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omments9.xml" ContentType="application/vnd.openxmlformats-officedocument.spreadsheetml.comments+xml"/>
  <Override PartName="/xl/threadedComments/threadedComment5.xml" ContentType="application/vnd.ms-excel.threadedcomments+xml"/>
  <Override PartName="/xl/comments10.xml" ContentType="application/vnd.openxmlformats-officedocument.spreadsheetml.comments+xml"/>
  <Override PartName="/xl/threadedComments/threadedComment6.xml" ContentType="application/vnd.ms-excel.threadedcomments+xml"/>
  <Override PartName="/xl/comments11.xml" ContentType="application/vnd.openxmlformats-officedocument.spreadsheetml.comments+xml"/>
  <Override PartName="/xl/threadedComments/threadedComment7.xml" ContentType="application/vnd.ms-excel.threadedcomments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D_Work\Bio_Work\02_1_Research\71_GIZ\04_Task2_2_E_learning\00_Excel_สำหรับอบรม\"/>
    </mc:Choice>
  </mc:AlternateContent>
  <xr:revisionPtr revIDLastSave="0" documentId="13_ncr:1_{123F2200-45EB-406B-9446-92D9DCA0F250}" xr6:coauthVersionLast="47" xr6:coauthVersionMax="47" xr10:uidLastSave="{00000000-0000-0000-0000-000000000000}"/>
  <bookViews>
    <workbookView xWindow="-110" yWindow="-110" windowWidth="25820" windowHeight="15500" tabRatio="908" activeTab="2" xr2:uid="{00000000-000D-0000-FFFF-FFFF00000000}"/>
  </bookViews>
  <sheets>
    <sheet name="คู่มือการใช้งาน" sheetId="13" r:id="rId1"/>
    <sheet name="1สรุปข้อมูลพื้นฐาน" sheetId="1" r:id="rId2"/>
    <sheet name="2ขนาดพื้นที่ต่างๆ" sheetId="3" r:id="rId3"/>
    <sheet name="3พื้นที่เรือนยอด" sheetId="7" r:id="rId4"/>
    <sheet name="4ข้อมูลไม้ต้น (ปัจจุบัน)" sheetId="8" r:id="rId5"/>
    <sheet name="5ข้อมูลไม้ต้น (ปีฐาน)" sheetId="4" r:id="rId6"/>
    <sheet name="4bข้อมูลไม้หนุ่ม(ปัจจุบัน)" sheetId="15" r:id="rId7"/>
    <sheet name="5bข้อมูลไม้หนุ่ม(ปีฐาน)" sheetId="16" r:id="rId8"/>
    <sheet name="6การวิเคราะห์ตนเอง" sheetId="9" r:id="rId9"/>
    <sheet name="7สรุปคะแนน" sheetId="12" r:id="rId10"/>
    <sheet name="Printบันทึกข้อมูลพืชภาคสนาม" sheetId="14" r:id="rId11"/>
    <sheet name="ตัวเลือก" sheetId="5" state="hidden" r:id="rId12"/>
    <sheet name="Template_ForDuplicate" sheetId="17" state="hidden" r:id="rId13"/>
    <sheet name="คาดการณ์" sheetId="18" r:id="rId14"/>
    <sheet name="คำนวณ" sheetId="6" r:id="rId15"/>
    <sheet name="ข้อมูลชนิดพืช" sheetId="2" state="hidden" r:id="rId16"/>
  </sheets>
  <externalReferences>
    <externalReference r:id="rId17"/>
  </externalReferences>
  <definedNames>
    <definedName name="_xlnm.Print_Area" localSheetId="10">Printบันทึกข้อมูลพืชภาคสนาม!$A$1:$M$1005</definedName>
    <definedName name="_xlnm.Print_Titles" localSheetId="10">Printบันทึกข้อมูลพืชภาคสนาม!$5:$5</definedName>
    <definedName name="Wb_d">_xlfn.LAMBDA(_xlpm.D,_xlpm.H,(0.00893*(((_xlpm.D^2)*_xlpm.H))^0.977))</definedName>
    <definedName name="Wb_de">_xlfn.LAMBDA(_xlpm.D,_xlpm.H,(0.00349*(((_xlpm.D^2)*_xlpm.H)^1.03)))</definedName>
    <definedName name="Wb_e">_xlfn.LAMBDA(_xlpm.D,_xlpm.H,(0.006003*(((_xlpm.D^2)*_xlpm.H))^1.027))</definedName>
    <definedName name="Wb_m">_xlfn.LAMBDA(_xlpm.D,_xlpm.H,(0.01579*(((_xlpm.D^2)*_xlpm.H))^0.9124))</definedName>
    <definedName name="Wb_n">_xlfn.LAMBDA(_xlpm.D,_xlpm.H,(0.00349*(((_xlpm.D^2)*_xlpm.H))^1.03))</definedName>
    <definedName name="Wl_d">_xlfn.LAMBDA(_xlpm.D,_xlpm.H,(0.014*(((_xlpm.D^2)*_xlpm.H))^0.669))</definedName>
    <definedName name="Wl_de">_xlfn.LAMBDA(_xlpm.Ws,_xlpm.Wb,(1/((28/(_xlpm.Ws+_xlpm.Wb))+0.025)))</definedName>
    <definedName name="Wl_e">_xlfn.LAMBDA(_xlpm.Ws,_xlpm.Wb,(1/((28/(_xlpm.Ws+_xlpm.Wb))+0.025)))</definedName>
    <definedName name="Wl_m">_xlfn.LAMBDA(_xlpm.D,_xlpm.H,(0.0678*(((_xlpm.D^2)*_xlpm.H))^0.5806))</definedName>
    <definedName name="Wl_n">_xlfn.LAMBDA(_xlpm.Ws,_xlpm.Wb,(1/((28/(_xlpm.Ws+_xlpm.Wb))+0.025)))</definedName>
    <definedName name="Ws_d">_xlfn.LAMBDA(_xlpm.D,_xlpm.H,(0.0509*(((_xlpm.D^2)*_xlpm.H))^0.919))</definedName>
    <definedName name="Ws_de">_xlfn.LAMBDA(_xlpm.D,_xlpm.H,(0.0396*(((_xlpm.D^2)*_xlpm.H)^0.933)))</definedName>
    <definedName name="Ws_e">_xlfn.LAMBDA(_xlpm.D,_xlpm.H,(0.0396*(((_xlpm.D^2)*_xlpm.H))^0.9326))</definedName>
    <definedName name="Ws_m">_xlfn.LAMBDA(_xlpm.D,_xlpm.H,(0.05466*(((_xlpm.D^2)*_xlpm.H))^0.945))</definedName>
    <definedName name="Ws_n">_xlfn.LAMBDA(_xlpm.D,_xlpm.H,(0.0396*(((_xlpm.D^2)*_xlpm.H))^0.933))</definedName>
    <definedName name="Wt">_xlfn.LAMBDA(_xlpm.Ws,_xlpm.Wb,_xlpm.Wl,(_xlpm.Ws+_xlpm.Wb+_xlpm.Wl))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8" l="1"/>
  <c r="C13" i="18"/>
  <c r="C12" i="18"/>
  <c r="C7" i="18"/>
  <c r="C6" i="18"/>
  <c r="C11" i="18"/>
  <c r="C9" i="18"/>
  <c r="C8" i="18"/>
  <c r="C5" i="18"/>
  <c r="C3" i="18"/>
  <c r="Q7" i="18"/>
  <c r="Q13" i="18" s="1"/>
  <c r="Q6" i="18"/>
  <c r="P6" i="18"/>
  <c r="O6" i="18"/>
  <c r="N6" i="18"/>
  <c r="M6" i="18"/>
  <c r="L6" i="18"/>
  <c r="K6" i="18"/>
  <c r="K7" i="18" s="1"/>
  <c r="K13" i="18" s="1"/>
  <c r="J6" i="18"/>
  <c r="J7" i="18" s="1"/>
  <c r="J13" i="18" s="1"/>
  <c r="I6" i="18"/>
  <c r="I7" i="18" s="1"/>
  <c r="I13" i="18" s="1"/>
  <c r="H6" i="18"/>
  <c r="G6" i="18"/>
  <c r="F6" i="18"/>
  <c r="E6" i="18"/>
  <c r="D6" i="18"/>
  <c r="Q5" i="18"/>
  <c r="Q9" i="18" s="1"/>
  <c r="Q12" i="18" s="1"/>
  <c r="P5" i="18"/>
  <c r="P9" i="18" s="1"/>
  <c r="P12" i="18" s="1"/>
  <c r="O5" i="18"/>
  <c r="O9" i="18" s="1"/>
  <c r="O12" i="18" s="1"/>
  <c r="N5" i="18"/>
  <c r="N9" i="18" s="1"/>
  <c r="N12" i="18" s="1"/>
  <c r="M5" i="18"/>
  <c r="L5" i="18"/>
  <c r="L9" i="18" s="1"/>
  <c r="L12" i="18" s="1"/>
  <c r="K5" i="18"/>
  <c r="K9" i="18" s="1"/>
  <c r="K12" i="18" s="1"/>
  <c r="J5" i="18"/>
  <c r="J9" i="18" s="1"/>
  <c r="J12" i="18" s="1"/>
  <c r="I5" i="18"/>
  <c r="I9" i="18" s="1"/>
  <c r="I12" i="18" s="1"/>
  <c r="H5" i="18"/>
  <c r="H9" i="18" s="1"/>
  <c r="H12" i="18" s="1"/>
  <c r="G5" i="18"/>
  <c r="G9" i="18" s="1"/>
  <c r="G12" i="18" s="1"/>
  <c r="F5" i="18"/>
  <c r="F9" i="18" s="1"/>
  <c r="F12" i="18" s="1"/>
  <c r="E5" i="18"/>
  <c r="D5" i="18"/>
  <c r="D9" i="18" s="1"/>
  <c r="D12" i="18" s="1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N3004" i="17"/>
  <c r="L3004" i="17"/>
  <c r="M3004" i="17" s="1"/>
  <c r="N3003" i="17"/>
  <c r="L3003" i="17"/>
  <c r="O3003" i="17" s="1"/>
  <c r="L3002" i="17"/>
  <c r="L3001" i="17"/>
  <c r="N3000" i="17"/>
  <c r="L3000" i="17"/>
  <c r="M3000" i="17" s="1"/>
  <c r="N2999" i="17"/>
  <c r="L2999" i="17"/>
  <c r="O2999" i="17" s="1"/>
  <c r="L2998" i="17"/>
  <c r="N2997" i="17"/>
  <c r="L2997" i="17"/>
  <c r="L2996" i="17"/>
  <c r="N2995" i="17"/>
  <c r="L2995" i="17"/>
  <c r="O2995" i="17" s="1"/>
  <c r="L2994" i="17"/>
  <c r="N2993" i="17"/>
  <c r="L2993" i="17"/>
  <c r="L2992" i="17"/>
  <c r="N2991" i="17"/>
  <c r="L2991" i="17"/>
  <c r="O2991" i="17" s="1"/>
  <c r="L2990" i="17"/>
  <c r="N2989" i="17"/>
  <c r="L2989" i="17"/>
  <c r="L2988" i="17"/>
  <c r="N2987" i="17"/>
  <c r="L2987" i="17"/>
  <c r="O2987" i="17" s="1"/>
  <c r="L2986" i="17"/>
  <c r="N2985" i="17"/>
  <c r="L2985" i="17"/>
  <c r="L2984" i="17"/>
  <c r="N2983" i="17"/>
  <c r="L2983" i="17"/>
  <c r="O2983" i="17" s="1"/>
  <c r="L2982" i="17"/>
  <c r="N2981" i="17"/>
  <c r="L2981" i="17"/>
  <c r="L2980" i="17"/>
  <c r="N2979" i="17"/>
  <c r="L2979" i="17"/>
  <c r="O2979" i="17" s="1"/>
  <c r="L2978" i="17"/>
  <c r="N2977" i="17"/>
  <c r="L2977" i="17"/>
  <c r="L2976" i="17"/>
  <c r="N2975" i="17"/>
  <c r="L2975" i="17"/>
  <c r="O2975" i="17" s="1"/>
  <c r="L2974" i="17"/>
  <c r="N2973" i="17"/>
  <c r="L2973" i="17"/>
  <c r="L2972" i="17"/>
  <c r="N2971" i="17"/>
  <c r="L2971" i="17"/>
  <c r="O2971" i="17" s="1"/>
  <c r="L2970" i="17"/>
  <c r="N2969" i="17"/>
  <c r="L2969" i="17"/>
  <c r="L2968" i="17"/>
  <c r="N2967" i="17"/>
  <c r="L2967" i="17"/>
  <c r="O2967" i="17" s="1"/>
  <c r="L2966" i="17"/>
  <c r="N2965" i="17"/>
  <c r="L2965" i="17"/>
  <c r="L2964" i="17"/>
  <c r="N2963" i="17"/>
  <c r="L2963" i="17"/>
  <c r="O2963" i="17" s="1"/>
  <c r="L2962" i="17"/>
  <c r="N2961" i="17"/>
  <c r="L2961" i="17"/>
  <c r="L2960" i="17"/>
  <c r="N2959" i="17"/>
  <c r="L2959" i="17"/>
  <c r="O2959" i="17" s="1"/>
  <c r="L2958" i="17"/>
  <c r="N2957" i="17"/>
  <c r="L2957" i="17"/>
  <c r="L2956" i="17"/>
  <c r="N2955" i="17"/>
  <c r="L2955" i="17"/>
  <c r="O2955" i="17" s="1"/>
  <c r="L2954" i="17"/>
  <c r="N2953" i="17"/>
  <c r="L2953" i="17"/>
  <c r="L2952" i="17"/>
  <c r="N2951" i="17"/>
  <c r="L2951" i="17"/>
  <c r="O2951" i="17" s="1"/>
  <c r="L2950" i="17"/>
  <c r="N2949" i="17"/>
  <c r="L2949" i="17"/>
  <c r="L2948" i="17"/>
  <c r="N2947" i="17"/>
  <c r="L2947" i="17"/>
  <c r="O2947" i="17" s="1"/>
  <c r="L2946" i="17"/>
  <c r="N2945" i="17"/>
  <c r="L2945" i="17"/>
  <c r="L2944" i="17"/>
  <c r="N2943" i="17"/>
  <c r="L2943" i="17"/>
  <c r="O2943" i="17" s="1"/>
  <c r="L2942" i="17"/>
  <c r="N2941" i="17"/>
  <c r="L2941" i="17"/>
  <c r="L2940" i="17"/>
  <c r="N2939" i="17"/>
  <c r="L2939" i="17"/>
  <c r="L2938" i="17"/>
  <c r="L2937" i="17"/>
  <c r="N2936" i="17"/>
  <c r="L2936" i="17"/>
  <c r="O2936" i="17" s="1"/>
  <c r="L2935" i="17"/>
  <c r="N2934" i="17"/>
  <c r="M2934" i="17"/>
  <c r="L2934" i="17"/>
  <c r="O2934" i="17" s="1"/>
  <c r="O2933" i="17"/>
  <c r="L2933" i="17"/>
  <c r="N2933" i="17" s="1"/>
  <c r="N2932" i="17"/>
  <c r="L2932" i="17"/>
  <c r="O2932" i="17" s="1"/>
  <c r="L2931" i="17"/>
  <c r="N2930" i="17"/>
  <c r="M2930" i="17"/>
  <c r="L2930" i="17"/>
  <c r="O2930" i="17" s="1"/>
  <c r="O2929" i="17"/>
  <c r="L2929" i="17"/>
  <c r="N2929" i="17" s="1"/>
  <c r="N2928" i="17"/>
  <c r="L2928" i="17"/>
  <c r="O2928" i="17" s="1"/>
  <c r="L2927" i="17"/>
  <c r="N2926" i="17"/>
  <c r="M2926" i="17"/>
  <c r="L2926" i="17"/>
  <c r="O2926" i="17" s="1"/>
  <c r="O2925" i="17"/>
  <c r="L2925" i="17"/>
  <c r="N2925" i="17" s="1"/>
  <c r="N2924" i="17"/>
  <c r="L2924" i="17"/>
  <c r="O2924" i="17" s="1"/>
  <c r="L2923" i="17"/>
  <c r="N2922" i="17"/>
  <c r="M2922" i="17"/>
  <c r="L2922" i="17"/>
  <c r="O2922" i="17" s="1"/>
  <c r="O2921" i="17"/>
  <c r="L2921" i="17"/>
  <c r="N2921" i="17" s="1"/>
  <c r="N2920" i="17"/>
  <c r="L2920" i="17"/>
  <c r="O2920" i="17" s="1"/>
  <c r="L2919" i="17"/>
  <c r="L2918" i="17"/>
  <c r="P2917" i="17"/>
  <c r="O2917" i="17"/>
  <c r="N2917" i="17"/>
  <c r="L2917" i="17"/>
  <c r="M2917" i="17" s="1"/>
  <c r="N2916" i="17"/>
  <c r="L2916" i="17"/>
  <c r="O2916" i="17" s="1"/>
  <c r="M2915" i="17"/>
  <c r="L2915" i="17"/>
  <c r="L2914" i="17"/>
  <c r="L2913" i="17"/>
  <c r="M2913" i="17" s="1"/>
  <c r="N2912" i="17"/>
  <c r="L2912" i="17"/>
  <c r="O2912" i="17" s="1"/>
  <c r="M2911" i="17"/>
  <c r="L2911" i="17"/>
  <c r="L2910" i="17"/>
  <c r="L2909" i="17"/>
  <c r="N2908" i="17"/>
  <c r="L2908" i="17"/>
  <c r="O2908" i="17" s="1"/>
  <c r="M2907" i="17"/>
  <c r="L2907" i="17"/>
  <c r="R2906" i="17"/>
  <c r="S2906" i="17" s="1"/>
  <c r="T2906" i="17" s="1"/>
  <c r="U2906" i="17" s="1"/>
  <c r="O2906" i="17"/>
  <c r="N2906" i="17"/>
  <c r="L2906" i="17"/>
  <c r="M2906" i="17" s="1"/>
  <c r="P2906" i="17" s="1"/>
  <c r="Q2906" i="17" s="1"/>
  <c r="O2905" i="17"/>
  <c r="L2905" i="17"/>
  <c r="N2904" i="17"/>
  <c r="L2904" i="17"/>
  <c r="O2904" i="17" s="1"/>
  <c r="L2903" i="17"/>
  <c r="L2902" i="17"/>
  <c r="O2902" i="17" s="1"/>
  <c r="O2901" i="17"/>
  <c r="L2901" i="17"/>
  <c r="M2901" i="17" s="1"/>
  <c r="N2900" i="17"/>
  <c r="L2900" i="17"/>
  <c r="O2900" i="17" s="1"/>
  <c r="M2899" i="17"/>
  <c r="L2899" i="17"/>
  <c r="L2898" i="17"/>
  <c r="L2897" i="17"/>
  <c r="M2897" i="17" s="1"/>
  <c r="L2896" i="17"/>
  <c r="L2895" i="17"/>
  <c r="O2895" i="17" s="1"/>
  <c r="L2894" i="17"/>
  <c r="O2894" i="17" s="1"/>
  <c r="N2893" i="17"/>
  <c r="M2893" i="17"/>
  <c r="P2893" i="17" s="1"/>
  <c r="L2893" i="17"/>
  <c r="O2893" i="17" s="1"/>
  <c r="O2892" i="17"/>
  <c r="N2892" i="17"/>
  <c r="M2892" i="17"/>
  <c r="L2892" i="17"/>
  <c r="O2891" i="17"/>
  <c r="P2891" i="17" s="1"/>
  <c r="N2891" i="17"/>
  <c r="M2891" i="17"/>
  <c r="L2891" i="17"/>
  <c r="L2890" i="17"/>
  <c r="O2890" i="17" s="1"/>
  <c r="N2889" i="17"/>
  <c r="M2889" i="17"/>
  <c r="P2889" i="17" s="1"/>
  <c r="L2889" i="17"/>
  <c r="O2889" i="17" s="1"/>
  <c r="O2888" i="17"/>
  <c r="N2888" i="17"/>
  <c r="M2888" i="17"/>
  <c r="P2888" i="17" s="1"/>
  <c r="L2888" i="17"/>
  <c r="O2887" i="17"/>
  <c r="P2887" i="17" s="1"/>
  <c r="N2887" i="17"/>
  <c r="M2887" i="17"/>
  <c r="L2887" i="17"/>
  <c r="L2886" i="17"/>
  <c r="O2886" i="17" s="1"/>
  <c r="N2885" i="17"/>
  <c r="M2885" i="17"/>
  <c r="P2885" i="17" s="1"/>
  <c r="L2885" i="17"/>
  <c r="O2885" i="17" s="1"/>
  <c r="O2884" i="17"/>
  <c r="N2884" i="17"/>
  <c r="M2884" i="17"/>
  <c r="L2884" i="17"/>
  <c r="Q2883" i="17"/>
  <c r="O2883" i="17"/>
  <c r="P2883" i="17" s="1"/>
  <c r="N2883" i="17"/>
  <c r="M2883" i="17"/>
  <c r="L2883" i="17"/>
  <c r="L2882" i="17"/>
  <c r="O2882" i="17" s="1"/>
  <c r="N2881" i="17"/>
  <c r="M2881" i="17"/>
  <c r="P2881" i="17" s="1"/>
  <c r="L2881" i="17"/>
  <c r="O2881" i="17" s="1"/>
  <c r="O2880" i="17"/>
  <c r="N2880" i="17"/>
  <c r="M2880" i="17"/>
  <c r="P2880" i="17" s="1"/>
  <c r="L2880" i="17"/>
  <c r="O2879" i="17"/>
  <c r="M2879" i="17"/>
  <c r="L2879" i="17"/>
  <c r="N2879" i="17" s="1"/>
  <c r="L2878" i="17"/>
  <c r="O2878" i="17" s="1"/>
  <c r="N2877" i="17"/>
  <c r="M2877" i="17"/>
  <c r="L2877" i="17"/>
  <c r="O2877" i="17" s="1"/>
  <c r="O2876" i="17"/>
  <c r="N2876" i="17"/>
  <c r="M2876" i="17"/>
  <c r="P2876" i="17" s="1"/>
  <c r="L2876" i="17"/>
  <c r="O2875" i="17"/>
  <c r="L2875" i="17"/>
  <c r="N2875" i="17" s="1"/>
  <c r="L2874" i="17"/>
  <c r="O2874" i="17" s="1"/>
  <c r="N2873" i="17"/>
  <c r="M2873" i="17"/>
  <c r="L2873" i="17"/>
  <c r="O2873" i="17" s="1"/>
  <c r="O2872" i="17"/>
  <c r="N2872" i="17"/>
  <c r="M2872" i="17"/>
  <c r="P2872" i="17" s="1"/>
  <c r="L2872" i="17"/>
  <c r="O2871" i="17"/>
  <c r="L2871" i="17"/>
  <c r="N2871" i="17" s="1"/>
  <c r="L2870" i="17"/>
  <c r="O2870" i="17" s="1"/>
  <c r="N2869" i="17"/>
  <c r="M2869" i="17"/>
  <c r="L2869" i="17"/>
  <c r="O2869" i="17" s="1"/>
  <c r="O2868" i="17"/>
  <c r="N2868" i="17"/>
  <c r="M2868" i="17"/>
  <c r="L2868" i="17"/>
  <c r="O2867" i="17"/>
  <c r="L2867" i="17"/>
  <c r="N2867" i="17" s="1"/>
  <c r="L2866" i="17"/>
  <c r="O2866" i="17" s="1"/>
  <c r="N2865" i="17"/>
  <c r="M2865" i="17"/>
  <c r="P2865" i="17" s="1"/>
  <c r="L2865" i="17"/>
  <c r="O2865" i="17" s="1"/>
  <c r="O2864" i="17"/>
  <c r="M2864" i="17"/>
  <c r="P2864" i="17" s="1"/>
  <c r="L2864" i="17"/>
  <c r="N2864" i="17" s="1"/>
  <c r="O2863" i="17"/>
  <c r="L2863" i="17"/>
  <c r="N2863" i="17" s="1"/>
  <c r="L2862" i="17"/>
  <c r="O2862" i="17" s="1"/>
  <c r="N2861" i="17"/>
  <c r="M2861" i="17"/>
  <c r="P2861" i="17" s="1"/>
  <c r="L2861" i="17"/>
  <c r="O2861" i="17" s="1"/>
  <c r="O2860" i="17"/>
  <c r="M2860" i="17"/>
  <c r="L2860" i="17"/>
  <c r="N2860" i="17" s="1"/>
  <c r="O2859" i="17"/>
  <c r="L2859" i="17"/>
  <c r="N2859" i="17" s="1"/>
  <c r="L2858" i="17"/>
  <c r="O2858" i="17" s="1"/>
  <c r="N2857" i="17"/>
  <c r="M2857" i="17"/>
  <c r="L2857" i="17"/>
  <c r="O2857" i="17" s="1"/>
  <c r="O2856" i="17"/>
  <c r="M2856" i="17"/>
  <c r="L2856" i="17"/>
  <c r="N2856" i="17" s="1"/>
  <c r="O2855" i="17"/>
  <c r="L2855" i="17"/>
  <c r="N2855" i="17" s="1"/>
  <c r="L2854" i="17"/>
  <c r="O2854" i="17" s="1"/>
  <c r="N2853" i="17"/>
  <c r="M2853" i="17"/>
  <c r="P2853" i="17" s="1"/>
  <c r="L2853" i="17"/>
  <c r="O2853" i="17" s="1"/>
  <c r="O2852" i="17"/>
  <c r="M2852" i="17"/>
  <c r="L2852" i="17"/>
  <c r="N2852" i="17" s="1"/>
  <c r="O2851" i="17"/>
  <c r="L2851" i="17"/>
  <c r="N2851" i="17" s="1"/>
  <c r="L2850" i="17"/>
  <c r="O2850" i="17" s="1"/>
  <c r="N2849" i="17"/>
  <c r="M2849" i="17"/>
  <c r="P2849" i="17" s="1"/>
  <c r="L2849" i="17"/>
  <c r="O2849" i="17" s="1"/>
  <c r="O2848" i="17"/>
  <c r="M2848" i="17"/>
  <c r="L2848" i="17"/>
  <c r="N2848" i="17" s="1"/>
  <c r="O2847" i="17"/>
  <c r="L2847" i="17"/>
  <c r="N2847" i="17" s="1"/>
  <c r="L2846" i="17"/>
  <c r="O2846" i="17" s="1"/>
  <c r="N2845" i="17"/>
  <c r="L2845" i="17"/>
  <c r="N2844" i="17"/>
  <c r="M2844" i="17"/>
  <c r="L2844" i="17"/>
  <c r="O2844" i="17" s="1"/>
  <c r="L2843" i="17"/>
  <c r="R2842" i="17"/>
  <c r="S2842" i="17" s="1"/>
  <c r="T2842" i="17" s="1"/>
  <c r="U2842" i="17" s="1"/>
  <c r="N2842" i="17"/>
  <c r="M2842" i="17"/>
  <c r="P2842" i="17" s="1"/>
  <c r="Q2842" i="17" s="1"/>
  <c r="L2842" i="17"/>
  <c r="O2842" i="17" s="1"/>
  <c r="L2841" i="17"/>
  <c r="N2840" i="17"/>
  <c r="P2840" i="17" s="1"/>
  <c r="M2840" i="17"/>
  <c r="L2840" i="17"/>
  <c r="O2840" i="17" s="1"/>
  <c r="L2839" i="17"/>
  <c r="M2838" i="17"/>
  <c r="L2838" i="17"/>
  <c r="O2837" i="17"/>
  <c r="L2837" i="17"/>
  <c r="M2837" i="17" s="1"/>
  <c r="P2836" i="17"/>
  <c r="N2836" i="17"/>
  <c r="M2836" i="17"/>
  <c r="L2836" i="17"/>
  <c r="O2836" i="17" s="1"/>
  <c r="L2835" i="17"/>
  <c r="U2834" i="17"/>
  <c r="R2834" i="17"/>
  <c r="S2834" i="17" s="1"/>
  <c r="T2834" i="17" s="1"/>
  <c r="N2834" i="17"/>
  <c r="M2834" i="17"/>
  <c r="P2834" i="17" s="1"/>
  <c r="Q2834" i="17" s="1"/>
  <c r="L2834" i="17"/>
  <c r="O2834" i="17" s="1"/>
  <c r="O2833" i="17"/>
  <c r="L2833" i="17"/>
  <c r="N2832" i="17"/>
  <c r="M2832" i="17"/>
  <c r="L2832" i="17"/>
  <c r="O2832" i="17" s="1"/>
  <c r="L2831" i="17"/>
  <c r="M2830" i="17"/>
  <c r="L2830" i="17"/>
  <c r="O2830" i="17" s="1"/>
  <c r="O2829" i="17"/>
  <c r="N2829" i="17"/>
  <c r="L2829" i="17"/>
  <c r="M2829" i="17" s="1"/>
  <c r="Q2828" i="17"/>
  <c r="N2828" i="17"/>
  <c r="P2828" i="17" s="1"/>
  <c r="M2828" i="17"/>
  <c r="L2828" i="17"/>
  <c r="O2828" i="17" s="1"/>
  <c r="L2827" i="17"/>
  <c r="N2826" i="17"/>
  <c r="M2826" i="17"/>
  <c r="L2826" i="17"/>
  <c r="O2826" i="17" s="1"/>
  <c r="L2825" i="17"/>
  <c r="R2824" i="17"/>
  <c r="S2824" i="17" s="1"/>
  <c r="T2824" i="17" s="1"/>
  <c r="U2824" i="17" s="1"/>
  <c r="N2824" i="17"/>
  <c r="P2824" i="17" s="1"/>
  <c r="Q2824" i="17" s="1"/>
  <c r="M2824" i="17"/>
  <c r="L2824" i="17"/>
  <c r="O2824" i="17" s="1"/>
  <c r="L2823" i="17"/>
  <c r="M2822" i="17"/>
  <c r="L2822" i="17"/>
  <c r="L2821" i="17"/>
  <c r="Q2820" i="17"/>
  <c r="N2820" i="17"/>
  <c r="P2820" i="17" s="1"/>
  <c r="M2820" i="17"/>
  <c r="L2820" i="17"/>
  <c r="O2820" i="17" s="1"/>
  <c r="L2819" i="17"/>
  <c r="N2818" i="17"/>
  <c r="M2818" i="17"/>
  <c r="P2818" i="17" s="1"/>
  <c r="Q2818" i="17" s="1"/>
  <c r="L2818" i="17"/>
  <c r="O2818" i="17" s="1"/>
  <c r="O2817" i="17"/>
  <c r="L2817" i="17"/>
  <c r="N2816" i="17"/>
  <c r="P2816" i="17" s="1"/>
  <c r="M2816" i="17"/>
  <c r="L2816" i="17"/>
  <c r="O2816" i="17" s="1"/>
  <c r="L2815" i="17"/>
  <c r="M2814" i="17"/>
  <c r="L2814" i="17"/>
  <c r="O2814" i="17" s="1"/>
  <c r="L2813" i="17"/>
  <c r="N2812" i="17"/>
  <c r="P2812" i="17" s="1"/>
  <c r="M2812" i="17"/>
  <c r="L2812" i="17"/>
  <c r="O2812" i="17" s="1"/>
  <c r="L2811" i="17"/>
  <c r="M2810" i="17"/>
  <c r="L2810" i="17"/>
  <c r="O2810" i="17" s="1"/>
  <c r="P2809" i="17"/>
  <c r="O2809" i="17"/>
  <c r="N2809" i="17"/>
  <c r="L2809" i="17"/>
  <c r="M2809" i="17" s="1"/>
  <c r="N2808" i="17"/>
  <c r="M2808" i="17"/>
  <c r="P2808" i="17" s="1"/>
  <c r="L2808" i="17"/>
  <c r="O2808" i="17" s="1"/>
  <c r="N2807" i="17"/>
  <c r="L2807" i="17"/>
  <c r="L2806" i="17"/>
  <c r="O2805" i="17"/>
  <c r="L2805" i="17"/>
  <c r="N2804" i="17"/>
  <c r="L2804" i="17"/>
  <c r="O2803" i="17"/>
  <c r="N2803" i="17"/>
  <c r="P2803" i="17" s="1"/>
  <c r="L2803" i="17"/>
  <c r="M2803" i="17" s="1"/>
  <c r="U2802" i="17"/>
  <c r="R2802" i="17"/>
  <c r="S2802" i="17" s="1"/>
  <c r="T2802" i="17" s="1"/>
  <c r="P2802" i="17"/>
  <c r="Q2802" i="17" s="1"/>
  <c r="N2802" i="17"/>
  <c r="M2802" i="17"/>
  <c r="L2802" i="17"/>
  <c r="O2802" i="17" s="1"/>
  <c r="O2801" i="17"/>
  <c r="L2801" i="17"/>
  <c r="L2800" i="17"/>
  <c r="N2799" i="17"/>
  <c r="L2799" i="17"/>
  <c r="M2799" i="17" s="1"/>
  <c r="M2798" i="17"/>
  <c r="L2798" i="17"/>
  <c r="O2798" i="17" s="1"/>
  <c r="O2797" i="17"/>
  <c r="L2797" i="17"/>
  <c r="N2796" i="17"/>
  <c r="L2796" i="17"/>
  <c r="N2795" i="17"/>
  <c r="L2795" i="17"/>
  <c r="N2794" i="17"/>
  <c r="L2794" i="17"/>
  <c r="N2793" i="17"/>
  <c r="M2793" i="17"/>
  <c r="L2793" i="17"/>
  <c r="O2793" i="17" s="1"/>
  <c r="L2792" i="17"/>
  <c r="N2791" i="17"/>
  <c r="L2791" i="17"/>
  <c r="L2790" i="17"/>
  <c r="N2789" i="17"/>
  <c r="M2789" i="17"/>
  <c r="L2789" i="17"/>
  <c r="O2789" i="17" s="1"/>
  <c r="N2788" i="17"/>
  <c r="L2788" i="17"/>
  <c r="N2787" i="17"/>
  <c r="L2787" i="17"/>
  <c r="N2786" i="17"/>
  <c r="L2786" i="17"/>
  <c r="N2785" i="17"/>
  <c r="L2785" i="17"/>
  <c r="N2784" i="17"/>
  <c r="L2784" i="17"/>
  <c r="M2784" i="17" s="1"/>
  <c r="L2783" i="17"/>
  <c r="N2782" i="17"/>
  <c r="L2782" i="17"/>
  <c r="M2781" i="17"/>
  <c r="L2781" i="17"/>
  <c r="O2781" i="17" s="1"/>
  <c r="O2780" i="17"/>
  <c r="N2780" i="17"/>
  <c r="P2780" i="17" s="1"/>
  <c r="L2780" i="17"/>
  <c r="M2780" i="17" s="1"/>
  <c r="L2779" i="17"/>
  <c r="N2778" i="17"/>
  <c r="L2778" i="17"/>
  <c r="N2777" i="17"/>
  <c r="M2777" i="17"/>
  <c r="P2777" i="17" s="1"/>
  <c r="L2777" i="17"/>
  <c r="O2777" i="17" s="1"/>
  <c r="O2776" i="17"/>
  <c r="L2776" i="17"/>
  <c r="L2775" i="17"/>
  <c r="L2774" i="17"/>
  <c r="P2773" i="17"/>
  <c r="N2773" i="17"/>
  <c r="M2773" i="17"/>
  <c r="L2773" i="17"/>
  <c r="O2773" i="17" s="1"/>
  <c r="N2772" i="17"/>
  <c r="L2772" i="17"/>
  <c r="M2772" i="17" s="1"/>
  <c r="N2771" i="17"/>
  <c r="L2771" i="17"/>
  <c r="N2770" i="17"/>
  <c r="L2770" i="17"/>
  <c r="L2769" i="17"/>
  <c r="T2768" i="17"/>
  <c r="U2768" i="17" s="1"/>
  <c r="R2768" i="17"/>
  <c r="S2768" i="17" s="1"/>
  <c r="O2768" i="17"/>
  <c r="N2768" i="17"/>
  <c r="L2768" i="17"/>
  <c r="M2768" i="17" s="1"/>
  <c r="P2768" i="17" s="1"/>
  <c r="Q2768" i="17" s="1"/>
  <c r="N2767" i="17"/>
  <c r="M2767" i="17"/>
  <c r="L2767" i="17"/>
  <c r="O2767" i="17" s="1"/>
  <c r="N2766" i="17"/>
  <c r="L2766" i="17"/>
  <c r="M2766" i="17" s="1"/>
  <c r="M2765" i="17"/>
  <c r="L2765" i="17"/>
  <c r="O2765" i="17" s="1"/>
  <c r="L2764" i="17"/>
  <c r="N2763" i="17"/>
  <c r="L2763" i="17"/>
  <c r="O2762" i="17"/>
  <c r="N2762" i="17"/>
  <c r="P2762" i="17" s="1"/>
  <c r="L2762" i="17"/>
  <c r="M2762" i="17" s="1"/>
  <c r="N2761" i="17"/>
  <c r="M2761" i="17"/>
  <c r="P2761" i="17" s="1"/>
  <c r="L2761" i="17"/>
  <c r="O2761" i="17" s="1"/>
  <c r="Q2760" i="17"/>
  <c r="P2760" i="17"/>
  <c r="O2760" i="17"/>
  <c r="M2760" i="17"/>
  <c r="L2760" i="17"/>
  <c r="N2760" i="17" s="1"/>
  <c r="O2759" i="17"/>
  <c r="N2759" i="17"/>
  <c r="M2759" i="17"/>
  <c r="L2759" i="17"/>
  <c r="L2758" i="17"/>
  <c r="O2757" i="17"/>
  <c r="N2757" i="17"/>
  <c r="M2757" i="17"/>
  <c r="L2757" i="17"/>
  <c r="O2756" i="17"/>
  <c r="M2756" i="17"/>
  <c r="P2756" i="17" s="1"/>
  <c r="L2756" i="17"/>
  <c r="N2756" i="17" s="1"/>
  <c r="O2755" i="17"/>
  <c r="N2755" i="17"/>
  <c r="M2755" i="17"/>
  <c r="L2755" i="17"/>
  <c r="L2754" i="17"/>
  <c r="O2753" i="17"/>
  <c r="N2753" i="17"/>
  <c r="M2753" i="17"/>
  <c r="L2753" i="17"/>
  <c r="O2752" i="17"/>
  <c r="M2752" i="17"/>
  <c r="L2752" i="17"/>
  <c r="N2752" i="17" s="1"/>
  <c r="O2751" i="17"/>
  <c r="N2751" i="17"/>
  <c r="M2751" i="17"/>
  <c r="P2751" i="17" s="1"/>
  <c r="L2751" i="17"/>
  <c r="M2750" i="17"/>
  <c r="L2750" i="17"/>
  <c r="O2749" i="17"/>
  <c r="N2749" i="17"/>
  <c r="M2749" i="17"/>
  <c r="P2749" i="17" s="1"/>
  <c r="L2749" i="17"/>
  <c r="P2748" i="17"/>
  <c r="O2748" i="17"/>
  <c r="M2748" i="17"/>
  <c r="L2748" i="17"/>
  <c r="N2748" i="17" s="1"/>
  <c r="R2747" i="17"/>
  <c r="S2747" i="17" s="1"/>
  <c r="T2747" i="17" s="1"/>
  <c r="U2747" i="17" s="1"/>
  <c r="Q2747" i="17"/>
  <c r="O2747" i="17"/>
  <c r="N2747" i="17"/>
  <c r="M2747" i="17"/>
  <c r="P2747" i="17" s="1"/>
  <c r="L2747" i="17"/>
  <c r="L2746" i="17"/>
  <c r="O2745" i="17"/>
  <c r="N2745" i="17"/>
  <c r="M2745" i="17"/>
  <c r="L2745" i="17"/>
  <c r="O2744" i="17"/>
  <c r="M2744" i="17"/>
  <c r="L2744" i="17"/>
  <c r="N2744" i="17" s="1"/>
  <c r="P2744" i="17" s="1"/>
  <c r="O2743" i="17"/>
  <c r="N2743" i="17"/>
  <c r="M2743" i="17"/>
  <c r="L2743" i="17"/>
  <c r="M2742" i="17"/>
  <c r="L2742" i="17"/>
  <c r="O2741" i="17"/>
  <c r="N2741" i="17"/>
  <c r="M2741" i="17"/>
  <c r="P2741" i="17" s="1"/>
  <c r="L2741" i="17"/>
  <c r="O2740" i="17"/>
  <c r="M2740" i="17"/>
  <c r="P2740" i="17" s="1"/>
  <c r="L2740" i="17"/>
  <c r="N2740" i="17" s="1"/>
  <c r="O2739" i="17"/>
  <c r="N2739" i="17"/>
  <c r="M2739" i="17"/>
  <c r="L2739" i="17"/>
  <c r="M2738" i="17"/>
  <c r="L2738" i="17"/>
  <c r="O2737" i="17"/>
  <c r="N2737" i="17"/>
  <c r="M2737" i="17"/>
  <c r="L2737" i="17"/>
  <c r="O2736" i="17"/>
  <c r="M2736" i="17"/>
  <c r="L2736" i="17"/>
  <c r="N2736" i="17" s="1"/>
  <c r="R2735" i="17"/>
  <c r="S2735" i="17" s="1"/>
  <c r="T2735" i="17" s="1"/>
  <c r="U2735" i="17" s="1"/>
  <c r="O2735" i="17"/>
  <c r="N2735" i="17"/>
  <c r="M2735" i="17"/>
  <c r="P2735" i="17" s="1"/>
  <c r="Q2735" i="17" s="1"/>
  <c r="L2735" i="17"/>
  <c r="M2734" i="17"/>
  <c r="L2734" i="17"/>
  <c r="O2733" i="17"/>
  <c r="N2733" i="17"/>
  <c r="M2733" i="17"/>
  <c r="P2733" i="17" s="1"/>
  <c r="L2733" i="17"/>
  <c r="O2732" i="17"/>
  <c r="P2732" i="17" s="1"/>
  <c r="M2732" i="17"/>
  <c r="L2732" i="17"/>
  <c r="N2732" i="17" s="1"/>
  <c r="O2731" i="17"/>
  <c r="N2731" i="17"/>
  <c r="M2731" i="17"/>
  <c r="P2731" i="17" s="1"/>
  <c r="L2731" i="17"/>
  <c r="L2730" i="17"/>
  <c r="O2729" i="17"/>
  <c r="N2729" i="17"/>
  <c r="M2729" i="17"/>
  <c r="L2729" i="17"/>
  <c r="Q2728" i="17"/>
  <c r="O2728" i="17"/>
  <c r="P2728" i="17" s="1"/>
  <c r="M2728" i="17"/>
  <c r="L2728" i="17"/>
  <c r="N2728" i="17" s="1"/>
  <c r="O2727" i="17"/>
  <c r="N2727" i="17"/>
  <c r="M2727" i="17"/>
  <c r="P2727" i="17" s="1"/>
  <c r="L2727" i="17"/>
  <c r="M2726" i="17"/>
  <c r="L2726" i="17"/>
  <c r="O2725" i="17"/>
  <c r="N2725" i="17"/>
  <c r="M2725" i="17"/>
  <c r="L2725" i="17"/>
  <c r="O2724" i="17"/>
  <c r="M2724" i="17"/>
  <c r="P2724" i="17" s="1"/>
  <c r="L2724" i="17"/>
  <c r="N2724" i="17" s="1"/>
  <c r="O2723" i="17"/>
  <c r="N2723" i="17"/>
  <c r="M2723" i="17"/>
  <c r="L2723" i="17"/>
  <c r="L2722" i="17"/>
  <c r="O2721" i="17"/>
  <c r="N2721" i="17"/>
  <c r="M2721" i="17"/>
  <c r="L2721" i="17"/>
  <c r="O2720" i="17"/>
  <c r="M2720" i="17"/>
  <c r="P2720" i="17" s="1"/>
  <c r="L2720" i="17"/>
  <c r="N2720" i="17" s="1"/>
  <c r="Q2719" i="17"/>
  <c r="R2719" i="17" s="1"/>
  <c r="S2719" i="17" s="1"/>
  <c r="T2719" i="17" s="1"/>
  <c r="U2719" i="17" s="1"/>
  <c r="O2719" i="17"/>
  <c r="N2719" i="17"/>
  <c r="M2719" i="17"/>
  <c r="P2719" i="17" s="1"/>
  <c r="L2719" i="17"/>
  <c r="L2718" i="17"/>
  <c r="O2717" i="17"/>
  <c r="N2717" i="17"/>
  <c r="M2717" i="17"/>
  <c r="P2717" i="17" s="1"/>
  <c r="L2717" i="17"/>
  <c r="L2716" i="17"/>
  <c r="O2715" i="17"/>
  <c r="N2715" i="17"/>
  <c r="M2715" i="17"/>
  <c r="P2715" i="17" s="1"/>
  <c r="Q2715" i="17" s="1"/>
  <c r="L2715" i="17"/>
  <c r="L2714" i="17"/>
  <c r="O2713" i="17"/>
  <c r="N2713" i="17"/>
  <c r="M2713" i="17"/>
  <c r="L2713" i="17"/>
  <c r="L2712" i="17"/>
  <c r="O2711" i="17"/>
  <c r="N2711" i="17"/>
  <c r="M2711" i="17"/>
  <c r="L2711" i="17"/>
  <c r="L2710" i="17"/>
  <c r="O2709" i="17"/>
  <c r="N2709" i="17"/>
  <c r="M2709" i="17"/>
  <c r="L2709" i="17"/>
  <c r="L2708" i="17"/>
  <c r="N2707" i="17"/>
  <c r="M2707" i="17"/>
  <c r="P2707" i="17" s="1"/>
  <c r="L2707" i="17"/>
  <c r="O2707" i="17" s="1"/>
  <c r="L2706" i="17"/>
  <c r="M2706" i="17" s="1"/>
  <c r="Q2705" i="17"/>
  <c r="N2705" i="17"/>
  <c r="P2705" i="17" s="1"/>
  <c r="M2705" i="17"/>
  <c r="L2705" i="17"/>
  <c r="O2705" i="17" s="1"/>
  <c r="L2704" i="17"/>
  <c r="L2703" i="17"/>
  <c r="O2703" i="17" s="1"/>
  <c r="O2702" i="17"/>
  <c r="P2702" i="17" s="1"/>
  <c r="N2702" i="17"/>
  <c r="L2702" i="17"/>
  <c r="M2702" i="17" s="1"/>
  <c r="N2701" i="17"/>
  <c r="M2701" i="17"/>
  <c r="L2701" i="17"/>
  <c r="O2701" i="17" s="1"/>
  <c r="L2700" i="17"/>
  <c r="L2699" i="17"/>
  <c r="O2699" i="17" s="1"/>
  <c r="L2698" i="17"/>
  <c r="N2697" i="17"/>
  <c r="P2697" i="17" s="1"/>
  <c r="M2697" i="17"/>
  <c r="L2697" i="17"/>
  <c r="O2697" i="17" s="1"/>
  <c r="L2696" i="17"/>
  <c r="N2695" i="17"/>
  <c r="M2695" i="17"/>
  <c r="P2695" i="17" s="1"/>
  <c r="Q2695" i="17" s="1"/>
  <c r="L2695" i="17"/>
  <c r="O2695" i="17" s="1"/>
  <c r="L2694" i="17"/>
  <c r="Q2693" i="17"/>
  <c r="N2693" i="17"/>
  <c r="M2693" i="17"/>
  <c r="L2693" i="17"/>
  <c r="O2693" i="17" s="1"/>
  <c r="P2693" i="17" s="1"/>
  <c r="L2692" i="17"/>
  <c r="N2691" i="17"/>
  <c r="M2691" i="17"/>
  <c r="P2691" i="17" s="1"/>
  <c r="L2691" i="17"/>
  <c r="O2691" i="17" s="1"/>
  <c r="L2690" i="17"/>
  <c r="M2690" i="17" s="1"/>
  <c r="N2689" i="17"/>
  <c r="P2689" i="17" s="1"/>
  <c r="M2689" i="17"/>
  <c r="L2689" i="17"/>
  <c r="O2689" i="17" s="1"/>
  <c r="L2688" i="17"/>
  <c r="M2687" i="17"/>
  <c r="L2687" i="17"/>
  <c r="O2687" i="17" s="1"/>
  <c r="O2686" i="17"/>
  <c r="P2686" i="17" s="1"/>
  <c r="N2686" i="17"/>
  <c r="L2686" i="17"/>
  <c r="M2686" i="17" s="1"/>
  <c r="N2685" i="17"/>
  <c r="P2685" i="17" s="1"/>
  <c r="M2685" i="17"/>
  <c r="L2685" i="17"/>
  <c r="O2685" i="17" s="1"/>
  <c r="L2684" i="17"/>
  <c r="L2683" i="17"/>
  <c r="O2683" i="17" s="1"/>
  <c r="L2682" i="17"/>
  <c r="N2681" i="17"/>
  <c r="M2681" i="17"/>
  <c r="L2681" i="17"/>
  <c r="O2681" i="17" s="1"/>
  <c r="L2680" i="17"/>
  <c r="N2679" i="17"/>
  <c r="M2679" i="17"/>
  <c r="P2679" i="17" s="1"/>
  <c r="L2679" i="17"/>
  <c r="O2679" i="17" s="1"/>
  <c r="L2678" i="17"/>
  <c r="N2677" i="17"/>
  <c r="M2677" i="17"/>
  <c r="L2677" i="17"/>
  <c r="O2677" i="17" s="1"/>
  <c r="P2677" i="17" s="1"/>
  <c r="L2676" i="17"/>
  <c r="N2675" i="17"/>
  <c r="M2675" i="17"/>
  <c r="P2675" i="17" s="1"/>
  <c r="L2675" i="17"/>
  <c r="O2675" i="17" s="1"/>
  <c r="L2674" i="17"/>
  <c r="M2674" i="17" s="1"/>
  <c r="N2673" i="17"/>
  <c r="P2673" i="17" s="1"/>
  <c r="M2673" i="17"/>
  <c r="L2673" i="17"/>
  <c r="O2673" i="17" s="1"/>
  <c r="L2672" i="17"/>
  <c r="M2671" i="17"/>
  <c r="L2671" i="17"/>
  <c r="O2671" i="17" s="1"/>
  <c r="O2670" i="17"/>
  <c r="L2670" i="17"/>
  <c r="M2670" i="17" s="1"/>
  <c r="N2669" i="17"/>
  <c r="M2669" i="17"/>
  <c r="L2669" i="17"/>
  <c r="O2669" i="17" s="1"/>
  <c r="L2668" i="17"/>
  <c r="L2667" i="17"/>
  <c r="O2667" i="17" s="1"/>
  <c r="L2666" i="17"/>
  <c r="N2665" i="17"/>
  <c r="M2665" i="17"/>
  <c r="L2665" i="17"/>
  <c r="O2665" i="17" s="1"/>
  <c r="L2664" i="17"/>
  <c r="N2663" i="17"/>
  <c r="M2663" i="17"/>
  <c r="P2663" i="17" s="1"/>
  <c r="Q2663" i="17" s="1"/>
  <c r="L2663" i="17"/>
  <c r="O2663" i="17" s="1"/>
  <c r="L2662" i="17"/>
  <c r="Q2661" i="17"/>
  <c r="N2661" i="17"/>
  <c r="M2661" i="17"/>
  <c r="L2661" i="17"/>
  <c r="O2661" i="17" s="1"/>
  <c r="P2661" i="17" s="1"/>
  <c r="L2660" i="17"/>
  <c r="M2659" i="17"/>
  <c r="L2659" i="17"/>
  <c r="O2659" i="17" s="1"/>
  <c r="L2658" i="17"/>
  <c r="M2658" i="17" s="1"/>
  <c r="N2657" i="17"/>
  <c r="P2657" i="17" s="1"/>
  <c r="M2657" i="17"/>
  <c r="L2657" i="17"/>
  <c r="O2657" i="17" s="1"/>
  <c r="L2656" i="17"/>
  <c r="N2655" i="17"/>
  <c r="M2655" i="17"/>
  <c r="P2655" i="17" s="1"/>
  <c r="Q2655" i="17" s="1"/>
  <c r="L2655" i="17"/>
  <c r="O2655" i="17" s="1"/>
  <c r="O2654" i="17"/>
  <c r="L2654" i="17"/>
  <c r="M2654" i="17" s="1"/>
  <c r="N2653" i="17"/>
  <c r="M2653" i="17"/>
  <c r="L2653" i="17"/>
  <c r="O2653" i="17" s="1"/>
  <c r="L2652" i="17"/>
  <c r="L2651" i="17"/>
  <c r="O2651" i="17" s="1"/>
  <c r="L2650" i="17"/>
  <c r="N2649" i="17"/>
  <c r="P2649" i="17" s="1"/>
  <c r="M2649" i="17"/>
  <c r="L2649" i="17"/>
  <c r="O2649" i="17" s="1"/>
  <c r="L2648" i="17"/>
  <c r="N2647" i="17"/>
  <c r="M2647" i="17"/>
  <c r="P2647" i="17" s="1"/>
  <c r="Q2647" i="17" s="1"/>
  <c r="L2647" i="17"/>
  <c r="O2647" i="17" s="1"/>
  <c r="L2646" i="17"/>
  <c r="N2645" i="17"/>
  <c r="M2645" i="17"/>
  <c r="L2645" i="17"/>
  <c r="O2645" i="17" s="1"/>
  <c r="P2645" i="17" s="1"/>
  <c r="L2644" i="17"/>
  <c r="M2643" i="17"/>
  <c r="L2643" i="17"/>
  <c r="O2643" i="17" s="1"/>
  <c r="L2642" i="17"/>
  <c r="M2642" i="17" s="1"/>
  <c r="Q2641" i="17"/>
  <c r="N2641" i="17"/>
  <c r="P2641" i="17" s="1"/>
  <c r="M2641" i="17"/>
  <c r="L2641" i="17"/>
  <c r="O2641" i="17" s="1"/>
  <c r="L2640" i="17"/>
  <c r="M2639" i="17"/>
  <c r="L2639" i="17"/>
  <c r="O2639" i="17" s="1"/>
  <c r="O2638" i="17"/>
  <c r="L2638" i="17"/>
  <c r="M2638" i="17" s="1"/>
  <c r="N2637" i="17"/>
  <c r="P2637" i="17" s="1"/>
  <c r="M2637" i="17"/>
  <c r="L2637" i="17"/>
  <c r="O2637" i="17" s="1"/>
  <c r="L2636" i="17"/>
  <c r="L2635" i="17"/>
  <c r="O2635" i="17" s="1"/>
  <c r="L2634" i="17"/>
  <c r="N2633" i="17"/>
  <c r="M2633" i="17"/>
  <c r="L2633" i="17"/>
  <c r="O2633" i="17" s="1"/>
  <c r="L2632" i="17"/>
  <c r="N2631" i="17"/>
  <c r="M2631" i="17"/>
  <c r="P2631" i="17" s="1"/>
  <c r="L2631" i="17"/>
  <c r="O2631" i="17" s="1"/>
  <c r="L2630" i="17"/>
  <c r="N2629" i="17"/>
  <c r="P2629" i="17" s="1"/>
  <c r="M2629" i="17"/>
  <c r="L2629" i="17"/>
  <c r="O2629" i="17" s="1"/>
  <c r="L2628" i="17"/>
  <c r="M2627" i="17"/>
  <c r="L2627" i="17"/>
  <c r="O2627" i="17" s="1"/>
  <c r="L2626" i="17"/>
  <c r="M2626" i="17" s="1"/>
  <c r="Q2625" i="17"/>
  <c r="N2625" i="17"/>
  <c r="P2625" i="17" s="1"/>
  <c r="M2625" i="17"/>
  <c r="L2625" i="17"/>
  <c r="O2625" i="17" s="1"/>
  <c r="L2624" i="17"/>
  <c r="M2623" i="17"/>
  <c r="L2623" i="17"/>
  <c r="O2623" i="17" s="1"/>
  <c r="L2622" i="17"/>
  <c r="M2622" i="17" s="1"/>
  <c r="N2621" i="17"/>
  <c r="P2621" i="17" s="1"/>
  <c r="M2621" i="17"/>
  <c r="L2621" i="17"/>
  <c r="O2621" i="17" s="1"/>
  <c r="L2620" i="17"/>
  <c r="M2619" i="17"/>
  <c r="L2619" i="17"/>
  <c r="O2619" i="17" s="1"/>
  <c r="L2618" i="17"/>
  <c r="L2617" i="17"/>
  <c r="L2616" i="17"/>
  <c r="O2615" i="17"/>
  <c r="N2615" i="17"/>
  <c r="L2615" i="17"/>
  <c r="M2615" i="17" s="1"/>
  <c r="P2615" i="17" s="1"/>
  <c r="L2614" i="17"/>
  <c r="O2614" i="17" s="1"/>
  <c r="L2613" i="17"/>
  <c r="N2612" i="17"/>
  <c r="L2612" i="17"/>
  <c r="O2611" i="17"/>
  <c r="N2611" i="17"/>
  <c r="P2611" i="17" s="1"/>
  <c r="L2611" i="17"/>
  <c r="M2611" i="17" s="1"/>
  <c r="L2610" i="17"/>
  <c r="O2610" i="17" s="1"/>
  <c r="L2609" i="17"/>
  <c r="L2608" i="17"/>
  <c r="O2607" i="17"/>
  <c r="N2607" i="17"/>
  <c r="L2607" i="17"/>
  <c r="M2607" i="17" s="1"/>
  <c r="P2607" i="17" s="1"/>
  <c r="L2606" i="17"/>
  <c r="O2606" i="17" s="1"/>
  <c r="L2605" i="17"/>
  <c r="N2604" i="17"/>
  <c r="L2604" i="17"/>
  <c r="P2603" i="17"/>
  <c r="O2603" i="17"/>
  <c r="N2603" i="17"/>
  <c r="L2603" i="17"/>
  <c r="M2603" i="17" s="1"/>
  <c r="L2602" i="17"/>
  <c r="O2602" i="17" s="1"/>
  <c r="L2601" i="17"/>
  <c r="L2600" i="17"/>
  <c r="O2599" i="17"/>
  <c r="N2599" i="17"/>
  <c r="P2599" i="17" s="1"/>
  <c r="L2599" i="17"/>
  <c r="M2599" i="17" s="1"/>
  <c r="L2598" i="17"/>
  <c r="N2597" i="17"/>
  <c r="L2597" i="17"/>
  <c r="L2596" i="17"/>
  <c r="O2596" i="17" s="1"/>
  <c r="P2595" i="17"/>
  <c r="O2595" i="17"/>
  <c r="N2595" i="17"/>
  <c r="L2595" i="17"/>
  <c r="M2595" i="17" s="1"/>
  <c r="L2594" i="17"/>
  <c r="L2593" i="17"/>
  <c r="N2592" i="17"/>
  <c r="M2592" i="17"/>
  <c r="P2592" i="17" s="1"/>
  <c r="L2592" i="17"/>
  <c r="O2592" i="17" s="1"/>
  <c r="O2591" i="17"/>
  <c r="N2591" i="17"/>
  <c r="L2591" i="17"/>
  <c r="M2591" i="17" s="1"/>
  <c r="P2591" i="17" s="1"/>
  <c r="L2590" i="17"/>
  <c r="L2589" i="17"/>
  <c r="O2589" i="17" s="1"/>
  <c r="L2588" i="17"/>
  <c r="O2588" i="17" s="1"/>
  <c r="R2587" i="17"/>
  <c r="S2587" i="17" s="1"/>
  <c r="T2587" i="17" s="1"/>
  <c r="U2587" i="17" s="1"/>
  <c r="O2587" i="17"/>
  <c r="N2587" i="17"/>
  <c r="L2587" i="17"/>
  <c r="M2587" i="17" s="1"/>
  <c r="P2587" i="17" s="1"/>
  <c r="Q2587" i="17" s="1"/>
  <c r="M2586" i="17"/>
  <c r="L2586" i="17"/>
  <c r="O2585" i="17"/>
  <c r="N2585" i="17"/>
  <c r="M2585" i="17"/>
  <c r="P2585" i="17" s="1"/>
  <c r="L2585" i="17"/>
  <c r="O2584" i="17"/>
  <c r="N2584" i="17"/>
  <c r="M2584" i="17"/>
  <c r="P2584" i="17" s="1"/>
  <c r="L2584" i="17"/>
  <c r="O2583" i="17"/>
  <c r="L2583" i="17"/>
  <c r="N2583" i="17" s="1"/>
  <c r="M2582" i="17"/>
  <c r="L2582" i="17"/>
  <c r="O2582" i="17" s="1"/>
  <c r="O2581" i="17"/>
  <c r="N2581" i="17"/>
  <c r="M2581" i="17"/>
  <c r="P2581" i="17" s="1"/>
  <c r="L2581" i="17"/>
  <c r="O2580" i="17"/>
  <c r="N2580" i="17"/>
  <c r="M2580" i="17"/>
  <c r="P2580" i="17" s="1"/>
  <c r="L2580" i="17"/>
  <c r="O2579" i="17"/>
  <c r="L2579" i="17"/>
  <c r="N2579" i="17" s="1"/>
  <c r="M2578" i="17"/>
  <c r="L2578" i="17"/>
  <c r="O2578" i="17" s="1"/>
  <c r="O2577" i="17"/>
  <c r="N2577" i="17"/>
  <c r="M2577" i="17"/>
  <c r="P2577" i="17" s="1"/>
  <c r="L2577" i="17"/>
  <c r="O2576" i="17"/>
  <c r="N2576" i="17"/>
  <c r="M2576" i="17"/>
  <c r="P2576" i="17" s="1"/>
  <c r="L2576" i="17"/>
  <c r="O2575" i="17"/>
  <c r="L2575" i="17"/>
  <c r="N2575" i="17" s="1"/>
  <c r="M2574" i="17"/>
  <c r="L2574" i="17"/>
  <c r="O2574" i="17" s="1"/>
  <c r="O2573" i="17"/>
  <c r="N2573" i="17"/>
  <c r="M2573" i="17"/>
  <c r="P2573" i="17" s="1"/>
  <c r="L2573" i="17"/>
  <c r="O2572" i="17"/>
  <c r="N2572" i="17"/>
  <c r="M2572" i="17"/>
  <c r="P2572" i="17" s="1"/>
  <c r="L2572" i="17"/>
  <c r="O2571" i="17"/>
  <c r="L2571" i="17"/>
  <c r="N2571" i="17" s="1"/>
  <c r="M2570" i="17"/>
  <c r="L2570" i="17"/>
  <c r="O2570" i="17" s="1"/>
  <c r="O2569" i="17"/>
  <c r="N2569" i="17"/>
  <c r="M2569" i="17"/>
  <c r="P2569" i="17" s="1"/>
  <c r="L2569" i="17"/>
  <c r="O2568" i="17"/>
  <c r="N2568" i="17"/>
  <c r="M2568" i="17"/>
  <c r="P2568" i="17" s="1"/>
  <c r="L2568" i="17"/>
  <c r="O2567" i="17"/>
  <c r="L2567" i="17"/>
  <c r="N2567" i="17" s="1"/>
  <c r="M2566" i="17"/>
  <c r="L2566" i="17"/>
  <c r="O2566" i="17" s="1"/>
  <c r="O2565" i="17"/>
  <c r="N2565" i="17"/>
  <c r="M2565" i="17"/>
  <c r="P2565" i="17" s="1"/>
  <c r="L2565" i="17"/>
  <c r="O2564" i="17"/>
  <c r="N2564" i="17"/>
  <c r="M2564" i="17"/>
  <c r="P2564" i="17" s="1"/>
  <c r="L2564" i="17"/>
  <c r="O2563" i="17"/>
  <c r="L2563" i="17"/>
  <c r="N2563" i="17" s="1"/>
  <c r="M2562" i="17"/>
  <c r="L2562" i="17"/>
  <c r="O2562" i="17" s="1"/>
  <c r="O2561" i="17"/>
  <c r="N2561" i="17"/>
  <c r="M2561" i="17"/>
  <c r="P2561" i="17" s="1"/>
  <c r="L2561" i="17"/>
  <c r="O2560" i="17"/>
  <c r="N2560" i="17"/>
  <c r="M2560" i="17"/>
  <c r="P2560" i="17" s="1"/>
  <c r="L2560" i="17"/>
  <c r="O2559" i="17"/>
  <c r="L2559" i="17"/>
  <c r="N2559" i="17" s="1"/>
  <c r="M2558" i="17"/>
  <c r="L2558" i="17"/>
  <c r="O2558" i="17" s="1"/>
  <c r="O2557" i="17"/>
  <c r="N2557" i="17"/>
  <c r="M2557" i="17"/>
  <c r="P2557" i="17" s="1"/>
  <c r="L2557" i="17"/>
  <c r="O2556" i="17"/>
  <c r="N2556" i="17"/>
  <c r="M2556" i="17"/>
  <c r="P2556" i="17" s="1"/>
  <c r="L2556" i="17"/>
  <c r="O2555" i="17"/>
  <c r="L2555" i="17"/>
  <c r="N2555" i="17" s="1"/>
  <c r="M2554" i="17"/>
  <c r="L2554" i="17"/>
  <c r="O2554" i="17" s="1"/>
  <c r="O2553" i="17"/>
  <c r="N2553" i="17"/>
  <c r="M2553" i="17"/>
  <c r="P2553" i="17" s="1"/>
  <c r="L2553" i="17"/>
  <c r="O2552" i="17"/>
  <c r="N2552" i="17"/>
  <c r="M2552" i="17"/>
  <c r="P2552" i="17" s="1"/>
  <c r="L2552" i="17"/>
  <c r="O2551" i="17"/>
  <c r="L2551" i="17"/>
  <c r="N2551" i="17" s="1"/>
  <c r="M2550" i="17"/>
  <c r="L2550" i="17"/>
  <c r="O2550" i="17" s="1"/>
  <c r="O2549" i="17"/>
  <c r="N2549" i="17"/>
  <c r="M2549" i="17"/>
  <c r="P2549" i="17" s="1"/>
  <c r="L2549" i="17"/>
  <c r="O2548" i="17"/>
  <c r="N2548" i="17"/>
  <c r="M2548" i="17"/>
  <c r="P2548" i="17" s="1"/>
  <c r="L2548" i="17"/>
  <c r="O2547" i="17"/>
  <c r="L2547" i="17"/>
  <c r="N2547" i="17" s="1"/>
  <c r="M2546" i="17"/>
  <c r="L2546" i="17"/>
  <c r="O2546" i="17" s="1"/>
  <c r="O2545" i="17"/>
  <c r="N2545" i="17"/>
  <c r="M2545" i="17"/>
  <c r="P2545" i="17" s="1"/>
  <c r="L2545" i="17"/>
  <c r="O2544" i="17"/>
  <c r="N2544" i="17"/>
  <c r="M2544" i="17"/>
  <c r="P2544" i="17" s="1"/>
  <c r="L2544" i="17"/>
  <c r="O2543" i="17"/>
  <c r="L2543" i="17"/>
  <c r="N2543" i="17" s="1"/>
  <c r="M2542" i="17"/>
  <c r="L2542" i="17"/>
  <c r="O2542" i="17" s="1"/>
  <c r="O2541" i="17"/>
  <c r="N2541" i="17"/>
  <c r="M2541" i="17"/>
  <c r="P2541" i="17" s="1"/>
  <c r="L2541" i="17"/>
  <c r="O2540" i="17"/>
  <c r="N2540" i="17"/>
  <c r="M2540" i="17"/>
  <c r="P2540" i="17" s="1"/>
  <c r="L2540" i="17"/>
  <c r="O2539" i="17"/>
  <c r="L2539" i="17"/>
  <c r="N2539" i="17" s="1"/>
  <c r="M2538" i="17"/>
  <c r="L2538" i="17"/>
  <c r="O2538" i="17" s="1"/>
  <c r="O2537" i="17"/>
  <c r="N2537" i="17"/>
  <c r="M2537" i="17"/>
  <c r="P2537" i="17" s="1"/>
  <c r="L2537" i="17"/>
  <c r="O2536" i="17"/>
  <c r="N2536" i="17"/>
  <c r="M2536" i="17"/>
  <c r="P2536" i="17" s="1"/>
  <c r="L2536" i="17"/>
  <c r="O2535" i="17"/>
  <c r="L2535" i="17"/>
  <c r="N2535" i="17" s="1"/>
  <c r="M2534" i="17"/>
  <c r="L2534" i="17"/>
  <c r="O2534" i="17" s="1"/>
  <c r="O2533" i="17"/>
  <c r="N2533" i="17"/>
  <c r="M2533" i="17"/>
  <c r="P2533" i="17" s="1"/>
  <c r="L2533" i="17"/>
  <c r="O2532" i="17"/>
  <c r="N2532" i="17"/>
  <c r="M2532" i="17"/>
  <c r="P2532" i="17" s="1"/>
  <c r="L2532" i="17"/>
  <c r="O2531" i="17"/>
  <c r="L2531" i="17"/>
  <c r="N2531" i="17" s="1"/>
  <c r="M2530" i="17"/>
  <c r="L2530" i="17"/>
  <c r="O2530" i="17" s="1"/>
  <c r="O2529" i="17"/>
  <c r="N2529" i="17"/>
  <c r="M2529" i="17"/>
  <c r="P2529" i="17" s="1"/>
  <c r="L2529" i="17"/>
  <c r="O2528" i="17"/>
  <c r="N2528" i="17"/>
  <c r="M2528" i="17"/>
  <c r="P2528" i="17" s="1"/>
  <c r="L2528" i="17"/>
  <c r="O2527" i="17"/>
  <c r="L2527" i="17"/>
  <c r="N2527" i="17" s="1"/>
  <c r="M2526" i="17"/>
  <c r="L2526" i="17"/>
  <c r="O2526" i="17" s="1"/>
  <c r="O2525" i="17"/>
  <c r="N2525" i="17"/>
  <c r="M2525" i="17"/>
  <c r="P2525" i="17" s="1"/>
  <c r="L2525" i="17"/>
  <c r="O2524" i="17"/>
  <c r="N2524" i="17"/>
  <c r="M2524" i="17"/>
  <c r="P2524" i="17" s="1"/>
  <c r="L2524" i="17"/>
  <c r="O2523" i="17"/>
  <c r="L2523" i="17"/>
  <c r="N2523" i="17" s="1"/>
  <c r="M2522" i="17"/>
  <c r="L2522" i="17"/>
  <c r="O2522" i="17" s="1"/>
  <c r="O2521" i="17"/>
  <c r="N2521" i="17"/>
  <c r="M2521" i="17"/>
  <c r="P2521" i="17" s="1"/>
  <c r="L2521" i="17"/>
  <c r="O2520" i="17"/>
  <c r="N2520" i="17"/>
  <c r="M2520" i="17"/>
  <c r="P2520" i="17" s="1"/>
  <c r="L2520" i="17"/>
  <c r="O2519" i="17"/>
  <c r="L2519" i="17"/>
  <c r="N2519" i="17" s="1"/>
  <c r="M2518" i="17"/>
  <c r="L2518" i="17"/>
  <c r="O2518" i="17" s="1"/>
  <c r="O2517" i="17"/>
  <c r="N2517" i="17"/>
  <c r="M2517" i="17"/>
  <c r="P2517" i="17" s="1"/>
  <c r="L2517" i="17"/>
  <c r="O2516" i="17"/>
  <c r="N2516" i="17"/>
  <c r="M2516" i="17"/>
  <c r="P2516" i="17" s="1"/>
  <c r="L2516" i="17"/>
  <c r="O2515" i="17"/>
  <c r="L2515" i="17"/>
  <c r="N2515" i="17" s="1"/>
  <c r="M2514" i="17"/>
  <c r="L2514" i="17"/>
  <c r="O2514" i="17" s="1"/>
  <c r="O2513" i="17"/>
  <c r="N2513" i="17"/>
  <c r="M2513" i="17"/>
  <c r="P2513" i="17" s="1"/>
  <c r="L2513" i="17"/>
  <c r="O2512" i="17"/>
  <c r="N2512" i="17"/>
  <c r="M2512" i="17"/>
  <c r="P2512" i="17" s="1"/>
  <c r="L2512" i="17"/>
  <c r="O2511" i="17"/>
  <c r="L2511" i="17"/>
  <c r="N2511" i="17" s="1"/>
  <c r="M2510" i="17"/>
  <c r="L2510" i="17"/>
  <c r="O2510" i="17" s="1"/>
  <c r="O2509" i="17"/>
  <c r="N2509" i="17"/>
  <c r="M2509" i="17"/>
  <c r="P2509" i="17" s="1"/>
  <c r="L2509" i="17"/>
  <c r="O2508" i="17"/>
  <c r="N2508" i="17"/>
  <c r="M2508" i="17"/>
  <c r="P2508" i="17" s="1"/>
  <c r="L2508" i="17"/>
  <c r="O2507" i="17"/>
  <c r="L2507" i="17"/>
  <c r="N2507" i="17" s="1"/>
  <c r="M2506" i="17"/>
  <c r="L2506" i="17"/>
  <c r="O2506" i="17" s="1"/>
  <c r="O2505" i="17"/>
  <c r="N2505" i="17"/>
  <c r="M2505" i="17"/>
  <c r="P2505" i="17" s="1"/>
  <c r="L2505" i="17"/>
  <c r="O2504" i="17"/>
  <c r="N2504" i="17"/>
  <c r="M2504" i="17"/>
  <c r="P2504" i="17" s="1"/>
  <c r="L2504" i="17"/>
  <c r="O2503" i="17"/>
  <c r="L2503" i="17"/>
  <c r="N2503" i="17" s="1"/>
  <c r="M2502" i="17"/>
  <c r="L2502" i="17"/>
  <c r="O2502" i="17" s="1"/>
  <c r="O2501" i="17"/>
  <c r="N2501" i="17"/>
  <c r="M2501" i="17"/>
  <c r="P2501" i="17" s="1"/>
  <c r="L2501" i="17"/>
  <c r="O2500" i="17"/>
  <c r="N2500" i="17"/>
  <c r="M2500" i="17"/>
  <c r="L2500" i="17"/>
  <c r="O2499" i="17"/>
  <c r="L2499" i="17"/>
  <c r="N2499" i="17" s="1"/>
  <c r="M2498" i="17"/>
  <c r="L2498" i="17"/>
  <c r="O2498" i="17" s="1"/>
  <c r="O2497" i="17"/>
  <c r="N2497" i="17"/>
  <c r="M2497" i="17"/>
  <c r="P2497" i="17" s="1"/>
  <c r="L2497" i="17"/>
  <c r="O2496" i="17"/>
  <c r="M2496" i="17"/>
  <c r="L2496" i="17"/>
  <c r="N2496" i="17" s="1"/>
  <c r="O2495" i="17"/>
  <c r="L2495" i="17"/>
  <c r="N2495" i="17" s="1"/>
  <c r="M2494" i="17"/>
  <c r="L2494" i="17"/>
  <c r="O2494" i="17" s="1"/>
  <c r="O2493" i="17"/>
  <c r="N2493" i="17"/>
  <c r="M2493" i="17"/>
  <c r="P2493" i="17" s="1"/>
  <c r="L2493" i="17"/>
  <c r="O2492" i="17"/>
  <c r="M2492" i="17"/>
  <c r="L2492" i="17"/>
  <c r="N2492" i="17" s="1"/>
  <c r="O2491" i="17"/>
  <c r="N2491" i="17"/>
  <c r="M2491" i="17"/>
  <c r="P2491" i="17" s="1"/>
  <c r="Q2491" i="17" s="1"/>
  <c r="L2491" i="17"/>
  <c r="M2490" i="17"/>
  <c r="L2490" i="17"/>
  <c r="O2490" i="17" s="1"/>
  <c r="O2489" i="17"/>
  <c r="N2489" i="17"/>
  <c r="M2489" i="17"/>
  <c r="P2489" i="17" s="1"/>
  <c r="L2489" i="17"/>
  <c r="O2488" i="17"/>
  <c r="M2488" i="17"/>
  <c r="L2488" i="17"/>
  <c r="N2488" i="17" s="1"/>
  <c r="O2487" i="17"/>
  <c r="N2487" i="17"/>
  <c r="M2487" i="17"/>
  <c r="L2487" i="17"/>
  <c r="M2486" i="17"/>
  <c r="L2486" i="17"/>
  <c r="O2486" i="17" s="1"/>
  <c r="O2485" i="17"/>
  <c r="N2485" i="17"/>
  <c r="M2485" i="17"/>
  <c r="P2485" i="17" s="1"/>
  <c r="L2485" i="17"/>
  <c r="O2484" i="17"/>
  <c r="M2484" i="17"/>
  <c r="L2484" i="17"/>
  <c r="N2484" i="17" s="1"/>
  <c r="Q2483" i="17"/>
  <c r="O2483" i="17"/>
  <c r="N2483" i="17"/>
  <c r="M2483" i="17"/>
  <c r="P2483" i="17" s="1"/>
  <c r="L2483" i="17"/>
  <c r="M2482" i="17"/>
  <c r="L2482" i="17"/>
  <c r="O2482" i="17" s="1"/>
  <c r="O2481" i="17"/>
  <c r="N2481" i="17"/>
  <c r="M2481" i="17"/>
  <c r="P2481" i="17" s="1"/>
  <c r="L2481" i="17"/>
  <c r="O2480" i="17"/>
  <c r="M2480" i="17"/>
  <c r="L2480" i="17"/>
  <c r="N2480" i="17" s="1"/>
  <c r="O2479" i="17"/>
  <c r="N2479" i="17"/>
  <c r="L2479" i="17"/>
  <c r="M2479" i="17" s="1"/>
  <c r="L2478" i="17"/>
  <c r="O2478" i="17" s="1"/>
  <c r="O2477" i="17"/>
  <c r="N2477" i="17"/>
  <c r="M2477" i="17"/>
  <c r="P2477" i="17" s="1"/>
  <c r="L2477" i="17"/>
  <c r="O2476" i="17"/>
  <c r="M2476" i="17"/>
  <c r="P2476" i="17" s="1"/>
  <c r="L2476" i="17"/>
  <c r="N2476" i="17" s="1"/>
  <c r="Q2475" i="17"/>
  <c r="O2475" i="17"/>
  <c r="N2475" i="17"/>
  <c r="M2475" i="17"/>
  <c r="P2475" i="17" s="1"/>
  <c r="L2475" i="17"/>
  <c r="L2474" i="17"/>
  <c r="O2474" i="17" s="1"/>
  <c r="O2473" i="17"/>
  <c r="N2473" i="17"/>
  <c r="M2473" i="17"/>
  <c r="P2473" i="17" s="1"/>
  <c r="L2473" i="17"/>
  <c r="P2472" i="17"/>
  <c r="O2472" i="17"/>
  <c r="M2472" i="17"/>
  <c r="L2472" i="17"/>
  <c r="N2472" i="17" s="1"/>
  <c r="O2471" i="17"/>
  <c r="N2471" i="17"/>
  <c r="M2471" i="17"/>
  <c r="P2471" i="17" s="1"/>
  <c r="L2471" i="17"/>
  <c r="L2470" i="17"/>
  <c r="O2469" i="17"/>
  <c r="N2469" i="17"/>
  <c r="M2469" i="17"/>
  <c r="L2469" i="17"/>
  <c r="O2468" i="17"/>
  <c r="P2468" i="17" s="1"/>
  <c r="M2468" i="17"/>
  <c r="L2468" i="17"/>
  <c r="N2468" i="17" s="1"/>
  <c r="O2467" i="17"/>
  <c r="N2467" i="17"/>
  <c r="M2467" i="17"/>
  <c r="L2467" i="17"/>
  <c r="O2466" i="17"/>
  <c r="N2466" i="17"/>
  <c r="L2466" i="17"/>
  <c r="M2466" i="17" s="1"/>
  <c r="P2466" i="17" s="1"/>
  <c r="L2465" i="17"/>
  <c r="N2464" i="17"/>
  <c r="L2464" i="17"/>
  <c r="M2464" i="17" s="1"/>
  <c r="P2463" i="17"/>
  <c r="O2463" i="17"/>
  <c r="N2463" i="17"/>
  <c r="M2463" i="17"/>
  <c r="L2463" i="17"/>
  <c r="O2462" i="17"/>
  <c r="N2462" i="17"/>
  <c r="L2462" i="17"/>
  <c r="M2462" i="17" s="1"/>
  <c r="P2462" i="17" s="1"/>
  <c r="Q2462" i="17" s="1"/>
  <c r="L2461" i="17"/>
  <c r="N2460" i="17"/>
  <c r="L2460" i="17"/>
  <c r="M2460" i="17" s="1"/>
  <c r="P2459" i="17"/>
  <c r="O2459" i="17"/>
  <c r="N2459" i="17"/>
  <c r="M2459" i="17"/>
  <c r="L2459" i="17"/>
  <c r="O2458" i="17"/>
  <c r="N2458" i="17"/>
  <c r="L2458" i="17"/>
  <c r="M2458" i="17" s="1"/>
  <c r="P2458" i="17" s="1"/>
  <c r="Q2458" i="17" s="1"/>
  <c r="L2457" i="17"/>
  <c r="N2456" i="17"/>
  <c r="L2456" i="17"/>
  <c r="M2456" i="17" s="1"/>
  <c r="P2455" i="17"/>
  <c r="O2455" i="17"/>
  <c r="N2455" i="17"/>
  <c r="M2455" i="17"/>
  <c r="L2455" i="17"/>
  <c r="R2454" i="17"/>
  <c r="S2454" i="17" s="1"/>
  <c r="T2454" i="17" s="1"/>
  <c r="U2454" i="17" s="1"/>
  <c r="O2454" i="17"/>
  <c r="N2454" i="17"/>
  <c r="L2454" i="17"/>
  <c r="M2454" i="17" s="1"/>
  <c r="P2454" i="17" s="1"/>
  <c r="Q2454" i="17" s="1"/>
  <c r="L2453" i="17"/>
  <c r="N2452" i="17"/>
  <c r="L2452" i="17"/>
  <c r="M2452" i="17" s="1"/>
  <c r="P2451" i="17"/>
  <c r="O2451" i="17"/>
  <c r="N2451" i="17"/>
  <c r="M2451" i="17"/>
  <c r="L2451" i="17"/>
  <c r="O2450" i="17"/>
  <c r="N2450" i="17"/>
  <c r="L2450" i="17"/>
  <c r="M2450" i="17" s="1"/>
  <c r="P2450" i="17" s="1"/>
  <c r="L2449" i="17"/>
  <c r="N2448" i="17"/>
  <c r="L2448" i="17"/>
  <c r="M2448" i="17" s="1"/>
  <c r="P2447" i="17"/>
  <c r="O2447" i="17"/>
  <c r="N2447" i="17"/>
  <c r="M2447" i="17"/>
  <c r="L2447" i="17"/>
  <c r="O2446" i="17"/>
  <c r="N2446" i="17"/>
  <c r="L2446" i="17"/>
  <c r="M2446" i="17" s="1"/>
  <c r="P2446" i="17" s="1"/>
  <c r="Q2446" i="17" s="1"/>
  <c r="L2445" i="17"/>
  <c r="N2444" i="17"/>
  <c r="L2444" i="17"/>
  <c r="M2444" i="17" s="1"/>
  <c r="P2443" i="17"/>
  <c r="O2443" i="17"/>
  <c r="N2443" i="17"/>
  <c r="M2443" i="17"/>
  <c r="L2443" i="17"/>
  <c r="O2442" i="17"/>
  <c r="N2442" i="17"/>
  <c r="L2442" i="17"/>
  <c r="M2442" i="17" s="1"/>
  <c r="P2442" i="17" s="1"/>
  <c r="Q2442" i="17" s="1"/>
  <c r="L2441" i="17"/>
  <c r="N2440" i="17"/>
  <c r="L2440" i="17"/>
  <c r="M2440" i="17" s="1"/>
  <c r="P2439" i="17"/>
  <c r="O2439" i="17"/>
  <c r="N2439" i="17"/>
  <c r="M2439" i="17"/>
  <c r="L2439" i="17"/>
  <c r="R2438" i="17"/>
  <c r="S2438" i="17" s="1"/>
  <c r="T2438" i="17" s="1"/>
  <c r="U2438" i="17" s="1"/>
  <c r="O2438" i="17"/>
  <c r="N2438" i="17"/>
  <c r="L2438" i="17"/>
  <c r="M2438" i="17" s="1"/>
  <c r="P2438" i="17" s="1"/>
  <c r="Q2438" i="17" s="1"/>
  <c r="L2437" i="17"/>
  <c r="N2436" i="17"/>
  <c r="L2436" i="17"/>
  <c r="M2436" i="17" s="1"/>
  <c r="P2435" i="17"/>
  <c r="O2435" i="17"/>
  <c r="N2435" i="17"/>
  <c r="M2435" i="17"/>
  <c r="L2435" i="17"/>
  <c r="O2434" i="17"/>
  <c r="N2434" i="17"/>
  <c r="L2434" i="17"/>
  <c r="M2434" i="17" s="1"/>
  <c r="P2434" i="17" s="1"/>
  <c r="Q2434" i="17" s="1"/>
  <c r="L2433" i="17"/>
  <c r="N2432" i="17"/>
  <c r="L2432" i="17"/>
  <c r="M2432" i="17" s="1"/>
  <c r="P2431" i="17"/>
  <c r="O2431" i="17"/>
  <c r="N2431" i="17"/>
  <c r="M2431" i="17"/>
  <c r="L2431" i="17"/>
  <c r="O2430" i="17"/>
  <c r="N2430" i="17"/>
  <c r="L2430" i="17"/>
  <c r="M2430" i="17" s="1"/>
  <c r="P2430" i="17" s="1"/>
  <c r="Q2430" i="17" s="1"/>
  <c r="L2429" i="17"/>
  <c r="N2428" i="17"/>
  <c r="L2428" i="17"/>
  <c r="M2428" i="17" s="1"/>
  <c r="P2427" i="17"/>
  <c r="O2427" i="17"/>
  <c r="N2427" i="17"/>
  <c r="M2427" i="17"/>
  <c r="L2427" i="17"/>
  <c r="O2426" i="17"/>
  <c r="N2426" i="17"/>
  <c r="L2426" i="17"/>
  <c r="M2426" i="17" s="1"/>
  <c r="P2426" i="17" s="1"/>
  <c r="Q2426" i="17" s="1"/>
  <c r="L2425" i="17"/>
  <c r="N2424" i="17"/>
  <c r="L2424" i="17"/>
  <c r="M2424" i="17" s="1"/>
  <c r="P2423" i="17"/>
  <c r="O2423" i="17"/>
  <c r="N2423" i="17"/>
  <c r="M2423" i="17"/>
  <c r="L2423" i="17"/>
  <c r="R2422" i="17"/>
  <c r="S2422" i="17" s="1"/>
  <c r="T2422" i="17" s="1"/>
  <c r="U2422" i="17" s="1"/>
  <c r="O2422" i="17"/>
  <c r="N2422" i="17"/>
  <c r="L2422" i="17"/>
  <c r="M2422" i="17" s="1"/>
  <c r="P2422" i="17" s="1"/>
  <c r="Q2422" i="17" s="1"/>
  <c r="L2421" i="17"/>
  <c r="N2420" i="17"/>
  <c r="L2420" i="17"/>
  <c r="M2420" i="17" s="1"/>
  <c r="P2419" i="17"/>
  <c r="O2419" i="17"/>
  <c r="N2419" i="17"/>
  <c r="M2419" i="17"/>
  <c r="L2419" i="17"/>
  <c r="O2418" i="17"/>
  <c r="N2418" i="17"/>
  <c r="L2418" i="17"/>
  <c r="M2418" i="17" s="1"/>
  <c r="P2418" i="17" s="1"/>
  <c r="L2417" i="17"/>
  <c r="N2416" i="17"/>
  <c r="L2416" i="17"/>
  <c r="M2416" i="17" s="1"/>
  <c r="P2415" i="17"/>
  <c r="O2415" i="17"/>
  <c r="N2415" i="17"/>
  <c r="M2415" i="17"/>
  <c r="L2415" i="17"/>
  <c r="O2414" i="17"/>
  <c r="N2414" i="17"/>
  <c r="L2414" i="17"/>
  <c r="M2414" i="17" s="1"/>
  <c r="P2414" i="17" s="1"/>
  <c r="Q2414" i="17" s="1"/>
  <c r="L2413" i="17"/>
  <c r="N2412" i="17"/>
  <c r="L2412" i="17"/>
  <c r="M2412" i="17" s="1"/>
  <c r="O2411" i="17"/>
  <c r="N2411" i="17"/>
  <c r="M2411" i="17"/>
  <c r="P2411" i="17" s="1"/>
  <c r="L2411" i="17"/>
  <c r="P2410" i="17"/>
  <c r="O2410" i="17"/>
  <c r="N2410" i="17"/>
  <c r="L2410" i="17"/>
  <c r="M2410" i="17" s="1"/>
  <c r="L2409" i="17"/>
  <c r="L2408" i="17"/>
  <c r="O2407" i="17"/>
  <c r="N2407" i="17"/>
  <c r="M2407" i="17"/>
  <c r="P2407" i="17" s="1"/>
  <c r="L2407" i="17"/>
  <c r="O2406" i="17"/>
  <c r="P2406" i="17" s="1"/>
  <c r="N2406" i="17"/>
  <c r="L2406" i="17"/>
  <c r="M2406" i="17" s="1"/>
  <c r="L2405" i="17"/>
  <c r="N2404" i="17"/>
  <c r="L2404" i="17"/>
  <c r="P2403" i="17"/>
  <c r="O2403" i="17"/>
  <c r="N2403" i="17"/>
  <c r="M2403" i="17"/>
  <c r="L2403" i="17"/>
  <c r="R2402" i="17"/>
  <c r="S2402" i="17" s="1"/>
  <c r="T2402" i="17" s="1"/>
  <c r="U2402" i="17" s="1"/>
  <c r="P2402" i="17"/>
  <c r="Q2402" i="17" s="1"/>
  <c r="O2402" i="17"/>
  <c r="N2402" i="17"/>
  <c r="M2402" i="17"/>
  <c r="L2402" i="17"/>
  <c r="L2401" i="17"/>
  <c r="N2400" i="17"/>
  <c r="L2400" i="17"/>
  <c r="P2399" i="17"/>
  <c r="O2399" i="17"/>
  <c r="N2399" i="17"/>
  <c r="M2399" i="17"/>
  <c r="L2399" i="17"/>
  <c r="O2398" i="17"/>
  <c r="N2398" i="17"/>
  <c r="L2398" i="17"/>
  <c r="M2398" i="17" s="1"/>
  <c r="P2398" i="17" s="1"/>
  <c r="L2397" i="17"/>
  <c r="N2396" i="17"/>
  <c r="L2396" i="17"/>
  <c r="O2395" i="17"/>
  <c r="N2395" i="17"/>
  <c r="M2395" i="17"/>
  <c r="P2395" i="17" s="1"/>
  <c r="L2395" i="17"/>
  <c r="O2394" i="17"/>
  <c r="N2394" i="17"/>
  <c r="L2394" i="17"/>
  <c r="M2394" i="17" s="1"/>
  <c r="P2394" i="17" s="1"/>
  <c r="L2393" i="17"/>
  <c r="L2392" i="17"/>
  <c r="O2391" i="17"/>
  <c r="N2391" i="17"/>
  <c r="M2391" i="17"/>
  <c r="P2391" i="17" s="1"/>
  <c r="L2391" i="17"/>
  <c r="P2390" i="17"/>
  <c r="O2390" i="17"/>
  <c r="N2390" i="17"/>
  <c r="M2390" i="17"/>
  <c r="L2390" i="17"/>
  <c r="L2389" i="17"/>
  <c r="L2388" i="17"/>
  <c r="O2387" i="17"/>
  <c r="N2387" i="17"/>
  <c r="P2387" i="17" s="1"/>
  <c r="M2387" i="17"/>
  <c r="L2387" i="17"/>
  <c r="P2386" i="17"/>
  <c r="Q2386" i="17" s="1"/>
  <c r="O2386" i="17"/>
  <c r="N2386" i="17"/>
  <c r="M2386" i="17"/>
  <c r="L2386" i="17"/>
  <c r="L2385" i="17"/>
  <c r="L2384" i="17"/>
  <c r="O2383" i="17"/>
  <c r="N2383" i="17"/>
  <c r="M2383" i="17"/>
  <c r="P2383" i="17" s="1"/>
  <c r="L2383" i="17"/>
  <c r="P2382" i="17"/>
  <c r="O2382" i="17"/>
  <c r="N2382" i="17"/>
  <c r="L2382" i="17"/>
  <c r="M2382" i="17" s="1"/>
  <c r="L2381" i="17"/>
  <c r="L2380" i="17"/>
  <c r="O2379" i="17"/>
  <c r="N2379" i="17"/>
  <c r="M2379" i="17"/>
  <c r="P2379" i="17" s="1"/>
  <c r="L2379" i="17"/>
  <c r="O2378" i="17"/>
  <c r="N2378" i="17"/>
  <c r="L2378" i="17"/>
  <c r="M2378" i="17" s="1"/>
  <c r="P2378" i="17" s="1"/>
  <c r="L2377" i="17"/>
  <c r="N2376" i="17"/>
  <c r="L2376" i="17"/>
  <c r="P2375" i="17"/>
  <c r="O2375" i="17"/>
  <c r="N2375" i="17"/>
  <c r="M2375" i="17"/>
  <c r="L2375" i="17"/>
  <c r="R2374" i="17"/>
  <c r="S2374" i="17" s="1"/>
  <c r="T2374" i="17" s="1"/>
  <c r="U2374" i="17" s="1"/>
  <c r="P2374" i="17"/>
  <c r="Q2374" i="17" s="1"/>
  <c r="O2374" i="17"/>
  <c r="N2374" i="17"/>
  <c r="L2374" i="17"/>
  <c r="M2374" i="17" s="1"/>
  <c r="L2373" i="17"/>
  <c r="N2372" i="17"/>
  <c r="L2372" i="17"/>
  <c r="O2371" i="17"/>
  <c r="N2371" i="17"/>
  <c r="M2371" i="17"/>
  <c r="P2371" i="17" s="1"/>
  <c r="L2371" i="17"/>
  <c r="O2370" i="17"/>
  <c r="N2370" i="17"/>
  <c r="L2370" i="17"/>
  <c r="M2370" i="17" s="1"/>
  <c r="P2370" i="17" s="1"/>
  <c r="Q2370" i="17" s="1"/>
  <c r="L2369" i="17"/>
  <c r="L2368" i="17"/>
  <c r="O2367" i="17"/>
  <c r="N2367" i="17"/>
  <c r="P2367" i="17" s="1"/>
  <c r="M2367" i="17"/>
  <c r="L2367" i="17"/>
  <c r="O2366" i="17"/>
  <c r="L2366" i="17"/>
  <c r="N2366" i="17" s="1"/>
  <c r="L2365" i="17"/>
  <c r="N2364" i="17"/>
  <c r="L2364" i="17"/>
  <c r="P2363" i="17"/>
  <c r="N2363" i="17"/>
  <c r="M2363" i="17"/>
  <c r="L2363" i="17"/>
  <c r="O2363" i="17" s="1"/>
  <c r="O2362" i="17"/>
  <c r="L2362" i="17"/>
  <c r="N2362" i="17" s="1"/>
  <c r="L2361" i="17"/>
  <c r="N2360" i="17"/>
  <c r="L2360" i="17"/>
  <c r="N2359" i="17"/>
  <c r="M2359" i="17"/>
  <c r="P2359" i="17" s="1"/>
  <c r="L2359" i="17"/>
  <c r="O2359" i="17" s="1"/>
  <c r="O2358" i="17"/>
  <c r="L2358" i="17"/>
  <c r="N2358" i="17" s="1"/>
  <c r="L2357" i="17"/>
  <c r="L2356" i="17"/>
  <c r="O2355" i="17"/>
  <c r="N2355" i="17"/>
  <c r="M2355" i="17"/>
  <c r="P2355" i="17" s="1"/>
  <c r="L2355" i="17"/>
  <c r="O2354" i="17"/>
  <c r="M2354" i="17"/>
  <c r="L2354" i="17"/>
  <c r="N2354" i="17" s="1"/>
  <c r="O2353" i="17"/>
  <c r="L2353" i="17"/>
  <c r="N2353" i="17" s="1"/>
  <c r="L2352" i="17"/>
  <c r="O2352" i="17" s="1"/>
  <c r="O2351" i="17"/>
  <c r="N2351" i="17"/>
  <c r="M2351" i="17"/>
  <c r="P2351" i="17" s="1"/>
  <c r="L2351" i="17"/>
  <c r="O2350" i="17"/>
  <c r="M2350" i="17"/>
  <c r="P2350" i="17" s="1"/>
  <c r="L2350" i="17"/>
  <c r="N2350" i="17" s="1"/>
  <c r="O2349" i="17"/>
  <c r="L2349" i="17"/>
  <c r="N2349" i="17" s="1"/>
  <c r="L2348" i="17"/>
  <c r="O2348" i="17" s="1"/>
  <c r="O2347" i="17"/>
  <c r="N2347" i="17"/>
  <c r="M2347" i="17"/>
  <c r="P2347" i="17" s="1"/>
  <c r="L2347" i="17"/>
  <c r="O2346" i="17"/>
  <c r="M2346" i="17"/>
  <c r="L2346" i="17"/>
  <c r="N2346" i="17" s="1"/>
  <c r="O2345" i="17"/>
  <c r="L2345" i="17"/>
  <c r="N2345" i="17" s="1"/>
  <c r="L2344" i="17"/>
  <c r="O2344" i="17" s="1"/>
  <c r="O2343" i="17"/>
  <c r="N2343" i="17"/>
  <c r="M2343" i="17"/>
  <c r="P2343" i="17" s="1"/>
  <c r="L2343" i="17"/>
  <c r="O2342" i="17"/>
  <c r="M2342" i="17"/>
  <c r="P2342" i="17" s="1"/>
  <c r="L2342" i="17"/>
  <c r="N2342" i="17" s="1"/>
  <c r="O2341" i="17"/>
  <c r="L2341" i="17"/>
  <c r="N2341" i="17" s="1"/>
  <c r="L2340" i="17"/>
  <c r="O2340" i="17" s="1"/>
  <c r="O2339" i="17"/>
  <c r="N2339" i="17"/>
  <c r="M2339" i="17"/>
  <c r="P2339" i="17" s="1"/>
  <c r="L2339" i="17"/>
  <c r="O2338" i="17"/>
  <c r="M2338" i="17"/>
  <c r="L2338" i="17"/>
  <c r="N2338" i="17" s="1"/>
  <c r="O2337" i="17"/>
  <c r="L2337" i="17"/>
  <c r="N2337" i="17" s="1"/>
  <c r="L2336" i="17"/>
  <c r="O2336" i="17" s="1"/>
  <c r="O2335" i="17"/>
  <c r="N2335" i="17"/>
  <c r="M2335" i="17"/>
  <c r="P2335" i="17" s="1"/>
  <c r="L2335" i="17"/>
  <c r="O2334" i="17"/>
  <c r="M2334" i="17"/>
  <c r="P2334" i="17" s="1"/>
  <c r="L2334" i="17"/>
  <c r="N2334" i="17" s="1"/>
  <c r="O2333" i="17"/>
  <c r="L2333" i="17"/>
  <c r="N2333" i="17" s="1"/>
  <c r="L2332" i="17"/>
  <c r="O2332" i="17" s="1"/>
  <c r="O2331" i="17"/>
  <c r="N2331" i="17"/>
  <c r="M2331" i="17"/>
  <c r="P2331" i="17" s="1"/>
  <c r="L2331" i="17"/>
  <c r="O2330" i="17"/>
  <c r="M2330" i="17"/>
  <c r="L2330" i="17"/>
  <c r="N2330" i="17" s="1"/>
  <c r="O2329" i="17"/>
  <c r="L2329" i="17"/>
  <c r="N2329" i="17" s="1"/>
  <c r="L2328" i="17"/>
  <c r="O2328" i="17" s="1"/>
  <c r="O2327" i="17"/>
  <c r="N2327" i="17"/>
  <c r="M2327" i="17"/>
  <c r="P2327" i="17" s="1"/>
  <c r="L2327" i="17"/>
  <c r="O2326" i="17"/>
  <c r="M2326" i="17"/>
  <c r="L2326" i="17"/>
  <c r="N2326" i="17" s="1"/>
  <c r="O2325" i="17"/>
  <c r="L2325" i="17"/>
  <c r="N2325" i="17" s="1"/>
  <c r="L2324" i="17"/>
  <c r="O2324" i="17" s="1"/>
  <c r="O2323" i="17"/>
  <c r="N2323" i="17"/>
  <c r="M2323" i="17"/>
  <c r="P2323" i="17" s="1"/>
  <c r="L2323" i="17"/>
  <c r="O2322" i="17"/>
  <c r="M2322" i="17"/>
  <c r="L2322" i="17"/>
  <c r="N2322" i="17" s="1"/>
  <c r="O2321" i="17"/>
  <c r="L2321" i="17"/>
  <c r="N2321" i="17" s="1"/>
  <c r="L2320" i="17"/>
  <c r="O2320" i="17" s="1"/>
  <c r="O2319" i="17"/>
  <c r="N2319" i="17"/>
  <c r="M2319" i="17"/>
  <c r="P2319" i="17" s="1"/>
  <c r="L2319" i="17"/>
  <c r="O2318" i="17"/>
  <c r="M2318" i="17"/>
  <c r="P2318" i="17" s="1"/>
  <c r="L2318" i="17"/>
  <c r="N2318" i="17" s="1"/>
  <c r="O2317" i="17"/>
  <c r="L2317" i="17"/>
  <c r="N2317" i="17" s="1"/>
  <c r="L2316" i="17"/>
  <c r="O2316" i="17" s="1"/>
  <c r="O2315" i="17"/>
  <c r="N2315" i="17"/>
  <c r="M2315" i="17"/>
  <c r="P2315" i="17" s="1"/>
  <c r="L2315" i="17"/>
  <c r="O2314" i="17"/>
  <c r="M2314" i="17"/>
  <c r="L2314" i="17"/>
  <c r="N2314" i="17" s="1"/>
  <c r="O2313" i="17"/>
  <c r="L2313" i="17"/>
  <c r="N2313" i="17" s="1"/>
  <c r="L2312" i="17"/>
  <c r="O2312" i="17" s="1"/>
  <c r="O2311" i="17"/>
  <c r="N2311" i="17"/>
  <c r="M2311" i="17"/>
  <c r="P2311" i="17" s="1"/>
  <c r="L2311" i="17"/>
  <c r="O2310" i="17"/>
  <c r="M2310" i="17"/>
  <c r="L2310" i="17"/>
  <c r="N2310" i="17" s="1"/>
  <c r="O2309" i="17"/>
  <c r="L2309" i="17"/>
  <c r="N2309" i="17" s="1"/>
  <c r="L2308" i="17"/>
  <c r="O2308" i="17" s="1"/>
  <c r="O2307" i="17"/>
  <c r="N2307" i="17"/>
  <c r="M2307" i="17"/>
  <c r="P2307" i="17" s="1"/>
  <c r="L2307" i="17"/>
  <c r="O2306" i="17"/>
  <c r="M2306" i="17"/>
  <c r="L2306" i="17"/>
  <c r="N2306" i="17" s="1"/>
  <c r="O2305" i="17"/>
  <c r="L2305" i="17"/>
  <c r="N2305" i="17" s="1"/>
  <c r="L2304" i="17"/>
  <c r="O2304" i="17" s="1"/>
  <c r="O2303" i="17"/>
  <c r="N2303" i="17"/>
  <c r="M2303" i="17"/>
  <c r="P2303" i="17" s="1"/>
  <c r="L2303" i="17"/>
  <c r="O2302" i="17"/>
  <c r="M2302" i="17"/>
  <c r="P2302" i="17" s="1"/>
  <c r="L2302" i="17"/>
  <c r="N2302" i="17" s="1"/>
  <c r="O2301" i="17"/>
  <c r="N2301" i="17"/>
  <c r="L2301" i="17"/>
  <c r="M2301" i="17" s="1"/>
  <c r="P2301" i="17" s="1"/>
  <c r="L2300" i="17"/>
  <c r="O2300" i="17" s="1"/>
  <c r="O2299" i="17"/>
  <c r="N2299" i="17"/>
  <c r="M2299" i="17"/>
  <c r="P2299" i="17" s="1"/>
  <c r="L2299" i="17"/>
  <c r="O2298" i="17"/>
  <c r="M2298" i="17"/>
  <c r="P2298" i="17" s="1"/>
  <c r="L2298" i="17"/>
  <c r="N2298" i="17" s="1"/>
  <c r="O2297" i="17"/>
  <c r="L2297" i="17"/>
  <c r="N2297" i="17" s="1"/>
  <c r="L2296" i="17"/>
  <c r="O2296" i="17" s="1"/>
  <c r="O2295" i="17"/>
  <c r="N2295" i="17"/>
  <c r="M2295" i="17"/>
  <c r="P2295" i="17" s="1"/>
  <c r="L2295" i="17"/>
  <c r="O2294" i="17"/>
  <c r="M2294" i="17"/>
  <c r="L2294" i="17"/>
  <c r="N2294" i="17" s="1"/>
  <c r="O2293" i="17"/>
  <c r="L2293" i="17"/>
  <c r="N2293" i="17" s="1"/>
  <c r="L2292" i="17"/>
  <c r="O2292" i="17" s="1"/>
  <c r="O2291" i="17"/>
  <c r="N2291" i="17"/>
  <c r="M2291" i="17"/>
  <c r="P2291" i="17" s="1"/>
  <c r="L2291" i="17"/>
  <c r="O2290" i="17"/>
  <c r="M2290" i="17"/>
  <c r="P2290" i="17" s="1"/>
  <c r="L2290" i="17"/>
  <c r="N2290" i="17" s="1"/>
  <c r="O2289" i="17"/>
  <c r="L2289" i="17"/>
  <c r="N2289" i="17" s="1"/>
  <c r="L2288" i="17"/>
  <c r="O2288" i="17" s="1"/>
  <c r="O2287" i="17"/>
  <c r="N2287" i="17"/>
  <c r="L2287" i="17"/>
  <c r="M2287" i="17" s="1"/>
  <c r="P2287" i="17" s="1"/>
  <c r="M2286" i="17"/>
  <c r="L2286" i="17"/>
  <c r="O2286" i="17" s="1"/>
  <c r="O2285" i="17"/>
  <c r="N2285" i="17"/>
  <c r="L2285" i="17"/>
  <c r="M2285" i="17" s="1"/>
  <c r="P2285" i="17" s="1"/>
  <c r="L2284" i="17"/>
  <c r="O2284" i="17" s="1"/>
  <c r="O2283" i="17"/>
  <c r="N2283" i="17"/>
  <c r="L2283" i="17"/>
  <c r="M2283" i="17" s="1"/>
  <c r="P2283" i="17" s="1"/>
  <c r="M2282" i="17"/>
  <c r="L2282" i="17"/>
  <c r="O2282" i="17" s="1"/>
  <c r="O2281" i="17"/>
  <c r="N2281" i="17"/>
  <c r="L2281" i="17"/>
  <c r="M2281" i="17" s="1"/>
  <c r="P2281" i="17" s="1"/>
  <c r="L2280" i="17"/>
  <c r="O2280" i="17" s="1"/>
  <c r="O2279" i="17"/>
  <c r="N2279" i="17"/>
  <c r="L2279" i="17"/>
  <c r="M2279" i="17" s="1"/>
  <c r="P2279" i="17" s="1"/>
  <c r="M2278" i="17"/>
  <c r="L2278" i="17"/>
  <c r="O2278" i="17" s="1"/>
  <c r="O2277" i="17"/>
  <c r="N2277" i="17"/>
  <c r="L2277" i="17"/>
  <c r="M2277" i="17" s="1"/>
  <c r="P2277" i="17" s="1"/>
  <c r="L2276" i="17"/>
  <c r="O2276" i="17" s="1"/>
  <c r="O2275" i="17"/>
  <c r="N2275" i="17"/>
  <c r="L2275" i="17"/>
  <c r="M2275" i="17" s="1"/>
  <c r="P2275" i="17" s="1"/>
  <c r="M2274" i="17"/>
  <c r="L2274" i="17"/>
  <c r="O2274" i="17" s="1"/>
  <c r="O2273" i="17"/>
  <c r="N2273" i="17"/>
  <c r="L2273" i="17"/>
  <c r="M2273" i="17" s="1"/>
  <c r="P2273" i="17" s="1"/>
  <c r="L2272" i="17"/>
  <c r="O2272" i="17" s="1"/>
  <c r="O2271" i="17"/>
  <c r="N2271" i="17"/>
  <c r="L2271" i="17"/>
  <c r="M2271" i="17" s="1"/>
  <c r="P2271" i="17" s="1"/>
  <c r="M2270" i="17"/>
  <c r="L2270" i="17"/>
  <c r="O2270" i="17" s="1"/>
  <c r="O2269" i="17"/>
  <c r="N2269" i="17"/>
  <c r="L2269" i="17"/>
  <c r="M2269" i="17" s="1"/>
  <c r="P2269" i="17" s="1"/>
  <c r="L2268" i="17"/>
  <c r="O2268" i="17" s="1"/>
  <c r="O2267" i="17"/>
  <c r="N2267" i="17"/>
  <c r="L2267" i="17"/>
  <c r="M2267" i="17" s="1"/>
  <c r="P2267" i="17" s="1"/>
  <c r="M2266" i="17"/>
  <c r="L2266" i="17"/>
  <c r="O2266" i="17" s="1"/>
  <c r="O2265" i="17"/>
  <c r="N2265" i="17"/>
  <c r="L2265" i="17"/>
  <c r="M2265" i="17" s="1"/>
  <c r="P2265" i="17" s="1"/>
  <c r="L2264" i="17"/>
  <c r="O2264" i="17" s="1"/>
  <c r="O2263" i="17"/>
  <c r="N2263" i="17"/>
  <c r="L2263" i="17"/>
  <c r="M2263" i="17" s="1"/>
  <c r="P2263" i="17" s="1"/>
  <c r="M2262" i="17"/>
  <c r="L2262" i="17"/>
  <c r="O2262" i="17" s="1"/>
  <c r="O2261" i="17"/>
  <c r="N2261" i="17"/>
  <c r="L2261" i="17"/>
  <c r="M2261" i="17" s="1"/>
  <c r="P2261" i="17" s="1"/>
  <c r="L2260" i="17"/>
  <c r="O2260" i="17" s="1"/>
  <c r="O2259" i="17"/>
  <c r="N2259" i="17"/>
  <c r="L2259" i="17"/>
  <c r="M2259" i="17" s="1"/>
  <c r="P2259" i="17" s="1"/>
  <c r="M2258" i="17"/>
  <c r="L2258" i="17"/>
  <c r="O2258" i="17" s="1"/>
  <c r="O2257" i="17"/>
  <c r="N2257" i="17"/>
  <c r="L2257" i="17"/>
  <c r="M2257" i="17" s="1"/>
  <c r="P2257" i="17" s="1"/>
  <c r="L2256" i="17"/>
  <c r="O2256" i="17" s="1"/>
  <c r="O2255" i="17"/>
  <c r="N2255" i="17"/>
  <c r="L2255" i="17"/>
  <c r="M2255" i="17" s="1"/>
  <c r="P2255" i="17" s="1"/>
  <c r="M2254" i="17"/>
  <c r="L2254" i="17"/>
  <c r="O2254" i="17" s="1"/>
  <c r="O2253" i="17"/>
  <c r="N2253" i="17"/>
  <c r="L2253" i="17"/>
  <c r="M2253" i="17" s="1"/>
  <c r="P2253" i="17" s="1"/>
  <c r="L2252" i="17"/>
  <c r="O2252" i="17" s="1"/>
  <c r="O2251" i="17"/>
  <c r="N2251" i="17"/>
  <c r="L2251" i="17"/>
  <c r="M2251" i="17" s="1"/>
  <c r="P2251" i="17" s="1"/>
  <c r="M2250" i="17"/>
  <c r="L2250" i="17"/>
  <c r="O2250" i="17" s="1"/>
  <c r="O2249" i="17"/>
  <c r="N2249" i="17"/>
  <c r="L2249" i="17"/>
  <c r="M2249" i="17" s="1"/>
  <c r="P2249" i="17" s="1"/>
  <c r="L2248" i="17"/>
  <c r="O2248" i="17" s="1"/>
  <c r="O2247" i="17"/>
  <c r="N2247" i="17"/>
  <c r="L2247" i="17"/>
  <c r="M2247" i="17" s="1"/>
  <c r="P2247" i="17" s="1"/>
  <c r="M2246" i="17"/>
  <c r="L2246" i="17"/>
  <c r="O2246" i="17" s="1"/>
  <c r="O2245" i="17"/>
  <c r="N2245" i="17"/>
  <c r="L2245" i="17"/>
  <c r="M2245" i="17" s="1"/>
  <c r="P2245" i="17" s="1"/>
  <c r="L2244" i="17"/>
  <c r="O2244" i="17" s="1"/>
  <c r="O2243" i="17"/>
  <c r="N2243" i="17"/>
  <c r="L2243" i="17"/>
  <c r="M2243" i="17" s="1"/>
  <c r="P2243" i="17" s="1"/>
  <c r="M2242" i="17"/>
  <c r="L2242" i="17"/>
  <c r="O2242" i="17" s="1"/>
  <c r="O2241" i="17"/>
  <c r="N2241" i="17"/>
  <c r="L2241" i="17"/>
  <c r="M2241" i="17" s="1"/>
  <c r="P2241" i="17" s="1"/>
  <c r="L2240" i="17"/>
  <c r="O2240" i="17" s="1"/>
  <c r="O2239" i="17"/>
  <c r="N2239" i="17"/>
  <c r="L2239" i="17"/>
  <c r="M2239" i="17" s="1"/>
  <c r="P2239" i="17" s="1"/>
  <c r="M2238" i="17"/>
  <c r="L2238" i="17"/>
  <c r="O2238" i="17" s="1"/>
  <c r="O2237" i="17"/>
  <c r="N2237" i="17"/>
  <c r="L2237" i="17"/>
  <c r="M2237" i="17" s="1"/>
  <c r="P2237" i="17" s="1"/>
  <c r="L2236" i="17"/>
  <c r="O2236" i="17" s="1"/>
  <c r="O2235" i="17"/>
  <c r="N2235" i="17"/>
  <c r="L2235" i="17"/>
  <c r="M2235" i="17" s="1"/>
  <c r="P2235" i="17" s="1"/>
  <c r="M2234" i="17"/>
  <c r="L2234" i="17"/>
  <c r="O2234" i="17" s="1"/>
  <c r="O2233" i="17"/>
  <c r="N2233" i="17"/>
  <c r="L2233" i="17"/>
  <c r="M2233" i="17" s="1"/>
  <c r="P2233" i="17" s="1"/>
  <c r="L2232" i="17"/>
  <c r="O2232" i="17" s="1"/>
  <c r="O2231" i="17"/>
  <c r="N2231" i="17"/>
  <c r="L2231" i="17"/>
  <c r="M2231" i="17" s="1"/>
  <c r="P2231" i="17" s="1"/>
  <c r="M2230" i="17"/>
  <c r="L2230" i="17"/>
  <c r="O2230" i="17" s="1"/>
  <c r="O2229" i="17"/>
  <c r="N2229" i="17"/>
  <c r="L2229" i="17"/>
  <c r="M2229" i="17" s="1"/>
  <c r="P2229" i="17" s="1"/>
  <c r="M2228" i="17"/>
  <c r="L2228" i="17"/>
  <c r="O2228" i="17" s="1"/>
  <c r="O2227" i="17"/>
  <c r="N2227" i="17"/>
  <c r="L2227" i="17"/>
  <c r="M2227" i="17" s="1"/>
  <c r="P2227" i="17" s="1"/>
  <c r="M2226" i="17"/>
  <c r="L2226" i="17"/>
  <c r="O2226" i="17" s="1"/>
  <c r="O2225" i="17"/>
  <c r="N2225" i="17"/>
  <c r="L2225" i="17"/>
  <c r="M2225" i="17" s="1"/>
  <c r="P2225" i="17" s="1"/>
  <c r="M2224" i="17"/>
  <c r="L2224" i="17"/>
  <c r="O2224" i="17" s="1"/>
  <c r="O2223" i="17"/>
  <c r="N2223" i="17"/>
  <c r="L2223" i="17"/>
  <c r="M2223" i="17" s="1"/>
  <c r="P2223" i="17" s="1"/>
  <c r="M2222" i="17"/>
  <c r="L2222" i="17"/>
  <c r="O2222" i="17" s="1"/>
  <c r="O2221" i="17"/>
  <c r="N2221" i="17"/>
  <c r="L2221" i="17"/>
  <c r="M2221" i="17" s="1"/>
  <c r="M2220" i="17"/>
  <c r="L2220" i="17"/>
  <c r="O2220" i="17" s="1"/>
  <c r="O2219" i="17"/>
  <c r="N2219" i="17"/>
  <c r="L2219" i="17"/>
  <c r="M2219" i="17" s="1"/>
  <c r="P2219" i="17" s="1"/>
  <c r="M2218" i="17"/>
  <c r="L2218" i="17"/>
  <c r="O2218" i="17" s="1"/>
  <c r="O2217" i="17"/>
  <c r="N2217" i="17"/>
  <c r="L2217" i="17"/>
  <c r="M2217" i="17" s="1"/>
  <c r="P2217" i="17" s="1"/>
  <c r="M2216" i="17"/>
  <c r="L2216" i="17"/>
  <c r="O2215" i="17"/>
  <c r="N2215" i="17"/>
  <c r="L2215" i="17"/>
  <c r="M2215" i="17" s="1"/>
  <c r="P2215" i="17" s="1"/>
  <c r="Q2215" i="17" s="1"/>
  <c r="M2214" i="17"/>
  <c r="L2214" i="17"/>
  <c r="O2213" i="17"/>
  <c r="N2213" i="17"/>
  <c r="L2213" i="17"/>
  <c r="M2213" i="17" s="1"/>
  <c r="L2212" i="17"/>
  <c r="O2211" i="17"/>
  <c r="P2211" i="17" s="1"/>
  <c r="N2211" i="17"/>
  <c r="L2211" i="17"/>
  <c r="M2211" i="17" s="1"/>
  <c r="N2210" i="17"/>
  <c r="P2210" i="17" s="1"/>
  <c r="M2210" i="17"/>
  <c r="L2210" i="17"/>
  <c r="O2210" i="17" s="1"/>
  <c r="L2209" i="17"/>
  <c r="O2209" i="17" s="1"/>
  <c r="N2208" i="17"/>
  <c r="M2208" i="17"/>
  <c r="P2208" i="17" s="1"/>
  <c r="L2208" i="17"/>
  <c r="O2208" i="17" s="1"/>
  <c r="O2207" i="17"/>
  <c r="L2207" i="17"/>
  <c r="N2207" i="17" s="1"/>
  <c r="N2206" i="17"/>
  <c r="M2206" i="17"/>
  <c r="L2206" i="17"/>
  <c r="O2206" i="17" s="1"/>
  <c r="L2205" i="17"/>
  <c r="O2205" i="17" s="1"/>
  <c r="N2204" i="17"/>
  <c r="M2204" i="17"/>
  <c r="P2204" i="17" s="1"/>
  <c r="L2204" i="17"/>
  <c r="O2204" i="17" s="1"/>
  <c r="O2203" i="17"/>
  <c r="L2203" i="17"/>
  <c r="N2203" i="17" s="1"/>
  <c r="Q2202" i="17"/>
  <c r="N2202" i="17"/>
  <c r="M2202" i="17"/>
  <c r="P2202" i="17" s="1"/>
  <c r="L2202" i="17"/>
  <c r="O2202" i="17" s="1"/>
  <c r="L2201" i="17"/>
  <c r="O2201" i="17" s="1"/>
  <c r="O2200" i="17"/>
  <c r="N2200" i="17"/>
  <c r="M2200" i="17"/>
  <c r="P2200" i="17" s="1"/>
  <c r="L2200" i="17"/>
  <c r="O2199" i="17"/>
  <c r="L2199" i="17"/>
  <c r="N2199" i="17" s="1"/>
  <c r="O2198" i="17"/>
  <c r="N2198" i="17"/>
  <c r="M2198" i="17"/>
  <c r="P2198" i="17" s="1"/>
  <c r="L2198" i="17"/>
  <c r="L2197" i="17"/>
  <c r="O2197" i="17" s="1"/>
  <c r="N2196" i="17"/>
  <c r="M2196" i="17"/>
  <c r="P2196" i="17" s="1"/>
  <c r="L2196" i="17"/>
  <c r="O2196" i="17" s="1"/>
  <c r="O2195" i="17"/>
  <c r="L2195" i="17"/>
  <c r="N2195" i="17" s="1"/>
  <c r="N2194" i="17"/>
  <c r="M2194" i="17"/>
  <c r="P2194" i="17" s="1"/>
  <c r="L2194" i="17"/>
  <c r="O2194" i="17" s="1"/>
  <c r="L2193" i="17"/>
  <c r="O2193" i="17" s="1"/>
  <c r="N2192" i="17"/>
  <c r="M2192" i="17"/>
  <c r="P2192" i="17" s="1"/>
  <c r="L2192" i="17"/>
  <c r="O2192" i="17" s="1"/>
  <c r="O2191" i="17"/>
  <c r="L2191" i="17"/>
  <c r="N2191" i="17" s="1"/>
  <c r="N2190" i="17"/>
  <c r="M2190" i="17"/>
  <c r="P2190" i="17" s="1"/>
  <c r="L2190" i="17"/>
  <c r="O2190" i="17" s="1"/>
  <c r="L2189" i="17"/>
  <c r="O2189" i="17" s="1"/>
  <c r="N2188" i="17"/>
  <c r="M2188" i="17"/>
  <c r="P2188" i="17" s="1"/>
  <c r="L2188" i="17"/>
  <c r="O2188" i="17" s="1"/>
  <c r="O2187" i="17"/>
  <c r="L2187" i="17"/>
  <c r="N2187" i="17" s="1"/>
  <c r="N2186" i="17"/>
  <c r="M2186" i="17"/>
  <c r="P2186" i="17" s="1"/>
  <c r="L2186" i="17"/>
  <c r="O2186" i="17" s="1"/>
  <c r="L2185" i="17"/>
  <c r="O2185" i="17" s="1"/>
  <c r="N2184" i="17"/>
  <c r="M2184" i="17"/>
  <c r="P2184" i="17" s="1"/>
  <c r="L2184" i="17"/>
  <c r="O2184" i="17" s="1"/>
  <c r="O2183" i="17"/>
  <c r="L2183" i="17"/>
  <c r="N2183" i="17" s="1"/>
  <c r="N2182" i="17"/>
  <c r="M2182" i="17"/>
  <c r="P2182" i="17" s="1"/>
  <c r="L2182" i="17"/>
  <c r="O2182" i="17" s="1"/>
  <c r="L2181" i="17"/>
  <c r="O2181" i="17" s="1"/>
  <c r="N2180" i="17"/>
  <c r="M2180" i="17"/>
  <c r="P2180" i="17" s="1"/>
  <c r="L2180" i="17"/>
  <c r="O2180" i="17" s="1"/>
  <c r="O2179" i="17"/>
  <c r="L2179" i="17"/>
  <c r="N2179" i="17" s="1"/>
  <c r="N2178" i="17"/>
  <c r="M2178" i="17"/>
  <c r="P2178" i="17" s="1"/>
  <c r="L2178" i="17"/>
  <c r="O2178" i="17" s="1"/>
  <c r="L2177" i="17"/>
  <c r="O2177" i="17" s="1"/>
  <c r="N2176" i="17"/>
  <c r="M2176" i="17"/>
  <c r="P2176" i="17" s="1"/>
  <c r="L2176" i="17"/>
  <c r="O2176" i="17" s="1"/>
  <c r="O2175" i="17"/>
  <c r="L2175" i="17"/>
  <c r="N2175" i="17" s="1"/>
  <c r="N2174" i="17"/>
  <c r="L2174" i="17"/>
  <c r="O2174" i="17" s="1"/>
  <c r="L2173" i="17"/>
  <c r="O2173" i="17" s="1"/>
  <c r="N2172" i="17"/>
  <c r="M2172" i="17"/>
  <c r="L2172" i="17"/>
  <c r="O2172" i="17" s="1"/>
  <c r="O2171" i="17"/>
  <c r="L2171" i="17"/>
  <c r="N2171" i="17" s="1"/>
  <c r="L2170" i="17"/>
  <c r="O2170" i="17" s="1"/>
  <c r="L2169" i="17"/>
  <c r="O2169" i="17" s="1"/>
  <c r="N2168" i="17"/>
  <c r="M2168" i="17"/>
  <c r="L2168" i="17"/>
  <c r="O2168" i="17" s="1"/>
  <c r="O2167" i="17"/>
  <c r="L2167" i="17"/>
  <c r="N2167" i="17" s="1"/>
  <c r="L2166" i="17"/>
  <c r="O2166" i="17" s="1"/>
  <c r="L2165" i="17"/>
  <c r="O2165" i="17" s="1"/>
  <c r="N2164" i="17"/>
  <c r="M2164" i="17"/>
  <c r="L2164" i="17"/>
  <c r="O2164" i="17" s="1"/>
  <c r="O2163" i="17"/>
  <c r="L2163" i="17"/>
  <c r="N2163" i="17" s="1"/>
  <c r="L2162" i="17"/>
  <c r="O2162" i="17" s="1"/>
  <c r="L2161" i="17"/>
  <c r="O2161" i="17" s="1"/>
  <c r="N2160" i="17"/>
  <c r="M2160" i="17"/>
  <c r="L2160" i="17"/>
  <c r="O2160" i="17" s="1"/>
  <c r="O2159" i="17"/>
  <c r="L2159" i="17"/>
  <c r="N2159" i="17" s="1"/>
  <c r="L2158" i="17"/>
  <c r="O2158" i="17" s="1"/>
  <c r="L2157" i="17"/>
  <c r="O2157" i="17" s="1"/>
  <c r="N2156" i="17"/>
  <c r="M2156" i="17"/>
  <c r="L2156" i="17"/>
  <c r="O2156" i="17" s="1"/>
  <c r="O2155" i="17"/>
  <c r="L2155" i="17"/>
  <c r="N2155" i="17" s="1"/>
  <c r="L2154" i="17"/>
  <c r="O2154" i="17" s="1"/>
  <c r="L2153" i="17"/>
  <c r="O2153" i="17" s="1"/>
  <c r="N2152" i="17"/>
  <c r="M2152" i="17"/>
  <c r="L2152" i="17"/>
  <c r="O2152" i="17" s="1"/>
  <c r="O2151" i="17"/>
  <c r="L2151" i="17"/>
  <c r="N2151" i="17" s="1"/>
  <c r="L2150" i="17"/>
  <c r="O2150" i="17" s="1"/>
  <c r="L2149" i="17"/>
  <c r="O2149" i="17" s="1"/>
  <c r="N2148" i="17"/>
  <c r="M2148" i="17"/>
  <c r="L2148" i="17"/>
  <c r="O2148" i="17" s="1"/>
  <c r="O2147" i="17"/>
  <c r="L2147" i="17"/>
  <c r="N2147" i="17" s="1"/>
  <c r="L2146" i="17"/>
  <c r="O2146" i="17" s="1"/>
  <c r="L2145" i="17"/>
  <c r="O2145" i="17" s="1"/>
  <c r="M2144" i="17"/>
  <c r="L2144" i="17"/>
  <c r="O2144" i="17" s="1"/>
  <c r="O2143" i="17"/>
  <c r="L2143" i="17"/>
  <c r="N2143" i="17" s="1"/>
  <c r="L2142" i="17"/>
  <c r="O2142" i="17" s="1"/>
  <c r="L2141" i="17"/>
  <c r="O2141" i="17" s="1"/>
  <c r="M2140" i="17"/>
  <c r="L2140" i="17"/>
  <c r="O2140" i="17" s="1"/>
  <c r="O2139" i="17"/>
  <c r="L2139" i="17"/>
  <c r="N2139" i="17" s="1"/>
  <c r="L2138" i="17"/>
  <c r="O2138" i="17" s="1"/>
  <c r="L2137" i="17"/>
  <c r="O2137" i="17" s="1"/>
  <c r="M2136" i="17"/>
  <c r="L2136" i="17"/>
  <c r="O2136" i="17" s="1"/>
  <c r="O2135" i="17"/>
  <c r="L2135" i="17"/>
  <c r="N2135" i="17" s="1"/>
  <c r="L2134" i="17"/>
  <c r="O2134" i="17" s="1"/>
  <c r="L2133" i="17"/>
  <c r="O2133" i="17" s="1"/>
  <c r="M2132" i="17"/>
  <c r="L2132" i="17"/>
  <c r="O2132" i="17" s="1"/>
  <c r="O2131" i="17"/>
  <c r="L2131" i="17"/>
  <c r="N2131" i="17" s="1"/>
  <c r="L2130" i="17"/>
  <c r="O2130" i="17" s="1"/>
  <c r="L2129" i="17"/>
  <c r="O2129" i="17" s="1"/>
  <c r="M2128" i="17"/>
  <c r="L2128" i="17"/>
  <c r="O2128" i="17" s="1"/>
  <c r="O2127" i="17"/>
  <c r="L2127" i="17"/>
  <c r="N2127" i="17" s="1"/>
  <c r="L2126" i="17"/>
  <c r="O2126" i="17" s="1"/>
  <c r="L2125" i="17"/>
  <c r="O2125" i="17" s="1"/>
  <c r="M2124" i="17"/>
  <c r="L2124" i="17"/>
  <c r="O2124" i="17" s="1"/>
  <c r="O2123" i="17"/>
  <c r="L2123" i="17"/>
  <c r="N2123" i="17" s="1"/>
  <c r="L2122" i="17"/>
  <c r="O2122" i="17" s="1"/>
  <c r="L2121" i="17"/>
  <c r="O2121" i="17" s="1"/>
  <c r="M2120" i="17"/>
  <c r="L2120" i="17"/>
  <c r="O2120" i="17" s="1"/>
  <c r="O2119" i="17"/>
  <c r="L2119" i="17"/>
  <c r="N2119" i="17" s="1"/>
  <c r="L2118" i="17"/>
  <c r="O2118" i="17" s="1"/>
  <c r="L2117" i="17"/>
  <c r="O2117" i="17" s="1"/>
  <c r="N2116" i="17"/>
  <c r="M2116" i="17"/>
  <c r="P2116" i="17" s="1"/>
  <c r="L2116" i="17"/>
  <c r="O2116" i="17" s="1"/>
  <c r="O2115" i="17"/>
  <c r="L2115" i="17"/>
  <c r="N2115" i="17" s="1"/>
  <c r="L2114" i="17"/>
  <c r="O2114" i="17" s="1"/>
  <c r="L2113" i="17"/>
  <c r="O2113" i="17" s="1"/>
  <c r="M2112" i="17"/>
  <c r="L2112" i="17"/>
  <c r="O2112" i="17" s="1"/>
  <c r="O2111" i="17"/>
  <c r="L2111" i="17"/>
  <c r="N2111" i="17" s="1"/>
  <c r="L2110" i="17"/>
  <c r="O2110" i="17" s="1"/>
  <c r="L2109" i="17"/>
  <c r="O2109" i="17" s="1"/>
  <c r="M2108" i="17"/>
  <c r="L2108" i="17"/>
  <c r="O2108" i="17" s="1"/>
  <c r="O2107" i="17"/>
  <c r="L2107" i="17"/>
  <c r="N2107" i="17" s="1"/>
  <c r="L2106" i="17"/>
  <c r="O2106" i="17" s="1"/>
  <c r="O2105" i="17"/>
  <c r="L2105" i="17"/>
  <c r="N2105" i="17" s="1"/>
  <c r="M2104" i="17"/>
  <c r="L2104" i="17"/>
  <c r="O2104" i="17" s="1"/>
  <c r="O2103" i="17"/>
  <c r="L2103" i="17"/>
  <c r="N2103" i="17" s="1"/>
  <c r="M2102" i="17"/>
  <c r="L2102" i="17"/>
  <c r="O2102" i="17" s="1"/>
  <c r="O2101" i="17"/>
  <c r="L2101" i="17"/>
  <c r="N2101" i="17" s="1"/>
  <c r="M2100" i="17"/>
  <c r="L2100" i="17"/>
  <c r="O2100" i="17" s="1"/>
  <c r="O2099" i="17"/>
  <c r="L2099" i="17"/>
  <c r="N2099" i="17" s="1"/>
  <c r="M2098" i="17"/>
  <c r="L2098" i="17"/>
  <c r="O2098" i="17" s="1"/>
  <c r="O2097" i="17"/>
  <c r="L2097" i="17"/>
  <c r="N2097" i="17" s="1"/>
  <c r="M2096" i="17"/>
  <c r="L2096" i="17"/>
  <c r="O2096" i="17" s="1"/>
  <c r="O2095" i="17"/>
  <c r="L2095" i="17"/>
  <c r="N2095" i="17" s="1"/>
  <c r="L2094" i="17"/>
  <c r="O2094" i="17" s="1"/>
  <c r="L2093" i="17"/>
  <c r="O2093" i="17" s="1"/>
  <c r="M2092" i="17"/>
  <c r="L2092" i="17"/>
  <c r="O2092" i="17" s="1"/>
  <c r="O2091" i="17"/>
  <c r="L2091" i="17"/>
  <c r="N2091" i="17" s="1"/>
  <c r="L2090" i="17"/>
  <c r="O2090" i="17" s="1"/>
  <c r="L2089" i="17"/>
  <c r="O2089" i="17" s="1"/>
  <c r="M2088" i="17"/>
  <c r="L2088" i="17"/>
  <c r="O2088" i="17" s="1"/>
  <c r="O2087" i="17"/>
  <c r="L2087" i="17"/>
  <c r="N2087" i="17" s="1"/>
  <c r="L2086" i="17"/>
  <c r="O2086" i="17" s="1"/>
  <c r="L2085" i="17"/>
  <c r="O2085" i="17" s="1"/>
  <c r="N2084" i="17"/>
  <c r="M2084" i="17"/>
  <c r="P2084" i="17" s="1"/>
  <c r="L2084" i="17"/>
  <c r="O2084" i="17" s="1"/>
  <c r="O2083" i="17"/>
  <c r="L2083" i="17"/>
  <c r="N2083" i="17" s="1"/>
  <c r="L2082" i="17"/>
  <c r="O2082" i="17" s="1"/>
  <c r="L2081" i="17"/>
  <c r="O2081" i="17" s="1"/>
  <c r="M2080" i="17"/>
  <c r="L2080" i="17"/>
  <c r="O2080" i="17" s="1"/>
  <c r="O2079" i="17"/>
  <c r="L2079" i="17"/>
  <c r="N2079" i="17" s="1"/>
  <c r="N2078" i="17"/>
  <c r="M2078" i="17"/>
  <c r="L2078" i="17"/>
  <c r="O2078" i="17" s="1"/>
  <c r="L2077" i="17"/>
  <c r="N2076" i="17"/>
  <c r="L2076" i="17"/>
  <c r="M2076" i="17" s="1"/>
  <c r="L2075" i="17"/>
  <c r="O2075" i="17" s="1"/>
  <c r="N2074" i="17"/>
  <c r="L2074" i="17"/>
  <c r="O2074" i="17" s="1"/>
  <c r="L2073" i="17"/>
  <c r="N2072" i="17"/>
  <c r="L2072" i="17"/>
  <c r="M2072" i="17" s="1"/>
  <c r="L2071" i="17"/>
  <c r="O2071" i="17" s="1"/>
  <c r="N2070" i="17"/>
  <c r="L2070" i="17"/>
  <c r="O2070" i="17" s="1"/>
  <c r="L2069" i="17"/>
  <c r="N2068" i="17"/>
  <c r="L2068" i="17"/>
  <c r="M2068" i="17" s="1"/>
  <c r="L2067" i="17"/>
  <c r="O2067" i="17" s="1"/>
  <c r="N2066" i="17"/>
  <c r="L2066" i="17"/>
  <c r="O2066" i="17" s="1"/>
  <c r="L2065" i="17"/>
  <c r="N2064" i="17"/>
  <c r="L2064" i="17"/>
  <c r="M2064" i="17" s="1"/>
  <c r="L2063" i="17"/>
  <c r="O2063" i="17" s="1"/>
  <c r="N2062" i="17"/>
  <c r="L2062" i="17"/>
  <c r="O2062" i="17" s="1"/>
  <c r="L2061" i="17"/>
  <c r="N2060" i="17"/>
  <c r="L2060" i="17"/>
  <c r="M2060" i="17" s="1"/>
  <c r="L2059" i="17"/>
  <c r="O2059" i="17" s="1"/>
  <c r="N2058" i="17"/>
  <c r="L2058" i="17"/>
  <c r="O2058" i="17" s="1"/>
  <c r="L2057" i="17"/>
  <c r="N2056" i="17"/>
  <c r="L2056" i="17"/>
  <c r="M2056" i="17" s="1"/>
  <c r="L2055" i="17"/>
  <c r="O2055" i="17" s="1"/>
  <c r="N2054" i="17"/>
  <c r="L2054" i="17"/>
  <c r="O2054" i="17" s="1"/>
  <c r="L2053" i="17"/>
  <c r="N2052" i="17"/>
  <c r="L2052" i="17"/>
  <c r="M2052" i="17" s="1"/>
  <c r="L2051" i="17"/>
  <c r="O2051" i="17" s="1"/>
  <c r="N2050" i="17"/>
  <c r="L2050" i="17"/>
  <c r="O2050" i="17" s="1"/>
  <c r="L2049" i="17"/>
  <c r="N2048" i="17"/>
  <c r="L2048" i="17"/>
  <c r="M2048" i="17" s="1"/>
  <c r="L2047" i="17"/>
  <c r="O2047" i="17" s="1"/>
  <c r="N2046" i="17"/>
  <c r="L2046" i="17"/>
  <c r="O2046" i="17" s="1"/>
  <c r="L2045" i="17"/>
  <c r="N2044" i="17"/>
  <c r="L2044" i="17"/>
  <c r="M2044" i="17" s="1"/>
  <c r="L2043" i="17"/>
  <c r="O2043" i="17" s="1"/>
  <c r="N2042" i="17"/>
  <c r="L2042" i="17"/>
  <c r="O2042" i="17" s="1"/>
  <c r="L2041" i="17"/>
  <c r="N2040" i="17"/>
  <c r="L2040" i="17"/>
  <c r="M2040" i="17" s="1"/>
  <c r="L2039" i="17"/>
  <c r="O2039" i="17" s="1"/>
  <c r="N2038" i="17"/>
  <c r="L2038" i="17"/>
  <c r="O2038" i="17" s="1"/>
  <c r="L2037" i="17"/>
  <c r="N2036" i="17"/>
  <c r="L2036" i="17"/>
  <c r="M2036" i="17" s="1"/>
  <c r="L2035" i="17"/>
  <c r="O2035" i="17" s="1"/>
  <c r="N2034" i="17"/>
  <c r="L2034" i="17"/>
  <c r="O2034" i="17" s="1"/>
  <c r="L2033" i="17"/>
  <c r="N2032" i="17"/>
  <c r="L2032" i="17"/>
  <c r="M2032" i="17" s="1"/>
  <c r="L2031" i="17"/>
  <c r="O2031" i="17" s="1"/>
  <c r="N2030" i="17"/>
  <c r="L2030" i="17"/>
  <c r="O2030" i="17" s="1"/>
  <c r="L2029" i="17"/>
  <c r="N2028" i="17"/>
  <c r="L2028" i="17"/>
  <c r="M2028" i="17" s="1"/>
  <c r="L2027" i="17"/>
  <c r="O2027" i="17" s="1"/>
  <c r="N2026" i="17"/>
  <c r="L2026" i="17"/>
  <c r="O2026" i="17" s="1"/>
  <c r="L2025" i="17"/>
  <c r="N2024" i="17"/>
  <c r="L2024" i="17"/>
  <c r="M2024" i="17" s="1"/>
  <c r="L2023" i="17"/>
  <c r="O2023" i="17" s="1"/>
  <c r="N2022" i="17"/>
  <c r="L2022" i="17"/>
  <c r="O2022" i="17" s="1"/>
  <c r="L2021" i="17"/>
  <c r="N2020" i="17"/>
  <c r="L2020" i="17"/>
  <c r="M2020" i="17" s="1"/>
  <c r="L2019" i="17"/>
  <c r="O2019" i="17" s="1"/>
  <c r="N2018" i="17"/>
  <c r="L2018" i="17"/>
  <c r="O2018" i="17" s="1"/>
  <c r="L2017" i="17"/>
  <c r="N2016" i="17"/>
  <c r="L2016" i="17"/>
  <c r="M2016" i="17" s="1"/>
  <c r="L2015" i="17"/>
  <c r="O2015" i="17" s="1"/>
  <c r="N2014" i="17"/>
  <c r="L2014" i="17"/>
  <c r="O2014" i="17" s="1"/>
  <c r="L2013" i="17"/>
  <c r="N2012" i="17"/>
  <c r="L2012" i="17"/>
  <c r="M2012" i="17" s="1"/>
  <c r="L2011" i="17"/>
  <c r="O2011" i="17" s="1"/>
  <c r="N2010" i="17"/>
  <c r="L2010" i="17"/>
  <c r="O2010" i="17" s="1"/>
  <c r="L2009" i="17"/>
  <c r="N2008" i="17"/>
  <c r="L2008" i="17"/>
  <c r="M2008" i="17" s="1"/>
  <c r="L2007" i="17"/>
  <c r="O2007" i="17" s="1"/>
  <c r="N2006" i="17"/>
  <c r="L2006" i="17"/>
  <c r="O2006" i="17" s="1"/>
  <c r="L2005" i="17"/>
  <c r="N2004" i="17"/>
  <c r="L2004" i="17"/>
  <c r="M2004" i="17" s="1"/>
  <c r="L2003" i="17"/>
  <c r="O2003" i="17" s="1"/>
  <c r="N2002" i="17"/>
  <c r="L2002" i="17"/>
  <c r="O2002" i="17" s="1"/>
  <c r="L2001" i="17"/>
  <c r="O2000" i="17"/>
  <c r="N2000" i="17"/>
  <c r="L2000" i="17"/>
  <c r="M2000" i="17" s="1"/>
  <c r="P2000" i="17" s="1"/>
  <c r="L1999" i="17"/>
  <c r="O1999" i="17" s="1"/>
  <c r="N1998" i="17"/>
  <c r="L1998" i="17"/>
  <c r="O1998" i="17" s="1"/>
  <c r="L1997" i="17"/>
  <c r="N1996" i="17"/>
  <c r="L1996" i="17"/>
  <c r="M1996" i="17" s="1"/>
  <c r="L1995" i="17"/>
  <c r="O1995" i="17" s="1"/>
  <c r="N1994" i="17"/>
  <c r="L1994" i="17"/>
  <c r="O1994" i="17" s="1"/>
  <c r="L1993" i="17"/>
  <c r="N1992" i="17"/>
  <c r="L1992" i="17"/>
  <c r="M1992" i="17" s="1"/>
  <c r="L1991" i="17"/>
  <c r="O1991" i="17" s="1"/>
  <c r="N1990" i="17"/>
  <c r="L1990" i="17"/>
  <c r="O1990" i="17" s="1"/>
  <c r="L1989" i="17"/>
  <c r="N1988" i="17"/>
  <c r="L1988" i="17"/>
  <c r="M1988" i="17" s="1"/>
  <c r="L1987" i="17"/>
  <c r="O1987" i="17" s="1"/>
  <c r="N1986" i="17"/>
  <c r="L1986" i="17"/>
  <c r="O1986" i="17" s="1"/>
  <c r="L1985" i="17"/>
  <c r="N1984" i="17"/>
  <c r="L1984" i="17"/>
  <c r="M1984" i="17" s="1"/>
  <c r="L1983" i="17"/>
  <c r="O1983" i="17" s="1"/>
  <c r="N1982" i="17"/>
  <c r="L1982" i="17"/>
  <c r="O1982" i="17" s="1"/>
  <c r="L1981" i="17"/>
  <c r="N1980" i="17"/>
  <c r="L1980" i="17"/>
  <c r="M1980" i="17" s="1"/>
  <c r="L1979" i="17"/>
  <c r="O1979" i="17" s="1"/>
  <c r="N1978" i="17"/>
  <c r="L1978" i="17"/>
  <c r="O1978" i="17" s="1"/>
  <c r="L1977" i="17"/>
  <c r="N1976" i="17"/>
  <c r="L1976" i="17"/>
  <c r="M1976" i="17" s="1"/>
  <c r="L1975" i="17"/>
  <c r="O1975" i="17" s="1"/>
  <c r="N1974" i="17"/>
  <c r="L1974" i="17"/>
  <c r="O1974" i="17" s="1"/>
  <c r="L1973" i="17"/>
  <c r="N1972" i="17"/>
  <c r="L1972" i="17"/>
  <c r="M1972" i="17" s="1"/>
  <c r="L1971" i="17"/>
  <c r="O1971" i="17" s="1"/>
  <c r="N1970" i="17"/>
  <c r="L1970" i="17"/>
  <c r="O1970" i="17" s="1"/>
  <c r="L1969" i="17"/>
  <c r="N1968" i="17"/>
  <c r="L1968" i="17"/>
  <c r="M1968" i="17" s="1"/>
  <c r="L1967" i="17"/>
  <c r="O1967" i="17" s="1"/>
  <c r="N1966" i="17"/>
  <c r="L1966" i="17"/>
  <c r="O1966" i="17" s="1"/>
  <c r="L1965" i="17"/>
  <c r="N1964" i="17"/>
  <c r="L1964" i="17"/>
  <c r="M1964" i="17" s="1"/>
  <c r="L1963" i="17"/>
  <c r="O1963" i="17" s="1"/>
  <c r="N1962" i="17"/>
  <c r="L1962" i="17"/>
  <c r="O1962" i="17" s="1"/>
  <c r="L1961" i="17"/>
  <c r="N1960" i="17"/>
  <c r="L1960" i="17"/>
  <c r="M1960" i="17" s="1"/>
  <c r="L1959" i="17"/>
  <c r="N1958" i="17"/>
  <c r="L1958" i="17"/>
  <c r="O1957" i="17"/>
  <c r="N1957" i="17"/>
  <c r="M1957" i="17"/>
  <c r="P1957" i="17" s="1"/>
  <c r="L1957" i="17"/>
  <c r="O1956" i="17"/>
  <c r="N1956" i="17"/>
  <c r="P1956" i="17" s="1"/>
  <c r="Q1956" i="17" s="1"/>
  <c r="L1956" i="17"/>
  <c r="M1956" i="17" s="1"/>
  <c r="N1955" i="17"/>
  <c r="L1955" i="17"/>
  <c r="O1955" i="17" s="1"/>
  <c r="L1954" i="17"/>
  <c r="O1953" i="17"/>
  <c r="N1953" i="17"/>
  <c r="L1953" i="17"/>
  <c r="M1953" i="17" s="1"/>
  <c r="L1952" i="17"/>
  <c r="O1952" i="17" s="1"/>
  <c r="N1951" i="17"/>
  <c r="L1951" i="17"/>
  <c r="O1951" i="17" s="1"/>
  <c r="L1950" i="17"/>
  <c r="O1949" i="17"/>
  <c r="N1949" i="17"/>
  <c r="L1949" i="17"/>
  <c r="M1949" i="17" s="1"/>
  <c r="P1949" i="17" s="1"/>
  <c r="L1948" i="17"/>
  <c r="O1948" i="17" s="1"/>
  <c r="N1947" i="17"/>
  <c r="L1947" i="17"/>
  <c r="O1947" i="17" s="1"/>
  <c r="L1946" i="17"/>
  <c r="O1945" i="17"/>
  <c r="N1945" i="17"/>
  <c r="L1945" i="17"/>
  <c r="M1945" i="17" s="1"/>
  <c r="L1944" i="17"/>
  <c r="O1944" i="17" s="1"/>
  <c r="N1943" i="17"/>
  <c r="L1943" i="17"/>
  <c r="O1943" i="17" s="1"/>
  <c r="L1942" i="17"/>
  <c r="O1941" i="17"/>
  <c r="N1941" i="17"/>
  <c r="L1941" i="17"/>
  <c r="M1941" i="17" s="1"/>
  <c r="L1940" i="17"/>
  <c r="O1940" i="17" s="1"/>
  <c r="N1939" i="17"/>
  <c r="L1939" i="17"/>
  <c r="O1939" i="17" s="1"/>
  <c r="L1938" i="17"/>
  <c r="O1937" i="17"/>
  <c r="N1937" i="17"/>
  <c r="L1937" i="17"/>
  <c r="M1937" i="17" s="1"/>
  <c r="L1936" i="17"/>
  <c r="O1936" i="17" s="1"/>
  <c r="N1935" i="17"/>
  <c r="L1935" i="17"/>
  <c r="O1935" i="17" s="1"/>
  <c r="L1934" i="17"/>
  <c r="O1933" i="17"/>
  <c r="N1933" i="17"/>
  <c r="L1933" i="17"/>
  <c r="M1933" i="17" s="1"/>
  <c r="L1932" i="17"/>
  <c r="O1932" i="17" s="1"/>
  <c r="N1931" i="17"/>
  <c r="L1931" i="17"/>
  <c r="O1931" i="17" s="1"/>
  <c r="L1930" i="17"/>
  <c r="O1929" i="17"/>
  <c r="N1929" i="17"/>
  <c r="L1929" i="17"/>
  <c r="M1929" i="17" s="1"/>
  <c r="L1928" i="17"/>
  <c r="O1928" i="17" s="1"/>
  <c r="N1927" i="17"/>
  <c r="L1927" i="17"/>
  <c r="O1927" i="17" s="1"/>
  <c r="L1926" i="17"/>
  <c r="O1925" i="17"/>
  <c r="N1925" i="17"/>
  <c r="L1925" i="17"/>
  <c r="M1925" i="17" s="1"/>
  <c r="L1924" i="17"/>
  <c r="O1924" i="17" s="1"/>
  <c r="N1923" i="17"/>
  <c r="L1923" i="17"/>
  <c r="O1923" i="17" s="1"/>
  <c r="L1922" i="17"/>
  <c r="O1921" i="17"/>
  <c r="N1921" i="17"/>
  <c r="L1921" i="17"/>
  <c r="M1921" i="17" s="1"/>
  <c r="L1920" i="17"/>
  <c r="O1920" i="17" s="1"/>
  <c r="N1919" i="17"/>
  <c r="L1919" i="17"/>
  <c r="O1919" i="17" s="1"/>
  <c r="L1918" i="17"/>
  <c r="O1917" i="17"/>
  <c r="N1917" i="17"/>
  <c r="L1917" i="17"/>
  <c r="M1917" i="17" s="1"/>
  <c r="L1916" i="17"/>
  <c r="O1916" i="17" s="1"/>
  <c r="N1915" i="17"/>
  <c r="L1915" i="17"/>
  <c r="O1915" i="17" s="1"/>
  <c r="L1914" i="17"/>
  <c r="O1913" i="17"/>
  <c r="N1913" i="17"/>
  <c r="L1913" i="17"/>
  <c r="M1913" i="17" s="1"/>
  <c r="L1912" i="17"/>
  <c r="O1912" i="17" s="1"/>
  <c r="N1911" i="17"/>
  <c r="L1911" i="17"/>
  <c r="O1911" i="17" s="1"/>
  <c r="L1910" i="17"/>
  <c r="O1909" i="17"/>
  <c r="N1909" i="17"/>
  <c r="L1909" i="17"/>
  <c r="M1909" i="17" s="1"/>
  <c r="L1908" i="17"/>
  <c r="O1908" i="17" s="1"/>
  <c r="N1907" i="17"/>
  <c r="L1907" i="17"/>
  <c r="O1907" i="17" s="1"/>
  <c r="L1906" i="17"/>
  <c r="O1905" i="17"/>
  <c r="N1905" i="17"/>
  <c r="L1905" i="17"/>
  <c r="M1905" i="17" s="1"/>
  <c r="L1904" i="17"/>
  <c r="O1904" i="17" s="1"/>
  <c r="N1903" i="17"/>
  <c r="L1903" i="17"/>
  <c r="O1903" i="17" s="1"/>
  <c r="L1902" i="17"/>
  <c r="O1901" i="17"/>
  <c r="N1901" i="17"/>
  <c r="L1901" i="17"/>
  <c r="M1901" i="17" s="1"/>
  <c r="L1900" i="17"/>
  <c r="O1900" i="17" s="1"/>
  <c r="N1899" i="17"/>
  <c r="L1899" i="17"/>
  <c r="O1899" i="17" s="1"/>
  <c r="L1898" i="17"/>
  <c r="O1897" i="17"/>
  <c r="N1897" i="17"/>
  <c r="L1897" i="17"/>
  <c r="M1897" i="17" s="1"/>
  <c r="L1896" i="17"/>
  <c r="O1896" i="17" s="1"/>
  <c r="N1895" i="17"/>
  <c r="L1895" i="17"/>
  <c r="O1895" i="17" s="1"/>
  <c r="L1894" i="17"/>
  <c r="O1893" i="17"/>
  <c r="N1893" i="17"/>
  <c r="L1893" i="17"/>
  <c r="M1893" i="17" s="1"/>
  <c r="L1892" i="17"/>
  <c r="O1892" i="17" s="1"/>
  <c r="N1891" i="17"/>
  <c r="L1891" i="17"/>
  <c r="O1891" i="17" s="1"/>
  <c r="L1890" i="17"/>
  <c r="O1889" i="17"/>
  <c r="N1889" i="17"/>
  <c r="L1889" i="17"/>
  <c r="M1889" i="17" s="1"/>
  <c r="L1888" i="17"/>
  <c r="O1888" i="17" s="1"/>
  <c r="N1887" i="17"/>
  <c r="L1887" i="17"/>
  <c r="O1887" i="17" s="1"/>
  <c r="L1886" i="17"/>
  <c r="O1885" i="17"/>
  <c r="N1885" i="17"/>
  <c r="L1885" i="17"/>
  <c r="M1885" i="17" s="1"/>
  <c r="L1884" i="17"/>
  <c r="O1884" i="17" s="1"/>
  <c r="N1883" i="17"/>
  <c r="L1883" i="17"/>
  <c r="O1883" i="17" s="1"/>
  <c r="L1882" i="17"/>
  <c r="O1881" i="17"/>
  <c r="N1881" i="17"/>
  <c r="L1881" i="17"/>
  <c r="M1881" i="17" s="1"/>
  <c r="L1880" i="17"/>
  <c r="O1880" i="17" s="1"/>
  <c r="N1879" i="17"/>
  <c r="L1879" i="17"/>
  <c r="O1879" i="17" s="1"/>
  <c r="L1878" i="17"/>
  <c r="O1877" i="17"/>
  <c r="N1877" i="17"/>
  <c r="L1877" i="17"/>
  <c r="M1877" i="17" s="1"/>
  <c r="L1876" i="17"/>
  <c r="O1876" i="17" s="1"/>
  <c r="N1875" i="17"/>
  <c r="L1875" i="17"/>
  <c r="O1875" i="17" s="1"/>
  <c r="L1874" i="17"/>
  <c r="O1873" i="17"/>
  <c r="N1873" i="17"/>
  <c r="L1873" i="17"/>
  <c r="M1873" i="17" s="1"/>
  <c r="L1872" i="17"/>
  <c r="O1872" i="17" s="1"/>
  <c r="N1871" i="17"/>
  <c r="L1871" i="17"/>
  <c r="O1871" i="17" s="1"/>
  <c r="L1870" i="17"/>
  <c r="N1869" i="17"/>
  <c r="L1869" i="17"/>
  <c r="M1869" i="17" s="1"/>
  <c r="L1868" i="17"/>
  <c r="O1868" i="17" s="1"/>
  <c r="N1867" i="17"/>
  <c r="L1867" i="17"/>
  <c r="O1867" i="17" s="1"/>
  <c r="L1866" i="17"/>
  <c r="N1865" i="17"/>
  <c r="L1865" i="17"/>
  <c r="M1865" i="17" s="1"/>
  <c r="L1864" i="17"/>
  <c r="O1864" i="17" s="1"/>
  <c r="N1863" i="17"/>
  <c r="L1863" i="17"/>
  <c r="O1863" i="17" s="1"/>
  <c r="L1862" i="17"/>
  <c r="N1861" i="17"/>
  <c r="L1861" i="17"/>
  <c r="M1861" i="17" s="1"/>
  <c r="L1860" i="17"/>
  <c r="O1860" i="17" s="1"/>
  <c r="N1859" i="17"/>
  <c r="L1859" i="17"/>
  <c r="O1859" i="17" s="1"/>
  <c r="L1858" i="17"/>
  <c r="N1857" i="17"/>
  <c r="L1857" i="17"/>
  <c r="M1857" i="17" s="1"/>
  <c r="L1856" i="17"/>
  <c r="O1856" i="17" s="1"/>
  <c r="N1855" i="17"/>
  <c r="L1855" i="17"/>
  <c r="O1855" i="17" s="1"/>
  <c r="L1854" i="17"/>
  <c r="N1853" i="17"/>
  <c r="L1853" i="17"/>
  <c r="M1853" i="17" s="1"/>
  <c r="L1852" i="17"/>
  <c r="O1852" i="17" s="1"/>
  <c r="N1851" i="17"/>
  <c r="L1851" i="17"/>
  <c r="O1851" i="17" s="1"/>
  <c r="L1850" i="17"/>
  <c r="N1849" i="17"/>
  <c r="L1849" i="17"/>
  <c r="M1849" i="17" s="1"/>
  <c r="L1848" i="17"/>
  <c r="O1848" i="17" s="1"/>
  <c r="N1847" i="17"/>
  <c r="L1847" i="17"/>
  <c r="O1847" i="17" s="1"/>
  <c r="L1846" i="17"/>
  <c r="N1845" i="17"/>
  <c r="L1845" i="17"/>
  <c r="M1845" i="17" s="1"/>
  <c r="L1844" i="17"/>
  <c r="O1844" i="17" s="1"/>
  <c r="N1843" i="17"/>
  <c r="L1843" i="17"/>
  <c r="O1843" i="17" s="1"/>
  <c r="L1842" i="17"/>
  <c r="N1841" i="17"/>
  <c r="L1841" i="17"/>
  <c r="M1841" i="17" s="1"/>
  <c r="L1840" i="17"/>
  <c r="O1840" i="17" s="1"/>
  <c r="N1839" i="17"/>
  <c r="L1839" i="17"/>
  <c r="O1839" i="17" s="1"/>
  <c r="L1838" i="17"/>
  <c r="N1837" i="17"/>
  <c r="L1837" i="17"/>
  <c r="M1837" i="17" s="1"/>
  <c r="L1836" i="17"/>
  <c r="O1836" i="17" s="1"/>
  <c r="N1835" i="17"/>
  <c r="L1835" i="17"/>
  <c r="O1835" i="17" s="1"/>
  <c r="N1834" i="17"/>
  <c r="L1834" i="17"/>
  <c r="M1834" i="17" s="1"/>
  <c r="L1833" i="17"/>
  <c r="O1833" i="17" s="1"/>
  <c r="N1832" i="17"/>
  <c r="L1832" i="17"/>
  <c r="O1832" i="17" s="1"/>
  <c r="L1831" i="17"/>
  <c r="N1830" i="17"/>
  <c r="L1830" i="17"/>
  <c r="M1830" i="17" s="1"/>
  <c r="L1829" i="17"/>
  <c r="O1829" i="17" s="1"/>
  <c r="N1828" i="17"/>
  <c r="L1828" i="17"/>
  <c r="O1828" i="17" s="1"/>
  <c r="L1827" i="17"/>
  <c r="N1826" i="17"/>
  <c r="L1826" i="17"/>
  <c r="M1826" i="17" s="1"/>
  <c r="L1825" i="17"/>
  <c r="O1825" i="17" s="1"/>
  <c r="N1824" i="17"/>
  <c r="L1824" i="17"/>
  <c r="O1824" i="17" s="1"/>
  <c r="L1823" i="17"/>
  <c r="N1822" i="17"/>
  <c r="L1822" i="17"/>
  <c r="M1822" i="17" s="1"/>
  <c r="L1821" i="17"/>
  <c r="O1821" i="17" s="1"/>
  <c r="N1820" i="17"/>
  <c r="L1820" i="17"/>
  <c r="O1820" i="17" s="1"/>
  <c r="L1819" i="17"/>
  <c r="N1818" i="17"/>
  <c r="L1818" i="17"/>
  <c r="M1818" i="17" s="1"/>
  <c r="L1817" i="17"/>
  <c r="O1817" i="17" s="1"/>
  <c r="N1816" i="17"/>
  <c r="L1816" i="17"/>
  <c r="O1816" i="17" s="1"/>
  <c r="L1815" i="17"/>
  <c r="N1814" i="17"/>
  <c r="L1814" i="17"/>
  <c r="M1814" i="17" s="1"/>
  <c r="L1813" i="17"/>
  <c r="O1813" i="17" s="1"/>
  <c r="N1812" i="17"/>
  <c r="L1812" i="17"/>
  <c r="O1812" i="17" s="1"/>
  <c r="L1811" i="17"/>
  <c r="N1810" i="17"/>
  <c r="L1810" i="17"/>
  <c r="M1810" i="17" s="1"/>
  <c r="L1809" i="17"/>
  <c r="O1809" i="17" s="1"/>
  <c r="N1808" i="17"/>
  <c r="L1808" i="17"/>
  <c r="O1808" i="17" s="1"/>
  <c r="L1807" i="17"/>
  <c r="N1806" i="17"/>
  <c r="L1806" i="17"/>
  <c r="M1806" i="17" s="1"/>
  <c r="L1805" i="17"/>
  <c r="O1805" i="17" s="1"/>
  <c r="N1804" i="17"/>
  <c r="L1804" i="17"/>
  <c r="O1804" i="17" s="1"/>
  <c r="L1803" i="17"/>
  <c r="N1802" i="17"/>
  <c r="L1802" i="17"/>
  <c r="M1802" i="17" s="1"/>
  <c r="L1801" i="17"/>
  <c r="O1801" i="17" s="1"/>
  <c r="N1800" i="17"/>
  <c r="L1800" i="17"/>
  <c r="O1800" i="17" s="1"/>
  <c r="L1799" i="17"/>
  <c r="N1798" i="17"/>
  <c r="L1798" i="17"/>
  <c r="M1798" i="17" s="1"/>
  <c r="L1797" i="17"/>
  <c r="O1797" i="17" s="1"/>
  <c r="N1796" i="17"/>
  <c r="L1796" i="17"/>
  <c r="O1796" i="17" s="1"/>
  <c r="L1795" i="17"/>
  <c r="N1794" i="17"/>
  <c r="L1794" i="17"/>
  <c r="M1794" i="17" s="1"/>
  <c r="L1793" i="17"/>
  <c r="O1793" i="17" s="1"/>
  <c r="N1792" i="17"/>
  <c r="L1792" i="17"/>
  <c r="O1792" i="17" s="1"/>
  <c r="L1791" i="17"/>
  <c r="N1790" i="17"/>
  <c r="L1790" i="17"/>
  <c r="M1790" i="17" s="1"/>
  <c r="L1789" i="17"/>
  <c r="O1789" i="17" s="1"/>
  <c r="N1788" i="17"/>
  <c r="L1788" i="17"/>
  <c r="O1788" i="17" s="1"/>
  <c r="L1787" i="17"/>
  <c r="N1786" i="17"/>
  <c r="L1786" i="17"/>
  <c r="M1786" i="17" s="1"/>
  <c r="L1785" i="17"/>
  <c r="O1785" i="17" s="1"/>
  <c r="N1784" i="17"/>
  <c r="L1784" i="17"/>
  <c r="O1784" i="17" s="1"/>
  <c r="L1783" i="17"/>
  <c r="N1782" i="17"/>
  <c r="L1782" i="17"/>
  <c r="M1782" i="17" s="1"/>
  <c r="L1781" i="17"/>
  <c r="O1781" i="17" s="1"/>
  <c r="N1780" i="17"/>
  <c r="L1780" i="17"/>
  <c r="O1780" i="17" s="1"/>
  <c r="L1779" i="17"/>
  <c r="N1778" i="17"/>
  <c r="L1778" i="17"/>
  <c r="M1778" i="17" s="1"/>
  <c r="L1777" i="17"/>
  <c r="O1777" i="17" s="1"/>
  <c r="N1776" i="17"/>
  <c r="L1776" i="17"/>
  <c r="O1776" i="17" s="1"/>
  <c r="L1775" i="17"/>
  <c r="N1774" i="17"/>
  <c r="L1774" i="17"/>
  <c r="M1774" i="17" s="1"/>
  <c r="L1773" i="17"/>
  <c r="O1773" i="17" s="1"/>
  <c r="N1772" i="17"/>
  <c r="L1772" i="17"/>
  <c r="O1772" i="17" s="1"/>
  <c r="L1771" i="17"/>
  <c r="N1770" i="17"/>
  <c r="L1770" i="17"/>
  <c r="M1770" i="17" s="1"/>
  <c r="L1769" i="17"/>
  <c r="O1769" i="17" s="1"/>
  <c r="N1768" i="17"/>
  <c r="L1768" i="17"/>
  <c r="O1768" i="17" s="1"/>
  <c r="L1767" i="17"/>
  <c r="N1766" i="17"/>
  <c r="L1766" i="17"/>
  <c r="M1766" i="17" s="1"/>
  <c r="L1765" i="17"/>
  <c r="O1765" i="17" s="1"/>
  <c r="N1764" i="17"/>
  <c r="L1764" i="17"/>
  <c r="O1764" i="17" s="1"/>
  <c r="L1763" i="17"/>
  <c r="N1762" i="17"/>
  <c r="L1762" i="17"/>
  <c r="M1762" i="17" s="1"/>
  <c r="L1761" i="17"/>
  <c r="O1761" i="17" s="1"/>
  <c r="N1760" i="17"/>
  <c r="L1760" i="17"/>
  <c r="O1760" i="17" s="1"/>
  <c r="L1759" i="17"/>
  <c r="N1758" i="17"/>
  <c r="L1758" i="17"/>
  <c r="M1758" i="17" s="1"/>
  <c r="L1757" i="17"/>
  <c r="O1757" i="17" s="1"/>
  <c r="N1756" i="17"/>
  <c r="L1756" i="17"/>
  <c r="O1756" i="17" s="1"/>
  <c r="L1755" i="17"/>
  <c r="N1754" i="17"/>
  <c r="L1754" i="17"/>
  <c r="M1754" i="17" s="1"/>
  <c r="L1753" i="17"/>
  <c r="O1753" i="17" s="1"/>
  <c r="N1752" i="17"/>
  <c r="L1752" i="17"/>
  <c r="O1752" i="17" s="1"/>
  <c r="L1751" i="17"/>
  <c r="N1750" i="17"/>
  <c r="L1750" i="17"/>
  <c r="M1750" i="17" s="1"/>
  <c r="L1749" i="17"/>
  <c r="O1749" i="17" s="1"/>
  <c r="N1748" i="17"/>
  <c r="L1748" i="17"/>
  <c r="O1748" i="17" s="1"/>
  <c r="L1747" i="17"/>
  <c r="N1746" i="17"/>
  <c r="L1746" i="17"/>
  <c r="M1746" i="17" s="1"/>
  <c r="L1745" i="17"/>
  <c r="O1745" i="17" s="1"/>
  <c r="N1744" i="17"/>
  <c r="L1744" i="17"/>
  <c r="O1744" i="17" s="1"/>
  <c r="L1743" i="17"/>
  <c r="N1742" i="17"/>
  <c r="L1742" i="17"/>
  <c r="M1742" i="17" s="1"/>
  <c r="L1741" i="17"/>
  <c r="O1741" i="17" s="1"/>
  <c r="N1740" i="17"/>
  <c r="L1740" i="17"/>
  <c r="O1740" i="17" s="1"/>
  <c r="L1739" i="17"/>
  <c r="N1738" i="17"/>
  <c r="L1738" i="17"/>
  <c r="M1738" i="17" s="1"/>
  <c r="L1737" i="17"/>
  <c r="O1737" i="17" s="1"/>
  <c r="N1736" i="17"/>
  <c r="L1736" i="17"/>
  <c r="O1736" i="17" s="1"/>
  <c r="L1735" i="17"/>
  <c r="N1734" i="17"/>
  <c r="L1734" i="17"/>
  <c r="M1734" i="17" s="1"/>
  <c r="L1733" i="17"/>
  <c r="O1733" i="17" s="1"/>
  <c r="N1732" i="17"/>
  <c r="L1732" i="17"/>
  <c r="O1732" i="17" s="1"/>
  <c r="L1731" i="17"/>
  <c r="N1730" i="17"/>
  <c r="L1730" i="17"/>
  <c r="M1730" i="17" s="1"/>
  <c r="L1729" i="17"/>
  <c r="O1729" i="17" s="1"/>
  <c r="N1728" i="17"/>
  <c r="L1728" i="17"/>
  <c r="O1728" i="17" s="1"/>
  <c r="L1727" i="17"/>
  <c r="N1726" i="17"/>
  <c r="L1726" i="17"/>
  <c r="M1726" i="17" s="1"/>
  <c r="L1725" i="17"/>
  <c r="O1725" i="17" s="1"/>
  <c r="N1724" i="17"/>
  <c r="L1724" i="17"/>
  <c r="O1724" i="17" s="1"/>
  <c r="L1723" i="17"/>
  <c r="N1722" i="17"/>
  <c r="L1722" i="17"/>
  <c r="M1722" i="17" s="1"/>
  <c r="L1721" i="17"/>
  <c r="O1721" i="17" s="1"/>
  <c r="N1720" i="17"/>
  <c r="L1720" i="17"/>
  <c r="O1720" i="17" s="1"/>
  <c r="L1719" i="17"/>
  <c r="N1718" i="17"/>
  <c r="L1718" i="17"/>
  <c r="M1718" i="17" s="1"/>
  <c r="L1717" i="17"/>
  <c r="O1717" i="17" s="1"/>
  <c r="N1716" i="17"/>
  <c r="L1716" i="17"/>
  <c r="O1716" i="17" s="1"/>
  <c r="L1715" i="17"/>
  <c r="N1714" i="17"/>
  <c r="L1714" i="17"/>
  <c r="M1714" i="17" s="1"/>
  <c r="L1713" i="17"/>
  <c r="O1713" i="17" s="1"/>
  <c r="N1712" i="17"/>
  <c r="L1712" i="17"/>
  <c r="O1712" i="17" s="1"/>
  <c r="L1711" i="17"/>
  <c r="N1710" i="17"/>
  <c r="L1710" i="17"/>
  <c r="M1710" i="17" s="1"/>
  <c r="L1709" i="17"/>
  <c r="O1709" i="17" s="1"/>
  <c r="N1708" i="17"/>
  <c r="L1708" i="17"/>
  <c r="O1708" i="17" s="1"/>
  <c r="L1707" i="17"/>
  <c r="N1706" i="17"/>
  <c r="L1706" i="17"/>
  <c r="M1706" i="17" s="1"/>
  <c r="L1705" i="17"/>
  <c r="O1705" i="17" s="1"/>
  <c r="N1704" i="17"/>
  <c r="L1704" i="17"/>
  <c r="O1704" i="17" s="1"/>
  <c r="L1703" i="17"/>
  <c r="N1702" i="17"/>
  <c r="L1702" i="17"/>
  <c r="M1702" i="17" s="1"/>
  <c r="L1701" i="17"/>
  <c r="O1701" i="17" s="1"/>
  <c r="N1700" i="17"/>
  <c r="L1700" i="17"/>
  <c r="O1700" i="17" s="1"/>
  <c r="L1699" i="17"/>
  <c r="N1698" i="17"/>
  <c r="L1698" i="17"/>
  <c r="M1698" i="17" s="1"/>
  <c r="L1697" i="17"/>
  <c r="O1697" i="17" s="1"/>
  <c r="N1696" i="17"/>
  <c r="L1696" i="17"/>
  <c r="O1696" i="17" s="1"/>
  <c r="L1695" i="17"/>
  <c r="N1694" i="17"/>
  <c r="L1694" i="17"/>
  <c r="M1694" i="17" s="1"/>
  <c r="L1693" i="17"/>
  <c r="O1693" i="17" s="1"/>
  <c r="N1692" i="17"/>
  <c r="L1692" i="17"/>
  <c r="O1692" i="17" s="1"/>
  <c r="L1691" i="17"/>
  <c r="N1690" i="17"/>
  <c r="L1690" i="17"/>
  <c r="M1690" i="17" s="1"/>
  <c r="L1689" i="17"/>
  <c r="O1689" i="17" s="1"/>
  <c r="N1688" i="17"/>
  <c r="L1688" i="17"/>
  <c r="O1688" i="17" s="1"/>
  <c r="L1687" i="17"/>
  <c r="N1686" i="17"/>
  <c r="L1686" i="17"/>
  <c r="M1686" i="17" s="1"/>
  <c r="L1685" i="17"/>
  <c r="O1685" i="17" s="1"/>
  <c r="N1684" i="17"/>
  <c r="L1684" i="17"/>
  <c r="O1684" i="17" s="1"/>
  <c r="L1683" i="17"/>
  <c r="N1682" i="17"/>
  <c r="L1682" i="17"/>
  <c r="M1682" i="17" s="1"/>
  <c r="L1681" i="17"/>
  <c r="O1681" i="17" s="1"/>
  <c r="N1680" i="17"/>
  <c r="L1680" i="17"/>
  <c r="O1680" i="17" s="1"/>
  <c r="L1679" i="17"/>
  <c r="N1678" i="17"/>
  <c r="L1678" i="17"/>
  <c r="M1678" i="17" s="1"/>
  <c r="L1677" i="17"/>
  <c r="O1677" i="17" s="1"/>
  <c r="N1676" i="17"/>
  <c r="L1676" i="17"/>
  <c r="O1676" i="17" s="1"/>
  <c r="L1675" i="17"/>
  <c r="N1674" i="17"/>
  <c r="L1674" i="17"/>
  <c r="M1674" i="17" s="1"/>
  <c r="L1673" i="17"/>
  <c r="O1673" i="17" s="1"/>
  <c r="N1672" i="17"/>
  <c r="L1672" i="17"/>
  <c r="O1672" i="17" s="1"/>
  <c r="L1671" i="17"/>
  <c r="N1670" i="17"/>
  <c r="L1670" i="17"/>
  <c r="M1670" i="17" s="1"/>
  <c r="L1669" i="17"/>
  <c r="O1669" i="17" s="1"/>
  <c r="N1668" i="17"/>
  <c r="L1668" i="17"/>
  <c r="O1668" i="17" s="1"/>
  <c r="L1667" i="17"/>
  <c r="N1666" i="17"/>
  <c r="L1666" i="17"/>
  <c r="M1666" i="17" s="1"/>
  <c r="L1665" i="17"/>
  <c r="O1665" i="17" s="1"/>
  <c r="N1664" i="17"/>
  <c r="L1664" i="17"/>
  <c r="O1664" i="17" s="1"/>
  <c r="L1663" i="17"/>
  <c r="N1662" i="17"/>
  <c r="L1662" i="17"/>
  <c r="M1662" i="17" s="1"/>
  <c r="L1661" i="17"/>
  <c r="O1661" i="17" s="1"/>
  <c r="N1660" i="17"/>
  <c r="L1660" i="17"/>
  <c r="O1660" i="17" s="1"/>
  <c r="L1659" i="17"/>
  <c r="N1658" i="17"/>
  <c r="L1658" i="17"/>
  <c r="M1658" i="17" s="1"/>
  <c r="L1657" i="17"/>
  <c r="O1657" i="17" s="1"/>
  <c r="N1656" i="17"/>
  <c r="L1656" i="17"/>
  <c r="O1656" i="17" s="1"/>
  <c r="L1655" i="17"/>
  <c r="N1654" i="17"/>
  <c r="L1654" i="17"/>
  <c r="M1654" i="17" s="1"/>
  <c r="L1653" i="17"/>
  <c r="O1653" i="17" s="1"/>
  <c r="N1652" i="17"/>
  <c r="L1652" i="17"/>
  <c r="O1652" i="17" s="1"/>
  <c r="L1651" i="17"/>
  <c r="N1650" i="17"/>
  <c r="L1650" i="17"/>
  <c r="M1650" i="17" s="1"/>
  <c r="L1649" i="17"/>
  <c r="O1649" i="17" s="1"/>
  <c r="N1648" i="17"/>
  <c r="L1648" i="17"/>
  <c r="O1648" i="17" s="1"/>
  <c r="L1647" i="17"/>
  <c r="N1646" i="17"/>
  <c r="L1646" i="17"/>
  <c r="M1646" i="17" s="1"/>
  <c r="L1645" i="17"/>
  <c r="O1645" i="17" s="1"/>
  <c r="N1644" i="17"/>
  <c r="L1644" i="17"/>
  <c r="O1644" i="17" s="1"/>
  <c r="L1643" i="17"/>
  <c r="N1642" i="17"/>
  <c r="L1642" i="17"/>
  <c r="M1642" i="17" s="1"/>
  <c r="L1641" i="17"/>
  <c r="O1641" i="17" s="1"/>
  <c r="N1640" i="17"/>
  <c r="L1640" i="17"/>
  <c r="O1640" i="17" s="1"/>
  <c r="L1639" i="17"/>
  <c r="N1638" i="17"/>
  <c r="L1638" i="17"/>
  <c r="M1638" i="17" s="1"/>
  <c r="L1637" i="17"/>
  <c r="O1637" i="17" s="1"/>
  <c r="N1636" i="17"/>
  <c r="L1636" i="17"/>
  <c r="O1636" i="17" s="1"/>
  <c r="L1635" i="17"/>
  <c r="N1634" i="17"/>
  <c r="L1634" i="17"/>
  <c r="M1634" i="17" s="1"/>
  <c r="L1633" i="17"/>
  <c r="O1633" i="17" s="1"/>
  <c r="N1632" i="17"/>
  <c r="L1632" i="17"/>
  <c r="O1632" i="17" s="1"/>
  <c r="L1631" i="17"/>
  <c r="N1630" i="17"/>
  <c r="L1630" i="17"/>
  <c r="M1630" i="17" s="1"/>
  <c r="L1629" i="17"/>
  <c r="O1629" i="17" s="1"/>
  <c r="N1628" i="17"/>
  <c r="L1628" i="17"/>
  <c r="O1628" i="17" s="1"/>
  <c r="L1627" i="17"/>
  <c r="N1626" i="17"/>
  <c r="L1626" i="17"/>
  <c r="M1626" i="17" s="1"/>
  <c r="L1625" i="17"/>
  <c r="O1625" i="17" s="1"/>
  <c r="N1624" i="17"/>
  <c r="L1624" i="17"/>
  <c r="O1624" i="17" s="1"/>
  <c r="L1623" i="17"/>
  <c r="N1622" i="17"/>
  <c r="L1622" i="17"/>
  <c r="M1622" i="17" s="1"/>
  <c r="L1621" i="17"/>
  <c r="O1621" i="17" s="1"/>
  <c r="N1620" i="17"/>
  <c r="L1620" i="17"/>
  <c r="O1620" i="17" s="1"/>
  <c r="L1619" i="17"/>
  <c r="N1618" i="17"/>
  <c r="L1618" i="17"/>
  <c r="M1618" i="17" s="1"/>
  <c r="L1617" i="17"/>
  <c r="O1617" i="17" s="1"/>
  <c r="N1616" i="17"/>
  <c r="L1616" i="17"/>
  <c r="O1616" i="17" s="1"/>
  <c r="L1615" i="17"/>
  <c r="N1614" i="17"/>
  <c r="L1614" i="17"/>
  <c r="M1614" i="17" s="1"/>
  <c r="L1613" i="17"/>
  <c r="O1613" i="17" s="1"/>
  <c r="N1612" i="17"/>
  <c r="L1612" i="17"/>
  <c r="O1612" i="17" s="1"/>
  <c r="L1611" i="17"/>
  <c r="N1610" i="17"/>
  <c r="L1610" i="17"/>
  <c r="M1610" i="17" s="1"/>
  <c r="L1609" i="17"/>
  <c r="O1609" i="17" s="1"/>
  <c r="N1608" i="17"/>
  <c r="L1608" i="17"/>
  <c r="O1608" i="17" s="1"/>
  <c r="L1607" i="17"/>
  <c r="N1606" i="17"/>
  <c r="L1606" i="17"/>
  <c r="M1606" i="17" s="1"/>
  <c r="L1605" i="17"/>
  <c r="O1605" i="17" s="1"/>
  <c r="N1604" i="17"/>
  <c r="L1604" i="17"/>
  <c r="O1604" i="17" s="1"/>
  <c r="L1603" i="17"/>
  <c r="N1602" i="17"/>
  <c r="L1602" i="17"/>
  <c r="M1602" i="17" s="1"/>
  <c r="L1601" i="17"/>
  <c r="O1601" i="17" s="1"/>
  <c r="N1600" i="17"/>
  <c r="L1600" i="17"/>
  <c r="O1600" i="17" s="1"/>
  <c r="L1599" i="17"/>
  <c r="N1598" i="17"/>
  <c r="L1598" i="17"/>
  <c r="M1598" i="17" s="1"/>
  <c r="L1597" i="17"/>
  <c r="O1597" i="17" s="1"/>
  <c r="N1596" i="17"/>
  <c r="L1596" i="17"/>
  <c r="O1596" i="17" s="1"/>
  <c r="L1595" i="17"/>
  <c r="N1594" i="17"/>
  <c r="L1594" i="17"/>
  <c r="M1594" i="17" s="1"/>
  <c r="L1593" i="17"/>
  <c r="O1593" i="17" s="1"/>
  <c r="N1592" i="17"/>
  <c r="L1592" i="17"/>
  <c r="O1592" i="17" s="1"/>
  <c r="L1591" i="17"/>
  <c r="N1590" i="17"/>
  <c r="L1590" i="17"/>
  <c r="M1590" i="17" s="1"/>
  <c r="L1589" i="17"/>
  <c r="O1589" i="17" s="1"/>
  <c r="N1588" i="17"/>
  <c r="L1588" i="17"/>
  <c r="O1588" i="17" s="1"/>
  <c r="L1587" i="17"/>
  <c r="N1586" i="17"/>
  <c r="L1586" i="17"/>
  <c r="M1586" i="17" s="1"/>
  <c r="L1585" i="17"/>
  <c r="O1585" i="17" s="1"/>
  <c r="N1584" i="17"/>
  <c r="L1584" i="17"/>
  <c r="O1584" i="17" s="1"/>
  <c r="L1583" i="17"/>
  <c r="N1582" i="17"/>
  <c r="L1582" i="17"/>
  <c r="M1582" i="17" s="1"/>
  <c r="L1581" i="17"/>
  <c r="N1580" i="17"/>
  <c r="L1580" i="17"/>
  <c r="O1580" i="17" s="1"/>
  <c r="L1579" i="17"/>
  <c r="O1578" i="17"/>
  <c r="N1578" i="17"/>
  <c r="M1578" i="17"/>
  <c r="P1578" i="17" s="1"/>
  <c r="L1578" i="17"/>
  <c r="O1577" i="17"/>
  <c r="L1577" i="17"/>
  <c r="N1577" i="17" s="1"/>
  <c r="O1576" i="17"/>
  <c r="N1576" i="17"/>
  <c r="M1576" i="17"/>
  <c r="P1576" i="17" s="1"/>
  <c r="L1576" i="17"/>
  <c r="O1575" i="17"/>
  <c r="L1575" i="17"/>
  <c r="N1575" i="17" s="1"/>
  <c r="Q1574" i="17"/>
  <c r="O1574" i="17"/>
  <c r="N1574" i="17"/>
  <c r="M1574" i="17"/>
  <c r="P1574" i="17" s="1"/>
  <c r="L1574" i="17"/>
  <c r="O1573" i="17"/>
  <c r="L1573" i="17"/>
  <c r="N1573" i="17" s="1"/>
  <c r="O1572" i="17"/>
  <c r="N1572" i="17"/>
  <c r="M1572" i="17"/>
  <c r="P1572" i="17" s="1"/>
  <c r="L1572" i="17"/>
  <c r="O1571" i="17"/>
  <c r="L1571" i="17"/>
  <c r="N1571" i="17" s="1"/>
  <c r="Q1570" i="17"/>
  <c r="O1570" i="17"/>
  <c r="N1570" i="17"/>
  <c r="M1570" i="17"/>
  <c r="P1570" i="17" s="1"/>
  <c r="L1570" i="17"/>
  <c r="O1569" i="17"/>
  <c r="L1569" i="17"/>
  <c r="N1569" i="17" s="1"/>
  <c r="O1568" i="17"/>
  <c r="N1568" i="17"/>
  <c r="M1568" i="17"/>
  <c r="P1568" i="17" s="1"/>
  <c r="L1568" i="17"/>
  <c r="O1567" i="17"/>
  <c r="L1567" i="17"/>
  <c r="N1567" i="17" s="1"/>
  <c r="O1566" i="17"/>
  <c r="N1566" i="17"/>
  <c r="M1566" i="17"/>
  <c r="P1566" i="17" s="1"/>
  <c r="L1566" i="17"/>
  <c r="O1565" i="17"/>
  <c r="L1565" i="17"/>
  <c r="N1565" i="17" s="1"/>
  <c r="O1564" i="17"/>
  <c r="N1564" i="17"/>
  <c r="M1564" i="17"/>
  <c r="P1564" i="17" s="1"/>
  <c r="L1564" i="17"/>
  <c r="O1563" i="17"/>
  <c r="L1563" i="17"/>
  <c r="N1563" i="17" s="1"/>
  <c r="O1562" i="17"/>
  <c r="N1562" i="17"/>
  <c r="M1562" i="17"/>
  <c r="P1562" i="17" s="1"/>
  <c r="L1562" i="17"/>
  <c r="O1561" i="17"/>
  <c r="L1561" i="17"/>
  <c r="N1561" i="17" s="1"/>
  <c r="O1560" i="17"/>
  <c r="N1560" i="17"/>
  <c r="M1560" i="17"/>
  <c r="P1560" i="17" s="1"/>
  <c r="L1560" i="17"/>
  <c r="O1559" i="17"/>
  <c r="L1559" i="17"/>
  <c r="N1559" i="17" s="1"/>
  <c r="Q1558" i="17"/>
  <c r="O1558" i="17"/>
  <c r="N1558" i="17"/>
  <c r="M1558" i="17"/>
  <c r="P1558" i="17" s="1"/>
  <c r="L1558" i="17"/>
  <c r="O1557" i="17"/>
  <c r="L1557" i="17"/>
  <c r="N1557" i="17" s="1"/>
  <c r="O1556" i="17"/>
  <c r="N1556" i="17"/>
  <c r="M1556" i="17"/>
  <c r="P1556" i="17" s="1"/>
  <c r="L1556" i="17"/>
  <c r="O1555" i="17"/>
  <c r="M1555" i="17"/>
  <c r="L1555" i="17"/>
  <c r="N1555" i="17" s="1"/>
  <c r="Q1554" i="17"/>
  <c r="O1554" i="17"/>
  <c r="N1554" i="17"/>
  <c r="M1554" i="17"/>
  <c r="P1554" i="17" s="1"/>
  <c r="L1554" i="17"/>
  <c r="O1553" i="17"/>
  <c r="L1553" i="17"/>
  <c r="N1553" i="17" s="1"/>
  <c r="O1552" i="17"/>
  <c r="N1552" i="17"/>
  <c r="M1552" i="17"/>
  <c r="P1552" i="17" s="1"/>
  <c r="L1552" i="17"/>
  <c r="O1551" i="17"/>
  <c r="M1551" i="17"/>
  <c r="L1551" i="17"/>
  <c r="N1551" i="17" s="1"/>
  <c r="Q1550" i="17"/>
  <c r="O1550" i="17"/>
  <c r="N1550" i="17"/>
  <c r="M1550" i="17"/>
  <c r="P1550" i="17" s="1"/>
  <c r="L1550" i="17"/>
  <c r="O1549" i="17"/>
  <c r="L1549" i="17"/>
  <c r="N1549" i="17" s="1"/>
  <c r="O1548" i="17"/>
  <c r="N1548" i="17"/>
  <c r="M1548" i="17"/>
  <c r="P1548" i="17" s="1"/>
  <c r="L1548" i="17"/>
  <c r="O1547" i="17"/>
  <c r="M1547" i="17"/>
  <c r="L1547" i="17"/>
  <c r="N1547" i="17" s="1"/>
  <c r="Q1546" i="17"/>
  <c r="O1546" i="17"/>
  <c r="N1546" i="17"/>
  <c r="M1546" i="17"/>
  <c r="P1546" i="17" s="1"/>
  <c r="L1546" i="17"/>
  <c r="O1545" i="17"/>
  <c r="L1545" i="17"/>
  <c r="N1545" i="17" s="1"/>
  <c r="O1544" i="17"/>
  <c r="N1544" i="17"/>
  <c r="M1544" i="17"/>
  <c r="P1544" i="17" s="1"/>
  <c r="L1544" i="17"/>
  <c r="O1543" i="17"/>
  <c r="M1543" i="17"/>
  <c r="L1543" i="17"/>
  <c r="N1543" i="17" s="1"/>
  <c r="Q1542" i="17"/>
  <c r="O1542" i="17"/>
  <c r="N1542" i="17"/>
  <c r="M1542" i="17"/>
  <c r="P1542" i="17" s="1"/>
  <c r="L1542" i="17"/>
  <c r="O1541" i="17"/>
  <c r="L1541" i="17"/>
  <c r="N1541" i="17" s="1"/>
  <c r="O1540" i="17"/>
  <c r="N1540" i="17"/>
  <c r="M1540" i="17"/>
  <c r="P1540" i="17" s="1"/>
  <c r="L1540" i="17"/>
  <c r="O1539" i="17"/>
  <c r="M1539" i="17"/>
  <c r="L1539" i="17"/>
  <c r="N1539" i="17" s="1"/>
  <c r="Q1538" i="17"/>
  <c r="O1538" i="17"/>
  <c r="N1538" i="17"/>
  <c r="M1538" i="17"/>
  <c r="P1538" i="17" s="1"/>
  <c r="L1538" i="17"/>
  <c r="O1537" i="17"/>
  <c r="M1537" i="17"/>
  <c r="L1537" i="17"/>
  <c r="N1537" i="17" s="1"/>
  <c r="O1536" i="17"/>
  <c r="N1536" i="17"/>
  <c r="M1536" i="17"/>
  <c r="P1536" i="17" s="1"/>
  <c r="L1536" i="17"/>
  <c r="O1535" i="17"/>
  <c r="M1535" i="17"/>
  <c r="L1535" i="17"/>
  <c r="N1535" i="17" s="1"/>
  <c r="O1534" i="17"/>
  <c r="N1534" i="17"/>
  <c r="M1534" i="17"/>
  <c r="P1534" i="17" s="1"/>
  <c r="L1534" i="17"/>
  <c r="O1533" i="17"/>
  <c r="L1533" i="17"/>
  <c r="N1533" i="17" s="1"/>
  <c r="O1532" i="17"/>
  <c r="N1532" i="17"/>
  <c r="M1532" i="17"/>
  <c r="P1532" i="17" s="1"/>
  <c r="L1532" i="17"/>
  <c r="O1531" i="17"/>
  <c r="M1531" i="17"/>
  <c r="L1531" i="17"/>
  <c r="N1531" i="17" s="1"/>
  <c r="O1530" i="17"/>
  <c r="N1530" i="17"/>
  <c r="M1530" i="17"/>
  <c r="P1530" i="17" s="1"/>
  <c r="L1530" i="17"/>
  <c r="O1529" i="17"/>
  <c r="L1529" i="17"/>
  <c r="N1529" i="17" s="1"/>
  <c r="O1528" i="17"/>
  <c r="N1528" i="17"/>
  <c r="M1528" i="17"/>
  <c r="P1528" i="17" s="1"/>
  <c r="L1528" i="17"/>
  <c r="O1527" i="17"/>
  <c r="M1527" i="17"/>
  <c r="L1527" i="17"/>
  <c r="N1527" i="17" s="1"/>
  <c r="O1526" i="17"/>
  <c r="N1526" i="17"/>
  <c r="M1526" i="17"/>
  <c r="P1526" i="17" s="1"/>
  <c r="L1526" i="17"/>
  <c r="O1525" i="17"/>
  <c r="L1525" i="17"/>
  <c r="N1525" i="17" s="1"/>
  <c r="O1524" i="17"/>
  <c r="N1524" i="17"/>
  <c r="M1524" i="17"/>
  <c r="P1524" i="17" s="1"/>
  <c r="L1524" i="17"/>
  <c r="O1523" i="17"/>
  <c r="M1523" i="17"/>
  <c r="L1523" i="17"/>
  <c r="N1523" i="17" s="1"/>
  <c r="O1522" i="17"/>
  <c r="N1522" i="17"/>
  <c r="M1522" i="17"/>
  <c r="P1522" i="17" s="1"/>
  <c r="L1522" i="17"/>
  <c r="O1521" i="17"/>
  <c r="L1521" i="17"/>
  <c r="N1521" i="17" s="1"/>
  <c r="O1520" i="17"/>
  <c r="N1520" i="17"/>
  <c r="M1520" i="17"/>
  <c r="P1520" i="17" s="1"/>
  <c r="L1520" i="17"/>
  <c r="O1519" i="17"/>
  <c r="M1519" i="17"/>
  <c r="L1519" i="17"/>
  <c r="N1519" i="17" s="1"/>
  <c r="O1518" i="17"/>
  <c r="N1518" i="17"/>
  <c r="M1518" i="17"/>
  <c r="P1518" i="17" s="1"/>
  <c r="L1518" i="17"/>
  <c r="O1517" i="17"/>
  <c r="L1517" i="17"/>
  <c r="N1517" i="17" s="1"/>
  <c r="O1516" i="17"/>
  <c r="N1516" i="17"/>
  <c r="M1516" i="17"/>
  <c r="P1516" i="17" s="1"/>
  <c r="L1516" i="17"/>
  <c r="O1515" i="17"/>
  <c r="M1515" i="17"/>
  <c r="L1515" i="17"/>
  <c r="N1515" i="17" s="1"/>
  <c r="O1514" i="17"/>
  <c r="N1514" i="17"/>
  <c r="M1514" i="17"/>
  <c r="P1514" i="17" s="1"/>
  <c r="L1514" i="17"/>
  <c r="O1513" i="17"/>
  <c r="L1513" i="17"/>
  <c r="N1513" i="17" s="1"/>
  <c r="O1512" i="17"/>
  <c r="N1512" i="17"/>
  <c r="M1512" i="17"/>
  <c r="P1512" i="17" s="1"/>
  <c r="L1512" i="17"/>
  <c r="O1511" i="17"/>
  <c r="M1511" i="17"/>
  <c r="L1511" i="17"/>
  <c r="N1511" i="17" s="1"/>
  <c r="O1510" i="17"/>
  <c r="N1510" i="17"/>
  <c r="M1510" i="17"/>
  <c r="P1510" i="17" s="1"/>
  <c r="L1510" i="17"/>
  <c r="O1509" i="17"/>
  <c r="L1509" i="17"/>
  <c r="N1509" i="17" s="1"/>
  <c r="O1508" i="17"/>
  <c r="N1508" i="17"/>
  <c r="M1508" i="17"/>
  <c r="P1508" i="17" s="1"/>
  <c r="L1508" i="17"/>
  <c r="O1507" i="17"/>
  <c r="M1507" i="17"/>
  <c r="L1507" i="17"/>
  <c r="N1507" i="17" s="1"/>
  <c r="O1506" i="17"/>
  <c r="N1506" i="17"/>
  <c r="M1506" i="17"/>
  <c r="P1506" i="17" s="1"/>
  <c r="L1506" i="17"/>
  <c r="O1505" i="17"/>
  <c r="L1505" i="17"/>
  <c r="N1505" i="17" s="1"/>
  <c r="O1504" i="17"/>
  <c r="N1504" i="17"/>
  <c r="M1504" i="17"/>
  <c r="P1504" i="17" s="1"/>
  <c r="L1504" i="17"/>
  <c r="O1503" i="17"/>
  <c r="M1503" i="17"/>
  <c r="L1503" i="17"/>
  <c r="N1503" i="17" s="1"/>
  <c r="O1502" i="17"/>
  <c r="N1502" i="17"/>
  <c r="M1502" i="17"/>
  <c r="P1502" i="17" s="1"/>
  <c r="L1502" i="17"/>
  <c r="O1501" i="17"/>
  <c r="L1501" i="17"/>
  <c r="N1501" i="17" s="1"/>
  <c r="O1500" i="17"/>
  <c r="N1500" i="17"/>
  <c r="M1500" i="17"/>
  <c r="P1500" i="17" s="1"/>
  <c r="L1500" i="17"/>
  <c r="O1499" i="17"/>
  <c r="M1499" i="17"/>
  <c r="L1499" i="17"/>
  <c r="N1499" i="17" s="1"/>
  <c r="O1498" i="17"/>
  <c r="N1498" i="17"/>
  <c r="M1498" i="17"/>
  <c r="P1498" i="17" s="1"/>
  <c r="L1498" i="17"/>
  <c r="O1497" i="17"/>
  <c r="L1497" i="17"/>
  <c r="N1497" i="17" s="1"/>
  <c r="O1496" i="17"/>
  <c r="N1496" i="17"/>
  <c r="M1496" i="17"/>
  <c r="P1496" i="17" s="1"/>
  <c r="L1496" i="17"/>
  <c r="O1495" i="17"/>
  <c r="M1495" i="17"/>
  <c r="L1495" i="17"/>
  <c r="N1495" i="17" s="1"/>
  <c r="O1494" i="17"/>
  <c r="N1494" i="17"/>
  <c r="M1494" i="17"/>
  <c r="P1494" i="17" s="1"/>
  <c r="L1494" i="17"/>
  <c r="O1493" i="17"/>
  <c r="L1493" i="17"/>
  <c r="N1493" i="17" s="1"/>
  <c r="O1492" i="17"/>
  <c r="N1492" i="17"/>
  <c r="M1492" i="17"/>
  <c r="P1492" i="17" s="1"/>
  <c r="L1492" i="17"/>
  <c r="O1491" i="17"/>
  <c r="M1491" i="17"/>
  <c r="L1491" i="17"/>
  <c r="N1491" i="17" s="1"/>
  <c r="O1490" i="17"/>
  <c r="N1490" i="17"/>
  <c r="M1490" i="17"/>
  <c r="P1490" i="17" s="1"/>
  <c r="L1490" i="17"/>
  <c r="O1489" i="17"/>
  <c r="L1489" i="17"/>
  <c r="N1489" i="17" s="1"/>
  <c r="O1488" i="17"/>
  <c r="N1488" i="17"/>
  <c r="M1488" i="17"/>
  <c r="P1488" i="17" s="1"/>
  <c r="L1488" i="17"/>
  <c r="O1487" i="17"/>
  <c r="M1487" i="17"/>
  <c r="L1487" i="17"/>
  <c r="N1487" i="17" s="1"/>
  <c r="O1486" i="17"/>
  <c r="N1486" i="17"/>
  <c r="M1486" i="17"/>
  <c r="P1486" i="17" s="1"/>
  <c r="L1486" i="17"/>
  <c r="O1485" i="17"/>
  <c r="L1485" i="17"/>
  <c r="N1485" i="17" s="1"/>
  <c r="O1484" i="17"/>
  <c r="N1484" i="17"/>
  <c r="M1484" i="17"/>
  <c r="P1484" i="17" s="1"/>
  <c r="L1484" i="17"/>
  <c r="O1483" i="17"/>
  <c r="M1483" i="17"/>
  <c r="L1483" i="17"/>
  <c r="N1483" i="17" s="1"/>
  <c r="O1482" i="17"/>
  <c r="N1482" i="17"/>
  <c r="M1482" i="17"/>
  <c r="P1482" i="17" s="1"/>
  <c r="L1482" i="17"/>
  <c r="O1481" i="17"/>
  <c r="L1481" i="17"/>
  <c r="N1481" i="17" s="1"/>
  <c r="O1480" i="17"/>
  <c r="N1480" i="17"/>
  <c r="M1480" i="17"/>
  <c r="P1480" i="17" s="1"/>
  <c r="L1480" i="17"/>
  <c r="O1479" i="17"/>
  <c r="M1479" i="17"/>
  <c r="L1479" i="17"/>
  <c r="N1479" i="17" s="1"/>
  <c r="O1478" i="17"/>
  <c r="N1478" i="17"/>
  <c r="M1478" i="17"/>
  <c r="P1478" i="17" s="1"/>
  <c r="L1478" i="17"/>
  <c r="O1477" i="17"/>
  <c r="L1477" i="17"/>
  <c r="N1477" i="17" s="1"/>
  <c r="O1476" i="17"/>
  <c r="N1476" i="17"/>
  <c r="M1476" i="17"/>
  <c r="P1476" i="17" s="1"/>
  <c r="L1476" i="17"/>
  <c r="O1475" i="17"/>
  <c r="M1475" i="17"/>
  <c r="L1475" i="17"/>
  <c r="N1475" i="17" s="1"/>
  <c r="O1474" i="17"/>
  <c r="N1474" i="17"/>
  <c r="M1474" i="17"/>
  <c r="P1474" i="17" s="1"/>
  <c r="L1474" i="17"/>
  <c r="O1473" i="17"/>
  <c r="M1473" i="17"/>
  <c r="L1473" i="17"/>
  <c r="N1473" i="17" s="1"/>
  <c r="P1473" i="17" s="1"/>
  <c r="O1472" i="17"/>
  <c r="N1472" i="17"/>
  <c r="M1472" i="17"/>
  <c r="P1472" i="17" s="1"/>
  <c r="L1472" i="17"/>
  <c r="O1471" i="17"/>
  <c r="M1471" i="17"/>
  <c r="P1471" i="17" s="1"/>
  <c r="L1471" i="17"/>
  <c r="N1471" i="17" s="1"/>
  <c r="O1470" i="17"/>
  <c r="N1470" i="17"/>
  <c r="M1470" i="17"/>
  <c r="P1470" i="17" s="1"/>
  <c r="L1470" i="17"/>
  <c r="O1469" i="17"/>
  <c r="L1469" i="17"/>
  <c r="N1469" i="17" s="1"/>
  <c r="O1468" i="17"/>
  <c r="N1468" i="17"/>
  <c r="M1468" i="17"/>
  <c r="P1468" i="17" s="1"/>
  <c r="L1468" i="17"/>
  <c r="O1467" i="17"/>
  <c r="M1467" i="17"/>
  <c r="P1467" i="17" s="1"/>
  <c r="L1467" i="17"/>
  <c r="N1467" i="17" s="1"/>
  <c r="O1466" i="17"/>
  <c r="N1466" i="17"/>
  <c r="M1466" i="17"/>
  <c r="P1466" i="17" s="1"/>
  <c r="L1466" i="17"/>
  <c r="O1465" i="17"/>
  <c r="L1465" i="17"/>
  <c r="N1465" i="17" s="1"/>
  <c r="O1464" i="17"/>
  <c r="N1464" i="17"/>
  <c r="M1464" i="17"/>
  <c r="P1464" i="17" s="1"/>
  <c r="L1464" i="17"/>
  <c r="O1463" i="17"/>
  <c r="M1463" i="17"/>
  <c r="P1463" i="17" s="1"/>
  <c r="L1463" i="17"/>
  <c r="N1463" i="17" s="1"/>
  <c r="O1462" i="17"/>
  <c r="N1462" i="17"/>
  <c r="M1462" i="17"/>
  <c r="P1462" i="17" s="1"/>
  <c r="L1462" i="17"/>
  <c r="O1461" i="17"/>
  <c r="L1461" i="17"/>
  <c r="N1461" i="17" s="1"/>
  <c r="O1460" i="17"/>
  <c r="N1460" i="17"/>
  <c r="M1460" i="17"/>
  <c r="P1460" i="17" s="1"/>
  <c r="L1460" i="17"/>
  <c r="O1459" i="17"/>
  <c r="M1459" i="17"/>
  <c r="P1459" i="17" s="1"/>
  <c r="L1459" i="17"/>
  <c r="N1459" i="17" s="1"/>
  <c r="O1458" i="17"/>
  <c r="N1458" i="17"/>
  <c r="M1458" i="17"/>
  <c r="P1458" i="17" s="1"/>
  <c r="L1458" i="17"/>
  <c r="O1457" i="17"/>
  <c r="L1457" i="17"/>
  <c r="N1457" i="17" s="1"/>
  <c r="O1456" i="17"/>
  <c r="N1456" i="17"/>
  <c r="M1456" i="17"/>
  <c r="P1456" i="17" s="1"/>
  <c r="L1456" i="17"/>
  <c r="O1455" i="17"/>
  <c r="M1455" i="17"/>
  <c r="P1455" i="17" s="1"/>
  <c r="L1455" i="17"/>
  <c r="N1455" i="17" s="1"/>
  <c r="O1454" i="17"/>
  <c r="N1454" i="17"/>
  <c r="M1454" i="17"/>
  <c r="P1454" i="17" s="1"/>
  <c r="L1454" i="17"/>
  <c r="O1453" i="17"/>
  <c r="L1453" i="17"/>
  <c r="N1453" i="17" s="1"/>
  <c r="O1452" i="17"/>
  <c r="N1452" i="17"/>
  <c r="M1452" i="17"/>
  <c r="P1452" i="17" s="1"/>
  <c r="L1452" i="17"/>
  <c r="O1451" i="17"/>
  <c r="M1451" i="17"/>
  <c r="P1451" i="17" s="1"/>
  <c r="L1451" i="17"/>
  <c r="N1451" i="17" s="1"/>
  <c r="O1450" i="17"/>
  <c r="N1450" i="17"/>
  <c r="M1450" i="17"/>
  <c r="P1450" i="17" s="1"/>
  <c r="L1450" i="17"/>
  <c r="O1449" i="17"/>
  <c r="L1449" i="17"/>
  <c r="N1449" i="17" s="1"/>
  <c r="O1448" i="17"/>
  <c r="N1448" i="17"/>
  <c r="M1448" i="17"/>
  <c r="P1448" i="17" s="1"/>
  <c r="L1448" i="17"/>
  <c r="O1447" i="17"/>
  <c r="M1447" i="17"/>
  <c r="P1447" i="17" s="1"/>
  <c r="L1447" i="17"/>
  <c r="N1447" i="17" s="1"/>
  <c r="O1446" i="17"/>
  <c r="N1446" i="17"/>
  <c r="M1446" i="17"/>
  <c r="P1446" i="17" s="1"/>
  <c r="L1446" i="17"/>
  <c r="O1445" i="17"/>
  <c r="L1445" i="17"/>
  <c r="N1445" i="17" s="1"/>
  <c r="O1444" i="17"/>
  <c r="N1444" i="17"/>
  <c r="M1444" i="17"/>
  <c r="P1444" i="17" s="1"/>
  <c r="L1444" i="17"/>
  <c r="O1443" i="17"/>
  <c r="M1443" i="17"/>
  <c r="P1443" i="17" s="1"/>
  <c r="L1443" i="17"/>
  <c r="N1443" i="17" s="1"/>
  <c r="O1442" i="17"/>
  <c r="N1442" i="17"/>
  <c r="M1442" i="17"/>
  <c r="P1442" i="17" s="1"/>
  <c r="L1442" i="17"/>
  <c r="O1441" i="17"/>
  <c r="L1441" i="17"/>
  <c r="N1441" i="17" s="1"/>
  <c r="O1440" i="17"/>
  <c r="N1440" i="17"/>
  <c r="M1440" i="17"/>
  <c r="P1440" i="17" s="1"/>
  <c r="L1440" i="17"/>
  <c r="O1439" i="17"/>
  <c r="M1439" i="17"/>
  <c r="P1439" i="17" s="1"/>
  <c r="L1439" i="17"/>
  <c r="N1439" i="17" s="1"/>
  <c r="O1438" i="17"/>
  <c r="N1438" i="17"/>
  <c r="M1438" i="17"/>
  <c r="P1438" i="17" s="1"/>
  <c r="L1438" i="17"/>
  <c r="O1437" i="17"/>
  <c r="L1437" i="17"/>
  <c r="N1437" i="17" s="1"/>
  <c r="O1436" i="17"/>
  <c r="N1436" i="17"/>
  <c r="M1436" i="17"/>
  <c r="P1436" i="17" s="1"/>
  <c r="L1436" i="17"/>
  <c r="O1435" i="17"/>
  <c r="M1435" i="17"/>
  <c r="P1435" i="17" s="1"/>
  <c r="L1435" i="17"/>
  <c r="N1435" i="17" s="1"/>
  <c r="O1434" i="17"/>
  <c r="N1434" i="17"/>
  <c r="M1434" i="17"/>
  <c r="P1434" i="17" s="1"/>
  <c r="L1434" i="17"/>
  <c r="O1433" i="17"/>
  <c r="L1433" i="17"/>
  <c r="N1433" i="17" s="1"/>
  <c r="O1432" i="17"/>
  <c r="N1432" i="17"/>
  <c r="M1432" i="17"/>
  <c r="P1432" i="17" s="1"/>
  <c r="L1432" i="17"/>
  <c r="O1431" i="17"/>
  <c r="M1431" i="17"/>
  <c r="P1431" i="17" s="1"/>
  <c r="L1431" i="17"/>
  <c r="N1431" i="17" s="1"/>
  <c r="O1430" i="17"/>
  <c r="N1430" i="17"/>
  <c r="M1430" i="17"/>
  <c r="P1430" i="17" s="1"/>
  <c r="L1430" i="17"/>
  <c r="O1429" i="17"/>
  <c r="L1429" i="17"/>
  <c r="N1429" i="17" s="1"/>
  <c r="O1428" i="17"/>
  <c r="N1428" i="17"/>
  <c r="M1428" i="17"/>
  <c r="P1428" i="17" s="1"/>
  <c r="L1428" i="17"/>
  <c r="O1427" i="17"/>
  <c r="M1427" i="17"/>
  <c r="P1427" i="17" s="1"/>
  <c r="L1427" i="17"/>
  <c r="N1427" i="17" s="1"/>
  <c r="O1426" i="17"/>
  <c r="N1426" i="17"/>
  <c r="M1426" i="17"/>
  <c r="P1426" i="17" s="1"/>
  <c r="L1426" i="17"/>
  <c r="O1425" i="17"/>
  <c r="L1425" i="17"/>
  <c r="N1425" i="17" s="1"/>
  <c r="O1424" i="17"/>
  <c r="N1424" i="17"/>
  <c r="M1424" i="17"/>
  <c r="P1424" i="17" s="1"/>
  <c r="L1424" i="17"/>
  <c r="O1423" i="17"/>
  <c r="M1423" i="17"/>
  <c r="P1423" i="17" s="1"/>
  <c r="L1423" i="17"/>
  <c r="N1423" i="17" s="1"/>
  <c r="O1422" i="17"/>
  <c r="N1422" i="17"/>
  <c r="M1422" i="17"/>
  <c r="P1422" i="17" s="1"/>
  <c r="L1422" i="17"/>
  <c r="O1421" i="17"/>
  <c r="L1421" i="17"/>
  <c r="N1421" i="17" s="1"/>
  <c r="O1420" i="17"/>
  <c r="N1420" i="17"/>
  <c r="M1420" i="17"/>
  <c r="P1420" i="17" s="1"/>
  <c r="L1420" i="17"/>
  <c r="O1419" i="17"/>
  <c r="M1419" i="17"/>
  <c r="P1419" i="17" s="1"/>
  <c r="L1419" i="17"/>
  <c r="N1419" i="17" s="1"/>
  <c r="O1418" i="17"/>
  <c r="N1418" i="17"/>
  <c r="M1418" i="17"/>
  <c r="P1418" i="17" s="1"/>
  <c r="L1418" i="17"/>
  <c r="O1417" i="17"/>
  <c r="L1417" i="17"/>
  <c r="N1417" i="17" s="1"/>
  <c r="O1416" i="17"/>
  <c r="N1416" i="17"/>
  <c r="M1416" i="17"/>
  <c r="P1416" i="17" s="1"/>
  <c r="L1416" i="17"/>
  <c r="O1415" i="17"/>
  <c r="M1415" i="17"/>
  <c r="P1415" i="17" s="1"/>
  <c r="L1415" i="17"/>
  <c r="N1415" i="17" s="1"/>
  <c r="O1414" i="17"/>
  <c r="N1414" i="17"/>
  <c r="M1414" i="17"/>
  <c r="P1414" i="17" s="1"/>
  <c r="L1414" i="17"/>
  <c r="O1413" i="17"/>
  <c r="L1413" i="17"/>
  <c r="N1413" i="17" s="1"/>
  <c r="O1412" i="17"/>
  <c r="N1412" i="17"/>
  <c r="M1412" i="17"/>
  <c r="P1412" i="17" s="1"/>
  <c r="L1412" i="17"/>
  <c r="O1411" i="17"/>
  <c r="M1411" i="17"/>
  <c r="P1411" i="17" s="1"/>
  <c r="L1411" i="17"/>
  <c r="N1411" i="17" s="1"/>
  <c r="O1410" i="17"/>
  <c r="N1410" i="17"/>
  <c r="M1410" i="17"/>
  <c r="P1410" i="17" s="1"/>
  <c r="L1410" i="17"/>
  <c r="O1409" i="17"/>
  <c r="L1409" i="17"/>
  <c r="N1409" i="17" s="1"/>
  <c r="O1408" i="17"/>
  <c r="N1408" i="17"/>
  <c r="M1408" i="17"/>
  <c r="P1408" i="17" s="1"/>
  <c r="L1408" i="17"/>
  <c r="O1407" i="17"/>
  <c r="M1407" i="17"/>
  <c r="P1407" i="17" s="1"/>
  <c r="L1407" i="17"/>
  <c r="N1407" i="17" s="1"/>
  <c r="O1406" i="17"/>
  <c r="N1406" i="17"/>
  <c r="M1406" i="17"/>
  <c r="P1406" i="17" s="1"/>
  <c r="L1406" i="17"/>
  <c r="O1405" i="17"/>
  <c r="L1405" i="17"/>
  <c r="N1405" i="17" s="1"/>
  <c r="O1404" i="17"/>
  <c r="N1404" i="17"/>
  <c r="M1404" i="17"/>
  <c r="P1404" i="17" s="1"/>
  <c r="L1404" i="17"/>
  <c r="O1403" i="17"/>
  <c r="M1403" i="17"/>
  <c r="P1403" i="17" s="1"/>
  <c r="L1403" i="17"/>
  <c r="N1403" i="17" s="1"/>
  <c r="O1402" i="17"/>
  <c r="N1402" i="17"/>
  <c r="M1402" i="17"/>
  <c r="P1402" i="17" s="1"/>
  <c r="L1402" i="17"/>
  <c r="O1401" i="17"/>
  <c r="L1401" i="17"/>
  <c r="N1401" i="17" s="1"/>
  <c r="O1400" i="17"/>
  <c r="N1400" i="17"/>
  <c r="M1400" i="17"/>
  <c r="P1400" i="17" s="1"/>
  <c r="L1400" i="17"/>
  <c r="O1399" i="17"/>
  <c r="M1399" i="17"/>
  <c r="P1399" i="17" s="1"/>
  <c r="L1399" i="17"/>
  <c r="N1399" i="17" s="1"/>
  <c r="O1398" i="17"/>
  <c r="N1398" i="17"/>
  <c r="M1398" i="17"/>
  <c r="P1398" i="17" s="1"/>
  <c r="L1398" i="17"/>
  <c r="O1397" i="17"/>
  <c r="L1397" i="17"/>
  <c r="N1397" i="17" s="1"/>
  <c r="O1396" i="17"/>
  <c r="N1396" i="17"/>
  <c r="M1396" i="17"/>
  <c r="P1396" i="17" s="1"/>
  <c r="L1396" i="17"/>
  <c r="O1395" i="17"/>
  <c r="M1395" i="17"/>
  <c r="P1395" i="17" s="1"/>
  <c r="L1395" i="17"/>
  <c r="N1395" i="17" s="1"/>
  <c r="O1394" i="17"/>
  <c r="N1394" i="17"/>
  <c r="M1394" i="17"/>
  <c r="P1394" i="17" s="1"/>
  <c r="L1394" i="17"/>
  <c r="O1393" i="17"/>
  <c r="L1393" i="17"/>
  <c r="N1393" i="17" s="1"/>
  <c r="O1392" i="17"/>
  <c r="N1392" i="17"/>
  <c r="M1392" i="17"/>
  <c r="P1392" i="17" s="1"/>
  <c r="L1392" i="17"/>
  <c r="O1391" i="17"/>
  <c r="M1391" i="17"/>
  <c r="P1391" i="17" s="1"/>
  <c r="L1391" i="17"/>
  <c r="N1391" i="17" s="1"/>
  <c r="O1390" i="17"/>
  <c r="N1390" i="17"/>
  <c r="M1390" i="17"/>
  <c r="P1390" i="17" s="1"/>
  <c r="L1390" i="17"/>
  <c r="O1389" i="17"/>
  <c r="L1389" i="17"/>
  <c r="N1389" i="17" s="1"/>
  <c r="O1388" i="17"/>
  <c r="N1388" i="17"/>
  <c r="M1388" i="17"/>
  <c r="P1388" i="17" s="1"/>
  <c r="L1388" i="17"/>
  <c r="O1387" i="17"/>
  <c r="M1387" i="17"/>
  <c r="P1387" i="17" s="1"/>
  <c r="L1387" i="17"/>
  <c r="N1387" i="17" s="1"/>
  <c r="O1386" i="17"/>
  <c r="N1386" i="17"/>
  <c r="M1386" i="17"/>
  <c r="P1386" i="17" s="1"/>
  <c r="L1386" i="17"/>
  <c r="O1385" i="17"/>
  <c r="L1385" i="17"/>
  <c r="N1385" i="17" s="1"/>
  <c r="O1384" i="17"/>
  <c r="N1384" i="17"/>
  <c r="M1384" i="17"/>
  <c r="P1384" i="17" s="1"/>
  <c r="L1384" i="17"/>
  <c r="O1383" i="17"/>
  <c r="M1383" i="17"/>
  <c r="P1383" i="17" s="1"/>
  <c r="L1383" i="17"/>
  <c r="N1383" i="17" s="1"/>
  <c r="O1382" i="17"/>
  <c r="N1382" i="17"/>
  <c r="M1382" i="17"/>
  <c r="P1382" i="17" s="1"/>
  <c r="L1382" i="17"/>
  <c r="O1381" i="17"/>
  <c r="L1381" i="17"/>
  <c r="N1381" i="17" s="1"/>
  <c r="O1380" i="17"/>
  <c r="N1380" i="17"/>
  <c r="M1380" i="17"/>
  <c r="P1380" i="17" s="1"/>
  <c r="L1380" i="17"/>
  <c r="O1379" i="17"/>
  <c r="M1379" i="17"/>
  <c r="P1379" i="17" s="1"/>
  <c r="L1379" i="17"/>
  <c r="N1379" i="17" s="1"/>
  <c r="O1378" i="17"/>
  <c r="N1378" i="17"/>
  <c r="M1378" i="17"/>
  <c r="P1378" i="17" s="1"/>
  <c r="L1378" i="17"/>
  <c r="O1377" i="17"/>
  <c r="L1377" i="17"/>
  <c r="N1377" i="17" s="1"/>
  <c r="O1376" i="17"/>
  <c r="N1376" i="17"/>
  <c r="M1376" i="17"/>
  <c r="P1376" i="17" s="1"/>
  <c r="L1376" i="17"/>
  <c r="O1375" i="17"/>
  <c r="M1375" i="17"/>
  <c r="P1375" i="17" s="1"/>
  <c r="L1375" i="17"/>
  <c r="N1375" i="17" s="1"/>
  <c r="O1374" i="17"/>
  <c r="N1374" i="17"/>
  <c r="M1374" i="17"/>
  <c r="P1374" i="17" s="1"/>
  <c r="L1374" i="17"/>
  <c r="O1373" i="17"/>
  <c r="L1373" i="17"/>
  <c r="N1373" i="17" s="1"/>
  <c r="O1372" i="17"/>
  <c r="N1372" i="17"/>
  <c r="M1372" i="17"/>
  <c r="P1372" i="17" s="1"/>
  <c r="L1372" i="17"/>
  <c r="O1371" i="17"/>
  <c r="M1371" i="17"/>
  <c r="P1371" i="17" s="1"/>
  <c r="L1371" i="17"/>
  <c r="N1371" i="17" s="1"/>
  <c r="O1370" i="17"/>
  <c r="N1370" i="17"/>
  <c r="M1370" i="17"/>
  <c r="P1370" i="17" s="1"/>
  <c r="L1370" i="17"/>
  <c r="O1369" i="17"/>
  <c r="L1369" i="17"/>
  <c r="N1369" i="17" s="1"/>
  <c r="O1368" i="17"/>
  <c r="N1368" i="17"/>
  <c r="M1368" i="17"/>
  <c r="P1368" i="17" s="1"/>
  <c r="L1368" i="17"/>
  <c r="O1367" i="17"/>
  <c r="L1367" i="17"/>
  <c r="N1367" i="17" s="1"/>
  <c r="O1366" i="17"/>
  <c r="N1366" i="17"/>
  <c r="M1366" i="17"/>
  <c r="P1366" i="17" s="1"/>
  <c r="L1366" i="17"/>
  <c r="O1365" i="17"/>
  <c r="L1365" i="17"/>
  <c r="N1365" i="17" s="1"/>
  <c r="O1364" i="17"/>
  <c r="N1364" i="17"/>
  <c r="M1364" i="17"/>
  <c r="P1364" i="17" s="1"/>
  <c r="L1364" i="17"/>
  <c r="O1363" i="17"/>
  <c r="L1363" i="17"/>
  <c r="N1363" i="17" s="1"/>
  <c r="Q1362" i="17"/>
  <c r="O1362" i="17"/>
  <c r="N1362" i="17"/>
  <c r="M1362" i="17"/>
  <c r="P1362" i="17" s="1"/>
  <c r="L1362" i="17"/>
  <c r="O1361" i="17"/>
  <c r="L1361" i="17"/>
  <c r="N1361" i="17" s="1"/>
  <c r="O1360" i="17"/>
  <c r="N1360" i="17"/>
  <c r="M1360" i="17"/>
  <c r="P1360" i="17" s="1"/>
  <c r="L1360" i="17"/>
  <c r="O1359" i="17"/>
  <c r="L1359" i="17"/>
  <c r="N1359" i="17" s="1"/>
  <c r="Q1358" i="17"/>
  <c r="O1358" i="17"/>
  <c r="N1358" i="17"/>
  <c r="M1358" i="17"/>
  <c r="P1358" i="17" s="1"/>
  <c r="L1358" i="17"/>
  <c r="O1357" i="17"/>
  <c r="L1357" i="17"/>
  <c r="N1357" i="17" s="1"/>
  <c r="O1356" i="17"/>
  <c r="N1356" i="17"/>
  <c r="M1356" i="17"/>
  <c r="P1356" i="17" s="1"/>
  <c r="L1356" i="17"/>
  <c r="O1355" i="17"/>
  <c r="L1355" i="17"/>
  <c r="N1355" i="17" s="1"/>
  <c r="O1354" i="17"/>
  <c r="N1354" i="17"/>
  <c r="M1354" i="17"/>
  <c r="P1354" i="17" s="1"/>
  <c r="Q1354" i="17" s="1"/>
  <c r="L1354" i="17"/>
  <c r="O1353" i="17"/>
  <c r="L1353" i="17"/>
  <c r="N1353" i="17" s="1"/>
  <c r="O1352" i="17"/>
  <c r="N1352" i="17"/>
  <c r="M1352" i="17"/>
  <c r="P1352" i="17" s="1"/>
  <c r="L1352" i="17"/>
  <c r="O1351" i="17"/>
  <c r="L1351" i="17"/>
  <c r="N1351" i="17" s="1"/>
  <c r="O1350" i="17"/>
  <c r="N1350" i="17"/>
  <c r="M1350" i="17"/>
  <c r="P1350" i="17" s="1"/>
  <c r="L1350" i="17"/>
  <c r="O1349" i="17"/>
  <c r="L1349" i="17"/>
  <c r="N1349" i="17" s="1"/>
  <c r="O1348" i="17"/>
  <c r="N1348" i="17"/>
  <c r="M1348" i="17"/>
  <c r="P1348" i="17" s="1"/>
  <c r="L1348" i="17"/>
  <c r="O1347" i="17"/>
  <c r="L1347" i="17"/>
  <c r="N1347" i="17" s="1"/>
  <c r="Q1346" i="17"/>
  <c r="O1346" i="17"/>
  <c r="N1346" i="17"/>
  <c r="M1346" i="17"/>
  <c r="P1346" i="17" s="1"/>
  <c r="L1346" i="17"/>
  <c r="O1345" i="17"/>
  <c r="L1345" i="17"/>
  <c r="N1345" i="17" s="1"/>
  <c r="O1344" i="17"/>
  <c r="N1344" i="17"/>
  <c r="M1344" i="17"/>
  <c r="P1344" i="17" s="1"/>
  <c r="L1344" i="17"/>
  <c r="O1343" i="17"/>
  <c r="L1343" i="17"/>
  <c r="N1343" i="17" s="1"/>
  <c r="Q1342" i="17"/>
  <c r="O1342" i="17"/>
  <c r="N1342" i="17"/>
  <c r="M1342" i="17"/>
  <c r="P1342" i="17" s="1"/>
  <c r="L1342" i="17"/>
  <c r="O1341" i="17"/>
  <c r="L1341" i="17"/>
  <c r="N1341" i="17" s="1"/>
  <c r="O1340" i="17"/>
  <c r="N1340" i="17"/>
  <c r="M1340" i="17"/>
  <c r="P1340" i="17" s="1"/>
  <c r="L1340" i="17"/>
  <c r="O1339" i="17"/>
  <c r="L1339" i="17"/>
  <c r="N1339" i="17" s="1"/>
  <c r="O1338" i="17"/>
  <c r="N1338" i="17"/>
  <c r="M1338" i="17"/>
  <c r="P1338" i="17" s="1"/>
  <c r="L1338" i="17"/>
  <c r="O1337" i="17"/>
  <c r="L1337" i="17"/>
  <c r="N1337" i="17" s="1"/>
  <c r="O1336" i="17"/>
  <c r="N1336" i="17"/>
  <c r="M1336" i="17"/>
  <c r="P1336" i="17" s="1"/>
  <c r="L1336" i="17"/>
  <c r="O1335" i="17"/>
  <c r="L1335" i="17"/>
  <c r="N1335" i="17" s="1"/>
  <c r="O1334" i="17"/>
  <c r="N1334" i="17"/>
  <c r="M1334" i="17"/>
  <c r="P1334" i="17" s="1"/>
  <c r="L1334" i="17"/>
  <c r="O1333" i="17"/>
  <c r="L1333" i="17"/>
  <c r="N1333" i="17" s="1"/>
  <c r="O1332" i="17"/>
  <c r="N1332" i="17"/>
  <c r="M1332" i="17"/>
  <c r="P1332" i="17" s="1"/>
  <c r="L1332" i="17"/>
  <c r="O1331" i="17"/>
  <c r="L1331" i="17"/>
  <c r="N1331" i="17" s="1"/>
  <c r="Q1330" i="17"/>
  <c r="O1330" i="17"/>
  <c r="N1330" i="17"/>
  <c r="M1330" i="17"/>
  <c r="P1330" i="17" s="1"/>
  <c r="L1330" i="17"/>
  <c r="O1329" i="17"/>
  <c r="L1329" i="17"/>
  <c r="N1329" i="17" s="1"/>
  <c r="O1328" i="17"/>
  <c r="N1328" i="17"/>
  <c r="M1328" i="17"/>
  <c r="P1328" i="17" s="1"/>
  <c r="L1328" i="17"/>
  <c r="O1327" i="17"/>
  <c r="L1327" i="17"/>
  <c r="N1327" i="17" s="1"/>
  <c r="Q1326" i="17"/>
  <c r="O1326" i="17"/>
  <c r="N1326" i="17"/>
  <c r="M1326" i="17"/>
  <c r="P1326" i="17" s="1"/>
  <c r="L1326" i="17"/>
  <c r="O1325" i="17"/>
  <c r="L1325" i="17"/>
  <c r="N1325" i="17" s="1"/>
  <c r="O1324" i="17"/>
  <c r="N1324" i="17"/>
  <c r="M1324" i="17"/>
  <c r="P1324" i="17" s="1"/>
  <c r="L1324" i="17"/>
  <c r="O1323" i="17"/>
  <c r="L1323" i="17"/>
  <c r="N1323" i="17" s="1"/>
  <c r="O1322" i="17"/>
  <c r="N1322" i="17"/>
  <c r="M1322" i="17"/>
  <c r="P1322" i="17" s="1"/>
  <c r="Q1322" i="17" s="1"/>
  <c r="L1322" i="17"/>
  <c r="O1321" i="17"/>
  <c r="L1321" i="17"/>
  <c r="N1321" i="17" s="1"/>
  <c r="O1320" i="17"/>
  <c r="N1320" i="17"/>
  <c r="M1320" i="17"/>
  <c r="P1320" i="17" s="1"/>
  <c r="L1320" i="17"/>
  <c r="O1319" i="17"/>
  <c r="L1319" i="17"/>
  <c r="N1319" i="17" s="1"/>
  <c r="O1318" i="17"/>
  <c r="N1318" i="17"/>
  <c r="M1318" i="17"/>
  <c r="P1318" i="17" s="1"/>
  <c r="L1318" i="17"/>
  <c r="O1317" i="17"/>
  <c r="L1317" i="17"/>
  <c r="N1317" i="17" s="1"/>
  <c r="O1316" i="17"/>
  <c r="N1316" i="17"/>
  <c r="M1316" i="17"/>
  <c r="P1316" i="17" s="1"/>
  <c r="L1316" i="17"/>
  <c r="O1315" i="17"/>
  <c r="L1315" i="17"/>
  <c r="N1315" i="17" s="1"/>
  <c r="Q1314" i="17"/>
  <c r="O1314" i="17"/>
  <c r="N1314" i="17"/>
  <c r="M1314" i="17"/>
  <c r="P1314" i="17" s="1"/>
  <c r="L1314" i="17"/>
  <c r="O1313" i="17"/>
  <c r="L1313" i="17"/>
  <c r="N1313" i="17" s="1"/>
  <c r="O1312" i="17"/>
  <c r="N1312" i="17"/>
  <c r="M1312" i="17"/>
  <c r="P1312" i="17" s="1"/>
  <c r="L1312" i="17"/>
  <c r="O1311" i="17"/>
  <c r="L1311" i="17"/>
  <c r="N1311" i="17" s="1"/>
  <c r="Q1310" i="17"/>
  <c r="O1310" i="17"/>
  <c r="N1310" i="17"/>
  <c r="M1310" i="17"/>
  <c r="P1310" i="17" s="1"/>
  <c r="L1310" i="17"/>
  <c r="O1309" i="17"/>
  <c r="L1309" i="17"/>
  <c r="N1309" i="17" s="1"/>
  <c r="O1308" i="17"/>
  <c r="N1308" i="17"/>
  <c r="M1308" i="17"/>
  <c r="P1308" i="17" s="1"/>
  <c r="L1308" i="17"/>
  <c r="O1307" i="17"/>
  <c r="L1307" i="17"/>
  <c r="N1307" i="17" s="1"/>
  <c r="O1306" i="17"/>
  <c r="N1306" i="17"/>
  <c r="M1306" i="17"/>
  <c r="P1306" i="17" s="1"/>
  <c r="L1306" i="17"/>
  <c r="O1305" i="17"/>
  <c r="L1305" i="17"/>
  <c r="N1305" i="17" s="1"/>
  <c r="O1304" i="17"/>
  <c r="N1304" i="17"/>
  <c r="M1304" i="17"/>
  <c r="P1304" i="17" s="1"/>
  <c r="L1304" i="17"/>
  <c r="O1303" i="17"/>
  <c r="L1303" i="17"/>
  <c r="N1303" i="17" s="1"/>
  <c r="O1302" i="17"/>
  <c r="N1302" i="17"/>
  <c r="M1302" i="17"/>
  <c r="P1302" i="17" s="1"/>
  <c r="L1302" i="17"/>
  <c r="O1301" i="17"/>
  <c r="L1301" i="17"/>
  <c r="N1301" i="17" s="1"/>
  <c r="O1300" i="17"/>
  <c r="N1300" i="17"/>
  <c r="M1300" i="17"/>
  <c r="P1300" i="17" s="1"/>
  <c r="L1300" i="17"/>
  <c r="O1299" i="17"/>
  <c r="L1299" i="17"/>
  <c r="N1299" i="17" s="1"/>
  <c r="Q1298" i="17"/>
  <c r="O1298" i="17"/>
  <c r="N1298" i="17"/>
  <c r="M1298" i="17"/>
  <c r="P1298" i="17" s="1"/>
  <c r="L1298" i="17"/>
  <c r="O1297" i="17"/>
  <c r="L1297" i="17"/>
  <c r="N1297" i="17" s="1"/>
  <c r="O1296" i="17"/>
  <c r="N1296" i="17"/>
  <c r="M1296" i="17"/>
  <c r="P1296" i="17" s="1"/>
  <c r="L1296" i="17"/>
  <c r="O1295" i="17"/>
  <c r="L1295" i="17"/>
  <c r="N1295" i="17" s="1"/>
  <c r="O1294" i="17"/>
  <c r="N1294" i="17"/>
  <c r="M1294" i="17"/>
  <c r="P1294" i="17" s="1"/>
  <c r="L1294" i="17"/>
  <c r="O1293" i="17"/>
  <c r="L1293" i="17"/>
  <c r="N1293" i="17" s="1"/>
  <c r="O1292" i="17"/>
  <c r="N1292" i="17"/>
  <c r="M1292" i="17"/>
  <c r="P1292" i="17" s="1"/>
  <c r="L1292" i="17"/>
  <c r="O1291" i="17"/>
  <c r="L1291" i="17"/>
  <c r="N1291" i="17" s="1"/>
  <c r="Q1290" i="17"/>
  <c r="O1290" i="17"/>
  <c r="N1290" i="17"/>
  <c r="M1290" i="17"/>
  <c r="P1290" i="17" s="1"/>
  <c r="L1290" i="17"/>
  <c r="O1289" i="17"/>
  <c r="L1289" i="17"/>
  <c r="N1289" i="17" s="1"/>
  <c r="Q1288" i="17"/>
  <c r="O1288" i="17"/>
  <c r="N1288" i="17"/>
  <c r="M1288" i="17"/>
  <c r="P1288" i="17" s="1"/>
  <c r="L1288" i="17"/>
  <c r="O1287" i="17"/>
  <c r="L1287" i="17"/>
  <c r="N1287" i="17" s="1"/>
  <c r="O1286" i="17"/>
  <c r="N1286" i="17"/>
  <c r="M1286" i="17"/>
  <c r="P1286" i="17" s="1"/>
  <c r="L1286" i="17"/>
  <c r="O1285" i="17"/>
  <c r="L1285" i="17"/>
  <c r="N1285" i="17" s="1"/>
  <c r="M1284" i="17"/>
  <c r="L1284" i="17"/>
  <c r="O1284" i="17" s="1"/>
  <c r="O1283" i="17"/>
  <c r="L1283" i="17"/>
  <c r="N1283" i="17" s="1"/>
  <c r="O1282" i="17"/>
  <c r="N1282" i="17"/>
  <c r="M1282" i="17"/>
  <c r="P1282" i="17" s="1"/>
  <c r="L1282" i="17"/>
  <c r="O1281" i="17"/>
  <c r="L1281" i="17"/>
  <c r="N1281" i="17" s="1"/>
  <c r="M1280" i="17"/>
  <c r="L1280" i="17"/>
  <c r="O1280" i="17" s="1"/>
  <c r="O1279" i="17"/>
  <c r="L1279" i="17"/>
  <c r="N1279" i="17" s="1"/>
  <c r="O1278" i="17"/>
  <c r="N1278" i="17"/>
  <c r="M1278" i="17"/>
  <c r="P1278" i="17" s="1"/>
  <c r="L1278" i="17"/>
  <c r="O1277" i="17"/>
  <c r="L1277" i="17"/>
  <c r="N1277" i="17" s="1"/>
  <c r="O1276" i="17"/>
  <c r="N1276" i="17"/>
  <c r="M1276" i="17"/>
  <c r="P1276" i="17" s="1"/>
  <c r="L1276" i="17"/>
  <c r="O1275" i="17"/>
  <c r="N1275" i="17"/>
  <c r="L1275" i="17"/>
  <c r="M1275" i="17" s="1"/>
  <c r="P1275" i="17" s="1"/>
  <c r="M1274" i="17"/>
  <c r="L1274" i="17"/>
  <c r="O1274" i="17" s="1"/>
  <c r="O1273" i="17"/>
  <c r="N1273" i="17"/>
  <c r="L1273" i="17"/>
  <c r="M1273" i="17" s="1"/>
  <c r="P1273" i="17" s="1"/>
  <c r="L1272" i="17"/>
  <c r="O1272" i="17" s="1"/>
  <c r="O1271" i="17"/>
  <c r="N1271" i="17"/>
  <c r="L1271" i="17"/>
  <c r="M1271" i="17" s="1"/>
  <c r="P1271" i="17" s="1"/>
  <c r="M1270" i="17"/>
  <c r="L1270" i="17"/>
  <c r="O1270" i="17" s="1"/>
  <c r="O1269" i="17"/>
  <c r="N1269" i="17"/>
  <c r="L1269" i="17"/>
  <c r="M1269" i="17" s="1"/>
  <c r="P1269" i="17" s="1"/>
  <c r="L1268" i="17"/>
  <c r="O1268" i="17" s="1"/>
  <c r="O1267" i="17"/>
  <c r="N1267" i="17"/>
  <c r="L1267" i="17"/>
  <c r="M1267" i="17" s="1"/>
  <c r="P1267" i="17" s="1"/>
  <c r="M1266" i="17"/>
  <c r="L1266" i="17"/>
  <c r="O1266" i="17" s="1"/>
  <c r="O1265" i="17"/>
  <c r="N1265" i="17"/>
  <c r="L1265" i="17"/>
  <c r="M1265" i="17" s="1"/>
  <c r="P1265" i="17" s="1"/>
  <c r="L1264" i="17"/>
  <c r="O1264" i="17" s="1"/>
  <c r="O1263" i="17"/>
  <c r="N1263" i="17"/>
  <c r="L1263" i="17"/>
  <c r="M1263" i="17" s="1"/>
  <c r="P1263" i="17" s="1"/>
  <c r="M1262" i="17"/>
  <c r="L1262" i="17"/>
  <c r="O1262" i="17" s="1"/>
  <c r="O1261" i="17"/>
  <c r="N1261" i="17"/>
  <c r="L1261" i="17"/>
  <c r="M1261" i="17" s="1"/>
  <c r="P1261" i="17" s="1"/>
  <c r="L1260" i="17"/>
  <c r="O1260" i="17" s="1"/>
  <c r="O1259" i="17"/>
  <c r="N1259" i="17"/>
  <c r="L1259" i="17"/>
  <c r="M1259" i="17" s="1"/>
  <c r="P1259" i="17" s="1"/>
  <c r="M1258" i="17"/>
  <c r="L1258" i="17"/>
  <c r="O1258" i="17" s="1"/>
  <c r="O1257" i="17"/>
  <c r="N1257" i="17"/>
  <c r="L1257" i="17"/>
  <c r="M1257" i="17" s="1"/>
  <c r="P1257" i="17" s="1"/>
  <c r="L1256" i="17"/>
  <c r="O1256" i="17" s="1"/>
  <c r="O1255" i="17"/>
  <c r="N1255" i="17"/>
  <c r="L1255" i="17"/>
  <c r="M1255" i="17" s="1"/>
  <c r="P1255" i="17" s="1"/>
  <c r="M1254" i="17"/>
  <c r="L1254" i="17"/>
  <c r="O1254" i="17" s="1"/>
  <c r="O1253" i="17"/>
  <c r="N1253" i="17"/>
  <c r="L1253" i="17"/>
  <c r="M1253" i="17" s="1"/>
  <c r="P1253" i="17" s="1"/>
  <c r="L1252" i="17"/>
  <c r="O1252" i="17" s="1"/>
  <c r="O1251" i="17"/>
  <c r="N1251" i="17"/>
  <c r="L1251" i="17"/>
  <c r="M1251" i="17" s="1"/>
  <c r="P1251" i="17" s="1"/>
  <c r="M1250" i="17"/>
  <c r="L1250" i="17"/>
  <c r="O1250" i="17" s="1"/>
  <c r="O1249" i="17"/>
  <c r="N1249" i="17"/>
  <c r="L1249" i="17"/>
  <c r="M1249" i="17" s="1"/>
  <c r="P1249" i="17" s="1"/>
  <c r="L1248" i="17"/>
  <c r="O1248" i="17" s="1"/>
  <c r="O1247" i="17"/>
  <c r="N1247" i="17"/>
  <c r="L1247" i="17"/>
  <c r="M1247" i="17" s="1"/>
  <c r="P1247" i="17" s="1"/>
  <c r="M1246" i="17"/>
  <c r="L1246" i="17"/>
  <c r="O1246" i="17" s="1"/>
  <c r="O1245" i="17"/>
  <c r="N1245" i="17"/>
  <c r="L1245" i="17"/>
  <c r="M1245" i="17" s="1"/>
  <c r="P1245" i="17" s="1"/>
  <c r="L1244" i="17"/>
  <c r="O1244" i="17" s="1"/>
  <c r="O1243" i="17"/>
  <c r="N1243" i="17"/>
  <c r="L1243" i="17"/>
  <c r="M1243" i="17" s="1"/>
  <c r="P1243" i="17" s="1"/>
  <c r="M1242" i="17"/>
  <c r="L1242" i="17"/>
  <c r="O1242" i="17" s="1"/>
  <c r="O1241" i="17"/>
  <c r="N1241" i="17"/>
  <c r="L1241" i="17"/>
  <c r="M1241" i="17" s="1"/>
  <c r="P1241" i="17" s="1"/>
  <c r="L1240" i="17"/>
  <c r="O1240" i="17" s="1"/>
  <c r="O1239" i="17"/>
  <c r="N1239" i="17"/>
  <c r="L1239" i="17"/>
  <c r="M1239" i="17" s="1"/>
  <c r="P1239" i="17" s="1"/>
  <c r="M1238" i="17"/>
  <c r="L1238" i="17"/>
  <c r="O1238" i="17" s="1"/>
  <c r="O1237" i="17"/>
  <c r="N1237" i="17"/>
  <c r="L1237" i="17"/>
  <c r="M1237" i="17" s="1"/>
  <c r="P1237" i="17" s="1"/>
  <c r="L1236" i="17"/>
  <c r="O1236" i="17" s="1"/>
  <c r="O1235" i="17"/>
  <c r="N1235" i="17"/>
  <c r="L1235" i="17"/>
  <c r="M1235" i="17" s="1"/>
  <c r="P1235" i="17" s="1"/>
  <c r="M1234" i="17"/>
  <c r="L1234" i="17"/>
  <c r="O1234" i="17" s="1"/>
  <c r="O1233" i="17"/>
  <c r="N1233" i="17"/>
  <c r="L1233" i="17"/>
  <c r="M1233" i="17" s="1"/>
  <c r="P1233" i="17" s="1"/>
  <c r="L1232" i="17"/>
  <c r="O1232" i="17" s="1"/>
  <c r="O1231" i="17"/>
  <c r="N1231" i="17"/>
  <c r="L1231" i="17"/>
  <c r="M1231" i="17" s="1"/>
  <c r="P1231" i="17" s="1"/>
  <c r="M1230" i="17"/>
  <c r="L1230" i="17"/>
  <c r="O1230" i="17" s="1"/>
  <c r="O1229" i="17"/>
  <c r="N1229" i="17"/>
  <c r="L1229" i="17"/>
  <c r="M1229" i="17" s="1"/>
  <c r="P1229" i="17" s="1"/>
  <c r="L1228" i="17"/>
  <c r="O1228" i="17" s="1"/>
  <c r="O1227" i="17"/>
  <c r="N1227" i="17"/>
  <c r="L1227" i="17"/>
  <c r="M1227" i="17" s="1"/>
  <c r="P1227" i="17" s="1"/>
  <c r="M1226" i="17"/>
  <c r="L1226" i="17"/>
  <c r="O1226" i="17" s="1"/>
  <c r="O1225" i="17"/>
  <c r="N1225" i="17"/>
  <c r="L1225" i="17"/>
  <c r="M1225" i="17" s="1"/>
  <c r="P1225" i="17" s="1"/>
  <c r="L1224" i="17"/>
  <c r="O1224" i="17" s="1"/>
  <c r="O1223" i="17"/>
  <c r="N1223" i="17"/>
  <c r="L1223" i="17"/>
  <c r="M1223" i="17" s="1"/>
  <c r="P1223" i="17" s="1"/>
  <c r="M1222" i="17"/>
  <c r="L1222" i="17"/>
  <c r="O1222" i="17" s="1"/>
  <c r="O1221" i="17"/>
  <c r="N1221" i="17"/>
  <c r="L1221" i="17"/>
  <c r="M1221" i="17" s="1"/>
  <c r="P1221" i="17" s="1"/>
  <c r="L1220" i="17"/>
  <c r="O1220" i="17" s="1"/>
  <c r="O1219" i="17"/>
  <c r="N1219" i="17"/>
  <c r="L1219" i="17"/>
  <c r="M1219" i="17" s="1"/>
  <c r="P1219" i="17" s="1"/>
  <c r="M1218" i="17"/>
  <c r="L1218" i="17"/>
  <c r="O1218" i="17" s="1"/>
  <c r="O1217" i="17"/>
  <c r="N1217" i="17"/>
  <c r="L1217" i="17"/>
  <c r="M1217" i="17" s="1"/>
  <c r="P1217" i="17" s="1"/>
  <c r="L1216" i="17"/>
  <c r="O1216" i="17" s="1"/>
  <c r="O1215" i="17"/>
  <c r="N1215" i="17"/>
  <c r="L1215" i="17"/>
  <c r="M1215" i="17" s="1"/>
  <c r="P1215" i="17" s="1"/>
  <c r="M1214" i="17"/>
  <c r="L1214" i="17"/>
  <c r="O1214" i="17" s="1"/>
  <c r="O1213" i="17"/>
  <c r="N1213" i="17"/>
  <c r="L1213" i="17"/>
  <c r="M1213" i="17" s="1"/>
  <c r="P1213" i="17" s="1"/>
  <c r="L1212" i="17"/>
  <c r="O1212" i="17" s="1"/>
  <c r="O1211" i="17"/>
  <c r="N1211" i="17"/>
  <c r="L1211" i="17"/>
  <c r="M1211" i="17" s="1"/>
  <c r="P1211" i="17" s="1"/>
  <c r="M1210" i="17"/>
  <c r="L1210" i="17"/>
  <c r="O1210" i="17" s="1"/>
  <c r="O1209" i="17"/>
  <c r="N1209" i="17"/>
  <c r="L1209" i="17"/>
  <c r="M1209" i="17" s="1"/>
  <c r="P1209" i="17" s="1"/>
  <c r="L1208" i="17"/>
  <c r="O1208" i="17" s="1"/>
  <c r="O1207" i="17"/>
  <c r="N1207" i="17"/>
  <c r="L1207" i="17"/>
  <c r="M1207" i="17" s="1"/>
  <c r="P1207" i="17" s="1"/>
  <c r="M1206" i="17"/>
  <c r="L1206" i="17"/>
  <c r="O1206" i="17" s="1"/>
  <c r="O1205" i="17"/>
  <c r="N1205" i="17"/>
  <c r="L1205" i="17"/>
  <c r="M1205" i="17" s="1"/>
  <c r="P1205" i="17" s="1"/>
  <c r="L1204" i="17"/>
  <c r="O1204" i="17" s="1"/>
  <c r="O1203" i="17"/>
  <c r="N1203" i="17"/>
  <c r="L1203" i="17"/>
  <c r="M1203" i="17" s="1"/>
  <c r="P1203" i="17" s="1"/>
  <c r="M1202" i="17"/>
  <c r="L1202" i="17"/>
  <c r="O1202" i="17" s="1"/>
  <c r="O1201" i="17"/>
  <c r="N1201" i="17"/>
  <c r="L1201" i="17"/>
  <c r="M1201" i="17" s="1"/>
  <c r="P1201" i="17" s="1"/>
  <c r="L1200" i="17"/>
  <c r="O1200" i="17" s="1"/>
  <c r="O1199" i="17"/>
  <c r="N1199" i="17"/>
  <c r="L1199" i="17"/>
  <c r="M1199" i="17" s="1"/>
  <c r="P1199" i="17" s="1"/>
  <c r="M1198" i="17"/>
  <c r="L1198" i="17"/>
  <c r="O1198" i="17" s="1"/>
  <c r="O1197" i="17"/>
  <c r="N1197" i="17"/>
  <c r="L1197" i="17"/>
  <c r="M1197" i="17" s="1"/>
  <c r="P1197" i="17" s="1"/>
  <c r="L1196" i="17"/>
  <c r="O1196" i="17" s="1"/>
  <c r="O1195" i="17"/>
  <c r="N1195" i="17"/>
  <c r="L1195" i="17"/>
  <c r="M1195" i="17" s="1"/>
  <c r="P1195" i="17" s="1"/>
  <c r="M1194" i="17"/>
  <c r="L1194" i="17"/>
  <c r="O1194" i="17" s="1"/>
  <c r="O1193" i="17"/>
  <c r="N1193" i="17"/>
  <c r="L1193" i="17"/>
  <c r="M1193" i="17" s="1"/>
  <c r="P1193" i="17" s="1"/>
  <c r="L1192" i="17"/>
  <c r="O1192" i="17" s="1"/>
  <c r="O1191" i="17"/>
  <c r="N1191" i="17"/>
  <c r="L1191" i="17"/>
  <c r="M1191" i="17" s="1"/>
  <c r="P1191" i="17" s="1"/>
  <c r="M1190" i="17"/>
  <c r="L1190" i="17"/>
  <c r="O1190" i="17" s="1"/>
  <c r="O1189" i="17"/>
  <c r="N1189" i="17"/>
  <c r="L1189" i="17"/>
  <c r="M1189" i="17" s="1"/>
  <c r="P1189" i="17" s="1"/>
  <c r="L1188" i="17"/>
  <c r="O1188" i="17" s="1"/>
  <c r="O1187" i="17"/>
  <c r="N1187" i="17"/>
  <c r="L1187" i="17"/>
  <c r="M1187" i="17" s="1"/>
  <c r="P1187" i="17" s="1"/>
  <c r="M1186" i="17"/>
  <c r="L1186" i="17"/>
  <c r="O1186" i="17" s="1"/>
  <c r="O1185" i="17"/>
  <c r="N1185" i="17"/>
  <c r="L1185" i="17"/>
  <c r="M1185" i="17" s="1"/>
  <c r="P1185" i="17" s="1"/>
  <c r="L1184" i="17"/>
  <c r="O1184" i="17" s="1"/>
  <c r="O1183" i="17"/>
  <c r="N1183" i="17"/>
  <c r="L1183" i="17"/>
  <c r="M1183" i="17" s="1"/>
  <c r="P1183" i="17" s="1"/>
  <c r="M1182" i="17"/>
  <c r="L1182" i="17"/>
  <c r="O1182" i="17" s="1"/>
  <c r="O1181" i="17"/>
  <c r="N1181" i="17"/>
  <c r="L1181" i="17"/>
  <c r="M1181" i="17" s="1"/>
  <c r="P1181" i="17" s="1"/>
  <c r="L1180" i="17"/>
  <c r="O1180" i="17" s="1"/>
  <c r="O1179" i="17"/>
  <c r="N1179" i="17"/>
  <c r="L1179" i="17"/>
  <c r="M1179" i="17" s="1"/>
  <c r="P1179" i="17" s="1"/>
  <c r="M1178" i="17"/>
  <c r="L1178" i="17"/>
  <c r="O1178" i="17" s="1"/>
  <c r="O1177" i="17"/>
  <c r="N1177" i="17"/>
  <c r="L1177" i="17"/>
  <c r="M1177" i="17" s="1"/>
  <c r="P1177" i="17" s="1"/>
  <c r="L1176" i="17"/>
  <c r="O1176" i="17" s="1"/>
  <c r="O1175" i="17"/>
  <c r="N1175" i="17"/>
  <c r="L1175" i="17"/>
  <c r="M1175" i="17" s="1"/>
  <c r="P1175" i="17" s="1"/>
  <c r="M1174" i="17"/>
  <c r="L1174" i="17"/>
  <c r="O1174" i="17" s="1"/>
  <c r="O1173" i="17"/>
  <c r="N1173" i="17"/>
  <c r="L1173" i="17"/>
  <c r="M1173" i="17" s="1"/>
  <c r="P1173" i="17" s="1"/>
  <c r="L1172" i="17"/>
  <c r="O1172" i="17" s="1"/>
  <c r="O1171" i="17"/>
  <c r="N1171" i="17"/>
  <c r="L1171" i="17"/>
  <c r="M1171" i="17" s="1"/>
  <c r="P1171" i="17" s="1"/>
  <c r="M1170" i="17"/>
  <c r="L1170" i="17"/>
  <c r="O1170" i="17" s="1"/>
  <c r="O1169" i="17"/>
  <c r="N1169" i="17"/>
  <c r="L1169" i="17"/>
  <c r="M1169" i="17" s="1"/>
  <c r="P1169" i="17" s="1"/>
  <c r="L1168" i="17"/>
  <c r="O1168" i="17" s="1"/>
  <c r="O1167" i="17"/>
  <c r="N1167" i="17"/>
  <c r="L1167" i="17"/>
  <c r="M1167" i="17" s="1"/>
  <c r="P1167" i="17" s="1"/>
  <c r="M1166" i="17"/>
  <c r="L1166" i="17"/>
  <c r="O1166" i="17" s="1"/>
  <c r="O1165" i="17"/>
  <c r="N1165" i="17"/>
  <c r="L1165" i="17"/>
  <c r="M1165" i="17" s="1"/>
  <c r="P1165" i="17" s="1"/>
  <c r="L1164" i="17"/>
  <c r="O1164" i="17" s="1"/>
  <c r="O1163" i="17"/>
  <c r="N1163" i="17"/>
  <c r="L1163" i="17"/>
  <c r="M1163" i="17" s="1"/>
  <c r="P1163" i="17" s="1"/>
  <c r="M1162" i="17"/>
  <c r="L1162" i="17"/>
  <c r="O1162" i="17" s="1"/>
  <c r="O1161" i="17"/>
  <c r="N1161" i="17"/>
  <c r="L1161" i="17"/>
  <c r="M1161" i="17" s="1"/>
  <c r="P1161" i="17" s="1"/>
  <c r="L1160" i="17"/>
  <c r="O1160" i="17" s="1"/>
  <c r="O1159" i="17"/>
  <c r="N1159" i="17"/>
  <c r="L1159" i="17"/>
  <c r="M1159" i="17" s="1"/>
  <c r="P1159" i="17" s="1"/>
  <c r="M1158" i="17"/>
  <c r="L1158" i="17"/>
  <c r="O1158" i="17" s="1"/>
  <c r="O1157" i="17"/>
  <c r="N1157" i="17"/>
  <c r="L1157" i="17"/>
  <c r="M1157" i="17" s="1"/>
  <c r="P1157" i="17" s="1"/>
  <c r="L1156" i="17"/>
  <c r="O1156" i="17" s="1"/>
  <c r="O1155" i="17"/>
  <c r="N1155" i="17"/>
  <c r="L1155" i="17"/>
  <c r="M1155" i="17" s="1"/>
  <c r="P1155" i="17" s="1"/>
  <c r="M1154" i="17"/>
  <c r="L1154" i="17"/>
  <c r="O1154" i="17" s="1"/>
  <c r="O1153" i="17"/>
  <c r="N1153" i="17"/>
  <c r="L1153" i="17"/>
  <c r="M1153" i="17" s="1"/>
  <c r="P1153" i="17" s="1"/>
  <c r="L1152" i="17"/>
  <c r="O1152" i="17" s="1"/>
  <c r="O1151" i="17"/>
  <c r="N1151" i="17"/>
  <c r="L1151" i="17"/>
  <c r="M1151" i="17" s="1"/>
  <c r="P1151" i="17" s="1"/>
  <c r="M1150" i="17"/>
  <c r="L1150" i="17"/>
  <c r="O1150" i="17" s="1"/>
  <c r="O1149" i="17"/>
  <c r="N1149" i="17"/>
  <c r="L1149" i="17"/>
  <c r="M1149" i="17" s="1"/>
  <c r="P1149" i="17" s="1"/>
  <c r="L1148" i="17"/>
  <c r="O1148" i="17" s="1"/>
  <c r="O1147" i="17"/>
  <c r="N1147" i="17"/>
  <c r="L1147" i="17"/>
  <c r="M1147" i="17" s="1"/>
  <c r="P1147" i="17" s="1"/>
  <c r="M1146" i="17"/>
  <c r="L1146" i="17"/>
  <c r="O1146" i="17" s="1"/>
  <c r="O1145" i="17"/>
  <c r="N1145" i="17"/>
  <c r="L1145" i="17"/>
  <c r="M1145" i="17" s="1"/>
  <c r="P1145" i="17" s="1"/>
  <c r="L1144" i="17"/>
  <c r="O1144" i="17" s="1"/>
  <c r="O1143" i="17"/>
  <c r="N1143" i="17"/>
  <c r="L1143" i="17"/>
  <c r="M1143" i="17" s="1"/>
  <c r="P1143" i="17" s="1"/>
  <c r="M1142" i="17"/>
  <c r="L1142" i="17"/>
  <c r="O1142" i="17" s="1"/>
  <c r="O1141" i="17"/>
  <c r="N1141" i="17"/>
  <c r="L1141" i="17"/>
  <c r="M1141" i="17" s="1"/>
  <c r="P1141" i="17" s="1"/>
  <c r="L1140" i="17"/>
  <c r="O1140" i="17" s="1"/>
  <c r="O1139" i="17"/>
  <c r="N1139" i="17"/>
  <c r="L1139" i="17"/>
  <c r="M1139" i="17" s="1"/>
  <c r="P1139" i="17" s="1"/>
  <c r="M1138" i="17"/>
  <c r="L1138" i="17"/>
  <c r="O1138" i="17" s="1"/>
  <c r="O1137" i="17"/>
  <c r="N1137" i="17"/>
  <c r="L1137" i="17"/>
  <c r="M1137" i="17" s="1"/>
  <c r="L1136" i="17"/>
  <c r="O1135" i="17"/>
  <c r="N1135" i="17"/>
  <c r="L1135" i="17"/>
  <c r="M1135" i="17" s="1"/>
  <c r="P1135" i="17" s="1"/>
  <c r="M1134" i="17"/>
  <c r="L1134" i="17"/>
  <c r="O1134" i="17" s="1"/>
  <c r="O1133" i="17"/>
  <c r="N1133" i="17"/>
  <c r="L1133" i="17"/>
  <c r="M1133" i="17" s="1"/>
  <c r="P1133" i="17" s="1"/>
  <c r="Q1133" i="17" s="1"/>
  <c r="L1132" i="17"/>
  <c r="O1131" i="17"/>
  <c r="N1131" i="17"/>
  <c r="L1131" i="17"/>
  <c r="M1131" i="17" s="1"/>
  <c r="M1130" i="17"/>
  <c r="L1130" i="17"/>
  <c r="O1130" i="17" s="1"/>
  <c r="R1129" i="17"/>
  <c r="S1129" i="17" s="1"/>
  <c r="T1129" i="17" s="1"/>
  <c r="U1129" i="17" s="1"/>
  <c r="O1129" i="17"/>
  <c r="N1129" i="17"/>
  <c r="L1129" i="17"/>
  <c r="M1129" i="17" s="1"/>
  <c r="P1129" i="17" s="1"/>
  <c r="Q1129" i="17" s="1"/>
  <c r="L1128" i="17"/>
  <c r="O1127" i="17"/>
  <c r="N1127" i="17"/>
  <c r="L1127" i="17"/>
  <c r="M1127" i="17" s="1"/>
  <c r="P1127" i="17" s="1"/>
  <c r="M1126" i="17"/>
  <c r="L1126" i="17"/>
  <c r="O1126" i="17" s="1"/>
  <c r="O1125" i="17"/>
  <c r="N1125" i="17"/>
  <c r="L1125" i="17"/>
  <c r="M1125" i="17" s="1"/>
  <c r="L1124" i="17"/>
  <c r="O1123" i="17"/>
  <c r="N1123" i="17"/>
  <c r="L1123" i="17"/>
  <c r="M1123" i="17" s="1"/>
  <c r="M1122" i="17"/>
  <c r="L1122" i="17"/>
  <c r="O1122" i="17" s="1"/>
  <c r="O1121" i="17"/>
  <c r="N1121" i="17"/>
  <c r="L1121" i="17"/>
  <c r="M1121" i="17" s="1"/>
  <c r="L1120" i="17"/>
  <c r="O1119" i="17"/>
  <c r="N1119" i="17"/>
  <c r="L1119" i="17"/>
  <c r="M1119" i="17" s="1"/>
  <c r="P1119" i="17" s="1"/>
  <c r="M1118" i="17"/>
  <c r="L1118" i="17"/>
  <c r="O1118" i="17" s="1"/>
  <c r="O1117" i="17"/>
  <c r="N1117" i="17"/>
  <c r="L1117" i="17"/>
  <c r="M1117" i="17" s="1"/>
  <c r="P1117" i="17" s="1"/>
  <c r="L1116" i="17"/>
  <c r="O1115" i="17"/>
  <c r="N1115" i="17"/>
  <c r="L1115" i="17"/>
  <c r="M1115" i="17" s="1"/>
  <c r="M1114" i="17"/>
  <c r="L1114" i="17"/>
  <c r="O1114" i="17" s="1"/>
  <c r="R1113" i="17"/>
  <c r="S1113" i="17" s="1"/>
  <c r="T1113" i="17" s="1"/>
  <c r="U1113" i="17" s="1"/>
  <c r="O1113" i="17"/>
  <c r="N1113" i="17"/>
  <c r="L1113" i="17"/>
  <c r="M1113" i="17" s="1"/>
  <c r="P1113" i="17" s="1"/>
  <c r="Q1113" i="17" s="1"/>
  <c r="M1112" i="17"/>
  <c r="L1112" i="17"/>
  <c r="O1111" i="17"/>
  <c r="N1111" i="17"/>
  <c r="L1111" i="17"/>
  <c r="M1111" i="17" s="1"/>
  <c r="M1110" i="17"/>
  <c r="L1110" i="17"/>
  <c r="O1110" i="17" s="1"/>
  <c r="O1109" i="17"/>
  <c r="N1109" i="17"/>
  <c r="L1109" i="17"/>
  <c r="M1109" i="17" s="1"/>
  <c r="L1108" i="17"/>
  <c r="O1107" i="17"/>
  <c r="N1107" i="17"/>
  <c r="L1107" i="17"/>
  <c r="M1107" i="17" s="1"/>
  <c r="M1106" i="17"/>
  <c r="L1106" i="17"/>
  <c r="O1106" i="17" s="1"/>
  <c r="O1105" i="17"/>
  <c r="N1105" i="17"/>
  <c r="L1105" i="17"/>
  <c r="M1105" i="17" s="1"/>
  <c r="P1105" i="17" s="1"/>
  <c r="Q1105" i="17" s="1"/>
  <c r="L1104" i="17"/>
  <c r="O1103" i="17"/>
  <c r="N1103" i="17"/>
  <c r="L1103" i="17"/>
  <c r="M1103" i="17" s="1"/>
  <c r="M1102" i="17"/>
  <c r="L1102" i="17"/>
  <c r="O1101" i="17"/>
  <c r="N1101" i="17"/>
  <c r="L1101" i="17"/>
  <c r="M1101" i="17" s="1"/>
  <c r="L1100" i="17"/>
  <c r="O1099" i="17"/>
  <c r="N1099" i="17"/>
  <c r="L1099" i="17"/>
  <c r="M1099" i="17" s="1"/>
  <c r="M1098" i="17"/>
  <c r="L1098" i="17"/>
  <c r="O1097" i="17"/>
  <c r="N1097" i="17"/>
  <c r="L1097" i="17"/>
  <c r="M1097" i="17" s="1"/>
  <c r="P1097" i="17" s="1"/>
  <c r="L1096" i="17"/>
  <c r="O1095" i="17"/>
  <c r="N1095" i="17"/>
  <c r="L1095" i="17"/>
  <c r="M1095" i="17" s="1"/>
  <c r="M1094" i="17"/>
  <c r="L1094" i="17"/>
  <c r="O1093" i="17"/>
  <c r="N1093" i="17"/>
  <c r="L1093" i="17"/>
  <c r="M1093" i="17" s="1"/>
  <c r="L1092" i="17"/>
  <c r="O1091" i="17"/>
  <c r="N1091" i="17"/>
  <c r="L1091" i="17"/>
  <c r="M1091" i="17" s="1"/>
  <c r="L1090" i="17"/>
  <c r="O1089" i="17"/>
  <c r="N1089" i="17"/>
  <c r="L1089" i="17"/>
  <c r="M1089" i="17" s="1"/>
  <c r="P1089" i="17" s="1"/>
  <c r="M1088" i="17"/>
  <c r="L1088" i="17"/>
  <c r="N1087" i="17"/>
  <c r="L1087" i="17"/>
  <c r="M1087" i="17" s="1"/>
  <c r="N1086" i="17"/>
  <c r="L1086" i="17"/>
  <c r="O1086" i="17" s="1"/>
  <c r="O1085" i="17"/>
  <c r="N1085" i="17"/>
  <c r="L1085" i="17"/>
  <c r="M1085" i="17" s="1"/>
  <c r="P1085" i="17" s="1"/>
  <c r="M1084" i="17"/>
  <c r="L1084" i="17"/>
  <c r="O1083" i="17"/>
  <c r="N1083" i="17"/>
  <c r="L1083" i="17"/>
  <c r="M1083" i="17" s="1"/>
  <c r="L1082" i="17"/>
  <c r="O1082" i="17" s="1"/>
  <c r="O1081" i="17"/>
  <c r="N1081" i="17"/>
  <c r="L1081" i="17"/>
  <c r="M1081" i="17" s="1"/>
  <c r="M1080" i="17"/>
  <c r="L1080" i="17"/>
  <c r="N1079" i="17"/>
  <c r="L1079" i="17"/>
  <c r="M1079" i="17" s="1"/>
  <c r="N1078" i="17"/>
  <c r="L1078" i="17"/>
  <c r="O1078" i="17" s="1"/>
  <c r="L1077" i="17"/>
  <c r="M1077" i="17" s="1"/>
  <c r="L1076" i="17"/>
  <c r="O1076" i="17" s="1"/>
  <c r="N1075" i="17"/>
  <c r="L1075" i="17"/>
  <c r="M1075" i="17" s="1"/>
  <c r="M1074" i="17"/>
  <c r="L1074" i="17"/>
  <c r="O1074" i="17" s="1"/>
  <c r="O1073" i="17"/>
  <c r="L1073" i="17"/>
  <c r="M1073" i="17" s="1"/>
  <c r="N1072" i="17"/>
  <c r="L1072" i="17"/>
  <c r="O1072" i="17" s="1"/>
  <c r="O1071" i="17"/>
  <c r="N1071" i="17"/>
  <c r="P1071" i="17" s="1"/>
  <c r="L1071" i="17"/>
  <c r="M1071" i="17" s="1"/>
  <c r="N1070" i="17"/>
  <c r="M1070" i="17"/>
  <c r="P1070" i="17" s="1"/>
  <c r="L1070" i="17"/>
  <c r="O1070" i="17" s="1"/>
  <c r="L1069" i="17"/>
  <c r="L1068" i="17"/>
  <c r="N1067" i="17"/>
  <c r="L1067" i="17"/>
  <c r="M1067" i="17" s="1"/>
  <c r="M1066" i="17"/>
  <c r="L1066" i="17"/>
  <c r="O1066" i="17" s="1"/>
  <c r="O1065" i="17"/>
  <c r="L1065" i="17"/>
  <c r="M1065" i="17" s="1"/>
  <c r="N1064" i="17"/>
  <c r="L1064" i="17"/>
  <c r="O1064" i="17" s="1"/>
  <c r="O1063" i="17"/>
  <c r="N1063" i="17"/>
  <c r="P1063" i="17" s="1"/>
  <c r="L1063" i="17"/>
  <c r="M1063" i="17" s="1"/>
  <c r="N1062" i="17"/>
  <c r="L1062" i="17"/>
  <c r="O1062" i="17" s="1"/>
  <c r="L1061" i="17"/>
  <c r="N1060" i="17"/>
  <c r="L1060" i="17"/>
  <c r="M1060" i="17" s="1"/>
  <c r="L1059" i="17"/>
  <c r="O1059" i="17" s="1"/>
  <c r="N1058" i="17"/>
  <c r="L1058" i="17"/>
  <c r="O1058" i="17" s="1"/>
  <c r="L1057" i="17"/>
  <c r="N1056" i="17"/>
  <c r="L1056" i="17"/>
  <c r="M1056" i="17" s="1"/>
  <c r="L1055" i="17"/>
  <c r="O1055" i="17" s="1"/>
  <c r="N1054" i="17"/>
  <c r="L1054" i="17"/>
  <c r="O1054" i="17" s="1"/>
  <c r="L1053" i="17"/>
  <c r="N1052" i="17"/>
  <c r="L1052" i="17"/>
  <c r="M1052" i="17" s="1"/>
  <c r="L1051" i="17"/>
  <c r="O1051" i="17" s="1"/>
  <c r="N1050" i="17"/>
  <c r="L1050" i="17"/>
  <c r="O1050" i="17" s="1"/>
  <c r="L1049" i="17"/>
  <c r="N1048" i="17"/>
  <c r="L1048" i="17"/>
  <c r="M1048" i="17" s="1"/>
  <c r="L1047" i="17"/>
  <c r="O1047" i="17" s="1"/>
  <c r="N1046" i="17"/>
  <c r="L1046" i="17"/>
  <c r="O1046" i="17" s="1"/>
  <c r="L1045" i="17"/>
  <c r="N1044" i="17"/>
  <c r="L1044" i="17"/>
  <c r="M1044" i="17" s="1"/>
  <c r="L1043" i="17"/>
  <c r="O1043" i="17" s="1"/>
  <c r="N1042" i="17"/>
  <c r="L1042" i="17"/>
  <c r="O1042" i="17" s="1"/>
  <c r="L1041" i="17"/>
  <c r="N1040" i="17"/>
  <c r="L1040" i="17"/>
  <c r="M1040" i="17" s="1"/>
  <c r="L1039" i="17"/>
  <c r="O1039" i="17" s="1"/>
  <c r="N1038" i="17"/>
  <c r="L1038" i="17"/>
  <c r="O1038" i="17" s="1"/>
  <c r="L1037" i="17"/>
  <c r="N1036" i="17"/>
  <c r="L1036" i="17"/>
  <c r="M1036" i="17" s="1"/>
  <c r="L1035" i="17"/>
  <c r="O1035" i="17" s="1"/>
  <c r="N1034" i="17"/>
  <c r="L1034" i="17"/>
  <c r="O1034" i="17" s="1"/>
  <c r="L1033" i="17"/>
  <c r="N1032" i="17"/>
  <c r="L1032" i="17"/>
  <c r="M1032" i="17" s="1"/>
  <c r="L1031" i="17"/>
  <c r="O1031" i="17" s="1"/>
  <c r="N1030" i="17"/>
  <c r="L1030" i="17"/>
  <c r="O1030" i="17" s="1"/>
  <c r="L1029" i="17"/>
  <c r="N1028" i="17"/>
  <c r="L1028" i="17"/>
  <c r="M1028" i="17" s="1"/>
  <c r="L1027" i="17"/>
  <c r="O1027" i="17" s="1"/>
  <c r="N1026" i="17"/>
  <c r="L1026" i="17"/>
  <c r="O1026" i="17" s="1"/>
  <c r="L1025" i="17"/>
  <c r="N1024" i="17"/>
  <c r="L1024" i="17"/>
  <c r="M1024" i="17" s="1"/>
  <c r="L1023" i="17"/>
  <c r="O1023" i="17" s="1"/>
  <c r="N1022" i="17"/>
  <c r="L1022" i="17"/>
  <c r="O1022" i="17" s="1"/>
  <c r="L1021" i="17"/>
  <c r="N1020" i="17"/>
  <c r="L1020" i="17"/>
  <c r="M1020" i="17" s="1"/>
  <c r="L1019" i="17"/>
  <c r="O1019" i="17" s="1"/>
  <c r="N1018" i="17"/>
  <c r="L1018" i="17"/>
  <c r="O1018" i="17" s="1"/>
  <c r="L1017" i="17"/>
  <c r="N1016" i="17"/>
  <c r="L1016" i="17"/>
  <c r="M1016" i="17" s="1"/>
  <c r="L1015" i="17"/>
  <c r="O1015" i="17" s="1"/>
  <c r="N1014" i="17"/>
  <c r="L1014" i="17"/>
  <c r="O1014" i="17" s="1"/>
  <c r="L1013" i="17"/>
  <c r="N1012" i="17"/>
  <c r="L1012" i="17"/>
  <c r="M1012" i="17" s="1"/>
  <c r="L1011" i="17"/>
  <c r="O1011" i="17" s="1"/>
  <c r="N1010" i="17"/>
  <c r="L1010" i="17"/>
  <c r="O1010" i="17" s="1"/>
  <c r="L1009" i="17"/>
  <c r="N1008" i="17"/>
  <c r="L1008" i="17"/>
  <c r="M1008" i="17" s="1"/>
  <c r="L1007" i="17"/>
  <c r="O1007" i="17" s="1"/>
  <c r="N1006" i="17"/>
  <c r="L1006" i="17"/>
  <c r="O1006" i="17" s="1"/>
  <c r="L1005" i="17"/>
  <c r="N1004" i="17"/>
  <c r="L1004" i="17"/>
  <c r="M1004" i="17" s="1"/>
  <c r="L1003" i="17"/>
  <c r="O1003" i="17" s="1"/>
  <c r="N1002" i="17"/>
  <c r="L1002" i="17"/>
  <c r="O1002" i="17" s="1"/>
  <c r="L1001" i="17"/>
  <c r="N1000" i="17"/>
  <c r="L1000" i="17"/>
  <c r="M1000" i="17" s="1"/>
  <c r="L999" i="17"/>
  <c r="O999" i="17" s="1"/>
  <c r="N998" i="17"/>
  <c r="L998" i="17"/>
  <c r="O998" i="17" s="1"/>
  <c r="L997" i="17"/>
  <c r="N996" i="17"/>
  <c r="L996" i="17"/>
  <c r="M996" i="17" s="1"/>
  <c r="L995" i="17"/>
  <c r="O995" i="17" s="1"/>
  <c r="N994" i="17"/>
  <c r="L994" i="17"/>
  <c r="O994" i="17" s="1"/>
  <c r="L993" i="17"/>
  <c r="N992" i="17"/>
  <c r="L992" i="17"/>
  <c r="M992" i="17" s="1"/>
  <c r="L991" i="17"/>
  <c r="O991" i="17" s="1"/>
  <c r="N990" i="17"/>
  <c r="L990" i="17"/>
  <c r="O990" i="17" s="1"/>
  <c r="L989" i="17"/>
  <c r="N988" i="17"/>
  <c r="L988" i="17"/>
  <c r="M988" i="17" s="1"/>
  <c r="L987" i="17"/>
  <c r="O987" i="17" s="1"/>
  <c r="N986" i="17"/>
  <c r="L986" i="17"/>
  <c r="O986" i="17" s="1"/>
  <c r="L985" i="17"/>
  <c r="N984" i="17"/>
  <c r="L984" i="17"/>
  <c r="M984" i="17" s="1"/>
  <c r="L983" i="17"/>
  <c r="O983" i="17" s="1"/>
  <c r="N982" i="17"/>
  <c r="L982" i="17"/>
  <c r="O982" i="17" s="1"/>
  <c r="L981" i="17"/>
  <c r="N980" i="17"/>
  <c r="L980" i="17"/>
  <c r="M980" i="17" s="1"/>
  <c r="L979" i="17"/>
  <c r="O979" i="17" s="1"/>
  <c r="N978" i="17"/>
  <c r="L978" i="17"/>
  <c r="O978" i="17" s="1"/>
  <c r="L977" i="17"/>
  <c r="N976" i="17"/>
  <c r="L976" i="17"/>
  <c r="M976" i="17" s="1"/>
  <c r="L975" i="17"/>
  <c r="O975" i="17" s="1"/>
  <c r="N974" i="17"/>
  <c r="L974" i="17"/>
  <c r="O974" i="17" s="1"/>
  <c r="L973" i="17"/>
  <c r="N972" i="17"/>
  <c r="L972" i="17"/>
  <c r="M972" i="17" s="1"/>
  <c r="L971" i="17"/>
  <c r="O971" i="17" s="1"/>
  <c r="N970" i="17"/>
  <c r="L970" i="17"/>
  <c r="O970" i="17" s="1"/>
  <c r="L969" i="17"/>
  <c r="N968" i="17"/>
  <c r="L968" i="17"/>
  <c r="M968" i="17" s="1"/>
  <c r="L967" i="17"/>
  <c r="O967" i="17" s="1"/>
  <c r="N966" i="17"/>
  <c r="L966" i="17"/>
  <c r="O966" i="17" s="1"/>
  <c r="L965" i="17"/>
  <c r="N964" i="17"/>
  <c r="L964" i="17"/>
  <c r="M964" i="17" s="1"/>
  <c r="L963" i="17"/>
  <c r="O963" i="17" s="1"/>
  <c r="N962" i="17"/>
  <c r="L962" i="17"/>
  <c r="O962" i="17" s="1"/>
  <c r="L961" i="17"/>
  <c r="N960" i="17"/>
  <c r="L960" i="17"/>
  <c r="M960" i="17" s="1"/>
  <c r="L959" i="17"/>
  <c r="O959" i="17" s="1"/>
  <c r="N958" i="17"/>
  <c r="L958" i="17"/>
  <c r="O958" i="17" s="1"/>
  <c r="L957" i="17"/>
  <c r="N956" i="17"/>
  <c r="L956" i="17"/>
  <c r="M956" i="17" s="1"/>
  <c r="L955" i="17"/>
  <c r="O955" i="17" s="1"/>
  <c r="N954" i="17"/>
  <c r="L954" i="17"/>
  <c r="O954" i="17" s="1"/>
  <c r="L953" i="17"/>
  <c r="N952" i="17"/>
  <c r="L952" i="17"/>
  <c r="M952" i="17" s="1"/>
  <c r="L951" i="17"/>
  <c r="O951" i="17" s="1"/>
  <c r="N950" i="17"/>
  <c r="L950" i="17"/>
  <c r="O950" i="17" s="1"/>
  <c r="L949" i="17"/>
  <c r="N948" i="17"/>
  <c r="L948" i="17"/>
  <c r="M948" i="17" s="1"/>
  <c r="L947" i="17"/>
  <c r="O947" i="17" s="1"/>
  <c r="N946" i="17"/>
  <c r="L946" i="17"/>
  <c r="O946" i="17" s="1"/>
  <c r="L945" i="17"/>
  <c r="N944" i="17"/>
  <c r="L944" i="17"/>
  <c r="M944" i="17" s="1"/>
  <c r="L943" i="17"/>
  <c r="O943" i="17" s="1"/>
  <c r="N942" i="17"/>
  <c r="L942" i="17"/>
  <c r="O942" i="17" s="1"/>
  <c r="L941" i="17"/>
  <c r="N940" i="17"/>
  <c r="L940" i="17"/>
  <c r="M940" i="17" s="1"/>
  <c r="L939" i="17"/>
  <c r="O939" i="17" s="1"/>
  <c r="N938" i="17"/>
  <c r="L938" i="17"/>
  <c r="O938" i="17" s="1"/>
  <c r="L937" i="17"/>
  <c r="N936" i="17"/>
  <c r="L936" i="17"/>
  <c r="M936" i="17" s="1"/>
  <c r="L935" i="17"/>
  <c r="O935" i="17" s="1"/>
  <c r="N934" i="17"/>
  <c r="L934" i="17"/>
  <c r="O934" i="17" s="1"/>
  <c r="L933" i="17"/>
  <c r="N932" i="17"/>
  <c r="L932" i="17"/>
  <c r="M932" i="17" s="1"/>
  <c r="L931" i="17"/>
  <c r="O931" i="17" s="1"/>
  <c r="N930" i="17"/>
  <c r="L930" i="17"/>
  <c r="O930" i="17" s="1"/>
  <c r="L929" i="17"/>
  <c r="N928" i="17"/>
  <c r="L928" i="17"/>
  <c r="M928" i="17" s="1"/>
  <c r="L927" i="17"/>
  <c r="O927" i="17" s="1"/>
  <c r="N926" i="17"/>
  <c r="L926" i="17"/>
  <c r="O926" i="17" s="1"/>
  <c r="L925" i="17"/>
  <c r="N924" i="17"/>
  <c r="L924" i="17"/>
  <c r="M924" i="17" s="1"/>
  <c r="L923" i="17"/>
  <c r="O923" i="17" s="1"/>
  <c r="N922" i="17"/>
  <c r="L922" i="17"/>
  <c r="O922" i="17" s="1"/>
  <c r="L921" i="17"/>
  <c r="N920" i="17"/>
  <c r="L920" i="17"/>
  <c r="M920" i="17" s="1"/>
  <c r="L919" i="17"/>
  <c r="O919" i="17" s="1"/>
  <c r="N918" i="17"/>
  <c r="L918" i="17"/>
  <c r="O918" i="17" s="1"/>
  <c r="L917" i="17"/>
  <c r="N916" i="17"/>
  <c r="L916" i="17"/>
  <c r="M916" i="17" s="1"/>
  <c r="L915" i="17"/>
  <c r="O915" i="17" s="1"/>
  <c r="N914" i="17"/>
  <c r="L914" i="17"/>
  <c r="O914" i="17" s="1"/>
  <c r="L913" i="17"/>
  <c r="N912" i="17"/>
  <c r="L912" i="17"/>
  <c r="M912" i="17" s="1"/>
  <c r="L911" i="17"/>
  <c r="O911" i="17" s="1"/>
  <c r="N910" i="17"/>
  <c r="L910" i="17"/>
  <c r="O910" i="17" s="1"/>
  <c r="L909" i="17"/>
  <c r="N908" i="17"/>
  <c r="L908" i="17"/>
  <c r="M908" i="17" s="1"/>
  <c r="L907" i="17"/>
  <c r="N906" i="17"/>
  <c r="L906" i="17"/>
  <c r="O906" i="17" s="1"/>
  <c r="L905" i="17"/>
  <c r="N904" i="17"/>
  <c r="L904" i="17"/>
  <c r="M904" i="17" s="1"/>
  <c r="L903" i="17"/>
  <c r="N902" i="17"/>
  <c r="L902" i="17"/>
  <c r="O902" i="17" s="1"/>
  <c r="L901" i="17"/>
  <c r="N900" i="17"/>
  <c r="L900" i="17"/>
  <c r="M900" i="17" s="1"/>
  <c r="L899" i="17"/>
  <c r="N898" i="17"/>
  <c r="L898" i="17"/>
  <c r="O898" i="17" s="1"/>
  <c r="L897" i="17"/>
  <c r="N896" i="17"/>
  <c r="L896" i="17"/>
  <c r="M896" i="17" s="1"/>
  <c r="L895" i="17"/>
  <c r="N894" i="17"/>
  <c r="L894" i="17"/>
  <c r="O894" i="17" s="1"/>
  <c r="L893" i="17"/>
  <c r="N892" i="17"/>
  <c r="L892" i="17"/>
  <c r="M892" i="17" s="1"/>
  <c r="N891" i="17"/>
  <c r="L891" i="17"/>
  <c r="N890" i="17"/>
  <c r="L890" i="17"/>
  <c r="O890" i="17" s="1"/>
  <c r="L889" i="17"/>
  <c r="N888" i="17"/>
  <c r="L888" i="17"/>
  <c r="N887" i="17"/>
  <c r="L887" i="17"/>
  <c r="N886" i="17"/>
  <c r="L886" i="17"/>
  <c r="O886" i="17" s="1"/>
  <c r="L885" i="17"/>
  <c r="N884" i="17"/>
  <c r="L884" i="17"/>
  <c r="N883" i="17"/>
  <c r="L883" i="17"/>
  <c r="N882" i="17"/>
  <c r="L882" i="17"/>
  <c r="O882" i="17" s="1"/>
  <c r="L881" i="17"/>
  <c r="N880" i="17"/>
  <c r="L880" i="17"/>
  <c r="N879" i="17"/>
  <c r="L879" i="17"/>
  <c r="N878" i="17"/>
  <c r="L878" i="17"/>
  <c r="O878" i="17" s="1"/>
  <c r="L877" i="17"/>
  <c r="N876" i="17"/>
  <c r="L876" i="17"/>
  <c r="N875" i="17"/>
  <c r="L875" i="17"/>
  <c r="N874" i="17"/>
  <c r="L874" i="17"/>
  <c r="O874" i="17" s="1"/>
  <c r="L873" i="17"/>
  <c r="N872" i="17"/>
  <c r="L872" i="17"/>
  <c r="N871" i="17"/>
  <c r="L871" i="17"/>
  <c r="N870" i="17"/>
  <c r="L870" i="17"/>
  <c r="O870" i="17" s="1"/>
  <c r="L869" i="17"/>
  <c r="N868" i="17"/>
  <c r="L868" i="17"/>
  <c r="N867" i="17"/>
  <c r="L867" i="17"/>
  <c r="O867" i="17" s="1"/>
  <c r="N866" i="17"/>
  <c r="L866" i="17"/>
  <c r="M866" i="17" s="1"/>
  <c r="M865" i="17"/>
  <c r="L865" i="17"/>
  <c r="O865" i="17" s="1"/>
  <c r="L864" i="17"/>
  <c r="M864" i="17" s="1"/>
  <c r="L863" i="17"/>
  <c r="O863" i="17" s="1"/>
  <c r="P862" i="17"/>
  <c r="Q862" i="17" s="1"/>
  <c r="O862" i="17"/>
  <c r="N862" i="17"/>
  <c r="L862" i="17"/>
  <c r="M862" i="17" s="1"/>
  <c r="P861" i="17"/>
  <c r="N861" i="17"/>
  <c r="M861" i="17"/>
  <c r="L861" i="17"/>
  <c r="O861" i="17" s="1"/>
  <c r="O860" i="17"/>
  <c r="L860" i="17"/>
  <c r="M860" i="17" s="1"/>
  <c r="N859" i="17"/>
  <c r="L859" i="17"/>
  <c r="O859" i="17" s="1"/>
  <c r="N858" i="17"/>
  <c r="L858" i="17"/>
  <c r="M858" i="17" s="1"/>
  <c r="M857" i="17"/>
  <c r="L857" i="17"/>
  <c r="O857" i="17" s="1"/>
  <c r="L856" i="17"/>
  <c r="M856" i="17" s="1"/>
  <c r="L855" i="17"/>
  <c r="O855" i="17" s="1"/>
  <c r="P854" i="17"/>
  <c r="Q854" i="17" s="1"/>
  <c r="O854" i="17"/>
  <c r="N854" i="17"/>
  <c r="L854" i="17"/>
  <c r="M854" i="17" s="1"/>
  <c r="P853" i="17"/>
  <c r="N853" i="17"/>
  <c r="M853" i="17"/>
  <c r="L853" i="17"/>
  <c r="O853" i="17" s="1"/>
  <c r="O852" i="17"/>
  <c r="L852" i="17"/>
  <c r="M852" i="17" s="1"/>
  <c r="N851" i="17"/>
  <c r="L851" i="17"/>
  <c r="O851" i="17" s="1"/>
  <c r="N850" i="17"/>
  <c r="L850" i="17"/>
  <c r="M850" i="17" s="1"/>
  <c r="M849" i="17"/>
  <c r="L849" i="17"/>
  <c r="O849" i="17" s="1"/>
  <c r="L848" i="17"/>
  <c r="M848" i="17" s="1"/>
  <c r="L847" i="17"/>
  <c r="O847" i="17" s="1"/>
  <c r="P846" i="17"/>
  <c r="Q846" i="17" s="1"/>
  <c r="O846" i="17"/>
  <c r="N846" i="17"/>
  <c r="L846" i="17"/>
  <c r="M846" i="17" s="1"/>
  <c r="P845" i="17"/>
  <c r="N845" i="17"/>
  <c r="M845" i="17"/>
  <c r="L845" i="17"/>
  <c r="O845" i="17" s="1"/>
  <c r="O844" i="17"/>
  <c r="L844" i="17"/>
  <c r="M844" i="17" s="1"/>
  <c r="N843" i="17"/>
  <c r="L843" i="17"/>
  <c r="O843" i="17" s="1"/>
  <c r="N842" i="17"/>
  <c r="L842" i="17"/>
  <c r="M842" i="17" s="1"/>
  <c r="M841" i="17"/>
  <c r="L841" i="17"/>
  <c r="O841" i="17" s="1"/>
  <c r="L840" i="17"/>
  <c r="M840" i="17" s="1"/>
  <c r="L839" i="17"/>
  <c r="O839" i="17" s="1"/>
  <c r="N838" i="17"/>
  <c r="L838" i="17"/>
  <c r="O838" i="17" s="1"/>
  <c r="L837" i="17"/>
  <c r="O837" i="17" s="1"/>
  <c r="N836" i="17"/>
  <c r="L836" i="17"/>
  <c r="M836" i="17" s="1"/>
  <c r="L835" i="17"/>
  <c r="O835" i="17" s="1"/>
  <c r="N834" i="17"/>
  <c r="L834" i="17"/>
  <c r="O834" i="17" s="1"/>
  <c r="L833" i="17"/>
  <c r="O833" i="17" s="1"/>
  <c r="N832" i="17"/>
  <c r="L832" i="17"/>
  <c r="M832" i="17" s="1"/>
  <c r="L831" i="17"/>
  <c r="O831" i="17" s="1"/>
  <c r="N830" i="17"/>
  <c r="L830" i="17"/>
  <c r="O830" i="17" s="1"/>
  <c r="L829" i="17"/>
  <c r="O829" i="17" s="1"/>
  <c r="N828" i="17"/>
  <c r="L828" i="17"/>
  <c r="M828" i="17" s="1"/>
  <c r="L827" i="17"/>
  <c r="O827" i="17" s="1"/>
  <c r="N826" i="17"/>
  <c r="L826" i="17"/>
  <c r="O826" i="17" s="1"/>
  <c r="L825" i="17"/>
  <c r="O825" i="17" s="1"/>
  <c r="N824" i="17"/>
  <c r="L824" i="17"/>
  <c r="M824" i="17" s="1"/>
  <c r="L823" i="17"/>
  <c r="O823" i="17" s="1"/>
  <c r="N822" i="17"/>
  <c r="L822" i="17"/>
  <c r="O822" i="17" s="1"/>
  <c r="L821" i="17"/>
  <c r="O821" i="17" s="1"/>
  <c r="N820" i="17"/>
  <c r="L820" i="17"/>
  <c r="M820" i="17" s="1"/>
  <c r="L819" i="17"/>
  <c r="O819" i="17" s="1"/>
  <c r="N818" i="17"/>
  <c r="L818" i="17"/>
  <c r="O818" i="17" s="1"/>
  <c r="L817" i="17"/>
  <c r="O817" i="17" s="1"/>
  <c r="N816" i="17"/>
  <c r="L816" i="17"/>
  <c r="M816" i="17" s="1"/>
  <c r="L815" i="17"/>
  <c r="O815" i="17" s="1"/>
  <c r="N814" i="17"/>
  <c r="L814" i="17"/>
  <c r="O814" i="17" s="1"/>
  <c r="L813" i="17"/>
  <c r="O813" i="17" s="1"/>
  <c r="N812" i="17"/>
  <c r="L812" i="17"/>
  <c r="M812" i="17" s="1"/>
  <c r="L811" i="17"/>
  <c r="O811" i="17" s="1"/>
  <c r="N810" i="17"/>
  <c r="L810" i="17"/>
  <c r="O810" i="17" s="1"/>
  <c r="L809" i="17"/>
  <c r="O809" i="17" s="1"/>
  <c r="N808" i="17"/>
  <c r="L808" i="17"/>
  <c r="M808" i="17" s="1"/>
  <c r="L807" i="17"/>
  <c r="O807" i="17" s="1"/>
  <c r="N806" i="17"/>
  <c r="L806" i="17"/>
  <c r="O806" i="17" s="1"/>
  <c r="L805" i="17"/>
  <c r="N804" i="17"/>
  <c r="L804" i="17"/>
  <c r="M804" i="17" s="1"/>
  <c r="L803" i="17"/>
  <c r="O803" i="17" s="1"/>
  <c r="N802" i="17"/>
  <c r="L802" i="17"/>
  <c r="O802" i="17" s="1"/>
  <c r="L801" i="17"/>
  <c r="N800" i="17"/>
  <c r="L800" i="17"/>
  <c r="M800" i="17" s="1"/>
  <c r="L799" i="17"/>
  <c r="O799" i="17" s="1"/>
  <c r="N798" i="17"/>
  <c r="L798" i="17"/>
  <c r="O798" i="17" s="1"/>
  <c r="L797" i="17"/>
  <c r="N796" i="17"/>
  <c r="L796" i="17"/>
  <c r="M796" i="17" s="1"/>
  <c r="L795" i="17"/>
  <c r="O795" i="17" s="1"/>
  <c r="N794" i="17"/>
  <c r="L794" i="17"/>
  <c r="O794" i="17" s="1"/>
  <c r="L793" i="17"/>
  <c r="N792" i="17"/>
  <c r="L792" i="17"/>
  <c r="M792" i="17" s="1"/>
  <c r="L791" i="17"/>
  <c r="O791" i="17" s="1"/>
  <c r="N790" i="17"/>
  <c r="L790" i="17"/>
  <c r="O790" i="17" s="1"/>
  <c r="L789" i="17"/>
  <c r="N788" i="17"/>
  <c r="L788" i="17"/>
  <c r="M788" i="17" s="1"/>
  <c r="L787" i="17"/>
  <c r="O787" i="17" s="1"/>
  <c r="N786" i="17"/>
  <c r="L786" i="17"/>
  <c r="O786" i="17" s="1"/>
  <c r="L785" i="17"/>
  <c r="N784" i="17"/>
  <c r="L784" i="17"/>
  <c r="M784" i="17" s="1"/>
  <c r="L783" i="17"/>
  <c r="O783" i="17" s="1"/>
  <c r="N782" i="17"/>
  <c r="L782" i="17"/>
  <c r="O782" i="17" s="1"/>
  <c r="L781" i="17"/>
  <c r="N780" i="17"/>
  <c r="L780" i="17"/>
  <c r="M780" i="17" s="1"/>
  <c r="L779" i="17"/>
  <c r="O779" i="17" s="1"/>
  <c r="N778" i="17"/>
  <c r="L778" i="17"/>
  <c r="O778" i="17" s="1"/>
  <c r="L777" i="17"/>
  <c r="N776" i="17"/>
  <c r="L776" i="17"/>
  <c r="M776" i="17" s="1"/>
  <c r="L775" i="17"/>
  <c r="O775" i="17" s="1"/>
  <c r="N774" i="17"/>
  <c r="L774" i="17"/>
  <c r="O774" i="17" s="1"/>
  <c r="L773" i="17"/>
  <c r="N772" i="17"/>
  <c r="L772" i="17"/>
  <c r="M772" i="17" s="1"/>
  <c r="L771" i="17"/>
  <c r="O771" i="17" s="1"/>
  <c r="N770" i="17"/>
  <c r="L770" i="17"/>
  <c r="O770" i="17" s="1"/>
  <c r="L769" i="17"/>
  <c r="N768" i="17"/>
  <c r="L768" i="17"/>
  <c r="M768" i="17" s="1"/>
  <c r="L767" i="17"/>
  <c r="O767" i="17" s="1"/>
  <c r="N766" i="17"/>
  <c r="L766" i="17"/>
  <c r="O766" i="17" s="1"/>
  <c r="L765" i="17"/>
  <c r="N764" i="17"/>
  <c r="L764" i="17"/>
  <c r="M764" i="17" s="1"/>
  <c r="L763" i="17"/>
  <c r="O763" i="17" s="1"/>
  <c r="N762" i="17"/>
  <c r="L762" i="17"/>
  <c r="O762" i="17" s="1"/>
  <c r="L761" i="17"/>
  <c r="N760" i="17"/>
  <c r="L760" i="17"/>
  <c r="M760" i="17" s="1"/>
  <c r="L759" i="17"/>
  <c r="O759" i="17" s="1"/>
  <c r="N758" i="17"/>
  <c r="L758" i="17"/>
  <c r="O758" i="17" s="1"/>
  <c r="L757" i="17"/>
  <c r="N756" i="17"/>
  <c r="L756" i="17"/>
  <c r="M756" i="17" s="1"/>
  <c r="L755" i="17"/>
  <c r="O755" i="17" s="1"/>
  <c r="N754" i="17"/>
  <c r="L754" i="17"/>
  <c r="O754" i="17" s="1"/>
  <c r="L753" i="17"/>
  <c r="N752" i="17"/>
  <c r="L752" i="17"/>
  <c r="M752" i="17" s="1"/>
  <c r="L751" i="17"/>
  <c r="O751" i="17" s="1"/>
  <c r="N750" i="17"/>
  <c r="L750" i="17"/>
  <c r="O750" i="17" s="1"/>
  <c r="L749" i="17"/>
  <c r="N748" i="17"/>
  <c r="L748" i="17"/>
  <c r="M748" i="17" s="1"/>
  <c r="L747" i="17"/>
  <c r="O747" i="17" s="1"/>
  <c r="N746" i="17"/>
  <c r="L746" i="17"/>
  <c r="O746" i="17" s="1"/>
  <c r="L745" i="17"/>
  <c r="N744" i="17"/>
  <c r="L744" i="17"/>
  <c r="M744" i="17" s="1"/>
  <c r="L743" i="17"/>
  <c r="O743" i="17" s="1"/>
  <c r="N742" i="17"/>
  <c r="L742" i="17"/>
  <c r="O742" i="17" s="1"/>
  <c r="L741" i="17"/>
  <c r="N740" i="17"/>
  <c r="L740" i="17"/>
  <c r="M740" i="17" s="1"/>
  <c r="L739" i="17"/>
  <c r="O739" i="17" s="1"/>
  <c r="N738" i="17"/>
  <c r="L738" i="17"/>
  <c r="O738" i="17" s="1"/>
  <c r="L737" i="17"/>
  <c r="N736" i="17"/>
  <c r="L736" i="17"/>
  <c r="M736" i="17" s="1"/>
  <c r="L735" i="17"/>
  <c r="O735" i="17" s="1"/>
  <c r="N734" i="17"/>
  <c r="L734" i="17"/>
  <c r="O734" i="17" s="1"/>
  <c r="L733" i="17"/>
  <c r="N732" i="17"/>
  <c r="L732" i="17"/>
  <c r="M732" i="17" s="1"/>
  <c r="L731" i="17"/>
  <c r="O731" i="17" s="1"/>
  <c r="N730" i="17"/>
  <c r="L730" i="17"/>
  <c r="O730" i="17" s="1"/>
  <c r="L729" i="17"/>
  <c r="N728" i="17"/>
  <c r="L728" i="17"/>
  <c r="M728" i="17" s="1"/>
  <c r="L727" i="17"/>
  <c r="O727" i="17" s="1"/>
  <c r="N726" i="17"/>
  <c r="L726" i="17"/>
  <c r="O726" i="17" s="1"/>
  <c r="L725" i="17"/>
  <c r="N724" i="17"/>
  <c r="L724" i="17"/>
  <c r="M724" i="17" s="1"/>
  <c r="L723" i="17"/>
  <c r="O723" i="17" s="1"/>
  <c r="N722" i="17"/>
  <c r="L722" i="17"/>
  <c r="O722" i="17" s="1"/>
  <c r="L721" i="17"/>
  <c r="N720" i="17"/>
  <c r="L720" i="17"/>
  <c r="M720" i="17" s="1"/>
  <c r="L719" i="17"/>
  <c r="O719" i="17" s="1"/>
  <c r="N718" i="17"/>
  <c r="L718" i="17"/>
  <c r="O718" i="17" s="1"/>
  <c r="L717" i="17"/>
  <c r="N716" i="17"/>
  <c r="L716" i="17"/>
  <c r="M716" i="17" s="1"/>
  <c r="L715" i="17"/>
  <c r="O715" i="17" s="1"/>
  <c r="N714" i="17"/>
  <c r="L714" i="17"/>
  <c r="O714" i="17" s="1"/>
  <c r="L713" i="17"/>
  <c r="N712" i="17"/>
  <c r="L712" i="17"/>
  <c r="M712" i="17" s="1"/>
  <c r="L711" i="17"/>
  <c r="O711" i="17" s="1"/>
  <c r="N710" i="17"/>
  <c r="L710" i="17"/>
  <c r="O710" i="17" s="1"/>
  <c r="L709" i="17"/>
  <c r="N708" i="17"/>
  <c r="L708" i="17"/>
  <c r="M708" i="17" s="1"/>
  <c r="L707" i="17"/>
  <c r="O707" i="17" s="1"/>
  <c r="O706" i="17"/>
  <c r="N706" i="17"/>
  <c r="L706" i="17"/>
  <c r="M706" i="17" s="1"/>
  <c r="P706" i="17" s="1"/>
  <c r="Q706" i="17" s="1"/>
  <c r="L705" i="17"/>
  <c r="N704" i="17"/>
  <c r="L704" i="17"/>
  <c r="M704" i="17" s="1"/>
  <c r="L703" i="17"/>
  <c r="O703" i="17" s="1"/>
  <c r="O702" i="17"/>
  <c r="N702" i="17"/>
  <c r="L702" i="17"/>
  <c r="M702" i="17" s="1"/>
  <c r="P702" i="17" s="1"/>
  <c r="Q702" i="17" s="1"/>
  <c r="L701" i="17"/>
  <c r="N700" i="17"/>
  <c r="L700" i="17"/>
  <c r="M700" i="17" s="1"/>
  <c r="L699" i="17"/>
  <c r="O699" i="17" s="1"/>
  <c r="N698" i="17"/>
  <c r="L698" i="17"/>
  <c r="O698" i="17" s="1"/>
  <c r="L697" i="17"/>
  <c r="N696" i="17"/>
  <c r="L696" i="17"/>
  <c r="M696" i="17" s="1"/>
  <c r="L695" i="17"/>
  <c r="O695" i="17" s="1"/>
  <c r="N694" i="17"/>
  <c r="L694" i="17"/>
  <c r="O694" i="17" s="1"/>
  <c r="L693" i="17"/>
  <c r="N692" i="17"/>
  <c r="L692" i="17"/>
  <c r="M692" i="17" s="1"/>
  <c r="L691" i="17"/>
  <c r="O691" i="17" s="1"/>
  <c r="N690" i="17"/>
  <c r="L690" i="17"/>
  <c r="O690" i="17" s="1"/>
  <c r="L689" i="17"/>
  <c r="N688" i="17"/>
  <c r="L688" i="17"/>
  <c r="M688" i="17" s="1"/>
  <c r="L687" i="17"/>
  <c r="O687" i="17" s="1"/>
  <c r="N686" i="17"/>
  <c r="L686" i="17"/>
  <c r="O686" i="17" s="1"/>
  <c r="L685" i="17"/>
  <c r="N684" i="17"/>
  <c r="L684" i="17"/>
  <c r="M684" i="17" s="1"/>
  <c r="L683" i="17"/>
  <c r="O683" i="17" s="1"/>
  <c r="N682" i="17"/>
  <c r="L682" i="17"/>
  <c r="O682" i="17" s="1"/>
  <c r="L681" i="17"/>
  <c r="N680" i="17"/>
  <c r="L680" i="17"/>
  <c r="M680" i="17" s="1"/>
  <c r="L679" i="17"/>
  <c r="O679" i="17" s="1"/>
  <c r="N678" i="17"/>
  <c r="L678" i="17"/>
  <c r="O678" i="17" s="1"/>
  <c r="L677" i="17"/>
  <c r="N676" i="17"/>
  <c r="L676" i="17"/>
  <c r="M676" i="17" s="1"/>
  <c r="L675" i="17"/>
  <c r="O675" i="17" s="1"/>
  <c r="N674" i="17"/>
  <c r="L674" i="17"/>
  <c r="O674" i="17" s="1"/>
  <c r="L673" i="17"/>
  <c r="N672" i="17"/>
  <c r="L672" i="17"/>
  <c r="M672" i="17" s="1"/>
  <c r="L671" i="17"/>
  <c r="O671" i="17" s="1"/>
  <c r="N670" i="17"/>
  <c r="L670" i="17"/>
  <c r="O670" i="17" s="1"/>
  <c r="L669" i="17"/>
  <c r="N668" i="17"/>
  <c r="L668" i="17"/>
  <c r="M668" i="17" s="1"/>
  <c r="L667" i="17"/>
  <c r="O667" i="17" s="1"/>
  <c r="N666" i="17"/>
  <c r="L666" i="17"/>
  <c r="O666" i="17" s="1"/>
  <c r="L665" i="17"/>
  <c r="N664" i="17"/>
  <c r="L664" i="17"/>
  <c r="M664" i="17" s="1"/>
  <c r="L663" i="17"/>
  <c r="O663" i="17" s="1"/>
  <c r="N662" i="17"/>
  <c r="L662" i="17"/>
  <c r="O662" i="17" s="1"/>
  <c r="L661" i="17"/>
  <c r="N660" i="17"/>
  <c r="L660" i="17"/>
  <c r="M660" i="17" s="1"/>
  <c r="L659" i="17"/>
  <c r="O659" i="17" s="1"/>
  <c r="N658" i="17"/>
  <c r="L658" i="17"/>
  <c r="O658" i="17" s="1"/>
  <c r="L657" i="17"/>
  <c r="N656" i="17"/>
  <c r="L656" i="17"/>
  <c r="M656" i="17" s="1"/>
  <c r="L655" i="17"/>
  <c r="O655" i="17" s="1"/>
  <c r="N654" i="17"/>
  <c r="L654" i="17"/>
  <c r="O654" i="17" s="1"/>
  <c r="L653" i="17"/>
  <c r="N652" i="17"/>
  <c r="L652" i="17"/>
  <c r="M652" i="17" s="1"/>
  <c r="L651" i="17"/>
  <c r="N650" i="17"/>
  <c r="L650" i="17"/>
  <c r="O650" i="17" s="1"/>
  <c r="O649" i="17"/>
  <c r="M649" i="17"/>
  <c r="L649" i="17"/>
  <c r="N649" i="17" s="1"/>
  <c r="P649" i="17" s="1"/>
  <c r="O648" i="17"/>
  <c r="N648" i="17"/>
  <c r="M648" i="17"/>
  <c r="P648" i="17" s="1"/>
  <c r="L648" i="17"/>
  <c r="L647" i="17"/>
  <c r="N647" i="17" s="1"/>
  <c r="O646" i="17"/>
  <c r="N646" i="17"/>
  <c r="M646" i="17"/>
  <c r="P646" i="17" s="1"/>
  <c r="L646" i="17"/>
  <c r="O645" i="17"/>
  <c r="M645" i="17"/>
  <c r="L645" i="17"/>
  <c r="N645" i="17" s="1"/>
  <c r="P645" i="17" s="1"/>
  <c r="O644" i="17"/>
  <c r="N644" i="17"/>
  <c r="M644" i="17"/>
  <c r="P644" i="17" s="1"/>
  <c r="L644" i="17"/>
  <c r="L643" i="17"/>
  <c r="N643" i="17" s="1"/>
  <c r="O642" i="17"/>
  <c r="N642" i="17"/>
  <c r="M642" i="17"/>
  <c r="P642" i="17" s="1"/>
  <c r="L642" i="17"/>
  <c r="O641" i="17"/>
  <c r="M641" i="17"/>
  <c r="L641" i="17"/>
  <c r="N641" i="17" s="1"/>
  <c r="P641" i="17" s="1"/>
  <c r="O640" i="17"/>
  <c r="L640" i="17"/>
  <c r="N640" i="17" s="1"/>
  <c r="L639" i="17"/>
  <c r="N639" i="17" s="1"/>
  <c r="N638" i="17"/>
  <c r="M638" i="17"/>
  <c r="P638" i="17" s="1"/>
  <c r="L638" i="17"/>
  <c r="O638" i="17" s="1"/>
  <c r="O637" i="17"/>
  <c r="L637" i="17"/>
  <c r="N637" i="17" s="1"/>
  <c r="L636" i="17"/>
  <c r="O636" i="17" s="1"/>
  <c r="L635" i="17"/>
  <c r="N635" i="17" s="1"/>
  <c r="N634" i="17"/>
  <c r="M634" i="17"/>
  <c r="L634" i="17"/>
  <c r="O634" i="17" s="1"/>
  <c r="O633" i="17"/>
  <c r="L633" i="17"/>
  <c r="N633" i="17" s="1"/>
  <c r="L632" i="17"/>
  <c r="O632" i="17" s="1"/>
  <c r="L631" i="17"/>
  <c r="N631" i="17" s="1"/>
  <c r="L630" i="17"/>
  <c r="O630" i="17" s="1"/>
  <c r="L629" i="17"/>
  <c r="O629" i="17" s="1"/>
  <c r="L628" i="17"/>
  <c r="O628" i="17" s="1"/>
  <c r="L627" i="17"/>
  <c r="N627" i="17" s="1"/>
  <c r="L626" i="17"/>
  <c r="O626" i="17" s="1"/>
  <c r="L625" i="17"/>
  <c r="O625" i="17" s="1"/>
  <c r="L624" i="17"/>
  <c r="O624" i="17" s="1"/>
  <c r="L623" i="17"/>
  <c r="N623" i="17" s="1"/>
  <c r="N622" i="17"/>
  <c r="M622" i="17"/>
  <c r="L622" i="17"/>
  <c r="O622" i="17" s="1"/>
  <c r="L621" i="17"/>
  <c r="O621" i="17" s="1"/>
  <c r="N620" i="17"/>
  <c r="M620" i="17"/>
  <c r="L620" i="17"/>
  <c r="O620" i="17" s="1"/>
  <c r="L619" i="17"/>
  <c r="N619" i="17" s="1"/>
  <c r="N618" i="17"/>
  <c r="M618" i="17"/>
  <c r="L618" i="17"/>
  <c r="O618" i="17" s="1"/>
  <c r="O617" i="17"/>
  <c r="L617" i="17"/>
  <c r="N617" i="17" s="1"/>
  <c r="M616" i="17"/>
  <c r="L616" i="17"/>
  <c r="O616" i="17" s="1"/>
  <c r="L615" i="17"/>
  <c r="N615" i="17" s="1"/>
  <c r="N614" i="17"/>
  <c r="M614" i="17"/>
  <c r="L614" i="17"/>
  <c r="O614" i="17" s="1"/>
  <c r="O613" i="17"/>
  <c r="L613" i="17"/>
  <c r="N613" i="17" s="1"/>
  <c r="L612" i="17"/>
  <c r="O612" i="17" s="1"/>
  <c r="L611" i="17"/>
  <c r="N611" i="17" s="1"/>
  <c r="N610" i="17"/>
  <c r="M610" i="17"/>
  <c r="L610" i="17"/>
  <c r="O610" i="17" s="1"/>
  <c r="O609" i="17"/>
  <c r="L609" i="17"/>
  <c r="N609" i="17" s="1"/>
  <c r="L608" i="17"/>
  <c r="O608" i="17" s="1"/>
  <c r="L607" i="17"/>
  <c r="N607" i="17" s="1"/>
  <c r="N606" i="17"/>
  <c r="M606" i="17"/>
  <c r="L606" i="17"/>
  <c r="O606" i="17" s="1"/>
  <c r="O605" i="17"/>
  <c r="L605" i="17"/>
  <c r="N605" i="17" s="1"/>
  <c r="L604" i="17"/>
  <c r="O604" i="17" s="1"/>
  <c r="L603" i="17"/>
  <c r="N603" i="17" s="1"/>
  <c r="N602" i="17"/>
  <c r="M602" i="17"/>
  <c r="P602" i="17" s="1"/>
  <c r="L602" i="17"/>
  <c r="O602" i="17" s="1"/>
  <c r="O601" i="17"/>
  <c r="L601" i="17"/>
  <c r="N601" i="17" s="1"/>
  <c r="L600" i="17"/>
  <c r="O600" i="17" s="1"/>
  <c r="L599" i="17"/>
  <c r="N599" i="17" s="1"/>
  <c r="N598" i="17"/>
  <c r="M598" i="17"/>
  <c r="L598" i="17"/>
  <c r="O598" i="17" s="1"/>
  <c r="O597" i="17"/>
  <c r="L597" i="17"/>
  <c r="N597" i="17" s="1"/>
  <c r="N596" i="17"/>
  <c r="L596" i="17"/>
  <c r="O596" i="17" s="1"/>
  <c r="L595" i="17"/>
  <c r="N595" i="17" s="1"/>
  <c r="N594" i="17"/>
  <c r="M594" i="17"/>
  <c r="L594" i="17"/>
  <c r="O594" i="17" s="1"/>
  <c r="O593" i="17"/>
  <c r="L593" i="17"/>
  <c r="N593" i="17" s="1"/>
  <c r="N592" i="17"/>
  <c r="L592" i="17"/>
  <c r="O592" i="17" s="1"/>
  <c r="L591" i="17"/>
  <c r="N591" i="17" s="1"/>
  <c r="N590" i="17"/>
  <c r="M590" i="17"/>
  <c r="L590" i="17"/>
  <c r="O590" i="17" s="1"/>
  <c r="O589" i="17"/>
  <c r="L589" i="17"/>
  <c r="N589" i="17" s="1"/>
  <c r="N588" i="17"/>
  <c r="L588" i="17"/>
  <c r="O588" i="17" s="1"/>
  <c r="L587" i="17"/>
  <c r="N587" i="17" s="1"/>
  <c r="N586" i="17"/>
  <c r="M586" i="17"/>
  <c r="L586" i="17"/>
  <c r="O586" i="17" s="1"/>
  <c r="O585" i="17"/>
  <c r="L585" i="17"/>
  <c r="N585" i="17" s="1"/>
  <c r="M584" i="17"/>
  <c r="L584" i="17"/>
  <c r="O584" i="17" s="1"/>
  <c r="L583" i="17"/>
  <c r="N583" i="17" s="1"/>
  <c r="N582" i="17"/>
  <c r="M582" i="17"/>
  <c r="L582" i="17"/>
  <c r="O582" i="17" s="1"/>
  <c r="O581" i="17"/>
  <c r="L581" i="17"/>
  <c r="N581" i="17" s="1"/>
  <c r="O580" i="17"/>
  <c r="N580" i="17"/>
  <c r="M580" i="17"/>
  <c r="P580" i="17" s="1"/>
  <c r="L580" i="17"/>
  <c r="L579" i="17"/>
  <c r="N579" i="17" s="1"/>
  <c r="N578" i="17"/>
  <c r="M578" i="17"/>
  <c r="L578" i="17"/>
  <c r="O578" i="17" s="1"/>
  <c r="O577" i="17"/>
  <c r="L577" i="17"/>
  <c r="N577" i="17" s="1"/>
  <c r="O576" i="17"/>
  <c r="N576" i="17"/>
  <c r="M576" i="17"/>
  <c r="P576" i="17" s="1"/>
  <c r="L576" i="17"/>
  <c r="L575" i="17"/>
  <c r="N575" i="17" s="1"/>
  <c r="N574" i="17"/>
  <c r="M574" i="17"/>
  <c r="L574" i="17"/>
  <c r="O574" i="17" s="1"/>
  <c r="L573" i="17"/>
  <c r="O573" i="17" s="1"/>
  <c r="L572" i="17"/>
  <c r="O572" i="17" s="1"/>
  <c r="L571" i="17"/>
  <c r="N571" i="17" s="1"/>
  <c r="L570" i="17"/>
  <c r="O570" i="17" s="1"/>
  <c r="L569" i="17"/>
  <c r="O569" i="17" s="1"/>
  <c r="L568" i="17"/>
  <c r="O568" i="17" s="1"/>
  <c r="L567" i="17"/>
  <c r="N567" i="17" s="1"/>
  <c r="L566" i="17"/>
  <c r="O566" i="17" s="1"/>
  <c r="L565" i="17"/>
  <c r="O565" i="17" s="1"/>
  <c r="L564" i="17"/>
  <c r="O564" i="17" s="1"/>
  <c r="L563" i="17"/>
  <c r="N563" i="17" s="1"/>
  <c r="N562" i="17"/>
  <c r="L562" i="17"/>
  <c r="O562" i="17" s="1"/>
  <c r="L561" i="17"/>
  <c r="O561" i="17" s="1"/>
  <c r="L560" i="17"/>
  <c r="O560" i="17" s="1"/>
  <c r="L559" i="17"/>
  <c r="N559" i="17" s="1"/>
  <c r="L558" i="17"/>
  <c r="O558" i="17" s="1"/>
  <c r="L557" i="17"/>
  <c r="O557" i="17" s="1"/>
  <c r="L556" i="17"/>
  <c r="O556" i="17" s="1"/>
  <c r="L555" i="17"/>
  <c r="N555" i="17" s="1"/>
  <c r="L554" i="17"/>
  <c r="O554" i="17" s="1"/>
  <c r="L553" i="17"/>
  <c r="O553" i="17" s="1"/>
  <c r="L552" i="17"/>
  <c r="O552" i="17" s="1"/>
  <c r="L551" i="17"/>
  <c r="N551" i="17" s="1"/>
  <c r="L550" i="17"/>
  <c r="O550" i="17" s="1"/>
  <c r="L549" i="17"/>
  <c r="O549" i="17" s="1"/>
  <c r="L548" i="17"/>
  <c r="O548" i="17" s="1"/>
  <c r="L547" i="17"/>
  <c r="N547" i="17" s="1"/>
  <c r="L546" i="17"/>
  <c r="O546" i="17" s="1"/>
  <c r="L545" i="17"/>
  <c r="O545" i="17" s="1"/>
  <c r="L544" i="17"/>
  <c r="O544" i="17" s="1"/>
  <c r="L543" i="17"/>
  <c r="N543" i="17" s="1"/>
  <c r="L542" i="17"/>
  <c r="O542" i="17" s="1"/>
  <c r="L541" i="17"/>
  <c r="O541" i="17" s="1"/>
  <c r="L540" i="17"/>
  <c r="O540" i="17" s="1"/>
  <c r="L539" i="17"/>
  <c r="N539" i="17" s="1"/>
  <c r="L538" i="17"/>
  <c r="O538" i="17" s="1"/>
  <c r="L537" i="17"/>
  <c r="O537" i="17" s="1"/>
  <c r="L536" i="17"/>
  <c r="O536" i="17" s="1"/>
  <c r="L535" i="17"/>
  <c r="N535" i="17" s="1"/>
  <c r="L534" i="17"/>
  <c r="O534" i="17" s="1"/>
  <c r="L533" i="17"/>
  <c r="O533" i="17" s="1"/>
  <c r="L532" i="17"/>
  <c r="O532" i="17" s="1"/>
  <c r="L531" i="17"/>
  <c r="N531" i="17" s="1"/>
  <c r="L530" i="17"/>
  <c r="O530" i="17" s="1"/>
  <c r="L529" i="17"/>
  <c r="O529" i="17" s="1"/>
  <c r="L528" i="17"/>
  <c r="O528" i="17" s="1"/>
  <c r="O527" i="17"/>
  <c r="N527" i="17"/>
  <c r="L527" i="17"/>
  <c r="M527" i="17" s="1"/>
  <c r="P527" i="17" s="1"/>
  <c r="O526" i="17"/>
  <c r="N526" i="17"/>
  <c r="M526" i="17"/>
  <c r="P526" i="17" s="1"/>
  <c r="L526" i="17"/>
  <c r="O525" i="17"/>
  <c r="L525" i="17"/>
  <c r="N525" i="17" s="1"/>
  <c r="L524" i="17"/>
  <c r="N524" i="17" s="1"/>
  <c r="O523" i="17"/>
  <c r="N523" i="17"/>
  <c r="M523" i="17"/>
  <c r="P523" i="17" s="1"/>
  <c r="L523" i="17"/>
  <c r="P522" i="17"/>
  <c r="O522" i="17"/>
  <c r="N522" i="17"/>
  <c r="M522" i="17"/>
  <c r="L522" i="17"/>
  <c r="O521" i="17"/>
  <c r="L521" i="17"/>
  <c r="N521" i="17" s="1"/>
  <c r="L520" i="17"/>
  <c r="N520" i="17" s="1"/>
  <c r="O519" i="17"/>
  <c r="N519" i="17"/>
  <c r="M519" i="17"/>
  <c r="P519" i="17" s="1"/>
  <c r="L519" i="17"/>
  <c r="P518" i="17"/>
  <c r="O518" i="17"/>
  <c r="N518" i="17"/>
  <c r="M518" i="17"/>
  <c r="L518" i="17"/>
  <c r="O517" i="17"/>
  <c r="L517" i="17"/>
  <c r="N517" i="17" s="1"/>
  <c r="L516" i="17"/>
  <c r="N516" i="17" s="1"/>
  <c r="O515" i="17"/>
  <c r="N515" i="17"/>
  <c r="M515" i="17"/>
  <c r="P515" i="17" s="1"/>
  <c r="L515" i="17"/>
  <c r="O514" i="17"/>
  <c r="P514" i="17" s="1"/>
  <c r="N514" i="17"/>
  <c r="M514" i="17"/>
  <c r="L514" i="17"/>
  <c r="O513" i="17"/>
  <c r="L513" i="17"/>
  <c r="N513" i="17" s="1"/>
  <c r="L512" i="17"/>
  <c r="N512" i="17" s="1"/>
  <c r="N511" i="17"/>
  <c r="M511" i="17"/>
  <c r="L511" i="17"/>
  <c r="O511" i="17" s="1"/>
  <c r="O510" i="17"/>
  <c r="P510" i="17" s="1"/>
  <c r="N510" i="17"/>
  <c r="M510" i="17"/>
  <c r="L510" i="17"/>
  <c r="O509" i="17"/>
  <c r="L509" i="17"/>
  <c r="N509" i="17" s="1"/>
  <c r="L508" i="17"/>
  <c r="N508" i="17" s="1"/>
  <c r="N507" i="17"/>
  <c r="M507" i="17"/>
  <c r="P507" i="17" s="1"/>
  <c r="L507" i="17"/>
  <c r="O507" i="17" s="1"/>
  <c r="O506" i="17"/>
  <c r="P506" i="17" s="1"/>
  <c r="N506" i="17"/>
  <c r="M506" i="17"/>
  <c r="L506" i="17"/>
  <c r="O505" i="17"/>
  <c r="L505" i="17"/>
  <c r="N505" i="17" s="1"/>
  <c r="L504" i="17"/>
  <c r="N504" i="17" s="1"/>
  <c r="N503" i="17"/>
  <c r="M503" i="17"/>
  <c r="P503" i="17" s="1"/>
  <c r="L503" i="17"/>
  <c r="O503" i="17" s="1"/>
  <c r="O502" i="17"/>
  <c r="P502" i="17" s="1"/>
  <c r="N502" i="17"/>
  <c r="M502" i="17"/>
  <c r="L502" i="17"/>
  <c r="O501" i="17"/>
  <c r="L501" i="17"/>
  <c r="N501" i="17" s="1"/>
  <c r="L500" i="17"/>
  <c r="N500" i="17" s="1"/>
  <c r="N499" i="17"/>
  <c r="M499" i="17"/>
  <c r="P499" i="17" s="1"/>
  <c r="L499" i="17"/>
  <c r="O499" i="17" s="1"/>
  <c r="O498" i="17"/>
  <c r="P498" i="17" s="1"/>
  <c r="N498" i="17"/>
  <c r="M498" i="17"/>
  <c r="L498" i="17"/>
  <c r="O497" i="17"/>
  <c r="L497" i="17"/>
  <c r="N497" i="17" s="1"/>
  <c r="L496" i="17"/>
  <c r="N496" i="17" s="1"/>
  <c r="N495" i="17"/>
  <c r="M495" i="17"/>
  <c r="L495" i="17"/>
  <c r="O495" i="17" s="1"/>
  <c r="O494" i="17"/>
  <c r="P494" i="17" s="1"/>
  <c r="N494" i="17"/>
  <c r="M494" i="17"/>
  <c r="L494" i="17"/>
  <c r="O493" i="17"/>
  <c r="L493" i="17"/>
  <c r="N493" i="17" s="1"/>
  <c r="L492" i="17"/>
  <c r="N492" i="17" s="1"/>
  <c r="O491" i="17"/>
  <c r="N491" i="17"/>
  <c r="M491" i="17"/>
  <c r="P491" i="17" s="1"/>
  <c r="L491" i="17"/>
  <c r="O490" i="17"/>
  <c r="P490" i="17" s="1"/>
  <c r="N490" i="17"/>
  <c r="M490" i="17"/>
  <c r="L490" i="17"/>
  <c r="O489" i="17"/>
  <c r="L489" i="17"/>
  <c r="N489" i="17" s="1"/>
  <c r="L488" i="17"/>
  <c r="N488" i="17" s="1"/>
  <c r="O487" i="17"/>
  <c r="N487" i="17"/>
  <c r="M487" i="17"/>
  <c r="P487" i="17" s="1"/>
  <c r="L487" i="17"/>
  <c r="O486" i="17"/>
  <c r="P486" i="17" s="1"/>
  <c r="N486" i="17"/>
  <c r="M486" i="17"/>
  <c r="L486" i="17"/>
  <c r="O485" i="17"/>
  <c r="L485" i="17"/>
  <c r="N485" i="17" s="1"/>
  <c r="L484" i="17"/>
  <c r="N484" i="17" s="1"/>
  <c r="O483" i="17"/>
  <c r="N483" i="17"/>
  <c r="M483" i="17"/>
  <c r="P483" i="17" s="1"/>
  <c r="L483" i="17"/>
  <c r="O482" i="17"/>
  <c r="P482" i="17" s="1"/>
  <c r="N482" i="17"/>
  <c r="M482" i="17"/>
  <c r="L482" i="17"/>
  <c r="O481" i="17"/>
  <c r="L481" i="17"/>
  <c r="N481" i="17" s="1"/>
  <c r="L480" i="17"/>
  <c r="N480" i="17" s="1"/>
  <c r="O479" i="17"/>
  <c r="N479" i="17"/>
  <c r="M479" i="17"/>
  <c r="P479" i="17" s="1"/>
  <c r="L479" i="17"/>
  <c r="O478" i="17"/>
  <c r="P478" i="17" s="1"/>
  <c r="N478" i="17"/>
  <c r="M478" i="17"/>
  <c r="L478" i="17"/>
  <c r="O477" i="17"/>
  <c r="L477" i="17"/>
  <c r="N477" i="17" s="1"/>
  <c r="L476" i="17"/>
  <c r="N476" i="17" s="1"/>
  <c r="O475" i="17"/>
  <c r="N475" i="17"/>
  <c r="M475" i="17"/>
  <c r="P475" i="17" s="1"/>
  <c r="L475" i="17"/>
  <c r="O474" i="17"/>
  <c r="P474" i="17" s="1"/>
  <c r="N474" i="17"/>
  <c r="M474" i="17"/>
  <c r="L474" i="17"/>
  <c r="L473" i="17"/>
  <c r="O473" i="17" s="1"/>
  <c r="L472" i="17"/>
  <c r="N472" i="17" s="1"/>
  <c r="N471" i="17"/>
  <c r="M471" i="17"/>
  <c r="L471" i="17"/>
  <c r="O471" i="17" s="1"/>
  <c r="O470" i="17"/>
  <c r="P470" i="17" s="1"/>
  <c r="N470" i="17"/>
  <c r="M470" i="17"/>
  <c r="L470" i="17"/>
  <c r="L469" i="17"/>
  <c r="O469" i="17" s="1"/>
  <c r="L468" i="17"/>
  <c r="N468" i="17" s="1"/>
  <c r="N467" i="17"/>
  <c r="M467" i="17"/>
  <c r="P467" i="17" s="1"/>
  <c r="L467" i="17"/>
  <c r="O467" i="17" s="1"/>
  <c r="O466" i="17"/>
  <c r="L466" i="17"/>
  <c r="N466" i="17" s="1"/>
  <c r="L465" i="17"/>
  <c r="O465" i="17" s="1"/>
  <c r="L464" i="17"/>
  <c r="N464" i="17" s="1"/>
  <c r="N463" i="17"/>
  <c r="M463" i="17"/>
  <c r="L463" i="17"/>
  <c r="O463" i="17" s="1"/>
  <c r="O462" i="17"/>
  <c r="L462" i="17"/>
  <c r="N462" i="17" s="1"/>
  <c r="L461" i="17"/>
  <c r="O461" i="17" s="1"/>
  <c r="L460" i="17"/>
  <c r="N460" i="17" s="1"/>
  <c r="N459" i="17"/>
  <c r="M459" i="17"/>
  <c r="L459" i="17"/>
  <c r="O459" i="17" s="1"/>
  <c r="O458" i="17"/>
  <c r="L458" i="17"/>
  <c r="N458" i="17" s="1"/>
  <c r="L457" i="17"/>
  <c r="O457" i="17" s="1"/>
  <c r="L456" i="17"/>
  <c r="N456" i="17" s="1"/>
  <c r="O455" i="17"/>
  <c r="N455" i="17"/>
  <c r="M455" i="17"/>
  <c r="P455" i="17" s="1"/>
  <c r="L455" i="17"/>
  <c r="O454" i="17"/>
  <c r="L454" i="17"/>
  <c r="N454" i="17" s="1"/>
  <c r="L453" i="17"/>
  <c r="O453" i="17" s="1"/>
  <c r="L452" i="17"/>
  <c r="N452" i="17" s="1"/>
  <c r="O451" i="17"/>
  <c r="N451" i="17"/>
  <c r="M451" i="17"/>
  <c r="P451" i="17" s="1"/>
  <c r="L451" i="17"/>
  <c r="O450" i="17"/>
  <c r="L450" i="17"/>
  <c r="N450" i="17" s="1"/>
  <c r="L449" i="17"/>
  <c r="O449" i="17" s="1"/>
  <c r="L448" i="17"/>
  <c r="N448" i="17" s="1"/>
  <c r="O447" i="17"/>
  <c r="N447" i="17"/>
  <c r="M447" i="17"/>
  <c r="P447" i="17" s="1"/>
  <c r="L447" i="17"/>
  <c r="O446" i="17"/>
  <c r="L446" i="17"/>
  <c r="N446" i="17" s="1"/>
  <c r="L445" i="17"/>
  <c r="O445" i="17" s="1"/>
  <c r="L444" i="17"/>
  <c r="N444" i="17" s="1"/>
  <c r="N443" i="17"/>
  <c r="M443" i="17"/>
  <c r="P443" i="17" s="1"/>
  <c r="L443" i="17"/>
  <c r="O443" i="17" s="1"/>
  <c r="O442" i="17"/>
  <c r="L442" i="17"/>
  <c r="N442" i="17" s="1"/>
  <c r="L441" i="17"/>
  <c r="O441" i="17" s="1"/>
  <c r="L440" i="17"/>
  <c r="N440" i="17" s="1"/>
  <c r="N439" i="17"/>
  <c r="M439" i="17"/>
  <c r="L439" i="17"/>
  <c r="O439" i="17" s="1"/>
  <c r="O438" i="17"/>
  <c r="L438" i="17"/>
  <c r="N438" i="17" s="1"/>
  <c r="N437" i="17"/>
  <c r="L437" i="17"/>
  <c r="O437" i="17" s="1"/>
  <c r="L436" i="17"/>
  <c r="N436" i="17" s="1"/>
  <c r="N435" i="17"/>
  <c r="M435" i="17"/>
  <c r="P435" i="17" s="1"/>
  <c r="L435" i="17"/>
  <c r="O435" i="17" s="1"/>
  <c r="O434" i="17"/>
  <c r="L434" i="17"/>
  <c r="N434" i="17" s="1"/>
  <c r="N433" i="17"/>
  <c r="L433" i="17"/>
  <c r="O433" i="17" s="1"/>
  <c r="L432" i="17"/>
  <c r="N432" i="17" s="1"/>
  <c r="N431" i="17"/>
  <c r="M431" i="17"/>
  <c r="P431" i="17" s="1"/>
  <c r="L431" i="17"/>
  <c r="O431" i="17" s="1"/>
  <c r="O430" i="17"/>
  <c r="L430" i="17"/>
  <c r="N430" i="17" s="1"/>
  <c r="N429" i="17"/>
  <c r="L429" i="17"/>
  <c r="O429" i="17" s="1"/>
  <c r="L428" i="17"/>
  <c r="N428" i="17" s="1"/>
  <c r="N427" i="17"/>
  <c r="M427" i="17"/>
  <c r="P427" i="17" s="1"/>
  <c r="L427" i="17"/>
  <c r="O427" i="17" s="1"/>
  <c r="O426" i="17"/>
  <c r="L426" i="17"/>
  <c r="N426" i="17" s="1"/>
  <c r="L425" i="17"/>
  <c r="O425" i="17" s="1"/>
  <c r="L424" i="17"/>
  <c r="N424" i="17" s="1"/>
  <c r="N423" i="17"/>
  <c r="M423" i="17"/>
  <c r="L423" i="17"/>
  <c r="O423" i="17" s="1"/>
  <c r="L422" i="17"/>
  <c r="O422" i="17" s="1"/>
  <c r="L421" i="17"/>
  <c r="O421" i="17" s="1"/>
  <c r="L420" i="17"/>
  <c r="N420" i="17" s="1"/>
  <c r="L419" i="17"/>
  <c r="O419" i="17" s="1"/>
  <c r="L418" i="17"/>
  <c r="O418" i="17" s="1"/>
  <c r="L417" i="17"/>
  <c r="O417" i="17" s="1"/>
  <c r="L416" i="17"/>
  <c r="N416" i="17" s="1"/>
  <c r="L415" i="17"/>
  <c r="O415" i="17" s="1"/>
  <c r="L414" i="17"/>
  <c r="O414" i="17" s="1"/>
  <c r="L413" i="17"/>
  <c r="O413" i="17" s="1"/>
  <c r="L412" i="17"/>
  <c r="N412" i="17" s="1"/>
  <c r="N411" i="17"/>
  <c r="M411" i="17"/>
  <c r="P411" i="17" s="1"/>
  <c r="L411" i="17"/>
  <c r="O411" i="17" s="1"/>
  <c r="L410" i="17"/>
  <c r="O410" i="17" s="1"/>
  <c r="L409" i="17"/>
  <c r="O409" i="17" s="1"/>
  <c r="L408" i="17"/>
  <c r="N408" i="17" s="1"/>
  <c r="N407" i="17"/>
  <c r="M407" i="17"/>
  <c r="L407" i="17"/>
  <c r="O407" i="17" s="1"/>
  <c r="L406" i="17"/>
  <c r="O406" i="17" s="1"/>
  <c r="L405" i="17"/>
  <c r="O405" i="17" s="1"/>
  <c r="L404" i="17"/>
  <c r="N404" i="17" s="1"/>
  <c r="N403" i="17"/>
  <c r="M403" i="17"/>
  <c r="P403" i="17" s="1"/>
  <c r="L403" i="17"/>
  <c r="O403" i="17" s="1"/>
  <c r="O402" i="17"/>
  <c r="L402" i="17"/>
  <c r="N402" i="17" s="1"/>
  <c r="L401" i="17"/>
  <c r="O401" i="17" s="1"/>
  <c r="L400" i="17"/>
  <c r="N400" i="17" s="1"/>
  <c r="N399" i="17"/>
  <c r="M399" i="17"/>
  <c r="L399" i="17"/>
  <c r="O399" i="17" s="1"/>
  <c r="O398" i="17"/>
  <c r="L398" i="17"/>
  <c r="N398" i="17" s="1"/>
  <c r="L397" i="17"/>
  <c r="O397" i="17" s="1"/>
  <c r="L396" i="17"/>
  <c r="N396" i="17" s="1"/>
  <c r="M395" i="17"/>
  <c r="L395" i="17"/>
  <c r="O395" i="17" s="1"/>
  <c r="L394" i="17"/>
  <c r="O394" i="17" s="1"/>
  <c r="L393" i="17"/>
  <c r="O393" i="17" s="1"/>
  <c r="L392" i="17"/>
  <c r="N392" i="17" s="1"/>
  <c r="L391" i="17"/>
  <c r="O391" i="17" s="1"/>
  <c r="L390" i="17"/>
  <c r="O390" i="17" s="1"/>
  <c r="L389" i="17"/>
  <c r="O389" i="17" s="1"/>
  <c r="L388" i="17"/>
  <c r="N388" i="17" s="1"/>
  <c r="L387" i="17"/>
  <c r="O387" i="17" s="1"/>
  <c r="L386" i="17"/>
  <c r="O386" i="17" s="1"/>
  <c r="L385" i="17"/>
  <c r="O385" i="17" s="1"/>
  <c r="L384" i="17"/>
  <c r="N384" i="17" s="1"/>
  <c r="L383" i="17"/>
  <c r="O383" i="17" s="1"/>
  <c r="L382" i="17"/>
  <c r="O382" i="17" s="1"/>
  <c r="L381" i="17"/>
  <c r="O381" i="17" s="1"/>
  <c r="L380" i="17"/>
  <c r="N380" i="17" s="1"/>
  <c r="L379" i="17"/>
  <c r="O379" i="17" s="1"/>
  <c r="L378" i="17"/>
  <c r="O378" i="17" s="1"/>
  <c r="L377" i="17"/>
  <c r="O377" i="17" s="1"/>
  <c r="L376" i="17"/>
  <c r="N376" i="17" s="1"/>
  <c r="L375" i="17"/>
  <c r="O375" i="17" s="1"/>
  <c r="L374" i="17"/>
  <c r="O374" i="17" s="1"/>
  <c r="L373" i="17"/>
  <c r="O373" i="17" s="1"/>
  <c r="L372" i="17"/>
  <c r="N372" i="17" s="1"/>
  <c r="L371" i="17"/>
  <c r="O371" i="17" s="1"/>
  <c r="L370" i="17"/>
  <c r="O370" i="17" s="1"/>
  <c r="L369" i="17"/>
  <c r="O369" i="17" s="1"/>
  <c r="L368" i="17"/>
  <c r="N368" i="17" s="1"/>
  <c r="L367" i="17"/>
  <c r="O367" i="17" s="1"/>
  <c r="L366" i="17"/>
  <c r="O366" i="17" s="1"/>
  <c r="L365" i="17"/>
  <c r="O365" i="17" s="1"/>
  <c r="L364" i="17"/>
  <c r="N364" i="17" s="1"/>
  <c r="L363" i="17"/>
  <c r="O363" i="17" s="1"/>
  <c r="L362" i="17"/>
  <c r="O362" i="17" s="1"/>
  <c r="L361" i="17"/>
  <c r="O361" i="17" s="1"/>
  <c r="L360" i="17"/>
  <c r="N360" i="17" s="1"/>
  <c r="L359" i="17"/>
  <c r="O359" i="17" s="1"/>
  <c r="L358" i="17"/>
  <c r="O358" i="17" s="1"/>
  <c r="L357" i="17"/>
  <c r="O357" i="17" s="1"/>
  <c r="L356" i="17"/>
  <c r="N356" i="17" s="1"/>
  <c r="L355" i="17"/>
  <c r="O355" i="17" s="1"/>
  <c r="L354" i="17"/>
  <c r="O354" i="17" s="1"/>
  <c r="O353" i="17"/>
  <c r="N353" i="17"/>
  <c r="M353" i="17"/>
  <c r="P353" i="17" s="1"/>
  <c r="L353" i="17"/>
  <c r="L352" i="17"/>
  <c r="N352" i="17" s="1"/>
  <c r="L351" i="17"/>
  <c r="O351" i="17" s="1"/>
  <c r="L350" i="17"/>
  <c r="O350" i="17" s="1"/>
  <c r="N349" i="17"/>
  <c r="L349" i="17"/>
  <c r="O349" i="17" s="1"/>
  <c r="L348" i="17"/>
  <c r="N348" i="17" s="1"/>
  <c r="L347" i="17"/>
  <c r="O347" i="17" s="1"/>
  <c r="L346" i="17"/>
  <c r="O346" i="17" s="1"/>
  <c r="L345" i="17"/>
  <c r="O345" i="17" s="1"/>
  <c r="L344" i="17"/>
  <c r="N344" i="17" s="1"/>
  <c r="L343" i="17"/>
  <c r="O343" i="17" s="1"/>
  <c r="L342" i="17"/>
  <c r="O342" i="17" s="1"/>
  <c r="L341" i="17"/>
  <c r="O341" i="17" s="1"/>
  <c r="L340" i="17"/>
  <c r="N340" i="17" s="1"/>
  <c r="L339" i="17"/>
  <c r="O339" i="17" s="1"/>
  <c r="L338" i="17"/>
  <c r="O338" i="17" s="1"/>
  <c r="O337" i="17"/>
  <c r="N337" i="17"/>
  <c r="M337" i="17"/>
  <c r="P337" i="17" s="1"/>
  <c r="L337" i="17"/>
  <c r="L336" i="17"/>
  <c r="N336" i="17" s="1"/>
  <c r="N335" i="17"/>
  <c r="L335" i="17"/>
  <c r="O335" i="17" s="1"/>
  <c r="L334" i="17"/>
  <c r="O334" i="17" s="1"/>
  <c r="L333" i="17"/>
  <c r="O333" i="17" s="1"/>
  <c r="L332" i="17"/>
  <c r="N332" i="17" s="1"/>
  <c r="L331" i="17"/>
  <c r="O331" i="17" s="1"/>
  <c r="L330" i="17"/>
  <c r="O330" i="17" s="1"/>
  <c r="L329" i="17"/>
  <c r="O329" i="17" s="1"/>
  <c r="L328" i="17"/>
  <c r="N328" i="17" s="1"/>
  <c r="L327" i="17"/>
  <c r="O327" i="17" s="1"/>
  <c r="L326" i="17"/>
  <c r="O326" i="17" s="1"/>
  <c r="L325" i="17"/>
  <c r="O325" i="17" s="1"/>
  <c r="L324" i="17"/>
  <c r="N324" i="17" s="1"/>
  <c r="L323" i="17"/>
  <c r="O323" i="17" s="1"/>
  <c r="L322" i="17"/>
  <c r="O322" i="17" s="1"/>
  <c r="L321" i="17"/>
  <c r="O321" i="17" s="1"/>
  <c r="N320" i="17"/>
  <c r="L320" i="17"/>
  <c r="M320" i="17" s="1"/>
  <c r="L319" i="17"/>
  <c r="O319" i="17" s="1"/>
  <c r="L318" i="17"/>
  <c r="O318" i="17" s="1"/>
  <c r="L317" i="17"/>
  <c r="O317" i="17" s="1"/>
  <c r="N316" i="17"/>
  <c r="L316" i="17"/>
  <c r="M316" i="17" s="1"/>
  <c r="L315" i="17"/>
  <c r="O315" i="17" s="1"/>
  <c r="O314" i="17"/>
  <c r="L314" i="17"/>
  <c r="N314" i="17" s="1"/>
  <c r="L313" i="17"/>
  <c r="O313" i="17" s="1"/>
  <c r="N312" i="17"/>
  <c r="L312" i="17"/>
  <c r="M312" i="17" s="1"/>
  <c r="N311" i="17"/>
  <c r="M311" i="17"/>
  <c r="L311" i="17"/>
  <c r="O311" i="17" s="1"/>
  <c r="P311" i="17" s="1"/>
  <c r="O310" i="17"/>
  <c r="L310" i="17"/>
  <c r="N310" i="17" s="1"/>
  <c r="L309" i="17"/>
  <c r="O309" i="17" s="1"/>
  <c r="N308" i="17"/>
  <c r="L308" i="17"/>
  <c r="M308" i="17" s="1"/>
  <c r="N307" i="17"/>
  <c r="M307" i="17"/>
  <c r="L307" i="17"/>
  <c r="O307" i="17" s="1"/>
  <c r="P307" i="17" s="1"/>
  <c r="O306" i="17"/>
  <c r="L306" i="17"/>
  <c r="N306" i="17" s="1"/>
  <c r="L305" i="17"/>
  <c r="O305" i="17" s="1"/>
  <c r="N304" i="17"/>
  <c r="L304" i="17"/>
  <c r="M304" i="17" s="1"/>
  <c r="N303" i="17"/>
  <c r="M303" i="17"/>
  <c r="L303" i="17"/>
  <c r="O303" i="17" s="1"/>
  <c r="P303" i="17" s="1"/>
  <c r="O302" i="17"/>
  <c r="L302" i="17"/>
  <c r="N302" i="17" s="1"/>
  <c r="L301" i="17"/>
  <c r="O301" i="17" s="1"/>
  <c r="N300" i="17"/>
  <c r="L300" i="17"/>
  <c r="M300" i="17" s="1"/>
  <c r="N299" i="17"/>
  <c r="M299" i="17"/>
  <c r="L299" i="17"/>
  <c r="O299" i="17" s="1"/>
  <c r="P299" i="17" s="1"/>
  <c r="O298" i="17"/>
  <c r="N298" i="17"/>
  <c r="L298" i="17"/>
  <c r="M298" i="17" s="1"/>
  <c r="P298" i="17" s="1"/>
  <c r="L297" i="17"/>
  <c r="O297" i="17" s="1"/>
  <c r="N296" i="17"/>
  <c r="L296" i="17"/>
  <c r="M296" i="17" s="1"/>
  <c r="N295" i="17"/>
  <c r="M295" i="17"/>
  <c r="L295" i="17"/>
  <c r="O295" i="17" s="1"/>
  <c r="P295" i="17" s="1"/>
  <c r="O294" i="17"/>
  <c r="N294" i="17"/>
  <c r="L294" i="17"/>
  <c r="M294" i="17" s="1"/>
  <c r="P294" i="17" s="1"/>
  <c r="L293" i="17"/>
  <c r="O293" i="17" s="1"/>
  <c r="N292" i="17"/>
  <c r="L292" i="17"/>
  <c r="M292" i="17" s="1"/>
  <c r="L291" i="17"/>
  <c r="O291" i="17" s="1"/>
  <c r="O290" i="17"/>
  <c r="N290" i="17"/>
  <c r="L290" i="17"/>
  <c r="M290" i="17" s="1"/>
  <c r="P290" i="17" s="1"/>
  <c r="L289" i="17"/>
  <c r="O289" i="17" s="1"/>
  <c r="N288" i="17"/>
  <c r="L288" i="17"/>
  <c r="M288" i="17" s="1"/>
  <c r="L287" i="17"/>
  <c r="O287" i="17" s="1"/>
  <c r="O286" i="17"/>
  <c r="N286" i="17"/>
  <c r="L286" i="17"/>
  <c r="M286" i="17" s="1"/>
  <c r="P286" i="17" s="1"/>
  <c r="L285" i="17"/>
  <c r="O285" i="17" s="1"/>
  <c r="N284" i="17"/>
  <c r="L284" i="17"/>
  <c r="M284" i="17" s="1"/>
  <c r="L283" i="17"/>
  <c r="O283" i="17" s="1"/>
  <c r="O282" i="17"/>
  <c r="N282" i="17"/>
  <c r="L282" i="17"/>
  <c r="M282" i="17" s="1"/>
  <c r="P282" i="17" s="1"/>
  <c r="L281" i="17"/>
  <c r="O281" i="17" s="1"/>
  <c r="N280" i="17"/>
  <c r="L280" i="17"/>
  <c r="M280" i="17" s="1"/>
  <c r="L279" i="17"/>
  <c r="O279" i="17" s="1"/>
  <c r="O278" i="17"/>
  <c r="N278" i="17"/>
  <c r="L278" i="17"/>
  <c r="M278" i="17" s="1"/>
  <c r="P278" i="17" s="1"/>
  <c r="L277" i="17"/>
  <c r="O277" i="17" s="1"/>
  <c r="N276" i="17"/>
  <c r="L276" i="17"/>
  <c r="M276" i="17" s="1"/>
  <c r="L275" i="17"/>
  <c r="O275" i="17" s="1"/>
  <c r="O274" i="17"/>
  <c r="N274" i="17"/>
  <c r="L274" i="17"/>
  <c r="M274" i="17" s="1"/>
  <c r="P274" i="17" s="1"/>
  <c r="L273" i="17"/>
  <c r="O273" i="17" s="1"/>
  <c r="N272" i="17"/>
  <c r="L272" i="17"/>
  <c r="M272" i="17" s="1"/>
  <c r="L271" i="17"/>
  <c r="O271" i="17" s="1"/>
  <c r="O270" i="17"/>
  <c r="N270" i="17"/>
  <c r="L270" i="17"/>
  <c r="M270" i="17" s="1"/>
  <c r="P270" i="17" s="1"/>
  <c r="L269" i="17"/>
  <c r="O269" i="17" s="1"/>
  <c r="N268" i="17"/>
  <c r="L268" i="17"/>
  <c r="M268" i="17" s="1"/>
  <c r="L267" i="17"/>
  <c r="O267" i="17" s="1"/>
  <c r="R266" i="17"/>
  <c r="S266" i="17" s="1"/>
  <c r="T266" i="17" s="1"/>
  <c r="U266" i="17" s="1"/>
  <c r="O266" i="17"/>
  <c r="N266" i="17"/>
  <c r="L266" i="17"/>
  <c r="M266" i="17" s="1"/>
  <c r="P266" i="17" s="1"/>
  <c r="Q266" i="17" s="1"/>
  <c r="L265" i="17"/>
  <c r="N264" i="17"/>
  <c r="L264" i="17"/>
  <c r="M264" i="17" s="1"/>
  <c r="L263" i="17"/>
  <c r="O263" i="17" s="1"/>
  <c r="O262" i="17"/>
  <c r="N262" i="17"/>
  <c r="L262" i="17"/>
  <c r="M262" i="17" s="1"/>
  <c r="P262" i="17" s="1"/>
  <c r="Q262" i="17" s="1"/>
  <c r="L261" i="17"/>
  <c r="N260" i="17"/>
  <c r="L260" i="17"/>
  <c r="M260" i="17" s="1"/>
  <c r="L259" i="17"/>
  <c r="O259" i="17" s="1"/>
  <c r="N258" i="17"/>
  <c r="L258" i="17"/>
  <c r="O258" i="17" s="1"/>
  <c r="L257" i="17"/>
  <c r="N256" i="17"/>
  <c r="M256" i="17"/>
  <c r="P256" i="17" s="1"/>
  <c r="Q256" i="17" s="1"/>
  <c r="L256" i="17"/>
  <c r="O256" i="17" s="1"/>
  <c r="L255" i="17"/>
  <c r="M255" i="17" s="1"/>
  <c r="O254" i="17"/>
  <c r="N254" i="17"/>
  <c r="P254" i="17" s="1"/>
  <c r="L254" i="17"/>
  <c r="M254" i="17" s="1"/>
  <c r="N253" i="17"/>
  <c r="M253" i="17"/>
  <c r="P253" i="17" s="1"/>
  <c r="L253" i="17"/>
  <c r="O253" i="17" s="1"/>
  <c r="O252" i="17"/>
  <c r="L252" i="17"/>
  <c r="N252" i="17" s="1"/>
  <c r="L251" i="17"/>
  <c r="O251" i="17" s="1"/>
  <c r="N250" i="17"/>
  <c r="L250" i="17"/>
  <c r="O250" i="17" s="1"/>
  <c r="M249" i="17"/>
  <c r="L249" i="17"/>
  <c r="O249" i="17" s="1"/>
  <c r="O248" i="17"/>
  <c r="L248" i="17"/>
  <c r="N248" i="17" s="1"/>
  <c r="L247" i="17"/>
  <c r="O247" i="17" s="1"/>
  <c r="N246" i="17"/>
  <c r="L246" i="17"/>
  <c r="O246" i="17" s="1"/>
  <c r="M245" i="17"/>
  <c r="L245" i="17"/>
  <c r="O245" i="17" s="1"/>
  <c r="O244" i="17"/>
  <c r="L244" i="17"/>
  <c r="N244" i="17" s="1"/>
  <c r="L243" i="17"/>
  <c r="O243" i="17" s="1"/>
  <c r="N242" i="17"/>
  <c r="L242" i="17"/>
  <c r="O242" i="17" s="1"/>
  <c r="M241" i="17"/>
  <c r="L241" i="17"/>
  <c r="O241" i="17" s="1"/>
  <c r="O240" i="17"/>
  <c r="L240" i="17"/>
  <c r="N240" i="17" s="1"/>
  <c r="L239" i="17"/>
  <c r="O239" i="17" s="1"/>
  <c r="N238" i="17"/>
  <c r="L238" i="17"/>
  <c r="O238" i="17" s="1"/>
  <c r="M237" i="17"/>
  <c r="L237" i="17"/>
  <c r="O237" i="17" s="1"/>
  <c r="O236" i="17"/>
  <c r="L236" i="17"/>
  <c r="N236" i="17" s="1"/>
  <c r="L235" i="17"/>
  <c r="O235" i="17" s="1"/>
  <c r="N234" i="17"/>
  <c r="L234" i="17"/>
  <c r="O234" i="17" s="1"/>
  <c r="M233" i="17"/>
  <c r="L233" i="17"/>
  <c r="O233" i="17" s="1"/>
  <c r="O232" i="17"/>
  <c r="L232" i="17"/>
  <c r="N232" i="17" s="1"/>
  <c r="N231" i="17"/>
  <c r="L231" i="17"/>
  <c r="O231" i="17" s="1"/>
  <c r="N230" i="17"/>
  <c r="L230" i="17"/>
  <c r="O230" i="17" s="1"/>
  <c r="M229" i="17"/>
  <c r="L229" i="17"/>
  <c r="O229" i="17" s="1"/>
  <c r="O228" i="17"/>
  <c r="L228" i="17"/>
  <c r="N228" i="17" s="1"/>
  <c r="N227" i="17"/>
  <c r="L227" i="17"/>
  <c r="O227" i="17" s="1"/>
  <c r="N226" i="17"/>
  <c r="L226" i="17"/>
  <c r="O226" i="17" s="1"/>
  <c r="M225" i="17"/>
  <c r="L225" i="17"/>
  <c r="O225" i="17" s="1"/>
  <c r="O224" i="17"/>
  <c r="L224" i="17"/>
  <c r="N224" i="17" s="1"/>
  <c r="N223" i="17"/>
  <c r="L223" i="17"/>
  <c r="O223" i="17" s="1"/>
  <c r="N222" i="17"/>
  <c r="L222" i="17"/>
  <c r="O222" i="17" s="1"/>
  <c r="M221" i="17"/>
  <c r="L221" i="17"/>
  <c r="O221" i="17" s="1"/>
  <c r="O220" i="17"/>
  <c r="L220" i="17"/>
  <c r="N220" i="17" s="1"/>
  <c r="N219" i="17"/>
  <c r="L219" i="17"/>
  <c r="O219" i="17" s="1"/>
  <c r="N218" i="17"/>
  <c r="L218" i="17"/>
  <c r="O218" i="17" s="1"/>
  <c r="M217" i="17"/>
  <c r="L217" i="17"/>
  <c r="O217" i="17" s="1"/>
  <c r="O216" i="17"/>
  <c r="L216" i="17"/>
  <c r="N216" i="17" s="1"/>
  <c r="N215" i="17"/>
  <c r="L215" i="17"/>
  <c r="O215" i="17" s="1"/>
  <c r="N214" i="17"/>
  <c r="L214" i="17"/>
  <c r="O214" i="17" s="1"/>
  <c r="M213" i="17"/>
  <c r="L213" i="17"/>
  <c r="O213" i="17" s="1"/>
  <c r="O212" i="17"/>
  <c r="L212" i="17"/>
  <c r="N212" i="17" s="1"/>
  <c r="N211" i="17"/>
  <c r="L211" i="17"/>
  <c r="O211" i="17" s="1"/>
  <c r="N210" i="17"/>
  <c r="L210" i="17"/>
  <c r="O210" i="17" s="1"/>
  <c r="M209" i="17"/>
  <c r="L209" i="17"/>
  <c r="O209" i="17" s="1"/>
  <c r="O208" i="17"/>
  <c r="L208" i="17"/>
  <c r="N208" i="17" s="1"/>
  <c r="N207" i="17"/>
  <c r="L207" i="17"/>
  <c r="O207" i="17" s="1"/>
  <c r="N206" i="17"/>
  <c r="L206" i="17"/>
  <c r="O206" i="17" s="1"/>
  <c r="M205" i="17"/>
  <c r="L205" i="17"/>
  <c r="O205" i="17" s="1"/>
  <c r="O204" i="17"/>
  <c r="L204" i="17"/>
  <c r="N204" i="17" s="1"/>
  <c r="N203" i="17"/>
  <c r="L203" i="17"/>
  <c r="O203" i="17" s="1"/>
  <c r="N202" i="17"/>
  <c r="L202" i="17"/>
  <c r="O202" i="17" s="1"/>
  <c r="M201" i="17"/>
  <c r="L201" i="17"/>
  <c r="O201" i="17" s="1"/>
  <c r="O200" i="17"/>
  <c r="L200" i="17"/>
  <c r="N200" i="17" s="1"/>
  <c r="N199" i="17"/>
  <c r="L199" i="17"/>
  <c r="O199" i="17" s="1"/>
  <c r="N198" i="17"/>
  <c r="L198" i="17"/>
  <c r="O198" i="17" s="1"/>
  <c r="M197" i="17"/>
  <c r="L197" i="17"/>
  <c r="O197" i="17" s="1"/>
  <c r="O196" i="17"/>
  <c r="L196" i="17"/>
  <c r="N196" i="17" s="1"/>
  <c r="N195" i="17"/>
  <c r="L195" i="17"/>
  <c r="O195" i="17" s="1"/>
  <c r="N194" i="17"/>
  <c r="L194" i="17"/>
  <c r="O194" i="17" s="1"/>
  <c r="M193" i="17"/>
  <c r="L193" i="17"/>
  <c r="O193" i="17" s="1"/>
  <c r="O192" i="17"/>
  <c r="L192" i="17"/>
  <c r="N192" i="17" s="1"/>
  <c r="N191" i="17"/>
  <c r="L191" i="17"/>
  <c r="O191" i="17" s="1"/>
  <c r="N190" i="17"/>
  <c r="L190" i="17"/>
  <c r="O190" i="17" s="1"/>
  <c r="M189" i="17"/>
  <c r="L189" i="17"/>
  <c r="O189" i="17" s="1"/>
  <c r="O188" i="17"/>
  <c r="L188" i="17"/>
  <c r="N188" i="17" s="1"/>
  <c r="N187" i="17"/>
  <c r="L187" i="17"/>
  <c r="O187" i="17" s="1"/>
  <c r="N186" i="17"/>
  <c r="L186" i="17"/>
  <c r="O186" i="17" s="1"/>
  <c r="M185" i="17"/>
  <c r="L185" i="17"/>
  <c r="O185" i="17" s="1"/>
  <c r="O184" i="17"/>
  <c r="L184" i="17"/>
  <c r="N184" i="17" s="1"/>
  <c r="N183" i="17"/>
  <c r="L183" i="17"/>
  <c r="O183" i="17" s="1"/>
  <c r="N182" i="17"/>
  <c r="L182" i="17"/>
  <c r="O182" i="17" s="1"/>
  <c r="M181" i="17"/>
  <c r="L181" i="17"/>
  <c r="O181" i="17" s="1"/>
  <c r="O180" i="17"/>
  <c r="L180" i="17"/>
  <c r="N180" i="17" s="1"/>
  <c r="N179" i="17"/>
  <c r="L179" i="17"/>
  <c r="O179" i="17" s="1"/>
  <c r="N178" i="17"/>
  <c r="L178" i="17"/>
  <c r="O178" i="17" s="1"/>
  <c r="M177" i="17"/>
  <c r="L177" i="17"/>
  <c r="O177" i="17" s="1"/>
  <c r="O176" i="17"/>
  <c r="L176" i="17"/>
  <c r="N176" i="17" s="1"/>
  <c r="N175" i="17"/>
  <c r="L175" i="17"/>
  <c r="O175" i="17" s="1"/>
  <c r="N174" i="17"/>
  <c r="L174" i="17"/>
  <c r="O174" i="17" s="1"/>
  <c r="M173" i="17"/>
  <c r="L173" i="17"/>
  <c r="O173" i="17" s="1"/>
  <c r="O172" i="17"/>
  <c r="L172" i="17"/>
  <c r="N172" i="17" s="1"/>
  <c r="N171" i="17"/>
  <c r="L171" i="17"/>
  <c r="O171" i="17" s="1"/>
  <c r="N170" i="17"/>
  <c r="L170" i="17"/>
  <c r="O170" i="17" s="1"/>
  <c r="M169" i="17"/>
  <c r="L169" i="17"/>
  <c r="O169" i="17" s="1"/>
  <c r="O168" i="17"/>
  <c r="L168" i="17"/>
  <c r="N168" i="17" s="1"/>
  <c r="N167" i="17"/>
  <c r="L167" i="17"/>
  <c r="O167" i="17" s="1"/>
  <c r="N166" i="17"/>
  <c r="L166" i="17"/>
  <c r="O166" i="17" s="1"/>
  <c r="M165" i="17"/>
  <c r="L165" i="17"/>
  <c r="O165" i="17" s="1"/>
  <c r="O164" i="17"/>
  <c r="L164" i="17"/>
  <c r="N164" i="17" s="1"/>
  <c r="N163" i="17"/>
  <c r="L163" i="17"/>
  <c r="O163" i="17" s="1"/>
  <c r="N162" i="17"/>
  <c r="L162" i="17"/>
  <c r="O162" i="17" s="1"/>
  <c r="M161" i="17"/>
  <c r="L161" i="17"/>
  <c r="O161" i="17" s="1"/>
  <c r="O160" i="17"/>
  <c r="L160" i="17"/>
  <c r="N160" i="17" s="1"/>
  <c r="N159" i="17"/>
  <c r="L159" i="17"/>
  <c r="O159" i="17" s="1"/>
  <c r="N158" i="17"/>
  <c r="L158" i="17"/>
  <c r="O158" i="17" s="1"/>
  <c r="M157" i="17"/>
  <c r="L157" i="17"/>
  <c r="O157" i="17" s="1"/>
  <c r="O156" i="17"/>
  <c r="L156" i="17"/>
  <c r="N156" i="17" s="1"/>
  <c r="N155" i="17"/>
  <c r="L155" i="17"/>
  <c r="O155" i="17" s="1"/>
  <c r="N154" i="17"/>
  <c r="L154" i="17"/>
  <c r="O154" i="17" s="1"/>
  <c r="M153" i="17"/>
  <c r="L153" i="17"/>
  <c r="O153" i="17" s="1"/>
  <c r="O152" i="17"/>
  <c r="L152" i="17"/>
  <c r="N152" i="17" s="1"/>
  <c r="N151" i="17"/>
  <c r="L151" i="17"/>
  <c r="O151" i="17" s="1"/>
  <c r="L150" i="17"/>
  <c r="O150" i="17" s="1"/>
  <c r="M149" i="17"/>
  <c r="L149" i="17"/>
  <c r="O149" i="17" s="1"/>
  <c r="O148" i="17"/>
  <c r="L148" i="17"/>
  <c r="N148" i="17" s="1"/>
  <c r="N147" i="17"/>
  <c r="L147" i="17"/>
  <c r="O147" i="17" s="1"/>
  <c r="L146" i="17"/>
  <c r="O146" i="17" s="1"/>
  <c r="M145" i="17"/>
  <c r="L145" i="17"/>
  <c r="O145" i="17" s="1"/>
  <c r="O144" i="17"/>
  <c r="L144" i="17"/>
  <c r="N144" i="17" s="1"/>
  <c r="N143" i="17"/>
  <c r="L143" i="17"/>
  <c r="O143" i="17" s="1"/>
  <c r="L142" i="17"/>
  <c r="O142" i="17" s="1"/>
  <c r="N141" i="17"/>
  <c r="M141" i="17"/>
  <c r="L141" i="17"/>
  <c r="O141" i="17" s="1"/>
  <c r="O140" i="17"/>
  <c r="L140" i="17"/>
  <c r="N140" i="17" s="1"/>
  <c r="N139" i="17"/>
  <c r="L139" i="17"/>
  <c r="O139" i="17" s="1"/>
  <c r="L138" i="17"/>
  <c r="O138" i="17" s="1"/>
  <c r="N137" i="17"/>
  <c r="M137" i="17"/>
  <c r="L137" i="17"/>
  <c r="O137" i="17" s="1"/>
  <c r="O136" i="17"/>
  <c r="L136" i="17"/>
  <c r="N136" i="17" s="1"/>
  <c r="N135" i="17"/>
  <c r="L135" i="17"/>
  <c r="O135" i="17" s="1"/>
  <c r="L134" i="17"/>
  <c r="O134" i="17" s="1"/>
  <c r="N133" i="17"/>
  <c r="M133" i="17"/>
  <c r="L133" i="17"/>
  <c r="O133" i="17" s="1"/>
  <c r="O132" i="17"/>
  <c r="L132" i="17"/>
  <c r="N132" i="17" s="1"/>
  <c r="N131" i="17"/>
  <c r="L131" i="17"/>
  <c r="O131" i="17" s="1"/>
  <c r="L130" i="17"/>
  <c r="O130" i="17" s="1"/>
  <c r="N129" i="17"/>
  <c r="M129" i="17"/>
  <c r="L129" i="17"/>
  <c r="O129" i="17" s="1"/>
  <c r="O128" i="17"/>
  <c r="L128" i="17"/>
  <c r="N128" i="17" s="1"/>
  <c r="N127" i="17"/>
  <c r="L127" i="17"/>
  <c r="O127" i="17" s="1"/>
  <c r="L126" i="17"/>
  <c r="O126" i="17" s="1"/>
  <c r="N125" i="17"/>
  <c r="M125" i="17"/>
  <c r="L125" i="17"/>
  <c r="O125" i="17" s="1"/>
  <c r="O124" i="17"/>
  <c r="L124" i="17"/>
  <c r="N124" i="17" s="1"/>
  <c r="N123" i="17"/>
  <c r="L123" i="17"/>
  <c r="O123" i="17" s="1"/>
  <c r="L122" i="17"/>
  <c r="O122" i="17" s="1"/>
  <c r="N121" i="17"/>
  <c r="M121" i="17"/>
  <c r="L121" i="17"/>
  <c r="O121" i="17" s="1"/>
  <c r="O120" i="17"/>
  <c r="L120" i="17"/>
  <c r="N120" i="17" s="1"/>
  <c r="N119" i="17"/>
  <c r="L119" i="17"/>
  <c r="O119" i="17" s="1"/>
  <c r="L118" i="17"/>
  <c r="O118" i="17" s="1"/>
  <c r="N117" i="17"/>
  <c r="M117" i="17"/>
  <c r="L117" i="17"/>
  <c r="O117" i="17" s="1"/>
  <c r="O116" i="17"/>
  <c r="L116" i="17"/>
  <c r="N116" i="17" s="1"/>
  <c r="N115" i="17"/>
  <c r="L115" i="17"/>
  <c r="O115" i="17" s="1"/>
  <c r="L114" i="17"/>
  <c r="O114" i="17" s="1"/>
  <c r="N113" i="17"/>
  <c r="M113" i="17"/>
  <c r="L113" i="17"/>
  <c r="O113" i="17" s="1"/>
  <c r="O112" i="17"/>
  <c r="L112" i="17"/>
  <c r="N112" i="17" s="1"/>
  <c r="N111" i="17"/>
  <c r="L111" i="17"/>
  <c r="O111" i="17" s="1"/>
  <c r="L110" i="17"/>
  <c r="O110" i="17" s="1"/>
  <c r="N109" i="17"/>
  <c r="M109" i="17"/>
  <c r="L109" i="17"/>
  <c r="O109" i="17" s="1"/>
  <c r="O108" i="17"/>
  <c r="L108" i="17"/>
  <c r="N108" i="17" s="1"/>
  <c r="N107" i="17"/>
  <c r="L107" i="17"/>
  <c r="O107" i="17" s="1"/>
  <c r="L106" i="17"/>
  <c r="O106" i="17" s="1"/>
  <c r="N105" i="17"/>
  <c r="M105" i="17"/>
  <c r="L105" i="17"/>
  <c r="O105" i="17" s="1"/>
  <c r="O104" i="17"/>
  <c r="L104" i="17"/>
  <c r="N104" i="17" s="1"/>
  <c r="N103" i="17"/>
  <c r="L103" i="17"/>
  <c r="O103" i="17" s="1"/>
  <c r="L102" i="17"/>
  <c r="O102" i="17" s="1"/>
  <c r="N101" i="17"/>
  <c r="M101" i="17"/>
  <c r="L101" i="17"/>
  <c r="O101" i="17" s="1"/>
  <c r="O100" i="17"/>
  <c r="L100" i="17"/>
  <c r="N100" i="17" s="1"/>
  <c r="N99" i="17"/>
  <c r="L99" i="17"/>
  <c r="O99" i="17" s="1"/>
  <c r="L98" i="17"/>
  <c r="O98" i="17" s="1"/>
  <c r="N97" i="17"/>
  <c r="M97" i="17"/>
  <c r="L97" i="17"/>
  <c r="O97" i="17" s="1"/>
  <c r="O96" i="17"/>
  <c r="L96" i="17"/>
  <c r="N96" i="17" s="1"/>
  <c r="N95" i="17"/>
  <c r="L95" i="17"/>
  <c r="O95" i="17" s="1"/>
  <c r="L94" i="17"/>
  <c r="O94" i="17" s="1"/>
  <c r="N93" i="17"/>
  <c r="M93" i="17"/>
  <c r="L93" i="17"/>
  <c r="O93" i="17" s="1"/>
  <c r="O92" i="17"/>
  <c r="L92" i="17"/>
  <c r="N92" i="17" s="1"/>
  <c r="N91" i="17"/>
  <c r="L91" i="17"/>
  <c r="O91" i="17" s="1"/>
  <c r="L90" i="17"/>
  <c r="O90" i="17" s="1"/>
  <c r="N89" i="17"/>
  <c r="M89" i="17"/>
  <c r="L89" i="17"/>
  <c r="O89" i="17" s="1"/>
  <c r="O88" i="17"/>
  <c r="L88" i="17"/>
  <c r="N88" i="17" s="1"/>
  <c r="N87" i="17"/>
  <c r="L87" i="17"/>
  <c r="O87" i="17" s="1"/>
  <c r="L86" i="17"/>
  <c r="O86" i="17" s="1"/>
  <c r="N85" i="17"/>
  <c r="M85" i="17"/>
  <c r="L85" i="17"/>
  <c r="O85" i="17" s="1"/>
  <c r="O84" i="17"/>
  <c r="L84" i="17"/>
  <c r="N84" i="17" s="1"/>
  <c r="N83" i="17"/>
  <c r="L83" i="17"/>
  <c r="O83" i="17" s="1"/>
  <c r="L82" i="17"/>
  <c r="O82" i="17" s="1"/>
  <c r="N81" i="17"/>
  <c r="M81" i="17"/>
  <c r="L81" i="17"/>
  <c r="O81" i="17" s="1"/>
  <c r="O80" i="17"/>
  <c r="L80" i="17"/>
  <c r="N80" i="17" s="1"/>
  <c r="N79" i="17"/>
  <c r="L79" i="17"/>
  <c r="O79" i="17" s="1"/>
  <c r="L78" i="17"/>
  <c r="O78" i="17" s="1"/>
  <c r="N77" i="17"/>
  <c r="M77" i="17"/>
  <c r="L77" i="17"/>
  <c r="O77" i="17" s="1"/>
  <c r="O76" i="17"/>
  <c r="L76" i="17"/>
  <c r="N76" i="17" s="1"/>
  <c r="N75" i="17"/>
  <c r="L75" i="17"/>
  <c r="O75" i="17" s="1"/>
  <c r="L74" i="17"/>
  <c r="O74" i="17" s="1"/>
  <c r="N73" i="17"/>
  <c r="M73" i="17"/>
  <c r="L73" i="17"/>
  <c r="O73" i="17" s="1"/>
  <c r="O72" i="17"/>
  <c r="L72" i="17"/>
  <c r="N72" i="17" s="1"/>
  <c r="N71" i="17"/>
  <c r="L71" i="17"/>
  <c r="O71" i="17" s="1"/>
  <c r="L70" i="17"/>
  <c r="O70" i="17" s="1"/>
  <c r="N69" i="17"/>
  <c r="M69" i="17"/>
  <c r="L69" i="17"/>
  <c r="O69" i="17" s="1"/>
  <c r="O68" i="17"/>
  <c r="L68" i="17"/>
  <c r="N68" i="17" s="1"/>
  <c r="N67" i="17"/>
  <c r="L67" i="17"/>
  <c r="O67" i="17" s="1"/>
  <c r="L66" i="17"/>
  <c r="O66" i="17" s="1"/>
  <c r="N65" i="17"/>
  <c r="M65" i="17"/>
  <c r="L65" i="17"/>
  <c r="O65" i="17" s="1"/>
  <c r="O64" i="17"/>
  <c r="L64" i="17"/>
  <c r="N64" i="17" s="1"/>
  <c r="N63" i="17"/>
  <c r="L63" i="17"/>
  <c r="O63" i="17" s="1"/>
  <c r="L62" i="17"/>
  <c r="O62" i="17" s="1"/>
  <c r="N61" i="17"/>
  <c r="M61" i="17"/>
  <c r="L61" i="17"/>
  <c r="O61" i="17" s="1"/>
  <c r="O60" i="17"/>
  <c r="L60" i="17"/>
  <c r="N60" i="17" s="1"/>
  <c r="N59" i="17"/>
  <c r="L59" i="17"/>
  <c r="O59" i="17" s="1"/>
  <c r="L58" i="17"/>
  <c r="O58" i="17" s="1"/>
  <c r="N57" i="17"/>
  <c r="M57" i="17"/>
  <c r="P57" i="17" s="1"/>
  <c r="L57" i="17"/>
  <c r="O57" i="17" s="1"/>
  <c r="O56" i="17"/>
  <c r="L56" i="17"/>
  <c r="N56" i="17" s="1"/>
  <c r="N55" i="17"/>
  <c r="L55" i="17"/>
  <c r="O55" i="17" s="1"/>
  <c r="L54" i="17"/>
  <c r="O54" i="17" s="1"/>
  <c r="N53" i="17"/>
  <c r="M53" i="17"/>
  <c r="P53" i="17" s="1"/>
  <c r="L53" i="17"/>
  <c r="O53" i="17" s="1"/>
  <c r="O52" i="17"/>
  <c r="L52" i="17"/>
  <c r="N52" i="17" s="1"/>
  <c r="N51" i="17"/>
  <c r="L51" i="17"/>
  <c r="O51" i="17" s="1"/>
  <c r="L50" i="17"/>
  <c r="O50" i="17" s="1"/>
  <c r="N49" i="17"/>
  <c r="M49" i="17"/>
  <c r="P49" i="17" s="1"/>
  <c r="L49" i="17"/>
  <c r="O49" i="17" s="1"/>
  <c r="O48" i="17"/>
  <c r="L48" i="17"/>
  <c r="N48" i="17" s="1"/>
  <c r="N47" i="17"/>
  <c r="L47" i="17"/>
  <c r="O47" i="17" s="1"/>
  <c r="L46" i="17"/>
  <c r="O46" i="17" s="1"/>
  <c r="N45" i="17"/>
  <c r="M45" i="17"/>
  <c r="P45" i="17" s="1"/>
  <c r="L45" i="17"/>
  <c r="O45" i="17" s="1"/>
  <c r="O44" i="17"/>
  <c r="L44" i="17"/>
  <c r="N44" i="17" s="1"/>
  <c r="N43" i="17"/>
  <c r="L43" i="17"/>
  <c r="O43" i="17" s="1"/>
  <c r="L42" i="17"/>
  <c r="O42" i="17" s="1"/>
  <c r="N41" i="17"/>
  <c r="M41" i="17"/>
  <c r="P41" i="17" s="1"/>
  <c r="L41" i="17"/>
  <c r="O41" i="17" s="1"/>
  <c r="O40" i="17"/>
  <c r="L40" i="17"/>
  <c r="N40" i="17" s="1"/>
  <c r="N39" i="17"/>
  <c r="L39" i="17"/>
  <c r="O39" i="17" s="1"/>
  <c r="L38" i="17"/>
  <c r="O38" i="17" s="1"/>
  <c r="N37" i="17"/>
  <c r="M37" i="17"/>
  <c r="P37" i="17" s="1"/>
  <c r="L37" i="17"/>
  <c r="O37" i="17" s="1"/>
  <c r="O36" i="17"/>
  <c r="L36" i="17"/>
  <c r="N36" i="17" s="1"/>
  <c r="N35" i="17"/>
  <c r="L35" i="17"/>
  <c r="O35" i="17" s="1"/>
  <c r="L34" i="17"/>
  <c r="O34" i="17" s="1"/>
  <c r="N33" i="17"/>
  <c r="M33" i="17"/>
  <c r="P33" i="17" s="1"/>
  <c r="L33" i="17"/>
  <c r="O33" i="17" s="1"/>
  <c r="O32" i="17"/>
  <c r="L32" i="17"/>
  <c r="N32" i="17" s="1"/>
  <c r="N31" i="17"/>
  <c r="L31" i="17"/>
  <c r="O31" i="17" s="1"/>
  <c r="L30" i="17"/>
  <c r="O30" i="17" s="1"/>
  <c r="N29" i="17"/>
  <c r="M29" i="17"/>
  <c r="P29" i="17" s="1"/>
  <c r="L29" i="17"/>
  <c r="O29" i="17" s="1"/>
  <c r="O28" i="17"/>
  <c r="L28" i="17"/>
  <c r="N28" i="17" s="1"/>
  <c r="L27" i="17"/>
  <c r="O27" i="17" s="1"/>
  <c r="L26" i="17"/>
  <c r="O26" i="17" s="1"/>
  <c r="M25" i="17"/>
  <c r="L25" i="17"/>
  <c r="O25" i="17" s="1"/>
  <c r="O24" i="17"/>
  <c r="L24" i="17"/>
  <c r="N24" i="17" s="1"/>
  <c r="L23" i="17"/>
  <c r="O23" i="17" s="1"/>
  <c r="L22" i="17"/>
  <c r="O22" i="17" s="1"/>
  <c r="M21" i="17"/>
  <c r="L21" i="17"/>
  <c r="O21" i="17" s="1"/>
  <c r="O20" i="17"/>
  <c r="L20" i="17"/>
  <c r="N20" i="17" s="1"/>
  <c r="L19" i="17"/>
  <c r="O19" i="17" s="1"/>
  <c r="L18" i="17"/>
  <c r="O18" i="17" s="1"/>
  <c r="M17" i="17"/>
  <c r="L17" i="17"/>
  <c r="O17" i="17" s="1"/>
  <c r="O16" i="17"/>
  <c r="L16" i="17"/>
  <c r="N16" i="17" s="1"/>
  <c r="M15" i="17"/>
  <c r="L15" i="17"/>
  <c r="O15" i="17" s="1"/>
  <c r="L14" i="17"/>
  <c r="O14" i="17" s="1"/>
  <c r="M13" i="17"/>
  <c r="L13" i="17"/>
  <c r="O13" i="17" s="1"/>
  <c r="O12" i="17"/>
  <c r="L12" i="17"/>
  <c r="N12" i="17" s="1"/>
  <c r="L11" i="17"/>
  <c r="O11" i="17" s="1"/>
  <c r="L10" i="17"/>
  <c r="O10" i="17" s="1"/>
  <c r="M9" i="17"/>
  <c r="L9" i="17"/>
  <c r="O9" i="17" s="1"/>
  <c r="O8" i="17"/>
  <c r="L8" i="17"/>
  <c r="N8" i="17" s="1"/>
  <c r="L7" i="17"/>
  <c r="O7" i="17" s="1"/>
  <c r="L6" i="17"/>
  <c r="O6" i="17" s="1"/>
  <c r="M5" i="17"/>
  <c r="L5" i="17"/>
  <c r="O5" i="17" s="1"/>
  <c r="E7" i="18" l="1"/>
  <c r="E13" i="18" s="1"/>
  <c r="M7" i="18"/>
  <c r="M13" i="18" s="1"/>
  <c r="G7" i="18"/>
  <c r="G13" i="18" s="1"/>
  <c r="O7" i="18"/>
  <c r="O13" i="18" s="1"/>
  <c r="H7" i="18"/>
  <c r="H13" i="18" s="1"/>
  <c r="H17" i="18" s="1"/>
  <c r="H29" i="18" s="1"/>
  <c r="P7" i="18"/>
  <c r="P13" i="18" s="1"/>
  <c r="P17" i="18" s="1"/>
  <c r="P29" i="18" s="1"/>
  <c r="D7" i="18"/>
  <c r="D13" i="18" s="1"/>
  <c r="D18" i="18" s="1"/>
  <c r="D30" i="18" s="1"/>
  <c r="L7" i="18"/>
  <c r="L13" i="18" s="1"/>
  <c r="L17" i="18" s="1"/>
  <c r="L29" i="18" s="1"/>
  <c r="F7" i="18"/>
  <c r="F13" i="18" s="1"/>
  <c r="N7" i="18"/>
  <c r="N13" i="18" s="1"/>
  <c r="C26" i="18"/>
  <c r="C38" i="18" s="1"/>
  <c r="P25" i="18"/>
  <c r="P37" i="18" s="1"/>
  <c r="C25" i="18"/>
  <c r="C37" i="18" s="1"/>
  <c r="C29" i="18"/>
  <c r="C18" i="18"/>
  <c r="C30" i="18" s="1"/>
  <c r="C22" i="18"/>
  <c r="C34" i="18" s="1"/>
  <c r="I22" i="18"/>
  <c r="I34" i="18" s="1"/>
  <c r="I23" i="18"/>
  <c r="I35" i="18" s="1"/>
  <c r="I24" i="18"/>
  <c r="I36" i="18" s="1"/>
  <c r="I21" i="18"/>
  <c r="I33" i="18" s="1"/>
  <c r="I25" i="18"/>
  <c r="I37" i="18" s="1"/>
  <c r="I17" i="18"/>
  <c r="I29" i="18" s="1"/>
  <c r="I26" i="18"/>
  <c r="I38" i="18" s="1"/>
  <c r="I18" i="18"/>
  <c r="I30" i="18" s="1"/>
  <c r="I19" i="18"/>
  <c r="I31" i="18" s="1"/>
  <c r="I20" i="18"/>
  <c r="I32" i="18" s="1"/>
  <c r="H21" i="18"/>
  <c r="H33" i="18" s="1"/>
  <c r="H22" i="18"/>
  <c r="H34" i="18" s="1"/>
  <c r="H23" i="18"/>
  <c r="H35" i="18" s="1"/>
  <c r="H24" i="18"/>
  <c r="H36" i="18" s="1"/>
  <c r="H25" i="18"/>
  <c r="H37" i="18" s="1"/>
  <c r="H26" i="18"/>
  <c r="H38" i="18" s="1"/>
  <c r="H18" i="18"/>
  <c r="H30" i="18" s="1"/>
  <c r="H20" i="18"/>
  <c r="H32" i="18" s="1"/>
  <c r="H19" i="18"/>
  <c r="H31" i="18" s="1"/>
  <c r="D25" i="18"/>
  <c r="D37" i="18" s="1"/>
  <c r="D17" i="18"/>
  <c r="D29" i="18" s="1"/>
  <c r="D26" i="18"/>
  <c r="D38" i="18" s="1"/>
  <c r="D23" i="18"/>
  <c r="D35" i="18" s="1"/>
  <c r="D24" i="18"/>
  <c r="D36" i="18" s="1"/>
  <c r="L25" i="18"/>
  <c r="L37" i="18" s="1"/>
  <c r="L22" i="18"/>
  <c r="L34" i="18" s="1"/>
  <c r="J23" i="18"/>
  <c r="J35" i="18" s="1"/>
  <c r="J24" i="18"/>
  <c r="J36" i="18" s="1"/>
  <c r="J22" i="18"/>
  <c r="J34" i="18" s="1"/>
  <c r="J25" i="18"/>
  <c r="J37" i="18" s="1"/>
  <c r="J17" i="18"/>
  <c r="J29" i="18" s="1"/>
  <c r="J26" i="18"/>
  <c r="J38" i="18" s="1"/>
  <c r="J18" i="18"/>
  <c r="J30" i="18" s="1"/>
  <c r="J19" i="18"/>
  <c r="J31" i="18" s="1"/>
  <c r="J20" i="18"/>
  <c r="J32" i="18" s="1"/>
  <c r="J21" i="18"/>
  <c r="J33" i="18" s="1"/>
  <c r="K24" i="18"/>
  <c r="K36" i="18" s="1"/>
  <c r="K23" i="18"/>
  <c r="K35" i="18" s="1"/>
  <c r="K25" i="18"/>
  <c r="K37" i="18" s="1"/>
  <c r="K17" i="18"/>
  <c r="K29" i="18" s="1"/>
  <c r="K26" i="18"/>
  <c r="K38" i="18" s="1"/>
  <c r="K18" i="18"/>
  <c r="K30" i="18" s="1"/>
  <c r="K19" i="18"/>
  <c r="K31" i="18" s="1"/>
  <c r="K20" i="18"/>
  <c r="K32" i="18" s="1"/>
  <c r="K21" i="18"/>
  <c r="K33" i="18" s="1"/>
  <c r="K22" i="18"/>
  <c r="K34" i="18" s="1"/>
  <c r="E23" i="18"/>
  <c r="E35" i="18" s="1"/>
  <c r="F19" i="18"/>
  <c r="F31" i="18" s="1"/>
  <c r="F20" i="18"/>
  <c r="F32" i="18" s="1"/>
  <c r="F21" i="18"/>
  <c r="F33" i="18" s="1"/>
  <c r="F22" i="18"/>
  <c r="F34" i="18" s="1"/>
  <c r="F18" i="18"/>
  <c r="F30" i="18" s="1"/>
  <c r="F23" i="18"/>
  <c r="F35" i="18" s="1"/>
  <c r="F26" i="18"/>
  <c r="F38" i="18" s="1"/>
  <c r="F24" i="18"/>
  <c r="F36" i="18" s="1"/>
  <c r="F25" i="18"/>
  <c r="F37" i="18" s="1"/>
  <c r="F17" i="18"/>
  <c r="F29" i="18" s="1"/>
  <c r="N19" i="18"/>
  <c r="N31" i="18" s="1"/>
  <c r="N26" i="18"/>
  <c r="N38" i="18" s="1"/>
  <c r="N20" i="18"/>
  <c r="N32" i="18" s="1"/>
  <c r="N18" i="18"/>
  <c r="N30" i="18" s="1"/>
  <c r="N21" i="18"/>
  <c r="N33" i="18" s="1"/>
  <c r="N22" i="18"/>
  <c r="N34" i="18" s="1"/>
  <c r="N23" i="18"/>
  <c r="N35" i="18" s="1"/>
  <c r="N24" i="18"/>
  <c r="N36" i="18" s="1"/>
  <c r="N25" i="18"/>
  <c r="N37" i="18" s="1"/>
  <c r="N17" i="18"/>
  <c r="N29" i="18" s="1"/>
  <c r="Q22" i="18"/>
  <c r="Q34" i="18" s="1"/>
  <c r="Q23" i="18"/>
  <c r="Q35" i="18" s="1"/>
  <c r="Q24" i="18"/>
  <c r="Q36" i="18" s="1"/>
  <c r="Q25" i="18"/>
  <c r="Q37" i="18" s="1"/>
  <c r="Q17" i="18"/>
  <c r="Q29" i="18" s="1"/>
  <c r="Q21" i="18"/>
  <c r="Q33" i="18" s="1"/>
  <c r="Q26" i="18"/>
  <c r="Q38" i="18" s="1"/>
  <c r="Q18" i="18"/>
  <c r="Q30" i="18" s="1"/>
  <c r="Q19" i="18"/>
  <c r="Q31" i="18" s="1"/>
  <c r="Q20" i="18"/>
  <c r="Q32" i="18" s="1"/>
  <c r="G20" i="18"/>
  <c r="G32" i="18" s="1"/>
  <c r="G21" i="18"/>
  <c r="G33" i="18" s="1"/>
  <c r="G22" i="18"/>
  <c r="G34" i="18" s="1"/>
  <c r="G23" i="18"/>
  <c r="G35" i="18" s="1"/>
  <c r="G24" i="18"/>
  <c r="G36" i="18" s="1"/>
  <c r="G19" i="18"/>
  <c r="G31" i="18" s="1"/>
  <c r="G25" i="18"/>
  <c r="G37" i="18" s="1"/>
  <c r="G17" i="18"/>
  <c r="G29" i="18" s="1"/>
  <c r="G26" i="18"/>
  <c r="G38" i="18" s="1"/>
  <c r="G18" i="18"/>
  <c r="G30" i="18" s="1"/>
  <c r="O20" i="18"/>
  <c r="O32" i="18" s="1"/>
  <c r="O19" i="18"/>
  <c r="O31" i="18" s="1"/>
  <c r="O21" i="18"/>
  <c r="O33" i="18" s="1"/>
  <c r="O22" i="18"/>
  <c r="O34" i="18" s="1"/>
  <c r="O23" i="18"/>
  <c r="O35" i="18" s="1"/>
  <c r="O24" i="18"/>
  <c r="O36" i="18" s="1"/>
  <c r="O25" i="18"/>
  <c r="O37" i="18" s="1"/>
  <c r="O17" i="18"/>
  <c r="O29" i="18" s="1"/>
  <c r="O26" i="18"/>
  <c r="O38" i="18" s="1"/>
  <c r="O18" i="18"/>
  <c r="O30" i="18" s="1"/>
  <c r="E9" i="18"/>
  <c r="E12" i="18" s="1"/>
  <c r="E26" i="18" s="1"/>
  <c r="E38" i="18" s="1"/>
  <c r="M9" i="18"/>
  <c r="M12" i="18" s="1"/>
  <c r="M22" i="18" s="1"/>
  <c r="M34" i="18" s="1"/>
  <c r="R254" i="17"/>
  <c r="S254" i="17" s="1"/>
  <c r="T254" i="17" s="1"/>
  <c r="U254" i="17" s="1"/>
  <c r="Q254" i="17"/>
  <c r="P153" i="17"/>
  <c r="P157" i="17"/>
  <c r="P161" i="17"/>
  <c r="P185" i="17"/>
  <c r="P189" i="17"/>
  <c r="P193" i="17"/>
  <c r="P217" i="17"/>
  <c r="P221" i="17"/>
  <c r="P225" i="17"/>
  <c r="P13" i="17"/>
  <c r="Q29" i="17"/>
  <c r="R29" i="17" s="1"/>
  <c r="S29" i="17" s="1"/>
  <c r="T29" i="17" s="1"/>
  <c r="U29" i="17" s="1"/>
  <c r="R33" i="17"/>
  <c r="S33" i="17" s="1"/>
  <c r="T33" i="17" s="1"/>
  <c r="U33" i="17" s="1"/>
  <c r="Q33" i="17"/>
  <c r="Q37" i="17"/>
  <c r="R37" i="17" s="1"/>
  <c r="S37" i="17" s="1"/>
  <c r="T37" i="17" s="1"/>
  <c r="U37" i="17" s="1"/>
  <c r="R41" i="17"/>
  <c r="S41" i="17" s="1"/>
  <c r="T41" i="17" s="1"/>
  <c r="U41" i="17" s="1"/>
  <c r="Q41" i="17"/>
  <c r="Q45" i="17"/>
  <c r="R45" i="17" s="1"/>
  <c r="S45" i="17" s="1"/>
  <c r="T45" i="17" s="1"/>
  <c r="U45" i="17" s="1"/>
  <c r="R49" i="17"/>
  <c r="S49" i="17" s="1"/>
  <c r="T49" i="17" s="1"/>
  <c r="U49" i="17" s="1"/>
  <c r="Q49" i="17"/>
  <c r="Q53" i="17"/>
  <c r="R53" i="17" s="1"/>
  <c r="S53" i="17" s="1"/>
  <c r="T53" i="17" s="1"/>
  <c r="U53" i="17" s="1"/>
  <c r="R57" i="17"/>
  <c r="S57" i="17" s="1"/>
  <c r="T57" i="17" s="1"/>
  <c r="U57" i="17" s="1"/>
  <c r="Q57" i="17"/>
  <c r="P61" i="17"/>
  <c r="P65" i="17"/>
  <c r="P69" i="17"/>
  <c r="P73" i="17"/>
  <c r="P77" i="17"/>
  <c r="P81" i="17"/>
  <c r="P85" i="17"/>
  <c r="P89" i="17"/>
  <c r="P93" i="17"/>
  <c r="P97" i="17"/>
  <c r="P101" i="17"/>
  <c r="P105" i="17"/>
  <c r="P109" i="17"/>
  <c r="P113" i="17"/>
  <c r="P117" i="17"/>
  <c r="P121" i="17"/>
  <c r="P125" i="17"/>
  <c r="P129" i="17"/>
  <c r="P133" i="17"/>
  <c r="P137" i="17"/>
  <c r="P141" i="17"/>
  <c r="P145" i="17"/>
  <c r="P9" i="17"/>
  <c r="R253" i="17"/>
  <c r="S253" i="17" s="1"/>
  <c r="T253" i="17" s="1"/>
  <c r="U253" i="17" s="1"/>
  <c r="Q253" i="17"/>
  <c r="P25" i="17"/>
  <c r="P249" i="17"/>
  <c r="N5" i="17"/>
  <c r="P5" i="17" s="1"/>
  <c r="N9" i="17"/>
  <c r="N13" i="17"/>
  <c r="N17" i="17"/>
  <c r="P17" i="17" s="1"/>
  <c r="N21" i="17"/>
  <c r="P21" i="17" s="1"/>
  <c r="N25" i="17"/>
  <c r="N145" i="17"/>
  <c r="N149" i="17"/>
  <c r="P149" i="17" s="1"/>
  <c r="N153" i="17"/>
  <c r="N157" i="17"/>
  <c r="N161" i="17"/>
  <c r="N165" i="17"/>
  <c r="P165" i="17" s="1"/>
  <c r="N169" i="17"/>
  <c r="P169" i="17" s="1"/>
  <c r="N173" i="17"/>
  <c r="P173" i="17" s="1"/>
  <c r="N177" i="17"/>
  <c r="P177" i="17" s="1"/>
  <c r="N181" i="17"/>
  <c r="P181" i="17" s="1"/>
  <c r="N185" i="17"/>
  <c r="N189" i="17"/>
  <c r="N193" i="17"/>
  <c r="N197" i="17"/>
  <c r="P197" i="17" s="1"/>
  <c r="N201" i="17"/>
  <c r="P201" i="17" s="1"/>
  <c r="N205" i="17"/>
  <c r="P205" i="17" s="1"/>
  <c r="N209" i="17"/>
  <c r="P209" i="17" s="1"/>
  <c r="N213" i="17"/>
  <c r="P213" i="17" s="1"/>
  <c r="N217" i="17"/>
  <c r="N221" i="17"/>
  <c r="N225" i="17"/>
  <c r="N229" i="17"/>
  <c r="P229" i="17" s="1"/>
  <c r="N233" i="17"/>
  <c r="P233" i="17" s="1"/>
  <c r="N237" i="17"/>
  <c r="P237" i="17" s="1"/>
  <c r="N241" i="17"/>
  <c r="P241" i="17" s="1"/>
  <c r="N245" i="17"/>
  <c r="P245" i="17" s="1"/>
  <c r="N249" i="17"/>
  <c r="O261" i="17"/>
  <c r="N261" i="17"/>
  <c r="M261" i="17"/>
  <c r="P261" i="17" s="1"/>
  <c r="P264" i="17"/>
  <c r="Q286" i="17"/>
  <c r="R286" i="17" s="1"/>
  <c r="S286" i="17" s="1"/>
  <c r="T286" i="17" s="1"/>
  <c r="U286" i="17" s="1"/>
  <c r="Q353" i="17"/>
  <c r="R353" i="17" s="1"/>
  <c r="S353" i="17" s="1"/>
  <c r="T353" i="17" s="1"/>
  <c r="U353" i="17" s="1"/>
  <c r="P407" i="17"/>
  <c r="P463" i="17"/>
  <c r="P471" i="17"/>
  <c r="Q486" i="17"/>
  <c r="R486" i="17" s="1"/>
  <c r="S486" i="17" s="1"/>
  <c r="T486" i="17" s="1"/>
  <c r="U486" i="17" s="1"/>
  <c r="P495" i="17"/>
  <c r="Q498" i="17"/>
  <c r="R498" i="17" s="1"/>
  <c r="S498" i="17" s="1"/>
  <c r="T498" i="17" s="1"/>
  <c r="U498" i="17" s="1"/>
  <c r="P511" i="17"/>
  <c r="R514" i="17"/>
  <c r="S514" i="17" s="1"/>
  <c r="T514" i="17" s="1"/>
  <c r="U514" i="17" s="1"/>
  <c r="Q514" i="17"/>
  <c r="M6" i="17"/>
  <c r="M10" i="17"/>
  <c r="M14" i="17"/>
  <c r="M18" i="17"/>
  <c r="M22" i="17"/>
  <c r="P22" i="17" s="1"/>
  <c r="M26" i="17"/>
  <c r="P26" i="17" s="1"/>
  <c r="M30" i="17"/>
  <c r="P30" i="17" s="1"/>
  <c r="M34" i="17"/>
  <c r="M38" i="17"/>
  <c r="M42" i="17"/>
  <c r="M46" i="17"/>
  <c r="M50" i="17"/>
  <c r="M54" i="17"/>
  <c r="P54" i="17" s="1"/>
  <c r="M58" i="17"/>
  <c r="P58" i="17" s="1"/>
  <c r="M62" i="17"/>
  <c r="P62" i="17" s="1"/>
  <c r="M66" i="17"/>
  <c r="M70" i="17"/>
  <c r="M74" i="17"/>
  <c r="M78" i="17"/>
  <c r="M82" i="17"/>
  <c r="M86" i="17"/>
  <c r="P86" i="17" s="1"/>
  <c r="M90" i="17"/>
  <c r="P90" i="17" s="1"/>
  <c r="M94" i="17"/>
  <c r="P94" i="17" s="1"/>
  <c r="M98" i="17"/>
  <c r="M102" i="17"/>
  <c r="M106" i="17"/>
  <c r="M110" i="17"/>
  <c r="M114" i="17"/>
  <c r="M118" i="17"/>
  <c r="P118" i="17" s="1"/>
  <c r="M122" i="17"/>
  <c r="P122" i="17" s="1"/>
  <c r="M126" i="17"/>
  <c r="P126" i="17" s="1"/>
  <c r="M130" i="17"/>
  <c r="M134" i="17"/>
  <c r="M138" i="17"/>
  <c r="M142" i="17"/>
  <c r="M146" i="17"/>
  <c r="M150" i="17"/>
  <c r="P150" i="17" s="1"/>
  <c r="M154" i="17"/>
  <c r="P154" i="17" s="1"/>
  <c r="M158" i="17"/>
  <c r="P158" i="17" s="1"/>
  <c r="M162" i="17"/>
  <c r="P162" i="17" s="1"/>
  <c r="M166" i="17"/>
  <c r="P166" i="17" s="1"/>
  <c r="M170" i="17"/>
  <c r="P170" i="17" s="1"/>
  <c r="M174" i="17"/>
  <c r="P174" i="17" s="1"/>
  <c r="M178" i="17"/>
  <c r="P178" i="17" s="1"/>
  <c r="M182" i="17"/>
  <c r="P182" i="17" s="1"/>
  <c r="M186" i="17"/>
  <c r="P186" i="17" s="1"/>
  <c r="M190" i="17"/>
  <c r="P190" i="17" s="1"/>
  <c r="M194" i="17"/>
  <c r="P194" i="17" s="1"/>
  <c r="M198" i="17"/>
  <c r="P198" i="17" s="1"/>
  <c r="M202" i="17"/>
  <c r="P202" i="17" s="1"/>
  <c r="M206" i="17"/>
  <c r="P206" i="17" s="1"/>
  <c r="M210" i="17"/>
  <c r="P210" i="17" s="1"/>
  <c r="M214" i="17"/>
  <c r="P214" i="17" s="1"/>
  <c r="M218" i="17"/>
  <c r="P218" i="17" s="1"/>
  <c r="M222" i="17"/>
  <c r="P222" i="17" s="1"/>
  <c r="M226" i="17"/>
  <c r="P226" i="17" s="1"/>
  <c r="M230" i="17"/>
  <c r="P230" i="17" s="1"/>
  <c r="M234" i="17"/>
  <c r="P234" i="17" s="1"/>
  <c r="M238" i="17"/>
  <c r="P238" i="17" s="1"/>
  <c r="M242" i="17"/>
  <c r="P242" i="17" s="1"/>
  <c r="M246" i="17"/>
  <c r="P246" i="17" s="1"/>
  <c r="M250" i="17"/>
  <c r="P250" i="17" s="1"/>
  <c r="P268" i="17"/>
  <c r="Q282" i="17"/>
  <c r="R282" i="17" s="1"/>
  <c r="S282" i="17" s="1"/>
  <c r="T282" i="17" s="1"/>
  <c r="U282" i="17" s="1"/>
  <c r="R295" i="17"/>
  <c r="S295" i="17" s="1"/>
  <c r="T295" i="17" s="1"/>
  <c r="U295" i="17" s="1"/>
  <c r="Q295" i="17"/>
  <c r="Q447" i="17"/>
  <c r="R447" i="17" s="1"/>
  <c r="S447" i="17" s="1"/>
  <c r="T447" i="17" s="1"/>
  <c r="U447" i="17" s="1"/>
  <c r="R451" i="17"/>
  <c r="S451" i="17" s="1"/>
  <c r="T451" i="17" s="1"/>
  <c r="U451" i="17" s="1"/>
  <c r="Q451" i="17"/>
  <c r="Q455" i="17"/>
  <c r="R455" i="17" s="1"/>
  <c r="S455" i="17" s="1"/>
  <c r="T455" i="17" s="1"/>
  <c r="U455" i="17" s="1"/>
  <c r="P459" i="17"/>
  <c r="Q475" i="17"/>
  <c r="R475" i="17" s="1"/>
  <c r="S475" i="17" s="1"/>
  <c r="T475" i="17" s="1"/>
  <c r="U475" i="17" s="1"/>
  <c r="Q526" i="17"/>
  <c r="R526" i="17" s="1"/>
  <c r="S526" i="17" s="1"/>
  <c r="T526" i="17" s="1"/>
  <c r="U526" i="17" s="1"/>
  <c r="N6" i="17"/>
  <c r="N10" i="17"/>
  <c r="N14" i="17"/>
  <c r="N18" i="17"/>
  <c r="N22" i="17"/>
  <c r="N26" i="17"/>
  <c r="N30" i="17"/>
  <c r="N34" i="17"/>
  <c r="N38" i="17"/>
  <c r="N42" i="17"/>
  <c r="N46" i="17"/>
  <c r="N50" i="17"/>
  <c r="N54" i="17"/>
  <c r="N58" i="17"/>
  <c r="N62" i="17"/>
  <c r="N66" i="17"/>
  <c r="N70" i="17"/>
  <c r="N74" i="17"/>
  <c r="N78" i="17"/>
  <c r="N82" i="17"/>
  <c r="N86" i="17"/>
  <c r="N90" i="17"/>
  <c r="N94" i="17"/>
  <c r="N98" i="17"/>
  <c r="N102" i="17"/>
  <c r="N106" i="17"/>
  <c r="N110" i="17"/>
  <c r="N114" i="17"/>
  <c r="N118" i="17"/>
  <c r="N122" i="17"/>
  <c r="N126" i="17"/>
  <c r="N130" i="17"/>
  <c r="N134" i="17"/>
  <c r="N138" i="17"/>
  <c r="N142" i="17"/>
  <c r="N146" i="17"/>
  <c r="N150" i="17"/>
  <c r="O265" i="17"/>
  <c r="N265" i="17"/>
  <c r="M265" i="17"/>
  <c r="P265" i="17" s="1"/>
  <c r="R278" i="17"/>
  <c r="S278" i="17" s="1"/>
  <c r="T278" i="17" s="1"/>
  <c r="U278" i="17" s="1"/>
  <c r="Q278" i="17"/>
  <c r="R299" i="17"/>
  <c r="S299" i="17" s="1"/>
  <c r="T299" i="17" s="1"/>
  <c r="U299" i="17" s="1"/>
  <c r="Q299" i="17"/>
  <c r="Q303" i="17"/>
  <c r="R303" i="17" s="1"/>
  <c r="S303" i="17" s="1"/>
  <c r="T303" i="17" s="1"/>
  <c r="U303" i="17" s="1"/>
  <c r="Q307" i="17"/>
  <c r="R307" i="17" s="1"/>
  <c r="S307" i="17" s="1"/>
  <c r="T307" i="17" s="1"/>
  <c r="U307" i="17" s="1"/>
  <c r="R311" i="17"/>
  <c r="S311" i="17" s="1"/>
  <c r="T311" i="17" s="1"/>
  <c r="U311" i="17" s="1"/>
  <c r="Q311" i="17"/>
  <c r="R403" i="17"/>
  <c r="S403" i="17" s="1"/>
  <c r="T403" i="17" s="1"/>
  <c r="U403" i="17" s="1"/>
  <c r="Q403" i="17"/>
  <c r="Q443" i="17"/>
  <c r="R443" i="17" s="1"/>
  <c r="S443" i="17" s="1"/>
  <c r="T443" i="17" s="1"/>
  <c r="U443" i="17" s="1"/>
  <c r="Q478" i="17"/>
  <c r="R478" i="17" s="1"/>
  <c r="S478" i="17" s="1"/>
  <c r="T478" i="17" s="1"/>
  <c r="U478" i="17" s="1"/>
  <c r="R487" i="17"/>
  <c r="S487" i="17" s="1"/>
  <c r="T487" i="17" s="1"/>
  <c r="U487" i="17" s="1"/>
  <c r="Q487" i="17"/>
  <c r="R499" i="17"/>
  <c r="S499" i="17" s="1"/>
  <c r="T499" i="17" s="1"/>
  <c r="U499" i="17" s="1"/>
  <c r="Q499" i="17"/>
  <c r="Q502" i="17"/>
  <c r="R502" i="17" s="1"/>
  <c r="S502" i="17" s="1"/>
  <c r="T502" i="17" s="1"/>
  <c r="U502" i="17" s="1"/>
  <c r="Q515" i="17"/>
  <c r="R515" i="17" s="1"/>
  <c r="S515" i="17" s="1"/>
  <c r="T515" i="17" s="1"/>
  <c r="U515" i="17" s="1"/>
  <c r="R523" i="17"/>
  <c r="S523" i="17" s="1"/>
  <c r="T523" i="17" s="1"/>
  <c r="U523" i="17" s="1"/>
  <c r="Q523" i="17"/>
  <c r="M7" i="17"/>
  <c r="P7" i="17" s="1"/>
  <c r="M11" i="17"/>
  <c r="M19" i="17"/>
  <c r="M23" i="17"/>
  <c r="M27" i="17"/>
  <c r="M31" i="17"/>
  <c r="P31" i="17" s="1"/>
  <c r="M35" i="17"/>
  <c r="P35" i="17" s="1"/>
  <c r="M39" i="17"/>
  <c r="P39" i="17" s="1"/>
  <c r="M43" i="17"/>
  <c r="P43" i="17" s="1"/>
  <c r="M47" i="17"/>
  <c r="P47" i="17" s="1"/>
  <c r="M51" i="17"/>
  <c r="P51" i="17" s="1"/>
  <c r="M55" i="17"/>
  <c r="P55" i="17" s="1"/>
  <c r="M59" i="17"/>
  <c r="P59" i="17" s="1"/>
  <c r="M63" i="17"/>
  <c r="P63" i="17" s="1"/>
  <c r="M67" i="17"/>
  <c r="P67" i="17" s="1"/>
  <c r="M71" i="17"/>
  <c r="P71" i="17" s="1"/>
  <c r="M75" i="17"/>
  <c r="P75" i="17" s="1"/>
  <c r="M79" i="17"/>
  <c r="P79" i="17" s="1"/>
  <c r="M83" i="17"/>
  <c r="P83" i="17" s="1"/>
  <c r="M87" i="17"/>
  <c r="P87" i="17" s="1"/>
  <c r="M91" i="17"/>
  <c r="P91" i="17" s="1"/>
  <c r="M95" i="17"/>
  <c r="P95" i="17" s="1"/>
  <c r="M99" i="17"/>
  <c r="P99" i="17" s="1"/>
  <c r="M103" i="17"/>
  <c r="P103" i="17" s="1"/>
  <c r="M107" i="17"/>
  <c r="P107" i="17" s="1"/>
  <c r="M111" i="17"/>
  <c r="P111" i="17" s="1"/>
  <c r="M115" i="17"/>
  <c r="P115" i="17" s="1"/>
  <c r="M119" i="17"/>
  <c r="P119" i="17" s="1"/>
  <c r="M123" i="17"/>
  <c r="P123" i="17" s="1"/>
  <c r="M127" i="17"/>
  <c r="P127" i="17" s="1"/>
  <c r="M131" i="17"/>
  <c r="P131" i="17" s="1"/>
  <c r="M135" i="17"/>
  <c r="P135" i="17" s="1"/>
  <c r="M139" i="17"/>
  <c r="P139" i="17" s="1"/>
  <c r="M143" i="17"/>
  <c r="P143" i="17" s="1"/>
  <c r="M147" i="17"/>
  <c r="P147" i="17" s="1"/>
  <c r="M151" i="17"/>
  <c r="P151" i="17" s="1"/>
  <c r="M155" i="17"/>
  <c r="P155" i="17" s="1"/>
  <c r="M159" i="17"/>
  <c r="P159" i="17" s="1"/>
  <c r="M163" i="17"/>
  <c r="P163" i="17" s="1"/>
  <c r="M167" i="17"/>
  <c r="P167" i="17" s="1"/>
  <c r="M171" i="17"/>
  <c r="P171" i="17" s="1"/>
  <c r="M175" i="17"/>
  <c r="P175" i="17" s="1"/>
  <c r="M179" i="17"/>
  <c r="P179" i="17" s="1"/>
  <c r="M183" i="17"/>
  <c r="P183" i="17" s="1"/>
  <c r="M187" i="17"/>
  <c r="P187" i="17" s="1"/>
  <c r="M191" i="17"/>
  <c r="P191" i="17" s="1"/>
  <c r="M195" i="17"/>
  <c r="P195" i="17" s="1"/>
  <c r="M199" i="17"/>
  <c r="P199" i="17" s="1"/>
  <c r="M203" i="17"/>
  <c r="P203" i="17" s="1"/>
  <c r="M207" i="17"/>
  <c r="P207" i="17" s="1"/>
  <c r="M211" i="17"/>
  <c r="P211" i="17" s="1"/>
  <c r="M215" i="17"/>
  <c r="P215" i="17" s="1"/>
  <c r="M219" i="17"/>
  <c r="P219" i="17" s="1"/>
  <c r="M223" i="17"/>
  <c r="P223" i="17" s="1"/>
  <c r="M227" i="17"/>
  <c r="P227" i="17" s="1"/>
  <c r="M231" i="17"/>
  <c r="P231" i="17" s="1"/>
  <c r="M235" i="17"/>
  <c r="P235" i="17" s="1"/>
  <c r="M239" i="17"/>
  <c r="P239" i="17" s="1"/>
  <c r="M243" i="17"/>
  <c r="M247" i="17"/>
  <c r="M251" i="17"/>
  <c r="R274" i="17"/>
  <c r="S274" i="17" s="1"/>
  <c r="T274" i="17" s="1"/>
  <c r="U274" i="17" s="1"/>
  <c r="Q274" i="17"/>
  <c r="P316" i="17"/>
  <c r="P399" i="17"/>
  <c r="Q427" i="17"/>
  <c r="R427" i="17" s="1"/>
  <c r="S427" i="17" s="1"/>
  <c r="T427" i="17" s="1"/>
  <c r="U427" i="17" s="1"/>
  <c r="Q431" i="17"/>
  <c r="R431" i="17" s="1"/>
  <c r="S431" i="17" s="1"/>
  <c r="T431" i="17" s="1"/>
  <c r="U431" i="17" s="1"/>
  <c r="R435" i="17"/>
  <c r="S435" i="17" s="1"/>
  <c r="T435" i="17" s="1"/>
  <c r="U435" i="17" s="1"/>
  <c r="Q435" i="17"/>
  <c r="P439" i="17"/>
  <c r="R490" i="17"/>
  <c r="S490" i="17" s="1"/>
  <c r="T490" i="17" s="1"/>
  <c r="U490" i="17" s="1"/>
  <c r="Q490" i="17"/>
  <c r="N7" i="17"/>
  <c r="N11" i="17"/>
  <c r="N15" i="17"/>
  <c r="P15" i="17" s="1"/>
  <c r="N19" i="17"/>
  <c r="N23" i="17"/>
  <c r="N27" i="17"/>
  <c r="N235" i="17"/>
  <c r="N239" i="17"/>
  <c r="N243" i="17"/>
  <c r="N247" i="17"/>
  <c r="N251" i="17"/>
  <c r="R256" i="17"/>
  <c r="S256" i="17" s="1"/>
  <c r="T256" i="17" s="1"/>
  <c r="U256" i="17" s="1"/>
  <c r="Q270" i="17"/>
  <c r="R270" i="17" s="1"/>
  <c r="S270" i="17" s="1"/>
  <c r="T270" i="17" s="1"/>
  <c r="U270" i="17" s="1"/>
  <c r="Q337" i="17"/>
  <c r="R337" i="17" s="1"/>
  <c r="S337" i="17" s="1"/>
  <c r="T337" i="17" s="1"/>
  <c r="U337" i="17" s="1"/>
  <c r="P423" i="17"/>
  <c r="R479" i="17"/>
  <c r="S479" i="17" s="1"/>
  <c r="T479" i="17" s="1"/>
  <c r="U479" i="17" s="1"/>
  <c r="Q479" i="17"/>
  <c r="R503" i="17"/>
  <c r="S503" i="17" s="1"/>
  <c r="T503" i="17" s="1"/>
  <c r="U503" i="17" s="1"/>
  <c r="Q503" i="17"/>
  <c r="Q506" i="17"/>
  <c r="R506" i="17" s="1"/>
  <c r="S506" i="17" s="1"/>
  <c r="T506" i="17" s="1"/>
  <c r="U506" i="17" s="1"/>
  <c r="R527" i="17"/>
  <c r="S527" i="17" s="1"/>
  <c r="T527" i="17" s="1"/>
  <c r="U527" i="17" s="1"/>
  <c r="Q527" i="17"/>
  <c r="M8" i="17"/>
  <c r="P8" i="17" s="1"/>
  <c r="M12" i="17"/>
  <c r="P12" i="17" s="1"/>
  <c r="M16" i="17"/>
  <c r="P16" i="17" s="1"/>
  <c r="M20" i="17"/>
  <c r="P20" i="17" s="1"/>
  <c r="M24" i="17"/>
  <c r="P24" i="17" s="1"/>
  <c r="M28" i="17"/>
  <c r="P28" i="17" s="1"/>
  <c r="M32" i="17"/>
  <c r="P32" i="17" s="1"/>
  <c r="M36" i="17"/>
  <c r="P36" i="17" s="1"/>
  <c r="M40" i="17"/>
  <c r="P40" i="17" s="1"/>
  <c r="M44" i="17"/>
  <c r="P44" i="17" s="1"/>
  <c r="M48" i="17"/>
  <c r="P48" i="17" s="1"/>
  <c r="M52" i="17"/>
  <c r="P52" i="17" s="1"/>
  <c r="M56" i="17"/>
  <c r="P56" i="17" s="1"/>
  <c r="M60" i="17"/>
  <c r="P60" i="17" s="1"/>
  <c r="M64" i="17"/>
  <c r="P64" i="17" s="1"/>
  <c r="M68" i="17"/>
  <c r="P68" i="17" s="1"/>
  <c r="M72" i="17"/>
  <c r="P72" i="17" s="1"/>
  <c r="M76" i="17"/>
  <c r="P76" i="17" s="1"/>
  <c r="M80" i="17"/>
  <c r="P80" i="17" s="1"/>
  <c r="M84" i="17"/>
  <c r="P84" i="17" s="1"/>
  <c r="M88" i="17"/>
  <c r="P88" i="17" s="1"/>
  <c r="M92" i="17"/>
  <c r="P92" i="17" s="1"/>
  <c r="M96" i="17"/>
  <c r="P96" i="17" s="1"/>
  <c r="M100" i="17"/>
  <c r="P100" i="17" s="1"/>
  <c r="M104" i="17"/>
  <c r="P104" i="17" s="1"/>
  <c r="M108" i="17"/>
  <c r="P108" i="17" s="1"/>
  <c r="M112" i="17"/>
  <c r="P112" i="17" s="1"/>
  <c r="M116" i="17"/>
  <c r="P116" i="17" s="1"/>
  <c r="M120" i="17"/>
  <c r="P120" i="17" s="1"/>
  <c r="M124" i="17"/>
  <c r="P124" i="17" s="1"/>
  <c r="M128" i="17"/>
  <c r="P128" i="17" s="1"/>
  <c r="M132" i="17"/>
  <c r="P132" i="17" s="1"/>
  <c r="M136" i="17"/>
  <c r="P136" i="17" s="1"/>
  <c r="M140" i="17"/>
  <c r="P140" i="17" s="1"/>
  <c r="M144" i="17"/>
  <c r="P144" i="17" s="1"/>
  <c r="M148" i="17"/>
  <c r="P148" i="17" s="1"/>
  <c r="M152" i="17"/>
  <c r="P152" i="17" s="1"/>
  <c r="M156" i="17"/>
  <c r="P156" i="17" s="1"/>
  <c r="M160" i="17"/>
  <c r="P160" i="17" s="1"/>
  <c r="M164" i="17"/>
  <c r="P164" i="17" s="1"/>
  <c r="M168" i="17"/>
  <c r="P168" i="17" s="1"/>
  <c r="M172" i="17"/>
  <c r="P172" i="17" s="1"/>
  <c r="M176" i="17"/>
  <c r="P176" i="17" s="1"/>
  <c r="M180" i="17"/>
  <c r="P180" i="17" s="1"/>
  <c r="M184" i="17"/>
  <c r="P184" i="17" s="1"/>
  <c r="M188" i="17"/>
  <c r="P188" i="17" s="1"/>
  <c r="M192" i="17"/>
  <c r="P192" i="17" s="1"/>
  <c r="M196" i="17"/>
  <c r="P196" i="17" s="1"/>
  <c r="M200" i="17"/>
  <c r="P200" i="17" s="1"/>
  <c r="M204" i="17"/>
  <c r="P204" i="17" s="1"/>
  <c r="M208" i="17"/>
  <c r="P208" i="17" s="1"/>
  <c r="M212" i="17"/>
  <c r="P212" i="17" s="1"/>
  <c r="M216" i="17"/>
  <c r="P216" i="17" s="1"/>
  <c r="M220" i="17"/>
  <c r="P220" i="17" s="1"/>
  <c r="M224" i="17"/>
  <c r="P224" i="17" s="1"/>
  <c r="M228" i="17"/>
  <c r="P228" i="17" s="1"/>
  <c r="M232" i="17"/>
  <c r="P232" i="17" s="1"/>
  <c r="M236" i="17"/>
  <c r="P236" i="17" s="1"/>
  <c r="M240" i="17"/>
  <c r="P240" i="17" s="1"/>
  <c r="M244" i="17"/>
  <c r="P244" i="17" s="1"/>
  <c r="M248" i="17"/>
  <c r="P248" i="17" s="1"/>
  <c r="M252" i="17"/>
  <c r="P252" i="17" s="1"/>
  <c r="N255" i="17"/>
  <c r="P255" i="17" s="1"/>
  <c r="R262" i="17"/>
  <c r="S262" i="17" s="1"/>
  <c r="T262" i="17" s="1"/>
  <c r="U262" i="17" s="1"/>
  <c r="P300" i="17"/>
  <c r="R482" i="17"/>
  <c r="S482" i="17" s="1"/>
  <c r="T482" i="17" s="1"/>
  <c r="U482" i="17" s="1"/>
  <c r="Q482" i="17"/>
  <c r="Q491" i="17"/>
  <c r="R491" i="17" s="1"/>
  <c r="S491" i="17" s="1"/>
  <c r="T491" i="17" s="1"/>
  <c r="U491" i="17" s="1"/>
  <c r="O255" i="17"/>
  <c r="O257" i="17"/>
  <c r="N257" i="17"/>
  <c r="M257" i="17"/>
  <c r="P257" i="17" s="1"/>
  <c r="P260" i="17"/>
  <c r="Q294" i="17"/>
  <c r="R294" i="17" s="1"/>
  <c r="S294" i="17" s="1"/>
  <c r="T294" i="17" s="1"/>
  <c r="U294" i="17" s="1"/>
  <c r="R411" i="17"/>
  <c r="S411" i="17" s="1"/>
  <c r="T411" i="17" s="1"/>
  <c r="U411" i="17" s="1"/>
  <c r="Q411" i="17"/>
  <c r="Q470" i="17"/>
  <c r="R470" i="17" s="1"/>
  <c r="S470" i="17" s="1"/>
  <c r="T470" i="17" s="1"/>
  <c r="U470" i="17" s="1"/>
  <c r="R494" i="17"/>
  <c r="S494" i="17" s="1"/>
  <c r="T494" i="17" s="1"/>
  <c r="U494" i="17" s="1"/>
  <c r="Q494" i="17"/>
  <c r="Q507" i="17"/>
  <c r="R507" i="17" s="1"/>
  <c r="S507" i="17" s="1"/>
  <c r="T507" i="17" s="1"/>
  <c r="U507" i="17" s="1"/>
  <c r="R510" i="17"/>
  <c r="S510" i="17" s="1"/>
  <c r="T510" i="17" s="1"/>
  <c r="U510" i="17" s="1"/>
  <c r="Q510" i="17"/>
  <c r="Q519" i="17"/>
  <c r="R519" i="17" s="1"/>
  <c r="S519" i="17" s="1"/>
  <c r="T519" i="17" s="1"/>
  <c r="U519" i="17" s="1"/>
  <c r="P276" i="17"/>
  <c r="R290" i="17"/>
  <c r="S290" i="17" s="1"/>
  <c r="T290" i="17" s="1"/>
  <c r="U290" i="17" s="1"/>
  <c r="Q290" i="17"/>
  <c r="R298" i="17"/>
  <c r="S298" i="17" s="1"/>
  <c r="T298" i="17" s="1"/>
  <c r="U298" i="17" s="1"/>
  <c r="Q298" i="17"/>
  <c r="Q467" i="17"/>
  <c r="R467" i="17" s="1"/>
  <c r="S467" i="17" s="1"/>
  <c r="T467" i="17" s="1"/>
  <c r="U467" i="17" s="1"/>
  <c r="Q474" i="17"/>
  <c r="R474" i="17" s="1"/>
  <c r="S474" i="17" s="1"/>
  <c r="T474" i="17" s="1"/>
  <c r="U474" i="17" s="1"/>
  <c r="R483" i="17"/>
  <c r="S483" i="17" s="1"/>
  <c r="T483" i="17" s="1"/>
  <c r="U483" i="17" s="1"/>
  <c r="Q483" i="17"/>
  <c r="O260" i="17"/>
  <c r="O264" i="17"/>
  <c r="O268" i="17"/>
  <c r="M269" i="17"/>
  <c r="O272" i="17"/>
  <c r="P272" i="17" s="1"/>
  <c r="M273" i="17"/>
  <c r="P273" i="17" s="1"/>
  <c r="O276" i="17"/>
  <c r="M277" i="17"/>
  <c r="O280" i="17"/>
  <c r="P280" i="17" s="1"/>
  <c r="M281" i="17"/>
  <c r="O284" i="17"/>
  <c r="P284" i="17" s="1"/>
  <c r="M285" i="17"/>
  <c r="O288" i="17"/>
  <c r="P288" i="17" s="1"/>
  <c r="M289" i="17"/>
  <c r="P289" i="17" s="1"/>
  <c r="O292" i="17"/>
  <c r="P292" i="17" s="1"/>
  <c r="M293" i="17"/>
  <c r="O296" i="17"/>
  <c r="P296" i="17" s="1"/>
  <c r="M297" i="17"/>
  <c r="O300" i="17"/>
  <c r="M301" i="17"/>
  <c r="O304" i="17"/>
  <c r="P304" i="17" s="1"/>
  <c r="M305" i="17"/>
  <c r="P305" i="17" s="1"/>
  <c r="O308" i="17"/>
  <c r="P308" i="17" s="1"/>
  <c r="M309" i="17"/>
  <c r="O312" i="17"/>
  <c r="P312" i="17" s="1"/>
  <c r="M313" i="17"/>
  <c r="O316" i="17"/>
  <c r="M317" i="17"/>
  <c r="O320" i="17"/>
  <c r="P320" i="17" s="1"/>
  <c r="M321" i="17"/>
  <c r="P321" i="17" s="1"/>
  <c r="O324" i="17"/>
  <c r="M325" i="17"/>
  <c r="O328" i="17"/>
  <c r="M329" i="17"/>
  <c r="O332" i="17"/>
  <c r="M333" i="17"/>
  <c r="O336" i="17"/>
  <c r="O340" i="17"/>
  <c r="M341" i="17"/>
  <c r="P341" i="17" s="1"/>
  <c r="O344" i="17"/>
  <c r="M345" i="17"/>
  <c r="O348" i="17"/>
  <c r="M349" i="17"/>
  <c r="P349" i="17" s="1"/>
  <c r="O352" i="17"/>
  <c r="O356" i="17"/>
  <c r="M357" i="17"/>
  <c r="P357" i="17" s="1"/>
  <c r="O360" i="17"/>
  <c r="M361" i="17"/>
  <c r="O364" i="17"/>
  <c r="M365" i="17"/>
  <c r="O368" i="17"/>
  <c r="M369" i="17"/>
  <c r="O372" i="17"/>
  <c r="M373" i="17"/>
  <c r="P373" i="17" s="1"/>
  <c r="O376" i="17"/>
  <c r="M377" i="17"/>
  <c r="O380" i="17"/>
  <c r="M381" i="17"/>
  <c r="O384" i="17"/>
  <c r="M385" i="17"/>
  <c r="O388" i="17"/>
  <c r="M389" i="17"/>
  <c r="P389" i="17" s="1"/>
  <c r="O392" i="17"/>
  <c r="M393" i="17"/>
  <c r="O396" i="17"/>
  <c r="M397" i="17"/>
  <c r="O400" i="17"/>
  <c r="M401" i="17"/>
  <c r="O404" i="17"/>
  <c r="M405" i="17"/>
  <c r="P405" i="17" s="1"/>
  <c r="O408" i="17"/>
  <c r="M409" i="17"/>
  <c r="O412" i="17"/>
  <c r="M413" i="17"/>
  <c r="O416" i="17"/>
  <c r="M417" i="17"/>
  <c r="O420" i="17"/>
  <c r="M421" i="17"/>
  <c r="P421" i="17" s="1"/>
  <c r="O424" i="17"/>
  <c r="M425" i="17"/>
  <c r="O428" i="17"/>
  <c r="M429" i="17"/>
  <c r="P429" i="17" s="1"/>
  <c r="O432" i="17"/>
  <c r="M433" i="17"/>
  <c r="P433" i="17" s="1"/>
  <c r="O436" i="17"/>
  <c r="M437" i="17"/>
  <c r="P437" i="17" s="1"/>
  <c r="O440" i="17"/>
  <c r="M441" i="17"/>
  <c r="O444" i="17"/>
  <c r="M445" i="17"/>
  <c r="O448" i="17"/>
  <c r="M449" i="17"/>
  <c r="O452" i="17"/>
  <c r="M453" i="17"/>
  <c r="P453" i="17" s="1"/>
  <c r="O456" i="17"/>
  <c r="M457" i="17"/>
  <c r="O460" i="17"/>
  <c r="M461" i="17"/>
  <c r="O464" i="17"/>
  <c r="M465" i="17"/>
  <c r="O468" i="17"/>
  <c r="M469" i="17"/>
  <c r="P469" i="17" s="1"/>
  <c r="O472" i="17"/>
  <c r="M473" i="17"/>
  <c r="O476" i="17"/>
  <c r="M477" i="17"/>
  <c r="P477" i="17" s="1"/>
  <c r="O480" i="17"/>
  <c r="M481" i="17"/>
  <c r="P481" i="17" s="1"/>
  <c r="O484" i="17"/>
  <c r="M485" i="17"/>
  <c r="P485" i="17" s="1"/>
  <c r="O488" i="17"/>
  <c r="M489" i="17"/>
  <c r="P489" i="17" s="1"/>
  <c r="O492" i="17"/>
  <c r="M493" i="17"/>
  <c r="P493" i="17" s="1"/>
  <c r="O496" i="17"/>
  <c r="M497" i="17"/>
  <c r="P497" i="17" s="1"/>
  <c r="O500" i="17"/>
  <c r="M501" i="17"/>
  <c r="P501" i="17" s="1"/>
  <c r="O504" i="17"/>
  <c r="M505" i="17"/>
  <c r="P505" i="17" s="1"/>
  <c r="O508" i="17"/>
  <c r="M509" i="17"/>
  <c r="P509" i="17" s="1"/>
  <c r="O512" i="17"/>
  <c r="M513" i="17"/>
  <c r="P513" i="17" s="1"/>
  <c r="O516" i="17"/>
  <c r="M517" i="17"/>
  <c r="P517" i="17" s="1"/>
  <c r="O520" i="17"/>
  <c r="M521" i="17"/>
  <c r="P521" i="17" s="1"/>
  <c r="O524" i="17"/>
  <c r="M525" i="17"/>
  <c r="P525" i="17" s="1"/>
  <c r="P610" i="17"/>
  <c r="N269" i="17"/>
  <c r="N273" i="17"/>
  <c r="N277" i="17"/>
  <c r="N281" i="17"/>
  <c r="N285" i="17"/>
  <c r="N289" i="17"/>
  <c r="N293" i="17"/>
  <c r="N297" i="17"/>
  <c r="N301" i="17"/>
  <c r="N305" i="17"/>
  <c r="N309" i="17"/>
  <c r="N313" i="17"/>
  <c r="N317" i="17"/>
  <c r="N321" i="17"/>
  <c r="N325" i="17"/>
  <c r="N329" i="17"/>
  <c r="N333" i="17"/>
  <c r="N341" i="17"/>
  <c r="N345" i="17"/>
  <c r="N357" i="17"/>
  <c r="N361" i="17"/>
  <c r="N365" i="17"/>
  <c r="N369" i="17"/>
  <c r="N373" i="17"/>
  <c r="N377" i="17"/>
  <c r="N381" i="17"/>
  <c r="N385" i="17"/>
  <c r="N389" i="17"/>
  <c r="N393" i="17"/>
  <c r="N397" i="17"/>
  <c r="N401" i="17"/>
  <c r="N405" i="17"/>
  <c r="N409" i="17"/>
  <c r="N413" i="17"/>
  <c r="N417" i="17"/>
  <c r="N421" i="17"/>
  <c r="N425" i="17"/>
  <c r="N441" i="17"/>
  <c r="N445" i="17"/>
  <c r="N449" i="17"/>
  <c r="N453" i="17"/>
  <c r="N457" i="17"/>
  <c r="N461" i="17"/>
  <c r="N465" i="17"/>
  <c r="N469" i="17"/>
  <c r="N473" i="17"/>
  <c r="P578" i="17"/>
  <c r="P606" i="17"/>
  <c r="M258" i="17"/>
  <c r="P258" i="17" s="1"/>
  <c r="M302" i="17"/>
  <c r="P302" i="17" s="1"/>
  <c r="M306" i="17"/>
  <c r="P306" i="17" s="1"/>
  <c r="M310" i="17"/>
  <c r="P310" i="17" s="1"/>
  <c r="M314" i="17"/>
  <c r="P314" i="17" s="1"/>
  <c r="M318" i="17"/>
  <c r="M322" i="17"/>
  <c r="M326" i="17"/>
  <c r="M330" i="17"/>
  <c r="M334" i="17"/>
  <c r="M338" i="17"/>
  <c r="P338" i="17" s="1"/>
  <c r="M342" i="17"/>
  <c r="P342" i="17" s="1"/>
  <c r="M346" i="17"/>
  <c r="M350" i="17"/>
  <c r="M354" i="17"/>
  <c r="M358" i="17"/>
  <c r="M362" i="17"/>
  <c r="M366" i="17"/>
  <c r="M370" i="17"/>
  <c r="P370" i="17" s="1"/>
  <c r="M374" i="17"/>
  <c r="P374" i="17" s="1"/>
  <c r="M378" i="17"/>
  <c r="M382" i="17"/>
  <c r="M386" i="17"/>
  <c r="M390" i="17"/>
  <c r="M394" i="17"/>
  <c r="M398" i="17"/>
  <c r="P398" i="17" s="1"/>
  <c r="M402" i="17"/>
  <c r="P402" i="17" s="1"/>
  <c r="M406" i="17"/>
  <c r="P406" i="17" s="1"/>
  <c r="M410" i="17"/>
  <c r="M414" i="17"/>
  <c r="P414" i="17" s="1"/>
  <c r="M418" i="17"/>
  <c r="M422" i="17"/>
  <c r="M426" i="17"/>
  <c r="P426" i="17" s="1"/>
  <c r="M430" i="17"/>
  <c r="P430" i="17" s="1"/>
  <c r="M434" i="17"/>
  <c r="P434" i="17" s="1"/>
  <c r="M438" i="17"/>
  <c r="P438" i="17" s="1"/>
  <c r="M442" i="17"/>
  <c r="P442" i="17" s="1"/>
  <c r="M446" i="17"/>
  <c r="P446" i="17" s="1"/>
  <c r="M450" i="17"/>
  <c r="P450" i="17" s="1"/>
  <c r="M454" i="17"/>
  <c r="P454" i="17" s="1"/>
  <c r="M458" i="17"/>
  <c r="P458" i="17" s="1"/>
  <c r="M462" i="17"/>
  <c r="P462" i="17" s="1"/>
  <c r="M466" i="17"/>
  <c r="P466" i="17" s="1"/>
  <c r="R602" i="17"/>
  <c r="S602" i="17" s="1"/>
  <c r="T602" i="17" s="1"/>
  <c r="U602" i="17" s="1"/>
  <c r="Q602" i="17"/>
  <c r="R641" i="17"/>
  <c r="S641" i="17" s="1"/>
  <c r="T641" i="17" s="1"/>
  <c r="U641" i="17" s="1"/>
  <c r="Q641" i="17"/>
  <c r="Q646" i="17"/>
  <c r="R646" i="17" s="1"/>
  <c r="S646" i="17" s="1"/>
  <c r="T646" i="17" s="1"/>
  <c r="U646" i="17" s="1"/>
  <c r="Q649" i="17"/>
  <c r="R649" i="17" s="1"/>
  <c r="S649" i="17" s="1"/>
  <c r="T649" i="17" s="1"/>
  <c r="U649" i="17" s="1"/>
  <c r="N318" i="17"/>
  <c r="N322" i="17"/>
  <c r="N326" i="17"/>
  <c r="N330" i="17"/>
  <c r="N334" i="17"/>
  <c r="N338" i="17"/>
  <c r="N342" i="17"/>
  <c r="N346" i="17"/>
  <c r="N350" i="17"/>
  <c r="N354" i="17"/>
  <c r="N358" i="17"/>
  <c r="N362" i="17"/>
  <c r="N366" i="17"/>
  <c r="N370" i="17"/>
  <c r="N374" i="17"/>
  <c r="N378" i="17"/>
  <c r="N382" i="17"/>
  <c r="N386" i="17"/>
  <c r="N390" i="17"/>
  <c r="N394" i="17"/>
  <c r="N406" i="17"/>
  <c r="N410" i="17"/>
  <c r="N414" i="17"/>
  <c r="N418" i="17"/>
  <c r="N422" i="17"/>
  <c r="Q576" i="17"/>
  <c r="R576" i="17" s="1"/>
  <c r="S576" i="17" s="1"/>
  <c r="T576" i="17" s="1"/>
  <c r="U576" i="17" s="1"/>
  <c r="P582" i="17"/>
  <c r="P586" i="17"/>
  <c r="P590" i="17"/>
  <c r="P594" i="17"/>
  <c r="P598" i="17"/>
  <c r="P620" i="17"/>
  <c r="R644" i="17"/>
  <c r="S644" i="17" s="1"/>
  <c r="T644" i="17" s="1"/>
  <c r="U644" i="17" s="1"/>
  <c r="Q644" i="17"/>
  <c r="M259" i="17"/>
  <c r="M263" i="17"/>
  <c r="M267" i="17"/>
  <c r="M271" i="17"/>
  <c r="P271" i="17" s="1"/>
  <c r="M275" i="17"/>
  <c r="M279" i="17"/>
  <c r="M283" i="17"/>
  <c r="P283" i="17" s="1"/>
  <c r="M287" i="17"/>
  <c r="M291" i="17"/>
  <c r="M315" i="17"/>
  <c r="M319" i="17"/>
  <c r="M323" i="17"/>
  <c r="P323" i="17" s="1"/>
  <c r="M327" i="17"/>
  <c r="M331" i="17"/>
  <c r="M335" i="17"/>
  <c r="P335" i="17" s="1"/>
  <c r="M339" i="17"/>
  <c r="M343" i="17"/>
  <c r="M347" i="17"/>
  <c r="M351" i="17"/>
  <c r="M355" i="17"/>
  <c r="P355" i="17" s="1"/>
  <c r="M359" i="17"/>
  <c r="P359" i="17" s="1"/>
  <c r="M363" i="17"/>
  <c r="M367" i="17"/>
  <c r="M371" i="17"/>
  <c r="M375" i="17"/>
  <c r="M379" i="17"/>
  <c r="M383" i="17"/>
  <c r="M387" i="17"/>
  <c r="P387" i="17" s="1"/>
  <c r="M391" i="17"/>
  <c r="P391" i="17" s="1"/>
  <c r="M415" i="17"/>
  <c r="M419" i="17"/>
  <c r="P419" i="17" s="1"/>
  <c r="N259" i="17"/>
  <c r="N263" i="17"/>
  <c r="N267" i="17"/>
  <c r="N271" i="17"/>
  <c r="N275" i="17"/>
  <c r="N279" i="17"/>
  <c r="N283" i="17"/>
  <c r="N287" i="17"/>
  <c r="N291" i="17"/>
  <c r="N315" i="17"/>
  <c r="N319" i="17"/>
  <c r="N323" i="17"/>
  <c r="N327" i="17"/>
  <c r="N331" i="17"/>
  <c r="N339" i="17"/>
  <c r="N343" i="17"/>
  <c r="N347" i="17"/>
  <c r="N351" i="17"/>
  <c r="N355" i="17"/>
  <c r="N359" i="17"/>
  <c r="N363" i="17"/>
  <c r="N367" i="17"/>
  <c r="N371" i="17"/>
  <c r="N375" i="17"/>
  <c r="N379" i="17"/>
  <c r="N383" i="17"/>
  <c r="N387" i="17"/>
  <c r="N391" i="17"/>
  <c r="N395" i="17"/>
  <c r="P395" i="17" s="1"/>
  <c r="N415" i="17"/>
  <c r="N419" i="17"/>
  <c r="R580" i="17"/>
  <c r="S580" i="17" s="1"/>
  <c r="T580" i="17" s="1"/>
  <c r="U580" i="17" s="1"/>
  <c r="Q580" i="17"/>
  <c r="Q638" i="17"/>
  <c r="R638" i="17" s="1"/>
  <c r="S638" i="17" s="1"/>
  <c r="T638" i="17" s="1"/>
  <c r="U638" i="17" s="1"/>
  <c r="M324" i="17"/>
  <c r="P324" i="17" s="1"/>
  <c r="M328" i="17"/>
  <c r="P328" i="17" s="1"/>
  <c r="M332" i="17"/>
  <c r="P332" i="17" s="1"/>
  <c r="M336" i="17"/>
  <c r="P336" i="17" s="1"/>
  <c r="M340" i="17"/>
  <c r="M344" i="17"/>
  <c r="P344" i="17" s="1"/>
  <c r="M348" i="17"/>
  <c r="P348" i="17" s="1"/>
  <c r="M352" i="17"/>
  <c r="P352" i="17" s="1"/>
  <c r="M356" i="17"/>
  <c r="P356" i="17" s="1"/>
  <c r="M360" i="17"/>
  <c r="P360" i="17" s="1"/>
  <c r="M364" i="17"/>
  <c r="P364" i="17" s="1"/>
  <c r="M368" i="17"/>
  <c r="P368" i="17" s="1"/>
  <c r="M372" i="17"/>
  <c r="P372" i="17" s="1"/>
  <c r="M376" i="17"/>
  <c r="P376" i="17" s="1"/>
  <c r="M380" i="17"/>
  <c r="P380" i="17" s="1"/>
  <c r="M384" i="17"/>
  <c r="P384" i="17" s="1"/>
  <c r="M388" i="17"/>
  <c r="P388" i="17" s="1"/>
  <c r="M392" i="17"/>
  <c r="P392" i="17" s="1"/>
  <c r="M396" i="17"/>
  <c r="P396" i="17" s="1"/>
  <c r="M400" i="17"/>
  <c r="P400" i="17" s="1"/>
  <c r="M404" i="17"/>
  <c r="P404" i="17" s="1"/>
  <c r="M408" i="17"/>
  <c r="P408" i="17" s="1"/>
  <c r="M412" i="17"/>
  <c r="P412" i="17" s="1"/>
  <c r="M416" i="17"/>
  <c r="P416" i="17" s="1"/>
  <c r="M420" i="17"/>
  <c r="P420" i="17" s="1"/>
  <c r="M424" i="17"/>
  <c r="P424" i="17" s="1"/>
  <c r="M428" i="17"/>
  <c r="P428" i="17" s="1"/>
  <c r="M432" i="17"/>
  <c r="P432" i="17" s="1"/>
  <c r="M436" i="17"/>
  <c r="P436" i="17" s="1"/>
  <c r="M440" i="17"/>
  <c r="P440" i="17" s="1"/>
  <c r="M444" i="17"/>
  <c r="P444" i="17" s="1"/>
  <c r="M448" i="17"/>
  <c r="P448" i="17" s="1"/>
  <c r="M452" i="17"/>
  <c r="P452" i="17" s="1"/>
  <c r="M456" i="17"/>
  <c r="P456" i="17" s="1"/>
  <c r="M460" i="17"/>
  <c r="P460" i="17" s="1"/>
  <c r="M464" i="17"/>
  <c r="P464" i="17" s="1"/>
  <c r="M468" i="17"/>
  <c r="P468" i="17" s="1"/>
  <c r="M472" i="17"/>
  <c r="P472" i="17" s="1"/>
  <c r="M476" i="17"/>
  <c r="P476" i="17" s="1"/>
  <c r="M480" i="17"/>
  <c r="P480" i="17" s="1"/>
  <c r="M484" i="17"/>
  <c r="P484" i="17" s="1"/>
  <c r="M488" i="17"/>
  <c r="P488" i="17" s="1"/>
  <c r="M492" i="17"/>
  <c r="P492" i="17" s="1"/>
  <c r="M496" i="17"/>
  <c r="P496" i="17" s="1"/>
  <c r="M500" i="17"/>
  <c r="P500" i="17" s="1"/>
  <c r="M504" i="17"/>
  <c r="P504" i="17" s="1"/>
  <c r="M508" i="17"/>
  <c r="P508" i="17" s="1"/>
  <c r="M512" i="17"/>
  <c r="P512" i="17" s="1"/>
  <c r="M516" i="17"/>
  <c r="P516" i="17" s="1"/>
  <c r="Q518" i="17"/>
  <c r="R518" i="17" s="1"/>
  <c r="S518" i="17" s="1"/>
  <c r="T518" i="17" s="1"/>
  <c r="U518" i="17" s="1"/>
  <c r="M520" i="17"/>
  <c r="P520" i="17" s="1"/>
  <c r="Q522" i="17"/>
  <c r="R522" i="17" s="1"/>
  <c r="S522" i="17" s="1"/>
  <c r="T522" i="17" s="1"/>
  <c r="U522" i="17" s="1"/>
  <c r="M524" i="17"/>
  <c r="P524" i="17" s="1"/>
  <c r="P634" i="17"/>
  <c r="Q642" i="17"/>
  <c r="R642" i="17" s="1"/>
  <c r="S642" i="17" s="1"/>
  <c r="T642" i="17" s="1"/>
  <c r="U642" i="17" s="1"/>
  <c r="Q645" i="17"/>
  <c r="R645" i="17" s="1"/>
  <c r="S645" i="17" s="1"/>
  <c r="T645" i="17" s="1"/>
  <c r="U645" i="17" s="1"/>
  <c r="P574" i="17"/>
  <c r="P614" i="17"/>
  <c r="P618" i="17"/>
  <c r="P622" i="17"/>
  <c r="Q648" i="17"/>
  <c r="R648" i="17" s="1"/>
  <c r="S648" i="17" s="1"/>
  <c r="T648" i="17" s="1"/>
  <c r="U648" i="17" s="1"/>
  <c r="M528" i="17"/>
  <c r="O531" i="17"/>
  <c r="M532" i="17"/>
  <c r="O535" i="17"/>
  <c r="M536" i="17"/>
  <c r="O539" i="17"/>
  <c r="M540" i="17"/>
  <c r="O543" i="17"/>
  <c r="M544" i="17"/>
  <c r="P544" i="17" s="1"/>
  <c r="O547" i="17"/>
  <c r="M548" i="17"/>
  <c r="O551" i="17"/>
  <c r="M552" i="17"/>
  <c r="O555" i="17"/>
  <c r="M556" i="17"/>
  <c r="O559" i="17"/>
  <c r="M560" i="17"/>
  <c r="O563" i="17"/>
  <c r="M564" i="17"/>
  <c r="O567" i="17"/>
  <c r="M568" i="17"/>
  <c r="O571" i="17"/>
  <c r="M572" i="17"/>
  <c r="O575" i="17"/>
  <c r="O579" i="17"/>
  <c r="O583" i="17"/>
  <c r="O587" i="17"/>
  <c r="M588" i="17"/>
  <c r="P588" i="17" s="1"/>
  <c r="O591" i="17"/>
  <c r="M592" i="17"/>
  <c r="P592" i="17" s="1"/>
  <c r="O595" i="17"/>
  <c r="M596" i="17"/>
  <c r="P596" i="17" s="1"/>
  <c r="O599" i="17"/>
  <c r="M600" i="17"/>
  <c r="P600" i="17" s="1"/>
  <c r="O603" i="17"/>
  <c r="M604" i="17"/>
  <c r="P604" i="17" s="1"/>
  <c r="O607" i="17"/>
  <c r="M608" i="17"/>
  <c r="O611" i="17"/>
  <c r="M612" i="17"/>
  <c r="O615" i="17"/>
  <c r="O619" i="17"/>
  <c r="O623" i="17"/>
  <c r="M624" i="17"/>
  <c r="P624" i="17" s="1"/>
  <c r="O627" i="17"/>
  <c r="M628" i="17"/>
  <c r="O631" i="17"/>
  <c r="M632" i="17"/>
  <c r="O635" i="17"/>
  <c r="M636" i="17"/>
  <c r="P636" i="17" s="1"/>
  <c r="O639" i="17"/>
  <c r="M640" i="17"/>
  <c r="P640" i="17" s="1"/>
  <c r="O643" i="17"/>
  <c r="O647" i="17"/>
  <c r="O661" i="17"/>
  <c r="N661" i="17"/>
  <c r="M661" i="17"/>
  <c r="P661" i="17" s="1"/>
  <c r="O693" i="17"/>
  <c r="N693" i="17"/>
  <c r="M693" i="17"/>
  <c r="O717" i="17"/>
  <c r="N717" i="17"/>
  <c r="M717" i="17"/>
  <c r="P717" i="17" s="1"/>
  <c r="O749" i="17"/>
  <c r="N749" i="17"/>
  <c r="M749" i="17"/>
  <c r="O781" i="17"/>
  <c r="N781" i="17"/>
  <c r="M781" i="17"/>
  <c r="P781" i="17" s="1"/>
  <c r="N528" i="17"/>
  <c r="N532" i="17"/>
  <c r="N536" i="17"/>
  <c r="N540" i="17"/>
  <c r="N544" i="17"/>
  <c r="N548" i="17"/>
  <c r="N552" i="17"/>
  <c r="N556" i="17"/>
  <c r="N560" i="17"/>
  <c r="N564" i="17"/>
  <c r="N568" i="17"/>
  <c r="N572" i="17"/>
  <c r="N584" i="17"/>
  <c r="P584" i="17" s="1"/>
  <c r="N600" i="17"/>
  <c r="N604" i="17"/>
  <c r="N608" i="17"/>
  <c r="N612" i="17"/>
  <c r="N616" i="17"/>
  <c r="P616" i="17" s="1"/>
  <c r="N624" i="17"/>
  <c r="N628" i="17"/>
  <c r="N632" i="17"/>
  <c r="N636" i="17"/>
  <c r="O665" i="17"/>
  <c r="N665" i="17"/>
  <c r="M665" i="17"/>
  <c r="P665" i="17" s="1"/>
  <c r="O697" i="17"/>
  <c r="N697" i="17"/>
  <c r="M697" i="17"/>
  <c r="R706" i="17"/>
  <c r="S706" i="17" s="1"/>
  <c r="T706" i="17" s="1"/>
  <c r="U706" i="17" s="1"/>
  <c r="O721" i="17"/>
  <c r="N721" i="17"/>
  <c r="M721" i="17"/>
  <c r="P721" i="17" s="1"/>
  <c r="O753" i="17"/>
  <c r="N753" i="17"/>
  <c r="M753" i="17"/>
  <c r="O785" i="17"/>
  <c r="N785" i="17"/>
  <c r="M785" i="17"/>
  <c r="P785" i="17" s="1"/>
  <c r="M529" i="17"/>
  <c r="M533" i="17"/>
  <c r="M537" i="17"/>
  <c r="M541" i="17"/>
  <c r="M545" i="17"/>
  <c r="M549" i="17"/>
  <c r="M553" i="17"/>
  <c r="M557" i="17"/>
  <c r="M561" i="17"/>
  <c r="M565" i="17"/>
  <c r="M569" i="17"/>
  <c r="M573" i="17"/>
  <c r="M577" i="17"/>
  <c r="P577" i="17" s="1"/>
  <c r="M581" i="17"/>
  <c r="P581" i="17" s="1"/>
  <c r="M585" i="17"/>
  <c r="P585" i="17" s="1"/>
  <c r="M589" i="17"/>
  <c r="P589" i="17" s="1"/>
  <c r="M593" i="17"/>
  <c r="P593" i="17" s="1"/>
  <c r="M597" i="17"/>
  <c r="P597" i="17" s="1"/>
  <c r="M601" i="17"/>
  <c r="P601" i="17" s="1"/>
  <c r="M605" i="17"/>
  <c r="P605" i="17" s="1"/>
  <c r="M609" i="17"/>
  <c r="P609" i="17" s="1"/>
  <c r="M613" i="17"/>
  <c r="P613" i="17" s="1"/>
  <c r="M617" i="17"/>
  <c r="P617" i="17" s="1"/>
  <c r="M621" i="17"/>
  <c r="M625" i="17"/>
  <c r="M629" i="17"/>
  <c r="M633" i="17"/>
  <c r="P633" i="17" s="1"/>
  <c r="M637" i="17"/>
  <c r="P637" i="17" s="1"/>
  <c r="O651" i="17"/>
  <c r="N651" i="17"/>
  <c r="M651" i="17"/>
  <c r="O669" i="17"/>
  <c r="N669" i="17"/>
  <c r="M669" i="17"/>
  <c r="O701" i="17"/>
  <c r="N701" i="17"/>
  <c r="M701" i="17"/>
  <c r="P701" i="17" s="1"/>
  <c r="O725" i="17"/>
  <c r="N725" i="17"/>
  <c r="M725" i="17"/>
  <c r="O757" i="17"/>
  <c r="N757" i="17"/>
  <c r="M757" i="17"/>
  <c r="P757" i="17" s="1"/>
  <c r="O789" i="17"/>
  <c r="N789" i="17"/>
  <c r="M789" i="17"/>
  <c r="R853" i="17"/>
  <c r="S853" i="17" s="1"/>
  <c r="T853" i="17" s="1"/>
  <c r="U853" i="17" s="1"/>
  <c r="N529" i="17"/>
  <c r="N533" i="17"/>
  <c r="N537" i="17"/>
  <c r="N541" i="17"/>
  <c r="N545" i="17"/>
  <c r="N549" i="17"/>
  <c r="N553" i="17"/>
  <c r="N557" i="17"/>
  <c r="N561" i="17"/>
  <c r="N565" i="17"/>
  <c r="N569" i="17"/>
  <c r="N573" i="17"/>
  <c r="N621" i="17"/>
  <c r="N625" i="17"/>
  <c r="N629" i="17"/>
  <c r="O673" i="17"/>
  <c r="N673" i="17"/>
  <c r="M673" i="17"/>
  <c r="O729" i="17"/>
  <c r="N729" i="17"/>
  <c r="M729" i="17"/>
  <c r="P729" i="17" s="1"/>
  <c r="O761" i="17"/>
  <c r="N761" i="17"/>
  <c r="M761" i="17"/>
  <c r="O793" i="17"/>
  <c r="N793" i="17"/>
  <c r="M793" i="17"/>
  <c r="P793" i="17" s="1"/>
  <c r="M530" i="17"/>
  <c r="M534" i="17"/>
  <c r="M538" i="17"/>
  <c r="M542" i="17"/>
  <c r="M546" i="17"/>
  <c r="P546" i="17" s="1"/>
  <c r="M550" i="17"/>
  <c r="M554" i="17"/>
  <c r="M558" i="17"/>
  <c r="P558" i="17" s="1"/>
  <c r="M562" i="17"/>
  <c r="P562" i="17" s="1"/>
  <c r="M566" i="17"/>
  <c r="M570" i="17"/>
  <c r="M626" i="17"/>
  <c r="M630" i="17"/>
  <c r="P630" i="17" s="1"/>
  <c r="O677" i="17"/>
  <c r="N677" i="17"/>
  <c r="M677" i="17"/>
  <c r="O705" i="17"/>
  <c r="N705" i="17"/>
  <c r="M705" i="17"/>
  <c r="P705" i="17" s="1"/>
  <c r="O733" i="17"/>
  <c r="N733" i="17"/>
  <c r="M733" i="17"/>
  <c r="O765" i="17"/>
  <c r="N765" i="17"/>
  <c r="M765" i="17"/>
  <c r="P765" i="17" s="1"/>
  <c r="O797" i="17"/>
  <c r="N797" i="17"/>
  <c r="M797" i="17"/>
  <c r="P840" i="17"/>
  <c r="N530" i="17"/>
  <c r="N534" i="17"/>
  <c r="N538" i="17"/>
  <c r="N542" i="17"/>
  <c r="N546" i="17"/>
  <c r="N550" i="17"/>
  <c r="N554" i="17"/>
  <c r="N558" i="17"/>
  <c r="N566" i="17"/>
  <c r="N570" i="17"/>
  <c r="N626" i="17"/>
  <c r="N630" i="17"/>
  <c r="O681" i="17"/>
  <c r="N681" i="17"/>
  <c r="M681" i="17"/>
  <c r="O737" i="17"/>
  <c r="N737" i="17"/>
  <c r="M737" i="17"/>
  <c r="P737" i="17" s="1"/>
  <c r="P744" i="17"/>
  <c r="O769" i="17"/>
  <c r="N769" i="17"/>
  <c r="M769" i="17"/>
  <c r="O801" i="17"/>
  <c r="N801" i="17"/>
  <c r="M801" i="17"/>
  <c r="P801" i="17" s="1"/>
  <c r="P852" i="17"/>
  <c r="M531" i="17"/>
  <c r="P531" i="17" s="1"/>
  <c r="M535" i="17"/>
  <c r="P535" i="17" s="1"/>
  <c r="M539" i="17"/>
  <c r="P539" i="17" s="1"/>
  <c r="M543" i="17"/>
  <c r="P543" i="17" s="1"/>
  <c r="M547" i="17"/>
  <c r="P547" i="17" s="1"/>
  <c r="M551" i="17"/>
  <c r="P551" i="17" s="1"/>
  <c r="M555" i="17"/>
  <c r="P555" i="17" s="1"/>
  <c r="M559" i="17"/>
  <c r="P559" i="17" s="1"/>
  <c r="M563" i="17"/>
  <c r="P563" i="17" s="1"/>
  <c r="M567" i="17"/>
  <c r="P567" i="17" s="1"/>
  <c r="M571" i="17"/>
  <c r="P571" i="17" s="1"/>
  <c r="M575" i="17"/>
  <c r="P575" i="17" s="1"/>
  <c r="M579" i="17"/>
  <c r="M583" i="17"/>
  <c r="P583" i="17" s="1"/>
  <c r="M587" i="17"/>
  <c r="P587" i="17" s="1"/>
  <c r="M591" i="17"/>
  <c r="P591" i="17" s="1"/>
  <c r="M595" i="17"/>
  <c r="P595" i="17" s="1"/>
  <c r="M599" i="17"/>
  <c r="M603" i="17"/>
  <c r="P603" i="17" s="1"/>
  <c r="M607" i="17"/>
  <c r="P607" i="17" s="1"/>
  <c r="M611" i="17"/>
  <c r="P611" i="17" s="1"/>
  <c r="M615" i="17"/>
  <c r="M619" i="17"/>
  <c r="P619" i="17" s="1"/>
  <c r="M623" i="17"/>
  <c r="P623" i="17" s="1"/>
  <c r="M627" i="17"/>
  <c r="P627" i="17" s="1"/>
  <c r="M631" i="17"/>
  <c r="P631" i="17" s="1"/>
  <c r="M635" i="17"/>
  <c r="M639" i="17"/>
  <c r="P639" i="17" s="1"/>
  <c r="M643" i="17"/>
  <c r="P643" i="17" s="1"/>
  <c r="M647" i="17"/>
  <c r="P647" i="17" s="1"/>
  <c r="O653" i="17"/>
  <c r="N653" i="17"/>
  <c r="M653" i="17"/>
  <c r="O685" i="17"/>
  <c r="N685" i="17"/>
  <c r="M685" i="17"/>
  <c r="P685" i="17" s="1"/>
  <c r="O709" i="17"/>
  <c r="N709" i="17"/>
  <c r="M709" i="17"/>
  <c r="O741" i="17"/>
  <c r="N741" i="17"/>
  <c r="M741" i="17"/>
  <c r="P741" i="17" s="1"/>
  <c r="O773" i="17"/>
  <c r="N773" i="17"/>
  <c r="M773" i="17"/>
  <c r="O805" i="17"/>
  <c r="N805" i="17"/>
  <c r="M805" i="17"/>
  <c r="P805" i="17" s="1"/>
  <c r="P836" i="17"/>
  <c r="O657" i="17"/>
  <c r="N657" i="17"/>
  <c r="M657" i="17"/>
  <c r="O689" i="17"/>
  <c r="N689" i="17"/>
  <c r="M689" i="17"/>
  <c r="R702" i="17"/>
  <c r="S702" i="17" s="1"/>
  <c r="T702" i="17" s="1"/>
  <c r="U702" i="17" s="1"/>
  <c r="O713" i="17"/>
  <c r="N713" i="17"/>
  <c r="M713" i="17"/>
  <c r="P713" i="17" s="1"/>
  <c r="O745" i="17"/>
  <c r="N745" i="17"/>
  <c r="M745" i="17"/>
  <c r="O777" i="17"/>
  <c r="N777" i="17"/>
  <c r="M777" i="17"/>
  <c r="P777" i="17" s="1"/>
  <c r="P860" i="17"/>
  <c r="O893" i="17"/>
  <c r="N893" i="17"/>
  <c r="M893" i="17"/>
  <c r="P893" i="17" s="1"/>
  <c r="O901" i="17"/>
  <c r="N901" i="17"/>
  <c r="M901" i="17"/>
  <c r="P901" i="17" s="1"/>
  <c r="O913" i="17"/>
  <c r="N913" i="17"/>
  <c r="M913" i="17"/>
  <c r="O945" i="17"/>
  <c r="N945" i="17"/>
  <c r="M945" i="17"/>
  <c r="O977" i="17"/>
  <c r="N977" i="17"/>
  <c r="M977" i="17"/>
  <c r="O1009" i="17"/>
  <c r="N1009" i="17"/>
  <c r="M1009" i="17"/>
  <c r="O1041" i="17"/>
  <c r="N1041" i="17"/>
  <c r="M1041" i="17"/>
  <c r="O1100" i="17"/>
  <c r="N1100" i="17"/>
  <c r="M1100" i="17"/>
  <c r="P1100" i="17" s="1"/>
  <c r="P1170" i="17"/>
  <c r="Q2350" i="17"/>
  <c r="R2350" i="17" s="1"/>
  <c r="S2350" i="17" s="1"/>
  <c r="T2350" i="17" s="1"/>
  <c r="U2350" i="17" s="1"/>
  <c r="Q2749" i="17"/>
  <c r="R2749" i="17" s="1"/>
  <c r="S2749" i="17" s="1"/>
  <c r="T2749" i="17" s="1"/>
  <c r="U2749" i="17" s="1"/>
  <c r="O652" i="17"/>
  <c r="P652" i="17" s="1"/>
  <c r="O656" i="17"/>
  <c r="P656" i="17" s="1"/>
  <c r="O660" i="17"/>
  <c r="P660" i="17" s="1"/>
  <c r="O664" i="17"/>
  <c r="P664" i="17" s="1"/>
  <c r="O668" i="17"/>
  <c r="P668" i="17" s="1"/>
  <c r="O672" i="17"/>
  <c r="P672" i="17" s="1"/>
  <c r="O676" i="17"/>
  <c r="P676" i="17" s="1"/>
  <c r="O680" i="17"/>
  <c r="P680" i="17" s="1"/>
  <c r="O684" i="17"/>
  <c r="P684" i="17" s="1"/>
  <c r="O688" i="17"/>
  <c r="P688" i="17" s="1"/>
  <c r="O692" i="17"/>
  <c r="P692" i="17" s="1"/>
  <c r="O696" i="17"/>
  <c r="P696" i="17" s="1"/>
  <c r="O700" i="17"/>
  <c r="P700" i="17" s="1"/>
  <c r="O704" i="17"/>
  <c r="P704" i="17" s="1"/>
  <c r="O708" i="17"/>
  <c r="P708" i="17" s="1"/>
  <c r="O712" i="17"/>
  <c r="P712" i="17" s="1"/>
  <c r="O716" i="17"/>
  <c r="P716" i="17" s="1"/>
  <c r="O720" i="17"/>
  <c r="P720" i="17" s="1"/>
  <c r="O724" i="17"/>
  <c r="P724" i="17" s="1"/>
  <c r="O728" i="17"/>
  <c r="P728" i="17" s="1"/>
  <c r="O732" i="17"/>
  <c r="P732" i="17" s="1"/>
  <c r="O736" i="17"/>
  <c r="P736" i="17" s="1"/>
  <c r="O740" i="17"/>
  <c r="P740" i="17" s="1"/>
  <c r="O744" i="17"/>
  <c r="O748" i="17"/>
  <c r="P748" i="17" s="1"/>
  <c r="O752" i="17"/>
  <c r="P752" i="17" s="1"/>
  <c r="O756" i="17"/>
  <c r="P756" i="17" s="1"/>
  <c r="O760" i="17"/>
  <c r="P760" i="17" s="1"/>
  <c r="O764" i="17"/>
  <c r="P764" i="17" s="1"/>
  <c r="O768" i="17"/>
  <c r="P768" i="17" s="1"/>
  <c r="O772" i="17"/>
  <c r="P772" i="17" s="1"/>
  <c r="O776" i="17"/>
  <c r="P776" i="17" s="1"/>
  <c r="O780" i="17"/>
  <c r="P780" i="17" s="1"/>
  <c r="O784" i="17"/>
  <c r="P784" i="17" s="1"/>
  <c r="O788" i="17"/>
  <c r="P788" i="17" s="1"/>
  <c r="O792" i="17"/>
  <c r="P792" i="17" s="1"/>
  <c r="O796" i="17"/>
  <c r="P796" i="17" s="1"/>
  <c r="O800" i="17"/>
  <c r="P800" i="17" s="1"/>
  <c r="O804" i="17"/>
  <c r="P804" i="17" s="1"/>
  <c r="O808" i="17"/>
  <c r="P808" i="17" s="1"/>
  <c r="M809" i="17"/>
  <c r="P809" i="17" s="1"/>
  <c r="O812" i="17"/>
  <c r="P812" i="17" s="1"/>
  <c r="M813" i="17"/>
  <c r="O816" i="17"/>
  <c r="P816" i="17" s="1"/>
  <c r="M817" i="17"/>
  <c r="O820" i="17"/>
  <c r="P820" i="17" s="1"/>
  <c r="M821" i="17"/>
  <c r="O824" i="17"/>
  <c r="P824" i="17" s="1"/>
  <c r="M825" i="17"/>
  <c r="P825" i="17" s="1"/>
  <c r="O828" i="17"/>
  <c r="P828" i="17" s="1"/>
  <c r="M829" i="17"/>
  <c r="O832" i="17"/>
  <c r="P832" i="17" s="1"/>
  <c r="M833" i="17"/>
  <c r="O836" i="17"/>
  <c r="M837" i="17"/>
  <c r="M847" i="17"/>
  <c r="N848" i="17"/>
  <c r="P848" i="17" s="1"/>
  <c r="N849" i="17"/>
  <c r="P849" i="17" s="1"/>
  <c r="O850" i="17"/>
  <c r="P850" i="17" s="1"/>
  <c r="Q853" i="17"/>
  <c r="R854" i="17"/>
  <c r="S854" i="17" s="1"/>
  <c r="T854" i="17" s="1"/>
  <c r="U854" i="17" s="1"/>
  <c r="M863" i="17"/>
  <c r="N864" i="17"/>
  <c r="P864" i="17" s="1"/>
  <c r="N865" i="17"/>
  <c r="P865" i="17" s="1"/>
  <c r="O866" i="17"/>
  <c r="P866" i="17" s="1"/>
  <c r="O869" i="17"/>
  <c r="N869" i="17"/>
  <c r="M869" i="17"/>
  <c r="P869" i="17" s="1"/>
  <c r="O871" i="17"/>
  <c r="M871" i="17"/>
  <c r="O873" i="17"/>
  <c r="N873" i="17"/>
  <c r="M873" i="17"/>
  <c r="P873" i="17" s="1"/>
  <c r="O875" i="17"/>
  <c r="M875" i="17"/>
  <c r="P875" i="17" s="1"/>
  <c r="O877" i="17"/>
  <c r="N877" i="17"/>
  <c r="M877" i="17"/>
  <c r="O879" i="17"/>
  <c r="M879" i="17"/>
  <c r="P879" i="17" s="1"/>
  <c r="O881" i="17"/>
  <c r="N881" i="17"/>
  <c r="M881" i="17"/>
  <c r="O883" i="17"/>
  <c r="M883" i="17"/>
  <c r="P883" i="17" s="1"/>
  <c r="O885" i="17"/>
  <c r="N885" i="17"/>
  <c r="M885" i="17"/>
  <c r="P885" i="17" s="1"/>
  <c r="O887" i="17"/>
  <c r="M887" i="17"/>
  <c r="O889" i="17"/>
  <c r="N889" i="17"/>
  <c r="M889" i="17"/>
  <c r="P889" i="17" s="1"/>
  <c r="O891" i="17"/>
  <c r="M891" i="17"/>
  <c r="P891" i="17" s="1"/>
  <c r="P904" i="17"/>
  <c r="O917" i="17"/>
  <c r="N917" i="17"/>
  <c r="M917" i="17"/>
  <c r="P917" i="17" s="1"/>
  <c r="O949" i="17"/>
  <c r="N949" i="17"/>
  <c r="M949" i="17"/>
  <c r="P949" i="17" s="1"/>
  <c r="P956" i="17"/>
  <c r="O981" i="17"/>
  <c r="N981" i="17"/>
  <c r="M981" i="17"/>
  <c r="P981" i="17" s="1"/>
  <c r="O1013" i="17"/>
  <c r="N1013" i="17"/>
  <c r="M1013" i="17"/>
  <c r="P1013" i="17" s="1"/>
  <c r="P1020" i="17"/>
  <c r="O1045" i="17"/>
  <c r="N1045" i="17"/>
  <c r="M1045" i="17"/>
  <c r="O1068" i="17"/>
  <c r="N1068" i="17"/>
  <c r="M1068" i="17"/>
  <c r="P1068" i="17" s="1"/>
  <c r="Q1085" i="17"/>
  <c r="R1085" i="17"/>
  <c r="S1085" i="17" s="1"/>
  <c r="T1085" i="17" s="1"/>
  <c r="U1085" i="17" s="1"/>
  <c r="Q1157" i="17"/>
  <c r="R1157" i="17" s="1"/>
  <c r="S1157" i="17" s="1"/>
  <c r="T1157" i="17" s="1"/>
  <c r="U1157" i="17" s="1"/>
  <c r="Q1189" i="17"/>
  <c r="R1189" i="17" s="1"/>
  <c r="S1189" i="17" s="1"/>
  <c r="T1189" i="17" s="1"/>
  <c r="U1189" i="17" s="1"/>
  <c r="Q1221" i="17"/>
  <c r="R1221" i="17" s="1"/>
  <c r="S1221" i="17" s="1"/>
  <c r="T1221" i="17" s="1"/>
  <c r="U1221" i="17" s="1"/>
  <c r="Q1253" i="17"/>
  <c r="R1253" i="17" s="1"/>
  <c r="S1253" i="17" s="1"/>
  <c r="T1253" i="17" s="1"/>
  <c r="U1253" i="17" s="1"/>
  <c r="Q1387" i="17"/>
  <c r="R1387" i="17" s="1"/>
  <c r="S1387" i="17" s="1"/>
  <c r="T1387" i="17" s="1"/>
  <c r="U1387" i="17" s="1"/>
  <c r="Q1419" i="17"/>
  <c r="R1419" i="17" s="1"/>
  <c r="S1419" i="17" s="1"/>
  <c r="T1419" i="17" s="1"/>
  <c r="U1419" i="17" s="1"/>
  <c r="Q1451" i="17"/>
  <c r="R1451" i="17" s="1"/>
  <c r="S1451" i="17" s="1"/>
  <c r="T1451" i="17" s="1"/>
  <c r="U1451" i="17" s="1"/>
  <c r="N809" i="17"/>
  <c r="N813" i="17"/>
  <c r="N817" i="17"/>
  <c r="N821" i="17"/>
  <c r="N825" i="17"/>
  <c r="N829" i="17"/>
  <c r="N833" i="17"/>
  <c r="N837" i="17"/>
  <c r="N847" i="17"/>
  <c r="O848" i="17"/>
  <c r="N863" i="17"/>
  <c r="O864" i="17"/>
  <c r="O899" i="17"/>
  <c r="N899" i="17"/>
  <c r="M899" i="17"/>
  <c r="O907" i="17"/>
  <c r="N907" i="17"/>
  <c r="M907" i="17"/>
  <c r="O921" i="17"/>
  <c r="N921" i="17"/>
  <c r="M921" i="17"/>
  <c r="P921" i="17" s="1"/>
  <c r="P928" i="17"/>
  <c r="O953" i="17"/>
  <c r="N953" i="17"/>
  <c r="M953" i="17"/>
  <c r="P953" i="17" s="1"/>
  <c r="O985" i="17"/>
  <c r="N985" i="17"/>
  <c r="M985" i="17"/>
  <c r="P985" i="17" s="1"/>
  <c r="P992" i="17"/>
  <c r="O1017" i="17"/>
  <c r="N1017" i="17"/>
  <c r="M1017" i="17"/>
  <c r="P1017" i="17" s="1"/>
  <c r="O1049" i="17"/>
  <c r="N1049" i="17"/>
  <c r="M1049" i="17"/>
  <c r="P1049" i="17" s="1"/>
  <c r="P1056" i="17"/>
  <c r="M1069" i="17"/>
  <c r="O1069" i="17"/>
  <c r="N1069" i="17"/>
  <c r="Q1119" i="17"/>
  <c r="R1119" i="17" s="1"/>
  <c r="S1119" i="17" s="1"/>
  <c r="T1119" i="17" s="1"/>
  <c r="U1119" i="17" s="1"/>
  <c r="M650" i="17"/>
  <c r="P650" i="17" s="1"/>
  <c r="M654" i="17"/>
  <c r="P654" i="17" s="1"/>
  <c r="M658" i="17"/>
  <c r="P658" i="17" s="1"/>
  <c r="M662" i="17"/>
  <c r="P662" i="17" s="1"/>
  <c r="M666" i="17"/>
  <c r="P666" i="17" s="1"/>
  <c r="M670" i="17"/>
  <c r="P670" i="17" s="1"/>
  <c r="M674" i="17"/>
  <c r="P674" i="17" s="1"/>
  <c r="M678" i="17"/>
  <c r="P678" i="17" s="1"/>
  <c r="M682" i="17"/>
  <c r="P682" i="17" s="1"/>
  <c r="M686" i="17"/>
  <c r="P686" i="17" s="1"/>
  <c r="M690" i="17"/>
  <c r="P690" i="17" s="1"/>
  <c r="M694" i="17"/>
  <c r="P694" i="17" s="1"/>
  <c r="M698" i="17"/>
  <c r="P698" i="17" s="1"/>
  <c r="M710" i="17"/>
  <c r="P710" i="17" s="1"/>
  <c r="M714" i="17"/>
  <c r="P714" i="17" s="1"/>
  <c r="M718" i="17"/>
  <c r="P718" i="17" s="1"/>
  <c r="M722" i="17"/>
  <c r="P722" i="17" s="1"/>
  <c r="M726" i="17"/>
  <c r="P726" i="17" s="1"/>
  <c r="M730" i="17"/>
  <c r="P730" i="17" s="1"/>
  <c r="M734" i="17"/>
  <c r="P734" i="17" s="1"/>
  <c r="M738" i="17"/>
  <c r="P738" i="17" s="1"/>
  <c r="M742" i="17"/>
  <c r="P742" i="17" s="1"/>
  <c r="M746" i="17"/>
  <c r="P746" i="17" s="1"/>
  <c r="M750" i="17"/>
  <c r="P750" i="17" s="1"/>
  <c r="M754" i="17"/>
  <c r="P754" i="17" s="1"/>
  <c r="M758" i="17"/>
  <c r="P758" i="17" s="1"/>
  <c r="M762" i="17"/>
  <c r="P762" i="17" s="1"/>
  <c r="M766" i="17"/>
  <c r="P766" i="17" s="1"/>
  <c r="M770" i="17"/>
  <c r="P770" i="17" s="1"/>
  <c r="M774" i="17"/>
  <c r="P774" i="17" s="1"/>
  <c r="M778" i="17"/>
  <c r="P778" i="17" s="1"/>
  <c r="M782" i="17"/>
  <c r="P782" i="17" s="1"/>
  <c r="M786" i="17"/>
  <c r="P786" i="17" s="1"/>
  <c r="M790" i="17"/>
  <c r="P790" i="17" s="1"/>
  <c r="M794" i="17"/>
  <c r="P794" i="17" s="1"/>
  <c r="M798" i="17"/>
  <c r="P798" i="17" s="1"/>
  <c r="M802" i="17"/>
  <c r="P802" i="17" s="1"/>
  <c r="M806" i="17"/>
  <c r="P806" i="17" s="1"/>
  <c r="M810" i="17"/>
  <c r="P810" i="17" s="1"/>
  <c r="M814" i="17"/>
  <c r="P814" i="17" s="1"/>
  <c r="M818" i="17"/>
  <c r="P818" i="17" s="1"/>
  <c r="M822" i="17"/>
  <c r="P822" i="17" s="1"/>
  <c r="M826" i="17"/>
  <c r="P826" i="17" s="1"/>
  <c r="M830" i="17"/>
  <c r="P830" i="17" s="1"/>
  <c r="M834" i="17"/>
  <c r="P834" i="17" s="1"/>
  <c r="M838" i="17"/>
  <c r="P838" i="17" s="1"/>
  <c r="M843" i="17"/>
  <c r="P843" i="17" s="1"/>
  <c r="N844" i="17"/>
  <c r="P844" i="17" s="1"/>
  <c r="M859" i="17"/>
  <c r="P859" i="17" s="1"/>
  <c r="N860" i="17"/>
  <c r="O925" i="17"/>
  <c r="N925" i="17"/>
  <c r="M925" i="17"/>
  <c r="O957" i="17"/>
  <c r="N957" i="17"/>
  <c r="M957" i="17"/>
  <c r="P957" i="17" s="1"/>
  <c r="O989" i="17"/>
  <c r="N989" i="17"/>
  <c r="M989" i="17"/>
  <c r="O1021" i="17"/>
  <c r="N1021" i="17"/>
  <c r="M1021" i="17"/>
  <c r="P1021" i="17" s="1"/>
  <c r="O1053" i="17"/>
  <c r="N1053" i="17"/>
  <c r="M1053" i="17"/>
  <c r="Q1063" i="17"/>
  <c r="R1063" i="17" s="1"/>
  <c r="S1063" i="17" s="1"/>
  <c r="T1063" i="17" s="1"/>
  <c r="U1063" i="17" s="1"/>
  <c r="O1136" i="17"/>
  <c r="N1136" i="17"/>
  <c r="M1136" i="17"/>
  <c r="R1165" i="17"/>
  <c r="S1165" i="17" s="1"/>
  <c r="T1165" i="17" s="1"/>
  <c r="U1165" i="17" s="1"/>
  <c r="Q1165" i="17"/>
  <c r="Q1197" i="17"/>
  <c r="R1197" i="17" s="1"/>
  <c r="S1197" i="17" s="1"/>
  <c r="T1197" i="17" s="1"/>
  <c r="U1197" i="17" s="1"/>
  <c r="Q1229" i="17"/>
  <c r="R1229" i="17" s="1"/>
  <c r="S1229" i="17" s="1"/>
  <c r="T1229" i="17" s="1"/>
  <c r="U1229" i="17" s="1"/>
  <c r="R1261" i="17"/>
  <c r="S1261" i="17" s="1"/>
  <c r="T1261" i="17" s="1"/>
  <c r="U1261" i="17" s="1"/>
  <c r="Q1261" i="17"/>
  <c r="O1647" i="17"/>
  <c r="N1647" i="17"/>
  <c r="M1647" i="17"/>
  <c r="P1647" i="17" s="1"/>
  <c r="O897" i="17"/>
  <c r="N897" i="17"/>
  <c r="M897" i="17"/>
  <c r="P897" i="17" s="1"/>
  <c r="O905" i="17"/>
  <c r="N905" i="17"/>
  <c r="M905" i="17"/>
  <c r="O929" i="17"/>
  <c r="N929" i="17"/>
  <c r="M929" i="17"/>
  <c r="O961" i="17"/>
  <c r="N961" i="17"/>
  <c r="M961" i="17"/>
  <c r="O993" i="17"/>
  <c r="N993" i="17"/>
  <c r="M993" i="17"/>
  <c r="P993" i="17" s="1"/>
  <c r="O1025" i="17"/>
  <c r="N1025" i="17"/>
  <c r="M1025" i="17"/>
  <c r="O1057" i="17"/>
  <c r="N1057" i="17"/>
  <c r="M1057" i="17"/>
  <c r="P1057" i="17" s="1"/>
  <c r="Q1070" i="17"/>
  <c r="R1070" i="17" s="1"/>
  <c r="S1070" i="17" s="1"/>
  <c r="T1070" i="17" s="1"/>
  <c r="U1070" i="17" s="1"/>
  <c r="Q1089" i="17"/>
  <c r="R1089" i="17" s="1"/>
  <c r="S1089" i="17" s="1"/>
  <c r="T1089" i="17" s="1"/>
  <c r="U1089" i="17" s="1"/>
  <c r="M655" i="17"/>
  <c r="M659" i="17"/>
  <c r="M663" i="17"/>
  <c r="P663" i="17" s="1"/>
  <c r="M667" i="17"/>
  <c r="M671" i="17"/>
  <c r="M675" i="17"/>
  <c r="M679" i="17"/>
  <c r="M683" i="17"/>
  <c r="M687" i="17"/>
  <c r="M691" i="17"/>
  <c r="M695" i="17"/>
  <c r="P695" i="17" s="1"/>
  <c r="M699" i="17"/>
  <c r="M703" i="17"/>
  <c r="M707" i="17"/>
  <c r="M711" i="17"/>
  <c r="M715" i="17"/>
  <c r="M719" i="17"/>
  <c r="M723" i="17"/>
  <c r="M727" i="17"/>
  <c r="P727" i="17" s="1"/>
  <c r="M731" i="17"/>
  <c r="M735" i="17"/>
  <c r="M739" i="17"/>
  <c r="M743" i="17"/>
  <c r="M747" i="17"/>
  <c r="M751" i="17"/>
  <c r="M755" i="17"/>
  <c r="M759" i="17"/>
  <c r="P759" i="17" s="1"/>
  <c r="M763" i="17"/>
  <c r="M767" i="17"/>
  <c r="M771" i="17"/>
  <c r="M775" i="17"/>
  <c r="M779" i="17"/>
  <c r="M783" i="17"/>
  <c r="M787" i="17"/>
  <c r="M791" i="17"/>
  <c r="P791" i="17" s="1"/>
  <c r="M795" i="17"/>
  <c r="M799" i="17"/>
  <c r="M803" i="17"/>
  <c r="M807" i="17"/>
  <c r="M811" i="17"/>
  <c r="M815" i="17"/>
  <c r="M819" i="17"/>
  <c r="M823" i="17"/>
  <c r="P823" i="17" s="1"/>
  <c r="M827" i="17"/>
  <c r="M831" i="17"/>
  <c r="M835" i="17"/>
  <c r="M839" i="17"/>
  <c r="N840" i="17"/>
  <c r="N841" i="17"/>
  <c r="P841" i="17" s="1"/>
  <c r="O842" i="17"/>
  <c r="P842" i="17" s="1"/>
  <c r="Q845" i="17"/>
  <c r="R845" i="17" s="1"/>
  <c r="S845" i="17" s="1"/>
  <c r="T845" i="17" s="1"/>
  <c r="U845" i="17" s="1"/>
  <c r="R846" i="17"/>
  <c r="S846" i="17" s="1"/>
  <c r="T846" i="17" s="1"/>
  <c r="U846" i="17" s="1"/>
  <c r="M855" i="17"/>
  <c r="N856" i="17"/>
  <c r="P856" i="17" s="1"/>
  <c r="N857" i="17"/>
  <c r="P857" i="17" s="1"/>
  <c r="O858" i="17"/>
  <c r="P858" i="17" s="1"/>
  <c r="Q861" i="17"/>
  <c r="R861" i="17" s="1"/>
  <c r="S861" i="17" s="1"/>
  <c r="T861" i="17" s="1"/>
  <c r="U861" i="17" s="1"/>
  <c r="R862" i="17"/>
  <c r="S862" i="17" s="1"/>
  <c r="T862" i="17" s="1"/>
  <c r="U862" i="17" s="1"/>
  <c r="M868" i="17"/>
  <c r="P868" i="17" s="1"/>
  <c r="O868" i="17"/>
  <c r="M872" i="17"/>
  <c r="P872" i="17" s="1"/>
  <c r="O872" i="17"/>
  <c r="M876" i="17"/>
  <c r="O876" i="17"/>
  <c r="M880" i="17"/>
  <c r="O880" i="17"/>
  <c r="M884" i="17"/>
  <c r="P884" i="17" s="1"/>
  <c r="O884" i="17"/>
  <c r="M888" i="17"/>
  <c r="P888" i="17" s="1"/>
  <c r="O888" i="17"/>
  <c r="O933" i="17"/>
  <c r="N933" i="17"/>
  <c r="M933" i="17"/>
  <c r="O965" i="17"/>
  <c r="N965" i="17"/>
  <c r="M965" i="17"/>
  <c r="P965" i="17" s="1"/>
  <c r="O997" i="17"/>
  <c r="N997" i="17"/>
  <c r="M997" i="17"/>
  <c r="O1029" i="17"/>
  <c r="N1029" i="17"/>
  <c r="M1029" i="17"/>
  <c r="P1029" i="17" s="1"/>
  <c r="O1061" i="17"/>
  <c r="N1061" i="17"/>
  <c r="M1061" i="17"/>
  <c r="Q1117" i="17"/>
  <c r="R1117" i="17"/>
  <c r="S1117" i="17" s="1"/>
  <c r="T1117" i="17" s="1"/>
  <c r="U1117" i="17" s="1"/>
  <c r="R1141" i="17"/>
  <c r="S1141" i="17" s="1"/>
  <c r="T1141" i="17" s="1"/>
  <c r="U1141" i="17" s="1"/>
  <c r="Q1141" i="17"/>
  <c r="Q1173" i="17"/>
  <c r="R1173" i="17" s="1"/>
  <c r="S1173" i="17" s="1"/>
  <c r="T1173" i="17" s="1"/>
  <c r="U1173" i="17" s="1"/>
  <c r="Q1205" i="17"/>
  <c r="R1205" i="17" s="1"/>
  <c r="S1205" i="17" s="1"/>
  <c r="T1205" i="17" s="1"/>
  <c r="U1205" i="17" s="1"/>
  <c r="R1237" i="17"/>
  <c r="S1237" i="17" s="1"/>
  <c r="T1237" i="17" s="1"/>
  <c r="U1237" i="17" s="1"/>
  <c r="Q1237" i="17"/>
  <c r="R1269" i="17"/>
  <c r="S1269" i="17" s="1"/>
  <c r="T1269" i="17" s="1"/>
  <c r="U1269" i="17" s="1"/>
  <c r="Q1269" i="17"/>
  <c r="N655" i="17"/>
  <c r="N659" i="17"/>
  <c r="N663" i="17"/>
  <c r="N667" i="17"/>
  <c r="N671" i="17"/>
  <c r="N675" i="17"/>
  <c r="N679" i="17"/>
  <c r="N683" i="17"/>
  <c r="N687" i="17"/>
  <c r="N691" i="17"/>
  <c r="N695" i="17"/>
  <c r="N699" i="17"/>
  <c r="N703" i="17"/>
  <c r="N707" i="17"/>
  <c r="N711" i="17"/>
  <c r="N715" i="17"/>
  <c r="N719" i="17"/>
  <c r="N723" i="17"/>
  <c r="N727" i="17"/>
  <c r="N731" i="17"/>
  <c r="N735" i="17"/>
  <c r="N739" i="17"/>
  <c r="N743" i="17"/>
  <c r="N747" i="17"/>
  <c r="N751" i="17"/>
  <c r="N755" i="17"/>
  <c r="N759" i="17"/>
  <c r="N763" i="17"/>
  <c r="N767" i="17"/>
  <c r="N771" i="17"/>
  <c r="N775" i="17"/>
  <c r="N779" i="17"/>
  <c r="N783" i="17"/>
  <c r="N787" i="17"/>
  <c r="N791" i="17"/>
  <c r="N795" i="17"/>
  <c r="N799" i="17"/>
  <c r="N803" i="17"/>
  <c r="N807" i="17"/>
  <c r="N811" i="17"/>
  <c r="N815" i="17"/>
  <c r="N819" i="17"/>
  <c r="N823" i="17"/>
  <c r="N827" i="17"/>
  <c r="N831" i="17"/>
  <c r="N835" i="17"/>
  <c r="N839" i="17"/>
  <c r="O840" i="17"/>
  <c r="N855" i="17"/>
  <c r="O856" i="17"/>
  <c r="O895" i="17"/>
  <c r="N895" i="17"/>
  <c r="M895" i="17"/>
  <c r="P895" i="17" s="1"/>
  <c r="O903" i="17"/>
  <c r="N903" i="17"/>
  <c r="M903" i="17"/>
  <c r="O937" i="17"/>
  <c r="N937" i="17"/>
  <c r="M937" i="17"/>
  <c r="O969" i="17"/>
  <c r="N969" i="17"/>
  <c r="M969" i="17"/>
  <c r="O1001" i="17"/>
  <c r="N1001" i="17"/>
  <c r="M1001" i="17"/>
  <c r="P1001" i="17" s="1"/>
  <c r="O1033" i="17"/>
  <c r="N1033" i="17"/>
  <c r="M1033" i="17"/>
  <c r="P1081" i="17"/>
  <c r="M851" i="17"/>
  <c r="P851" i="17" s="1"/>
  <c r="N852" i="17"/>
  <c r="M867" i="17"/>
  <c r="P867" i="17" s="1"/>
  <c r="O909" i="17"/>
  <c r="N909" i="17"/>
  <c r="M909" i="17"/>
  <c r="P909" i="17" s="1"/>
  <c r="O941" i="17"/>
  <c r="N941" i="17"/>
  <c r="M941" i="17"/>
  <c r="O973" i="17"/>
  <c r="N973" i="17"/>
  <c r="M973" i="17"/>
  <c r="P973" i="17" s="1"/>
  <c r="O1005" i="17"/>
  <c r="N1005" i="17"/>
  <c r="M1005" i="17"/>
  <c r="O1037" i="17"/>
  <c r="N1037" i="17"/>
  <c r="M1037" i="17"/>
  <c r="P1037" i="17" s="1"/>
  <c r="Q1071" i="17"/>
  <c r="R1071" i="17"/>
  <c r="S1071" i="17" s="1"/>
  <c r="T1071" i="17" s="1"/>
  <c r="U1071" i="17" s="1"/>
  <c r="O1090" i="17"/>
  <c r="N1090" i="17"/>
  <c r="M1090" i="17"/>
  <c r="P1090" i="17" s="1"/>
  <c r="Q1097" i="17"/>
  <c r="R1097" i="17" s="1"/>
  <c r="S1097" i="17" s="1"/>
  <c r="T1097" i="17" s="1"/>
  <c r="U1097" i="17" s="1"/>
  <c r="Q1149" i="17"/>
  <c r="R1149" i="17" s="1"/>
  <c r="S1149" i="17" s="1"/>
  <c r="T1149" i="17" s="1"/>
  <c r="U1149" i="17" s="1"/>
  <c r="Q1181" i="17"/>
  <c r="R1181" i="17" s="1"/>
  <c r="S1181" i="17" s="1"/>
  <c r="T1181" i="17" s="1"/>
  <c r="U1181" i="17" s="1"/>
  <c r="Q1213" i="17"/>
  <c r="R1213" i="17" s="1"/>
  <c r="S1213" i="17" s="1"/>
  <c r="T1213" i="17" s="1"/>
  <c r="U1213" i="17" s="1"/>
  <c r="Q1245" i="17"/>
  <c r="R1245" i="17" s="1"/>
  <c r="S1245" i="17" s="1"/>
  <c r="T1245" i="17" s="1"/>
  <c r="U1245" i="17" s="1"/>
  <c r="Q1282" i="17"/>
  <c r="R1282" i="17" s="1"/>
  <c r="S1282" i="17" s="1"/>
  <c r="T1282" i="17" s="1"/>
  <c r="U1282" i="17" s="1"/>
  <c r="O892" i="17"/>
  <c r="P892" i="17" s="1"/>
  <c r="O896" i="17"/>
  <c r="P896" i="17" s="1"/>
  <c r="O900" i="17"/>
  <c r="P900" i="17" s="1"/>
  <c r="O904" i="17"/>
  <c r="O908" i="17"/>
  <c r="P908" i="17" s="1"/>
  <c r="O912" i="17"/>
  <c r="P912" i="17" s="1"/>
  <c r="O916" i="17"/>
  <c r="P916" i="17" s="1"/>
  <c r="O920" i="17"/>
  <c r="P920" i="17" s="1"/>
  <c r="O924" i="17"/>
  <c r="P924" i="17" s="1"/>
  <c r="O928" i="17"/>
  <c r="O932" i="17"/>
  <c r="P932" i="17" s="1"/>
  <c r="O936" i="17"/>
  <c r="P936" i="17" s="1"/>
  <c r="O940" i="17"/>
  <c r="P940" i="17" s="1"/>
  <c r="O944" i="17"/>
  <c r="P944" i="17" s="1"/>
  <c r="O948" i="17"/>
  <c r="P948" i="17" s="1"/>
  <c r="O952" i="17"/>
  <c r="P952" i="17" s="1"/>
  <c r="O956" i="17"/>
  <c r="O960" i="17"/>
  <c r="P960" i="17" s="1"/>
  <c r="O964" i="17"/>
  <c r="P964" i="17" s="1"/>
  <c r="O968" i="17"/>
  <c r="P968" i="17" s="1"/>
  <c r="O972" i="17"/>
  <c r="P972" i="17" s="1"/>
  <c r="O976" i="17"/>
  <c r="P976" i="17" s="1"/>
  <c r="O980" i="17"/>
  <c r="P980" i="17" s="1"/>
  <c r="O984" i="17"/>
  <c r="P984" i="17" s="1"/>
  <c r="O988" i="17"/>
  <c r="P988" i="17" s="1"/>
  <c r="O992" i="17"/>
  <c r="O996" i="17"/>
  <c r="P996" i="17" s="1"/>
  <c r="O1000" i="17"/>
  <c r="P1000" i="17" s="1"/>
  <c r="O1004" i="17"/>
  <c r="P1004" i="17" s="1"/>
  <c r="O1008" i="17"/>
  <c r="P1008" i="17" s="1"/>
  <c r="O1012" i="17"/>
  <c r="P1012" i="17" s="1"/>
  <c r="O1016" i="17"/>
  <c r="P1016" i="17" s="1"/>
  <c r="O1020" i="17"/>
  <c r="O1024" i="17"/>
  <c r="P1024" i="17" s="1"/>
  <c r="O1028" i="17"/>
  <c r="P1028" i="17" s="1"/>
  <c r="O1032" i="17"/>
  <c r="P1032" i="17" s="1"/>
  <c r="O1036" i="17"/>
  <c r="P1036" i="17" s="1"/>
  <c r="O1040" i="17"/>
  <c r="P1040" i="17" s="1"/>
  <c r="O1044" i="17"/>
  <c r="P1044" i="17" s="1"/>
  <c r="O1048" i="17"/>
  <c r="P1048" i="17" s="1"/>
  <c r="O1052" i="17"/>
  <c r="P1052" i="17" s="1"/>
  <c r="O1056" i="17"/>
  <c r="O1060" i="17"/>
  <c r="P1060" i="17" s="1"/>
  <c r="O1084" i="17"/>
  <c r="N1084" i="17"/>
  <c r="P1084" i="17" s="1"/>
  <c r="P1103" i="17"/>
  <c r="P1111" i="17"/>
  <c r="P1115" i="17"/>
  <c r="O1132" i="17"/>
  <c r="N1132" i="17"/>
  <c r="M1132" i="17"/>
  <c r="P1132" i="17" s="1"/>
  <c r="Q1350" i="17"/>
  <c r="R1350" i="17" s="1"/>
  <c r="S1350" i="17" s="1"/>
  <c r="T1350" i="17" s="1"/>
  <c r="U1350" i="17" s="1"/>
  <c r="Q1375" i="17"/>
  <c r="R1375" i="17" s="1"/>
  <c r="S1375" i="17" s="1"/>
  <c r="T1375" i="17" s="1"/>
  <c r="U1375" i="17" s="1"/>
  <c r="Q1407" i="17"/>
  <c r="R1407" i="17" s="1"/>
  <c r="S1407" i="17" s="1"/>
  <c r="T1407" i="17" s="1"/>
  <c r="U1407" i="17" s="1"/>
  <c r="Q1439" i="17"/>
  <c r="R1439" i="17" s="1"/>
  <c r="S1439" i="17" s="1"/>
  <c r="T1439" i="17" s="1"/>
  <c r="U1439" i="17" s="1"/>
  <c r="Q1471" i="17"/>
  <c r="R1471" i="17" s="1"/>
  <c r="S1471" i="17" s="1"/>
  <c r="T1471" i="17" s="1"/>
  <c r="U1471" i="17" s="1"/>
  <c r="Q1576" i="17"/>
  <c r="R1576" i="17" s="1"/>
  <c r="S1576" i="17" s="1"/>
  <c r="T1576" i="17" s="1"/>
  <c r="U1576" i="17" s="1"/>
  <c r="P1093" i="17"/>
  <c r="O1096" i="17"/>
  <c r="N1096" i="17"/>
  <c r="O1108" i="17"/>
  <c r="N1108" i="17"/>
  <c r="O1128" i="17"/>
  <c r="N1128" i="17"/>
  <c r="M1128" i="17"/>
  <c r="P1128" i="17" s="1"/>
  <c r="Q1139" i="17"/>
  <c r="R1139" i="17" s="1"/>
  <c r="S1139" i="17" s="1"/>
  <c r="T1139" i="17" s="1"/>
  <c r="U1139" i="17" s="1"/>
  <c r="Q1147" i="17"/>
  <c r="R1147" i="17" s="1"/>
  <c r="S1147" i="17" s="1"/>
  <c r="T1147" i="17" s="1"/>
  <c r="U1147" i="17" s="1"/>
  <c r="Q1155" i="17"/>
  <c r="R1155" i="17" s="1"/>
  <c r="S1155" i="17" s="1"/>
  <c r="T1155" i="17" s="1"/>
  <c r="U1155" i="17" s="1"/>
  <c r="Q1163" i="17"/>
  <c r="R1163" i="17" s="1"/>
  <c r="S1163" i="17" s="1"/>
  <c r="T1163" i="17" s="1"/>
  <c r="U1163" i="17" s="1"/>
  <c r="Q1171" i="17"/>
  <c r="R1171" i="17" s="1"/>
  <c r="S1171" i="17" s="1"/>
  <c r="T1171" i="17" s="1"/>
  <c r="U1171" i="17" s="1"/>
  <c r="R1179" i="17"/>
  <c r="S1179" i="17" s="1"/>
  <c r="T1179" i="17" s="1"/>
  <c r="U1179" i="17" s="1"/>
  <c r="Q1179" i="17"/>
  <c r="Q1187" i="17"/>
  <c r="R1187" i="17" s="1"/>
  <c r="S1187" i="17" s="1"/>
  <c r="T1187" i="17" s="1"/>
  <c r="U1187" i="17" s="1"/>
  <c r="Q1195" i="17"/>
  <c r="R1195" i="17" s="1"/>
  <c r="S1195" i="17" s="1"/>
  <c r="T1195" i="17" s="1"/>
  <c r="U1195" i="17" s="1"/>
  <c r="Q1203" i="17"/>
  <c r="R1203" i="17" s="1"/>
  <c r="S1203" i="17" s="1"/>
  <c r="T1203" i="17" s="1"/>
  <c r="U1203" i="17" s="1"/>
  <c r="R1211" i="17"/>
  <c r="S1211" i="17" s="1"/>
  <c r="T1211" i="17" s="1"/>
  <c r="U1211" i="17" s="1"/>
  <c r="Q1211" i="17"/>
  <c r="Q1219" i="17"/>
  <c r="R1219" i="17" s="1"/>
  <c r="S1219" i="17" s="1"/>
  <c r="T1219" i="17" s="1"/>
  <c r="U1219" i="17" s="1"/>
  <c r="Q1227" i="17"/>
  <c r="R1227" i="17" s="1"/>
  <c r="S1227" i="17" s="1"/>
  <c r="T1227" i="17" s="1"/>
  <c r="U1227" i="17" s="1"/>
  <c r="R1235" i="17"/>
  <c r="S1235" i="17" s="1"/>
  <c r="T1235" i="17" s="1"/>
  <c r="U1235" i="17" s="1"/>
  <c r="Q1235" i="17"/>
  <c r="R1243" i="17"/>
  <c r="S1243" i="17" s="1"/>
  <c r="T1243" i="17" s="1"/>
  <c r="U1243" i="17" s="1"/>
  <c r="Q1243" i="17"/>
  <c r="Q1251" i="17"/>
  <c r="R1251" i="17" s="1"/>
  <c r="S1251" i="17" s="1"/>
  <c r="T1251" i="17" s="1"/>
  <c r="U1251" i="17" s="1"/>
  <c r="Q1259" i="17"/>
  <c r="R1259" i="17" s="1"/>
  <c r="S1259" i="17" s="1"/>
  <c r="T1259" i="17" s="1"/>
  <c r="U1259" i="17" s="1"/>
  <c r="R1267" i="17"/>
  <c r="S1267" i="17" s="1"/>
  <c r="T1267" i="17" s="1"/>
  <c r="U1267" i="17" s="1"/>
  <c r="Q1267" i="17"/>
  <c r="R1275" i="17"/>
  <c r="S1275" i="17" s="1"/>
  <c r="T1275" i="17" s="1"/>
  <c r="U1275" i="17" s="1"/>
  <c r="Q1275" i="17"/>
  <c r="Q1286" i="17"/>
  <c r="R1286" i="17" s="1"/>
  <c r="S1286" i="17" s="1"/>
  <c r="T1286" i="17" s="1"/>
  <c r="U1286" i="17" s="1"/>
  <c r="Q1395" i="17"/>
  <c r="R1395" i="17" s="1"/>
  <c r="S1395" i="17" s="1"/>
  <c r="T1395" i="17" s="1"/>
  <c r="U1395" i="17" s="1"/>
  <c r="R1427" i="17"/>
  <c r="S1427" i="17" s="1"/>
  <c r="T1427" i="17" s="1"/>
  <c r="U1427" i="17" s="1"/>
  <c r="Q1427" i="17"/>
  <c r="R1459" i="17"/>
  <c r="S1459" i="17" s="1"/>
  <c r="T1459" i="17" s="1"/>
  <c r="U1459" i="17" s="1"/>
  <c r="Q1459" i="17"/>
  <c r="M870" i="17"/>
  <c r="P870" i="17" s="1"/>
  <c r="M874" i="17"/>
  <c r="P874" i="17" s="1"/>
  <c r="M878" i="17"/>
  <c r="P878" i="17" s="1"/>
  <c r="M882" i="17"/>
  <c r="P882" i="17" s="1"/>
  <c r="M886" i="17"/>
  <c r="P886" i="17" s="1"/>
  <c r="M890" i="17"/>
  <c r="P890" i="17" s="1"/>
  <c r="M894" i="17"/>
  <c r="P894" i="17" s="1"/>
  <c r="M898" i="17"/>
  <c r="P898" i="17" s="1"/>
  <c r="M902" i="17"/>
  <c r="P902" i="17" s="1"/>
  <c r="M906" i="17"/>
  <c r="P906" i="17" s="1"/>
  <c r="M910" i="17"/>
  <c r="P910" i="17" s="1"/>
  <c r="M914" i="17"/>
  <c r="P914" i="17" s="1"/>
  <c r="M918" i="17"/>
  <c r="P918" i="17" s="1"/>
  <c r="M922" i="17"/>
  <c r="P922" i="17" s="1"/>
  <c r="M926" i="17"/>
  <c r="P926" i="17" s="1"/>
  <c r="M930" i="17"/>
  <c r="P930" i="17" s="1"/>
  <c r="M934" i="17"/>
  <c r="P934" i="17" s="1"/>
  <c r="M938" i="17"/>
  <c r="P938" i="17" s="1"/>
  <c r="M942" i="17"/>
  <c r="P942" i="17" s="1"/>
  <c r="M946" i="17"/>
  <c r="P946" i="17" s="1"/>
  <c r="M950" i="17"/>
  <c r="P950" i="17" s="1"/>
  <c r="M954" i="17"/>
  <c r="P954" i="17" s="1"/>
  <c r="M958" i="17"/>
  <c r="P958" i="17" s="1"/>
  <c r="M962" i="17"/>
  <c r="P962" i="17" s="1"/>
  <c r="M966" i="17"/>
  <c r="P966" i="17" s="1"/>
  <c r="M970" i="17"/>
  <c r="P970" i="17" s="1"/>
  <c r="M974" i="17"/>
  <c r="P974" i="17" s="1"/>
  <c r="M978" i="17"/>
  <c r="P978" i="17" s="1"/>
  <c r="M982" i="17"/>
  <c r="P982" i="17" s="1"/>
  <c r="M986" i="17"/>
  <c r="P986" i="17" s="1"/>
  <c r="M990" i="17"/>
  <c r="P990" i="17" s="1"/>
  <c r="M994" i="17"/>
  <c r="P994" i="17" s="1"/>
  <c r="M998" i="17"/>
  <c r="P998" i="17" s="1"/>
  <c r="M1002" i="17"/>
  <c r="P1002" i="17" s="1"/>
  <c r="M1006" i="17"/>
  <c r="P1006" i="17" s="1"/>
  <c r="M1010" i="17"/>
  <c r="P1010" i="17" s="1"/>
  <c r="M1014" i="17"/>
  <c r="P1014" i="17" s="1"/>
  <c r="M1018" i="17"/>
  <c r="P1018" i="17" s="1"/>
  <c r="M1022" i="17"/>
  <c r="P1022" i="17" s="1"/>
  <c r="M1026" i="17"/>
  <c r="P1026" i="17" s="1"/>
  <c r="M1030" i="17"/>
  <c r="P1030" i="17" s="1"/>
  <c r="M1034" i="17"/>
  <c r="P1034" i="17" s="1"/>
  <c r="M1038" i="17"/>
  <c r="P1038" i="17" s="1"/>
  <c r="M1042" i="17"/>
  <c r="P1042" i="17" s="1"/>
  <c r="M1046" i="17"/>
  <c r="P1046" i="17" s="1"/>
  <c r="M1050" i="17"/>
  <c r="P1050" i="17" s="1"/>
  <c r="M1054" i="17"/>
  <c r="P1054" i="17" s="1"/>
  <c r="M1058" i="17"/>
  <c r="P1058" i="17" s="1"/>
  <c r="M1062" i="17"/>
  <c r="P1062" i="17" s="1"/>
  <c r="M1064" i="17"/>
  <c r="P1064" i="17" s="1"/>
  <c r="N1065" i="17"/>
  <c r="P1065" i="17" s="1"/>
  <c r="N1066" i="17"/>
  <c r="P1066" i="17" s="1"/>
  <c r="O1067" i="17"/>
  <c r="P1067" i="17" s="1"/>
  <c r="M1078" i="17"/>
  <c r="P1078" i="17" s="1"/>
  <c r="O1079" i="17"/>
  <c r="P1079" i="17" s="1"/>
  <c r="P1083" i="17"/>
  <c r="O1088" i="17"/>
  <c r="N1088" i="17"/>
  <c r="P1088" i="17" s="1"/>
  <c r="M1096" i="17"/>
  <c r="P1096" i="17" s="1"/>
  <c r="P1099" i="17"/>
  <c r="O1102" i="17"/>
  <c r="N1102" i="17"/>
  <c r="P1102" i="17" s="1"/>
  <c r="M1108" i="17"/>
  <c r="P1108" i="17" s="1"/>
  <c r="O1124" i="17"/>
  <c r="N1124" i="17"/>
  <c r="M1124" i="17"/>
  <c r="P1124" i="17" s="1"/>
  <c r="P1137" i="17"/>
  <c r="R1318" i="17"/>
  <c r="S1318" i="17" s="1"/>
  <c r="T1318" i="17" s="1"/>
  <c r="U1318" i="17" s="1"/>
  <c r="Q1318" i="17"/>
  <c r="Q1348" i="17"/>
  <c r="R1348" i="17" s="1"/>
  <c r="S1348" i="17" s="1"/>
  <c r="T1348" i="17" s="1"/>
  <c r="U1348" i="17" s="1"/>
  <c r="Q1383" i="17"/>
  <c r="R1383" i="17" s="1"/>
  <c r="S1383" i="17" s="1"/>
  <c r="T1383" i="17" s="1"/>
  <c r="U1383" i="17" s="1"/>
  <c r="Q1415" i="17"/>
  <c r="R1415" i="17" s="1"/>
  <c r="S1415" i="17" s="1"/>
  <c r="T1415" i="17" s="1"/>
  <c r="U1415" i="17" s="1"/>
  <c r="R1447" i="17"/>
  <c r="S1447" i="17" s="1"/>
  <c r="T1447" i="17" s="1"/>
  <c r="U1447" i="17" s="1"/>
  <c r="Q1447" i="17"/>
  <c r="O1092" i="17"/>
  <c r="N1092" i="17"/>
  <c r="O1120" i="17"/>
  <c r="N1120" i="17"/>
  <c r="M1120" i="17"/>
  <c r="P1120" i="17" s="1"/>
  <c r="Q1135" i="17"/>
  <c r="R1135" i="17" s="1"/>
  <c r="S1135" i="17" s="1"/>
  <c r="T1135" i="17" s="1"/>
  <c r="U1135" i="17" s="1"/>
  <c r="Q1145" i="17"/>
  <c r="R1145" i="17" s="1"/>
  <c r="S1145" i="17" s="1"/>
  <c r="T1145" i="17" s="1"/>
  <c r="U1145" i="17" s="1"/>
  <c r="Q1153" i="17"/>
  <c r="R1153" i="17" s="1"/>
  <c r="S1153" i="17" s="1"/>
  <c r="T1153" i="17" s="1"/>
  <c r="U1153" i="17" s="1"/>
  <c r="R1161" i="17"/>
  <c r="S1161" i="17" s="1"/>
  <c r="T1161" i="17" s="1"/>
  <c r="U1161" i="17" s="1"/>
  <c r="Q1161" i="17"/>
  <c r="Q1169" i="17"/>
  <c r="R1169" i="17" s="1"/>
  <c r="S1169" i="17" s="1"/>
  <c r="T1169" i="17" s="1"/>
  <c r="U1169" i="17" s="1"/>
  <c r="Q1177" i="17"/>
  <c r="R1177" i="17" s="1"/>
  <c r="S1177" i="17" s="1"/>
  <c r="T1177" i="17" s="1"/>
  <c r="U1177" i="17" s="1"/>
  <c r="P1182" i="17"/>
  <c r="Q1185" i="17"/>
  <c r="R1185" i="17" s="1"/>
  <c r="S1185" i="17" s="1"/>
  <c r="T1185" i="17" s="1"/>
  <c r="U1185" i="17" s="1"/>
  <c r="R1193" i="17"/>
  <c r="S1193" i="17" s="1"/>
  <c r="T1193" i="17" s="1"/>
  <c r="U1193" i="17" s="1"/>
  <c r="Q1193" i="17"/>
  <c r="Q1201" i="17"/>
  <c r="R1201" i="17" s="1"/>
  <c r="S1201" i="17" s="1"/>
  <c r="T1201" i="17" s="1"/>
  <c r="U1201" i="17" s="1"/>
  <c r="Q1209" i="17"/>
  <c r="R1209" i="17" s="1"/>
  <c r="S1209" i="17" s="1"/>
  <c r="T1209" i="17" s="1"/>
  <c r="U1209" i="17" s="1"/>
  <c r="Q1217" i="17"/>
  <c r="R1217" i="17" s="1"/>
  <c r="S1217" i="17" s="1"/>
  <c r="T1217" i="17" s="1"/>
  <c r="U1217" i="17" s="1"/>
  <c r="R1225" i="17"/>
  <c r="S1225" i="17" s="1"/>
  <c r="T1225" i="17" s="1"/>
  <c r="U1225" i="17" s="1"/>
  <c r="Q1225" i="17"/>
  <c r="Q1233" i="17"/>
  <c r="R1233" i="17" s="1"/>
  <c r="S1233" i="17" s="1"/>
  <c r="T1233" i="17" s="1"/>
  <c r="U1233" i="17" s="1"/>
  <c r="Q1241" i="17"/>
  <c r="R1241" i="17" s="1"/>
  <c r="S1241" i="17" s="1"/>
  <c r="T1241" i="17" s="1"/>
  <c r="U1241" i="17" s="1"/>
  <c r="P1246" i="17"/>
  <c r="Q1249" i="17"/>
  <c r="R1249" i="17" s="1"/>
  <c r="S1249" i="17" s="1"/>
  <c r="T1249" i="17" s="1"/>
  <c r="U1249" i="17" s="1"/>
  <c r="R1257" i="17"/>
  <c r="S1257" i="17" s="1"/>
  <c r="T1257" i="17" s="1"/>
  <c r="U1257" i="17" s="1"/>
  <c r="Q1257" i="17"/>
  <c r="Q1265" i="17"/>
  <c r="R1265" i="17" s="1"/>
  <c r="S1265" i="17" s="1"/>
  <c r="T1265" i="17" s="1"/>
  <c r="U1265" i="17" s="1"/>
  <c r="Q1273" i="17"/>
  <c r="R1273" i="17" s="1"/>
  <c r="S1273" i="17" s="1"/>
  <c r="T1273" i="17" s="1"/>
  <c r="U1273" i="17" s="1"/>
  <c r="R1371" i="17"/>
  <c r="S1371" i="17" s="1"/>
  <c r="T1371" i="17" s="1"/>
  <c r="U1371" i="17" s="1"/>
  <c r="Q1371" i="17"/>
  <c r="Q1403" i="17"/>
  <c r="R1403" i="17" s="1"/>
  <c r="S1403" i="17" s="1"/>
  <c r="T1403" i="17" s="1"/>
  <c r="U1403" i="17" s="1"/>
  <c r="R1435" i="17"/>
  <c r="S1435" i="17" s="1"/>
  <c r="T1435" i="17" s="1"/>
  <c r="U1435" i="17" s="1"/>
  <c r="Q1435" i="17"/>
  <c r="Q1467" i="17"/>
  <c r="R1467" i="17" s="1"/>
  <c r="S1467" i="17" s="1"/>
  <c r="T1467" i="17" s="1"/>
  <c r="U1467" i="17" s="1"/>
  <c r="M911" i="17"/>
  <c r="M915" i="17"/>
  <c r="M919" i="17"/>
  <c r="M923" i="17"/>
  <c r="P923" i="17" s="1"/>
  <c r="M927" i="17"/>
  <c r="M931" i="17"/>
  <c r="M935" i="17"/>
  <c r="M939" i="17"/>
  <c r="M943" i="17"/>
  <c r="M947" i="17"/>
  <c r="M951" i="17"/>
  <c r="M955" i="17"/>
  <c r="P955" i="17" s="1"/>
  <c r="M959" i="17"/>
  <c r="M963" i="17"/>
  <c r="M967" i="17"/>
  <c r="M971" i="17"/>
  <c r="M975" i="17"/>
  <c r="M979" i="17"/>
  <c r="M983" i="17"/>
  <c r="M987" i="17"/>
  <c r="P987" i="17" s="1"/>
  <c r="M991" i="17"/>
  <c r="M995" i="17"/>
  <c r="M999" i="17"/>
  <c r="M1003" i="17"/>
  <c r="M1007" i="17"/>
  <c r="M1011" i="17"/>
  <c r="M1015" i="17"/>
  <c r="M1019" i="17"/>
  <c r="P1019" i="17" s="1"/>
  <c r="M1023" i="17"/>
  <c r="M1027" i="17"/>
  <c r="M1031" i="17"/>
  <c r="M1035" i="17"/>
  <c r="M1039" i="17"/>
  <c r="M1043" i="17"/>
  <c r="M1047" i="17"/>
  <c r="M1051" i="17"/>
  <c r="P1051" i="17" s="1"/>
  <c r="M1055" i="17"/>
  <c r="M1059" i="17"/>
  <c r="M1076" i="17"/>
  <c r="N1077" i="17"/>
  <c r="P1077" i="17" s="1"/>
  <c r="M1082" i="17"/>
  <c r="M1092" i="17"/>
  <c r="P1092" i="17" s="1"/>
  <c r="P1095" i="17"/>
  <c r="O1098" i="17"/>
  <c r="N1098" i="17"/>
  <c r="P1098" i="17" s="1"/>
  <c r="O1112" i="17"/>
  <c r="N1112" i="17"/>
  <c r="O1116" i="17"/>
  <c r="N1116" i="17"/>
  <c r="M1116" i="17"/>
  <c r="P1131" i="17"/>
  <c r="Q1316" i="17"/>
  <c r="R1316" i="17" s="1"/>
  <c r="S1316" i="17" s="1"/>
  <c r="T1316" i="17" s="1"/>
  <c r="U1316" i="17" s="1"/>
  <c r="Q1391" i="17"/>
  <c r="R1391" i="17" s="1"/>
  <c r="S1391" i="17" s="1"/>
  <c r="T1391" i="17" s="1"/>
  <c r="U1391" i="17" s="1"/>
  <c r="Q1423" i="17"/>
  <c r="R1423" i="17" s="1"/>
  <c r="S1423" i="17" s="1"/>
  <c r="T1423" i="17" s="1"/>
  <c r="U1423" i="17" s="1"/>
  <c r="Q1455" i="17"/>
  <c r="R1455" i="17" s="1"/>
  <c r="S1455" i="17" s="1"/>
  <c r="T1455" i="17" s="1"/>
  <c r="U1455" i="17" s="1"/>
  <c r="N911" i="17"/>
  <c r="N915" i="17"/>
  <c r="N919" i="17"/>
  <c r="N923" i="17"/>
  <c r="N927" i="17"/>
  <c r="N931" i="17"/>
  <c r="N935" i="17"/>
  <c r="N939" i="17"/>
  <c r="N943" i="17"/>
  <c r="N947" i="17"/>
  <c r="N951" i="17"/>
  <c r="N955" i="17"/>
  <c r="N959" i="17"/>
  <c r="N963" i="17"/>
  <c r="N967" i="17"/>
  <c r="N971" i="17"/>
  <c r="N975" i="17"/>
  <c r="N979" i="17"/>
  <c r="N983" i="17"/>
  <c r="N987" i="17"/>
  <c r="N991" i="17"/>
  <c r="N995" i="17"/>
  <c r="N999" i="17"/>
  <c r="N1003" i="17"/>
  <c r="N1007" i="17"/>
  <c r="N1011" i="17"/>
  <c r="N1015" i="17"/>
  <c r="N1019" i="17"/>
  <c r="N1023" i="17"/>
  <c r="N1027" i="17"/>
  <c r="N1031" i="17"/>
  <c r="N1035" i="17"/>
  <c r="N1039" i="17"/>
  <c r="N1043" i="17"/>
  <c r="N1047" i="17"/>
  <c r="N1051" i="17"/>
  <c r="N1055" i="17"/>
  <c r="N1059" i="17"/>
  <c r="N1076" i="17"/>
  <c r="O1077" i="17"/>
  <c r="N1082" i="17"/>
  <c r="P1101" i="17"/>
  <c r="O1104" i="17"/>
  <c r="N1104" i="17"/>
  <c r="P1107" i="17"/>
  <c r="P1112" i="17"/>
  <c r="P1125" i="17"/>
  <c r="R1127" i="17"/>
  <c r="S1127" i="17" s="1"/>
  <c r="T1127" i="17" s="1"/>
  <c r="U1127" i="17" s="1"/>
  <c r="Q1127" i="17"/>
  <c r="Q1143" i="17"/>
  <c r="R1143" i="17" s="1"/>
  <c r="S1143" i="17" s="1"/>
  <c r="T1143" i="17" s="1"/>
  <c r="U1143" i="17" s="1"/>
  <c r="Q1151" i="17"/>
  <c r="R1151" i="17" s="1"/>
  <c r="S1151" i="17" s="1"/>
  <c r="T1151" i="17" s="1"/>
  <c r="U1151" i="17" s="1"/>
  <c r="Q1159" i="17"/>
  <c r="R1159" i="17" s="1"/>
  <c r="S1159" i="17" s="1"/>
  <c r="T1159" i="17" s="1"/>
  <c r="U1159" i="17" s="1"/>
  <c r="R1167" i="17"/>
  <c r="S1167" i="17" s="1"/>
  <c r="T1167" i="17" s="1"/>
  <c r="U1167" i="17" s="1"/>
  <c r="Q1167" i="17"/>
  <c r="Q1175" i="17"/>
  <c r="R1175" i="17" s="1"/>
  <c r="S1175" i="17" s="1"/>
  <c r="T1175" i="17" s="1"/>
  <c r="U1175" i="17" s="1"/>
  <c r="Q1183" i="17"/>
  <c r="R1183" i="17" s="1"/>
  <c r="S1183" i="17" s="1"/>
  <c r="T1183" i="17" s="1"/>
  <c r="U1183" i="17" s="1"/>
  <c r="Q1191" i="17"/>
  <c r="R1191" i="17" s="1"/>
  <c r="S1191" i="17" s="1"/>
  <c r="T1191" i="17" s="1"/>
  <c r="U1191" i="17" s="1"/>
  <c r="R1199" i="17"/>
  <c r="S1199" i="17" s="1"/>
  <c r="T1199" i="17" s="1"/>
  <c r="U1199" i="17" s="1"/>
  <c r="Q1199" i="17"/>
  <c r="R1207" i="17"/>
  <c r="S1207" i="17" s="1"/>
  <c r="T1207" i="17" s="1"/>
  <c r="U1207" i="17" s="1"/>
  <c r="Q1207" i="17"/>
  <c r="Q1215" i="17"/>
  <c r="R1215" i="17" s="1"/>
  <c r="S1215" i="17" s="1"/>
  <c r="T1215" i="17" s="1"/>
  <c r="U1215" i="17" s="1"/>
  <c r="Q1223" i="17"/>
  <c r="R1223" i="17" s="1"/>
  <c r="S1223" i="17" s="1"/>
  <c r="T1223" i="17" s="1"/>
  <c r="U1223" i="17" s="1"/>
  <c r="R1231" i="17"/>
  <c r="S1231" i="17" s="1"/>
  <c r="T1231" i="17" s="1"/>
  <c r="U1231" i="17" s="1"/>
  <c r="Q1231" i="17"/>
  <c r="R1239" i="17"/>
  <c r="S1239" i="17" s="1"/>
  <c r="T1239" i="17" s="1"/>
  <c r="U1239" i="17" s="1"/>
  <c r="Q1239" i="17"/>
  <c r="Q1247" i="17"/>
  <c r="R1247" i="17" s="1"/>
  <c r="S1247" i="17" s="1"/>
  <c r="T1247" i="17" s="1"/>
  <c r="U1247" i="17" s="1"/>
  <c r="Q1255" i="17"/>
  <c r="R1255" i="17" s="1"/>
  <c r="S1255" i="17" s="1"/>
  <c r="T1255" i="17" s="1"/>
  <c r="U1255" i="17" s="1"/>
  <c r="R1263" i="17"/>
  <c r="S1263" i="17" s="1"/>
  <c r="T1263" i="17" s="1"/>
  <c r="U1263" i="17" s="1"/>
  <c r="Q1263" i="17"/>
  <c r="R1271" i="17"/>
  <c r="S1271" i="17" s="1"/>
  <c r="T1271" i="17" s="1"/>
  <c r="U1271" i="17" s="1"/>
  <c r="Q1271" i="17"/>
  <c r="Q1278" i="17"/>
  <c r="R1278" i="17" s="1"/>
  <c r="S1278" i="17" s="1"/>
  <c r="T1278" i="17" s="1"/>
  <c r="U1278" i="17" s="1"/>
  <c r="Q1379" i="17"/>
  <c r="R1379" i="17" s="1"/>
  <c r="S1379" i="17" s="1"/>
  <c r="T1379" i="17" s="1"/>
  <c r="U1379" i="17" s="1"/>
  <c r="R1411" i="17"/>
  <c r="S1411" i="17" s="1"/>
  <c r="T1411" i="17" s="1"/>
  <c r="U1411" i="17" s="1"/>
  <c r="Q1411" i="17"/>
  <c r="R1443" i="17"/>
  <c r="S1443" i="17" s="1"/>
  <c r="T1443" i="17" s="1"/>
  <c r="U1443" i="17" s="1"/>
  <c r="Q1443" i="17"/>
  <c r="M1072" i="17"/>
  <c r="P1072" i="17" s="1"/>
  <c r="N1073" i="17"/>
  <c r="P1073" i="17" s="1"/>
  <c r="N1074" i="17"/>
  <c r="P1074" i="17" s="1"/>
  <c r="O1075" i="17"/>
  <c r="P1075" i="17" s="1"/>
  <c r="O1080" i="17"/>
  <c r="N1080" i="17"/>
  <c r="P1080" i="17" s="1"/>
  <c r="M1086" i="17"/>
  <c r="P1086" i="17" s="1"/>
  <c r="O1087" i="17"/>
  <c r="P1087" i="17" s="1"/>
  <c r="P1091" i="17"/>
  <c r="O1094" i="17"/>
  <c r="N1094" i="17"/>
  <c r="P1094" i="17" s="1"/>
  <c r="M1104" i="17"/>
  <c r="P1104" i="17" s="1"/>
  <c r="R1105" i="17"/>
  <c r="S1105" i="17" s="1"/>
  <c r="T1105" i="17" s="1"/>
  <c r="U1105" i="17" s="1"/>
  <c r="P1109" i="17"/>
  <c r="P1121" i="17"/>
  <c r="P1123" i="17"/>
  <c r="R1133" i="17"/>
  <c r="S1133" i="17" s="1"/>
  <c r="T1133" i="17" s="1"/>
  <c r="U1133" i="17" s="1"/>
  <c r="R1399" i="17"/>
  <c r="S1399" i="17" s="1"/>
  <c r="T1399" i="17" s="1"/>
  <c r="U1399" i="17" s="1"/>
  <c r="Q1399" i="17"/>
  <c r="R1431" i="17"/>
  <c r="S1431" i="17" s="1"/>
  <c r="T1431" i="17" s="1"/>
  <c r="U1431" i="17" s="1"/>
  <c r="Q1431" i="17"/>
  <c r="R1463" i="17"/>
  <c r="S1463" i="17" s="1"/>
  <c r="T1463" i="17" s="1"/>
  <c r="U1463" i="17" s="1"/>
  <c r="Q1463" i="17"/>
  <c r="R1578" i="17"/>
  <c r="S1578" i="17" s="1"/>
  <c r="T1578" i="17" s="1"/>
  <c r="U1578" i="17" s="1"/>
  <c r="Q1578" i="17"/>
  <c r="N1106" i="17"/>
  <c r="P1106" i="17" s="1"/>
  <c r="N1110" i="17"/>
  <c r="P1110" i="17" s="1"/>
  <c r="N1114" i="17"/>
  <c r="P1114" i="17" s="1"/>
  <c r="N1118" i="17"/>
  <c r="P1118" i="17" s="1"/>
  <c r="N1122" i="17"/>
  <c r="P1122" i="17" s="1"/>
  <c r="N1126" i="17"/>
  <c r="P1126" i="17" s="1"/>
  <c r="N1130" i="17"/>
  <c r="P1130" i="17" s="1"/>
  <c r="N1134" i="17"/>
  <c r="P1134" i="17" s="1"/>
  <c r="N1138" i="17"/>
  <c r="P1138" i="17" s="1"/>
  <c r="N1142" i="17"/>
  <c r="P1142" i="17" s="1"/>
  <c r="N1146" i="17"/>
  <c r="P1146" i="17" s="1"/>
  <c r="N1150" i="17"/>
  <c r="P1150" i="17" s="1"/>
  <c r="N1154" i="17"/>
  <c r="P1154" i="17" s="1"/>
  <c r="N1158" i="17"/>
  <c r="P1158" i="17" s="1"/>
  <c r="N1162" i="17"/>
  <c r="P1162" i="17" s="1"/>
  <c r="N1166" i="17"/>
  <c r="P1166" i="17" s="1"/>
  <c r="N1170" i="17"/>
  <c r="N1174" i="17"/>
  <c r="P1174" i="17" s="1"/>
  <c r="N1178" i="17"/>
  <c r="P1178" i="17" s="1"/>
  <c r="N1182" i="17"/>
  <c r="N1186" i="17"/>
  <c r="P1186" i="17" s="1"/>
  <c r="N1190" i="17"/>
  <c r="P1190" i="17" s="1"/>
  <c r="N1194" i="17"/>
  <c r="P1194" i="17" s="1"/>
  <c r="N1198" i="17"/>
  <c r="P1198" i="17" s="1"/>
  <c r="N1202" i="17"/>
  <c r="P1202" i="17" s="1"/>
  <c r="N1206" i="17"/>
  <c r="P1206" i="17" s="1"/>
  <c r="N1210" i="17"/>
  <c r="P1210" i="17" s="1"/>
  <c r="N1214" i="17"/>
  <c r="P1214" i="17" s="1"/>
  <c r="N1218" i="17"/>
  <c r="P1218" i="17" s="1"/>
  <c r="N1222" i="17"/>
  <c r="P1222" i="17" s="1"/>
  <c r="N1226" i="17"/>
  <c r="P1226" i="17" s="1"/>
  <c r="N1230" i="17"/>
  <c r="P1230" i="17" s="1"/>
  <c r="N1234" i="17"/>
  <c r="P1234" i="17" s="1"/>
  <c r="N1238" i="17"/>
  <c r="P1238" i="17" s="1"/>
  <c r="N1242" i="17"/>
  <c r="P1242" i="17" s="1"/>
  <c r="N1246" i="17"/>
  <c r="N1250" i="17"/>
  <c r="P1250" i="17" s="1"/>
  <c r="N1254" i="17"/>
  <c r="P1254" i="17" s="1"/>
  <c r="N1258" i="17"/>
  <c r="P1258" i="17" s="1"/>
  <c r="N1262" i="17"/>
  <c r="P1262" i="17" s="1"/>
  <c r="N1266" i="17"/>
  <c r="P1266" i="17" s="1"/>
  <c r="N1270" i="17"/>
  <c r="P1270" i="17" s="1"/>
  <c r="N1274" i="17"/>
  <c r="P1274" i="17" s="1"/>
  <c r="R1288" i="17"/>
  <c r="S1288" i="17" s="1"/>
  <c r="T1288" i="17" s="1"/>
  <c r="U1288" i="17" s="1"/>
  <c r="R1312" i="17"/>
  <c r="S1312" i="17" s="1"/>
  <c r="T1312" i="17" s="1"/>
  <c r="U1312" i="17" s="1"/>
  <c r="Q1312" i="17"/>
  <c r="R1314" i="17"/>
  <c r="S1314" i="17" s="1"/>
  <c r="T1314" i="17" s="1"/>
  <c r="U1314" i="17" s="1"/>
  <c r="Q1344" i="17"/>
  <c r="R1344" i="17" s="1"/>
  <c r="S1344" i="17" s="1"/>
  <c r="T1344" i="17" s="1"/>
  <c r="U1344" i="17" s="1"/>
  <c r="R1346" i="17"/>
  <c r="S1346" i="17" s="1"/>
  <c r="T1346" i="17" s="1"/>
  <c r="U1346" i="17" s="1"/>
  <c r="P1475" i="17"/>
  <c r="P1479" i="17"/>
  <c r="P1483" i="17"/>
  <c r="P1487" i="17"/>
  <c r="P1491" i="17"/>
  <c r="P1495" i="17"/>
  <c r="P1499" i="17"/>
  <c r="P1503" i="17"/>
  <c r="P1507" i="17"/>
  <c r="P1511" i="17"/>
  <c r="P1515" i="17"/>
  <c r="P1519" i="17"/>
  <c r="P1523" i="17"/>
  <c r="P1527" i="17"/>
  <c r="P1531" i="17"/>
  <c r="P1535" i="17"/>
  <c r="P1537" i="17"/>
  <c r="Q1572" i="17"/>
  <c r="R1572" i="17" s="1"/>
  <c r="S1572" i="17" s="1"/>
  <c r="T1572" i="17" s="1"/>
  <c r="U1572" i="17" s="1"/>
  <c r="R1574" i="17"/>
  <c r="S1574" i="17" s="1"/>
  <c r="T1574" i="17" s="1"/>
  <c r="U1574" i="17" s="1"/>
  <c r="O1743" i="17"/>
  <c r="N1743" i="17"/>
  <c r="M1743" i="17"/>
  <c r="P1743" i="17" s="1"/>
  <c r="R1290" i="17"/>
  <c r="S1290" i="17" s="1"/>
  <c r="T1290" i="17" s="1"/>
  <c r="U1290" i="17" s="1"/>
  <c r="Q1308" i="17"/>
  <c r="R1308" i="17" s="1"/>
  <c r="S1308" i="17" s="1"/>
  <c r="T1308" i="17" s="1"/>
  <c r="U1308" i="17" s="1"/>
  <c r="R1310" i="17"/>
  <c r="S1310" i="17" s="1"/>
  <c r="T1310" i="17" s="1"/>
  <c r="U1310" i="17" s="1"/>
  <c r="Q1340" i="17"/>
  <c r="R1340" i="17" s="1"/>
  <c r="S1340" i="17" s="1"/>
  <c r="T1340" i="17" s="1"/>
  <c r="U1340" i="17" s="1"/>
  <c r="R1342" i="17"/>
  <c r="S1342" i="17" s="1"/>
  <c r="T1342" i="17" s="1"/>
  <c r="U1342" i="17" s="1"/>
  <c r="P1539" i="17"/>
  <c r="P1543" i="17"/>
  <c r="P1547" i="17"/>
  <c r="P1551" i="17"/>
  <c r="P1555" i="17"/>
  <c r="R1568" i="17"/>
  <c r="S1568" i="17" s="1"/>
  <c r="T1568" i="17" s="1"/>
  <c r="U1568" i="17" s="1"/>
  <c r="Q1568" i="17"/>
  <c r="R1570" i="17"/>
  <c r="S1570" i="17" s="1"/>
  <c r="T1570" i="17" s="1"/>
  <c r="U1570" i="17" s="1"/>
  <c r="O1583" i="17"/>
  <c r="N1583" i="17"/>
  <c r="M1583" i="17"/>
  <c r="R1304" i="17"/>
  <c r="S1304" i="17" s="1"/>
  <c r="T1304" i="17" s="1"/>
  <c r="U1304" i="17" s="1"/>
  <c r="Q1304" i="17"/>
  <c r="R1306" i="17"/>
  <c r="S1306" i="17" s="1"/>
  <c r="T1306" i="17" s="1"/>
  <c r="U1306" i="17" s="1"/>
  <c r="Q1336" i="17"/>
  <c r="R1336" i="17" s="1"/>
  <c r="S1336" i="17" s="1"/>
  <c r="T1336" i="17" s="1"/>
  <c r="U1336" i="17" s="1"/>
  <c r="Q1368" i="17"/>
  <c r="R1368" i="17" s="1"/>
  <c r="S1368" i="17" s="1"/>
  <c r="T1368" i="17" s="1"/>
  <c r="U1368" i="17" s="1"/>
  <c r="Q1372" i="17"/>
  <c r="R1372" i="17" s="1"/>
  <c r="S1372" i="17" s="1"/>
  <c r="T1372" i="17" s="1"/>
  <c r="U1372" i="17" s="1"/>
  <c r="Q1376" i="17"/>
  <c r="R1376" i="17" s="1"/>
  <c r="S1376" i="17" s="1"/>
  <c r="T1376" i="17" s="1"/>
  <c r="U1376" i="17" s="1"/>
  <c r="Q1380" i="17"/>
  <c r="R1380" i="17" s="1"/>
  <c r="S1380" i="17" s="1"/>
  <c r="T1380" i="17" s="1"/>
  <c r="U1380" i="17" s="1"/>
  <c r="R1384" i="17"/>
  <c r="S1384" i="17" s="1"/>
  <c r="T1384" i="17" s="1"/>
  <c r="U1384" i="17" s="1"/>
  <c r="Q1384" i="17"/>
  <c r="Q1388" i="17"/>
  <c r="R1388" i="17" s="1"/>
  <c r="S1388" i="17" s="1"/>
  <c r="T1388" i="17" s="1"/>
  <c r="U1388" i="17" s="1"/>
  <c r="R1392" i="17"/>
  <c r="S1392" i="17" s="1"/>
  <c r="T1392" i="17" s="1"/>
  <c r="U1392" i="17" s="1"/>
  <c r="Q1392" i="17"/>
  <c r="R1394" i="17"/>
  <c r="S1394" i="17" s="1"/>
  <c r="T1394" i="17" s="1"/>
  <c r="U1394" i="17" s="1"/>
  <c r="Q1396" i="17"/>
  <c r="R1396" i="17" s="1"/>
  <c r="S1396" i="17" s="1"/>
  <c r="T1396" i="17" s="1"/>
  <c r="U1396" i="17" s="1"/>
  <c r="Q1400" i="17"/>
  <c r="R1400" i="17" s="1"/>
  <c r="S1400" i="17" s="1"/>
  <c r="T1400" i="17" s="1"/>
  <c r="U1400" i="17" s="1"/>
  <c r="Q1404" i="17"/>
  <c r="R1404" i="17" s="1"/>
  <c r="S1404" i="17" s="1"/>
  <c r="T1404" i="17" s="1"/>
  <c r="U1404" i="17" s="1"/>
  <c r="Q1408" i="17"/>
  <c r="R1408" i="17" s="1"/>
  <c r="S1408" i="17" s="1"/>
  <c r="T1408" i="17" s="1"/>
  <c r="U1408" i="17" s="1"/>
  <c r="Q1412" i="17"/>
  <c r="R1412" i="17" s="1"/>
  <c r="S1412" i="17" s="1"/>
  <c r="T1412" i="17" s="1"/>
  <c r="U1412" i="17" s="1"/>
  <c r="R1416" i="17"/>
  <c r="S1416" i="17" s="1"/>
  <c r="T1416" i="17" s="1"/>
  <c r="U1416" i="17" s="1"/>
  <c r="Q1416" i="17"/>
  <c r="Q1420" i="17"/>
  <c r="R1420" i="17" s="1"/>
  <c r="S1420" i="17" s="1"/>
  <c r="T1420" i="17" s="1"/>
  <c r="U1420" i="17" s="1"/>
  <c r="R1424" i="17"/>
  <c r="S1424" i="17" s="1"/>
  <c r="T1424" i="17" s="1"/>
  <c r="U1424" i="17" s="1"/>
  <c r="Q1424" i="17"/>
  <c r="R1426" i="17"/>
  <c r="S1426" i="17" s="1"/>
  <c r="T1426" i="17" s="1"/>
  <c r="U1426" i="17" s="1"/>
  <c r="Q1428" i="17"/>
  <c r="R1428" i="17" s="1"/>
  <c r="S1428" i="17" s="1"/>
  <c r="T1428" i="17" s="1"/>
  <c r="U1428" i="17" s="1"/>
  <c r="Q1432" i="17"/>
  <c r="R1432" i="17" s="1"/>
  <c r="S1432" i="17" s="1"/>
  <c r="T1432" i="17" s="1"/>
  <c r="U1432" i="17" s="1"/>
  <c r="Q1436" i="17"/>
  <c r="R1436" i="17" s="1"/>
  <c r="S1436" i="17" s="1"/>
  <c r="T1436" i="17" s="1"/>
  <c r="U1436" i="17" s="1"/>
  <c r="Q1440" i="17"/>
  <c r="R1440" i="17" s="1"/>
  <c r="S1440" i="17" s="1"/>
  <c r="T1440" i="17" s="1"/>
  <c r="U1440" i="17" s="1"/>
  <c r="Q1444" i="17"/>
  <c r="R1444" i="17" s="1"/>
  <c r="S1444" i="17" s="1"/>
  <c r="T1444" i="17" s="1"/>
  <c r="U1444" i="17" s="1"/>
  <c r="R1448" i="17"/>
  <c r="S1448" i="17" s="1"/>
  <c r="T1448" i="17" s="1"/>
  <c r="U1448" i="17" s="1"/>
  <c r="Q1448" i="17"/>
  <c r="Q1452" i="17"/>
  <c r="R1452" i="17" s="1"/>
  <c r="S1452" i="17" s="1"/>
  <c r="T1452" i="17" s="1"/>
  <c r="U1452" i="17" s="1"/>
  <c r="R1456" i="17"/>
  <c r="S1456" i="17" s="1"/>
  <c r="T1456" i="17" s="1"/>
  <c r="U1456" i="17" s="1"/>
  <c r="Q1456" i="17"/>
  <c r="R1458" i="17"/>
  <c r="S1458" i="17" s="1"/>
  <c r="T1458" i="17" s="1"/>
  <c r="U1458" i="17" s="1"/>
  <c r="R1460" i="17"/>
  <c r="S1460" i="17" s="1"/>
  <c r="T1460" i="17" s="1"/>
  <c r="U1460" i="17" s="1"/>
  <c r="Q1460" i="17"/>
  <c r="Q1464" i="17"/>
  <c r="R1464" i="17" s="1"/>
  <c r="S1464" i="17" s="1"/>
  <c r="T1464" i="17" s="1"/>
  <c r="U1464" i="17" s="1"/>
  <c r="Q1468" i="17"/>
  <c r="R1468" i="17" s="1"/>
  <c r="S1468" i="17" s="1"/>
  <c r="T1468" i="17" s="1"/>
  <c r="U1468" i="17" s="1"/>
  <c r="Q1472" i="17"/>
  <c r="R1472" i="17" s="1"/>
  <c r="S1472" i="17" s="1"/>
  <c r="T1472" i="17" s="1"/>
  <c r="U1472" i="17" s="1"/>
  <c r="Q1564" i="17"/>
  <c r="R1564" i="17" s="1"/>
  <c r="S1564" i="17" s="1"/>
  <c r="T1564" i="17" s="1"/>
  <c r="U1564" i="17" s="1"/>
  <c r="O1679" i="17"/>
  <c r="N1679" i="17"/>
  <c r="M1679" i="17"/>
  <c r="M1140" i="17"/>
  <c r="M1144" i="17"/>
  <c r="M1148" i="17"/>
  <c r="M1152" i="17"/>
  <c r="M1156" i="17"/>
  <c r="P1156" i="17" s="1"/>
  <c r="M1160" i="17"/>
  <c r="M1164" i="17"/>
  <c r="M1168" i="17"/>
  <c r="M1172" i="17"/>
  <c r="M1176" i="17"/>
  <c r="M1180" i="17"/>
  <c r="M1184" i="17"/>
  <c r="M1188" i="17"/>
  <c r="P1188" i="17" s="1"/>
  <c r="M1192" i="17"/>
  <c r="M1196" i="17"/>
  <c r="M1200" i="17"/>
  <c r="M1204" i="17"/>
  <c r="M1208" i="17"/>
  <c r="M1212" i="17"/>
  <c r="M1216" i="17"/>
  <c r="M1220" i="17"/>
  <c r="P1220" i="17" s="1"/>
  <c r="M1224" i="17"/>
  <c r="M1228" i="17"/>
  <c r="M1232" i="17"/>
  <c r="M1236" i="17"/>
  <c r="M1240" i="17"/>
  <c r="M1244" i="17"/>
  <c r="M1248" i="17"/>
  <c r="M1252" i="17"/>
  <c r="P1252" i="17" s="1"/>
  <c r="M1256" i="17"/>
  <c r="M1260" i="17"/>
  <c r="M1264" i="17"/>
  <c r="M1268" i="17"/>
  <c r="M1272" i="17"/>
  <c r="Q1300" i="17"/>
  <c r="R1300" i="17" s="1"/>
  <c r="S1300" i="17" s="1"/>
  <c r="T1300" i="17" s="1"/>
  <c r="U1300" i="17" s="1"/>
  <c r="Q1332" i="17"/>
  <c r="R1332" i="17" s="1"/>
  <c r="S1332" i="17" s="1"/>
  <c r="T1332" i="17" s="1"/>
  <c r="U1332" i="17" s="1"/>
  <c r="Q1364" i="17"/>
  <c r="R1364" i="17" s="1"/>
  <c r="S1364" i="17" s="1"/>
  <c r="T1364" i="17" s="1"/>
  <c r="U1364" i="17" s="1"/>
  <c r="R1474" i="17"/>
  <c r="S1474" i="17" s="1"/>
  <c r="T1474" i="17" s="1"/>
  <c r="U1474" i="17" s="1"/>
  <c r="Q1476" i="17"/>
  <c r="R1476" i="17" s="1"/>
  <c r="S1476" i="17" s="1"/>
  <c r="T1476" i="17" s="1"/>
  <c r="U1476" i="17" s="1"/>
  <c r="Q1480" i="17"/>
  <c r="R1480" i="17" s="1"/>
  <c r="S1480" i="17" s="1"/>
  <c r="T1480" i="17" s="1"/>
  <c r="U1480" i="17" s="1"/>
  <c r="Q1484" i="17"/>
  <c r="R1484" i="17" s="1"/>
  <c r="S1484" i="17" s="1"/>
  <c r="T1484" i="17" s="1"/>
  <c r="U1484" i="17" s="1"/>
  <c r="Q1488" i="17"/>
  <c r="R1488" i="17" s="1"/>
  <c r="S1488" i="17" s="1"/>
  <c r="T1488" i="17" s="1"/>
  <c r="U1488" i="17" s="1"/>
  <c r="Q1492" i="17"/>
  <c r="R1492" i="17" s="1"/>
  <c r="S1492" i="17" s="1"/>
  <c r="T1492" i="17" s="1"/>
  <c r="U1492" i="17" s="1"/>
  <c r="R1496" i="17"/>
  <c r="S1496" i="17" s="1"/>
  <c r="T1496" i="17" s="1"/>
  <c r="U1496" i="17" s="1"/>
  <c r="Q1496" i="17"/>
  <c r="Q1500" i="17"/>
  <c r="R1500" i="17" s="1"/>
  <c r="S1500" i="17" s="1"/>
  <c r="T1500" i="17" s="1"/>
  <c r="U1500" i="17" s="1"/>
  <c r="Q1504" i="17"/>
  <c r="R1504" i="17" s="1"/>
  <c r="S1504" i="17" s="1"/>
  <c r="T1504" i="17" s="1"/>
  <c r="U1504" i="17" s="1"/>
  <c r="R1506" i="17"/>
  <c r="S1506" i="17" s="1"/>
  <c r="T1506" i="17" s="1"/>
  <c r="U1506" i="17" s="1"/>
  <c r="Q1508" i="17"/>
  <c r="R1508" i="17" s="1"/>
  <c r="S1508" i="17" s="1"/>
  <c r="T1508" i="17" s="1"/>
  <c r="U1508" i="17" s="1"/>
  <c r="Q1512" i="17"/>
  <c r="R1512" i="17" s="1"/>
  <c r="S1512" i="17" s="1"/>
  <c r="T1512" i="17" s="1"/>
  <c r="U1512" i="17" s="1"/>
  <c r="Q1516" i="17"/>
  <c r="R1516" i="17" s="1"/>
  <c r="S1516" i="17" s="1"/>
  <c r="T1516" i="17" s="1"/>
  <c r="U1516" i="17" s="1"/>
  <c r="Q1520" i="17"/>
  <c r="R1520" i="17" s="1"/>
  <c r="S1520" i="17" s="1"/>
  <c r="T1520" i="17" s="1"/>
  <c r="U1520" i="17" s="1"/>
  <c r="Q1524" i="17"/>
  <c r="R1524" i="17" s="1"/>
  <c r="S1524" i="17" s="1"/>
  <c r="T1524" i="17" s="1"/>
  <c r="U1524" i="17" s="1"/>
  <c r="R1528" i="17"/>
  <c r="S1528" i="17" s="1"/>
  <c r="T1528" i="17" s="1"/>
  <c r="U1528" i="17" s="1"/>
  <c r="Q1528" i="17"/>
  <c r="Q1532" i="17"/>
  <c r="R1532" i="17" s="1"/>
  <c r="S1532" i="17" s="1"/>
  <c r="T1532" i="17" s="1"/>
  <c r="U1532" i="17" s="1"/>
  <c r="Q1536" i="17"/>
  <c r="R1536" i="17" s="1"/>
  <c r="S1536" i="17" s="1"/>
  <c r="T1536" i="17" s="1"/>
  <c r="U1536" i="17" s="1"/>
  <c r="R1560" i="17"/>
  <c r="S1560" i="17" s="1"/>
  <c r="T1560" i="17" s="1"/>
  <c r="U1560" i="17" s="1"/>
  <c r="Q1560" i="17"/>
  <c r="O1775" i="17"/>
  <c r="N1775" i="17"/>
  <c r="M1775" i="17"/>
  <c r="P1775" i="17" s="1"/>
  <c r="O1926" i="17"/>
  <c r="N1926" i="17"/>
  <c r="M1926" i="17"/>
  <c r="N1140" i="17"/>
  <c r="N1144" i="17"/>
  <c r="N1148" i="17"/>
  <c r="N1152" i="17"/>
  <c r="N1156" i="17"/>
  <c r="N1160" i="17"/>
  <c r="N1164" i="17"/>
  <c r="N1168" i="17"/>
  <c r="N1172" i="17"/>
  <c r="N1176" i="17"/>
  <c r="N1180" i="17"/>
  <c r="N1184" i="17"/>
  <c r="N1188" i="17"/>
  <c r="N1192" i="17"/>
  <c r="N1196" i="17"/>
  <c r="N1200" i="17"/>
  <c r="N1204" i="17"/>
  <c r="N1208" i="17"/>
  <c r="N1212" i="17"/>
  <c r="N1216" i="17"/>
  <c r="N1220" i="17"/>
  <c r="N1224" i="17"/>
  <c r="N1228" i="17"/>
  <c r="N1232" i="17"/>
  <c r="N1236" i="17"/>
  <c r="N1240" i="17"/>
  <c r="N1244" i="17"/>
  <c r="N1248" i="17"/>
  <c r="N1252" i="17"/>
  <c r="N1256" i="17"/>
  <c r="N1260" i="17"/>
  <c r="N1264" i="17"/>
  <c r="N1268" i="17"/>
  <c r="N1272" i="17"/>
  <c r="Q1296" i="17"/>
  <c r="R1296" i="17" s="1"/>
  <c r="S1296" i="17" s="1"/>
  <c r="T1296" i="17" s="1"/>
  <c r="U1296" i="17" s="1"/>
  <c r="R1298" i="17"/>
  <c r="S1298" i="17" s="1"/>
  <c r="T1298" i="17" s="1"/>
  <c r="U1298" i="17" s="1"/>
  <c r="Q1328" i="17"/>
  <c r="R1328" i="17" s="1"/>
  <c r="S1328" i="17" s="1"/>
  <c r="T1328" i="17" s="1"/>
  <c r="U1328" i="17" s="1"/>
  <c r="R1330" i="17"/>
  <c r="S1330" i="17" s="1"/>
  <c r="T1330" i="17" s="1"/>
  <c r="U1330" i="17" s="1"/>
  <c r="Q1360" i="17"/>
  <c r="R1360" i="17" s="1"/>
  <c r="S1360" i="17" s="1"/>
  <c r="T1360" i="17" s="1"/>
  <c r="U1360" i="17" s="1"/>
  <c r="R1362" i="17"/>
  <c r="S1362" i="17" s="1"/>
  <c r="T1362" i="17" s="1"/>
  <c r="U1362" i="17" s="1"/>
  <c r="R1538" i="17"/>
  <c r="S1538" i="17" s="1"/>
  <c r="T1538" i="17" s="1"/>
  <c r="U1538" i="17" s="1"/>
  <c r="R1540" i="17"/>
  <c r="S1540" i="17" s="1"/>
  <c r="T1540" i="17" s="1"/>
  <c r="U1540" i="17" s="1"/>
  <c r="Q1540" i="17"/>
  <c r="R1542" i="17"/>
  <c r="S1542" i="17" s="1"/>
  <c r="T1542" i="17" s="1"/>
  <c r="U1542" i="17" s="1"/>
  <c r="R1544" i="17"/>
  <c r="S1544" i="17" s="1"/>
  <c r="T1544" i="17" s="1"/>
  <c r="U1544" i="17" s="1"/>
  <c r="Q1544" i="17"/>
  <c r="R1546" i="17"/>
  <c r="S1546" i="17" s="1"/>
  <c r="T1546" i="17" s="1"/>
  <c r="U1546" i="17" s="1"/>
  <c r="Q1548" i="17"/>
  <c r="R1548" i="17" s="1"/>
  <c r="S1548" i="17" s="1"/>
  <c r="T1548" i="17" s="1"/>
  <c r="U1548" i="17" s="1"/>
  <c r="R1550" i="17"/>
  <c r="S1550" i="17" s="1"/>
  <c r="T1550" i="17" s="1"/>
  <c r="U1550" i="17" s="1"/>
  <c r="Q1552" i="17"/>
  <c r="R1552" i="17" s="1"/>
  <c r="S1552" i="17" s="1"/>
  <c r="T1552" i="17" s="1"/>
  <c r="U1552" i="17" s="1"/>
  <c r="R1554" i="17"/>
  <c r="S1554" i="17" s="1"/>
  <c r="T1554" i="17" s="1"/>
  <c r="U1554" i="17" s="1"/>
  <c r="Q1556" i="17"/>
  <c r="R1556" i="17" s="1"/>
  <c r="S1556" i="17" s="1"/>
  <c r="T1556" i="17" s="1"/>
  <c r="U1556" i="17" s="1"/>
  <c r="R1558" i="17"/>
  <c r="S1558" i="17" s="1"/>
  <c r="T1558" i="17" s="1"/>
  <c r="U1558" i="17" s="1"/>
  <c r="O1615" i="17"/>
  <c r="N1615" i="17"/>
  <c r="M1615" i="17"/>
  <c r="P1686" i="17"/>
  <c r="Q1276" i="17"/>
  <c r="R1276" i="17" s="1"/>
  <c r="S1276" i="17" s="1"/>
  <c r="T1276" i="17" s="1"/>
  <c r="U1276" i="17" s="1"/>
  <c r="Q1292" i="17"/>
  <c r="R1292" i="17" s="1"/>
  <c r="S1292" i="17" s="1"/>
  <c r="T1292" i="17" s="1"/>
  <c r="U1292" i="17" s="1"/>
  <c r="Q1306" i="17"/>
  <c r="R1324" i="17"/>
  <c r="S1324" i="17" s="1"/>
  <c r="T1324" i="17" s="1"/>
  <c r="U1324" i="17" s="1"/>
  <c r="Q1324" i="17"/>
  <c r="R1326" i="17"/>
  <c r="S1326" i="17" s="1"/>
  <c r="T1326" i="17" s="1"/>
  <c r="U1326" i="17" s="1"/>
  <c r="Q1338" i="17"/>
  <c r="R1338" i="17" s="1"/>
  <c r="S1338" i="17" s="1"/>
  <c r="T1338" i="17" s="1"/>
  <c r="U1338" i="17" s="1"/>
  <c r="R1356" i="17"/>
  <c r="S1356" i="17" s="1"/>
  <c r="T1356" i="17" s="1"/>
  <c r="U1356" i="17" s="1"/>
  <c r="Q1356" i="17"/>
  <c r="R1358" i="17"/>
  <c r="S1358" i="17" s="1"/>
  <c r="T1358" i="17" s="1"/>
  <c r="U1358" i="17" s="1"/>
  <c r="Q1370" i="17"/>
  <c r="R1370" i="17" s="1"/>
  <c r="S1370" i="17" s="1"/>
  <c r="T1370" i="17" s="1"/>
  <c r="U1370" i="17" s="1"/>
  <c r="Q1374" i="17"/>
  <c r="R1374" i="17" s="1"/>
  <c r="S1374" i="17" s="1"/>
  <c r="T1374" i="17" s="1"/>
  <c r="U1374" i="17" s="1"/>
  <c r="Q1378" i="17"/>
  <c r="R1378" i="17" s="1"/>
  <c r="S1378" i="17" s="1"/>
  <c r="T1378" i="17" s="1"/>
  <c r="U1378" i="17" s="1"/>
  <c r="Q1382" i="17"/>
  <c r="R1382" i="17" s="1"/>
  <c r="S1382" i="17" s="1"/>
  <c r="T1382" i="17" s="1"/>
  <c r="U1382" i="17" s="1"/>
  <c r="Q1386" i="17"/>
  <c r="R1386" i="17" s="1"/>
  <c r="S1386" i="17" s="1"/>
  <c r="T1386" i="17" s="1"/>
  <c r="U1386" i="17" s="1"/>
  <c r="Q1390" i="17"/>
  <c r="R1390" i="17" s="1"/>
  <c r="S1390" i="17" s="1"/>
  <c r="T1390" i="17" s="1"/>
  <c r="U1390" i="17" s="1"/>
  <c r="Q1394" i="17"/>
  <c r="Q1398" i="17"/>
  <c r="R1398" i="17" s="1"/>
  <c r="S1398" i="17" s="1"/>
  <c r="T1398" i="17" s="1"/>
  <c r="U1398" i="17" s="1"/>
  <c r="Q1402" i="17"/>
  <c r="R1402" i="17" s="1"/>
  <c r="S1402" i="17" s="1"/>
  <c r="T1402" i="17" s="1"/>
  <c r="U1402" i="17" s="1"/>
  <c r="Q1406" i="17"/>
  <c r="R1406" i="17" s="1"/>
  <c r="S1406" i="17" s="1"/>
  <c r="T1406" i="17" s="1"/>
  <c r="U1406" i="17" s="1"/>
  <c r="Q1410" i="17"/>
  <c r="R1410" i="17" s="1"/>
  <c r="S1410" i="17" s="1"/>
  <c r="T1410" i="17" s="1"/>
  <c r="U1410" i="17" s="1"/>
  <c r="Q1414" i="17"/>
  <c r="R1414" i="17" s="1"/>
  <c r="S1414" i="17" s="1"/>
  <c r="T1414" i="17" s="1"/>
  <c r="U1414" i="17" s="1"/>
  <c r="Q1418" i="17"/>
  <c r="R1418" i="17" s="1"/>
  <c r="S1418" i="17" s="1"/>
  <c r="T1418" i="17" s="1"/>
  <c r="U1418" i="17" s="1"/>
  <c r="Q1422" i="17"/>
  <c r="R1422" i="17" s="1"/>
  <c r="S1422" i="17" s="1"/>
  <c r="T1422" i="17" s="1"/>
  <c r="U1422" i="17" s="1"/>
  <c r="Q1426" i="17"/>
  <c r="Q1430" i="17"/>
  <c r="R1430" i="17" s="1"/>
  <c r="S1430" i="17" s="1"/>
  <c r="T1430" i="17" s="1"/>
  <c r="U1430" i="17" s="1"/>
  <c r="Q1434" i="17"/>
  <c r="R1434" i="17" s="1"/>
  <c r="S1434" i="17" s="1"/>
  <c r="T1434" i="17" s="1"/>
  <c r="U1434" i="17" s="1"/>
  <c r="Q1438" i="17"/>
  <c r="R1438" i="17" s="1"/>
  <c r="S1438" i="17" s="1"/>
  <c r="T1438" i="17" s="1"/>
  <c r="U1438" i="17" s="1"/>
  <c r="Q1442" i="17"/>
  <c r="R1442" i="17" s="1"/>
  <c r="S1442" i="17" s="1"/>
  <c r="T1442" i="17" s="1"/>
  <c r="U1442" i="17" s="1"/>
  <c r="Q1446" i="17"/>
  <c r="R1446" i="17" s="1"/>
  <c r="S1446" i="17" s="1"/>
  <c r="T1446" i="17" s="1"/>
  <c r="U1446" i="17" s="1"/>
  <c r="Q1450" i="17"/>
  <c r="R1450" i="17" s="1"/>
  <c r="S1450" i="17" s="1"/>
  <c r="T1450" i="17" s="1"/>
  <c r="U1450" i="17" s="1"/>
  <c r="Q1454" i="17"/>
  <c r="R1454" i="17" s="1"/>
  <c r="S1454" i="17" s="1"/>
  <c r="T1454" i="17" s="1"/>
  <c r="U1454" i="17" s="1"/>
  <c r="Q1458" i="17"/>
  <c r="Q1462" i="17"/>
  <c r="R1462" i="17" s="1"/>
  <c r="S1462" i="17" s="1"/>
  <c r="T1462" i="17" s="1"/>
  <c r="U1462" i="17" s="1"/>
  <c r="Q1466" i="17"/>
  <c r="R1466" i="17" s="1"/>
  <c r="S1466" i="17" s="1"/>
  <c r="T1466" i="17" s="1"/>
  <c r="U1466" i="17" s="1"/>
  <c r="Q1470" i="17"/>
  <c r="R1470" i="17" s="1"/>
  <c r="S1470" i="17" s="1"/>
  <c r="T1470" i="17" s="1"/>
  <c r="U1470" i="17" s="1"/>
  <c r="Q1566" i="17"/>
  <c r="R1566" i="17" s="1"/>
  <c r="S1566" i="17" s="1"/>
  <c r="T1566" i="17" s="1"/>
  <c r="U1566" i="17" s="1"/>
  <c r="O1711" i="17"/>
  <c r="N1711" i="17"/>
  <c r="M1711" i="17"/>
  <c r="P1711" i="17" s="1"/>
  <c r="Q1294" i="17"/>
  <c r="R1294" i="17" s="1"/>
  <c r="S1294" i="17" s="1"/>
  <c r="T1294" i="17" s="1"/>
  <c r="U1294" i="17" s="1"/>
  <c r="Q1302" i="17"/>
  <c r="R1302" i="17" s="1"/>
  <c r="S1302" i="17" s="1"/>
  <c r="T1302" i="17" s="1"/>
  <c r="U1302" i="17" s="1"/>
  <c r="R1320" i="17"/>
  <c r="S1320" i="17" s="1"/>
  <c r="T1320" i="17" s="1"/>
  <c r="U1320" i="17" s="1"/>
  <c r="Q1320" i="17"/>
  <c r="R1322" i="17"/>
  <c r="S1322" i="17" s="1"/>
  <c r="T1322" i="17" s="1"/>
  <c r="U1322" i="17" s="1"/>
  <c r="Q1334" i="17"/>
  <c r="R1334" i="17" s="1"/>
  <c r="S1334" i="17" s="1"/>
  <c r="T1334" i="17" s="1"/>
  <c r="U1334" i="17" s="1"/>
  <c r="R1352" i="17"/>
  <c r="S1352" i="17" s="1"/>
  <c r="T1352" i="17" s="1"/>
  <c r="U1352" i="17" s="1"/>
  <c r="Q1352" i="17"/>
  <c r="R1354" i="17"/>
  <c r="S1354" i="17" s="1"/>
  <c r="T1354" i="17" s="1"/>
  <c r="U1354" i="17" s="1"/>
  <c r="Q1366" i="17"/>
  <c r="R1366" i="17" s="1"/>
  <c r="S1366" i="17" s="1"/>
  <c r="T1366" i="17" s="1"/>
  <c r="U1366" i="17" s="1"/>
  <c r="R1473" i="17"/>
  <c r="S1473" i="17" s="1"/>
  <c r="T1473" i="17" s="1"/>
  <c r="U1473" i="17" s="1"/>
  <c r="Q1473" i="17"/>
  <c r="Q1474" i="17"/>
  <c r="Q1478" i="17"/>
  <c r="R1478" i="17" s="1"/>
  <c r="S1478" i="17" s="1"/>
  <c r="T1478" i="17" s="1"/>
  <c r="U1478" i="17" s="1"/>
  <c r="Q1482" i="17"/>
  <c r="R1482" i="17" s="1"/>
  <c r="S1482" i="17" s="1"/>
  <c r="T1482" i="17" s="1"/>
  <c r="U1482" i="17" s="1"/>
  <c r="Q1486" i="17"/>
  <c r="R1486" i="17" s="1"/>
  <c r="S1486" i="17" s="1"/>
  <c r="T1486" i="17" s="1"/>
  <c r="U1486" i="17" s="1"/>
  <c r="Q1490" i="17"/>
  <c r="R1490" i="17" s="1"/>
  <c r="S1490" i="17" s="1"/>
  <c r="T1490" i="17" s="1"/>
  <c r="U1490" i="17" s="1"/>
  <c r="Q1494" i="17"/>
  <c r="R1494" i="17" s="1"/>
  <c r="S1494" i="17" s="1"/>
  <c r="T1494" i="17" s="1"/>
  <c r="U1494" i="17" s="1"/>
  <c r="Q1498" i="17"/>
  <c r="R1498" i="17" s="1"/>
  <c r="S1498" i="17" s="1"/>
  <c r="T1498" i="17" s="1"/>
  <c r="U1498" i="17" s="1"/>
  <c r="Q1502" i="17"/>
  <c r="R1502" i="17" s="1"/>
  <c r="S1502" i="17" s="1"/>
  <c r="T1502" i="17" s="1"/>
  <c r="U1502" i="17" s="1"/>
  <c r="Q1506" i="17"/>
  <c r="Q1510" i="17"/>
  <c r="R1510" i="17" s="1"/>
  <c r="S1510" i="17" s="1"/>
  <c r="T1510" i="17" s="1"/>
  <c r="U1510" i="17" s="1"/>
  <c r="Q1514" i="17"/>
  <c r="R1514" i="17" s="1"/>
  <c r="S1514" i="17" s="1"/>
  <c r="T1514" i="17" s="1"/>
  <c r="U1514" i="17" s="1"/>
  <c r="Q1518" i="17"/>
  <c r="R1518" i="17" s="1"/>
  <c r="S1518" i="17" s="1"/>
  <c r="T1518" i="17" s="1"/>
  <c r="U1518" i="17" s="1"/>
  <c r="Q1522" i="17"/>
  <c r="R1522" i="17" s="1"/>
  <c r="S1522" i="17" s="1"/>
  <c r="T1522" i="17" s="1"/>
  <c r="U1522" i="17" s="1"/>
  <c r="Q1526" i="17"/>
  <c r="R1526" i="17" s="1"/>
  <c r="S1526" i="17" s="1"/>
  <c r="T1526" i="17" s="1"/>
  <c r="U1526" i="17" s="1"/>
  <c r="Q1530" i="17"/>
  <c r="R1530" i="17" s="1"/>
  <c r="S1530" i="17" s="1"/>
  <c r="T1530" i="17" s="1"/>
  <c r="U1530" i="17" s="1"/>
  <c r="Q1534" i="17"/>
  <c r="R1534" i="17" s="1"/>
  <c r="S1534" i="17" s="1"/>
  <c r="T1534" i="17" s="1"/>
  <c r="U1534" i="17" s="1"/>
  <c r="Q1562" i="17"/>
  <c r="R1562" i="17" s="1"/>
  <c r="S1562" i="17" s="1"/>
  <c r="T1562" i="17" s="1"/>
  <c r="U1562" i="17" s="1"/>
  <c r="O1807" i="17"/>
  <c r="N1807" i="17"/>
  <c r="M1807" i="17"/>
  <c r="N1280" i="17"/>
  <c r="P1280" i="17" s="1"/>
  <c r="N1284" i="17"/>
  <c r="P1284" i="17" s="1"/>
  <c r="O1587" i="17"/>
  <c r="N1587" i="17"/>
  <c r="M1587" i="17"/>
  <c r="P1594" i="17"/>
  <c r="O1619" i="17"/>
  <c r="N1619" i="17"/>
  <c r="M1619" i="17"/>
  <c r="O1651" i="17"/>
  <c r="N1651" i="17"/>
  <c r="M1651" i="17"/>
  <c r="P1658" i="17"/>
  <c r="O1683" i="17"/>
  <c r="N1683" i="17"/>
  <c r="M1683" i="17"/>
  <c r="O1715" i="17"/>
  <c r="N1715" i="17"/>
  <c r="M1715" i="17"/>
  <c r="P1722" i="17"/>
  <c r="O1747" i="17"/>
  <c r="N1747" i="17"/>
  <c r="M1747" i="17"/>
  <c r="P1747" i="17" s="1"/>
  <c r="O1779" i="17"/>
  <c r="N1779" i="17"/>
  <c r="M1779" i="17"/>
  <c r="P1786" i="17"/>
  <c r="O1811" i="17"/>
  <c r="N1811" i="17"/>
  <c r="M1811" i="17"/>
  <c r="P1811" i="17" s="1"/>
  <c r="O2065" i="17"/>
  <c r="N2065" i="17"/>
  <c r="M2065" i="17"/>
  <c r="M1277" i="17"/>
  <c r="P1277" i="17" s="1"/>
  <c r="M1281" i="17"/>
  <c r="P1281" i="17" s="1"/>
  <c r="M1285" i="17"/>
  <c r="P1285" i="17" s="1"/>
  <c r="M1289" i="17"/>
  <c r="P1289" i="17" s="1"/>
  <c r="M1293" i="17"/>
  <c r="P1293" i="17" s="1"/>
  <c r="M1297" i="17"/>
  <c r="P1297" i="17" s="1"/>
  <c r="M1301" i="17"/>
  <c r="P1301" i="17" s="1"/>
  <c r="M1305" i="17"/>
  <c r="P1305" i="17" s="1"/>
  <c r="M1309" i="17"/>
  <c r="P1309" i="17" s="1"/>
  <c r="M1313" i="17"/>
  <c r="P1313" i="17" s="1"/>
  <c r="M1317" i="17"/>
  <c r="P1317" i="17" s="1"/>
  <c r="M1321" i="17"/>
  <c r="P1321" i="17" s="1"/>
  <c r="M1325" i="17"/>
  <c r="P1325" i="17" s="1"/>
  <c r="M1329" i="17"/>
  <c r="P1329" i="17" s="1"/>
  <c r="M1333" i="17"/>
  <c r="P1333" i="17" s="1"/>
  <c r="M1337" i="17"/>
  <c r="P1337" i="17" s="1"/>
  <c r="M1341" i="17"/>
  <c r="P1341" i="17" s="1"/>
  <c r="M1345" i="17"/>
  <c r="P1345" i="17" s="1"/>
  <c r="M1349" i="17"/>
  <c r="P1349" i="17" s="1"/>
  <c r="M1353" i="17"/>
  <c r="P1353" i="17" s="1"/>
  <c r="M1357" i="17"/>
  <c r="P1357" i="17" s="1"/>
  <c r="M1361" i="17"/>
  <c r="P1361" i="17" s="1"/>
  <c r="M1365" i="17"/>
  <c r="P1365" i="17" s="1"/>
  <c r="M1369" i="17"/>
  <c r="P1369" i="17" s="1"/>
  <c r="M1373" i="17"/>
  <c r="P1373" i="17" s="1"/>
  <c r="M1377" i="17"/>
  <c r="P1377" i="17" s="1"/>
  <c r="M1381" i="17"/>
  <c r="P1381" i="17" s="1"/>
  <c r="M1385" i="17"/>
  <c r="P1385" i="17" s="1"/>
  <c r="M1389" i="17"/>
  <c r="P1389" i="17" s="1"/>
  <c r="M1393" i="17"/>
  <c r="P1393" i="17" s="1"/>
  <c r="M1397" i="17"/>
  <c r="P1397" i="17" s="1"/>
  <c r="M1401" i="17"/>
  <c r="P1401" i="17" s="1"/>
  <c r="M1405" i="17"/>
  <c r="P1405" i="17" s="1"/>
  <c r="M1409" i="17"/>
  <c r="P1409" i="17" s="1"/>
  <c r="M1413" i="17"/>
  <c r="P1413" i="17" s="1"/>
  <c r="M1417" i="17"/>
  <c r="P1417" i="17" s="1"/>
  <c r="M1421" i="17"/>
  <c r="P1421" i="17" s="1"/>
  <c r="M1425" i="17"/>
  <c r="P1425" i="17" s="1"/>
  <c r="M1429" i="17"/>
  <c r="P1429" i="17" s="1"/>
  <c r="M1433" i="17"/>
  <c r="P1433" i="17" s="1"/>
  <c r="M1437" i="17"/>
  <c r="P1437" i="17" s="1"/>
  <c r="M1441" i="17"/>
  <c r="P1441" i="17" s="1"/>
  <c r="M1445" i="17"/>
  <c r="P1445" i="17" s="1"/>
  <c r="M1449" i="17"/>
  <c r="P1449" i="17" s="1"/>
  <c r="M1453" i="17"/>
  <c r="P1453" i="17" s="1"/>
  <c r="M1457" i="17"/>
  <c r="P1457" i="17" s="1"/>
  <c r="M1461" i="17"/>
  <c r="P1461" i="17" s="1"/>
  <c r="M1465" i="17"/>
  <c r="P1465" i="17" s="1"/>
  <c r="M1469" i="17"/>
  <c r="P1469" i="17" s="1"/>
  <c r="M1477" i="17"/>
  <c r="P1477" i="17" s="1"/>
  <c r="M1481" i="17"/>
  <c r="P1481" i="17" s="1"/>
  <c r="M1485" i="17"/>
  <c r="P1485" i="17" s="1"/>
  <c r="M1489" i="17"/>
  <c r="P1489" i="17" s="1"/>
  <c r="M1493" i="17"/>
  <c r="P1493" i="17" s="1"/>
  <c r="M1497" i="17"/>
  <c r="P1497" i="17" s="1"/>
  <c r="M1501" i="17"/>
  <c r="P1501" i="17" s="1"/>
  <c r="M1505" i="17"/>
  <c r="P1505" i="17" s="1"/>
  <c r="M1509" i="17"/>
  <c r="P1509" i="17" s="1"/>
  <c r="M1513" i="17"/>
  <c r="P1513" i="17" s="1"/>
  <c r="M1517" i="17"/>
  <c r="P1517" i="17" s="1"/>
  <c r="M1521" i="17"/>
  <c r="P1521" i="17" s="1"/>
  <c r="M1525" i="17"/>
  <c r="P1525" i="17" s="1"/>
  <c r="M1529" i="17"/>
  <c r="P1529" i="17" s="1"/>
  <c r="M1533" i="17"/>
  <c r="P1533" i="17" s="1"/>
  <c r="M1541" i="17"/>
  <c r="P1541" i="17" s="1"/>
  <c r="M1545" i="17"/>
  <c r="P1545" i="17" s="1"/>
  <c r="M1549" i="17"/>
  <c r="P1549" i="17" s="1"/>
  <c r="M1553" i="17"/>
  <c r="P1553" i="17" s="1"/>
  <c r="M1557" i="17"/>
  <c r="P1557" i="17" s="1"/>
  <c r="M1561" i="17"/>
  <c r="P1561" i="17" s="1"/>
  <c r="M1565" i="17"/>
  <c r="P1565" i="17" s="1"/>
  <c r="M1569" i="17"/>
  <c r="P1569" i="17" s="1"/>
  <c r="M1573" i="17"/>
  <c r="P1573" i="17" s="1"/>
  <c r="M1577" i="17"/>
  <c r="P1577" i="17" s="1"/>
  <c r="O1591" i="17"/>
  <c r="N1591" i="17"/>
  <c r="M1591" i="17"/>
  <c r="P1591" i="17" s="1"/>
  <c r="O1623" i="17"/>
  <c r="N1623" i="17"/>
  <c r="M1623" i="17"/>
  <c r="P1623" i="17" s="1"/>
  <c r="O1655" i="17"/>
  <c r="N1655" i="17"/>
  <c r="M1655" i="17"/>
  <c r="P1655" i="17" s="1"/>
  <c r="O1687" i="17"/>
  <c r="N1687" i="17"/>
  <c r="M1687" i="17"/>
  <c r="P1687" i="17" s="1"/>
  <c r="O1719" i="17"/>
  <c r="N1719" i="17"/>
  <c r="M1719" i="17"/>
  <c r="P1719" i="17" s="1"/>
  <c r="O1751" i="17"/>
  <c r="N1751" i="17"/>
  <c r="M1751" i="17"/>
  <c r="P1751" i="17" s="1"/>
  <c r="O1783" i="17"/>
  <c r="N1783" i="17"/>
  <c r="M1783" i="17"/>
  <c r="P1783" i="17" s="1"/>
  <c r="O1815" i="17"/>
  <c r="N1815" i="17"/>
  <c r="M1815" i="17"/>
  <c r="P1815" i="17" s="1"/>
  <c r="O1910" i="17"/>
  <c r="N1910" i="17"/>
  <c r="M1910" i="17"/>
  <c r="P1910" i="17" s="1"/>
  <c r="O1581" i="17"/>
  <c r="N1581" i="17"/>
  <c r="M1581" i="17"/>
  <c r="P1581" i="17" s="1"/>
  <c r="O1595" i="17"/>
  <c r="N1595" i="17"/>
  <c r="M1595" i="17"/>
  <c r="O1627" i="17"/>
  <c r="N1627" i="17"/>
  <c r="M1627" i="17"/>
  <c r="P1627" i="17" s="1"/>
  <c r="O1659" i="17"/>
  <c r="N1659" i="17"/>
  <c r="M1659" i="17"/>
  <c r="O1691" i="17"/>
  <c r="N1691" i="17"/>
  <c r="M1691" i="17"/>
  <c r="P1691" i="17" s="1"/>
  <c r="O1723" i="17"/>
  <c r="N1723" i="17"/>
  <c r="M1723" i="17"/>
  <c r="O1755" i="17"/>
  <c r="N1755" i="17"/>
  <c r="M1755" i="17"/>
  <c r="P1755" i="17" s="1"/>
  <c r="O1787" i="17"/>
  <c r="N1787" i="17"/>
  <c r="M1787" i="17"/>
  <c r="O1819" i="17"/>
  <c r="N1819" i="17"/>
  <c r="M1819" i="17"/>
  <c r="P1819" i="17" s="1"/>
  <c r="O1579" i="17"/>
  <c r="M1579" i="17"/>
  <c r="O1599" i="17"/>
  <c r="N1599" i="17"/>
  <c r="M1599" i="17"/>
  <c r="P1599" i="17" s="1"/>
  <c r="O1631" i="17"/>
  <c r="N1631" i="17"/>
  <c r="M1631" i="17"/>
  <c r="P1631" i="17" s="1"/>
  <c r="O1663" i="17"/>
  <c r="N1663" i="17"/>
  <c r="M1663" i="17"/>
  <c r="P1663" i="17" s="1"/>
  <c r="O1695" i="17"/>
  <c r="N1695" i="17"/>
  <c r="M1695" i="17"/>
  <c r="P1695" i="17" s="1"/>
  <c r="O1727" i="17"/>
  <c r="N1727" i="17"/>
  <c r="M1727" i="17"/>
  <c r="P1727" i="17" s="1"/>
  <c r="O1759" i="17"/>
  <c r="N1759" i="17"/>
  <c r="M1759" i="17"/>
  <c r="P1759" i="17" s="1"/>
  <c r="O1791" i="17"/>
  <c r="N1791" i="17"/>
  <c r="M1791" i="17"/>
  <c r="P1791" i="17" s="1"/>
  <c r="O1823" i="17"/>
  <c r="N1823" i="17"/>
  <c r="M1823" i="17"/>
  <c r="P1823" i="17" s="1"/>
  <c r="O1894" i="17"/>
  <c r="N1894" i="17"/>
  <c r="M1894" i="17"/>
  <c r="P1894" i="17" s="1"/>
  <c r="R1957" i="17"/>
  <c r="S1957" i="17" s="1"/>
  <c r="T1957" i="17" s="1"/>
  <c r="U1957" i="17" s="1"/>
  <c r="Q1957" i="17"/>
  <c r="N1579" i="17"/>
  <c r="O1603" i="17"/>
  <c r="N1603" i="17"/>
  <c r="M1603" i="17"/>
  <c r="O1635" i="17"/>
  <c r="N1635" i="17"/>
  <c r="M1635" i="17"/>
  <c r="O1667" i="17"/>
  <c r="N1667" i="17"/>
  <c r="M1667" i="17"/>
  <c r="O1699" i="17"/>
  <c r="N1699" i="17"/>
  <c r="M1699" i="17"/>
  <c r="O1731" i="17"/>
  <c r="N1731" i="17"/>
  <c r="M1731" i="17"/>
  <c r="O1763" i="17"/>
  <c r="N1763" i="17"/>
  <c r="M1763" i="17"/>
  <c r="O1795" i="17"/>
  <c r="N1795" i="17"/>
  <c r="M1795" i="17"/>
  <c r="O1827" i="17"/>
  <c r="N1827" i="17"/>
  <c r="M1827" i="17"/>
  <c r="P1827" i="17" s="1"/>
  <c r="M1279" i="17"/>
  <c r="P1279" i="17" s="1"/>
  <c r="M1283" i="17"/>
  <c r="P1283" i="17" s="1"/>
  <c r="M1287" i="17"/>
  <c r="P1287" i="17" s="1"/>
  <c r="M1291" i="17"/>
  <c r="P1291" i="17" s="1"/>
  <c r="M1295" i="17"/>
  <c r="P1295" i="17" s="1"/>
  <c r="M1299" i="17"/>
  <c r="P1299" i="17" s="1"/>
  <c r="M1303" i="17"/>
  <c r="P1303" i="17" s="1"/>
  <c r="M1307" i="17"/>
  <c r="P1307" i="17" s="1"/>
  <c r="M1311" i="17"/>
  <c r="P1311" i="17" s="1"/>
  <c r="M1315" i="17"/>
  <c r="P1315" i="17" s="1"/>
  <c r="M1319" i="17"/>
  <c r="P1319" i="17" s="1"/>
  <c r="M1323" i="17"/>
  <c r="P1323" i="17" s="1"/>
  <c r="M1327" i="17"/>
  <c r="P1327" i="17" s="1"/>
  <c r="M1331" i="17"/>
  <c r="P1331" i="17" s="1"/>
  <c r="M1335" i="17"/>
  <c r="P1335" i="17" s="1"/>
  <c r="M1339" i="17"/>
  <c r="P1339" i="17" s="1"/>
  <c r="M1343" i="17"/>
  <c r="P1343" i="17" s="1"/>
  <c r="M1347" i="17"/>
  <c r="P1347" i="17" s="1"/>
  <c r="M1351" i="17"/>
  <c r="P1351" i="17" s="1"/>
  <c r="M1355" i="17"/>
  <c r="P1355" i="17" s="1"/>
  <c r="M1359" i="17"/>
  <c r="P1359" i="17" s="1"/>
  <c r="M1363" i="17"/>
  <c r="P1363" i="17" s="1"/>
  <c r="M1367" i="17"/>
  <c r="P1367" i="17" s="1"/>
  <c r="M1559" i="17"/>
  <c r="P1559" i="17" s="1"/>
  <c r="M1563" i="17"/>
  <c r="P1563" i="17" s="1"/>
  <c r="M1567" i="17"/>
  <c r="P1567" i="17" s="1"/>
  <c r="M1571" i="17"/>
  <c r="P1571" i="17" s="1"/>
  <c r="M1575" i="17"/>
  <c r="P1575" i="17" s="1"/>
  <c r="O1607" i="17"/>
  <c r="N1607" i="17"/>
  <c r="M1607" i="17"/>
  <c r="P1614" i="17"/>
  <c r="O1639" i="17"/>
  <c r="N1639" i="17"/>
  <c r="M1639" i="17"/>
  <c r="P1639" i="17" s="1"/>
  <c r="O1671" i="17"/>
  <c r="N1671" i="17"/>
  <c r="M1671" i="17"/>
  <c r="P1678" i="17"/>
  <c r="O1703" i="17"/>
  <c r="N1703" i="17"/>
  <c r="M1703" i="17"/>
  <c r="P1703" i="17" s="1"/>
  <c r="O1735" i="17"/>
  <c r="N1735" i="17"/>
  <c r="M1735" i="17"/>
  <c r="P1735" i="17" s="1"/>
  <c r="P1742" i="17"/>
  <c r="O1767" i="17"/>
  <c r="N1767" i="17"/>
  <c r="M1767" i="17"/>
  <c r="P1767" i="17" s="1"/>
  <c r="O1799" i="17"/>
  <c r="N1799" i="17"/>
  <c r="M1799" i="17"/>
  <c r="P1799" i="17" s="1"/>
  <c r="P1806" i="17"/>
  <c r="O1831" i="17"/>
  <c r="N1831" i="17"/>
  <c r="M1831" i="17"/>
  <c r="P1831" i="17" s="1"/>
  <c r="O1854" i="17"/>
  <c r="N1854" i="17"/>
  <c r="M1854" i="17"/>
  <c r="P1854" i="17" s="1"/>
  <c r="O1878" i="17"/>
  <c r="N1878" i="17"/>
  <c r="M1878" i="17"/>
  <c r="O1942" i="17"/>
  <c r="N1942" i="17"/>
  <c r="M1942" i="17"/>
  <c r="P1942" i="17" s="1"/>
  <c r="O1611" i="17"/>
  <c r="N1611" i="17"/>
  <c r="M1611" i="17"/>
  <c r="P1611" i="17" s="1"/>
  <c r="O1643" i="17"/>
  <c r="N1643" i="17"/>
  <c r="M1643" i="17"/>
  <c r="P1643" i="17" s="1"/>
  <c r="O1675" i="17"/>
  <c r="N1675" i="17"/>
  <c r="M1675" i="17"/>
  <c r="P1675" i="17" s="1"/>
  <c r="O1707" i="17"/>
  <c r="N1707" i="17"/>
  <c r="M1707" i="17"/>
  <c r="P1707" i="17" s="1"/>
  <c r="O1739" i="17"/>
  <c r="N1739" i="17"/>
  <c r="M1739" i="17"/>
  <c r="P1739" i="17" s="1"/>
  <c r="O1771" i="17"/>
  <c r="N1771" i="17"/>
  <c r="M1771" i="17"/>
  <c r="P1771" i="17" s="1"/>
  <c r="O1803" i="17"/>
  <c r="N1803" i="17"/>
  <c r="M1803" i="17"/>
  <c r="P1803" i="17" s="1"/>
  <c r="O1582" i="17"/>
  <c r="P1582" i="17" s="1"/>
  <c r="O1586" i="17"/>
  <c r="P1586" i="17" s="1"/>
  <c r="O1590" i="17"/>
  <c r="P1590" i="17" s="1"/>
  <c r="O1594" i="17"/>
  <c r="O1598" i="17"/>
  <c r="P1598" i="17" s="1"/>
  <c r="O1602" i="17"/>
  <c r="P1602" i="17" s="1"/>
  <c r="O1606" i="17"/>
  <c r="P1606" i="17" s="1"/>
  <c r="O1610" i="17"/>
  <c r="P1610" i="17" s="1"/>
  <c r="O1614" i="17"/>
  <c r="O1618" i="17"/>
  <c r="P1618" i="17" s="1"/>
  <c r="O1622" i="17"/>
  <c r="P1622" i="17" s="1"/>
  <c r="O1626" i="17"/>
  <c r="P1626" i="17" s="1"/>
  <c r="O1630" i="17"/>
  <c r="P1630" i="17" s="1"/>
  <c r="O1634" i="17"/>
  <c r="P1634" i="17" s="1"/>
  <c r="O1638" i="17"/>
  <c r="P1638" i="17" s="1"/>
  <c r="O1642" i="17"/>
  <c r="P1642" i="17" s="1"/>
  <c r="O1646" i="17"/>
  <c r="P1646" i="17" s="1"/>
  <c r="O1650" i="17"/>
  <c r="P1650" i="17" s="1"/>
  <c r="O1654" i="17"/>
  <c r="P1654" i="17" s="1"/>
  <c r="O1658" i="17"/>
  <c r="O1662" i="17"/>
  <c r="P1662" i="17" s="1"/>
  <c r="O1666" i="17"/>
  <c r="P1666" i="17" s="1"/>
  <c r="O1670" i="17"/>
  <c r="P1670" i="17" s="1"/>
  <c r="O1674" i="17"/>
  <c r="P1674" i="17" s="1"/>
  <c r="O1678" i="17"/>
  <c r="O1682" i="17"/>
  <c r="P1682" i="17" s="1"/>
  <c r="O1686" i="17"/>
  <c r="O1690" i="17"/>
  <c r="P1690" i="17" s="1"/>
  <c r="O1694" i="17"/>
  <c r="P1694" i="17" s="1"/>
  <c r="O1698" i="17"/>
  <c r="P1698" i="17" s="1"/>
  <c r="O1702" i="17"/>
  <c r="P1702" i="17" s="1"/>
  <c r="O1706" i="17"/>
  <c r="P1706" i="17" s="1"/>
  <c r="O1710" i="17"/>
  <c r="P1710" i="17" s="1"/>
  <c r="O1714" i="17"/>
  <c r="P1714" i="17" s="1"/>
  <c r="O1718" i="17"/>
  <c r="P1718" i="17" s="1"/>
  <c r="O1722" i="17"/>
  <c r="O1726" i="17"/>
  <c r="P1726" i="17" s="1"/>
  <c r="O1730" i="17"/>
  <c r="P1730" i="17" s="1"/>
  <c r="O1734" i="17"/>
  <c r="P1734" i="17" s="1"/>
  <c r="O1738" i="17"/>
  <c r="P1738" i="17" s="1"/>
  <c r="O1742" i="17"/>
  <c r="O1746" i="17"/>
  <c r="P1746" i="17" s="1"/>
  <c r="O1750" i="17"/>
  <c r="P1750" i="17" s="1"/>
  <c r="O1754" i="17"/>
  <c r="P1754" i="17" s="1"/>
  <c r="O1758" i="17"/>
  <c r="P1758" i="17" s="1"/>
  <c r="O1762" i="17"/>
  <c r="P1762" i="17" s="1"/>
  <c r="O1766" i="17"/>
  <c r="P1766" i="17" s="1"/>
  <c r="O1770" i="17"/>
  <c r="P1770" i="17" s="1"/>
  <c r="O1774" i="17"/>
  <c r="P1774" i="17" s="1"/>
  <c r="O1778" i="17"/>
  <c r="P1778" i="17" s="1"/>
  <c r="O1782" i="17"/>
  <c r="P1782" i="17" s="1"/>
  <c r="O1786" i="17"/>
  <c r="O1790" i="17"/>
  <c r="P1790" i="17" s="1"/>
  <c r="O1794" i="17"/>
  <c r="P1794" i="17" s="1"/>
  <c r="O1798" i="17"/>
  <c r="P1798" i="17" s="1"/>
  <c r="O1802" i="17"/>
  <c r="P1802" i="17" s="1"/>
  <c r="O1806" i="17"/>
  <c r="O1810" i="17"/>
  <c r="P1810" i="17" s="1"/>
  <c r="O1814" i="17"/>
  <c r="P1814" i="17" s="1"/>
  <c r="O1818" i="17"/>
  <c r="P1818" i="17" s="1"/>
  <c r="O1822" i="17"/>
  <c r="P1822" i="17" s="1"/>
  <c r="O1826" i="17"/>
  <c r="P1826" i="17" s="1"/>
  <c r="O1830" i="17"/>
  <c r="P1830" i="17" s="1"/>
  <c r="O1834" i="17"/>
  <c r="P1834" i="17" s="1"/>
  <c r="O1858" i="17"/>
  <c r="N1858" i="17"/>
  <c r="M1858" i="17"/>
  <c r="P1858" i="17" s="1"/>
  <c r="P1885" i="17"/>
  <c r="P1901" i="17"/>
  <c r="P1917" i="17"/>
  <c r="P1933" i="17"/>
  <c r="Q1949" i="17"/>
  <c r="R1949" i="17" s="1"/>
  <c r="S1949" i="17" s="1"/>
  <c r="T1949" i="17" s="1"/>
  <c r="U1949" i="17" s="1"/>
  <c r="O1862" i="17"/>
  <c r="N1862" i="17"/>
  <c r="M1862" i="17"/>
  <c r="P1869" i="17"/>
  <c r="O1882" i="17"/>
  <c r="N1882" i="17"/>
  <c r="M1882" i="17"/>
  <c r="P1882" i="17" s="1"/>
  <c r="O1898" i="17"/>
  <c r="N1898" i="17"/>
  <c r="M1898" i="17"/>
  <c r="P1898" i="17" s="1"/>
  <c r="O1914" i="17"/>
  <c r="N1914" i="17"/>
  <c r="M1914" i="17"/>
  <c r="O1930" i="17"/>
  <c r="N1930" i="17"/>
  <c r="M1930" i="17"/>
  <c r="P1930" i="17" s="1"/>
  <c r="O1946" i="17"/>
  <c r="N1946" i="17"/>
  <c r="M1946" i="17"/>
  <c r="O2001" i="17"/>
  <c r="N2001" i="17"/>
  <c r="M2001" i="17"/>
  <c r="M1580" i="17"/>
  <c r="P1580" i="17" s="1"/>
  <c r="M1584" i="17"/>
  <c r="P1584" i="17" s="1"/>
  <c r="M1588" i="17"/>
  <c r="P1588" i="17" s="1"/>
  <c r="M1592" i="17"/>
  <c r="P1592" i="17" s="1"/>
  <c r="M1596" i="17"/>
  <c r="P1596" i="17" s="1"/>
  <c r="M1600" i="17"/>
  <c r="P1600" i="17" s="1"/>
  <c r="M1604" i="17"/>
  <c r="P1604" i="17" s="1"/>
  <c r="M1608" i="17"/>
  <c r="P1608" i="17" s="1"/>
  <c r="M1612" i="17"/>
  <c r="P1612" i="17" s="1"/>
  <c r="M1616" i="17"/>
  <c r="P1616" i="17" s="1"/>
  <c r="M1620" i="17"/>
  <c r="P1620" i="17" s="1"/>
  <c r="M1624" i="17"/>
  <c r="P1624" i="17" s="1"/>
  <c r="M1628" i="17"/>
  <c r="P1628" i="17" s="1"/>
  <c r="M1632" i="17"/>
  <c r="P1632" i="17" s="1"/>
  <c r="M1636" i="17"/>
  <c r="P1636" i="17" s="1"/>
  <c r="M1640" i="17"/>
  <c r="P1640" i="17" s="1"/>
  <c r="M1644" i="17"/>
  <c r="P1644" i="17" s="1"/>
  <c r="M1648" i="17"/>
  <c r="P1648" i="17" s="1"/>
  <c r="M1652" i="17"/>
  <c r="P1652" i="17" s="1"/>
  <c r="M1656" i="17"/>
  <c r="P1656" i="17" s="1"/>
  <c r="M1660" i="17"/>
  <c r="P1660" i="17" s="1"/>
  <c r="M1664" i="17"/>
  <c r="P1664" i="17" s="1"/>
  <c r="M1668" i="17"/>
  <c r="P1668" i="17" s="1"/>
  <c r="M1672" i="17"/>
  <c r="P1672" i="17" s="1"/>
  <c r="M1676" i="17"/>
  <c r="P1676" i="17" s="1"/>
  <c r="M1680" i="17"/>
  <c r="P1680" i="17" s="1"/>
  <c r="M1684" i="17"/>
  <c r="P1684" i="17" s="1"/>
  <c r="M1688" i="17"/>
  <c r="P1688" i="17" s="1"/>
  <c r="M1692" i="17"/>
  <c r="P1692" i="17" s="1"/>
  <c r="M1696" i="17"/>
  <c r="P1696" i="17" s="1"/>
  <c r="M1700" i="17"/>
  <c r="P1700" i="17" s="1"/>
  <c r="M1704" i="17"/>
  <c r="P1704" i="17" s="1"/>
  <c r="M1708" i="17"/>
  <c r="P1708" i="17" s="1"/>
  <c r="M1712" i="17"/>
  <c r="P1712" i="17" s="1"/>
  <c r="M1716" i="17"/>
  <c r="P1716" i="17" s="1"/>
  <c r="M1720" i="17"/>
  <c r="P1720" i="17" s="1"/>
  <c r="M1724" i="17"/>
  <c r="P1724" i="17" s="1"/>
  <c r="M1728" i="17"/>
  <c r="P1728" i="17" s="1"/>
  <c r="M1732" i="17"/>
  <c r="P1732" i="17" s="1"/>
  <c r="M1736" i="17"/>
  <c r="P1736" i="17" s="1"/>
  <c r="M1740" i="17"/>
  <c r="P1740" i="17" s="1"/>
  <c r="M1744" i="17"/>
  <c r="P1744" i="17" s="1"/>
  <c r="M1748" i="17"/>
  <c r="P1748" i="17" s="1"/>
  <c r="M1752" i="17"/>
  <c r="P1752" i="17" s="1"/>
  <c r="M1756" i="17"/>
  <c r="P1756" i="17" s="1"/>
  <c r="M1760" i="17"/>
  <c r="P1760" i="17" s="1"/>
  <c r="M1764" i="17"/>
  <c r="P1764" i="17" s="1"/>
  <c r="M1768" i="17"/>
  <c r="P1768" i="17" s="1"/>
  <c r="M1772" i="17"/>
  <c r="P1772" i="17" s="1"/>
  <c r="M1776" i="17"/>
  <c r="P1776" i="17" s="1"/>
  <c r="M1780" i="17"/>
  <c r="P1780" i="17" s="1"/>
  <c r="M1784" i="17"/>
  <c r="P1784" i="17" s="1"/>
  <c r="M1788" i="17"/>
  <c r="P1788" i="17" s="1"/>
  <c r="M1792" i="17"/>
  <c r="P1792" i="17" s="1"/>
  <c r="M1796" i="17"/>
  <c r="P1796" i="17" s="1"/>
  <c r="M1800" i="17"/>
  <c r="P1800" i="17" s="1"/>
  <c r="M1804" i="17"/>
  <c r="P1804" i="17" s="1"/>
  <c r="M1808" i="17"/>
  <c r="P1808" i="17" s="1"/>
  <c r="M1812" i="17"/>
  <c r="P1812" i="17" s="1"/>
  <c r="M1816" i="17"/>
  <c r="P1816" i="17" s="1"/>
  <c r="M1820" i="17"/>
  <c r="P1820" i="17" s="1"/>
  <c r="M1824" i="17"/>
  <c r="P1824" i="17" s="1"/>
  <c r="M1828" i="17"/>
  <c r="P1828" i="17" s="1"/>
  <c r="M1832" i="17"/>
  <c r="P1832" i="17" s="1"/>
  <c r="O1866" i="17"/>
  <c r="N1866" i="17"/>
  <c r="M1866" i="17"/>
  <c r="P1866" i="17" s="1"/>
  <c r="P1873" i="17"/>
  <c r="P1889" i="17"/>
  <c r="P1905" i="17"/>
  <c r="P1921" i="17"/>
  <c r="P1937" i="17"/>
  <c r="P1953" i="17"/>
  <c r="O1838" i="17"/>
  <c r="N1838" i="17"/>
  <c r="M1838" i="17"/>
  <c r="P1838" i="17" s="1"/>
  <c r="O1870" i="17"/>
  <c r="N1870" i="17"/>
  <c r="M1870" i="17"/>
  <c r="P1870" i="17" s="1"/>
  <c r="O1886" i="17"/>
  <c r="N1886" i="17"/>
  <c r="M1886" i="17"/>
  <c r="P1886" i="17" s="1"/>
  <c r="O1902" i="17"/>
  <c r="N1902" i="17"/>
  <c r="M1902" i="17"/>
  <c r="O1918" i="17"/>
  <c r="N1918" i="17"/>
  <c r="M1918" i="17"/>
  <c r="P1918" i="17" s="1"/>
  <c r="O1934" i="17"/>
  <c r="N1934" i="17"/>
  <c r="M1934" i="17"/>
  <c r="P1934" i="17" s="1"/>
  <c r="O1950" i="17"/>
  <c r="N1950" i="17"/>
  <c r="M1950" i="17"/>
  <c r="P1950" i="17" s="1"/>
  <c r="M1585" i="17"/>
  <c r="M1589" i="17"/>
  <c r="M1593" i="17"/>
  <c r="M1597" i="17"/>
  <c r="P1597" i="17" s="1"/>
  <c r="M1601" i="17"/>
  <c r="M1605" i="17"/>
  <c r="M1609" i="17"/>
  <c r="M1613" i="17"/>
  <c r="M1617" i="17"/>
  <c r="M1621" i="17"/>
  <c r="M1625" i="17"/>
  <c r="M1629" i="17"/>
  <c r="P1629" i="17" s="1"/>
  <c r="M1633" i="17"/>
  <c r="M1637" i="17"/>
  <c r="M1641" i="17"/>
  <c r="M1645" i="17"/>
  <c r="M1649" i="17"/>
  <c r="M1653" i="17"/>
  <c r="M1657" i="17"/>
  <c r="M1661" i="17"/>
  <c r="P1661" i="17" s="1"/>
  <c r="M1665" i="17"/>
  <c r="M1669" i="17"/>
  <c r="M1673" i="17"/>
  <c r="M1677" i="17"/>
  <c r="M1681" i="17"/>
  <c r="M1685" i="17"/>
  <c r="M1689" i="17"/>
  <c r="M1693" i="17"/>
  <c r="P1693" i="17" s="1"/>
  <c r="M1697" i="17"/>
  <c r="M1701" i="17"/>
  <c r="M1705" i="17"/>
  <c r="M1709" i="17"/>
  <c r="M1713" i="17"/>
  <c r="M1717" i="17"/>
  <c r="M1721" i="17"/>
  <c r="M1725" i="17"/>
  <c r="P1725" i="17" s="1"/>
  <c r="M1729" i="17"/>
  <c r="M1733" i="17"/>
  <c r="M1737" i="17"/>
  <c r="M1741" i="17"/>
  <c r="M1745" i="17"/>
  <c r="M1749" i="17"/>
  <c r="M1753" i="17"/>
  <c r="M1757" i="17"/>
  <c r="P1757" i="17" s="1"/>
  <c r="M1761" i="17"/>
  <c r="M1765" i="17"/>
  <c r="M1769" i="17"/>
  <c r="M1773" i="17"/>
  <c r="M1777" i="17"/>
  <c r="M1781" i="17"/>
  <c r="M1785" i="17"/>
  <c r="M1789" i="17"/>
  <c r="P1789" i="17" s="1"/>
  <c r="M1793" i="17"/>
  <c r="M1797" i="17"/>
  <c r="M1801" i="17"/>
  <c r="M1805" i="17"/>
  <c r="M1809" i="17"/>
  <c r="M1813" i="17"/>
  <c r="M1817" i="17"/>
  <c r="M1821" i="17"/>
  <c r="P1821" i="17" s="1"/>
  <c r="M1825" i="17"/>
  <c r="M1829" i="17"/>
  <c r="M1833" i="17"/>
  <c r="O1842" i="17"/>
  <c r="N1842" i="17"/>
  <c r="M1842" i="17"/>
  <c r="P1877" i="17"/>
  <c r="P1893" i="17"/>
  <c r="P1909" i="17"/>
  <c r="P1925" i="17"/>
  <c r="P1941" i="17"/>
  <c r="O1973" i="17"/>
  <c r="N1973" i="17"/>
  <c r="M1973" i="17"/>
  <c r="P1973" i="17" s="1"/>
  <c r="O2033" i="17"/>
  <c r="N2033" i="17"/>
  <c r="M2033" i="17"/>
  <c r="N1585" i="17"/>
  <c r="N1589" i="17"/>
  <c r="N1593" i="17"/>
  <c r="N1597" i="17"/>
  <c r="N1601" i="17"/>
  <c r="N1605" i="17"/>
  <c r="N1609" i="17"/>
  <c r="N1613" i="17"/>
  <c r="N1617" i="17"/>
  <c r="N1621" i="17"/>
  <c r="N1625" i="17"/>
  <c r="N1629" i="17"/>
  <c r="N1633" i="17"/>
  <c r="N1637" i="17"/>
  <c r="N1641" i="17"/>
  <c r="N1645" i="17"/>
  <c r="N1649" i="17"/>
  <c r="N1653" i="17"/>
  <c r="N1657" i="17"/>
  <c r="N1661" i="17"/>
  <c r="N1665" i="17"/>
  <c r="N1669" i="17"/>
  <c r="N1673" i="17"/>
  <c r="N1677" i="17"/>
  <c r="N1681" i="17"/>
  <c r="N1685" i="17"/>
  <c r="N1689" i="17"/>
  <c r="N1693" i="17"/>
  <c r="N1697" i="17"/>
  <c r="N1701" i="17"/>
  <c r="N1705" i="17"/>
  <c r="N1709" i="17"/>
  <c r="N1713" i="17"/>
  <c r="N1717" i="17"/>
  <c r="N1721" i="17"/>
  <c r="N1725" i="17"/>
  <c r="N1729" i="17"/>
  <c r="N1733" i="17"/>
  <c r="N1737" i="17"/>
  <c r="N1741" i="17"/>
  <c r="N1745" i="17"/>
  <c r="N1749" i="17"/>
  <c r="N1753" i="17"/>
  <c r="N1757" i="17"/>
  <c r="N1761" i="17"/>
  <c r="N1765" i="17"/>
  <c r="N1769" i="17"/>
  <c r="N1773" i="17"/>
  <c r="N1777" i="17"/>
  <c r="N1781" i="17"/>
  <c r="N1785" i="17"/>
  <c r="N1789" i="17"/>
  <c r="N1793" i="17"/>
  <c r="N1797" i="17"/>
  <c r="N1801" i="17"/>
  <c r="N1805" i="17"/>
  <c r="N1809" i="17"/>
  <c r="N1813" i="17"/>
  <c r="N1817" i="17"/>
  <c r="N1821" i="17"/>
  <c r="N1825" i="17"/>
  <c r="N1829" i="17"/>
  <c r="N1833" i="17"/>
  <c r="O1846" i="17"/>
  <c r="N1846" i="17"/>
  <c r="M1846" i="17"/>
  <c r="P1846" i="17" s="1"/>
  <c r="O1874" i="17"/>
  <c r="N1874" i="17"/>
  <c r="M1874" i="17"/>
  <c r="P1874" i="17" s="1"/>
  <c r="O1890" i="17"/>
  <c r="N1890" i="17"/>
  <c r="M1890" i="17"/>
  <c r="O1906" i="17"/>
  <c r="N1906" i="17"/>
  <c r="M1906" i="17"/>
  <c r="P1906" i="17" s="1"/>
  <c r="O1922" i="17"/>
  <c r="N1922" i="17"/>
  <c r="M1922" i="17"/>
  <c r="O1938" i="17"/>
  <c r="N1938" i="17"/>
  <c r="M1938" i="17"/>
  <c r="P1938" i="17" s="1"/>
  <c r="O1954" i="17"/>
  <c r="N1954" i="17"/>
  <c r="M1954" i="17"/>
  <c r="R1956" i="17"/>
  <c r="S1956" i="17" s="1"/>
  <c r="T1956" i="17" s="1"/>
  <c r="U1956" i="17" s="1"/>
  <c r="O1850" i="17"/>
  <c r="N1850" i="17"/>
  <c r="M1850" i="17"/>
  <c r="P1881" i="17"/>
  <c r="P1897" i="17"/>
  <c r="P1913" i="17"/>
  <c r="P1929" i="17"/>
  <c r="P1945" i="17"/>
  <c r="Q2182" i="17"/>
  <c r="R2182" i="17" s="1"/>
  <c r="S2182" i="17" s="1"/>
  <c r="T2182" i="17" s="1"/>
  <c r="U2182" i="17" s="1"/>
  <c r="O1837" i="17"/>
  <c r="P1837" i="17" s="1"/>
  <c r="O1841" i="17"/>
  <c r="P1841" i="17" s="1"/>
  <c r="O1845" i="17"/>
  <c r="P1845" i="17" s="1"/>
  <c r="O1849" i="17"/>
  <c r="P1849" i="17" s="1"/>
  <c r="O1853" i="17"/>
  <c r="P1853" i="17" s="1"/>
  <c r="O1857" i="17"/>
  <c r="P1857" i="17" s="1"/>
  <c r="O1861" i="17"/>
  <c r="P1861" i="17" s="1"/>
  <c r="O1865" i="17"/>
  <c r="P1865" i="17" s="1"/>
  <c r="O1869" i="17"/>
  <c r="O1977" i="17"/>
  <c r="N1977" i="17"/>
  <c r="M1977" i="17"/>
  <c r="O2005" i="17"/>
  <c r="N2005" i="17"/>
  <c r="M2005" i="17"/>
  <c r="P2005" i="17" s="1"/>
  <c r="O2037" i="17"/>
  <c r="N2037" i="17"/>
  <c r="M2037" i="17"/>
  <c r="O2069" i="17"/>
  <c r="N2069" i="17"/>
  <c r="M2069" i="17"/>
  <c r="P2069" i="17" s="1"/>
  <c r="R2084" i="17"/>
  <c r="S2084" i="17" s="1"/>
  <c r="T2084" i="17" s="1"/>
  <c r="U2084" i="17" s="1"/>
  <c r="Q2084" i="17"/>
  <c r="R2208" i="17"/>
  <c r="S2208" i="17" s="1"/>
  <c r="T2208" i="17" s="1"/>
  <c r="U2208" i="17" s="1"/>
  <c r="Q2208" i="17"/>
  <c r="O1981" i="17"/>
  <c r="N1981" i="17"/>
  <c r="M1981" i="17"/>
  <c r="P1981" i="17" s="1"/>
  <c r="O2009" i="17"/>
  <c r="N2009" i="17"/>
  <c r="M2009" i="17"/>
  <c r="O2041" i="17"/>
  <c r="N2041" i="17"/>
  <c r="M2041" i="17"/>
  <c r="P2041" i="17" s="1"/>
  <c r="O2073" i="17"/>
  <c r="N2073" i="17"/>
  <c r="M2073" i="17"/>
  <c r="M1835" i="17"/>
  <c r="P1835" i="17" s="1"/>
  <c r="M1839" i="17"/>
  <c r="P1839" i="17" s="1"/>
  <c r="M1843" i="17"/>
  <c r="P1843" i="17" s="1"/>
  <c r="M1847" i="17"/>
  <c r="P1847" i="17" s="1"/>
  <c r="M1851" i="17"/>
  <c r="P1851" i="17" s="1"/>
  <c r="M1855" i="17"/>
  <c r="P1855" i="17" s="1"/>
  <c r="M1859" i="17"/>
  <c r="P1859" i="17" s="1"/>
  <c r="M1863" i="17"/>
  <c r="P1863" i="17" s="1"/>
  <c r="M1867" i="17"/>
  <c r="P1867" i="17" s="1"/>
  <c r="M1871" i="17"/>
  <c r="P1871" i="17" s="1"/>
  <c r="M1875" i="17"/>
  <c r="P1875" i="17" s="1"/>
  <c r="M1879" i="17"/>
  <c r="P1879" i="17" s="1"/>
  <c r="M1883" i="17"/>
  <c r="P1883" i="17" s="1"/>
  <c r="M1887" i="17"/>
  <c r="P1887" i="17" s="1"/>
  <c r="M1891" i="17"/>
  <c r="P1891" i="17" s="1"/>
  <c r="M1895" i="17"/>
  <c r="P1895" i="17" s="1"/>
  <c r="M1899" i="17"/>
  <c r="P1899" i="17" s="1"/>
  <c r="M1903" i="17"/>
  <c r="P1903" i="17" s="1"/>
  <c r="M1907" i="17"/>
  <c r="P1907" i="17" s="1"/>
  <c r="M1911" i="17"/>
  <c r="P1911" i="17" s="1"/>
  <c r="M1915" i="17"/>
  <c r="P1915" i="17" s="1"/>
  <c r="M1919" i="17"/>
  <c r="P1919" i="17" s="1"/>
  <c r="M1923" i="17"/>
  <c r="P1923" i="17" s="1"/>
  <c r="M1927" i="17"/>
  <c r="P1927" i="17" s="1"/>
  <c r="M1931" i="17"/>
  <c r="P1931" i="17" s="1"/>
  <c r="M1935" i="17"/>
  <c r="P1935" i="17" s="1"/>
  <c r="M1939" i="17"/>
  <c r="P1939" i="17" s="1"/>
  <c r="M1943" i="17"/>
  <c r="P1943" i="17" s="1"/>
  <c r="M1947" i="17"/>
  <c r="P1947" i="17" s="1"/>
  <c r="M1951" i="17"/>
  <c r="P1951" i="17" s="1"/>
  <c r="M1955" i="17"/>
  <c r="P1955" i="17" s="1"/>
  <c r="O1958" i="17"/>
  <c r="M1958" i="17"/>
  <c r="O1985" i="17"/>
  <c r="N1985" i="17"/>
  <c r="M1985" i="17"/>
  <c r="P1985" i="17" s="1"/>
  <c r="O2013" i="17"/>
  <c r="N2013" i="17"/>
  <c r="M2013" i="17"/>
  <c r="O2045" i="17"/>
  <c r="N2045" i="17"/>
  <c r="M2045" i="17"/>
  <c r="P2045" i="17" s="1"/>
  <c r="O2077" i="17"/>
  <c r="N2077" i="17"/>
  <c r="M2077" i="17"/>
  <c r="Q2190" i="17"/>
  <c r="R2190" i="17" s="1"/>
  <c r="S2190" i="17" s="1"/>
  <c r="T2190" i="17" s="1"/>
  <c r="U2190" i="17" s="1"/>
  <c r="O1961" i="17"/>
  <c r="N1961" i="17"/>
  <c r="M1961" i="17"/>
  <c r="P1964" i="17"/>
  <c r="O1989" i="17"/>
  <c r="N1989" i="17"/>
  <c r="M1989" i="17"/>
  <c r="P1989" i="17" s="1"/>
  <c r="O2017" i="17"/>
  <c r="N2017" i="17"/>
  <c r="M2017" i="17"/>
  <c r="O2049" i="17"/>
  <c r="N2049" i="17"/>
  <c r="M2049" i="17"/>
  <c r="P2049" i="17" s="1"/>
  <c r="M1836" i="17"/>
  <c r="M1840" i="17"/>
  <c r="M1844" i="17"/>
  <c r="P1844" i="17" s="1"/>
  <c r="M1848" i="17"/>
  <c r="M1852" i="17"/>
  <c r="M1856" i="17"/>
  <c r="M1860" i="17"/>
  <c r="M1864" i="17"/>
  <c r="M1868" i="17"/>
  <c r="M1872" i="17"/>
  <c r="M1876" i="17"/>
  <c r="P1876" i="17" s="1"/>
  <c r="M1880" i="17"/>
  <c r="M1884" i="17"/>
  <c r="M1888" i="17"/>
  <c r="M1892" i="17"/>
  <c r="M1896" i="17"/>
  <c r="M1900" i="17"/>
  <c r="M1904" i="17"/>
  <c r="M1908" i="17"/>
  <c r="P1908" i="17" s="1"/>
  <c r="M1912" i="17"/>
  <c r="M1916" i="17"/>
  <c r="M1920" i="17"/>
  <c r="M1924" i="17"/>
  <c r="M1928" i="17"/>
  <c r="M1932" i="17"/>
  <c r="M1936" i="17"/>
  <c r="M1940" i="17"/>
  <c r="P1940" i="17" s="1"/>
  <c r="M1944" i="17"/>
  <c r="M1948" i="17"/>
  <c r="M1952" i="17"/>
  <c r="O1993" i="17"/>
  <c r="N1993" i="17"/>
  <c r="M1993" i="17"/>
  <c r="P1993" i="17" s="1"/>
  <c r="R2000" i="17"/>
  <c r="S2000" i="17" s="1"/>
  <c r="T2000" i="17" s="1"/>
  <c r="U2000" i="17" s="1"/>
  <c r="Q2000" i="17"/>
  <c r="O2021" i="17"/>
  <c r="N2021" i="17"/>
  <c r="M2021" i="17"/>
  <c r="O2053" i="17"/>
  <c r="N2053" i="17"/>
  <c r="M2053" i="17"/>
  <c r="P2053" i="17" s="1"/>
  <c r="N1836" i="17"/>
  <c r="N1840" i="17"/>
  <c r="N1844" i="17"/>
  <c r="N1848" i="17"/>
  <c r="N1852" i="17"/>
  <c r="N1856" i="17"/>
  <c r="N1860" i="17"/>
  <c r="N1864" i="17"/>
  <c r="N1868" i="17"/>
  <c r="N1872" i="17"/>
  <c r="N1876" i="17"/>
  <c r="N1880" i="17"/>
  <c r="N1884" i="17"/>
  <c r="N1888" i="17"/>
  <c r="N1892" i="17"/>
  <c r="N1896" i="17"/>
  <c r="N1900" i="17"/>
  <c r="N1904" i="17"/>
  <c r="N1908" i="17"/>
  <c r="N1912" i="17"/>
  <c r="N1916" i="17"/>
  <c r="N1920" i="17"/>
  <c r="N1924" i="17"/>
  <c r="N1928" i="17"/>
  <c r="N1932" i="17"/>
  <c r="N1936" i="17"/>
  <c r="N1940" i="17"/>
  <c r="N1944" i="17"/>
  <c r="N1948" i="17"/>
  <c r="N1952" i="17"/>
  <c r="O1959" i="17"/>
  <c r="N1959" i="17"/>
  <c r="M1959" i="17"/>
  <c r="O1965" i="17"/>
  <c r="N1965" i="17"/>
  <c r="M1965" i="17"/>
  <c r="P1965" i="17" s="1"/>
  <c r="O1997" i="17"/>
  <c r="N1997" i="17"/>
  <c r="M1997" i="17"/>
  <c r="O2025" i="17"/>
  <c r="N2025" i="17"/>
  <c r="M2025" i="17"/>
  <c r="P2025" i="17" s="1"/>
  <c r="O2057" i="17"/>
  <c r="N2057" i="17"/>
  <c r="M2057" i="17"/>
  <c r="P2057" i="17" s="1"/>
  <c r="Q2198" i="17"/>
  <c r="R2198" i="17" s="1"/>
  <c r="S2198" i="17" s="1"/>
  <c r="T2198" i="17" s="1"/>
  <c r="U2198" i="17" s="1"/>
  <c r="O1969" i="17"/>
  <c r="N1969" i="17"/>
  <c r="M1969" i="17"/>
  <c r="P1969" i="17" s="1"/>
  <c r="P2004" i="17"/>
  <c r="O2029" i="17"/>
  <c r="N2029" i="17"/>
  <c r="M2029" i="17"/>
  <c r="P2029" i="17" s="1"/>
  <c r="O2061" i="17"/>
  <c r="N2061" i="17"/>
  <c r="M2061" i="17"/>
  <c r="P2068" i="17"/>
  <c r="O1960" i="17"/>
  <c r="P1960" i="17" s="1"/>
  <c r="O1964" i="17"/>
  <c r="O1968" i="17"/>
  <c r="P1968" i="17" s="1"/>
  <c r="O1972" i="17"/>
  <c r="P1972" i="17" s="1"/>
  <c r="O1976" i="17"/>
  <c r="P1976" i="17" s="1"/>
  <c r="O1980" i="17"/>
  <c r="P1980" i="17" s="1"/>
  <c r="O1984" i="17"/>
  <c r="P1984" i="17" s="1"/>
  <c r="O1988" i="17"/>
  <c r="P1988" i="17" s="1"/>
  <c r="O1992" i="17"/>
  <c r="P1992" i="17" s="1"/>
  <c r="O1996" i="17"/>
  <c r="P1996" i="17" s="1"/>
  <c r="O2004" i="17"/>
  <c r="O2008" i="17"/>
  <c r="P2008" i="17" s="1"/>
  <c r="O2012" i="17"/>
  <c r="P2012" i="17" s="1"/>
  <c r="O2016" i="17"/>
  <c r="P2016" i="17" s="1"/>
  <c r="O2020" i="17"/>
  <c r="P2020" i="17" s="1"/>
  <c r="O2024" i="17"/>
  <c r="P2024" i="17" s="1"/>
  <c r="O2028" i="17"/>
  <c r="P2028" i="17" s="1"/>
  <c r="O2032" i="17"/>
  <c r="P2032" i="17" s="1"/>
  <c r="O2036" i="17"/>
  <c r="P2036" i="17" s="1"/>
  <c r="O2040" i="17"/>
  <c r="P2040" i="17" s="1"/>
  <c r="O2044" i="17"/>
  <c r="P2044" i="17" s="1"/>
  <c r="O2048" i="17"/>
  <c r="P2048" i="17" s="1"/>
  <c r="O2052" i="17"/>
  <c r="P2052" i="17" s="1"/>
  <c r="O2056" i="17"/>
  <c r="P2056" i="17" s="1"/>
  <c r="O2060" i="17"/>
  <c r="P2060" i="17" s="1"/>
  <c r="O2064" i="17"/>
  <c r="P2064" i="17" s="1"/>
  <c r="O2068" i="17"/>
  <c r="O2072" i="17"/>
  <c r="P2072" i="17" s="1"/>
  <c r="O2076" i="17"/>
  <c r="P2076" i="17" s="1"/>
  <c r="P2078" i="17"/>
  <c r="P2152" i="17"/>
  <c r="P2168" i="17"/>
  <c r="Q2335" i="17"/>
  <c r="R2335" i="17" s="1"/>
  <c r="S2335" i="17" s="1"/>
  <c r="T2335" i="17" s="1"/>
  <c r="U2335" i="17" s="1"/>
  <c r="P2104" i="17"/>
  <c r="Q2180" i="17"/>
  <c r="R2180" i="17" s="1"/>
  <c r="S2180" i="17" s="1"/>
  <c r="T2180" i="17" s="1"/>
  <c r="U2180" i="17" s="1"/>
  <c r="Q2188" i="17"/>
  <c r="R2188" i="17" s="1"/>
  <c r="S2188" i="17" s="1"/>
  <c r="T2188" i="17" s="1"/>
  <c r="U2188" i="17" s="1"/>
  <c r="Q2196" i="17"/>
  <c r="R2196" i="17" s="1"/>
  <c r="S2196" i="17" s="1"/>
  <c r="T2196" i="17" s="1"/>
  <c r="U2196" i="17" s="1"/>
  <c r="P2206" i="17"/>
  <c r="Q2410" i="17"/>
  <c r="R2410" i="17" s="1"/>
  <c r="S2410" i="17" s="1"/>
  <c r="T2410" i="17" s="1"/>
  <c r="U2410" i="17" s="1"/>
  <c r="M1962" i="17"/>
  <c r="P1962" i="17" s="1"/>
  <c r="M1966" i="17"/>
  <c r="P1966" i="17" s="1"/>
  <c r="M1970" i="17"/>
  <c r="P1970" i="17" s="1"/>
  <c r="M1974" i="17"/>
  <c r="P1974" i="17" s="1"/>
  <c r="M1978" i="17"/>
  <c r="P1978" i="17" s="1"/>
  <c r="M1982" i="17"/>
  <c r="P1982" i="17" s="1"/>
  <c r="M1986" i="17"/>
  <c r="P1986" i="17" s="1"/>
  <c r="M1990" i="17"/>
  <c r="P1990" i="17" s="1"/>
  <c r="M1994" i="17"/>
  <c r="P1994" i="17" s="1"/>
  <c r="M1998" i="17"/>
  <c r="P1998" i="17" s="1"/>
  <c r="M2002" i="17"/>
  <c r="P2002" i="17" s="1"/>
  <c r="M2006" i="17"/>
  <c r="P2006" i="17" s="1"/>
  <c r="M2010" i="17"/>
  <c r="P2010" i="17" s="1"/>
  <c r="M2014" i="17"/>
  <c r="P2014" i="17" s="1"/>
  <c r="M2018" i="17"/>
  <c r="P2018" i="17" s="1"/>
  <c r="M2022" i="17"/>
  <c r="P2022" i="17" s="1"/>
  <c r="M2026" i="17"/>
  <c r="P2026" i="17" s="1"/>
  <c r="M2030" i="17"/>
  <c r="P2030" i="17" s="1"/>
  <c r="M2034" i="17"/>
  <c r="P2034" i="17" s="1"/>
  <c r="M2038" i="17"/>
  <c r="P2038" i="17" s="1"/>
  <c r="M2042" i="17"/>
  <c r="P2042" i="17" s="1"/>
  <c r="M2046" i="17"/>
  <c r="P2046" i="17" s="1"/>
  <c r="M2050" i="17"/>
  <c r="P2050" i="17" s="1"/>
  <c r="M2054" i="17"/>
  <c r="P2054" i="17" s="1"/>
  <c r="M2058" i="17"/>
  <c r="P2058" i="17" s="1"/>
  <c r="M2062" i="17"/>
  <c r="P2062" i="17" s="1"/>
  <c r="M2066" i="17"/>
  <c r="P2066" i="17" s="1"/>
  <c r="M2070" i="17"/>
  <c r="P2070" i="17" s="1"/>
  <c r="M2074" i="17"/>
  <c r="P2074" i="17" s="1"/>
  <c r="P2092" i="17"/>
  <c r="P2156" i="17"/>
  <c r="P2172" i="17"/>
  <c r="Q2211" i="17"/>
  <c r="R2211" i="17" s="1"/>
  <c r="S2211" i="17" s="1"/>
  <c r="T2211" i="17" s="1"/>
  <c r="U2211" i="17" s="1"/>
  <c r="Q2204" i="17"/>
  <c r="R2204" i="17" s="1"/>
  <c r="S2204" i="17" s="1"/>
  <c r="T2204" i="17" s="1"/>
  <c r="U2204" i="17" s="1"/>
  <c r="O2212" i="17"/>
  <c r="N2212" i="17"/>
  <c r="M2212" i="17"/>
  <c r="P2212" i="17" s="1"/>
  <c r="M1963" i="17"/>
  <c r="M1967" i="17"/>
  <c r="M1971" i="17"/>
  <c r="M1975" i="17"/>
  <c r="M1979" i="17"/>
  <c r="M1983" i="17"/>
  <c r="M1987" i="17"/>
  <c r="M1991" i="17"/>
  <c r="P1991" i="17" s="1"/>
  <c r="M1995" i="17"/>
  <c r="M1999" i="17"/>
  <c r="M2003" i="17"/>
  <c r="M2007" i="17"/>
  <c r="M2011" i="17"/>
  <c r="M2015" i="17"/>
  <c r="M2019" i="17"/>
  <c r="M2023" i="17"/>
  <c r="P2023" i="17" s="1"/>
  <c r="M2027" i="17"/>
  <c r="M2031" i="17"/>
  <c r="M2035" i="17"/>
  <c r="M2039" i="17"/>
  <c r="M2043" i="17"/>
  <c r="M2047" i="17"/>
  <c r="M2051" i="17"/>
  <c r="M2055" i="17"/>
  <c r="P2055" i="17" s="1"/>
  <c r="M2059" i="17"/>
  <c r="M2063" i="17"/>
  <c r="M2067" i="17"/>
  <c r="M2071" i="17"/>
  <c r="M2075" i="17"/>
  <c r="P2140" i="17"/>
  <c r="P2160" i="17"/>
  <c r="R2291" i="17"/>
  <c r="S2291" i="17" s="1"/>
  <c r="T2291" i="17" s="1"/>
  <c r="U2291" i="17" s="1"/>
  <c r="Q2291" i="17"/>
  <c r="Q2318" i="17"/>
  <c r="R2318" i="17" s="1"/>
  <c r="S2318" i="17" s="1"/>
  <c r="T2318" i="17" s="1"/>
  <c r="U2318" i="17" s="1"/>
  <c r="Q2398" i="17"/>
  <c r="R2398" i="17" s="1"/>
  <c r="S2398" i="17" s="1"/>
  <c r="T2398" i="17" s="1"/>
  <c r="U2398" i="17" s="1"/>
  <c r="N1963" i="17"/>
  <c r="N1967" i="17"/>
  <c r="N1971" i="17"/>
  <c r="N1975" i="17"/>
  <c r="N1979" i="17"/>
  <c r="N1983" i="17"/>
  <c r="N1987" i="17"/>
  <c r="N1991" i="17"/>
  <c r="N1995" i="17"/>
  <c r="N1999" i="17"/>
  <c r="N2003" i="17"/>
  <c r="N2007" i="17"/>
  <c r="N2011" i="17"/>
  <c r="N2015" i="17"/>
  <c r="N2019" i="17"/>
  <c r="N2023" i="17"/>
  <c r="N2027" i="17"/>
  <c r="N2031" i="17"/>
  <c r="N2035" i="17"/>
  <c r="N2039" i="17"/>
  <c r="N2043" i="17"/>
  <c r="N2047" i="17"/>
  <c r="N2051" i="17"/>
  <c r="N2055" i="17"/>
  <c r="N2059" i="17"/>
  <c r="N2063" i="17"/>
  <c r="N2067" i="17"/>
  <c r="N2071" i="17"/>
  <c r="N2075" i="17"/>
  <c r="Q2116" i="17"/>
  <c r="R2116" i="17" s="1"/>
  <c r="S2116" i="17" s="1"/>
  <c r="T2116" i="17" s="1"/>
  <c r="U2116" i="17" s="1"/>
  <c r="R2176" i="17"/>
  <c r="S2176" i="17" s="1"/>
  <c r="T2176" i="17" s="1"/>
  <c r="U2176" i="17" s="1"/>
  <c r="Q2176" i="17"/>
  <c r="Q2178" i="17"/>
  <c r="R2178" i="17" s="1"/>
  <c r="S2178" i="17" s="1"/>
  <c r="T2178" i="17" s="1"/>
  <c r="U2178" i="17" s="1"/>
  <c r="Q2184" i="17"/>
  <c r="R2184" i="17" s="1"/>
  <c r="S2184" i="17" s="1"/>
  <c r="T2184" i="17" s="1"/>
  <c r="U2184" i="17" s="1"/>
  <c r="Q2186" i="17"/>
  <c r="R2186" i="17" s="1"/>
  <c r="S2186" i="17" s="1"/>
  <c r="T2186" i="17" s="1"/>
  <c r="U2186" i="17" s="1"/>
  <c r="Q2192" i="17"/>
  <c r="R2192" i="17" s="1"/>
  <c r="S2192" i="17" s="1"/>
  <c r="T2192" i="17" s="1"/>
  <c r="U2192" i="17" s="1"/>
  <c r="Q2194" i="17"/>
  <c r="R2194" i="17" s="1"/>
  <c r="S2194" i="17" s="1"/>
  <c r="T2194" i="17" s="1"/>
  <c r="U2194" i="17" s="1"/>
  <c r="R2202" i="17"/>
  <c r="S2202" i="17" s="1"/>
  <c r="T2202" i="17" s="1"/>
  <c r="U2202" i="17" s="1"/>
  <c r="Q2225" i="17"/>
  <c r="R2225" i="17" s="1"/>
  <c r="S2225" i="17" s="1"/>
  <c r="T2225" i="17" s="1"/>
  <c r="U2225" i="17" s="1"/>
  <c r="Q2303" i="17"/>
  <c r="R2303" i="17" s="1"/>
  <c r="S2303" i="17" s="1"/>
  <c r="T2303" i="17" s="1"/>
  <c r="U2303" i="17" s="1"/>
  <c r="Q2382" i="17"/>
  <c r="R2382" i="17" s="1"/>
  <c r="S2382" i="17" s="1"/>
  <c r="T2382" i="17" s="1"/>
  <c r="U2382" i="17" s="1"/>
  <c r="R2391" i="17"/>
  <c r="S2391" i="17" s="1"/>
  <c r="T2391" i="17" s="1"/>
  <c r="U2391" i="17" s="1"/>
  <c r="Q2391" i="17"/>
  <c r="P2148" i="17"/>
  <c r="P2164" i="17"/>
  <c r="Q2200" i="17"/>
  <c r="R2200" i="17" s="1"/>
  <c r="S2200" i="17" s="1"/>
  <c r="T2200" i="17" s="1"/>
  <c r="U2200" i="17" s="1"/>
  <c r="R2210" i="17"/>
  <c r="S2210" i="17" s="1"/>
  <c r="T2210" i="17" s="1"/>
  <c r="U2210" i="17" s="1"/>
  <c r="Q2210" i="17"/>
  <c r="Q2301" i="17"/>
  <c r="R2301" i="17" s="1"/>
  <c r="S2301" i="17" s="1"/>
  <c r="T2301" i="17" s="1"/>
  <c r="U2301" i="17" s="1"/>
  <c r="N2080" i="17"/>
  <c r="P2080" i="17" s="1"/>
  <c r="N2088" i="17"/>
  <c r="P2088" i="17" s="1"/>
  <c r="N2092" i="17"/>
  <c r="N2096" i="17"/>
  <c r="P2096" i="17" s="1"/>
  <c r="N2100" i="17"/>
  <c r="P2100" i="17" s="1"/>
  <c r="N2104" i="17"/>
  <c r="N2108" i="17"/>
  <c r="P2108" i="17" s="1"/>
  <c r="N2112" i="17"/>
  <c r="P2112" i="17" s="1"/>
  <c r="N2120" i="17"/>
  <c r="P2120" i="17" s="1"/>
  <c r="N2124" i="17"/>
  <c r="P2124" i="17" s="1"/>
  <c r="N2128" i="17"/>
  <c r="P2128" i="17" s="1"/>
  <c r="N2132" i="17"/>
  <c r="P2132" i="17" s="1"/>
  <c r="N2136" i="17"/>
  <c r="P2136" i="17" s="1"/>
  <c r="N2140" i="17"/>
  <c r="N2144" i="17"/>
  <c r="P2144" i="17" s="1"/>
  <c r="Q2223" i="17"/>
  <c r="R2223" i="17" s="1"/>
  <c r="S2223" i="17" s="1"/>
  <c r="T2223" i="17" s="1"/>
  <c r="U2223" i="17" s="1"/>
  <c r="R2233" i="17"/>
  <c r="S2233" i="17" s="1"/>
  <c r="T2233" i="17" s="1"/>
  <c r="U2233" i="17" s="1"/>
  <c r="Q2233" i="17"/>
  <c r="Q2241" i="17"/>
  <c r="R2241" i="17" s="1"/>
  <c r="S2241" i="17" s="1"/>
  <c r="T2241" i="17" s="1"/>
  <c r="U2241" i="17" s="1"/>
  <c r="Q2249" i="17"/>
  <c r="R2249" i="17" s="1"/>
  <c r="S2249" i="17" s="1"/>
  <c r="T2249" i="17" s="1"/>
  <c r="U2249" i="17" s="1"/>
  <c r="P2254" i="17"/>
  <c r="Q2257" i="17"/>
  <c r="R2257" i="17" s="1"/>
  <c r="S2257" i="17" s="1"/>
  <c r="T2257" i="17" s="1"/>
  <c r="U2257" i="17" s="1"/>
  <c r="Q2265" i="17"/>
  <c r="R2265" i="17" s="1"/>
  <c r="S2265" i="17" s="1"/>
  <c r="T2265" i="17" s="1"/>
  <c r="U2265" i="17" s="1"/>
  <c r="Q2273" i="17"/>
  <c r="R2273" i="17" s="1"/>
  <c r="S2273" i="17" s="1"/>
  <c r="T2273" i="17" s="1"/>
  <c r="U2273" i="17" s="1"/>
  <c r="Q2281" i="17"/>
  <c r="R2281" i="17" s="1"/>
  <c r="S2281" i="17" s="1"/>
  <c r="T2281" i="17" s="1"/>
  <c r="U2281" i="17" s="1"/>
  <c r="P2294" i="17"/>
  <c r="P2306" i="17"/>
  <c r="Q2323" i="17"/>
  <c r="R2323" i="17" s="1"/>
  <c r="S2323" i="17" s="1"/>
  <c r="T2323" i="17" s="1"/>
  <c r="U2323" i="17" s="1"/>
  <c r="P2338" i="17"/>
  <c r="Q2355" i="17"/>
  <c r="R2355" i="17" s="1"/>
  <c r="S2355" i="17" s="1"/>
  <c r="T2355" i="17" s="1"/>
  <c r="U2355" i="17" s="1"/>
  <c r="Q2359" i="17"/>
  <c r="R2359" i="17" s="1"/>
  <c r="S2359" i="17" s="1"/>
  <c r="T2359" i="17" s="1"/>
  <c r="U2359" i="17" s="1"/>
  <c r="O2369" i="17"/>
  <c r="N2369" i="17"/>
  <c r="M2369" i="17"/>
  <c r="P2369" i="17" s="1"/>
  <c r="O2389" i="17"/>
  <c r="N2389" i="17"/>
  <c r="M2389" i="17"/>
  <c r="P2389" i="17" s="1"/>
  <c r="Q2395" i="17"/>
  <c r="R2395" i="17" s="1"/>
  <c r="S2395" i="17" s="1"/>
  <c r="T2395" i="17" s="1"/>
  <c r="U2395" i="17" s="1"/>
  <c r="O2425" i="17"/>
  <c r="N2425" i="17"/>
  <c r="M2425" i="17"/>
  <c r="P2425" i="17" s="1"/>
  <c r="M2081" i="17"/>
  <c r="M2085" i="17"/>
  <c r="M2089" i="17"/>
  <c r="M2093" i="17"/>
  <c r="M2097" i="17"/>
  <c r="P2097" i="17" s="1"/>
  <c r="M2101" i="17"/>
  <c r="P2101" i="17" s="1"/>
  <c r="M2105" i="17"/>
  <c r="P2105" i="17" s="1"/>
  <c r="M2109" i="17"/>
  <c r="P2109" i="17" s="1"/>
  <c r="M2113" i="17"/>
  <c r="M2117" i="17"/>
  <c r="M2121" i="17"/>
  <c r="M2125" i="17"/>
  <c r="M2129" i="17"/>
  <c r="M2133" i="17"/>
  <c r="M2137" i="17"/>
  <c r="M2141" i="17"/>
  <c r="P2141" i="17" s="1"/>
  <c r="M2145" i="17"/>
  <c r="M2149" i="17"/>
  <c r="M2153" i="17"/>
  <c r="M2157" i="17"/>
  <c r="M2161" i="17"/>
  <c r="M2165" i="17"/>
  <c r="M2169" i="17"/>
  <c r="M2173" i="17"/>
  <c r="P2173" i="17" s="1"/>
  <c r="M2177" i="17"/>
  <c r="M2181" i="17"/>
  <c r="M2185" i="17"/>
  <c r="M2189" i="17"/>
  <c r="M2193" i="17"/>
  <c r="M2197" i="17"/>
  <c r="M2201" i="17"/>
  <c r="M2205" i="17"/>
  <c r="P2205" i="17" s="1"/>
  <c r="M2209" i="17"/>
  <c r="Q2299" i="17"/>
  <c r="R2299" i="17" s="1"/>
  <c r="S2299" i="17" s="1"/>
  <c r="T2299" i="17" s="1"/>
  <c r="U2299" i="17" s="1"/>
  <c r="Q2311" i="17"/>
  <c r="R2311" i="17" s="1"/>
  <c r="S2311" i="17" s="1"/>
  <c r="T2311" i="17" s="1"/>
  <c r="U2311" i="17" s="1"/>
  <c r="P2326" i="17"/>
  <c r="Q2343" i="17"/>
  <c r="R2343" i="17" s="1"/>
  <c r="S2343" i="17" s="1"/>
  <c r="T2343" i="17" s="1"/>
  <c r="U2343" i="17" s="1"/>
  <c r="Q2383" i="17"/>
  <c r="R2383" i="17" s="1"/>
  <c r="S2383" i="17" s="1"/>
  <c r="T2383" i="17" s="1"/>
  <c r="U2383" i="17" s="1"/>
  <c r="Q2411" i="17"/>
  <c r="R2411" i="17" s="1"/>
  <c r="S2411" i="17" s="1"/>
  <c r="T2411" i="17" s="1"/>
  <c r="U2411" i="17" s="1"/>
  <c r="Q2419" i="17"/>
  <c r="R2419" i="17" s="1"/>
  <c r="S2419" i="17" s="1"/>
  <c r="T2419" i="17" s="1"/>
  <c r="U2419" i="17" s="1"/>
  <c r="N2081" i="17"/>
  <c r="N2085" i="17"/>
  <c r="N2089" i="17"/>
  <c r="N2093" i="17"/>
  <c r="N2109" i="17"/>
  <c r="N2113" i="17"/>
  <c r="N2117" i="17"/>
  <c r="N2121" i="17"/>
  <c r="N2125" i="17"/>
  <c r="N2129" i="17"/>
  <c r="N2133" i="17"/>
  <c r="N2137" i="17"/>
  <c r="N2141" i="17"/>
  <c r="N2145" i="17"/>
  <c r="N2149" i="17"/>
  <c r="N2153" i="17"/>
  <c r="N2157" i="17"/>
  <c r="N2161" i="17"/>
  <c r="N2165" i="17"/>
  <c r="N2169" i="17"/>
  <c r="N2173" i="17"/>
  <c r="N2177" i="17"/>
  <c r="N2181" i="17"/>
  <c r="N2185" i="17"/>
  <c r="N2189" i="17"/>
  <c r="N2193" i="17"/>
  <c r="N2197" i="17"/>
  <c r="N2201" i="17"/>
  <c r="N2205" i="17"/>
  <c r="N2209" i="17"/>
  <c r="O2214" i="17"/>
  <c r="N2214" i="17"/>
  <c r="P2214" i="17" s="1"/>
  <c r="P2221" i="17"/>
  <c r="P2228" i="17"/>
  <c r="Q2231" i="17"/>
  <c r="R2231" i="17" s="1"/>
  <c r="S2231" i="17" s="1"/>
  <c r="T2231" i="17" s="1"/>
  <c r="U2231" i="17" s="1"/>
  <c r="Q2239" i="17"/>
  <c r="R2239" i="17" s="1"/>
  <c r="S2239" i="17" s="1"/>
  <c r="T2239" i="17" s="1"/>
  <c r="U2239" i="17" s="1"/>
  <c r="Q2247" i="17"/>
  <c r="R2247" i="17" s="1"/>
  <c r="S2247" i="17" s="1"/>
  <c r="T2247" i="17" s="1"/>
  <c r="U2247" i="17" s="1"/>
  <c r="Q2255" i="17"/>
  <c r="R2255" i="17" s="1"/>
  <c r="S2255" i="17" s="1"/>
  <c r="T2255" i="17" s="1"/>
  <c r="U2255" i="17" s="1"/>
  <c r="Q2263" i="17"/>
  <c r="R2263" i="17" s="1"/>
  <c r="S2263" i="17" s="1"/>
  <c r="T2263" i="17" s="1"/>
  <c r="U2263" i="17" s="1"/>
  <c r="Q2271" i="17"/>
  <c r="R2271" i="17" s="1"/>
  <c r="S2271" i="17" s="1"/>
  <c r="T2271" i="17" s="1"/>
  <c r="U2271" i="17" s="1"/>
  <c r="Q2279" i="17"/>
  <c r="R2279" i="17" s="1"/>
  <c r="S2279" i="17" s="1"/>
  <c r="T2279" i="17" s="1"/>
  <c r="U2279" i="17" s="1"/>
  <c r="Q2287" i="17"/>
  <c r="R2287" i="17" s="1"/>
  <c r="S2287" i="17" s="1"/>
  <c r="T2287" i="17" s="1"/>
  <c r="U2287" i="17" s="1"/>
  <c r="P2314" i="17"/>
  <c r="Q2331" i="17"/>
  <c r="R2331" i="17" s="1"/>
  <c r="S2331" i="17" s="1"/>
  <c r="T2331" i="17" s="1"/>
  <c r="U2331" i="17" s="1"/>
  <c r="P2346" i="17"/>
  <c r="Q2378" i="17"/>
  <c r="R2378" i="17" s="1"/>
  <c r="S2378" i="17" s="1"/>
  <c r="T2378" i="17" s="1"/>
  <c r="U2378" i="17" s="1"/>
  <c r="M2392" i="17"/>
  <c r="O2392" i="17"/>
  <c r="N2392" i="17"/>
  <c r="Q2418" i="17"/>
  <c r="R2418" i="17" s="1"/>
  <c r="S2418" i="17" s="1"/>
  <c r="T2418" i="17" s="1"/>
  <c r="U2418" i="17" s="1"/>
  <c r="M2082" i="17"/>
  <c r="M2086" i="17"/>
  <c r="M2090" i="17"/>
  <c r="M2094" i="17"/>
  <c r="P2094" i="17" s="1"/>
  <c r="M2106" i="17"/>
  <c r="M2110" i="17"/>
  <c r="M2114" i="17"/>
  <c r="M2118" i="17"/>
  <c r="M2122" i="17"/>
  <c r="M2126" i="17"/>
  <c r="M2130" i="17"/>
  <c r="M2134" i="17"/>
  <c r="P2134" i="17" s="1"/>
  <c r="M2138" i="17"/>
  <c r="M2142" i="17"/>
  <c r="M2146" i="17"/>
  <c r="M2150" i="17"/>
  <c r="M2154" i="17"/>
  <c r="M2158" i="17"/>
  <c r="M2162" i="17"/>
  <c r="M2166" i="17"/>
  <c r="P2166" i="17" s="1"/>
  <c r="M2170" i="17"/>
  <c r="M2174" i="17"/>
  <c r="P2174" i="17" s="1"/>
  <c r="R2215" i="17"/>
  <c r="S2215" i="17" s="1"/>
  <c r="T2215" i="17" s="1"/>
  <c r="U2215" i="17" s="1"/>
  <c r="Q2217" i="17"/>
  <c r="R2217" i="17" s="1"/>
  <c r="S2217" i="17" s="1"/>
  <c r="T2217" i="17" s="1"/>
  <c r="U2217" i="17" s="1"/>
  <c r="Q2219" i="17"/>
  <c r="R2219" i="17" s="1"/>
  <c r="S2219" i="17" s="1"/>
  <c r="T2219" i="17" s="1"/>
  <c r="U2219" i="17" s="1"/>
  <c r="P2226" i="17"/>
  <c r="Q2290" i="17"/>
  <c r="R2290" i="17" s="1"/>
  <c r="S2290" i="17" s="1"/>
  <c r="T2290" i="17" s="1"/>
  <c r="U2290" i="17" s="1"/>
  <c r="R2302" i="17"/>
  <c r="S2302" i="17" s="1"/>
  <c r="T2302" i="17" s="1"/>
  <c r="U2302" i="17" s="1"/>
  <c r="Q2302" i="17"/>
  <c r="Q2319" i="17"/>
  <c r="R2319" i="17" s="1"/>
  <c r="S2319" i="17" s="1"/>
  <c r="T2319" i="17" s="1"/>
  <c r="U2319" i="17" s="1"/>
  <c r="Q2334" i="17"/>
  <c r="R2334" i="17" s="1"/>
  <c r="S2334" i="17" s="1"/>
  <c r="T2334" i="17" s="1"/>
  <c r="U2334" i="17" s="1"/>
  <c r="Q2351" i="17"/>
  <c r="R2351" i="17" s="1"/>
  <c r="S2351" i="17" s="1"/>
  <c r="T2351" i="17" s="1"/>
  <c r="U2351" i="17" s="1"/>
  <c r="M2356" i="17"/>
  <c r="P2356" i="17" s="1"/>
  <c r="O2356" i="17"/>
  <c r="N2356" i="17"/>
  <c r="O2457" i="17"/>
  <c r="N2457" i="17"/>
  <c r="M2457" i="17"/>
  <c r="P2457" i="17" s="1"/>
  <c r="N2082" i="17"/>
  <c r="N2086" i="17"/>
  <c r="N2090" i="17"/>
  <c r="N2094" i="17"/>
  <c r="N2098" i="17"/>
  <c r="P2098" i="17" s="1"/>
  <c r="N2102" i="17"/>
  <c r="P2102" i="17" s="1"/>
  <c r="N2106" i="17"/>
  <c r="N2110" i="17"/>
  <c r="N2114" i="17"/>
  <c r="N2118" i="17"/>
  <c r="N2122" i="17"/>
  <c r="N2126" i="17"/>
  <c r="N2130" i="17"/>
  <c r="N2134" i="17"/>
  <c r="N2138" i="17"/>
  <c r="N2142" i="17"/>
  <c r="N2146" i="17"/>
  <c r="N2150" i="17"/>
  <c r="N2154" i="17"/>
  <c r="N2158" i="17"/>
  <c r="N2162" i="17"/>
  <c r="N2166" i="17"/>
  <c r="N2170" i="17"/>
  <c r="R2229" i="17"/>
  <c r="S2229" i="17" s="1"/>
  <c r="T2229" i="17" s="1"/>
  <c r="U2229" i="17" s="1"/>
  <c r="Q2229" i="17"/>
  <c r="R2237" i="17"/>
  <c r="S2237" i="17" s="1"/>
  <c r="T2237" i="17" s="1"/>
  <c r="U2237" i="17" s="1"/>
  <c r="Q2237" i="17"/>
  <c r="R2245" i="17"/>
  <c r="S2245" i="17" s="1"/>
  <c r="T2245" i="17" s="1"/>
  <c r="U2245" i="17" s="1"/>
  <c r="Q2245" i="17"/>
  <c r="Q2253" i="17"/>
  <c r="R2253" i="17" s="1"/>
  <c r="S2253" i="17" s="1"/>
  <c r="T2253" i="17" s="1"/>
  <c r="U2253" i="17" s="1"/>
  <c r="Q2261" i="17"/>
  <c r="R2261" i="17" s="1"/>
  <c r="S2261" i="17" s="1"/>
  <c r="T2261" i="17" s="1"/>
  <c r="U2261" i="17" s="1"/>
  <c r="Q2269" i="17"/>
  <c r="R2269" i="17" s="1"/>
  <c r="S2269" i="17" s="1"/>
  <c r="T2269" i="17" s="1"/>
  <c r="U2269" i="17" s="1"/>
  <c r="Q2277" i="17"/>
  <c r="R2277" i="17" s="1"/>
  <c r="S2277" i="17" s="1"/>
  <c r="T2277" i="17" s="1"/>
  <c r="U2277" i="17" s="1"/>
  <c r="Q2285" i="17"/>
  <c r="R2285" i="17" s="1"/>
  <c r="S2285" i="17" s="1"/>
  <c r="T2285" i="17" s="1"/>
  <c r="U2285" i="17" s="1"/>
  <c r="Q2295" i="17"/>
  <c r="R2295" i="17" s="1"/>
  <c r="S2295" i="17" s="1"/>
  <c r="T2295" i="17" s="1"/>
  <c r="U2295" i="17" s="1"/>
  <c r="Q2307" i="17"/>
  <c r="R2307" i="17" s="1"/>
  <c r="S2307" i="17" s="1"/>
  <c r="T2307" i="17" s="1"/>
  <c r="U2307" i="17" s="1"/>
  <c r="P2322" i="17"/>
  <c r="Q2339" i="17"/>
  <c r="R2339" i="17" s="1"/>
  <c r="S2339" i="17" s="1"/>
  <c r="T2339" i="17" s="1"/>
  <c r="U2339" i="17" s="1"/>
  <c r="P2354" i="17"/>
  <c r="Q2363" i="17"/>
  <c r="R2363" i="17" s="1"/>
  <c r="S2363" i="17" s="1"/>
  <c r="T2363" i="17" s="1"/>
  <c r="U2363" i="17" s="1"/>
  <c r="R2370" i="17"/>
  <c r="S2370" i="17" s="1"/>
  <c r="T2370" i="17" s="1"/>
  <c r="U2370" i="17" s="1"/>
  <c r="M2384" i="17"/>
  <c r="O2384" i="17"/>
  <c r="N2384" i="17"/>
  <c r="Q2394" i="17"/>
  <c r="R2394" i="17"/>
  <c r="S2394" i="17" s="1"/>
  <c r="T2394" i="17" s="1"/>
  <c r="U2394" i="17" s="1"/>
  <c r="Q2406" i="17"/>
  <c r="R2406" i="17"/>
  <c r="S2406" i="17" s="1"/>
  <c r="T2406" i="17" s="1"/>
  <c r="U2406" i="17" s="1"/>
  <c r="Q2451" i="17"/>
  <c r="R2451" i="17" s="1"/>
  <c r="S2451" i="17" s="1"/>
  <c r="T2451" i="17" s="1"/>
  <c r="U2451" i="17" s="1"/>
  <c r="M2079" i="17"/>
  <c r="P2079" i="17" s="1"/>
  <c r="M2083" i="17"/>
  <c r="P2083" i="17" s="1"/>
  <c r="M2087" i="17"/>
  <c r="P2087" i="17" s="1"/>
  <c r="M2091" i="17"/>
  <c r="P2091" i="17" s="1"/>
  <c r="M2095" i="17"/>
  <c r="P2095" i="17" s="1"/>
  <c r="M2099" i="17"/>
  <c r="P2099" i="17" s="1"/>
  <c r="M2103" i="17"/>
  <c r="P2103" i="17" s="1"/>
  <c r="M2107" i="17"/>
  <c r="P2107" i="17" s="1"/>
  <c r="M2111" i="17"/>
  <c r="P2111" i="17" s="1"/>
  <c r="M2115" i="17"/>
  <c r="P2115" i="17" s="1"/>
  <c r="M2119" i="17"/>
  <c r="P2119" i="17" s="1"/>
  <c r="M2123" i="17"/>
  <c r="P2123" i="17" s="1"/>
  <c r="M2127" i="17"/>
  <c r="P2127" i="17" s="1"/>
  <c r="M2131" i="17"/>
  <c r="P2131" i="17" s="1"/>
  <c r="M2135" i="17"/>
  <c r="P2135" i="17" s="1"/>
  <c r="M2139" i="17"/>
  <c r="P2139" i="17" s="1"/>
  <c r="M2143" i="17"/>
  <c r="P2143" i="17" s="1"/>
  <c r="M2147" i="17"/>
  <c r="P2147" i="17" s="1"/>
  <c r="M2151" i="17"/>
  <c r="P2151" i="17" s="1"/>
  <c r="M2155" i="17"/>
  <c r="P2155" i="17" s="1"/>
  <c r="M2159" i="17"/>
  <c r="P2159" i="17" s="1"/>
  <c r="M2163" i="17"/>
  <c r="P2163" i="17" s="1"/>
  <c r="M2167" i="17"/>
  <c r="P2167" i="17" s="1"/>
  <c r="M2171" i="17"/>
  <c r="P2171" i="17" s="1"/>
  <c r="M2175" i="17"/>
  <c r="P2175" i="17" s="1"/>
  <c r="M2179" i="17"/>
  <c r="P2179" i="17" s="1"/>
  <c r="M2183" i="17"/>
  <c r="P2183" i="17" s="1"/>
  <c r="M2187" i="17"/>
  <c r="P2187" i="17" s="1"/>
  <c r="M2191" i="17"/>
  <c r="P2191" i="17" s="1"/>
  <c r="M2195" i="17"/>
  <c r="P2195" i="17" s="1"/>
  <c r="M2199" i="17"/>
  <c r="P2199" i="17" s="1"/>
  <c r="M2203" i="17"/>
  <c r="P2203" i="17" s="1"/>
  <c r="M2207" i="17"/>
  <c r="P2207" i="17" s="1"/>
  <c r="P2213" i="17"/>
  <c r="O2216" i="17"/>
  <c r="N2216" i="17"/>
  <c r="P2224" i="17"/>
  <c r="Q2227" i="17"/>
  <c r="R2227" i="17" s="1"/>
  <c r="S2227" i="17" s="1"/>
  <c r="T2227" i="17" s="1"/>
  <c r="U2227" i="17" s="1"/>
  <c r="R2298" i="17"/>
  <c r="S2298" i="17" s="1"/>
  <c r="T2298" i="17" s="1"/>
  <c r="U2298" i="17" s="1"/>
  <c r="Q2298" i="17"/>
  <c r="P2310" i="17"/>
  <c r="R2327" i="17"/>
  <c r="S2327" i="17" s="1"/>
  <c r="T2327" i="17" s="1"/>
  <c r="U2327" i="17" s="1"/>
  <c r="Q2327" i="17"/>
  <c r="R2342" i="17"/>
  <c r="S2342" i="17" s="1"/>
  <c r="T2342" i="17" s="1"/>
  <c r="U2342" i="17" s="1"/>
  <c r="Q2342" i="17"/>
  <c r="Q2367" i="17"/>
  <c r="R2367" i="17" s="1"/>
  <c r="S2367" i="17" s="1"/>
  <c r="T2367" i="17" s="1"/>
  <c r="U2367" i="17" s="1"/>
  <c r="Q2375" i="17"/>
  <c r="R2375" i="17" s="1"/>
  <c r="S2375" i="17" s="1"/>
  <c r="T2375" i="17" s="1"/>
  <c r="U2375" i="17" s="1"/>
  <c r="R2387" i="17"/>
  <c r="S2387" i="17" s="1"/>
  <c r="T2387" i="17" s="1"/>
  <c r="U2387" i="17" s="1"/>
  <c r="Q2387" i="17"/>
  <c r="Q2390" i="17"/>
  <c r="R2390" i="17" s="1"/>
  <c r="S2390" i="17" s="1"/>
  <c r="T2390" i="17" s="1"/>
  <c r="U2390" i="17" s="1"/>
  <c r="Q2403" i="17"/>
  <c r="R2403" i="17" s="1"/>
  <c r="S2403" i="17" s="1"/>
  <c r="T2403" i="17" s="1"/>
  <c r="U2403" i="17" s="1"/>
  <c r="Q2450" i="17"/>
  <c r="R2450" i="17" s="1"/>
  <c r="S2450" i="17" s="1"/>
  <c r="T2450" i="17" s="1"/>
  <c r="U2450" i="17" s="1"/>
  <c r="Q2235" i="17"/>
  <c r="R2235" i="17" s="1"/>
  <c r="S2235" i="17" s="1"/>
  <c r="T2235" i="17" s="1"/>
  <c r="U2235" i="17" s="1"/>
  <c r="Q2243" i="17"/>
  <c r="R2243" i="17" s="1"/>
  <c r="S2243" i="17" s="1"/>
  <c r="T2243" i="17" s="1"/>
  <c r="U2243" i="17" s="1"/>
  <c r="Q2251" i="17"/>
  <c r="R2251" i="17" s="1"/>
  <c r="S2251" i="17" s="1"/>
  <c r="T2251" i="17" s="1"/>
  <c r="U2251" i="17" s="1"/>
  <c r="Q2259" i="17"/>
  <c r="R2259" i="17" s="1"/>
  <c r="S2259" i="17" s="1"/>
  <c r="T2259" i="17" s="1"/>
  <c r="U2259" i="17" s="1"/>
  <c r="Q2267" i="17"/>
  <c r="R2267" i="17" s="1"/>
  <c r="S2267" i="17" s="1"/>
  <c r="T2267" i="17" s="1"/>
  <c r="U2267" i="17" s="1"/>
  <c r="Q2275" i="17"/>
  <c r="R2275" i="17" s="1"/>
  <c r="S2275" i="17" s="1"/>
  <c r="T2275" i="17" s="1"/>
  <c r="U2275" i="17" s="1"/>
  <c r="Q2283" i="17"/>
  <c r="R2283" i="17" s="1"/>
  <c r="S2283" i="17" s="1"/>
  <c r="T2283" i="17" s="1"/>
  <c r="U2283" i="17" s="1"/>
  <c r="Q2315" i="17"/>
  <c r="R2315" i="17" s="1"/>
  <c r="S2315" i="17" s="1"/>
  <c r="T2315" i="17" s="1"/>
  <c r="U2315" i="17" s="1"/>
  <c r="P2330" i="17"/>
  <c r="R2347" i="17"/>
  <c r="S2347" i="17" s="1"/>
  <c r="T2347" i="17" s="1"/>
  <c r="U2347" i="17" s="1"/>
  <c r="Q2347" i="17"/>
  <c r="Q2371" i="17"/>
  <c r="R2371" i="17" s="1"/>
  <c r="S2371" i="17" s="1"/>
  <c r="T2371" i="17" s="1"/>
  <c r="U2371" i="17" s="1"/>
  <c r="Q2379" i="17"/>
  <c r="R2379" i="17" s="1"/>
  <c r="S2379" i="17" s="1"/>
  <c r="T2379" i="17" s="1"/>
  <c r="U2379" i="17" s="1"/>
  <c r="R2407" i="17"/>
  <c r="S2407" i="17" s="1"/>
  <c r="T2407" i="17" s="1"/>
  <c r="U2407" i="17" s="1"/>
  <c r="Q2407" i="17"/>
  <c r="N2218" i="17"/>
  <c r="P2218" i="17" s="1"/>
  <c r="N2222" i="17"/>
  <c r="P2222" i="17" s="1"/>
  <c r="N2226" i="17"/>
  <c r="N2230" i="17"/>
  <c r="P2230" i="17" s="1"/>
  <c r="N2234" i="17"/>
  <c r="P2234" i="17" s="1"/>
  <c r="N2238" i="17"/>
  <c r="P2238" i="17" s="1"/>
  <c r="N2242" i="17"/>
  <c r="P2242" i="17" s="1"/>
  <c r="N2246" i="17"/>
  <c r="P2246" i="17" s="1"/>
  <c r="N2250" i="17"/>
  <c r="P2250" i="17" s="1"/>
  <c r="N2254" i="17"/>
  <c r="N2258" i="17"/>
  <c r="P2258" i="17" s="1"/>
  <c r="N2262" i="17"/>
  <c r="P2262" i="17" s="1"/>
  <c r="N2266" i="17"/>
  <c r="P2266" i="17" s="1"/>
  <c r="N2270" i="17"/>
  <c r="P2270" i="17" s="1"/>
  <c r="N2274" i="17"/>
  <c r="P2274" i="17" s="1"/>
  <c r="N2278" i="17"/>
  <c r="P2278" i="17" s="1"/>
  <c r="N2282" i="17"/>
  <c r="P2282" i="17" s="1"/>
  <c r="N2286" i="17"/>
  <c r="P2286" i="17" s="1"/>
  <c r="M2360" i="17"/>
  <c r="P2360" i="17" s="1"/>
  <c r="O2360" i="17"/>
  <c r="O2381" i="17"/>
  <c r="N2381" i="17"/>
  <c r="M2381" i="17"/>
  <c r="P2381" i="17" s="1"/>
  <c r="O2409" i="17"/>
  <c r="N2409" i="17"/>
  <c r="M2409" i="17"/>
  <c r="O2413" i="17"/>
  <c r="N2413" i="17"/>
  <c r="M2413" i="17"/>
  <c r="P2413" i="17" s="1"/>
  <c r="R2439" i="17"/>
  <c r="S2439" i="17" s="1"/>
  <c r="T2439" i="17" s="1"/>
  <c r="U2439" i="17" s="1"/>
  <c r="Q2439" i="17"/>
  <c r="R2442" i="17"/>
  <c r="S2442" i="17" s="1"/>
  <c r="T2442" i="17" s="1"/>
  <c r="U2442" i="17" s="1"/>
  <c r="O2445" i="17"/>
  <c r="N2445" i="17"/>
  <c r="M2445" i="17"/>
  <c r="P2445" i="17" s="1"/>
  <c r="O2616" i="17"/>
  <c r="M2616" i="17"/>
  <c r="P2616" i="17" s="1"/>
  <c r="N2616" i="17"/>
  <c r="M2364" i="17"/>
  <c r="P2364" i="17" s="1"/>
  <c r="O2364" i="17"/>
  <c r="M2376" i="17"/>
  <c r="O2376" i="17"/>
  <c r="O2401" i="17"/>
  <c r="N2401" i="17"/>
  <c r="M2401" i="17"/>
  <c r="P2401" i="17" s="1"/>
  <c r="M2404" i="17"/>
  <c r="O2404" i="17"/>
  <c r="Q2427" i="17"/>
  <c r="R2427" i="17" s="1"/>
  <c r="S2427" i="17" s="1"/>
  <c r="T2427" i="17" s="1"/>
  <c r="U2427" i="17" s="1"/>
  <c r="R2430" i="17"/>
  <c r="S2430" i="17" s="1"/>
  <c r="T2430" i="17" s="1"/>
  <c r="U2430" i="17" s="1"/>
  <c r="O2433" i="17"/>
  <c r="N2433" i="17"/>
  <c r="M2433" i="17"/>
  <c r="P2433" i="17" s="1"/>
  <c r="R2459" i="17"/>
  <c r="S2459" i="17" s="1"/>
  <c r="T2459" i="17" s="1"/>
  <c r="U2459" i="17" s="1"/>
  <c r="Q2459" i="17"/>
  <c r="R2462" i="17"/>
  <c r="S2462" i="17" s="1"/>
  <c r="T2462" i="17" s="1"/>
  <c r="U2462" i="17" s="1"/>
  <c r="O2465" i="17"/>
  <c r="N2465" i="17"/>
  <c r="M2465" i="17"/>
  <c r="R2493" i="17"/>
  <c r="S2493" i="17" s="1"/>
  <c r="T2493" i="17" s="1"/>
  <c r="U2493" i="17" s="1"/>
  <c r="Q2493" i="17"/>
  <c r="R2565" i="17"/>
  <c r="S2565" i="17" s="1"/>
  <c r="T2565" i="17" s="1"/>
  <c r="U2565" i="17" s="1"/>
  <c r="Q2565" i="17"/>
  <c r="Q2576" i="17"/>
  <c r="R2576" i="17" s="1"/>
  <c r="S2576" i="17" s="1"/>
  <c r="T2576" i="17" s="1"/>
  <c r="U2576" i="17" s="1"/>
  <c r="O2373" i="17"/>
  <c r="N2373" i="17"/>
  <c r="M2373" i="17"/>
  <c r="P2373" i="17" s="1"/>
  <c r="M2396" i="17"/>
  <c r="O2396" i="17"/>
  <c r="R2415" i="17"/>
  <c r="S2415" i="17" s="1"/>
  <c r="T2415" i="17" s="1"/>
  <c r="U2415" i="17" s="1"/>
  <c r="Q2415" i="17"/>
  <c r="O2421" i="17"/>
  <c r="N2421" i="17"/>
  <c r="M2421" i="17"/>
  <c r="P2421" i="17" s="1"/>
  <c r="Q2447" i="17"/>
  <c r="R2447" i="17" s="1"/>
  <c r="S2447" i="17" s="1"/>
  <c r="T2447" i="17" s="1"/>
  <c r="U2447" i="17" s="1"/>
  <c r="O2453" i="17"/>
  <c r="N2453" i="17"/>
  <c r="M2453" i="17"/>
  <c r="P2453" i="17" s="1"/>
  <c r="R2504" i="17"/>
  <c r="S2504" i="17" s="1"/>
  <c r="T2504" i="17" s="1"/>
  <c r="U2504" i="17" s="1"/>
  <c r="Q2504" i="17"/>
  <c r="P2586" i="17"/>
  <c r="M2232" i="17"/>
  <c r="M2236" i="17"/>
  <c r="M2240" i="17"/>
  <c r="M2244" i="17"/>
  <c r="M2248" i="17"/>
  <c r="M2252" i="17"/>
  <c r="M2256" i="17"/>
  <c r="M2260" i="17"/>
  <c r="P2260" i="17" s="1"/>
  <c r="M2264" i="17"/>
  <c r="M2268" i="17"/>
  <c r="M2272" i="17"/>
  <c r="M2276" i="17"/>
  <c r="M2280" i="17"/>
  <c r="M2284" i="17"/>
  <c r="M2288" i="17"/>
  <c r="M2292" i="17"/>
  <c r="P2292" i="17" s="1"/>
  <c r="M2296" i="17"/>
  <c r="M2300" i="17"/>
  <c r="M2304" i="17"/>
  <c r="M2308" i="17"/>
  <c r="M2312" i="17"/>
  <c r="M2316" i="17"/>
  <c r="M2320" i="17"/>
  <c r="M2324" i="17"/>
  <c r="P2324" i="17" s="1"/>
  <c r="M2328" i="17"/>
  <c r="M2332" i="17"/>
  <c r="M2336" i="17"/>
  <c r="M2340" i="17"/>
  <c r="M2344" i="17"/>
  <c r="M2348" i="17"/>
  <c r="M2352" i="17"/>
  <c r="O2357" i="17"/>
  <c r="N2357" i="17"/>
  <c r="M2357" i="17"/>
  <c r="M2368" i="17"/>
  <c r="O2368" i="17"/>
  <c r="O2385" i="17"/>
  <c r="N2385" i="17"/>
  <c r="M2385" i="17"/>
  <c r="M2388" i="17"/>
  <c r="P2388" i="17" s="1"/>
  <c r="O2388" i="17"/>
  <c r="O2393" i="17"/>
  <c r="N2393" i="17"/>
  <c r="M2393" i="17"/>
  <c r="Q2399" i="17"/>
  <c r="R2399" i="17" s="1"/>
  <c r="S2399" i="17" s="1"/>
  <c r="T2399" i="17" s="1"/>
  <c r="U2399" i="17" s="1"/>
  <c r="R2435" i="17"/>
  <c r="S2435" i="17" s="1"/>
  <c r="T2435" i="17" s="1"/>
  <c r="U2435" i="17" s="1"/>
  <c r="Q2435" i="17"/>
  <c r="O2441" i="17"/>
  <c r="N2441" i="17"/>
  <c r="M2441" i="17"/>
  <c r="P2441" i="17" s="1"/>
  <c r="R2466" i="17"/>
  <c r="S2466" i="17" s="1"/>
  <c r="T2466" i="17" s="1"/>
  <c r="U2466" i="17" s="1"/>
  <c r="Q2466" i="17"/>
  <c r="R2512" i="17"/>
  <c r="S2512" i="17" s="1"/>
  <c r="T2512" i="17" s="1"/>
  <c r="U2512" i="17" s="1"/>
  <c r="Q2512" i="17"/>
  <c r="Q2603" i="17"/>
  <c r="R2603" i="17" s="1"/>
  <c r="S2603" i="17" s="1"/>
  <c r="T2603" i="17" s="1"/>
  <c r="U2603" i="17" s="1"/>
  <c r="N2220" i="17"/>
  <c r="P2220" i="17" s="1"/>
  <c r="N2224" i="17"/>
  <c r="N2228" i="17"/>
  <c r="N2232" i="17"/>
  <c r="N2236" i="17"/>
  <c r="N2240" i="17"/>
  <c r="N2244" i="17"/>
  <c r="N2248" i="17"/>
  <c r="N2252" i="17"/>
  <c r="N2256" i="17"/>
  <c r="N2260" i="17"/>
  <c r="N2264" i="17"/>
  <c r="N2268" i="17"/>
  <c r="N2272" i="17"/>
  <c r="N2276" i="17"/>
  <c r="N2280" i="17"/>
  <c r="N2284" i="17"/>
  <c r="N2288" i="17"/>
  <c r="N2292" i="17"/>
  <c r="N2296" i="17"/>
  <c r="N2300" i="17"/>
  <c r="N2304" i="17"/>
  <c r="N2308" i="17"/>
  <c r="N2312" i="17"/>
  <c r="N2316" i="17"/>
  <c r="N2320" i="17"/>
  <c r="N2324" i="17"/>
  <c r="N2328" i="17"/>
  <c r="N2332" i="17"/>
  <c r="N2336" i="17"/>
  <c r="N2340" i="17"/>
  <c r="N2344" i="17"/>
  <c r="N2348" i="17"/>
  <c r="N2352" i="17"/>
  <c r="O2361" i="17"/>
  <c r="N2361" i="17"/>
  <c r="M2361" i="17"/>
  <c r="P2361" i="17" s="1"/>
  <c r="N2368" i="17"/>
  <c r="M2380" i="17"/>
  <c r="O2380" i="17"/>
  <c r="R2386" i="17"/>
  <c r="S2386" i="17" s="1"/>
  <c r="T2386" i="17" s="1"/>
  <c r="U2386" i="17" s="1"/>
  <c r="N2388" i="17"/>
  <c r="M2408" i="17"/>
  <c r="O2408" i="17"/>
  <c r="R2423" i="17"/>
  <c r="S2423" i="17" s="1"/>
  <c r="T2423" i="17" s="1"/>
  <c r="U2423" i="17" s="1"/>
  <c r="Q2423" i="17"/>
  <c r="R2426" i="17"/>
  <c r="S2426" i="17" s="1"/>
  <c r="T2426" i="17" s="1"/>
  <c r="U2426" i="17" s="1"/>
  <c r="O2429" i="17"/>
  <c r="N2429" i="17"/>
  <c r="M2429" i="17"/>
  <c r="Q2455" i="17"/>
  <c r="R2455" i="17" s="1"/>
  <c r="S2455" i="17" s="1"/>
  <c r="T2455" i="17" s="1"/>
  <c r="U2455" i="17" s="1"/>
  <c r="R2458" i="17"/>
  <c r="S2458" i="17" s="1"/>
  <c r="T2458" i="17" s="1"/>
  <c r="U2458" i="17" s="1"/>
  <c r="O2461" i="17"/>
  <c r="N2461" i="17"/>
  <c r="M2461" i="17"/>
  <c r="O2470" i="17"/>
  <c r="N2470" i="17"/>
  <c r="M2470" i="17"/>
  <c r="R2472" i="17"/>
  <c r="S2472" i="17" s="1"/>
  <c r="T2472" i="17" s="1"/>
  <c r="U2472" i="17" s="1"/>
  <c r="Q2472" i="17"/>
  <c r="M2289" i="17"/>
  <c r="P2289" i="17" s="1"/>
  <c r="M2293" i="17"/>
  <c r="P2293" i="17" s="1"/>
  <c r="M2297" i="17"/>
  <c r="P2297" i="17" s="1"/>
  <c r="M2305" i="17"/>
  <c r="P2305" i="17" s="1"/>
  <c r="M2309" i="17"/>
  <c r="P2309" i="17" s="1"/>
  <c r="M2313" i="17"/>
  <c r="P2313" i="17" s="1"/>
  <c r="M2317" i="17"/>
  <c r="P2317" i="17" s="1"/>
  <c r="M2321" i="17"/>
  <c r="P2321" i="17" s="1"/>
  <c r="M2325" i="17"/>
  <c r="P2325" i="17" s="1"/>
  <c r="M2329" i="17"/>
  <c r="P2329" i="17" s="1"/>
  <c r="M2333" i="17"/>
  <c r="P2333" i="17" s="1"/>
  <c r="M2337" i="17"/>
  <c r="P2337" i="17" s="1"/>
  <c r="M2341" i="17"/>
  <c r="P2341" i="17" s="1"/>
  <c r="M2345" i="17"/>
  <c r="P2345" i="17" s="1"/>
  <c r="M2349" i="17"/>
  <c r="P2349" i="17" s="1"/>
  <c r="M2353" i="17"/>
  <c r="P2353" i="17" s="1"/>
  <c r="O2365" i="17"/>
  <c r="N2365" i="17"/>
  <c r="M2365" i="17"/>
  <c r="P2365" i="17" s="1"/>
  <c r="O2377" i="17"/>
  <c r="N2377" i="17"/>
  <c r="M2377" i="17"/>
  <c r="P2377" i="17" s="1"/>
  <c r="N2380" i="17"/>
  <c r="M2400" i="17"/>
  <c r="P2400" i="17" s="1"/>
  <c r="O2400" i="17"/>
  <c r="O2405" i="17"/>
  <c r="N2405" i="17"/>
  <c r="M2405" i="17"/>
  <c r="P2405" i="17" s="1"/>
  <c r="N2408" i="17"/>
  <c r="R2414" i="17"/>
  <c r="S2414" i="17" s="1"/>
  <c r="T2414" i="17" s="1"/>
  <c r="U2414" i="17" s="1"/>
  <c r="O2417" i="17"/>
  <c r="N2417" i="17"/>
  <c r="M2417" i="17"/>
  <c r="P2417" i="17" s="1"/>
  <c r="Q2443" i="17"/>
  <c r="R2443" i="17" s="1"/>
  <c r="S2443" i="17" s="1"/>
  <c r="T2443" i="17" s="1"/>
  <c r="U2443" i="17" s="1"/>
  <c r="R2446" i="17"/>
  <c r="S2446" i="17" s="1"/>
  <c r="T2446" i="17" s="1"/>
  <c r="U2446" i="17" s="1"/>
  <c r="O2449" i="17"/>
  <c r="N2449" i="17"/>
  <c r="M2449" i="17"/>
  <c r="M2372" i="17"/>
  <c r="O2372" i="17"/>
  <c r="O2397" i="17"/>
  <c r="N2397" i="17"/>
  <c r="M2397" i="17"/>
  <c r="Q2431" i="17"/>
  <c r="R2431" i="17" s="1"/>
  <c r="S2431" i="17" s="1"/>
  <c r="T2431" i="17" s="1"/>
  <c r="U2431" i="17" s="1"/>
  <c r="R2434" i="17"/>
  <c r="S2434" i="17" s="1"/>
  <c r="T2434" i="17" s="1"/>
  <c r="U2434" i="17" s="1"/>
  <c r="O2437" i="17"/>
  <c r="N2437" i="17"/>
  <c r="M2437" i="17"/>
  <c r="P2437" i="17" s="1"/>
  <c r="Q2463" i="17"/>
  <c r="R2463" i="17" s="1"/>
  <c r="S2463" i="17" s="1"/>
  <c r="T2463" i="17" s="1"/>
  <c r="U2463" i="17" s="1"/>
  <c r="Q2468" i="17"/>
  <c r="R2468" i="17" s="1"/>
  <c r="S2468" i="17" s="1"/>
  <c r="T2468" i="17" s="1"/>
  <c r="U2468" i="17" s="1"/>
  <c r="Q2533" i="17"/>
  <c r="R2533" i="17" s="1"/>
  <c r="S2533" i="17" s="1"/>
  <c r="T2533" i="17" s="1"/>
  <c r="U2533" i="17" s="1"/>
  <c r="Q2544" i="17"/>
  <c r="R2544" i="17" s="1"/>
  <c r="S2544" i="17" s="1"/>
  <c r="T2544" i="17" s="1"/>
  <c r="U2544" i="17" s="1"/>
  <c r="O2412" i="17"/>
  <c r="P2412" i="17" s="1"/>
  <c r="O2416" i="17"/>
  <c r="P2416" i="17" s="1"/>
  <c r="O2420" i="17"/>
  <c r="P2420" i="17" s="1"/>
  <c r="O2424" i="17"/>
  <c r="P2424" i="17" s="1"/>
  <c r="O2428" i="17"/>
  <c r="P2428" i="17" s="1"/>
  <c r="O2432" i="17"/>
  <c r="P2432" i="17" s="1"/>
  <c r="O2436" i="17"/>
  <c r="P2436" i="17" s="1"/>
  <c r="O2440" i="17"/>
  <c r="P2440" i="17" s="1"/>
  <c r="O2444" i="17"/>
  <c r="P2444" i="17" s="1"/>
  <c r="O2448" i="17"/>
  <c r="P2448" i="17" s="1"/>
  <c r="O2452" i="17"/>
  <c r="P2452" i="17" s="1"/>
  <c r="O2456" i="17"/>
  <c r="P2456" i="17" s="1"/>
  <c r="O2460" i="17"/>
  <c r="P2460" i="17" s="1"/>
  <c r="O2464" i="17"/>
  <c r="P2464" i="17" s="1"/>
  <c r="R2483" i="17"/>
  <c r="S2483" i="17" s="1"/>
  <c r="T2483" i="17" s="1"/>
  <c r="U2483" i="17" s="1"/>
  <c r="P2488" i="17"/>
  <c r="Q2497" i="17"/>
  <c r="R2497" i="17" s="1"/>
  <c r="S2497" i="17" s="1"/>
  <c r="T2497" i="17" s="1"/>
  <c r="U2497" i="17" s="1"/>
  <c r="R2508" i="17"/>
  <c r="S2508" i="17" s="1"/>
  <c r="T2508" i="17" s="1"/>
  <c r="U2508" i="17" s="1"/>
  <c r="Q2508" i="17"/>
  <c r="P2518" i="17"/>
  <c r="Q2529" i="17"/>
  <c r="R2529" i="17" s="1"/>
  <c r="S2529" i="17" s="1"/>
  <c r="T2529" i="17" s="1"/>
  <c r="U2529" i="17" s="1"/>
  <c r="R2540" i="17"/>
  <c r="S2540" i="17" s="1"/>
  <c r="T2540" i="17" s="1"/>
  <c r="U2540" i="17" s="1"/>
  <c r="Q2540" i="17"/>
  <c r="R2561" i="17"/>
  <c r="S2561" i="17" s="1"/>
  <c r="T2561" i="17" s="1"/>
  <c r="U2561" i="17" s="1"/>
  <c r="Q2561" i="17"/>
  <c r="R2572" i="17"/>
  <c r="S2572" i="17" s="1"/>
  <c r="T2572" i="17" s="1"/>
  <c r="U2572" i="17" s="1"/>
  <c r="Q2572" i="17"/>
  <c r="R2592" i="17"/>
  <c r="S2592" i="17" s="1"/>
  <c r="T2592" i="17" s="1"/>
  <c r="U2592" i="17" s="1"/>
  <c r="Q2592" i="17"/>
  <c r="Q2595" i="17"/>
  <c r="R2595" i="17"/>
  <c r="S2595" i="17" s="1"/>
  <c r="T2595" i="17" s="1"/>
  <c r="U2595" i="17" s="1"/>
  <c r="M2646" i="17"/>
  <c r="O2646" i="17"/>
  <c r="N2646" i="17"/>
  <c r="M2682" i="17"/>
  <c r="N2682" i="17"/>
  <c r="O2682" i="17"/>
  <c r="Q2471" i="17"/>
  <c r="R2471" i="17" s="1"/>
  <c r="S2471" i="17" s="1"/>
  <c r="T2471" i="17" s="1"/>
  <c r="U2471" i="17" s="1"/>
  <c r="R2476" i="17"/>
  <c r="S2476" i="17" s="1"/>
  <c r="T2476" i="17" s="1"/>
  <c r="U2476" i="17" s="1"/>
  <c r="Q2476" i="17"/>
  <c r="R2485" i="17"/>
  <c r="S2485" i="17" s="1"/>
  <c r="T2485" i="17" s="1"/>
  <c r="U2485" i="17" s="1"/>
  <c r="Q2485" i="17"/>
  <c r="R2525" i="17"/>
  <c r="S2525" i="17" s="1"/>
  <c r="T2525" i="17" s="1"/>
  <c r="U2525" i="17" s="1"/>
  <c r="Q2525" i="17"/>
  <c r="Q2536" i="17"/>
  <c r="R2536" i="17" s="1"/>
  <c r="S2536" i="17" s="1"/>
  <c r="T2536" i="17" s="1"/>
  <c r="U2536" i="17" s="1"/>
  <c r="R2557" i="17"/>
  <c r="S2557" i="17" s="1"/>
  <c r="T2557" i="17" s="1"/>
  <c r="U2557" i="17" s="1"/>
  <c r="Q2557" i="17"/>
  <c r="Q2568" i="17"/>
  <c r="R2568" i="17" s="1"/>
  <c r="S2568" i="17" s="1"/>
  <c r="T2568" i="17" s="1"/>
  <c r="U2568" i="17" s="1"/>
  <c r="M2634" i="17"/>
  <c r="N2634" i="17"/>
  <c r="O2634" i="17"/>
  <c r="M2358" i="17"/>
  <c r="P2358" i="17" s="1"/>
  <c r="M2362" i="17"/>
  <c r="P2362" i="17" s="1"/>
  <c r="M2366" i="17"/>
  <c r="P2366" i="17" s="1"/>
  <c r="P2469" i="17"/>
  <c r="P2480" i="17"/>
  <c r="R2501" i="17"/>
  <c r="S2501" i="17" s="1"/>
  <c r="T2501" i="17" s="1"/>
  <c r="U2501" i="17" s="1"/>
  <c r="Q2501" i="17"/>
  <c r="P2506" i="17"/>
  <c r="Q2521" i="17"/>
  <c r="R2521" i="17" s="1"/>
  <c r="S2521" i="17" s="1"/>
  <c r="T2521" i="17" s="1"/>
  <c r="U2521" i="17" s="1"/>
  <c r="Q2532" i="17"/>
  <c r="R2532" i="17" s="1"/>
  <c r="S2532" i="17" s="1"/>
  <c r="T2532" i="17" s="1"/>
  <c r="U2532" i="17" s="1"/>
  <c r="Q2553" i="17"/>
  <c r="R2553" i="17" s="1"/>
  <c r="S2553" i="17" s="1"/>
  <c r="T2553" i="17" s="1"/>
  <c r="U2553" i="17" s="1"/>
  <c r="Q2564" i="17"/>
  <c r="R2564" i="17" s="1"/>
  <c r="S2564" i="17" s="1"/>
  <c r="T2564" i="17" s="1"/>
  <c r="U2564" i="17" s="1"/>
  <c r="Q2585" i="17"/>
  <c r="R2585" i="17" s="1"/>
  <c r="S2585" i="17" s="1"/>
  <c r="T2585" i="17" s="1"/>
  <c r="U2585" i="17" s="1"/>
  <c r="M2593" i="17"/>
  <c r="O2593" i="17"/>
  <c r="N2593" i="17"/>
  <c r="Q2679" i="17"/>
  <c r="R2679" i="17" s="1"/>
  <c r="S2679" i="17" s="1"/>
  <c r="T2679" i="17" s="1"/>
  <c r="U2679" i="17" s="1"/>
  <c r="P2467" i="17"/>
  <c r="Q2473" i="17"/>
  <c r="R2473" i="17" s="1"/>
  <c r="S2473" i="17" s="1"/>
  <c r="T2473" i="17" s="1"/>
  <c r="U2473" i="17" s="1"/>
  <c r="P2487" i="17"/>
  <c r="P2492" i="17"/>
  <c r="R2517" i="17"/>
  <c r="S2517" i="17" s="1"/>
  <c r="T2517" i="17" s="1"/>
  <c r="U2517" i="17" s="1"/>
  <c r="Q2517" i="17"/>
  <c r="Q2528" i="17"/>
  <c r="R2528" i="17" s="1"/>
  <c r="S2528" i="17" s="1"/>
  <c r="T2528" i="17" s="1"/>
  <c r="U2528" i="17" s="1"/>
  <c r="Q2549" i="17"/>
  <c r="R2549" i="17" s="1"/>
  <c r="S2549" i="17" s="1"/>
  <c r="T2549" i="17" s="1"/>
  <c r="U2549" i="17" s="1"/>
  <c r="Q2560" i="17"/>
  <c r="R2560" i="17" s="1"/>
  <c r="S2560" i="17" s="1"/>
  <c r="T2560" i="17" s="1"/>
  <c r="U2560" i="17" s="1"/>
  <c r="Q2581" i="17"/>
  <c r="R2581" i="17" s="1"/>
  <c r="S2581" i="17" s="1"/>
  <c r="T2581" i="17" s="1"/>
  <c r="U2581" i="17" s="1"/>
  <c r="Q2591" i="17"/>
  <c r="R2591" i="17" s="1"/>
  <c r="S2591" i="17" s="1"/>
  <c r="T2591" i="17" s="1"/>
  <c r="U2591" i="17" s="1"/>
  <c r="Q2631" i="17"/>
  <c r="R2631" i="17"/>
  <c r="S2631" i="17" s="1"/>
  <c r="T2631" i="17" s="1"/>
  <c r="U2631" i="17" s="1"/>
  <c r="N2716" i="17"/>
  <c r="M2716" i="17"/>
  <c r="P2716" i="17" s="1"/>
  <c r="O2716" i="17"/>
  <c r="R2475" i="17"/>
  <c r="S2475" i="17" s="1"/>
  <c r="T2475" i="17" s="1"/>
  <c r="U2475" i="17" s="1"/>
  <c r="Q2489" i="17"/>
  <c r="R2489" i="17" s="1"/>
  <c r="S2489" i="17" s="1"/>
  <c r="T2489" i="17" s="1"/>
  <c r="U2489" i="17" s="1"/>
  <c r="P2496" i="17"/>
  <c r="Q2505" i="17"/>
  <c r="R2505" i="17" s="1"/>
  <c r="S2505" i="17" s="1"/>
  <c r="T2505" i="17" s="1"/>
  <c r="U2505" i="17" s="1"/>
  <c r="Q2513" i="17"/>
  <c r="R2513" i="17" s="1"/>
  <c r="S2513" i="17" s="1"/>
  <c r="T2513" i="17" s="1"/>
  <c r="U2513" i="17" s="1"/>
  <c r="R2524" i="17"/>
  <c r="S2524" i="17" s="1"/>
  <c r="T2524" i="17" s="1"/>
  <c r="U2524" i="17" s="1"/>
  <c r="Q2524" i="17"/>
  <c r="P2534" i="17"/>
  <c r="Q2545" i="17"/>
  <c r="R2545" i="17" s="1"/>
  <c r="S2545" i="17" s="1"/>
  <c r="T2545" i="17" s="1"/>
  <c r="U2545" i="17" s="1"/>
  <c r="Q2556" i="17"/>
  <c r="R2556" i="17" s="1"/>
  <c r="S2556" i="17" s="1"/>
  <c r="T2556" i="17" s="1"/>
  <c r="U2556" i="17" s="1"/>
  <c r="R2577" i="17"/>
  <c r="S2577" i="17" s="1"/>
  <c r="T2577" i="17" s="1"/>
  <c r="U2577" i="17" s="1"/>
  <c r="Q2577" i="17"/>
  <c r="R2615" i="17"/>
  <c r="S2615" i="17" s="1"/>
  <c r="T2615" i="17" s="1"/>
  <c r="U2615" i="17" s="1"/>
  <c r="Q2615" i="17"/>
  <c r="Q2477" i="17"/>
  <c r="R2477" i="17" s="1"/>
  <c r="S2477" i="17" s="1"/>
  <c r="T2477" i="17" s="1"/>
  <c r="U2477" i="17" s="1"/>
  <c r="P2479" i="17"/>
  <c r="P2484" i="17"/>
  <c r="P2500" i="17"/>
  <c r="R2509" i="17"/>
  <c r="S2509" i="17" s="1"/>
  <c r="T2509" i="17" s="1"/>
  <c r="U2509" i="17" s="1"/>
  <c r="Q2509" i="17"/>
  <c r="Q2520" i="17"/>
  <c r="R2520" i="17" s="1"/>
  <c r="S2520" i="17" s="1"/>
  <c r="T2520" i="17" s="1"/>
  <c r="U2520" i="17" s="1"/>
  <c r="Q2541" i="17"/>
  <c r="R2541" i="17" s="1"/>
  <c r="S2541" i="17" s="1"/>
  <c r="T2541" i="17" s="1"/>
  <c r="U2541" i="17" s="1"/>
  <c r="Q2552" i="17"/>
  <c r="R2552" i="17" s="1"/>
  <c r="S2552" i="17" s="1"/>
  <c r="T2552" i="17" s="1"/>
  <c r="U2552" i="17" s="1"/>
  <c r="Q2573" i="17"/>
  <c r="R2573" i="17" s="1"/>
  <c r="S2573" i="17" s="1"/>
  <c r="T2573" i="17" s="1"/>
  <c r="U2573" i="17" s="1"/>
  <c r="Q2584" i="17"/>
  <c r="R2584" i="17" s="1"/>
  <c r="S2584" i="17" s="1"/>
  <c r="T2584" i="17" s="1"/>
  <c r="U2584" i="17" s="1"/>
  <c r="R2607" i="17"/>
  <c r="S2607" i="17" s="1"/>
  <c r="T2607" i="17" s="1"/>
  <c r="U2607" i="17" s="1"/>
  <c r="Q2607" i="17"/>
  <c r="R2611" i="17"/>
  <c r="S2611" i="17" s="1"/>
  <c r="T2611" i="17" s="1"/>
  <c r="U2611" i="17" s="1"/>
  <c r="Q2611" i="17"/>
  <c r="Q2685" i="17"/>
  <c r="R2685" i="17" s="1"/>
  <c r="S2685" i="17" s="1"/>
  <c r="T2685" i="17" s="1"/>
  <c r="U2685" i="17" s="1"/>
  <c r="Q2481" i="17"/>
  <c r="R2481" i="17" s="1"/>
  <c r="S2481" i="17" s="1"/>
  <c r="T2481" i="17" s="1"/>
  <c r="U2481" i="17" s="1"/>
  <c r="R2491" i="17"/>
  <c r="S2491" i="17" s="1"/>
  <c r="T2491" i="17" s="1"/>
  <c r="U2491" i="17" s="1"/>
  <c r="R2516" i="17"/>
  <c r="S2516" i="17" s="1"/>
  <c r="T2516" i="17" s="1"/>
  <c r="U2516" i="17" s="1"/>
  <c r="Q2516" i="17"/>
  <c r="Q2537" i="17"/>
  <c r="R2537" i="17" s="1"/>
  <c r="S2537" i="17" s="1"/>
  <c r="T2537" i="17" s="1"/>
  <c r="U2537" i="17" s="1"/>
  <c r="Q2548" i="17"/>
  <c r="R2548" i="17" s="1"/>
  <c r="S2548" i="17" s="1"/>
  <c r="T2548" i="17" s="1"/>
  <c r="U2548" i="17" s="1"/>
  <c r="R2569" i="17"/>
  <c r="S2569" i="17" s="1"/>
  <c r="T2569" i="17" s="1"/>
  <c r="U2569" i="17" s="1"/>
  <c r="Q2569" i="17"/>
  <c r="Q2580" i="17"/>
  <c r="R2580" i="17" s="1"/>
  <c r="S2580" i="17" s="1"/>
  <c r="T2580" i="17" s="1"/>
  <c r="U2580" i="17" s="1"/>
  <c r="Q2599" i="17"/>
  <c r="R2599" i="17" s="1"/>
  <c r="S2599" i="17" s="1"/>
  <c r="T2599" i="17" s="1"/>
  <c r="U2599" i="17" s="1"/>
  <c r="R2637" i="17"/>
  <c r="S2637" i="17" s="1"/>
  <c r="T2637" i="17" s="1"/>
  <c r="U2637" i="17" s="1"/>
  <c r="Q2637" i="17"/>
  <c r="R2673" i="17"/>
  <c r="S2673" i="17" s="1"/>
  <c r="T2673" i="17" s="1"/>
  <c r="U2673" i="17" s="1"/>
  <c r="Q2673" i="17"/>
  <c r="Q2732" i="17"/>
  <c r="R2732" i="17" s="1"/>
  <c r="S2732" i="17" s="1"/>
  <c r="T2732" i="17" s="1"/>
  <c r="U2732" i="17" s="1"/>
  <c r="O2604" i="17"/>
  <c r="M2604" i="17"/>
  <c r="P2604" i="17" s="1"/>
  <c r="O2609" i="17"/>
  <c r="N2609" i="17"/>
  <c r="M2609" i="17"/>
  <c r="P2609" i="17" s="1"/>
  <c r="N2620" i="17"/>
  <c r="M2620" i="17"/>
  <c r="P2620" i="17" s="1"/>
  <c r="O2620" i="17"/>
  <c r="R2625" i="17"/>
  <c r="S2625" i="17" s="1"/>
  <c r="T2625" i="17" s="1"/>
  <c r="U2625" i="17" s="1"/>
  <c r="Q2649" i="17"/>
  <c r="R2649" i="17" s="1"/>
  <c r="S2649" i="17" s="1"/>
  <c r="T2649" i="17" s="1"/>
  <c r="U2649" i="17" s="1"/>
  <c r="Q2691" i="17"/>
  <c r="R2691" i="17"/>
  <c r="S2691" i="17" s="1"/>
  <c r="T2691" i="17" s="1"/>
  <c r="U2691" i="17" s="1"/>
  <c r="R2728" i="17"/>
  <c r="S2728" i="17" s="1"/>
  <c r="T2728" i="17" s="1"/>
  <c r="U2728" i="17" s="1"/>
  <c r="O2754" i="17"/>
  <c r="N2754" i="17"/>
  <c r="M2754" i="17"/>
  <c r="P2754" i="17" s="1"/>
  <c r="O2590" i="17"/>
  <c r="N2590" i="17"/>
  <c r="M2650" i="17"/>
  <c r="P2650" i="17" s="1"/>
  <c r="N2650" i="17"/>
  <c r="P2653" i="17"/>
  <c r="M2694" i="17"/>
  <c r="O2694" i="17"/>
  <c r="N2694" i="17"/>
  <c r="O2714" i="17"/>
  <c r="N2714" i="17"/>
  <c r="M2714" i="17"/>
  <c r="O2586" i="17"/>
  <c r="N2586" i="17"/>
  <c r="M2588" i="17"/>
  <c r="M2589" i="17"/>
  <c r="P2589" i="17" s="1"/>
  <c r="M2590" i="17"/>
  <c r="P2590" i="17" s="1"/>
  <c r="M2596" i="17"/>
  <c r="O2598" i="17"/>
  <c r="N2598" i="17"/>
  <c r="M2598" i="17"/>
  <c r="O2612" i="17"/>
  <c r="M2612" i="17"/>
  <c r="O2617" i="17"/>
  <c r="N2617" i="17"/>
  <c r="M2617" i="17"/>
  <c r="R2641" i="17"/>
  <c r="S2641" i="17" s="1"/>
  <c r="T2641" i="17" s="1"/>
  <c r="U2641" i="17" s="1"/>
  <c r="O2650" i="17"/>
  <c r="M2662" i="17"/>
  <c r="O2662" i="17"/>
  <c r="N2662" i="17"/>
  <c r="R2686" i="17"/>
  <c r="S2686" i="17" s="1"/>
  <c r="T2686" i="17" s="1"/>
  <c r="U2686" i="17" s="1"/>
  <c r="Q2686" i="17"/>
  <c r="R2697" i="17"/>
  <c r="S2697" i="17" s="1"/>
  <c r="T2697" i="17" s="1"/>
  <c r="U2697" i="17" s="1"/>
  <c r="Q2697" i="17"/>
  <c r="M2474" i="17"/>
  <c r="M2478" i="17"/>
  <c r="N2588" i="17"/>
  <c r="N2589" i="17"/>
  <c r="N2596" i="17"/>
  <c r="O2600" i="17"/>
  <c r="M2600" i="17"/>
  <c r="O2605" i="17"/>
  <c r="N2605" i="17"/>
  <c r="M2605" i="17"/>
  <c r="R2629" i="17"/>
  <c r="S2629" i="17" s="1"/>
  <c r="T2629" i="17" s="1"/>
  <c r="U2629" i="17" s="1"/>
  <c r="R2647" i="17"/>
  <c r="S2647" i="17" s="1"/>
  <c r="T2647" i="17" s="1"/>
  <c r="U2647" i="17" s="1"/>
  <c r="P2665" i="17"/>
  <c r="M2698" i="17"/>
  <c r="N2698" i="17"/>
  <c r="P2701" i="17"/>
  <c r="Q2707" i="17"/>
  <c r="R2707" i="17" s="1"/>
  <c r="S2707" i="17" s="1"/>
  <c r="T2707" i="17" s="1"/>
  <c r="U2707" i="17" s="1"/>
  <c r="Q2724" i="17"/>
  <c r="R2724" i="17" s="1"/>
  <c r="S2724" i="17" s="1"/>
  <c r="T2724" i="17" s="1"/>
  <c r="U2724" i="17" s="1"/>
  <c r="N2474" i="17"/>
  <c r="N2478" i="17"/>
  <c r="N2482" i="17"/>
  <c r="P2482" i="17" s="1"/>
  <c r="N2486" i="17"/>
  <c r="P2486" i="17" s="1"/>
  <c r="N2490" i="17"/>
  <c r="P2490" i="17" s="1"/>
  <c r="N2494" i="17"/>
  <c r="P2494" i="17" s="1"/>
  <c r="N2498" i="17"/>
  <c r="P2498" i="17" s="1"/>
  <c r="N2502" i="17"/>
  <c r="P2502" i="17" s="1"/>
  <c r="N2506" i="17"/>
  <c r="N2510" i="17"/>
  <c r="P2510" i="17" s="1"/>
  <c r="N2514" i="17"/>
  <c r="P2514" i="17" s="1"/>
  <c r="N2518" i="17"/>
  <c r="N2522" i="17"/>
  <c r="P2522" i="17" s="1"/>
  <c r="N2526" i="17"/>
  <c r="P2526" i="17" s="1"/>
  <c r="N2530" i="17"/>
  <c r="P2530" i="17" s="1"/>
  <c r="N2534" i="17"/>
  <c r="N2538" i="17"/>
  <c r="P2538" i="17" s="1"/>
  <c r="N2542" i="17"/>
  <c r="P2542" i="17" s="1"/>
  <c r="N2546" i="17"/>
  <c r="P2546" i="17" s="1"/>
  <c r="N2550" i="17"/>
  <c r="P2550" i="17" s="1"/>
  <c r="N2554" i="17"/>
  <c r="P2554" i="17" s="1"/>
  <c r="N2558" i="17"/>
  <c r="P2558" i="17" s="1"/>
  <c r="N2562" i="17"/>
  <c r="P2562" i="17" s="1"/>
  <c r="N2566" i="17"/>
  <c r="P2566" i="17" s="1"/>
  <c r="N2570" i="17"/>
  <c r="P2570" i="17" s="1"/>
  <c r="N2574" i="17"/>
  <c r="P2574" i="17" s="1"/>
  <c r="N2578" i="17"/>
  <c r="P2578" i="17" s="1"/>
  <c r="N2582" i="17"/>
  <c r="P2582" i="17" s="1"/>
  <c r="N2600" i="17"/>
  <c r="M2618" i="17"/>
  <c r="O2618" i="17"/>
  <c r="N2618" i="17"/>
  <c r="Q2629" i="17"/>
  <c r="M2666" i="17"/>
  <c r="N2666" i="17"/>
  <c r="P2669" i="17"/>
  <c r="Q2675" i="17"/>
  <c r="R2675" i="17" s="1"/>
  <c r="S2675" i="17" s="1"/>
  <c r="T2675" i="17" s="1"/>
  <c r="U2675" i="17" s="1"/>
  <c r="Q2677" i="17"/>
  <c r="R2677" i="17" s="1"/>
  <c r="S2677" i="17" s="1"/>
  <c r="T2677" i="17" s="1"/>
  <c r="U2677" i="17" s="1"/>
  <c r="Q2689" i="17"/>
  <c r="R2689" i="17" s="1"/>
  <c r="S2689" i="17" s="1"/>
  <c r="T2689" i="17" s="1"/>
  <c r="U2689" i="17" s="1"/>
  <c r="O2698" i="17"/>
  <c r="O2769" i="17"/>
  <c r="N2769" i="17"/>
  <c r="M2769" i="17"/>
  <c r="Q2777" i="17"/>
  <c r="R2777" i="17" s="1"/>
  <c r="S2777" i="17" s="1"/>
  <c r="T2777" i="17" s="1"/>
  <c r="U2777" i="17" s="1"/>
  <c r="M2495" i="17"/>
  <c r="P2495" i="17" s="1"/>
  <c r="M2499" i="17"/>
  <c r="P2499" i="17" s="1"/>
  <c r="M2503" i="17"/>
  <c r="P2503" i="17" s="1"/>
  <c r="M2507" i="17"/>
  <c r="P2507" i="17" s="1"/>
  <c r="M2511" i="17"/>
  <c r="P2511" i="17" s="1"/>
  <c r="M2515" i="17"/>
  <c r="P2515" i="17" s="1"/>
  <c r="M2519" i="17"/>
  <c r="P2519" i="17" s="1"/>
  <c r="M2523" i="17"/>
  <c r="P2523" i="17" s="1"/>
  <c r="M2527" i="17"/>
  <c r="P2527" i="17" s="1"/>
  <c r="M2531" i="17"/>
  <c r="P2531" i="17" s="1"/>
  <c r="M2535" i="17"/>
  <c r="P2535" i="17" s="1"/>
  <c r="M2539" i="17"/>
  <c r="P2539" i="17" s="1"/>
  <c r="M2543" i="17"/>
  <c r="P2543" i="17" s="1"/>
  <c r="M2547" i="17"/>
  <c r="P2547" i="17" s="1"/>
  <c r="M2551" i="17"/>
  <c r="P2551" i="17" s="1"/>
  <c r="M2555" i="17"/>
  <c r="P2555" i="17" s="1"/>
  <c r="M2559" i="17"/>
  <c r="P2559" i="17" s="1"/>
  <c r="M2563" i="17"/>
  <c r="P2563" i="17" s="1"/>
  <c r="M2567" i="17"/>
  <c r="P2567" i="17" s="1"/>
  <c r="M2571" i="17"/>
  <c r="P2571" i="17" s="1"/>
  <c r="M2575" i="17"/>
  <c r="P2575" i="17" s="1"/>
  <c r="M2579" i="17"/>
  <c r="P2579" i="17" s="1"/>
  <c r="M2583" i="17"/>
  <c r="P2583" i="17" s="1"/>
  <c r="O2594" i="17"/>
  <c r="N2594" i="17"/>
  <c r="O2608" i="17"/>
  <c r="M2608" i="17"/>
  <c r="O2613" i="17"/>
  <c r="N2613" i="17"/>
  <c r="M2613" i="17"/>
  <c r="Q2621" i="17"/>
  <c r="R2621" i="17" s="1"/>
  <c r="S2621" i="17" s="1"/>
  <c r="T2621" i="17" s="1"/>
  <c r="U2621" i="17" s="1"/>
  <c r="M2630" i="17"/>
  <c r="O2630" i="17"/>
  <c r="N2630" i="17"/>
  <c r="O2666" i="17"/>
  <c r="M2678" i="17"/>
  <c r="P2678" i="17" s="1"/>
  <c r="O2678" i="17"/>
  <c r="N2678" i="17"/>
  <c r="R2693" i="17"/>
  <c r="S2693" i="17" s="1"/>
  <c r="T2693" i="17" s="1"/>
  <c r="U2693" i="17" s="1"/>
  <c r="R2695" i="17"/>
  <c r="S2695" i="17" s="1"/>
  <c r="T2695" i="17" s="1"/>
  <c r="U2695" i="17" s="1"/>
  <c r="N2710" i="17"/>
  <c r="O2710" i="17"/>
  <c r="M2710" i="17"/>
  <c r="O2718" i="17"/>
  <c r="N2718" i="17"/>
  <c r="M2718" i="17"/>
  <c r="P2718" i="17" s="1"/>
  <c r="M2594" i="17"/>
  <c r="P2594" i="17" s="1"/>
  <c r="O2597" i="17"/>
  <c r="M2597" i="17"/>
  <c r="O2601" i="17"/>
  <c r="N2601" i="17"/>
  <c r="M2601" i="17"/>
  <c r="N2608" i="17"/>
  <c r="P2633" i="17"/>
  <c r="Q2645" i="17"/>
  <c r="R2645" i="17" s="1"/>
  <c r="S2645" i="17" s="1"/>
  <c r="T2645" i="17" s="1"/>
  <c r="U2645" i="17" s="1"/>
  <c r="Q2657" i="17"/>
  <c r="R2657" i="17" s="1"/>
  <c r="S2657" i="17" s="1"/>
  <c r="T2657" i="17" s="1"/>
  <c r="U2657" i="17" s="1"/>
  <c r="R2661" i="17"/>
  <c r="S2661" i="17" s="1"/>
  <c r="T2661" i="17" s="1"/>
  <c r="U2661" i="17" s="1"/>
  <c r="R2663" i="17"/>
  <c r="S2663" i="17" s="1"/>
  <c r="T2663" i="17" s="1"/>
  <c r="U2663" i="17" s="1"/>
  <c r="P2681" i="17"/>
  <c r="Q2702" i="17"/>
  <c r="R2702" i="17" s="1"/>
  <c r="S2702" i="17" s="1"/>
  <c r="T2702" i="17" s="1"/>
  <c r="U2702" i="17" s="1"/>
  <c r="R2705" i="17"/>
  <c r="S2705" i="17" s="1"/>
  <c r="T2705" i="17" s="1"/>
  <c r="U2705" i="17" s="1"/>
  <c r="Q2756" i="17"/>
  <c r="R2756" i="17" s="1"/>
  <c r="S2756" i="17" s="1"/>
  <c r="T2756" i="17" s="1"/>
  <c r="U2756" i="17" s="1"/>
  <c r="M2764" i="17"/>
  <c r="P2764" i="17" s="1"/>
  <c r="N2764" i="17"/>
  <c r="O2764" i="17"/>
  <c r="O2624" i="17"/>
  <c r="N2624" i="17"/>
  <c r="M2624" i="17"/>
  <c r="O2640" i="17"/>
  <c r="N2640" i="17"/>
  <c r="M2640" i="17"/>
  <c r="P2640" i="17" s="1"/>
  <c r="O2656" i="17"/>
  <c r="N2656" i="17"/>
  <c r="M2656" i="17"/>
  <c r="O2672" i="17"/>
  <c r="N2672" i="17"/>
  <c r="M2672" i="17"/>
  <c r="P2672" i="17" s="1"/>
  <c r="O2688" i="17"/>
  <c r="N2688" i="17"/>
  <c r="M2688" i="17"/>
  <c r="O2704" i="17"/>
  <c r="N2704" i="17"/>
  <c r="M2704" i="17"/>
  <c r="P2704" i="17" s="1"/>
  <c r="O2730" i="17"/>
  <c r="N2730" i="17"/>
  <c r="M2730" i="17"/>
  <c r="R2744" i="17"/>
  <c r="S2744" i="17" s="1"/>
  <c r="T2744" i="17" s="1"/>
  <c r="U2744" i="17" s="1"/>
  <c r="O2746" i="17"/>
  <c r="N2746" i="17"/>
  <c r="M2746" i="17"/>
  <c r="P2746" i="17" s="1"/>
  <c r="P2752" i="17"/>
  <c r="Q2761" i="17"/>
  <c r="R2761" i="17" s="1"/>
  <c r="S2761" i="17" s="1"/>
  <c r="T2761" i="17" s="1"/>
  <c r="U2761" i="17" s="1"/>
  <c r="Q2780" i="17"/>
  <c r="R2780" i="17"/>
  <c r="S2780" i="17" s="1"/>
  <c r="T2780" i="17" s="1"/>
  <c r="U2780" i="17" s="1"/>
  <c r="O2800" i="17"/>
  <c r="M2800" i="17"/>
  <c r="P2800" i="17" s="1"/>
  <c r="N2800" i="17"/>
  <c r="N2619" i="17"/>
  <c r="P2619" i="17" s="1"/>
  <c r="N2627" i="17"/>
  <c r="P2627" i="17" s="1"/>
  <c r="O2636" i="17"/>
  <c r="N2636" i="17"/>
  <c r="M2636" i="17"/>
  <c r="P2636" i="17" s="1"/>
  <c r="N2643" i="17"/>
  <c r="P2643" i="17" s="1"/>
  <c r="O2652" i="17"/>
  <c r="N2652" i="17"/>
  <c r="M2652" i="17"/>
  <c r="N2659" i="17"/>
  <c r="P2659" i="17" s="1"/>
  <c r="O2668" i="17"/>
  <c r="N2668" i="17"/>
  <c r="M2668" i="17"/>
  <c r="P2668" i="17" s="1"/>
  <c r="O2684" i="17"/>
  <c r="N2684" i="17"/>
  <c r="M2684" i="17"/>
  <c r="P2684" i="17" s="1"/>
  <c r="O2700" i="17"/>
  <c r="N2700" i="17"/>
  <c r="M2700" i="17"/>
  <c r="P2700" i="17" s="1"/>
  <c r="R2727" i="17"/>
  <c r="S2727" i="17" s="1"/>
  <c r="T2727" i="17" s="1"/>
  <c r="U2727" i="17" s="1"/>
  <c r="Q2727" i="17"/>
  <c r="Q2741" i="17"/>
  <c r="R2741" i="17" s="1"/>
  <c r="S2741" i="17" s="1"/>
  <c r="T2741" i="17" s="1"/>
  <c r="U2741" i="17" s="1"/>
  <c r="O2806" i="17"/>
  <c r="N2806" i="17"/>
  <c r="M2806" i="17"/>
  <c r="P2838" i="17"/>
  <c r="M2703" i="17"/>
  <c r="O2722" i="17"/>
  <c r="N2722" i="17"/>
  <c r="R2731" i="17"/>
  <c r="S2731" i="17" s="1"/>
  <c r="T2731" i="17" s="1"/>
  <c r="U2731" i="17" s="1"/>
  <c r="Q2731" i="17"/>
  <c r="P2736" i="17"/>
  <c r="Q2744" i="17"/>
  <c r="Q2762" i="17"/>
  <c r="R2762" i="17" s="1"/>
  <c r="S2762" i="17" s="1"/>
  <c r="T2762" i="17" s="1"/>
  <c r="U2762" i="17" s="1"/>
  <c r="M2813" i="17"/>
  <c r="O2813" i="17"/>
  <c r="M2602" i="17"/>
  <c r="M2606" i="17"/>
  <c r="M2610" i="17"/>
  <c r="M2614" i="17"/>
  <c r="N2623" i="17"/>
  <c r="P2623" i="17" s="1"/>
  <c r="N2626" i="17"/>
  <c r="P2626" i="17" s="1"/>
  <c r="O2632" i="17"/>
  <c r="N2632" i="17"/>
  <c r="M2632" i="17"/>
  <c r="N2639" i="17"/>
  <c r="P2639" i="17" s="1"/>
  <c r="N2642" i="17"/>
  <c r="P2642" i="17" s="1"/>
  <c r="O2648" i="17"/>
  <c r="N2648" i="17"/>
  <c r="M2648" i="17"/>
  <c r="P2648" i="17" s="1"/>
  <c r="N2658" i="17"/>
  <c r="P2658" i="17" s="1"/>
  <c r="O2664" i="17"/>
  <c r="N2664" i="17"/>
  <c r="M2664" i="17"/>
  <c r="N2671" i="17"/>
  <c r="P2671" i="17" s="1"/>
  <c r="N2674" i="17"/>
  <c r="P2674" i="17" s="1"/>
  <c r="O2680" i="17"/>
  <c r="N2680" i="17"/>
  <c r="M2680" i="17"/>
  <c r="P2680" i="17" s="1"/>
  <c r="N2687" i="17"/>
  <c r="P2687" i="17" s="1"/>
  <c r="N2690" i="17"/>
  <c r="P2690" i="17" s="1"/>
  <c r="O2696" i="17"/>
  <c r="N2696" i="17"/>
  <c r="M2696" i="17"/>
  <c r="N2703" i="17"/>
  <c r="N2706" i="17"/>
  <c r="P2706" i="17" s="1"/>
  <c r="N2712" i="17"/>
  <c r="O2712" i="17"/>
  <c r="M2712" i="17"/>
  <c r="Q2717" i="17"/>
  <c r="R2717" i="17" s="1"/>
  <c r="S2717" i="17" s="1"/>
  <c r="T2717" i="17" s="1"/>
  <c r="U2717" i="17" s="1"/>
  <c r="Q2720" i="17"/>
  <c r="R2720" i="17" s="1"/>
  <c r="S2720" i="17" s="1"/>
  <c r="T2720" i="17" s="1"/>
  <c r="U2720" i="17" s="1"/>
  <c r="M2722" i="17"/>
  <c r="P2722" i="17" s="1"/>
  <c r="Q2733" i="17"/>
  <c r="R2733" i="17" s="1"/>
  <c r="S2733" i="17" s="1"/>
  <c r="T2733" i="17" s="1"/>
  <c r="U2733" i="17" s="1"/>
  <c r="O2758" i="17"/>
  <c r="N2758" i="17"/>
  <c r="O2775" i="17"/>
  <c r="M2775" i="17"/>
  <c r="N2813" i="17"/>
  <c r="N2602" i="17"/>
  <c r="N2606" i="17"/>
  <c r="N2610" i="17"/>
  <c r="N2614" i="17"/>
  <c r="N2622" i="17"/>
  <c r="O2626" i="17"/>
  <c r="M2635" i="17"/>
  <c r="O2642" i="17"/>
  <c r="M2651" i="17"/>
  <c r="R2655" i="17"/>
  <c r="S2655" i="17" s="1"/>
  <c r="T2655" i="17" s="1"/>
  <c r="U2655" i="17" s="1"/>
  <c r="O2658" i="17"/>
  <c r="M2667" i="17"/>
  <c r="P2667" i="17" s="1"/>
  <c r="O2674" i="17"/>
  <c r="M2683" i="17"/>
  <c r="O2690" i="17"/>
  <c r="M2699" i="17"/>
  <c r="O2706" i="17"/>
  <c r="P2745" i="17"/>
  <c r="Q2751" i="17"/>
  <c r="R2751" i="17" s="1"/>
  <c r="S2751" i="17" s="1"/>
  <c r="T2751" i="17" s="1"/>
  <c r="U2751" i="17" s="1"/>
  <c r="M2758" i="17"/>
  <c r="P2758" i="17" s="1"/>
  <c r="R2760" i="17"/>
  <c r="S2760" i="17" s="1"/>
  <c r="T2760" i="17" s="1"/>
  <c r="U2760" i="17" s="1"/>
  <c r="N2775" i="17"/>
  <c r="P2789" i="17"/>
  <c r="Q2864" i="17"/>
  <c r="R2864" i="17" s="1"/>
  <c r="S2864" i="17" s="1"/>
  <c r="T2864" i="17" s="1"/>
  <c r="U2864" i="17" s="1"/>
  <c r="O2622" i="17"/>
  <c r="O2628" i="17"/>
  <c r="N2628" i="17"/>
  <c r="M2628" i="17"/>
  <c r="N2635" i="17"/>
  <c r="N2638" i="17"/>
  <c r="P2638" i="17" s="1"/>
  <c r="O2644" i="17"/>
  <c r="N2644" i="17"/>
  <c r="M2644" i="17"/>
  <c r="P2644" i="17" s="1"/>
  <c r="N2651" i="17"/>
  <c r="N2654" i="17"/>
  <c r="P2654" i="17" s="1"/>
  <c r="O2660" i="17"/>
  <c r="N2660" i="17"/>
  <c r="M2660" i="17"/>
  <c r="N2667" i="17"/>
  <c r="N2670" i="17"/>
  <c r="P2670" i="17" s="1"/>
  <c r="O2676" i="17"/>
  <c r="N2676" i="17"/>
  <c r="M2676" i="17"/>
  <c r="P2676" i="17" s="1"/>
  <c r="N2683" i="17"/>
  <c r="O2692" i="17"/>
  <c r="N2692" i="17"/>
  <c r="M2692" i="17"/>
  <c r="N2699" i="17"/>
  <c r="N2708" i="17"/>
  <c r="O2708" i="17"/>
  <c r="M2708" i="17"/>
  <c r="P2708" i="17" s="1"/>
  <c r="R2715" i="17"/>
  <c r="S2715" i="17" s="1"/>
  <c r="T2715" i="17" s="1"/>
  <c r="U2715" i="17" s="1"/>
  <c r="O2726" i="17"/>
  <c r="N2726" i="17"/>
  <c r="P2726" i="17" s="1"/>
  <c r="Q2740" i="17"/>
  <c r="R2740" i="17" s="1"/>
  <c r="S2740" i="17" s="1"/>
  <c r="T2740" i="17" s="1"/>
  <c r="U2740" i="17" s="1"/>
  <c r="Q2748" i="17"/>
  <c r="R2748" i="17" s="1"/>
  <c r="S2748" i="17" s="1"/>
  <c r="T2748" i="17" s="1"/>
  <c r="U2748" i="17" s="1"/>
  <c r="O2779" i="17"/>
  <c r="M2779" i="17"/>
  <c r="P2779" i="17" s="1"/>
  <c r="N2779" i="17"/>
  <c r="Q2808" i="17"/>
  <c r="R2808" i="17" s="1"/>
  <c r="S2808" i="17" s="1"/>
  <c r="T2808" i="17" s="1"/>
  <c r="U2808" i="17" s="1"/>
  <c r="M2821" i="17"/>
  <c r="N2821" i="17"/>
  <c r="O2821" i="17"/>
  <c r="P2709" i="17"/>
  <c r="P2711" i="17"/>
  <c r="P2713" i="17"/>
  <c r="P2721" i="17"/>
  <c r="O2734" i="17"/>
  <c r="N2734" i="17"/>
  <c r="P2739" i="17"/>
  <c r="P2753" i="17"/>
  <c r="O2783" i="17"/>
  <c r="M2783" i="17"/>
  <c r="P2783" i="17" s="1"/>
  <c r="N2783" i="17"/>
  <c r="N2811" i="17"/>
  <c r="M2811" i="17"/>
  <c r="O2811" i="17"/>
  <c r="R2861" i="17"/>
  <c r="S2861" i="17" s="1"/>
  <c r="T2861" i="17" s="1"/>
  <c r="U2861" i="17" s="1"/>
  <c r="Q2861" i="17"/>
  <c r="P2725" i="17"/>
  <c r="P2734" i="17"/>
  <c r="O2738" i="17"/>
  <c r="N2738" i="17"/>
  <c r="P2743" i="17"/>
  <c r="P2757" i="17"/>
  <c r="Q2773" i="17"/>
  <c r="R2773" i="17" s="1"/>
  <c r="S2773" i="17" s="1"/>
  <c r="T2773" i="17" s="1"/>
  <c r="U2773" i="17" s="1"/>
  <c r="M2776" i="17"/>
  <c r="P2776" i="17" s="1"/>
  <c r="N2776" i="17"/>
  <c r="O2790" i="17"/>
  <c r="M2790" i="17"/>
  <c r="N2790" i="17"/>
  <c r="R2816" i="17"/>
  <c r="S2816" i="17" s="1"/>
  <c r="T2816" i="17" s="1"/>
  <c r="U2816" i="17" s="1"/>
  <c r="Q2816" i="17"/>
  <c r="O2819" i="17"/>
  <c r="N2819" i="17"/>
  <c r="M2819" i="17"/>
  <c r="Q2836" i="17"/>
  <c r="R2836" i="17" s="1"/>
  <c r="S2836" i="17" s="1"/>
  <c r="T2836" i="17" s="1"/>
  <c r="U2836" i="17" s="1"/>
  <c r="M2845" i="17"/>
  <c r="O2845" i="17"/>
  <c r="P2729" i="17"/>
  <c r="P2738" i="17"/>
  <c r="O2742" i="17"/>
  <c r="N2742" i="17"/>
  <c r="P2742" i="17" s="1"/>
  <c r="O2763" i="17"/>
  <c r="M2763" i="17"/>
  <c r="P2763" i="17" s="1"/>
  <c r="O2770" i="17"/>
  <c r="M2770" i="17"/>
  <c r="P2770" i="17" s="1"/>
  <c r="M2788" i="17"/>
  <c r="O2788" i="17"/>
  <c r="M2792" i="17"/>
  <c r="O2792" i="17"/>
  <c r="N2792" i="17"/>
  <c r="M2817" i="17"/>
  <c r="N2817" i="17"/>
  <c r="Q2809" i="17"/>
  <c r="R2809" i="17" s="1"/>
  <c r="S2809" i="17" s="1"/>
  <c r="T2809" i="17" s="1"/>
  <c r="U2809" i="17" s="1"/>
  <c r="M2825" i="17"/>
  <c r="P2825" i="17" s="1"/>
  <c r="O2825" i="17"/>
  <c r="N2825" i="17"/>
  <c r="Q2872" i="17"/>
  <c r="R2872" i="17" s="1"/>
  <c r="S2872" i="17" s="1"/>
  <c r="T2872" i="17" s="1"/>
  <c r="U2872" i="17" s="1"/>
  <c r="P2723" i="17"/>
  <c r="P2737" i="17"/>
  <c r="O2750" i="17"/>
  <c r="N2750" i="17"/>
  <c r="P2750" i="17" s="1"/>
  <c r="P2755" i="17"/>
  <c r="O2774" i="17"/>
  <c r="M2774" i="17"/>
  <c r="P2774" i="17" s="1"/>
  <c r="N2774" i="17"/>
  <c r="O2784" i="17"/>
  <c r="P2784" i="17" s="1"/>
  <c r="M2797" i="17"/>
  <c r="P2797" i="17" s="1"/>
  <c r="N2797" i="17"/>
  <c r="Q2840" i="17"/>
  <c r="R2840" i="17" s="1"/>
  <c r="S2840" i="17" s="1"/>
  <c r="T2840" i="17" s="1"/>
  <c r="U2840" i="17" s="1"/>
  <c r="Q2853" i="17"/>
  <c r="R2853" i="17" s="1"/>
  <c r="S2853" i="17" s="1"/>
  <c r="T2853" i="17" s="1"/>
  <c r="U2853" i="17" s="1"/>
  <c r="P2759" i="17"/>
  <c r="P2767" i="17"/>
  <c r="O2785" i="17"/>
  <c r="M2785" i="17"/>
  <c r="P2793" i="17"/>
  <c r="Q2803" i="17"/>
  <c r="R2803" i="17" s="1"/>
  <c r="S2803" i="17" s="1"/>
  <c r="T2803" i="17" s="1"/>
  <c r="U2803" i="17" s="1"/>
  <c r="Q2812" i="17"/>
  <c r="R2812" i="17" s="1"/>
  <c r="S2812" i="17" s="1"/>
  <c r="T2812" i="17" s="1"/>
  <c r="U2812" i="17" s="1"/>
  <c r="R2820" i="17"/>
  <c r="S2820" i="17" s="1"/>
  <c r="T2820" i="17" s="1"/>
  <c r="U2820" i="17" s="1"/>
  <c r="R2876" i="17"/>
  <c r="S2876" i="17" s="1"/>
  <c r="T2876" i="17" s="1"/>
  <c r="U2876" i="17" s="1"/>
  <c r="Q2876" i="17"/>
  <c r="O2778" i="17"/>
  <c r="M2778" i="17"/>
  <c r="P2778" i="17" s="1"/>
  <c r="O2787" i="17"/>
  <c r="M2787" i="17"/>
  <c r="P2787" i="17" s="1"/>
  <c r="O2796" i="17"/>
  <c r="M2796" i="17"/>
  <c r="P2796" i="17" s="1"/>
  <c r="P2830" i="17"/>
  <c r="P2832" i="17"/>
  <c r="M2841" i="17"/>
  <c r="P2841" i="17" s="1"/>
  <c r="O2841" i="17"/>
  <c r="N2841" i="17"/>
  <c r="O2782" i="17"/>
  <c r="M2782" i="17"/>
  <c r="P2782" i="17" s="1"/>
  <c r="O2791" i="17"/>
  <c r="M2791" i="17"/>
  <c r="P2791" i="17" s="1"/>
  <c r="M2805" i="17"/>
  <c r="P2805" i="17" s="1"/>
  <c r="N2805" i="17"/>
  <c r="O2822" i="17"/>
  <c r="N2822" i="17"/>
  <c r="P2826" i="17"/>
  <c r="M2833" i="17"/>
  <c r="N2833" i="17"/>
  <c r="O2786" i="17"/>
  <c r="M2786" i="17"/>
  <c r="O2795" i="17"/>
  <c r="M2795" i="17"/>
  <c r="P2795" i="17" s="1"/>
  <c r="M2801" i="17"/>
  <c r="P2801" i="17" s="1"/>
  <c r="N2801" i="17"/>
  <c r="M2807" i="17"/>
  <c r="P2807" i="17" s="1"/>
  <c r="O2807" i="17"/>
  <c r="P2822" i="17"/>
  <c r="R2828" i="17"/>
  <c r="S2828" i="17" s="1"/>
  <c r="T2828" i="17" s="1"/>
  <c r="U2828" i="17" s="1"/>
  <c r="O2835" i="17"/>
  <c r="N2835" i="17"/>
  <c r="M2835" i="17"/>
  <c r="R2889" i="17"/>
  <c r="S2889" i="17" s="1"/>
  <c r="T2889" i="17" s="1"/>
  <c r="U2889" i="17" s="1"/>
  <c r="Q2889" i="17"/>
  <c r="O2910" i="17"/>
  <c r="M2910" i="17"/>
  <c r="N2910" i="17"/>
  <c r="N2765" i="17"/>
  <c r="P2765" i="17" s="1"/>
  <c r="O2766" i="17"/>
  <c r="P2766" i="17" s="1"/>
  <c r="O2771" i="17"/>
  <c r="M2771" i="17"/>
  <c r="P2771" i="17" s="1"/>
  <c r="O2772" i="17"/>
  <c r="P2772" i="17" s="1"/>
  <c r="N2781" i="17"/>
  <c r="P2781" i="17" s="1"/>
  <c r="O2794" i="17"/>
  <c r="M2794" i="17"/>
  <c r="P2794" i="17" s="1"/>
  <c r="O2804" i="17"/>
  <c r="M2804" i="17"/>
  <c r="P2804" i="17" s="1"/>
  <c r="R2818" i="17"/>
  <c r="S2818" i="17" s="1"/>
  <c r="T2818" i="17" s="1"/>
  <c r="U2818" i="17" s="1"/>
  <c r="P2829" i="17"/>
  <c r="O2838" i="17"/>
  <c r="N2838" i="17"/>
  <c r="P2844" i="17"/>
  <c r="O2815" i="17"/>
  <c r="N2815" i="17"/>
  <c r="M2815" i="17"/>
  <c r="O2831" i="17"/>
  <c r="N2831" i="17"/>
  <c r="M2831" i="17"/>
  <c r="Q2880" i="17"/>
  <c r="R2880" i="17" s="1"/>
  <c r="S2880" i="17" s="1"/>
  <c r="T2880" i="17" s="1"/>
  <c r="U2880" i="17" s="1"/>
  <c r="Q2849" i="17"/>
  <c r="R2849" i="17" s="1"/>
  <c r="S2849" i="17" s="1"/>
  <c r="T2849" i="17" s="1"/>
  <c r="U2849" i="17" s="1"/>
  <c r="P2868" i="17"/>
  <c r="O2918" i="17"/>
  <c r="N2918" i="17"/>
  <c r="M2918" i="17"/>
  <c r="O2827" i="17"/>
  <c r="N2827" i="17"/>
  <c r="M2827" i="17"/>
  <c r="P2827" i="17" s="1"/>
  <c r="N2837" i="17"/>
  <c r="P2837" i="17" s="1"/>
  <c r="O2843" i="17"/>
  <c r="N2843" i="17"/>
  <c r="M2843" i="17"/>
  <c r="P2860" i="17"/>
  <c r="O2919" i="17"/>
  <c r="N2919" i="17"/>
  <c r="M2919" i="17"/>
  <c r="P2919" i="17" s="1"/>
  <c r="N2798" i="17"/>
  <c r="P2798" i="17" s="1"/>
  <c r="O2799" i="17"/>
  <c r="P2799" i="17" s="1"/>
  <c r="N2810" i="17"/>
  <c r="P2810" i="17" s="1"/>
  <c r="N2814" i="17"/>
  <c r="P2814" i="17" s="1"/>
  <c r="O2823" i="17"/>
  <c r="N2823" i="17"/>
  <c r="M2823" i="17"/>
  <c r="P2823" i="17" s="1"/>
  <c r="N2830" i="17"/>
  <c r="O2839" i="17"/>
  <c r="N2839" i="17"/>
  <c r="M2839" i="17"/>
  <c r="Q2881" i="17"/>
  <c r="R2881" i="17" s="1"/>
  <c r="S2881" i="17" s="1"/>
  <c r="T2881" i="17" s="1"/>
  <c r="U2881" i="17" s="1"/>
  <c r="R2883" i="17"/>
  <c r="S2883" i="17" s="1"/>
  <c r="T2883" i="17" s="1"/>
  <c r="U2883" i="17" s="1"/>
  <c r="Q2885" i="17"/>
  <c r="R2885" i="17" s="1"/>
  <c r="S2885" i="17" s="1"/>
  <c r="T2885" i="17" s="1"/>
  <c r="U2885" i="17" s="1"/>
  <c r="R2887" i="17"/>
  <c r="S2887" i="17" s="1"/>
  <c r="T2887" i="17" s="1"/>
  <c r="U2887" i="17" s="1"/>
  <c r="Q2887" i="17"/>
  <c r="O2935" i="17"/>
  <c r="N2935" i="17"/>
  <c r="M2935" i="17"/>
  <c r="P2935" i="17" s="1"/>
  <c r="M2909" i="17"/>
  <c r="P2909" i="17" s="1"/>
  <c r="O2909" i="17"/>
  <c r="N2909" i="17"/>
  <c r="P2856" i="17"/>
  <c r="P2884" i="17"/>
  <c r="O2898" i="17"/>
  <c r="N2898" i="17"/>
  <c r="M2898" i="17"/>
  <c r="P2898" i="17" s="1"/>
  <c r="O2923" i="17"/>
  <c r="N2923" i="17"/>
  <c r="M2923" i="17"/>
  <c r="P2852" i="17"/>
  <c r="P2879" i="17"/>
  <c r="Q2893" i="17"/>
  <c r="R2893" i="17" s="1"/>
  <c r="S2893" i="17" s="1"/>
  <c r="T2893" i="17" s="1"/>
  <c r="U2893" i="17" s="1"/>
  <c r="M2905" i="17"/>
  <c r="N2905" i="17"/>
  <c r="P2848" i="17"/>
  <c r="Q2865" i="17"/>
  <c r="R2865" i="17" s="1"/>
  <c r="S2865" i="17" s="1"/>
  <c r="T2865" i="17" s="1"/>
  <c r="U2865" i="17" s="1"/>
  <c r="P2869" i="17"/>
  <c r="P2873" i="17"/>
  <c r="P2877" i="17"/>
  <c r="Q2888" i="17"/>
  <c r="R2888" i="17" s="1"/>
  <c r="S2888" i="17" s="1"/>
  <c r="T2888" i="17" s="1"/>
  <c r="U2888" i="17" s="1"/>
  <c r="Q2891" i="17"/>
  <c r="R2891" i="17" s="1"/>
  <c r="S2891" i="17" s="1"/>
  <c r="T2891" i="17" s="1"/>
  <c r="U2891" i="17" s="1"/>
  <c r="O2914" i="17"/>
  <c r="N2914" i="17"/>
  <c r="M2914" i="17"/>
  <c r="P2914" i="17" s="1"/>
  <c r="P2857" i="17"/>
  <c r="P2892" i="17"/>
  <c r="R2917" i="17"/>
  <c r="S2917" i="17" s="1"/>
  <c r="T2917" i="17" s="1"/>
  <c r="U2917" i="17" s="1"/>
  <c r="Q2917" i="17"/>
  <c r="O2899" i="17"/>
  <c r="N2899" i="17"/>
  <c r="P2899" i="17" s="1"/>
  <c r="O2915" i="17"/>
  <c r="N2915" i="17"/>
  <c r="P2915" i="17" s="1"/>
  <c r="P2930" i="17"/>
  <c r="O2903" i="17"/>
  <c r="N2903" i="17"/>
  <c r="P2926" i="17"/>
  <c r="M2846" i="17"/>
  <c r="M2850" i="17"/>
  <c r="M2854" i="17"/>
  <c r="M2858" i="17"/>
  <c r="M2862" i="17"/>
  <c r="M2866" i="17"/>
  <c r="M2870" i="17"/>
  <c r="P2870" i="17" s="1"/>
  <c r="M2874" i="17"/>
  <c r="M2878" i="17"/>
  <c r="M2882" i="17"/>
  <c r="M2886" i="17"/>
  <c r="M2890" i="17"/>
  <c r="M2894" i="17"/>
  <c r="O2896" i="17"/>
  <c r="M2896" i="17"/>
  <c r="P2896" i="17" s="1"/>
  <c r="N2897" i="17"/>
  <c r="P2897" i="17" s="1"/>
  <c r="M2903" i="17"/>
  <c r="O2931" i="17"/>
  <c r="N2931" i="17"/>
  <c r="M2931" i="17"/>
  <c r="P2931" i="17" s="1"/>
  <c r="O2998" i="17"/>
  <c r="N2998" i="17"/>
  <c r="M2998" i="17"/>
  <c r="P2998" i="17" s="1"/>
  <c r="N2846" i="17"/>
  <c r="N2850" i="17"/>
  <c r="N2854" i="17"/>
  <c r="N2858" i="17"/>
  <c r="N2862" i="17"/>
  <c r="N2866" i="17"/>
  <c r="N2870" i="17"/>
  <c r="N2874" i="17"/>
  <c r="N2878" i="17"/>
  <c r="N2882" i="17"/>
  <c r="N2886" i="17"/>
  <c r="N2890" i="17"/>
  <c r="N2894" i="17"/>
  <c r="M2895" i="17"/>
  <c r="N2896" i="17"/>
  <c r="O2897" i="17"/>
  <c r="M2902" i="17"/>
  <c r="O2907" i="17"/>
  <c r="N2907" i="17"/>
  <c r="P2907" i="17" s="1"/>
  <c r="N2913" i="17"/>
  <c r="P2913" i="17" s="1"/>
  <c r="P2922" i="17"/>
  <c r="M2847" i="17"/>
  <c r="P2847" i="17" s="1"/>
  <c r="M2851" i="17"/>
  <c r="P2851" i="17" s="1"/>
  <c r="M2855" i="17"/>
  <c r="P2855" i="17" s="1"/>
  <c r="M2859" i="17"/>
  <c r="P2859" i="17" s="1"/>
  <c r="M2863" i="17"/>
  <c r="P2863" i="17" s="1"/>
  <c r="M2867" i="17"/>
  <c r="P2867" i="17" s="1"/>
  <c r="M2871" i="17"/>
  <c r="P2871" i="17" s="1"/>
  <c r="M2875" i="17"/>
  <c r="P2875" i="17" s="1"/>
  <c r="N2895" i="17"/>
  <c r="N2902" i="17"/>
  <c r="O2913" i="17"/>
  <c r="O2927" i="17"/>
  <c r="N2927" i="17"/>
  <c r="M2927" i="17"/>
  <c r="P2927" i="17" s="1"/>
  <c r="N2901" i="17"/>
  <c r="P2901" i="17" s="1"/>
  <c r="O2911" i="17"/>
  <c r="N2911" i="17"/>
  <c r="P2911" i="17" s="1"/>
  <c r="P2934" i="17"/>
  <c r="O2938" i="17"/>
  <c r="M2938" i="17"/>
  <c r="P2938" i="17" s="1"/>
  <c r="N2938" i="17"/>
  <c r="M2940" i="17"/>
  <c r="O2940" i="17"/>
  <c r="O2942" i="17"/>
  <c r="N2942" i="17"/>
  <c r="M2942" i="17"/>
  <c r="M2944" i="17"/>
  <c r="O2944" i="17"/>
  <c r="O2946" i="17"/>
  <c r="N2946" i="17"/>
  <c r="M2946" i="17"/>
  <c r="P2946" i="17" s="1"/>
  <c r="M2948" i="17"/>
  <c r="O2948" i="17"/>
  <c r="O2950" i="17"/>
  <c r="N2950" i="17"/>
  <c r="M2950" i="17"/>
  <c r="P2950" i="17" s="1"/>
  <c r="M2952" i="17"/>
  <c r="O2952" i="17"/>
  <c r="O2954" i="17"/>
  <c r="N2954" i="17"/>
  <c r="M2954" i="17"/>
  <c r="P2954" i="17" s="1"/>
  <c r="M2956" i="17"/>
  <c r="O2956" i="17"/>
  <c r="O2958" i="17"/>
  <c r="N2958" i="17"/>
  <c r="M2958" i="17"/>
  <c r="P2958" i="17" s="1"/>
  <c r="M2960" i="17"/>
  <c r="O2960" i="17"/>
  <c r="O2962" i="17"/>
  <c r="N2962" i="17"/>
  <c r="M2962" i="17"/>
  <c r="M2964" i="17"/>
  <c r="O2964" i="17"/>
  <c r="O2966" i="17"/>
  <c r="N2966" i="17"/>
  <c r="M2966" i="17"/>
  <c r="M2968" i="17"/>
  <c r="O2968" i="17"/>
  <c r="O2970" i="17"/>
  <c r="N2970" i="17"/>
  <c r="M2970" i="17"/>
  <c r="P2970" i="17" s="1"/>
  <c r="M2972" i="17"/>
  <c r="O2972" i="17"/>
  <c r="O2974" i="17"/>
  <c r="N2974" i="17"/>
  <c r="M2974" i="17"/>
  <c r="M2976" i="17"/>
  <c r="O2976" i="17"/>
  <c r="O2978" i="17"/>
  <c r="N2978" i="17"/>
  <c r="M2978" i="17"/>
  <c r="P2978" i="17" s="1"/>
  <c r="M2980" i="17"/>
  <c r="O2980" i="17"/>
  <c r="O2982" i="17"/>
  <c r="N2982" i="17"/>
  <c r="M2982" i="17"/>
  <c r="M2984" i="17"/>
  <c r="O2984" i="17"/>
  <c r="O2986" i="17"/>
  <c r="N2986" i="17"/>
  <c r="M2986" i="17"/>
  <c r="P2986" i="17" s="1"/>
  <c r="M2988" i="17"/>
  <c r="O2988" i="17"/>
  <c r="O2990" i="17"/>
  <c r="N2990" i="17"/>
  <c r="M2990" i="17"/>
  <c r="P2990" i="17" s="1"/>
  <c r="M2992" i="17"/>
  <c r="O2992" i="17"/>
  <c r="O2994" i="17"/>
  <c r="N2994" i="17"/>
  <c r="M2994" i="17"/>
  <c r="M2996" i="17"/>
  <c r="O2996" i="17"/>
  <c r="O3001" i="17"/>
  <c r="M3001" i="17"/>
  <c r="M2900" i="17"/>
  <c r="P2900" i="17" s="1"/>
  <c r="M2904" i="17"/>
  <c r="P2904" i="17" s="1"/>
  <c r="M2908" i="17"/>
  <c r="P2908" i="17" s="1"/>
  <c r="M2912" i="17"/>
  <c r="P2912" i="17" s="1"/>
  <c r="M2916" i="17"/>
  <c r="P2916" i="17" s="1"/>
  <c r="M2920" i="17"/>
  <c r="P2920" i="17" s="1"/>
  <c r="M2924" i="17"/>
  <c r="P2924" i="17" s="1"/>
  <c r="M2928" i="17"/>
  <c r="P2928" i="17" s="1"/>
  <c r="M2932" i="17"/>
  <c r="P2932" i="17" s="1"/>
  <c r="M2936" i="17"/>
  <c r="P2936" i="17" s="1"/>
  <c r="N2940" i="17"/>
  <c r="N2944" i="17"/>
  <c r="N2948" i="17"/>
  <c r="N2952" i="17"/>
  <c r="N2956" i="17"/>
  <c r="N2960" i="17"/>
  <c r="N2964" i="17"/>
  <c r="N2968" i="17"/>
  <c r="N2972" i="17"/>
  <c r="N2976" i="17"/>
  <c r="N2980" i="17"/>
  <c r="N2984" i="17"/>
  <c r="N2988" i="17"/>
  <c r="N2992" i="17"/>
  <c r="N2996" i="17"/>
  <c r="N3001" i="17"/>
  <c r="O2937" i="17"/>
  <c r="M2937" i="17"/>
  <c r="P2937" i="17" s="1"/>
  <c r="M2921" i="17"/>
  <c r="P2921" i="17" s="1"/>
  <c r="M2925" i="17"/>
  <c r="P2925" i="17" s="1"/>
  <c r="M2929" i="17"/>
  <c r="P2929" i="17" s="1"/>
  <c r="M2933" i="17"/>
  <c r="P2933" i="17" s="1"/>
  <c r="N2937" i="17"/>
  <c r="O2997" i="17"/>
  <c r="M2997" i="17"/>
  <c r="O3002" i="17"/>
  <c r="N3002" i="17"/>
  <c r="M3002" i="17"/>
  <c r="P3002" i="17" s="1"/>
  <c r="O2939" i="17"/>
  <c r="M2939" i="17"/>
  <c r="P2939" i="17" s="1"/>
  <c r="O2941" i="17"/>
  <c r="M2941" i="17"/>
  <c r="P2941" i="17" s="1"/>
  <c r="O2945" i="17"/>
  <c r="M2945" i="17"/>
  <c r="P2945" i="17" s="1"/>
  <c r="O2949" i="17"/>
  <c r="M2949" i="17"/>
  <c r="P2949" i="17" s="1"/>
  <c r="O2953" i="17"/>
  <c r="M2953" i="17"/>
  <c r="P2953" i="17" s="1"/>
  <c r="O2957" i="17"/>
  <c r="M2957" i="17"/>
  <c r="P2957" i="17" s="1"/>
  <c r="O2961" i="17"/>
  <c r="M2961" i="17"/>
  <c r="P2961" i="17" s="1"/>
  <c r="O2965" i="17"/>
  <c r="M2965" i="17"/>
  <c r="P2965" i="17" s="1"/>
  <c r="O2969" i="17"/>
  <c r="M2969" i="17"/>
  <c r="P2969" i="17" s="1"/>
  <c r="O2973" i="17"/>
  <c r="M2973" i="17"/>
  <c r="P2973" i="17" s="1"/>
  <c r="O2977" i="17"/>
  <c r="M2977" i="17"/>
  <c r="P2977" i="17" s="1"/>
  <c r="O2981" i="17"/>
  <c r="M2981" i="17"/>
  <c r="P2981" i="17" s="1"/>
  <c r="O2985" i="17"/>
  <c r="M2985" i="17"/>
  <c r="P2985" i="17" s="1"/>
  <c r="O2989" i="17"/>
  <c r="M2989" i="17"/>
  <c r="P2989" i="17" s="1"/>
  <c r="O2993" i="17"/>
  <c r="M2993" i="17"/>
  <c r="P2993" i="17" s="1"/>
  <c r="O3000" i="17"/>
  <c r="P3000" i="17" s="1"/>
  <c r="O3004" i="17"/>
  <c r="P3004" i="17" s="1"/>
  <c r="M2943" i="17"/>
  <c r="P2943" i="17" s="1"/>
  <c r="M2947" i="17"/>
  <c r="P2947" i="17" s="1"/>
  <c r="M2951" i="17"/>
  <c r="P2951" i="17" s="1"/>
  <c r="M2955" i="17"/>
  <c r="P2955" i="17" s="1"/>
  <c r="M2959" i="17"/>
  <c r="P2959" i="17" s="1"/>
  <c r="M2963" i="17"/>
  <c r="P2963" i="17" s="1"/>
  <c r="M2967" i="17"/>
  <c r="P2967" i="17" s="1"/>
  <c r="M2971" i="17"/>
  <c r="P2971" i="17" s="1"/>
  <c r="M2975" i="17"/>
  <c r="P2975" i="17" s="1"/>
  <c r="M2979" i="17"/>
  <c r="P2979" i="17" s="1"/>
  <c r="M2983" i="17"/>
  <c r="P2983" i="17" s="1"/>
  <c r="M2987" i="17"/>
  <c r="P2987" i="17" s="1"/>
  <c r="M2991" i="17"/>
  <c r="P2991" i="17" s="1"/>
  <c r="M2995" i="17"/>
  <c r="P2995" i="17" s="1"/>
  <c r="M2999" i="17"/>
  <c r="P2999" i="17" s="1"/>
  <c r="M3003" i="17"/>
  <c r="P3003" i="17" s="1"/>
  <c r="L21" i="18" l="1"/>
  <c r="L33" i="18" s="1"/>
  <c r="P24" i="18"/>
  <c r="P36" i="18" s="1"/>
  <c r="L24" i="18"/>
  <c r="L36" i="18" s="1"/>
  <c r="L20" i="18"/>
  <c r="L32" i="18" s="1"/>
  <c r="D22" i="18"/>
  <c r="D34" i="18" s="1"/>
  <c r="P20" i="18"/>
  <c r="P32" i="18" s="1"/>
  <c r="P22" i="18"/>
  <c r="P34" i="18" s="1"/>
  <c r="P23" i="18"/>
  <c r="P35" i="18" s="1"/>
  <c r="L19" i="18"/>
  <c r="L31" i="18" s="1"/>
  <c r="D21" i="18"/>
  <c r="D33" i="18" s="1"/>
  <c r="P19" i="18"/>
  <c r="P31" i="18" s="1"/>
  <c r="P21" i="18"/>
  <c r="P33" i="18" s="1"/>
  <c r="L18" i="18"/>
  <c r="L30" i="18" s="1"/>
  <c r="D20" i="18"/>
  <c r="D32" i="18" s="1"/>
  <c r="P18" i="18"/>
  <c r="P30" i="18" s="1"/>
  <c r="L26" i="18"/>
  <c r="L38" i="18" s="1"/>
  <c r="L40" i="18" s="1"/>
  <c r="D19" i="18"/>
  <c r="D31" i="18" s="1"/>
  <c r="P26" i="18"/>
  <c r="P38" i="18" s="1"/>
  <c r="L23" i="18"/>
  <c r="L35" i="18" s="1"/>
  <c r="C24" i="18"/>
  <c r="C36" i="18" s="1"/>
  <c r="C20" i="18"/>
  <c r="C32" i="18" s="1"/>
  <c r="C21" i="18"/>
  <c r="C33" i="18" s="1"/>
  <c r="C19" i="18"/>
  <c r="C31" i="18" s="1"/>
  <c r="C23" i="18"/>
  <c r="C35" i="18" s="1"/>
  <c r="E40" i="18"/>
  <c r="E41" i="18"/>
  <c r="N40" i="18"/>
  <c r="N41" i="18"/>
  <c r="M21" i="18"/>
  <c r="M33" i="18" s="1"/>
  <c r="Q41" i="18"/>
  <c r="Q40" i="18"/>
  <c r="M25" i="18"/>
  <c r="M37" i="18" s="1"/>
  <c r="E22" i="18"/>
  <c r="E34" i="18" s="1"/>
  <c r="P40" i="18"/>
  <c r="P41" i="18"/>
  <c r="M20" i="18"/>
  <c r="M32" i="18" s="1"/>
  <c r="E21" i="18"/>
  <c r="E33" i="18" s="1"/>
  <c r="C40" i="18"/>
  <c r="C41" i="18"/>
  <c r="O40" i="18"/>
  <c r="O41" i="18"/>
  <c r="M19" i="18"/>
  <c r="M31" i="18" s="1"/>
  <c r="E17" i="18"/>
  <c r="E29" i="18" s="1"/>
  <c r="H40" i="18"/>
  <c r="H41" i="18"/>
  <c r="M17" i="18"/>
  <c r="M29" i="18" s="1"/>
  <c r="M18" i="18"/>
  <c r="M30" i="18" s="1"/>
  <c r="E20" i="18"/>
  <c r="E32" i="18" s="1"/>
  <c r="G40" i="18"/>
  <c r="G41" i="18"/>
  <c r="F40" i="18"/>
  <c r="F41" i="18"/>
  <c r="M24" i="18"/>
  <c r="M36" i="18" s="1"/>
  <c r="M26" i="18"/>
  <c r="M38" i="18" s="1"/>
  <c r="E19" i="18"/>
  <c r="E31" i="18" s="1"/>
  <c r="K40" i="18"/>
  <c r="K41" i="18"/>
  <c r="D40" i="18"/>
  <c r="D41" i="18"/>
  <c r="I41" i="18"/>
  <c r="I40" i="18"/>
  <c r="M23" i="18"/>
  <c r="M35" i="18" s="1"/>
  <c r="E24" i="18"/>
  <c r="E36" i="18" s="1"/>
  <c r="E18" i="18"/>
  <c r="E30" i="18" s="1"/>
  <c r="J40" i="18"/>
  <c r="J41" i="18"/>
  <c r="E25" i="18"/>
  <c r="E37" i="18" s="1"/>
  <c r="Q2915" i="17"/>
  <c r="R2915" i="17"/>
  <c r="S2915" i="17" s="1"/>
  <c r="T2915" i="17" s="1"/>
  <c r="U2915" i="17" s="1"/>
  <c r="Q2671" i="17"/>
  <c r="R2671" i="17"/>
  <c r="S2671" i="17" s="1"/>
  <c r="T2671" i="17" s="1"/>
  <c r="U2671" i="17" s="1"/>
  <c r="R2642" i="17"/>
  <c r="S2642" i="17" s="1"/>
  <c r="T2642" i="17" s="1"/>
  <c r="U2642" i="17" s="1"/>
  <c r="Q2642" i="17"/>
  <c r="Q2582" i="17"/>
  <c r="R2582" i="17" s="1"/>
  <c r="S2582" i="17" s="1"/>
  <c r="T2582" i="17" s="1"/>
  <c r="U2582" i="17" s="1"/>
  <c r="Q2550" i="17"/>
  <c r="R2550" i="17" s="1"/>
  <c r="S2550" i="17" s="1"/>
  <c r="T2550" i="17" s="1"/>
  <c r="U2550" i="17" s="1"/>
  <c r="Q2486" i="17"/>
  <c r="R2486" i="17" s="1"/>
  <c r="S2486" i="17" s="1"/>
  <c r="T2486" i="17" s="1"/>
  <c r="U2486" i="17" s="1"/>
  <c r="R2444" i="17"/>
  <c r="S2444" i="17" s="1"/>
  <c r="T2444" i="17" s="1"/>
  <c r="U2444" i="17" s="1"/>
  <c r="Q2444" i="17"/>
  <c r="Q2412" i="17"/>
  <c r="R2412" i="17" s="1"/>
  <c r="S2412" i="17" s="1"/>
  <c r="T2412" i="17" s="1"/>
  <c r="U2412" i="17" s="1"/>
  <c r="Q2220" i="17"/>
  <c r="R2220" i="17" s="1"/>
  <c r="S2220" i="17" s="1"/>
  <c r="T2220" i="17" s="1"/>
  <c r="U2220" i="17" s="1"/>
  <c r="Q2278" i="17"/>
  <c r="R2278" i="17" s="1"/>
  <c r="S2278" i="17" s="1"/>
  <c r="T2278" i="17" s="1"/>
  <c r="U2278" i="17" s="1"/>
  <c r="R2246" i="17"/>
  <c r="S2246" i="17" s="1"/>
  <c r="T2246" i="17" s="1"/>
  <c r="U2246" i="17" s="1"/>
  <c r="Q2246" i="17"/>
  <c r="Q2136" i="17"/>
  <c r="R2136" i="17" s="1"/>
  <c r="S2136" i="17" s="1"/>
  <c r="T2136" i="17" s="1"/>
  <c r="U2136" i="17" s="1"/>
  <c r="Q2100" i="17"/>
  <c r="R2100" i="17" s="1"/>
  <c r="S2100" i="17" s="1"/>
  <c r="T2100" i="17" s="1"/>
  <c r="U2100" i="17" s="1"/>
  <c r="Q2076" i="17"/>
  <c r="R2076" i="17" s="1"/>
  <c r="S2076" i="17" s="1"/>
  <c r="T2076" i="17" s="1"/>
  <c r="U2076" i="17" s="1"/>
  <c r="R2044" i="17"/>
  <c r="S2044" i="17" s="1"/>
  <c r="T2044" i="17" s="1"/>
  <c r="U2044" i="17" s="1"/>
  <c r="Q2044" i="17"/>
  <c r="Q2012" i="17"/>
  <c r="R2012" i="17" s="1"/>
  <c r="S2012" i="17" s="1"/>
  <c r="T2012" i="17" s="1"/>
  <c r="U2012" i="17" s="1"/>
  <c r="Q1976" i="17"/>
  <c r="R1976" i="17" s="1"/>
  <c r="S1976" i="17" s="1"/>
  <c r="T1976" i="17" s="1"/>
  <c r="U1976" i="17" s="1"/>
  <c r="Q1861" i="17"/>
  <c r="R1861" i="17" s="1"/>
  <c r="S1861" i="17" s="1"/>
  <c r="T1861" i="17" s="1"/>
  <c r="U1861" i="17" s="1"/>
  <c r="R1826" i="17"/>
  <c r="S1826" i="17" s="1"/>
  <c r="T1826" i="17" s="1"/>
  <c r="U1826" i="17" s="1"/>
  <c r="Q1826" i="17"/>
  <c r="Q1794" i="17"/>
  <c r="R1794" i="17" s="1"/>
  <c r="S1794" i="17" s="1"/>
  <c r="T1794" i="17" s="1"/>
  <c r="U1794" i="17" s="1"/>
  <c r="Q1762" i="17"/>
  <c r="R1762" i="17" s="1"/>
  <c r="S1762" i="17" s="1"/>
  <c r="T1762" i="17" s="1"/>
  <c r="U1762" i="17" s="1"/>
  <c r="Q1730" i="17"/>
  <c r="R1730" i="17" s="1"/>
  <c r="S1730" i="17" s="1"/>
  <c r="T1730" i="17" s="1"/>
  <c r="U1730" i="17" s="1"/>
  <c r="R1698" i="17"/>
  <c r="S1698" i="17" s="1"/>
  <c r="T1698" i="17" s="1"/>
  <c r="U1698" i="17" s="1"/>
  <c r="Q1698" i="17"/>
  <c r="Q1666" i="17"/>
  <c r="R1666" i="17" s="1"/>
  <c r="S1666" i="17" s="1"/>
  <c r="T1666" i="17" s="1"/>
  <c r="U1666" i="17" s="1"/>
  <c r="Q1634" i="17"/>
  <c r="R1634" i="17" s="1"/>
  <c r="S1634" i="17" s="1"/>
  <c r="T1634" i="17" s="1"/>
  <c r="U1634" i="17" s="1"/>
  <c r="Q1602" i="17"/>
  <c r="R1602" i="17" s="1"/>
  <c r="S1602" i="17" s="1"/>
  <c r="T1602" i="17" s="1"/>
  <c r="U1602" i="17" s="1"/>
  <c r="R1274" i="17"/>
  <c r="S1274" i="17" s="1"/>
  <c r="T1274" i="17" s="1"/>
  <c r="U1274" i="17" s="1"/>
  <c r="Q1274" i="17"/>
  <c r="Q1242" i="17"/>
  <c r="R1242" i="17" s="1"/>
  <c r="S1242" i="17" s="1"/>
  <c r="T1242" i="17" s="1"/>
  <c r="U1242" i="17" s="1"/>
  <c r="Q1210" i="17"/>
  <c r="R1210" i="17" s="1"/>
  <c r="S1210" i="17" s="1"/>
  <c r="T1210" i="17" s="1"/>
  <c r="U1210" i="17" s="1"/>
  <c r="Q1178" i="17"/>
  <c r="R1178" i="17" s="1"/>
  <c r="S1178" i="17" s="1"/>
  <c r="T1178" i="17" s="1"/>
  <c r="U1178" i="17" s="1"/>
  <c r="R1146" i="17"/>
  <c r="S1146" i="17" s="1"/>
  <c r="T1146" i="17" s="1"/>
  <c r="U1146" i="17" s="1"/>
  <c r="Q1146" i="17"/>
  <c r="Q1114" i="17"/>
  <c r="R1114" i="17" s="1"/>
  <c r="S1114" i="17" s="1"/>
  <c r="T1114" i="17" s="1"/>
  <c r="U1114" i="17" s="1"/>
  <c r="Q1079" i="17"/>
  <c r="R1079" i="17"/>
  <c r="S1079" i="17" s="1"/>
  <c r="T1079" i="17" s="1"/>
  <c r="U1079" i="17" s="1"/>
  <c r="Q1040" i="17"/>
  <c r="R1040" i="17" s="1"/>
  <c r="S1040" i="17" s="1"/>
  <c r="T1040" i="17" s="1"/>
  <c r="U1040" i="17" s="1"/>
  <c r="R1008" i="17"/>
  <c r="S1008" i="17" s="1"/>
  <c r="T1008" i="17" s="1"/>
  <c r="U1008" i="17" s="1"/>
  <c r="Q1008" i="17"/>
  <c r="Q976" i="17"/>
  <c r="R976" i="17" s="1"/>
  <c r="S976" i="17" s="1"/>
  <c r="T976" i="17" s="1"/>
  <c r="U976" i="17" s="1"/>
  <c r="Q944" i="17"/>
  <c r="R944" i="17" s="1"/>
  <c r="S944" i="17" s="1"/>
  <c r="T944" i="17" s="1"/>
  <c r="U944" i="17" s="1"/>
  <c r="Q912" i="17"/>
  <c r="R912" i="17" s="1"/>
  <c r="S912" i="17" s="1"/>
  <c r="T912" i="17" s="1"/>
  <c r="U912" i="17" s="1"/>
  <c r="Q857" i="17"/>
  <c r="R857" i="17" s="1"/>
  <c r="S857" i="17" s="1"/>
  <c r="T857" i="17" s="1"/>
  <c r="U857" i="17" s="1"/>
  <c r="Q866" i="17"/>
  <c r="R866" i="17"/>
  <c r="S866" i="17" s="1"/>
  <c r="T866" i="17" s="1"/>
  <c r="U866" i="17" s="1"/>
  <c r="Q848" i="17"/>
  <c r="R848" i="17"/>
  <c r="S848" i="17" s="1"/>
  <c r="T848" i="17" s="1"/>
  <c r="U848" i="17" s="1"/>
  <c r="Q780" i="17"/>
  <c r="R780" i="17" s="1"/>
  <c r="S780" i="17" s="1"/>
  <c r="T780" i="17" s="1"/>
  <c r="U780" i="17" s="1"/>
  <c r="R748" i="17"/>
  <c r="S748" i="17" s="1"/>
  <c r="T748" i="17" s="1"/>
  <c r="U748" i="17" s="1"/>
  <c r="Q748" i="17"/>
  <c r="Q716" i="17"/>
  <c r="R716" i="17" s="1"/>
  <c r="S716" i="17" s="1"/>
  <c r="T716" i="17" s="1"/>
  <c r="U716" i="17" s="1"/>
  <c r="Q684" i="17"/>
  <c r="R684" i="17" s="1"/>
  <c r="S684" i="17" s="1"/>
  <c r="T684" i="17" s="1"/>
  <c r="U684" i="17" s="1"/>
  <c r="Q652" i="17"/>
  <c r="R652" i="17" s="1"/>
  <c r="S652" i="17" s="1"/>
  <c r="T652" i="17" s="1"/>
  <c r="U652" i="17" s="1"/>
  <c r="R584" i="17"/>
  <c r="S584" i="17" s="1"/>
  <c r="T584" i="17" s="1"/>
  <c r="U584" i="17" s="1"/>
  <c r="Q584" i="17"/>
  <c r="Q233" i="17"/>
  <c r="R233" i="17" s="1"/>
  <c r="S233" i="17" s="1"/>
  <c r="T233" i="17" s="1"/>
  <c r="U233" i="17" s="1"/>
  <c r="Q201" i="17"/>
  <c r="R201" i="17" s="1"/>
  <c r="S201" i="17" s="1"/>
  <c r="T201" i="17" s="1"/>
  <c r="U201" i="17" s="1"/>
  <c r="Q169" i="17"/>
  <c r="R169" i="17" s="1"/>
  <c r="S169" i="17" s="1"/>
  <c r="T169" i="17" s="1"/>
  <c r="U169" i="17" s="1"/>
  <c r="R21" i="17"/>
  <c r="S21" i="17" s="1"/>
  <c r="T21" i="17" s="1"/>
  <c r="U21" i="17" s="1"/>
  <c r="Q21" i="17"/>
  <c r="Q2913" i="17"/>
  <c r="R2913" i="17" s="1"/>
  <c r="S2913" i="17" s="1"/>
  <c r="T2913" i="17" s="1"/>
  <c r="U2913" i="17" s="1"/>
  <c r="Q2814" i="17"/>
  <c r="R2814" i="17"/>
  <c r="S2814" i="17" s="1"/>
  <c r="T2814" i="17" s="1"/>
  <c r="U2814" i="17" s="1"/>
  <c r="Q2784" i="17"/>
  <c r="R2784" i="17"/>
  <c r="S2784" i="17" s="1"/>
  <c r="T2784" i="17" s="1"/>
  <c r="U2784" i="17" s="1"/>
  <c r="Q2639" i="17"/>
  <c r="R2639" i="17" s="1"/>
  <c r="S2639" i="17" s="1"/>
  <c r="T2639" i="17" s="1"/>
  <c r="U2639" i="17" s="1"/>
  <c r="Q2643" i="17"/>
  <c r="R2643" i="17"/>
  <c r="S2643" i="17" s="1"/>
  <c r="T2643" i="17" s="1"/>
  <c r="U2643" i="17" s="1"/>
  <c r="Q2578" i="17"/>
  <c r="R2578" i="17" s="1"/>
  <c r="S2578" i="17" s="1"/>
  <c r="T2578" i="17" s="1"/>
  <c r="U2578" i="17" s="1"/>
  <c r="Q2546" i="17"/>
  <c r="R2546" i="17" s="1"/>
  <c r="S2546" i="17" s="1"/>
  <c r="T2546" i="17" s="1"/>
  <c r="U2546" i="17" s="1"/>
  <c r="R2514" i="17"/>
  <c r="S2514" i="17" s="1"/>
  <c r="T2514" i="17" s="1"/>
  <c r="U2514" i="17" s="1"/>
  <c r="Q2514" i="17"/>
  <c r="Q2482" i="17"/>
  <c r="R2482" i="17" s="1"/>
  <c r="S2482" i="17" s="1"/>
  <c r="T2482" i="17" s="1"/>
  <c r="U2482" i="17" s="1"/>
  <c r="Q2440" i="17"/>
  <c r="R2440" i="17" s="1"/>
  <c r="S2440" i="17" s="1"/>
  <c r="T2440" i="17" s="1"/>
  <c r="U2440" i="17" s="1"/>
  <c r="Q2274" i="17"/>
  <c r="R2274" i="17" s="1"/>
  <c r="S2274" i="17" s="1"/>
  <c r="T2274" i="17" s="1"/>
  <c r="U2274" i="17" s="1"/>
  <c r="R2242" i="17"/>
  <c r="S2242" i="17" s="1"/>
  <c r="T2242" i="17" s="1"/>
  <c r="U2242" i="17" s="1"/>
  <c r="Q2242" i="17"/>
  <c r="Q2132" i="17"/>
  <c r="R2132" i="17" s="1"/>
  <c r="S2132" i="17" s="1"/>
  <c r="T2132" i="17" s="1"/>
  <c r="U2132" i="17" s="1"/>
  <c r="Q2096" i="17"/>
  <c r="R2096" i="17" s="1"/>
  <c r="S2096" i="17" s="1"/>
  <c r="T2096" i="17" s="1"/>
  <c r="U2096" i="17" s="1"/>
  <c r="Q2072" i="17"/>
  <c r="R2072" i="17" s="1"/>
  <c r="S2072" i="17" s="1"/>
  <c r="T2072" i="17" s="1"/>
  <c r="U2072" i="17" s="1"/>
  <c r="R2040" i="17"/>
  <c r="S2040" i="17" s="1"/>
  <c r="T2040" i="17" s="1"/>
  <c r="U2040" i="17" s="1"/>
  <c r="Q2040" i="17"/>
  <c r="Q2008" i="17"/>
  <c r="R2008" i="17" s="1"/>
  <c r="S2008" i="17" s="1"/>
  <c r="T2008" i="17" s="1"/>
  <c r="U2008" i="17" s="1"/>
  <c r="Q1972" i="17"/>
  <c r="R1972" i="17" s="1"/>
  <c r="S1972" i="17" s="1"/>
  <c r="T1972" i="17" s="1"/>
  <c r="U1972" i="17" s="1"/>
  <c r="Q1857" i="17"/>
  <c r="R1857" i="17" s="1"/>
  <c r="S1857" i="17" s="1"/>
  <c r="T1857" i="17" s="1"/>
  <c r="U1857" i="17" s="1"/>
  <c r="R1822" i="17"/>
  <c r="S1822" i="17" s="1"/>
  <c r="T1822" i="17" s="1"/>
  <c r="U1822" i="17" s="1"/>
  <c r="Q1822" i="17"/>
  <c r="Q1790" i="17"/>
  <c r="R1790" i="17" s="1"/>
  <c r="S1790" i="17" s="1"/>
  <c r="T1790" i="17" s="1"/>
  <c r="U1790" i="17" s="1"/>
  <c r="Q1758" i="17"/>
  <c r="R1758" i="17" s="1"/>
  <c r="S1758" i="17" s="1"/>
  <c r="T1758" i="17" s="1"/>
  <c r="U1758" i="17" s="1"/>
  <c r="Q1726" i="17"/>
  <c r="R1726" i="17" s="1"/>
  <c r="S1726" i="17" s="1"/>
  <c r="T1726" i="17" s="1"/>
  <c r="U1726" i="17" s="1"/>
  <c r="R1694" i="17"/>
  <c r="S1694" i="17" s="1"/>
  <c r="T1694" i="17" s="1"/>
  <c r="U1694" i="17" s="1"/>
  <c r="Q1694" i="17"/>
  <c r="Q1662" i="17"/>
  <c r="R1662" i="17" s="1"/>
  <c r="S1662" i="17" s="1"/>
  <c r="T1662" i="17" s="1"/>
  <c r="U1662" i="17" s="1"/>
  <c r="Q1630" i="17"/>
  <c r="R1630" i="17" s="1"/>
  <c r="S1630" i="17" s="1"/>
  <c r="T1630" i="17" s="1"/>
  <c r="U1630" i="17" s="1"/>
  <c r="Q1598" i="17"/>
  <c r="R1598" i="17" s="1"/>
  <c r="S1598" i="17" s="1"/>
  <c r="T1598" i="17" s="1"/>
  <c r="U1598" i="17" s="1"/>
  <c r="R1270" i="17"/>
  <c r="S1270" i="17" s="1"/>
  <c r="T1270" i="17" s="1"/>
  <c r="U1270" i="17" s="1"/>
  <c r="Q1270" i="17"/>
  <c r="Q1238" i="17"/>
  <c r="R1238" i="17" s="1"/>
  <c r="S1238" i="17" s="1"/>
  <c r="T1238" i="17" s="1"/>
  <c r="U1238" i="17" s="1"/>
  <c r="Q1206" i="17"/>
  <c r="R1206" i="17" s="1"/>
  <c r="S1206" i="17" s="1"/>
  <c r="T1206" i="17" s="1"/>
  <c r="U1206" i="17" s="1"/>
  <c r="Q1174" i="17"/>
  <c r="R1174" i="17" s="1"/>
  <c r="S1174" i="17" s="1"/>
  <c r="T1174" i="17" s="1"/>
  <c r="U1174" i="17" s="1"/>
  <c r="R1142" i="17"/>
  <c r="S1142" i="17" s="1"/>
  <c r="T1142" i="17" s="1"/>
  <c r="U1142" i="17" s="1"/>
  <c r="Q1142" i="17"/>
  <c r="Q1094" i="17"/>
  <c r="R1094" i="17" s="1"/>
  <c r="S1094" i="17" s="1"/>
  <c r="T1094" i="17" s="1"/>
  <c r="U1094" i="17" s="1"/>
  <c r="Q1102" i="17"/>
  <c r="R1102" i="17" s="1"/>
  <c r="S1102" i="17" s="1"/>
  <c r="T1102" i="17" s="1"/>
  <c r="U1102" i="17" s="1"/>
  <c r="Q1084" i="17"/>
  <c r="R1084" i="17" s="1"/>
  <c r="S1084" i="17" s="1"/>
  <c r="T1084" i="17" s="1"/>
  <c r="U1084" i="17" s="1"/>
  <c r="R1036" i="17"/>
  <c r="S1036" i="17" s="1"/>
  <c r="T1036" i="17" s="1"/>
  <c r="U1036" i="17" s="1"/>
  <c r="Q1036" i="17"/>
  <c r="Q1004" i="17"/>
  <c r="R1004" i="17" s="1"/>
  <c r="S1004" i="17" s="1"/>
  <c r="T1004" i="17" s="1"/>
  <c r="U1004" i="17" s="1"/>
  <c r="Q972" i="17"/>
  <c r="R972" i="17" s="1"/>
  <c r="S972" i="17" s="1"/>
  <c r="T972" i="17" s="1"/>
  <c r="U972" i="17" s="1"/>
  <c r="Q940" i="17"/>
  <c r="R940" i="17" s="1"/>
  <c r="S940" i="17" s="1"/>
  <c r="T940" i="17" s="1"/>
  <c r="U940" i="17" s="1"/>
  <c r="R908" i="17"/>
  <c r="S908" i="17" s="1"/>
  <c r="T908" i="17" s="1"/>
  <c r="U908" i="17" s="1"/>
  <c r="Q908" i="17"/>
  <c r="Q856" i="17"/>
  <c r="R856" i="17"/>
  <c r="S856" i="17" s="1"/>
  <c r="T856" i="17" s="1"/>
  <c r="U856" i="17" s="1"/>
  <c r="Q865" i="17"/>
  <c r="R865" i="17" s="1"/>
  <c r="S865" i="17" s="1"/>
  <c r="T865" i="17" s="1"/>
  <c r="U865" i="17" s="1"/>
  <c r="Q824" i="17"/>
  <c r="R824" i="17" s="1"/>
  <c r="S824" i="17" s="1"/>
  <c r="T824" i="17" s="1"/>
  <c r="U824" i="17" s="1"/>
  <c r="R808" i="17"/>
  <c r="S808" i="17" s="1"/>
  <c r="T808" i="17" s="1"/>
  <c r="U808" i="17" s="1"/>
  <c r="Q808" i="17"/>
  <c r="Q776" i="17"/>
  <c r="R776" i="17" s="1"/>
  <c r="S776" i="17" s="1"/>
  <c r="T776" i="17" s="1"/>
  <c r="U776" i="17" s="1"/>
  <c r="Q712" i="17"/>
  <c r="R712" i="17" s="1"/>
  <c r="S712" i="17" s="1"/>
  <c r="T712" i="17" s="1"/>
  <c r="U712" i="17" s="1"/>
  <c r="Q680" i="17"/>
  <c r="R680" i="17" s="1"/>
  <c r="S680" i="17" s="1"/>
  <c r="T680" i="17" s="1"/>
  <c r="U680" i="17" s="1"/>
  <c r="R320" i="17"/>
  <c r="S320" i="17" s="1"/>
  <c r="T320" i="17" s="1"/>
  <c r="U320" i="17" s="1"/>
  <c r="Q320" i="17"/>
  <c r="Q304" i="17"/>
  <c r="R304" i="17" s="1"/>
  <c r="S304" i="17" s="1"/>
  <c r="T304" i="17" s="1"/>
  <c r="U304" i="17" s="1"/>
  <c r="Q288" i="17"/>
  <c r="R288" i="17" s="1"/>
  <c r="S288" i="17" s="1"/>
  <c r="T288" i="17" s="1"/>
  <c r="U288" i="17" s="1"/>
  <c r="Q272" i="17"/>
  <c r="R272" i="17" s="1"/>
  <c r="S272" i="17" s="1"/>
  <c r="T272" i="17" s="1"/>
  <c r="U272" i="17" s="1"/>
  <c r="R229" i="17"/>
  <c r="S229" i="17" s="1"/>
  <c r="T229" i="17" s="1"/>
  <c r="U229" i="17" s="1"/>
  <c r="Q229" i="17"/>
  <c r="Q197" i="17"/>
  <c r="R197" i="17" s="1"/>
  <c r="S197" i="17" s="1"/>
  <c r="T197" i="17" s="1"/>
  <c r="U197" i="17" s="1"/>
  <c r="Q165" i="17"/>
  <c r="R165" i="17" s="1"/>
  <c r="S165" i="17" s="1"/>
  <c r="T165" i="17" s="1"/>
  <c r="U165" i="17" s="1"/>
  <c r="Q17" i="17"/>
  <c r="R17" i="17" s="1"/>
  <c r="S17" i="17" s="1"/>
  <c r="T17" i="17" s="1"/>
  <c r="U17" i="17" s="1"/>
  <c r="Q2907" i="17"/>
  <c r="R2907" i="17" s="1"/>
  <c r="S2907" i="17" s="1"/>
  <c r="T2907" i="17" s="1"/>
  <c r="U2907" i="17" s="1"/>
  <c r="Q2899" i="17"/>
  <c r="R2899" i="17"/>
  <c r="S2899" i="17" s="1"/>
  <c r="T2899" i="17" s="1"/>
  <c r="U2899" i="17" s="1"/>
  <c r="Q2810" i="17"/>
  <c r="R2810" i="17"/>
  <c r="S2810" i="17" s="1"/>
  <c r="T2810" i="17" s="1"/>
  <c r="U2810" i="17" s="1"/>
  <c r="Q2765" i="17"/>
  <c r="R2765" i="17"/>
  <c r="S2765" i="17" s="1"/>
  <c r="T2765" i="17" s="1"/>
  <c r="U2765" i="17" s="1"/>
  <c r="R2742" i="17"/>
  <c r="S2742" i="17" s="1"/>
  <c r="T2742" i="17" s="1"/>
  <c r="U2742" i="17" s="1"/>
  <c r="Q2742" i="17"/>
  <c r="Q2690" i="17"/>
  <c r="R2690" i="17" s="1"/>
  <c r="S2690" i="17" s="1"/>
  <c r="T2690" i="17" s="1"/>
  <c r="U2690" i="17" s="1"/>
  <c r="Q2574" i="17"/>
  <c r="R2574" i="17" s="1"/>
  <c r="S2574" i="17" s="1"/>
  <c r="T2574" i="17" s="1"/>
  <c r="U2574" i="17" s="1"/>
  <c r="Q2542" i="17"/>
  <c r="R2542" i="17" s="1"/>
  <c r="S2542" i="17" s="1"/>
  <c r="T2542" i="17" s="1"/>
  <c r="U2542" i="17" s="1"/>
  <c r="R2510" i="17"/>
  <c r="S2510" i="17" s="1"/>
  <c r="T2510" i="17" s="1"/>
  <c r="U2510" i="17" s="1"/>
  <c r="Q2510" i="17"/>
  <c r="Q2436" i="17"/>
  <c r="R2436" i="17" s="1"/>
  <c r="S2436" i="17" s="1"/>
  <c r="T2436" i="17" s="1"/>
  <c r="U2436" i="17" s="1"/>
  <c r="Q2270" i="17"/>
  <c r="R2270" i="17" s="1"/>
  <c r="S2270" i="17" s="1"/>
  <c r="T2270" i="17" s="1"/>
  <c r="U2270" i="17" s="1"/>
  <c r="Q2238" i="17"/>
  <c r="R2238" i="17" s="1"/>
  <c r="S2238" i="17" s="1"/>
  <c r="T2238" i="17" s="1"/>
  <c r="U2238" i="17" s="1"/>
  <c r="R2128" i="17"/>
  <c r="S2128" i="17" s="1"/>
  <c r="T2128" i="17" s="1"/>
  <c r="U2128" i="17" s="1"/>
  <c r="Q2128" i="17"/>
  <c r="Q2036" i="17"/>
  <c r="R2036" i="17" s="1"/>
  <c r="S2036" i="17" s="1"/>
  <c r="T2036" i="17" s="1"/>
  <c r="U2036" i="17" s="1"/>
  <c r="Q1968" i="17"/>
  <c r="R1968" i="17" s="1"/>
  <c r="S1968" i="17" s="1"/>
  <c r="T1968" i="17" s="1"/>
  <c r="U1968" i="17" s="1"/>
  <c r="Q1853" i="17"/>
  <c r="R1853" i="17" s="1"/>
  <c r="S1853" i="17" s="1"/>
  <c r="T1853" i="17" s="1"/>
  <c r="U1853" i="17" s="1"/>
  <c r="R1818" i="17"/>
  <c r="S1818" i="17" s="1"/>
  <c r="T1818" i="17" s="1"/>
  <c r="U1818" i="17" s="1"/>
  <c r="Q1818" i="17"/>
  <c r="Q1754" i="17"/>
  <c r="R1754" i="17" s="1"/>
  <c r="S1754" i="17" s="1"/>
  <c r="T1754" i="17" s="1"/>
  <c r="U1754" i="17" s="1"/>
  <c r="Q1690" i="17"/>
  <c r="R1690" i="17" s="1"/>
  <c r="S1690" i="17" s="1"/>
  <c r="T1690" i="17" s="1"/>
  <c r="U1690" i="17" s="1"/>
  <c r="Q1626" i="17"/>
  <c r="R1626" i="17" s="1"/>
  <c r="S1626" i="17" s="1"/>
  <c r="T1626" i="17" s="1"/>
  <c r="U1626" i="17" s="1"/>
  <c r="R1266" i="17"/>
  <c r="S1266" i="17" s="1"/>
  <c r="T1266" i="17" s="1"/>
  <c r="U1266" i="17" s="1"/>
  <c r="Q1266" i="17"/>
  <c r="Q1234" i="17"/>
  <c r="R1234" i="17" s="1"/>
  <c r="S1234" i="17" s="1"/>
  <c r="T1234" i="17" s="1"/>
  <c r="U1234" i="17" s="1"/>
  <c r="Q1202" i="17"/>
  <c r="R1202" i="17" s="1"/>
  <c r="S1202" i="17" s="1"/>
  <c r="T1202" i="17" s="1"/>
  <c r="U1202" i="17" s="1"/>
  <c r="Q1138" i="17"/>
  <c r="R1138" i="17" s="1"/>
  <c r="S1138" i="17" s="1"/>
  <c r="T1138" i="17" s="1"/>
  <c r="U1138" i="17" s="1"/>
  <c r="R1106" i="17"/>
  <c r="S1106" i="17" s="1"/>
  <c r="T1106" i="17" s="1"/>
  <c r="U1106" i="17" s="1"/>
  <c r="Q1106" i="17"/>
  <c r="Q1073" i="17"/>
  <c r="R1073" i="17"/>
  <c r="S1073" i="17" s="1"/>
  <c r="T1073" i="17" s="1"/>
  <c r="U1073" i="17" s="1"/>
  <c r="Q1077" i="17"/>
  <c r="R1077" i="17"/>
  <c r="S1077" i="17" s="1"/>
  <c r="T1077" i="17" s="1"/>
  <c r="U1077" i="17" s="1"/>
  <c r="Q1032" i="17"/>
  <c r="R1032" i="17" s="1"/>
  <c r="S1032" i="17" s="1"/>
  <c r="T1032" i="17" s="1"/>
  <c r="U1032" i="17" s="1"/>
  <c r="R1000" i="17"/>
  <c r="S1000" i="17" s="1"/>
  <c r="T1000" i="17" s="1"/>
  <c r="U1000" i="17" s="1"/>
  <c r="Q1000" i="17"/>
  <c r="Q968" i="17"/>
  <c r="R968" i="17" s="1"/>
  <c r="S968" i="17" s="1"/>
  <c r="T968" i="17" s="1"/>
  <c r="U968" i="17" s="1"/>
  <c r="Q936" i="17"/>
  <c r="R936" i="17" s="1"/>
  <c r="S936" i="17" s="1"/>
  <c r="T936" i="17" s="1"/>
  <c r="U936" i="17" s="1"/>
  <c r="Q864" i="17"/>
  <c r="R864" i="17"/>
  <c r="S864" i="17" s="1"/>
  <c r="T864" i="17" s="1"/>
  <c r="U864" i="17" s="1"/>
  <c r="R804" i="17"/>
  <c r="S804" i="17" s="1"/>
  <c r="T804" i="17" s="1"/>
  <c r="U804" i="17" s="1"/>
  <c r="Q804" i="17"/>
  <c r="Q772" i="17"/>
  <c r="R772" i="17" s="1"/>
  <c r="S772" i="17" s="1"/>
  <c r="T772" i="17" s="1"/>
  <c r="U772" i="17" s="1"/>
  <c r="Q740" i="17"/>
  <c r="R740" i="17" s="1"/>
  <c r="S740" i="17" s="1"/>
  <c r="T740" i="17" s="1"/>
  <c r="U740" i="17" s="1"/>
  <c r="Q708" i="17"/>
  <c r="R708" i="17" s="1"/>
  <c r="S708" i="17" s="1"/>
  <c r="T708" i="17" s="1"/>
  <c r="U708" i="17" s="1"/>
  <c r="R676" i="17"/>
  <c r="S676" i="17" s="1"/>
  <c r="T676" i="17" s="1"/>
  <c r="U676" i="17" s="1"/>
  <c r="Q676" i="17"/>
  <c r="Q3004" i="17"/>
  <c r="R3004" i="17" s="1"/>
  <c r="S3004" i="17" s="1"/>
  <c r="T3004" i="17" s="1"/>
  <c r="U3004" i="17" s="1"/>
  <c r="Q2726" i="17"/>
  <c r="R2726" i="17" s="1"/>
  <c r="S2726" i="17" s="1"/>
  <c r="T2726" i="17" s="1"/>
  <c r="U2726" i="17" s="1"/>
  <c r="Q2687" i="17"/>
  <c r="R2687" i="17"/>
  <c r="S2687" i="17" s="1"/>
  <c r="T2687" i="17" s="1"/>
  <c r="U2687" i="17" s="1"/>
  <c r="R2570" i="17"/>
  <c r="S2570" i="17" s="1"/>
  <c r="T2570" i="17" s="1"/>
  <c r="U2570" i="17" s="1"/>
  <c r="Q2570" i="17"/>
  <c r="Q2538" i="17"/>
  <c r="R2538" i="17" s="1"/>
  <c r="S2538" i="17" s="1"/>
  <c r="T2538" i="17" s="1"/>
  <c r="U2538" i="17" s="1"/>
  <c r="Q2464" i="17"/>
  <c r="R2464" i="17" s="1"/>
  <c r="S2464" i="17" s="1"/>
  <c r="T2464" i="17" s="1"/>
  <c r="U2464" i="17" s="1"/>
  <c r="Q2432" i="17"/>
  <c r="R2432" i="17" s="1"/>
  <c r="S2432" i="17" s="1"/>
  <c r="T2432" i="17" s="1"/>
  <c r="U2432" i="17" s="1"/>
  <c r="R2266" i="17"/>
  <c r="S2266" i="17" s="1"/>
  <c r="T2266" i="17" s="1"/>
  <c r="U2266" i="17" s="1"/>
  <c r="Q2266" i="17"/>
  <c r="Q2234" i="17"/>
  <c r="R2234" i="17" s="1"/>
  <c r="S2234" i="17" s="1"/>
  <c r="T2234" i="17" s="1"/>
  <c r="U2234" i="17" s="1"/>
  <c r="Q2124" i="17"/>
  <c r="R2124" i="17" s="1"/>
  <c r="S2124" i="17" s="1"/>
  <c r="T2124" i="17" s="1"/>
  <c r="U2124" i="17" s="1"/>
  <c r="Q2088" i="17"/>
  <c r="R2088" i="17" s="1"/>
  <c r="S2088" i="17" s="1"/>
  <c r="T2088" i="17" s="1"/>
  <c r="U2088" i="17" s="1"/>
  <c r="R2064" i="17"/>
  <c r="S2064" i="17" s="1"/>
  <c r="T2064" i="17" s="1"/>
  <c r="U2064" i="17" s="1"/>
  <c r="Q2064" i="17"/>
  <c r="Q2032" i="17"/>
  <c r="R2032" i="17" s="1"/>
  <c r="S2032" i="17" s="1"/>
  <c r="T2032" i="17" s="1"/>
  <c r="U2032" i="17" s="1"/>
  <c r="Q1996" i="17"/>
  <c r="R1996" i="17" s="1"/>
  <c r="S1996" i="17" s="1"/>
  <c r="T1996" i="17" s="1"/>
  <c r="U1996" i="17" s="1"/>
  <c r="Q1849" i="17"/>
  <c r="R1849" i="17" s="1"/>
  <c r="S1849" i="17" s="1"/>
  <c r="T1849" i="17" s="1"/>
  <c r="U1849" i="17" s="1"/>
  <c r="R1814" i="17"/>
  <c r="S1814" i="17" s="1"/>
  <c r="T1814" i="17" s="1"/>
  <c r="U1814" i="17" s="1"/>
  <c r="Q1814" i="17"/>
  <c r="Q1782" i="17"/>
  <c r="R1782" i="17" s="1"/>
  <c r="S1782" i="17" s="1"/>
  <c r="T1782" i="17" s="1"/>
  <c r="U1782" i="17" s="1"/>
  <c r="Q1750" i="17"/>
  <c r="R1750" i="17" s="1"/>
  <c r="S1750" i="17" s="1"/>
  <c r="T1750" i="17" s="1"/>
  <c r="U1750" i="17" s="1"/>
  <c r="Q1718" i="17"/>
  <c r="R1718" i="17" s="1"/>
  <c r="S1718" i="17" s="1"/>
  <c r="T1718" i="17" s="1"/>
  <c r="U1718" i="17" s="1"/>
  <c r="R1654" i="17"/>
  <c r="S1654" i="17" s="1"/>
  <c r="T1654" i="17" s="1"/>
  <c r="U1654" i="17" s="1"/>
  <c r="Q1654" i="17"/>
  <c r="Q1622" i="17"/>
  <c r="R1622" i="17" s="1"/>
  <c r="S1622" i="17" s="1"/>
  <c r="T1622" i="17" s="1"/>
  <c r="U1622" i="17" s="1"/>
  <c r="Q1590" i="17"/>
  <c r="R1590" i="17" s="1"/>
  <c r="S1590" i="17" s="1"/>
  <c r="T1590" i="17" s="1"/>
  <c r="U1590" i="17" s="1"/>
  <c r="Q1284" i="17"/>
  <c r="R1284" i="17" s="1"/>
  <c r="S1284" i="17" s="1"/>
  <c r="T1284" i="17" s="1"/>
  <c r="U1284" i="17" s="1"/>
  <c r="R1262" i="17"/>
  <c r="S1262" i="17" s="1"/>
  <c r="T1262" i="17" s="1"/>
  <c r="U1262" i="17" s="1"/>
  <c r="Q1262" i="17"/>
  <c r="Q1230" i="17"/>
  <c r="R1230" i="17" s="1"/>
  <c r="S1230" i="17" s="1"/>
  <c r="T1230" i="17" s="1"/>
  <c r="U1230" i="17" s="1"/>
  <c r="Q1198" i="17"/>
  <c r="R1198" i="17" s="1"/>
  <c r="S1198" i="17" s="1"/>
  <c r="T1198" i="17" s="1"/>
  <c r="U1198" i="17" s="1"/>
  <c r="Q1166" i="17"/>
  <c r="R1166" i="17" s="1"/>
  <c r="S1166" i="17" s="1"/>
  <c r="T1166" i="17" s="1"/>
  <c r="U1166" i="17" s="1"/>
  <c r="R1060" i="17"/>
  <c r="S1060" i="17" s="1"/>
  <c r="T1060" i="17" s="1"/>
  <c r="U1060" i="17" s="1"/>
  <c r="Q1060" i="17"/>
  <c r="Q1028" i="17"/>
  <c r="R1028" i="17" s="1"/>
  <c r="S1028" i="17" s="1"/>
  <c r="T1028" i="17" s="1"/>
  <c r="U1028" i="17" s="1"/>
  <c r="Q996" i="17"/>
  <c r="R996" i="17" s="1"/>
  <c r="S996" i="17" s="1"/>
  <c r="T996" i="17" s="1"/>
  <c r="U996" i="17" s="1"/>
  <c r="Q964" i="17"/>
  <c r="R964" i="17" s="1"/>
  <c r="S964" i="17" s="1"/>
  <c r="T964" i="17" s="1"/>
  <c r="U964" i="17" s="1"/>
  <c r="R932" i="17"/>
  <c r="S932" i="17" s="1"/>
  <c r="T932" i="17" s="1"/>
  <c r="U932" i="17" s="1"/>
  <c r="Q932" i="17"/>
  <c r="Q900" i="17"/>
  <c r="R900" i="17"/>
  <c r="S900" i="17" s="1"/>
  <c r="T900" i="17" s="1"/>
  <c r="U900" i="17" s="1"/>
  <c r="Q820" i="17"/>
  <c r="R820" i="17" s="1"/>
  <c r="S820" i="17" s="1"/>
  <c r="T820" i="17" s="1"/>
  <c r="U820" i="17" s="1"/>
  <c r="Q800" i="17"/>
  <c r="R800" i="17" s="1"/>
  <c r="S800" i="17" s="1"/>
  <c r="T800" i="17" s="1"/>
  <c r="U800" i="17" s="1"/>
  <c r="R768" i="17"/>
  <c r="S768" i="17" s="1"/>
  <c r="T768" i="17" s="1"/>
  <c r="U768" i="17" s="1"/>
  <c r="Q768" i="17"/>
  <c r="Q736" i="17"/>
  <c r="R736" i="17" s="1"/>
  <c r="S736" i="17" s="1"/>
  <c r="T736" i="17" s="1"/>
  <c r="U736" i="17" s="1"/>
  <c r="Q704" i="17"/>
  <c r="R704" i="17" s="1"/>
  <c r="S704" i="17" s="1"/>
  <c r="T704" i="17" s="1"/>
  <c r="U704" i="17" s="1"/>
  <c r="Q672" i="17"/>
  <c r="R672" i="17" s="1"/>
  <c r="S672" i="17" s="1"/>
  <c r="T672" i="17" s="1"/>
  <c r="U672" i="17" s="1"/>
  <c r="R616" i="17"/>
  <c r="S616" i="17" s="1"/>
  <c r="T616" i="17" s="1"/>
  <c r="U616" i="17" s="1"/>
  <c r="Q616" i="17"/>
  <c r="Q284" i="17"/>
  <c r="R284" i="17" s="1"/>
  <c r="S284" i="17" s="1"/>
  <c r="T284" i="17" s="1"/>
  <c r="U284" i="17" s="1"/>
  <c r="Q3000" i="17"/>
  <c r="R3000" i="17" s="1"/>
  <c r="S3000" i="17" s="1"/>
  <c r="T3000" i="17" s="1"/>
  <c r="U3000" i="17" s="1"/>
  <c r="Q2897" i="17"/>
  <c r="R2897" i="17"/>
  <c r="S2897" i="17" s="1"/>
  <c r="T2897" i="17" s="1"/>
  <c r="U2897" i="17" s="1"/>
  <c r="R2798" i="17"/>
  <c r="S2798" i="17" s="1"/>
  <c r="T2798" i="17" s="1"/>
  <c r="U2798" i="17" s="1"/>
  <c r="Q2798" i="17"/>
  <c r="Q2837" i="17"/>
  <c r="R2837" i="17" s="1"/>
  <c r="S2837" i="17" s="1"/>
  <c r="T2837" i="17" s="1"/>
  <c r="U2837" i="17" s="1"/>
  <c r="Q2658" i="17"/>
  <c r="R2658" i="17" s="1"/>
  <c r="S2658" i="17" s="1"/>
  <c r="T2658" i="17" s="1"/>
  <c r="U2658" i="17" s="1"/>
  <c r="Q2566" i="17"/>
  <c r="R2566" i="17" s="1"/>
  <c r="S2566" i="17" s="1"/>
  <c r="T2566" i="17" s="1"/>
  <c r="U2566" i="17" s="1"/>
  <c r="R2502" i="17"/>
  <c r="S2502" i="17" s="1"/>
  <c r="T2502" i="17" s="1"/>
  <c r="U2502" i="17" s="1"/>
  <c r="Q2502" i="17"/>
  <c r="Q2460" i="17"/>
  <c r="R2460" i="17" s="1"/>
  <c r="S2460" i="17" s="1"/>
  <c r="T2460" i="17" s="1"/>
  <c r="U2460" i="17" s="1"/>
  <c r="Q2428" i="17"/>
  <c r="R2428" i="17" s="1"/>
  <c r="S2428" i="17" s="1"/>
  <c r="T2428" i="17" s="1"/>
  <c r="U2428" i="17" s="1"/>
  <c r="Q2262" i="17"/>
  <c r="R2262" i="17" s="1"/>
  <c r="S2262" i="17" s="1"/>
  <c r="T2262" i="17" s="1"/>
  <c r="U2262" i="17" s="1"/>
  <c r="R2230" i="17"/>
  <c r="S2230" i="17" s="1"/>
  <c r="T2230" i="17" s="1"/>
  <c r="U2230" i="17" s="1"/>
  <c r="Q2230" i="17"/>
  <c r="Q2214" i="17"/>
  <c r="R2214" i="17" s="1"/>
  <c r="S2214" i="17" s="1"/>
  <c r="T2214" i="17" s="1"/>
  <c r="U2214" i="17" s="1"/>
  <c r="Q2120" i="17"/>
  <c r="R2120" i="17" s="1"/>
  <c r="S2120" i="17" s="1"/>
  <c r="T2120" i="17" s="1"/>
  <c r="U2120" i="17" s="1"/>
  <c r="Q2080" i="17"/>
  <c r="R2080" i="17" s="1"/>
  <c r="S2080" i="17" s="1"/>
  <c r="T2080" i="17" s="1"/>
  <c r="U2080" i="17" s="1"/>
  <c r="R2060" i="17"/>
  <c r="S2060" i="17" s="1"/>
  <c r="T2060" i="17" s="1"/>
  <c r="U2060" i="17" s="1"/>
  <c r="Q2060" i="17"/>
  <c r="Q2028" i="17"/>
  <c r="R2028" i="17" s="1"/>
  <c r="S2028" i="17" s="1"/>
  <c r="T2028" i="17" s="1"/>
  <c r="U2028" i="17" s="1"/>
  <c r="Q1992" i="17"/>
  <c r="R1992" i="17" s="1"/>
  <c r="S1992" i="17" s="1"/>
  <c r="T1992" i="17" s="1"/>
  <c r="U1992" i="17" s="1"/>
  <c r="Q1960" i="17"/>
  <c r="R1960" i="17"/>
  <c r="S1960" i="17" s="1"/>
  <c r="T1960" i="17" s="1"/>
  <c r="U1960" i="17" s="1"/>
  <c r="R1845" i="17"/>
  <c r="S1845" i="17" s="1"/>
  <c r="T1845" i="17" s="1"/>
  <c r="U1845" i="17" s="1"/>
  <c r="Q1845" i="17"/>
  <c r="Q1810" i="17"/>
  <c r="R1810" i="17" s="1"/>
  <c r="S1810" i="17" s="1"/>
  <c r="T1810" i="17" s="1"/>
  <c r="U1810" i="17" s="1"/>
  <c r="Q1778" i="17"/>
  <c r="R1778" i="17" s="1"/>
  <c r="S1778" i="17" s="1"/>
  <c r="T1778" i="17" s="1"/>
  <c r="U1778" i="17" s="1"/>
  <c r="Q1746" i="17"/>
  <c r="R1746" i="17" s="1"/>
  <c r="S1746" i="17" s="1"/>
  <c r="T1746" i="17" s="1"/>
  <c r="U1746" i="17" s="1"/>
  <c r="R1714" i="17"/>
  <c r="S1714" i="17" s="1"/>
  <c r="T1714" i="17" s="1"/>
  <c r="U1714" i="17" s="1"/>
  <c r="Q1714" i="17"/>
  <c r="Q1682" i="17"/>
  <c r="R1682" i="17" s="1"/>
  <c r="S1682" i="17" s="1"/>
  <c r="T1682" i="17" s="1"/>
  <c r="U1682" i="17" s="1"/>
  <c r="Q1650" i="17"/>
  <c r="R1650" i="17" s="1"/>
  <c r="S1650" i="17" s="1"/>
  <c r="T1650" i="17" s="1"/>
  <c r="U1650" i="17" s="1"/>
  <c r="Q1618" i="17"/>
  <c r="R1618" i="17" s="1"/>
  <c r="S1618" i="17" s="1"/>
  <c r="T1618" i="17" s="1"/>
  <c r="U1618" i="17" s="1"/>
  <c r="R1586" i="17"/>
  <c r="S1586" i="17" s="1"/>
  <c r="T1586" i="17" s="1"/>
  <c r="U1586" i="17" s="1"/>
  <c r="Q1586" i="17"/>
  <c r="Q1280" i="17"/>
  <c r="R1280" i="17" s="1"/>
  <c r="S1280" i="17" s="1"/>
  <c r="T1280" i="17" s="1"/>
  <c r="U1280" i="17" s="1"/>
  <c r="Q1258" i="17"/>
  <c r="R1258" i="17" s="1"/>
  <c r="S1258" i="17" s="1"/>
  <c r="T1258" i="17" s="1"/>
  <c r="U1258" i="17" s="1"/>
  <c r="Q1226" i="17"/>
  <c r="R1226" i="17" s="1"/>
  <c r="S1226" i="17" s="1"/>
  <c r="T1226" i="17" s="1"/>
  <c r="U1226" i="17" s="1"/>
  <c r="R1194" i="17"/>
  <c r="S1194" i="17" s="1"/>
  <c r="T1194" i="17" s="1"/>
  <c r="U1194" i="17" s="1"/>
  <c r="Q1194" i="17"/>
  <c r="Q1162" i="17"/>
  <c r="R1162" i="17" s="1"/>
  <c r="S1162" i="17" s="1"/>
  <c r="T1162" i="17" s="1"/>
  <c r="U1162" i="17" s="1"/>
  <c r="Q1130" i="17"/>
  <c r="R1130" i="17" s="1"/>
  <c r="S1130" i="17" s="1"/>
  <c r="T1130" i="17" s="1"/>
  <c r="U1130" i="17" s="1"/>
  <c r="Q1087" i="17"/>
  <c r="R1087" i="17"/>
  <c r="S1087" i="17" s="1"/>
  <c r="T1087" i="17" s="1"/>
  <c r="U1087" i="17" s="1"/>
  <c r="Q1065" i="17"/>
  <c r="R1065" i="17" s="1"/>
  <c r="S1065" i="17" s="1"/>
  <c r="T1065" i="17" s="1"/>
  <c r="U1065" i="17" s="1"/>
  <c r="Q1024" i="17"/>
  <c r="R1024" i="17" s="1"/>
  <c r="S1024" i="17" s="1"/>
  <c r="T1024" i="17" s="1"/>
  <c r="U1024" i="17" s="1"/>
  <c r="Q960" i="17"/>
  <c r="R960" i="17" s="1"/>
  <c r="S960" i="17" s="1"/>
  <c r="T960" i="17" s="1"/>
  <c r="U960" i="17" s="1"/>
  <c r="Q896" i="17"/>
  <c r="R896" i="17"/>
  <c r="S896" i="17" s="1"/>
  <c r="T896" i="17" s="1"/>
  <c r="U896" i="17" s="1"/>
  <c r="Q844" i="17"/>
  <c r="R844" i="17" s="1"/>
  <c r="S844" i="17" s="1"/>
  <c r="T844" i="17" s="1"/>
  <c r="U844" i="17" s="1"/>
  <c r="Q796" i="17"/>
  <c r="R796" i="17" s="1"/>
  <c r="S796" i="17" s="1"/>
  <c r="T796" i="17" s="1"/>
  <c r="U796" i="17" s="1"/>
  <c r="Q764" i="17"/>
  <c r="R764" i="17" s="1"/>
  <c r="S764" i="17" s="1"/>
  <c r="T764" i="17" s="1"/>
  <c r="U764" i="17" s="1"/>
  <c r="Q732" i="17"/>
  <c r="R732" i="17" s="1"/>
  <c r="S732" i="17" s="1"/>
  <c r="T732" i="17" s="1"/>
  <c r="U732" i="17" s="1"/>
  <c r="R700" i="17"/>
  <c r="S700" i="17" s="1"/>
  <c r="T700" i="17" s="1"/>
  <c r="U700" i="17" s="1"/>
  <c r="Q700" i="17"/>
  <c r="Q668" i="17"/>
  <c r="R668" i="17" s="1"/>
  <c r="S668" i="17" s="1"/>
  <c r="T668" i="17" s="1"/>
  <c r="U668" i="17" s="1"/>
  <c r="Q395" i="17"/>
  <c r="R395" i="17" s="1"/>
  <c r="S395" i="17" s="1"/>
  <c r="T395" i="17" s="1"/>
  <c r="U395" i="17" s="1"/>
  <c r="Q5" i="17"/>
  <c r="R5" i="17" s="1"/>
  <c r="S5" i="17" s="1"/>
  <c r="T5" i="17" s="1"/>
  <c r="U5" i="17" s="1"/>
  <c r="Q2781" i="17"/>
  <c r="R2781" i="17" s="1"/>
  <c r="S2781" i="17" s="1"/>
  <c r="T2781" i="17" s="1"/>
  <c r="U2781" i="17" s="1"/>
  <c r="Q2706" i="17"/>
  <c r="R2706" i="17" s="1"/>
  <c r="S2706" i="17" s="1"/>
  <c r="T2706" i="17" s="1"/>
  <c r="U2706" i="17" s="1"/>
  <c r="Q2626" i="17"/>
  <c r="R2626" i="17" s="1"/>
  <c r="S2626" i="17" s="1"/>
  <c r="T2626" i="17" s="1"/>
  <c r="U2626" i="17" s="1"/>
  <c r="Q2659" i="17"/>
  <c r="R2659" i="17"/>
  <c r="S2659" i="17" s="1"/>
  <c r="T2659" i="17" s="1"/>
  <c r="U2659" i="17" s="1"/>
  <c r="Q2627" i="17"/>
  <c r="R2627" i="17" s="1"/>
  <c r="S2627" i="17" s="1"/>
  <c r="T2627" i="17" s="1"/>
  <c r="U2627" i="17" s="1"/>
  <c r="Q2562" i="17"/>
  <c r="R2562" i="17" s="1"/>
  <c r="S2562" i="17" s="1"/>
  <c r="T2562" i="17" s="1"/>
  <c r="U2562" i="17" s="1"/>
  <c r="Q2530" i="17"/>
  <c r="R2530" i="17" s="1"/>
  <c r="S2530" i="17" s="1"/>
  <c r="T2530" i="17" s="1"/>
  <c r="U2530" i="17" s="1"/>
  <c r="Q2498" i="17"/>
  <c r="R2498" i="17" s="1"/>
  <c r="S2498" i="17" s="1"/>
  <c r="T2498" i="17" s="1"/>
  <c r="U2498" i="17" s="1"/>
  <c r="R2456" i="17"/>
  <c r="S2456" i="17" s="1"/>
  <c r="T2456" i="17" s="1"/>
  <c r="U2456" i="17" s="1"/>
  <c r="Q2456" i="17"/>
  <c r="Q2424" i="17"/>
  <c r="R2424" i="17" s="1"/>
  <c r="S2424" i="17" s="1"/>
  <c r="T2424" i="17" s="1"/>
  <c r="U2424" i="17" s="1"/>
  <c r="Q2258" i="17"/>
  <c r="R2258" i="17" s="1"/>
  <c r="S2258" i="17" s="1"/>
  <c r="T2258" i="17" s="1"/>
  <c r="U2258" i="17" s="1"/>
  <c r="Q2112" i="17"/>
  <c r="R2112" i="17" s="1"/>
  <c r="S2112" i="17" s="1"/>
  <c r="T2112" i="17" s="1"/>
  <c r="U2112" i="17" s="1"/>
  <c r="R2056" i="17"/>
  <c r="S2056" i="17" s="1"/>
  <c r="T2056" i="17" s="1"/>
  <c r="U2056" i="17" s="1"/>
  <c r="Q2056" i="17"/>
  <c r="Q2024" i="17"/>
  <c r="R2024" i="17" s="1"/>
  <c r="S2024" i="17" s="1"/>
  <c r="T2024" i="17" s="1"/>
  <c r="U2024" i="17" s="1"/>
  <c r="Q1988" i="17"/>
  <c r="R1988" i="17" s="1"/>
  <c r="S1988" i="17" s="1"/>
  <c r="T1988" i="17" s="1"/>
  <c r="U1988" i="17" s="1"/>
  <c r="Q1841" i="17"/>
  <c r="R1841" i="17" s="1"/>
  <c r="S1841" i="17" s="1"/>
  <c r="T1841" i="17" s="1"/>
  <c r="U1841" i="17" s="1"/>
  <c r="R1774" i="17"/>
  <c r="S1774" i="17" s="1"/>
  <c r="T1774" i="17" s="1"/>
  <c r="U1774" i="17" s="1"/>
  <c r="Q1774" i="17"/>
  <c r="Q1710" i="17"/>
  <c r="R1710" i="17" s="1"/>
  <c r="S1710" i="17" s="1"/>
  <c r="T1710" i="17" s="1"/>
  <c r="U1710" i="17" s="1"/>
  <c r="Q1646" i="17"/>
  <c r="R1646" i="17" s="1"/>
  <c r="S1646" i="17" s="1"/>
  <c r="T1646" i="17" s="1"/>
  <c r="U1646" i="17" s="1"/>
  <c r="Q1582" i="17"/>
  <c r="R1582" i="17" s="1"/>
  <c r="S1582" i="17" s="1"/>
  <c r="T1582" i="17" s="1"/>
  <c r="U1582" i="17" s="1"/>
  <c r="R1254" i="17"/>
  <c r="S1254" i="17" s="1"/>
  <c r="T1254" i="17" s="1"/>
  <c r="U1254" i="17" s="1"/>
  <c r="Q1254" i="17"/>
  <c r="Q1222" i="17"/>
  <c r="R1222" i="17" s="1"/>
  <c r="S1222" i="17" s="1"/>
  <c r="T1222" i="17" s="1"/>
  <c r="U1222" i="17" s="1"/>
  <c r="Q1190" i="17"/>
  <c r="R1190" i="17" s="1"/>
  <c r="S1190" i="17" s="1"/>
  <c r="T1190" i="17" s="1"/>
  <c r="U1190" i="17" s="1"/>
  <c r="Q1158" i="17"/>
  <c r="R1158" i="17" s="1"/>
  <c r="S1158" i="17" s="1"/>
  <c r="T1158" i="17" s="1"/>
  <c r="U1158" i="17" s="1"/>
  <c r="R1098" i="17"/>
  <c r="S1098" i="17" s="1"/>
  <c r="T1098" i="17" s="1"/>
  <c r="U1098" i="17" s="1"/>
  <c r="Q1098" i="17"/>
  <c r="Q1088" i="17"/>
  <c r="R1088" i="17" s="1"/>
  <c r="S1088" i="17" s="1"/>
  <c r="T1088" i="17" s="1"/>
  <c r="U1088" i="17" s="1"/>
  <c r="Q1052" i="17"/>
  <c r="R1052" i="17" s="1"/>
  <c r="S1052" i="17" s="1"/>
  <c r="T1052" i="17" s="1"/>
  <c r="U1052" i="17" s="1"/>
  <c r="Q988" i="17"/>
  <c r="R988" i="17" s="1"/>
  <c r="S988" i="17" s="1"/>
  <c r="T988" i="17" s="1"/>
  <c r="U988" i="17" s="1"/>
  <c r="R924" i="17"/>
  <c r="S924" i="17" s="1"/>
  <c r="T924" i="17" s="1"/>
  <c r="U924" i="17" s="1"/>
  <c r="Q924" i="17"/>
  <c r="Q892" i="17"/>
  <c r="R892" i="17"/>
  <c r="S892" i="17" s="1"/>
  <c r="T892" i="17" s="1"/>
  <c r="U892" i="17" s="1"/>
  <c r="Q842" i="17"/>
  <c r="R842" i="17"/>
  <c r="S842" i="17" s="1"/>
  <c r="T842" i="17" s="1"/>
  <c r="U842" i="17" s="1"/>
  <c r="Q832" i="17"/>
  <c r="R832" i="17" s="1"/>
  <c r="S832" i="17" s="1"/>
  <c r="T832" i="17" s="1"/>
  <c r="U832" i="17" s="1"/>
  <c r="R816" i="17"/>
  <c r="S816" i="17" s="1"/>
  <c r="T816" i="17" s="1"/>
  <c r="U816" i="17" s="1"/>
  <c r="Q816" i="17"/>
  <c r="Q792" i="17"/>
  <c r="R792" i="17" s="1"/>
  <c r="S792" i="17" s="1"/>
  <c r="T792" i="17" s="1"/>
  <c r="U792" i="17" s="1"/>
  <c r="Q760" i="17"/>
  <c r="R760" i="17" s="1"/>
  <c r="S760" i="17" s="1"/>
  <c r="T760" i="17" s="1"/>
  <c r="U760" i="17" s="1"/>
  <c r="Q728" i="17"/>
  <c r="R728" i="17" s="1"/>
  <c r="S728" i="17" s="1"/>
  <c r="T728" i="17" s="1"/>
  <c r="U728" i="17" s="1"/>
  <c r="R696" i="17"/>
  <c r="S696" i="17" s="1"/>
  <c r="T696" i="17" s="1"/>
  <c r="U696" i="17" s="1"/>
  <c r="Q696" i="17"/>
  <c r="Q664" i="17"/>
  <c r="R664" i="17" s="1"/>
  <c r="S664" i="17" s="1"/>
  <c r="T664" i="17" s="1"/>
  <c r="U664" i="17" s="1"/>
  <c r="Q312" i="17"/>
  <c r="R312" i="17" s="1"/>
  <c r="S312" i="17" s="1"/>
  <c r="T312" i="17" s="1"/>
  <c r="U312" i="17" s="1"/>
  <c r="Q296" i="17"/>
  <c r="R296" i="17" s="1"/>
  <c r="S296" i="17" s="1"/>
  <c r="T296" i="17" s="1"/>
  <c r="U296" i="17" s="1"/>
  <c r="R280" i="17"/>
  <c r="S280" i="17" s="1"/>
  <c r="T280" i="17" s="1"/>
  <c r="U280" i="17" s="1"/>
  <c r="Q280" i="17"/>
  <c r="Q15" i="17"/>
  <c r="R15" i="17"/>
  <c r="S15" i="17" s="1"/>
  <c r="T15" i="17" s="1"/>
  <c r="U15" i="17" s="1"/>
  <c r="Q245" i="17"/>
  <c r="R245" i="17" s="1"/>
  <c r="S245" i="17" s="1"/>
  <c r="T245" i="17" s="1"/>
  <c r="U245" i="17" s="1"/>
  <c r="Q213" i="17"/>
  <c r="R213" i="17" s="1"/>
  <c r="S213" i="17" s="1"/>
  <c r="T213" i="17" s="1"/>
  <c r="U213" i="17" s="1"/>
  <c r="R181" i="17"/>
  <c r="S181" i="17" s="1"/>
  <c r="T181" i="17" s="1"/>
  <c r="U181" i="17" s="1"/>
  <c r="Q181" i="17"/>
  <c r="Q149" i="17"/>
  <c r="R149" i="17" s="1"/>
  <c r="S149" i="17" s="1"/>
  <c r="T149" i="17" s="1"/>
  <c r="U149" i="17" s="1"/>
  <c r="Q2750" i="17"/>
  <c r="R2750" i="17" s="1"/>
  <c r="S2750" i="17" s="1"/>
  <c r="T2750" i="17" s="1"/>
  <c r="U2750" i="17" s="1"/>
  <c r="Q2623" i="17"/>
  <c r="R2623" i="17"/>
  <c r="S2623" i="17" s="1"/>
  <c r="T2623" i="17" s="1"/>
  <c r="U2623" i="17" s="1"/>
  <c r="R2619" i="17"/>
  <c r="S2619" i="17" s="1"/>
  <c r="T2619" i="17" s="1"/>
  <c r="U2619" i="17" s="1"/>
  <c r="Q2619" i="17"/>
  <c r="Q2558" i="17"/>
  <c r="R2558" i="17" s="1"/>
  <c r="S2558" i="17" s="1"/>
  <c r="T2558" i="17" s="1"/>
  <c r="U2558" i="17" s="1"/>
  <c r="Q2526" i="17"/>
  <c r="R2526" i="17" s="1"/>
  <c r="S2526" i="17" s="1"/>
  <c r="T2526" i="17" s="1"/>
  <c r="U2526" i="17" s="1"/>
  <c r="Q2494" i="17"/>
  <c r="R2494" i="17" s="1"/>
  <c r="S2494" i="17" s="1"/>
  <c r="T2494" i="17" s="1"/>
  <c r="U2494" i="17" s="1"/>
  <c r="R2452" i="17"/>
  <c r="S2452" i="17" s="1"/>
  <c r="T2452" i="17" s="1"/>
  <c r="U2452" i="17" s="1"/>
  <c r="Q2452" i="17"/>
  <c r="Q2420" i="17"/>
  <c r="R2420" i="17" s="1"/>
  <c r="S2420" i="17" s="1"/>
  <c r="T2420" i="17" s="1"/>
  <c r="U2420" i="17" s="1"/>
  <c r="Q2286" i="17"/>
  <c r="R2286" i="17" s="1"/>
  <c r="S2286" i="17" s="1"/>
  <c r="T2286" i="17" s="1"/>
  <c r="U2286" i="17" s="1"/>
  <c r="Q2222" i="17"/>
  <c r="R2222" i="17" s="1"/>
  <c r="S2222" i="17" s="1"/>
  <c r="T2222" i="17" s="1"/>
  <c r="U2222" i="17" s="1"/>
  <c r="R2102" i="17"/>
  <c r="S2102" i="17" s="1"/>
  <c r="T2102" i="17" s="1"/>
  <c r="U2102" i="17" s="1"/>
  <c r="Q2102" i="17"/>
  <c r="Q2144" i="17"/>
  <c r="R2144" i="17" s="1"/>
  <c r="S2144" i="17" s="1"/>
  <c r="T2144" i="17" s="1"/>
  <c r="U2144" i="17" s="1"/>
  <c r="Q2108" i="17"/>
  <c r="R2108" i="17" s="1"/>
  <c r="S2108" i="17" s="1"/>
  <c r="T2108" i="17" s="1"/>
  <c r="U2108" i="17" s="1"/>
  <c r="Q2052" i="17"/>
  <c r="R2052" i="17" s="1"/>
  <c r="S2052" i="17" s="1"/>
  <c r="T2052" i="17" s="1"/>
  <c r="U2052" i="17" s="1"/>
  <c r="R2020" i="17"/>
  <c r="S2020" i="17" s="1"/>
  <c r="T2020" i="17" s="1"/>
  <c r="U2020" i="17" s="1"/>
  <c r="Q2020" i="17"/>
  <c r="Q1984" i="17"/>
  <c r="R1984" i="17" s="1"/>
  <c r="S1984" i="17" s="1"/>
  <c r="T1984" i="17" s="1"/>
  <c r="U1984" i="17" s="1"/>
  <c r="Q1837" i="17"/>
  <c r="R1837" i="17" s="1"/>
  <c r="S1837" i="17" s="1"/>
  <c r="T1837" i="17" s="1"/>
  <c r="U1837" i="17" s="1"/>
  <c r="Q1834" i="17"/>
  <c r="R1834" i="17"/>
  <c r="S1834" i="17" s="1"/>
  <c r="T1834" i="17" s="1"/>
  <c r="U1834" i="17" s="1"/>
  <c r="R1802" i="17"/>
  <c r="S1802" i="17" s="1"/>
  <c r="T1802" i="17" s="1"/>
  <c r="U1802" i="17" s="1"/>
  <c r="Q1802" i="17"/>
  <c r="Q1770" i="17"/>
  <c r="R1770" i="17" s="1"/>
  <c r="S1770" i="17" s="1"/>
  <c r="T1770" i="17" s="1"/>
  <c r="U1770" i="17" s="1"/>
  <c r="Q1738" i="17"/>
  <c r="R1738" i="17" s="1"/>
  <c r="S1738" i="17" s="1"/>
  <c r="T1738" i="17" s="1"/>
  <c r="U1738" i="17" s="1"/>
  <c r="Q1706" i="17"/>
  <c r="R1706" i="17" s="1"/>
  <c r="S1706" i="17" s="1"/>
  <c r="T1706" i="17" s="1"/>
  <c r="U1706" i="17" s="1"/>
  <c r="R1674" i="17"/>
  <c r="S1674" i="17" s="1"/>
  <c r="T1674" i="17" s="1"/>
  <c r="U1674" i="17" s="1"/>
  <c r="Q1674" i="17"/>
  <c r="Q1642" i="17"/>
  <c r="R1642" i="17" s="1"/>
  <c r="S1642" i="17" s="1"/>
  <c r="T1642" i="17" s="1"/>
  <c r="U1642" i="17" s="1"/>
  <c r="Q1610" i="17"/>
  <c r="R1610" i="17" s="1"/>
  <c r="S1610" i="17" s="1"/>
  <c r="T1610" i="17" s="1"/>
  <c r="U1610" i="17" s="1"/>
  <c r="Q1250" i="17"/>
  <c r="R1250" i="17" s="1"/>
  <c r="S1250" i="17" s="1"/>
  <c r="T1250" i="17" s="1"/>
  <c r="U1250" i="17" s="1"/>
  <c r="R1218" i="17"/>
  <c r="S1218" i="17" s="1"/>
  <c r="T1218" i="17" s="1"/>
  <c r="U1218" i="17" s="1"/>
  <c r="Q1218" i="17"/>
  <c r="Q1186" i="17"/>
  <c r="R1186" i="17" s="1"/>
  <c r="S1186" i="17" s="1"/>
  <c r="T1186" i="17" s="1"/>
  <c r="U1186" i="17" s="1"/>
  <c r="Q1154" i="17"/>
  <c r="R1154" i="17" s="1"/>
  <c r="S1154" i="17" s="1"/>
  <c r="T1154" i="17" s="1"/>
  <c r="U1154" i="17" s="1"/>
  <c r="Q1122" i="17"/>
  <c r="R1122" i="17" s="1"/>
  <c r="S1122" i="17" s="1"/>
  <c r="T1122" i="17" s="1"/>
  <c r="U1122" i="17" s="1"/>
  <c r="R1080" i="17"/>
  <c r="S1080" i="17" s="1"/>
  <c r="T1080" i="17" s="1"/>
  <c r="U1080" i="17" s="1"/>
  <c r="Q1080" i="17"/>
  <c r="Q1048" i="17"/>
  <c r="R1048" i="17" s="1"/>
  <c r="S1048" i="17" s="1"/>
  <c r="T1048" i="17" s="1"/>
  <c r="U1048" i="17" s="1"/>
  <c r="Q1016" i="17"/>
  <c r="R1016" i="17" s="1"/>
  <c r="S1016" i="17" s="1"/>
  <c r="T1016" i="17" s="1"/>
  <c r="U1016" i="17" s="1"/>
  <c r="Q984" i="17"/>
  <c r="R984" i="17" s="1"/>
  <c r="S984" i="17" s="1"/>
  <c r="T984" i="17" s="1"/>
  <c r="U984" i="17" s="1"/>
  <c r="R952" i="17"/>
  <c r="S952" i="17" s="1"/>
  <c r="T952" i="17" s="1"/>
  <c r="U952" i="17" s="1"/>
  <c r="Q952" i="17"/>
  <c r="Q920" i="17"/>
  <c r="R920" i="17" s="1"/>
  <c r="S920" i="17" s="1"/>
  <c r="T920" i="17" s="1"/>
  <c r="U920" i="17" s="1"/>
  <c r="Q841" i="17"/>
  <c r="R841" i="17" s="1"/>
  <c r="S841" i="17" s="1"/>
  <c r="T841" i="17" s="1"/>
  <c r="U841" i="17" s="1"/>
  <c r="Q850" i="17"/>
  <c r="R850" i="17"/>
  <c r="S850" i="17" s="1"/>
  <c r="T850" i="17" s="1"/>
  <c r="U850" i="17" s="1"/>
  <c r="R788" i="17"/>
  <c r="S788" i="17" s="1"/>
  <c r="T788" i="17" s="1"/>
  <c r="U788" i="17" s="1"/>
  <c r="Q788" i="17"/>
  <c r="Q756" i="17"/>
  <c r="R756" i="17" s="1"/>
  <c r="S756" i="17" s="1"/>
  <c r="T756" i="17" s="1"/>
  <c r="U756" i="17" s="1"/>
  <c r="Q724" i="17"/>
  <c r="R724" i="17" s="1"/>
  <c r="S724" i="17" s="1"/>
  <c r="T724" i="17" s="1"/>
  <c r="U724" i="17" s="1"/>
  <c r="Q692" i="17"/>
  <c r="R692" i="17" s="1"/>
  <c r="S692" i="17" s="1"/>
  <c r="T692" i="17" s="1"/>
  <c r="U692" i="17" s="1"/>
  <c r="R660" i="17"/>
  <c r="S660" i="17" s="1"/>
  <c r="T660" i="17" s="1"/>
  <c r="U660" i="17" s="1"/>
  <c r="Q660" i="17"/>
  <c r="Q241" i="17"/>
  <c r="R241" i="17" s="1"/>
  <c r="S241" i="17" s="1"/>
  <c r="T241" i="17" s="1"/>
  <c r="U241" i="17" s="1"/>
  <c r="Q209" i="17"/>
  <c r="R209" i="17" s="1"/>
  <c r="S209" i="17" s="1"/>
  <c r="T209" i="17" s="1"/>
  <c r="U209" i="17" s="1"/>
  <c r="Q177" i="17"/>
  <c r="R177" i="17" s="1"/>
  <c r="S177" i="17" s="1"/>
  <c r="T177" i="17" s="1"/>
  <c r="U177" i="17" s="1"/>
  <c r="Q2911" i="17"/>
  <c r="R2911" i="17" s="1"/>
  <c r="S2911" i="17" s="1"/>
  <c r="T2911" i="17" s="1"/>
  <c r="U2911" i="17" s="1"/>
  <c r="Q2674" i="17"/>
  <c r="R2674" i="17" s="1"/>
  <c r="S2674" i="17" s="1"/>
  <c r="T2674" i="17" s="1"/>
  <c r="U2674" i="17" s="1"/>
  <c r="Q2554" i="17"/>
  <c r="R2554" i="17" s="1"/>
  <c r="S2554" i="17" s="1"/>
  <c r="T2554" i="17" s="1"/>
  <c r="U2554" i="17" s="1"/>
  <c r="Q2522" i="17"/>
  <c r="R2522" i="17" s="1"/>
  <c r="S2522" i="17" s="1"/>
  <c r="T2522" i="17" s="1"/>
  <c r="U2522" i="17" s="1"/>
  <c r="R2490" i="17"/>
  <c r="S2490" i="17" s="1"/>
  <c r="T2490" i="17" s="1"/>
  <c r="U2490" i="17" s="1"/>
  <c r="Q2490" i="17"/>
  <c r="Q2448" i="17"/>
  <c r="R2448" i="17" s="1"/>
  <c r="S2448" i="17" s="1"/>
  <c r="T2448" i="17" s="1"/>
  <c r="U2448" i="17" s="1"/>
  <c r="Q2416" i="17"/>
  <c r="R2416" i="17" s="1"/>
  <c r="S2416" i="17" s="1"/>
  <c r="T2416" i="17" s="1"/>
  <c r="U2416" i="17" s="1"/>
  <c r="Q2282" i="17"/>
  <c r="R2282" i="17" s="1"/>
  <c r="S2282" i="17" s="1"/>
  <c r="T2282" i="17" s="1"/>
  <c r="U2282" i="17" s="1"/>
  <c r="R2250" i="17"/>
  <c r="S2250" i="17" s="1"/>
  <c r="T2250" i="17" s="1"/>
  <c r="U2250" i="17" s="1"/>
  <c r="Q2250" i="17"/>
  <c r="Q2218" i="17"/>
  <c r="R2218" i="17" s="1"/>
  <c r="S2218" i="17" s="1"/>
  <c r="T2218" i="17" s="1"/>
  <c r="U2218" i="17" s="1"/>
  <c r="Q2098" i="17"/>
  <c r="R2098" i="17" s="1"/>
  <c r="S2098" i="17" s="1"/>
  <c r="T2098" i="17" s="1"/>
  <c r="U2098" i="17" s="1"/>
  <c r="Q2048" i="17"/>
  <c r="R2048" i="17" s="1"/>
  <c r="S2048" i="17" s="1"/>
  <c r="T2048" i="17" s="1"/>
  <c r="U2048" i="17" s="1"/>
  <c r="R2016" i="17"/>
  <c r="S2016" i="17" s="1"/>
  <c r="T2016" i="17" s="1"/>
  <c r="U2016" i="17" s="1"/>
  <c r="Q2016" i="17"/>
  <c r="Q1980" i="17"/>
  <c r="R1980" i="17" s="1"/>
  <c r="S1980" i="17" s="1"/>
  <c r="T1980" i="17" s="1"/>
  <c r="U1980" i="17" s="1"/>
  <c r="Q1865" i="17"/>
  <c r="R1865" i="17" s="1"/>
  <c r="S1865" i="17" s="1"/>
  <c r="T1865" i="17" s="1"/>
  <c r="U1865" i="17" s="1"/>
  <c r="R1830" i="17"/>
  <c r="S1830" i="17" s="1"/>
  <c r="T1830" i="17" s="1"/>
  <c r="U1830" i="17" s="1"/>
  <c r="Q1830" i="17"/>
  <c r="R1798" i="17"/>
  <c r="S1798" i="17" s="1"/>
  <c r="T1798" i="17" s="1"/>
  <c r="U1798" i="17" s="1"/>
  <c r="Q1798" i="17"/>
  <c r="Q1766" i="17"/>
  <c r="R1766" i="17" s="1"/>
  <c r="S1766" i="17" s="1"/>
  <c r="T1766" i="17" s="1"/>
  <c r="U1766" i="17" s="1"/>
  <c r="R1734" i="17"/>
  <c r="S1734" i="17" s="1"/>
  <c r="T1734" i="17" s="1"/>
  <c r="U1734" i="17" s="1"/>
  <c r="Q1734" i="17"/>
  <c r="R1702" i="17"/>
  <c r="S1702" i="17" s="1"/>
  <c r="T1702" i="17" s="1"/>
  <c r="U1702" i="17" s="1"/>
  <c r="Q1702" i="17"/>
  <c r="R1670" i="17"/>
  <c r="S1670" i="17" s="1"/>
  <c r="T1670" i="17" s="1"/>
  <c r="U1670" i="17" s="1"/>
  <c r="Q1670" i="17"/>
  <c r="Q1638" i="17"/>
  <c r="R1638" i="17" s="1"/>
  <c r="S1638" i="17" s="1"/>
  <c r="T1638" i="17" s="1"/>
  <c r="U1638" i="17" s="1"/>
  <c r="R1606" i="17"/>
  <c r="S1606" i="17" s="1"/>
  <c r="T1606" i="17" s="1"/>
  <c r="U1606" i="17" s="1"/>
  <c r="Q1606" i="17"/>
  <c r="R1214" i="17"/>
  <c r="S1214" i="17" s="1"/>
  <c r="T1214" i="17" s="1"/>
  <c r="U1214" i="17" s="1"/>
  <c r="Q1214" i="17"/>
  <c r="R1150" i="17"/>
  <c r="S1150" i="17" s="1"/>
  <c r="T1150" i="17" s="1"/>
  <c r="U1150" i="17" s="1"/>
  <c r="Q1150" i="17"/>
  <c r="Q1044" i="17"/>
  <c r="R1044" i="17" s="1"/>
  <c r="S1044" i="17" s="1"/>
  <c r="T1044" i="17" s="1"/>
  <c r="U1044" i="17" s="1"/>
  <c r="R1012" i="17"/>
  <c r="S1012" i="17" s="1"/>
  <c r="T1012" i="17" s="1"/>
  <c r="U1012" i="17" s="1"/>
  <c r="Q1012" i="17"/>
  <c r="R980" i="17"/>
  <c r="S980" i="17" s="1"/>
  <c r="T980" i="17" s="1"/>
  <c r="U980" i="17" s="1"/>
  <c r="Q980" i="17"/>
  <c r="R948" i="17"/>
  <c r="S948" i="17" s="1"/>
  <c r="T948" i="17" s="1"/>
  <c r="U948" i="17" s="1"/>
  <c r="Q948" i="17"/>
  <c r="Q916" i="17"/>
  <c r="R916" i="17" s="1"/>
  <c r="S916" i="17" s="1"/>
  <c r="T916" i="17" s="1"/>
  <c r="U916" i="17" s="1"/>
  <c r="Q858" i="17"/>
  <c r="R858" i="17" s="1"/>
  <c r="S858" i="17" s="1"/>
  <c r="T858" i="17" s="1"/>
  <c r="U858" i="17" s="1"/>
  <c r="R849" i="17"/>
  <c r="S849" i="17" s="1"/>
  <c r="T849" i="17" s="1"/>
  <c r="U849" i="17" s="1"/>
  <c r="Q849" i="17"/>
  <c r="R828" i="17"/>
  <c r="S828" i="17" s="1"/>
  <c r="T828" i="17" s="1"/>
  <c r="U828" i="17" s="1"/>
  <c r="Q828" i="17"/>
  <c r="Q812" i="17"/>
  <c r="R812" i="17" s="1"/>
  <c r="S812" i="17" s="1"/>
  <c r="T812" i="17" s="1"/>
  <c r="U812" i="17" s="1"/>
  <c r="R784" i="17"/>
  <c r="S784" i="17" s="1"/>
  <c r="T784" i="17" s="1"/>
  <c r="U784" i="17" s="1"/>
  <c r="Q784" i="17"/>
  <c r="R752" i="17"/>
  <c r="S752" i="17" s="1"/>
  <c r="T752" i="17" s="1"/>
  <c r="U752" i="17" s="1"/>
  <c r="Q752" i="17"/>
  <c r="R720" i="17"/>
  <c r="S720" i="17" s="1"/>
  <c r="T720" i="17" s="1"/>
  <c r="U720" i="17" s="1"/>
  <c r="Q720" i="17"/>
  <c r="Q688" i="17"/>
  <c r="R688" i="17" s="1"/>
  <c r="S688" i="17" s="1"/>
  <c r="T688" i="17" s="1"/>
  <c r="U688" i="17" s="1"/>
  <c r="R656" i="17"/>
  <c r="S656" i="17" s="1"/>
  <c r="T656" i="17" s="1"/>
  <c r="U656" i="17" s="1"/>
  <c r="Q656" i="17"/>
  <c r="R308" i="17"/>
  <c r="S308" i="17" s="1"/>
  <c r="T308" i="17" s="1"/>
  <c r="U308" i="17" s="1"/>
  <c r="Q308" i="17"/>
  <c r="R292" i="17"/>
  <c r="S292" i="17" s="1"/>
  <c r="T292" i="17" s="1"/>
  <c r="U292" i="17" s="1"/>
  <c r="Q292" i="17"/>
  <c r="Q237" i="17"/>
  <c r="R237" i="17" s="1"/>
  <c r="S237" i="17" s="1"/>
  <c r="T237" i="17" s="1"/>
  <c r="U237" i="17" s="1"/>
  <c r="R205" i="17"/>
  <c r="S205" i="17" s="1"/>
  <c r="T205" i="17" s="1"/>
  <c r="U205" i="17" s="1"/>
  <c r="Q205" i="17"/>
  <c r="R173" i="17"/>
  <c r="S173" i="17" s="1"/>
  <c r="T173" i="17" s="1"/>
  <c r="U173" i="17" s="1"/>
  <c r="Q173" i="17"/>
  <c r="Q2987" i="17"/>
  <c r="R2987" i="17" s="1"/>
  <c r="S2987" i="17" s="1"/>
  <c r="T2987" i="17" s="1"/>
  <c r="U2987" i="17" s="1"/>
  <c r="Q2955" i="17"/>
  <c r="R2955" i="17"/>
  <c r="S2955" i="17" s="1"/>
  <c r="T2955" i="17" s="1"/>
  <c r="U2955" i="17" s="1"/>
  <c r="Q2989" i="17"/>
  <c r="R2989" i="17" s="1"/>
  <c r="S2989" i="17" s="1"/>
  <c r="T2989" i="17" s="1"/>
  <c r="U2989" i="17" s="1"/>
  <c r="Q2973" i="17"/>
  <c r="R2973" i="17" s="1"/>
  <c r="S2973" i="17" s="1"/>
  <c r="T2973" i="17" s="1"/>
  <c r="U2973" i="17" s="1"/>
  <c r="Q2957" i="17"/>
  <c r="R2957" i="17" s="1"/>
  <c r="S2957" i="17" s="1"/>
  <c r="T2957" i="17" s="1"/>
  <c r="U2957" i="17" s="1"/>
  <c r="Q2941" i="17"/>
  <c r="R2941" i="17"/>
  <c r="S2941" i="17" s="1"/>
  <c r="T2941" i="17" s="1"/>
  <c r="U2941" i="17" s="1"/>
  <c r="Q2936" i="17"/>
  <c r="R2936" i="17" s="1"/>
  <c r="S2936" i="17" s="1"/>
  <c r="T2936" i="17" s="1"/>
  <c r="U2936" i="17" s="1"/>
  <c r="R2904" i="17"/>
  <c r="S2904" i="17" s="1"/>
  <c r="T2904" i="17" s="1"/>
  <c r="U2904" i="17" s="1"/>
  <c r="Q2904" i="17"/>
  <c r="Q2986" i="17"/>
  <c r="R2986" i="17" s="1"/>
  <c r="S2986" i="17" s="1"/>
  <c r="T2986" i="17" s="1"/>
  <c r="U2986" i="17" s="1"/>
  <c r="P2968" i="17"/>
  <c r="Q2954" i="17"/>
  <c r="R2954" i="17" s="1"/>
  <c r="S2954" i="17" s="1"/>
  <c r="T2954" i="17" s="1"/>
  <c r="U2954" i="17" s="1"/>
  <c r="Q2934" i="17"/>
  <c r="R2934" i="17" s="1"/>
  <c r="S2934" i="17" s="1"/>
  <c r="T2934" i="17" s="1"/>
  <c r="U2934" i="17" s="1"/>
  <c r="Q2855" i="17"/>
  <c r="R2855" i="17" s="1"/>
  <c r="S2855" i="17" s="1"/>
  <c r="T2855" i="17" s="1"/>
  <c r="U2855" i="17" s="1"/>
  <c r="Q2998" i="17"/>
  <c r="R2998" i="17"/>
  <c r="S2998" i="17" s="1"/>
  <c r="T2998" i="17" s="1"/>
  <c r="U2998" i="17" s="1"/>
  <c r="Q2896" i="17"/>
  <c r="R2896" i="17" s="1"/>
  <c r="S2896" i="17" s="1"/>
  <c r="T2896" i="17" s="1"/>
  <c r="U2896" i="17" s="1"/>
  <c r="Q2870" i="17"/>
  <c r="R2870" i="17" s="1"/>
  <c r="S2870" i="17" s="1"/>
  <c r="T2870" i="17" s="1"/>
  <c r="U2870" i="17" s="1"/>
  <c r="Q2856" i="17"/>
  <c r="R2856" i="17" s="1"/>
  <c r="S2856" i="17" s="1"/>
  <c r="T2856" i="17" s="1"/>
  <c r="U2856" i="17" s="1"/>
  <c r="Q2829" i="17"/>
  <c r="R2829" i="17" s="1"/>
  <c r="S2829" i="17" s="1"/>
  <c r="T2829" i="17" s="1"/>
  <c r="U2829" i="17" s="1"/>
  <c r="R2771" i="17"/>
  <c r="S2771" i="17" s="1"/>
  <c r="T2771" i="17" s="1"/>
  <c r="U2771" i="17" s="1"/>
  <c r="Q2771" i="17"/>
  <c r="Q2807" i="17"/>
  <c r="R2807" i="17"/>
  <c r="S2807" i="17" s="1"/>
  <c r="T2807" i="17" s="1"/>
  <c r="U2807" i="17" s="1"/>
  <c r="Q2791" i="17"/>
  <c r="R2791" i="17"/>
  <c r="S2791" i="17" s="1"/>
  <c r="T2791" i="17" s="1"/>
  <c r="U2791" i="17" s="1"/>
  <c r="Q2830" i="17"/>
  <c r="R2830" i="17" s="1"/>
  <c r="S2830" i="17" s="1"/>
  <c r="T2830" i="17" s="1"/>
  <c r="U2830" i="17" s="1"/>
  <c r="R2723" i="17"/>
  <c r="S2723" i="17" s="1"/>
  <c r="T2723" i="17" s="1"/>
  <c r="U2723" i="17" s="1"/>
  <c r="Q2723" i="17"/>
  <c r="Q2770" i="17"/>
  <c r="R2770" i="17"/>
  <c r="S2770" i="17" s="1"/>
  <c r="T2770" i="17" s="1"/>
  <c r="U2770" i="17" s="1"/>
  <c r="Q2757" i="17"/>
  <c r="R2757" i="17" s="1"/>
  <c r="S2757" i="17" s="1"/>
  <c r="T2757" i="17" s="1"/>
  <c r="U2757" i="17" s="1"/>
  <c r="Q2739" i="17"/>
  <c r="R2739" i="17" s="1"/>
  <c r="S2739" i="17" s="1"/>
  <c r="T2739" i="17" s="1"/>
  <c r="U2739" i="17" s="1"/>
  <c r="R2708" i="17"/>
  <c r="S2708" i="17" s="1"/>
  <c r="T2708" i="17" s="1"/>
  <c r="U2708" i="17" s="1"/>
  <c r="Q2708" i="17"/>
  <c r="Q2676" i="17"/>
  <c r="R2676" i="17"/>
  <c r="S2676" i="17" s="1"/>
  <c r="T2676" i="17" s="1"/>
  <c r="U2676" i="17" s="1"/>
  <c r="Q2654" i="17"/>
  <c r="R2654" i="17" s="1"/>
  <c r="S2654" i="17" s="1"/>
  <c r="T2654" i="17" s="1"/>
  <c r="U2654" i="17" s="1"/>
  <c r="Q2758" i="17"/>
  <c r="R2758" i="17" s="1"/>
  <c r="S2758" i="17" s="1"/>
  <c r="T2758" i="17" s="1"/>
  <c r="U2758" i="17" s="1"/>
  <c r="Q2667" i="17"/>
  <c r="R2667" i="17" s="1"/>
  <c r="S2667" i="17" s="1"/>
  <c r="T2667" i="17" s="1"/>
  <c r="U2667" i="17" s="1"/>
  <c r="Q2838" i="17"/>
  <c r="R2838" i="17"/>
  <c r="S2838" i="17" s="1"/>
  <c r="T2838" i="17" s="1"/>
  <c r="U2838" i="17" s="1"/>
  <c r="Q2668" i="17"/>
  <c r="R2668" i="17"/>
  <c r="S2668" i="17" s="1"/>
  <c r="T2668" i="17" s="1"/>
  <c r="U2668" i="17" s="1"/>
  <c r="Q2636" i="17"/>
  <c r="R2636" i="17" s="1"/>
  <c r="S2636" i="17" s="1"/>
  <c r="T2636" i="17" s="1"/>
  <c r="U2636" i="17" s="1"/>
  <c r="Q2640" i="17"/>
  <c r="R2640" i="17" s="1"/>
  <c r="S2640" i="17" s="1"/>
  <c r="T2640" i="17" s="1"/>
  <c r="U2640" i="17" s="1"/>
  <c r="Q2764" i="17"/>
  <c r="R2764" i="17"/>
  <c r="S2764" i="17" s="1"/>
  <c r="T2764" i="17" s="1"/>
  <c r="U2764" i="17" s="1"/>
  <c r="Q2575" i="17"/>
  <c r="R2575" i="17" s="1"/>
  <c r="S2575" i="17" s="1"/>
  <c r="T2575" i="17" s="1"/>
  <c r="U2575" i="17" s="1"/>
  <c r="Q2543" i="17"/>
  <c r="R2543" i="17" s="1"/>
  <c r="S2543" i="17" s="1"/>
  <c r="T2543" i="17" s="1"/>
  <c r="U2543" i="17" s="1"/>
  <c r="R2511" i="17"/>
  <c r="S2511" i="17" s="1"/>
  <c r="T2511" i="17" s="1"/>
  <c r="U2511" i="17" s="1"/>
  <c r="Q2511" i="17"/>
  <c r="Q2589" i="17"/>
  <c r="R2589" i="17"/>
  <c r="S2589" i="17" s="1"/>
  <c r="T2589" i="17" s="1"/>
  <c r="U2589" i="17" s="1"/>
  <c r="Q2650" i="17"/>
  <c r="R2650" i="17" s="1"/>
  <c r="S2650" i="17" s="1"/>
  <c r="T2650" i="17" s="1"/>
  <c r="U2650" i="17" s="1"/>
  <c r="Q2609" i="17"/>
  <c r="R2609" i="17" s="1"/>
  <c r="S2609" i="17" s="1"/>
  <c r="T2609" i="17" s="1"/>
  <c r="U2609" i="17" s="1"/>
  <c r="R2534" i="17"/>
  <c r="S2534" i="17" s="1"/>
  <c r="T2534" i="17" s="1"/>
  <c r="U2534" i="17" s="1"/>
  <c r="Q2534" i="17"/>
  <c r="Q2506" i="17"/>
  <c r="R2506" i="17" s="1"/>
  <c r="S2506" i="17" s="1"/>
  <c r="T2506" i="17" s="1"/>
  <c r="U2506" i="17" s="1"/>
  <c r="Q2358" i="17"/>
  <c r="R2358" i="17"/>
  <c r="S2358" i="17" s="1"/>
  <c r="T2358" i="17" s="1"/>
  <c r="U2358" i="17" s="1"/>
  <c r="Q2518" i="17"/>
  <c r="R2518" i="17" s="1"/>
  <c r="S2518" i="17" s="1"/>
  <c r="T2518" i="17" s="1"/>
  <c r="U2518" i="17" s="1"/>
  <c r="R2437" i="17"/>
  <c r="S2437" i="17" s="1"/>
  <c r="T2437" i="17" s="1"/>
  <c r="U2437" i="17" s="1"/>
  <c r="Q2437" i="17"/>
  <c r="Q2377" i="17"/>
  <c r="R2377" i="17"/>
  <c r="S2377" i="17" s="1"/>
  <c r="T2377" i="17" s="1"/>
  <c r="U2377" i="17" s="1"/>
  <c r="Q2345" i="17"/>
  <c r="R2345" i="17" s="1"/>
  <c r="S2345" i="17" s="1"/>
  <c r="T2345" i="17" s="1"/>
  <c r="U2345" i="17" s="1"/>
  <c r="Q2313" i="17"/>
  <c r="R2313" i="17" s="1"/>
  <c r="S2313" i="17" s="1"/>
  <c r="T2313" i="17" s="1"/>
  <c r="U2313" i="17" s="1"/>
  <c r="R2361" i="17"/>
  <c r="S2361" i="17" s="1"/>
  <c r="T2361" i="17" s="1"/>
  <c r="U2361" i="17" s="1"/>
  <c r="Q2361" i="17"/>
  <c r="Q2388" i="17"/>
  <c r="R2388" i="17" s="1"/>
  <c r="S2388" i="17" s="1"/>
  <c r="T2388" i="17" s="1"/>
  <c r="U2388" i="17" s="1"/>
  <c r="Q2324" i="17"/>
  <c r="R2324" i="17" s="1"/>
  <c r="S2324" i="17" s="1"/>
  <c r="T2324" i="17" s="1"/>
  <c r="U2324" i="17" s="1"/>
  <c r="Q2292" i="17"/>
  <c r="R2292" i="17" s="1"/>
  <c r="S2292" i="17" s="1"/>
  <c r="T2292" i="17" s="1"/>
  <c r="U2292" i="17" s="1"/>
  <c r="R2260" i="17"/>
  <c r="S2260" i="17" s="1"/>
  <c r="T2260" i="17" s="1"/>
  <c r="U2260" i="17" s="1"/>
  <c r="Q2260" i="17"/>
  <c r="Q2586" i="17"/>
  <c r="R2586" i="17" s="1"/>
  <c r="S2586" i="17" s="1"/>
  <c r="T2586" i="17" s="1"/>
  <c r="U2586" i="17" s="1"/>
  <c r="Q2364" i="17"/>
  <c r="R2364" i="17" s="1"/>
  <c r="S2364" i="17" s="1"/>
  <c r="T2364" i="17" s="1"/>
  <c r="U2364" i="17" s="1"/>
  <c r="Q2224" i="17"/>
  <c r="R2224" i="17" s="1"/>
  <c r="S2224" i="17" s="1"/>
  <c r="T2224" i="17" s="1"/>
  <c r="U2224" i="17" s="1"/>
  <c r="R2191" i="17"/>
  <c r="S2191" i="17" s="1"/>
  <c r="T2191" i="17" s="1"/>
  <c r="U2191" i="17" s="1"/>
  <c r="Q2191" i="17"/>
  <c r="Q2159" i="17"/>
  <c r="R2159" i="17" s="1"/>
  <c r="S2159" i="17" s="1"/>
  <c r="T2159" i="17" s="1"/>
  <c r="U2159" i="17" s="1"/>
  <c r="Q2127" i="17"/>
  <c r="R2127" i="17" s="1"/>
  <c r="S2127" i="17" s="1"/>
  <c r="T2127" i="17" s="1"/>
  <c r="U2127" i="17" s="1"/>
  <c r="Q2095" i="17"/>
  <c r="R2095" i="17" s="1"/>
  <c r="S2095" i="17" s="1"/>
  <c r="T2095" i="17" s="1"/>
  <c r="U2095" i="17" s="1"/>
  <c r="R2457" i="17"/>
  <c r="S2457" i="17" s="1"/>
  <c r="T2457" i="17" s="1"/>
  <c r="U2457" i="17" s="1"/>
  <c r="Q2457" i="17"/>
  <c r="Q2226" i="17"/>
  <c r="R2226" i="17" s="1"/>
  <c r="S2226" i="17" s="1"/>
  <c r="T2226" i="17" s="1"/>
  <c r="U2226" i="17" s="1"/>
  <c r="Q2166" i="17"/>
  <c r="R2166" i="17" s="1"/>
  <c r="S2166" i="17" s="1"/>
  <c r="T2166" i="17" s="1"/>
  <c r="U2166" i="17" s="1"/>
  <c r="Q2134" i="17"/>
  <c r="R2134" i="17" s="1"/>
  <c r="S2134" i="17" s="1"/>
  <c r="T2134" i="17" s="1"/>
  <c r="U2134" i="17" s="1"/>
  <c r="R2094" i="17"/>
  <c r="S2094" i="17" s="1"/>
  <c r="T2094" i="17" s="1"/>
  <c r="U2094" i="17" s="1"/>
  <c r="Q2094" i="17"/>
  <c r="Q2228" i="17"/>
  <c r="R2228" i="17" s="1"/>
  <c r="S2228" i="17" s="1"/>
  <c r="T2228" i="17" s="1"/>
  <c r="U2228" i="17" s="1"/>
  <c r="Q2205" i="17"/>
  <c r="R2205" i="17" s="1"/>
  <c r="S2205" i="17" s="1"/>
  <c r="T2205" i="17" s="1"/>
  <c r="U2205" i="17" s="1"/>
  <c r="Q2173" i="17"/>
  <c r="R2173" i="17" s="1"/>
  <c r="S2173" i="17" s="1"/>
  <c r="T2173" i="17" s="1"/>
  <c r="U2173" i="17" s="1"/>
  <c r="R2141" i="17"/>
  <c r="S2141" i="17" s="1"/>
  <c r="T2141" i="17" s="1"/>
  <c r="U2141" i="17" s="1"/>
  <c r="Q2141" i="17"/>
  <c r="Q2109" i="17"/>
  <c r="R2109" i="17" s="1"/>
  <c r="S2109" i="17" s="1"/>
  <c r="T2109" i="17" s="1"/>
  <c r="U2109" i="17" s="1"/>
  <c r="Q2425" i="17"/>
  <c r="R2425" i="17" s="1"/>
  <c r="S2425" i="17" s="1"/>
  <c r="T2425" i="17" s="1"/>
  <c r="U2425" i="17" s="1"/>
  <c r="Q2369" i="17"/>
  <c r="R2369" i="17" s="1"/>
  <c r="S2369" i="17" s="1"/>
  <c r="T2369" i="17" s="1"/>
  <c r="U2369" i="17" s="1"/>
  <c r="R2254" i="17"/>
  <c r="S2254" i="17" s="1"/>
  <c r="T2254" i="17" s="1"/>
  <c r="U2254" i="17" s="1"/>
  <c r="Q2254" i="17"/>
  <c r="Q2140" i="17"/>
  <c r="R2140" i="17" s="1"/>
  <c r="S2140" i="17" s="1"/>
  <c r="T2140" i="17" s="1"/>
  <c r="U2140" i="17" s="1"/>
  <c r="Q2055" i="17"/>
  <c r="R2055" i="17" s="1"/>
  <c r="S2055" i="17" s="1"/>
  <c r="T2055" i="17" s="1"/>
  <c r="U2055" i="17" s="1"/>
  <c r="Q2023" i="17"/>
  <c r="R2023" i="17" s="1"/>
  <c r="S2023" i="17" s="1"/>
  <c r="T2023" i="17" s="1"/>
  <c r="U2023" i="17" s="1"/>
  <c r="R1991" i="17"/>
  <c r="S1991" i="17" s="1"/>
  <c r="T1991" i="17" s="1"/>
  <c r="U1991" i="17" s="1"/>
  <c r="Q1991" i="17"/>
  <c r="Q2212" i="17"/>
  <c r="R2212" i="17" s="1"/>
  <c r="S2212" i="17" s="1"/>
  <c r="T2212" i="17" s="1"/>
  <c r="U2212" i="17" s="1"/>
  <c r="Q2092" i="17"/>
  <c r="R2092" i="17" s="1"/>
  <c r="S2092" i="17" s="1"/>
  <c r="T2092" i="17" s="1"/>
  <c r="U2092" i="17" s="1"/>
  <c r="Q2046" i="17"/>
  <c r="R2046" i="17" s="1"/>
  <c r="S2046" i="17" s="1"/>
  <c r="T2046" i="17" s="1"/>
  <c r="U2046" i="17" s="1"/>
  <c r="Q2014" i="17"/>
  <c r="R2014" i="17" s="1"/>
  <c r="S2014" i="17" s="1"/>
  <c r="T2014" i="17" s="1"/>
  <c r="U2014" i="17" s="1"/>
  <c r="Q1982" i="17"/>
  <c r="R1982" i="17"/>
  <c r="S1982" i="17" s="1"/>
  <c r="T1982" i="17" s="1"/>
  <c r="U1982" i="17" s="1"/>
  <c r="Q2206" i="17"/>
  <c r="R2206" i="17" s="1"/>
  <c r="S2206" i="17" s="1"/>
  <c r="T2206" i="17" s="1"/>
  <c r="U2206" i="17" s="1"/>
  <c r="Q2104" i="17"/>
  <c r="R2104" i="17" s="1"/>
  <c r="S2104" i="17" s="1"/>
  <c r="T2104" i="17" s="1"/>
  <c r="U2104" i="17" s="1"/>
  <c r="R2152" i="17"/>
  <c r="S2152" i="17" s="1"/>
  <c r="T2152" i="17" s="1"/>
  <c r="U2152" i="17" s="1"/>
  <c r="Q2152" i="17"/>
  <c r="Q2068" i="17"/>
  <c r="R2068" i="17" s="1"/>
  <c r="S2068" i="17" s="1"/>
  <c r="T2068" i="17" s="1"/>
  <c r="U2068" i="17" s="1"/>
  <c r="Q2004" i="17"/>
  <c r="R2004" i="17" s="1"/>
  <c r="S2004" i="17" s="1"/>
  <c r="T2004" i="17" s="1"/>
  <c r="U2004" i="17" s="1"/>
  <c r="Q2057" i="17"/>
  <c r="R2057" i="17" s="1"/>
  <c r="S2057" i="17" s="1"/>
  <c r="T2057" i="17" s="1"/>
  <c r="U2057" i="17" s="1"/>
  <c r="R2053" i="17"/>
  <c r="S2053" i="17" s="1"/>
  <c r="T2053" i="17" s="1"/>
  <c r="U2053" i="17" s="1"/>
  <c r="Q2053" i="17"/>
  <c r="Q1940" i="17"/>
  <c r="R1940" i="17" s="1"/>
  <c r="S1940" i="17" s="1"/>
  <c r="T1940" i="17" s="1"/>
  <c r="U1940" i="17" s="1"/>
  <c r="Q1908" i="17"/>
  <c r="R1908" i="17" s="1"/>
  <c r="S1908" i="17" s="1"/>
  <c r="T1908" i="17" s="1"/>
  <c r="U1908" i="17" s="1"/>
  <c r="Q1876" i="17"/>
  <c r="R1876" i="17" s="1"/>
  <c r="S1876" i="17" s="1"/>
  <c r="T1876" i="17" s="1"/>
  <c r="U1876" i="17" s="1"/>
  <c r="R1844" i="17"/>
  <c r="S1844" i="17" s="1"/>
  <c r="T1844" i="17" s="1"/>
  <c r="U1844" i="17" s="1"/>
  <c r="Q1844" i="17"/>
  <c r="Q1964" i="17"/>
  <c r="R1964" i="17" s="1"/>
  <c r="S1964" i="17" s="1"/>
  <c r="T1964" i="17" s="1"/>
  <c r="U1964" i="17" s="1"/>
  <c r="Q1951" i="17"/>
  <c r="R1951" i="17"/>
  <c r="S1951" i="17" s="1"/>
  <c r="T1951" i="17" s="1"/>
  <c r="U1951" i="17" s="1"/>
  <c r="Q1919" i="17"/>
  <c r="R1919" i="17" s="1"/>
  <c r="S1919" i="17" s="1"/>
  <c r="T1919" i="17" s="1"/>
  <c r="U1919" i="17" s="1"/>
  <c r="Q1887" i="17"/>
  <c r="R1887" i="17" s="1"/>
  <c r="S1887" i="17" s="1"/>
  <c r="T1887" i="17" s="1"/>
  <c r="U1887" i="17" s="1"/>
  <c r="Q1855" i="17"/>
  <c r="R1855" i="17"/>
  <c r="S1855" i="17" s="1"/>
  <c r="T1855" i="17" s="1"/>
  <c r="U1855" i="17" s="1"/>
  <c r="Q1929" i="17"/>
  <c r="R1929" i="17" s="1"/>
  <c r="S1929" i="17" s="1"/>
  <c r="T1929" i="17" s="1"/>
  <c r="U1929" i="17" s="1"/>
  <c r="Q1874" i="17"/>
  <c r="R1874" i="17" s="1"/>
  <c r="S1874" i="17" s="1"/>
  <c r="T1874" i="17" s="1"/>
  <c r="U1874" i="17" s="1"/>
  <c r="R1877" i="17"/>
  <c r="S1877" i="17" s="1"/>
  <c r="T1877" i="17" s="1"/>
  <c r="U1877" i="17" s="1"/>
  <c r="Q1877" i="17"/>
  <c r="Q1821" i="17"/>
  <c r="R1821" i="17" s="1"/>
  <c r="S1821" i="17" s="1"/>
  <c r="T1821" i="17" s="1"/>
  <c r="U1821" i="17" s="1"/>
  <c r="Q1789" i="17"/>
  <c r="R1789" i="17" s="1"/>
  <c r="S1789" i="17" s="1"/>
  <c r="T1789" i="17" s="1"/>
  <c r="U1789" i="17" s="1"/>
  <c r="R1757" i="17"/>
  <c r="S1757" i="17" s="1"/>
  <c r="T1757" i="17" s="1"/>
  <c r="U1757" i="17" s="1"/>
  <c r="Q1757" i="17"/>
  <c r="R1725" i="17"/>
  <c r="S1725" i="17" s="1"/>
  <c r="T1725" i="17" s="1"/>
  <c r="U1725" i="17" s="1"/>
  <c r="Q1725" i="17"/>
  <c r="Q1693" i="17"/>
  <c r="R1693" i="17" s="1"/>
  <c r="S1693" i="17" s="1"/>
  <c r="T1693" i="17" s="1"/>
  <c r="U1693" i="17" s="1"/>
  <c r="Q1661" i="17"/>
  <c r="R1661" i="17" s="1"/>
  <c r="S1661" i="17" s="1"/>
  <c r="T1661" i="17" s="1"/>
  <c r="U1661" i="17" s="1"/>
  <c r="R1629" i="17"/>
  <c r="S1629" i="17" s="1"/>
  <c r="T1629" i="17" s="1"/>
  <c r="U1629" i="17" s="1"/>
  <c r="Q1629" i="17"/>
  <c r="R1597" i="17"/>
  <c r="S1597" i="17" s="1"/>
  <c r="T1597" i="17" s="1"/>
  <c r="U1597" i="17" s="1"/>
  <c r="Q1597" i="17"/>
  <c r="Q1934" i="17"/>
  <c r="R1934" i="17" s="1"/>
  <c r="S1934" i="17" s="1"/>
  <c r="T1934" i="17" s="1"/>
  <c r="U1934" i="17" s="1"/>
  <c r="Q1838" i="17"/>
  <c r="R1838" i="17" s="1"/>
  <c r="S1838" i="17" s="1"/>
  <c r="T1838" i="17" s="1"/>
  <c r="U1838" i="17" s="1"/>
  <c r="R1873" i="17"/>
  <c r="S1873" i="17" s="1"/>
  <c r="T1873" i="17" s="1"/>
  <c r="U1873" i="17" s="1"/>
  <c r="Q1873" i="17"/>
  <c r="Q1820" i="17"/>
  <c r="R1820" i="17" s="1"/>
  <c r="S1820" i="17" s="1"/>
  <c r="T1820" i="17" s="1"/>
  <c r="U1820" i="17" s="1"/>
  <c r="Q1788" i="17"/>
  <c r="R1788" i="17"/>
  <c r="S1788" i="17" s="1"/>
  <c r="T1788" i="17" s="1"/>
  <c r="U1788" i="17" s="1"/>
  <c r="Q1756" i="17"/>
  <c r="R1756" i="17"/>
  <c r="S1756" i="17" s="1"/>
  <c r="T1756" i="17" s="1"/>
  <c r="U1756" i="17" s="1"/>
  <c r="Q1724" i="17"/>
  <c r="R1724" i="17" s="1"/>
  <c r="S1724" i="17" s="1"/>
  <c r="T1724" i="17" s="1"/>
  <c r="U1724" i="17" s="1"/>
  <c r="Q1692" i="17"/>
  <c r="R1692" i="17" s="1"/>
  <c r="S1692" i="17" s="1"/>
  <c r="T1692" i="17" s="1"/>
  <c r="U1692" i="17" s="1"/>
  <c r="Q1660" i="17"/>
  <c r="R1660" i="17"/>
  <c r="S1660" i="17" s="1"/>
  <c r="T1660" i="17" s="1"/>
  <c r="U1660" i="17" s="1"/>
  <c r="Q1628" i="17"/>
  <c r="R1628" i="17"/>
  <c r="S1628" i="17" s="1"/>
  <c r="T1628" i="17" s="1"/>
  <c r="U1628" i="17" s="1"/>
  <c r="Q1596" i="17"/>
  <c r="R1596" i="17" s="1"/>
  <c r="S1596" i="17" s="1"/>
  <c r="T1596" i="17" s="1"/>
  <c r="U1596" i="17" s="1"/>
  <c r="R1869" i="17"/>
  <c r="S1869" i="17" s="1"/>
  <c r="T1869" i="17" s="1"/>
  <c r="U1869" i="17" s="1"/>
  <c r="Q1869" i="17"/>
  <c r="Q1917" i="17"/>
  <c r="R1917" i="17" s="1"/>
  <c r="S1917" i="17" s="1"/>
  <c r="T1917" i="17" s="1"/>
  <c r="U1917" i="17" s="1"/>
  <c r="Q1803" i="17"/>
  <c r="R1803" i="17" s="1"/>
  <c r="S1803" i="17" s="1"/>
  <c r="T1803" i="17" s="1"/>
  <c r="U1803" i="17" s="1"/>
  <c r="R1739" i="17"/>
  <c r="S1739" i="17" s="1"/>
  <c r="T1739" i="17" s="1"/>
  <c r="U1739" i="17" s="1"/>
  <c r="Q1739" i="17"/>
  <c r="R1675" i="17"/>
  <c r="S1675" i="17" s="1"/>
  <c r="T1675" i="17" s="1"/>
  <c r="U1675" i="17" s="1"/>
  <c r="Q1675" i="17"/>
  <c r="Q1611" i="17"/>
  <c r="R1611" i="17" s="1"/>
  <c r="S1611" i="17" s="1"/>
  <c r="T1611" i="17" s="1"/>
  <c r="U1611" i="17" s="1"/>
  <c r="Q1806" i="17"/>
  <c r="R1806" i="17" s="1"/>
  <c r="S1806" i="17" s="1"/>
  <c r="T1806" i="17" s="1"/>
  <c r="U1806" i="17" s="1"/>
  <c r="R1742" i="17"/>
  <c r="S1742" i="17" s="1"/>
  <c r="T1742" i="17" s="1"/>
  <c r="U1742" i="17" s="1"/>
  <c r="Q1742" i="17"/>
  <c r="R1678" i="17"/>
  <c r="S1678" i="17" s="1"/>
  <c r="T1678" i="17" s="1"/>
  <c r="U1678" i="17" s="1"/>
  <c r="Q1678" i="17"/>
  <c r="Q1614" i="17"/>
  <c r="R1614" i="17" s="1"/>
  <c r="S1614" i="17" s="1"/>
  <c r="T1614" i="17" s="1"/>
  <c r="U1614" i="17" s="1"/>
  <c r="Q1563" i="17"/>
  <c r="R1563" i="17" s="1"/>
  <c r="S1563" i="17" s="1"/>
  <c r="T1563" i="17" s="1"/>
  <c r="U1563" i="17" s="1"/>
  <c r="Q1343" i="17"/>
  <c r="R1343" i="17" s="1"/>
  <c r="S1343" i="17" s="1"/>
  <c r="T1343" i="17" s="1"/>
  <c r="U1343" i="17" s="1"/>
  <c r="R1311" i="17"/>
  <c r="S1311" i="17" s="1"/>
  <c r="T1311" i="17" s="1"/>
  <c r="U1311" i="17" s="1"/>
  <c r="Q1311" i="17"/>
  <c r="Q1279" i="17"/>
  <c r="R1279" i="17" s="1"/>
  <c r="S1279" i="17" s="1"/>
  <c r="T1279" i="17" s="1"/>
  <c r="U1279" i="17" s="1"/>
  <c r="Q1823" i="17"/>
  <c r="R1823" i="17" s="1"/>
  <c r="S1823" i="17" s="1"/>
  <c r="T1823" i="17" s="1"/>
  <c r="U1823" i="17" s="1"/>
  <c r="Q1759" i="17"/>
  <c r="R1759" i="17" s="1"/>
  <c r="S1759" i="17" s="1"/>
  <c r="T1759" i="17" s="1"/>
  <c r="U1759" i="17" s="1"/>
  <c r="R1695" i="17"/>
  <c r="S1695" i="17" s="1"/>
  <c r="T1695" i="17" s="1"/>
  <c r="U1695" i="17" s="1"/>
  <c r="Q1695" i="17"/>
  <c r="Q1631" i="17"/>
  <c r="R1631" i="17" s="1"/>
  <c r="S1631" i="17" s="1"/>
  <c r="T1631" i="17" s="1"/>
  <c r="U1631" i="17" s="1"/>
  <c r="Q1815" i="17"/>
  <c r="R1815" i="17" s="1"/>
  <c r="S1815" i="17" s="1"/>
  <c r="T1815" i="17" s="1"/>
  <c r="U1815" i="17" s="1"/>
  <c r="Q1751" i="17"/>
  <c r="R1751" i="17" s="1"/>
  <c r="S1751" i="17" s="1"/>
  <c r="T1751" i="17" s="1"/>
  <c r="U1751" i="17" s="1"/>
  <c r="R1687" i="17"/>
  <c r="S1687" i="17" s="1"/>
  <c r="T1687" i="17" s="1"/>
  <c r="U1687" i="17" s="1"/>
  <c r="Q1687" i="17"/>
  <c r="Q1623" i="17"/>
  <c r="R1623" i="17" s="1"/>
  <c r="S1623" i="17" s="1"/>
  <c r="T1623" i="17" s="1"/>
  <c r="U1623" i="17" s="1"/>
  <c r="Q1573" i="17"/>
  <c r="R1573" i="17" s="1"/>
  <c r="S1573" i="17" s="1"/>
  <c r="T1573" i="17" s="1"/>
  <c r="U1573" i="17" s="1"/>
  <c r="Q1541" i="17"/>
  <c r="R1541" i="17" s="1"/>
  <c r="S1541" i="17" s="1"/>
  <c r="T1541" i="17" s="1"/>
  <c r="U1541" i="17" s="1"/>
  <c r="R1505" i="17"/>
  <c r="S1505" i="17" s="1"/>
  <c r="T1505" i="17" s="1"/>
  <c r="U1505" i="17" s="1"/>
  <c r="Q1505" i="17"/>
  <c r="Q1469" i="17"/>
  <c r="R1469" i="17" s="1"/>
  <c r="S1469" i="17" s="1"/>
  <c r="T1469" i="17" s="1"/>
  <c r="U1469" i="17" s="1"/>
  <c r="Q1437" i="17"/>
  <c r="R1437" i="17" s="1"/>
  <c r="S1437" i="17" s="1"/>
  <c r="T1437" i="17" s="1"/>
  <c r="U1437" i="17" s="1"/>
  <c r="Q1405" i="17"/>
  <c r="R1405" i="17" s="1"/>
  <c r="S1405" i="17" s="1"/>
  <c r="T1405" i="17" s="1"/>
  <c r="U1405" i="17" s="1"/>
  <c r="R1373" i="17"/>
  <c r="S1373" i="17" s="1"/>
  <c r="T1373" i="17" s="1"/>
  <c r="U1373" i="17" s="1"/>
  <c r="Q1373" i="17"/>
  <c r="Q1341" i="17"/>
  <c r="R1341" i="17" s="1"/>
  <c r="S1341" i="17" s="1"/>
  <c r="T1341" i="17" s="1"/>
  <c r="U1341" i="17" s="1"/>
  <c r="Q1309" i="17"/>
  <c r="R1309" i="17" s="1"/>
  <c r="S1309" i="17" s="1"/>
  <c r="T1309" i="17" s="1"/>
  <c r="U1309" i="17" s="1"/>
  <c r="Q1277" i="17"/>
  <c r="R1277" i="17" s="1"/>
  <c r="S1277" i="17" s="1"/>
  <c r="T1277" i="17" s="1"/>
  <c r="U1277" i="17" s="1"/>
  <c r="R1786" i="17"/>
  <c r="S1786" i="17" s="1"/>
  <c r="T1786" i="17" s="1"/>
  <c r="U1786" i="17" s="1"/>
  <c r="Q1786" i="17"/>
  <c r="Q1722" i="17"/>
  <c r="R1722" i="17" s="1"/>
  <c r="S1722" i="17" s="1"/>
  <c r="T1722" i="17" s="1"/>
  <c r="U1722" i="17" s="1"/>
  <c r="Q1658" i="17"/>
  <c r="R1658" i="17" s="1"/>
  <c r="S1658" i="17" s="1"/>
  <c r="T1658" i="17" s="1"/>
  <c r="U1658" i="17" s="1"/>
  <c r="Q1594" i="17"/>
  <c r="R1594" i="17" s="1"/>
  <c r="S1594" i="17" s="1"/>
  <c r="T1594" i="17" s="1"/>
  <c r="U1594" i="17" s="1"/>
  <c r="R1711" i="17"/>
  <c r="S1711" i="17" s="1"/>
  <c r="T1711" i="17" s="1"/>
  <c r="U1711" i="17" s="1"/>
  <c r="Q1711" i="17"/>
  <c r="Q1686" i="17"/>
  <c r="R1686" i="17" s="1"/>
  <c r="S1686" i="17" s="1"/>
  <c r="T1686" i="17" s="1"/>
  <c r="U1686" i="17" s="1"/>
  <c r="Q1252" i="17"/>
  <c r="R1252" i="17" s="1"/>
  <c r="S1252" i="17" s="1"/>
  <c r="T1252" i="17" s="1"/>
  <c r="U1252" i="17" s="1"/>
  <c r="Q1220" i="17"/>
  <c r="R1220" i="17" s="1"/>
  <c r="S1220" i="17" s="1"/>
  <c r="T1220" i="17" s="1"/>
  <c r="U1220" i="17" s="1"/>
  <c r="R1188" i="17"/>
  <c r="S1188" i="17" s="1"/>
  <c r="T1188" i="17" s="1"/>
  <c r="U1188" i="17" s="1"/>
  <c r="Q1188" i="17"/>
  <c r="Q1156" i="17"/>
  <c r="R1156" i="17" s="1"/>
  <c r="S1156" i="17" s="1"/>
  <c r="T1156" i="17" s="1"/>
  <c r="U1156" i="17" s="1"/>
  <c r="Q1743" i="17"/>
  <c r="R1743" i="17" s="1"/>
  <c r="S1743" i="17" s="1"/>
  <c r="T1743" i="17" s="1"/>
  <c r="U1743" i="17" s="1"/>
  <c r="Q1531" i="17"/>
  <c r="R1531" i="17" s="1"/>
  <c r="S1531" i="17" s="1"/>
  <c r="T1531" i="17" s="1"/>
  <c r="U1531" i="17" s="1"/>
  <c r="R1499" i="17"/>
  <c r="S1499" i="17" s="1"/>
  <c r="T1499" i="17" s="1"/>
  <c r="U1499" i="17" s="1"/>
  <c r="Q1499" i="17"/>
  <c r="Q1131" i="17"/>
  <c r="R1131" i="17" s="1"/>
  <c r="S1131" i="17" s="1"/>
  <c r="T1131" i="17" s="1"/>
  <c r="U1131" i="17" s="1"/>
  <c r="Q1095" i="17"/>
  <c r="R1095" i="17"/>
  <c r="S1095" i="17" s="1"/>
  <c r="T1095" i="17" s="1"/>
  <c r="U1095" i="17" s="1"/>
  <c r="Q1051" i="17"/>
  <c r="R1051" i="17" s="1"/>
  <c r="S1051" i="17" s="1"/>
  <c r="T1051" i="17" s="1"/>
  <c r="U1051" i="17" s="1"/>
  <c r="R1019" i="17"/>
  <c r="S1019" i="17" s="1"/>
  <c r="T1019" i="17" s="1"/>
  <c r="U1019" i="17" s="1"/>
  <c r="Q1019" i="17"/>
  <c r="Q987" i="17"/>
  <c r="R987" i="17" s="1"/>
  <c r="S987" i="17" s="1"/>
  <c r="T987" i="17" s="1"/>
  <c r="U987" i="17" s="1"/>
  <c r="Q955" i="17"/>
  <c r="R955" i="17" s="1"/>
  <c r="S955" i="17" s="1"/>
  <c r="T955" i="17" s="1"/>
  <c r="U955" i="17" s="1"/>
  <c r="Q923" i="17"/>
  <c r="R923" i="17" s="1"/>
  <c r="S923" i="17" s="1"/>
  <c r="T923" i="17" s="1"/>
  <c r="U923" i="17" s="1"/>
  <c r="R1246" i="17"/>
  <c r="S1246" i="17" s="1"/>
  <c r="T1246" i="17" s="1"/>
  <c r="U1246" i="17" s="1"/>
  <c r="Q1246" i="17"/>
  <c r="Q1182" i="17"/>
  <c r="R1182" i="17" s="1"/>
  <c r="S1182" i="17" s="1"/>
  <c r="T1182" i="17" s="1"/>
  <c r="U1182" i="17" s="1"/>
  <c r="Q1099" i="17"/>
  <c r="R1099" i="17"/>
  <c r="S1099" i="17" s="1"/>
  <c r="T1099" i="17" s="1"/>
  <c r="U1099" i="17" s="1"/>
  <c r="Q1066" i="17"/>
  <c r="R1066" i="17" s="1"/>
  <c r="S1066" i="17" s="1"/>
  <c r="T1066" i="17" s="1"/>
  <c r="U1066" i="17" s="1"/>
  <c r="Q1042" i="17"/>
  <c r="R1042" i="17" s="1"/>
  <c r="S1042" i="17" s="1"/>
  <c r="T1042" i="17" s="1"/>
  <c r="U1042" i="17" s="1"/>
  <c r="Q1010" i="17"/>
  <c r="R1010" i="17"/>
  <c r="S1010" i="17" s="1"/>
  <c r="T1010" i="17" s="1"/>
  <c r="U1010" i="17" s="1"/>
  <c r="Q978" i="17"/>
  <c r="R978" i="17"/>
  <c r="S978" i="17" s="1"/>
  <c r="T978" i="17" s="1"/>
  <c r="U978" i="17" s="1"/>
  <c r="Q946" i="17"/>
  <c r="R946" i="17" s="1"/>
  <c r="S946" i="17" s="1"/>
  <c r="T946" i="17" s="1"/>
  <c r="U946" i="17" s="1"/>
  <c r="Q914" i="17"/>
  <c r="R914" i="17" s="1"/>
  <c r="S914" i="17" s="1"/>
  <c r="T914" i="17" s="1"/>
  <c r="U914" i="17" s="1"/>
  <c r="Q882" i="17"/>
  <c r="R882" i="17"/>
  <c r="S882" i="17" s="1"/>
  <c r="T882" i="17" s="1"/>
  <c r="U882" i="17" s="1"/>
  <c r="Q1128" i="17"/>
  <c r="R1128" i="17" s="1"/>
  <c r="S1128" i="17" s="1"/>
  <c r="T1128" i="17" s="1"/>
  <c r="U1128" i="17" s="1"/>
  <c r="Q1111" i="17"/>
  <c r="R1111" i="17" s="1"/>
  <c r="S1111" i="17" s="1"/>
  <c r="T1111" i="17" s="1"/>
  <c r="U1111" i="17" s="1"/>
  <c r="R851" i="17"/>
  <c r="S851" i="17" s="1"/>
  <c r="T851" i="17" s="1"/>
  <c r="U851" i="17" s="1"/>
  <c r="Q851" i="17"/>
  <c r="Q884" i="17"/>
  <c r="R884" i="17"/>
  <c r="S884" i="17" s="1"/>
  <c r="T884" i="17" s="1"/>
  <c r="U884" i="17" s="1"/>
  <c r="Q868" i="17"/>
  <c r="R868" i="17"/>
  <c r="S868" i="17" s="1"/>
  <c r="T868" i="17" s="1"/>
  <c r="U868" i="17" s="1"/>
  <c r="Q823" i="17"/>
  <c r="R823" i="17" s="1"/>
  <c r="S823" i="17" s="1"/>
  <c r="T823" i="17" s="1"/>
  <c r="U823" i="17" s="1"/>
  <c r="R791" i="17"/>
  <c r="S791" i="17" s="1"/>
  <c r="T791" i="17" s="1"/>
  <c r="U791" i="17" s="1"/>
  <c r="Q791" i="17"/>
  <c r="Q759" i="17"/>
  <c r="R759" i="17" s="1"/>
  <c r="S759" i="17" s="1"/>
  <c r="T759" i="17" s="1"/>
  <c r="U759" i="17" s="1"/>
  <c r="Q727" i="17"/>
  <c r="R727" i="17" s="1"/>
  <c r="S727" i="17" s="1"/>
  <c r="T727" i="17" s="1"/>
  <c r="U727" i="17" s="1"/>
  <c r="Q695" i="17"/>
  <c r="R695" i="17" s="1"/>
  <c r="S695" i="17" s="1"/>
  <c r="T695" i="17" s="1"/>
  <c r="U695" i="17" s="1"/>
  <c r="R663" i="17"/>
  <c r="S663" i="17" s="1"/>
  <c r="T663" i="17" s="1"/>
  <c r="U663" i="17" s="1"/>
  <c r="Q663" i="17"/>
  <c r="Q830" i="17"/>
  <c r="R830" i="17"/>
  <c r="S830" i="17" s="1"/>
  <c r="T830" i="17" s="1"/>
  <c r="U830" i="17" s="1"/>
  <c r="Q798" i="17"/>
  <c r="R798" i="17"/>
  <c r="S798" i="17" s="1"/>
  <c r="T798" i="17" s="1"/>
  <c r="U798" i="17" s="1"/>
  <c r="Q766" i="17"/>
  <c r="R766" i="17" s="1"/>
  <c r="S766" i="17" s="1"/>
  <c r="T766" i="17" s="1"/>
  <c r="U766" i="17" s="1"/>
  <c r="Q734" i="17"/>
  <c r="R734" i="17" s="1"/>
  <c r="S734" i="17" s="1"/>
  <c r="T734" i="17" s="1"/>
  <c r="U734" i="17" s="1"/>
  <c r="Q694" i="17"/>
  <c r="R694" i="17"/>
  <c r="S694" i="17" s="1"/>
  <c r="T694" i="17" s="1"/>
  <c r="U694" i="17" s="1"/>
  <c r="Q662" i="17"/>
  <c r="R662" i="17"/>
  <c r="S662" i="17" s="1"/>
  <c r="T662" i="17" s="1"/>
  <c r="U662" i="17" s="1"/>
  <c r="Q1056" i="17"/>
  <c r="R1056" i="17" s="1"/>
  <c r="S1056" i="17" s="1"/>
  <c r="T1056" i="17" s="1"/>
  <c r="U1056" i="17" s="1"/>
  <c r="R992" i="17"/>
  <c r="S992" i="17" s="1"/>
  <c r="T992" i="17" s="1"/>
  <c r="U992" i="17" s="1"/>
  <c r="Q992" i="17"/>
  <c r="Q928" i="17"/>
  <c r="R928" i="17" s="1"/>
  <c r="S928" i="17" s="1"/>
  <c r="T928" i="17" s="1"/>
  <c r="U928" i="17" s="1"/>
  <c r="Q1068" i="17"/>
  <c r="R1068" i="17" s="1"/>
  <c r="S1068" i="17" s="1"/>
  <c r="T1068" i="17" s="1"/>
  <c r="U1068" i="17" s="1"/>
  <c r="Q1020" i="17"/>
  <c r="R1020" i="17" s="1"/>
  <c r="S1020" i="17" s="1"/>
  <c r="T1020" i="17" s="1"/>
  <c r="U1020" i="17" s="1"/>
  <c r="R956" i="17"/>
  <c r="S956" i="17" s="1"/>
  <c r="T956" i="17" s="1"/>
  <c r="U956" i="17" s="1"/>
  <c r="Q956" i="17"/>
  <c r="Q904" i="17"/>
  <c r="R904" i="17"/>
  <c r="S904" i="17" s="1"/>
  <c r="T904" i="17" s="1"/>
  <c r="U904" i="17" s="1"/>
  <c r="Q873" i="17"/>
  <c r="R873" i="17"/>
  <c r="S873" i="17" s="1"/>
  <c r="T873" i="17" s="1"/>
  <c r="U873" i="17" s="1"/>
  <c r="Q825" i="17"/>
  <c r="R825" i="17" s="1"/>
  <c r="S825" i="17" s="1"/>
  <c r="T825" i="17" s="1"/>
  <c r="U825" i="17" s="1"/>
  <c r="R809" i="17"/>
  <c r="S809" i="17" s="1"/>
  <c r="T809" i="17" s="1"/>
  <c r="U809" i="17" s="1"/>
  <c r="Q809" i="17"/>
  <c r="Q1170" i="17"/>
  <c r="R1170" i="17" s="1"/>
  <c r="S1170" i="17" s="1"/>
  <c r="T1170" i="17" s="1"/>
  <c r="U1170" i="17" s="1"/>
  <c r="Q860" i="17"/>
  <c r="R860" i="17"/>
  <c r="S860" i="17" s="1"/>
  <c r="T860" i="17" s="1"/>
  <c r="U860" i="17" s="1"/>
  <c r="Q836" i="17"/>
  <c r="R836" i="17" s="1"/>
  <c r="S836" i="17" s="1"/>
  <c r="T836" i="17" s="1"/>
  <c r="U836" i="17" s="1"/>
  <c r="R619" i="17"/>
  <c r="S619" i="17" s="1"/>
  <c r="T619" i="17" s="1"/>
  <c r="U619" i="17" s="1"/>
  <c r="Q619" i="17"/>
  <c r="Q587" i="17"/>
  <c r="R587" i="17" s="1"/>
  <c r="S587" i="17" s="1"/>
  <c r="T587" i="17" s="1"/>
  <c r="U587" i="17" s="1"/>
  <c r="Q555" i="17"/>
  <c r="R555" i="17" s="1"/>
  <c r="S555" i="17" s="1"/>
  <c r="T555" i="17" s="1"/>
  <c r="U555" i="17" s="1"/>
  <c r="Q852" i="17"/>
  <c r="R852" i="17" s="1"/>
  <c r="S852" i="17" s="1"/>
  <c r="T852" i="17" s="1"/>
  <c r="U852" i="17" s="1"/>
  <c r="R744" i="17"/>
  <c r="S744" i="17" s="1"/>
  <c r="T744" i="17" s="1"/>
  <c r="U744" i="17" s="1"/>
  <c r="Q744" i="17"/>
  <c r="Q840" i="17"/>
  <c r="R840" i="17"/>
  <c r="S840" i="17" s="1"/>
  <c r="T840" i="17" s="1"/>
  <c r="U840" i="17" s="1"/>
  <c r="Q765" i="17"/>
  <c r="R765" i="17" s="1"/>
  <c r="S765" i="17" s="1"/>
  <c r="T765" i="17" s="1"/>
  <c r="U765" i="17" s="1"/>
  <c r="Q705" i="17"/>
  <c r="R705" i="17" s="1"/>
  <c r="S705" i="17" s="1"/>
  <c r="T705" i="17" s="1"/>
  <c r="U705" i="17" s="1"/>
  <c r="R630" i="17"/>
  <c r="S630" i="17" s="1"/>
  <c r="T630" i="17" s="1"/>
  <c r="U630" i="17" s="1"/>
  <c r="Q630" i="17"/>
  <c r="Q546" i="17"/>
  <c r="R546" i="17" s="1"/>
  <c r="S546" i="17" s="1"/>
  <c r="T546" i="17" s="1"/>
  <c r="U546" i="17" s="1"/>
  <c r="Q793" i="17"/>
  <c r="R793" i="17" s="1"/>
  <c r="S793" i="17" s="1"/>
  <c r="T793" i="17" s="1"/>
  <c r="U793" i="17" s="1"/>
  <c r="Q729" i="17"/>
  <c r="R729" i="17" s="1"/>
  <c r="S729" i="17" s="1"/>
  <c r="T729" i="17" s="1"/>
  <c r="U729" i="17" s="1"/>
  <c r="R757" i="17"/>
  <c r="S757" i="17" s="1"/>
  <c r="T757" i="17" s="1"/>
  <c r="U757" i="17" s="1"/>
  <c r="Q757" i="17"/>
  <c r="Q701" i="17"/>
  <c r="R701" i="17" s="1"/>
  <c r="S701" i="17" s="1"/>
  <c r="T701" i="17" s="1"/>
  <c r="U701" i="17" s="1"/>
  <c r="Q613" i="17"/>
  <c r="R613" i="17" s="1"/>
  <c r="S613" i="17" s="1"/>
  <c r="T613" i="17" s="1"/>
  <c r="U613" i="17" s="1"/>
  <c r="Q581" i="17"/>
  <c r="R581" i="17" s="1"/>
  <c r="S581" i="17" s="1"/>
  <c r="T581" i="17" s="1"/>
  <c r="U581" i="17" s="1"/>
  <c r="P549" i="17"/>
  <c r="Q785" i="17"/>
  <c r="R785" i="17" s="1"/>
  <c r="S785" i="17" s="1"/>
  <c r="T785" i="17" s="1"/>
  <c r="U785" i="17" s="1"/>
  <c r="R721" i="17"/>
  <c r="S721" i="17" s="1"/>
  <c r="T721" i="17" s="1"/>
  <c r="U721" i="17" s="1"/>
  <c r="Q721" i="17"/>
  <c r="R665" i="17"/>
  <c r="S665" i="17" s="1"/>
  <c r="T665" i="17" s="1"/>
  <c r="U665" i="17" s="1"/>
  <c r="Q665" i="17"/>
  <c r="Q781" i="17"/>
  <c r="R781" i="17" s="1"/>
  <c r="S781" i="17" s="1"/>
  <c r="T781" i="17" s="1"/>
  <c r="U781" i="17" s="1"/>
  <c r="R717" i="17"/>
  <c r="S717" i="17" s="1"/>
  <c r="T717" i="17" s="1"/>
  <c r="U717" i="17" s="1"/>
  <c r="Q717" i="17"/>
  <c r="R661" i="17"/>
  <c r="S661" i="17" s="1"/>
  <c r="T661" i="17" s="1"/>
  <c r="U661" i="17" s="1"/>
  <c r="Q661" i="17"/>
  <c r="P560" i="17"/>
  <c r="Q544" i="17"/>
  <c r="R544" i="17" s="1"/>
  <c r="S544" i="17" s="1"/>
  <c r="T544" i="17" s="1"/>
  <c r="U544" i="17" s="1"/>
  <c r="P528" i="17"/>
  <c r="Q488" i="17"/>
  <c r="R488" i="17" s="1"/>
  <c r="S488" i="17" s="1"/>
  <c r="T488" i="17" s="1"/>
  <c r="U488" i="17" s="1"/>
  <c r="R456" i="17"/>
  <c r="S456" i="17" s="1"/>
  <c r="T456" i="17" s="1"/>
  <c r="U456" i="17" s="1"/>
  <c r="Q456" i="17"/>
  <c r="R424" i="17"/>
  <c r="S424" i="17" s="1"/>
  <c r="T424" i="17" s="1"/>
  <c r="U424" i="17" s="1"/>
  <c r="Q424" i="17"/>
  <c r="Q392" i="17"/>
  <c r="R392" i="17" s="1"/>
  <c r="S392" i="17" s="1"/>
  <c r="T392" i="17" s="1"/>
  <c r="U392" i="17" s="1"/>
  <c r="Q360" i="17"/>
  <c r="R360" i="17" s="1"/>
  <c r="S360" i="17" s="1"/>
  <c r="T360" i="17" s="1"/>
  <c r="U360" i="17" s="1"/>
  <c r="R328" i="17"/>
  <c r="S328" i="17" s="1"/>
  <c r="T328" i="17" s="1"/>
  <c r="U328" i="17" s="1"/>
  <c r="Q328" i="17"/>
  <c r="R387" i="17"/>
  <c r="S387" i="17" s="1"/>
  <c r="T387" i="17" s="1"/>
  <c r="U387" i="17" s="1"/>
  <c r="Q387" i="17"/>
  <c r="Q355" i="17"/>
  <c r="R355" i="17" s="1"/>
  <c r="S355" i="17" s="1"/>
  <c r="T355" i="17" s="1"/>
  <c r="U355" i="17" s="1"/>
  <c r="Q323" i="17"/>
  <c r="R323" i="17" s="1"/>
  <c r="S323" i="17" s="1"/>
  <c r="T323" i="17" s="1"/>
  <c r="U323" i="17" s="1"/>
  <c r="R271" i="17"/>
  <c r="S271" i="17" s="1"/>
  <c r="T271" i="17" s="1"/>
  <c r="U271" i="17" s="1"/>
  <c r="Q271" i="17"/>
  <c r="R598" i="17"/>
  <c r="S598" i="17" s="1"/>
  <c r="T598" i="17" s="1"/>
  <c r="U598" i="17" s="1"/>
  <c r="Q598" i="17"/>
  <c r="Q466" i="17"/>
  <c r="R466" i="17" s="1"/>
  <c r="S466" i="17" s="1"/>
  <c r="T466" i="17" s="1"/>
  <c r="U466" i="17" s="1"/>
  <c r="Q434" i="17"/>
  <c r="R434" i="17" s="1"/>
  <c r="S434" i="17" s="1"/>
  <c r="T434" i="17" s="1"/>
  <c r="U434" i="17" s="1"/>
  <c r="R402" i="17"/>
  <c r="S402" i="17" s="1"/>
  <c r="T402" i="17" s="1"/>
  <c r="U402" i="17" s="1"/>
  <c r="Q402" i="17"/>
  <c r="R370" i="17"/>
  <c r="S370" i="17" s="1"/>
  <c r="T370" i="17" s="1"/>
  <c r="U370" i="17" s="1"/>
  <c r="Q370" i="17"/>
  <c r="Q338" i="17"/>
  <c r="R338" i="17" s="1"/>
  <c r="S338" i="17" s="1"/>
  <c r="T338" i="17" s="1"/>
  <c r="U338" i="17" s="1"/>
  <c r="Q306" i="17"/>
  <c r="R306" i="17" s="1"/>
  <c r="S306" i="17" s="1"/>
  <c r="T306" i="17" s="1"/>
  <c r="U306" i="17" s="1"/>
  <c r="R517" i="17"/>
  <c r="S517" i="17" s="1"/>
  <c r="T517" i="17" s="1"/>
  <c r="U517" i="17" s="1"/>
  <c r="Q517" i="17"/>
  <c r="R501" i="17"/>
  <c r="S501" i="17" s="1"/>
  <c r="T501" i="17" s="1"/>
  <c r="U501" i="17" s="1"/>
  <c r="Q501" i="17"/>
  <c r="Q485" i="17"/>
  <c r="R485" i="17" s="1"/>
  <c r="S485" i="17" s="1"/>
  <c r="T485" i="17" s="1"/>
  <c r="U485" i="17" s="1"/>
  <c r="Q469" i="17"/>
  <c r="R469" i="17" s="1"/>
  <c r="S469" i="17" s="1"/>
  <c r="T469" i="17" s="1"/>
  <c r="U469" i="17" s="1"/>
  <c r="R453" i="17"/>
  <c r="S453" i="17" s="1"/>
  <c r="T453" i="17" s="1"/>
  <c r="U453" i="17" s="1"/>
  <c r="Q453" i="17"/>
  <c r="R437" i="17"/>
  <c r="S437" i="17" s="1"/>
  <c r="T437" i="17" s="1"/>
  <c r="U437" i="17" s="1"/>
  <c r="Q437" i="17"/>
  <c r="Q421" i="17"/>
  <c r="R421" i="17" s="1"/>
  <c r="S421" i="17" s="1"/>
  <c r="T421" i="17" s="1"/>
  <c r="U421" i="17" s="1"/>
  <c r="Q405" i="17"/>
  <c r="R405" i="17" s="1"/>
  <c r="S405" i="17" s="1"/>
  <c r="T405" i="17" s="1"/>
  <c r="U405" i="17" s="1"/>
  <c r="R389" i="17"/>
  <c r="S389" i="17" s="1"/>
  <c r="T389" i="17" s="1"/>
  <c r="U389" i="17" s="1"/>
  <c r="Q389" i="17"/>
  <c r="R373" i="17"/>
  <c r="S373" i="17" s="1"/>
  <c r="T373" i="17" s="1"/>
  <c r="U373" i="17" s="1"/>
  <c r="Q373" i="17"/>
  <c r="Q357" i="17"/>
  <c r="R357" i="17" s="1"/>
  <c r="S357" i="17" s="1"/>
  <c r="T357" i="17" s="1"/>
  <c r="U357" i="17" s="1"/>
  <c r="Q321" i="17"/>
  <c r="R321" i="17" s="1"/>
  <c r="S321" i="17" s="1"/>
  <c r="T321" i="17" s="1"/>
  <c r="U321" i="17" s="1"/>
  <c r="R305" i="17"/>
  <c r="S305" i="17" s="1"/>
  <c r="T305" i="17" s="1"/>
  <c r="U305" i="17" s="1"/>
  <c r="Q305" i="17"/>
  <c r="R289" i="17"/>
  <c r="S289" i="17" s="1"/>
  <c r="T289" i="17" s="1"/>
  <c r="U289" i="17" s="1"/>
  <c r="Q289" i="17"/>
  <c r="Q273" i="17"/>
  <c r="R273" i="17" s="1"/>
  <c r="S273" i="17" s="1"/>
  <c r="T273" i="17" s="1"/>
  <c r="U273" i="17" s="1"/>
  <c r="Q276" i="17"/>
  <c r="R276" i="17" s="1"/>
  <c r="S276" i="17" s="1"/>
  <c r="T276" i="17" s="1"/>
  <c r="U276" i="17" s="1"/>
  <c r="R260" i="17"/>
  <c r="S260" i="17" s="1"/>
  <c r="T260" i="17" s="1"/>
  <c r="U260" i="17" s="1"/>
  <c r="Q260" i="17"/>
  <c r="R255" i="17"/>
  <c r="S255" i="17" s="1"/>
  <c r="T255" i="17" s="1"/>
  <c r="U255" i="17" s="1"/>
  <c r="Q255" i="17"/>
  <c r="Q224" i="17"/>
  <c r="R224" i="17" s="1"/>
  <c r="S224" i="17" s="1"/>
  <c r="T224" i="17" s="1"/>
  <c r="U224" i="17" s="1"/>
  <c r="Q192" i="17"/>
  <c r="R192" i="17" s="1"/>
  <c r="S192" i="17" s="1"/>
  <c r="T192" i="17" s="1"/>
  <c r="U192" i="17" s="1"/>
  <c r="R160" i="17"/>
  <c r="S160" i="17" s="1"/>
  <c r="T160" i="17" s="1"/>
  <c r="U160" i="17" s="1"/>
  <c r="Q160" i="17"/>
  <c r="R128" i="17"/>
  <c r="S128" i="17" s="1"/>
  <c r="T128" i="17" s="1"/>
  <c r="U128" i="17" s="1"/>
  <c r="Q128" i="17"/>
  <c r="Q96" i="17"/>
  <c r="R96" i="17" s="1"/>
  <c r="S96" i="17" s="1"/>
  <c r="T96" i="17" s="1"/>
  <c r="U96" i="17" s="1"/>
  <c r="R64" i="17"/>
  <c r="S64" i="17" s="1"/>
  <c r="T64" i="17" s="1"/>
  <c r="U64" i="17" s="1"/>
  <c r="Q64" i="17"/>
  <c r="R32" i="17"/>
  <c r="S32" i="17" s="1"/>
  <c r="T32" i="17" s="1"/>
  <c r="U32" i="17" s="1"/>
  <c r="Q32" i="17"/>
  <c r="R423" i="17"/>
  <c r="S423" i="17" s="1"/>
  <c r="T423" i="17" s="1"/>
  <c r="U423" i="17" s="1"/>
  <c r="Q423" i="17"/>
  <c r="Q223" i="17"/>
  <c r="R223" i="17"/>
  <c r="S223" i="17" s="1"/>
  <c r="T223" i="17" s="1"/>
  <c r="U223" i="17" s="1"/>
  <c r="Q191" i="17"/>
  <c r="R191" i="17" s="1"/>
  <c r="S191" i="17" s="1"/>
  <c r="T191" i="17" s="1"/>
  <c r="U191" i="17" s="1"/>
  <c r="Q159" i="17"/>
  <c r="R159" i="17" s="1"/>
  <c r="S159" i="17" s="1"/>
  <c r="T159" i="17" s="1"/>
  <c r="U159" i="17" s="1"/>
  <c r="Q127" i="17"/>
  <c r="R127" i="17" s="1"/>
  <c r="S127" i="17" s="1"/>
  <c r="T127" i="17" s="1"/>
  <c r="U127" i="17" s="1"/>
  <c r="Q95" i="17"/>
  <c r="R95" i="17"/>
  <c r="S95" i="17" s="1"/>
  <c r="T95" i="17" s="1"/>
  <c r="U95" i="17" s="1"/>
  <c r="Q63" i="17"/>
  <c r="R63" i="17" s="1"/>
  <c r="S63" i="17" s="1"/>
  <c r="T63" i="17" s="1"/>
  <c r="U63" i="17" s="1"/>
  <c r="Q31" i="17"/>
  <c r="R31" i="17" s="1"/>
  <c r="S31" i="17" s="1"/>
  <c r="T31" i="17" s="1"/>
  <c r="U31" i="17" s="1"/>
  <c r="R265" i="17"/>
  <c r="S265" i="17" s="1"/>
  <c r="T265" i="17" s="1"/>
  <c r="U265" i="17" s="1"/>
  <c r="Q265" i="17"/>
  <c r="Q250" i="17"/>
  <c r="R250" i="17" s="1"/>
  <c r="S250" i="17" s="1"/>
  <c r="T250" i="17" s="1"/>
  <c r="U250" i="17" s="1"/>
  <c r="Q218" i="17"/>
  <c r="R218" i="17" s="1"/>
  <c r="S218" i="17" s="1"/>
  <c r="T218" i="17" s="1"/>
  <c r="U218" i="17" s="1"/>
  <c r="R186" i="17"/>
  <c r="S186" i="17" s="1"/>
  <c r="T186" i="17" s="1"/>
  <c r="U186" i="17" s="1"/>
  <c r="Q186" i="17"/>
  <c r="R154" i="17"/>
  <c r="S154" i="17" s="1"/>
  <c r="T154" i="17" s="1"/>
  <c r="U154" i="17" s="1"/>
  <c r="Q154" i="17"/>
  <c r="Q122" i="17"/>
  <c r="R122" i="17" s="1"/>
  <c r="S122" i="17" s="1"/>
  <c r="T122" i="17" s="1"/>
  <c r="U122" i="17" s="1"/>
  <c r="Q90" i="17"/>
  <c r="R90" i="17" s="1"/>
  <c r="S90" i="17" s="1"/>
  <c r="T90" i="17" s="1"/>
  <c r="U90" i="17" s="1"/>
  <c r="R58" i="17"/>
  <c r="S58" i="17" s="1"/>
  <c r="T58" i="17" s="1"/>
  <c r="U58" i="17" s="1"/>
  <c r="Q58" i="17"/>
  <c r="R26" i="17"/>
  <c r="S26" i="17" s="1"/>
  <c r="T26" i="17" s="1"/>
  <c r="U26" i="17" s="1"/>
  <c r="Q26" i="17"/>
  <c r="Q463" i="17"/>
  <c r="R463" i="17" s="1"/>
  <c r="S463" i="17" s="1"/>
  <c r="T463" i="17" s="1"/>
  <c r="U463" i="17" s="1"/>
  <c r="Q264" i="17"/>
  <c r="R264" i="17" s="1"/>
  <c r="S264" i="17" s="1"/>
  <c r="T264" i="17" s="1"/>
  <c r="U264" i="17" s="1"/>
  <c r="R25" i="17"/>
  <c r="S25" i="17" s="1"/>
  <c r="T25" i="17" s="1"/>
  <c r="U25" i="17" s="1"/>
  <c r="Q25" i="17"/>
  <c r="R133" i="17"/>
  <c r="S133" i="17" s="1"/>
  <c r="T133" i="17" s="1"/>
  <c r="U133" i="17" s="1"/>
  <c r="Q133" i="17"/>
  <c r="Q101" i="17"/>
  <c r="R101" i="17" s="1"/>
  <c r="S101" i="17" s="1"/>
  <c r="T101" i="17" s="1"/>
  <c r="U101" i="17" s="1"/>
  <c r="Q69" i="17"/>
  <c r="R69" i="17" s="1"/>
  <c r="S69" i="17" s="1"/>
  <c r="T69" i="17" s="1"/>
  <c r="U69" i="17" s="1"/>
  <c r="R221" i="17"/>
  <c r="S221" i="17" s="1"/>
  <c r="T221" i="17" s="1"/>
  <c r="U221" i="17" s="1"/>
  <c r="Q221" i="17"/>
  <c r="R189" i="17"/>
  <c r="S189" i="17" s="1"/>
  <c r="T189" i="17" s="1"/>
  <c r="U189" i="17" s="1"/>
  <c r="Q189" i="17"/>
  <c r="Q157" i="17"/>
  <c r="R157" i="17" s="1"/>
  <c r="S157" i="17" s="1"/>
  <c r="T157" i="17" s="1"/>
  <c r="U157" i="17" s="1"/>
  <c r="Q2983" i="17"/>
  <c r="R2983" i="17" s="1"/>
  <c r="S2983" i="17" s="1"/>
  <c r="T2983" i="17" s="1"/>
  <c r="U2983" i="17" s="1"/>
  <c r="Q2951" i="17"/>
  <c r="R2951" i="17" s="1"/>
  <c r="S2951" i="17" s="1"/>
  <c r="T2951" i="17" s="1"/>
  <c r="U2951" i="17" s="1"/>
  <c r="Q2932" i="17"/>
  <c r="R2932" i="17" s="1"/>
  <c r="S2932" i="17" s="1"/>
  <c r="T2932" i="17" s="1"/>
  <c r="U2932" i="17" s="1"/>
  <c r="Q2900" i="17"/>
  <c r="R2900" i="17" s="1"/>
  <c r="S2900" i="17" s="1"/>
  <c r="T2900" i="17" s="1"/>
  <c r="U2900" i="17" s="1"/>
  <c r="P2980" i="17"/>
  <c r="P2966" i="17"/>
  <c r="P2948" i="17"/>
  <c r="Q2851" i="17"/>
  <c r="R2851" i="17" s="1"/>
  <c r="S2851" i="17" s="1"/>
  <c r="T2851" i="17" s="1"/>
  <c r="U2851" i="17" s="1"/>
  <c r="P2866" i="17"/>
  <c r="Q2892" i="17"/>
  <c r="R2892" i="17" s="1"/>
  <c r="S2892" i="17" s="1"/>
  <c r="T2892" i="17" s="1"/>
  <c r="U2892" i="17" s="1"/>
  <c r="P2905" i="17"/>
  <c r="Q2919" i="17"/>
  <c r="R2919" i="17"/>
  <c r="S2919" i="17" s="1"/>
  <c r="T2919" i="17" s="1"/>
  <c r="U2919" i="17" s="1"/>
  <c r="Q2868" i="17"/>
  <c r="R2868" i="17" s="1"/>
  <c r="S2868" i="17" s="1"/>
  <c r="T2868" i="17" s="1"/>
  <c r="U2868" i="17" s="1"/>
  <c r="P2815" i="17"/>
  <c r="P2835" i="17"/>
  <c r="P2833" i="17"/>
  <c r="Q2796" i="17"/>
  <c r="R2796" i="17" s="1"/>
  <c r="S2796" i="17" s="1"/>
  <c r="T2796" i="17" s="1"/>
  <c r="U2796" i="17" s="1"/>
  <c r="R2767" i="17"/>
  <c r="S2767" i="17" s="1"/>
  <c r="T2767" i="17" s="1"/>
  <c r="U2767" i="17" s="1"/>
  <c r="Q2767" i="17"/>
  <c r="P2817" i="17"/>
  <c r="P2845" i="17"/>
  <c r="Q2743" i="17"/>
  <c r="R2743" i="17"/>
  <c r="S2743" i="17" s="1"/>
  <c r="T2743" i="17" s="1"/>
  <c r="U2743" i="17" s="1"/>
  <c r="P2811" i="17"/>
  <c r="P2821" i="17"/>
  <c r="Q2680" i="17"/>
  <c r="R2680" i="17" s="1"/>
  <c r="S2680" i="17" s="1"/>
  <c r="T2680" i="17" s="1"/>
  <c r="U2680" i="17" s="1"/>
  <c r="P2813" i="17"/>
  <c r="P2806" i="17"/>
  <c r="P2730" i="17"/>
  <c r="P2597" i="17"/>
  <c r="Q2571" i="17"/>
  <c r="R2571" i="17" s="1"/>
  <c r="S2571" i="17" s="1"/>
  <c r="T2571" i="17" s="1"/>
  <c r="U2571" i="17" s="1"/>
  <c r="R2539" i="17"/>
  <c r="S2539" i="17" s="1"/>
  <c r="T2539" i="17" s="1"/>
  <c r="U2539" i="17" s="1"/>
  <c r="Q2539" i="17"/>
  <c r="R2507" i="17"/>
  <c r="S2507" i="17" s="1"/>
  <c r="T2507" i="17" s="1"/>
  <c r="U2507" i="17" s="1"/>
  <c r="Q2507" i="17"/>
  <c r="P2666" i="17"/>
  <c r="R2701" i="17"/>
  <c r="S2701" i="17" s="1"/>
  <c r="T2701" i="17" s="1"/>
  <c r="U2701" i="17" s="1"/>
  <c r="Q2701" i="17"/>
  <c r="P2605" i="17"/>
  <c r="P2478" i="17"/>
  <c r="P2662" i="17"/>
  <c r="P2612" i="17"/>
  <c r="P2588" i="17"/>
  <c r="Q2500" i="17"/>
  <c r="R2500" i="17" s="1"/>
  <c r="S2500" i="17" s="1"/>
  <c r="T2500" i="17" s="1"/>
  <c r="U2500" i="17" s="1"/>
  <c r="Q2492" i="17"/>
  <c r="R2492" i="17" s="1"/>
  <c r="S2492" i="17" s="1"/>
  <c r="T2492" i="17" s="1"/>
  <c r="U2492" i="17" s="1"/>
  <c r="P2646" i="17"/>
  <c r="Q2341" i="17"/>
  <c r="R2341" i="17" s="1"/>
  <c r="S2341" i="17" s="1"/>
  <c r="T2341" i="17" s="1"/>
  <c r="U2341" i="17" s="1"/>
  <c r="Q2309" i="17"/>
  <c r="R2309" i="17" s="1"/>
  <c r="S2309" i="17" s="1"/>
  <c r="T2309" i="17" s="1"/>
  <c r="U2309" i="17" s="1"/>
  <c r="P2470" i="17"/>
  <c r="P2385" i="17"/>
  <c r="P2352" i="17"/>
  <c r="P2320" i="17"/>
  <c r="P2288" i="17"/>
  <c r="P2256" i="17"/>
  <c r="P2396" i="17"/>
  <c r="P2404" i="17"/>
  <c r="R2330" i="17"/>
  <c r="S2330" i="17" s="1"/>
  <c r="T2330" i="17" s="1"/>
  <c r="U2330" i="17" s="1"/>
  <c r="Q2330" i="17"/>
  <c r="P2216" i="17"/>
  <c r="R2187" i="17"/>
  <c r="S2187" i="17" s="1"/>
  <c r="T2187" i="17" s="1"/>
  <c r="U2187" i="17" s="1"/>
  <c r="Q2187" i="17"/>
  <c r="R2155" i="17"/>
  <c r="S2155" i="17" s="1"/>
  <c r="T2155" i="17" s="1"/>
  <c r="U2155" i="17" s="1"/>
  <c r="Q2155" i="17"/>
  <c r="Q2123" i="17"/>
  <c r="R2123" i="17" s="1"/>
  <c r="S2123" i="17" s="1"/>
  <c r="T2123" i="17" s="1"/>
  <c r="U2123" i="17" s="1"/>
  <c r="Q2091" i="17"/>
  <c r="R2091" i="17" s="1"/>
  <c r="S2091" i="17" s="1"/>
  <c r="T2091" i="17" s="1"/>
  <c r="U2091" i="17" s="1"/>
  <c r="P2162" i="17"/>
  <c r="P2130" i="17"/>
  <c r="P2090" i="17"/>
  <c r="P2392" i="17"/>
  <c r="Q2221" i="17"/>
  <c r="R2221" i="17" s="1"/>
  <c r="S2221" i="17" s="1"/>
  <c r="T2221" i="17" s="1"/>
  <c r="U2221" i="17" s="1"/>
  <c r="P2201" i="17"/>
  <c r="P2169" i="17"/>
  <c r="P2137" i="17"/>
  <c r="Q2105" i="17"/>
  <c r="R2105" i="17" s="1"/>
  <c r="S2105" i="17" s="1"/>
  <c r="T2105" i="17" s="1"/>
  <c r="U2105" i="17" s="1"/>
  <c r="P2051" i="17"/>
  <c r="P2019" i="17"/>
  <c r="P1987" i="17"/>
  <c r="Q2074" i="17"/>
  <c r="R2074" i="17" s="1"/>
  <c r="S2074" i="17" s="1"/>
  <c r="T2074" i="17" s="1"/>
  <c r="U2074" i="17" s="1"/>
  <c r="Q2042" i="17"/>
  <c r="R2042" i="17" s="1"/>
  <c r="S2042" i="17" s="1"/>
  <c r="T2042" i="17" s="1"/>
  <c r="U2042" i="17" s="1"/>
  <c r="Q2010" i="17"/>
  <c r="R2010" i="17" s="1"/>
  <c r="S2010" i="17" s="1"/>
  <c r="T2010" i="17" s="1"/>
  <c r="U2010" i="17" s="1"/>
  <c r="Q1978" i="17"/>
  <c r="R1978" i="17"/>
  <c r="S1978" i="17" s="1"/>
  <c r="T1978" i="17" s="1"/>
  <c r="U1978" i="17" s="1"/>
  <c r="P2061" i="17"/>
  <c r="Q1993" i="17"/>
  <c r="R1993" i="17" s="1"/>
  <c r="S1993" i="17" s="1"/>
  <c r="T1993" i="17" s="1"/>
  <c r="U1993" i="17" s="1"/>
  <c r="P1936" i="17"/>
  <c r="P1904" i="17"/>
  <c r="P1872" i="17"/>
  <c r="P1840" i="17"/>
  <c r="P2017" i="17"/>
  <c r="P1961" i="17"/>
  <c r="Q1947" i="17"/>
  <c r="R1947" i="17"/>
  <c r="S1947" i="17" s="1"/>
  <c r="T1947" i="17" s="1"/>
  <c r="U1947" i="17" s="1"/>
  <c r="Q1915" i="17"/>
  <c r="R1915" i="17"/>
  <c r="S1915" i="17" s="1"/>
  <c r="T1915" i="17" s="1"/>
  <c r="U1915" i="17" s="1"/>
  <c r="Q1883" i="17"/>
  <c r="R1883" i="17" s="1"/>
  <c r="S1883" i="17" s="1"/>
  <c r="T1883" i="17" s="1"/>
  <c r="U1883" i="17" s="1"/>
  <c r="Q1851" i="17"/>
  <c r="R1851" i="17" s="1"/>
  <c r="S1851" i="17" s="1"/>
  <c r="T1851" i="17" s="1"/>
  <c r="U1851" i="17" s="1"/>
  <c r="Q1913" i="17"/>
  <c r="R1913" i="17" s="1"/>
  <c r="S1913" i="17" s="1"/>
  <c r="T1913" i="17" s="1"/>
  <c r="U1913" i="17" s="1"/>
  <c r="P1954" i="17"/>
  <c r="R1973" i="17"/>
  <c r="S1973" i="17" s="1"/>
  <c r="T1973" i="17" s="1"/>
  <c r="U1973" i="17" s="1"/>
  <c r="Q1973" i="17"/>
  <c r="P1817" i="17"/>
  <c r="P1785" i="17"/>
  <c r="P1753" i="17"/>
  <c r="P1721" i="17"/>
  <c r="P1689" i="17"/>
  <c r="P1657" i="17"/>
  <c r="P1625" i="17"/>
  <c r="P1593" i="17"/>
  <c r="Q1886" i="17"/>
  <c r="R1886" i="17" s="1"/>
  <c r="S1886" i="17" s="1"/>
  <c r="T1886" i="17" s="1"/>
  <c r="U1886" i="17" s="1"/>
  <c r="Q1866" i="17"/>
  <c r="R1866" i="17" s="1"/>
  <c r="S1866" i="17" s="1"/>
  <c r="T1866" i="17" s="1"/>
  <c r="U1866" i="17" s="1"/>
  <c r="Q1816" i="17"/>
  <c r="R1816" i="17" s="1"/>
  <c r="S1816" i="17" s="1"/>
  <c r="T1816" i="17" s="1"/>
  <c r="U1816" i="17" s="1"/>
  <c r="Q1784" i="17"/>
  <c r="R1784" i="17" s="1"/>
  <c r="S1784" i="17" s="1"/>
  <c r="T1784" i="17" s="1"/>
  <c r="U1784" i="17" s="1"/>
  <c r="Q1752" i="17"/>
  <c r="R1752" i="17"/>
  <c r="S1752" i="17" s="1"/>
  <c r="T1752" i="17" s="1"/>
  <c r="U1752" i="17" s="1"/>
  <c r="Q1720" i="17"/>
  <c r="R1720" i="17" s="1"/>
  <c r="S1720" i="17" s="1"/>
  <c r="T1720" i="17" s="1"/>
  <c r="U1720" i="17" s="1"/>
  <c r="Q1688" i="17"/>
  <c r="R1688" i="17" s="1"/>
  <c r="S1688" i="17" s="1"/>
  <c r="T1688" i="17" s="1"/>
  <c r="U1688" i="17" s="1"/>
  <c r="Q1656" i="17"/>
  <c r="R1656" i="17" s="1"/>
  <c r="S1656" i="17" s="1"/>
  <c r="T1656" i="17" s="1"/>
  <c r="U1656" i="17" s="1"/>
  <c r="Q1624" i="17"/>
  <c r="R1624" i="17"/>
  <c r="S1624" i="17" s="1"/>
  <c r="T1624" i="17" s="1"/>
  <c r="U1624" i="17" s="1"/>
  <c r="Q1592" i="17"/>
  <c r="R1592" i="17" s="1"/>
  <c r="S1592" i="17" s="1"/>
  <c r="T1592" i="17" s="1"/>
  <c r="U1592" i="17" s="1"/>
  <c r="P1946" i="17"/>
  <c r="P1862" i="17"/>
  <c r="R1901" i="17"/>
  <c r="S1901" i="17" s="1"/>
  <c r="T1901" i="17" s="1"/>
  <c r="U1901" i="17" s="1"/>
  <c r="Q1901" i="17"/>
  <c r="Q1799" i="17"/>
  <c r="R1799" i="17" s="1"/>
  <c r="S1799" i="17" s="1"/>
  <c r="T1799" i="17" s="1"/>
  <c r="U1799" i="17" s="1"/>
  <c r="Q1735" i="17"/>
  <c r="R1735" i="17" s="1"/>
  <c r="S1735" i="17" s="1"/>
  <c r="T1735" i="17" s="1"/>
  <c r="U1735" i="17" s="1"/>
  <c r="P1671" i="17"/>
  <c r="P1607" i="17"/>
  <c r="R1559" i="17"/>
  <c r="S1559" i="17" s="1"/>
  <c r="T1559" i="17" s="1"/>
  <c r="U1559" i="17" s="1"/>
  <c r="Q1559" i="17"/>
  <c r="Q1339" i="17"/>
  <c r="R1339" i="17" s="1"/>
  <c r="S1339" i="17" s="1"/>
  <c r="T1339" i="17" s="1"/>
  <c r="U1339" i="17" s="1"/>
  <c r="Q1307" i="17"/>
  <c r="R1307" i="17" s="1"/>
  <c r="S1307" i="17" s="1"/>
  <c r="T1307" i="17" s="1"/>
  <c r="U1307" i="17" s="1"/>
  <c r="R1581" i="17"/>
  <c r="S1581" i="17" s="1"/>
  <c r="T1581" i="17" s="1"/>
  <c r="U1581" i="17" s="1"/>
  <c r="Q1581" i="17"/>
  <c r="R1569" i="17"/>
  <c r="S1569" i="17" s="1"/>
  <c r="T1569" i="17" s="1"/>
  <c r="U1569" i="17" s="1"/>
  <c r="Q1569" i="17"/>
  <c r="Q1533" i="17"/>
  <c r="R1533" i="17" s="1"/>
  <c r="S1533" i="17" s="1"/>
  <c r="T1533" i="17" s="1"/>
  <c r="U1533" i="17" s="1"/>
  <c r="Q1501" i="17"/>
  <c r="R1501" i="17" s="1"/>
  <c r="S1501" i="17" s="1"/>
  <c r="T1501" i="17" s="1"/>
  <c r="U1501" i="17" s="1"/>
  <c r="R1465" i="17"/>
  <c r="S1465" i="17" s="1"/>
  <c r="T1465" i="17" s="1"/>
  <c r="U1465" i="17" s="1"/>
  <c r="Q1465" i="17"/>
  <c r="R1433" i="17"/>
  <c r="S1433" i="17" s="1"/>
  <c r="T1433" i="17" s="1"/>
  <c r="U1433" i="17" s="1"/>
  <c r="Q1433" i="17"/>
  <c r="Q1401" i="17"/>
  <c r="R1401" i="17" s="1"/>
  <c r="S1401" i="17" s="1"/>
  <c r="T1401" i="17" s="1"/>
  <c r="U1401" i="17" s="1"/>
  <c r="Q1369" i="17"/>
  <c r="R1369" i="17" s="1"/>
  <c r="S1369" i="17" s="1"/>
  <c r="T1369" i="17" s="1"/>
  <c r="U1369" i="17" s="1"/>
  <c r="R1337" i="17"/>
  <c r="S1337" i="17" s="1"/>
  <c r="T1337" i="17" s="1"/>
  <c r="U1337" i="17" s="1"/>
  <c r="Q1337" i="17"/>
  <c r="R1305" i="17"/>
  <c r="S1305" i="17" s="1"/>
  <c r="T1305" i="17" s="1"/>
  <c r="U1305" i="17" s="1"/>
  <c r="Q1305" i="17"/>
  <c r="P2065" i="17"/>
  <c r="P1779" i="17"/>
  <c r="P1715" i="17"/>
  <c r="P1651" i="17"/>
  <c r="P1587" i="17"/>
  <c r="P1615" i="17"/>
  <c r="P1248" i="17"/>
  <c r="P1216" i="17"/>
  <c r="P1184" i="17"/>
  <c r="P1152" i="17"/>
  <c r="Q1527" i="17"/>
  <c r="R1527" i="17" s="1"/>
  <c r="S1527" i="17" s="1"/>
  <c r="T1527" i="17" s="1"/>
  <c r="U1527" i="17" s="1"/>
  <c r="R1495" i="17"/>
  <c r="S1495" i="17" s="1"/>
  <c r="T1495" i="17" s="1"/>
  <c r="U1495" i="17" s="1"/>
  <c r="Q1495" i="17"/>
  <c r="R1110" i="17"/>
  <c r="S1110" i="17" s="1"/>
  <c r="T1110" i="17" s="1"/>
  <c r="U1110" i="17" s="1"/>
  <c r="Q1110" i="17"/>
  <c r="Q1104" i="17"/>
  <c r="R1104" i="17" s="1"/>
  <c r="S1104" i="17" s="1"/>
  <c r="T1104" i="17" s="1"/>
  <c r="U1104" i="17" s="1"/>
  <c r="Q1075" i="17"/>
  <c r="R1075" i="17" s="1"/>
  <c r="S1075" i="17" s="1"/>
  <c r="T1075" i="17" s="1"/>
  <c r="U1075" i="17" s="1"/>
  <c r="Q1125" i="17"/>
  <c r="R1125" i="17" s="1"/>
  <c r="S1125" i="17" s="1"/>
  <c r="T1125" i="17" s="1"/>
  <c r="U1125" i="17" s="1"/>
  <c r="P1116" i="17"/>
  <c r="Q1092" i="17"/>
  <c r="R1092" i="17" s="1"/>
  <c r="S1092" i="17" s="1"/>
  <c r="T1092" i="17" s="1"/>
  <c r="U1092" i="17" s="1"/>
  <c r="P1047" i="17"/>
  <c r="P1015" i="17"/>
  <c r="P983" i="17"/>
  <c r="P951" i="17"/>
  <c r="P919" i="17"/>
  <c r="Q1137" i="17"/>
  <c r="R1137" i="17" s="1"/>
  <c r="S1137" i="17" s="1"/>
  <c r="T1137" i="17" s="1"/>
  <c r="U1137" i="17" s="1"/>
  <c r="Q1096" i="17"/>
  <c r="R1096" i="17" s="1"/>
  <c r="S1096" i="17" s="1"/>
  <c r="T1096" i="17" s="1"/>
  <c r="U1096" i="17" s="1"/>
  <c r="Q1038" i="17"/>
  <c r="R1038" i="17" s="1"/>
  <c r="S1038" i="17" s="1"/>
  <c r="T1038" i="17" s="1"/>
  <c r="U1038" i="17" s="1"/>
  <c r="Q1006" i="17"/>
  <c r="R1006" i="17" s="1"/>
  <c r="S1006" i="17" s="1"/>
  <c r="T1006" i="17" s="1"/>
  <c r="U1006" i="17" s="1"/>
  <c r="Q974" i="17"/>
  <c r="R974" i="17" s="1"/>
  <c r="S974" i="17" s="1"/>
  <c r="T974" i="17" s="1"/>
  <c r="U974" i="17" s="1"/>
  <c r="Q942" i="17"/>
  <c r="R942" i="17"/>
  <c r="S942" i="17" s="1"/>
  <c r="T942" i="17" s="1"/>
  <c r="U942" i="17" s="1"/>
  <c r="Q910" i="17"/>
  <c r="R910" i="17" s="1"/>
  <c r="S910" i="17" s="1"/>
  <c r="T910" i="17" s="1"/>
  <c r="U910" i="17" s="1"/>
  <c r="Q878" i="17"/>
  <c r="R878" i="17" s="1"/>
  <c r="S878" i="17" s="1"/>
  <c r="T878" i="17" s="1"/>
  <c r="U878" i="17" s="1"/>
  <c r="Q1103" i="17"/>
  <c r="R1103" i="17" s="1"/>
  <c r="S1103" i="17" s="1"/>
  <c r="T1103" i="17" s="1"/>
  <c r="U1103" i="17" s="1"/>
  <c r="P819" i="17"/>
  <c r="P787" i="17"/>
  <c r="P755" i="17"/>
  <c r="P723" i="17"/>
  <c r="P691" i="17"/>
  <c r="P659" i="17"/>
  <c r="R897" i="17"/>
  <c r="S897" i="17" s="1"/>
  <c r="T897" i="17" s="1"/>
  <c r="U897" i="17" s="1"/>
  <c r="Q897" i="17"/>
  <c r="Q826" i="17"/>
  <c r="R826" i="17"/>
  <c r="S826" i="17" s="1"/>
  <c r="T826" i="17" s="1"/>
  <c r="U826" i="17" s="1"/>
  <c r="Q794" i="17"/>
  <c r="R794" i="17" s="1"/>
  <c r="S794" i="17" s="1"/>
  <c r="T794" i="17" s="1"/>
  <c r="U794" i="17" s="1"/>
  <c r="Q762" i="17"/>
  <c r="R762" i="17" s="1"/>
  <c r="S762" i="17" s="1"/>
  <c r="T762" i="17" s="1"/>
  <c r="U762" i="17" s="1"/>
  <c r="Q730" i="17"/>
  <c r="R730" i="17" s="1"/>
  <c r="S730" i="17" s="1"/>
  <c r="T730" i="17" s="1"/>
  <c r="U730" i="17" s="1"/>
  <c r="Q690" i="17"/>
  <c r="R690" i="17"/>
  <c r="S690" i="17" s="1"/>
  <c r="T690" i="17" s="1"/>
  <c r="U690" i="17" s="1"/>
  <c r="Q658" i="17"/>
  <c r="R658" i="17"/>
  <c r="S658" i="17" s="1"/>
  <c r="T658" i="17" s="1"/>
  <c r="U658" i="17" s="1"/>
  <c r="R1049" i="17"/>
  <c r="S1049" i="17" s="1"/>
  <c r="T1049" i="17" s="1"/>
  <c r="U1049" i="17" s="1"/>
  <c r="Q1049" i="17"/>
  <c r="R985" i="17"/>
  <c r="S985" i="17" s="1"/>
  <c r="T985" i="17" s="1"/>
  <c r="U985" i="17" s="1"/>
  <c r="Q985" i="17"/>
  <c r="Q921" i="17"/>
  <c r="R921" i="17" s="1"/>
  <c r="S921" i="17" s="1"/>
  <c r="T921" i="17" s="1"/>
  <c r="U921" i="17" s="1"/>
  <c r="Q1013" i="17"/>
  <c r="R1013" i="17" s="1"/>
  <c r="S1013" i="17" s="1"/>
  <c r="T1013" i="17" s="1"/>
  <c r="U1013" i="17" s="1"/>
  <c r="R949" i="17"/>
  <c r="S949" i="17" s="1"/>
  <c r="T949" i="17" s="1"/>
  <c r="U949" i="17" s="1"/>
  <c r="Q949" i="17"/>
  <c r="Q885" i="17"/>
  <c r="R885" i="17" s="1"/>
  <c r="S885" i="17" s="1"/>
  <c r="T885" i="17" s="1"/>
  <c r="U885" i="17" s="1"/>
  <c r="Q879" i="17"/>
  <c r="R879" i="17" s="1"/>
  <c r="S879" i="17" s="1"/>
  <c r="T879" i="17" s="1"/>
  <c r="U879" i="17" s="1"/>
  <c r="P847" i="17"/>
  <c r="Q647" i="17"/>
  <c r="R647" i="17" s="1"/>
  <c r="S647" i="17" s="1"/>
  <c r="T647" i="17" s="1"/>
  <c r="U647" i="17" s="1"/>
  <c r="P615" i="17"/>
  <c r="R583" i="17"/>
  <c r="S583" i="17" s="1"/>
  <c r="T583" i="17" s="1"/>
  <c r="U583" i="17" s="1"/>
  <c r="Q583" i="17"/>
  <c r="Q551" i="17"/>
  <c r="R551" i="17" s="1"/>
  <c r="S551" i="17" s="1"/>
  <c r="T551" i="17" s="1"/>
  <c r="U551" i="17" s="1"/>
  <c r="Q801" i="17"/>
  <c r="R801" i="17" s="1"/>
  <c r="S801" i="17" s="1"/>
  <c r="T801" i="17" s="1"/>
  <c r="U801" i="17" s="1"/>
  <c r="R737" i="17"/>
  <c r="S737" i="17" s="1"/>
  <c r="T737" i="17" s="1"/>
  <c r="U737" i="17" s="1"/>
  <c r="Q737" i="17"/>
  <c r="P626" i="17"/>
  <c r="P542" i="17"/>
  <c r="Q609" i="17"/>
  <c r="R609" i="17" s="1"/>
  <c r="S609" i="17" s="1"/>
  <c r="T609" i="17" s="1"/>
  <c r="U609" i="17" s="1"/>
  <c r="Q577" i="17"/>
  <c r="R577" i="17" s="1"/>
  <c r="S577" i="17" s="1"/>
  <c r="T577" i="17" s="1"/>
  <c r="U577" i="17" s="1"/>
  <c r="P545" i="17"/>
  <c r="P632" i="17"/>
  <c r="P612" i="17"/>
  <c r="Q596" i="17"/>
  <c r="R596" i="17" s="1"/>
  <c r="S596" i="17" s="1"/>
  <c r="T596" i="17" s="1"/>
  <c r="U596" i="17" s="1"/>
  <c r="R516" i="17"/>
  <c r="S516" i="17" s="1"/>
  <c r="T516" i="17" s="1"/>
  <c r="U516" i="17" s="1"/>
  <c r="Q516" i="17"/>
  <c r="Q484" i="17"/>
  <c r="R484" i="17" s="1"/>
  <c r="S484" i="17" s="1"/>
  <c r="T484" i="17" s="1"/>
  <c r="U484" i="17" s="1"/>
  <c r="Q452" i="17"/>
  <c r="R452" i="17" s="1"/>
  <c r="S452" i="17" s="1"/>
  <c r="T452" i="17" s="1"/>
  <c r="U452" i="17" s="1"/>
  <c r="Q420" i="17"/>
  <c r="R420" i="17" s="1"/>
  <c r="S420" i="17" s="1"/>
  <c r="T420" i="17" s="1"/>
  <c r="U420" i="17" s="1"/>
  <c r="R388" i="17"/>
  <c r="S388" i="17" s="1"/>
  <c r="T388" i="17" s="1"/>
  <c r="U388" i="17" s="1"/>
  <c r="Q388" i="17"/>
  <c r="Q356" i="17"/>
  <c r="R356" i="17" s="1"/>
  <c r="S356" i="17" s="1"/>
  <c r="T356" i="17" s="1"/>
  <c r="U356" i="17" s="1"/>
  <c r="Q324" i="17"/>
  <c r="R324" i="17" s="1"/>
  <c r="S324" i="17" s="1"/>
  <c r="T324" i="17" s="1"/>
  <c r="U324" i="17" s="1"/>
  <c r="P383" i="17"/>
  <c r="P351" i="17"/>
  <c r="P319" i="17"/>
  <c r="P267" i="17"/>
  <c r="Q594" i="17"/>
  <c r="R594" i="17" s="1"/>
  <c r="S594" i="17" s="1"/>
  <c r="T594" i="17" s="1"/>
  <c r="U594" i="17" s="1"/>
  <c r="Q462" i="17"/>
  <c r="R462" i="17" s="1"/>
  <c r="S462" i="17" s="1"/>
  <c r="T462" i="17" s="1"/>
  <c r="U462" i="17" s="1"/>
  <c r="Q430" i="17"/>
  <c r="R430" i="17" s="1"/>
  <c r="S430" i="17" s="1"/>
  <c r="T430" i="17" s="1"/>
  <c r="U430" i="17" s="1"/>
  <c r="R398" i="17"/>
  <c r="S398" i="17" s="1"/>
  <c r="T398" i="17" s="1"/>
  <c r="U398" i="17" s="1"/>
  <c r="Q398" i="17"/>
  <c r="P366" i="17"/>
  <c r="P334" i="17"/>
  <c r="Q302" i="17"/>
  <c r="R302" i="17" s="1"/>
  <c r="S302" i="17" s="1"/>
  <c r="T302" i="17" s="1"/>
  <c r="U302" i="17" s="1"/>
  <c r="Q257" i="17"/>
  <c r="R257" i="17" s="1"/>
  <c r="S257" i="17" s="1"/>
  <c r="T257" i="17" s="1"/>
  <c r="U257" i="17" s="1"/>
  <c r="Q252" i="17"/>
  <c r="R252" i="17" s="1"/>
  <c r="S252" i="17" s="1"/>
  <c r="T252" i="17" s="1"/>
  <c r="U252" i="17" s="1"/>
  <c r="Q220" i="17"/>
  <c r="R220" i="17" s="1"/>
  <c r="S220" i="17" s="1"/>
  <c r="T220" i="17" s="1"/>
  <c r="U220" i="17" s="1"/>
  <c r="Q188" i="17"/>
  <c r="R188" i="17" s="1"/>
  <c r="S188" i="17" s="1"/>
  <c r="T188" i="17" s="1"/>
  <c r="U188" i="17" s="1"/>
  <c r="Q156" i="17"/>
  <c r="R156" i="17" s="1"/>
  <c r="S156" i="17" s="1"/>
  <c r="T156" i="17" s="1"/>
  <c r="U156" i="17" s="1"/>
  <c r="R124" i="17"/>
  <c r="S124" i="17" s="1"/>
  <c r="T124" i="17" s="1"/>
  <c r="U124" i="17" s="1"/>
  <c r="Q124" i="17"/>
  <c r="Q92" i="17"/>
  <c r="R92" i="17" s="1"/>
  <c r="S92" i="17" s="1"/>
  <c r="T92" i="17" s="1"/>
  <c r="U92" i="17" s="1"/>
  <c r="Q60" i="17"/>
  <c r="R60" i="17" s="1"/>
  <c r="S60" i="17" s="1"/>
  <c r="T60" i="17" s="1"/>
  <c r="U60" i="17" s="1"/>
  <c r="Q28" i="17"/>
  <c r="R28" i="17" s="1"/>
  <c r="S28" i="17" s="1"/>
  <c r="T28" i="17" s="1"/>
  <c r="U28" i="17" s="1"/>
  <c r="P251" i="17"/>
  <c r="Q219" i="17"/>
  <c r="R219" i="17" s="1"/>
  <c r="S219" i="17" s="1"/>
  <c r="T219" i="17" s="1"/>
  <c r="U219" i="17" s="1"/>
  <c r="Q187" i="17"/>
  <c r="R187" i="17"/>
  <c r="S187" i="17" s="1"/>
  <c r="T187" i="17" s="1"/>
  <c r="U187" i="17" s="1"/>
  <c r="Q155" i="17"/>
  <c r="R155" i="17" s="1"/>
  <c r="S155" i="17" s="1"/>
  <c r="T155" i="17" s="1"/>
  <c r="U155" i="17" s="1"/>
  <c r="Q123" i="17"/>
  <c r="R123" i="17"/>
  <c r="S123" i="17" s="1"/>
  <c r="T123" i="17" s="1"/>
  <c r="U123" i="17" s="1"/>
  <c r="Q91" i="17"/>
  <c r="R91" i="17" s="1"/>
  <c r="S91" i="17" s="1"/>
  <c r="T91" i="17" s="1"/>
  <c r="U91" i="17" s="1"/>
  <c r="Q59" i="17"/>
  <c r="R59" i="17"/>
  <c r="S59" i="17" s="1"/>
  <c r="T59" i="17" s="1"/>
  <c r="U59" i="17" s="1"/>
  <c r="P27" i="17"/>
  <c r="Q246" i="17"/>
  <c r="R246" i="17" s="1"/>
  <c r="S246" i="17" s="1"/>
  <c r="T246" i="17" s="1"/>
  <c r="U246" i="17" s="1"/>
  <c r="R214" i="17"/>
  <c r="S214" i="17" s="1"/>
  <c r="T214" i="17" s="1"/>
  <c r="U214" i="17" s="1"/>
  <c r="Q214" i="17"/>
  <c r="Q182" i="17"/>
  <c r="R182" i="17" s="1"/>
  <c r="S182" i="17" s="1"/>
  <c r="T182" i="17" s="1"/>
  <c r="U182" i="17" s="1"/>
  <c r="Q150" i="17"/>
  <c r="R150" i="17" s="1"/>
  <c r="S150" i="17" s="1"/>
  <c r="T150" i="17" s="1"/>
  <c r="U150" i="17" s="1"/>
  <c r="Q118" i="17"/>
  <c r="R118" i="17" s="1"/>
  <c r="S118" i="17" s="1"/>
  <c r="T118" i="17" s="1"/>
  <c r="U118" i="17" s="1"/>
  <c r="R86" i="17"/>
  <c r="S86" i="17" s="1"/>
  <c r="T86" i="17" s="1"/>
  <c r="U86" i="17" s="1"/>
  <c r="Q86" i="17"/>
  <c r="Q54" i="17"/>
  <c r="R54" i="17" s="1"/>
  <c r="S54" i="17" s="1"/>
  <c r="T54" i="17" s="1"/>
  <c r="U54" i="17" s="1"/>
  <c r="Q22" i="17"/>
  <c r="R22" i="17" s="1"/>
  <c r="S22" i="17" s="1"/>
  <c r="T22" i="17" s="1"/>
  <c r="U22" i="17" s="1"/>
  <c r="Q511" i="17"/>
  <c r="R511" i="17" s="1"/>
  <c r="S511" i="17" s="1"/>
  <c r="T511" i="17" s="1"/>
  <c r="U511" i="17" s="1"/>
  <c r="R407" i="17"/>
  <c r="S407" i="17" s="1"/>
  <c r="T407" i="17" s="1"/>
  <c r="U407" i="17" s="1"/>
  <c r="Q407" i="17"/>
  <c r="Q261" i="17"/>
  <c r="R261" i="17" s="1"/>
  <c r="S261" i="17" s="1"/>
  <c r="T261" i="17" s="1"/>
  <c r="U261" i="17" s="1"/>
  <c r="Q129" i="17"/>
  <c r="R129" i="17" s="1"/>
  <c r="S129" i="17" s="1"/>
  <c r="T129" i="17" s="1"/>
  <c r="U129" i="17" s="1"/>
  <c r="Q97" i="17"/>
  <c r="R97" i="17" s="1"/>
  <c r="S97" i="17" s="1"/>
  <c r="T97" i="17" s="1"/>
  <c r="U97" i="17" s="1"/>
  <c r="R65" i="17"/>
  <c r="S65" i="17" s="1"/>
  <c r="T65" i="17" s="1"/>
  <c r="U65" i="17" s="1"/>
  <c r="Q65" i="17"/>
  <c r="Q217" i="17"/>
  <c r="R217" i="17" s="1"/>
  <c r="S217" i="17" s="1"/>
  <c r="T217" i="17" s="1"/>
  <c r="U217" i="17" s="1"/>
  <c r="Q185" i="17"/>
  <c r="R185" i="17" s="1"/>
  <c r="S185" i="17" s="1"/>
  <c r="T185" i="17" s="1"/>
  <c r="U185" i="17" s="1"/>
  <c r="Q153" i="17"/>
  <c r="R153" i="17" s="1"/>
  <c r="S153" i="17" s="1"/>
  <c r="T153" i="17" s="1"/>
  <c r="U153" i="17" s="1"/>
  <c r="Q2979" i="17"/>
  <c r="R2979" i="17" s="1"/>
  <c r="S2979" i="17" s="1"/>
  <c r="T2979" i="17" s="1"/>
  <c r="U2979" i="17" s="1"/>
  <c r="Q2947" i="17"/>
  <c r="R2947" i="17" s="1"/>
  <c r="S2947" i="17" s="1"/>
  <c r="T2947" i="17" s="1"/>
  <c r="U2947" i="17" s="1"/>
  <c r="Q2985" i="17"/>
  <c r="R2985" i="17"/>
  <c r="S2985" i="17" s="1"/>
  <c r="T2985" i="17" s="1"/>
  <c r="U2985" i="17" s="1"/>
  <c r="Q2969" i="17"/>
  <c r="R2969" i="17" s="1"/>
  <c r="S2969" i="17" s="1"/>
  <c r="T2969" i="17" s="1"/>
  <c r="U2969" i="17" s="1"/>
  <c r="Q2953" i="17"/>
  <c r="R2953" i="17" s="1"/>
  <c r="S2953" i="17" s="1"/>
  <c r="T2953" i="17" s="1"/>
  <c r="U2953" i="17" s="1"/>
  <c r="Q2939" i="17"/>
  <c r="R2939" i="17" s="1"/>
  <c r="S2939" i="17" s="1"/>
  <c r="T2939" i="17" s="1"/>
  <c r="U2939" i="17" s="1"/>
  <c r="Q2933" i="17"/>
  <c r="R2933" i="17" s="1"/>
  <c r="S2933" i="17" s="1"/>
  <c r="T2933" i="17" s="1"/>
  <c r="U2933" i="17" s="1"/>
  <c r="Q2928" i="17"/>
  <c r="R2928" i="17" s="1"/>
  <c r="S2928" i="17" s="1"/>
  <c r="T2928" i="17" s="1"/>
  <c r="U2928" i="17" s="1"/>
  <c r="P3001" i="17"/>
  <c r="P2992" i="17"/>
  <c r="Q2978" i="17"/>
  <c r="R2978" i="17" s="1"/>
  <c r="S2978" i="17" s="1"/>
  <c r="T2978" i="17" s="1"/>
  <c r="U2978" i="17" s="1"/>
  <c r="P2960" i="17"/>
  <c r="Q2946" i="17"/>
  <c r="R2946" i="17" s="1"/>
  <c r="S2946" i="17" s="1"/>
  <c r="T2946" i="17" s="1"/>
  <c r="U2946" i="17" s="1"/>
  <c r="Q2847" i="17"/>
  <c r="R2847" i="17" s="1"/>
  <c r="S2847" i="17" s="1"/>
  <c r="T2847" i="17" s="1"/>
  <c r="U2847" i="17" s="1"/>
  <c r="P2895" i="17"/>
  <c r="P2894" i="17"/>
  <c r="P2862" i="17"/>
  <c r="Q2930" i="17"/>
  <c r="R2930" i="17" s="1"/>
  <c r="S2930" i="17" s="1"/>
  <c r="T2930" i="17" s="1"/>
  <c r="U2930" i="17" s="1"/>
  <c r="Q2857" i="17"/>
  <c r="R2857" i="17" s="1"/>
  <c r="S2857" i="17" s="1"/>
  <c r="T2857" i="17" s="1"/>
  <c r="U2857" i="17" s="1"/>
  <c r="R2877" i="17"/>
  <c r="S2877" i="17" s="1"/>
  <c r="T2877" i="17" s="1"/>
  <c r="U2877" i="17" s="1"/>
  <c r="Q2877" i="17"/>
  <c r="Q2823" i="17"/>
  <c r="R2823" i="17" s="1"/>
  <c r="S2823" i="17" s="1"/>
  <c r="T2823" i="17" s="1"/>
  <c r="U2823" i="17" s="1"/>
  <c r="Q2804" i="17"/>
  <c r="R2804" i="17" s="1"/>
  <c r="S2804" i="17" s="1"/>
  <c r="T2804" i="17" s="1"/>
  <c r="U2804" i="17" s="1"/>
  <c r="Q2766" i="17"/>
  <c r="R2766" i="17"/>
  <c r="S2766" i="17" s="1"/>
  <c r="T2766" i="17" s="1"/>
  <c r="U2766" i="17" s="1"/>
  <c r="Q2801" i="17"/>
  <c r="R2801" i="17" s="1"/>
  <c r="S2801" i="17" s="1"/>
  <c r="T2801" i="17" s="1"/>
  <c r="U2801" i="17" s="1"/>
  <c r="Q2826" i="17"/>
  <c r="R2826" i="17" s="1"/>
  <c r="S2826" i="17" s="1"/>
  <c r="T2826" i="17" s="1"/>
  <c r="U2826" i="17" s="1"/>
  <c r="Q2782" i="17"/>
  <c r="R2782" i="17"/>
  <c r="S2782" i="17" s="1"/>
  <c r="T2782" i="17" s="1"/>
  <c r="U2782" i="17" s="1"/>
  <c r="Q2759" i="17"/>
  <c r="R2759" i="17" s="1"/>
  <c r="S2759" i="17" s="1"/>
  <c r="T2759" i="17" s="1"/>
  <c r="U2759" i="17" s="1"/>
  <c r="Q2774" i="17"/>
  <c r="R2774" i="17" s="1"/>
  <c r="S2774" i="17" s="1"/>
  <c r="T2774" i="17" s="1"/>
  <c r="U2774" i="17" s="1"/>
  <c r="Q2763" i="17"/>
  <c r="R2763" i="17" s="1"/>
  <c r="S2763" i="17" s="1"/>
  <c r="T2763" i="17" s="1"/>
  <c r="U2763" i="17" s="1"/>
  <c r="P2790" i="17"/>
  <c r="Q2644" i="17"/>
  <c r="R2644" i="17" s="1"/>
  <c r="S2644" i="17" s="1"/>
  <c r="T2644" i="17" s="1"/>
  <c r="U2644" i="17" s="1"/>
  <c r="Q2745" i="17"/>
  <c r="R2745" i="17" s="1"/>
  <c r="S2745" i="17" s="1"/>
  <c r="T2745" i="17" s="1"/>
  <c r="U2745" i="17" s="1"/>
  <c r="Q2648" i="17"/>
  <c r="R2648" i="17" s="1"/>
  <c r="S2648" i="17" s="1"/>
  <c r="T2648" i="17" s="1"/>
  <c r="U2648" i="17" s="1"/>
  <c r="Q2700" i="17"/>
  <c r="R2700" i="17" s="1"/>
  <c r="S2700" i="17" s="1"/>
  <c r="T2700" i="17" s="1"/>
  <c r="U2700" i="17" s="1"/>
  <c r="Q2672" i="17"/>
  <c r="R2672" i="17" s="1"/>
  <c r="S2672" i="17" s="1"/>
  <c r="T2672" i="17" s="1"/>
  <c r="U2672" i="17" s="1"/>
  <c r="P2608" i="17"/>
  <c r="R2567" i="17"/>
  <c r="S2567" i="17" s="1"/>
  <c r="T2567" i="17" s="1"/>
  <c r="U2567" i="17" s="1"/>
  <c r="Q2567" i="17"/>
  <c r="Q2535" i="17"/>
  <c r="R2535" i="17" s="1"/>
  <c r="S2535" i="17" s="1"/>
  <c r="T2535" i="17" s="1"/>
  <c r="U2535" i="17" s="1"/>
  <c r="Q2503" i="17"/>
  <c r="R2503" i="17" s="1"/>
  <c r="S2503" i="17" s="1"/>
  <c r="T2503" i="17" s="1"/>
  <c r="U2503" i="17" s="1"/>
  <c r="P2474" i="17"/>
  <c r="Q2487" i="17"/>
  <c r="R2487" i="17" s="1"/>
  <c r="S2487" i="17" s="1"/>
  <c r="T2487" i="17" s="1"/>
  <c r="U2487" i="17" s="1"/>
  <c r="P2593" i="17"/>
  <c r="Q2405" i="17"/>
  <c r="R2405" i="17" s="1"/>
  <c r="S2405" i="17" s="1"/>
  <c r="T2405" i="17" s="1"/>
  <c r="U2405" i="17" s="1"/>
  <c r="Q2337" i="17"/>
  <c r="R2337" i="17" s="1"/>
  <c r="S2337" i="17" s="1"/>
  <c r="T2337" i="17" s="1"/>
  <c r="U2337" i="17" s="1"/>
  <c r="Q2305" i="17"/>
  <c r="R2305" i="17" s="1"/>
  <c r="S2305" i="17" s="1"/>
  <c r="T2305" i="17" s="1"/>
  <c r="U2305" i="17" s="1"/>
  <c r="P2408" i="17"/>
  <c r="P2348" i="17"/>
  <c r="P2316" i="17"/>
  <c r="P2284" i="17"/>
  <c r="P2252" i="17"/>
  <c r="R2373" i="17"/>
  <c r="S2373" i="17" s="1"/>
  <c r="T2373" i="17" s="1"/>
  <c r="U2373" i="17" s="1"/>
  <c r="Q2373" i="17"/>
  <c r="Q2433" i="17"/>
  <c r="R2433" i="17" s="1"/>
  <c r="S2433" i="17" s="1"/>
  <c r="T2433" i="17" s="1"/>
  <c r="U2433" i="17" s="1"/>
  <c r="R2401" i="17"/>
  <c r="S2401" i="17" s="1"/>
  <c r="T2401" i="17" s="1"/>
  <c r="U2401" i="17" s="1"/>
  <c r="Q2401" i="17"/>
  <c r="R2616" i="17"/>
  <c r="S2616" i="17" s="1"/>
  <c r="T2616" i="17" s="1"/>
  <c r="U2616" i="17" s="1"/>
  <c r="Q2616" i="17"/>
  <c r="R2381" i="17"/>
  <c r="S2381" i="17" s="1"/>
  <c r="T2381" i="17" s="1"/>
  <c r="U2381" i="17" s="1"/>
  <c r="Q2381" i="17"/>
  <c r="Q2183" i="17"/>
  <c r="R2183" i="17" s="1"/>
  <c r="S2183" i="17" s="1"/>
  <c r="T2183" i="17" s="1"/>
  <c r="U2183" i="17" s="1"/>
  <c r="R2151" i="17"/>
  <c r="S2151" i="17" s="1"/>
  <c r="T2151" i="17" s="1"/>
  <c r="U2151" i="17" s="1"/>
  <c r="Q2151" i="17"/>
  <c r="R2119" i="17"/>
  <c r="S2119" i="17" s="1"/>
  <c r="T2119" i="17" s="1"/>
  <c r="U2119" i="17" s="1"/>
  <c r="Q2119" i="17"/>
  <c r="R2087" i="17"/>
  <c r="S2087" i="17" s="1"/>
  <c r="T2087" i="17" s="1"/>
  <c r="U2087" i="17" s="1"/>
  <c r="Q2087" i="17"/>
  <c r="Q2354" i="17"/>
  <c r="R2354" i="17" s="1"/>
  <c r="S2354" i="17" s="1"/>
  <c r="T2354" i="17" s="1"/>
  <c r="U2354" i="17" s="1"/>
  <c r="P2158" i="17"/>
  <c r="P2126" i="17"/>
  <c r="P2086" i="17"/>
  <c r="Q2326" i="17"/>
  <c r="R2326" i="17" s="1"/>
  <c r="S2326" i="17" s="1"/>
  <c r="T2326" i="17" s="1"/>
  <c r="U2326" i="17" s="1"/>
  <c r="P2197" i="17"/>
  <c r="P2165" i="17"/>
  <c r="P2133" i="17"/>
  <c r="R2101" i="17"/>
  <c r="S2101" i="17" s="1"/>
  <c r="T2101" i="17" s="1"/>
  <c r="U2101" i="17" s="1"/>
  <c r="Q2101" i="17"/>
  <c r="R2306" i="17"/>
  <c r="S2306" i="17" s="1"/>
  <c r="T2306" i="17" s="1"/>
  <c r="U2306" i="17" s="1"/>
  <c r="Q2306" i="17"/>
  <c r="P2047" i="17"/>
  <c r="P2015" i="17"/>
  <c r="P1983" i="17"/>
  <c r="Q2070" i="17"/>
  <c r="R2070" i="17" s="1"/>
  <c r="S2070" i="17" s="1"/>
  <c r="T2070" i="17" s="1"/>
  <c r="U2070" i="17" s="1"/>
  <c r="Q2038" i="17"/>
  <c r="R2038" i="17"/>
  <c r="S2038" i="17" s="1"/>
  <c r="T2038" i="17" s="1"/>
  <c r="U2038" i="17" s="1"/>
  <c r="Q2006" i="17"/>
  <c r="R2006" i="17"/>
  <c r="S2006" i="17" s="1"/>
  <c r="T2006" i="17" s="1"/>
  <c r="U2006" i="17" s="1"/>
  <c r="Q1974" i="17"/>
  <c r="R1974" i="17" s="1"/>
  <c r="S1974" i="17" s="1"/>
  <c r="T1974" i="17" s="1"/>
  <c r="U1974" i="17" s="1"/>
  <c r="R2078" i="17"/>
  <c r="S2078" i="17" s="1"/>
  <c r="T2078" i="17" s="1"/>
  <c r="U2078" i="17" s="1"/>
  <c r="Q2078" i="17"/>
  <c r="Q1969" i="17"/>
  <c r="R1969" i="17" s="1"/>
  <c r="S1969" i="17" s="1"/>
  <c r="T1969" i="17" s="1"/>
  <c r="U1969" i="17" s="1"/>
  <c r="P1932" i="17"/>
  <c r="P1900" i="17"/>
  <c r="P1868" i="17"/>
  <c r="P1836" i="17"/>
  <c r="R2045" i="17"/>
  <c r="S2045" i="17" s="1"/>
  <c r="T2045" i="17" s="1"/>
  <c r="U2045" i="17" s="1"/>
  <c r="Q2045" i="17"/>
  <c r="Q1985" i="17"/>
  <c r="R1985" i="17" s="1"/>
  <c r="S1985" i="17" s="1"/>
  <c r="T1985" i="17" s="1"/>
  <c r="U1985" i="17" s="1"/>
  <c r="Q1943" i="17"/>
  <c r="R1943" i="17"/>
  <c r="S1943" i="17" s="1"/>
  <c r="T1943" i="17" s="1"/>
  <c r="U1943" i="17" s="1"/>
  <c r="Q1911" i="17"/>
  <c r="R1911" i="17"/>
  <c r="S1911" i="17" s="1"/>
  <c r="T1911" i="17" s="1"/>
  <c r="U1911" i="17" s="1"/>
  <c r="Q1879" i="17"/>
  <c r="R1879" i="17" s="1"/>
  <c r="S1879" i="17" s="1"/>
  <c r="T1879" i="17" s="1"/>
  <c r="U1879" i="17" s="1"/>
  <c r="Q1847" i="17"/>
  <c r="R1847" i="17"/>
  <c r="S1847" i="17" s="1"/>
  <c r="T1847" i="17" s="1"/>
  <c r="U1847" i="17" s="1"/>
  <c r="Q2041" i="17"/>
  <c r="R2041" i="17" s="1"/>
  <c r="S2041" i="17" s="1"/>
  <c r="T2041" i="17" s="1"/>
  <c r="U2041" i="17" s="1"/>
  <c r="Q1981" i="17"/>
  <c r="R1981" i="17" s="1"/>
  <c r="S1981" i="17" s="1"/>
  <c r="T1981" i="17" s="1"/>
  <c r="U1981" i="17" s="1"/>
  <c r="R2069" i="17"/>
  <c r="S2069" i="17" s="1"/>
  <c r="T2069" i="17" s="1"/>
  <c r="U2069" i="17" s="1"/>
  <c r="Q2069" i="17"/>
  <c r="Q2005" i="17"/>
  <c r="R2005" i="17" s="1"/>
  <c r="S2005" i="17" s="1"/>
  <c r="T2005" i="17" s="1"/>
  <c r="U2005" i="17" s="1"/>
  <c r="Q1897" i="17"/>
  <c r="R1897" i="17" s="1"/>
  <c r="S1897" i="17" s="1"/>
  <c r="T1897" i="17" s="1"/>
  <c r="U1897" i="17" s="1"/>
  <c r="Q1906" i="17"/>
  <c r="R1906" i="17" s="1"/>
  <c r="S1906" i="17" s="1"/>
  <c r="T1906" i="17" s="1"/>
  <c r="U1906" i="17" s="1"/>
  <c r="P1842" i="17"/>
  <c r="P1813" i="17"/>
  <c r="P1781" i="17"/>
  <c r="P1749" i="17"/>
  <c r="P1717" i="17"/>
  <c r="P1685" i="17"/>
  <c r="P1653" i="17"/>
  <c r="P1621" i="17"/>
  <c r="P1589" i="17"/>
  <c r="Q1812" i="17"/>
  <c r="R1812" i="17" s="1"/>
  <c r="S1812" i="17" s="1"/>
  <c r="T1812" i="17" s="1"/>
  <c r="U1812" i="17" s="1"/>
  <c r="Q1780" i="17"/>
  <c r="R1780" i="17" s="1"/>
  <c r="S1780" i="17" s="1"/>
  <c r="T1780" i="17" s="1"/>
  <c r="U1780" i="17" s="1"/>
  <c r="Q1748" i="17"/>
  <c r="R1748" i="17" s="1"/>
  <c r="S1748" i="17" s="1"/>
  <c r="T1748" i="17" s="1"/>
  <c r="U1748" i="17" s="1"/>
  <c r="Q1716" i="17"/>
  <c r="R1716" i="17"/>
  <c r="S1716" i="17" s="1"/>
  <c r="T1716" i="17" s="1"/>
  <c r="U1716" i="17" s="1"/>
  <c r="Q1684" i="17"/>
  <c r="R1684" i="17" s="1"/>
  <c r="S1684" i="17" s="1"/>
  <c r="T1684" i="17" s="1"/>
  <c r="U1684" i="17" s="1"/>
  <c r="Q1652" i="17"/>
  <c r="R1652" i="17"/>
  <c r="S1652" i="17" s="1"/>
  <c r="T1652" i="17" s="1"/>
  <c r="U1652" i="17" s="1"/>
  <c r="Q1620" i="17"/>
  <c r="R1620" i="17" s="1"/>
  <c r="S1620" i="17" s="1"/>
  <c r="T1620" i="17" s="1"/>
  <c r="U1620" i="17" s="1"/>
  <c r="Q1588" i="17"/>
  <c r="R1588" i="17"/>
  <c r="S1588" i="17" s="1"/>
  <c r="T1588" i="17" s="1"/>
  <c r="U1588" i="17" s="1"/>
  <c r="Q1898" i="17"/>
  <c r="R1898" i="17" s="1"/>
  <c r="S1898" i="17" s="1"/>
  <c r="T1898" i="17" s="1"/>
  <c r="U1898" i="17" s="1"/>
  <c r="Q1885" i="17"/>
  <c r="R1885" i="17" s="1"/>
  <c r="S1885" i="17" s="1"/>
  <c r="T1885" i="17" s="1"/>
  <c r="U1885" i="17" s="1"/>
  <c r="R1854" i="17"/>
  <c r="S1854" i="17" s="1"/>
  <c r="T1854" i="17" s="1"/>
  <c r="U1854" i="17" s="1"/>
  <c r="Q1854" i="17"/>
  <c r="Q1367" i="17"/>
  <c r="R1367" i="17" s="1"/>
  <c r="S1367" i="17" s="1"/>
  <c r="T1367" i="17" s="1"/>
  <c r="U1367" i="17" s="1"/>
  <c r="Q1335" i="17"/>
  <c r="R1335" i="17" s="1"/>
  <c r="S1335" i="17" s="1"/>
  <c r="T1335" i="17" s="1"/>
  <c r="U1335" i="17" s="1"/>
  <c r="Q1303" i="17"/>
  <c r="R1303" i="17" s="1"/>
  <c r="S1303" i="17" s="1"/>
  <c r="T1303" i="17" s="1"/>
  <c r="U1303" i="17" s="1"/>
  <c r="R1827" i="17"/>
  <c r="S1827" i="17" s="1"/>
  <c r="T1827" i="17" s="1"/>
  <c r="U1827" i="17" s="1"/>
  <c r="Q1827" i="17"/>
  <c r="P1763" i="17"/>
  <c r="P1699" i="17"/>
  <c r="P1635" i="17"/>
  <c r="Q1819" i="17"/>
  <c r="R1819" i="17" s="1"/>
  <c r="S1819" i="17" s="1"/>
  <c r="T1819" i="17" s="1"/>
  <c r="U1819" i="17" s="1"/>
  <c r="Q1755" i="17"/>
  <c r="R1755" i="17" s="1"/>
  <c r="S1755" i="17" s="1"/>
  <c r="T1755" i="17" s="1"/>
  <c r="U1755" i="17" s="1"/>
  <c r="Q1691" i="17"/>
  <c r="R1691" i="17" s="1"/>
  <c r="S1691" i="17" s="1"/>
  <c r="T1691" i="17" s="1"/>
  <c r="U1691" i="17" s="1"/>
  <c r="R1627" i="17"/>
  <c r="S1627" i="17" s="1"/>
  <c r="T1627" i="17" s="1"/>
  <c r="U1627" i="17" s="1"/>
  <c r="Q1627" i="17"/>
  <c r="Q1565" i="17"/>
  <c r="R1565" i="17" s="1"/>
  <c r="S1565" i="17" s="1"/>
  <c r="T1565" i="17" s="1"/>
  <c r="U1565" i="17" s="1"/>
  <c r="Q1529" i="17"/>
  <c r="R1529" i="17" s="1"/>
  <c r="S1529" i="17" s="1"/>
  <c r="T1529" i="17" s="1"/>
  <c r="U1529" i="17" s="1"/>
  <c r="Q1497" i="17"/>
  <c r="R1497" i="17" s="1"/>
  <c r="S1497" i="17" s="1"/>
  <c r="T1497" i="17" s="1"/>
  <c r="U1497" i="17" s="1"/>
  <c r="R1461" i="17"/>
  <c r="S1461" i="17" s="1"/>
  <c r="T1461" i="17" s="1"/>
  <c r="U1461" i="17" s="1"/>
  <c r="Q1461" i="17"/>
  <c r="Q1429" i="17"/>
  <c r="R1429" i="17" s="1"/>
  <c r="S1429" i="17" s="1"/>
  <c r="T1429" i="17" s="1"/>
  <c r="U1429" i="17" s="1"/>
  <c r="Q1397" i="17"/>
  <c r="R1397" i="17" s="1"/>
  <c r="S1397" i="17" s="1"/>
  <c r="T1397" i="17" s="1"/>
  <c r="U1397" i="17" s="1"/>
  <c r="Q1365" i="17"/>
  <c r="R1365" i="17" s="1"/>
  <c r="S1365" i="17" s="1"/>
  <c r="T1365" i="17" s="1"/>
  <c r="U1365" i="17" s="1"/>
  <c r="R1333" i="17"/>
  <c r="S1333" i="17" s="1"/>
  <c r="T1333" i="17" s="1"/>
  <c r="U1333" i="17" s="1"/>
  <c r="Q1333" i="17"/>
  <c r="Q1301" i="17"/>
  <c r="R1301" i="17" s="1"/>
  <c r="S1301" i="17" s="1"/>
  <c r="T1301" i="17" s="1"/>
  <c r="U1301" i="17" s="1"/>
  <c r="Q1775" i="17"/>
  <c r="R1775" i="17" s="1"/>
  <c r="S1775" i="17" s="1"/>
  <c r="T1775" i="17" s="1"/>
  <c r="U1775" i="17" s="1"/>
  <c r="P1244" i="17"/>
  <c r="P1212" i="17"/>
  <c r="P1180" i="17"/>
  <c r="P1148" i="17"/>
  <c r="R1523" i="17"/>
  <c r="S1523" i="17" s="1"/>
  <c r="T1523" i="17" s="1"/>
  <c r="U1523" i="17" s="1"/>
  <c r="Q1523" i="17"/>
  <c r="Q1491" i="17"/>
  <c r="R1491" i="17" s="1"/>
  <c r="S1491" i="17" s="1"/>
  <c r="T1491" i="17" s="1"/>
  <c r="U1491" i="17" s="1"/>
  <c r="Q1074" i="17"/>
  <c r="R1074" i="17" s="1"/>
  <c r="S1074" i="17" s="1"/>
  <c r="T1074" i="17" s="1"/>
  <c r="U1074" i="17" s="1"/>
  <c r="R1112" i="17"/>
  <c r="S1112" i="17" s="1"/>
  <c r="T1112" i="17" s="1"/>
  <c r="U1112" i="17" s="1"/>
  <c r="Q1112" i="17"/>
  <c r="P1043" i="17"/>
  <c r="P1011" i="17"/>
  <c r="P979" i="17"/>
  <c r="P947" i="17"/>
  <c r="P915" i="17"/>
  <c r="Q1120" i="17"/>
  <c r="R1120" i="17" s="1"/>
  <c r="S1120" i="17" s="1"/>
  <c r="T1120" i="17" s="1"/>
  <c r="U1120" i="17" s="1"/>
  <c r="Q1124" i="17"/>
  <c r="R1124" i="17" s="1"/>
  <c r="S1124" i="17" s="1"/>
  <c r="T1124" i="17" s="1"/>
  <c r="U1124" i="17" s="1"/>
  <c r="Q1064" i="17"/>
  <c r="R1064" i="17" s="1"/>
  <c r="S1064" i="17" s="1"/>
  <c r="T1064" i="17" s="1"/>
  <c r="U1064" i="17" s="1"/>
  <c r="Q1034" i="17"/>
  <c r="R1034" i="17" s="1"/>
  <c r="S1034" i="17" s="1"/>
  <c r="T1034" i="17" s="1"/>
  <c r="U1034" i="17" s="1"/>
  <c r="Q1002" i="17"/>
  <c r="R1002" i="17"/>
  <c r="S1002" i="17" s="1"/>
  <c r="T1002" i="17" s="1"/>
  <c r="U1002" i="17" s="1"/>
  <c r="Q970" i="17"/>
  <c r="R970" i="17" s="1"/>
  <c r="S970" i="17" s="1"/>
  <c r="T970" i="17" s="1"/>
  <c r="U970" i="17" s="1"/>
  <c r="Q938" i="17"/>
  <c r="R938" i="17" s="1"/>
  <c r="S938" i="17" s="1"/>
  <c r="T938" i="17" s="1"/>
  <c r="U938" i="17" s="1"/>
  <c r="Q906" i="17"/>
  <c r="R906" i="17" s="1"/>
  <c r="S906" i="17" s="1"/>
  <c r="T906" i="17" s="1"/>
  <c r="U906" i="17" s="1"/>
  <c r="Q874" i="17"/>
  <c r="R874" i="17"/>
  <c r="S874" i="17" s="1"/>
  <c r="T874" i="17" s="1"/>
  <c r="U874" i="17" s="1"/>
  <c r="Q895" i="17"/>
  <c r="R895" i="17" s="1"/>
  <c r="S895" i="17" s="1"/>
  <c r="T895" i="17" s="1"/>
  <c r="U895" i="17" s="1"/>
  <c r="P880" i="17"/>
  <c r="P815" i="17"/>
  <c r="P783" i="17"/>
  <c r="P751" i="17"/>
  <c r="P719" i="17"/>
  <c r="P687" i="17"/>
  <c r="P655" i="17"/>
  <c r="Q822" i="17"/>
  <c r="R822" i="17"/>
  <c r="S822" i="17" s="1"/>
  <c r="T822" i="17" s="1"/>
  <c r="U822" i="17" s="1"/>
  <c r="Q790" i="17"/>
  <c r="R790" i="17"/>
  <c r="S790" i="17" s="1"/>
  <c r="T790" i="17" s="1"/>
  <c r="U790" i="17" s="1"/>
  <c r="Q758" i="17"/>
  <c r="R758" i="17" s="1"/>
  <c r="S758" i="17" s="1"/>
  <c r="T758" i="17" s="1"/>
  <c r="U758" i="17" s="1"/>
  <c r="Q726" i="17"/>
  <c r="R726" i="17" s="1"/>
  <c r="S726" i="17" s="1"/>
  <c r="T726" i="17" s="1"/>
  <c r="U726" i="17" s="1"/>
  <c r="Q686" i="17"/>
  <c r="R686" i="17"/>
  <c r="S686" i="17" s="1"/>
  <c r="T686" i="17" s="1"/>
  <c r="U686" i="17" s="1"/>
  <c r="Q654" i="17"/>
  <c r="R654" i="17"/>
  <c r="S654" i="17" s="1"/>
  <c r="T654" i="17" s="1"/>
  <c r="U654" i="17" s="1"/>
  <c r="Q891" i="17"/>
  <c r="R891" i="17" s="1"/>
  <c r="S891" i="17" s="1"/>
  <c r="T891" i="17" s="1"/>
  <c r="U891" i="17" s="1"/>
  <c r="P837" i="17"/>
  <c r="P821" i="17"/>
  <c r="Q1100" i="17"/>
  <c r="R1100" i="17" s="1"/>
  <c r="S1100" i="17" s="1"/>
  <c r="T1100" i="17" s="1"/>
  <c r="U1100" i="17" s="1"/>
  <c r="Q901" i="17"/>
  <c r="R901" i="17" s="1"/>
  <c r="S901" i="17" s="1"/>
  <c r="T901" i="17" s="1"/>
  <c r="U901" i="17" s="1"/>
  <c r="Q777" i="17"/>
  <c r="R777" i="17" s="1"/>
  <c r="S777" i="17" s="1"/>
  <c r="T777" i="17" s="1"/>
  <c r="U777" i="17" s="1"/>
  <c r="R713" i="17"/>
  <c r="S713" i="17" s="1"/>
  <c r="T713" i="17" s="1"/>
  <c r="U713" i="17" s="1"/>
  <c r="Q713" i="17"/>
  <c r="Q805" i="17"/>
  <c r="R805" i="17" s="1"/>
  <c r="S805" i="17" s="1"/>
  <c r="T805" i="17" s="1"/>
  <c r="U805" i="17" s="1"/>
  <c r="Q741" i="17"/>
  <c r="R741" i="17" s="1"/>
  <c r="S741" i="17" s="1"/>
  <c r="T741" i="17" s="1"/>
  <c r="U741" i="17" s="1"/>
  <c r="Q685" i="17"/>
  <c r="R685" i="17" s="1"/>
  <c r="S685" i="17" s="1"/>
  <c r="T685" i="17" s="1"/>
  <c r="U685" i="17" s="1"/>
  <c r="R643" i="17"/>
  <c r="S643" i="17" s="1"/>
  <c r="T643" i="17" s="1"/>
  <c r="U643" i="17" s="1"/>
  <c r="Q643" i="17"/>
  <c r="Q611" i="17"/>
  <c r="R611" i="17" s="1"/>
  <c r="S611" i="17" s="1"/>
  <c r="T611" i="17" s="1"/>
  <c r="U611" i="17" s="1"/>
  <c r="P579" i="17"/>
  <c r="R547" i="17"/>
  <c r="S547" i="17" s="1"/>
  <c r="T547" i="17" s="1"/>
  <c r="U547" i="17" s="1"/>
  <c r="Q547" i="17"/>
  <c r="P570" i="17"/>
  <c r="P538" i="17"/>
  <c r="Q637" i="17"/>
  <c r="R637" i="17" s="1"/>
  <c r="S637" i="17" s="1"/>
  <c r="T637" i="17" s="1"/>
  <c r="U637" i="17" s="1"/>
  <c r="Q605" i="17"/>
  <c r="R605" i="17" s="1"/>
  <c r="S605" i="17" s="1"/>
  <c r="T605" i="17" s="1"/>
  <c r="U605" i="17" s="1"/>
  <c r="P573" i="17"/>
  <c r="P541" i="17"/>
  <c r="P572" i="17"/>
  <c r="P556" i="17"/>
  <c r="P540" i="17"/>
  <c r="Q512" i="17"/>
  <c r="R512" i="17" s="1"/>
  <c r="S512" i="17" s="1"/>
  <c r="T512" i="17" s="1"/>
  <c r="U512" i="17" s="1"/>
  <c r="Q480" i="17"/>
  <c r="R480" i="17" s="1"/>
  <c r="S480" i="17" s="1"/>
  <c r="T480" i="17" s="1"/>
  <c r="U480" i="17" s="1"/>
  <c r="Q448" i="17"/>
  <c r="R448" i="17" s="1"/>
  <c r="S448" i="17" s="1"/>
  <c r="T448" i="17" s="1"/>
  <c r="U448" i="17" s="1"/>
  <c r="R416" i="17"/>
  <c r="S416" i="17" s="1"/>
  <c r="T416" i="17" s="1"/>
  <c r="U416" i="17" s="1"/>
  <c r="Q416" i="17"/>
  <c r="Q384" i="17"/>
  <c r="R384" i="17" s="1"/>
  <c r="S384" i="17" s="1"/>
  <c r="T384" i="17" s="1"/>
  <c r="U384" i="17" s="1"/>
  <c r="Q352" i="17"/>
  <c r="R352" i="17" s="1"/>
  <c r="S352" i="17" s="1"/>
  <c r="T352" i="17" s="1"/>
  <c r="U352" i="17" s="1"/>
  <c r="P379" i="17"/>
  <c r="P347" i="17"/>
  <c r="P315" i="17"/>
  <c r="P263" i="17"/>
  <c r="Q590" i="17"/>
  <c r="R590" i="17" s="1"/>
  <c r="S590" i="17" s="1"/>
  <c r="T590" i="17" s="1"/>
  <c r="U590" i="17" s="1"/>
  <c r="Q458" i="17"/>
  <c r="R458" i="17" s="1"/>
  <c r="S458" i="17" s="1"/>
  <c r="T458" i="17" s="1"/>
  <c r="U458" i="17" s="1"/>
  <c r="Q426" i="17"/>
  <c r="R426" i="17" s="1"/>
  <c r="S426" i="17" s="1"/>
  <c r="T426" i="17" s="1"/>
  <c r="U426" i="17" s="1"/>
  <c r="P394" i="17"/>
  <c r="P362" i="17"/>
  <c r="P330" i="17"/>
  <c r="Q258" i="17"/>
  <c r="R258" i="17" s="1"/>
  <c r="S258" i="17" s="1"/>
  <c r="T258" i="17" s="1"/>
  <c r="U258" i="17" s="1"/>
  <c r="R513" i="17"/>
  <c r="S513" i="17" s="1"/>
  <c r="T513" i="17" s="1"/>
  <c r="U513" i="17" s="1"/>
  <c r="Q513" i="17"/>
  <c r="Q497" i="17"/>
  <c r="R497" i="17" s="1"/>
  <c r="S497" i="17" s="1"/>
  <c r="T497" i="17" s="1"/>
  <c r="U497" i="17" s="1"/>
  <c r="Q481" i="17"/>
  <c r="R481" i="17" s="1"/>
  <c r="S481" i="17" s="1"/>
  <c r="T481" i="17" s="1"/>
  <c r="U481" i="17" s="1"/>
  <c r="P465" i="17"/>
  <c r="P449" i="17"/>
  <c r="R433" i="17"/>
  <c r="S433" i="17" s="1"/>
  <c r="T433" i="17" s="1"/>
  <c r="U433" i="17" s="1"/>
  <c r="Q433" i="17"/>
  <c r="P417" i="17"/>
  <c r="P401" i="17"/>
  <c r="P385" i="17"/>
  <c r="P369" i="17"/>
  <c r="P333" i="17"/>
  <c r="P317" i="17"/>
  <c r="P301" i="17"/>
  <c r="P285" i="17"/>
  <c r="P269" i="17"/>
  <c r="R248" i="17"/>
  <c r="S248" i="17" s="1"/>
  <c r="T248" i="17" s="1"/>
  <c r="U248" i="17" s="1"/>
  <c r="Q248" i="17"/>
  <c r="Q216" i="17"/>
  <c r="R216" i="17" s="1"/>
  <c r="S216" i="17" s="1"/>
  <c r="T216" i="17" s="1"/>
  <c r="U216" i="17" s="1"/>
  <c r="Q184" i="17"/>
  <c r="R184" i="17" s="1"/>
  <c r="S184" i="17" s="1"/>
  <c r="T184" i="17" s="1"/>
  <c r="U184" i="17" s="1"/>
  <c r="Q152" i="17"/>
  <c r="R152" i="17" s="1"/>
  <c r="S152" i="17" s="1"/>
  <c r="T152" i="17" s="1"/>
  <c r="U152" i="17" s="1"/>
  <c r="R120" i="17"/>
  <c r="S120" i="17" s="1"/>
  <c r="T120" i="17" s="1"/>
  <c r="U120" i="17" s="1"/>
  <c r="Q120" i="17"/>
  <c r="Q88" i="17"/>
  <c r="R88" i="17" s="1"/>
  <c r="S88" i="17" s="1"/>
  <c r="T88" i="17" s="1"/>
  <c r="U88" i="17" s="1"/>
  <c r="Q56" i="17"/>
  <c r="R56" i="17" s="1"/>
  <c r="S56" i="17" s="1"/>
  <c r="T56" i="17" s="1"/>
  <c r="U56" i="17" s="1"/>
  <c r="Q24" i="17"/>
  <c r="R24" i="17" s="1"/>
  <c r="S24" i="17" s="1"/>
  <c r="T24" i="17" s="1"/>
  <c r="U24" i="17" s="1"/>
  <c r="P247" i="17"/>
  <c r="Q215" i="17"/>
  <c r="R215" i="17" s="1"/>
  <c r="S215" i="17" s="1"/>
  <c r="T215" i="17" s="1"/>
  <c r="U215" i="17" s="1"/>
  <c r="Q183" i="17"/>
  <c r="R183" i="17" s="1"/>
  <c r="S183" i="17" s="1"/>
  <c r="T183" i="17" s="1"/>
  <c r="U183" i="17" s="1"/>
  <c r="Q151" i="17"/>
  <c r="R151" i="17" s="1"/>
  <c r="S151" i="17" s="1"/>
  <c r="T151" i="17" s="1"/>
  <c r="U151" i="17" s="1"/>
  <c r="Q119" i="17"/>
  <c r="R119" i="17"/>
  <c r="S119" i="17" s="1"/>
  <c r="T119" i="17" s="1"/>
  <c r="U119" i="17" s="1"/>
  <c r="Q87" i="17"/>
  <c r="R87" i="17"/>
  <c r="S87" i="17" s="1"/>
  <c r="T87" i="17" s="1"/>
  <c r="U87" i="17" s="1"/>
  <c r="Q55" i="17"/>
  <c r="R55" i="17" s="1"/>
  <c r="S55" i="17" s="1"/>
  <c r="T55" i="17" s="1"/>
  <c r="U55" i="17" s="1"/>
  <c r="P23" i="17"/>
  <c r="Q242" i="17"/>
  <c r="R242" i="17" s="1"/>
  <c r="S242" i="17" s="1"/>
  <c r="T242" i="17" s="1"/>
  <c r="U242" i="17" s="1"/>
  <c r="R210" i="17"/>
  <c r="S210" i="17" s="1"/>
  <c r="T210" i="17" s="1"/>
  <c r="U210" i="17" s="1"/>
  <c r="Q210" i="17"/>
  <c r="R178" i="17"/>
  <c r="S178" i="17" s="1"/>
  <c r="T178" i="17" s="1"/>
  <c r="U178" i="17" s="1"/>
  <c r="Q178" i="17"/>
  <c r="P146" i="17"/>
  <c r="P114" i="17"/>
  <c r="P82" i="17"/>
  <c r="P50" i="17"/>
  <c r="P18" i="17"/>
  <c r="Q125" i="17"/>
  <c r="R125" i="17" s="1"/>
  <c r="S125" i="17" s="1"/>
  <c r="T125" i="17" s="1"/>
  <c r="U125" i="17" s="1"/>
  <c r="Q93" i="17"/>
  <c r="R93" i="17" s="1"/>
  <c r="S93" i="17" s="1"/>
  <c r="T93" i="17" s="1"/>
  <c r="U93" i="17" s="1"/>
  <c r="Q61" i="17"/>
  <c r="R61" i="17" s="1"/>
  <c r="S61" i="17" s="1"/>
  <c r="T61" i="17" s="1"/>
  <c r="U61" i="17" s="1"/>
  <c r="Q2975" i="17"/>
  <c r="R2975" i="17"/>
  <c r="S2975" i="17" s="1"/>
  <c r="T2975" i="17" s="1"/>
  <c r="U2975" i="17" s="1"/>
  <c r="Q2943" i="17"/>
  <c r="R2943" i="17"/>
  <c r="S2943" i="17" s="1"/>
  <c r="T2943" i="17" s="1"/>
  <c r="U2943" i="17" s="1"/>
  <c r="Q2929" i="17"/>
  <c r="R2929" i="17" s="1"/>
  <c r="S2929" i="17" s="1"/>
  <c r="T2929" i="17" s="1"/>
  <c r="U2929" i="17" s="1"/>
  <c r="Q2924" i="17"/>
  <c r="R2924" i="17" s="1"/>
  <c r="S2924" i="17" s="1"/>
  <c r="T2924" i="17" s="1"/>
  <c r="U2924" i="17" s="1"/>
  <c r="Q2990" i="17"/>
  <c r="R2990" i="17"/>
  <c r="S2990" i="17" s="1"/>
  <c r="T2990" i="17" s="1"/>
  <c r="U2990" i="17" s="1"/>
  <c r="P2972" i="17"/>
  <c r="Q2958" i="17"/>
  <c r="R2958" i="17" s="1"/>
  <c r="S2958" i="17" s="1"/>
  <c r="T2958" i="17" s="1"/>
  <c r="U2958" i="17" s="1"/>
  <c r="P2940" i="17"/>
  <c r="Q2901" i="17"/>
  <c r="R2901" i="17" s="1"/>
  <c r="S2901" i="17" s="1"/>
  <c r="T2901" i="17" s="1"/>
  <c r="U2901" i="17" s="1"/>
  <c r="Q2875" i="17"/>
  <c r="R2875" i="17" s="1"/>
  <c r="S2875" i="17" s="1"/>
  <c r="T2875" i="17" s="1"/>
  <c r="U2875" i="17" s="1"/>
  <c r="Q2922" i="17"/>
  <c r="R2922" i="17" s="1"/>
  <c r="S2922" i="17" s="1"/>
  <c r="T2922" i="17" s="1"/>
  <c r="U2922" i="17" s="1"/>
  <c r="Q2931" i="17"/>
  <c r="R2931" i="17" s="1"/>
  <c r="S2931" i="17" s="1"/>
  <c r="T2931" i="17" s="1"/>
  <c r="U2931" i="17" s="1"/>
  <c r="P2890" i="17"/>
  <c r="P2858" i="17"/>
  <c r="Q2914" i="17"/>
  <c r="R2914" i="17"/>
  <c r="S2914" i="17" s="1"/>
  <c r="T2914" i="17" s="1"/>
  <c r="U2914" i="17" s="1"/>
  <c r="Q2873" i="17"/>
  <c r="R2873" i="17" s="1"/>
  <c r="S2873" i="17" s="1"/>
  <c r="T2873" i="17" s="1"/>
  <c r="U2873" i="17" s="1"/>
  <c r="Q2909" i="17"/>
  <c r="R2909" i="17" s="1"/>
  <c r="S2909" i="17" s="1"/>
  <c r="T2909" i="17" s="1"/>
  <c r="U2909" i="17" s="1"/>
  <c r="Q2827" i="17"/>
  <c r="R2827" i="17" s="1"/>
  <c r="S2827" i="17" s="1"/>
  <c r="T2827" i="17" s="1"/>
  <c r="U2827" i="17" s="1"/>
  <c r="Q2795" i="17"/>
  <c r="R2795" i="17" s="1"/>
  <c r="S2795" i="17" s="1"/>
  <c r="T2795" i="17" s="1"/>
  <c r="U2795" i="17" s="1"/>
  <c r="Q2787" i="17"/>
  <c r="R2787" i="17" s="1"/>
  <c r="S2787" i="17" s="1"/>
  <c r="T2787" i="17" s="1"/>
  <c r="U2787" i="17" s="1"/>
  <c r="Q2721" i="17"/>
  <c r="R2721" i="17" s="1"/>
  <c r="S2721" i="17" s="1"/>
  <c r="T2721" i="17" s="1"/>
  <c r="U2721" i="17" s="1"/>
  <c r="Q2670" i="17"/>
  <c r="R2670" i="17" s="1"/>
  <c r="S2670" i="17" s="1"/>
  <c r="T2670" i="17" s="1"/>
  <c r="U2670" i="17" s="1"/>
  <c r="P2651" i="17"/>
  <c r="R2722" i="17"/>
  <c r="S2722" i="17" s="1"/>
  <c r="T2722" i="17" s="1"/>
  <c r="U2722" i="17" s="1"/>
  <c r="Q2722" i="17"/>
  <c r="P2703" i="17"/>
  <c r="P2624" i="17"/>
  <c r="Q2594" i="17"/>
  <c r="R2594" i="17" s="1"/>
  <c r="S2594" i="17" s="1"/>
  <c r="T2594" i="17" s="1"/>
  <c r="U2594" i="17" s="1"/>
  <c r="Q2563" i="17"/>
  <c r="R2563" i="17" s="1"/>
  <c r="S2563" i="17" s="1"/>
  <c r="T2563" i="17" s="1"/>
  <c r="U2563" i="17" s="1"/>
  <c r="R2531" i="17"/>
  <c r="S2531" i="17" s="1"/>
  <c r="T2531" i="17" s="1"/>
  <c r="U2531" i="17" s="1"/>
  <c r="Q2531" i="17"/>
  <c r="Q2499" i="17"/>
  <c r="R2499" i="17" s="1"/>
  <c r="S2499" i="17" s="1"/>
  <c r="T2499" i="17" s="1"/>
  <c r="U2499" i="17" s="1"/>
  <c r="P2698" i="17"/>
  <c r="P2598" i="17"/>
  <c r="P2694" i="17"/>
  <c r="Q2754" i="17"/>
  <c r="R2754" i="17" s="1"/>
  <c r="S2754" i="17" s="1"/>
  <c r="T2754" i="17" s="1"/>
  <c r="U2754" i="17" s="1"/>
  <c r="Q2604" i="17"/>
  <c r="R2604" i="17" s="1"/>
  <c r="S2604" i="17" s="1"/>
  <c r="T2604" i="17" s="1"/>
  <c r="U2604" i="17" s="1"/>
  <c r="Q2484" i="17"/>
  <c r="R2484" i="17" s="1"/>
  <c r="S2484" i="17" s="1"/>
  <c r="T2484" i="17" s="1"/>
  <c r="U2484" i="17" s="1"/>
  <c r="P2634" i="17"/>
  <c r="P2372" i="17"/>
  <c r="Q2365" i="17"/>
  <c r="R2365" i="17"/>
  <c r="S2365" i="17" s="1"/>
  <c r="T2365" i="17" s="1"/>
  <c r="U2365" i="17" s="1"/>
  <c r="Q2333" i="17"/>
  <c r="R2333" i="17" s="1"/>
  <c r="S2333" i="17" s="1"/>
  <c r="T2333" i="17" s="1"/>
  <c r="U2333" i="17" s="1"/>
  <c r="Q2297" i="17"/>
  <c r="R2297" i="17" s="1"/>
  <c r="S2297" i="17" s="1"/>
  <c r="T2297" i="17" s="1"/>
  <c r="U2297" i="17" s="1"/>
  <c r="P2429" i="17"/>
  <c r="P2344" i="17"/>
  <c r="P2312" i="17"/>
  <c r="P2280" i="17"/>
  <c r="P2248" i="17"/>
  <c r="Q2421" i="17"/>
  <c r="R2421" i="17" s="1"/>
  <c r="S2421" i="17" s="1"/>
  <c r="T2421" i="17" s="1"/>
  <c r="U2421" i="17" s="1"/>
  <c r="P2465" i="17"/>
  <c r="Q2310" i="17"/>
  <c r="R2310" i="17" s="1"/>
  <c r="S2310" i="17" s="1"/>
  <c r="T2310" i="17" s="1"/>
  <c r="U2310" i="17" s="1"/>
  <c r="Q2213" i="17"/>
  <c r="R2213" i="17"/>
  <c r="S2213" i="17" s="1"/>
  <c r="T2213" i="17" s="1"/>
  <c r="U2213" i="17" s="1"/>
  <c r="Q2179" i="17"/>
  <c r="R2179" i="17" s="1"/>
  <c r="S2179" i="17" s="1"/>
  <c r="T2179" i="17" s="1"/>
  <c r="U2179" i="17" s="1"/>
  <c r="Q2147" i="17"/>
  <c r="R2147" i="17" s="1"/>
  <c r="S2147" i="17" s="1"/>
  <c r="T2147" i="17" s="1"/>
  <c r="U2147" i="17" s="1"/>
  <c r="Q2115" i="17"/>
  <c r="R2115" i="17" s="1"/>
  <c r="S2115" i="17" s="1"/>
  <c r="T2115" i="17" s="1"/>
  <c r="U2115" i="17" s="1"/>
  <c r="Q2083" i="17"/>
  <c r="R2083" i="17" s="1"/>
  <c r="S2083" i="17" s="1"/>
  <c r="T2083" i="17" s="1"/>
  <c r="U2083" i="17" s="1"/>
  <c r="P2154" i="17"/>
  <c r="P2122" i="17"/>
  <c r="P2082" i="17"/>
  <c r="P2193" i="17"/>
  <c r="P2161" i="17"/>
  <c r="P2129" i="17"/>
  <c r="Q2097" i="17"/>
  <c r="R2097" i="17" s="1"/>
  <c r="S2097" i="17" s="1"/>
  <c r="T2097" i="17" s="1"/>
  <c r="U2097" i="17" s="1"/>
  <c r="Q2294" i="17"/>
  <c r="R2294" i="17" s="1"/>
  <c r="S2294" i="17" s="1"/>
  <c r="T2294" i="17" s="1"/>
  <c r="U2294" i="17" s="1"/>
  <c r="Q2164" i="17"/>
  <c r="R2164" i="17" s="1"/>
  <c r="S2164" i="17" s="1"/>
  <c r="T2164" i="17" s="1"/>
  <c r="U2164" i="17" s="1"/>
  <c r="P2075" i="17"/>
  <c r="P2043" i="17"/>
  <c r="P2011" i="17"/>
  <c r="P1979" i="17"/>
  <c r="Q2066" i="17"/>
  <c r="R2066" i="17"/>
  <c r="S2066" i="17" s="1"/>
  <c r="T2066" i="17" s="1"/>
  <c r="U2066" i="17" s="1"/>
  <c r="Q2034" i="17"/>
  <c r="R2034" i="17" s="1"/>
  <c r="S2034" i="17" s="1"/>
  <c r="T2034" i="17" s="1"/>
  <c r="U2034" i="17" s="1"/>
  <c r="Q2002" i="17"/>
  <c r="R2002" i="17" s="1"/>
  <c r="S2002" i="17" s="1"/>
  <c r="T2002" i="17" s="1"/>
  <c r="U2002" i="17" s="1"/>
  <c r="Q1970" i="17"/>
  <c r="R1970" i="17"/>
  <c r="S1970" i="17" s="1"/>
  <c r="T1970" i="17" s="1"/>
  <c r="U1970" i="17" s="1"/>
  <c r="Q1965" i="17"/>
  <c r="R1965" i="17" s="1"/>
  <c r="S1965" i="17" s="1"/>
  <c r="T1965" i="17" s="1"/>
  <c r="U1965" i="17" s="1"/>
  <c r="P1928" i="17"/>
  <c r="P1896" i="17"/>
  <c r="P1864" i="17"/>
  <c r="Q1939" i="17"/>
  <c r="R1939" i="17" s="1"/>
  <c r="S1939" i="17" s="1"/>
  <c r="T1939" i="17" s="1"/>
  <c r="U1939" i="17" s="1"/>
  <c r="Q1907" i="17"/>
  <c r="R1907" i="17" s="1"/>
  <c r="S1907" i="17" s="1"/>
  <c r="T1907" i="17" s="1"/>
  <c r="U1907" i="17" s="1"/>
  <c r="Q1875" i="17"/>
  <c r="R1875" i="17" s="1"/>
  <c r="S1875" i="17" s="1"/>
  <c r="T1875" i="17" s="1"/>
  <c r="U1875" i="17" s="1"/>
  <c r="Q1843" i="17"/>
  <c r="R1843" i="17" s="1"/>
  <c r="S1843" i="17" s="1"/>
  <c r="T1843" i="17" s="1"/>
  <c r="U1843" i="17" s="1"/>
  <c r="Q1881" i="17"/>
  <c r="R1881" i="17" s="1"/>
  <c r="S1881" i="17" s="1"/>
  <c r="T1881" i="17" s="1"/>
  <c r="U1881" i="17" s="1"/>
  <c r="P1809" i="17"/>
  <c r="P1777" i="17"/>
  <c r="P1745" i="17"/>
  <c r="P1713" i="17"/>
  <c r="P1681" i="17"/>
  <c r="P1649" i="17"/>
  <c r="P1617" i="17"/>
  <c r="P1585" i="17"/>
  <c r="R1918" i="17"/>
  <c r="S1918" i="17" s="1"/>
  <c r="T1918" i="17" s="1"/>
  <c r="U1918" i="17" s="1"/>
  <c r="Q1918" i="17"/>
  <c r="Q1953" i="17"/>
  <c r="R1953" i="17" s="1"/>
  <c r="S1953" i="17" s="1"/>
  <c r="T1953" i="17" s="1"/>
  <c r="U1953" i="17" s="1"/>
  <c r="Q1808" i="17"/>
  <c r="R1808" i="17" s="1"/>
  <c r="S1808" i="17" s="1"/>
  <c r="T1808" i="17" s="1"/>
  <c r="U1808" i="17" s="1"/>
  <c r="Q1776" i="17"/>
  <c r="R1776" i="17"/>
  <c r="S1776" i="17" s="1"/>
  <c r="T1776" i="17" s="1"/>
  <c r="U1776" i="17" s="1"/>
  <c r="Q1744" i="17"/>
  <c r="R1744" i="17" s="1"/>
  <c r="S1744" i="17" s="1"/>
  <c r="T1744" i="17" s="1"/>
  <c r="U1744" i="17" s="1"/>
  <c r="Q1712" i="17"/>
  <c r="R1712" i="17" s="1"/>
  <c r="S1712" i="17" s="1"/>
  <c r="T1712" i="17" s="1"/>
  <c r="U1712" i="17" s="1"/>
  <c r="Q1680" i="17"/>
  <c r="R1680" i="17" s="1"/>
  <c r="S1680" i="17" s="1"/>
  <c r="T1680" i="17" s="1"/>
  <c r="U1680" i="17" s="1"/>
  <c r="Q1648" i="17"/>
  <c r="R1648" i="17"/>
  <c r="S1648" i="17" s="1"/>
  <c r="T1648" i="17" s="1"/>
  <c r="U1648" i="17" s="1"/>
  <c r="Q1616" i="17"/>
  <c r="R1616" i="17" s="1"/>
  <c r="S1616" i="17" s="1"/>
  <c r="T1616" i="17" s="1"/>
  <c r="U1616" i="17" s="1"/>
  <c r="Q1584" i="17"/>
  <c r="R1584" i="17" s="1"/>
  <c r="S1584" i="17" s="1"/>
  <c r="T1584" i="17" s="1"/>
  <c r="U1584" i="17" s="1"/>
  <c r="Q1363" i="17"/>
  <c r="R1363" i="17" s="1"/>
  <c r="S1363" i="17" s="1"/>
  <c r="T1363" i="17" s="1"/>
  <c r="U1363" i="17" s="1"/>
  <c r="Q1331" i="17"/>
  <c r="R1331" i="17" s="1"/>
  <c r="S1331" i="17" s="1"/>
  <c r="T1331" i="17" s="1"/>
  <c r="U1331" i="17" s="1"/>
  <c r="R1299" i="17"/>
  <c r="S1299" i="17" s="1"/>
  <c r="T1299" i="17" s="1"/>
  <c r="U1299" i="17" s="1"/>
  <c r="Q1299" i="17"/>
  <c r="Q1561" i="17"/>
  <c r="R1561" i="17" s="1"/>
  <c r="S1561" i="17" s="1"/>
  <c r="T1561" i="17" s="1"/>
  <c r="U1561" i="17" s="1"/>
  <c r="R1525" i="17"/>
  <c r="S1525" i="17" s="1"/>
  <c r="T1525" i="17" s="1"/>
  <c r="U1525" i="17" s="1"/>
  <c r="Q1525" i="17"/>
  <c r="Q1493" i="17"/>
  <c r="R1493" i="17" s="1"/>
  <c r="S1493" i="17" s="1"/>
  <c r="T1493" i="17" s="1"/>
  <c r="U1493" i="17" s="1"/>
  <c r="R1457" i="17"/>
  <c r="S1457" i="17" s="1"/>
  <c r="T1457" i="17" s="1"/>
  <c r="U1457" i="17" s="1"/>
  <c r="Q1457" i="17"/>
  <c r="Q1425" i="17"/>
  <c r="R1425" i="17" s="1"/>
  <c r="S1425" i="17" s="1"/>
  <c r="T1425" i="17" s="1"/>
  <c r="U1425" i="17" s="1"/>
  <c r="R1393" i="17"/>
  <c r="S1393" i="17" s="1"/>
  <c r="T1393" i="17" s="1"/>
  <c r="U1393" i="17" s="1"/>
  <c r="Q1393" i="17"/>
  <c r="Q1361" i="17"/>
  <c r="R1361" i="17" s="1"/>
  <c r="S1361" i="17" s="1"/>
  <c r="T1361" i="17" s="1"/>
  <c r="U1361" i="17" s="1"/>
  <c r="R1329" i="17"/>
  <c r="S1329" i="17" s="1"/>
  <c r="T1329" i="17" s="1"/>
  <c r="U1329" i="17" s="1"/>
  <c r="Q1329" i="17"/>
  <c r="Q1297" i="17"/>
  <c r="R1297" i="17" s="1"/>
  <c r="S1297" i="17" s="1"/>
  <c r="T1297" i="17" s="1"/>
  <c r="U1297" i="17" s="1"/>
  <c r="P1272" i="17"/>
  <c r="P1240" i="17"/>
  <c r="P1208" i="17"/>
  <c r="P1176" i="17"/>
  <c r="P1144" i="17"/>
  <c r="Q1555" i="17"/>
  <c r="R1555" i="17" s="1"/>
  <c r="S1555" i="17" s="1"/>
  <c r="T1555" i="17" s="1"/>
  <c r="U1555" i="17" s="1"/>
  <c r="Q1519" i="17"/>
  <c r="R1519" i="17" s="1"/>
  <c r="S1519" i="17" s="1"/>
  <c r="T1519" i="17" s="1"/>
  <c r="U1519" i="17" s="1"/>
  <c r="Q1487" i="17"/>
  <c r="R1487" i="17" s="1"/>
  <c r="S1487" i="17" s="1"/>
  <c r="T1487" i="17" s="1"/>
  <c r="U1487" i="17" s="1"/>
  <c r="Q1134" i="17"/>
  <c r="R1134" i="17" s="1"/>
  <c r="S1134" i="17" s="1"/>
  <c r="T1134" i="17" s="1"/>
  <c r="U1134" i="17" s="1"/>
  <c r="Q1107" i="17"/>
  <c r="R1107" i="17" s="1"/>
  <c r="S1107" i="17" s="1"/>
  <c r="T1107" i="17" s="1"/>
  <c r="U1107" i="17" s="1"/>
  <c r="P1082" i="17"/>
  <c r="P1039" i="17"/>
  <c r="P1007" i="17"/>
  <c r="P975" i="17"/>
  <c r="P943" i="17"/>
  <c r="P911" i="17"/>
  <c r="Q1062" i="17"/>
  <c r="R1062" i="17" s="1"/>
  <c r="S1062" i="17" s="1"/>
  <c r="T1062" i="17" s="1"/>
  <c r="U1062" i="17" s="1"/>
  <c r="Q1030" i="17"/>
  <c r="R1030" i="17" s="1"/>
  <c r="S1030" i="17" s="1"/>
  <c r="T1030" i="17" s="1"/>
  <c r="U1030" i="17" s="1"/>
  <c r="Q998" i="17"/>
  <c r="R998" i="17"/>
  <c r="S998" i="17" s="1"/>
  <c r="T998" i="17" s="1"/>
  <c r="U998" i="17" s="1"/>
  <c r="Q966" i="17"/>
  <c r="R966" i="17"/>
  <c r="S966" i="17" s="1"/>
  <c r="T966" i="17" s="1"/>
  <c r="U966" i="17" s="1"/>
  <c r="Q934" i="17"/>
  <c r="R934" i="17" s="1"/>
  <c r="S934" i="17" s="1"/>
  <c r="T934" i="17" s="1"/>
  <c r="U934" i="17" s="1"/>
  <c r="Q902" i="17"/>
  <c r="R902" i="17" s="1"/>
  <c r="S902" i="17" s="1"/>
  <c r="T902" i="17" s="1"/>
  <c r="U902" i="17" s="1"/>
  <c r="Q870" i="17"/>
  <c r="R870" i="17"/>
  <c r="S870" i="17" s="1"/>
  <c r="T870" i="17" s="1"/>
  <c r="U870" i="17" s="1"/>
  <c r="Q1037" i="17"/>
  <c r="R1037" i="17" s="1"/>
  <c r="S1037" i="17" s="1"/>
  <c r="T1037" i="17" s="1"/>
  <c r="U1037" i="17" s="1"/>
  <c r="R973" i="17"/>
  <c r="S973" i="17" s="1"/>
  <c r="T973" i="17" s="1"/>
  <c r="U973" i="17" s="1"/>
  <c r="Q973" i="17"/>
  <c r="Q909" i="17"/>
  <c r="R909" i="17" s="1"/>
  <c r="S909" i="17" s="1"/>
  <c r="T909" i="17" s="1"/>
  <c r="U909" i="17" s="1"/>
  <c r="Q1001" i="17"/>
  <c r="R1001" i="17" s="1"/>
  <c r="S1001" i="17" s="1"/>
  <c r="T1001" i="17" s="1"/>
  <c r="U1001" i="17" s="1"/>
  <c r="P937" i="17"/>
  <c r="R1029" i="17"/>
  <c r="S1029" i="17" s="1"/>
  <c r="T1029" i="17" s="1"/>
  <c r="U1029" i="17" s="1"/>
  <c r="Q1029" i="17"/>
  <c r="Q965" i="17"/>
  <c r="R965" i="17" s="1"/>
  <c r="S965" i="17" s="1"/>
  <c r="T965" i="17" s="1"/>
  <c r="U965" i="17" s="1"/>
  <c r="P811" i="17"/>
  <c r="P779" i="17"/>
  <c r="P747" i="17"/>
  <c r="P715" i="17"/>
  <c r="P683" i="17"/>
  <c r="R1057" i="17"/>
  <c r="S1057" i="17" s="1"/>
  <c r="T1057" i="17" s="1"/>
  <c r="U1057" i="17" s="1"/>
  <c r="Q1057" i="17"/>
  <c r="Q993" i="17"/>
  <c r="R993" i="17" s="1"/>
  <c r="S993" i="17" s="1"/>
  <c r="T993" i="17" s="1"/>
  <c r="U993" i="17" s="1"/>
  <c r="P929" i="17"/>
  <c r="Q1021" i="17"/>
  <c r="R1021" i="17" s="1"/>
  <c r="S1021" i="17" s="1"/>
  <c r="T1021" i="17" s="1"/>
  <c r="U1021" i="17" s="1"/>
  <c r="R957" i="17"/>
  <c r="S957" i="17" s="1"/>
  <c r="T957" i="17" s="1"/>
  <c r="U957" i="17" s="1"/>
  <c r="Q957" i="17"/>
  <c r="Q859" i="17"/>
  <c r="R859" i="17" s="1"/>
  <c r="S859" i="17" s="1"/>
  <c r="T859" i="17" s="1"/>
  <c r="U859" i="17" s="1"/>
  <c r="Q818" i="17"/>
  <c r="R818" i="17" s="1"/>
  <c r="S818" i="17" s="1"/>
  <c r="T818" i="17" s="1"/>
  <c r="U818" i="17" s="1"/>
  <c r="Q786" i="17"/>
  <c r="R786" i="17" s="1"/>
  <c r="S786" i="17" s="1"/>
  <c r="T786" i="17" s="1"/>
  <c r="U786" i="17" s="1"/>
  <c r="Q754" i="17"/>
  <c r="R754" i="17" s="1"/>
  <c r="S754" i="17" s="1"/>
  <c r="T754" i="17" s="1"/>
  <c r="U754" i="17" s="1"/>
  <c r="Q722" i="17"/>
  <c r="R722" i="17" s="1"/>
  <c r="S722" i="17" s="1"/>
  <c r="T722" i="17" s="1"/>
  <c r="U722" i="17" s="1"/>
  <c r="Q682" i="17"/>
  <c r="R682" i="17" s="1"/>
  <c r="S682" i="17" s="1"/>
  <c r="T682" i="17" s="1"/>
  <c r="U682" i="17" s="1"/>
  <c r="Q650" i="17"/>
  <c r="R650" i="17" s="1"/>
  <c r="S650" i="17" s="1"/>
  <c r="T650" i="17" s="1"/>
  <c r="U650" i="17" s="1"/>
  <c r="P877" i="17"/>
  <c r="P871" i="17"/>
  <c r="P863" i="17"/>
  <c r="P1009" i="17"/>
  <c r="P945" i="17"/>
  <c r="P657" i="17"/>
  <c r="Q639" i="17"/>
  <c r="R639" i="17" s="1"/>
  <c r="S639" i="17" s="1"/>
  <c r="T639" i="17" s="1"/>
  <c r="U639" i="17" s="1"/>
  <c r="R607" i="17"/>
  <c r="S607" i="17" s="1"/>
  <c r="T607" i="17" s="1"/>
  <c r="U607" i="17" s="1"/>
  <c r="Q607" i="17"/>
  <c r="Q575" i="17"/>
  <c r="R575" i="17" s="1"/>
  <c r="S575" i="17" s="1"/>
  <c r="T575" i="17" s="1"/>
  <c r="U575" i="17" s="1"/>
  <c r="Q543" i="17"/>
  <c r="R543" i="17" s="1"/>
  <c r="S543" i="17" s="1"/>
  <c r="T543" i="17" s="1"/>
  <c r="U543" i="17" s="1"/>
  <c r="P566" i="17"/>
  <c r="P534" i="17"/>
  <c r="R633" i="17"/>
  <c r="S633" i="17" s="1"/>
  <c r="T633" i="17" s="1"/>
  <c r="U633" i="17" s="1"/>
  <c r="Q633" i="17"/>
  <c r="Q601" i="17"/>
  <c r="R601" i="17" s="1"/>
  <c r="S601" i="17" s="1"/>
  <c r="T601" i="17" s="1"/>
  <c r="U601" i="17" s="1"/>
  <c r="P569" i="17"/>
  <c r="P537" i="17"/>
  <c r="P628" i="17"/>
  <c r="P608" i="17"/>
  <c r="R592" i="17"/>
  <c r="S592" i="17" s="1"/>
  <c r="T592" i="17" s="1"/>
  <c r="U592" i="17" s="1"/>
  <c r="Q592" i="17"/>
  <c r="Q622" i="17"/>
  <c r="R622" i="17" s="1"/>
  <c r="S622" i="17" s="1"/>
  <c r="T622" i="17" s="1"/>
  <c r="U622" i="17" s="1"/>
  <c r="Q508" i="17"/>
  <c r="R508" i="17" s="1"/>
  <c r="S508" i="17" s="1"/>
  <c r="T508" i="17" s="1"/>
  <c r="U508" i="17" s="1"/>
  <c r="Q476" i="17"/>
  <c r="R476" i="17" s="1"/>
  <c r="S476" i="17" s="1"/>
  <c r="T476" i="17" s="1"/>
  <c r="U476" i="17" s="1"/>
  <c r="R444" i="17"/>
  <c r="S444" i="17" s="1"/>
  <c r="T444" i="17" s="1"/>
  <c r="U444" i="17" s="1"/>
  <c r="Q444" i="17"/>
  <c r="Q412" i="17"/>
  <c r="R412" i="17" s="1"/>
  <c r="S412" i="17" s="1"/>
  <c r="T412" i="17" s="1"/>
  <c r="U412" i="17" s="1"/>
  <c r="Q380" i="17"/>
  <c r="R380" i="17" s="1"/>
  <c r="S380" i="17" s="1"/>
  <c r="T380" i="17" s="1"/>
  <c r="U380" i="17" s="1"/>
  <c r="Q348" i="17"/>
  <c r="R348" i="17" s="1"/>
  <c r="S348" i="17" s="1"/>
  <c r="T348" i="17" s="1"/>
  <c r="U348" i="17" s="1"/>
  <c r="P375" i="17"/>
  <c r="P343" i="17"/>
  <c r="P291" i="17"/>
  <c r="P259" i="17"/>
  <c r="Q586" i="17"/>
  <c r="R586" i="17" s="1"/>
  <c r="S586" i="17" s="1"/>
  <c r="T586" i="17" s="1"/>
  <c r="U586" i="17" s="1"/>
  <c r="Q454" i="17"/>
  <c r="R454" i="17" s="1"/>
  <c r="S454" i="17" s="1"/>
  <c r="T454" i="17" s="1"/>
  <c r="U454" i="17" s="1"/>
  <c r="P422" i="17"/>
  <c r="P390" i="17"/>
  <c r="P358" i="17"/>
  <c r="P326" i="17"/>
  <c r="R606" i="17"/>
  <c r="S606" i="17" s="1"/>
  <c r="T606" i="17" s="1"/>
  <c r="U606" i="17" s="1"/>
  <c r="Q606" i="17"/>
  <c r="Q610" i="17"/>
  <c r="R610" i="17" s="1"/>
  <c r="S610" i="17" s="1"/>
  <c r="T610" i="17" s="1"/>
  <c r="U610" i="17" s="1"/>
  <c r="R349" i="17"/>
  <c r="S349" i="17" s="1"/>
  <c r="T349" i="17" s="1"/>
  <c r="U349" i="17" s="1"/>
  <c r="Q349" i="17"/>
  <c r="Q244" i="17"/>
  <c r="R244" i="17" s="1"/>
  <c r="S244" i="17" s="1"/>
  <c r="T244" i="17" s="1"/>
  <c r="U244" i="17" s="1"/>
  <c r="R212" i="17"/>
  <c r="S212" i="17" s="1"/>
  <c r="T212" i="17" s="1"/>
  <c r="U212" i="17" s="1"/>
  <c r="Q212" i="17"/>
  <c r="Q180" i="17"/>
  <c r="R180" i="17" s="1"/>
  <c r="S180" i="17" s="1"/>
  <c r="T180" i="17" s="1"/>
  <c r="U180" i="17" s="1"/>
  <c r="R148" i="17"/>
  <c r="S148" i="17" s="1"/>
  <c r="T148" i="17" s="1"/>
  <c r="U148" i="17" s="1"/>
  <c r="Q148" i="17"/>
  <c r="Q116" i="17"/>
  <c r="R116" i="17" s="1"/>
  <c r="S116" i="17" s="1"/>
  <c r="T116" i="17" s="1"/>
  <c r="U116" i="17" s="1"/>
  <c r="R84" i="17"/>
  <c r="S84" i="17" s="1"/>
  <c r="T84" i="17" s="1"/>
  <c r="U84" i="17" s="1"/>
  <c r="Q84" i="17"/>
  <c r="Q52" i="17"/>
  <c r="R52" i="17" s="1"/>
  <c r="S52" i="17" s="1"/>
  <c r="T52" i="17" s="1"/>
  <c r="U52" i="17" s="1"/>
  <c r="R20" i="17"/>
  <c r="S20" i="17" s="1"/>
  <c r="T20" i="17" s="1"/>
  <c r="U20" i="17" s="1"/>
  <c r="Q20" i="17"/>
  <c r="P243" i="17"/>
  <c r="Q211" i="17"/>
  <c r="R211" i="17"/>
  <c r="S211" i="17" s="1"/>
  <c r="T211" i="17" s="1"/>
  <c r="U211" i="17" s="1"/>
  <c r="Q179" i="17"/>
  <c r="R179" i="17" s="1"/>
  <c r="S179" i="17" s="1"/>
  <c r="T179" i="17" s="1"/>
  <c r="U179" i="17" s="1"/>
  <c r="Q147" i="17"/>
  <c r="R147" i="17"/>
  <c r="S147" i="17" s="1"/>
  <c r="T147" i="17" s="1"/>
  <c r="U147" i="17" s="1"/>
  <c r="Q115" i="17"/>
  <c r="R115" i="17" s="1"/>
  <c r="S115" i="17" s="1"/>
  <c r="T115" i="17" s="1"/>
  <c r="U115" i="17" s="1"/>
  <c r="Q83" i="17"/>
  <c r="R83" i="17"/>
  <c r="S83" i="17" s="1"/>
  <c r="T83" i="17" s="1"/>
  <c r="U83" i="17" s="1"/>
  <c r="Q51" i="17"/>
  <c r="R51" i="17" s="1"/>
  <c r="S51" i="17" s="1"/>
  <c r="T51" i="17" s="1"/>
  <c r="U51" i="17" s="1"/>
  <c r="P19" i="17"/>
  <c r="R238" i="17"/>
  <c r="S238" i="17" s="1"/>
  <c r="T238" i="17" s="1"/>
  <c r="U238" i="17" s="1"/>
  <c r="Q238" i="17"/>
  <c r="Q206" i="17"/>
  <c r="R206" i="17" s="1"/>
  <c r="S206" i="17" s="1"/>
  <c r="T206" i="17" s="1"/>
  <c r="U206" i="17" s="1"/>
  <c r="R174" i="17"/>
  <c r="S174" i="17" s="1"/>
  <c r="T174" i="17" s="1"/>
  <c r="U174" i="17" s="1"/>
  <c r="Q174" i="17"/>
  <c r="P142" i="17"/>
  <c r="P110" i="17"/>
  <c r="P78" i="17"/>
  <c r="P46" i="17"/>
  <c r="P14" i="17"/>
  <c r="Q121" i="17"/>
  <c r="R121" i="17" s="1"/>
  <c r="S121" i="17" s="1"/>
  <c r="T121" i="17" s="1"/>
  <c r="U121" i="17" s="1"/>
  <c r="Q89" i="17"/>
  <c r="R89" i="17" s="1"/>
  <c r="S89" i="17" s="1"/>
  <c r="T89" i="17" s="1"/>
  <c r="U89" i="17" s="1"/>
  <c r="Q3003" i="17"/>
  <c r="R3003" i="17"/>
  <c r="S3003" i="17" s="1"/>
  <c r="T3003" i="17" s="1"/>
  <c r="U3003" i="17" s="1"/>
  <c r="Q2971" i="17"/>
  <c r="R2971" i="17" s="1"/>
  <c r="S2971" i="17" s="1"/>
  <c r="T2971" i="17" s="1"/>
  <c r="U2971" i="17" s="1"/>
  <c r="Q2981" i="17"/>
  <c r="R2981" i="17"/>
  <c r="S2981" i="17" s="1"/>
  <c r="T2981" i="17" s="1"/>
  <c r="U2981" i="17" s="1"/>
  <c r="Q2965" i="17"/>
  <c r="R2965" i="17" s="1"/>
  <c r="S2965" i="17" s="1"/>
  <c r="T2965" i="17" s="1"/>
  <c r="U2965" i="17" s="1"/>
  <c r="Q2949" i="17"/>
  <c r="R2949" i="17"/>
  <c r="S2949" i="17" s="1"/>
  <c r="T2949" i="17" s="1"/>
  <c r="U2949" i="17" s="1"/>
  <c r="Q3002" i="17"/>
  <c r="R3002" i="17" s="1"/>
  <c r="S3002" i="17" s="1"/>
  <c r="T3002" i="17" s="1"/>
  <c r="U3002" i="17" s="1"/>
  <c r="Q2925" i="17"/>
  <c r="R2925" i="17" s="1"/>
  <c r="S2925" i="17" s="1"/>
  <c r="T2925" i="17" s="1"/>
  <c r="U2925" i="17" s="1"/>
  <c r="Q2920" i="17"/>
  <c r="R2920" i="17"/>
  <c r="S2920" i="17" s="1"/>
  <c r="T2920" i="17" s="1"/>
  <c r="U2920" i="17" s="1"/>
  <c r="P2984" i="17"/>
  <c r="Q2970" i="17"/>
  <c r="R2970" i="17" s="1"/>
  <c r="S2970" i="17" s="1"/>
  <c r="T2970" i="17" s="1"/>
  <c r="U2970" i="17" s="1"/>
  <c r="P2952" i="17"/>
  <c r="Q2871" i="17"/>
  <c r="R2871" i="17" s="1"/>
  <c r="S2871" i="17" s="1"/>
  <c r="T2871" i="17" s="1"/>
  <c r="U2871" i="17" s="1"/>
  <c r="P2886" i="17"/>
  <c r="P2854" i="17"/>
  <c r="Q2869" i="17"/>
  <c r="R2869" i="17" s="1"/>
  <c r="S2869" i="17" s="1"/>
  <c r="T2869" i="17" s="1"/>
  <c r="U2869" i="17" s="1"/>
  <c r="Q2898" i="17"/>
  <c r="R2898" i="17" s="1"/>
  <c r="S2898" i="17" s="1"/>
  <c r="T2898" i="17" s="1"/>
  <c r="U2898" i="17" s="1"/>
  <c r="Q2935" i="17"/>
  <c r="R2935" i="17" s="1"/>
  <c r="S2935" i="17" s="1"/>
  <c r="T2935" i="17" s="1"/>
  <c r="U2935" i="17" s="1"/>
  <c r="Q2794" i="17"/>
  <c r="R2794" i="17"/>
  <c r="S2794" i="17" s="1"/>
  <c r="T2794" i="17" s="1"/>
  <c r="U2794" i="17" s="1"/>
  <c r="Q2755" i="17"/>
  <c r="R2755" i="17" s="1"/>
  <c r="S2755" i="17" s="1"/>
  <c r="T2755" i="17" s="1"/>
  <c r="U2755" i="17" s="1"/>
  <c r="P2792" i="17"/>
  <c r="P2819" i="17"/>
  <c r="Q2734" i="17"/>
  <c r="R2734" i="17" s="1"/>
  <c r="S2734" i="17" s="1"/>
  <c r="T2734" i="17" s="1"/>
  <c r="U2734" i="17" s="1"/>
  <c r="Q2713" i="17"/>
  <c r="R2713" i="17" s="1"/>
  <c r="S2713" i="17" s="1"/>
  <c r="T2713" i="17" s="1"/>
  <c r="U2713" i="17" s="1"/>
  <c r="P2692" i="17"/>
  <c r="P2699" i="17"/>
  <c r="P2696" i="17"/>
  <c r="P2614" i="17"/>
  <c r="P2652" i="17"/>
  <c r="Q2752" i="17"/>
  <c r="R2752" i="17" s="1"/>
  <c r="S2752" i="17" s="1"/>
  <c r="T2752" i="17" s="1"/>
  <c r="U2752" i="17" s="1"/>
  <c r="Q2704" i="17"/>
  <c r="R2704" i="17" s="1"/>
  <c r="S2704" i="17" s="1"/>
  <c r="T2704" i="17" s="1"/>
  <c r="U2704" i="17" s="1"/>
  <c r="R2633" i="17"/>
  <c r="S2633" i="17" s="1"/>
  <c r="T2633" i="17" s="1"/>
  <c r="U2633" i="17" s="1"/>
  <c r="Q2633" i="17"/>
  <c r="Q2718" i="17"/>
  <c r="R2718" i="17" s="1"/>
  <c r="S2718" i="17" s="1"/>
  <c r="T2718" i="17" s="1"/>
  <c r="U2718" i="17" s="1"/>
  <c r="P2630" i="17"/>
  <c r="Q2559" i="17"/>
  <c r="R2559" i="17" s="1"/>
  <c r="S2559" i="17" s="1"/>
  <c r="T2559" i="17" s="1"/>
  <c r="U2559" i="17" s="1"/>
  <c r="Q2527" i="17"/>
  <c r="R2527" i="17" s="1"/>
  <c r="S2527" i="17" s="1"/>
  <c r="T2527" i="17" s="1"/>
  <c r="U2527" i="17" s="1"/>
  <c r="Q2495" i="17"/>
  <c r="R2495" i="17" s="1"/>
  <c r="S2495" i="17" s="1"/>
  <c r="T2495" i="17" s="1"/>
  <c r="U2495" i="17" s="1"/>
  <c r="P2600" i="17"/>
  <c r="R2479" i="17"/>
  <c r="S2479" i="17" s="1"/>
  <c r="T2479" i="17" s="1"/>
  <c r="U2479" i="17" s="1"/>
  <c r="Q2479" i="17"/>
  <c r="Q2480" i="17"/>
  <c r="R2480" i="17" s="1"/>
  <c r="S2480" i="17" s="1"/>
  <c r="T2480" i="17" s="1"/>
  <c r="U2480" i="17" s="1"/>
  <c r="R2329" i="17"/>
  <c r="S2329" i="17" s="1"/>
  <c r="T2329" i="17" s="1"/>
  <c r="U2329" i="17" s="1"/>
  <c r="Q2329" i="17"/>
  <c r="Q2293" i="17"/>
  <c r="R2293" i="17" s="1"/>
  <c r="S2293" i="17" s="1"/>
  <c r="T2293" i="17" s="1"/>
  <c r="U2293" i="17" s="1"/>
  <c r="P2461" i="17"/>
  <c r="Q2441" i="17"/>
  <c r="R2441" i="17" s="1"/>
  <c r="S2441" i="17" s="1"/>
  <c r="T2441" i="17" s="1"/>
  <c r="U2441" i="17" s="1"/>
  <c r="P2393" i="17"/>
  <c r="P2340" i="17"/>
  <c r="P2308" i="17"/>
  <c r="P2276" i="17"/>
  <c r="P2244" i="17"/>
  <c r="R2413" i="17"/>
  <c r="S2413" i="17" s="1"/>
  <c r="T2413" i="17" s="1"/>
  <c r="U2413" i="17" s="1"/>
  <c r="Q2413" i="17"/>
  <c r="Q2207" i="17"/>
  <c r="R2207" i="17" s="1"/>
  <c r="S2207" i="17" s="1"/>
  <c r="T2207" i="17" s="1"/>
  <c r="U2207" i="17" s="1"/>
  <c r="R2175" i="17"/>
  <c r="S2175" i="17" s="1"/>
  <c r="T2175" i="17" s="1"/>
  <c r="U2175" i="17" s="1"/>
  <c r="Q2175" i="17"/>
  <c r="Q2143" i="17"/>
  <c r="R2143" i="17" s="1"/>
  <c r="S2143" i="17" s="1"/>
  <c r="T2143" i="17" s="1"/>
  <c r="U2143" i="17" s="1"/>
  <c r="R2111" i="17"/>
  <c r="S2111" i="17" s="1"/>
  <c r="T2111" i="17" s="1"/>
  <c r="U2111" i="17" s="1"/>
  <c r="Q2111" i="17"/>
  <c r="Q2079" i="17"/>
  <c r="R2079" i="17" s="1"/>
  <c r="S2079" i="17" s="1"/>
  <c r="T2079" i="17" s="1"/>
  <c r="U2079" i="17" s="1"/>
  <c r="P2150" i="17"/>
  <c r="P2118" i="17"/>
  <c r="Q2346" i="17"/>
  <c r="R2346" i="17" s="1"/>
  <c r="S2346" i="17" s="1"/>
  <c r="T2346" i="17" s="1"/>
  <c r="U2346" i="17" s="1"/>
  <c r="P2189" i="17"/>
  <c r="P2157" i="17"/>
  <c r="P2125" i="17"/>
  <c r="P2093" i="17"/>
  <c r="R2148" i="17"/>
  <c r="S2148" i="17" s="1"/>
  <c r="T2148" i="17" s="1"/>
  <c r="U2148" i="17" s="1"/>
  <c r="Q2148" i="17"/>
  <c r="P2071" i="17"/>
  <c r="P2039" i="17"/>
  <c r="P2007" i="17"/>
  <c r="P1975" i="17"/>
  <c r="Q2062" i="17"/>
  <c r="R2062" i="17" s="1"/>
  <c r="S2062" i="17" s="1"/>
  <c r="T2062" i="17" s="1"/>
  <c r="U2062" i="17" s="1"/>
  <c r="Q2030" i="17"/>
  <c r="R2030" i="17" s="1"/>
  <c r="S2030" i="17" s="1"/>
  <c r="T2030" i="17" s="1"/>
  <c r="U2030" i="17" s="1"/>
  <c r="Q1998" i="17"/>
  <c r="R1998" i="17" s="1"/>
  <c r="S1998" i="17" s="1"/>
  <c r="T1998" i="17" s="1"/>
  <c r="U1998" i="17" s="1"/>
  <c r="Q1966" i="17"/>
  <c r="R1966" i="17" s="1"/>
  <c r="S1966" i="17" s="1"/>
  <c r="T1966" i="17" s="1"/>
  <c r="U1966" i="17" s="1"/>
  <c r="Q2025" i="17"/>
  <c r="R2025" i="17" s="1"/>
  <c r="S2025" i="17" s="1"/>
  <c r="T2025" i="17" s="1"/>
  <c r="U2025" i="17" s="1"/>
  <c r="P2021" i="17"/>
  <c r="P1924" i="17"/>
  <c r="P1892" i="17"/>
  <c r="P1860" i="17"/>
  <c r="Q1935" i="17"/>
  <c r="R1935" i="17" s="1"/>
  <c r="S1935" i="17" s="1"/>
  <c r="T1935" i="17" s="1"/>
  <c r="U1935" i="17" s="1"/>
  <c r="Q1903" i="17"/>
  <c r="R1903" i="17" s="1"/>
  <c r="S1903" i="17" s="1"/>
  <c r="T1903" i="17" s="1"/>
  <c r="U1903" i="17" s="1"/>
  <c r="Q1871" i="17"/>
  <c r="R1871" i="17" s="1"/>
  <c r="S1871" i="17" s="1"/>
  <c r="T1871" i="17" s="1"/>
  <c r="U1871" i="17" s="1"/>
  <c r="Q1839" i="17"/>
  <c r="R1839" i="17"/>
  <c r="S1839" i="17" s="1"/>
  <c r="T1839" i="17" s="1"/>
  <c r="U1839" i="17" s="1"/>
  <c r="Q1938" i="17"/>
  <c r="R1938" i="17" s="1"/>
  <c r="S1938" i="17" s="1"/>
  <c r="T1938" i="17" s="1"/>
  <c r="U1938" i="17" s="1"/>
  <c r="Q1846" i="17"/>
  <c r="R1846" i="17" s="1"/>
  <c r="S1846" i="17" s="1"/>
  <c r="T1846" i="17" s="1"/>
  <c r="U1846" i="17" s="1"/>
  <c r="R1941" i="17"/>
  <c r="S1941" i="17" s="1"/>
  <c r="T1941" i="17" s="1"/>
  <c r="U1941" i="17" s="1"/>
  <c r="Q1941" i="17"/>
  <c r="P1805" i="17"/>
  <c r="P1773" i="17"/>
  <c r="P1741" i="17"/>
  <c r="P1709" i="17"/>
  <c r="P1677" i="17"/>
  <c r="P1645" i="17"/>
  <c r="P1613" i="17"/>
  <c r="Q1870" i="17"/>
  <c r="R1870" i="17" s="1"/>
  <c r="S1870" i="17" s="1"/>
  <c r="T1870" i="17" s="1"/>
  <c r="U1870" i="17" s="1"/>
  <c r="R1937" i="17"/>
  <c r="S1937" i="17" s="1"/>
  <c r="T1937" i="17" s="1"/>
  <c r="U1937" i="17" s="1"/>
  <c r="Q1937" i="17"/>
  <c r="Q1804" i="17"/>
  <c r="R1804" i="17" s="1"/>
  <c r="S1804" i="17" s="1"/>
  <c r="T1804" i="17" s="1"/>
  <c r="U1804" i="17" s="1"/>
  <c r="Q1772" i="17"/>
  <c r="R1772" i="17"/>
  <c r="S1772" i="17" s="1"/>
  <c r="T1772" i="17" s="1"/>
  <c r="U1772" i="17" s="1"/>
  <c r="Q1740" i="17"/>
  <c r="R1740" i="17" s="1"/>
  <c r="S1740" i="17" s="1"/>
  <c r="T1740" i="17" s="1"/>
  <c r="U1740" i="17" s="1"/>
  <c r="Q1708" i="17"/>
  <c r="R1708" i="17" s="1"/>
  <c r="S1708" i="17" s="1"/>
  <c r="T1708" i="17" s="1"/>
  <c r="U1708" i="17" s="1"/>
  <c r="Q1676" i="17"/>
  <c r="R1676" i="17" s="1"/>
  <c r="S1676" i="17" s="1"/>
  <c r="T1676" i="17" s="1"/>
  <c r="U1676" i="17" s="1"/>
  <c r="Q1644" i="17"/>
  <c r="R1644" i="17"/>
  <c r="S1644" i="17" s="1"/>
  <c r="T1644" i="17" s="1"/>
  <c r="U1644" i="17" s="1"/>
  <c r="Q1612" i="17"/>
  <c r="R1612" i="17"/>
  <c r="S1612" i="17" s="1"/>
  <c r="T1612" i="17" s="1"/>
  <c r="U1612" i="17" s="1"/>
  <c r="Q1580" i="17"/>
  <c r="R1580" i="17" s="1"/>
  <c r="S1580" i="17" s="1"/>
  <c r="T1580" i="17" s="1"/>
  <c r="U1580" i="17" s="1"/>
  <c r="Q1930" i="17"/>
  <c r="R1930" i="17" s="1"/>
  <c r="S1930" i="17" s="1"/>
  <c r="T1930" i="17" s="1"/>
  <c r="U1930" i="17" s="1"/>
  <c r="Q1858" i="17"/>
  <c r="R1858" i="17" s="1"/>
  <c r="S1858" i="17" s="1"/>
  <c r="T1858" i="17" s="1"/>
  <c r="U1858" i="17" s="1"/>
  <c r="Q1771" i="17"/>
  <c r="R1771" i="17" s="1"/>
  <c r="S1771" i="17" s="1"/>
  <c r="T1771" i="17" s="1"/>
  <c r="U1771" i="17" s="1"/>
  <c r="R1707" i="17"/>
  <c r="S1707" i="17" s="1"/>
  <c r="T1707" i="17" s="1"/>
  <c r="U1707" i="17" s="1"/>
  <c r="Q1707" i="17"/>
  <c r="R1643" i="17"/>
  <c r="S1643" i="17" s="1"/>
  <c r="T1643" i="17" s="1"/>
  <c r="U1643" i="17" s="1"/>
  <c r="Q1643" i="17"/>
  <c r="Q1942" i="17"/>
  <c r="R1942" i="17" s="1"/>
  <c r="S1942" i="17" s="1"/>
  <c r="T1942" i="17" s="1"/>
  <c r="U1942" i="17" s="1"/>
  <c r="Q1359" i="17"/>
  <c r="R1359" i="17" s="1"/>
  <c r="S1359" i="17" s="1"/>
  <c r="T1359" i="17" s="1"/>
  <c r="U1359" i="17" s="1"/>
  <c r="R1327" i="17"/>
  <c r="S1327" i="17" s="1"/>
  <c r="T1327" i="17" s="1"/>
  <c r="U1327" i="17" s="1"/>
  <c r="Q1327" i="17"/>
  <c r="R1295" i="17"/>
  <c r="S1295" i="17" s="1"/>
  <c r="T1295" i="17" s="1"/>
  <c r="U1295" i="17" s="1"/>
  <c r="Q1295" i="17"/>
  <c r="Q1894" i="17"/>
  <c r="R1894" i="17" s="1"/>
  <c r="S1894" i="17" s="1"/>
  <c r="T1894" i="17" s="1"/>
  <c r="U1894" i="17" s="1"/>
  <c r="Q1791" i="17"/>
  <c r="R1791" i="17" s="1"/>
  <c r="S1791" i="17" s="1"/>
  <c r="T1791" i="17" s="1"/>
  <c r="U1791" i="17" s="1"/>
  <c r="R1727" i="17"/>
  <c r="S1727" i="17" s="1"/>
  <c r="T1727" i="17" s="1"/>
  <c r="U1727" i="17" s="1"/>
  <c r="Q1727" i="17"/>
  <c r="R1663" i="17"/>
  <c r="S1663" i="17" s="1"/>
  <c r="T1663" i="17" s="1"/>
  <c r="U1663" i="17" s="1"/>
  <c r="Q1663" i="17"/>
  <c r="Q1599" i="17"/>
  <c r="R1599" i="17" s="1"/>
  <c r="S1599" i="17" s="1"/>
  <c r="T1599" i="17" s="1"/>
  <c r="U1599" i="17" s="1"/>
  <c r="R1910" i="17"/>
  <c r="S1910" i="17" s="1"/>
  <c r="T1910" i="17" s="1"/>
  <c r="U1910" i="17" s="1"/>
  <c r="Q1910" i="17"/>
  <c r="R1783" i="17"/>
  <c r="S1783" i="17" s="1"/>
  <c r="T1783" i="17" s="1"/>
  <c r="U1783" i="17" s="1"/>
  <c r="Q1783" i="17"/>
  <c r="R1719" i="17"/>
  <c r="S1719" i="17" s="1"/>
  <c r="T1719" i="17" s="1"/>
  <c r="U1719" i="17" s="1"/>
  <c r="Q1719" i="17"/>
  <c r="Q1655" i="17"/>
  <c r="R1655" i="17" s="1"/>
  <c r="S1655" i="17" s="1"/>
  <c r="T1655" i="17" s="1"/>
  <c r="U1655" i="17" s="1"/>
  <c r="R1591" i="17"/>
  <c r="S1591" i="17" s="1"/>
  <c r="T1591" i="17" s="1"/>
  <c r="U1591" i="17" s="1"/>
  <c r="Q1591" i="17"/>
  <c r="R1557" i="17"/>
  <c r="S1557" i="17" s="1"/>
  <c r="T1557" i="17" s="1"/>
  <c r="U1557" i="17" s="1"/>
  <c r="Q1557" i="17"/>
  <c r="R1521" i="17"/>
  <c r="S1521" i="17" s="1"/>
  <c r="T1521" i="17" s="1"/>
  <c r="U1521" i="17" s="1"/>
  <c r="Q1521" i="17"/>
  <c r="Q1489" i="17"/>
  <c r="R1489" i="17" s="1"/>
  <c r="S1489" i="17" s="1"/>
  <c r="T1489" i="17" s="1"/>
  <c r="U1489" i="17" s="1"/>
  <c r="R1453" i="17"/>
  <c r="S1453" i="17" s="1"/>
  <c r="T1453" i="17" s="1"/>
  <c r="U1453" i="17" s="1"/>
  <c r="Q1453" i="17"/>
  <c r="R1421" i="17"/>
  <c r="S1421" i="17" s="1"/>
  <c r="T1421" i="17" s="1"/>
  <c r="U1421" i="17" s="1"/>
  <c r="Q1421" i="17"/>
  <c r="R1389" i="17"/>
  <c r="S1389" i="17" s="1"/>
  <c r="T1389" i="17" s="1"/>
  <c r="U1389" i="17" s="1"/>
  <c r="Q1389" i="17"/>
  <c r="Q1357" i="17"/>
  <c r="R1357" i="17" s="1"/>
  <c r="S1357" i="17" s="1"/>
  <c r="T1357" i="17" s="1"/>
  <c r="U1357" i="17" s="1"/>
  <c r="R1325" i="17"/>
  <c r="S1325" i="17" s="1"/>
  <c r="T1325" i="17" s="1"/>
  <c r="U1325" i="17" s="1"/>
  <c r="Q1325" i="17"/>
  <c r="R1293" i="17"/>
  <c r="S1293" i="17" s="1"/>
  <c r="T1293" i="17" s="1"/>
  <c r="U1293" i="17" s="1"/>
  <c r="Q1293" i="17"/>
  <c r="P1268" i="17"/>
  <c r="P1236" i="17"/>
  <c r="P1204" i="17"/>
  <c r="P1172" i="17"/>
  <c r="P1140" i="17"/>
  <c r="Q1551" i="17"/>
  <c r="R1551" i="17" s="1"/>
  <c r="S1551" i="17" s="1"/>
  <c r="T1551" i="17" s="1"/>
  <c r="U1551" i="17" s="1"/>
  <c r="Q1515" i="17"/>
  <c r="R1515" i="17" s="1"/>
  <c r="S1515" i="17" s="1"/>
  <c r="T1515" i="17" s="1"/>
  <c r="U1515" i="17" s="1"/>
  <c r="Q1483" i="17"/>
  <c r="R1483" i="17" s="1"/>
  <c r="S1483" i="17" s="1"/>
  <c r="T1483" i="17" s="1"/>
  <c r="U1483" i="17" s="1"/>
  <c r="Q1091" i="17"/>
  <c r="R1091" i="17" s="1"/>
  <c r="S1091" i="17" s="1"/>
  <c r="T1091" i="17" s="1"/>
  <c r="U1091" i="17" s="1"/>
  <c r="Q1072" i="17"/>
  <c r="R1072" i="17" s="1"/>
  <c r="S1072" i="17" s="1"/>
  <c r="T1072" i="17" s="1"/>
  <c r="U1072" i="17" s="1"/>
  <c r="P1035" i="17"/>
  <c r="P1003" i="17"/>
  <c r="P971" i="17"/>
  <c r="P939" i="17"/>
  <c r="Q1083" i="17"/>
  <c r="R1083" i="17" s="1"/>
  <c r="S1083" i="17" s="1"/>
  <c r="T1083" i="17" s="1"/>
  <c r="U1083" i="17" s="1"/>
  <c r="Q1058" i="17"/>
  <c r="R1058" i="17"/>
  <c r="S1058" i="17" s="1"/>
  <c r="T1058" i="17" s="1"/>
  <c r="U1058" i="17" s="1"/>
  <c r="Q1026" i="17"/>
  <c r="R1026" i="17"/>
  <c r="S1026" i="17" s="1"/>
  <c r="T1026" i="17" s="1"/>
  <c r="U1026" i="17" s="1"/>
  <c r="Q994" i="17"/>
  <c r="R994" i="17" s="1"/>
  <c r="S994" i="17" s="1"/>
  <c r="T994" i="17" s="1"/>
  <c r="U994" i="17" s="1"/>
  <c r="Q962" i="17"/>
  <c r="R962" i="17" s="1"/>
  <c r="S962" i="17" s="1"/>
  <c r="T962" i="17" s="1"/>
  <c r="U962" i="17" s="1"/>
  <c r="Q930" i="17"/>
  <c r="R930" i="17"/>
  <c r="S930" i="17" s="1"/>
  <c r="T930" i="17" s="1"/>
  <c r="U930" i="17" s="1"/>
  <c r="Q898" i="17"/>
  <c r="R898" i="17"/>
  <c r="S898" i="17" s="1"/>
  <c r="T898" i="17" s="1"/>
  <c r="U898" i="17" s="1"/>
  <c r="Q1132" i="17"/>
  <c r="R1132" i="17" s="1"/>
  <c r="S1132" i="17" s="1"/>
  <c r="T1132" i="17" s="1"/>
  <c r="U1132" i="17" s="1"/>
  <c r="P876" i="17"/>
  <c r="P839" i="17"/>
  <c r="P807" i="17"/>
  <c r="P775" i="17"/>
  <c r="P743" i="17"/>
  <c r="P711" i="17"/>
  <c r="P679" i="17"/>
  <c r="Q1647" i="17"/>
  <c r="R1647" i="17" s="1"/>
  <c r="S1647" i="17" s="1"/>
  <c r="T1647" i="17" s="1"/>
  <c r="U1647" i="17" s="1"/>
  <c r="Q814" i="17"/>
  <c r="R814" i="17" s="1"/>
  <c r="S814" i="17" s="1"/>
  <c r="T814" i="17" s="1"/>
  <c r="U814" i="17" s="1"/>
  <c r="Q782" i="17"/>
  <c r="R782" i="17" s="1"/>
  <c r="S782" i="17" s="1"/>
  <c r="T782" i="17" s="1"/>
  <c r="U782" i="17" s="1"/>
  <c r="Q750" i="17"/>
  <c r="R750" i="17" s="1"/>
  <c r="S750" i="17" s="1"/>
  <c r="T750" i="17" s="1"/>
  <c r="U750" i="17" s="1"/>
  <c r="Q718" i="17"/>
  <c r="R718" i="17"/>
  <c r="S718" i="17" s="1"/>
  <c r="T718" i="17" s="1"/>
  <c r="U718" i="17" s="1"/>
  <c r="Q678" i="17"/>
  <c r="R678" i="17" s="1"/>
  <c r="S678" i="17" s="1"/>
  <c r="T678" i="17" s="1"/>
  <c r="U678" i="17" s="1"/>
  <c r="P907" i="17"/>
  <c r="Q889" i="17"/>
  <c r="R889" i="17"/>
  <c r="S889" i="17" s="1"/>
  <c r="T889" i="17" s="1"/>
  <c r="U889" i="17" s="1"/>
  <c r="Q883" i="17"/>
  <c r="R883" i="17" s="1"/>
  <c r="S883" i="17" s="1"/>
  <c r="T883" i="17" s="1"/>
  <c r="U883" i="17" s="1"/>
  <c r="P833" i="17"/>
  <c r="P817" i="17"/>
  <c r="P635" i="17"/>
  <c r="R603" i="17"/>
  <c r="S603" i="17" s="1"/>
  <c r="T603" i="17" s="1"/>
  <c r="U603" i="17" s="1"/>
  <c r="Q603" i="17"/>
  <c r="R571" i="17"/>
  <c r="S571" i="17" s="1"/>
  <c r="T571" i="17" s="1"/>
  <c r="U571" i="17" s="1"/>
  <c r="Q571" i="17"/>
  <c r="Q539" i="17"/>
  <c r="R539" i="17" s="1"/>
  <c r="S539" i="17" s="1"/>
  <c r="T539" i="17" s="1"/>
  <c r="U539" i="17" s="1"/>
  <c r="P797" i="17"/>
  <c r="P733" i="17"/>
  <c r="P677" i="17"/>
  <c r="Q562" i="17"/>
  <c r="R562" i="17" s="1"/>
  <c r="S562" i="17" s="1"/>
  <c r="T562" i="17" s="1"/>
  <c r="U562" i="17" s="1"/>
  <c r="P530" i="17"/>
  <c r="P761" i="17"/>
  <c r="P673" i="17"/>
  <c r="P789" i="17"/>
  <c r="P725" i="17"/>
  <c r="P669" i="17"/>
  <c r="P629" i="17"/>
  <c r="R597" i="17"/>
  <c r="S597" i="17" s="1"/>
  <c r="T597" i="17" s="1"/>
  <c r="U597" i="17" s="1"/>
  <c r="Q597" i="17"/>
  <c r="P565" i="17"/>
  <c r="P533" i="17"/>
  <c r="P753" i="17"/>
  <c r="P697" i="17"/>
  <c r="P749" i="17"/>
  <c r="P693" i="17"/>
  <c r="P568" i="17"/>
  <c r="P552" i="17"/>
  <c r="P536" i="17"/>
  <c r="R618" i="17"/>
  <c r="S618" i="17" s="1"/>
  <c r="T618" i="17" s="1"/>
  <c r="U618" i="17" s="1"/>
  <c r="Q618" i="17"/>
  <c r="Q634" i="17"/>
  <c r="R634" i="17" s="1"/>
  <c r="S634" i="17" s="1"/>
  <c r="T634" i="17" s="1"/>
  <c r="U634" i="17" s="1"/>
  <c r="Q504" i="17"/>
  <c r="R504" i="17" s="1"/>
  <c r="S504" i="17" s="1"/>
  <c r="T504" i="17" s="1"/>
  <c r="U504" i="17" s="1"/>
  <c r="Q472" i="17"/>
  <c r="R472" i="17" s="1"/>
  <c r="S472" i="17" s="1"/>
  <c r="T472" i="17" s="1"/>
  <c r="U472" i="17" s="1"/>
  <c r="R440" i="17"/>
  <c r="S440" i="17" s="1"/>
  <c r="T440" i="17" s="1"/>
  <c r="U440" i="17" s="1"/>
  <c r="Q440" i="17"/>
  <c r="Q408" i="17"/>
  <c r="R408" i="17" s="1"/>
  <c r="S408" i="17" s="1"/>
  <c r="T408" i="17" s="1"/>
  <c r="U408" i="17" s="1"/>
  <c r="Q376" i="17"/>
  <c r="R376" i="17" s="1"/>
  <c r="S376" i="17" s="1"/>
  <c r="T376" i="17" s="1"/>
  <c r="U376" i="17" s="1"/>
  <c r="Q344" i="17"/>
  <c r="R344" i="17" s="1"/>
  <c r="S344" i="17" s="1"/>
  <c r="T344" i="17" s="1"/>
  <c r="U344" i="17" s="1"/>
  <c r="P371" i="17"/>
  <c r="P339" i="17"/>
  <c r="P287" i="17"/>
  <c r="R582" i="17"/>
  <c r="S582" i="17" s="1"/>
  <c r="T582" i="17" s="1"/>
  <c r="U582" i="17" s="1"/>
  <c r="Q582" i="17"/>
  <c r="R450" i="17"/>
  <c r="S450" i="17" s="1"/>
  <c r="T450" i="17" s="1"/>
  <c r="U450" i="17" s="1"/>
  <c r="Q450" i="17"/>
  <c r="P418" i="17"/>
  <c r="P386" i="17"/>
  <c r="P354" i="17"/>
  <c r="P322" i="17"/>
  <c r="R578" i="17"/>
  <c r="S578" i="17" s="1"/>
  <c r="T578" i="17" s="1"/>
  <c r="U578" i="17" s="1"/>
  <c r="Q578" i="17"/>
  <c r="R525" i="17"/>
  <c r="S525" i="17" s="1"/>
  <c r="T525" i="17" s="1"/>
  <c r="U525" i="17" s="1"/>
  <c r="Q525" i="17"/>
  <c r="Q509" i="17"/>
  <c r="R509" i="17" s="1"/>
  <c r="S509" i="17" s="1"/>
  <c r="T509" i="17" s="1"/>
  <c r="U509" i="17" s="1"/>
  <c r="Q493" i="17"/>
  <c r="R493" i="17" s="1"/>
  <c r="S493" i="17" s="1"/>
  <c r="T493" i="17" s="1"/>
  <c r="U493" i="17" s="1"/>
  <c r="R477" i="17"/>
  <c r="S477" i="17" s="1"/>
  <c r="T477" i="17" s="1"/>
  <c r="U477" i="17" s="1"/>
  <c r="Q477" i="17"/>
  <c r="P461" i="17"/>
  <c r="P445" i="17"/>
  <c r="Q429" i="17"/>
  <c r="R429" i="17" s="1"/>
  <c r="S429" i="17" s="1"/>
  <c r="T429" i="17" s="1"/>
  <c r="U429" i="17" s="1"/>
  <c r="P413" i="17"/>
  <c r="P397" i="17"/>
  <c r="P381" i="17"/>
  <c r="P365" i="17"/>
  <c r="P329" i="17"/>
  <c r="P313" i="17"/>
  <c r="P297" i="17"/>
  <c r="P281" i="17"/>
  <c r="R240" i="17"/>
  <c r="S240" i="17" s="1"/>
  <c r="T240" i="17" s="1"/>
  <c r="U240" i="17" s="1"/>
  <c r="Q240" i="17"/>
  <c r="R208" i="17"/>
  <c r="S208" i="17" s="1"/>
  <c r="T208" i="17" s="1"/>
  <c r="U208" i="17" s="1"/>
  <c r="Q208" i="17"/>
  <c r="Q176" i="17"/>
  <c r="R176" i="17" s="1"/>
  <c r="S176" i="17" s="1"/>
  <c r="T176" i="17" s="1"/>
  <c r="U176" i="17" s="1"/>
  <c r="Q144" i="17"/>
  <c r="R144" i="17" s="1"/>
  <c r="S144" i="17" s="1"/>
  <c r="T144" i="17" s="1"/>
  <c r="U144" i="17" s="1"/>
  <c r="R112" i="17"/>
  <c r="S112" i="17" s="1"/>
  <c r="T112" i="17" s="1"/>
  <c r="U112" i="17" s="1"/>
  <c r="Q112" i="17"/>
  <c r="R80" i="17"/>
  <c r="S80" i="17" s="1"/>
  <c r="T80" i="17" s="1"/>
  <c r="U80" i="17" s="1"/>
  <c r="Q80" i="17"/>
  <c r="Q48" i="17"/>
  <c r="R48" i="17" s="1"/>
  <c r="S48" i="17" s="1"/>
  <c r="T48" i="17" s="1"/>
  <c r="U48" i="17" s="1"/>
  <c r="Q16" i="17"/>
  <c r="R16" i="17" s="1"/>
  <c r="S16" i="17" s="1"/>
  <c r="T16" i="17" s="1"/>
  <c r="U16" i="17" s="1"/>
  <c r="R399" i="17"/>
  <c r="S399" i="17" s="1"/>
  <c r="T399" i="17" s="1"/>
  <c r="U399" i="17" s="1"/>
  <c r="Q399" i="17"/>
  <c r="Q239" i="17"/>
  <c r="R239" i="17" s="1"/>
  <c r="S239" i="17" s="1"/>
  <c r="T239" i="17" s="1"/>
  <c r="U239" i="17" s="1"/>
  <c r="Q207" i="17"/>
  <c r="R207" i="17" s="1"/>
  <c r="S207" i="17" s="1"/>
  <c r="T207" i="17" s="1"/>
  <c r="U207" i="17" s="1"/>
  <c r="Q175" i="17"/>
  <c r="R175" i="17"/>
  <c r="S175" i="17" s="1"/>
  <c r="T175" i="17" s="1"/>
  <c r="U175" i="17" s="1"/>
  <c r="Q143" i="17"/>
  <c r="R143" i="17" s="1"/>
  <c r="S143" i="17" s="1"/>
  <c r="T143" i="17" s="1"/>
  <c r="U143" i="17" s="1"/>
  <c r="Q111" i="17"/>
  <c r="R111" i="17" s="1"/>
  <c r="S111" i="17" s="1"/>
  <c r="T111" i="17" s="1"/>
  <c r="U111" i="17" s="1"/>
  <c r="Q79" i="17"/>
  <c r="R79" i="17" s="1"/>
  <c r="S79" i="17" s="1"/>
  <c r="T79" i="17" s="1"/>
  <c r="U79" i="17" s="1"/>
  <c r="Q47" i="17"/>
  <c r="R47" i="17"/>
  <c r="S47" i="17" s="1"/>
  <c r="T47" i="17" s="1"/>
  <c r="U47" i="17" s="1"/>
  <c r="P11" i="17"/>
  <c r="Q459" i="17"/>
  <c r="R459" i="17" s="1"/>
  <c r="S459" i="17" s="1"/>
  <c r="T459" i="17" s="1"/>
  <c r="U459" i="17" s="1"/>
  <c r="Q234" i="17"/>
  <c r="R234" i="17" s="1"/>
  <c r="S234" i="17" s="1"/>
  <c r="T234" i="17" s="1"/>
  <c r="U234" i="17" s="1"/>
  <c r="Q202" i="17"/>
  <c r="R202" i="17" s="1"/>
  <c r="S202" i="17" s="1"/>
  <c r="T202" i="17" s="1"/>
  <c r="U202" i="17" s="1"/>
  <c r="R170" i="17"/>
  <c r="S170" i="17" s="1"/>
  <c r="T170" i="17" s="1"/>
  <c r="U170" i="17" s="1"/>
  <c r="Q170" i="17"/>
  <c r="P138" i="17"/>
  <c r="P106" i="17"/>
  <c r="P74" i="17"/>
  <c r="P42" i="17"/>
  <c r="P10" i="17"/>
  <c r="Q495" i="17"/>
  <c r="R495" i="17" s="1"/>
  <c r="S495" i="17" s="1"/>
  <c r="T495" i="17" s="1"/>
  <c r="U495" i="17" s="1"/>
  <c r="Q9" i="17"/>
  <c r="R9" i="17" s="1"/>
  <c r="S9" i="17" s="1"/>
  <c r="T9" i="17" s="1"/>
  <c r="U9" i="17" s="1"/>
  <c r="Q117" i="17"/>
  <c r="R117" i="17" s="1"/>
  <c r="S117" i="17" s="1"/>
  <c r="T117" i="17" s="1"/>
  <c r="U117" i="17" s="1"/>
  <c r="Q85" i="17"/>
  <c r="R85" i="17" s="1"/>
  <c r="S85" i="17" s="1"/>
  <c r="T85" i="17" s="1"/>
  <c r="U85" i="17" s="1"/>
  <c r="Q13" i="17"/>
  <c r="R13" i="17" s="1"/>
  <c r="S13" i="17" s="1"/>
  <c r="T13" i="17" s="1"/>
  <c r="U13" i="17" s="1"/>
  <c r="Q2999" i="17"/>
  <c r="R2999" i="17" s="1"/>
  <c r="S2999" i="17" s="1"/>
  <c r="T2999" i="17" s="1"/>
  <c r="U2999" i="17" s="1"/>
  <c r="Q2967" i="17"/>
  <c r="R2967" i="17" s="1"/>
  <c r="S2967" i="17" s="1"/>
  <c r="T2967" i="17" s="1"/>
  <c r="U2967" i="17" s="1"/>
  <c r="Q2921" i="17"/>
  <c r="R2921" i="17" s="1"/>
  <c r="S2921" i="17" s="1"/>
  <c r="T2921" i="17" s="1"/>
  <c r="U2921" i="17" s="1"/>
  <c r="Q2916" i="17"/>
  <c r="R2916" i="17" s="1"/>
  <c r="S2916" i="17" s="1"/>
  <c r="T2916" i="17" s="1"/>
  <c r="U2916" i="17" s="1"/>
  <c r="P2996" i="17"/>
  <c r="P2982" i="17"/>
  <c r="P2964" i="17"/>
  <c r="Q2950" i="17"/>
  <c r="R2950" i="17" s="1"/>
  <c r="S2950" i="17" s="1"/>
  <c r="T2950" i="17" s="1"/>
  <c r="U2950" i="17" s="1"/>
  <c r="Q2938" i="17"/>
  <c r="R2938" i="17" s="1"/>
  <c r="S2938" i="17" s="1"/>
  <c r="T2938" i="17" s="1"/>
  <c r="U2938" i="17" s="1"/>
  <c r="R2927" i="17"/>
  <c r="S2927" i="17" s="1"/>
  <c r="T2927" i="17" s="1"/>
  <c r="U2927" i="17" s="1"/>
  <c r="Q2927" i="17"/>
  <c r="Q2867" i="17"/>
  <c r="R2867" i="17" s="1"/>
  <c r="S2867" i="17" s="1"/>
  <c r="T2867" i="17" s="1"/>
  <c r="U2867" i="17" s="1"/>
  <c r="P2882" i="17"/>
  <c r="P2850" i="17"/>
  <c r="Q2879" i="17"/>
  <c r="R2879" i="17" s="1"/>
  <c r="S2879" i="17" s="1"/>
  <c r="T2879" i="17" s="1"/>
  <c r="U2879" i="17" s="1"/>
  <c r="R2844" i="17"/>
  <c r="S2844" i="17" s="1"/>
  <c r="T2844" i="17" s="1"/>
  <c r="U2844" i="17" s="1"/>
  <c r="Q2844" i="17"/>
  <c r="P2910" i="17"/>
  <c r="Q2822" i="17"/>
  <c r="R2822" i="17"/>
  <c r="S2822" i="17" s="1"/>
  <c r="T2822" i="17" s="1"/>
  <c r="U2822" i="17" s="1"/>
  <c r="P2786" i="17"/>
  <c r="Q2778" i="17"/>
  <c r="R2778" i="17" s="1"/>
  <c r="S2778" i="17" s="1"/>
  <c r="T2778" i="17" s="1"/>
  <c r="U2778" i="17" s="1"/>
  <c r="R2825" i="17"/>
  <c r="S2825" i="17" s="1"/>
  <c r="T2825" i="17" s="1"/>
  <c r="U2825" i="17" s="1"/>
  <c r="Q2825" i="17"/>
  <c r="Q2776" i="17"/>
  <c r="R2776" i="17" s="1"/>
  <c r="S2776" i="17" s="1"/>
  <c r="T2776" i="17" s="1"/>
  <c r="U2776" i="17" s="1"/>
  <c r="R2725" i="17"/>
  <c r="S2725" i="17" s="1"/>
  <c r="T2725" i="17" s="1"/>
  <c r="U2725" i="17" s="1"/>
  <c r="Q2725" i="17"/>
  <c r="Q2783" i="17"/>
  <c r="R2783" i="17" s="1"/>
  <c r="S2783" i="17" s="1"/>
  <c r="T2783" i="17" s="1"/>
  <c r="U2783" i="17" s="1"/>
  <c r="R2711" i="17"/>
  <c r="S2711" i="17" s="1"/>
  <c r="T2711" i="17" s="1"/>
  <c r="U2711" i="17" s="1"/>
  <c r="Q2711" i="17"/>
  <c r="Q2779" i="17"/>
  <c r="R2779" i="17" s="1"/>
  <c r="S2779" i="17" s="1"/>
  <c r="T2779" i="17" s="1"/>
  <c r="U2779" i="17" s="1"/>
  <c r="P2660" i="17"/>
  <c r="Q2638" i="17"/>
  <c r="R2638" i="17" s="1"/>
  <c r="S2638" i="17" s="1"/>
  <c r="T2638" i="17" s="1"/>
  <c r="U2638" i="17" s="1"/>
  <c r="Q2789" i="17"/>
  <c r="R2789" i="17"/>
  <c r="S2789" i="17" s="1"/>
  <c r="T2789" i="17" s="1"/>
  <c r="U2789" i="17" s="1"/>
  <c r="P2635" i="17"/>
  <c r="P2775" i="17"/>
  <c r="P2610" i="17"/>
  <c r="Q2684" i="17"/>
  <c r="R2684" i="17" s="1"/>
  <c r="S2684" i="17" s="1"/>
  <c r="T2684" i="17" s="1"/>
  <c r="U2684" i="17" s="1"/>
  <c r="Q2746" i="17"/>
  <c r="R2746" i="17" s="1"/>
  <c r="S2746" i="17" s="1"/>
  <c r="T2746" i="17" s="1"/>
  <c r="U2746" i="17" s="1"/>
  <c r="P2656" i="17"/>
  <c r="Q2555" i="17"/>
  <c r="R2555" i="17" s="1"/>
  <c r="S2555" i="17" s="1"/>
  <c r="T2555" i="17" s="1"/>
  <c r="U2555" i="17" s="1"/>
  <c r="Q2523" i="17"/>
  <c r="R2523" i="17" s="1"/>
  <c r="S2523" i="17" s="1"/>
  <c r="T2523" i="17" s="1"/>
  <c r="U2523" i="17" s="1"/>
  <c r="Q2665" i="17"/>
  <c r="R2665" i="17" s="1"/>
  <c r="S2665" i="17" s="1"/>
  <c r="T2665" i="17" s="1"/>
  <c r="U2665" i="17" s="1"/>
  <c r="Q2716" i="17"/>
  <c r="R2716" i="17" s="1"/>
  <c r="S2716" i="17" s="1"/>
  <c r="T2716" i="17" s="1"/>
  <c r="U2716" i="17" s="1"/>
  <c r="Q2467" i="17"/>
  <c r="R2467" i="17" s="1"/>
  <c r="S2467" i="17" s="1"/>
  <c r="T2467" i="17" s="1"/>
  <c r="U2467" i="17" s="1"/>
  <c r="Q2469" i="17"/>
  <c r="R2469" i="17" s="1"/>
  <c r="S2469" i="17" s="1"/>
  <c r="T2469" i="17" s="1"/>
  <c r="U2469" i="17" s="1"/>
  <c r="Q2417" i="17"/>
  <c r="R2417" i="17" s="1"/>
  <c r="S2417" i="17" s="1"/>
  <c r="T2417" i="17" s="1"/>
  <c r="U2417" i="17" s="1"/>
  <c r="Q2325" i="17"/>
  <c r="R2325" i="17" s="1"/>
  <c r="S2325" i="17" s="1"/>
  <c r="T2325" i="17" s="1"/>
  <c r="U2325" i="17" s="1"/>
  <c r="Q2289" i="17"/>
  <c r="R2289" i="17" s="1"/>
  <c r="S2289" i="17" s="1"/>
  <c r="T2289" i="17" s="1"/>
  <c r="U2289" i="17" s="1"/>
  <c r="P2368" i="17"/>
  <c r="P2336" i="17"/>
  <c r="P2304" i="17"/>
  <c r="P2272" i="17"/>
  <c r="P2240" i="17"/>
  <c r="R2453" i="17"/>
  <c r="S2453" i="17" s="1"/>
  <c r="T2453" i="17" s="1"/>
  <c r="U2453" i="17" s="1"/>
  <c r="Q2453" i="17"/>
  <c r="Q2445" i="17"/>
  <c r="R2445" i="17" s="1"/>
  <c r="S2445" i="17" s="1"/>
  <c r="T2445" i="17" s="1"/>
  <c r="U2445" i="17" s="1"/>
  <c r="Q2203" i="17"/>
  <c r="R2203" i="17" s="1"/>
  <c r="S2203" i="17" s="1"/>
  <c r="T2203" i="17" s="1"/>
  <c r="U2203" i="17" s="1"/>
  <c r="Q2171" i="17"/>
  <c r="R2171" i="17" s="1"/>
  <c r="S2171" i="17" s="1"/>
  <c r="T2171" i="17" s="1"/>
  <c r="U2171" i="17" s="1"/>
  <c r="R2139" i="17"/>
  <c r="S2139" i="17" s="1"/>
  <c r="T2139" i="17" s="1"/>
  <c r="U2139" i="17" s="1"/>
  <c r="Q2139" i="17"/>
  <c r="Q2107" i="17"/>
  <c r="R2107" i="17" s="1"/>
  <c r="S2107" i="17" s="1"/>
  <c r="T2107" i="17" s="1"/>
  <c r="U2107" i="17" s="1"/>
  <c r="Q2322" i="17"/>
  <c r="R2322" i="17" s="1"/>
  <c r="S2322" i="17" s="1"/>
  <c r="T2322" i="17" s="1"/>
  <c r="U2322" i="17" s="1"/>
  <c r="Q2356" i="17"/>
  <c r="R2356" i="17" s="1"/>
  <c r="S2356" i="17" s="1"/>
  <c r="T2356" i="17" s="1"/>
  <c r="U2356" i="17" s="1"/>
  <c r="P2146" i="17"/>
  <c r="P2114" i="17"/>
  <c r="P2185" i="17"/>
  <c r="P2153" i="17"/>
  <c r="P2121" i="17"/>
  <c r="P2089" i="17"/>
  <c r="Q2389" i="17"/>
  <c r="R2389" i="17" s="1"/>
  <c r="S2389" i="17" s="1"/>
  <c r="T2389" i="17" s="1"/>
  <c r="U2389" i="17" s="1"/>
  <c r="P2067" i="17"/>
  <c r="P2035" i="17"/>
  <c r="P2003" i="17"/>
  <c r="P1971" i="17"/>
  <c r="Q2172" i="17"/>
  <c r="R2172" i="17" s="1"/>
  <c r="S2172" i="17" s="1"/>
  <c r="T2172" i="17" s="1"/>
  <c r="U2172" i="17" s="1"/>
  <c r="Q2058" i="17"/>
  <c r="R2058" i="17" s="1"/>
  <c r="S2058" i="17" s="1"/>
  <c r="T2058" i="17" s="1"/>
  <c r="U2058" i="17" s="1"/>
  <c r="Q2026" i="17"/>
  <c r="R2026" i="17" s="1"/>
  <c r="S2026" i="17" s="1"/>
  <c r="T2026" i="17" s="1"/>
  <c r="U2026" i="17" s="1"/>
  <c r="Q1994" i="17"/>
  <c r="R1994" i="17" s="1"/>
  <c r="S1994" i="17" s="1"/>
  <c r="T1994" i="17" s="1"/>
  <c r="U1994" i="17" s="1"/>
  <c r="Q1962" i="17"/>
  <c r="R1962" i="17" s="1"/>
  <c r="S1962" i="17" s="1"/>
  <c r="T1962" i="17" s="1"/>
  <c r="U1962" i="17" s="1"/>
  <c r="Q2029" i="17"/>
  <c r="R2029" i="17" s="1"/>
  <c r="S2029" i="17" s="1"/>
  <c r="T2029" i="17" s="1"/>
  <c r="U2029" i="17" s="1"/>
  <c r="P1952" i="17"/>
  <c r="P1920" i="17"/>
  <c r="P1888" i="17"/>
  <c r="P1856" i="17"/>
  <c r="Q2049" i="17"/>
  <c r="R2049" i="17" s="1"/>
  <c r="S2049" i="17" s="1"/>
  <c r="T2049" i="17" s="1"/>
  <c r="U2049" i="17" s="1"/>
  <c r="Q1989" i="17"/>
  <c r="R1989" i="17" s="1"/>
  <c r="S1989" i="17" s="1"/>
  <c r="T1989" i="17" s="1"/>
  <c r="U1989" i="17" s="1"/>
  <c r="P1958" i="17"/>
  <c r="Q1931" i="17"/>
  <c r="R1931" i="17"/>
  <c r="S1931" i="17" s="1"/>
  <c r="T1931" i="17" s="1"/>
  <c r="U1931" i="17" s="1"/>
  <c r="Q1899" i="17"/>
  <c r="R1899" i="17"/>
  <c r="S1899" i="17" s="1"/>
  <c r="T1899" i="17" s="1"/>
  <c r="U1899" i="17" s="1"/>
  <c r="Q1867" i="17"/>
  <c r="R1867" i="17" s="1"/>
  <c r="S1867" i="17" s="1"/>
  <c r="T1867" i="17" s="1"/>
  <c r="U1867" i="17" s="1"/>
  <c r="Q1835" i="17"/>
  <c r="R1835" i="17"/>
  <c r="S1835" i="17" s="1"/>
  <c r="T1835" i="17" s="1"/>
  <c r="U1835" i="17" s="1"/>
  <c r="P1850" i="17"/>
  <c r="P1890" i="17"/>
  <c r="Q1925" i="17"/>
  <c r="R1925" i="17" s="1"/>
  <c r="S1925" i="17" s="1"/>
  <c r="T1925" i="17" s="1"/>
  <c r="U1925" i="17" s="1"/>
  <c r="P1833" i="17"/>
  <c r="P1801" i="17"/>
  <c r="P1769" i="17"/>
  <c r="P1737" i="17"/>
  <c r="P1705" i="17"/>
  <c r="P1673" i="17"/>
  <c r="P1641" i="17"/>
  <c r="P1609" i="17"/>
  <c r="Q1950" i="17"/>
  <c r="R1950" i="17" s="1"/>
  <c r="S1950" i="17" s="1"/>
  <c r="T1950" i="17" s="1"/>
  <c r="U1950" i="17" s="1"/>
  <c r="Q1921" i="17"/>
  <c r="R1921" i="17" s="1"/>
  <c r="S1921" i="17" s="1"/>
  <c r="T1921" i="17" s="1"/>
  <c r="U1921" i="17" s="1"/>
  <c r="Q1832" i="17"/>
  <c r="R1832" i="17"/>
  <c r="S1832" i="17" s="1"/>
  <c r="T1832" i="17" s="1"/>
  <c r="U1832" i="17" s="1"/>
  <c r="Q1800" i="17"/>
  <c r="R1800" i="17"/>
  <c r="S1800" i="17" s="1"/>
  <c r="T1800" i="17" s="1"/>
  <c r="U1800" i="17" s="1"/>
  <c r="Q1768" i="17"/>
  <c r="R1768" i="17" s="1"/>
  <c r="S1768" i="17" s="1"/>
  <c r="T1768" i="17" s="1"/>
  <c r="U1768" i="17" s="1"/>
  <c r="Q1736" i="17"/>
  <c r="R1736" i="17"/>
  <c r="S1736" i="17" s="1"/>
  <c r="T1736" i="17" s="1"/>
  <c r="U1736" i="17" s="1"/>
  <c r="Q1704" i="17"/>
  <c r="R1704" i="17"/>
  <c r="S1704" i="17" s="1"/>
  <c r="T1704" i="17" s="1"/>
  <c r="U1704" i="17" s="1"/>
  <c r="Q1672" i="17"/>
  <c r="R1672" i="17"/>
  <c r="S1672" i="17" s="1"/>
  <c r="T1672" i="17" s="1"/>
  <c r="U1672" i="17" s="1"/>
  <c r="Q1640" i="17"/>
  <c r="R1640" i="17" s="1"/>
  <c r="S1640" i="17" s="1"/>
  <c r="T1640" i="17" s="1"/>
  <c r="U1640" i="17" s="1"/>
  <c r="Q1608" i="17"/>
  <c r="R1608" i="17"/>
  <c r="S1608" i="17" s="1"/>
  <c r="T1608" i="17" s="1"/>
  <c r="U1608" i="17" s="1"/>
  <c r="Q1882" i="17"/>
  <c r="R1882" i="17" s="1"/>
  <c r="S1882" i="17" s="1"/>
  <c r="T1882" i="17" s="1"/>
  <c r="U1882" i="17" s="1"/>
  <c r="Q1831" i="17"/>
  <c r="R1831" i="17" s="1"/>
  <c r="S1831" i="17" s="1"/>
  <c r="T1831" i="17" s="1"/>
  <c r="U1831" i="17" s="1"/>
  <c r="Q1767" i="17"/>
  <c r="R1767" i="17" s="1"/>
  <c r="S1767" i="17" s="1"/>
  <c r="T1767" i="17" s="1"/>
  <c r="U1767" i="17" s="1"/>
  <c r="Q1703" i="17"/>
  <c r="R1703" i="17" s="1"/>
  <c r="S1703" i="17" s="1"/>
  <c r="T1703" i="17" s="1"/>
  <c r="U1703" i="17" s="1"/>
  <c r="Q1639" i="17"/>
  <c r="R1639" i="17" s="1"/>
  <c r="S1639" i="17" s="1"/>
  <c r="T1639" i="17" s="1"/>
  <c r="U1639" i="17" s="1"/>
  <c r="Q1575" i="17"/>
  <c r="R1575" i="17" s="1"/>
  <c r="S1575" i="17" s="1"/>
  <c r="T1575" i="17" s="1"/>
  <c r="U1575" i="17" s="1"/>
  <c r="Q1355" i="17"/>
  <c r="R1355" i="17" s="1"/>
  <c r="S1355" i="17" s="1"/>
  <c r="T1355" i="17" s="1"/>
  <c r="U1355" i="17" s="1"/>
  <c r="Q1323" i="17"/>
  <c r="R1323" i="17" s="1"/>
  <c r="S1323" i="17" s="1"/>
  <c r="T1323" i="17" s="1"/>
  <c r="U1323" i="17" s="1"/>
  <c r="Q1291" i="17"/>
  <c r="R1291" i="17" s="1"/>
  <c r="S1291" i="17" s="1"/>
  <c r="T1291" i="17" s="1"/>
  <c r="U1291" i="17" s="1"/>
  <c r="Q1553" i="17"/>
  <c r="R1553" i="17" s="1"/>
  <c r="S1553" i="17" s="1"/>
  <c r="T1553" i="17" s="1"/>
  <c r="U1553" i="17" s="1"/>
  <c r="Q1517" i="17"/>
  <c r="R1517" i="17" s="1"/>
  <c r="S1517" i="17" s="1"/>
  <c r="T1517" i="17" s="1"/>
  <c r="U1517" i="17" s="1"/>
  <c r="Q1485" i="17"/>
  <c r="R1485" i="17" s="1"/>
  <c r="S1485" i="17" s="1"/>
  <c r="T1485" i="17" s="1"/>
  <c r="U1485" i="17" s="1"/>
  <c r="Q1449" i="17"/>
  <c r="R1449" i="17" s="1"/>
  <c r="S1449" i="17" s="1"/>
  <c r="T1449" i="17" s="1"/>
  <c r="U1449" i="17" s="1"/>
  <c r="Q1417" i="17"/>
  <c r="R1417" i="17" s="1"/>
  <c r="S1417" i="17" s="1"/>
  <c r="T1417" i="17" s="1"/>
  <c r="U1417" i="17" s="1"/>
  <c r="Q1385" i="17"/>
  <c r="R1385" i="17" s="1"/>
  <c r="S1385" i="17" s="1"/>
  <c r="T1385" i="17" s="1"/>
  <c r="U1385" i="17" s="1"/>
  <c r="Q1353" i="17"/>
  <c r="R1353" i="17" s="1"/>
  <c r="S1353" i="17" s="1"/>
  <c r="T1353" i="17" s="1"/>
  <c r="U1353" i="17" s="1"/>
  <c r="Q1321" i="17"/>
  <c r="R1321" i="17" s="1"/>
  <c r="S1321" i="17" s="1"/>
  <c r="T1321" i="17" s="1"/>
  <c r="U1321" i="17" s="1"/>
  <c r="Q1289" i="17"/>
  <c r="R1289" i="17" s="1"/>
  <c r="S1289" i="17" s="1"/>
  <c r="T1289" i="17" s="1"/>
  <c r="U1289" i="17" s="1"/>
  <c r="Q1811" i="17"/>
  <c r="R1811" i="17" s="1"/>
  <c r="S1811" i="17" s="1"/>
  <c r="T1811" i="17" s="1"/>
  <c r="U1811" i="17" s="1"/>
  <c r="Q1747" i="17"/>
  <c r="R1747" i="17" s="1"/>
  <c r="S1747" i="17" s="1"/>
  <c r="T1747" i="17" s="1"/>
  <c r="U1747" i="17" s="1"/>
  <c r="P1683" i="17"/>
  <c r="P1619" i="17"/>
  <c r="P1264" i="17"/>
  <c r="P1232" i="17"/>
  <c r="P1200" i="17"/>
  <c r="P1168" i="17"/>
  <c r="P1583" i="17"/>
  <c r="R1547" i="17"/>
  <c r="S1547" i="17" s="1"/>
  <c r="T1547" i="17" s="1"/>
  <c r="U1547" i="17" s="1"/>
  <c r="Q1547" i="17"/>
  <c r="Q1511" i="17"/>
  <c r="R1511" i="17" s="1"/>
  <c r="S1511" i="17" s="1"/>
  <c r="T1511" i="17" s="1"/>
  <c r="U1511" i="17" s="1"/>
  <c r="R1479" i="17"/>
  <c r="S1479" i="17" s="1"/>
  <c r="T1479" i="17" s="1"/>
  <c r="U1479" i="17" s="1"/>
  <c r="Q1479" i="17"/>
  <c r="Q1126" i="17"/>
  <c r="R1126" i="17" s="1"/>
  <c r="S1126" i="17" s="1"/>
  <c r="T1126" i="17" s="1"/>
  <c r="U1126" i="17" s="1"/>
  <c r="R1123" i="17"/>
  <c r="S1123" i="17" s="1"/>
  <c r="T1123" i="17" s="1"/>
  <c r="U1123" i="17" s="1"/>
  <c r="Q1123" i="17"/>
  <c r="P1076" i="17"/>
  <c r="P1031" i="17"/>
  <c r="P999" i="17"/>
  <c r="P967" i="17"/>
  <c r="P935" i="17"/>
  <c r="Q1108" i="17"/>
  <c r="R1108" i="17" s="1"/>
  <c r="S1108" i="17" s="1"/>
  <c r="T1108" i="17" s="1"/>
  <c r="U1108" i="17" s="1"/>
  <c r="Q1054" i="17"/>
  <c r="R1054" i="17" s="1"/>
  <c r="S1054" i="17" s="1"/>
  <c r="T1054" i="17" s="1"/>
  <c r="U1054" i="17" s="1"/>
  <c r="Q1022" i="17"/>
  <c r="R1022" i="17" s="1"/>
  <c r="S1022" i="17" s="1"/>
  <c r="T1022" i="17" s="1"/>
  <c r="U1022" i="17" s="1"/>
  <c r="Q990" i="17"/>
  <c r="R990" i="17" s="1"/>
  <c r="S990" i="17" s="1"/>
  <c r="T990" i="17" s="1"/>
  <c r="U990" i="17" s="1"/>
  <c r="Q958" i="17"/>
  <c r="R958" i="17"/>
  <c r="S958" i="17" s="1"/>
  <c r="T958" i="17" s="1"/>
  <c r="U958" i="17" s="1"/>
  <c r="Q926" i="17"/>
  <c r="R926" i="17"/>
  <c r="S926" i="17" s="1"/>
  <c r="T926" i="17" s="1"/>
  <c r="U926" i="17" s="1"/>
  <c r="Q894" i="17"/>
  <c r="R894" i="17" s="1"/>
  <c r="S894" i="17" s="1"/>
  <c r="T894" i="17" s="1"/>
  <c r="U894" i="17" s="1"/>
  <c r="Q1090" i="17"/>
  <c r="R1090" i="17" s="1"/>
  <c r="S1090" i="17" s="1"/>
  <c r="T1090" i="17" s="1"/>
  <c r="U1090" i="17" s="1"/>
  <c r="Q1081" i="17"/>
  <c r="R1081" i="17"/>
  <c r="S1081" i="17" s="1"/>
  <c r="T1081" i="17" s="1"/>
  <c r="U1081" i="17" s="1"/>
  <c r="P835" i="17"/>
  <c r="P803" i="17"/>
  <c r="P771" i="17"/>
  <c r="P739" i="17"/>
  <c r="P707" i="17"/>
  <c r="P675" i="17"/>
  <c r="Q843" i="17"/>
  <c r="R843" i="17" s="1"/>
  <c r="S843" i="17" s="1"/>
  <c r="T843" i="17" s="1"/>
  <c r="U843" i="17" s="1"/>
  <c r="Q810" i="17"/>
  <c r="R810" i="17" s="1"/>
  <c r="S810" i="17" s="1"/>
  <c r="T810" i="17" s="1"/>
  <c r="U810" i="17" s="1"/>
  <c r="Q778" i="17"/>
  <c r="R778" i="17" s="1"/>
  <c r="S778" i="17" s="1"/>
  <c r="T778" i="17" s="1"/>
  <c r="U778" i="17" s="1"/>
  <c r="Q746" i="17"/>
  <c r="R746" i="17" s="1"/>
  <c r="S746" i="17" s="1"/>
  <c r="T746" i="17" s="1"/>
  <c r="U746" i="17" s="1"/>
  <c r="Q714" i="17"/>
  <c r="R714" i="17"/>
  <c r="S714" i="17" s="1"/>
  <c r="T714" i="17" s="1"/>
  <c r="U714" i="17" s="1"/>
  <c r="Q674" i="17"/>
  <c r="R674" i="17" s="1"/>
  <c r="S674" i="17" s="1"/>
  <c r="T674" i="17" s="1"/>
  <c r="U674" i="17" s="1"/>
  <c r="Q1017" i="17"/>
  <c r="R1017" i="17" s="1"/>
  <c r="S1017" i="17" s="1"/>
  <c r="T1017" i="17" s="1"/>
  <c r="U1017" i="17" s="1"/>
  <c r="Q953" i="17"/>
  <c r="R953" i="17" s="1"/>
  <c r="S953" i="17" s="1"/>
  <c r="T953" i="17" s="1"/>
  <c r="U953" i="17" s="1"/>
  <c r="P1045" i="17"/>
  <c r="R981" i="17"/>
  <c r="S981" i="17" s="1"/>
  <c r="T981" i="17" s="1"/>
  <c r="U981" i="17" s="1"/>
  <c r="Q981" i="17"/>
  <c r="Q917" i="17"/>
  <c r="R917" i="17" s="1"/>
  <c r="S917" i="17" s="1"/>
  <c r="T917" i="17" s="1"/>
  <c r="U917" i="17" s="1"/>
  <c r="Q869" i="17"/>
  <c r="R869" i="17" s="1"/>
  <c r="S869" i="17" s="1"/>
  <c r="T869" i="17" s="1"/>
  <c r="U869" i="17" s="1"/>
  <c r="Q893" i="17"/>
  <c r="R893" i="17" s="1"/>
  <c r="S893" i="17" s="1"/>
  <c r="T893" i="17" s="1"/>
  <c r="U893" i="17" s="1"/>
  <c r="R631" i="17"/>
  <c r="S631" i="17" s="1"/>
  <c r="T631" i="17" s="1"/>
  <c r="U631" i="17" s="1"/>
  <c r="Q631" i="17"/>
  <c r="P599" i="17"/>
  <c r="Q567" i="17"/>
  <c r="R567" i="17" s="1"/>
  <c r="S567" i="17" s="1"/>
  <c r="T567" i="17" s="1"/>
  <c r="U567" i="17" s="1"/>
  <c r="Q535" i="17"/>
  <c r="R535" i="17" s="1"/>
  <c r="S535" i="17" s="1"/>
  <c r="T535" i="17" s="1"/>
  <c r="U535" i="17" s="1"/>
  <c r="P769" i="17"/>
  <c r="R558" i="17"/>
  <c r="S558" i="17" s="1"/>
  <c r="T558" i="17" s="1"/>
  <c r="U558" i="17" s="1"/>
  <c r="Q558" i="17"/>
  <c r="P625" i="17"/>
  <c r="Q593" i="17"/>
  <c r="R593" i="17" s="1"/>
  <c r="S593" i="17" s="1"/>
  <c r="T593" i="17" s="1"/>
  <c r="U593" i="17" s="1"/>
  <c r="P561" i="17"/>
  <c r="P529" i="17"/>
  <c r="Q640" i="17"/>
  <c r="R640" i="17" s="1"/>
  <c r="S640" i="17" s="1"/>
  <c r="T640" i="17" s="1"/>
  <c r="U640" i="17" s="1"/>
  <c r="Q624" i="17"/>
  <c r="R624" i="17" s="1"/>
  <c r="S624" i="17" s="1"/>
  <c r="T624" i="17" s="1"/>
  <c r="U624" i="17" s="1"/>
  <c r="Q604" i="17"/>
  <c r="R604" i="17" s="1"/>
  <c r="S604" i="17" s="1"/>
  <c r="T604" i="17" s="1"/>
  <c r="U604" i="17" s="1"/>
  <c r="Q588" i="17"/>
  <c r="R588" i="17" s="1"/>
  <c r="S588" i="17" s="1"/>
  <c r="T588" i="17" s="1"/>
  <c r="U588" i="17" s="1"/>
  <c r="Q614" i="17"/>
  <c r="R614" i="17" s="1"/>
  <c r="S614" i="17" s="1"/>
  <c r="T614" i="17" s="1"/>
  <c r="U614" i="17" s="1"/>
  <c r="R524" i="17"/>
  <c r="S524" i="17" s="1"/>
  <c r="T524" i="17" s="1"/>
  <c r="U524" i="17" s="1"/>
  <c r="Q524" i="17"/>
  <c r="Q500" i="17"/>
  <c r="R500" i="17" s="1"/>
  <c r="S500" i="17" s="1"/>
  <c r="T500" i="17" s="1"/>
  <c r="U500" i="17" s="1"/>
  <c r="Q468" i="17"/>
  <c r="R468" i="17" s="1"/>
  <c r="S468" i="17" s="1"/>
  <c r="T468" i="17" s="1"/>
  <c r="U468" i="17" s="1"/>
  <c r="Q436" i="17"/>
  <c r="R436" i="17" s="1"/>
  <c r="S436" i="17" s="1"/>
  <c r="T436" i="17" s="1"/>
  <c r="U436" i="17" s="1"/>
  <c r="Q404" i="17"/>
  <c r="R404" i="17" s="1"/>
  <c r="S404" i="17" s="1"/>
  <c r="T404" i="17" s="1"/>
  <c r="U404" i="17" s="1"/>
  <c r="Q372" i="17"/>
  <c r="R372" i="17" s="1"/>
  <c r="S372" i="17" s="1"/>
  <c r="T372" i="17" s="1"/>
  <c r="U372" i="17" s="1"/>
  <c r="P340" i="17"/>
  <c r="Q419" i="17"/>
  <c r="R419" i="17" s="1"/>
  <c r="S419" i="17" s="1"/>
  <c r="T419" i="17" s="1"/>
  <c r="U419" i="17" s="1"/>
  <c r="P367" i="17"/>
  <c r="Q335" i="17"/>
  <c r="R335" i="17" s="1"/>
  <c r="S335" i="17" s="1"/>
  <c r="T335" i="17" s="1"/>
  <c r="U335" i="17" s="1"/>
  <c r="Q283" i="17"/>
  <c r="R283" i="17" s="1"/>
  <c r="S283" i="17" s="1"/>
  <c r="T283" i="17" s="1"/>
  <c r="U283" i="17" s="1"/>
  <c r="Q446" i="17"/>
  <c r="R446" i="17" s="1"/>
  <c r="S446" i="17" s="1"/>
  <c r="T446" i="17" s="1"/>
  <c r="U446" i="17" s="1"/>
  <c r="Q414" i="17"/>
  <c r="R414" i="17" s="1"/>
  <c r="S414" i="17" s="1"/>
  <c r="T414" i="17" s="1"/>
  <c r="U414" i="17" s="1"/>
  <c r="P382" i="17"/>
  <c r="P350" i="17"/>
  <c r="P318" i="17"/>
  <c r="P345" i="17"/>
  <c r="Q300" i="17"/>
  <c r="R300" i="17" s="1"/>
  <c r="S300" i="17" s="1"/>
  <c r="T300" i="17" s="1"/>
  <c r="U300" i="17" s="1"/>
  <c r="Q236" i="17"/>
  <c r="R236" i="17" s="1"/>
  <c r="S236" i="17" s="1"/>
  <c r="T236" i="17" s="1"/>
  <c r="U236" i="17" s="1"/>
  <c r="Q204" i="17"/>
  <c r="R204" i="17" s="1"/>
  <c r="S204" i="17" s="1"/>
  <c r="T204" i="17" s="1"/>
  <c r="U204" i="17" s="1"/>
  <c r="Q172" i="17"/>
  <c r="R172" i="17" s="1"/>
  <c r="S172" i="17" s="1"/>
  <c r="T172" i="17" s="1"/>
  <c r="U172" i="17" s="1"/>
  <c r="Q140" i="17"/>
  <c r="R140" i="17" s="1"/>
  <c r="S140" i="17" s="1"/>
  <c r="T140" i="17" s="1"/>
  <c r="U140" i="17" s="1"/>
  <c r="Q108" i="17"/>
  <c r="R108" i="17" s="1"/>
  <c r="S108" i="17" s="1"/>
  <c r="T108" i="17" s="1"/>
  <c r="U108" i="17" s="1"/>
  <c r="Q76" i="17"/>
  <c r="R76" i="17" s="1"/>
  <c r="S76" i="17" s="1"/>
  <c r="T76" i="17" s="1"/>
  <c r="U76" i="17" s="1"/>
  <c r="Q44" i="17"/>
  <c r="R44" i="17" s="1"/>
  <c r="S44" i="17" s="1"/>
  <c r="T44" i="17" s="1"/>
  <c r="U44" i="17" s="1"/>
  <c r="Q12" i="17"/>
  <c r="R12" i="17" s="1"/>
  <c r="S12" i="17" s="1"/>
  <c r="T12" i="17" s="1"/>
  <c r="U12" i="17" s="1"/>
  <c r="Q439" i="17"/>
  <c r="R439" i="17" s="1"/>
  <c r="S439" i="17" s="1"/>
  <c r="T439" i="17" s="1"/>
  <c r="U439" i="17" s="1"/>
  <c r="Q316" i="17"/>
  <c r="R316" i="17" s="1"/>
  <c r="S316" i="17" s="1"/>
  <c r="T316" i="17" s="1"/>
  <c r="U316" i="17" s="1"/>
  <c r="Q235" i="17"/>
  <c r="R235" i="17" s="1"/>
  <c r="S235" i="17" s="1"/>
  <c r="T235" i="17" s="1"/>
  <c r="U235" i="17" s="1"/>
  <c r="Q203" i="17"/>
  <c r="R203" i="17" s="1"/>
  <c r="S203" i="17" s="1"/>
  <c r="T203" i="17" s="1"/>
  <c r="U203" i="17" s="1"/>
  <c r="Q171" i="17"/>
  <c r="R171" i="17"/>
  <c r="S171" i="17" s="1"/>
  <c r="T171" i="17" s="1"/>
  <c r="U171" i="17" s="1"/>
  <c r="Q139" i="17"/>
  <c r="R139" i="17" s="1"/>
  <c r="S139" i="17" s="1"/>
  <c r="T139" i="17" s="1"/>
  <c r="U139" i="17" s="1"/>
  <c r="Q107" i="17"/>
  <c r="R107" i="17" s="1"/>
  <c r="S107" i="17" s="1"/>
  <c r="T107" i="17" s="1"/>
  <c r="U107" i="17" s="1"/>
  <c r="Q75" i="17"/>
  <c r="R75" i="17" s="1"/>
  <c r="S75" i="17" s="1"/>
  <c r="T75" i="17" s="1"/>
  <c r="U75" i="17" s="1"/>
  <c r="Q43" i="17"/>
  <c r="R43" i="17"/>
  <c r="S43" i="17" s="1"/>
  <c r="T43" i="17" s="1"/>
  <c r="U43" i="17" s="1"/>
  <c r="Q7" i="17"/>
  <c r="R7" i="17" s="1"/>
  <c r="S7" i="17" s="1"/>
  <c r="T7" i="17" s="1"/>
  <c r="U7" i="17" s="1"/>
  <c r="Q230" i="17"/>
  <c r="R230" i="17" s="1"/>
  <c r="S230" i="17" s="1"/>
  <c r="T230" i="17" s="1"/>
  <c r="U230" i="17" s="1"/>
  <c r="Q198" i="17"/>
  <c r="R198" i="17" s="1"/>
  <c r="S198" i="17" s="1"/>
  <c r="T198" i="17" s="1"/>
  <c r="U198" i="17" s="1"/>
  <c r="Q166" i="17"/>
  <c r="R166" i="17" s="1"/>
  <c r="S166" i="17" s="1"/>
  <c r="T166" i="17" s="1"/>
  <c r="U166" i="17" s="1"/>
  <c r="P134" i="17"/>
  <c r="P102" i="17"/>
  <c r="P70" i="17"/>
  <c r="P38" i="17"/>
  <c r="P6" i="17"/>
  <c r="Q145" i="17"/>
  <c r="R145" i="17" s="1"/>
  <c r="S145" i="17" s="1"/>
  <c r="T145" i="17" s="1"/>
  <c r="U145" i="17" s="1"/>
  <c r="R113" i="17"/>
  <c r="S113" i="17" s="1"/>
  <c r="T113" i="17" s="1"/>
  <c r="U113" i="17" s="1"/>
  <c r="Q113" i="17"/>
  <c r="Q81" i="17"/>
  <c r="R81" i="17" s="1"/>
  <c r="S81" i="17" s="1"/>
  <c r="T81" i="17" s="1"/>
  <c r="U81" i="17" s="1"/>
  <c r="Q2995" i="17"/>
  <c r="R2995" i="17" s="1"/>
  <c r="S2995" i="17" s="1"/>
  <c r="T2995" i="17" s="1"/>
  <c r="U2995" i="17" s="1"/>
  <c r="Q2963" i="17"/>
  <c r="R2963" i="17" s="1"/>
  <c r="S2963" i="17" s="1"/>
  <c r="T2963" i="17" s="1"/>
  <c r="U2963" i="17" s="1"/>
  <c r="Q2993" i="17"/>
  <c r="R2993" i="17" s="1"/>
  <c r="S2993" i="17" s="1"/>
  <c r="T2993" i="17" s="1"/>
  <c r="U2993" i="17" s="1"/>
  <c r="Q2977" i="17"/>
  <c r="R2977" i="17" s="1"/>
  <c r="S2977" i="17" s="1"/>
  <c r="T2977" i="17" s="1"/>
  <c r="U2977" i="17" s="1"/>
  <c r="Q2961" i="17"/>
  <c r="R2961" i="17" s="1"/>
  <c r="S2961" i="17" s="1"/>
  <c r="T2961" i="17" s="1"/>
  <c r="U2961" i="17" s="1"/>
  <c r="Q2945" i="17"/>
  <c r="R2945" i="17" s="1"/>
  <c r="S2945" i="17" s="1"/>
  <c r="T2945" i="17" s="1"/>
  <c r="U2945" i="17" s="1"/>
  <c r="Q2937" i="17"/>
  <c r="R2937" i="17" s="1"/>
  <c r="S2937" i="17" s="1"/>
  <c r="T2937" i="17" s="1"/>
  <c r="U2937" i="17" s="1"/>
  <c r="Q2912" i="17"/>
  <c r="R2912" i="17" s="1"/>
  <c r="S2912" i="17" s="1"/>
  <c r="T2912" i="17" s="1"/>
  <c r="U2912" i="17" s="1"/>
  <c r="P2994" i="17"/>
  <c r="P2976" i="17"/>
  <c r="P2962" i="17"/>
  <c r="P2944" i="17"/>
  <c r="R2863" i="17"/>
  <c r="S2863" i="17" s="1"/>
  <c r="T2863" i="17" s="1"/>
  <c r="U2863" i="17" s="1"/>
  <c r="Q2863" i="17"/>
  <c r="P2903" i="17"/>
  <c r="P2878" i="17"/>
  <c r="P2846" i="17"/>
  <c r="Q2852" i="17"/>
  <c r="R2852" i="17" s="1"/>
  <c r="S2852" i="17" s="1"/>
  <c r="T2852" i="17" s="1"/>
  <c r="U2852" i="17" s="1"/>
  <c r="P2839" i="17"/>
  <c r="R2860" i="17"/>
  <c r="S2860" i="17" s="1"/>
  <c r="T2860" i="17" s="1"/>
  <c r="U2860" i="17" s="1"/>
  <c r="Q2860" i="17"/>
  <c r="P2918" i="17"/>
  <c r="P2831" i="17"/>
  <c r="Q2841" i="17"/>
  <c r="R2841" i="17" s="1"/>
  <c r="S2841" i="17" s="1"/>
  <c r="T2841" i="17" s="1"/>
  <c r="U2841" i="17" s="1"/>
  <c r="Q2793" i="17"/>
  <c r="R2793" i="17" s="1"/>
  <c r="S2793" i="17" s="1"/>
  <c r="T2793" i="17" s="1"/>
  <c r="U2793" i="17" s="1"/>
  <c r="P2788" i="17"/>
  <c r="Q2738" i="17"/>
  <c r="R2738" i="17" s="1"/>
  <c r="S2738" i="17" s="1"/>
  <c r="T2738" i="17" s="1"/>
  <c r="U2738" i="17" s="1"/>
  <c r="R2709" i="17"/>
  <c r="S2709" i="17" s="1"/>
  <c r="T2709" i="17" s="1"/>
  <c r="U2709" i="17" s="1"/>
  <c r="Q2709" i="17"/>
  <c r="P2683" i="17"/>
  <c r="P2664" i="17"/>
  <c r="P2606" i="17"/>
  <c r="R2736" i="17"/>
  <c r="S2736" i="17" s="1"/>
  <c r="T2736" i="17" s="1"/>
  <c r="U2736" i="17" s="1"/>
  <c r="Q2736" i="17"/>
  <c r="Q2800" i="17"/>
  <c r="R2800" i="17" s="1"/>
  <c r="S2800" i="17" s="1"/>
  <c r="T2800" i="17" s="1"/>
  <c r="U2800" i="17" s="1"/>
  <c r="P2601" i="17"/>
  <c r="Q2583" i="17"/>
  <c r="R2583" i="17" s="1"/>
  <c r="S2583" i="17" s="1"/>
  <c r="T2583" i="17" s="1"/>
  <c r="U2583" i="17" s="1"/>
  <c r="Q2551" i="17"/>
  <c r="R2551" i="17" s="1"/>
  <c r="S2551" i="17" s="1"/>
  <c r="T2551" i="17" s="1"/>
  <c r="U2551" i="17" s="1"/>
  <c r="Q2519" i="17"/>
  <c r="R2519" i="17" s="1"/>
  <c r="S2519" i="17" s="1"/>
  <c r="T2519" i="17" s="1"/>
  <c r="U2519" i="17" s="1"/>
  <c r="P2617" i="17"/>
  <c r="P2596" i="17"/>
  <c r="P2714" i="17"/>
  <c r="Q2653" i="17"/>
  <c r="R2653" i="17" s="1"/>
  <c r="S2653" i="17" s="1"/>
  <c r="T2653" i="17" s="1"/>
  <c r="U2653" i="17" s="1"/>
  <c r="Q2620" i="17"/>
  <c r="R2620" i="17" s="1"/>
  <c r="S2620" i="17" s="1"/>
  <c r="T2620" i="17" s="1"/>
  <c r="U2620" i="17" s="1"/>
  <c r="Q2366" i="17"/>
  <c r="R2366" i="17" s="1"/>
  <c r="S2366" i="17" s="1"/>
  <c r="T2366" i="17" s="1"/>
  <c r="U2366" i="17" s="1"/>
  <c r="P2682" i="17"/>
  <c r="Q2488" i="17"/>
  <c r="R2488" i="17" s="1"/>
  <c r="S2488" i="17" s="1"/>
  <c r="T2488" i="17" s="1"/>
  <c r="U2488" i="17" s="1"/>
  <c r="P2449" i="17"/>
  <c r="R2400" i="17"/>
  <c r="S2400" i="17" s="1"/>
  <c r="T2400" i="17" s="1"/>
  <c r="U2400" i="17" s="1"/>
  <c r="Q2400" i="17"/>
  <c r="Q2353" i="17"/>
  <c r="R2353" i="17" s="1"/>
  <c r="S2353" i="17" s="1"/>
  <c r="T2353" i="17" s="1"/>
  <c r="U2353" i="17" s="1"/>
  <c r="Q2321" i="17"/>
  <c r="R2321" i="17" s="1"/>
  <c r="S2321" i="17" s="1"/>
  <c r="T2321" i="17" s="1"/>
  <c r="U2321" i="17" s="1"/>
  <c r="P2380" i="17"/>
  <c r="P2357" i="17"/>
  <c r="P2332" i="17"/>
  <c r="P2300" i="17"/>
  <c r="P2268" i="17"/>
  <c r="P2236" i="17"/>
  <c r="P2376" i="17"/>
  <c r="Q2360" i="17"/>
  <c r="R2360" i="17" s="1"/>
  <c r="S2360" i="17" s="1"/>
  <c r="T2360" i="17" s="1"/>
  <c r="U2360" i="17" s="1"/>
  <c r="Q2199" i="17"/>
  <c r="R2199" i="17" s="1"/>
  <c r="S2199" i="17" s="1"/>
  <c r="T2199" i="17" s="1"/>
  <c r="U2199" i="17" s="1"/>
  <c r="Q2167" i="17"/>
  <c r="R2167" i="17" s="1"/>
  <c r="S2167" i="17" s="1"/>
  <c r="T2167" i="17" s="1"/>
  <c r="U2167" i="17" s="1"/>
  <c r="Q2135" i="17"/>
  <c r="R2135" i="17" s="1"/>
  <c r="S2135" i="17" s="1"/>
  <c r="T2135" i="17" s="1"/>
  <c r="U2135" i="17" s="1"/>
  <c r="Q2103" i="17"/>
  <c r="R2103" i="17" s="1"/>
  <c r="S2103" i="17" s="1"/>
  <c r="T2103" i="17" s="1"/>
  <c r="U2103" i="17" s="1"/>
  <c r="P2384" i="17"/>
  <c r="R2174" i="17"/>
  <c r="S2174" i="17" s="1"/>
  <c r="T2174" i="17" s="1"/>
  <c r="U2174" i="17" s="1"/>
  <c r="Q2174" i="17"/>
  <c r="P2142" i="17"/>
  <c r="P2110" i="17"/>
  <c r="P2181" i="17"/>
  <c r="P2149" i="17"/>
  <c r="P2117" i="17"/>
  <c r="P2085" i="17"/>
  <c r="P2063" i="17"/>
  <c r="P2031" i="17"/>
  <c r="P1999" i="17"/>
  <c r="P1967" i="17"/>
  <c r="Q2156" i="17"/>
  <c r="R2156" i="17" s="1"/>
  <c r="S2156" i="17" s="1"/>
  <c r="T2156" i="17" s="1"/>
  <c r="U2156" i="17" s="1"/>
  <c r="Q2054" i="17"/>
  <c r="R2054" i="17" s="1"/>
  <c r="S2054" i="17" s="1"/>
  <c r="T2054" i="17" s="1"/>
  <c r="U2054" i="17" s="1"/>
  <c r="Q2022" i="17"/>
  <c r="R2022" i="17" s="1"/>
  <c r="S2022" i="17" s="1"/>
  <c r="T2022" i="17" s="1"/>
  <c r="U2022" i="17" s="1"/>
  <c r="Q1990" i="17"/>
  <c r="R1990" i="17"/>
  <c r="S1990" i="17" s="1"/>
  <c r="T1990" i="17" s="1"/>
  <c r="U1990" i="17" s="1"/>
  <c r="P1959" i="17"/>
  <c r="P1948" i="17"/>
  <c r="P1916" i="17"/>
  <c r="P1884" i="17"/>
  <c r="P1852" i="17"/>
  <c r="P2077" i="17"/>
  <c r="P2013" i="17"/>
  <c r="Q1927" i="17"/>
  <c r="R1927" i="17" s="1"/>
  <c r="S1927" i="17" s="1"/>
  <c r="T1927" i="17" s="1"/>
  <c r="U1927" i="17" s="1"/>
  <c r="Q1895" i="17"/>
  <c r="R1895" i="17" s="1"/>
  <c r="S1895" i="17" s="1"/>
  <c r="T1895" i="17" s="1"/>
  <c r="U1895" i="17" s="1"/>
  <c r="Q1863" i="17"/>
  <c r="R1863" i="17"/>
  <c r="S1863" i="17" s="1"/>
  <c r="T1863" i="17" s="1"/>
  <c r="U1863" i="17" s="1"/>
  <c r="P2073" i="17"/>
  <c r="P2009" i="17"/>
  <c r="P2037" i="17"/>
  <c r="P1977" i="17"/>
  <c r="P2033" i="17"/>
  <c r="Q1909" i="17"/>
  <c r="R1909" i="17" s="1"/>
  <c r="S1909" i="17" s="1"/>
  <c r="T1909" i="17" s="1"/>
  <c r="U1909" i="17" s="1"/>
  <c r="P1829" i="17"/>
  <c r="P1797" i="17"/>
  <c r="P1765" i="17"/>
  <c r="P1733" i="17"/>
  <c r="P1701" i="17"/>
  <c r="P1669" i="17"/>
  <c r="P1637" i="17"/>
  <c r="P1605" i="17"/>
  <c r="P1902" i="17"/>
  <c r="Q1905" i="17"/>
  <c r="R1905" i="17" s="1"/>
  <c r="S1905" i="17" s="1"/>
  <c r="T1905" i="17" s="1"/>
  <c r="U1905" i="17" s="1"/>
  <c r="Q1828" i="17"/>
  <c r="R1828" i="17" s="1"/>
  <c r="S1828" i="17" s="1"/>
  <c r="T1828" i="17" s="1"/>
  <c r="U1828" i="17" s="1"/>
  <c r="Q1796" i="17"/>
  <c r="R1796" i="17" s="1"/>
  <c r="S1796" i="17" s="1"/>
  <c r="T1796" i="17" s="1"/>
  <c r="U1796" i="17" s="1"/>
  <c r="Q1764" i="17"/>
  <c r="R1764" i="17"/>
  <c r="S1764" i="17" s="1"/>
  <c r="T1764" i="17" s="1"/>
  <c r="U1764" i="17" s="1"/>
  <c r="Q1732" i="17"/>
  <c r="R1732" i="17"/>
  <c r="S1732" i="17" s="1"/>
  <c r="T1732" i="17" s="1"/>
  <c r="U1732" i="17" s="1"/>
  <c r="Q1700" i="17"/>
  <c r="R1700" i="17" s="1"/>
  <c r="S1700" i="17" s="1"/>
  <c r="T1700" i="17" s="1"/>
  <c r="U1700" i="17" s="1"/>
  <c r="Q1668" i="17"/>
  <c r="R1668" i="17" s="1"/>
  <c r="S1668" i="17" s="1"/>
  <c r="T1668" i="17" s="1"/>
  <c r="U1668" i="17" s="1"/>
  <c r="Q1636" i="17"/>
  <c r="R1636" i="17"/>
  <c r="S1636" i="17" s="1"/>
  <c r="T1636" i="17" s="1"/>
  <c r="U1636" i="17" s="1"/>
  <c r="Q1604" i="17"/>
  <c r="R1604" i="17"/>
  <c r="S1604" i="17" s="1"/>
  <c r="T1604" i="17" s="1"/>
  <c r="U1604" i="17" s="1"/>
  <c r="P2001" i="17"/>
  <c r="Q1571" i="17"/>
  <c r="R1571" i="17" s="1"/>
  <c r="S1571" i="17" s="1"/>
  <c r="T1571" i="17" s="1"/>
  <c r="U1571" i="17" s="1"/>
  <c r="Q1351" i="17"/>
  <c r="R1351" i="17" s="1"/>
  <c r="S1351" i="17" s="1"/>
  <c r="T1351" i="17" s="1"/>
  <c r="U1351" i="17" s="1"/>
  <c r="R1319" i="17"/>
  <c r="S1319" i="17" s="1"/>
  <c r="T1319" i="17" s="1"/>
  <c r="U1319" i="17" s="1"/>
  <c r="Q1319" i="17"/>
  <c r="R1287" i="17"/>
  <c r="S1287" i="17" s="1"/>
  <c r="T1287" i="17" s="1"/>
  <c r="U1287" i="17" s="1"/>
  <c r="Q1287" i="17"/>
  <c r="P1795" i="17"/>
  <c r="P1731" i="17"/>
  <c r="P1667" i="17"/>
  <c r="P1603" i="17"/>
  <c r="P1787" i="17"/>
  <c r="P1723" i="17"/>
  <c r="P1659" i="17"/>
  <c r="P1595" i="17"/>
  <c r="Q1549" i="17"/>
  <c r="R1549" i="17" s="1"/>
  <c r="S1549" i="17" s="1"/>
  <c r="T1549" i="17" s="1"/>
  <c r="U1549" i="17" s="1"/>
  <c r="Q1513" i="17"/>
  <c r="R1513" i="17" s="1"/>
  <c r="S1513" i="17" s="1"/>
  <c r="T1513" i="17" s="1"/>
  <c r="U1513" i="17" s="1"/>
  <c r="R1481" i="17"/>
  <c r="S1481" i="17" s="1"/>
  <c r="T1481" i="17" s="1"/>
  <c r="U1481" i="17" s="1"/>
  <c r="Q1481" i="17"/>
  <c r="Q1445" i="17"/>
  <c r="R1445" i="17" s="1"/>
  <c r="S1445" i="17" s="1"/>
  <c r="T1445" i="17" s="1"/>
  <c r="U1445" i="17" s="1"/>
  <c r="Q1413" i="17"/>
  <c r="R1413" i="17" s="1"/>
  <c r="S1413" i="17" s="1"/>
  <c r="T1413" i="17" s="1"/>
  <c r="U1413" i="17" s="1"/>
  <c r="Q1381" i="17"/>
  <c r="R1381" i="17" s="1"/>
  <c r="S1381" i="17" s="1"/>
  <c r="T1381" i="17" s="1"/>
  <c r="U1381" i="17" s="1"/>
  <c r="R1349" i="17"/>
  <c r="S1349" i="17" s="1"/>
  <c r="T1349" i="17" s="1"/>
  <c r="U1349" i="17" s="1"/>
  <c r="Q1349" i="17"/>
  <c r="Q1317" i="17"/>
  <c r="R1317" i="17" s="1"/>
  <c r="S1317" i="17" s="1"/>
  <c r="T1317" i="17" s="1"/>
  <c r="U1317" i="17" s="1"/>
  <c r="Q1285" i="17"/>
  <c r="R1285" i="17" s="1"/>
  <c r="S1285" i="17" s="1"/>
  <c r="T1285" i="17" s="1"/>
  <c r="U1285" i="17" s="1"/>
  <c r="P1807" i="17"/>
  <c r="P1260" i="17"/>
  <c r="P1228" i="17"/>
  <c r="P1196" i="17"/>
  <c r="P1164" i="17"/>
  <c r="Q1543" i="17"/>
  <c r="R1543" i="17" s="1"/>
  <c r="S1543" i="17" s="1"/>
  <c r="T1543" i="17" s="1"/>
  <c r="U1543" i="17" s="1"/>
  <c r="Q1537" i="17"/>
  <c r="R1537" i="17" s="1"/>
  <c r="S1537" i="17" s="1"/>
  <c r="T1537" i="17" s="1"/>
  <c r="U1537" i="17" s="1"/>
  <c r="Q1507" i="17"/>
  <c r="R1507" i="17" s="1"/>
  <c r="S1507" i="17" s="1"/>
  <c r="T1507" i="17" s="1"/>
  <c r="U1507" i="17" s="1"/>
  <c r="Q1475" i="17"/>
  <c r="R1475" i="17" s="1"/>
  <c r="S1475" i="17" s="1"/>
  <c r="T1475" i="17" s="1"/>
  <c r="U1475" i="17" s="1"/>
  <c r="Q1121" i="17"/>
  <c r="R1121" i="17" s="1"/>
  <c r="S1121" i="17" s="1"/>
  <c r="T1121" i="17" s="1"/>
  <c r="U1121" i="17" s="1"/>
  <c r="Q1086" i="17"/>
  <c r="R1086" i="17" s="1"/>
  <c r="S1086" i="17" s="1"/>
  <c r="T1086" i="17" s="1"/>
  <c r="U1086" i="17" s="1"/>
  <c r="Q1101" i="17"/>
  <c r="R1101" i="17"/>
  <c r="S1101" i="17" s="1"/>
  <c r="T1101" i="17" s="1"/>
  <c r="U1101" i="17" s="1"/>
  <c r="P1059" i="17"/>
  <c r="P1027" i="17"/>
  <c r="P995" i="17"/>
  <c r="P963" i="17"/>
  <c r="P931" i="17"/>
  <c r="Q1078" i="17"/>
  <c r="R1078" i="17" s="1"/>
  <c r="S1078" i="17" s="1"/>
  <c r="T1078" i="17" s="1"/>
  <c r="U1078" i="17" s="1"/>
  <c r="Q1050" i="17"/>
  <c r="R1050" i="17" s="1"/>
  <c r="S1050" i="17" s="1"/>
  <c r="T1050" i="17" s="1"/>
  <c r="U1050" i="17" s="1"/>
  <c r="Q1018" i="17"/>
  <c r="R1018" i="17" s="1"/>
  <c r="S1018" i="17" s="1"/>
  <c r="T1018" i="17" s="1"/>
  <c r="U1018" i="17" s="1"/>
  <c r="Q986" i="17"/>
  <c r="R986" i="17" s="1"/>
  <c r="S986" i="17" s="1"/>
  <c r="T986" i="17" s="1"/>
  <c r="U986" i="17" s="1"/>
  <c r="Q954" i="17"/>
  <c r="R954" i="17" s="1"/>
  <c r="S954" i="17" s="1"/>
  <c r="T954" i="17" s="1"/>
  <c r="U954" i="17" s="1"/>
  <c r="Q922" i="17"/>
  <c r="R922" i="17" s="1"/>
  <c r="S922" i="17" s="1"/>
  <c r="T922" i="17" s="1"/>
  <c r="U922" i="17" s="1"/>
  <c r="Q890" i="17"/>
  <c r="R890" i="17" s="1"/>
  <c r="S890" i="17" s="1"/>
  <c r="T890" i="17" s="1"/>
  <c r="U890" i="17" s="1"/>
  <c r="Q867" i="17"/>
  <c r="R867" i="17" s="1"/>
  <c r="S867" i="17" s="1"/>
  <c r="T867" i="17" s="1"/>
  <c r="U867" i="17" s="1"/>
  <c r="Q888" i="17"/>
  <c r="R888" i="17" s="1"/>
  <c r="S888" i="17" s="1"/>
  <c r="T888" i="17" s="1"/>
  <c r="U888" i="17" s="1"/>
  <c r="Q872" i="17"/>
  <c r="R872" i="17" s="1"/>
  <c r="S872" i="17" s="1"/>
  <c r="T872" i="17" s="1"/>
  <c r="U872" i="17" s="1"/>
  <c r="P855" i="17"/>
  <c r="P831" i="17"/>
  <c r="P799" i="17"/>
  <c r="P767" i="17"/>
  <c r="P735" i="17"/>
  <c r="P703" i="17"/>
  <c r="P671" i="17"/>
  <c r="P905" i="17"/>
  <c r="Q838" i="17"/>
  <c r="R838" i="17"/>
  <c r="S838" i="17" s="1"/>
  <c r="T838" i="17" s="1"/>
  <c r="U838" i="17" s="1"/>
  <c r="Q806" i="17"/>
  <c r="R806" i="17" s="1"/>
  <c r="S806" i="17" s="1"/>
  <c r="T806" i="17" s="1"/>
  <c r="U806" i="17" s="1"/>
  <c r="Q774" i="17"/>
  <c r="R774" i="17" s="1"/>
  <c r="S774" i="17" s="1"/>
  <c r="T774" i="17" s="1"/>
  <c r="U774" i="17" s="1"/>
  <c r="Q742" i="17"/>
  <c r="R742" i="17" s="1"/>
  <c r="S742" i="17" s="1"/>
  <c r="T742" i="17" s="1"/>
  <c r="U742" i="17" s="1"/>
  <c r="Q710" i="17"/>
  <c r="R710" i="17"/>
  <c r="S710" i="17" s="1"/>
  <c r="T710" i="17" s="1"/>
  <c r="U710" i="17" s="1"/>
  <c r="Q670" i="17"/>
  <c r="R670" i="17" s="1"/>
  <c r="S670" i="17" s="1"/>
  <c r="T670" i="17" s="1"/>
  <c r="U670" i="17" s="1"/>
  <c r="P881" i="17"/>
  <c r="Q875" i="17"/>
  <c r="R875" i="17" s="1"/>
  <c r="S875" i="17" s="1"/>
  <c r="T875" i="17" s="1"/>
  <c r="U875" i="17" s="1"/>
  <c r="P829" i="17"/>
  <c r="P813" i="17"/>
  <c r="P745" i="17"/>
  <c r="P773" i="17"/>
  <c r="P709" i="17"/>
  <c r="P653" i="17"/>
  <c r="Q627" i="17"/>
  <c r="R627" i="17" s="1"/>
  <c r="S627" i="17" s="1"/>
  <c r="T627" i="17" s="1"/>
  <c r="U627" i="17" s="1"/>
  <c r="Q595" i="17"/>
  <c r="R595" i="17" s="1"/>
  <c r="S595" i="17" s="1"/>
  <c r="T595" i="17" s="1"/>
  <c r="U595" i="17" s="1"/>
  <c r="R563" i="17"/>
  <c r="S563" i="17" s="1"/>
  <c r="T563" i="17" s="1"/>
  <c r="U563" i="17" s="1"/>
  <c r="Q563" i="17"/>
  <c r="Q531" i="17"/>
  <c r="R531" i="17" s="1"/>
  <c r="S531" i="17" s="1"/>
  <c r="T531" i="17" s="1"/>
  <c r="U531" i="17" s="1"/>
  <c r="P681" i="17"/>
  <c r="P554" i="17"/>
  <c r="P621" i="17"/>
  <c r="Q589" i="17"/>
  <c r="R589" i="17" s="1"/>
  <c r="S589" i="17" s="1"/>
  <c r="T589" i="17" s="1"/>
  <c r="U589" i="17" s="1"/>
  <c r="P557" i="17"/>
  <c r="P564" i="17"/>
  <c r="P548" i="17"/>
  <c r="P532" i="17"/>
  <c r="R496" i="17"/>
  <c r="S496" i="17" s="1"/>
  <c r="T496" i="17" s="1"/>
  <c r="U496" i="17" s="1"/>
  <c r="Q496" i="17"/>
  <c r="Q464" i="17"/>
  <c r="R464" i="17" s="1"/>
  <c r="S464" i="17" s="1"/>
  <c r="T464" i="17" s="1"/>
  <c r="U464" i="17" s="1"/>
  <c r="Q432" i="17"/>
  <c r="R432" i="17" s="1"/>
  <c r="S432" i="17" s="1"/>
  <c r="T432" i="17" s="1"/>
  <c r="U432" i="17" s="1"/>
  <c r="Q400" i="17"/>
  <c r="R400" i="17" s="1"/>
  <c r="S400" i="17" s="1"/>
  <c r="T400" i="17" s="1"/>
  <c r="U400" i="17" s="1"/>
  <c r="R368" i="17"/>
  <c r="S368" i="17" s="1"/>
  <c r="T368" i="17" s="1"/>
  <c r="U368" i="17" s="1"/>
  <c r="Q368" i="17"/>
  <c r="Q336" i="17"/>
  <c r="R336" i="17" s="1"/>
  <c r="S336" i="17" s="1"/>
  <c r="T336" i="17" s="1"/>
  <c r="U336" i="17" s="1"/>
  <c r="P415" i="17"/>
  <c r="P363" i="17"/>
  <c r="P331" i="17"/>
  <c r="P279" i="17"/>
  <c r="R620" i="17"/>
  <c r="S620" i="17" s="1"/>
  <c r="T620" i="17" s="1"/>
  <c r="U620" i="17" s="1"/>
  <c r="Q620" i="17"/>
  <c r="Q442" i="17"/>
  <c r="R442" i="17" s="1"/>
  <c r="S442" i="17" s="1"/>
  <c r="T442" i="17" s="1"/>
  <c r="U442" i="17" s="1"/>
  <c r="P410" i="17"/>
  <c r="P378" i="17"/>
  <c r="P346" i="17"/>
  <c r="Q314" i="17"/>
  <c r="R314" i="17" s="1"/>
  <c r="S314" i="17" s="1"/>
  <c r="T314" i="17" s="1"/>
  <c r="U314" i="17" s="1"/>
  <c r="Q521" i="17"/>
  <c r="R521" i="17" s="1"/>
  <c r="S521" i="17" s="1"/>
  <c r="T521" i="17" s="1"/>
  <c r="U521" i="17" s="1"/>
  <c r="Q505" i="17"/>
  <c r="R505" i="17" s="1"/>
  <c r="S505" i="17" s="1"/>
  <c r="T505" i="17" s="1"/>
  <c r="U505" i="17" s="1"/>
  <c r="Q489" i="17"/>
  <c r="R489" i="17" s="1"/>
  <c r="S489" i="17" s="1"/>
  <c r="T489" i="17" s="1"/>
  <c r="U489" i="17" s="1"/>
  <c r="P473" i="17"/>
  <c r="P457" i="17"/>
  <c r="P441" i="17"/>
  <c r="P425" i="17"/>
  <c r="P409" i="17"/>
  <c r="P393" i="17"/>
  <c r="P377" i="17"/>
  <c r="P361" i="17"/>
  <c r="P325" i="17"/>
  <c r="P309" i="17"/>
  <c r="P293" i="17"/>
  <c r="P277" i="17"/>
  <c r="Q232" i="17"/>
  <c r="R232" i="17" s="1"/>
  <c r="S232" i="17" s="1"/>
  <c r="T232" i="17" s="1"/>
  <c r="U232" i="17" s="1"/>
  <c r="Q200" i="17"/>
  <c r="R200" i="17" s="1"/>
  <c r="S200" i="17" s="1"/>
  <c r="T200" i="17" s="1"/>
  <c r="U200" i="17" s="1"/>
  <c r="Q168" i="17"/>
  <c r="R168" i="17" s="1"/>
  <c r="S168" i="17" s="1"/>
  <c r="T168" i="17" s="1"/>
  <c r="U168" i="17" s="1"/>
  <c r="Q136" i="17"/>
  <c r="R136" i="17" s="1"/>
  <c r="S136" i="17" s="1"/>
  <c r="T136" i="17" s="1"/>
  <c r="U136" i="17" s="1"/>
  <c r="Q104" i="17"/>
  <c r="R104" i="17" s="1"/>
  <c r="S104" i="17" s="1"/>
  <c r="T104" i="17" s="1"/>
  <c r="U104" i="17" s="1"/>
  <c r="Q72" i="17"/>
  <c r="R72" i="17" s="1"/>
  <c r="S72" i="17" s="1"/>
  <c r="T72" i="17" s="1"/>
  <c r="U72" i="17" s="1"/>
  <c r="Q40" i="17"/>
  <c r="R40" i="17" s="1"/>
  <c r="S40" i="17" s="1"/>
  <c r="T40" i="17" s="1"/>
  <c r="U40" i="17" s="1"/>
  <c r="Q8" i="17"/>
  <c r="R8" i="17" s="1"/>
  <c r="S8" i="17" s="1"/>
  <c r="T8" i="17" s="1"/>
  <c r="U8" i="17" s="1"/>
  <c r="Q231" i="17"/>
  <c r="R231" i="17" s="1"/>
  <c r="S231" i="17" s="1"/>
  <c r="T231" i="17" s="1"/>
  <c r="U231" i="17" s="1"/>
  <c r="Q199" i="17"/>
  <c r="R199" i="17" s="1"/>
  <c r="S199" i="17" s="1"/>
  <c r="T199" i="17" s="1"/>
  <c r="U199" i="17" s="1"/>
  <c r="Q167" i="17"/>
  <c r="R167" i="17"/>
  <c r="S167" i="17" s="1"/>
  <c r="T167" i="17" s="1"/>
  <c r="U167" i="17" s="1"/>
  <c r="Q135" i="17"/>
  <c r="R135" i="17" s="1"/>
  <c r="S135" i="17" s="1"/>
  <c r="T135" i="17" s="1"/>
  <c r="U135" i="17" s="1"/>
  <c r="Q103" i="17"/>
  <c r="R103" i="17" s="1"/>
  <c r="S103" i="17" s="1"/>
  <c r="T103" i="17" s="1"/>
  <c r="U103" i="17" s="1"/>
  <c r="Q71" i="17"/>
  <c r="R71" i="17" s="1"/>
  <c r="S71" i="17" s="1"/>
  <c r="T71" i="17" s="1"/>
  <c r="U71" i="17" s="1"/>
  <c r="Q39" i="17"/>
  <c r="R39" i="17"/>
  <c r="S39" i="17" s="1"/>
  <c r="T39" i="17" s="1"/>
  <c r="U39" i="17" s="1"/>
  <c r="Q226" i="17"/>
  <c r="R226" i="17" s="1"/>
  <c r="S226" i="17" s="1"/>
  <c r="T226" i="17" s="1"/>
  <c r="U226" i="17" s="1"/>
  <c r="Q194" i="17"/>
  <c r="R194" i="17" s="1"/>
  <c r="S194" i="17" s="1"/>
  <c r="T194" i="17" s="1"/>
  <c r="U194" i="17" s="1"/>
  <c r="Q162" i="17"/>
  <c r="R162" i="17" s="1"/>
  <c r="S162" i="17" s="1"/>
  <c r="T162" i="17" s="1"/>
  <c r="U162" i="17" s="1"/>
  <c r="P130" i="17"/>
  <c r="P98" i="17"/>
  <c r="P66" i="17"/>
  <c r="P34" i="17"/>
  <c r="Q141" i="17"/>
  <c r="R141" i="17" s="1"/>
  <c r="S141" i="17" s="1"/>
  <c r="T141" i="17" s="1"/>
  <c r="U141" i="17" s="1"/>
  <c r="R109" i="17"/>
  <c r="S109" i="17" s="1"/>
  <c r="T109" i="17" s="1"/>
  <c r="U109" i="17" s="1"/>
  <c r="Q109" i="17"/>
  <c r="Q77" i="17"/>
  <c r="R77" i="17" s="1"/>
  <c r="S77" i="17" s="1"/>
  <c r="T77" i="17" s="1"/>
  <c r="U77" i="17" s="1"/>
  <c r="Q2991" i="17"/>
  <c r="R2991" i="17" s="1"/>
  <c r="S2991" i="17" s="1"/>
  <c r="T2991" i="17" s="1"/>
  <c r="U2991" i="17" s="1"/>
  <c r="Q2959" i="17"/>
  <c r="R2959" i="17" s="1"/>
  <c r="S2959" i="17" s="1"/>
  <c r="T2959" i="17" s="1"/>
  <c r="U2959" i="17" s="1"/>
  <c r="P2997" i="17"/>
  <c r="Q2908" i="17"/>
  <c r="R2908" i="17"/>
  <c r="S2908" i="17" s="1"/>
  <c r="T2908" i="17" s="1"/>
  <c r="U2908" i="17" s="1"/>
  <c r="P2988" i="17"/>
  <c r="P2974" i="17"/>
  <c r="P2956" i="17"/>
  <c r="P2942" i="17"/>
  <c r="Q2859" i="17"/>
  <c r="R2859" i="17" s="1"/>
  <c r="S2859" i="17" s="1"/>
  <c r="T2859" i="17" s="1"/>
  <c r="U2859" i="17" s="1"/>
  <c r="P2902" i="17"/>
  <c r="P2874" i="17"/>
  <c r="R2926" i="17"/>
  <c r="S2926" i="17" s="1"/>
  <c r="T2926" i="17" s="1"/>
  <c r="U2926" i="17" s="1"/>
  <c r="Q2926" i="17"/>
  <c r="Q2848" i="17"/>
  <c r="R2848" i="17" s="1"/>
  <c r="S2848" i="17" s="1"/>
  <c r="T2848" i="17" s="1"/>
  <c r="U2848" i="17" s="1"/>
  <c r="P2923" i="17"/>
  <c r="Q2884" i="17"/>
  <c r="R2884" i="17" s="1"/>
  <c r="S2884" i="17" s="1"/>
  <c r="T2884" i="17" s="1"/>
  <c r="U2884" i="17" s="1"/>
  <c r="Q2799" i="17"/>
  <c r="R2799" i="17"/>
  <c r="S2799" i="17" s="1"/>
  <c r="T2799" i="17" s="1"/>
  <c r="U2799" i="17" s="1"/>
  <c r="P2843" i="17"/>
  <c r="Q2772" i="17"/>
  <c r="R2772" i="17" s="1"/>
  <c r="S2772" i="17" s="1"/>
  <c r="T2772" i="17" s="1"/>
  <c r="U2772" i="17" s="1"/>
  <c r="Q2805" i="17"/>
  <c r="R2805" i="17" s="1"/>
  <c r="S2805" i="17" s="1"/>
  <c r="T2805" i="17" s="1"/>
  <c r="U2805" i="17" s="1"/>
  <c r="Q2832" i="17"/>
  <c r="R2832" i="17" s="1"/>
  <c r="S2832" i="17" s="1"/>
  <c r="T2832" i="17" s="1"/>
  <c r="U2832" i="17" s="1"/>
  <c r="P2785" i="17"/>
  <c r="Q2797" i="17"/>
  <c r="R2797" i="17" s="1"/>
  <c r="S2797" i="17" s="1"/>
  <c r="T2797" i="17" s="1"/>
  <c r="U2797" i="17" s="1"/>
  <c r="Q2737" i="17"/>
  <c r="R2737" i="17" s="1"/>
  <c r="S2737" i="17" s="1"/>
  <c r="T2737" i="17" s="1"/>
  <c r="U2737" i="17" s="1"/>
  <c r="Q2729" i="17"/>
  <c r="R2729" i="17" s="1"/>
  <c r="S2729" i="17" s="1"/>
  <c r="T2729" i="17" s="1"/>
  <c r="U2729" i="17" s="1"/>
  <c r="Q2753" i="17"/>
  <c r="R2753" i="17" s="1"/>
  <c r="S2753" i="17" s="1"/>
  <c r="T2753" i="17" s="1"/>
  <c r="U2753" i="17" s="1"/>
  <c r="P2628" i="17"/>
  <c r="P2622" i="17"/>
  <c r="P2712" i="17"/>
  <c r="P2632" i="17"/>
  <c r="P2602" i="17"/>
  <c r="P2688" i="17"/>
  <c r="Q2681" i="17"/>
  <c r="R2681" i="17" s="1"/>
  <c r="S2681" i="17" s="1"/>
  <c r="T2681" i="17" s="1"/>
  <c r="U2681" i="17" s="1"/>
  <c r="P2710" i="17"/>
  <c r="Q2678" i="17"/>
  <c r="R2678" i="17" s="1"/>
  <c r="S2678" i="17" s="1"/>
  <c r="T2678" i="17" s="1"/>
  <c r="U2678" i="17" s="1"/>
  <c r="P2613" i="17"/>
  <c r="Q2579" i="17"/>
  <c r="R2579" i="17" s="1"/>
  <c r="S2579" i="17" s="1"/>
  <c r="T2579" i="17" s="1"/>
  <c r="U2579" i="17" s="1"/>
  <c r="Q2547" i="17"/>
  <c r="R2547" i="17" s="1"/>
  <c r="S2547" i="17" s="1"/>
  <c r="T2547" i="17" s="1"/>
  <c r="U2547" i="17" s="1"/>
  <c r="Q2515" i="17"/>
  <c r="R2515" i="17" s="1"/>
  <c r="S2515" i="17" s="1"/>
  <c r="T2515" i="17" s="1"/>
  <c r="U2515" i="17" s="1"/>
  <c r="P2769" i="17"/>
  <c r="Q2669" i="17"/>
  <c r="R2669" i="17" s="1"/>
  <c r="S2669" i="17" s="1"/>
  <c r="T2669" i="17" s="1"/>
  <c r="U2669" i="17" s="1"/>
  <c r="P2618" i="17"/>
  <c r="Q2590" i="17"/>
  <c r="R2590" i="17" s="1"/>
  <c r="S2590" i="17" s="1"/>
  <c r="T2590" i="17" s="1"/>
  <c r="U2590" i="17" s="1"/>
  <c r="Q2496" i="17"/>
  <c r="R2496" i="17" s="1"/>
  <c r="S2496" i="17" s="1"/>
  <c r="T2496" i="17" s="1"/>
  <c r="U2496" i="17" s="1"/>
  <c r="Q2362" i="17"/>
  <c r="R2362" i="17" s="1"/>
  <c r="S2362" i="17" s="1"/>
  <c r="T2362" i="17" s="1"/>
  <c r="U2362" i="17" s="1"/>
  <c r="P2397" i="17"/>
  <c r="Q2349" i="17"/>
  <c r="R2349" i="17" s="1"/>
  <c r="S2349" i="17" s="1"/>
  <c r="T2349" i="17" s="1"/>
  <c r="U2349" i="17" s="1"/>
  <c r="R2317" i="17"/>
  <c r="S2317" i="17" s="1"/>
  <c r="T2317" i="17" s="1"/>
  <c r="U2317" i="17" s="1"/>
  <c r="Q2317" i="17"/>
  <c r="P2328" i="17"/>
  <c r="P2296" i="17"/>
  <c r="P2264" i="17"/>
  <c r="P2232" i="17"/>
  <c r="P2409" i="17"/>
  <c r="Q2195" i="17"/>
  <c r="R2195" i="17" s="1"/>
  <c r="S2195" i="17" s="1"/>
  <c r="T2195" i="17" s="1"/>
  <c r="U2195" i="17" s="1"/>
  <c r="Q2163" i="17"/>
  <c r="R2163" i="17" s="1"/>
  <c r="S2163" i="17" s="1"/>
  <c r="T2163" i="17" s="1"/>
  <c r="U2163" i="17" s="1"/>
  <c r="Q2131" i="17"/>
  <c r="R2131" i="17" s="1"/>
  <c r="S2131" i="17" s="1"/>
  <c r="T2131" i="17" s="1"/>
  <c r="U2131" i="17" s="1"/>
  <c r="Q2099" i="17"/>
  <c r="R2099" i="17" s="1"/>
  <c r="S2099" i="17" s="1"/>
  <c r="T2099" i="17" s="1"/>
  <c r="U2099" i="17" s="1"/>
  <c r="P2170" i="17"/>
  <c r="P2138" i="17"/>
  <c r="P2106" i="17"/>
  <c r="Q2314" i="17"/>
  <c r="R2314" i="17" s="1"/>
  <c r="S2314" i="17" s="1"/>
  <c r="T2314" i="17" s="1"/>
  <c r="U2314" i="17" s="1"/>
  <c r="P2209" i="17"/>
  <c r="P2177" i="17"/>
  <c r="P2145" i="17"/>
  <c r="P2113" i="17"/>
  <c r="P2081" i="17"/>
  <c r="Q2338" i="17"/>
  <c r="R2338" i="17" s="1"/>
  <c r="S2338" i="17" s="1"/>
  <c r="T2338" i="17" s="1"/>
  <c r="U2338" i="17" s="1"/>
  <c r="Q2160" i="17"/>
  <c r="R2160" i="17" s="1"/>
  <c r="S2160" i="17" s="1"/>
  <c r="T2160" i="17" s="1"/>
  <c r="U2160" i="17" s="1"/>
  <c r="P2059" i="17"/>
  <c r="P2027" i="17"/>
  <c r="P1995" i="17"/>
  <c r="P1963" i="17"/>
  <c r="Q2050" i="17"/>
  <c r="R2050" i="17" s="1"/>
  <c r="S2050" i="17" s="1"/>
  <c r="T2050" i="17" s="1"/>
  <c r="U2050" i="17" s="1"/>
  <c r="Q2018" i="17"/>
  <c r="R2018" i="17" s="1"/>
  <c r="S2018" i="17" s="1"/>
  <c r="T2018" i="17" s="1"/>
  <c r="U2018" i="17" s="1"/>
  <c r="Q1986" i="17"/>
  <c r="R1986" i="17" s="1"/>
  <c r="S1986" i="17" s="1"/>
  <c r="T1986" i="17" s="1"/>
  <c r="U1986" i="17" s="1"/>
  <c r="Q2168" i="17"/>
  <c r="R2168" i="17" s="1"/>
  <c r="S2168" i="17" s="1"/>
  <c r="T2168" i="17" s="1"/>
  <c r="U2168" i="17" s="1"/>
  <c r="P1997" i="17"/>
  <c r="P1944" i="17"/>
  <c r="P1912" i="17"/>
  <c r="P1880" i="17"/>
  <c r="P1848" i="17"/>
  <c r="Q1955" i="17"/>
  <c r="R1955" i="17" s="1"/>
  <c r="S1955" i="17" s="1"/>
  <c r="T1955" i="17" s="1"/>
  <c r="U1955" i="17" s="1"/>
  <c r="Q1923" i="17"/>
  <c r="R1923" i="17" s="1"/>
  <c r="S1923" i="17" s="1"/>
  <c r="T1923" i="17" s="1"/>
  <c r="U1923" i="17" s="1"/>
  <c r="Q1891" i="17"/>
  <c r="R1891" i="17"/>
  <c r="S1891" i="17" s="1"/>
  <c r="T1891" i="17" s="1"/>
  <c r="U1891" i="17" s="1"/>
  <c r="Q1859" i="17"/>
  <c r="R1859" i="17" s="1"/>
  <c r="S1859" i="17" s="1"/>
  <c r="T1859" i="17" s="1"/>
  <c r="U1859" i="17" s="1"/>
  <c r="Q1945" i="17"/>
  <c r="R1945" i="17" s="1"/>
  <c r="S1945" i="17" s="1"/>
  <c r="T1945" i="17" s="1"/>
  <c r="U1945" i="17" s="1"/>
  <c r="P1922" i="17"/>
  <c r="R1893" i="17"/>
  <c r="S1893" i="17" s="1"/>
  <c r="T1893" i="17" s="1"/>
  <c r="U1893" i="17" s="1"/>
  <c r="Q1893" i="17"/>
  <c r="P1825" i="17"/>
  <c r="P1793" i="17"/>
  <c r="P1761" i="17"/>
  <c r="P1729" i="17"/>
  <c r="P1697" i="17"/>
  <c r="P1665" i="17"/>
  <c r="P1633" i="17"/>
  <c r="P1601" i="17"/>
  <c r="Q1889" i="17"/>
  <c r="R1889" i="17" s="1"/>
  <c r="S1889" i="17" s="1"/>
  <c r="T1889" i="17" s="1"/>
  <c r="U1889" i="17" s="1"/>
  <c r="Q1824" i="17"/>
  <c r="R1824" i="17" s="1"/>
  <c r="S1824" i="17" s="1"/>
  <c r="T1824" i="17" s="1"/>
  <c r="U1824" i="17" s="1"/>
  <c r="Q1792" i="17"/>
  <c r="R1792" i="17"/>
  <c r="S1792" i="17" s="1"/>
  <c r="T1792" i="17" s="1"/>
  <c r="U1792" i="17" s="1"/>
  <c r="Q1760" i="17"/>
  <c r="R1760" i="17" s="1"/>
  <c r="S1760" i="17" s="1"/>
  <c r="T1760" i="17" s="1"/>
  <c r="U1760" i="17" s="1"/>
  <c r="Q1728" i="17"/>
  <c r="R1728" i="17" s="1"/>
  <c r="S1728" i="17" s="1"/>
  <c r="T1728" i="17" s="1"/>
  <c r="U1728" i="17" s="1"/>
  <c r="Q1696" i="17"/>
  <c r="R1696" i="17" s="1"/>
  <c r="S1696" i="17" s="1"/>
  <c r="T1696" i="17" s="1"/>
  <c r="U1696" i="17" s="1"/>
  <c r="Q1664" i="17"/>
  <c r="R1664" i="17"/>
  <c r="S1664" i="17" s="1"/>
  <c r="T1664" i="17" s="1"/>
  <c r="U1664" i="17" s="1"/>
  <c r="Q1632" i="17"/>
  <c r="R1632" i="17" s="1"/>
  <c r="S1632" i="17" s="1"/>
  <c r="T1632" i="17" s="1"/>
  <c r="U1632" i="17" s="1"/>
  <c r="Q1600" i="17"/>
  <c r="R1600" i="17"/>
  <c r="S1600" i="17" s="1"/>
  <c r="T1600" i="17" s="1"/>
  <c r="U1600" i="17" s="1"/>
  <c r="P1914" i="17"/>
  <c r="Q1933" i="17"/>
  <c r="R1933" i="17" s="1"/>
  <c r="S1933" i="17" s="1"/>
  <c r="T1933" i="17" s="1"/>
  <c r="U1933" i="17" s="1"/>
  <c r="P1878" i="17"/>
  <c r="R1567" i="17"/>
  <c r="S1567" i="17" s="1"/>
  <c r="T1567" i="17" s="1"/>
  <c r="U1567" i="17" s="1"/>
  <c r="Q1567" i="17"/>
  <c r="Q1347" i="17"/>
  <c r="R1347" i="17" s="1"/>
  <c r="S1347" i="17" s="1"/>
  <c r="T1347" i="17" s="1"/>
  <c r="U1347" i="17" s="1"/>
  <c r="Q1315" i="17"/>
  <c r="R1315" i="17" s="1"/>
  <c r="S1315" i="17" s="1"/>
  <c r="T1315" i="17" s="1"/>
  <c r="U1315" i="17" s="1"/>
  <c r="Q1283" i="17"/>
  <c r="R1283" i="17" s="1"/>
  <c r="S1283" i="17" s="1"/>
  <c r="T1283" i="17" s="1"/>
  <c r="U1283" i="17" s="1"/>
  <c r="P1579" i="17"/>
  <c r="Q1577" i="17"/>
  <c r="R1577" i="17" s="1"/>
  <c r="S1577" i="17" s="1"/>
  <c r="T1577" i="17" s="1"/>
  <c r="U1577" i="17" s="1"/>
  <c r="Q1545" i="17"/>
  <c r="R1545" i="17" s="1"/>
  <c r="S1545" i="17" s="1"/>
  <c r="T1545" i="17" s="1"/>
  <c r="U1545" i="17" s="1"/>
  <c r="Q1509" i="17"/>
  <c r="R1509" i="17" s="1"/>
  <c r="S1509" i="17" s="1"/>
  <c r="T1509" i="17" s="1"/>
  <c r="U1509" i="17" s="1"/>
  <c r="R1477" i="17"/>
  <c r="S1477" i="17" s="1"/>
  <c r="T1477" i="17" s="1"/>
  <c r="U1477" i="17" s="1"/>
  <c r="Q1477" i="17"/>
  <c r="Q1441" i="17"/>
  <c r="R1441" i="17" s="1"/>
  <c r="S1441" i="17" s="1"/>
  <c r="T1441" i="17" s="1"/>
  <c r="U1441" i="17" s="1"/>
  <c r="Q1409" i="17"/>
  <c r="R1409" i="17" s="1"/>
  <c r="S1409" i="17" s="1"/>
  <c r="T1409" i="17" s="1"/>
  <c r="U1409" i="17" s="1"/>
  <c r="Q1377" i="17"/>
  <c r="R1377" i="17" s="1"/>
  <c r="S1377" i="17" s="1"/>
  <c r="T1377" i="17" s="1"/>
  <c r="U1377" i="17" s="1"/>
  <c r="R1345" i="17"/>
  <c r="S1345" i="17" s="1"/>
  <c r="T1345" i="17" s="1"/>
  <c r="U1345" i="17" s="1"/>
  <c r="Q1345" i="17"/>
  <c r="Q1313" i="17"/>
  <c r="R1313" i="17" s="1"/>
  <c r="S1313" i="17" s="1"/>
  <c r="T1313" i="17" s="1"/>
  <c r="U1313" i="17" s="1"/>
  <c r="R1281" i="17"/>
  <c r="S1281" i="17" s="1"/>
  <c r="T1281" i="17" s="1"/>
  <c r="U1281" i="17" s="1"/>
  <c r="Q1281" i="17"/>
  <c r="P1926" i="17"/>
  <c r="P1256" i="17"/>
  <c r="P1224" i="17"/>
  <c r="P1192" i="17"/>
  <c r="P1160" i="17"/>
  <c r="P1679" i="17"/>
  <c r="R1539" i="17"/>
  <c r="S1539" i="17" s="1"/>
  <c r="T1539" i="17" s="1"/>
  <c r="U1539" i="17" s="1"/>
  <c r="Q1539" i="17"/>
  <c r="Q1535" i="17"/>
  <c r="R1535" i="17" s="1"/>
  <c r="S1535" i="17" s="1"/>
  <c r="T1535" i="17" s="1"/>
  <c r="U1535" i="17" s="1"/>
  <c r="R1503" i="17"/>
  <c r="S1503" i="17" s="1"/>
  <c r="T1503" i="17" s="1"/>
  <c r="U1503" i="17" s="1"/>
  <c r="Q1503" i="17"/>
  <c r="Q1118" i="17"/>
  <c r="R1118" i="17" s="1"/>
  <c r="S1118" i="17" s="1"/>
  <c r="T1118" i="17" s="1"/>
  <c r="U1118" i="17" s="1"/>
  <c r="Q1109" i="17"/>
  <c r="R1109" i="17" s="1"/>
  <c r="S1109" i="17" s="1"/>
  <c r="T1109" i="17" s="1"/>
  <c r="U1109" i="17" s="1"/>
  <c r="P1055" i="17"/>
  <c r="P1023" i="17"/>
  <c r="P991" i="17"/>
  <c r="P959" i="17"/>
  <c r="P927" i="17"/>
  <c r="Q1067" i="17"/>
  <c r="R1067" i="17"/>
  <c r="S1067" i="17" s="1"/>
  <c r="T1067" i="17" s="1"/>
  <c r="U1067" i="17" s="1"/>
  <c r="Q1046" i="17"/>
  <c r="R1046" i="17"/>
  <c r="S1046" i="17" s="1"/>
  <c r="T1046" i="17" s="1"/>
  <c r="U1046" i="17" s="1"/>
  <c r="Q1014" i="17"/>
  <c r="R1014" i="17"/>
  <c r="S1014" i="17" s="1"/>
  <c r="T1014" i="17" s="1"/>
  <c r="U1014" i="17" s="1"/>
  <c r="Q982" i="17"/>
  <c r="R982" i="17" s="1"/>
  <c r="S982" i="17" s="1"/>
  <c r="T982" i="17" s="1"/>
  <c r="U982" i="17" s="1"/>
  <c r="Q950" i="17"/>
  <c r="R950" i="17"/>
  <c r="S950" i="17" s="1"/>
  <c r="T950" i="17" s="1"/>
  <c r="U950" i="17" s="1"/>
  <c r="Q918" i="17"/>
  <c r="R918" i="17"/>
  <c r="S918" i="17" s="1"/>
  <c r="T918" i="17" s="1"/>
  <c r="U918" i="17" s="1"/>
  <c r="Q886" i="17"/>
  <c r="R886" i="17"/>
  <c r="S886" i="17" s="1"/>
  <c r="T886" i="17" s="1"/>
  <c r="U886" i="17" s="1"/>
  <c r="Q1093" i="17"/>
  <c r="R1093" i="17" s="1"/>
  <c r="S1093" i="17" s="1"/>
  <c r="T1093" i="17" s="1"/>
  <c r="U1093" i="17" s="1"/>
  <c r="Q1115" i="17"/>
  <c r="R1115" i="17" s="1"/>
  <c r="S1115" i="17" s="1"/>
  <c r="T1115" i="17" s="1"/>
  <c r="U1115" i="17" s="1"/>
  <c r="P1005" i="17"/>
  <c r="P941" i="17"/>
  <c r="P1033" i="17"/>
  <c r="P969" i="17"/>
  <c r="P903" i="17"/>
  <c r="P1061" i="17"/>
  <c r="P997" i="17"/>
  <c r="P933" i="17"/>
  <c r="P827" i="17"/>
  <c r="P795" i="17"/>
  <c r="P763" i="17"/>
  <c r="P731" i="17"/>
  <c r="P699" i="17"/>
  <c r="P667" i="17"/>
  <c r="P1025" i="17"/>
  <c r="P961" i="17"/>
  <c r="P1136" i="17"/>
  <c r="P1053" i="17"/>
  <c r="P989" i="17"/>
  <c r="P925" i="17"/>
  <c r="Q834" i="17"/>
  <c r="R834" i="17" s="1"/>
  <c r="S834" i="17" s="1"/>
  <c r="T834" i="17" s="1"/>
  <c r="U834" i="17" s="1"/>
  <c r="Q802" i="17"/>
  <c r="R802" i="17" s="1"/>
  <c r="S802" i="17" s="1"/>
  <c r="T802" i="17" s="1"/>
  <c r="U802" i="17" s="1"/>
  <c r="Q770" i="17"/>
  <c r="R770" i="17"/>
  <c r="S770" i="17" s="1"/>
  <c r="T770" i="17" s="1"/>
  <c r="U770" i="17" s="1"/>
  <c r="Q738" i="17"/>
  <c r="R738" i="17"/>
  <c r="S738" i="17" s="1"/>
  <c r="T738" i="17" s="1"/>
  <c r="U738" i="17" s="1"/>
  <c r="Q698" i="17"/>
  <c r="R698" i="17" s="1"/>
  <c r="S698" i="17" s="1"/>
  <c r="T698" i="17" s="1"/>
  <c r="U698" i="17" s="1"/>
  <c r="Q666" i="17"/>
  <c r="R666" i="17" s="1"/>
  <c r="S666" i="17" s="1"/>
  <c r="T666" i="17" s="1"/>
  <c r="U666" i="17" s="1"/>
  <c r="P1069" i="17"/>
  <c r="P899" i="17"/>
  <c r="P887" i="17"/>
  <c r="P1041" i="17"/>
  <c r="P977" i="17"/>
  <c r="P913" i="17"/>
  <c r="P689" i="17"/>
  <c r="Q623" i="17"/>
  <c r="R623" i="17" s="1"/>
  <c r="S623" i="17" s="1"/>
  <c r="T623" i="17" s="1"/>
  <c r="U623" i="17" s="1"/>
  <c r="Q591" i="17"/>
  <c r="R591" i="17" s="1"/>
  <c r="S591" i="17" s="1"/>
  <c r="T591" i="17" s="1"/>
  <c r="U591" i="17" s="1"/>
  <c r="R559" i="17"/>
  <c r="S559" i="17" s="1"/>
  <c r="T559" i="17" s="1"/>
  <c r="U559" i="17" s="1"/>
  <c r="Q559" i="17"/>
  <c r="P550" i="17"/>
  <c r="P651" i="17"/>
  <c r="Q617" i="17"/>
  <c r="R617" i="17" s="1"/>
  <c r="S617" i="17" s="1"/>
  <c r="T617" i="17" s="1"/>
  <c r="U617" i="17" s="1"/>
  <c r="R585" i="17"/>
  <c r="S585" i="17" s="1"/>
  <c r="T585" i="17" s="1"/>
  <c r="U585" i="17" s="1"/>
  <c r="Q585" i="17"/>
  <c r="P553" i="17"/>
  <c r="Q636" i="17"/>
  <c r="R636" i="17" s="1"/>
  <c r="S636" i="17" s="1"/>
  <c r="T636" i="17" s="1"/>
  <c r="U636" i="17" s="1"/>
  <c r="Q600" i="17"/>
  <c r="R600" i="17" s="1"/>
  <c r="S600" i="17" s="1"/>
  <c r="T600" i="17" s="1"/>
  <c r="U600" i="17" s="1"/>
  <c r="Q574" i="17"/>
  <c r="R574" i="17" s="1"/>
  <c r="S574" i="17" s="1"/>
  <c r="T574" i="17" s="1"/>
  <c r="U574" i="17" s="1"/>
  <c r="Q520" i="17"/>
  <c r="R520" i="17" s="1"/>
  <c r="S520" i="17" s="1"/>
  <c r="T520" i="17" s="1"/>
  <c r="U520" i="17" s="1"/>
  <c r="Q492" i="17"/>
  <c r="R492" i="17" s="1"/>
  <c r="S492" i="17" s="1"/>
  <c r="T492" i="17" s="1"/>
  <c r="U492" i="17" s="1"/>
  <c r="Q460" i="17"/>
  <c r="R460" i="17" s="1"/>
  <c r="S460" i="17" s="1"/>
  <c r="T460" i="17" s="1"/>
  <c r="U460" i="17" s="1"/>
  <c r="Q428" i="17"/>
  <c r="R428" i="17" s="1"/>
  <c r="S428" i="17" s="1"/>
  <c r="T428" i="17" s="1"/>
  <c r="U428" i="17" s="1"/>
  <c r="Q396" i="17"/>
  <c r="R396" i="17" s="1"/>
  <c r="S396" i="17" s="1"/>
  <c r="T396" i="17" s="1"/>
  <c r="U396" i="17" s="1"/>
  <c r="Q364" i="17"/>
  <c r="R364" i="17" s="1"/>
  <c r="S364" i="17" s="1"/>
  <c r="T364" i="17" s="1"/>
  <c r="U364" i="17" s="1"/>
  <c r="Q332" i="17"/>
  <c r="R332" i="17" s="1"/>
  <c r="S332" i="17" s="1"/>
  <c r="T332" i="17" s="1"/>
  <c r="U332" i="17" s="1"/>
  <c r="Q391" i="17"/>
  <c r="R391" i="17" s="1"/>
  <c r="S391" i="17" s="1"/>
  <c r="T391" i="17" s="1"/>
  <c r="U391" i="17" s="1"/>
  <c r="Q359" i="17"/>
  <c r="R359" i="17" s="1"/>
  <c r="S359" i="17" s="1"/>
  <c r="T359" i="17" s="1"/>
  <c r="U359" i="17" s="1"/>
  <c r="P327" i="17"/>
  <c r="P275" i="17"/>
  <c r="R438" i="17"/>
  <c r="S438" i="17" s="1"/>
  <c r="T438" i="17" s="1"/>
  <c r="U438" i="17" s="1"/>
  <c r="Q438" i="17"/>
  <c r="Q406" i="17"/>
  <c r="R406" i="17" s="1"/>
  <c r="S406" i="17" s="1"/>
  <c r="T406" i="17" s="1"/>
  <c r="U406" i="17" s="1"/>
  <c r="Q374" i="17"/>
  <c r="R374" i="17" s="1"/>
  <c r="S374" i="17" s="1"/>
  <c r="T374" i="17" s="1"/>
  <c r="U374" i="17" s="1"/>
  <c r="Q342" i="17"/>
  <c r="R342" i="17" s="1"/>
  <c r="S342" i="17" s="1"/>
  <c r="T342" i="17" s="1"/>
  <c r="U342" i="17" s="1"/>
  <c r="R310" i="17"/>
  <c r="S310" i="17" s="1"/>
  <c r="T310" i="17" s="1"/>
  <c r="U310" i="17" s="1"/>
  <c r="Q310" i="17"/>
  <c r="Q341" i="17"/>
  <c r="R341" i="17" s="1"/>
  <c r="S341" i="17" s="1"/>
  <c r="T341" i="17" s="1"/>
  <c r="U341" i="17" s="1"/>
  <c r="Q228" i="17"/>
  <c r="R228" i="17" s="1"/>
  <c r="S228" i="17" s="1"/>
  <c r="T228" i="17" s="1"/>
  <c r="U228" i="17" s="1"/>
  <c r="Q196" i="17"/>
  <c r="R196" i="17" s="1"/>
  <c r="S196" i="17" s="1"/>
  <c r="T196" i="17" s="1"/>
  <c r="U196" i="17" s="1"/>
  <c r="R164" i="17"/>
  <c r="S164" i="17" s="1"/>
  <c r="T164" i="17" s="1"/>
  <c r="U164" i="17" s="1"/>
  <c r="Q164" i="17"/>
  <c r="Q132" i="17"/>
  <c r="R132" i="17" s="1"/>
  <c r="S132" i="17" s="1"/>
  <c r="T132" i="17" s="1"/>
  <c r="U132" i="17" s="1"/>
  <c r="Q100" i="17"/>
  <c r="R100" i="17" s="1"/>
  <c r="S100" i="17" s="1"/>
  <c r="T100" i="17" s="1"/>
  <c r="U100" i="17" s="1"/>
  <c r="Q68" i="17"/>
  <c r="R68" i="17" s="1"/>
  <c r="S68" i="17" s="1"/>
  <c r="T68" i="17" s="1"/>
  <c r="U68" i="17" s="1"/>
  <c r="R36" i="17"/>
  <c r="S36" i="17" s="1"/>
  <c r="T36" i="17" s="1"/>
  <c r="U36" i="17" s="1"/>
  <c r="Q36" i="17"/>
  <c r="Q227" i="17"/>
  <c r="R227" i="17" s="1"/>
  <c r="S227" i="17" s="1"/>
  <c r="T227" i="17" s="1"/>
  <c r="U227" i="17" s="1"/>
  <c r="Q195" i="17"/>
  <c r="R195" i="17"/>
  <c r="S195" i="17" s="1"/>
  <c r="T195" i="17" s="1"/>
  <c r="U195" i="17" s="1"/>
  <c r="Q163" i="17"/>
  <c r="R163" i="17"/>
  <c r="S163" i="17" s="1"/>
  <c r="T163" i="17" s="1"/>
  <c r="U163" i="17" s="1"/>
  <c r="Q131" i="17"/>
  <c r="R131" i="17" s="1"/>
  <c r="S131" i="17" s="1"/>
  <c r="T131" i="17" s="1"/>
  <c r="U131" i="17" s="1"/>
  <c r="Q99" i="17"/>
  <c r="R99" i="17" s="1"/>
  <c r="S99" i="17" s="1"/>
  <c r="T99" i="17" s="1"/>
  <c r="U99" i="17" s="1"/>
  <c r="Q67" i="17"/>
  <c r="R67" i="17"/>
  <c r="S67" i="17" s="1"/>
  <c r="T67" i="17" s="1"/>
  <c r="U67" i="17" s="1"/>
  <c r="Q35" i="17"/>
  <c r="R35" i="17"/>
  <c r="S35" i="17" s="1"/>
  <c r="T35" i="17" s="1"/>
  <c r="U35" i="17" s="1"/>
  <c r="R268" i="17"/>
  <c r="S268" i="17" s="1"/>
  <c r="T268" i="17" s="1"/>
  <c r="U268" i="17" s="1"/>
  <c r="Q268" i="17"/>
  <c r="Q222" i="17"/>
  <c r="R222" i="17" s="1"/>
  <c r="S222" i="17" s="1"/>
  <c r="T222" i="17" s="1"/>
  <c r="U222" i="17" s="1"/>
  <c r="Q190" i="17"/>
  <c r="R190" i="17" s="1"/>
  <c r="S190" i="17" s="1"/>
  <c r="T190" i="17" s="1"/>
  <c r="U190" i="17" s="1"/>
  <c r="Q158" i="17"/>
  <c r="R158" i="17" s="1"/>
  <c r="S158" i="17" s="1"/>
  <c r="T158" i="17" s="1"/>
  <c r="U158" i="17" s="1"/>
  <c r="R126" i="17"/>
  <c r="S126" i="17" s="1"/>
  <c r="T126" i="17" s="1"/>
  <c r="U126" i="17" s="1"/>
  <c r="Q126" i="17"/>
  <c r="Q94" i="17"/>
  <c r="R94" i="17" s="1"/>
  <c r="S94" i="17" s="1"/>
  <c r="T94" i="17" s="1"/>
  <c r="U94" i="17" s="1"/>
  <c r="Q62" i="17"/>
  <c r="R62" i="17" s="1"/>
  <c r="S62" i="17" s="1"/>
  <c r="T62" i="17" s="1"/>
  <c r="U62" i="17" s="1"/>
  <c r="Q30" i="17"/>
  <c r="R30" i="17" s="1"/>
  <c r="S30" i="17" s="1"/>
  <c r="T30" i="17" s="1"/>
  <c r="U30" i="17" s="1"/>
  <c r="R471" i="17"/>
  <c r="S471" i="17" s="1"/>
  <c r="T471" i="17" s="1"/>
  <c r="U471" i="17" s="1"/>
  <c r="Q471" i="17"/>
  <c r="Q249" i="17"/>
  <c r="R249" i="17" s="1"/>
  <c r="S249" i="17" s="1"/>
  <c r="T249" i="17" s="1"/>
  <c r="U249" i="17" s="1"/>
  <c r="Q137" i="17"/>
  <c r="R137" i="17" s="1"/>
  <c r="S137" i="17" s="1"/>
  <c r="T137" i="17" s="1"/>
  <c r="U137" i="17" s="1"/>
  <c r="Q105" i="17"/>
  <c r="R105" i="17" s="1"/>
  <c r="S105" i="17" s="1"/>
  <c r="T105" i="17" s="1"/>
  <c r="U105" i="17" s="1"/>
  <c r="R73" i="17"/>
  <c r="S73" i="17" s="1"/>
  <c r="T73" i="17" s="1"/>
  <c r="U73" i="17" s="1"/>
  <c r="Q73" i="17"/>
  <c r="R225" i="17"/>
  <c r="S225" i="17" s="1"/>
  <c r="T225" i="17" s="1"/>
  <c r="U225" i="17" s="1"/>
  <c r="Q225" i="17"/>
  <c r="Q193" i="17"/>
  <c r="R193" i="17" s="1"/>
  <c r="S193" i="17" s="1"/>
  <c r="T193" i="17" s="1"/>
  <c r="U193" i="17" s="1"/>
  <c r="Q161" i="17"/>
  <c r="R161" i="17" s="1"/>
  <c r="S161" i="17" s="1"/>
  <c r="T161" i="17" s="1"/>
  <c r="U161" i="17" s="1"/>
  <c r="L41" i="18" l="1"/>
  <c r="M40" i="18"/>
  <c r="M41" i="18"/>
  <c r="Q925" i="17"/>
  <c r="R925" i="17" s="1"/>
  <c r="S925" i="17" s="1"/>
  <c r="T925" i="17" s="1"/>
  <c r="U925" i="17" s="1"/>
  <c r="R991" i="17"/>
  <c r="S991" i="17" s="1"/>
  <c r="T991" i="17" s="1"/>
  <c r="U991" i="17" s="1"/>
  <c r="Q991" i="17"/>
  <c r="Q1787" i="17"/>
  <c r="R1787" i="17" s="1"/>
  <c r="S1787" i="17" s="1"/>
  <c r="T1787" i="17" s="1"/>
  <c r="U1787" i="17" s="1"/>
  <c r="Q1829" i="17"/>
  <c r="R1829" i="17" s="1"/>
  <c r="S1829" i="17" s="1"/>
  <c r="T1829" i="17" s="1"/>
  <c r="U1829" i="17" s="1"/>
  <c r="Q367" i="17"/>
  <c r="R367" i="17" s="1"/>
  <c r="S367" i="17" s="1"/>
  <c r="T367" i="17" s="1"/>
  <c r="U367" i="17" s="1"/>
  <c r="R1737" i="17"/>
  <c r="S1737" i="17" s="1"/>
  <c r="T1737" i="17" s="1"/>
  <c r="U1737" i="17" s="1"/>
  <c r="Q1737" i="17"/>
  <c r="Q281" i="17"/>
  <c r="R281" i="17" s="1"/>
  <c r="S281" i="17" s="1"/>
  <c r="T281" i="17" s="1"/>
  <c r="U281" i="17" s="1"/>
  <c r="Q371" i="17"/>
  <c r="R371" i="17" s="1"/>
  <c r="S371" i="17" s="1"/>
  <c r="T371" i="17" s="1"/>
  <c r="U371" i="17" s="1"/>
  <c r="Q833" i="17"/>
  <c r="R833" i="17" s="1"/>
  <c r="S833" i="17" s="1"/>
  <c r="T833" i="17" s="1"/>
  <c r="U833" i="17" s="1"/>
  <c r="R1613" i="17"/>
  <c r="S1613" i="17" s="1"/>
  <c r="T1613" i="17" s="1"/>
  <c r="U1613" i="17" s="1"/>
  <c r="Q1613" i="17"/>
  <c r="Q78" i="17"/>
  <c r="R78" i="17" s="1"/>
  <c r="S78" i="17" s="1"/>
  <c r="T78" i="17" s="1"/>
  <c r="U78" i="17" s="1"/>
  <c r="Q422" i="17"/>
  <c r="R422" i="17" s="1"/>
  <c r="S422" i="17" s="1"/>
  <c r="T422" i="17" s="1"/>
  <c r="U422" i="17" s="1"/>
  <c r="Q401" i="17"/>
  <c r="R401" i="17" s="1"/>
  <c r="S401" i="17" s="1"/>
  <c r="T401" i="17" s="1"/>
  <c r="U401" i="17" s="1"/>
  <c r="R538" i="17"/>
  <c r="S538" i="17" s="1"/>
  <c r="T538" i="17" s="1"/>
  <c r="U538" i="17" s="1"/>
  <c r="Q538" i="17"/>
  <c r="Q687" i="17"/>
  <c r="R687" i="17" s="1"/>
  <c r="S687" i="17" s="1"/>
  <c r="T687" i="17" s="1"/>
  <c r="U687" i="17" s="1"/>
  <c r="Q1180" i="17"/>
  <c r="R1180" i="17" s="1"/>
  <c r="S1180" i="17" s="1"/>
  <c r="T1180" i="17" s="1"/>
  <c r="U1180" i="17" s="1"/>
  <c r="Q2133" i="17"/>
  <c r="R2133" i="17" s="1"/>
  <c r="S2133" i="17" s="1"/>
  <c r="T2133" i="17" s="1"/>
  <c r="U2133" i="17" s="1"/>
  <c r="R1152" i="17"/>
  <c r="S1152" i="17" s="1"/>
  <c r="T1152" i="17" s="1"/>
  <c r="U1152" i="17" s="1"/>
  <c r="Q1152" i="17"/>
  <c r="Q887" i="17"/>
  <c r="R887" i="17" s="1"/>
  <c r="S887" i="17" s="1"/>
  <c r="T887" i="17" s="1"/>
  <c r="U887" i="17" s="1"/>
  <c r="Q989" i="17"/>
  <c r="R989" i="17" s="1"/>
  <c r="S989" i="17" s="1"/>
  <c r="T989" i="17" s="1"/>
  <c r="U989" i="17" s="1"/>
  <c r="Q763" i="17"/>
  <c r="R763" i="17" s="1"/>
  <c r="S763" i="17" s="1"/>
  <c r="T763" i="17" s="1"/>
  <c r="U763" i="17" s="1"/>
  <c r="R1033" i="17"/>
  <c r="S1033" i="17" s="1"/>
  <c r="T1033" i="17" s="1"/>
  <c r="U1033" i="17" s="1"/>
  <c r="Q1033" i="17"/>
  <c r="Q1023" i="17"/>
  <c r="R1023" i="17" s="1"/>
  <c r="S1023" i="17" s="1"/>
  <c r="T1023" i="17" s="1"/>
  <c r="U1023" i="17" s="1"/>
  <c r="Q1256" i="17"/>
  <c r="R1256" i="17" s="1"/>
  <c r="S1256" i="17" s="1"/>
  <c r="T1256" i="17" s="1"/>
  <c r="U1256" i="17" s="1"/>
  <c r="Q1697" i="17"/>
  <c r="R1697" i="17" s="1"/>
  <c r="S1697" i="17" s="1"/>
  <c r="T1697" i="17" s="1"/>
  <c r="U1697" i="17" s="1"/>
  <c r="R1995" i="17"/>
  <c r="S1995" i="17" s="1"/>
  <c r="T1995" i="17" s="1"/>
  <c r="U1995" i="17" s="1"/>
  <c r="Q1995" i="17"/>
  <c r="Q2113" i="17"/>
  <c r="R2113" i="17" s="1"/>
  <c r="S2113" i="17" s="1"/>
  <c r="T2113" i="17" s="1"/>
  <c r="U2113" i="17" s="1"/>
  <c r="Q2170" i="17"/>
  <c r="R2170" i="17" s="1"/>
  <c r="S2170" i="17" s="1"/>
  <c r="T2170" i="17" s="1"/>
  <c r="U2170" i="17" s="1"/>
  <c r="Q2874" i="17"/>
  <c r="R2874" i="17" s="1"/>
  <c r="S2874" i="17" s="1"/>
  <c r="T2874" i="17" s="1"/>
  <c r="U2874" i="17" s="1"/>
  <c r="R130" i="17"/>
  <c r="S130" i="17" s="1"/>
  <c r="T130" i="17" s="1"/>
  <c r="U130" i="17" s="1"/>
  <c r="Q130" i="17"/>
  <c r="Q325" i="17"/>
  <c r="R325" i="17" s="1"/>
  <c r="S325" i="17" s="1"/>
  <c r="T325" i="17" s="1"/>
  <c r="U325" i="17" s="1"/>
  <c r="Q473" i="17"/>
  <c r="R473" i="17" s="1"/>
  <c r="S473" i="17" s="1"/>
  <c r="T473" i="17" s="1"/>
  <c r="U473" i="17" s="1"/>
  <c r="Q279" i="17"/>
  <c r="R279" i="17" s="1"/>
  <c r="S279" i="17" s="1"/>
  <c r="T279" i="17" s="1"/>
  <c r="U279" i="17" s="1"/>
  <c r="R532" i="17"/>
  <c r="S532" i="17" s="1"/>
  <c r="T532" i="17" s="1"/>
  <c r="U532" i="17" s="1"/>
  <c r="Q532" i="17"/>
  <c r="Q681" i="17"/>
  <c r="R681" i="17" s="1"/>
  <c r="S681" i="17" s="1"/>
  <c r="T681" i="17" s="1"/>
  <c r="U681" i="17" s="1"/>
  <c r="Q703" i="17"/>
  <c r="R703" i="17" s="1"/>
  <c r="S703" i="17" s="1"/>
  <c r="T703" i="17" s="1"/>
  <c r="U703" i="17" s="1"/>
  <c r="Q1260" i="17"/>
  <c r="R1260" i="17" s="1"/>
  <c r="S1260" i="17" s="1"/>
  <c r="T1260" i="17" s="1"/>
  <c r="U1260" i="17" s="1"/>
  <c r="R1603" i="17"/>
  <c r="S1603" i="17" s="1"/>
  <c r="T1603" i="17" s="1"/>
  <c r="U1603" i="17" s="1"/>
  <c r="Q1603" i="17"/>
  <c r="Q1605" i="17"/>
  <c r="R1605" i="17" s="1"/>
  <c r="S1605" i="17" s="1"/>
  <c r="T1605" i="17" s="1"/>
  <c r="U1605" i="17" s="1"/>
  <c r="Q1884" i="17"/>
  <c r="R1884" i="17" s="1"/>
  <c r="S1884" i="17" s="1"/>
  <c r="T1884" i="17" s="1"/>
  <c r="U1884" i="17" s="1"/>
  <c r="Q2085" i="17"/>
  <c r="R2085" i="17" s="1"/>
  <c r="S2085" i="17" s="1"/>
  <c r="T2085" i="17" s="1"/>
  <c r="U2085" i="17" s="1"/>
  <c r="R2384" i="17"/>
  <c r="S2384" i="17" s="1"/>
  <c r="T2384" i="17" s="1"/>
  <c r="U2384" i="17" s="1"/>
  <c r="Q2384" i="17"/>
  <c r="Q2357" i="17"/>
  <c r="R2357" i="17" s="1"/>
  <c r="S2357" i="17" s="1"/>
  <c r="T2357" i="17" s="1"/>
  <c r="U2357" i="17" s="1"/>
  <c r="Q2449" i="17"/>
  <c r="R2449" i="17" s="1"/>
  <c r="S2449" i="17" s="1"/>
  <c r="T2449" i="17" s="1"/>
  <c r="U2449" i="17" s="1"/>
  <c r="Q2606" i="17"/>
  <c r="R2606" i="17"/>
  <c r="S2606" i="17" s="1"/>
  <c r="T2606" i="17" s="1"/>
  <c r="U2606" i="17" s="1"/>
  <c r="Q2839" i="17"/>
  <c r="R2839" i="17" s="1"/>
  <c r="S2839" i="17" s="1"/>
  <c r="T2839" i="17" s="1"/>
  <c r="U2839" i="17" s="1"/>
  <c r="Q2944" i="17"/>
  <c r="R2944" i="17" s="1"/>
  <c r="S2944" i="17" s="1"/>
  <c r="T2944" i="17" s="1"/>
  <c r="U2944" i="17" s="1"/>
  <c r="Q769" i="17"/>
  <c r="R769" i="17" s="1"/>
  <c r="S769" i="17" s="1"/>
  <c r="T769" i="17" s="1"/>
  <c r="U769" i="17" s="1"/>
  <c r="Q1045" i="17"/>
  <c r="R1045" i="17" s="1"/>
  <c r="S1045" i="17" s="1"/>
  <c r="T1045" i="17" s="1"/>
  <c r="U1045" i="17" s="1"/>
  <c r="R1583" i="17"/>
  <c r="S1583" i="17" s="1"/>
  <c r="T1583" i="17" s="1"/>
  <c r="U1583" i="17" s="1"/>
  <c r="Q1583" i="17"/>
  <c r="Q1769" i="17"/>
  <c r="R1769" i="17" s="1"/>
  <c r="S1769" i="17" s="1"/>
  <c r="T1769" i="17" s="1"/>
  <c r="U1769" i="17" s="1"/>
  <c r="Q2240" i="17"/>
  <c r="R2240" i="17" s="1"/>
  <c r="S2240" i="17" s="1"/>
  <c r="T2240" i="17" s="1"/>
  <c r="U2240" i="17" s="1"/>
  <c r="Q297" i="17"/>
  <c r="R297" i="17" s="1"/>
  <c r="S297" i="17" s="1"/>
  <c r="T297" i="17" s="1"/>
  <c r="U297" i="17" s="1"/>
  <c r="R418" i="17"/>
  <c r="S418" i="17" s="1"/>
  <c r="T418" i="17" s="1"/>
  <c r="U418" i="17" s="1"/>
  <c r="Q418" i="17"/>
  <c r="Q536" i="17"/>
  <c r="R536" i="17" s="1"/>
  <c r="S536" i="17" s="1"/>
  <c r="T536" i="17" s="1"/>
  <c r="U536" i="17" s="1"/>
  <c r="Q565" i="17"/>
  <c r="R565" i="17" s="1"/>
  <c r="S565" i="17" s="1"/>
  <c r="T565" i="17" s="1"/>
  <c r="U565" i="17" s="1"/>
  <c r="Q761" i="17"/>
  <c r="R761" i="17" s="1"/>
  <c r="S761" i="17" s="1"/>
  <c r="T761" i="17" s="1"/>
  <c r="U761" i="17" s="1"/>
  <c r="R939" i="17"/>
  <c r="S939" i="17" s="1"/>
  <c r="T939" i="17" s="1"/>
  <c r="U939" i="17" s="1"/>
  <c r="Q939" i="17"/>
  <c r="Q1204" i="17"/>
  <c r="R1204" i="17" s="1"/>
  <c r="S1204" i="17" s="1"/>
  <c r="T1204" i="17" s="1"/>
  <c r="U1204" i="17" s="1"/>
  <c r="Q1645" i="17"/>
  <c r="R1645" i="17" s="1"/>
  <c r="S1645" i="17" s="1"/>
  <c r="T1645" i="17" s="1"/>
  <c r="U1645" i="17" s="1"/>
  <c r="Q2093" i="17"/>
  <c r="R2093" i="17" s="1"/>
  <c r="S2093" i="17" s="1"/>
  <c r="T2093" i="17" s="1"/>
  <c r="U2093" i="17" s="1"/>
  <c r="R2393" i="17"/>
  <c r="S2393" i="17" s="1"/>
  <c r="T2393" i="17" s="1"/>
  <c r="U2393" i="17" s="1"/>
  <c r="Q2393" i="17"/>
  <c r="Q2692" i="17"/>
  <c r="R2692" i="17"/>
  <c r="S2692" i="17" s="1"/>
  <c r="T2692" i="17" s="1"/>
  <c r="U2692" i="17" s="1"/>
  <c r="Q2984" i="17"/>
  <c r="R2984" i="17" s="1"/>
  <c r="S2984" i="17" s="1"/>
  <c r="T2984" i="17" s="1"/>
  <c r="U2984" i="17" s="1"/>
  <c r="Q110" i="17"/>
  <c r="R110" i="17" s="1"/>
  <c r="S110" i="17" s="1"/>
  <c r="T110" i="17" s="1"/>
  <c r="U110" i="17" s="1"/>
  <c r="Q19" i="17"/>
  <c r="R19" i="17" s="1"/>
  <c r="S19" i="17" s="1"/>
  <c r="T19" i="17" s="1"/>
  <c r="U19" i="17" s="1"/>
  <c r="Q608" i="17"/>
  <c r="R608" i="17" s="1"/>
  <c r="S608" i="17" s="1"/>
  <c r="T608" i="17" s="1"/>
  <c r="U608" i="17" s="1"/>
  <c r="Q534" i="17"/>
  <c r="R534" i="17" s="1"/>
  <c r="S534" i="17" s="1"/>
  <c r="T534" i="17" s="1"/>
  <c r="U534" i="17" s="1"/>
  <c r="Q715" i="17"/>
  <c r="R715" i="17" s="1"/>
  <c r="S715" i="17" s="1"/>
  <c r="T715" i="17" s="1"/>
  <c r="U715" i="17" s="1"/>
  <c r="R937" i="17"/>
  <c r="S937" i="17" s="1"/>
  <c r="T937" i="17" s="1"/>
  <c r="U937" i="17" s="1"/>
  <c r="Q937" i="17"/>
  <c r="Q943" i="17"/>
  <c r="R943" i="17" s="1"/>
  <c r="S943" i="17" s="1"/>
  <c r="T943" i="17" s="1"/>
  <c r="U943" i="17" s="1"/>
  <c r="Q1176" i="17"/>
  <c r="R1176" i="17" s="1"/>
  <c r="S1176" i="17" s="1"/>
  <c r="T1176" i="17" s="1"/>
  <c r="U1176" i="17" s="1"/>
  <c r="Q1585" i="17"/>
  <c r="R1585" i="17" s="1"/>
  <c r="S1585" i="17" s="1"/>
  <c r="T1585" i="17" s="1"/>
  <c r="U1585" i="17" s="1"/>
  <c r="R2011" i="17"/>
  <c r="S2011" i="17" s="1"/>
  <c r="T2011" i="17" s="1"/>
  <c r="U2011" i="17" s="1"/>
  <c r="Q2011" i="17"/>
  <c r="Q2312" i="17"/>
  <c r="R2312" i="17" s="1"/>
  <c r="S2312" i="17" s="1"/>
  <c r="T2312" i="17" s="1"/>
  <c r="U2312" i="17" s="1"/>
  <c r="Q2651" i="17"/>
  <c r="R2651" i="17"/>
  <c r="S2651" i="17" s="1"/>
  <c r="T2651" i="17" s="1"/>
  <c r="U2651" i="17" s="1"/>
  <c r="Q50" i="17"/>
  <c r="R50" i="17" s="1"/>
  <c r="S50" i="17" s="1"/>
  <c r="T50" i="17" s="1"/>
  <c r="U50" i="17" s="1"/>
  <c r="R269" i="17"/>
  <c r="S269" i="17" s="1"/>
  <c r="T269" i="17" s="1"/>
  <c r="U269" i="17" s="1"/>
  <c r="Q269" i="17"/>
  <c r="Q417" i="17"/>
  <c r="R417" i="17" s="1"/>
  <c r="S417" i="17" s="1"/>
  <c r="T417" i="17" s="1"/>
  <c r="U417" i="17" s="1"/>
  <c r="Q347" i="17"/>
  <c r="R347" i="17" s="1"/>
  <c r="S347" i="17" s="1"/>
  <c r="T347" i="17" s="1"/>
  <c r="U347" i="17" s="1"/>
  <c r="Q572" i="17"/>
  <c r="R572" i="17" s="1"/>
  <c r="S572" i="17" s="1"/>
  <c r="T572" i="17" s="1"/>
  <c r="U572" i="17" s="1"/>
  <c r="R570" i="17"/>
  <c r="S570" i="17" s="1"/>
  <c r="T570" i="17" s="1"/>
  <c r="U570" i="17" s="1"/>
  <c r="Q570" i="17"/>
  <c r="Q719" i="17"/>
  <c r="R719" i="17" s="1"/>
  <c r="S719" i="17" s="1"/>
  <c r="T719" i="17" s="1"/>
  <c r="U719" i="17" s="1"/>
  <c r="Q1212" i="17"/>
  <c r="R1212" i="17" s="1"/>
  <c r="S1212" i="17" s="1"/>
  <c r="T1212" i="17" s="1"/>
  <c r="U1212" i="17" s="1"/>
  <c r="Q1763" i="17"/>
  <c r="R1763" i="17" s="1"/>
  <c r="S1763" i="17" s="1"/>
  <c r="T1763" i="17" s="1"/>
  <c r="U1763" i="17" s="1"/>
  <c r="R1621" i="17"/>
  <c r="S1621" i="17" s="1"/>
  <c r="T1621" i="17" s="1"/>
  <c r="U1621" i="17" s="1"/>
  <c r="Q1621" i="17"/>
  <c r="Q1836" i="17"/>
  <c r="R1836" i="17" s="1"/>
  <c r="S1836" i="17" s="1"/>
  <c r="T1836" i="17" s="1"/>
  <c r="U1836" i="17" s="1"/>
  <c r="Q1983" i="17"/>
  <c r="R1983" i="17" s="1"/>
  <c r="S1983" i="17" s="1"/>
  <c r="T1983" i="17" s="1"/>
  <c r="U1983" i="17" s="1"/>
  <c r="Q2165" i="17"/>
  <c r="R2165" i="17" s="1"/>
  <c r="S2165" i="17" s="1"/>
  <c r="T2165" i="17" s="1"/>
  <c r="U2165" i="17" s="1"/>
  <c r="R2608" i="17"/>
  <c r="S2608" i="17" s="1"/>
  <c r="T2608" i="17" s="1"/>
  <c r="U2608" i="17" s="1"/>
  <c r="Q2608" i="17"/>
  <c r="Q351" i="17"/>
  <c r="R351" i="17" s="1"/>
  <c r="S351" i="17" s="1"/>
  <c r="T351" i="17" s="1"/>
  <c r="U351" i="17" s="1"/>
  <c r="Q819" i="17"/>
  <c r="R819" i="17" s="1"/>
  <c r="S819" i="17" s="1"/>
  <c r="T819" i="17" s="1"/>
  <c r="U819" i="17" s="1"/>
  <c r="Q1184" i="17"/>
  <c r="R1184" i="17" s="1"/>
  <c r="S1184" i="17" s="1"/>
  <c r="T1184" i="17" s="1"/>
  <c r="U1184" i="17" s="1"/>
  <c r="R2065" i="17"/>
  <c r="S2065" i="17" s="1"/>
  <c r="T2065" i="17" s="1"/>
  <c r="U2065" i="17" s="1"/>
  <c r="Q2065" i="17"/>
  <c r="Q1817" i="17"/>
  <c r="R1817" i="17" s="1"/>
  <c r="S1817" i="17" s="1"/>
  <c r="T1817" i="17" s="1"/>
  <c r="U1817" i="17" s="1"/>
  <c r="Q1840" i="17"/>
  <c r="R1840" i="17" s="1"/>
  <c r="S1840" i="17" s="1"/>
  <c r="T1840" i="17" s="1"/>
  <c r="U1840" i="17" s="1"/>
  <c r="Q2019" i="17"/>
  <c r="R2019" i="17" s="1"/>
  <c r="S2019" i="17" s="1"/>
  <c r="T2019" i="17" s="1"/>
  <c r="U2019" i="17" s="1"/>
  <c r="R2404" i="17"/>
  <c r="S2404" i="17" s="1"/>
  <c r="T2404" i="17" s="1"/>
  <c r="U2404" i="17" s="1"/>
  <c r="Q2404" i="17"/>
  <c r="Q2666" i="17"/>
  <c r="R2666" i="17" s="1"/>
  <c r="S2666" i="17" s="1"/>
  <c r="T2666" i="17" s="1"/>
  <c r="U2666" i="17" s="1"/>
  <c r="Q2730" i="17"/>
  <c r="R2730" i="17" s="1"/>
  <c r="S2730" i="17" s="1"/>
  <c r="T2730" i="17" s="1"/>
  <c r="U2730" i="17" s="1"/>
  <c r="Q2835" i="17"/>
  <c r="R2835" i="17"/>
  <c r="S2835" i="17" s="1"/>
  <c r="T2835" i="17" s="1"/>
  <c r="U2835" i="17" s="1"/>
  <c r="R2968" i="17"/>
  <c r="S2968" i="17" s="1"/>
  <c r="T2968" i="17" s="1"/>
  <c r="U2968" i="17" s="1"/>
  <c r="Q2968" i="17"/>
  <c r="Q1224" i="17"/>
  <c r="R1224" i="17" s="1"/>
  <c r="S1224" i="17" s="1"/>
  <c r="T1224" i="17" s="1"/>
  <c r="U1224" i="17" s="1"/>
  <c r="Q1878" i="17"/>
  <c r="R1878" i="17" s="1"/>
  <c r="S1878" i="17" s="1"/>
  <c r="T1878" i="17" s="1"/>
  <c r="U1878" i="17" s="1"/>
  <c r="Q1228" i="17"/>
  <c r="R1228" i="17" s="1"/>
  <c r="S1228" i="17" s="1"/>
  <c r="T1228" i="17" s="1"/>
  <c r="U1228" i="17" s="1"/>
  <c r="R2063" i="17"/>
  <c r="S2063" i="17" s="1"/>
  <c r="T2063" i="17" s="1"/>
  <c r="U2063" i="17" s="1"/>
  <c r="Q2063" i="17"/>
  <c r="Q2067" i="17"/>
  <c r="R2067" i="17" s="1"/>
  <c r="S2067" i="17" s="1"/>
  <c r="T2067" i="17" s="1"/>
  <c r="U2067" i="17" s="1"/>
  <c r="Q533" i="17"/>
  <c r="R533" i="17" s="1"/>
  <c r="S533" i="17" s="1"/>
  <c r="T533" i="17" s="1"/>
  <c r="U533" i="17" s="1"/>
  <c r="Q876" i="17"/>
  <c r="R876" i="17"/>
  <c r="S876" i="17" s="1"/>
  <c r="T876" i="17" s="1"/>
  <c r="U876" i="17" s="1"/>
  <c r="R2021" i="17"/>
  <c r="S2021" i="17" s="1"/>
  <c r="T2021" i="17" s="1"/>
  <c r="U2021" i="17" s="1"/>
  <c r="Q2021" i="17"/>
  <c r="Q319" i="17"/>
  <c r="R319" i="17" s="1"/>
  <c r="S319" i="17" s="1"/>
  <c r="T319" i="17" s="1"/>
  <c r="U319" i="17" s="1"/>
  <c r="Q1047" i="17"/>
  <c r="R1047" i="17" s="1"/>
  <c r="S1047" i="17" s="1"/>
  <c r="T1047" i="17" s="1"/>
  <c r="U1047" i="17" s="1"/>
  <c r="Q2597" i="17"/>
  <c r="R2597" i="17"/>
  <c r="S2597" i="17" s="1"/>
  <c r="T2597" i="17" s="1"/>
  <c r="U2597" i="17" s="1"/>
  <c r="R899" i="17"/>
  <c r="S899" i="17" s="1"/>
  <c r="T899" i="17" s="1"/>
  <c r="U899" i="17" s="1"/>
  <c r="Q899" i="17"/>
  <c r="Q1053" i="17"/>
  <c r="R1053" i="17" s="1"/>
  <c r="S1053" i="17" s="1"/>
  <c r="T1053" i="17" s="1"/>
  <c r="U1053" i="17" s="1"/>
  <c r="Q795" i="17"/>
  <c r="R795" i="17" s="1"/>
  <c r="S795" i="17" s="1"/>
  <c r="T795" i="17" s="1"/>
  <c r="U795" i="17" s="1"/>
  <c r="Q941" i="17"/>
  <c r="R941" i="17" s="1"/>
  <c r="S941" i="17" s="1"/>
  <c r="T941" i="17" s="1"/>
  <c r="U941" i="17" s="1"/>
  <c r="R1055" i="17"/>
  <c r="S1055" i="17" s="1"/>
  <c r="T1055" i="17" s="1"/>
  <c r="U1055" i="17" s="1"/>
  <c r="Q1055" i="17"/>
  <c r="Q1926" i="17"/>
  <c r="R1926" i="17" s="1"/>
  <c r="S1926" i="17" s="1"/>
  <c r="T1926" i="17" s="1"/>
  <c r="U1926" i="17" s="1"/>
  <c r="Q1729" i="17"/>
  <c r="R1729" i="17" s="1"/>
  <c r="S1729" i="17" s="1"/>
  <c r="T1729" i="17" s="1"/>
  <c r="U1729" i="17" s="1"/>
  <c r="Q2027" i="17"/>
  <c r="R2027" i="17" s="1"/>
  <c r="S2027" i="17" s="1"/>
  <c r="T2027" i="17" s="1"/>
  <c r="U2027" i="17" s="1"/>
  <c r="R2145" i="17"/>
  <c r="S2145" i="17" s="1"/>
  <c r="T2145" i="17" s="1"/>
  <c r="U2145" i="17" s="1"/>
  <c r="Q2145" i="17"/>
  <c r="Q2409" i="17"/>
  <c r="R2409" i="17" s="1"/>
  <c r="S2409" i="17" s="1"/>
  <c r="T2409" i="17" s="1"/>
  <c r="U2409" i="17" s="1"/>
  <c r="Q2618" i="17"/>
  <c r="R2618" i="17"/>
  <c r="S2618" i="17" s="1"/>
  <c r="T2618" i="17" s="1"/>
  <c r="U2618" i="17" s="1"/>
  <c r="Q2688" i="17"/>
  <c r="R2688" i="17"/>
  <c r="S2688" i="17" s="1"/>
  <c r="T2688" i="17" s="1"/>
  <c r="U2688" i="17" s="1"/>
  <c r="Q2902" i="17"/>
  <c r="R2902" i="17" s="1"/>
  <c r="S2902" i="17" s="1"/>
  <c r="T2902" i="17" s="1"/>
  <c r="U2902" i="17" s="1"/>
  <c r="Q361" i="17"/>
  <c r="R361" i="17" s="1"/>
  <c r="S361" i="17" s="1"/>
  <c r="T361" i="17" s="1"/>
  <c r="U361" i="17" s="1"/>
  <c r="Q346" i="17"/>
  <c r="R346" i="17" s="1"/>
  <c r="S346" i="17" s="1"/>
  <c r="T346" i="17" s="1"/>
  <c r="U346" i="17" s="1"/>
  <c r="Q331" i="17"/>
  <c r="R331" i="17" s="1"/>
  <c r="S331" i="17" s="1"/>
  <c r="T331" i="17" s="1"/>
  <c r="U331" i="17" s="1"/>
  <c r="R548" i="17"/>
  <c r="S548" i="17" s="1"/>
  <c r="T548" i="17" s="1"/>
  <c r="U548" i="17" s="1"/>
  <c r="Q548" i="17"/>
  <c r="Q653" i="17"/>
  <c r="R653" i="17" s="1"/>
  <c r="S653" i="17" s="1"/>
  <c r="T653" i="17" s="1"/>
  <c r="U653" i="17" s="1"/>
  <c r="Q881" i="17"/>
  <c r="R881" i="17"/>
  <c r="S881" i="17" s="1"/>
  <c r="T881" i="17" s="1"/>
  <c r="U881" i="17" s="1"/>
  <c r="Q735" i="17"/>
  <c r="R735" i="17" s="1"/>
  <c r="S735" i="17" s="1"/>
  <c r="T735" i="17" s="1"/>
  <c r="U735" i="17" s="1"/>
  <c r="R1807" i="17"/>
  <c r="S1807" i="17" s="1"/>
  <c r="T1807" i="17" s="1"/>
  <c r="U1807" i="17" s="1"/>
  <c r="Q1807" i="17"/>
  <c r="Q1667" i="17"/>
  <c r="R1667" i="17" s="1"/>
  <c r="S1667" i="17" s="1"/>
  <c r="T1667" i="17" s="1"/>
  <c r="U1667" i="17" s="1"/>
  <c r="Q1637" i="17"/>
  <c r="R1637" i="17" s="1"/>
  <c r="S1637" i="17" s="1"/>
  <c r="T1637" i="17" s="1"/>
  <c r="U1637" i="17" s="1"/>
  <c r="Q1916" i="17"/>
  <c r="R1916" i="17" s="1"/>
  <c r="S1916" i="17" s="1"/>
  <c r="T1916" i="17" s="1"/>
  <c r="U1916" i="17" s="1"/>
  <c r="R2117" i="17"/>
  <c r="S2117" i="17" s="1"/>
  <c r="T2117" i="17" s="1"/>
  <c r="U2117" i="17" s="1"/>
  <c r="Q2117" i="17"/>
  <c r="Q2380" i="17"/>
  <c r="R2380" i="17" s="1"/>
  <c r="S2380" i="17" s="1"/>
  <c r="T2380" i="17" s="1"/>
  <c r="U2380" i="17" s="1"/>
  <c r="Q2664" i="17"/>
  <c r="R2664" i="17"/>
  <c r="S2664" i="17" s="1"/>
  <c r="T2664" i="17" s="1"/>
  <c r="U2664" i="17" s="1"/>
  <c r="Q2962" i="17"/>
  <c r="R2962" i="17"/>
  <c r="S2962" i="17" s="1"/>
  <c r="T2962" i="17" s="1"/>
  <c r="U2962" i="17" s="1"/>
  <c r="R529" i="17"/>
  <c r="S529" i="17" s="1"/>
  <c r="T529" i="17" s="1"/>
  <c r="U529" i="17" s="1"/>
  <c r="Q529" i="17"/>
  <c r="Q675" i="17"/>
  <c r="R675" i="17" s="1"/>
  <c r="S675" i="17" s="1"/>
  <c r="T675" i="17" s="1"/>
  <c r="U675" i="17" s="1"/>
  <c r="Q935" i="17"/>
  <c r="R935" i="17" s="1"/>
  <c r="S935" i="17" s="1"/>
  <c r="T935" i="17" s="1"/>
  <c r="U935" i="17" s="1"/>
  <c r="Q1168" i="17"/>
  <c r="R1168" i="17" s="1"/>
  <c r="S1168" i="17" s="1"/>
  <c r="T1168" i="17" s="1"/>
  <c r="U1168" i="17" s="1"/>
  <c r="R1801" i="17"/>
  <c r="S1801" i="17" s="1"/>
  <c r="T1801" i="17" s="1"/>
  <c r="U1801" i="17" s="1"/>
  <c r="Q1801" i="17"/>
  <c r="Q2272" i="17"/>
  <c r="R2272" i="17" s="1"/>
  <c r="S2272" i="17" s="1"/>
  <c r="T2272" i="17" s="1"/>
  <c r="U2272" i="17" s="1"/>
  <c r="Q10" i="17"/>
  <c r="R10" i="17" s="1"/>
  <c r="S10" i="17" s="1"/>
  <c r="T10" i="17" s="1"/>
  <c r="U10" i="17" s="1"/>
  <c r="Q313" i="17"/>
  <c r="R313" i="17" s="1"/>
  <c r="S313" i="17" s="1"/>
  <c r="T313" i="17" s="1"/>
  <c r="U313" i="17" s="1"/>
  <c r="R445" i="17"/>
  <c r="S445" i="17" s="1"/>
  <c r="T445" i="17" s="1"/>
  <c r="U445" i="17" s="1"/>
  <c r="Q445" i="17"/>
  <c r="Q552" i="17"/>
  <c r="R552" i="17" s="1"/>
  <c r="S552" i="17" s="1"/>
  <c r="T552" i="17" s="1"/>
  <c r="U552" i="17" s="1"/>
  <c r="Q530" i="17"/>
  <c r="R530" i="17" s="1"/>
  <c r="S530" i="17" s="1"/>
  <c r="T530" i="17" s="1"/>
  <c r="U530" i="17" s="1"/>
  <c r="Q679" i="17"/>
  <c r="R679" i="17" s="1"/>
  <c r="S679" i="17" s="1"/>
  <c r="T679" i="17" s="1"/>
  <c r="U679" i="17" s="1"/>
  <c r="R971" i="17"/>
  <c r="S971" i="17" s="1"/>
  <c r="T971" i="17" s="1"/>
  <c r="U971" i="17" s="1"/>
  <c r="Q971" i="17"/>
  <c r="Q1236" i="17"/>
  <c r="R1236" i="17" s="1"/>
  <c r="S1236" i="17" s="1"/>
  <c r="T1236" i="17" s="1"/>
  <c r="U1236" i="17" s="1"/>
  <c r="Q1677" i="17"/>
  <c r="R1677" i="17" s="1"/>
  <c r="S1677" i="17" s="1"/>
  <c r="T1677" i="17" s="1"/>
  <c r="U1677" i="17" s="1"/>
  <c r="Q2125" i="17"/>
  <c r="R2125" i="17" s="1"/>
  <c r="S2125" i="17" s="1"/>
  <c r="T2125" i="17" s="1"/>
  <c r="U2125" i="17" s="1"/>
  <c r="R2854" i="17"/>
  <c r="S2854" i="17" s="1"/>
  <c r="T2854" i="17" s="1"/>
  <c r="U2854" i="17" s="1"/>
  <c r="Q2854" i="17"/>
  <c r="Q142" i="17"/>
  <c r="R142" i="17" s="1"/>
  <c r="S142" i="17" s="1"/>
  <c r="T142" i="17" s="1"/>
  <c r="U142" i="17" s="1"/>
  <c r="Q628" i="17"/>
  <c r="R628" i="17" s="1"/>
  <c r="S628" i="17" s="1"/>
  <c r="T628" i="17" s="1"/>
  <c r="U628" i="17" s="1"/>
  <c r="Q566" i="17"/>
  <c r="R566" i="17" s="1"/>
  <c r="S566" i="17" s="1"/>
  <c r="T566" i="17" s="1"/>
  <c r="U566" i="17" s="1"/>
  <c r="R747" i="17"/>
  <c r="S747" i="17" s="1"/>
  <c r="T747" i="17" s="1"/>
  <c r="U747" i="17" s="1"/>
  <c r="Q747" i="17"/>
  <c r="Q975" i="17"/>
  <c r="R975" i="17" s="1"/>
  <c r="S975" i="17" s="1"/>
  <c r="T975" i="17" s="1"/>
  <c r="U975" i="17" s="1"/>
  <c r="Q1208" i="17"/>
  <c r="R1208" i="17" s="1"/>
  <c r="S1208" i="17" s="1"/>
  <c r="T1208" i="17" s="1"/>
  <c r="U1208" i="17" s="1"/>
  <c r="Q1617" i="17"/>
  <c r="R1617" i="17" s="1"/>
  <c r="S1617" i="17" s="1"/>
  <c r="T1617" i="17" s="1"/>
  <c r="U1617" i="17" s="1"/>
  <c r="R2043" i="17"/>
  <c r="S2043" i="17" s="1"/>
  <c r="T2043" i="17" s="1"/>
  <c r="U2043" i="17" s="1"/>
  <c r="Q2043" i="17"/>
  <c r="Q2129" i="17"/>
  <c r="R2129" i="17" s="1"/>
  <c r="S2129" i="17" s="1"/>
  <c r="T2129" i="17" s="1"/>
  <c r="U2129" i="17" s="1"/>
  <c r="Q2344" i="17"/>
  <c r="R2344" i="17" s="1"/>
  <c r="S2344" i="17" s="1"/>
  <c r="T2344" i="17" s="1"/>
  <c r="U2344" i="17" s="1"/>
  <c r="Q2372" i="17"/>
  <c r="R2372" i="17" s="1"/>
  <c r="S2372" i="17" s="1"/>
  <c r="T2372" i="17" s="1"/>
  <c r="U2372" i="17" s="1"/>
  <c r="R2694" i="17"/>
  <c r="S2694" i="17" s="1"/>
  <c r="T2694" i="17" s="1"/>
  <c r="U2694" i="17" s="1"/>
  <c r="Q2694" i="17"/>
  <c r="Q2858" i="17"/>
  <c r="R2858" i="17" s="1"/>
  <c r="S2858" i="17" s="1"/>
  <c r="T2858" i="17" s="1"/>
  <c r="U2858" i="17" s="1"/>
  <c r="Q82" i="17"/>
  <c r="R82" i="17" s="1"/>
  <c r="S82" i="17" s="1"/>
  <c r="T82" i="17" s="1"/>
  <c r="U82" i="17" s="1"/>
  <c r="Q285" i="17"/>
  <c r="R285" i="17" s="1"/>
  <c r="S285" i="17" s="1"/>
  <c r="T285" i="17" s="1"/>
  <c r="U285" i="17" s="1"/>
  <c r="R379" i="17"/>
  <c r="S379" i="17" s="1"/>
  <c r="T379" i="17" s="1"/>
  <c r="U379" i="17" s="1"/>
  <c r="Q379" i="17"/>
  <c r="Q541" i="17"/>
  <c r="R541" i="17" s="1"/>
  <c r="S541" i="17" s="1"/>
  <c r="T541" i="17" s="1"/>
  <c r="U541" i="17" s="1"/>
  <c r="Q751" i="17"/>
  <c r="R751" i="17" s="1"/>
  <c r="S751" i="17" s="1"/>
  <c r="T751" i="17" s="1"/>
  <c r="U751" i="17" s="1"/>
  <c r="Q915" i="17"/>
  <c r="R915" i="17" s="1"/>
  <c r="S915" i="17" s="1"/>
  <c r="T915" i="17" s="1"/>
  <c r="U915" i="17" s="1"/>
  <c r="R1244" i="17"/>
  <c r="S1244" i="17" s="1"/>
  <c r="T1244" i="17" s="1"/>
  <c r="U1244" i="17" s="1"/>
  <c r="Q1244" i="17"/>
  <c r="Q1653" i="17"/>
  <c r="R1653" i="17" s="1"/>
  <c r="S1653" i="17" s="1"/>
  <c r="T1653" i="17" s="1"/>
  <c r="U1653" i="17" s="1"/>
  <c r="Q1868" i="17"/>
  <c r="R1868" i="17" s="1"/>
  <c r="S1868" i="17" s="1"/>
  <c r="T1868" i="17" s="1"/>
  <c r="U1868" i="17" s="1"/>
  <c r="Q2015" i="17"/>
  <c r="R2015" i="17" s="1"/>
  <c r="S2015" i="17" s="1"/>
  <c r="T2015" i="17" s="1"/>
  <c r="U2015" i="17" s="1"/>
  <c r="R2197" i="17"/>
  <c r="S2197" i="17" s="1"/>
  <c r="T2197" i="17" s="1"/>
  <c r="U2197" i="17" s="1"/>
  <c r="Q2197" i="17"/>
  <c r="Q2474" i="17"/>
  <c r="R2474" i="17" s="1"/>
  <c r="S2474" i="17" s="1"/>
  <c r="T2474" i="17" s="1"/>
  <c r="U2474" i="17" s="1"/>
  <c r="Q383" i="17"/>
  <c r="R383" i="17" s="1"/>
  <c r="S383" i="17" s="1"/>
  <c r="T383" i="17" s="1"/>
  <c r="U383" i="17" s="1"/>
  <c r="Q542" i="17"/>
  <c r="R542" i="17" s="1"/>
  <c r="S542" i="17" s="1"/>
  <c r="T542" i="17" s="1"/>
  <c r="U542" i="17" s="1"/>
  <c r="R1216" i="17"/>
  <c r="S1216" i="17" s="1"/>
  <c r="T1216" i="17" s="1"/>
  <c r="U1216" i="17" s="1"/>
  <c r="Q1216" i="17"/>
  <c r="Q1593" i="17"/>
  <c r="R1593" i="17" s="1"/>
  <c r="S1593" i="17" s="1"/>
  <c r="T1593" i="17" s="1"/>
  <c r="U1593" i="17" s="1"/>
  <c r="Q1872" i="17"/>
  <c r="R1872" i="17" s="1"/>
  <c r="S1872" i="17" s="1"/>
  <c r="T1872" i="17" s="1"/>
  <c r="U1872" i="17" s="1"/>
  <c r="Q2051" i="17"/>
  <c r="R2051" i="17" s="1"/>
  <c r="S2051" i="17" s="1"/>
  <c r="T2051" i="17" s="1"/>
  <c r="U2051" i="17" s="1"/>
  <c r="R2392" i="17"/>
  <c r="S2392" i="17" s="1"/>
  <c r="T2392" i="17" s="1"/>
  <c r="U2392" i="17" s="1"/>
  <c r="Q2392" i="17"/>
  <c r="Q2396" i="17"/>
  <c r="R2396" i="17" s="1"/>
  <c r="S2396" i="17" s="1"/>
  <c r="T2396" i="17" s="1"/>
  <c r="U2396" i="17" s="1"/>
  <c r="Q2588" i="17"/>
  <c r="R2588" i="17" s="1"/>
  <c r="S2588" i="17" s="1"/>
  <c r="T2588" i="17" s="1"/>
  <c r="U2588" i="17" s="1"/>
  <c r="Q2806" i="17"/>
  <c r="R2806" i="17"/>
  <c r="S2806" i="17" s="1"/>
  <c r="T2806" i="17" s="1"/>
  <c r="U2806" i="17" s="1"/>
  <c r="Q2845" i="17"/>
  <c r="R2845" i="17" s="1"/>
  <c r="S2845" i="17" s="1"/>
  <c r="T2845" i="17" s="1"/>
  <c r="U2845" i="17" s="1"/>
  <c r="Q2815" i="17"/>
  <c r="R2815" i="17" s="1"/>
  <c r="S2815" i="17" s="1"/>
  <c r="T2815" i="17" s="1"/>
  <c r="U2815" i="17" s="1"/>
  <c r="Q2866" i="17"/>
  <c r="R2866" i="17" s="1"/>
  <c r="S2866" i="17" s="1"/>
  <c r="T2866" i="17" s="1"/>
  <c r="U2866" i="17" s="1"/>
  <c r="Q1041" i="17"/>
  <c r="R1041" i="17" s="1"/>
  <c r="S1041" i="17" s="1"/>
  <c r="T1041" i="17" s="1"/>
  <c r="U1041" i="17" s="1"/>
  <c r="R969" i="17"/>
  <c r="S969" i="17" s="1"/>
  <c r="T969" i="17" s="1"/>
  <c r="U969" i="17" s="1"/>
  <c r="Q969" i="17"/>
  <c r="Q1665" i="17"/>
  <c r="R1665" i="17" s="1"/>
  <c r="S1665" i="17" s="1"/>
  <c r="T1665" i="17" s="1"/>
  <c r="U1665" i="17" s="1"/>
  <c r="Q2081" i="17"/>
  <c r="R2081" i="17" s="1"/>
  <c r="S2081" i="17" s="1"/>
  <c r="T2081" i="17" s="1"/>
  <c r="U2081" i="17" s="1"/>
  <c r="Q1144" i="17"/>
  <c r="R1144" i="17" s="1"/>
  <c r="S1144" i="17" s="1"/>
  <c r="T1144" i="17" s="1"/>
  <c r="U1144" i="17" s="1"/>
  <c r="R1809" i="17"/>
  <c r="S1809" i="17" s="1"/>
  <c r="T1809" i="17" s="1"/>
  <c r="U1809" i="17" s="1"/>
  <c r="Q1809" i="17"/>
  <c r="Q247" i="17"/>
  <c r="R247" i="17" s="1"/>
  <c r="S247" i="17" s="1"/>
  <c r="T247" i="17" s="1"/>
  <c r="U247" i="17" s="1"/>
  <c r="Q1699" i="17"/>
  <c r="R1699" i="17" s="1"/>
  <c r="S1699" i="17" s="1"/>
  <c r="T1699" i="17" s="1"/>
  <c r="U1699" i="17" s="1"/>
  <c r="Q251" i="17"/>
  <c r="R251" i="17"/>
  <c r="S251" i="17" s="1"/>
  <c r="T251" i="17" s="1"/>
  <c r="U251" i="17" s="1"/>
  <c r="R787" i="17"/>
  <c r="S787" i="17" s="1"/>
  <c r="T787" i="17" s="1"/>
  <c r="U787" i="17" s="1"/>
  <c r="Q787" i="17"/>
  <c r="Q2017" i="17"/>
  <c r="R2017" i="17" s="1"/>
  <c r="S2017" i="17" s="1"/>
  <c r="T2017" i="17" s="1"/>
  <c r="U2017" i="17" s="1"/>
  <c r="Q1069" i="17"/>
  <c r="R1069" i="17" s="1"/>
  <c r="S1069" i="17" s="1"/>
  <c r="T1069" i="17" s="1"/>
  <c r="U1069" i="17" s="1"/>
  <c r="Q1136" i="17"/>
  <c r="R1136" i="17" s="1"/>
  <c r="S1136" i="17" s="1"/>
  <c r="T1136" i="17" s="1"/>
  <c r="U1136" i="17" s="1"/>
  <c r="R827" i="17"/>
  <c r="S827" i="17" s="1"/>
  <c r="T827" i="17" s="1"/>
  <c r="U827" i="17" s="1"/>
  <c r="Q827" i="17"/>
  <c r="Q1005" i="17"/>
  <c r="R1005" i="17" s="1"/>
  <c r="S1005" i="17" s="1"/>
  <c r="T1005" i="17" s="1"/>
  <c r="U1005" i="17" s="1"/>
  <c r="Q1914" i="17"/>
  <c r="R1914" i="17" s="1"/>
  <c r="S1914" i="17" s="1"/>
  <c r="T1914" i="17" s="1"/>
  <c r="U1914" i="17" s="1"/>
  <c r="Q1761" i="17"/>
  <c r="R1761" i="17" s="1"/>
  <c r="S1761" i="17" s="1"/>
  <c r="T1761" i="17" s="1"/>
  <c r="U1761" i="17" s="1"/>
  <c r="R1848" i="17"/>
  <c r="S1848" i="17" s="1"/>
  <c r="T1848" i="17" s="1"/>
  <c r="U1848" i="17" s="1"/>
  <c r="Q1848" i="17"/>
  <c r="Q2059" i="17"/>
  <c r="R2059" i="17" s="1"/>
  <c r="S2059" i="17" s="1"/>
  <c r="T2059" i="17" s="1"/>
  <c r="U2059" i="17" s="1"/>
  <c r="R2177" i="17"/>
  <c r="S2177" i="17" s="1"/>
  <c r="T2177" i="17" s="1"/>
  <c r="U2177" i="17" s="1"/>
  <c r="Q2177" i="17"/>
  <c r="Q2232" i="17"/>
  <c r="R2232" i="17" s="1"/>
  <c r="S2232" i="17" s="1"/>
  <c r="T2232" i="17" s="1"/>
  <c r="U2232" i="17" s="1"/>
  <c r="R2397" i="17"/>
  <c r="S2397" i="17" s="1"/>
  <c r="T2397" i="17" s="1"/>
  <c r="U2397" i="17" s="1"/>
  <c r="Q2397" i="17"/>
  <c r="Q2602" i="17"/>
  <c r="R2602" i="17" s="1"/>
  <c r="S2602" i="17" s="1"/>
  <c r="T2602" i="17" s="1"/>
  <c r="U2602" i="17" s="1"/>
  <c r="R2997" i="17"/>
  <c r="S2997" i="17" s="1"/>
  <c r="T2997" i="17" s="1"/>
  <c r="U2997" i="17" s="1"/>
  <c r="Q2997" i="17"/>
  <c r="Q377" i="17"/>
  <c r="R377" i="17" s="1"/>
  <c r="S377" i="17" s="1"/>
  <c r="T377" i="17" s="1"/>
  <c r="U377" i="17" s="1"/>
  <c r="R378" i="17"/>
  <c r="S378" i="17" s="1"/>
  <c r="T378" i="17" s="1"/>
  <c r="U378" i="17" s="1"/>
  <c r="Q378" i="17"/>
  <c r="R363" i="17"/>
  <c r="S363" i="17" s="1"/>
  <c r="T363" i="17" s="1"/>
  <c r="U363" i="17" s="1"/>
  <c r="Q363" i="17"/>
  <c r="R564" i="17"/>
  <c r="S564" i="17" s="1"/>
  <c r="T564" i="17" s="1"/>
  <c r="U564" i="17" s="1"/>
  <c r="Q564" i="17"/>
  <c r="Q709" i="17"/>
  <c r="R709" i="17" s="1"/>
  <c r="S709" i="17" s="1"/>
  <c r="T709" i="17" s="1"/>
  <c r="U709" i="17" s="1"/>
  <c r="R767" i="17"/>
  <c r="S767" i="17" s="1"/>
  <c r="T767" i="17" s="1"/>
  <c r="U767" i="17" s="1"/>
  <c r="Q767" i="17"/>
  <c r="R931" i="17"/>
  <c r="S931" i="17" s="1"/>
  <c r="T931" i="17" s="1"/>
  <c r="U931" i="17" s="1"/>
  <c r="Q931" i="17"/>
  <c r="R1731" i="17"/>
  <c r="S1731" i="17" s="1"/>
  <c r="T1731" i="17" s="1"/>
  <c r="U1731" i="17" s="1"/>
  <c r="Q1731" i="17"/>
  <c r="Q1669" i="17"/>
  <c r="R1669" i="17" s="1"/>
  <c r="S1669" i="17" s="1"/>
  <c r="T1669" i="17" s="1"/>
  <c r="U1669" i="17" s="1"/>
  <c r="R2033" i="17"/>
  <c r="S2033" i="17" s="1"/>
  <c r="T2033" i="17" s="1"/>
  <c r="U2033" i="17" s="1"/>
  <c r="Q2033" i="17"/>
  <c r="R1948" i="17"/>
  <c r="S1948" i="17" s="1"/>
  <c r="T1948" i="17" s="1"/>
  <c r="U1948" i="17" s="1"/>
  <c r="Q1948" i="17"/>
  <c r="R2149" i="17"/>
  <c r="S2149" i="17" s="1"/>
  <c r="T2149" i="17" s="1"/>
  <c r="U2149" i="17" s="1"/>
  <c r="Q2149" i="17"/>
  <c r="Q2714" i="17"/>
  <c r="R2714" i="17" s="1"/>
  <c r="S2714" i="17" s="1"/>
  <c r="T2714" i="17" s="1"/>
  <c r="U2714" i="17" s="1"/>
  <c r="Q2683" i="17"/>
  <c r="R2683" i="17" s="1"/>
  <c r="S2683" i="17" s="1"/>
  <c r="T2683" i="17" s="1"/>
  <c r="U2683" i="17" s="1"/>
  <c r="R2976" i="17"/>
  <c r="S2976" i="17" s="1"/>
  <c r="T2976" i="17" s="1"/>
  <c r="U2976" i="17" s="1"/>
  <c r="Q2976" i="17"/>
  <c r="R6" i="17"/>
  <c r="S6" i="17" s="1"/>
  <c r="T6" i="17" s="1"/>
  <c r="U6" i="17" s="1"/>
  <c r="Q6" i="17"/>
  <c r="Q340" i="17"/>
  <c r="R340" i="17" s="1"/>
  <c r="S340" i="17" s="1"/>
  <c r="T340" i="17" s="1"/>
  <c r="U340" i="17" s="1"/>
  <c r="R561" i="17"/>
  <c r="S561" i="17" s="1"/>
  <c r="T561" i="17" s="1"/>
  <c r="U561" i="17" s="1"/>
  <c r="Q561" i="17"/>
  <c r="R707" i="17"/>
  <c r="S707" i="17" s="1"/>
  <c r="T707" i="17" s="1"/>
  <c r="U707" i="17" s="1"/>
  <c r="Q707" i="17"/>
  <c r="R967" i="17"/>
  <c r="S967" i="17" s="1"/>
  <c r="T967" i="17" s="1"/>
  <c r="U967" i="17" s="1"/>
  <c r="Q967" i="17"/>
  <c r="Q1200" i="17"/>
  <c r="R1200" i="17" s="1"/>
  <c r="S1200" i="17" s="1"/>
  <c r="T1200" i="17" s="1"/>
  <c r="U1200" i="17" s="1"/>
  <c r="R1833" i="17"/>
  <c r="S1833" i="17" s="1"/>
  <c r="T1833" i="17" s="1"/>
  <c r="U1833" i="17" s="1"/>
  <c r="Q1833" i="17"/>
  <c r="R2089" i="17"/>
  <c r="S2089" i="17" s="1"/>
  <c r="T2089" i="17" s="1"/>
  <c r="U2089" i="17" s="1"/>
  <c r="Q2089" i="17"/>
  <c r="R2304" i="17"/>
  <c r="S2304" i="17" s="1"/>
  <c r="T2304" i="17" s="1"/>
  <c r="U2304" i="17" s="1"/>
  <c r="Q2304" i="17"/>
  <c r="Q2786" i="17"/>
  <c r="R2786" i="17"/>
  <c r="S2786" i="17" s="1"/>
  <c r="T2786" i="17" s="1"/>
  <c r="U2786" i="17" s="1"/>
  <c r="R2850" i="17"/>
  <c r="S2850" i="17" s="1"/>
  <c r="T2850" i="17" s="1"/>
  <c r="U2850" i="17" s="1"/>
  <c r="Q2850" i="17"/>
  <c r="R42" i="17"/>
  <c r="S42" i="17" s="1"/>
  <c r="T42" i="17" s="1"/>
  <c r="U42" i="17" s="1"/>
  <c r="Q42" i="17"/>
  <c r="R329" i="17"/>
  <c r="S329" i="17" s="1"/>
  <c r="T329" i="17" s="1"/>
  <c r="U329" i="17" s="1"/>
  <c r="Q329" i="17"/>
  <c r="Q461" i="17"/>
  <c r="R461" i="17" s="1"/>
  <c r="S461" i="17" s="1"/>
  <c r="T461" i="17" s="1"/>
  <c r="U461" i="17" s="1"/>
  <c r="R568" i="17"/>
  <c r="S568" i="17" s="1"/>
  <c r="T568" i="17" s="1"/>
  <c r="U568" i="17" s="1"/>
  <c r="Q568" i="17"/>
  <c r="R711" i="17"/>
  <c r="S711" i="17" s="1"/>
  <c r="T711" i="17" s="1"/>
  <c r="U711" i="17" s="1"/>
  <c r="Q711" i="17"/>
  <c r="R1003" i="17"/>
  <c r="S1003" i="17" s="1"/>
  <c r="T1003" i="17" s="1"/>
  <c r="U1003" i="17" s="1"/>
  <c r="Q1003" i="17"/>
  <c r="Q1268" i="17"/>
  <c r="R1268" i="17" s="1"/>
  <c r="S1268" i="17" s="1"/>
  <c r="T1268" i="17" s="1"/>
  <c r="U1268" i="17" s="1"/>
  <c r="R1709" i="17"/>
  <c r="S1709" i="17" s="1"/>
  <c r="T1709" i="17" s="1"/>
  <c r="U1709" i="17" s="1"/>
  <c r="Q1709" i="17"/>
  <c r="R1975" i="17"/>
  <c r="S1975" i="17" s="1"/>
  <c r="T1975" i="17" s="1"/>
  <c r="U1975" i="17" s="1"/>
  <c r="Q1975" i="17"/>
  <c r="R2157" i="17"/>
  <c r="S2157" i="17" s="1"/>
  <c r="T2157" i="17" s="1"/>
  <c r="U2157" i="17" s="1"/>
  <c r="Q2157" i="17"/>
  <c r="Q2886" i="17"/>
  <c r="R2886" i="17" s="1"/>
  <c r="S2886" i="17" s="1"/>
  <c r="T2886" i="17" s="1"/>
  <c r="U2886" i="17" s="1"/>
  <c r="R537" i="17"/>
  <c r="S537" i="17" s="1"/>
  <c r="T537" i="17" s="1"/>
  <c r="U537" i="17" s="1"/>
  <c r="Q537" i="17"/>
  <c r="R657" i="17"/>
  <c r="S657" i="17" s="1"/>
  <c r="T657" i="17" s="1"/>
  <c r="U657" i="17" s="1"/>
  <c r="Q657" i="17"/>
  <c r="R929" i="17"/>
  <c r="S929" i="17" s="1"/>
  <c r="T929" i="17" s="1"/>
  <c r="U929" i="17" s="1"/>
  <c r="Q929" i="17"/>
  <c r="Q779" i="17"/>
  <c r="R779" i="17" s="1"/>
  <c r="S779" i="17" s="1"/>
  <c r="T779" i="17" s="1"/>
  <c r="U779" i="17" s="1"/>
  <c r="R1007" i="17"/>
  <c r="S1007" i="17" s="1"/>
  <c r="T1007" i="17" s="1"/>
  <c r="U1007" i="17" s="1"/>
  <c r="Q1007" i="17"/>
  <c r="R1240" i="17"/>
  <c r="S1240" i="17" s="1"/>
  <c r="T1240" i="17" s="1"/>
  <c r="U1240" i="17" s="1"/>
  <c r="Q1240" i="17"/>
  <c r="R1649" i="17"/>
  <c r="S1649" i="17" s="1"/>
  <c r="T1649" i="17" s="1"/>
  <c r="U1649" i="17" s="1"/>
  <c r="Q1649" i="17"/>
  <c r="Q1864" i="17"/>
  <c r="R1864" i="17" s="1"/>
  <c r="S1864" i="17" s="1"/>
  <c r="T1864" i="17" s="1"/>
  <c r="U1864" i="17" s="1"/>
  <c r="R2075" i="17"/>
  <c r="S2075" i="17" s="1"/>
  <c r="T2075" i="17" s="1"/>
  <c r="U2075" i="17" s="1"/>
  <c r="Q2075" i="17"/>
  <c r="R2161" i="17"/>
  <c r="S2161" i="17" s="1"/>
  <c r="T2161" i="17" s="1"/>
  <c r="U2161" i="17" s="1"/>
  <c r="Q2161" i="17"/>
  <c r="R2429" i="17"/>
  <c r="S2429" i="17" s="1"/>
  <c r="T2429" i="17" s="1"/>
  <c r="U2429" i="17" s="1"/>
  <c r="Q2429" i="17"/>
  <c r="Q2634" i="17"/>
  <c r="R2634" i="17" s="1"/>
  <c r="S2634" i="17" s="1"/>
  <c r="T2634" i="17" s="1"/>
  <c r="U2634" i="17" s="1"/>
  <c r="Q2598" i="17"/>
  <c r="R2598" i="17" s="1"/>
  <c r="S2598" i="17" s="1"/>
  <c r="T2598" i="17" s="1"/>
  <c r="U2598" i="17" s="1"/>
  <c r="R2890" i="17"/>
  <c r="S2890" i="17" s="1"/>
  <c r="T2890" i="17" s="1"/>
  <c r="U2890" i="17" s="1"/>
  <c r="Q2890" i="17"/>
  <c r="R114" i="17"/>
  <c r="S114" i="17" s="1"/>
  <c r="T114" i="17" s="1"/>
  <c r="U114" i="17" s="1"/>
  <c r="Q114" i="17"/>
  <c r="Q23" i="17"/>
  <c r="R23" i="17"/>
  <c r="S23" i="17" s="1"/>
  <c r="T23" i="17" s="1"/>
  <c r="U23" i="17" s="1"/>
  <c r="R301" i="17"/>
  <c r="S301" i="17" s="1"/>
  <c r="T301" i="17" s="1"/>
  <c r="U301" i="17" s="1"/>
  <c r="Q301" i="17"/>
  <c r="R573" i="17"/>
  <c r="S573" i="17" s="1"/>
  <c r="T573" i="17" s="1"/>
  <c r="U573" i="17" s="1"/>
  <c r="Q573" i="17"/>
  <c r="R783" i="17"/>
  <c r="S783" i="17" s="1"/>
  <c r="T783" i="17" s="1"/>
  <c r="U783" i="17" s="1"/>
  <c r="Q783" i="17"/>
  <c r="Q947" i="17"/>
  <c r="R947" i="17" s="1"/>
  <c r="S947" i="17" s="1"/>
  <c r="T947" i="17" s="1"/>
  <c r="U947" i="17" s="1"/>
  <c r="R1685" i="17"/>
  <c r="S1685" i="17" s="1"/>
  <c r="T1685" i="17" s="1"/>
  <c r="U1685" i="17" s="1"/>
  <c r="Q1685" i="17"/>
  <c r="R1900" i="17"/>
  <c r="S1900" i="17" s="1"/>
  <c r="T1900" i="17" s="1"/>
  <c r="U1900" i="17" s="1"/>
  <c r="Q1900" i="17"/>
  <c r="R2047" i="17"/>
  <c r="S2047" i="17" s="1"/>
  <c r="T2047" i="17" s="1"/>
  <c r="U2047" i="17" s="1"/>
  <c r="Q2047" i="17"/>
  <c r="Q27" i="17"/>
  <c r="R27" i="17"/>
  <c r="S27" i="17" s="1"/>
  <c r="T27" i="17" s="1"/>
  <c r="U27" i="17" s="1"/>
  <c r="R612" i="17"/>
  <c r="S612" i="17" s="1"/>
  <c r="T612" i="17" s="1"/>
  <c r="U612" i="17" s="1"/>
  <c r="Q612" i="17"/>
  <c r="R626" i="17"/>
  <c r="S626" i="17" s="1"/>
  <c r="T626" i="17" s="1"/>
  <c r="U626" i="17" s="1"/>
  <c r="Q626" i="17"/>
  <c r="R1116" i="17"/>
  <c r="S1116" i="17" s="1"/>
  <c r="T1116" i="17" s="1"/>
  <c r="U1116" i="17" s="1"/>
  <c r="Q1116" i="17"/>
  <c r="Q1248" i="17"/>
  <c r="R1248" i="17" s="1"/>
  <c r="S1248" i="17" s="1"/>
  <c r="T1248" i="17" s="1"/>
  <c r="U1248" i="17" s="1"/>
  <c r="R1625" i="17"/>
  <c r="S1625" i="17" s="1"/>
  <c r="T1625" i="17" s="1"/>
  <c r="U1625" i="17" s="1"/>
  <c r="Q1625" i="17"/>
  <c r="R1904" i="17"/>
  <c r="S1904" i="17" s="1"/>
  <c r="T1904" i="17" s="1"/>
  <c r="U1904" i="17" s="1"/>
  <c r="Q1904" i="17"/>
  <c r="R2090" i="17"/>
  <c r="S2090" i="17" s="1"/>
  <c r="T2090" i="17" s="1"/>
  <c r="U2090" i="17" s="1"/>
  <c r="Q2090" i="17"/>
  <c r="Q2256" i="17"/>
  <c r="R2256" i="17" s="1"/>
  <c r="S2256" i="17" s="1"/>
  <c r="T2256" i="17" s="1"/>
  <c r="U2256" i="17" s="1"/>
  <c r="R2612" i="17"/>
  <c r="S2612" i="17" s="1"/>
  <c r="T2612" i="17" s="1"/>
  <c r="U2612" i="17" s="1"/>
  <c r="Q2612" i="17"/>
  <c r="R2813" i="17"/>
  <c r="S2813" i="17" s="1"/>
  <c r="T2813" i="17" s="1"/>
  <c r="U2813" i="17" s="1"/>
  <c r="Q2813" i="17"/>
  <c r="R2817" i="17"/>
  <c r="S2817" i="17" s="1"/>
  <c r="T2817" i="17" s="1"/>
  <c r="U2817" i="17" s="1"/>
  <c r="Q2817" i="17"/>
  <c r="Q560" i="17"/>
  <c r="R560" i="17" s="1"/>
  <c r="S560" i="17" s="1"/>
  <c r="T560" i="17" s="1"/>
  <c r="U560" i="17" s="1"/>
  <c r="R1963" i="17"/>
  <c r="S1963" i="17" s="1"/>
  <c r="T1963" i="17" s="1"/>
  <c r="U1963" i="17" s="1"/>
  <c r="Q1963" i="17"/>
  <c r="R2988" i="17"/>
  <c r="S2988" i="17" s="1"/>
  <c r="T2988" i="17" s="1"/>
  <c r="U2988" i="17" s="1"/>
  <c r="Q2988" i="17"/>
  <c r="R309" i="17"/>
  <c r="S309" i="17" s="1"/>
  <c r="T309" i="17" s="1"/>
  <c r="U309" i="17" s="1"/>
  <c r="Q309" i="17"/>
  <c r="Q554" i="17"/>
  <c r="R554" i="17" s="1"/>
  <c r="S554" i="17" s="1"/>
  <c r="T554" i="17" s="1"/>
  <c r="U554" i="17" s="1"/>
  <c r="R1852" i="17"/>
  <c r="S1852" i="17" s="1"/>
  <c r="T1852" i="17" s="1"/>
  <c r="U1852" i="17" s="1"/>
  <c r="Q1852" i="17"/>
  <c r="R2332" i="17"/>
  <c r="S2332" i="17" s="1"/>
  <c r="T2332" i="17" s="1"/>
  <c r="U2332" i="17" s="1"/>
  <c r="Q2332" i="17"/>
  <c r="R2146" i="17"/>
  <c r="S2146" i="17" s="1"/>
  <c r="T2146" i="17" s="1"/>
  <c r="U2146" i="17" s="1"/>
  <c r="Q2146" i="17"/>
  <c r="Q386" i="17"/>
  <c r="R386" i="17" s="1"/>
  <c r="S386" i="17" s="1"/>
  <c r="T386" i="17" s="1"/>
  <c r="U386" i="17" s="1"/>
  <c r="R375" i="17"/>
  <c r="S375" i="17" s="1"/>
  <c r="T375" i="17" s="1"/>
  <c r="U375" i="17" s="1"/>
  <c r="Q375" i="17"/>
  <c r="R683" i="17"/>
  <c r="S683" i="17" s="1"/>
  <c r="T683" i="17" s="1"/>
  <c r="U683" i="17" s="1"/>
  <c r="Q683" i="17"/>
  <c r="R2280" i="17"/>
  <c r="S2280" i="17" s="1"/>
  <c r="T2280" i="17" s="1"/>
  <c r="U2280" i="17" s="1"/>
  <c r="Q2280" i="17"/>
  <c r="Q315" i="17"/>
  <c r="R315" i="17" s="1"/>
  <c r="S315" i="17" s="1"/>
  <c r="T315" i="17" s="1"/>
  <c r="U315" i="17" s="1"/>
  <c r="R1987" i="17"/>
  <c r="S1987" i="17" s="1"/>
  <c r="T1987" i="17" s="1"/>
  <c r="U1987" i="17" s="1"/>
  <c r="Q1987" i="17"/>
  <c r="R549" i="17"/>
  <c r="S549" i="17" s="1"/>
  <c r="T549" i="17" s="1"/>
  <c r="U549" i="17" s="1"/>
  <c r="Q549" i="17"/>
  <c r="R961" i="17"/>
  <c r="S961" i="17" s="1"/>
  <c r="T961" i="17" s="1"/>
  <c r="U961" i="17" s="1"/>
  <c r="Q961" i="17"/>
  <c r="Q933" i="17"/>
  <c r="R933" i="17" s="1"/>
  <c r="S933" i="17" s="1"/>
  <c r="T933" i="17" s="1"/>
  <c r="U933" i="17" s="1"/>
  <c r="R1793" i="17"/>
  <c r="S1793" i="17" s="1"/>
  <c r="T1793" i="17" s="1"/>
  <c r="U1793" i="17" s="1"/>
  <c r="Q1793" i="17"/>
  <c r="R1880" i="17"/>
  <c r="S1880" i="17" s="1"/>
  <c r="T1880" i="17" s="1"/>
  <c r="U1880" i="17" s="1"/>
  <c r="Q1880" i="17"/>
  <c r="R2209" i="17"/>
  <c r="S2209" i="17" s="1"/>
  <c r="T2209" i="17" s="1"/>
  <c r="U2209" i="17" s="1"/>
  <c r="Q2209" i="17"/>
  <c r="Q2264" i="17"/>
  <c r="R2264" i="17" s="1"/>
  <c r="S2264" i="17" s="1"/>
  <c r="T2264" i="17" s="1"/>
  <c r="U2264" i="17" s="1"/>
  <c r="Q2613" i="17"/>
  <c r="R2613" i="17" s="1"/>
  <c r="S2613" i="17" s="1"/>
  <c r="T2613" i="17" s="1"/>
  <c r="U2613" i="17" s="1"/>
  <c r="Q2632" i="17"/>
  <c r="R2632" i="17" s="1"/>
  <c r="S2632" i="17" s="1"/>
  <c r="T2632" i="17" s="1"/>
  <c r="U2632" i="17" s="1"/>
  <c r="R2923" i="17"/>
  <c r="S2923" i="17" s="1"/>
  <c r="T2923" i="17" s="1"/>
  <c r="U2923" i="17" s="1"/>
  <c r="Q2923" i="17"/>
  <c r="Q393" i="17"/>
  <c r="R393" i="17" s="1"/>
  <c r="S393" i="17" s="1"/>
  <c r="T393" i="17" s="1"/>
  <c r="U393" i="17" s="1"/>
  <c r="R410" i="17"/>
  <c r="S410" i="17" s="1"/>
  <c r="T410" i="17" s="1"/>
  <c r="U410" i="17" s="1"/>
  <c r="Q410" i="17"/>
  <c r="R415" i="17"/>
  <c r="S415" i="17" s="1"/>
  <c r="T415" i="17" s="1"/>
  <c r="U415" i="17" s="1"/>
  <c r="Q415" i="17"/>
  <c r="R557" i="17"/>
  <c r="S557" i="17" s="1"/>
  <c r="T557" i="17" s="1"/>
  <c r="U557" i="17" s="1"/>
  <c r="Q557" i="17"/>
  <c r="Q773" i="17"/>
  <c r="R773" i="17" s="1"/>
  <c r="S773" i="17" s="1"/>
  <c r="T773" i="17" s="1"/>
  <c r="U773" i="17" s="1"/>
  <c r="R799" i="17"/>
  <c r="S799" i="17" s="1"/>
  <c r="T799" i="17" s="1"/>
  <c r="U799" i="17" s="1"/>
  <c r="Q799" i="17"/>
  <c r="R963" i="17"/>
  <c r="S963" i="17" s="1"/>
  <c r="T963" i="17" s="1"/>
  <c r="U963" i="17" s="1"/>
  <c r="Q963" i="17"/>
  <c r="R1795" i="17"/>
  <c r="S1795" i="17" s="1"/>
  <c r="T1795" i="17" s="1"/>
  <c r="U1795" i="17" s="1"/>
  <c r="Q1795" i="17"/>
  <c r="Q1701" i="17"/>
  <c r="R1701" i="17" s="1"/>
  <c r="S1701" i="17" s="1"/>
  <c r="T1701" i="17" s="1"/>
  <c r="U1701" i="17" s="1"/>
  <c r="R1977" i="17"/>
  <c r="S1977" i="17" s="1"/>
  <c r="T1977" i="17" s="1"/>
  <c r="U1977" i="17" s="1"/>
  <c r="Q1977" i="17"/>
  <c r="R1959" i="17"/>
  <c r="S1959" i="17" s="1"/>
  <c r="T1959" i="17" s="1"/>
  <c r="U1959" i="17" s="1"/>
  <c r="Q1959" i="17"/>
  <c r="R2181" i="17"/>
  <c r="S2181" i="17" s="1"/>
  <c r="T2181" i="17" s="1"/>
  <c r="U2181" i="17" s="1"/>
  <c r="Q2181" i="17"/>
  <c r="Q2376" i="17"/>
  <c r="R2376" i="17" s="1"/>
  <c r="S2376" i="17" s="1"/>
  <c r="T2376" i="17" s="1"/>
  <c r="U2376" i="17" s="1"/>
  <c r="R2682" i="17"/>
  <c r="S2682" i="17" s="1"/>
  <c r="T2682" i="17" s="1"/>
  <c r="U2682" i="17" s="1"/>
  <c r="Q2682" i="17"/>
  <c r="R2596" i="17"/>
  <c r="S2596" i="17" s="1"/>
  <c r="T2596" i="17" s="1"/>
  <c r="U2596" i="17" s="1"/>
  <c r="Q2596" i="17"/>
  <c r="Q2601" i="17"/>
  <c r="R2601" i="17" s="1"/>
  <c r="S2601" i="17" s="1"/>
  <c r="T2601" i="17" s="1"/>
  <c r="U2601" i="17" s="1"/>
  <c r="Q2846" i="17"/>
  <c r="R2846" i="17" s="1"/>
  <c r="S2846" i="17" s="1"/>
  <c r="T2846" i="17" s="1"/>
  <c r="U2846" i="17" s="1"/>
  <c r="Q2994" i="17"/>
  <c r="R2994" i="17" s="1"/>
  <c r="S2994" i="17" s="1"/>
  <c r="T2994" i="17" s="1"/>
  <c r="U2994" i="17" s="1"/>
  <c r="R38" i="17"/>
  <c r="S38" i="17" s="1"/>
  <c r="T38" i="17" s="1"/>
  <c r="U38" i="17" s="1"/>
  <c r="Q38" i="17"/>
  <c r="R345" i="17"/>
  <c r="S345" i="17" s="1"/>
  <c r="T345" i="17" s="1"/>
  <c r="U345" i="17" s="1"/>
  <c r="Q345" i="17"/>
  <c r="Q739" i="17"/>
  <c r="R739" i="17" s="1"/>
  <c r="S739" i="17" s="1"/>
  <c r="T739" i="17" s="1"/>
  <c r="U739" i="17" s="1"/>
  <c r="R999" i="17"/>
  <c r="S999" i="17" s="1"/>
  <c r="T999" i="17" s="1"/>
  <c r="U999" i="17" s="1"/>
  <c r="Q999" i="17"/>
  <c r="R1232" i="17"/>
  <c r="S1232" i="17" s="1"/>
  <c r="T1232" i="17" s="1"/>
  <c r="U1232" i="17" s="1"/>
  <c r="Q1232" i="17"/>
  <c r="R1609" i="17"/>
  <c r="S1609" i="17" s="1"/>
  <c r="T1609" i="17" s="1"/>
  <c r="U1609" i="17" s="1"/>
  <c r="Q1609" i="17"/>
  <c r="Q2121" i="17"/>
  <c r="R2121" i="17" s="1"/>
  <c r="S2121" i="17" s="1"/>
  <c r="T2121" i="17" s="1"/>
  <c r="U2121" i="17" s="1"/>
  <c r="R2336" i="17"/>
  <c r="S2336" i="17" s="1"/>
  <c r="T2336" i="17" s="1"/>
  <c r="U2336" i="17" s="1"/>
  <c r="Q2336" i="17"/>
  <c r="Q2660" i="17"/>
  <c r="R2660" i="17" s="1"/>
  <c r="S2660" i="17" s="1"/>
  <c r="T2660" i="17" s="1"/>
  <c r="U2660" i="17" s="1"/>
  <c r="R2882" i="17"/>
  <c r="S2882" i="17" s="1"/>
  <c r="T2882" i="17" s="1"/>
  <c r="U2882" i="17" s="1"/>
  <c r="Q2882" i="17"/>
  <c r="Q74" i="17"/>
  <c r="R74" i="17" s="1"/>
  <c r="S74" i="17" s="1"/>
  <c r="T74" i="17" s="1"/>
  <c r="U74" i="17" s="1"/>
  <c r="R365" i="17"/>
  <c r="S365" i="17" s="1"/>
  <c r="T365" i="17" s="1"/>
  <c r="U365" i="17" s="1"/>
  <c r="Q365" i="17"/>
  <c r="R693" i="17"/>
  <c r="S693" i="17" s="1"/>
  <c r="T693" i="17" s="1"/>
  <c r="U693" i="17" s="1"/>
  <c r="Q693" i="17"/>
  <c r="R629" i="17"/>
  <c r="S629" i="17" s="1"/>
  <c r="T629" i="17" s="1"/>
  <c r="U629" i="17" s="1"/>
  <c r="Q629" i="17"/>
  <c r="Q743" i="17"/>
  <c r="R743" i="17" s="1"/>
  <c r="S743" i="17" s="1"/>
  <c r="T743" i="17" s="1"/>
  <c r="U743" i="17" s="1"/>
  <c r="R1035" i="17"/>
  <c r="S1035" i="17" s="1"/>
  <c r="T1035" i="17" s="1"/>
  <c r="U1035" i="17" s="1"/>
  <c r="Q1035" i="17"/>
  <c r="R1741" i="17"/>
  <c r="S1741" i="17" s="1"/>
  <c r="T1741" i="17" s="1"/>
  <c r="U1741" i="17" s="1"/>
  <c r="Q1741" i="17"/>
  <c r="R2007" i="17"/>
  <c r="S2007" i="17" s="1"/>
  <c r="T2007" i="17" s="1"/>
  <c r="U2007" i="17" s="1"/>
  <c r="Q2007" i="17"/>
  <c r="Q2189" i="17"/>
  <c r="R2189" i="17" s="1"/>
  <c r="S2189" i="17" s="1"/>
  <c r="T2189" i="17" s="1"/>
  <c r="U2189" i="17" s="1"/>
  <c r="R2461" i="17"/>
  <c r="S2461" i="17" s="1"/>
  <c r="T2461" i="17" s="1"/>
  <c r="U2461" i="17" s="1"/>
  <c r="Q2461" i="17"/>
  <c r="R2630" i="17"/>
  <c r="S2630" i="17" s="1"/>
  <c r="T2630" i="17" s="1"/>
  <c r="U2630" i="17" s="1"/>
  <c r="Q2630" i="17"/>
  <c r="R569" i="17"/>
  <c r="S569" i="17" s="1"/>
  <c r="T569" i="17" s="1"/>
  <c r="U569" i="17" s="1"/>
  <c r="Q569" i="17"/>
  <c r="Q945" i="17"/>
  <c r="R945" i="17" s="1"/>
  <c r="S945" i="17" s="1"/>
  <c r="T945" i="17" s="1"/>
  <c r="U945" i="17" s="1"/>
  <c r="R811" i="17"/>
  <c r="S811" i="17" s="1"/>
  <c r="T811" i="17" s="1"/>
  <c r="U811" i="17" s="1"/>
  <c r="Q811" i="17"/>
  <c r="R1039" i="17"/>
  <c r="S1039" i="17" s="1"/>
  <c r="T1039" i="17" s="1"/>
  <c r="U1039" i="17" s="1"/>
  <c r="Q1039" i="17"/>
  <c r="R1272" i="17"/>
  <c r="S1272" i="17" s="1"/>
  <c r="T1272" i="17" s="1"/>
  <c r="U1272" i="17" s="1"/>
  <c r="Q1272" i="17"/>
  <c r="Q1681" i="17"/>
  <c r="R1681" i="17" s="1"/>
  <c r="S1681" i="17" s="1"/>
  <c r="T1681" i="17" s="1"/>
  <c r="U1681" i="17" s="1"/>
  <c r="R1896" i="17"/>
  <c r="S1896" i="17" s="1"/>
  <c r="T1896" i="17" s="1"/>
  <c r="U1896" i="17" s="1"/>
  <c r="Q1896" i="17"/>
  <c r="R2193" i="17"/>
  <c r="S2193" i="17" s="1"/>
  <c r="T2193" i="17" s="1"/>
  <c r="U2193" i="17" s="1"/>
  <c r="Q2193" i="17"/>
  <c r="R2465" i="17"/>
  <c r="S2465" i="17" s="1"/>
  <c r="T2465" i="17" s="1"/>
  <c r="U2465" i="17" s="1"/>
  <c r="Q2465" i="17"/>
  <c r="Q2698" i="17"/>
  <c r="R2698" i="17" s="1"/>
  <c r="S2698" i="17" s="1"/>
  <c r="T2698" i="17" s="1"/>
  <c r="U2698" i="17" s="1"/>
  <c r="R2940" i="17"/>
  <c r="S2940" i="17" s="1"/>
  <c r="T2940" i="17" s="1"/>
  <c r="U2940" i="17" s="1"/>
  <c r="Q2940" i="17"/>
  <c r="R146" i="17"/>
  <c r="S146" i="17" s="1"/>
  <c r="T146" i="17" s="1"/>
  <c r="U146" i="17" s="1"/>
  <c r="Q146" i="17"/>
  <c r="R317" i="17"/>
  <c r="S317" i="17" s="1"/>
  <c r="T317" i="17" s="1"/>
  <c r="U317" i="17" s="1"/>
  <c r="Q317" i="17"/>
  <c r="Q449" i="17"/>
  <c r="R449" i="17" s="1"/>
  <c r="S449" i="17" s="1"/>
  <c r="T449" i="17" s="1"/>
  <c r="U449" i="17" s="1"/>
  <c r="R579" i="17"/>
  <c r="S579" i="17" s="1"/>
  <c r="T579" i="17" s="1"/>
  <c r="U579" i="17" s="1"/>
  <c r="Q579" i="17"/>
  <c r="R815" i="17"/>
  <c r="S815" i="17" s="1"/>
  <c r="T815" i="17" s="1"/>
  <c r="U815" i="17" s="1"/>
  <c r="Q815" i="17"/>
  <c r="R979" i="17"/>
  <c r="S979" i="17" s="1"/>
  <c r="T979" i="17" s="1"/>
  <c r="U979" i="17" s="1"/>
  <c r="Q979" i="17"/>
  <c r="Q1717" i="17"/>
  <c r="R1717" i="17" s="1"/>
  <c r="S1717" i="17" s="1"/>
  <c r="T1717" i="17" s="1"/>
  <c r="U1717" i="17" s="1"/>
  <c r="R1932" i="17"/>
  <c r="S1932" i="17" s="1"/>
  <c r="T1932" i="17" s="1"/>
  <c r="U1932" i="17" s="1"/>
  <c r="Q1932" i="17"/>
  <c r="R2252" i="17"/>
  <c r="S2252" i="17" s="1"/>
  <c r="T2252" i="17" s="1"/>
  <c r="U2252" i="17" s="1"/>
  <c r="Q2252" i="17"/>
  <c r="Q2790" i="17"/>
  <c r="R2790" i="17" s="1"/>
  <c r="S2790" i="17" s="1"/>
  <c r="T2790" i="17" s="1"/>
  <c r="U2790" i="17" s="1"/>
  <c r="Q2960" i="17"/>
  <c r="R2960" i="17" s="1"/>
  <c r="S2960" i="17" s="1"/>
  <c r="T2960" i="17" s="1"/>
  <c r="U2960" i="17" s="1"/>
  <c r="R632" i="17"/>
  <c r="S632" i="17" s="1"/>
  <c r="T632" i="17" s="1"/>
  <c r="U632" i="17" s="1"/>
  <c r="Q632" i="17"/>
  <c r="R615" i="17"/>
  <c r="S615" i="17" s="1"/>
  <c r="T615" i="17" s="1"/>
  <c r="U615" i="17" s="1"/>
  <c r="Q615" i="17"/>
  <c r="R659" i="17"/>
  <c r="S659" i="17" s="1"/>
  <c r="T659" i="17" s="1"/>
  <c r="U659" i="17" s="1"/>
  <c r="Q659" i="17"/>
  <c r="Q919" i="17"/>
  <c r="R919" i="17" s="1"/>
  <c r="S919" i="17" s="1"/>
  <c r="T919" i="17" s="1"/>
  <c r="U919" i="17" s="1"/>
  <c r="R1615" i="17"/>
  <c r="S1615" i="17" s="1"/>
  <c r="T1615" i="17" s="1"/>
  <c r="U1615" i="17" s="1"/>
  <c r="Q1615" i="17"/>
  <c r="R1607" i="17"/>
  <c r="S1607" i="17" s="1"/>
  <c r="T1607" i="17" s="1"/>
  <c r="U1607" i="17" s="1"/>
  <c r="Q1607" i="17"/>
  <c r="R1862" i="17"/>
  <c r="S1862" i="17" s="1"/>
  <c r="T1862" i="17" s="1"/>
  <c r="U1862" i="17" s="1"/>
  <c r="Q1862" i="17"/>
  <c r="Q1657" i="17"/>
  <c r="R1657" i="17" s="1"/>
  <c r="S1657" i="17" s="1"/>
  <c r="T1657" i="17" s="1"/>
  <c r="U1657" i="17" s="1"/>
  <c r="R1954" i="17"/>
  <c r="S1954" i="17" s="1"/>
  <c r="T1954" i="17" s="1"/>
  <c r="U1954" i="17" s="1"/>
  <c r="Q1954" i="17"/>
  <c r="R1936" i="17"/>
  <c r="S1936" i="17" s="1"/>
  <c r="T1936" i="17" s="1"/>
  <c r="U1936" i="17" s="1"/>
  <c r="Q1936" i="17"/>
  <c r="R2130" i="17"/>
  <c r="S2130" i="17" s="1"/>
  <c r="T2130" i="17" s="1"/>
  <c r="U2130" i="17" s="1"/>
  <c r="Q2130" i="17"/>
  <c r="Q2288" i="17"/>
  <c r="R2288" i="17" s="1"/>
  <c r="S2288" i="17" s="1"/>
  <c r="T2288" i="17" s="1"/>
  <c r="U2288" i="17" s="1"/>
  <c r="R2662" i="17"/>
  <c r="S2662" i="17" s="1"/>
  <c r="T2662" i="17" s="1"/>
  <c r="U2662" i="17" s="1"/>
  <c r="Q2662" i="17"/>
  <c r="R2150" i="17"/>
  <c r="S2150" i="17" s="1"/>
  <c r="T2150" i="17" s="1"/>
  <c r="U2150" i="17" s="1"/>
  <c r="Q2150" i="17"/>
  <c r="Q877" i="17"/>
  <c r="R877" i="17" s="1"/>
  <c r="S877" i="17" s="1"/>
  <c r="T877" i="17" s="1"/>
  <c r="U877" i="17" s="1"/>
  <c r="Q911" i="17"/>
  <c r="R911" i="17" s="1"/>
  <c r="S911" i="17" s="1"/>
  <c r="T911" i="17" s="1"/>
  <c r="U911" i="17" s="1"/>
  <c r="R556" i="17"/>
  <c r="S556" i="17" s="1"/>
  <c r="T556" i="17" s="1"/>
  <c r="U556" i="17" s="1"/>
  <c r="Q556" i="17"/>
  <c r="R1589" i="17"/>
  <c r="S1589" i="17" s="1"/>
  <c r="T1589" i="17" s="1"/>
  <c r="U1589" i="17" s="1"/>
  <c r="Q1589" i="17"/>
  <c r="R2408" i="17"/>
  <c r="S2408" i="17" s="1"/>
  <c r="T2408" i="17" s="1"/>
  <c r="U2408" i="17" s="1"/>
  <c r="Q2408" i="17"/>
  <c r="Q651" i="17"/>
  <c r="R651" i="17" s="1"/>
  <c r="S651" i="17" s="1"/>
  <c r="T651" i="17" s="1"/>
  <c r="U651" i="17" s="1"/>
  <c r="R689" i="17"/>
  <c r="S689" i="17" s="1"/>
  <c r="T689" i="17" s="1"/>
  <c r="U689" i="17" s="1"/>
  <c r="Q689" i="17"/>
  <c r="R1025" i="17"/>
  <c r="S1025" i="17" s="1"/>
  <c r="T1025" i="17" s="1"/>
  <c r="U1025" i="17" s="1"/>
  <c r="Q1025" i="17"/>
  <c r="R997" i="17"/>
  <c r="S997" i="17" s="1"/>
  <c r="T997" i="17" s="1"/>
  <c r="U997" i="17" s="1"/>
  <c r="Q997" i="17"/>
  <c r="Q1679" i="17"/>
  <c r="R1679" i="17" s="1"/>
  <c r="S1679" i="17" s="1"/>
  <c r="T1679" i="17" s="1"/>
  <c r="U1679" i="17" s="1"/>
  <c r="R1825" i="17"/>
  <c r="S1825" i="17" s="1"/>
  <c r="T1825" i="17" s="1"/>
  <c r="U1825" i="17" s="1"/>
  <c r="Q1825" i="17"/>
  <c r="R1912" i="17"/>
  <c r="S1912" i="17" s="1"/>
  <c r="T1912" i="17" s="1"/>
  <c r="U1912" i="17" s="1"/>
  <c r="Q1912" i="17"/>
  <c r="R2296" i="17"/>
  <c r="S2296" i="17" s="1"/>
  <c r="T2296" i="17" s="1"/>
  <c r="U2296" i="17" s="1"/>
  <c r="Q2296" i="17"/>
  <c r="Q2769" i="17"/>
  <c r="R2769" i="17"/>
  <c r="S2769" i="17" s="1"/>
  <c r="T2769" i="17" s="1"/>
  <c r="U2769" i="17" s="1"/>
  <c r="R2712" i="17"/>
  <c r="S2712" i="17" s="1"/>
  <c r="T2712" i="17" s="1"/>
  <c r="U2712" i="17" s="1"/>
  <c r="Q2712" i="17"/>
  <c r="Q2942" i="17"/>
  <c r="R2942" i="17" s="1"/>
  <c r="S2942" i="17" s="1"/>
  <c r="T2942" i="17" s="1"/>
  <c r="U2942" i="17" s="1"/>
  <c r="R409" i="17"/>
  <c r="S409" i="17" s="1"/>
  <c r="T409" i="17" s="1"/>
  <c r="U409" i="17" s="1"/>
  <c r="Q409" i="17"/>
  <c r="Q745" i="17"/>
  <c r="R745" i="17" s="1"/>
  <c r="S745" i="17" s="1"/>
  <c r="T745" i="17" s="1"/>
  <c r="U745" i="17" s="1"/>
  <c r="R831" i="17"/>
  <c r="S831" i="17" s="1"/>
  <c r="T831" i="17" s="1"/>
  <c r="U831" i="17" s="1"/>
  <c r="Q831" i="17"/>
  <c r="R995" i="17"/>
  <c r="S995" i="17" s="1"/>
  <c r="T995" i="17" s="1"/>
  <c r="U995" i="17" s="1"/>
  <c r="Q995" i="17"/>
  <c r="R1595" i="17"/>
  <c r="S1595" i="17" s="1"/>
  <c r="T1595" i="17" s="1"/>
  <c r="U1595" i="17" s="1"/>
  <c r="Q1595" i="17"/>
  <c r="Q2001" i="17"/>
  <c r="R2001" i="17" s="1"/>
  <c r="S2001" i="17" s="1"/>
  <c r="T2001" i="17" s="1"/>
  <c r="U2001" i="17" s="1"/>
  <c r="R1733" i="17"/>
  <c r="S1733" i="17" s="1"/>
  <c r="T1733" i="17" s="1"/>
  <c r="U1733" i="17" s="1"/>
  <c r="Q1733" i="17"/>
  <c r="R2037" i="17"/>
  <c r="S2037" i="17" s="1"/>
  <c r="T2037" i="17" s="1"/>
  <c r="U2037" i="17" s="1"/>
  <c r="Q2037" i="17"/>
  <c r="R1967" i="17"/>
  <c r="S1967" i="17" s="1"/>
  <c r="T1967" i="17" s="1"/>
  <c r="U1967" i="17" s="1"/>
  <c r="Q1967" i="17"/>
  <c r="Q2110" i="17"/>
  <c r="R2110" i="17" s="1"/>
  <c r="S2110" i="17" s="1"/>
  <c r="T2110" i="17" s="1"/>
  <c r="U2110" i="17" s="1"/>
  <c r="R2236" i="17"/>
  <c r="S2236" i="17" s="1"/>
  <c r="T2236" i="17" s="1"/>
  <c r="U2236" i="17" s="1"/>
  <c r="Q2236" i="17"/>
  <c r="R2617" i="17"/>
  <c r="S2617" i="17" s="1"/>
  <c r="T2617" i="17" s="1"/>
  <c r="U2617" i="17" s="1"/>
  <c r="Q2617" i="17"/>
  <c r="Q2831" i="17"/>
  <c r="R2831" i="17" s="1"/>
  <c r="S2831" i="17" s="1"/>
  <c r="T2831" i="17" s="1"/>
  <c r="U2831" i="17" s="1"/>
  <c r="Q2878" i="17"/>
  <c r="R2878" i="17" s="1"/>
  <c r="S2878" i="17" s="1"/>
  <c r="T2878" i="17" s="1"/>
  <c r="U2878" i="17" s="1"/>
  <c r="R70" i="17"/>
  <c r="S70" i="17" s="1"/>
  <c r="T70" i="17" s="1"/>
  <c r="U70" i="17" s="1"/>
  <c r="Q70" i="17"/>
  <c r="R318" i="17"/>
  <c r="S318" i="17" s="1"/>
  <c r="T318" i="17" s="1"/>
  <c r="U318" i="17" s="1"/>
  <c r="Q318" i="17"/>
  <c r="R771" i="17"/>
  <c r="S771" i="17" s="1"/>
  <c r="T771" i="17" s="1"/>
  <c r="U771" i="17" s="1"/>
  <c r="Q771" i="17"/>
  <c r="Q1031" i="17"/>
  <c r="R1031" i="17" s="1"/>
  <c r="S1031" i="17" s="1"/>
  <c r="T1031" i="17" s="1"/>
  <c r="U1031" i="17" s="1"/>
  <c r="R1264" i="17"/>
  <c r="S1264" i="17" s="1"/>
  <c r="T1264" i="17" s="1"/>
  <c r="U1264" i="17" s="1"/>
  <c r="Q1264" i="17"/>
  <c r="R1641" i="17"/>
  <c r="S1641" i="17" s="1"/>
  <c r="T1641" i="17" s="1"/>
  <c r="U1641" i="17" s="1"/>
  <c r="Q1641" i="17"/>
  <c r="R1856" i="17"/>
  <c r="S1856" i="17" s="1"/>
  <c r="T1856" i="17" s="1"/>
  <c r="U1856" i="17" s="1"/>
  <c r="Q1856" i="17"/>
  <c r="Q1971" i="17"/>
  <c r="R1971" i="17" s="1"/>
  <c r="S1971" i="17" s="1"/>
  <c r="T1971" i="17" s="1"/>
  <c r="U1971" i="17" s="1"/>
  <c r="R2153" i="17"/>
  <c r="S2153" i="17" s="1"/>
  <c r="T2153" i="17" s="1"/>
  <c r="U2153" i="17" s="1"/>
  <c r="Q2153" i="17"/>
  <c r="R2368" i="17"/>
  <c r="S2368" i="17" s="1"/>
  <c r="T2368" i="17" s="1"/>
  <c r="U2368" i="17" s="1"/>
  <c r="Q2368" i="17"/>
  <c r="Q2610" i="17"/>
  <c r="R2610" i="17" s="1"/>
  <c r="S2610" i="17" s="1"/>
  <c r="T2610" i="17" s="1"/>
  <c r="U2610" i="17" s="1"/>
  <c r="Q2964" i="17"/>
  <c r="R2964" i="17" s="1"/>
  <c r="S2964" i="17" s="1"/>
  <c r="T2964" i="17" s="1"/>
  <c r="U2964" i="17" s="1"/>
  <c r="R106" i="17"/>
  <c r="S106" i="17" s="1"/>
  <c r="T106" i="17" s="1"/>
  <c r="U106" i="17" s="1"/>
  <c r="Q106" i="17"/>
  <c r="R381" i="17"/>
  <c r="S381" i="17" s="1"/>
  <c r="T381" i="17" s="1"/>
  <c r="U381" i="17" s="1"/>
  <c r="Q381" i="17"/>
  <c r="R749" i="17"/>
  <c r="S749" i="17" s="1"/>
  <c r="T749" i="17" s="1"/>
  <c r="U749" i="17" s="1"/>
  <c r="Q749" i="17"/>
  <c r="Q669" i="17"/>
  <c r="R669" i="17" s="1"/>
  <c r="S669" i="17" s="1"/>
  <c r="T669" i="17" s="1"/>
  <c r="U669" i="17" s="1"/>
  <c r="R677" i="17"/>
  <c r="S677" i="17" s="1"/>
  <c r="T677" i="17" s="1"/>
  <c r="U677" i="17" s="1"/>
  <c r="Q677" i="17"/>
  <c r="R907" i="17"/>
  <c r="S907" i="17" s="1"/>
  <c r="T907" i="17" s="1"/>
  <c r="U907" i="17" s="1"/>
  <c r="Q907" i="17"/>
  <c r="R775" i="17"/>
  <c r="S775" i="17" s="1"/>
  <c r="T775" i="17" s="1"/>
  <c r="U775" i="17" s="1"/>
  <c r="Q775" i="17"/>
  <c r="Q1773" i="17"/>
  <c r="R1773" i="17" s="1"/>
  <c r="S1773" i="17" s="1"/>
  <c r="T1773" i="17" s="1"/>
  <c r="U1773" i="17" s="1"/>
  <c r="R1860" i="17"/>
  <c r="S1860" i="17" s="1"/>
  <c r="T1860" i="17" s="1"/>
  <c r="U1860" i="17" s="1"/>
  <c r="Q1860" i="17"/>
  <c r="R2039" i="17"/>
  <c r="S2039" i="17" s="1"/>
  <c r="T2039" i="17" s="1"/>
  <c r="U2039" i="17" s="1"/>
  <c r="Q2039" i="17"/>
  <c r="R2244" i="17"/>
  <c r="S2244" i="17" s="1"/>
  <c r="T2244" i="17" s="1"/>
  <c r="U2244" i="17" s="1"/>
  <c r="Q2244" i="17"/>
  <c r="Q2600" i="17"/>
  <c r="R2600" i="17" s="1"/>
  <c r="S2600" i="17" s="1"/>
  <c r="T2600" i="17" s="1"/>
  <c r="U2600" i="17" s="1"/>
  <c r="Q2652" i="17"/>
  <c r="R2652" i="17" s="1"/>
  <c r="S2652" i="17" s="1"/>
  <c r="T2652" i="17" s="1"/>
  <c r="U2652" i="17" s="1"/>
  <c r="R326" i="17"/>
  <c r="S326" i="17" s="1"/>
  <c r="T326" i="17" s="1"/>
  <c r="U326" i="17" s="1"/>
  <c r="Q326" i="17"/>
  <c r="R259" i="17"/>
  <c r="S259" i="17" s="1"/>
  <c r="T259" i="17" s="1"/>
  <c r="U259" i="17" s="1"/>
  <c r="Q259" i="17"/>
  <c r="Q1009" i="17"/>
  <c r="R1009" i="17" s="1"/>
  <c r="S1009" i="17" s="1"/>
  <c r="T1009" i="17" s="1"/>
  <c r="U1009" i="17" s="1"/>
  <c r="R1082" i="17"/>
  <c r="S1082" i="17" s="1"/>
  <c r="T1082" i="17" s="1"/>
  <c r="U1082" i="17" s="1"/>
  <c r="Q1082" i="17"/>
  <c r="R1713" i="17"/>
  <c r="S1713" i="17" s="1"/>
  <c r="T1713" i="17" s="1"/>
  <c r="U1713" i="17" s="1"/>
  <c r="Q1713" i="17"/>
  <c r="R1928" i="17"/>
  <c r="S1928" i="17" s="1"/>
  <c r="T1928" i="17" s="1"/>
  <c r="U1928" i="17" s="1"/>
  <c r="Q1928" i="17"/>
  <c r="Q2082" i="17"/>
  <c r="R2082" i="17" s="1"/>
  <c r="S2082" i="17" s="1"/>
  <c r="T2082" i="17" s="1"/>
  <c r="U2082" i="17" s="1"/>
  <c r="Q2624" i="17"/>
  <c r="R2624" i="17" s="1"/>
  <c r="S2624" i="17" s="1"/>
  <c r="T2624" i="17" s="1"/>
  <c r="U2624" i="17" s="1"/>
  <c r="R333" i="17"/>
  <c r="S333" i="17" s="1"/>
  <c r="T333" i="17" s="1"/>
  <c r="U333" i="17" s="1"/>
  <c r="Q333" i="17"/>
  <c r="R465" i="17"/>
  <c r="S465" i="17" s="1"/>
  <c r="T465" i="17" s="1"/>
  <c r="U465" i="17" s="1"/>
  <c r="Q465" i="17"/>
  <c r="Q880" i="17"/>
  <c r="R880" i="17"/>
  <c r="S880" i="17" s="1"/>
  <c r="T880" i="17" s="1"/>
  <c r="U880" i="17" s="1"/>
  <c r="R1011" i="17"/>
  <c r="S1011" i="17" s="1"/>
  <c r="T1011" i="17" s="1"/>
  <c r="U1011" i="17" s="1"/>
  <c r="Q1011" i="17"/>
  <c r="R1749" i="17"/>
  <c r="S1749" i="17" s="1"/>
  <c r="T1749" i="17" s="1"/>
  <c r="U1749" i="17" s="1"/>
  <c r="Q1749" i="17"/>
  <c r="R2086" i="17"/>
  <c r="S2086" i="17" s="1"/>
  <c r="T2086" i="17" s="1"/>
  <c r="U2086" i="17" s="1"/>
  <c r="Q2086" i="17"/>
  <c r="Q2284" i="17"/>
  <c r="R2284" i="17" s="1"/>
  <c r="S2284" i="17" s="1"/>
  <c r="T2284" i="17" s="1"/>
  <c r="U2284" i="17" s="1"/>
  <c r="R2862" i="17"/>
  <c r="S2862" i="17" s="1"/>
  <c r="T2862" i="17" s="1"/>
  <c r="U2862" i="17" s="1"/>
  <c r="Q2862" i="17"/>
  <c r="R334" i="17"/>
  <c r="S334" i="17" s="1"/>
  <c r="T334" i="17" s="1"/>
  <c r="U334" i="17" s="1"/>
  <c r="Q334" i="17"/>
  <c r="R545" i="17"/>
  <c r="S545" i="17" s="1"/>
  <c r="T545" i="17" s="1"/>
  <c r="U545" i="17" s="1"/>
  <c r="Q545" i="17"/>
  <c r="Q691" i="17"/>
  <c r="R691" i="17" s="1"/>
  <c r="S691" i="17" s="1"/>
  <c r="T691" i="17" s="1"/>
  <c r="U691" i="17" s="1"/>
  <c r="R951" i="17"/>
  <c r="S951" i="17" s="1"/>
  <c r="T951" i="17" s="1"/>
  <c r="U951" i="17" s="1"/>
  <c r="Q951" i="17"/>
  <c r="R1587" i="17"/>
  <c r="S1587" i="17" s="1"/>
  <c r="T1587" i="17" s="1"/>
  <c r="U1587" i="17" s="1"/>
  <c r="Q1587" i="17"/>
  <c r="R1671" i="17"/>
  <c r="S1671" i="17" s="1"/>
  <c r="T1671" i="17" s="1"/>
  <c r="U1671" i="17" s="1"/>
  <c r="Q1671" i="17"/>
  <c r="Q1946" i="17"/>
  <c r="R1946" i="17" s="1"/>
  <c r="S1946" i="17" s="1"/>
  <c r="T1946" i="17" s="1"/>
  <c r="U1946" i="17" s="1"/>
  <c r="R1689" i="17"/>
  <c r="S1689" i="17" s="1"/>
  <c r="T1689" i="17" s="1"/>
  <c r="U1689" i="17" s="1"/>
  <c r="Q1689" i="17"/>
  <c r="R2137" i="17"/>
  <c r="S2137" i="17" s="1"/>
  <c r="T2137" i="17" s="1"/>
  <c r="U2137" i="17" s="1"/>
  <c r="Q2137" i="17"/>
  <c r="R2162" i="17"/>
  <c r="S2162" i="17" s="1"/>
  <c r="T2162" i="17" s="1"/>
  <c r="U2162" i="17" s="1"/>
  <c r="Q2162" i="17"/>
  <c r="Q2320" i="17"/>
  <c r="R2320" i="17" s="1"/>
  <c r="S2320" i="17" s="1"/>
  <c r="T2320" i="17" s="1"/>
  <c r="U2320" i="17" s="1"/>
  <c r="R2646" i="17"/>
  <c r="S2646" i="17" s="1"/>
  <c r="T2646" i="17" s="1"/>
  <c r="U2646" i="17" s="1"/>
  <c r="Q2646" i="17"/>
  <c r="R2478" i="17"/>
  <c r="S2478" i="17" s="1"/>
  <c r="T2478" i="17" s="1"/>
  <c r="U2478" i="17" s="1"/>
  <c r="Q2478" i="17"/>
  <c r="R2948" i="17"/>
  <c r="S2948" i="17" s="1"/>
  <c r="T2948" i="17" s="1"/>
  <c r="U2948" i="17" s="1"/>
  <c r="Q2948" i="17"/>
  <c r="Q553" i="17"/>
  <c r="R553" i="17" s="1"/>
  <c r="S553" i="17" s="1"/>
  <c r="T553" i="17" s="1"/>
  <c r="U553" i="17" s="1"/>
  <c r="R2138" i="17"/>
  <c r="S2138" i="17" s="1"/>
  <c r="T2138" i="17" s="1"/>
  <c r="U2138" i="17" s="1"/>
  <c r="Q2138" i="17"/>
  <c r="R98" i="17"/>
  <c r="S98" i="17" s="1"/>
  <c r="T98" i="17" s="1"/>
  <c r="U98" i="17" s="1"/>
  <c r="Q98" i="17"/>
  <c r="R671" i="17"/>
  <c r="S671" i="17" s="1"/>
  <c r="T671" i="17" s="1"/>
  <c r="U671" i="17" s="1"/>
  <c r="Q671" i="17"/>
  <c r="Q1902" i="17"/>
  <c r="R1902" i="17" s="1"/>
  <c r="S1902" i="17" s="1"/>
  <c r="T1902" i="17" s="1"/>
  <c r="U1902" i="17" s="1"/>
  <c r="Q2788" i="17"/>
  <c r="R2788" i="17" s="1"/>
  <c r="S2788" i="17" s="1"/>
  <c r="T2788" i="17" s="1"/>
  <c r="U2788" i="17" s="1"/>
  <c r="R1952" i="17"/>
  <c r="S1952" i="17" s="1"/>
  <c r="T1952" i="17" s="1"/>
  <c r="U1952" i="17" s="1"/>
  <c r="Q1952" i="17"/>
  <c r="R1172" i="17"/>
  <c r="S1172" i="17" s="1"/>
  <c r="T1172" i="17" s="1"/>
  <c r="U1172" i="17" s="1"/>
  <c r="Q1172" i="17"/>
  <c r="Q2699" i="17"/>
  <c r="R2699" i="17"/>
  <c r="S2699" i="17" s="1"/>
  <c r="T2699" i="17" s="1"/>
  <c r="U2699" i="17" s="1"/>
  <c r="R18" i="17"/>
  <c r="S18" i="17" s="1"/>
  <c r="T18" i="17" s="1"/>
  <c r="U18" i="17" s="1"/>
  <c r="Q18" i="17"/>
  <c r="R394" i="17"/>
  <c r="S394" i="17" s="1"/>
  <c r="T394" i="17" s="1"/>
  <c r="U394" i="17" s="1"/>
  <c r="Q394" i="17"/>
  <c r="R837" i="17"/>
  <c r="S837" i="17" s="1"/>
  <c r="T837" i="17" s="1"/>
  <c r="U837" i="17" s="1"/>
  <c r="Q837" i="17"/>
  <c r="Q1842" i="17"/>
  <c r="R1842" i="17" s="1"/>
  <c r="S1842" i="17" s="1"/>
  <c r="T1842" i="17" s="1"/>
  <c r="U1842" i="17" s="1"/>
  <c r="R3001" i="17"/>
  <c r="S3001" i="17" s="1"/>
  <c r="T3001" i="17" s="1"/>
  <c r="U3001" i="17" s="1"/>
  <c r="Q3001" i="17"/>
  <c r="R1779" i="17"/>
  <c r="S1779" i="17" s="1"/>
  <c r="T1779" i="17" s="1"/>
  <c r="U1779" i="17" s="1"/>
  <c r="Q1779" i="17"/>
  <c r="R2833" i="17"/>
  <c r="S2833" i="17" s="1"/>
  <c r="T2833" i="17" s="1"/>
  <c r="U2833" i="17" s="1"/>
  <c r="Q2833" i="17"/>
  <c r="Q528" i="17"/>
  <c r="R528" i="17" s="1"/>
  <c r="S528" i="17" s="1"/>
  <c r="T528" i="17" s="1"/>
  <c r="U528" i="17" s="1"/>
  <c r="R275" i="17"/>
  <c r="S275" i="17" s="1"/>
  <c r="T275" i="17" s="1"/>
  <c r="U275" i="17" s="1"/>
  <c r="Q275" i="17"/>
  <c r="R550" i="17"/>
  <c r="S550" i="17" s="1"/>
  <c r="T550" i="17" s="1"/>
  <c r="U550" i="17" s="1"/>
  <c r="Q550" i="17"/>
  <c r="R913" i="17"/>
  <c r="S913" i="17" s="1"/>
  <c r="T913" i="17" s="1"/>
  <c r="U913" i="17" s="1"/>
  <c r="Q913" i="17"/>
  <c r="Q667" i="17"/>
  <c r="R667" i="17" s="1"/>
  <c r="S667" i="17" s="1"/>
  <c r="T667" i="17" s="1"/>
  <c r="U667" i="17" s="1"/>
  <c r="R1061" i="17"/>
  <c r="S1061" i="17" s="1"/>
  <c r="T1061" i="17" s="1"/>
  <c r="U1061" i="17" s="1"/>
  <c r="Q1061" i="17"/>
  <c r="R927" i="17"/>
  <c r="S927" i="17" s="1"/>
  <c r="T927" i="17" s="1"/>
  <c r="U927" i="17" s="1"/>
  <c r="Q927" i="17"/>
  <c r="R1160" i="17"/>
  <c r="S1160" i="17" s="1"/>
  <c r="T1160" i="17" s="1"/>
  <c r="U1160" i="17" s="1"/>
  <c r="Q1160" i="17"/>
  <c r="Q1601" i="17"/>
  <c r="R1601" i="17" s="1"/>
  <c r="S1601" i="17" s="1"/>
  <c r="T1601" i="17" s="1"/>
  <c r="U1601" i="17" s="1"/>
  <c r="R1944" i="17"/>
  <c r="S1944" i="17" s="1"/>
  <c r="T1944" i="17" s="1"/>
  <c r="U1944" i="17" s="1"/>
  <c r="Q1944" i="17"/>
  <c r="R2328" i="17"/>
  <c r="S2328" i="17" s="1"/>
  <c r="T2328" i="17" s="1"/>
  <c r="U2328" i="17" s="1"/>
  <c r="Q2328" i="17"/>
  <c r="R2622" i="17"/>
  <c r="S2622" i="17" s="1"/>
  <c r="T2622" i="17" s="1"/>
  <c r="U2622" i="17" s="1"/>
  <c r="Q2622" i="17"/>
  <c r="Q2956" i="17"/>
  <c r="R2956" i="17" s="1"/>
  <c r="S2956" i="17" s="1"/>
  <c r="T2956" i="17" s="1"/>
  <c r="U2956" i="17" s="1"/>
  <c r="R34" i="17"/>
  <c r="S34" i="17" s="1"/>
  <c r="T34" i="17" s="1"/>
  <c r="U34" i="17" s="1"/>
  <c r="Q34" i="17"/>
  <c r="R277" i="17"/>
  <c r="S277" i="17" s="1"/>
  <c r="T277" i="17" s="1"/>
  <c r="U277" i="17" s="1"/>
  <c r="Q277" i="17"/>
  <c r="R425" i="17"/>
  <c r="S425" i="17" s="1"/>
  <c r="T425" i="17" s="1"/>
  <c r="U425" i="17" s="1"/>
  <c r="Q425" i="17"/>
  <c r="Q813" i="17"/>
  <c r="R813" i="17" s="1"/>
  <c r="S813" i="17" s="1"/>
  <c r="T813" i="17" s="1"/>
  <c r="U813" i="17" s="1"/>
  <c r="R855" i="17"/>
  <c r="S855" i="17" s="1"/>
  <c r="T855" i="17" s="1"/>
  <c r="U855" i="17" s="1"/>
  <c r="Q855" i="17"/>
  <c r="R1027" i="17"/>
  <c r="S1027" i="17" s="1"/>
  <c r="T1027" i="17" s="1"/>
  <c r="U1027" i="17" s="1"/>
  <c r="Q1027" i="17"/>
  <c r="R1164" i="17"/>
  <c r="S1164" i="17" s="1"/>
  <c r="T1164" i="17" s="1"/>
  <c r="U1164" i="17" s="1"/>
  <c r="Q1164" i="17"/>
  <c r="Q1659" i="17"/>
  <c r="R1659" i="17" s="1"/>
  <c r="S1659" i="17" s="1"/>
  <c r="T1659" i="17" s="1"/>
  <c r="U1659" i="17" s="1"/>
  <c r="R1765" i="17"/>
  <c r="S1765" i="17" s="1"/>
  <c r="T1765" i="17" s="1"/>
  <c r="U1765" i="17" s="1"/>
  <c r="Q1765" i="17"/>
  <c r="R2009" i="17"/>
  <c r="S2009" i="17" s="1"/>
  <c r="T2009" i="17" s="1"/>
  <c r="U2009" i="17" s="1"/>
  <c r="Q2009" i="17"/>
  <c r="R2013" i="17"/>
  <c r="S2013" i="17" s="1"/>
  <c r="T2013" i="17" s="1"/>
  <c r="U2013" i="17" s="1"/>
  <c r="Q2013" i="17"/>
  <c r="Q1999" i="17"/>
  <c r="R1999" i="17" s="1"/>
  <c r="S1999" i="17" s="1"/>
  <c r="T1999" i="17" s="1"/>
  <c r="U1999" i="17" s="1"/>
  <c r="R2142" i="17"/>
  <c r="S2142" i="17" s="1"/>
  <c r="T2142" i="17" s="1"/>
  <c r="U2142" i="17" s="1"/>
  <c r="Q2142" i="17"/>
  <c r="R2268" i="17"/>
  <c r="S2268" i="17" s="1"/>
  <c r="T2268" i="17" s="1"/>
  <c r="U2268" i="17" s="1"/>
  <c r="Q2268" i="17"/>
  <c r="Q2918" i="17"/>
  <c r="R2918" i="17" s="1"/>
  <c r="S2918" i="17" s="1"/>
  <c r="T2918" i="17" s="1"/>
  <c r="U2918" i="17" s="1"/>
  <c r="Q2903" i="17"/>
  <c r="R2903" i="17"/>
  <c r="S2903" i="17" s="1"/>
  <c r="T2903" i="17" s="1"/>
  <c r="U2903" i="17" s="1"/>
  <c r="R102" i="17"/>
  <c r="S102" i="17" s="1"/>
  <c r="T102" i="17" s="1"/>
  <c r="U102" i="17" s="1"/>
  <c r="Q102" i="17"/>
  <c r="R350" i="17"/>
  <c r="S350" i="17" s="1"/>
  <c r="T350" i="17" s="1"/>
  <c r="U350" i="17" s="1"/>
  <c r="Q350" i="17"/>
  <c r="R625" i="17"/>
  <c r="S625" i="17" s="1"/>
  <c r="T625" i="17" s="1"/>
  <c r="U625" i="17" s="1"/>
  <c r="Q625" i="17"/>
  <c r="Q599" i="17"/>
  <c r="R599" i="17" s="1"/>
  <c r="S599" i="17" s="1"/>
  <c r="T599" i="17" s="1"/>
  <c r="U599" i="17" s="1"/>
  <c r="R803" i="17"/>
  <c r="S803" i="17" s="1"/>
  <c r="T803" i="17" s="1"/>
  <c r="U803" i="17" s="1"/>
  <c r="Q803" i="17"/>
  <c r="R1076" i="17"/>
  <c r="S1076" i="17" s="1"/>
  <c r="T1076" i="17" s="1"/>
  <c r="U1076" i="17" s="1"/>
  <c r="Q1076" i="17"/>
  <c r="R1619" i="17"/>
  <c r="S1619" i="17" s="1"/>
  <c r="T1619" i="17" s="1"/>
  <c r="U1619" i="17" s="1"/>
  <c r="Q1619" i="17"/>
  <c r="Q1673" i="17"/>
  <c r="R1673" i="17" s="1"/>
  <c r="S1673" i="17" s="1"/>
  <c r="T1673" i="17" s="1"/>
  <c r="U1673" i="17" s="1"/>
  <c r="R1890" i="17"/>
  <c r="S1890" i="17" s="1"/>
  <c r="T1890" i="17" s="1"/>
  <c r="U1890" i="17" s="1"/>
  <c r="Q1890" i="17"/>
  <c r="R1888" i="17"/>
  <c r="S1888" i="17" s="1"/>
  <c r="T1888" i="17" s="1"/>
  <c r="U1888" i="17" s="1"/>
  <c r="Q1888" i="17"/>
  <c r="R2003" i="17"/>
  <c r="S2003" i="17" s="1"/>
  <c r="T2003" i="17" s="1"/>
  <c r="U2003" i="17" s="1"/>
  <c r="Q2003" i="17"/>
  <c r="Q2185" i="17"/>
  <c r="R2185" i="17" s="1"/>
  <c r="S2185" i="17" s="1"/>
  <c r="T2185" i="17" s="1"/>
  <c r="U2185" i="17" s="1"/>
  <c r="R2775" i="17"/>
  <c r="S2775" i="17" s="1"/>
  <c r="T2775" i="17" s="1"/>
  <c r="U2775" i="17" s="1"/>
  <c r="Q2775" i="17"/>
  <c r="Q2910" i="17"/>
  <c r="R2910" i="17" s="1"/>
  <c r="S2910" i="17" s="1"/>
  <c r="T2910" i="17" s="1"/>
  <c r="U2910" i="17" s="1"/>
  <c r="Q2982" i="17"/>
  <c r="R2982" i="17" s="1"/>
  <c r="S2982" i="17" s="1"/>
  <c r="T2982" i="17" s="1"/>
  <c r="U2982" i="17" s="1"/>
  <c r="Q138" i="17"/>
  <c r="R138" i="17" s="1"/>
  <c r="S138" i="17" s="1"/>
  <c r="T138" i="17" s="1"/>
  <c r="U138" i="17" s="1"/>
  <c r="R397" i="17"/>
  <c r="S397" i="17" s="1"/>
  <c r="T397" i="17" s="1"/>
  <c r="U397" i="17" s="1"/>
  <c r="Q397" i="17"/>
  <c r="R322" i="17"/>
  <c r="S322" i="17" s="1"/>
  <c r="T322" i="17" s="1"/>
  <c r="U322" i="17" s="1"/>
  <c r="Q322" i="17"/>
  <c r="R287" i="17"/>
  <c r="S287" i="17" s="1"/>
  <c r="T287" i="17" s="1"/>
  <c r="U287" i="17" s="1"/>
  <c r="Q287" i="17"/>
  <c r="Q697" i="17"/>
  <c r="R697" i="17" s="1"/>
  <c r="S697" i="17" s="1"/>
  <c r="T697" i="17" s="1"/>
  <c r="U697" i="17" s="1"/>
  <c r="R725" i="17"/>
  <c r="S725" i="17" s="1"/>
  <c r="T725" i="17" s="1"/>
  <c r="U725" i="17" s="1"/>
  <c r="Q725" i="17"/>
  <c r="R733" i="17"/>
  <c r="S733" i="17" s="1"/>
  <c r="T733" i="17" s="1"/>
  <c r="U733" i="17" s="1"/>
  <c r="Q733" i="17"/>
  <c r="R635" i="17"/>
  <c r="S635" i="17" s="1"/>
  <c r="T635" i="17" s="1"/>
  <c r="U635" i="17" s="1"/>
  <c r="Q635" i="17"/>
  <c r="Q807" i="17"/>
  <c r="R807" i="17" s="1"/>
  <c r="S807" i="17" s="1"/>
  <c r="T807" i="17" s="1"/>
  <c r="U807" i="17" s="1"/>
  <c r="R1805" i="17"/>
  <c r="S1805" i="17" s="1"/>
  <c r="T1805" i="17" s="1"/>
  <c r="U1805" i="17" s="1"/>
  <c r="Q1805" i="17"/>
  <c r="R1892" i="17"/>
  <c r="S1892" i="17" s="1"/>
  <c r="T1892" i="17" s="1"/>
  <c r="U1892" i="17" s="1"/>
  <c r="Q1892" i="17"/>
  <c r="R2071" i="17"/>
  <c r="S2071" i="17" s="1"/>
  <c r="T2071" i="17" s="1"/>
  <c r="U2071" i="17" s="1"/>
  <c r="Q2071" i="17"/>
  <c r="Q2276" i="17"/>
  <c r="R2276" i="17" s="1"/>
  <c r="S2276" i="17" s="1"/>
  <c r="T2276" i="17" s="1"/>
  <c r="U2276" i="17" s="1"/>
  <c r="Q2614" i="17"/>
  <c r="R2614" i="17" s="1"/>
  <c r="S2614" i="17" s="1"/>
  <c r="T2614" i="17" s="1"/>
  <c r="U2614" i="17" s="1"/>
  <c r="Q2819" i="17"/>
  <c r="R2819" i="17" s="1"/>
  <c r="S2819" i="17" s="1"/>
  <c r="T2819" i="17" s="1"/>
  <c r="U2819" i="17" s="1"/>
  <c r="R2952" i="17"/>
  <c r="S2952" i="17" s="1"/>
  <c r="T2952" i="17" s="1"/>
  <c r="U2952" i="17" s="1"/>
  <c r="Q2952" i="17"/>
  <c r="Q14" i="17"/>
  <c r="R14" i="17" s="1"/>
  <c r="S14" i="17" s="1"/>
  <c r="T14" i="17" s="1"/>
  <c r="U14" i="17" s="1"/>
  <c r="Q243" i="17"/>
  <c r="R243" i="17" s="1"/>
  <c r="S243" i="17" s="1"/>
  <c r="T243" i="17" s="1"/>
  <c r="U243" i="17" s="1"/>
  <c r="R358" i="17"/>
  <c r="S358" i="17" s="1"/>
  <c r="T358" i="17" s="1"/>
  <c r="U358" i="17" s="1"/>
  <c r="Q358" i="17"/>
  <c r="R291" i="17"/>
  <c r="S291" i="17" s="1"/>
  <c r="T291" i="17" s="1"/>
  <c r="U291" i="17" s="1"/>
  <c r="Q291" i="17"/>
  <c r="Q863" i="17"/>
  <c r="R863" i="17" s="1"/>
  <c r="S863" i="17" s="1"/>
  <c r="T863" i="17" s="1"/>
  <c r="U863" i="17" s="1"/>
  <c r="R1745" i="17"/>
  <c r="S1745" i="17" s="1"/>
  <c r="T1745" i="17" s="1"/>
  <c r="U1745" i="17" s="1"/>
  <c r="Q1745" i="17"/>
  <c r="R2122" i="17"/>
  <c r="S2122" i="17" s="1"/>
  <c r="T2122" i="17" s="1"/>
  <c r="U2122" i="17" s="1"/>
  <c r="Q2122" i="17"/>
  <c r="Q2703" i="17"/>
  <c r="R2703" i="17" s="1"/>
  <c r="S2703" i="17" s="1"/>
  <c r="T2703" i="17" s="1"/>
  <c r="U2703" i="17" s="1"/>
  <c r="Q369" i="17"/>
  <c r="R369" i="17" s="1"/>
  <c r="S369" i="17" s="1"/>
  <c r="T369" i="17" s="1"/>
  <c r="U369" i="17" s="1"/>
  <c r="R330" i="17"/>
  <c r="S330" i="17" s="1"/>
  <c r="T330" i="17" s="1"/>
  <c r="U330" i="17" s="1"/>
  <c r="Q330" i="17"/>
  <c r="R1043" i="17"/>
  <c r="S1043" i="17" s="1"/>
  <c r="T1043" i="17" s="1"/>
  <c r="U1043" i="17" s="1"/>
  <c r="Q1043" i="17"/>
  <c r="R1781" i="17"/>
  <c r="S1781" i="17" s="1"/>
  <c r="T1781" i="17" s="1"/>
  <c r="U1781" i="17" s="1"/>
  <c r="Q1781" i="17"/>
  <c r="Q2126" i="17"/>
  <c r="R2126" i="17" s="1"/>
  <c r="S2126" i="17" s="1"/>
  <c r="T2126" i="17" s="1"/>
  <c r="U2126" i="17" s="1"/>
  <c r="R2316" i="17"/>
  <c r="S2316" i="17" s="1"/>
  <c r="T2316" i="17" s="1"/>
  <c r="U2316" i="17" s="1"/>
  <c r="Q2316" i="17"/>
  <c r="R2894" i="17"/>
  <c r="S2894" i="17" s="1"/>
  <c r="T2894" i="17" s="1"/>
  <c r="U2894" i="17" s="1"/>
  <c r="Q2894" i="17"/>
  <c r="R366" i="17"/>
  <c r="S366" i="17" s="1"/>
  <c r="T366" i="17" s="1"/>
  <c r="U366" i="17" s="1"/>
  <c r="Q366" i="17"/>
  <c r="Q723" i="17"/>
  <c r="R723" i="17" s="1"/>
  <c r="S723" i="17" s="1"/>
  <c r="T723" i="17" s="1"/>
  <c r="U723" i="17" s="1"/>
  <c r="R983" i="17"/>
  <c r="S983" i="17" s="1"/>
  <c r="T983" i="17" s="1"/>
  <c r="U983" i="17" s="1"/>
  <c r="Q983" i="17"/>
  <c r="R1651" i="17"/>
  <c r="S1651" i="17" s="1"/>
  <c r="T1651" i="17" s="1"/>
  <c r="U1651" i="17" s="1"/>
  <c r="Q1651" i="17"/>
  <c r="R1721" i="17"/>
  <c r="S1721" i="17" s="1"/>
  <c r="T1721" i="17" s="1"/>
  <c r="U1721" i="17" s="1"/>
  <c r="Q1721" i="17"/>
  <c r="Q2169" i="17"/>
  <c r="R2169" i="17" s="1"/>
  <c r="S2169" i="17" s="1"/>
  <c r="T2169" i="17" s="1"/>
  <c r="U2169" i="17" s="1"/>
  <c r="R2216" i="17"/>
  <c r="S2216" i="17" s="1"/>
  <c r="T2216" i="17" s="1"/>
  <c r="U2216" i="17" s="1"/>
  <c r="Q2216" i="17"/>
  <c r="R2352" i="17"/>
  <c r="S2352" i="17" s="1"/>
  <c r="T2352" i="17" s="1"/>
  <c r="U2352" i="17" s="1"/>
  <c r="Q2352" i="17"/>
  <c r="Q2605" i="17"/>
  <c r="R2605" i="17" s="1"/>
  <c r="S2605" i="17" s="1"/>
  <c r="T2605" i="17" s="1"/>
  <c r="U2605" i="17" s="1"/>
  <c r="Q2821" i="17"/>
  <c r="R2821" i="17" s="1"/>
  <c r="S2821" i="17" s="1"/>
  <c r="T2821" i="17" s="1"/>
  <c r="U2821" i="17" s="1"/>
  <c r="Q2966" i="17"/>
  <c r="R2966" i="17" s="1"/>
  <c r="S2966" i="17" s="1"/>
  <c r="T2966" i="17" s="1"/>
  <c r="U2966" i="17" s="1"/>
  <c r="R731" i="17"/>
  <c r="S731" i="17" s="1"/>
  <c r="T731" i="17" s="1"/>
  <c r="U731" i="17" s="1"/>
  <c r="Q731" i="17"/>
  <c r="R1922" i="17"/>
  <c r="S1922" i="17" s="1"/>
  <c r="T1922" i="17" s="1"/>
  <c r="U1922" i="17" s="1"/>
  <c r="Q1922" i="17"/>
  <c r="Q2785" i="17"/>
  <c r="R2785" i="17"/>
  <c r="S2785" i="17" s="1"/>
  <c r="T2785" i="17" s="1"/>
  <c r="U2785" i="17" s="1"/>
  <c r="R457" i="17"/>
  <c r="S457" i="17" s="1"/>
  <c r="T457" i="17" s="1"/>
  <c r="U457" i="17" s="1"/>
  <c r="Q457" i="17"/>
  <c r="Q1958" i="17"/>
  <c r="R1958" i="17" s="1"/>
  <c r="S1958" i="17" s="1"/>
  <c r="T1958" i="17" s="1"/>
  <c r="U1958" i="17" s="1"/>
  <c r="Q2656" i="17"/>
  <c r="R2656" i="17" s="1"/>
  <c r="S2656" i="17" s="1"/>
  <c r="T2656" i="17" s="1"/>
  <c r="U2656" i="17" s="1"/>
  <c r="Q673" i="17"/>
  <c r="R673" i="17" s="1"/>
  <c r="S673" i="17" s="1"/>
  <c r="T673" i="17" s="1"/>
  <c r="U673" i="17" s="1"/>
  <c r="R2340" i="17"/>
  <c r="S2340" i="17" s="1"/>
  <c r="T2340" i="17" s="1"/>
  <c r="U2340" i="17" s="1"/>
  <c r="Q2340" i="17"/>
  <c r="R1979" i="17"/>
  <c r="S1979" i="17" s="1"/>
  <c r="T1979" i="17" s="1"/>
  <c r="U1979" i="17" s="1"/>
  <c r="Q1979" i="17"/>
  <c r="R1785" i="17"/>
  <c r="S1785" i="17" s="1"/>
  <c r="T1785" i="17" s="1"/>
  <c r="U1785" i="17" s="1"/>
  <c r="Q1785" i="17"/>
  <c r="Q2470" i="17"/>
  <c r="R2470" i="17" s="1"/>
  <c r="S2470" i="17" s="1"/>
  <c r="T2470" i="17" s="1"/>
  <c r="U2470" i="17" s="1"/>
  <c r="R327" i="17"/>
  <c r="S327" i="17" s="1"/>
  <c r="T327" i="17" s="1"/>
  <c r="U327" i="17" s="1"/>
  <c r="Q327" i="17"/>
  <c r="R977" i="17"/>
  <c r="S977" i="17" s="1"/>
  <c r="T977" i="17" s="1"/>
  <c r="U977" i="17" s="1"/>
  <c r="Q977" i="17"/>
  <c r="R699" i="17"/>
  <c r="S699" i="17" s="1"/>
  <c r="T699" i="17" s="1"/>
  <c r="U699" i="17" s="1"/>
  <c r="Q699" i="17"/>
  <c r="Q903" i="17"/>
  <c r="R903" i="17" s="1"/>
  <c r="S903" i="17" s="1"/>
  <c r="T903" i="17" s="1"/>
  <c r="U903" i="17" s="1"/>
  <c r="R959" i="17"/>
  <c r="S959" i="17" s="1"/>
  <c r="T959" i="17" s="1"/>
  <c r="U959" i="17" s="1"/>
  <c r="Q959" i="17"/>
  <c r="R1192" i="17"/>
  <c r="S1192" i="17" s="1"/>
  <c r="T1192" i="17" s="1"/>
  <c r="U1192" i="17" s="1"/>
  <c r="Q1192" i="17"/>
  <c r="R1579" i="17"/>
  <c r="S1579" i="17" s="1"/>
  <c r="T1579" i="17" s="1"/>
  <c r="U1579" i="17" s="1"/>
  <c r="Q1579" i="17"/>
  <c r="Q1633" i="17"/>
  <c r="R1633" i="17" s="1"/>
  <c r="S1633" i="17" s="1"/>
  <c r="T1633" i="17" s="1"/>
  <c r="U1633" i="17" s="1"/>
  <c r="R1997" i="17"/>
  <c r="S1997" i="17" s="1"/>
  <c r="T1997" i="17" s="1"/>
  <c r="U1997" i="17" s="1"/>
  <c r="Q1997" i="17"/>
  <c r="R2106" i="17"/>
  <c r="S2106" i="17" s="1"/>
  <c r="T2106" i="17" s="1"/>
  <c r="U2106" i="17" s="1"/>
  <c r="Q2106" i="17"/>
  <c r="R2710" i="17"/>
  <c r="S2710" i="17" s="1"/>
  <c r="T2710" i="17" s="1"/>
  <c r="U2710" i="17" s="1"/>
  <c r="Q2710" i="17"/>
  <c r="Q2628" i="17"/>
  <c r="R2628" i="17" s="1"/>
  <c r="S2628" i="17" s="1"/>
  <c r="T2628" i="17" s="1"/>
  <c r="U2628" i="17" s="1"/>
  <c r="Q2843" i="17"/>
  <c r="R2843" i="17" s="1"/>
  <c r="S2843" i="17" s="1"/>
  <c r="T2843" i="17" s="1"/>
  <c r="U2843" i="17" s="1"/>
  <c r="Q2974" i="17"/>
  <c r="R2974" i="17" s="1"/>
  <c r="S2974" i="17" s="1"/>
  <c r="T2974" i="17" s="1"/>
  <c r="U2974" i="17" s="1"/>
  <c r="R66" i="17"/>
  <c r="S66" i="17" s="1"/>
  <c r="T66" i="17" s="1"/>
  <c r="U66" i="17" s="1"/>
  <c r="Q66" i="17"/>
  <c r="Q293" i="17"/>
  <c r="R293" i="17" s="1"/>
  <c r="S293" i="17" s="1"/>
  <c r="T293" i="17" s="1"/>
  <c r="U293" i="17" s="1"/>
  <c r="R441" i="17"/>
  <c r="S441" i="17" s="1"/>
  <c r="T441" i="17" s="1"/>
  <c r="U441" i="17" s="1"/>
  <c r="Q441" i="17"/>
  <c r="R621" i="17"/>
  <c r="S621" i="17" s="1"/>
  <c r="T621" i="17" s="1"/>
  <c r="U621" i="17" s="1"/>
  <c r="Q621" i="17"/>
  <c r="R829" i="17"/>
  <c r="S829" i="17" s="1"/>
  <c r="T829" i="17" s="1"/>
  <c r="U829" i="17" s="1"/>
  <c r="Q829" i="17"/>
  <c r="Q905" i="17"/>
  <c r="R905" i="17" s="1"/>
  <c r="S905" i="17" s="1"/>
  <c r="T905" i="17" s="1"/>
  <c r="U905" i="17" s="1"/>
  <c r="R1059" i="17"/>
  <c r="S1059" i="17" s="1"/>
  <c r="T1059" i="17" s="1"/>
  <c r="U1059" i="17" s="1"/>
  <c r="Q1059" i="17"/>
  <c r="R1196" i="17"/>
  <c r="S1196" i="17" s="1"/>
  <c r="T1196" i="17" s="1"/>
  <c r="U1196" i="17" s="1"/>
  <c r="Q1196" i="17"/>
  <c r="R1723" i="17"/>
  <c r="S1723" i="17" s="1"/>
  <c r="T1723" i="17" s="1"/>
  <c r="U1723" i="17" s="1"/>
  <c r="Q1723" i="17"/>
  <c r="Q1797" i="17"/>
  <c r="R1797" i="17" s="1"/>
  <c r="S1797" i="17" s="1"/>
  <c r="T1797" i="17" s="1"/>
  <c r="U1797" i="17" s="1"/>
  <c r="R2073" i="17"/>
  <c r="S2073" i="17" s="1"/>
  <c r="T2073" i="17" s="1"/>
  <c r="U2073" i="17" s="1"/>
  <c r="Q2073" i="17"/>
  <c r="R2077" i="17"/>
  <c r="S2077" i="17" s="1"/>
  <c r="T2077" i="17" s="1"/>
  <c r="U2077" i="17" s="1"/>
  <c r="Q2077" i="17"/>
  <c r="R2031" i="17"/>
  <c r="S2031" i="17" s="1"/>
  <c r="T2031" i="17" s="1"/>
  <c r="U2031" i="17" s="1"/>
  <c r="Q2031" i="17"/>
  <c r="Q2300" i="17"/>
  <c r="R2300" i="17" s="1"/>
  <c r="S2300" i="17" s="1"/>
  <c r="T2300" i="17" s="1"/>
  <c r="U2300" i="17" s="1"/>
  <c r="R134" i="17"/>
  <c r="S134" i="17" s="1"/>
  <c r="T134" i="17" s="1"/>
  <c r="U134" i="17" s="1"/>
  <c r="Q134" i="17"/>
  <c r="R382" i="17"/>
  <c r="S382" i="17" s="1"/>
  <c r="T382" i="17" s="1"/>
  <c r="U382" i="17" s="1"/>
  <c r="Q382" i="17"/>
  <c r="R835" i="17"/>
  <c r="S835" i="17" s="1"/>
  <c r="T835" i="17" s="1"/>
  <c r="U835" i="17" s="1"/>
  <c r="Q835" i="17"/>
  <c r="Q1683" i="17"/>
  <c r="R1683" i="17" s="1"/>
  <c r="S1683" i="17" s="1"/>
  <c r="T1683" i="17" s="1"/>
  <c r="U1683" i="17" s="1"/>
  <c r="R1705" i="17"/>
  <c r="S1705" i="17" s="1"/>
  <c r="T1705" i="17" s="1"/>
  <c r="U1705" i="17" s="1"/>
  <c r="Q1705" i="17"/>
  <c r="R1850" i="17"/>
  <c r="S1850" i="17" s="1"/>
  <c r="T1850" i="17" s="1"/>
  <c r="U1850" i="17" s="1"/>
  <c r="Q1850" i="17"/>
  <c r="R1920" i="17"/>
  <c r="S1920" i="17" s="1"/>
  <c r="T1920" i="17" s="1"/>
  <c r="U1920" i="17" s="1"/>
  <c r="Q1920" i="17"/>
  <c r="Q2035" i="17"/>
  <c r="R2035" i="17" s="1"/>
  <c r="S2035" i="17" s="1"/>
  <c r="T2035" i="17" s="1"/>
  <c r="U2035" i="17" s="1"/>
  <c r="R2114" i="17"/>
  <c r="S2114" i="17" s="1"/>
  <c r="T2114" i="17" s="1"/>
  <c r="U2114" i="17" s="1"/>
  <c r="Q2114" i="17"/>
  <c r="Q2635" i="17"/>
  <c r="R2635" i="17" s="1"/>
  <c r="S2635" i="17" s="1"/>
  <c r="T2635" i="17" s="1"/>
  <c r="U2635" i="17" s="1"/>
  <c r="R2996" i="17"/>
  <c r="S2996" i="17" s="1"/>
  <c r="T2996" i="17" s="1"/>
  <c r="U2996" i="17" s="1"/>
  <c r="Q2996" i="17"/>
  <c r="Q11" i="17"/>
  <c r="R11" i="17" s="1"/>
  <c r="S11" i="17" s="1"/>
  <c r="T11" i="17" s="1"/>
  <c r="U11" i="17" s="1"/>
  <c r="R413" i="17"/>
  <c r="S413" i="17" s="1"/>
  <c r="T413" i="17" s="1"/>
  <c r="U413" i="17" s="1"/>
  <c r="Q413" i="17"/>
  <c r="R354" i="17"/>
  <c r="S354" i="17" s="1"/>
  <c r="T354" i="17" s="1"/>
  <c r="U354" i="17" s="1"/>
  <c r="Q354" i="17"/>
  <c r="R339" i="17"/>
  <c r="S339" i="17" s="1"/>
  <c r="T339" i="17" s="1"/>
  <c r="U339" i="17" s="1"/>
  <c r="Q339" i="17"/>
  <c r="Q753" i="17"/>
  <c r="R753" i="17" s="1"/>
  <c r="S753" i="17" s="1"/>
  <c r="T753" i="17" s="1"/>
  <c r="U753" i="17" s="1"/>
  <c r="R789" i="17"/>
  <c r="S789" i="17" s="1"/>
  <c r="T789" i="17" s="1"/>
  <c r="U789" i="17" s="1"/>
  <c r="Q789" i="17"/>
  <c r="R797" i="17"/>
  <c r="S797" i="17" s="1"/>
  <c r="T797" i="17" s="1"/>
  <c r="U797" i="17" s="1"/>
  <c r="Q797" i="17"/>
  <c r="R817" i="17"/>
  <c r="S817" i="17" s="1"/>
  <c r="T817" i="17" s="1"/>
  <c r="U817" i="17" s="1"/>
  <c r="Q817" i="17"/>
  <c r="Q839" i="17"/>
  <c r="R839" i="17" s="1"/>
  <c r="S839" i="17" s="1"/>
  <c r="T839" i="17" s="1"/>
  <c r="U839" i="17" s="1"/>
  <c r="R1140" i="17"/>
  <c r="S1140" i="17" s="1"/>
  <c r="T1140" i="17" s="1"/>
  <c r="U1140" i="17" s="1"/>
  <c r="Q1140" i="17"/>
  <c r="R1924" i="17"/>
  <c r="S1924" i="17" s="1"/>
  <c r="T1924" i="17" s="1"/>
  <c r="U1924" i="17" s="1"/>
  <c r="Q1924" i="17"/>
  <c r="R2118" i="17"/>
  <c r="S2118" i="17" s="1"/>
  <c r="T2118" i="17" s="1"/>
  <c r="U2118" i="17" s="1"/>
  <c r="Q2118" i="17"/>
  <c r="Q2308" i="17"/>
  <c r="R2308" i="17" s="1"/>
  <c r="S2308" i="17" s="1"/>
  <c r="T2308" i="17" s="1"/>
  <c r="U2308" i="17" s="1"/>
  <c r="Q2696" i="17"/>
  <c r="R2696" i="17" s="1"/>
  <c r="S2696" i="17" s="1"/>
  <c r="T2696" i="17" s="1"/>
  <c r="U2696" i="17" s="1"/>
  <c r="Q2792" i="17"/>
  <c r="R2792" i="17" s="1"/>
  <c r="S2792" i="17" s="1"/>
  <c r="T2792" i="17" s="1"/>
  <c r="U2792" i="17" s="1"/>
  <c r="R46" i="17"/>
  <c r="S46" i="17" s="1"/>
  <c r="T46" i="17" s="1"/>
  <c r="U46" i="17" s="1"/>
  <c r="Q46" i="17"/>
  <c r="Q390" i="17"/>
  <c r="R390" i="17" s="1"/>
  <c r="S390" i="17" s="1"/>
  <c r="T390" i="17" s="1"/>
  <c r="U390" i="17" s="1"/>
  <c r="R343" i="17"/>
  <c r="S343" i="17" s="1"/>
  <c r="T343" i="17" s="1"/>
  <c r="U343" i="17" s="1"/>
  <c r="Q343" i="17"/>
  <c r="R871" i="17"/>
  <c r="S871" i="17" s="1"/>
  <c r="T871" i="17" s="1"/>
  <c r="U871" i="17" s="1"/>
  <c r="Q871" i="17"/>
  <c r="R1777" i="17"/>
  <c r="S1777" i="17" s="1"/>
  <c r="T1777" i="17" s="1"/>
  <c r="U1777" i="17" s="1"/>
  <c r="Q1777" i="17"/>
  <c r="Q2154" i="17"/>
  <c r="R2154" i="17" s="1"/>
  <c r="S2154" i="17" s="1"/>
  <c r="T2154" i="17" s="1"/>
  <c r="U2154" i="17" s="1"/>
  <c r="R2248" i="17"/>
  <c r="S2248" i="17" s="1"/>
  <c r="T2248" i="17" s="1"/>
  <c r="U2248" i="17" s="1"/>
  <c r="Q2248" i="17"/>
  <c r="R2972" i="17"/>
  <c r="S2972" i="17" s="1"/>
  <c r="T2972" i="17" s="1"/>
  <c r="U2972" i="17" s="1"/>
  <c r="Q2972" i="17"/>
  <c r="R385" i="17"/>
  <c r="S385" i="17" s="1"/>
  <c r="T385" i="17" s="1"/>
  <c r="U385" i="17" s="1"/>
  <c r="Q385" i="17"/>
  <c r="R362" i="17"/>
  <c r="S362" i="17" s="1"/>
  <c r="T362" i="17" s="1"/>
  <c r="U362" i="17" s="1"/>
  <c r="Q362" i="17"/>
  <c r="R263" i="17"/>
  <c r="S263" i="17" s="1"/>
  <c r="T263" i="17" s="1"/>
  <c r="U263" i="17" s="1"/>
  <c r="Q263" i="17"/>
  <c r="R540" i="17"/>
  <c r="S540" i="17" s="1"/>
  <c r="T540" i="17" s="1"/>
  <c r="U540" i="17" s="1"/>
  <c r="Q540" i="17"/>
  <c r="R821" i="17"/>
  <c r="S821" i="17" s="1"/>
  <c r="T821" i="17" s="1"/>
  <c r="U821" i="17" s="1"/>
  <c r="Q821" i="17"/>
  <c r="R655" i="17"/>
  <c r="S655" i="17" s="1"/>
  <c r="T655" i="17" s="1"/>
  <c r="U655" i="17" s="1"/>
  <c r="Q655" i="17"/>
  <c r="R1148" i="17"/>
  <c r="S1148" i="17" s="1"/>
  <c r="T1148" i="17" s="1"/>
  <c r="U1148" i="17" s="1"/>
  <c r="Q1148" i="17"/>
  <c r="R1635" i="17"/>
  <c r="S1635" i="17" s="1"/>
  <c r="T1635" i="17" s="1"/>
  <c r="U1635" i="17" s="1"/>
  <c r="Q1635" i="17"/>
  <c r="R1813" i="17"/>
  <c r="S1813" i="17" s="1"/>
  <c r="T1813" i="17" s="1"/>
  <c r="U1813" i="17" s="1"/>
  <c r="Q1813" i="17"/>
  <c r="R2158" i="17"/>
  <c r="S2158" i="17" s="1"/>
  <c r="T2158" i="17" s="1"/>
  <c r="U2158" i="17" s="1"/>
  <c r="Q2158" i="17"/>
  <c r="R2348" i="17"/>
  <c r="S2348" i="17" s="1"/>
  <c r="T2348" i="17" s="1"/>
  <c r="U2348" i="17" s="1"/>
  <c r="Q2348" i="17"/>
  <c r="Q2593" i="17"/>
  <c r="R2593" i="17" s="1"/>
  <c r="S2593" i="17" s="1"/>
  <c r="T2593" i="17" s="1"/>
  <c r="U2593" i="17" s="1"/>
  <c r="Q2895" i="17"/>
  <c r="R2895" i="17" s="1"/>
  <c r="S2895" i="17" s="1"/>
  <c r="T2895" i="17" s="1"/>
  <c r="U2895" i="17" s="1"/>
  <c r="R2992" i="17"/>
  <c r="S2992" i="17" s="1"/>
  <c r="T2992" i="17" s="1"/>
  <c r="U2992" i="17" s="1"/>
  <c r="Q2992" i="17"/>
  <c r="R267" i="17"/>
  <c r="S267" i="17" s="1"/>
  <c r="T267" i="17" s="1"/>
  <c r="U267" i="17" s="1"/>
  <c r="Q267" i="17"/>
  <c r="R847" i="17"/>
  <c r="S847" i="17" s="1"/>
  <c r="T847" i="17" s="1"/>
  <c r="U847" i="17" s="1"/>
  <c r="Q847" i="17"/>
  <c r="R755" i="17"/>
  <c r="S755" i="17" s="1"/>
  <c r="T755" i="17" s="1"/>
  <c r="U755" i="17" s="1"/>
  <c r="Q755" i="17"/>
  <c r="R1015" i="17"/>
  <c r="S1015" i="17" s="1"/>
  <c r="T1015" i="17" s="1"/>
  <c r="U1015" i="17" s="1"/>
  <c r="Q1015" i="17"/>
  <c r="R1715" i="17"/>
  <c r="S1715" i="17" s="1"/>
  <c r="T1715" i="17" s="1"/>
  <c r="U1715" i="17" s="1"/>
  <c r="Q1715" i="17"/>
  <c r="R1753" i="17"/>
  <c r="S1753" i="17" s="1"/>
  <c r="T1753" i="17" s="1"/>
  <c r="U1753" i="17" s="1"/>
  <c r="Q1753" i="17"/>
  <c r="R1961" i="17"/>
  <c r="S1961" i="17" s="1"/>
  <c r="T1961" i="17" s="1"/>
  <c r="U1961" i="17" s="1"/>
  <c r="Q1961" i="17"/>
  <c r="R2061" i="17"/>
  <c r="S2061" i="17" s="1"/>
  <c r="T2061" i="17" s="1"/>
  <c r="U2061" i="17" s="1"/>
  <c r="Q2061" i="17"/>
  <c r="R2201" i="17"/>
  <c r="S2201" i="17" s="1"/>
  <c r="T2201" i="17" s="1"/>
  <c r="U2201" i="17" s="1"/>
  <c r="Q2201" i="17"/>
  <c r="R2385" i="17"/>
  <c r="S2385" i="17" s="1"/>
  <c r="T2385" i="17" s="1"/>
  <c r="U2385" i="17" s="1"/>
  <c r="Q2385" i="17"/>
  <c r="Q2811" i="17"/>
  <c r="R2811" i="17" s="1"/>
  <c r="S2811" i="17" s="1"/>
  <c r="T2811" i="17" s="1"/>
  <c r="U2811" i="17" s="1"/>
  <c r="R2905" i="17"/>
  <c r="S2905" i="17" s="1"/>
  <c r="T2905" i="17" s="1"/>
  <c r="U2905" i="17" s="1"/>
  <c r="Q2905" i="17"/>
  <c r="R2980" i="17"/>
  <c r="S2980" i="17" s="1"/>
  <c r="T2980" i="17" s="1"/>
  <c r="U2980" i="17" s="1"/>
  <c r="Q2980" i="17"/>
  <c r="U1" i="17" l="1"/>
  <c r="B2" i="6" l="1" a="1"/>
  <c r="B2" i="6" s="1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3" i="7"/>
  <c r="D41" i="1"/>
  <c r="D40" i="1"/>
  <c r="D39" i="1"/>
  <c r="B83" i="6" a="1"/>
  <c r="B83" i="6" s="1"/>
  <c r="C83" i="6" s="1"/>
  <c r="B84" i="6" a="1"/>
  <c r="B84" i="6" s="1"/>
  <c r="C84" i="6" s="1"/>
  <c r="B85" i="6"/>
  <c r="B2" i="3"/>
  <c r="N1005" i="16" a="1"/>
  <c r="N1005" i="16" s="1"/>
  <c r="J1005" i="16"/>
  <c r="N1004" i="16" a="1"/>
  <c r="N1004" i="16" s="1"/>
  <c r="J1004" i="16"/>
  <c r="P1003" i="16"/>
  <c r="O1003" i="16"/>
  <c r="N1003" i="16"/>
  <c r="N1003" i="16" a="1"/>
  <c r="J1003" i="16"/>
  <c r="N1002" i="16" a="1"/>
  <c r="N1002" i="16" s="1"/>
  <c r="J1002" i="16"/>
  <c r="N1001" i="16" a="1"/>
  <c r="N1001" i="16" s="1"/>
  <c r="J1001" i="16"/>
  <c r="O1000" i="16"/>
  <c r="N1000" i="16"/>
  <c r="P1000" i="16" s="1"/>
  <c r="N1000" i="16" a="1"/>
  <c r="J1000" i="16"/>
  <c r="N999" i="16" a="1"/>
  <c r="N999" i="16" s="1"/>
  <c r="J999" i="16"/>
  <c r="R998" i="16"/>
  <c r="Q998" i="16"/>
  <c r="P998" i="16"/>
  <c r="O998" i="16"/>
  <c r="N998" i="16"/>
  <c r="N998" i="16" a="1"/>
  <c r="J998" i="16"/>
  <c r="N997" i="16" a="1"/>
  <c r="N997" i="16" s="1"/>
  <c r="J997" i="16"/>
  <c r="N996" i="16" a="1"/>
  <c r="N996" i="16" s="1"/>
  <c r="J996" i="16"/>
  <c r="P995" i="16"/>
  <c r="O995" i="16"/>
  <c r="Q995" i="16" s="1"/>
  <c r="R995" i="16" s="1"/>
  <c r="N995" i="16"/>
  <c r="N995" i="16" a="1"/>
  <c r="J995" i="16"/>
  <c r="N994" i="16"/>
  <c r="N994" i="16" a="1"/>
  <c r="J994" i="16"/>
  <c r="N993" i="16" a="1"/>
  <c r="N993" i="16" s="1"/>
  <c r="J993" i="16"/>
  <c r="N992" i="16"/>
  <c r="P992" i="16" s="1"/>
  <c r="N992" i="16" a="1"/>
  <c r="J992" i="16"/>
  <c r="N991" i="16" a="1"/>
  <c r="N991" i="16" s="1"/>
  <c r="J991" i="16"/>
  <c r="Q990" i="16"/>
  <c r="R990" i="16" s="1"/>
  <c r="P990" i="16"/>
  <c r="O990" i="16"/>
  <c r="N990" i="16"/>
  <c r="N990" i="16" a="1"/>
  <c r="J990" i="16"/>
  <c r="N989" i="16"/>
  <c r="P989" i="16" s="1"/>
  <c r="N989" i="16" a="1"/>
  <c r="J989" i="16"/>
  <c r="N988" i="16" a="1"/>
  <c r="N988" i="16" s="1"/>
  <c r="J988" i="16"/>
  <c r="Q987" i="16"/>
  <c r="P987" i="16"/>
  <c r="O987" i="16"/>
  <c r="N987" i="16"/>
  <c r="N987" i="16" a="1"/>
  <c r="J987" i="16"/>
  <c r="N986" i="16" a="1"/>
  <c r="N986" i="16" s="1"/>
  <c r="J986" i="16"/>
  <c r="N985" i="16" a="1"/>
  <c r="N985" i="16" s="1"/>
  <c r="J985" i="16"/>
  <c r="P984" i="16"/>
  <c r="O984" i="16"/>
  <c r="Q984" i="16" s="1"/>
  <c r="N984" i="16"/>
  <c r="N984" i="16" a="1"/>
  <c r="J984" i="16"/>
  <c r="N983" i="16" a="1"/>
  <c r="N983" i="16" s="1"/>
  <c r="J983" i="16"/>
  <c r="Q982" i="16"/>
  <c r="P982" i="16"/>
  <c r="R982" i="16" s="1"/>
  <c r="O982" i="16"/>
  <c r="N982" i="16"/>
  <c r="N982" i="16" a="1"/>
  <c r="J982" i="16"/>
  <c r="N981" i="16" a="1"/>
  <c r="N981" i="16" s="1"/>
  <c r="J981" i="16"/>
  <c r="N980" i="16" a="1"/>
  <c r="N980" i="16" s="1"/>
  <c r="J980" i="16"/>
  <c r="P979" i="16"/>
  <c r="O979" i="16"/>
  <c r="N979" i="16"/>
  <c r="N979" i="16" a="1"/>
  <c r="J979" i="16"/>
  <c r="N978" i="16" a="1"/>
  <c r="N978" i="16" s="1"/>
  <c r="J978" i="16"/>
  <c r="N977" i="16" a="1"/>
  <c r="N977" i="16" s="1"/>
  <c r="J977" i="16"/>
  <c r="O976" i="16"/>
  <c r="N976" i="16"/>
  <c r="P976" i="16" s="1"/>
  <c r="N976" i="16" a="1"/>
  <c r="J976" i="16"/>
  <c r="N975" i="16"/>
  <c r="N975" i="16" a="1"/>
  <c r="J975" i="16"/>
  <c r="N974" i="16" a="1"/>
  <c r="N974" i="16" s="1"/>
  <c r="J974" i="16"/>
  <c r="N973" i="16"/>
  <c r="N973" i="16" a="1"/>
  <c r="J973" i="16"/>
  <c r="N972" i="16" a="1"/>
  <c r="N972" i="16" s="1"/>
  <c r="J972" i="16"/>
  <c r="Q971" i="16"/>
  <c r="R971" i="16" s="1"/>
  <c r="P971" i="16"/>
  <c r="O971" i="16"/>
  <c r="N971" i="16"/>
  <c r="N971" i="16" a="1"/>
  <c r="J971" i="16"/>
  <c r="N970" i="16" a="1"/>
  <c r="N970" i="16" s="1"/>
  <c r="J970" i="16"/>
  <c r="O970" i="16" s="1"/>
  <c r="N969" i="16" a="1"/>
  <c r="N969" i="16" s="1"/>
  <c r="J969" i="16"/>
  <c r="Q968" i="16"/>
  <c r="P968" i="16"/>
  <c r="O968" i="16"/>
  <c r="N968" i="16"/>
  <c r="N968" i="16" a="1"/>
  <c r="J968" i="16"/>
  <c r="N967" i="16" a="1"/>
  <c r="N967" i="16" s="1"/>
  <c r="J967" i="16"/>
  <c r="N966" i="16" a="1"/>
  <c r="N966" i="16" s="1"/>
  <c r="J966" i="16"/>
  <c r="O965" i="16"/>
  <c r="N965" i="16"/>
  <c r="N965" i="16" a="1"/>
  <c r="J965" i="16"/>
  <c r="P965" i="16" s="1"/>
  <c r="N964" i="16" a="1"/>
  <c r="N964" i="16" s="1"/>
  <c r="J964" i="16"/>
  <c r="P963" i="16"/>
  <c r="O963" i="16"/>
  <c r="N963" i="16"/>
  <c r="N963" i="16" a="1"/>
  <c r="J963" i="16"/>
  <c r="N962" i="16" a="1"/>
  <c r="N962" i="16" s="1"/>
  <c r="O962" i="16" s="1"/>
  <c r="J962" i="16"/>
  <c r="S961" i="16"/>
  <c r="V961" i="16" s="1"/>
  <c r="R961" i="16"/>
  <c r="U961" i="16" s="1"/>
  <c r="Q961" i="16"/>
  <c r="P961" i="16"/>
  <c r="N961" i="16"/>
  <c r="N961" i="16" a="1"/>
  <c r="J961" i="16"/>
  <c r="O961" i="16" s="1"/>
  <c r="N960" i="16" a="1"/>
  <c r="N960" i="16" s="1"/>
  <c r="J960" i="16"/>
  <c r="N959" i="16" a="1"/>
  <c r="N959" i="16" s="1"/>
  <c r="J959" i="16"/>
  <c r="N958" i="16" a="1"/>
  <c r="N958" i="16" s="1"/>
  <c r="J958" i="16"/>
  <c r="O957" i="16"/>
  <c r="N957" i="16"/>
  <c r="P957" i="16" s="1"/>
  <c r="N957" i="16" a="1"/>
  <c r="J957" i="16"/>
  <c r="N956" i="16" a="1"/>
  <c r="N956" i="16" s="1"/>
  <c r="J956" i="16"/>
  <c r="P955" i="16"/>
  <c r="O955" i="16"/>
  <c r="N955" i="16"/>
  <c r="N955" i="16" a="1"/>
  <c r="J955" i="16"/>
  <c r="N954" i="16" a="1"/>
  <c r="N954" i="16" s="1"/>
  <c r="O954" i="16" s="1"/>
  <c r="J954" i="16"/>
  <c r="S953" i="16"/>
  <c r="V953" i="16" s="1"/>
  <c r="R953" i="16"/>
  <c r="Q953" i="16"/>
  <c r="P953" i="16"/>
  <c r="N953" i="16"/>
  <c r="N953" i="16" a="1"/>
  <c r="J953" i="16"/>
  <c r="O953" i="16" s="1"/>
  <c r="N952" i="16" a="1"/>
  <c r="N952" i="16" s="1"/>
  <c r="J952" i="16"/>
  <c r="N951" i="16" a="1"/>
  <c r="N951" i="16" s="1"/>
  <c r="J951" i="16"/>
  <c r="N950" i="16" a="1"/>
  <c r="N950" i="16" s="1"/>
  <c r="J950" i="16"/>
  <c r="N949" i="16"/>
  <c r="P949" i="16" s="1"/>
  <c r="N949" i="16" a="1"/>
  <c r="J949" i="16"/>
  <c r="N948" i="16" a="1"/>
  <c r="N948" i="16" s="1"/>
  <c r="J948" i="16"/>
  <c r="P947" i="16"/>
  <c r="O947" i="16"/>
  <c r="N947" i="16"/>
  <c r="N947" i="16" a="1"/>
  <c r="J947" i="16"/>
  <c r="N946" i="16" a="1"/>
  <c r="N946" i="16" s="1"/>
  <c r="O946" i="16" s="1"/>
  <c r="J946" i="16"/>
  <c r="N945" i="16" a="1"/>
  <c r="N945" i="16" s="1"/>
  <c r="P945" i="16" s="1"/>
  <c r="J945" i="16"/>
  <c r="N944" i="16" a="1"/>
  <c r="N944" i="16" s="1"/>
  <c r="J944" i="16"/>
  <c r="N943" i="16" a="1"/>
  <c r="N943" i="16" s="1"/>
  <c r="J943" i="16"/>
  <c r="Q942" i="16"/>
  <c r="P942" i="16"/>
  <c r="N942" i="16" a="1"/>
  <c r="N942" i="16" s="1"/>
  <c r="O942" i="16" s="1"/>
  <c r="J942" i="16"/>
  <c r="N941" i="16" a="1"/>
  <c r="N941" i="16" s="1"/>
  <c r="O941" i="16" s="1"/>
  <c r="J941" i="16"/>
  <c r="P941" i="16" s="1"/>
  <c r="N940" i="16" a="1"/>
  <c r="N940" i="16" s="1"/>
  <c r="O940" i="16" s="1"/>
  <c r="Q940" i="16" s="1"/>
  <c r="J940" i="16"/>
  <c r="P939" i="16"/>
  <c r="O939" i="16"/>
  <c r="N939" i="16"/>
  <c r="N939" i="16" a="1"/>
  <c r="J939" i="16"/>
  <c r="N938" i="16" a="1"/>
  <c r="N938" i="16" s="1"/>
  <c r="J938" i="16"/>
  <c r="N937" i="16"/>
  <c r="P937" i="16" s="1"/>
  <c r="N937" i="16" a="1"/>
  <c r="J937" i="16"/>
  <c r="N936" i="16"/>
  <c r="N936" i="16" a="1"/>
  <c r="J936" i="16"/>
  <c r="N935" i="16" a="1"/>
  <c r="N935" i="16" s="1"/>
  <c r="J935" i="16"/>
  <c r="Q934" i="16"/>
  <c r="P934" i="16"/>
  <c r="N934" i="16" a="1"/>
  <c r="N934" i="16" s="1"/>
  <c r="O934" i="16" s="1"/>
  <c r="J934" i="16"/>
  <c r="N933" i="16" a="1"/>
  <c r="N933" i="16" s="1"/>
  <c r="O933" i="16" s="1"/>
  <c r="J933" i="16"/>
  <c r="P933" i="16" s="1"/>
  <c r="N932" i="16" a="1"/>
  <c r="N932" i="16" s="1"/>
  <c r="O932" i="16" s="1"/>
  <c r="Q932" i="16" s="1"/>
  <c r="J932" i="16"/>
  <c r="P931" i="16"/>
  <c r="O931" i="16"/>
  <c r="N931" i="16"/>
  <c r="N931" i="16" a="1"/>
  <c r="J931" i="16"/>
  <c r="N930" i="16" a="1"/>
  <c r="N930" i="16" s="1"/>
  <c r="J930" i="16"/>
  <c r="N929" i="16"/>
  <c r="P929" i="16" s="1"/>
  <c r="N929" i="16" a="1"/>
  <c r="J929" i="16"/>
  <c r="N928" i="16"/>
  <c r="N928" i="16" a="1"/>
  <c r="J928" i="16"/>
  <c r="N927" i="16" a="1"/>
  <c r="N927" i="16" s="1"/>
  <c r="J927" i="16"/>
  <c r="Q926" i="16"/>
  <c r="P926" i="16"/>
  <c r="N926" i="16" a="1"/>
  <c r="N926" i="16" s="1"/>
  <c r="O926" i="16" s="1"/>
  <c r="J926" i="16"/>
  <c r="N925" i="16" a="1"/>
  <c r="N925" i="16" s="1"/>
  <c r="O925" i="16" s="1"/>
  <c r="J925" i="16"/>
  <c r="O924" i="16"/>
  <c r="Q924" i="16" s="1"/>
  <c r="N924" i="16" a="1"/>
  <c r="N924" i="16" s="1"/>
  <c r="J924" i="16"/>
  <c r="P924" i="16" s="1"/>
  <c r="N923" i="16" a="1"/>
  <c r="N923" i="16" s="1"/>
  <c r="P923" i="16" s="1"/>
  <c r="J923" i="16"/>
  <c r="N922" i="16" a="1"/>
  <c r="N922" i="16" s="1"/>
  <c r="J922" i="16"/>
  <c r="N921" i="16"/>
  <c r="O921" i="16" s="1"/>
  <c r="N921" i="16" a="1"/>
  <c r="J921" i="16"/>
  <c r="P920" i="16"/>
  <c r="N920" i="16"/>
  <c r="N920" i="16" a="1"/>
  <c r="J920" i="16"/>
  <c r="O920" i="16" s="1"/>
  <c r="P919" i="16"/>
  <c r="N919" i="16" a="1"/>
  <c r="N919" i="16" s="1"/>
  <c r="J919" i="16"/>
  <c r="P918" i="16"/>
  <c r="N918" i="16"/>
  <c r="O918" i="16" s="1"/>
  <c r="N918" i="16" a="1"/>
  <c r="J918" i="16"/>
  <c r="N917" i="16"/>
  <c r="N917" i="16" a="1"/>
  <c r="J917" i="16"/>
  <c r="N916" i="16"/>
  <c r="P916" i="16" s="1"/>
  <c r="N916" i="16" a="1"/>
  <c r="J916" i="16"/>
  <c r="P915" i="16"/>
  <c r="N915" i="16" a="1"/>
  <c r="N915" i="16" s="1"/>
  <c r="O915" i="16" s="1"/>
  <c r="J915" i="16"/>
  <c r="N914" i="16" a="1"/>
  <c r="N914" i="16" s="1"/>
  <c r="P914" i="16" s="1"/>
  <c r="J914" i="16"/>
  <c r="N913" i="16" a="1"/>
  <c r="N913" i="16" s="1"/>
  <c r="J913" i="16"/>
  <c r="O912" i="16"/>
  <c r="N912" i="16"/>
  <c r="N912" i="16" a="1"/>
  <c r="J912" i="16"/>
  <c r="P912" i="16" s="1"/>
  <c r="N911" i="16" a="1"/>
  <c r="N911" i="16" s="1"/>
  <c r="J911" i="16"/>
  <c r="N910" i="16"/>
  <c r="N910" i="16" a="1"/>
  <c r="J910" i="16"/>
  <c r="O910" i="16" s="1"/>
  <c r="N909" i="16"/>
  <c r="N909" i="16" a="1"/>
  <c r="J909" i="16"/>
  <c r="P909" i="16" s="1"/>
  <c r="N908" i="16"/>
  <c r="P908" i="16" s="1"/>
  <c r="N908" i="16" a="1"/>
  <c r="J908" i="16"/>
  <c r="N907" i="16" a="1"/>
  <c r="N907" i="16" s="1"/>
  <c r="O907" i="16" s="1"/>
  <c r="J907" i="16"/>
  <c r="N906" i="16" a="1"/>
  <c r="N906" i="16" s="1"/>
  <c r="P906" i="16" s="1"/>
  <c r="J906" i="16"/>
  <c r="O906" i="16" s="1"/>
  <c r="N905" i="16" a="1"/>
  <c r="N905" i="16" s="1"/>
  <c r="J905" i="16"/>
  <c r="O904" i="16"/>
  <c r="N904" i="16"/>
  <c r="N904" i="16" a="1"/>
  <c r="J904" i="16"/>
  <c r="P904" i="16" s="1"/>
  <c r="N903" i="16" a="1"/>
  <c r="N903" i="16" s="1"/>
  <c r="J903" i="16"/>
  <c r="N902" i="16"/>
  <c r="N902" i="16" a="1"/>
  <c r="J902" i="16"/>
  <c r="O902" i="16" s="1"/>
  <c r="N901" i="16"/>
  <c r="N901" i="16" a="1"/>
  <c r="J901" i="16"/>
  <c r="N900" i="16"/>
  <c r="P900" i="16" s="1"/>
  <c r="N900" i="16" a="1"/>
  <c r="J900" i="16"/>
  <c r="P899" i="16"/>
  <c r="N899" i="16" a="1"/>
  <c r="N899" i="16" s="1"/>
  <c r="O899" i="16" s="1"/>
  <c r="J899" i="16"/>
  <c r="N898" i="16" a="1"/>
  <c r="N898" i="16" s="1"/>
  <c r="P898" i="16" s="1"/>
  <c r="J898" i="16"/>
  <c r="N897" i="16" a="1"/>
  <c r="N897" i="16" s="1"/>
  <c r="J897" i="16"/>
  <c r="O896" i="16"/>
  <c r="N896" i="16"/>
  <c r="N896" i="16" a="1"/>
  <c r="J896" i="16"/>
  <c r="P896" i="16" s="1"/>
  <c r="N895" i="16" a="1"/>
  <c r="N895" i="16" s="1"/>
  <c r="J895" i="16"/>
  <c r="N894" i="16"/>
  <c r="N894" i="16" a="1"/>
  <c r="J894" i="16"/>
  <c r="O894" i="16" s="1"/>
  <c r="N893" i="16"/>
  <c r="N893" i="16" a="1"/>
  <c r="J893" i="16"/>
  <c r="P893" i="16" s="1"/>
  <c r="N892" i="16"/>
  <c r="P892" i="16" s="1"/>
  <c r="N892" i="16" a="1"/>
  <c r="J892" i="16"/>
  <c r="P891" i="16"/>
  <c r="N891" i="16" a="1"/>
  <c r="N891" i="16" s="1"/>
  <c r="O891" i="16" s="1"/>
  <c r="J891" i="16"/>
  <c r="N890" i="16" a="1"/>
  <c r="N890" i="16" s="1"/>
  <c r="P890" i="16" s="1"/>
  <c r="J890" i="16"/>
  <c r="O890" i="16" s="1"/>
  <c r="N889" i="16" a="1"/>
  <c r="N889" i="16" s="1"/>
  <c r="J889" i="16"/>
  <c r="O888" i="16"/>
  <c r="N888" i="16"/>
  <c r="N888" i="16" a="1"/>
  <c r="J888" i="16"/>
  <c r="P888" i="16" s="1"/>
  <c r="N887" i="16" a="1"/>
  <c r="N887" i="16" s="1"/>
  <c r="J887" i="16"/>
  <c r="Q886" i="16"/>
  <c r="N886" i="16"/>
  <c r="N886" i="16" a="1"/>
  <c r="J886" i="16"/>
  <c r="O886" i="16" s="1"/>
  <c r="N885" i="16"/>
  <c r="N885" i="16" a="1"/>
  <c r="J885" i="16"/>
  <c r="N884" i="16"/>
  <c r="N884" i="16" a="1"/>
  <c r="J884" i="16"/>
  <c r="N883" i="16" a="1"/>
  <c r="N883" i="16" s="1"/>
  <c r="O883" i="16" s="1"/>
  <c r="J883" i="16"/>
  <c r="N882" i="16" a="1"/>
  <c r="N882" i="16" s="1"/>
  <c r="P882" i="16" s="1"/>
  <c r="J882" i="16"/>
  <c r="O882" i="16" s="1"/>
  <c r="N881" i="16" a="1"/>
  <c r="N881" i="16" s="1"/>
  <c r="J881" i="16"/>
  <c r="O880" i="16"/>
  <c r="Q880" i="16" s="1"/>
  <c r="N880" i="16"/>
  <c r="N880" i="16" a="1"/>
  <c r="J880" i="16"/>
  <c r="P880" i="16" s="1"/>
  <c r="N879" i="16" a="1"/>
  <c r="N879" i="16" s="1"/>
  <c r="J879" i="16"/>
  <c r="P879" i="16" s="1"/>
  <c r="N878" i="16"/>
  <c r="N878" i="16" a="1"/>
  <c r="J878" i="16"/>
  <c r="N877" i="16"/>
  <c r="N877" i="16" a="1"/>
  <c r="J877" i="16"/>
  <c r="Q876" i="16"/>
  <c r="P876" i="16"/>
  <c r="R876" i="16" s="1"/>
  <c r="N876" i="16"/>
  <c r="O876" i="16" s="1"/>
  <c r="N876" i="16" a="1"/>
  <c r="J876" i="16"/>
  <c r="N875" i="16" a="1"/>
  <c r="N875" i="16" s="1"/>
  <c r="J875" i="16"/>
  <c r="N874" i="16" a="1"/>
  <c r="N874" i="16" s="1"/>
  <c r="P874" i="16" s="1"/>
  <c r="J874" i="16"/>
  <c r="N873" i="16" a="1"/>
  <c r="N873" i="16" s="1"/>
  <c r="O873" i="16" s="1"/>
  <c r="J873" i="16"/>
  <c r="N872" i="16"/>
  <c r="O872" i="16" s="1"/>
  <c r="N872" i="16" a="1"/>
  <c r="J872" i="16"/>
  <c r="N871" i="16" a="1"/>
  <c r="N871" i="16" s="1"/>
  <c r="J871" i="16"/>
  <c r="O870" i="16"/>
  <c r="N870" i="16" a="1"/>
  <c r="N870" i="16" s="1"/>
  <c r="J870" i="16"/>
  <c r="O869" i="16"/>
  <c r="N869" i="16"/>
  <c r="N869" i="16" a="1"/>
  <c r="J869" i="16"/>
  <c r="O868" i="16"/>
  <c r="N868" i="16" a="1"/>
  <c r="N868" i="16" s="1"/>
  <c r="J868" i="16"/>
  <c r="N867" i="16" a="1"/>
  <c r="N867" i="16" s="1"/>
  <c r="J867" i="16"/>
  <c r="N866" i="16" a="1"/>
  <c r="N866" i="16" s="1"/>
  <c r="O866" i="16" s="1"/>
  <c r="J866" i="16"/>
  <c r="N865" i="16"/>
  <c r="O865" i="16" s="1"/>
  <c r="N865" i="16" a="1"/>
  <c r="J865" i="16"/>
  <c r="P865" i="16" s="1"/>
  <c r="N864" i="16" a="1"/>
  <c r="N864" i="16" s="1"/>
  <c r="J864" i="16"/>
  <c r="P863" i="16"/>
  <c r="N863" i="16" a="1"/>
  <c r="N863" i="16" s="1"/>
  <c r="J863" i="16"/>
  <c r="O863" i="16" s="1"/>
  <c r="N862" i="16" a="1"/>
  <c r="N862" i="16" s="1"/>
  <c r="J862" i="16"/>
  <c r="R861" i="16"/>
  <c r="O861" i="16"/>
  <c r="Q861" i="16" s="1"/>
  <c r="N861" i="16"/>
  <c r="N861" i="16" a="1"/>
  <c r="J861" i="16"/>
  <c r="P861" i="16" s="1"/>
  <c r="O860" i="16"/>
  <c r="N860" i="16" a="1"/>
  <c r="N860" i="16" s="1"/>
  <c r="J860" i="16"/>
  <c r="P860" i="16" s="1"/>
  <c r="N859" i="16" a="1"/>
  <c r="N859" i="16" s="1"/>
  <c r="J859" i="16"/>
  <c r="N858" i="16" a="1"/>
  <c r="N858" i="16" s="1"/>
  <c r="O858" i="16" s="1"/>
  <c r="J858" i="16"/>
  <c r="N857" i="16"/>
  <c r="O857" i="16" s="1"/>
  <c r="N857" i="16" a="1"/>
  <c r="J857" i="16"/>
  <c r="N856" i="16" a="1"/>
  <c r="N856" i="16" s="1"/>
  <c r="J856" i="16"/>
  <c r="N855" i="16" a="1"/>
  <c r="N855" i="16" s="1"/>
  <c r="P855" i="16" s="1"/>
  <c r="J855" i="16"/>
  <c r="N854" i="16" a="1"/>
  <c r="N854" i="16" s="1"/>
  <c r="J854" i="16"/>
  <c r="R853" i="16"/>
  <c r="O853" i="16"/>
  <c r="Q853" i="16" s="1"/>
  <c r="N853" i="16"/>
  <c r="N853" i="16" a="1"/>
  <c r="J853" i="16"/>
  <c r="P853" i="16" s="1"/>
  <c r="N852" i="16" a="1"/>
  <c r="N852" i="16" s="1"/>
  <c r="O852" i="16" s="1"/>
  <c r="J852" i="16"/>
  <c r="P852" i="16" s="1"/>
  <c r="N851" i="16" a="1"/>
  <c r="N851" i="16" s="1"/>
  <c r="J851" i="16"/>
  <c r="Q850" i="16"/>
  <c r="N850" i="16"/>
  <c r="O850" i="16" s="1"/>
  <c r="N850" i="16" a="1"/>
  <c r="J850" i="16"/>
  <c r="P850" i="16" s="1"/>
  <c r="N849" i="16"/>
  <c r="O849" i="16" s="1"/>
  <c r="N849" i="16" a="1"/>
  <c r="J849" i="16"/>
  <c r="P849" i="16" s="1"/>
  <c r="N848" i="16" a="1"/>
  <c r="N848" i="16" s="1"/>
  <c r="J848" i="16"/>
  <c r="P847" i="16"/>
  <c r="N847" i="16" a="1"/>
  <c r="N847" i="16" s="1"/>
  <c r="J847" i="16"/>
  <c r="N846" i="16" a="1"/>
  <c r="N846" i="16" s="1"/>
  <c r="O846" i="16" s="1"/>
  <c r="J846" i="16"/>
  <c r="O845" i="16"/>
  <c r="Q845" i="16" s="1"/>
  <c r="N845" i="16"/>
  <c r="N845" i="16" a="1"/>
  <c r="J845" i="16"/>
  <c r="P845" i="16" s="1"/>
  <c r="R845" i="16" s="1"/>
  <c r="O844" i="16"/>
  <c r="N844" i="16" a="1"/>
  <c r="N844" i="16" s="1"/>
  <c r="J844" i="16"/>
  <c r="N843" i="16" a="1"/>
  <c r="N843" i="16" s="1"/>
  <c r="J843" i="16"/>
  <c r="N842" i="16"/>
  <c r="O842" i="16" s="1"/>
  <c r="N842" i="16" a="1"/>
  <c r="J842" i="16"/>
  <c r="P842" i="16" s="1"/>
  <c r="N841" i="16"/>
  <c r="O841" i="16" s="1"/>
  <c r="N841" i="16" a="1"/>
  <c r="J841" i="16"/>
  <c r="P841" i="16" s="1"/>
  <c r="N840" i="16" a="1"/>
  <c r="N840" i="16" s="1"/>
  <c r="J840" i="16"/>
  <c r="N839" i="16" a="1"/>
  <c r="N839" i="16" s="1"/>
  <c r="P839" i="16" s="1"/>
  <c r="J839" i="16"/>
  <c r="O839" i="16" s="1"/>
  <c r="N838" i="16" a="1"/>
  <c r="N838" i="16" s="1"/>
  <c r="O838" i="16" s="1"/>
  <c r="J838" i="16"/>
  <c r="O837" i="16"/>
  <c r="Q837" i="16" s="1"/>
  <c r="N837" i="16"/>
  <c r="N837" i="16" a="1"/>
  <c r="J837" i="16"/>
  <c r="P837" i="16" s="1"/>
  <c r="N836" i="16" a="1"/>
  <c r="N836" i="16" s="1"/>
  <c r="J836" i="16"/>
  <c r="P836" i="16" s="1"/>
  <c r="N835" i="16" a="1"/>
  <c r="N835" i="16" s="1"/>
  <c r="J835" i="16"/>
  <c r="Q834" i="16"/>
  <c r="N834" i="16"/>
  <c r="O834" i="16" s="1"/>
  <c r="N834" i="16" a="1"/>
  <c r="J834" i="16"/>
  <c r="P834" i="16" s="1"/>
  <c r="N833" i="16"/>
  <c r="O833" i="16" s="1"/>
  <c r="Q833" i="16" s="1"/>
  <c r="N833" i="16" a="1"/>
  <c r="J833" i="16"/>
  <c r="O832" i="16"/>
  <c r="N832" i="16" a="1"/>
  <c r="N832" i="16" s="1"/>
  <c r="P832" i="16" s="1"/>
  <c r="J832" i="16"/>
  <c r="N831" i="16" a="1"/>
  <c r="N831" i="16" s="1"/>
  <c r="J831" i="16"/>
  <c r="N830" i="16" a="1"/>
  <c r="N830" i="16" s="1"/>
  <c r="O830" i="16" s="1"/>
  <c r="J830" i="16"/>
  <c r="O829" i="16"/>
  <c r="N829" i="16"/>
  <c r="P829" i="16" s="1"/>
  <c r="N829" i="16" a="1"/>
  <c r="J829" i="16"/>
  <c r="P828" i="16"/>
  <c r="N828" i="16" a="1"/>
  <c r="N828" i="16" s="1"/>
  <c r="J828" i="16"/>
  <c r="O828" i="16" s="1"/>
  <c r="Q827" i="16"/>
  <c r="N827" i="16" a="1"/>
  <c r="N827" i="16" s="1"/>
  <c r="J827" i="16"/>
  <c r="O827" i="16" s="1"/>
  <c r="N826" i="16" a="1"/>
  <c r="N826" i="16" s="1"/>
  <c r="O826" i="16" s="1"/>
  <c r="Q826" i="16" s="1"/>
  <c r="J826" i="16"/>
  <c r="N825" i="16"/>
  <c r="N825" i="16" a="1"/>
  <c r="J825" i="16"/>
  <c r="O824" i="16"/>
  <c r="N824" i="16" a="1"/>
  <c r="N824" i="16" s="1"/>
  <c r="J824" i="16"/>
  <c r="P824" i="16" s="1"/>
  <c r="N823" i="16" a="1"/>
  <c r="N823" i="16" s="1"/>
  <c r="J823" i="16"/>
  <c r="P823" i="16" s="1"/>
  <c r="N822" i="16"/>
  <c r="P822" i="16" s="1"/>
  <c r="N822" i="16" a="1"/>
  <c r="J822" i="16"/>
  <c r="O822" i="16" s="1"/>
  <c r="N821" i="16"/>
  <c r="P821" i="16" s="1"/>
  <c r="N821" i="16" a="1"/>
  <c r="J821" i="16"/>
  <c r="P820" i="16"/>
  <c r="N820" i="16" a="1"/>
  <c r="N820" i="16" s="1"/>
  <c r="O820" i="16" s="1"/>
  <c r="J820" i="16"/>
  <c r="N819" i="16" a="1"/>
  <c r="N819" i="16" s="1"/>
  <c r="P819" i="16" s="1"/>
  <c r="J819" i="16"/>
  <c r="N818" i="16" a="1"/>
  <c r="N818" i="16" s="1"/>
  <c r="J818" i="16"/>
  <c r="P818" i="16" s="1"/>
  <c r="O817" i="16"/>
  <c r="N817" i="16"/>
  <c r="N817" i="16" a="1"/>
  <c r="J817" i="16"/>
  <c r="P817" i="16" s="1"/>
  <c r="N816" i="16"/>
  <c r="N816" i="16" a="1"/>
  <c r="J816" i="16"/>
  <c r="N815" i="16" a="1"/>
  <c r="N815" i="16" s="1"/>
  <c r="J815" i="16"/>
  <c r="O815" i="16" s="1"/>
  <c r="N814" i="16"/>
  <c r="P814" i="16" s="1"/>
  <c r="N814" i="16" a="1"/>
  <c r="J814" i="16"/>
  <c r="O814" i="16" s="1"/>
  <c r="N813" i="16"/>
  <c r="P813" i="16" s="1"/>
  <c r="N813" i="16" a="1"/>
  <c r="J813" i="16"/>
  <c r="N812" i="16" a="1"/>
  <c r="N812" i="16" s="1"/>
  <c r="O812" i="16" s="1"/>
  <c r="J812" i="16"/>
  <c r="N811" i="16" a="1"/>
  <c r="N811" i="16" s="1"/>
  <c r="P811" i="16" s="1"/>
  <c r="J811" i="16"/>
  <c r="O811" i="16" s="1"/>
  <c r="N810" i="16" a="1"/>
  <c r="N810" i="16" s="1"/>
  <c r="J810" i="16"/>
  <c r="P810" i="16" s="1"/>
  <c r="O809" i="16"/>
  <c r="N809" i="16"/>
  <c r="N809" i="16" a="1"/>
  <c r="J809" i="16"/>
  <c r="P809" i="16" s="1"/>
  <c r="N808" i="16"/>
  <c r="N808" i="16" a="1"/>
  <c r="J808" i="16"/>
  <c r="N807" i="16" a="1"/>
  <c r="N807" i="16" s="1"/>
  <c r="J807" i="16"/>
  <c r="O807" i="16" s="1"/>
  <c r="N806" i="16"/>
  <c r="P806" i="16" s="1"/>
  <c r="N806" i="16" a="1"/>
  <c r="J806" i="16"/>
  <c r="N805" i="16"/>
  <c r="P805" i="16" s="1"/>
  <c r="N805" i="16" a="1"/>
  <c r="J805" i="16"/>
  <c r="P804" i="16"/>
  <c r="N804" i="16" a="1"/>
  <c r="N804" i="16" s="1"/>
  <c r="O804" i="16" s="1"/>
  <c r="J804" i="16"/>
  <c r="N803" i="16" a="1"/>
  <c r="N803" i="16" s="1"/>
  <c r="P803" i="16" s="1"/>
  <c r="J803" i="16"/>
  <c r="N802" i="16" a="1"/>
  <c r="N802" i="16" s="1"/>
  <c r="J802" i="16"/>
  <c r="P802" i="16" s="1"/>
  <c r="O801" i="16"/>
  <c r="N801" i="16"/>
  <c r="N801" i="16" a="1"/>
  <c r="J801" i="16"/>
  <c r="P801" i="16" s="1"/>
  <c r="O800" i="16"/>
  <c r="N800" i="16"/>
  <c r="N800" i="16" a="1"/>
  <c r="J800" i="16"/>
  <c r="P800" i="16" s="1"/>
  <c r="N799" i="16" a="1"/>
  <c r="N799" i="16" s="1"/>
  <c r="J799" i="16"/>
  <c r="Q798" i="16"/>
  <c r="N798" i="16"/>
  <c r="P798" i="16" s="1"/>
  <c r="N798" i="16" a="1"/>
  <c r="J798" i="16"/>
  <c r="O798" i="16" s="1"/>
  <c r="N797" i="16"/>
  <c r="O797" i="16" s="1"/>
  <c r="N797" i="16" a="1"/>
  <c r="J797" i="16"/>
  <c r="P797" i="16" s="1"/>
  <c r="N796" i="16" a="1"/>
  <c r="N796" i="16" s="1"/>
  <c r="O796" i="16" s="1"/>
  <c r="J796" i="16"/>
  <c r="P795" i="16"/>
  <c r="N795" i="16" a="1"/>
  <c r="N795" i="16" s="1"/>
  <c r="J795" i="16"/>
  <c r="O795" i="16" s="1"/>
  <c r="N794" i="16" a="1"/>
  <c r="N794" i="16" s="1"/>
  <c r="J794" i="16"/>
  <c r="P794" i="16" s="1"/>
  <c r="R793" i="16"/>
  <c r="O793" i="16"/>
  <c r="Q793" i="16" s="1"/>
  <c r="N793" i="16"/>
  <c r="N793" i="16" a="1"/>
  <c r="J793" i="16"/>
  <c r="P793" i="16" s="1"/>
  <c r="O792" i="16"/>
  <c r="N792" i="16"/>
  <c r="N792" i="16" a="1"/>
  <c r="J792" i="16"/>
  <c r="P792" i="16" s="1"/>
  <c r="N791" i="16" a="1"/>
  <c r="N791" i="16" s="1"/>
  <c r="J791" i="16"/>
  <c r="N790" i="16"/>
  <c r="N790" i="16" a="1"/>
  <c r="J790" i="16"/>
  <c r="N789" i="16"/>
  <c r="O789" i="16" s="1"/>
  <c r="Q789" i="16" s="1"/>
  <c r="N789" i="16" a="1"/>
  <c r="J789" i="16"/>
  <c r="P789" i="16" s="1"/>
  <c r="P788" i="16"/>
  <c r="N788" i="16" a="1"/>
  <c r="N788" i="16" s="1"/>
  <c r="O788" i="16" s="1"/>
  <c r="J788" i="16"/>
  <c r="N787" i="16" a="1"/>
  <c r="N787" i="16" s="1"/>
  <c r="P787" i="16" s="1"/>
  <c r="J787" i="16"/>
  <c r="N786" i="16" a="1"/>
  <c r="N786" i="16" s="1"/>
  <c r="J786" i="16"/>
  <c r="P786" i="16" s="1"/>
  <c r="O785" i="16"/>
  <c r="Q785" i="16" s="1"/>
  <c r="N785" i="16"/>
  <c r="N785" i="16" a="1"/>
  <c r="J785" i="16"/>
  <c r="N784" i="16" a="1"/>
  <c r="N784" i="16" s="1"/>
  <c r="J784" i="16"/>
  <c r="N783" i="16" a="1"/>
  <c r="N783" i="16" s="1"/>
  <c r="P783" i="16" s="1"/>
  <c r="J783" i="16"/>
  <c r="N782" i="16" a="1"/>
  <c r="N782" i="16" s="1"/>
  <c r="J782" i="16"/>
  <c r="N781" i="16"/>
  <c r="O781" i="16" s="1"/>
  <c r="Q781" i="16" s="1"/>
  <c r="N781" i="16" a="1"/>
  <c r="J781" i="16"/>
  <c r="O780" i="16"/>
  <c r="N780" i="16" a="1"/>
  <c r="N780" i="16" s="1"/>
  <c r="P780" i="16" s="1"/>
  <c r="J780" i="16"/>
  <c r="N779" i="16" a="1"/>
  <c r="N779" i="16" s="1"/>
  <c r="J779" i="16"/>
  <c r="N778" i="16"/>
  <c r="N778" i="16" a="1"/>
  <c r="J778" i="16"/>
  <c r="N777" i="16"/>
  <c r="O777" i="16" s="1"/>
  <c r="N777" i="16" a="1"/>
  <c r="J777" i="16"/>
  <c r="O776" i="16"/>
  <c r="Q776" i="16" s="1"/>
  <c r="N776" i="16"/>
  <c r="P776" i="16" s="1"/>
  <c r="R776" i="16" s="1"/>
  <c r="N776" i="16" a="1"/>
  <c r="J776" i="16"/>
  <c r="N775" i="16"/>
  <c r="O775" i="16" s="1"/>
  <c r="N775" i="16" a="1"/>
  <c r="J775" i="16"/>
  <c r="P775" i="16" s="1"/>
  <c r="N774" i="16" a="1"/>
  <c r="N774" i="16" s="1"/>
  <c r="J774" i="16"/>
  <c r="P773" i="16"/>
  <c r="N773" i="16"/>
  <c r="N773" i="16" a="1"/>
  <c r="J773" i="16"/>
  <c r="O773" i="16" s="1"/>
  <c r="N772" i="16" a="1"/>
  <c r="N772" i="16" s="1"/>
  <c r="O772" i="16" s="1"/>
  <c r="J772" i="16"/>
  <c r="N771" i="16"/>
  <c r="N771" i="16" a="1"/>
  <c r="J771" i="16"/>
  <c r="P771" i="16" s="1"/>
  <c r="N770" i="16" a="1"/>
  <c r="N770" i="16" s="1"/>
  <c r="P770" i="16" s="1"/>
  <c r="J770" i="16"/>
  <c r="N769" i="16" a="1"/>
  <c r="N769" i="16" s="1"/>
  <c r="J769" i="16"/>
  <c r="Q768" i="16"/>
  <c r="N768" i="16" a="1"/>
  <c r="N768" i="16" s="1"/>
  <c r="O768" i="16" s="1"/>
  <c r="J768" i="16"/>
  <c r="P768" i="16" s="1"/>
  <c r="N767" i="16"/>
  <c r="O767" i="16" s="1"/>
  <c r="N767" i="16" a="1"/>
  <c r="J767" i="16"/>
  <c r="P767" i="16" s="1"/>
  <c r="N766" i="16" a="1"/>
  <c r="N766" i="16" s="1"/>
  <c r="J766" i="16"/>
  <c r="P765" i="16"/>
  <c r="N765" i="16"/>
  <c r="N765" i="16" a="1"/>
  <c r="J765" i="16"/>
  <c r="O765" i="16" s="1"/>
  <c r="N764" i="16" a="1"/>
  <c r="N764" i="16" s="1"/>
  <c r="O764" i="16" s="1"/>
  <c r="J764" i="16"/>
  <c r="N763" i="16"/>
  <c r="N763" i="16" a="1"/>
  <c r="J763" i="16"/>
  <c r="P763" i="16" s="1"/>
  <c r="N762" i="16" a="1"/>
  <c r="N762" i="16" s="1"/>
  <c r="P762" i="16" s="1"/>
  <c r="J762" i="16"/>
  <c r="N761" i="16" a="1"/>
  <c r="N761" i="16" s="1"/>
  <c r="J761" i="16"/>
  <c r="N760" i="16" a="1"/>
  <c r="N760" i="16" s="1"/>
  <c r="O760" i="16" s="1"/>
  <c r="J760" i="16"/>
  <c r="N759" i="16"/>
  <c r="O759" i="16" s="1"/>
  <c r="N759" i="16" a="1"/>
  <c r="J759" i="16"/>
  <c r="P759" i="16" s="1"/>
  <c r="N758" i="16" a="1"/>
  <c r="N758" i="16" s="1"/>
  <c r="J758" i="16"/>
  <c r="P758" i="16" s="1"/>
  <c r="P757" i="16"/>
  <c r="N757" i="16"/>
  <c r="N757" i="16" a="1"/>
  <c r="J757" i="16"/>
  <c r="O757" i="16" s="1"/>
  <c r="N756" i="16" a="1"/>
  <c r="N756" i="16" s="1"/>
  <c r="O756" i="16" s="1"/>
  <c r="J756" i="16"/>
  <c r="P756" i="16" s="1"/>
  <c r="N755" i="16"/>
  <c r="N755" i="16" a="1"/>
  <c r="J755" i="16"/>
  <c r="P755" i="16" s="1"/>
  <c r="O754" i="16"/>
  <c r="N754" i="16" a="1"/>
  <c r="N754" i="16" s="1"/>
  <c r="P754" i="16" s="1"/>
  <c r="J754" i="16"/>
  <c r="N753" i="16" a="1"/>
  <c r="N753" i="16" s="1"/>
  <c r="J753" i="16"/>
  <c r="Q752" i="16"/>
  <c r="N752" i="16" a="1"/>
  <c r="N752" i="16" s="1"/>
  <c r="O752" i="16" s="1"/>
  <c r="J752" i="16"/>
  <c r="O751" i="16"/>
  <c r="N751" i="16"/>
  <c r="N751" i="16" a="1"/>
  <c r="J751" i="16"/>
  <c r="P751" i="16" s="1"/>
  <c r="N750" i="16" a="1"/>
  <c r="N750" i="16" s="1"/>
  <c r="J750" i="16"/>
  <c r="P749" i="16"/>
  <c r="N749" i="16"/>
  <c r="N749" i="16" a="1"/>
  <c r="J749" i="16"/>
  <c r="O749" i="16" s="1"/>
  <c r="N748" i="16"/>
  <c r="O748" i="16" s="1"/>
  <c r="N748" i="16" a="1"/>
  <c r="J748" i="16"/>
  <c r="P748" i="16" s="1"/>
  <c r="N747" i="16"/>
  <c r="N747" i="16" a="1"/>
  <c r="J747" i="16"/>
  <c r="P747" i="16" s="1"/>
  <c r="P746" i="16"/>
  <c r="O746" i="16"/>
  <c r="N746" i="16" a="1"/>
  <c r="N746" i="16" s="1"/>
  <c r="J746" i="16"/>
  <c r="N745" i="16" a="1"/>
  <c r="N745" i="16" s="1"/>
  <c r="J745" i="16"/>
  <c r="Q744" i="16"/>
  <c r="N744" i="16" a="1"/>
  <c r="N744" i="16" s="1"/>
  <c r="O744" i="16" s="1"/>
  <c r="J744" i="16"/>
  <c r="O743" i="16"/>
  <c r="N743" i="16"/>
  <c r="N743" i="16" a="1"/>
  <c r="J743" i="16"/>
  <c r="P743" i="16" s="1"/>
  <c r="N742" i="16" a="1"/>
  <c r="N742" i="16" s="1"/>
  <c r="J742" i="16"/>
  <c r="P741" i="16"/>
  <c r="N741" i="16"/>
  <c r="N741" i="16" a="1"/>
  <c r="J741" i="16"/>
  <c r="O741" i="16" s="1"/>
  <c r="N740" i="16"/>
  <c r="O740" i="16" s="1"/>
  <c r="N740" i="16" a="1"/>
  <c r="J740" i="16"/>
  <c r="P740" i="16" s="1"/>
  <c r="N739" i="16"/>
  <c r="N739" i="16" a="1"/>
  <c r="J739" i="16"/>
  <c r="P739" i="16" s="1"/>
  <c r="P738" i="16"/>
  <c r="N738" i="16" a="1"/>
  <c r="N738" i="16" s="1"/>
  <c r="O738" i="16" s="1"/>
  <c r="J738" i="16"/>
  <c r="N737" i="16"/>
  <c r="N737" i="16" a="1"/>
  <c r="J737" i="16"/>
  <c r="N736" i="16" a="1"/>
  <c r="N736" i="16" s="1"/>
  <c r="O736" i="16" s="1"/>
  <c r="J736" i="16"/>
  <c r="N735" i="16"/>
  <c r="N735" i="16" a="1"/>
  <c r="J735" i="16"/>
  <c r="N734" i="16" a="1"/>
  <c r="N734" i="16" s="1"/>
  <c r="J734" i="16"/>
  <c r="N733" i="16"/>
  <c r="N733" i="16" a="1"/>
  <c r="J733" i="16"/>
  <c r="N732" i="16"/>
  <c r="O732" i="16" s="1"/>
  <c r="N732" i="16" a="1"/>
  <c r="J732" i="16"/>
  <c r="P732" i="16" s="1"/>
  <c r="N731" i="16"/>
  <c r="O731" i="16" s="1"/>
  <c r="N731" i="16" a="1"/>
  <c r="J731" i="16"/>
  <c r="P731" i="16" s="1"/>
  <c r="N730" i="16" a="1"/>
  <c r="N730" i="16" s="1"/>
  <c r="J730" i="16"/>
  <c r="N729" i="16" a="1"/>
  <c r="N729" i="16" s="1"/>
  <c r="P729" i="16" s="1"/>
  <c r="J729" i="16"/>
  <c r="N728" i="16" a="1"/>
  <c r="N728" i="16" s="1"/>
  <c r="J728" i="16"/>
  <c r="N727" i="16"/>
  <c r="N727" i="16" a="1"/>
  <c r="J727" i="16"/>
  <c r="P727" i="16" s="1"/>
  <c r="N726" i="16"/>
  <c r="O726" i="16" s="1"/>
  <c r="N726" i="16" a="1"/>
  <c r="J726" i="16"/>
  <c r="P726" i="16" s="1"/>
  <c r="P725" i="16"/>
  <c r="N725" i="16"/>
  <c r="N725" i="16" a="1"/>
  <c r="J725" i="16"/>
  <c r="O725" i="16" s="1"/>
  <c r="N724" i="16" a="1"/>
  <c r="N724" i="16" s="1"/>
  <c r="J724" i="16"/>
  <c r="N723" i="16" a="1"/>
  <c r="N723" i="16" s="1"/>
  <c r="P723" i="16" s="1"/>
  <c r="J723" i="16"/>
  <c r="O722" i="16"/>
  <c r="N722" i="16" a="1"/>
  <c r="N722" i="16" s="1"/>
  <c r="J722" i="16"/>
  <c r="P722" i="16" s="1"/>
  <c r="N721" i="16"/>
  <c r="N721" i="16" a="1"/>
  <c r="J721" i="16"/>
  <c r="N720" i="16" a="1"/>
  <c r="N720" i="16" s="1"/>
  <c r="J720" i="16"/>
  <c r="N719" i="16"/>
  <c r="N719" i="16" a="1"/>
  <c r="J719" i="16"/>
  <c r="O718" i="16"/>
  <c r="N718" i="16"/>
  <c r="N718" i="16" a="1"/>
  <c r="J718" i="16"/>
  <c r="P718" i="16" s="1"/>
  <c r="P717" i="16"/>
  <c r="N717" i="16"/>
  <c r="N717" i="16" a="1"/>
  <c r="J717" i="16"/>
  <c r="O717" i="16" s="1"/>
  <c r="N716" i="16" a="1"/>
  <c r="N716" i="16" s="1"/>
  <c r="J716" i="16"/>
  <c r="N715" i="16"/>
  <c r="P715" i="16" s="1"/>
  <c r="R715" i="16" s="1"/>
  <c r="N715" i="16" a="1"/>
  <c r="J715" i="16"/>
  <c r="O715" i="16" s="1"/>
  <c r="Q715" i="16" s="1"/>
  <c r="O714" i="16"/>
  <c r="N714" i="16" a="1"/>
  <c r="N714" i="16" s="1"/>
  <c r="J714" i="16"/>
  <c r="P714" i="16" s="1"/>
  <c r="N713" i="16"/>
  <c r="N713" i="16" a="1"/>
  <c r="J713" i="16"/>
  <c r="N712" i="16" a="1"/>
  <c r="N712" i="16" s="1"/>
  <c r="J712" i="16"/>
  <c r="N711" i="16"/>
  <c r="N711" i="16" a="1"/>
  <c r="J711" i="16"/>
  <c r="O710" i="16"/>
  <c r="N710" i="16"/>
  <c r="N710" i="16" a="1"/>
  <c r="J710" i="16"/>
  <c r="P710" i="16" s="1"/>
  <c r="P709" i="16"/>
  <c r="N709" i="16"/>
  <c r="N709" i="16" a="1"/>
  <c r="J709" i="16"/>
  <c r="O709" i="16" s="1"/>
  <c r="N708" i="16" a="1"/>
  <c r="N708" i="16" s="1"/>
  <c r="J708" i="16"/>
  <c r="N707" i="16"/>
  <c r="N707" i="16" a="1"/>
  <c r="J707" i="16"/>
  <c r="P707" i="16" s="1"/>
  <c r="O706" i="16"/>
  <c r="N706" i="16" a="1"/>
  <c r="N706" i="16" s="1"/>
  <c r="J706" i="16"/>
  <c r="P706" i="16" s="1"/>
  <c r="N705" i="16" a="1"/>
  <c r="N705" i="16" s="1"/>
  <c r="J705" i="16"/>
  <c r="N704" i="16" a="1"/>
  <c r="N704" i="16" s="1"/>
  <c r="J704" i="16"/>
  <c r="N703" i="16"/>
  <c r="N703" i="16" a="1"/>
  <c r="J703" i="16"/>
  <c r="P703" i="16" s="1"/>
  <c r="O702" i="16"/>
  <c r="N702" i="16"/>
  <c r="N702" i="16" a="1"/>
  <c r="J702" i="16"/>
  <c r="P702" i="16" s="1"/>
  <c r="P701" i="16"/>
  <c r="N701" i="16"/>
  <c r="N701" i="16" a="1"/>
  <c r="J701" i="16"/>
  <c r="O701" i="16" s="1"/>
  <c r="N700" i="16" a="1"/>
  <c r="N700" i="16" s="1"/>
  <c r="J700" i="16"/>
  <c r="N699" i="16"/>
  <c r="N699" i="16" a="1"/>
  <c r="J699" i="16"/>
  <c r="P699" i="16" s="1"/>
  <c r="O698" i="16"/>
  <c r="N698" i="16" a="1"/>
  <c r="N698" i="16" s="1"/>
  <c r="J698" i="16"/>
  <c r="N697" i="16" a="1"/>
  <c r="N697" i="16" s="1"/>
  <c r="J697" i="16"/>
  <c r="N696" i="16" a="1"/>
  <c r="N696" i="16" s="1"/>
  <c r="J696" i="16"/>
  <c r="P696" i="16" s="1"/>
  <c r="N695" i="16"/>
  <c r="N695" i="16" a="1"/>
  <c r="J695" i="16"/>
  <c r="O694" i="16"/>
  <c r="N694" i="16"/>
  <c r="N694" i="16" a="1"/>
  <c r="J694" i="16"/>
  <c r="P694" i="16" s="1"/>
  <c r="P693" i="16"/>
  <c r="N693" i="16"/>
  <c r="N693" i="16" a="1"/>
  <c r="J693" i="16"/>
  <c r="O693" i="16" s="1"/>
  <c r="N692" i="16" a="1"/>
  <c r="N692" i="16" s="1"/>
  <c r="P692" i="16" s="1"/>
  <c r="J692" i="16"/>
  <c r="N691" i="16"/>
  <c r="N691" i="16" a="1"/>
  <c r="J691" i="16"/>
  <c r="P691" i="16" s="1"/>
  <c r="N690" i="16" a="1"/>
  <c r="N690" i="16" s="1"/>
  <c r="O690" i="16" s="1"/>
  <c r="J690" i="16"/>
  <c r="N689" i="16" a="1"/>
  <c r="N689" i="16" s="1"/>
  <c r="J689" i="16"/>
  <c r="N688" i="16" a="1"/>
  <c r="N688" i="16" s="1"/>
  <c r="J688" i="16"/>
  <c r="P688" i="16" s="1"/>
  <c r="N687" i="16"/>
  <c r="N687" i="16" a="1"/>
  <c r="J687" i="16"/>
  <c r="O686" i="16"/>
  <c r="N686" i="16"/>
  <c r="N686" i="16" a="1"/>
  <c r="J686" i="16"/>
  <c r="P686" i="16" s="1"/>
  <c r="N685" i="16" a="1"/>
  <c r="N685" i="16" s="1"/>
  <c r="P685" i="16" s="1"/>
  <c r="J685" i="16"/>
  <c r="N684" i="16" a="1"/>
  <c r="N684" i="16" s="1"/>
  <c r="P684" i="16" s="1"/>
  <c r="J684" i="16"/>
  <c r="O684" i="16" s="1"/>
  <c r="N683" i="16"/>
  <c r="N683" i="16" a="1"/>
  <c r="J683" i="16"/>
  <c r="P683" i="16" s="1"/>
  <c r="O682" i="16"/>
  <c r="N682" i="16" a="1"/>
  <c r="N682" i="16" s="1"/>
  <c r="J682" i="16"/>
  <c r="P682" i="16" s="1"/>
  <c r="N681" i="16" a="1"/>
  <c r="N681" i="16" s="1"/>
  <c r="J681" i="16"/>
  <c r="N680" i="16" a="1"/>
  <c r="N680" i="16" s="1"/>
  <c r="J680" i="16"/>
  <c r="P680" i="16" s="1"/>
  <c r="N679" i="16"/>
  <c r="N679" i="16" a="1"/>
  <c r="J679" i="16"/>
  <c r="P679" i="16" s="1"/>
  <c r="O678" i="16"/>
  <c r="N678" i="16"/>
  <c r="N678" i="16" a="1"/>
  <c r="J678" i="16"/>
  <c r="P678" i="16" s="1"/>
  <c r="P677" i="16"/>
  <c r="N677" i="16" a="1"/>
  <c r="N677" i="16" s="1"/>
  <c r="J677" i="16"/>
  <c r="N676" i="16" a="1"/>
  <c r="N676" i="16" s="1"/>
  <c r="P676" i="16" s="1"/>
  <c r="J676" i="16"/>
  <c r="O676" i="16" s="1"/>
  <c r="N675" i="16"/>
  <c r="N675" i="16" a="1"/>
  <c r="J675" i="16"/>
  <c r="P675" i="16" s="1"/>
  <c r="O674" i="16"/>
  <c r="N674" i="16" a="1"/>
  <c r="N674" i="16" s="1"/>
  <c r="J674" i="16"/>
  <c r="P674" i="16" s="1"/>
  <c r="N673" i="16" a="1"/>
  <c r="N673" i="16" s="1"/>
  <c r="J673" i="16"/>
  <c r="N672" i="16" a="1"/>
  <c r="N672" i="16" s="1"/>
  <c r="J672" i="16"/>
  <c r="P672" i="16" s="1"/>
  <c r="N671" i="16"/>
  <c r="O671" i="16" s="1"/>
  <c r="N671" i="16" a="1"/>
  <c r="J671" i="16"/>
  <c r="N670" i="16" a="1"/>
  <c r="N670" i="16" s="1"/>
  <c r="O670" i="16" s="1"/>
  <c r="J670" i="16"/>
  <c r="N669" i="16" a="1"/>
  <c r="N669" i="16" s="1"/>
  <c r="J669" i="16"/>
  <c r="N668" i="16" a="1"/>
  <c r="N668" i="16" s="1"/>
  <c r="J668" i="16"/>
  <c r="P668" i="16" s="1"/>
  <c r="N667" i="16"/>
  <c r="N667" i="16" a="1"/>
  <c r="J667" i="16"/>
  <c r="O666" i="16"/>
  <c r="N666" i="16" a="1"/>
  <c r="N666" i="16" s="1"/>
  <c r="J666" i="16"/>
  <c r="P666" i="16" s="1"/>
  <c r="N665" i="16" a="1"/>
  <c r="N665" i="16" s="1"/>
  <c r="J665" i="16"/>
  <c r="N664" i="16" a="1"/>
  <c r="N664" i="16" s="1"/>
  <c r="J664" i="16"/>
  <c r="P664" i="16" s="1"/>
  <c r="N663" i="16"/>
  <c r="N663" i="16" a="1"/>
  <c r="J663" i="16"/>
  <c r="P663" i="16" s="1"/>
  <c r="O662" i="16"/>
  <c r="N662" i="16" a="1"/>
  <c r="N662" i="16" s="1"/>
  <c r="J662" i="16"/>
  <c r="P661" i="16"/>
  <c r="N661" i="16" a="1"/>
  <c r="N661" i="16" s="1"/>
  <c r="J661" i="16"/>
  <c r="O661" i="16" s="1"/>
  <c r="N660" i="16" a="1"/>
  <c r="N660" i="16" s="1"/>
  <c r="J660" i="16"/>
  <c r="P660" i="16" s="1"/>
  <c r="N659" i="16"/>
  <c r="O659" i="16" s="1"/>
  <c r="Q659" i="16" s="1"/>
  <c r="N659" i="16" a="1"/>
  <c r="J659" i="16"/>
  <c r="P659" i="16" s="1"/>
  <c r="O658" i="16"/>
  <c r="N658" i="16"/>
  <c r="N658" i="16" a="1"/>
  <c r="J658" i="16"/>
  <c r="N657" i="16"/>
  <c r="P657" i="16" s="1"/>
  <c r="N657" i="16" a="1"/>
  <c r="J657" i="16"/>
  <c r="O657" i="16" s="1"/>
  <c r="N656" i="16" a="1"/>
  <c r="N656" i="16" s="1"/>
  <c r="J656" i="16"/>
  <c r="P655" i="16"/>
  <c r="N655" i="16" a="1"/>
  <c r="N655" i="16" s="1"/>
  <c r="J655" i="16"/>
  <c r="O655" i="16" s="1"/>
  <c r="N654" i="16" a="1"/>
  <c r="N654" i="16" s="1"/>
  <c r="J654" i="16"/>
  <c r="O653" i="16"/>
  <c r="Q653" i="16" s="1"/>
  <c r="N653" i="16"/>
  <c r="N653" i="16" a="1"/>
  <c r="J653" i="16"/>
  <c r="P653" i="16" s="1"/>
  <c r="R653" i="16" s="1"/>
  <c r="O652" i="16"/>
  <c r="N652" i="16" a="1"/>
  <c r="N652" i="16" s="1"/>
  <c r="J652" i="16"/>
  <c r="P652" i="16" s="1"/>
  <c r="N651" i="16"/>
  <c r="N651" i="16" a="1"/>
  <c r="J651" i="16"/>
  <c r="Q650" i="16"/>
  <c r="N650" i="16"/>
  <c r="O650" i="16" s="1"/>
  <c r="N650" i="16" a="1"/>
  <c r="J650" i="16"/>
  <c r="P650" i="16" s="1"/>
  <c r="N649" i="16"/>
  <c r="P649" i="16" s="1"/>
  <c r="N649" i="16" a="1"/>
  <c r="J649" i="16"/>
  <c r="O649" i="16" s="1"/>
  <c r="N648" i="16" a="1"/>
  <c r="N648" i="16" s="1"/>
  <c r="J648" i="16"/>
  <c r="N647" i="16" a="1"/>
  <c r="N647" i="16" s="1"/>
  <c r="P647" i="16" s="1"/>
  <c r="J647" i="16"/>
  <c r="N646" i="16" a="1"/>
  <c r="N646" i="16" s="1"/>
  <c r="O646" i="16" s="1"/>
  <c r="J646" i="16"/>
  <c r="O645" i="16"/>
  <c r="Q645" i="16" s="1"/>
  <c r="N645" i="16"/>
  <c r="N645" i="16" a="1"/>
  <c r="J645" i="16"/>
  <c r="P645" i="16" s="1"/>
  <c r="R645" i="16" s="1"/>
  <c r="O644" i="16"/>
  <c r="N644" i="16" a="1"/>
  <c r="N644" i="16" s="1"/>
  <c r="J644" i="16"/>
  <c r="N643" i="16"/>
  <c r="N643" i="16" a="1"/>
  <c r="J643" i="16"/>
  <c r="N642" i="16"/>
  <c r="O642" i="16" s="1"/>
  <c r="N642" i="16" a="1"/>
  <c r="J642" i="16"/>
  <c r="P642" i="16" s="1"/>
  <c r="N641" i="16"/>
  <c r="N641" i="16" a="1"/>
  <c r="J641" i="16"/>
  <c r="N640" i="16" a="1"/>
  <c r="N640" i="16" s="1"/>
  <c r="J640" i="16"/>
  <c r="P639" i="16"/>
  <c r="N639" i="16" a="1"/>
  <c r="N639" i="16" s="1"/>
  <c r="J639" i="16"/>
  <c r="O639" i="16" s="1"/>
  <c r="N638" i="16" a="1"/>
  <c r="N638" i="16" s="1"/>
  <c r="O638" i="16" s="1"/>
  <c r="J638" i="16"/>
  <c r="P638" i="16" s="1"/>
  <c r="O637" i="16"/>
  <c r="Q637" i="16" s="1"/>
  <c r="N637" i="16"/>
  <c r="N637" i="16" a="1"/>
  <c r="J637" i="16"/>
  <c r="P637" i="16" s="1"/>
  <c r="R637" i="16" s="1"/>
  <c r="N636" i="16" a="1"/>
  <c r="N636" i="16" s="1"/>
  <c r="O636" i="16" s="1"/>
  <c r="J636" i="16"/>
  <c r="N635" i="16" a="1"/>
  <c r="N635" i="16" s="1"/>
  <c r="J635" i="16"/>
  <c r="Q634" i="16"/>
  <c r="N634" i="16"/>
  <c r="O634" i="16" s="1"/>
  <c r="N634" i="16" a="1"/>
  <c r="J634" i="16"/>
  <c r="P634" i="16" s="1"/>
  <c r="N633" i="16"/>
  <c r="N633" i="16" a="1"/>
  <c r="J633" i="16"/>
  <c r="P633" i="16" s="1"/>
  <c r="N632" i="16" a="1"/>
  <c r="N632" i="16" s="1"/>
  <c r="J632" i="16"/>
  <c r="P631" i="16"/>
  <c r="N631" i="16" a="1"/>
  <c r="N631" i="16" s="1"/>
  <c r="J631" i="16"/>
  <c r="O631" i="16" s="1"/>
  <c r="N630" i="16" a="1"/>
  <c r="N630" i="16" s="1"/>
  <c r="O630" i="16" s="1"/>
  <c r="J630" i="16"/>
  <c r="O629" i="16"/>
  <c r="Q629" i="16" s="1"/>
  <c r="R629" i="16" s="1"/>
  <c r="N629" i="16"/>
  <c r="N629" i="16" a="1"/>
  <c r="J629" i="16"/>
  <c r="P629" i="16" s="1"/>
  <c r="O628" i="16"/>
  <c r="N628" i="16" a="1"/>
  <c r="N628" i="16" s="1"/>
  <c r="J628" i="16"/>
  <c r="P628" i="16" s="1"/>
  <c r="N627" i="16" a="1"/>
  <c r="N627" i="16" s="1"/>
  <c r="J627" i="16"/>
  <c r="Q626" i="16"/>
  <c r="N626" i="16"/>
  <c r="O626" i="16" s="1"/>
  <c r="N626" i="16" a="1"/>
  <c r="J626" i="16"/>
  <c r="P626" i="16" s="1"/>
  <c r="N625" i="16"/>
  <c r="O625" i="16" s="1"/>
  <c r="N625" i="16" a="1"/>
  <c r="J625" i="16"/>
  <c r="N624" i="16" a="1"/>
  <c r="N624" i="16" s="1"/>
  <c r="J624" i="16"/>
  <c r="N623" i="16" a="1"/>
  <c r="N623" i="16" s="1"/>
  <c r="P623" i="16" s="1"/>
  <c r="J623" i="16"/>
  <c r="N622" i="16" a="1"/>
  <c r="N622" i="16" s="1"/>
  <c r="O622" i="16" s="1"/>
  <c r="J622" i="16"/>
  <c r="R621" i="16"/>
  <c r="O621" i="16"/>
  <c r="Q621" i="16" s="1"/>
  <c r="N621" i="16"/>
  <c r="N621" i="16" a="1"/>
  <c r="J621" i="16"/>
  <c r="P621" i="16" s="1"/>
  <c r="O620" i="16"/>
  <c r="N620" i="16" a="1"/>
  <c r="N620" i="16" s="1"/>
  <c r="J620" i="16"/>
  <c r="P620" i="16" s="1"/>
  <c r="N619" i="16" a="1"/>
  <c r="N619" i="16" s="1"/>
  <c r="J619" i="16"/>
  <c r="Q618" i="16"/>
  <c r="N618" i="16"/>
  <c r="O618" i="16" s="1"/>
  <c r="N618" i="16" a="1"/>
  <c r="J618" i="16"/>
  <c r="P618" i="16" s="1"/>
  <c r="N617" i="16"/>
  <c r="O617" i="16" s="1"/>
  <c r="N617" i="16" a="1"/>
  <c r="J617" i="16"/>
  <c r="P617" i="16" s="1"/>
  <c r="N616" i="16" a="1"/>
  <c r="N616" i="16" s="1"/>
  <c r="J616" i="16"/>
  <c r="P615" i="16"/>
  <c r="N615" i="16" a="1"/>
  <c r="N615" i="16" s="1"/>
  <c r="J615" i="16"/>
  <c r="O615" i="16" s="1"/>
  <c r="N614" i="16" a="1"/>
  <c r="N614" i="16" s="1"/>
  <c r="O614" i="16" s="1"/>
  <c r="J614" i="16"/>
  <c r="O613" i="16"/>
  <c r="Q613" i="16" s="1"/>
  <c r="N613" i="16"/>
  <c r="N613" i="16" a="1"/>
  <c r="J613" i="16"/>
  <c r="P613" i="16" s="1"/>
  <c r="R613" i="16" s="1"/>
  <c r="O612" i="16"/>
  <c r="N612" i="16" a="1"/>
  <c r="N612" i="16" s="1"/>
  <c r="J612" i="16"/>
  <c r="P612" i="16" s="1"/>
  <c r="N611" i="16" a="1"/>
  <c r="N611" i="16" s="1"/>
  <c r="J611" i="16"/>
  <c r="N610" i="16"/>
  <c r="O610" i="16" s="1"/>
  <c r="N610" i="16" a="1"/>
  <c r="J610" i="16"/>
  <c r="P610" i="16" s="1"/>
  <c r="N609" i="16"/>
  <c r="O609" i="16" s="1"/>
  <c r="N609" i="16" a="1"/>
  <c r="J609" i="16"/>
  <c r="N608" i="16" a="1"/>
  <c r="N608" i="16" s="1"/>
  <c r="J608" i="16"/>
  <c r="P607" i="16"/>
  <c r="N607" i="16" a="1"/>
  <c r="N607" i="16" s="1"/>
  <c r="J607" i="16"/>
  <c r="O607" i="16" s="1"/>
  <c r="N606" i="16" a="1"/>
  <c r="N606" i="16" s="1"/>
  <c r="O606" i="16" s="1"/>
  <c r="J606" i="16"/>
  <c r="P606" i="16" s="1"/>
  <c r="O605" i="16"/>
  <c r="Q605" i="16" s="1"/>
  <c r="N605" i="16"/>
  <c r="N605" i="16" a="1"/>
  <c r="J605" i="16"/>
  <c r="P605" i="16" s="1"/>
  <c r="R605" i="16" s="1"/>
  <c r="N604" i="16" a="1"/>
  <c r="N604" i="16" s="1"/>
  <c r="O604" i="16" s="1"/>
  <c r="J604" i="16"/>
  <c r="N603" i="16" a="1"/>
  <c r="N603" i="16" s="1"/>
  <c r="J603" i="16"/>
  <c r="Q602" i="16"/>
  <c r="N602" i="16"/>
  <c r="O602" i="16" s="1"/>
  <c r="N602" i="16" a="1"/>
  <c r="J602" i="16"/>
  <c r="P602" i="16" s="1"/>
  <c r="N601" i="16"/>
  <c r="O601" i="16" s="1"/>
  <c r="N601" i="16" a="1"/>
  <c r="J601" i="16"/>
  <c r="P601" i="16" s="1"/>
  <c r="N600" i="16" a="1"/>
  <c r="N600" i="16" s="1"/>
  <c r="J600" i="16"/>
  <c r="P599" i="16"/>
  <c r="N599" i="16" a="1"/>
  <c r="N599" i="16" s="1"/>
  <c r="J599" i="16"/>
  <c r="O599" i="16" s="1"/>
  <c r="N598" i="16" a="1"/>
  <c r="N598" i="16" s="1"/>
  <c r="O598" i="16" s="1"/>
  <c r="J598" i="16"/>
  <c r="O597" i="16"/>
  <c r="Q597" i="16" s="1"/>
  <c r="R597" i="16" s="1"/>
  <c r="N597" i="16"/>
  <c r="N597" i="16" a="1"/>
  <c r="J597" i="16"/>
  <c r="P597" i="16" s="1"/>
  <c r="O596" i="16"/>
  <c r="N596" i="16" a="1"/>
  <c r="N596" i="16" s="1"/>
  <c r="J596" i="16"/>
  <c r="P596" i="16" s="1"/>
  <c r="N595" i="16" a="1"/>
  <c r="N595" i="16" s="1"/>
  <c r="J595" i="16"/>
  <c r="Q594" i="16"/>
  <c r="N594" i="16"/>
  <c r="O594" i="16" s="1"/>
  <c r="N594" i="16" a="1"/>
  <c r="J594" i="16"/>
  <c r="P594" i="16" s="1"/>
  <c r="N593" i="16"/>
  <c r="O593" i="16" s="1"/>
  <c r="N593" i="16" a="1"/>
  <c r="J593" i="16"/>
  <c r="N592" i="16" a="1"/>
  <c r="N592" i="16" s="1"/>
  <c r="J592" i="16"/>
  <c r="N591" i="16" a="1"/>
  <c r="N591" i="16" s="1"/>
  <c r="P591" i="16" s="1"/>
  <c r="J591" i="16"/>
  <c r="N590" i="16" a="1"/>
  <c r="N590" i="16" s="1"/>
  <c r="O590" i="16" s="1"/>
  <c r="J590" i="16"/>
  <c r="R589" i="16"/>
  <c r="O589" i="16"/>
  <c r="Q589" i="16" s="1"/>
  <c r="N589" i="16"/>
  <c r="N589" i="16" a="1"/>
  <c r="J589" i="16"/>
  <c r="P589" i="16" s="1"/>
  <c r="O588" i="16"/>
  <c r="N588" i="16" a="1"/>
  <c r="N588" i="16" s="1"/>
  <c r="J588" i="16"/>
  <c r="P588" i="16" s="1"/>
  <c r="N587" i="16" a="1"/>
  <c r="N587" i="16" s="1"/>
  <c r="J587" i="16"/>
  <c r="Q586" i="16"/>
  <c r="N586" i="16"/>
  <c r="O586" i="16" s="1"/>
  <c r="N586" i="16" a="1"/>
  <c r="J586" i="16"/>
  <c r="P586" i="16" s="1"/>
  <c r="N585" i="16"/>
  <c r="O585" i="16" s="1"/>
  <c r="N585" i="16" a="1"/>
  <c r="J585" i="16"/>
  <c r="P585" i="16" s="1"/>
  <c r="N584" i="16" a="1"/>
  <c r="N584" i="16" s="1"/>
  <c r="J584" i="16"/>
  <c r="P583" i="16"/>
  <c r="N583" i="16" a="1"/>
  <c r="N583" i="16" s="1"/>
  <c r="J583" i="16"/>
  <c r="O583" i="16" s="1"/>
  <c r="N582" i="16" a="1"/>
  <c r="N582" i="16" s="1"/>
  <c r="O582" i="16" s="1"/>
  <c r="J582" i="16"/>
  <c r="O581" i="16"/>
  <c r="Q581" i="16" s="1"/>
  <c r="N581" i="16"/>
  <c r="N581" i="16" a="1"/>
  <c r="J581" i="16"/>
  <c r="P581" i="16" s="1"/>
  <c r="R581" i="16" s="1"/>
  <c r="O580" i="16"/>
  <c r="N580" i="16" a="1"/>
  <c r="N580" i="16" s="1"/>
  <c r="J580" i="16"/>
  <c r="P580" i="16" s="1"/>
  <c r="N579" i="16" a="1"/>
  <c r="N579" i="16" s="1"/>
  <c r="J579" i="16"/>
  <c r="N578" i="16"/>
  <c r="O578" i="16" s="1"/>
  <c r="N578" i="16" a="1"/>
  <c r="J578" i="16"/>
  <c r="P578" i="16" s="1"/>
  <c r="N577" i="16"/>
  <c r="O577" i="16" s="1"/>
  <c r="N577" i="16" a="1"/>
  <c r="J577" i="16"/>
  <c r="N576" i="16" a="1"/>
  <c r="N576" i="16" s="1"/>
  <c r="J576" i="16"/>
  <c r="P575" i="16"/>
  <c r="N575" i="16" a="1"/>
  <c r="N575" i="16" s="1"/>
  <c r="J575" i="16"/>
  <c r="O575" i="16" s="1"/>
  <c r="N574" i="16" a="1"/>
  <c r="N574" i="16" s="1"/>
  <c r="O574" i="16" s="1"/>
  <c r="J574" i="16"/>
  <c r="O573" i="16"/>
  <c r="Q573" i="16" s="1"/>
  <c r="N573" i="16"/>
  <c r="N573" i="16" a="1"/>
  <c r="J573" i="16"/>
  <c r="P573" i="16" s="1"/>
  <c r="R573" i="16" s="1"/>
  <c r="N572" i="16" a="1"/>
  <c r="N572" i="16" s="1"/>
  <c r="J572" i="16"/>
  <c r="N571" i="16" a="1"/>
  <c r="N571" i="16" s="1"/>
  <c r="J571" i="16"/>
  <c r="N570" i="16"/>
  <c r="O570" i="16" s="1"/>
  <c r="N570" i="16" a="1"/>
  <c r="J570" i="16"/>
  <c r="P570" i="16" s="1"/>
  <c r="N569" i="16"/>
  <c r="O569" i="16" s="1"/>
  <c r="N569" i="16" a="1"/>
  <c r="J569" i="16"/>
  <c r="P568" i="16"/>
  <c r="N568" i="16" a="1"/>
  <c r="N568" i="16" s="1"/>
  <c r="O568" i="16" s="1"/>
  <c r="J568" i="16"/>
  <c r="N567" i="16" a="1"/>
  <c r="N567" i="16" s="1"/>
  <c r="P567" i="16" s="1"/>
  <c r="J567" i="16"/>
  <c r="N566" i="16" a="1"/>
  <c r="N566" i="16" s="1"/>
  <c r="O566" i="16" s="1"/>
  <c r="Q566" i="16" s="1"/>
  <c r="J566" i="16"/>
  <c r="P566" i="16" s="1"/>
  <c r="O565" i="16"/>
  <c r="Q565" i="16" s="1"/>
  <c r="N565" i="16"/>
  <c r="N565" i="16" a="1"/>
  <c r="J565" i="16"/>
  <c r="P565" i="16" s="1"/>
  <c r="N564" i="16" a="1"/>
  <c r="N564" i="16" s="1"/>
  <c r="J564" i="16"/>
  <c r="P564" i="16" s="1"/>
  <c r="N563" i="16" a="1"/>
  <c r="N563" i="16" s="1"/>
  <c r="J563" i="16"/>
  <c r="Q562" i="16"/>
  <c r="N562" i="16"/>
  <c r="O562" i="16" s="1"/>
  <c r="N562" i="16" a="1"/>
  <c r="J562" i="16"/>
  <c r="P562" i="16" s="1"/>
  <c r="N561" i="16"/>
  <c r="O561" i="16" s="1"/>
  <c r="N561" i="16" a="1"/>
  <c r="J561" i="16"/>
  <c r="N560" i="16" a="1"/>
  <c r="N560" i="16" s="1"/>
  <c r="J560" i="16"/>
  <c r="N559" i="16" a="1"/>
  <c r="N559" i="16" s="1"/>
  <c r="J559" i="16"/>
  <c r="N558" i="16"/>
  <c r="O558" i="16" s="1"/>
  <c r="N558" i="16" a="1"/>
  <c r="J558" i="16"/>
  <c r="N557" i="16"/>
  <c r="O557" i="16" s="1"/>
  <c r="N557" i="16" a="1"/>
  <c r="J557" i="16"/>
  <c r="O556" i="16"/>
  <c r="N556" i="16" a="1"/>
  <c r="N556" i="16" s="1"/>
  <c r="J556" i="16"/>
  <c r="P556" i="16" s="1"/>
  <c r="N555" i="16" a="1"/>
  <c r="N555" i="16" s="1"/>
  <c r="P555" i="16" s="1"/>
  <c r="J555" i="16"/>
  <c r="N554" i="16" a="1"/>
  <c r="N554" i="16" s="1"/>
  <c r="O554" i="16" s="1"/>
  <c r="J554" i="16"/>
  <c r="N553" i="16"/>
  <c r="N553" i="16" a="1"/>
  <c r="J553" i="16"/>
  <c r="N552" i="16" a="1"/>
  <c r="N552" i="16" s="1"/>
  <c r="O552" i="16" s="1"/>
  <c r="J552" i="16"/>
  <c r="P552" i="16" s="1"/>
  <c r="N551" i="16"/>
  <c r="N551" i="16" a="1"/>
  <c r="J551" i="16"/>
  <c r="P551" i="16" s="1"/>
  <c r="N550" i="16" a="1"/>
  <c r="N550" i="16" s="1"/>
  <c r="P550" i="16" s="1"/>
  <c r="J550" i="16"/>
  <c r="N549" i="16" a="1"/>
  <c r="N549" i="16" s="1"/>
  <c r="O549" i="16" s="1"/>
  <c r="J549" i="16"/>
  <c r="P548" i="16"/>
  <c r="O548" i="16"/>
  <c r="N548" i="16"/>
  <c r="N548" i="16" a="1"/>
  <c r="J548" i="16"/>
  <c r="N547" i="16" a="1"/>
  <c r="N547" i="16" s="1"/>
  <c r="J547" i="16"/>
  <c r="N546" i="16"/>
  <c r="N546" i="16" a="1"/>
  <c r="J546" i="16"/>
  <c r="P546" i="16" s="1"/>
  <c r="N545" i="16"/>
  <c r="O545" i="16" s="1"/>
  <c r="N545" i="16" a="1"/>
  <c r="J545" i="16"/>
  <c r="N544" i="16"/>
  <c r="N544" i="16" a="1"/>
  <c r="J544" i="16"/>
  <c r="P544" i="16" s="1"/>
  <c r="P543" i="16"/>
  <c r="N543" i="16" a="1"/>
  <c r="N543" i="16" s="1"/>
  <c r="J543" i="16"/>
  <c r="O543" i="16" s="1"/>
  <c r="N542" i="16" a="1"/>
  <c r="N542" i="16" s="1"/>
  <c r="P542" i="16" s="1"/>
  <c r="J542" i="16"/>
  <c r="N541" i="16" a="1"/>
  <c r="N541" i="16" s="1"/>
  <c r="O541" i="16" s="1"/>
  <c r="Q541" i="16" s="1"/>
  <c r="J541" i="16"/>
  <c r="P541" i="16" s="1"/>
  <c r="P540" i="16"/>
  <c r="O540" i="16"/>
  <c r="N540" i="16"/>
  <c r="N540" i="16" a="1"/>
  <c r="J540" i="16"/>
  <c r="N539" i="16" a="1"/>
  <c r="N539" i="16" s="1"/>
  <c r="J539" i="16"/>
  <c r="N538" i="16"/>
  <c r="N538" i="16" a="1"/>
  <c r="J538" i="16"/>
  <c r="P538" i="16" s="1"/>
  <c r="N537" i="16"/>
  <c r="O537" i="16" s="1"/>
  <c r="N537" i="16" a="1"/>
  <c r="J537" i="16"/>
  <c r="N536" i="16"/>
  <c r="N536" i="16" a="1"/>
  <c r="J536" i="16"/>
  <c r="P536" i="16" s="1"/>
  <c r="N535" i="16" a="1"/>
  <c r="N535" i="16" s="1"/>
  <c r="P535" i="16" s="1"/>
  <c r="J535" i="16"/>
  <c r="N534" i="16" a="1"/>
  <c r="N534" i="16" s="1"/>
  <c r="P534" i="16" s="1"/>
  <c r="J534" i="16"/>
  <c r="N533" i="16" a="1"/>
  <c r="N533" i="16" s="1"/>
  <c r="O533" i="16" s="1"/>
  <c r="Q533" i="16" s="1"/>
  <c r="J533" i="16"/>
  <c r="P533" i="16" s="1"/>
  <c r="R533" i="16" s="1"/>
  <c r="P532" i="16"/>
  <c r="O532" i="16"/>
  <c r="N532" i="16"/>
  <c r="N532" i="16" a="1"/>
  <c r="J532" i="16"/>
  <c r="N531" i="16" a="1"/>
  <c r="N531" i="16" s="1"/>
  <c r="J531" i="16"/>
  <c r="N530" i="16"/>
  <c r="N530" i="16" a="1"/>
  <c r="J530" i="16"/>
  <c r="P530" i="16" s="1"/>
  <c r="N529" i="16"/>
  <c r="O529" i="16" s="1"/>
  <c r="N529" i="16" a="1"/>
  <c r="J529" i="16"/>
  <c r="P529" i="16" s="1"/>
  <c r="N528" i="16"/>
  <c r="N528" i="16" a="1"/>
  <c r="J528" i="16"/>
  <c r="P528" i="16" s="1"/>
  <c r="N527" i="16" a="1"/>
  <c r="N527" i="16" s="1"/>
  <c r="P527" i="16" s="1"/>
  <c r="J527" i="16"/>
  <c r="O527" i="16" s="1"/>
  <c r="N526" i="16" a="1"/>
  <c r="N526" i="16" s="1"/>
  <c r="P526" i="16" s="1"/>
  <c r="J526" i="16"/>
  <c r="O526" i="16" s="1"/>
  <c r="N525" i="16" a="1"/>
  <c r="N525" i="16" s="1"/>
  <c r="O525" i="16" s="1"/>
  <c r="Q525" i="16" s="1"/>
  <c r="J525" i="16"/>
  <c r="P524" i="16"/>
  <c r="O524" i="16"/>
  <c r="N524" i="16"/>
  <c r="N524" i="16" a="1"/>
  <c r="J524" i="16"/>
  <c r="N523" i="16" a="1"/>
  <c r="N523" i="16" s="1"/>
  <c r="J523" i="16"/>
  <c r="N522" i="16"/>
  <c r="N522" i="16" a="1"/>
  <c r="J522" i="16"/>
  <c r="P522" i="16" s="1"/>
  <c r="N521" i="16"/>
  <c r="O521" i="16" s="1"/>
  <c r="N521" i="16" a="1"/>
  <c r="J521" i="16"/>
  <c r="P521" i="16" s="1"/>
  <c r="N520" i="16"/>
  <c r="N520" i="16" a="1"/>
  <c r="J520" i="16"/>
  <c r="P520" i="16" s="1"/>
  <c r="P519" i="16"/>
  <c r="N519" i="16" a="1"/>
  <c r="N519" i="16" s="1"/>
  <c r="J519" i="16"/>
  <c r="O519" i="16" s="1"/>
  <c r="N518" i="16" a="1"/>
  <c r="N518" i="16" s="1"/>
  <c r="P518" i="16" s="1"/>
  <c r="J518" i="16"/>
  <c r="O518" i="16" s="1"/>
  <c r="N517" i="16" a="1"/>
  <c r="N517" i="16" s="1"/>
  <c r="O517" i="16" s="1"/>
  <c r="Q517" i="16" s="1"/>
  <c r="J517" i="16"/>
  <c r="P516" i="16"/>
  <c r="O516" i="16"/>
  <c r="N516" i="16"/>
  <c r="N516" i="16" a="1"/>
  <c r="J516" i="16"/>
  <c r="N515" i="16" a="1"/>
  <c r="N515" i="16" s="1"/>
  <c r="J515" i="16"/>
  <c r="N514" i="16"/>
  <c r="N514" i="16" a="1"/>
  <c r="J514" i="16"/>
  <c r="P514" i="16" s="1"/>
  <c r="N513" i="16"/>
  <c r="O513" i="16" s="1"/>
  <c r="N513" i="16" a="1"/>
  <c r="J513" i="16"/>
  <c r="N512" i="16"/>
  <c r="N512" i="16" a="1"/>
  <c r="J512" i="16"/>
  <c r="P512" i="16" s="1"/>
  <c r="P511" i="16"/>
  <c r="N511" i="16" a="1"/>
  <c r="N511" i="16" s="1"/>
  <c r="J511" i="16"/>
  <c r="N510" i="16" a="1"/>
  <c r="N510" i="16" s="1"/>
  <c r="P510" i="16" s="1"/>
  <c r="J510" i="16"/>
  <c r="N509" i="16" a="1"/>
  <c r="N509" i="16" s="1"/>
  <c r="O509" i="16" s="1"/>
  <c r="Q509" i="16" s="1"/>
  <c r="J509" i="16"/>
  <c r="P508" i="16"/>
  <c r="O508" i="16"/>
  <c r="N508" i="16"/>
  <c r="N508" i="16" a="1"/>
  <c r="J508" i="16"/>
  <c r="N507" i="16" a="1"/>
  <c r="N507" i="16" s="1"/>
  <c r="J507" i="16"/>
  <c r="N506" i="16"/>
  <c r="N506" i="16" a="1"/>
  <c r="J506" i="16"/>
  <c r="P506" i="16" s="1"/>
  <c r="N505" i="16"/>
  <c r="O505" i="16" s="1"/>
  <c r="N505" i="16" a="1"/>
  <c r="J505" i="16"/>
  <c r="N504" i="16"/>
  <c r="N504" i="16" a="1"/>
  <c r="J504" i="16"/>
  <c r="P504" i="16" s="1"/>
  <c r="P503" i="16"/>
  <c r="N503" i="16" a="1"/>
  <c r="N503" i="16" s="1"/>
  <c r="J503" i="16"/>
  <c r="N502" i="16" a="1"/>
  <c r="N502" i="16" s="1"/>
  <c r="P502" i="16" s="1"/>
  <c r="J502" i="16"/>
  <c r="O502" i="16" s="1"/>
  <c r="N501" i="16" a="1"/>
  <c r="N501" i="16" s="1"/>
  <c r="O501" i="16" s="1"/>
  <c r="Q501" i="16" s="1"/>
  <c r="J501" i="16"/>
  <c r="P501" i="16" s="1"/>
  <c r="P500" i="16"/>
  <c r="O500" i="16"/>
  <c r="N500" i="16"/>
  <c r="N500" i="16" a="1"/>
  <c r="J500" i="16"/>
  <c r="N499" i="16" a="1"/>
  <c r="N499" i="16" s="1"/>
  <c r="J499" i="16"/>
  <c r="N498" i="16"/>
  <c r="N498" i="16" a="1"/>
  <c r="J498" i="16"/>
  <c r="N497" i="16"/>
  <c r="O497" i="16" s="1"/>
  <c r="N497" i="16" a="1"/>
  <c r="J497" i="16"/>
  <c r="N496" i="16"/>
  <c r="N496" i="16" a="1"/>
  <c r="J496" i="16"/>
  <c r="P495" i="16"/>
  <c r="N495" i="16" a="1"/>
  <c r="N495" i="16" s="1"/>
  <c r="J495" i="16"/>
  <c r="O495" i="16" s="1"/>
  <c r="N494" i="16" a="1"/>
  <c r="N494" i="16" s="1"/>
  <c r="P494" i="16" s="1"/>
  <c r="J494" i="16"/>
  <c r="N493" i="16" a="1"/>
  <c r="N493" i="16" s="1"/>
  <c r="O493" i="16" s="1"/>
  <c r="Q493" i="16" s="1"/>
  <c r="J493" i="16"/>
  <c r="P493" i="16" s="1"/>
  <c r="P492" i="16"/>
  <c r="O492" i="16"/>
  <c r="Q492" i="16" s="1"/>
  <c r="N492" i="16"/>
  <c r="N492" i="16" a="1"/>
  <c r="J492" i="16"/>
  <c r="N491" i="16" a="1"/>
  <c r="N491" i="16" s="1"/>
  <c r="J491" i="16"/>
  <c r="N490" i="16"/>
  <c r="N490" i="16" a="1"/>
  <c r="J490" i="16"/>
  <c r="N489" i="16"/>
  <c r="O489" i="16" s="1"/>
  <c r="N489" i="16" a="1"/>
  <c r="J489" i="16"/>
  <c r="N488" i="16"/>
  <c r="N488" i="16" a="1"/>
  <c r="J488" i="16"/>
  <c r="P487" i="16"/>
  <c r="N487" i="16" a="1"/>
  <c r="N487" i="16" s="1"/>
  <c r="J487" i="16"/>
  <c r="N486" i="16" a="1"/>
  <c r="N486" i="16" s="1"/>
  <c r="P486" i="16" s="1"/>
  <c r="J486" i="16"/>
  <c r="N485" i="16" a="1"/>
  <c r="N485" i="16" s="1"/>
  <c r="O485" i="16" s="1"/>
  <c r="J485" i="16"/>
  <c r="R484" i="16"/>
  <c r="P484" i="16"/>
  <c r="O484" i="16"/>
  <c r="Q484" i="16" s="1"/>
  <c r="N484" i="16"/>
  <c r="N484" i="16" a="1"/>
  <c r="J484" i="16"/>
  <c r="N483" i="16" a="1"/>
  <c r="N483" i="16" s="1"/>
  <c r="J483" i="16"/>
  <c r="P483" i="16" s="1"/>
  <c r="N482" i="16"/>
  <c r="N482" i="16" a="1"/>
  <c r="J482" i="16"/>
  <c r="Q481" i="16"/>
  <c r="N481" i="16"/>
  <c r="O481" i="16" s="1"/>
  <c r="N481" i="16" a="1"/>
  <c r="J481" i="16"/>
  <c r="P481" i="16" s="1"/>
  <c r="N480" i="16"/>
  <c r="N480" i="16" a="1"/>
  <c r="J480" i="16"/>
  <c r="N479" i="16" a="1"/>
  <c r="N479" i="16" s="1"/>
  <c r="P479" i="16" s="1"/>
  <c r="J479" i="16"/>
  <c r="O479" i="16" s="1"/>
  <c r="N478" i="16" a="1"/>
  <c r="N478" i="16" s="1"/>
  <c r="P478" i="16" s="1"/>
  <c r="J478" i="16"/>
  <c r="O478" i="16" s="1"/>
  <c r="R477" i="16"/>
  <c r="O477" i="16"/>
  <c r="Q477" i="16" s="1"/>
  <c r="N477" i="16" a="1"/>
  <c r="N477" i="16" s="1"/>
  <c r="J477" i="16"/>
  <c r="P477" i="16" s="1"/>
  <c r="N476" i="16"/>
  <c r="N476" i="16" a="1"/>
  <c r="J476" i="16"/>
  <c r="N475" i="16" a="1"/>
  <c r="N475" i="16" s="1"/>
  <c r="J475" i="16"/>
  <c r="P475" i="16" s="1"/>
  <c r="N474" i="16"/>
  <c r="N474" i="16" a="1"/>
  <c r="J474" i="16"/>
  <c r="N473" i="16"/>
  <c r="O473" i="16" s="1"/>
  <c r="N473" i="16" a="1"/>
  <c r="J473" i="16"/>
  <c r="N472" i="16"/>
  <c r="P472" i="16" s="1"/>
  <c r="N472" i="16" a="1"/>
  <c r="J472" i="16"/>
  <c r="N471" i="16" a="1"/>
  <c r="N471" i="16" s="1"/>
  <c r="P471" i="16" s="1"/>
  <c r="J471" i="16"/>
  <c r="N470" i="16" a="1"/>
  <c r="N470" i="16" s="1"/>
  <c r="P470" i="16" s="1"/>
  <c r="J470" i="16"/>
  <c r="N469" i="16" a="1"/>
  <c r="N469" i="16" s="1"/>
  <c r="P469" i="16" s="1"/>
  <c r="J469" i="16"/>
  <c r="R468" i="16"/>
  <c r="O468" i="16"/>
  <c r="Q468" i="16" s="1"/>
  <c r="N468" i="16"/>
  <c r="N468" i="16" a="1"/>
  <c r="J468" i="16"/>
  <c r="P468" i="16" s="1"/>
  <c r="P467" i="16"/>
  <c r="O467" i="16"/>
  <c r="N467" i="16" a="1"/>
  <c r="N467" i="16" s="1"/>
  <c r="J467" i="16"/>
  <c r="N466" i="16"/>
  <c r="N466" i="16" a="1"/>
  <c r="J466" i="16"/>
  <c r="O465" i="16"/>
  <c r="N465" i="16"/>
  <c r="N465" i="16" a="1"/>
  <c r="J465" i="16"/>
  <c r="P465" i="16" s="1"/>
  <c r="N464" i="16"/>
  <c r="O464" i="16" s="1"/>
  <c r="N464" i="16" a="1"/>
  <c r="J464" i="16"/>
  <c r="N463" i="16" a="1"/>
  <c r="N463" i="16" s="1"/>
  <c r="J463" i="16"/>
  <c r="P463" i="16" s="1"/>
  <c r="N462" i="16"/>
  <c r="P462" i="16" s="1"/>
  <c r="N462" i="16" a="1"/>
  <c r="J462" i="16"/>
  <c r="N461" i="16" a="1"/>
  <c r="N461" i="16" s="1"/>
  <c r="O461" i="16" s="1"/>
  <c r="J461" i="16"/>
  <c r="P461" i="16" s="1"/>
  <c r="P460" i="16"/>
  <c r="O460" i="16"/>
  <c r="N460" i="16"/>
  <c r="N460" i="16" a="1"/>
  <c r="J460" i="16"/>
  <c r="N459" i="16" a="1"/>
  <c r="N459" i="16" s="1"/>
  <c r="O459" i="16" s="1"/>
  <c r="J459" i="16"/>
  <c r="P459" i="16" s="1"/>
  <c r="P458" i="16"/>
  <c r="N458" i="16"/>
  <c r="N458" i="16" a="1"/>
  <c r="J458" i="16"/>
  <c r="O458" i="16" s="1"/>
  <c r="N457" i="16" a="1"/>
  <c r="N457" i="16" s="1"/>
  <c r="O457" i="16" s="1"/>
  <c r="J457" i="16"/>
  <c r="P456" i="16"/>
  <c r="N456" i="16"/>
  <c r="N456" i="16" a="1"/>
  <c r="J456" i="16"/>
  <c r="O456" i="16" s="1"/>
  <c r="P455" i="16"/>
  <c r="O455" i="16"/>
  <c r="N455" i="16" a="1"/>
  <c r="N455" i="16" s="1"/>
  <c r="J455" i="16"/>
  <c r="N454" i="16" a="1"/>
  <c r="N454" i="16" s="1"/>
  <c r="J454" i="16"/>
  <c r="N453" i="16"/>
  <c r="P453" i="16" s="1"/>
  <c r="N453" i="16" a="1"/>
  <c r="J453" i="16"/>
  <c r="N452" i="16" a="1"/>
  <c r="N452" i="16" s="1"/>
  <c r="P452" i="16" s="1"/>
  <c r="J452" i="16"/>
  <c r="N451" i="16" a="1"/>
  <c r="N451" i="16" s="1"/>
  <c r="J451" i="16"/>
  <c r="N450" i="16" a="1"/>
  <c r="N450" i="16" s="1"/>
  <c r="J450" i="16"/>
  <c r="N449" i="16"/>
  <c r="O449" i="16" s="1"/>
  <c r="N449" i="16" a="1"/>
  <c r="J449" i="16"/>
  <c r="O448" i="16"/>
  <c r="N448" i="16"/>
  <c r="N448" i="16" a="1"/>
  <c r="J448" i="16"/>
  <c r="P448" i="16" s="1"/>
  <c r="P447" i="16"/>
  <c r="N447" i="16" a="1"/>
  <c r="N447" i="16" s="1"/>
  <c r="J447" i="16"/>
  <c r="O447" i="16" s="1"/>
  <c r="N446" i="16" a="1"/>
  <c r="N446" i="16" s="1"/>
  <c r="J446" i="16"/>
  <c r="N445" i="16"/>
  <c r="P445" i="16" s="1"/>
  <c r="N445" i="16" a="1"/>
  <c r="J445" i="16"/>
  <c r="O444" i="16"/>
  <c r="N444" i="16" a="1"/>
  <c r="N444" i="16" s="1"/>
  <c r="P444" i="16" s="1"/>
  <c r="J444" i="16"/>
  <c r="N443" i="16" a="1"/>
  <c r="N443" i="16" s="1"/>
  <c r="J443" i="16"/>
  <c r="N442" i="16" a="1"/>
  <c r="N442" i="16" s="1"/>
  <c r="J442" i="16"/>
  <c r="P442" i="16" s="1"/>
  <c r="N441" i="16"/>
  <c r="O441" i="16" s="1"/>
  <c r="N441" i="16" a="1"/>
  <c r="J441" i="16"/>
  <c r="P441" i="16" s="1"/>
  <c r="O440" i="16"/>
  <c r="N440" i="16"/>
  <c r="N440" i="16" a="1"/>
  <c r="J440" i="16"/>
  <c r="P440" i="16" s="1"/>
  <c r="N439" i="16" a="1"/>
  <c r="N439" i="16" s="1"/>
  <c r="P439" i="16" s="1"/>
  <c r="J439" i="16"/>
  <c r="O439" i="16" s="1"/>
  <c r="N438" i="16" a="1"/>
  <c r="N438" i="16" s="1"/>
  <c r="J438" i="16"/>
  <c r="N437" i="16"/>
  <c r="P437" i="16" s="1"/>
  <c r="N437" i="16" a="1"/>
  <c r="J437" i="16"/>
  <c r="N436" i="16" a="1"/>
  <c r="N436" i="16" s="1"/>
  <c r="O436" i="16" s="1"/>
  <c r="J436" i="16"/>
  <c r="P436" i="16" s="1"/>
  <c r="N435" i="16" a="1"/>
  <c r="N435" i="16" s="1"/>
  <c r="J435" i="16"/>
  <c r="N434" i="16" a="1"/>
  <c r="N434" i="16" s="1"/>
  <c r="J434" i="16"/>
  <c r="N433" i="16"/>
  <c r="O433" i="16" s="1"/>
  <c r="N433" i="16" a="1"/>
  <c r="J433" i="16"/>
  <c r="O432" i="16"/>
  <c r="N432" i="16"/>
  <c r="N432" i="16" a="1"/>
  <c r="J432" i="16"/>
  <c r="P432" i="16" s="1"/>
  <c r="P431" i="16"/>
  <c r="N431" i="16" a="1"/>
  <c r="N431" i="16" s="1"/>
  <c r="J431" i="16"/>
  <c r="O431" i="16" s="1"/>
  <c r="N430" i="16" a="1"/>
  <c r="N430" i="16" s="1"/>
  <c r="P430" i="16" s="1"/>
  <c r="J430" i="16"/>
  <c r="N429" i="16"/>
  <c r="O429" i="16" s="1"/>
  <c r="Q429" i="16" s="1"/>
  <c r="N429" i="16" a="1"/>
  <c r="J429" i="16"/>
  <c r="P429" i="16" s="1"/>
  <c r="N428" i="16" a="1"/>
  <c r="N428" i="16" s="1"/>
  <c r="O428" i="16" s="1"/>
  <c r="J428" i="16"/>
  <c r="N427" i="16" a="1"/>
  <c r="N427" i="16" s="1"/>
  <c r="J427" i="16"/>
  <c r="N426" i="16" a="1"/>
  <c r="N426" i="16" s="1"/>
  <c r="J426" i="16"/>
  <c r="P426" i="16" s="1"/>
  <c r="N425" i="16"/>
  <c r="O425" i="16" s="1"/>
  <c r="N425" i="16" a="1"/>
  <c r="J425" i="16"/>
  <c r="P425" i="16" s="1"/>
  <c r="O424" i="16"/>
  <c r="N424" i="16"/>
  <c r="N424" i="16" a="1"/>
  <c r="J424" i="16"/>
  <c r="P424" i="16" s="1"/>
  <c r="N423" i="16" a="1"/>
  <c r="N423" i="16" s="1"/>
  <c r="P423" i="16" s="1"/>
  <c r="J423" i="16"/>
  <c r="N422" i="16" a="1"/>
  <c r="N422" i="16" s="1"/>
  <c r="P422" i="16" s="1"/>
  <c r="J422" i="16"/>
  <c r="O422" i="16" s="1"/>
  <c r="N421" i="16"/>
  <c r="O421" i="16" s="1"/>
  <c r="Q421" i="16" s="1"/>
  <c r="N421" i="16" a="1"/>
  <c r="J421" i="16"/>
  <c r="P421" i="16" s="1"/>
  <c r="R421" i="16" s="1"/>
  <c r="N420" i="16" a="1"/>
  <c r="N420" i="16" s="1"/>
  <c r="O420" i="16" s="1"/>
  <c r="J420" i="16"/>
  <c r="P420" i="16" s="1"/>
  <c r="N419" i="16" a="1"/>
  <c r="N419" i="16" s="1"/>
  <c r="J419" i="16"/>
  <c r="N418" i="16" a="1"/>
  <c r="N418" i="16" s="1"/>
  <c r="J418" i="16"/>
  <c r="N417" i="16"/>
  <c r="O417" i="16" s="1"/>
  <c r="N417" i="16" a="1"/>
  <c r="J417" i="16"/>
  <c r="O416" i="16"/>
  <c r="N416" i="16"/>
  <c r="N416" i="16" a="1"/>
  <c r="J416" i="16"/>
  <c r="P416" i="16" s="1"/>
  <c r="P415" i="16"/>
  <c r="N415" i="16" a="1"/>
  <c r="N415" i="16" s="1"/>
  <c r="J415" i="16"/>
  <c r="O415" i="16" s="1"/>
  <c r="N414" i="16" a="1"/>
  <c r="N414" i="16" s="1"/>
  <c r="P414" i="16" s="1"/>
  <c r="J414" i="16"/>
  <c r="O414" i="16" s="1"/>
  <c r="N413" i="16"/>
  <c r="O413" i="16" s="1"/>
  <c r="Q413" i="16" s="1"/>
  <c r="N413" i="16" a="1"/>
  <c r="J413" i="16"/>
  <c r="P413" i="16" s="1"/>
  <c r="R413" i="16" s="1"/>
  <c r="N412" i="16" a="1"/>
  <c r="N412" i="16" s="1"/>
  <c r="O412" i="16" s="1"/>
  <c r="J412" i="16"/>
  <c r="P412" i="16" s="1"/>
  <c r="P411" i="16"/>
  <c r="N411" i="16" a="1"/>
  <c r="N411" i="16" s="1"/>
  <c r="J411" i="16"/>
  <c r="N410" i="16" a="1"/>
  <c r="N410" i="16" s="1"/>
  <c r="J410" i="16"/>
  <c r="R409" i="16"/>
  <c r="N409" i="16"/>
  <c r="O409" i="16" s="1"/>
  <c r="Q409" i="16" s="1"/>
  <c r="N409" i="16" a="1"/>
  <c r="J409" i="16"/>
  <c r="P409" i="16" s="1"/>
  <c r="O408" i="16"/>
  <c r="N408" i="16"/>
  <c r="N408" i="16" a="1"/>
  <c r="J408" i="16"/>
  <c r="P408" i="16" s="1"/>
  <c r="N407" i="16" a="1"/>
  <c r="N407" i="16" s="1"/>
  <c r="P407" i="16" s="1"/>
  <c r="J407" i="16"/>
  <c r="N406" i="16" a="1"/>
  <c r="N406" i="16" s="1"/>
  <c r="J406" i="16"/>
  <c r="N405" i="16"/>
  <c r="O405" i="16" s="1"/>
  <c r="Q405" i="16" s="1"/>
  <c r="N405" i="16" a="1"/>
  <c r="J405" i="16"/>
  <c r="N404" i="16" a="1"/>
  <c r="N404" i="16" s="1"/>
  <c r="O404" i="16" s="1"/>
  <c r="J404" i="16"/>
  <c r="N403" i="16" a="1"/>
  <c r="N403" i="16" s="1"/>
  <c r="J403" i="16"/>
  <c r="N402" i="16" a="1"/>
  <c r="N402" i="16" s="1"/>
  <c r="J402" i="16"/>
  <c r="P402" i="16" s="1"/>
  <c r="N401" i="16"/>
  <c r="O401" i="16" s="1"/>
  <c r="N401" i="16" a="1"/>
  <c r="J401" i="16"/>
  <c r="O400" i="16"/>
  <c r="N400" i="16" a="1"/>
  <c r="N400" i="16" s="1"/>
  <c r="J400" i="16"/>
  <c r="P400" i="16" s="1"/>
  <c r="N399" i="16" a="1"/>
  <c r="N399" i="16" s="1"/>
  <c r="J399" i="16"/>
  <c r="O399" i="16" s="1"/>
  <c r="N398" i="16" a="1"/>
  <c r="N398" i="16" s="1"/>
  <c r="J398" i="16"/>
  <c r="P398" i="16" s="1"/>
  <c r="N397" i="16"/>
  <c r="O397" i="16" s="1"/>
  <c r="Q397" i="16" s="1"/>
  <c r="N397" i="16" a="1"/>
  <c r="J397" i="16"/>
  <c r="P397" i="16" s="1"/>
  <c r="O396" i="16"/>
  <c r="N396" i="16"/>
  <c r="N396" i="16" a="1"/>
  <c r="J396" i="16"/>
  <c r="P396" i="16" s="1"/>
  <c r="N395" i="16" a="1"/>
  <c r="N395" i="16" s="1"/>
  <c r="J395" i="16"/>
  <c r="N394" i="16" a="1"/>
  <c r="N394" i="16" s="1"/>
  <c r="J394" i="16"/>
  <c r="P394" i="16" s="1"/>
  <c r="N393" i="16"/>
  <c r="O393" i="16" s="1"/>
  <c r="Q393" i="16" s="1"/>
  <c r="N393" i="16" a="1"/>
  <c r="J393" i="16"/>
  <c r="N392" i="16" a="1"/>
  <c r="N392" i="16" s="1"/>
  <c r="O392" i="16" s="1"/>
  <c r="J392" i="16"/>
  <c r="N391" i="16" a="1"/>
  <c r="N391" i="16" s="1"/>
  <c r="J391" i="16"/>
  <c r="O391" i="16" s="1"/>
  <c r="N390" i="16" a="1"/>
  <c r="N390" i="16" s="1"/>
  <c r="J390" i="16"/>
  <c r="P390" i="16" s="1"/>
  <c r="N389" i="16"/>
  <c r="O389" i="16" s="1"/>
  <c r="Q389" i="16" s="1"/>
  <c r="N389" i="16" a="1"/>
  <c r="J389" i="16"/>
  <c r="P389" i="16" s="1"/>
  <c r="R389" i="16" s="1"/>
  <c r="N388" i="16" a="1"/>
  <c r="N388" i="16" s="1"/>
  <c r="O388" i="16" s="1"/>
  <c r="J388" i="16"/>
  <c r="N387" i="16" a="1"/>
  <c r="N387" i="16" s="1"/>
  <c r="P387" i="16" s="1"/>
  <c r="J387" i="16"/>
  <c r="N386" i="16" a="1"/>
  <c r="N386" i="16" s="1"/>
  <c r="J386" i="16"/>
  <c r="N385" i="16"/>
  <c r="O385" i="16" s="1"/>
  <c r="N385" i="16" a="1"/>
  <c r="J385" i="16"/>
  <c r="P385" i="16" s="1"/>
  <c r="N384" i="16" a="1"/>
  <c r="N384" i="16" s="1"/>
  <c r="J384" i="16"/>
  <c r="P384" i="16" s="1"/>
  <c r="N383" i="16" a="1"/>
  <c r="N383" i="16" s="1"/>
  <c r="J383" i="16"/>
  <c r="O383" i="16" s="1"/>
  <c r="Q382" i="16"/>
  <c r="N382" i="16"/>
  <c r="O382" i="16" s="1"/>
  <c r="N382" i="16" a="1"/>
  <c r="J382" i="16"/>
  <c r="P382" i="16" s="1"/>
  <c r="O381" i="16"/>
  <c r="N381" i="16"/>
  <c r="N381" i="16" a="1"/>
  <c r="J381" i="16"/>
  <c r="P381" i="16" s="1"/>
  <c r="P380" i="16"/>
  <c r="N380" i="16" a="1"/>
  <c r="N380" i="16" s="1"/>
  <c r="J380" i="16"/>
  <c r="O380" i="16" s="1"/>
  <c r="P379" i="16"/>
  <c r="N379" i="16" a="1"/>
  <c r="N379" i="16" s="1"/>
  <c r="J379" i="16"/>
  <c r="N378" i="16" a="1"/>
  <c r="N378" i="16" s="1"/>
  <c r="J378" i="16"/>
  <c r="N377" i="16"/>
  <c r="O377" i="16" s="1"/>
  <c r="N377" i="16" a="1"/>
  <c r="J377" i="16"/>
  <c r="N376" i="16" a="1"/>
  <c r="N376" i="16" s="1"/>
  <c r="J376" i="16"/>
  <c r="P376" i="16" s="1"/>
  <c r="N375" i="16" a="1"/>
  <c r="N375" i="16" s="1"/>
  <c r="J375" i="16"/>
  <c r="N374" i="16"/>
  <c r="N374" i="16" a="1"/>
  <c r="J374" i="16"/>
  <c r="O373" i="16"/>
  <c r="Q373" i="16" s="1"/>
  <c r="N373" i="16"/>
  <c r="N373" i="16" a="1"/>
  <c r="J373" i="16"/>
  <c r="P372" i="16"/>
  <c r="O372" i="16"/>
  <c r="N372" i="16" a="1"/>
  <c r="N372" i="16" s="1"/>
  <c r="J372" i="16"/>
  <c r="P371" i="16"/>
  <c r="N371" i="16" a="1"/>
  <c r="N371" i="16" s="1"/>
  <c r="J371" i="16"/>
  <c r="N370" i="16" a="1"/>
  <c r="N370" i="16" s="1"/>
  <c r="J370" i="16"/>
  <c r="N369" i="16"/>
  <c r="O369" i="16" s="1"/>
  <c r="N369" i="16" a="1"/>
  <c r="J369" i="16"/>
  <c r="P369" i="16" s="1"/>
  <c r="N368" i="16" a="1"/>
  <c r="N368" i="16" s="1"/>
  <c r="J368" i="16"/>
  <c r="P368" i="16" s="1"/>
  <c r="N367" i="16" a="1"/>
  <c r="N367" i="16" s="1"/>
  <c r="J367" i="16"/>
  <c r="O367" i="16" s="1"/>
  <c r="N366" i="16" a="1"/>
  <c r="N366" i="16" s="1"/>
  <c r="J366" i="16"/>
  <c r="O365" i="16"/>
  <c r="N365" i="16"/>
  <c r="N365" i="16" a="1"/>
  <c r="J365" i="16"/>
  <c r="O364" i="16"/>
  <c r="N364" i="16"/>
  <c r="N364" i="16" a="1"/>
  <c r="J364" i="16"/>
  <c r="P364" i="16" s="1"/>
  <c r="N363" i="16" a="1"/>
  <c r="N363" i="16" s="1"/>
  <c r="J363" i="16"/>
  <c r="N362" i="16" a="1"/>
  <c r="N362" i="16" s="1"/>
  <c r="J362" i="16"/>
  <c r="N361" i="16"/>
  <c r="O361" i="16" s="1"/>
  <c r="N361" i="16" a="1"/>
  <c r="J361" i="16"/>
  <c r="O360" i="16"/>
  <c r="N360" i="16"/>
  <c r="P360" i="16" s="1"/>
  <c r="N360" i="16" a="1"/>
  <c r="J360" i="16"/>
  <c r="N359" i="16" a="1"/>
  <c r="N359" i="16" s="1"/>
  <c r="P359" i="16" s="1"/>
  <c r="J359" i="16"/>
  <c r="O359" i="16" s="1"/>
  <c r="N358" i="16" a="1"/>
  <c r="N358" i="16" s="1"/>
  <c r="P358" i="16" s="1"/>
  <c r="J358" i="16"/>
  <c r="N357" i="16"/>
  <c r="O357" i="16" s="1"/>
  <c r="Q357" i="16" s="1"/>
  <c r="N357" i="16" a="1"/>
  <c r="J357" i="16"/>
  <c r="P357" i="16" s="1"/>
  <c r="O356" i="16"/>
  <c r="N356" i="16"/>
  <c r="N356" i="16" a="1"/>
  <c r="J356" i="16"/>
  <c r="P356" i="16" s="1"/>
  <c r="N355" i="16" a="1"/>
  <c r="N355" i="16" s="1"/>
  <c r="J355" i="16"/>
  <c r="N354" i="16" a="1"/>
  <c r="N354" i="16" s="1"/>
  <c r="J354" i="16"/>
  <c r="P354" i="16" s="1"/>
  <c r="N353" i="16"/>
  <c r="O353" i="16" s="1"/>
  <c r="N353" i="16" a="1"/>
  <c r="J353" i="16"/>
  <c r="O352" i="16"/>
  <c r="N352" i="16"/>
  <c r="P352" i="16" s="1"/>
  <c r="N352" i="16" a="1"/>
  <c r="J352" i="16"/>
  <c r="P351" i="16"/>
  <c r="N351" i="16" a="1"/>
  <c r="N351" i="16" s="1"/>
  <c r="J351" i="16"/>
  <c r="O351" i="16" s="1"/>
  <c r="N350" i="16" a="1"/>
  <c r="N350" i="16" s="1"/>
  <c r="P350" i="16" s="1"/>
  <c r="J350" i="16"/>
  <c r="O350" i="16" s="1"/>
  <c r="R349" i="16"/>
  <c r="N349" i="16"/>
  <c r="O349" i="16" s="1"/>
  <c r="Q349" i="16" s="1"/>
  <c r="N349" i="16" a="1"/>
  <c r="J349" i="16"/>
  <c r="P349" i="16" s="1"/>
  <c r="O348" i="16"/>
  <c r="N348" i="16"/>
  <c r="N348" i="16" a="1"/>
  <c r="J348" i="16"/>
  <c r="P348" i="16" s="1"/>
  <c r="N347" i="16" a="1"/>
  <c r="N347" i="16" s="1"/>
  <c r="J347" i="16"/>
  <c r="N346" i="16" a="1"/>
  <c r="N346" i="16" s="1"/>
  <c r="J346" i="16"/>
  <c r="N345" i="16"/>
  <c r="O345" i="16" s="1"/>
  <c r="N345" i="16" a="1"/>
  <c r="J345" i="16"/>
  <c r="O344" i="16"/>
  <c r="N344" i="16"/>
  <c r="P344" i="16" s="1"/>
  <c r="N344" i="16" a="1"/>
  <c r="J344" i="16"/>
  <c r="N343" i="16" a="1"/>
  <c r="N343" i="16" s="1"/>
  <c r="P343" i="16" s="1"/>
  <c r="J343" i="16"/>
  <c r="N342" i="16" a="1"/>
  <c r="N342" i="16" s="1"/>
  <c r="P342" i="16" s="1"/>
  <c r="J342" i="16"/>
  <c r="N341" i="16"/>
  <c r="O341" i="16" s="1"/>
  <c r="Q341" i="16" s="1"/>
  <c r="N341" i="16" a="1"/>
  <c r="J341" i="16"/>
  <c r="P341" i="16" s="1"/>
  <c r="O340" i="16"/>
  <c r="N340" i="16"/>
  <c r="N340" i="16" a="1"/>
  <c r="J340" i="16"/>
  <c r="P340" i="16" s="1"/>
  <c r="N339" i="16" a="1"/>
  <c r="N339" i="16" s="1"/>
  <c r="J339" i="16"/>
  <c r="N338" i="16" a="1"/>
  <c r="N338" i="16" s="1"/>
  <c r="J338" i="16"/>
  <c r="P338" i="16" s="1"/>
  <c r="N337" i="16"/>
  <c r="O337" i="16" s="1"/>
  <c r="N337" i="16" a="1"/>
  <c r="J337" i="16"/>
  <c r="O336" i="16"/>
  <c r="N336" i="16"/>
  <c r="P336" i="16" s="1"/>
  <c r="N336" i="16" a="1"/>
  <c r="J336" i="16"/>
  <c r="P335" i="16"/>
  <c r="N335" i="16" a="1"/>
  <c r="N335" i="16" s="1"/>
  <c r="J335" i="16"/>
  <c r="O335" i="16" s="1"/>
  <c r="N334" i="16" a="1"/>
  <c r="N334" i="16" s="1"/>
  <c r="P334" i="16" s="1"/>
  <c r="J334" i="16"/>
  <c r="O334" i="16" s="1"/>
  <c r="N333" i="16"/>
  <c r="O333" i="16" s="1"/>
  <c r="Q333" i="16" s="1"/>
  <c r="N333" i="16" a="1"/>
  <c r="J333" i="16"/>
  <c r="P333" i="16" s="1"/>
  <c r="O332" i="16"/>
  <c r="N332" i="16"/>
  <c r="N332" i="16" a="1"/>
  <c r="J332" i="16"/>
  <c r="P332" i="16" s="1"/>
  <c r="N331" i="16" a="1"/>
  <c r="N331" i="16" s="1"/>
  <c r="J331" i="16"/>
  <c r="N330" i="16" a="1"/>
  <c r="N330" i="16" s="1"/>
  <c r="J330" i="16"/>
  <c r="P330" i="16" s="1"/>
  <c r="N329" i="16"/>
  <c r="O329" i="16" s="1"/>
  <c r="N329" i="16" a="1"/>
  <c r="J329" i="16"/>
  <c r="P329" i="16" s="1"/>
  <c r="O328" i="16"/>
  <c r="N328" i="16"/>
  <c r="P328" i="16" s="1"/>
  <c r="N328" i="16" a="1"/>
  <c r="J328" i="16"/>
  <c r="N327" i="16" a="1"/>
  <c r="N327" i="16" s="1"/>
  <c r="P327" i="16" s="1"/>
  <c r="J327" i="16"/>
  <c r="N326" i="16" a="1"/>
  <c r="N326" i="16" s="1"/>
  <c r="P326" i="16" s="1"/>
  <c r="J326" i="16"/>
  <c r="O326" i="16" s="1"/>
  <c r="R325" i="16"/>
  <c r="N325" i="16"/>
  <c r="O325" i="16" s="1"/>
  <c r="Q325" i="16" s="1"/>
  <c r="N325" i="16" a="1"/>
  <c r="J325" i="16"/>
  <c r="P325" i="16" s="1"/>
  <c r="O324" i="16"/>
  <c r="N324" i="16"/>
  <c r="N324" i="16" a="1"/>
  <c r="J324" i="16"/>
  <c r="P324" i="16" s="1"/>
  <c r="N323" i="16" a="1"/>
  <c r="N323" i="16" s="1"/>
  <c r="J323" i="16"/>
  <c r="N322" i="16" a="1"/>
  <c r="N322" i="16" s="1"/>
  <c r="J322" i="16"/>
  <c r="N321" i="16"/>
  <c r="O321" i="16" s="1"/>
  <c r="N321" i="16" a="1"/>
  <c r="J321" i="16"/>
  <c r="O320" i="16"/>
  <c r="N320" i="16"/>
  <c r="P320" i="16" s="1"/>
  <c r="N320" i="16" a="1"/>
  <c r="J320" i="16"/>
  <c r="N319" i="16" a="1"/>
  <c r="N319" i="16" s="1"/>
  <c r="P319" i="16" s="1"/>
  <c r="J319" i="16"/>
  <c r="O319" i="16" s="1"/>
  <c r="N318" i="16" a="1"/>
  <c r="N318" i="16" s="1"/>
  <c r="P318" i="16" s="1"/>
  <c r="J318" i="16"/>
  <c r="N317" i="16"/>
  <c r="O317" i="16" s="1"/>
  <c r="Q317" i="16" s="1"/>
  <c r="N317" i="16" a="1"/>
  <c r="J317" i="16"/>
  <c r="P317" i="16" s="1"/>
  <c r="O316" i="16"/>
  <c r="N316" i="16"/>
  <c r="N316" i="16" a="1"/>
  <c r="J316" i="16"/>
  <c r="P316" i="16" s="1"/>
  <c r="N315" i="16" a="1"/>
  <c r="N315" i="16" s="1"/>
  <c r="J315" i="16"/>
  <c r="N314" i="16" a="1"/>
  <c r="N314" i="16" s="1"/>
  <c r="J314" i="16"/>
  <c r="P314" i="16" s="1"/>
  <c r="N313" i="16"/>
  <c r="O313" i="16" s="1"/>
  <c r="N313" i="16" a="1"/>
  <c r="J313" i="16"/>
  <c r="P313" i="16" s="1"/>
  <c r="O312" i="16"/>
  <c r="N312" i="16"/>
  <c r="P312" i="16" s="1"/>
  <c r="N312" i="16" a="1"/>
  <c r="J312" i="16"/>
  <c r="P311" i="16"/>
  <c r="N311" i="16" a="1"/>
  <c r="N311" i="16" s="1"/>
  <c r="J311" i="16"/>
  <c r="O311" i="16" s="1"/>
  <c r="N310" i="16" a="1"/>
  <c r="N310" i="16" s="1"/>
  <c r="P310" i="16" s="1"/>
  <c r="J310" i="16"/>
  <c r="O310" i="16" s="1"/>
  <c r="N309" i="16"/>
  <c r="O309" i="16" s="1"/>
  <c r="Q309" i="16" s="1"/>
  <c r="N309" i="16" a="1"/>
  <c r="J309" i="16"/>
  <c r="P309" i="16" s="1"/>
  <c r="O308" i="16"/>
  <c r="N308" i="16"/>
  <c r="N308" i="16" a="1"/>
  <c r="J308" i="16"/>
  <c r="P308" i="16" s="1"/>
  <c r="N307" i="16" a="1"/>
  <c r="N307" i="16" s="1"/>
  <c r="J307" i="16"/>
  <c r="N306" i="16" a="1"/>
  <c r="N306" i="16" s="1"/>
  <c r="J306" i="16"/>
  <c r="P306" i="16" s="1"/>
  <c r="N305" i="16"/>
  <c r="O305" i="16" s="1"/>
  <c r="Q305" i="16" s="1"/>
  <c r="N305" i="16" a="1"/>
  <c r="J305" i="16"/>
  <c r="O304" i="16"/>
  <c r="N304" i="16"/>
  <c r="P304" i="16" s="1"/>
  <c r="N304" i="16" a="1"/>
  <c r="J304" i="16"/>
  <c r="P303" i="16"/>
  <c r="N303" i="16" a="1"/>
  <c r="N303" i="16" s="1"/>
  <c r="J303" i="16"/>
  <c r="O303" i="16" s="1"/>
  <c r="N302" i="16" a="1"/>
  <c r="N302" i="16" s="1"/>
  <c r="P302" i="16" s="1"/>
  <c r="J302" i="16"/>
  <c r="N301" i="16"/>
  <c r="O301" i="16" s="1"/>
  <c r="Q301" i="16" s="1"/>
  <c r="N301" i="16" a="1"/>
  <c r="J301" i="16"/>
  <c r="O300" i="16"/>
  <c r="N300" i="16"/>
  <c r="N300" i="16" a="1"/>
  <c r="J300" i="16"/>
  <c r="P300" i="16" s="1"/>
  <c r="N299" i="16" a="1"/>
  <c r="N299" i="16" s="1"/>
  <c r="J299" i="16"/>
  <c r="N298" i="16" a="1"/>
  <c r="N298" i="16" s="1"/>
  <c r="J298" i="16"/>
  <c r="N297" i="16"/>
  <c r="O297" i="16" s="1"/>
  <c r="Q297" i="16" s="1"/>
  <c r="N297" i="16" a="1"/>
  <c r="J297" i="16"/>
  <c r="O296" i="16"/>
  <c r="N296" i="16"/>
  <c r="P296" i="16" s="1"/>
  <c r="N296" i="16" a="1"/>
  <c r="J296" i="16"/>
  <c r="P295" i="16"/>
  <c r="N295" i="16" a="1"/>
  <c r="N295" i="16" s="1"/>
  <c r="J295" i="16"/>
  <c r="O295" i="16" s="1"/>
  <c r="N294" i="16" a="1"/>
  <c r="N294" i="16" s="1"/>
  <c r="P294" i="16" s="1"/>
  <c r="J294" i="16"/>
  <c r="N293" i="16"/>
  <c r="O293" i="16" s="1"/>
  <c r="Q293" i="16" s="1"/>
  <c r="N293" i="16" a="1"/>
  <c r="J293" i="16"/>
  <c r="O292" i="16"/>
  <c r="N292" i="16"/>
  <c r="N292" i="16" a="1"/>
  <c r="J292" i="16"/>
  <c r="P292" i="16" s="1"/>
  <c r="N291" i="16" a="1"/>
  <c r="N291" i="16" s="1"/>
  <c r="J291" i="16"/>
  <c r="N290" i="16" a="1"/>
  <c r="N290" i="16" s="1"/>
  <c r="J290" i="16"/>
  <c r="N289" i="16"/>
  <c r="O289" i="16" s="1"/>
  <c r="Q289" i="16" s="1"/>
  <c r="N289" i="16" a="1"/>
  <c r="J289" i="16"/>
  <c r="O288" i="16"/>
  <c r="N288" i="16"/>
  <c r="P288" i="16" s="1"/>
  <c r="N288" i="16" a="1"/>
  <c r="J288" i="16"/>
  <c r="P287" i="16"/>
  <c r="N287" i="16" a="1"/>
  <c r="N287" i="16" s="1"/>
  <c r="J287" i="16"/>
  <c r="O287" i="16" s="1"/>
  <c r="N286" i="16" a="1"/>
  <c r="N286" i="16" s="1"/>
  <c r="P286" i="16" s="1"/>
  <c r="J286" i="16"/>
  <c r="N285" i="16" a="1"/>
  <c r="N285" i="16" s="1"/>
  <c r="O285" i="16" s="1"/>
  <c r="J285" i="16"/>
  <c r="O284" i="16"/>
  <c r="Q284" i="16" s="1"/>
  <c r="N284" i="16"/>
  <c r="N284" i="16" a="1"/>
  <c r="J284" i="16"/>
  <c r="P284" i="16" s="1"/>
  <c r="P283" i="16"/>
  <c r="N283" i="16" a="1"/>
  <c r="N283" i="16" s="1"/>
  <c r="O283" i="16" s="1"/>
  <c r="J283" i="16"/>
  <c r="N282" i="16"/>
  <c r="N282" i="16" a="1"/>
  <c r="J282" i="16"/>
  <c r="O281" i="16"/>
  <c r="Q281" i="16" s="1"/>
  <c r="N281" i="16"/>
  <c r="N281" i="16" a="1"/>
  <c r="J281" i="16"/>
  <c r="P280" i="16"/>
  <c r="N280" i="16"/>
  <c r="N280" i="16" a="1"/>
  <c r="J280" i="16"/>
  <c r="O280" i="16" s="1"/>
  <c r="P279" i="16"/>
  <c r="N279" i="16" a="1"/>
  <c r="N279" i="16" s="1"/>
  <c r="J279" i="16"/>
  <c r="O279" i="16" s="1"/>
  <c r="N278" i="16"/>
  <c r="N278" i="16" a="1"/>
  <c r="J278" i="16"/>
  <c r="N277" i="16"/>
  <c r="O277" i="16" s="1"/>
  <c r="N277" i="16" a="1"/>
  <c r="J277" i="16"/>
  <c r="N276" i="16"/>
  <c r="N276" i="16" a="1"/>
  <c r="J276" i="16"/>
  <c r="P276" i="16" s="1"/>
  <c r="O275" i="16"/>
  <c r="Q275" i="16" s="1"/>
  <c r="N275" i="16" a="1"/>
  <c r="N275" i="16" s="1"/>
  <c r="J275" i="16"/>
  <c r="P275" i="16" s="1"/>
  <c r="N274" i="16"/>
  <c r="N274" i="16" a="1"/>
  <c r="J274" i="16"/>
  <c r="P274" i="16" s="1"/>
  <c r="P273" i="16"/>
  <c r="O273" i="16"/>
  <c r="Q273" i="16" s="1"/>
  <c r="N273" i="16"/>
  <c r="N273" i="16" a="1"/>
  <c r="J273" i="16"/>
  <c r="N272" i="16" a="1"/>
  <c r="N272" i="16" s="1"/>
  <c r="P272" i="16" s="1"/>
  <c r="J272" i="16"/>
  <c r="N271" i="16" a="1"/>
  <c r="N271" i="16" s="1"/>
  <c r="P271" i="16" s="1"/>
  <c r="J271" i="16"/>
  <c r="O270" i="16"/>
  <c r="Q270" i="16" s="1"/>
  <c r="N270" i="16"/>
  <c r="P270" i="16" s="1"/>
  <c r="R270" i="16" s="1"/>
  <c r="N270" i="16" a="1"/>
  <c r="J270" i="16"/>
  <c r="N269" i="16" a="1"/>
  <c r="N269" i="16" s="1"/>
  <c r="O269" i="16" s="1"/>
  <c r="J269" i="16"/>
  <c r="N268" i="16" a="1"/>
  <c r="N268" i="16" s="1"/>
  <c r="J268" i="16"/>
  <c r="N267" i="16"/>
  <c r="N267" i="16" a="1"/>
  <c r="J267" i="16"/>
  <c r="O267" i="16" s="1"/>
  <c r="N266" i="16"/>
  <c r="N266" i="16" a="1"/>
  <c r="J266" i="16"/>
  <c r="P266" i="16" s="1"/>
  <c r="P265" i="16"/>
  <c r="O265" i="16"/>
  <c r="Q265" i="16" s="1"/>
  <c r="N265" i="16"/>
  <c r="N265" i="16" a="1"/>
  <c r="J265" i="16"/>
  <c r="N264" i="16" a="1"/>
  <c r="N264" i="16" s="1"/>
  <c r="P264" i="16" s="1"/>
  <c r="J264" i="16"/>
  <c r="O264" i="16" s="1"/>
  <c r="N263" i="16" a="1"/>
  <c r="N263" i="16" s="1"/>
  <c r="P263" i="16" s="1"/>
  <c r="J263" i="16"/>
  <c r="O262" i="16"/>
  <c r="Q262" i="16" s="1"/>
  <c r="N262" i="16"/>
  <c r="P262" i="16" s="1"/>
  <c r="R262" i="16" s="1"/>
  <c r="N262" i="16" a="1"/>
  <c r="J262" i="16"/>
  <c r="N261" i="16" a="1"/>
  <c r="N261" i="16" s="1"/>
  <c r="O261" i="16" s="1"/>
  <c r="J261" i="16"/>
  <c r="P261" i="16" s="1"/>
  <c r="N260" i="16" a="1"/>
  <c r="N260" i="16" s="1"/>
  <c r="J260" i="16"/>
  <c r="N259" i="16"/>
  <c r="N259" i="16" a="1"/>
  <c r="J259" i="16"/>
  <c r="O259" i="16" s="1"/>
  <c r="N258" i="16"/>
  <c r="N258" i="16" a="1"/>
  <c r="J258" i="16"/>
  <c r="P258" i="16" s="1"/>
  <c r="P257" i="16"/>
  <c r="O257" i="16"/>
  <c r="Q257" i="16" s="1"/>
  <c r="N257" i="16"/>
  <c r="N257" i="16" a="1"/>
  <c r="J257" i="16"/>
  <c r="N256" i="16" a="1"/>
  <c r="N256" i="16" s="1"/>
  <c r="P256" i="16" s="1"/>
  <c r="J256" i="16"/>
  <c r="N255" i="16" a="1"/>
  <c r="N255" i="16" s="1"/>
  <c r="P255" i="16" s="1"/>
  <c r="J255" i="16"/>
  <c r="O254" i="16"/>
  <c r="Q254" i="16" s="1"/>
  <c r="N254" i="16"/>
  <c r="P254" i="16" s="1"/>
  <c r="N254" i="16" a="1"/>
  <c r="J254" i="16"/>
  <c r="N253" i="16" a="1"/>
  <c r="N253" i="16" s="1"/>
  <c r="O253" i="16" s="1"/>
  <c r="J253" i="16"/>
  <c r="N252" i="16" a="1"/>
  <c r="N252" i="16" s="1"/>
  <c r="J252" i="16"/>
  <c r="N251" i="16"/>
  <c r="N251" i="16" a="1"/>
  <c r="J251" i="16"/>
  <c r="O251" i="16" s="1"/>
  <c r="N250" i="16"/>
  <c r="N250" i="16" a="1"/>
  <c r="J250" i="16"/>
  <c r="P250" i="16" s="1"/>
  <c r="P249" i="16"/>
  <c r="O249" i="16"/>
  <c r="Q249" i="16" s="1"/>
  <c r="N249" i="16"/>
  <c r="N249" i="16" a="1"/>
  <c r="J249" i="16"/>
  <c r="N248" i="16" a="1"/>
  <c r="N248" i="16" s="1"/>
  <c r="P248" i="16" s="1"/>
  <c r="J248" i="16"/>
  <c r="N247" i="16" a="1"/>
  <c r="N247" i="16" s="1"/>
  <c r="P247" i="16" s="1"/>
  <c r="J247" i="16"/>
  <c r="O247" i="16" s="1"/>
  <c r="O246" i="16"/>
  <c r="Q246" i="16" s="1"/>
  <c r="N246" i="16"/>
  <c r="P246" i="16" s="1"/>
  <c r="N246" i="16" a="1"/>
  <c r="J246" i="16"/>
  <c r="N245" i="16" a="1"/>
  <c r="N245" i="16" s="1"/>
  <c r="O245" i="16" s="1"/>
  <c r="J245" i="16"/>
  <c r="N244" i="16" a="1"/>
  <c r="N244" i="16" s="1"/>
  <c r="J244" i="16"/>
  <c r="P244" i="16" s="1"/>
  <c r="N243" i="16"/>
  <c r="N243" i="16" a="1"/>
  <c r="J243" i="16"/>
  <c r="O243" i="16" s="1"/>
  <c r="N242" i="16"/>
  <c r="N242" i="16" a="1"/>
  <c r="J242" i="16"/>
  <c r="P242" i="16" s="1"/>
  <c r="P241" i="16"/>
  <c r="O241" i="16"/>
  <c r="Q241" i="16" s="1"/>
  <c r="N241" i="16"/>
  <c r="N241" i="16" a="1"/>
  <c r="J241" i="16"/>
  <c r="N240" i="16" a="1"/>
  <c r="N240" i="16" s="1"/>
  <c r="P240" i="16" s="1"/>
  <c r="J240" i="16"/>
  <c r="O240" i="16" s="1"/>
  <c r="N239" i="16" a="1"/>
  <c r="N239" i="16" s="1"/>
  <c r="P239" i="16" s="1"/>
  <c r="J239" i="16"/>
  <c r="O238" i="16"/>
  <c r="Q238" i="16" s="1"/>
  <c r="N238" i="16"/>
  <c r="P238" i="16" s="1"/>
  <c r="N238" i="16" a="1"/>
  <c r="J238" i="16"/>
  <c r="N237" i="16" a="1"/>
  <c r="N237" i="16" s="1"/>
  <c r="O237" i="16" s="1"/>
  <c r="J237" i="16"/>
  <c r="P237" i="16" s="1"/>
  <c r="N236" i="16" a="1"/>
  <c r="N236" i="16" s="1"/>
  <c r="J236" i="16"/>
  <c r="N235" i="16"/>
  <c r="N235" i="16" a="1"/>
  <c r="J235" i="16"/>
  <c r="O235" i="16" s="1"/>
  <c r="N234" i="16"/>
  <c r="N234" i="16" a="1"/>
  <c r="J234" i="16"/>
  <c r="P234" i="16" s="1"/>
  <c r="P233" i="16"/>
  <c r="O233" i="16"/>
  <c r="Q233" i="16" s="1"/>
  <c r="N233" i="16"/>
  <c r="N233" i="16" a="1"/>
  <c r="J233" i="16"/>
  <c r="N232" i="16" a="1"/>
  <c r="N232" i="16" s="1"/>
  <c r="P232" i="16" s="1"/>
  <c r="J232" i="16"/>
  <c r="O232" i="16" s="1"/>
  <c r="N231" i="16" a="1"/>
  <c r="N231" i="16" s="1"/>
  <c r="P231" i="16" s="1"/>
  <c r="J231" i="16"/>
  <c r="O230" i="16"/>
  <c r="Q230" i="16" s="1"/>
  <c r="N230" i="16"/>
  <c r="P230" i="16" s="1"/>
  <c r="R230" i="16" s="1"/>
  <c r="N230" i="16" a="1"/>
  <c r="J230" i="16"/>
  <c r="N229" i="16" a="1"/>
  <c r="N229" i="16" s="1"/>
  <c r="O229" i="16" s="1"/>
  <c r="J229" i="16"/>
  <c r="P229" i="16" s="1"/>
  <c r="N228" i="16" a="1"/>
  <c r="N228" i="16" s="1"/>
  <c r="J228" i="16"/>
  <c r="N227" i="16"/>
  <c r="N227" i="16" a="1"/>
  <c r="J227" i="16"/>
  <c r="O227" i="16" s="1"/>
  <c r="N226" i="16"/>
  <c r="N226" i="16" a="1"/>
  <c r="J226" i="16"/>
  <c r="P226" i="16" s="1"/>
  <c r="P225" i="16"/>
  <c r="O225" i="16"/>
  <c r="Q225" i="16" s="1"/>
  <c r="N225" i="16"/>
  <c r="N225" i="16" a="1"/>
  <c r="J225" i="16"/>
  <c r="N224" i="16" a="1"/>
  <c r="N224" i="16" s="1"/>
  <c r="P224" i="16" s="1"/>
  <c r="J224" i="16"/>
  <c r="O224" i="16" s="1"/>
  <c r="N223" i="16" a="1"/>
  <c r="N223" i="16" s="1"/>
  <c r="P223" i="16" s="1"/>
  <c r="J223" i="16"/>
  <c r="O223" i="16" s="1"/>
  <c r="O222" i="16"/>
  <c r="Q222" i="16" s="1"/>
  <c r="N222" i="16"/>
  <c r="N222" i="16" a="1"/>
  <c r="J222" i="16"/>
  <c r="P222" i="16" s="1"/>
  <c r="N221" i="16" a="1"/>
  <c r="N221" i="16" s="1"/>
  <c r="O221" i="16" s="1"/>
  <c r="J221" i="16"/>
  <c r="N220" i="16" a="1"/>
  <c r="N220" i="16" s="1"/>
  <c r="J220" i="16"/>
  <c r="P220" i="16" s="1"/>
  <c r="N219" i="16"/>
  <c r="N219" i="16" a="1"/>
  <c r="J219" i="16"/>
  <c r="O219" i="16" s="1"/>
  <c r="N218" i="16"/>
  <c r="N218" i="16" a="1"/>
  <c r="J218" i="16"/>
  <c r="P218" i="16" s="1"/>
  <c r="P217" i="16"/>
  <c r="O217" i="16"/>
  <c r="Q217" i="16" s="1"/>
  <c r="N217" i="16"/>
  <c r="N217" i="16" a="1"/>
  <c r="J217" i="16"/>
  <c r="N216" i="16" a="1"/>
  <c r="N216" i="16" s="1"/>
  <c r="P216" i="16" s="1"/>
  <c r="J216" i="16"/>
  <c r="O216" i="16" s="1"/>
  <c r="N215" i="16" a="1"/>
  <c r="N215" i="16" s="1"/>
  <c r="P215" i="16" s="1"/>
  <c r="J215" i="16"/>
  <c r="O215" i="16" s="1"/>
  <c r="O214" i="16"/>
  <c r="Q214" i="16" s="1"/>
  <c r="N214" i="16"/>
  <c r="N214" i="16" a="1"/>
  <c r="J214" i="16"/>
  <c r="P214" i="16" s="1"/>
  <c r="N213" i="16" a="1"/>
  <c r="N213" i="16" s="1"/>
  <c r="O213" i="16" s="1"/>
  <c r="J213" i="16"/>
  <c r="P213" i="16" s="1"/>
  <c r="N212" i="16" a="1"/>
  <c r="N212" i="16" s="1"/>
  <c r="J212" i="16"/>
  <c r="P212" i="16" s="1"/>
  <c r="N211" i="16"/>
  <c r="N211" i="16" a="1"/>
  <c r="J211" i="16"/>
  <c r="O211" i="16" s="1"/>
  <c r="N210" i="16"/>
  <c r="N210" i="16" a="1"/>
  <c r="J210" i="16"/>
  <c r="P210" i="16" s="1"/>
  <c r="P209" i="16"/>
  <c r="O209" i="16"/>
  <c r="Q209" i="16" s="1"/>
  <c r="N209" i="16"/>
  <c r="N209" i="16" a="1"/>
  <c r="J209" i="16"/>
  <c r="N208" i="16" a="1"/>
  <c r="N208" i="16" s="1"/>
  <c r="P208" i="16" s="1"/>
  <c r="J208" i="16"/>
  <c r="N207" i="16" a="1"/>
  <c r="N207" i="16" s="1"/>
  <c r="P207" i="16" s="1"/>
  <c r="J207" i="16"/>
  <c r="O206" i="16"/>
  <c r="Q206" i="16" s="1"/>
  <c r="N206" i="16"/>
  <c r="N206" i="16" a="1"/>
  <c r="J206" i="16"/>
  <c r="P206" i="16" s="1"/>
  <c r="N205" i="16" a="1"/>
  <c r="N205" i="16" s="1"/>
  <c r="O205" i="16" s="1"/>
  <c r="J205" i="16"/>
  <c r="N204" i="16" a="1"/>
  <c r="N204" i="16" s="1"/>
  <c r="J204" i="16"/>
  <c r="Q203" i="16"/>
  <c r="N203" i="16"/>
  <c r="N203" i="16" a="1"/>
  <c r="J203" i="16"/>
  <c r="O203" i="16" s="1"/>
  <c r="N202" i="16"/>
  <c r="N202" i="16" a="1"/>
  <c r="J202" i="16"/>
  <c r="P201" i="16"/>
  <c r="O201" i="16"/>
  <c r="Q201" i="16" s="1"/>
  <c r="N201" i="16"/>
  <c r="N201" i="16" a="1"/>
  <c r="J201" i="16"/>
  <c r="N200" i="16" a="1"/>
  <c r="N200" i="16" s="1"/>
  <c r="P200" i="16" s="1"/>
  <c r="J200" i="16"/>
  <c r="N199" i="16" a="1"/>
  <c r="N199" i="16" s="1"/>
  <c r="J199" i="16"/>
  <c r="O198" i="16"/>
  <c r="Q198" i="16" s="1"/>
  <c r="N198" i="16"/>
  <c r="N198" i="16" a="1"/>
  <c r="J198" i="16"/>
  <c r="P198" i="16" s="1"/>
  <c r="N197" i="16" a="1"/>
  <c r="N197" i="16" s="1"/>
  <c r="J197" i="16"/>
  <c r="P197" i="16" s="1"/>
  <c r="N196" i="16" a="1"/>
  <c r="N196" i="16" s="1"/>
  <c r="J196" i="16"/>
  <c r="N195" i="16"/>
  <c r="N195" i="16" a="1"/>
  <c r="J195" i="16"/>
  <c r="O195" i="16" s="1"/>
  <c r="N194" i="16"/>
  <c r="O194" i="16" s="1"/>
  <c r="N194" i="16" a="1"/>
  <c r="J194" i="16"/>
  <c r="P193" i="16"/>
  <c r="O193" i="16"/>
  <c r="Q193" i="16" s="1"/>
  <c r="N193" i="16"/>
  <c r="N193" i="16" a="1"/>
  <c r="J193" i="16"/>
  <c r="P192" i="16"/>
  <c r="N192" i="16" a="1"/>
  <c r="N192" i="16" s="1"/>
  <c r="J192" i="16"/>
  <c r="N191" i="16" a="1"/>
  <c r="N191" i="16" s="1"/>
  <c r="J191" i="16"/>
  <c r="O190" i="16"/>
  <c r="Q190" i="16" s="1"/>
  <c r="N190" i="16"/>
  <c r="N190" i="16" a="1"/>
  <c r="J190" i="16"/>
  <c r="P190" i="16" s="1"/>
  <c r="N189" i="16" a="1"/>
  <c r="N189" i="16" s="1"/>
  <c r="J189" i="16"/>
  <c r="P189" i="16" s="1"/>
  <c r="N188" i="16" a="1"/>
  <c r="N188" i="16" s="1"/>
  <c r="J188" i="16"/>
  <c r="N187" i="16"/>
  <c r="N187" i="16" a="1"/>
  <c r="J187" i="16"/>
  <c r="N186" i="16"/>
  <c r="O186" i="16" s="1"/>
  <c r="N186" i="16" a="1"/>
  <c r="J186" i="16"/>
  <c r="P185" i="16"/>
  <c r="O185" i="16"/>
  <c r="Q185" i="16" s="1"/>
  <c r="N185" i="16"/>
  <c r="N185" i="16" a="1"/>
  <c r="J185" i="16"/>
  <c r="P184" i="16"/>
  <c r="N184" i="16" a="1"/>
  <c r="N184" i="16" s="1"/>
  <c r="J184" i="16"/>
  <c r="N183" i="16" a="1"/>
  <c r="N183" i="16" s="1"/>
  <c r="J183" i="16"/>
  <c r="R182" i="16"/>
  <c r="O182" i="16"/>
  <c r="Q182" i="16" s="1"/>
  <c r="N182" i="16"/>
  <c r="N182" i="16" a="1"/>
  <c r="J182" i="16"/>
  <c r="P182" i="16" s="1"/>
  <c r="N181" i="16" a="1"/>
  <c r="N181" i="16" s="1"/>
  <c r="O181" i="16" s="1"/>
  <c r="J181" i="16"/>
  <c r="N180" i="16" a="1"/>
  <c r="N180" i="16" s="1"/>
  <c r="J180" i="16"/>
  <c r="Q179" i="16"/>
  <c r="N179" i="16"/>
  <c r="N179" i="16" a="1"/>
  <c r="J179" i="16"/>
  <c r="O179" i="16" s="1"/>
  <c r="N178" i="16"/>
  <c r="O178" i="16" s="1"/>
  <c r="Q178" i="16" s="1"/>
  <c r="N178" i="16" a="1"/>
  <c r="J178" i="16"/>
  <c r="O177" i="16"/>
  <c r="N177" i="16"/>
  <c r="N177" i="16" a="1"/>
  <c r="J177" i="16"/>
  <c r="P177" i="16" s="1"/>
  <c r="N176" i="16" a="1"/>
  <c r="N176" i="16" s="1"/>
  <c r="P176" i="16" s="1"/>
  <c r="J176" i="16"/>
  <c r="N175" i="16" a="1"/>
  <c r="N175" i="16" s="1"/>
  <c r="J175" i="16"/>
  <c r="N174" i="16" a="1"/>
  <c r="N174" i="16" s="1"/>
  <c r="J174" i="16"/>
  <c r="P174" i="16" s="1"/>
  <c r="N173" i="16" a="1"/>
  <c r="N173" i="16" s="1"/>
  <c r="J173" i="16"/>
  <c r="O172" i="16"/>
  <c r="N172" i="16"/>
  <c r="N172" i="16" a="1"/>
  <c r="J172" i="16"/>
  <c r="P172" i="16" s="1"/>
  <c r="N171" i="16" a="1"/>
  <c r="N171" i="16" s="1"/>
  <c r="J171" i="16"/>
  <c r="P171" i="16" s="1"/>
  <c r="N170" i="16"/>
  <c r="P170" i="16" s="1"/>
  <c r="N170" i="16" a="1"/>
  <c r="J170" i="16"/>
  <c r="O170" i="16" s="1"/>
  <c r="N169" i="16"/>
  <c r="O169" i="16" s="1"/>
  <c r="N169" i="16" a="1"/>
  <c r="J169" i="16"/>
  <c r="P169" i="16" s="1"/>
  <c r="N168" i="16"/>
  <c r="N168" i="16" a="1"/>
  <c r="J168" i="16"/>
  <c r="P168" i="16" s="1"/>
  <c r="N167" i="16" a="1"/>
  <c r="N167" i="16" s="1"/>
  <c r="J167" i="16"/>
  <c r="N166" i="16" a="1"/>
  <c r="N166" i="16" s="1"/>
  <c r="J166" i="16"/>
  <c r="N165" i="16" a="1"/>
  <c r="N165" i="16" s="1"/>
  <c r="O165" i="16" s="1"/>
  <c r="J165" i="16"/>
  <c r="O164" i="16"/>
  <c r="N164" i="16"/>
  <c r="N164" i="16" a="1"/>
  <c r="J164" i="16"/>
  <c r="P164" i="16" s="1"/>
  <c r="N163" i="16" a="1"/>
  <c r="N163" i="16" s="1"/>
  <c r="J163" i="16"/>
  <c r="N162" i="16"/>
  <c r="P162" i="16" s="1"/>
  <c r="N162" i="16" a="1"/>
  <c r="J162" i="16"/>
  <c r="O162" i="16" s="1"/>
  <c r="N161" i="16"/>
  <c r="O161" i="16" s="1"/>
  <c r="N161" i="16" a="1"/>
  <c r="J161" i="16"/>
  <c r="P161" i="16" s="1"/>
  <c r="N160" i="16"/>
  <c r="N160" i="16" a="1"/>
  <c r="J160" i="16"/>
  <c r="P160" i="16" s="1"/>
  <c r="N159" i="16" a="1"/>
  <c r="N159" i="16" s="1"/>
  <c r="J159" i="16"/>
  <c r="N158" i="16" a="1"/>
  <c r="N158" i="16" s="1"/>
  <c r="J158" i="16"/>
  <c r="N157" i="16" a="1"/>
  <c r="N157" i="16" s="1"/>
  <c r="O157" i="16" s="1"/>
  <c r="J157" i="16"/>
  <c r="O156" i="16"/>
  <c r="N156" i="16"/>
  <c r="N156" i="16" a="1"/>
  <c r="J156" i="16"/>
  <c r="P156" i="16" s="1"/>
  <c r="N155" i="16" a="1"/>
  <c r="N155" i="16" s="1"/>
  <c r="J155" i="16"/>
  <c r="N154" i="16"/>
  <c r="P154" i="16" s="1"/>
  <c r="N154" i="16" a="1"/>
  <c r="J154" i="16"/>
  <c r="O154" i="16" s="1"/>
  <c r="N153" i="16"/>
  <c r="O153" i="16" s="1"/>
  <c r="N153" i="16" a="1"/>
  <c r="J153" i="16"/>
  <c r="P153" i="16" s="1"/>
  <c r="N152" i="16"/>
  <c r="N152" i="16" a="1"/>
  <c r="J152" i="16"/>
  <c r="P152" i="16" s="1"/>
  <c r="N151" i="16" a="1"/>
  <c r="N151" i="16" s="1"/>
  <c r="J151" i="16"/>
  <c r="N150" i="16" a="1"/>
  <c r="N150" i="16" s="1"/>
  <c r="J150" i="16"/>
  <c r="N149" i="16" a="1"/>
  <c r="N149" i="16" s="1"/>
  <c r="O149" i="16" s="1"/>
  <c r="J149" i="16"/>
  <c r="O148" i="16"/>
  <c r="N148" i="16"/>
  <c r="N148" i="16" a="1"/>
  <c r="J148" i="16"/>
  <c r="P148" i="16" s="1"/>
  <c r="N147" i="16" a="1"/>
  <c r="N147" i="16" s="1"/>
  <c r="J147" i="16"/>
  <c r="N146" i="16"/>
  <c r="P146" i="16" s="1"/>
  <c r="N146" i="16" a="1"/>
  <c r="J146" i="16"/>
  <c r="O146" i="16" s="1"/>
  <c r="N145" i="16"/>
  <c r="O145" i="16" s="1"/>
  <c r="N145" i="16" a="1"/>
  <c r="J145" i="16"/>
  <c r="P145" i="16" s="1"/>
  <c r="N144" i="16"/>
  <c r="N144" i="16" a="1"/>
  <c r="J144" i="16"/>
  <c r="P144" i="16" s="1"/>
  <c r="N143" i="16" a="1"/>
  <c r="N143" i="16" s="1"/>
  <c r="J143" i="16"/>
  <c r="N142" i="16" a="1"/>
  <c r="N142" i="16" s="1"/>
  <c r="J142" i="16"/>
  <c r="N141" i="16" a="1"/>
  <c r="N141" i="16" s="1"/>
  <c r="O141" i="16" s="1"/>
  <c r="J141" i="16"/>
  <c r="P141" i="16" s="1"/>
  <c r="O140" i="16"/>
  <c r="N140" i="16"/>
  <c r="N140" i="16" a="1"/>
  <c r="J140" i="16"/>
  <c r="P140" i="16" s="1"/>
  <c r="N139" i="16" a="1"/>
  <c r="N139" i="16" s="1"/>
  <c r="J139" i="16"/>
  <c r="N138" i="16"/>
  <c r="P138" i="16" s="1"/>
  <c r="N138" i="16" a="1"/>
  <c r="J138" i="16"/>
  <c r="O138" i="16" s="1"/>
  <c r="N137" i="16"/>
  <c r="O137" i="16" s="1"/>
  <c r="N137" i="16" a="1"/>
  <c r="J137" i="16"/>
  <c r="P137" i="16" s="1"/>
  <c r="N136" i="16"/>
  <c r="N136" i="16" a="1"/>
  <c r="J136" i="16"/>
  <c r="P136" i="16" s="1"/>
  <c r="N135" i="16" a="1"/>
  <c r="N135" i="16" s="1"/>
  <c r="J135" i="16"/>
  <c r="N134" i="16" a="1"/>
  <c r="N134" i="16" s="1"/>
  <c r="J134" i="16"/>
  <c r="N133" i="16" a="1"/>
  <c r="N133" i="16" s="1"/>
  <c r="O133" i="16" s="1"/>
  <c r="J133" i="16"/>
  <c r="P133" i="16" s="1"/>
  <c r="O132" i="16"/>
  <c r="N132" i="16"/>
  <c r="N132" i="16" a="1"/>
  <c r="J132" i="16"/>
  <c r="P132" i="16" s="1"/>
  <c r="N131" i="16" a="1"/>
  <c r="N131" i="16" s="1"/>
  <c r="J131" i="16"/>
  <c r="N130" i="16"/>
  <c r="P130" i="16" s="1"/>
  <c r="N130" i="16" a="1"/>
  <c r="J130" i="16"/>
  <c r="O130" i="16" s="1"/>
  <c r="N129" i="16"/>
  <c r="O129" i="16" s="1"/>
  <c r="N129" i="16" a="1"/>
  <c r="J129" i="16"/>
  <c r="P129" i="16" s="1"/>
  <c r="N128" i="16" a="1"/>
  <c r="N128" i="16" s="1"/>
  <c r="J128" i="16"/>
  <c r="N127" i="16" a="1"/>
  <c r="N127" i="16" s="1"/>
  <c r="J127" i="16"/>
  <c r="N126" i="16" a="1"/>
  <c r="N126" i="16" s="1"/>
  <c r="J126" i="16"/>
  <c r="P126" i="16" s="1"/>
  <c r="N125" i="16" a="1"/>
  <c r="N125" i="16" s="1"/>
  <c r="O125" i="16" s="1"/>
  <c r="J125" i="16"/>
  <c r="O124" i="16"/>
  <c r="N124" i="16"/>
  <c r="N124" i="16" a="1"/>
  <c r="J124" i="16"/>
  <c r="P124" i="16" s="1"/>
  <c r="N123" i="16" a="1"/>
  <c r="N123" i="16" s="1"/>
  <c r="J123" i="16"/>
  <c r="P123" i="16" s="1"/>
  <c r="N122" i="16"/>
  <c r="P122" i="16" s="1"/>
  <c r="N122" i="16" a="1"/>
  <c r="J122" i="16"/>
  <c r="O122" i="16" s="1"/>
  <c r="N121" i="16"/>
  <c r="O121" i="16" s="1"/>
  <c r="N121" i="16" a="1"/>
  <c r="J121" i="16"/>
  <c r="P121" i="16" s="1"/>
  <c r="N120" i="16" a="1"/>
  <c r="N120" i="16" s="1"/>
  <c r="J120" i="16"/>
  <c r="P120" i="16" s="1"/>
  <c r="N119" i="16" a="1"/>
  <c r="N119" i="16" s="1"/>
  <c r="J119" i="16"/>
  <c r="N118" i="16" a="1"/>
  <c r="N118" i="16" s="1"/>
  <c r="J118" i="16"/>
  <c r="N117" i="16" a="1"/>
  <c r="N117" i="16" s="1"/>
  <c r="O117" i="16" s="1"/>
  <c r="J117" i="16"/>
  <c r="P117" i="16" s="1"/>
  <c r="O116" i="16"/>
  <c r="N116" i="16"/>
  <c r="N116" i="16" a="1"/>
  <c r="J116" i="16"/>
  <c r="P116" i="16" s="1"/>
  <c r="N115" i="16" a="1"/>
  <c r="N115" i="16" s="1"/>
  <c r="J115" i="16"/>
  <c r="N114" i="16"/>
  <c r="P114" i="16" s="1"/>
  <c r="N114" i="16" a="1"/>
  <c r="J114" i="16"/>
  <c r="O114" i="16" s="1"/>
  <c r="N113" i="16"/>
  <c r="O113" i="16" s="1"/>
  <c r="N113" i="16" a="1"/>
  <c r="J113" i="16"/>
  <c r="P113" i="16" s="1"/>
  <c r="N112" i="16" a="1"/>
  <c r="N112" i="16" s="1"/>
  <c r="J112" i="16"/>
  <c r="N111" i="16" a="1"/>
  <c r="N111" i="16" s="1"/>
  <c r="J111" i="16"/>
  <c r="N110" i="16" a="1"/>
  <c r="N110" i="16" s="1"/>
  <c r="J110" i="16"/>
  <c r="P110" i="16" s="1"/>
  <c r="N109" i="16" a="1"/>
  <c r="N109" i="16" s="1"/>
  <c r="O109" i="16" s="1"/>
  <c r="J109" i="16"/>
  <c r="O108" i="16"/>
  <c r="N108" i="16"/>
  <c r="N108" i="16" a="1"/>
  <c r="J108" i="16"/>
  <c r="P108" i="16" s="1"/>
  <c r="N107" i="16" a="1"/>
  <c r="N107" i="16" s="1"/>
  <c r="J107" i="16"/>
  <c r="N106" i="16"/>
  <c r="P106" i="16" s="1"/>
  <c r="N106" i="16" a="1"/>
  <c r="J106" i="16"/>
  <c r="O106" i="16" s="1"/>
  <c r="Q106" i="16" s="1"/>
  <c r="N105" i="16"/>
  <c r="O105" i="16" s="1"/>
  <c r="N105" i="16" a="1"/>
  <c r="J105" i="16"/>
  <c r="P105" i="16" s="1"/>
  <c r="N104" i="16" a="1"/>
  <c r="N104" i="16" s="1"/>
  <c r="J104" i="16"/>
  <c r="P103" i="16"/>
  <c r="N103" i="16" a="1"/>
  <c r="N103" i="16" s="1"/>
  <c r="O103" i="16" s="1"/>
  <c r="J103" i="16"/>
  <c r="N102" i="16" a="1"/>
  <c r="N102" i="16" s="1"/>
  <c r="J102" i="16"/>
  <c r="P102" i="16" s="1"/>
  <c r="N101" i="16" a="1"/>
  <c r="N101" i="16" s="1"/>
  <c r="O101" i="16" s="1"/>
  <c r="Q101" i="16" s="1"/>
  <c r="J101" i="16"/>
  <c r="P101" i="16" s="1"/>
  <c r="O100" i="16"/>
  <c r="N100" i="16"/>
  <c r="N100" i="16" a="1"/>
  <c r="J100" i="16"/>
  <c r="P100" i="16" s="1"/>
  <c r="N99" i="16" a="1"/>
  <c r="N99" i="16" s="1"/>
  <c r="J99" i="16"/>
  <c r="Q98" i="16"/>
  <c r="N98" i="16"/>
  <c r="P98" i="16" s="1"/>
  <c r="N98" i="16" a="1"/>
  <c r="J98" i="16"/>
  <c r="O98" i="16" s="1"/>
  <c r="N97" i="16"/>
  <c r="O97" i="16" s="1"/>
  <c r="N97" i="16" a="1"/>
  <c r="J97" i="16"/>
  <c r="P97" i="16" s="1"/>
  <c r="N96" i="16" a="1"/>
  <c r="N96" i="16" s="1"/>
  <c r="J96" i="16"/>
  <c r="P95" i="16"/>
  <c r="N95" i="16" a="1"/>
  <c r="N95" i="16" s="1"/>
  <c r="O95" i="16" s="1"/>
  <c r="J95" i="16"/>
  <c r="N94" i="16" a="1"/>
  <c r="N94" i="16" s="1"/>
  <c r="J94" i="16"/>
  <c r="P94" i="16" s="1"/>
  <c r="N93" i="16" a="1"/>
  <c r="N93" i="16" s="1"/>
  <c r="O93" i="16" s="1"/>
  <c r="Q93" i="16" s="1"/>
  <c r="J93" i="16"/>
  <c r="P93" i="16" s="1"/>
  <c r="O92" i="16"/>
  <c r="N92" i="16"/>
  <c r="N92" i="16" a="1"/>
  <c r="J92" i="16"/>
  <c r="P92" i="16" s="1"/>
  <c r="N91" i="16" a="1"/>
  <c r="N91" i="16" s="1"/>
  <c r="J91" i="16"/>
  <c r="N90" i="16"/>
  <c r="N90" i="16" a="1"/>
  <c r="J90" i="16"/>
  <c r="O90" i="16" s="1"/>
  <c r="Q90" i="16" s="1"/>
  <c r="N89" i="16"/>
  <c r="O89" i="16" s="1"/>
  <c r="N89" i="16" a="1"/>
  <c r="J89" i="16"/>
  <c r="P89" i="16" s="1"/>
  <c r="N88" i="16"/>
  <c r="N88" i="16" a="1"/>
  <c r="J88" i="16"/>
  <c r="P88" i="16" s="1"/>
  <c r="N87" i="16" a="1"/>
  <c r="N87" i="16" s="1"/>
  <c r="O87" i="16" s="1"/>
  <c r="J87" i="16"/>
  <c r="N86" i="16" a="1"/>
  <c r="N86" i="16" s="1"/>
  <c r="J86" i="16"/>
  <c r="P86" i="16" s="1"/>
  <c r="N85" i="16" a="1"/>
  <c r="N85" i="16" s="1"/>
  <c r="O85" i="16" s="1"/>
  <c r="Q85" i="16" s="1"/>
  <c r="J85" i="16"/>
  <c r="O84" i="16"/>
  <c r="N84" i="16" a="1"/>
  <c r="N84" i="16" s="1"/>
  <c r="J84" i="16"/>
  <c r="P84" i="16" s="1"/>
  <c r="N83" i="16" a="1"/>
  <c r="N83" i="16" s="1"/>
  <c r="J83" i="16"/>
  <c r="N82" i="16"/>
  <c r="N82" i="16" a="1"/>
  <c r="J82" i="16"/>
  <c r="O82" i="16" s="1"/>
  <c r="N81" i="16"/>
  <c r="O81" i="16" s="1"/>
  <c r="N81" i="16" a="1"/>
  <c r="J81" i="16"/>
  <c r="P81" i="16" s="1"/>
  <c r="N80" i="16" a="1"/>
  <c r="N80" i="16" s="1"/>
  <c r="J80" i="16"/>
  <c r="P80" i="16" s="1"/>
  <c r="N79" i="16" a="1"/>
  <c r="N79" i="16" s="1"/>
  <c r="O79" i="16" s="1"/>
  <c r="J79" i="16"/>
  <c r="N78" i="16" a="1"/>
  <c r="N78" i="16" s="1"/>
  <c r="J78" i="16"/>
  <c r="R77" i="16"/>
  <c r="N77" i="16" a="1"/>
  <c r="N77" i="16" s="1"/>
  <c r="O77" i="16" s="1"/>
  <c r="Q77" i="16" s="1"/>
  <c r="J77" i="16"/>
  <c r="P77" i="16" s="1"/>
  <c r="N76" i="16" a="1"/>
  <c r="N76" i="16" s="1"/>
  <c r="O76" i="16" s="1"/>
  <c r="J76" i="16"/>
  <c r="N75" i="16" a="1"/>
  <c r="N75" i="16" s="1"/>
  <c r="J75" i="16"/>
  <c r="N74" i="16"/>
  <c r="N74" i="16" a="1"/>
  <c r="J74" i="16"/>
  <c r="O73" i="16"/>
  <c r="N73" i="16"/>
  <c r="N73" i="16" a="1"/>
  <c r="J73" i="16"/>
  <c r="N72" i="16" a="1"/>
  <c r="N72" i="16" s="1"/>
  <c r="P72" i="16" s="1"/>
  <c r="J72" i="16"/>
  <c r="P71" i="16"/>
  <c r="N71" i="16" a="1"/>
  <c r="N71" i="16" s="1"/>
  <c r="J71" i="16"/>
  <c r="N70" i="16" a="1"/>
  <c r="N70" i="16" s="1"/>
  <c r="J70" i="16"/>
  <c r="N69" i="16" a="1"/>
  <c r="N69" i="16" s="1"/>
  <c r="O69" i="16" s="1"/>
  <c r="J69" i="16"/>
  <c r="O68" i="16"/>
  <c r="N68" i="16" a="1"/>
  <c r="N68" i="16" s="1"/>
  <c r="J68" i="16"/>
  <c r="P68" i="16" s="1"/>
  <c r="N67" i="16" a="1"/>
  <c r="N67" i="16" s="1"/>
  <c r="J67" i="16"/>
  <c r="N66" i="16"/>
  <c r="N66" i="16" a="1"/>
  <c r="J66" i="16"/>
  <c r="O66" i="16" s="1"/>
  <c r="N65" i="16"/>
  <c r="O65" i="16" s="1"/>
  <c r="N65" i="16" a="1"/>
  <c r="J65" i="16"/>
  <c r="O64" i="16"/>
  <c r="Q64" i="16" s="1"/>
  <c r="N64" i="16" a="1"/>
  <c r="N64" i="16" s="1"/>
  <c r="J64" i="16"/>
  <c r="P64" i="16" s="1"/>
  <c r="R64" i="16" s="1"/>
  <c r="O63" i="16"/>
  <c r="N63" i="16"/>
  <c r="N63" i="16" a="1"/>
  <c r="J63" i="16"/>
  <c r="P63" i="16" s="1"/>
  <c r="N62" i="16" a="1"/>
  <c r="N62" i="16" s="1"/>
  <c r="J62" i="16"/>
  <c r="P62" i="16" s="1"/>
  <c r="N61" i="16"/>
  <c r="N61" i="16" a="1"/>
  <c r="J61" i="16"/>
  <c r="O61" i="16" s="1"/>
  <c r="N60" i="16"/>
  <c r="N60" i="16" a="1"/>
  <c r="J60" i="16"/>
  <c r="P60" i="16" s="1"/>
  <c r="P59" i="16"/>
  <c r="N59" i="16"/>
  <c r="N59" i="16" a="1"/>
  <c r="J59" i="16"/>
  <c r="O59" i="16" s="1"/>
  <c r="N58" i="16" a="1"/>
  <c r="N58" i="16" s="1"/>
  <c r="J58" i="16"/>
  <c r="N57" i="16" a="1"/>
  <c r="N57" i="16" s="1"/>
  <c r="J57" i="16"/>
  <c r="P57" i="16" s="1"/>
  <c r="N56" i="16" a="1"/>
  <c r="N56" i="16" s="1"/>
  <c r="J56" i="16"/>
  <c r="O55" i="16"/>
  <c r="N55" i="16"/>
  <c r="N55" i="16" a="1"/>
  <c r="J55" i="16"/>
  <c r="P55" i="16" s="1"/>
  <c r="N54" i="16" a="1"/>
  <c r="N54" i="16" s="1"/>
  <c r="J54" i="16"/>
  <c r="P54" i="16" s="1"/>
  <c r="N53" i="16"/>
  <c r="N53" i="16" a="1"/>
  <c r="J53" i="16"/>
  <c r="O53" i="16" s="1"/>
  <c r="N52" i="16"/>
  <c r="N52" i="16" a="1"/>
  <c r="J52" i="16"/>
  <c r="P52" i="16" s="1"/>
  <c r="P51" i="16"/>
  <c r="N51" i="16"/>
  <c r="N51" i="16" a="1"/>
  <c r="J51" i="16"/>
  <c r="O51" i="16" s="1"/>
  <c r="N50" i="16" a="1"/>
  <c r="N50" i="16" s="1"/>
  <c r="J50" i="16"/>
  <c r="N49" i="16" a="1"/>
  <c r="N49" i="16" s="1"/>
  <c r="J49" i="16"/>
  <c r="P49" i="16" s="1"/>
  <c r="N48" i="16" a="1"/>
  <c r="N48" i="16" s="1"/>
  <c r="J48" i="16"/>
  <c r="O47" i="16"/>
  <c r="N47" i="16"/>
  <c r="N47" i="16" a="1"/>
  <c r="J47" i="16"/>
  <c r="P47" i="16" s="1"/>
  <c r="N46" i="16" a="1"/>
  <c r="N46" i="16" s="1"/>
  <c r="J46" i="16"/>
  <c r="P46" i="16" s="1"/>
  <c r="N45" i="16"/>
  <c r="N45" i="16" a="1"/>
  <c r="J45" i="16"/>
  <c r="O45" i="16" s="1"/>
  <c r="N44" i="16"/>
  <c r="N44" i="16" a="1"/>
  <c r="J44" i="16"/>
  <c r="P44" i="16" s="1"/>
  <c r="P43" i="16"/>
  <c r="N43" i="16"/>
  <c r="N43" i="16" a="1"/>
  <c r="J43" i="16"/>
  <c r="O43" i="16" s="1"/>
  <c r="N42" i="16" a="1"/>
  <c r="N42" i="16" s="1"/>
  <c r="J42" i="16"/>
  <c r="N41" i="16" a="1"/>
  <c r="N41" i="16" s="1"/>
  <c r="J41" i="16"/>
  <c r="P41" i="16" s="1"/>
  <c r="N40" i="16" a="1"/>
  <c r="N40" i="16" s="1"/>
  <c r="O40" i="16" s="1"/>
  <c r="J40" i="16"/>
  <c r="P40" i="16" s="1"/>
  <c r="O39" i="16"/>
  <c r="N39" i="16"/>
  <c r="N39" i="16" a="1"/>
  <c r="J39" i="16"/>
  <c r="P39" i="16" s="1"/>
  <c r="N38" i="16" a="1"/>
  <c r="N38" i="16" s="1"/>
  <c r="J38" i="16"/>
  <c r="P38" i="16" s="1"/>
  <c r="N37" i="16"/>
  <c r="N37" i="16" a="1"/>
  <c r="J37" i="16"/>
  <c r="O37" i="16" s="1"/>
  <c r="N36" i="16"/>
  <c r="O36" i="16" s="1"/>
  <c r="N36" i="16" a="1"/>
  <c r="J36" i="16"/>
  <c r="P36" i="16" s="1"/>
  <c r="P35" i="16"/>
  <c r="N35" i="16"/>
  <c r="N35" i="16" a="1"/>
  <c r="J35" i="16"/>
  <c r="O35" i="16" s="1"/>
  <c r="N34" i="16" a="1"/>
  <c r="N34" i="16" s="1"/>
  <c r="J34" i="16"/>
  <c r="N33" i="16" a="1"/>
  <c r="N33" i="16" s="1"/>
  <c r="J33" i="16"/>
  <c r="P33" i="16" s="1"/>
  <c r="N32" i="16" a="1"/>
  <c r="N32" i="16" s="1"/>
  <c r="O32" i="16" s="1"/>
  <c r="J32" i="16"/>
  <c r="P32" i="16" s="1"/>
  <c r="O31" i="16"/>
  <c r="N31" i="16"/>
  <c r="N31" i="16" a="1"/>
  <c r="J31" i="16"/>
  <c r="P31" i="16" s="1"/>
  <c r="N30" i="16" a="1"/>
  <c r="N30" i="16" s="1"/>
  <c r="J30" i="16"/>
  <c r="P30" i="16" s="1"/>
  <c r="N29" i="16"/>
  <c r="N29" i="16" a="1"/>
  <c r="J29" i="16"/>
  <c r="O29" i="16" s="1"/>
  <c r="N28" i="16"/>
  <c r="O28" i="16" s="1"/>
  <c r="N28" i="16" a="1"/>
  <c r="J28" i="16"/>
  <c r="P28" i="16" s="1"/>
  <c r="P27" i="16"/>
  <c r="N27" i="16"/>
  <c r="N27" i="16" a="1"/>
  <c r="J27" i="16"/>
  <c r="O27" i="16" s="1"/>
  <c r="N26" i="16" a="1"/>
  <c r="N26" i="16" s="1"/>
  <c r="P26" i="16" s="1"/>
  <c r="J26" i="16"/>
  <c r="O26" i="16" s="1"/>
  <c r="N25" i="16" a="1"/>
  <c r="N25" i="16" s="1"/>
  <c r="J25" i="16"/>
  <c r="P25" i="16" s="1"/>
  <c r="N24" i="16" a="1"/>
  <c r="N24" i="16" s="1"/>
  <c r="O24" i="16" s="1"/>
  <c r="J24" i="16"/>
  <c r="P24" i="16" s="1"/>
  <c r="O23" i="16"/>
  <c r="N23" i="16"/>
  <c r="N23" i="16" a="1"/>
  <c r="J23" i="16"/>
  <c r="P23" i="16" s="1"/>
  <c r="N22" i="16" a="1"/>
  <c r="N22" i="16" s="1"/>
  <c r="J22" i="16"/>
  <c r="P22" i="16" s="1"/>
  <c r="N21" i="16"/>
  <c r="N21" i="16" a="1"/>
  <c r="J21" i="16"/>
  <c r="O21" i="16" s="1"/>
  <c r="N20" i="16"/>
  <c r="O20" i="16" s="1"/>
  <c r="N20" i="16" a="1"/>
  <c r="J20" i="16"/>
  <c r="P20" i="16" s="1"/>
  <c r="N19" i="16" a="1"/>
  <c r="N19" i="16" s="1"/>
  <c r="P19" i="16" s="1"/>
  <c r="J19" i="16"/>
  <c r="O19" i="16" s="1"/>
  <c r="N18" i="16" a="1"/>
  <c r="N18" i="16" s="1"/>
  <c r="P18" i="16" s="1"/>
  <c r="J18" i="16"/>
  <c r="O18" i="16" s="1"/>
  <c r="N17" i="16" a="1"/>
  <c r="N17" i="16" s="1"/>
  <c r="J17" i="16"/>
  <c r="P17" i="16" s="1"/>
  <c r="N16" i="16" a="1"/>
  <c r="N16" i="16" s="1"/>
  <c r="O16" i="16" s="1"/>
  <c r="J16" i="16"/>
  <c r="P16" i="16" s="1"/>
  <c r="N15" i="16" a="1"/>
  <c r="N15" i="16" s="1"/>
  <c r="O15" i="16" s="1"/>
  <c r="J15" i="16"/>
  <c r="P15" i="16" s="1"/>
  <c r="N14" i="16" a="1"/>
  <c r="N14" i="16" s="1"/>
  <c r="J14" i="16"/>
  <c r="P14" i="16" s="1"/>
  <c r="N13" i="16"/>
  <c r="N13" i="16" a="1"/>
  <c r="J13" i="16"/>
  <c r="O13" i="16" s="1"/>
  <c r="N12" i="16"/>
  <c r="O12" i="16" s="1"/>
  <c r="N12" i="16" a="1"/>
  <c r="J12" i="16"/>
  <c r="P12" i="16" s="1"/>
  <c r="P11" i="16"/>
  <c r="N11" i="16"/>
  <c r="N11" i="16" a="1"/>
  <c r="J11" i="16"/>
  <c r="O11" i="16" s="1"/>
  <c r="N10" i="16" a="1"/>
  <c r="N10" i="16" s="1"/>
  <c r="P10" i="16" s="1"/>
  <c r="J10" i="16"/>
  <c r="O10" i="16" s="1"/>
  <c r="N9" i="16" a="1"/>
  <c r="N9" i="16" s="1"/>
  <c r="J9" i="16"/>
  <c r="N8" i="16" a="1"/>
  <c r="N8" i="16" s="1"/>
  <c r="J8" i="16"/>
  <c r="N7" i="16" a="1"/>
  <c r="N7" i="16" s="1"/>
  <c r="O7" i="16" s="1"/>
  <c r="J7" i="16"/>
  <c r="P7" i="16" s="1"/>
  <c r="N6" i="16" a="1"/>
  <c r="N6" i="16" s="1"/>
  <c r="J6" i="16"/>
  <c r="O10" i="15"/>
  <c r="Q10" i="15" s="1"/>
  <c r="P10" i="15"/>
  <c r="O11" i="15"/>
  <c r="P11" i="15"/>
  <c r="Q11" i="15"/>
  <c r="O12" i="15"/>
  <c r="Q12" i="15" s="1"/>
  <c r="P12" i="15"/>
  <c r="O13" i="15"/>
  <c r="P13" i="15"/>
  <c r="Q13" i="15"/>
  <c r="O14" i="15"/>
  <c r="P14" i="15"/>
  <c r="Q14" i="15"/>
  <c r="O15" i="15"/>
  <c r="Q15" i="15" s="1"/>
  <c r="P15" i="15"/>
  <c r="O16" i="15"/>
  <c r="Q16" i="15" s="1"/>
  <c r="P16" i="15"/>
  <c r="O17" i="15"/>
  <c r="Q17" i="15" s="1"/>
  <c r="P17" i="15"/>
  <c r="O18" i="15"/>
  <c r="P18" i="15"/>
  <c r="Q18" i="15"/>
  <c r="O19" i="15"/>
  <c r="P19" i="15"/>
  <c r="Q19" i="15"/>
  <c r="O20" i="15"/>
  <c r="Q20" i="15" s="1"/>
  <c r="P20" i="15"/>
  <c r="O21" i="15"/>
  <c r="P21" i="15"/>
  <c r="Q21" i="15"/>
  <c r="O22" i="15"/>
  <c r="P22" i="15"/>
  <c r="Q22" i="15"/>
  <c r="O23" i="15"/>
  <c r="Q23" i="15" s="1"/>
  <c r="P23" i="15"/>
  <c r="O24" i="15"/>
  <c r="Q24" i="15" s="1"/>
  <c r="P24" i="15"/>
  <c r="O25" i="15"/>
  <c r="Q25" i="15" s="1"/>
  <c r="P25" i="15"/>
  <c r="O26" i="15"/>
  <c r="P26" i="15"/>
  <c r="Q26" i="15"/>
  <c r="O27" i="15"/>
  <c r="P27" i="15"/>
  <c r="Q27" i="15"/>
  <c r="O28" i="15"/>
  <c r="Q28" i="15" s="1"/>
  <c r="P28" i="15"/>
  <c r="O29" i="15"/>
  <c r="P29" i="15"/>
  <c r="Q29" i="15"/>
  <c r="O30" i="15"/>
  <c r="P30" i="15"/>
  <c r="Q30" i="15"/>
  <c r="O31" i="15"/>
  <c r="Q31" i="15" s="1"/>
  <c r="P31" i="15"/>
  <c r="O32" i="15"/>
  <c r="Q32" i="15" s="1"/>
  <c r="P32" i="15"/>
  <c r="O33" i="15"/>
  <c r="Q33" i="15" s="1"/>
  <c r="P33" i="15"/>
  <c r="O34" i="15"/>
  <c r="P34" i="15"/>
  <c r="Q34" i="15"/>
  <c r="O35" i="15"/>
  <c r="P35" i="15"/>
  <c r="Q35" i="15"/>
  <c r="O36" i="15"/>
  <c r="Q36" i="15" s="1"/>
  <c r="P36" i="15"/>
  <c r="O37" i="15"/>
  <c r="P37" i="15"/>
  <c r="Q37" i="15"/>
  <c r="O38" i="15"/>
  <c r="P38" i="15"/>
  <c r="Q38" i="15"/>
  <c r="O39" i="15"/>
  <c r="P39" i="15"/>
  <c r="Q39" i="15"/>
  <c r="O40" i="15"/>
  <c r="Q40" i="15" s="1"/>
  <c r="P40" i="15"/>
  <c r="O41" i="15"/>
  <c r="Q41" i="15" s="1"/>
  <c r="P41" i="15"/>
  <c r="O42" i="15"/>
  <c r="P42" i="15"/>
  <c r="Q42" i="15"/>
  <c r="O43" i="15"/>
  <c r="P43" i="15"/>
  <c r="Q43" i="15"/>
  <c r="O44" i="15"/>
  <c r="Q44" i="15" s="1"/>
  <c r="P44" i="15"/>
  <c r="O45" i="15"/>
  <c r="Q45" i="15" s="1"/>
  <c r="P45" i="15"/>
  <c r="O46" i="15"/>
  <c r="P46" i="15"/>
  <c r="Q46" i="15"/>
  <c r="O47" i="15"/>
  <c r="P47" i="15"/>
  <c r="Q47" i="15"/>
  <c r="O48" i="15"/>
  <c r="Q48" i="15" s="1"/>
  <c r="P48" i="15"/>
  <c r="O49" i="15"/>
  <c r="Q49" i="15" s="1"/>
  <c r="P49" i="15"/>
  <c r="O50" i="15"/>
  <c r="P50" i="15"/>
  <c r="Q50" i="15"/>
  <c r="O51" i="15"/>
  <c r="P51" i="15"/>
  <c r="Q51" i="15"/>
  <c r="O52" i="15"/>
  <c r="Q52" i="15" s="1"/>
  <c r="P52" i="15"/>
  <c r="O53" i="15"/>
  <c r="P53" i="15"/>
  <c r="Q53" i="15"/>
  <c r="O54" i="15"/>
  <c r="P54" i="15"/>
  <c r="Q54" i="15"/>
  <c r="O55" i="15"/>
  <c r="P55" i="15"/>
  <c r="Q55" i="15"/>
  <c r="O56" i="15"/>
  <c r="Q56" i="15" s="1"/>
  <c r="P56" i="15"/>
  <c r="O57" i="15"/>
  <c r="Q57" i="15" s="1"/>
  <c r="P57" i="15"/>
  <c r="O58" i="15"/>
  <c r="P58" i="15"/>
  <c r="Q58" i="15"/>
  <c r="O59" i="15"/>
  <c r="P59" i="15"/>
  <c r="Q59" i="15"/>
  <c r="O60" i="15"/>
  <c r="Q60" i="15" s="1"/>
  <c r="P60" i="15"/>
  <c r="O61" i="15"/>
  <c r="Q61" i="15" s="1"/>
  <c r="P61" i="15"/>
  <c r="O62" i="15"/>
  <c r="P62" i="15"/>
  <c r="Q62" i="15"/>
  <c r="O63" i="15"/>
  <c r="P63" i="15"/>
  <c r="Q63" i="15"/>
  <c r="O64" i="15"/>
  <c r="Q64" i="15" s="1"/>
  <c r="P64" i="15"/>
  <c r="O65" i="15"/>
  <c r="Q65" i="15" s="1"/>
  <c r="P65" i="15"/>
  <c r="O66" i="15"/>
  <c r="P66" i="15"/>
  <c r="Q66" i="15"/>
  <c r="O67" i="15"/>
  <c r="P67" i="15"/>
  <c r="Q67" i="15"/>
  <c r="O68" i="15"/>
  <c r="Q68" i="15" s="1"/>
  <c r="P68" i="15"/>
  <c r="O69" i="15"/>
  <c r="Q69" i="15" s="1"/>
  <c r="P69" i="15"/>
  <c r="O70" i="15"/>
  <c r="P70" i="15"/>
  <c r="Q70" i="15"/>
  <c r="O71" i="15"/>
  <c r="P71" i="15"/>
  <c r="Q71" i="15"/>
  <c r="O72" i="15"/>
  <c r="Q72" i="15" s="1"/>
  <c r="P72" i="15"/>
  <c r="O73" i="15"/>
  <c r="Q73" i="15" s="1"/>
  <c r="P73" i="15"/>
  <c r="O74" i="15"/>
  <c r="P74" i="15"/>
  <c r="Q74" i="15"/>
  <c r="O75" i="15"/>
  <c r="P75" i="15"/>
  <c r="Q75" i="15"/>
  <c r="O76" i="15"/>
  <c r="Q76" i="15" s="1"/>
  <c r="P76" i="15"/>
  <c r="O77" i="15"/>
  <c r="Q77" i="15" s="1"/>
  <c r="P77" i="15"/>
  <c r="O78" i="15"/>
  <c r="P78" i="15"/>
  <c r="Q78" i="15"/>
  <c r="O79" i="15"/>
  <c r="P79" i="15"/>
  <c r="Q79" i="15"/>
  <c r="O80" i="15"/>
  <c r="Q80" i="15" s="1"/>
  <c r="P80" i="15"/>
  <c r="O81" i="15"/>
  <c r="Q81" i="15" s="1"/>
  <c r="P81" i="15"/>
  <c r="O82" i="15"/>
  <c r="P82" i="15"/>
  <c r="Q82" i="15"/>
  <c r="O83" i="15"/>
  <c r="P83" i="15"/>
  <c r="Q83" i="15"/>
  <c r="O84" i="15"/>
  <c r="Q84" i="15" s="1"/>
  <c r="P84" i="15"/>
  <c r="O85" i="15"/>
  <c r="Q85" i="15" s="1"/>
  <c r="P85" i="15"/>
  <c r="O86" i="15"/>
  <c r="P86" i="15"/>
  <c r="Q86" i="15"/>
  <c r="O87" i="15"/>
  <c r="P87" i="15"/>
  <c r="Q87" i="15"/>
  <c r="O88" i="15"/>
  <c r="Q88" i="15" s="1"/>
  <c r="P88" i="15"/>
  <c r="O89" i="15"/>
  <c r="Q89" i="15" s="1"/>
  <c r="P89" i="15"/>
  <c r="O90" i="15"/>
  <c r="P90" i="15"/>
  <c r="Q90" i="15"/>
  <c r="O91" i="15"/>
  <c r="P91" i="15"/>
  <c r="Q91" i="15"/>
  <c r="O92" i="15"/>
  <c r="Q92" i="15" s="1"/>
  <c r="P92" i="15"/>
  <c r="O93" i="15"/>
  <c r="Q93" i="15" s="1"/>
  <c r="P93" i="15"/>
  <c r="O94" i="15"/>
  <c r="P94" i="15"/>
  <c r="Q94" i="15"/>
  <c r="O95" i="15"/>
  <c r="P95" i="15"/>
  <c r="Q95" i="15"/>
  <c r="O96" i="15"/>
  <c r="Q96" i="15" s="1"/>
  <c r="P96" i="15"/>
  <c r="O97" i="15"/>
  <c r="Q97" i="15" s="1"/>
  <c r="P97" i="15"/>
  <c r="O98" i="15"/>
  <c r="P98" i="15"/>
  <c r="Q98" i="15"/>
  <c r="O99" i="15"/>
  <c r="P99" i="15"/>
  <c r="Q99" i="15"/>
  <c r="O100" i="15"/>
  <c r="Q100" i="15" s="1"/>
  <c r="P100" i="15"/>
  <c r="O101" i="15"/>
  <c r="Q101" i="15" s="1"/>
  <c r="P101" i="15"/>
  <c r="O102" i="15"/>
  <c r="P102" i="15"/>
  <c r="Q102" i="15"/>
  <c r="O103" i="15"/>
  <c r="P103" i="15"/>
  <c r="Q103" i="15"/>
  <c r="O104" i="15"/>
  <c r="Q104" i="15" s="1"/>
  <c r="P104" i="15"/>
  <c r="O105" i="15"/>
  <c r="Q105" i="15" s="1"/>
  <c r="P105" i="15"/>
  <c r="O106" i="15"/>
  <c r="P106" i="15"/>
  <c r="Q106" i="15"/>
  <c r="O107" i="15"/>
  <c r="P107" i="15"/>
  <c r="Q107" i="15"/>
  <c r="O108" i="15"/>
  <c r="Q108" i="15" s="1"/>
  <c r="P108" i="15"/>
  <c r="O109" i="15"/>
  <c r="Q109" i="15" s="1"/>
  <c r="P109" i="15"/>
  <c r="O110" i="15"/>
  <c r="P110" i="15"/>
  <c r="Q110" i="15"/>
  <c r="O111" i="15"/>
  <c r="P111" i="15"/>
  <c r="Q111" i="15"/>
  <c r="O112" i="15"/>
  <c r="Q112" i="15" s="1"/>
  <c r="P112" i="15"/>
  <c r="O113" i="15"/>
  <c r="Q113" i="15" s="1"/>
  <c r="P113" i="15"/>
  <c r="O114" i="15"/>
  <c r="P114" i="15"/>
  <c r="Q114" i="15"/>
  <c r="O115" i="15"/>
  <c r="P115" i="15"/>
  <c r="Q115" i="15"/>
  <c r="O116" i="15"/>
  <c r="Q116" i="15" s="1"/>
  <c r="P116" i="15"/>
  <c r="O117" i="15"/>
  <c r="Q117" i="15" s="1"/>
  <c r="P117" i="15"/>
  <c r="O118" i="15"/>
  <c r="P118" i="15"/>
  <c r="Q118" i="15"/>
  <c r="O119" i="15"/>
  <c r="P119" i="15"/>
  <c r="Q119" i="15"/>
  <c r="O120" i="15"/>
  <c r="Q120" i="15" s="1"/>
  <c r="P120" i="15"/>
  <c r="O121" i="15"/>
  <c r="Q121" i="15" s="1"/>
  <c r="P121" i="15"/>
  <c r="O122" i="15"/>
  <c r="P122" i="15"/>
  <c r="Q122" i="15"/>
  <c r="O123" i="15"/>
  <c r="P123" i="15"/>
  <c r="Q123" i="15"/>
  <c r="O124" i="15"/>
  <c r="Q124" i="15" s="1"/>
  <c r="P124" i="15"/>
  <c r="O125" i="15"/>
  <c r="Q125" i="15" s="1"/>
  <c r="P125" i="15"/>
  <c r="O126" i="15"/>
  <c r="P126" i="15"/>
  <c r="Q126" i="15"/>
  <c r="O127" i="15"/>
  <c r="P127" i="15"/>
  <c r="Q127" i="15"/>
  <c r="O128" i="15"/>
  <c r="Q128" i="15" s="1"/>
  <c r="P128" i="15"/>
  <c r="O129" i="15"/>
  <c r="Q129" i="15" s="1"/>
  <c r="P129" i="15"/>
  <c r="O130" i="15"/>
  <c r="P130" i="15"/>
  <c r="Q130" i="15"/>
  <c r="O131" i="15"/>
  <c r="P131" i="15"/>
  <c r="Q131" i="15"/>
  <c r="O132" i="15"/>
  <c r="Q132" i="15" s="1"/>
  <c r="P132" i="15"/>
  <c r="O133" i="15"/>
  <c r="Q133" i="15" s="1"/>
  <c r="P133" i="15"/>
  <c r="O134" i="15"/>
  <c r="P134" i="15"/>
  <c r="Q134" i="15"/>
  <c r="O135" i="15"/>
  <c r="P135" i="15"/>
  <c r="Q135" i="15"/>
  <c r="O136" i="15"/>
  <c r="Q136" i="15" s="1"/>
  <c r="P136" i="15"/>
  <c r="O137" i="15"/>
  <c r="Q137" i="15" s="1"/>
  <c r="P137" i="15"/>
  <c r="O138" i="15"/>
  <c r="P138" i="15"/>
  <c r="Q138" i="15"/>
  <c r="O139" i="15"/>
  <c r="P139" i="15"/>
  <c r="Q139" i="15"/>
  <c r="O140" i="15"/>
  <c r="Q140" i="15" s="1"/>
  <c r="P140" i="15"/>
  <c r="O141" i="15"/>
  <c r="Q141" i="15" s="1"/>
  <c r="P141" i="15"/>
  <c r="O142" i="15"/>
  <c r="P142" i="15"/>
  <c r="Q142" i="15"/>
  <c r="O143" i="15"/>
  <c r="P143" i="15"/>
  <c r="Q143" i="15"/>
  <c r="O144" i="15"/>
  <c r="Q144" i="15" s="1"/>
  <c r="P144" i="15"/>
  <c r="O145" i="15"/>
  <c r="Q145" i="15" s="1"/>
  <c r="P145" i="15"/>
  <c r="O146" i="15"/>
  <c r="P146" i="15"/>
  <c r="Q146" i="15"/>
  <c r="O147" i="15"/>
  <c r="P147" i="15"/>
  <c r="Q147" i="15"/>
  <c r="O148" i="15"/>
  <c r="Q148" i="15" s="1"/>
  <c r="P148" i="15"/>
  <c r="O149" i="15"/>
  <c r="Q149" i="15" s="1"/>
  <c r="P149" i="15"/>
  <c r="O150" i="15"/>
  <c r="P150" i="15"/>
  <c r="Q150" i="15"/>
  <c r="O151" i="15"/>
  <c r="P151" i="15"/>
  <c r="Q151" i="15"/>
  <c r="O152" i="15"/>
  <c r="Q152" i="15" s="1"/>
  <c r="P152" i="15"/>
  <c r="O153" i="15"/>
  <c r="Q153" i="15" s="1"/>
  <c r="P153" i="15"/>
  <c r="O154" i="15"/>
  <c r="P154" i="15"/>
  <c r="Q154" i="15"/>
  <c r="O155" i="15"/>
  <c r="P155" i="15"/>
  <c r="Q155" i="15"/>
  <c r="O156" i="15"/>
  <c r="Q156" i="15" s="1"/>
  <c r="P156" i="15"/>
  <c r="O157" i="15"/>
  <c r="Q157" i="15" s="1"/>
  <c r="P157" i="15"/>
  <c r="O158" i="15"/>
  <c r="P158" i="15"/>
  <c r="Q158" i="15"/>
  <c r="O159" i="15"/>
  <c r="P159" i="15"/>
  <c r="Q159" i="15"/>
  <c r="O160" i="15"/>
  <c r="Q160" i="15" s="1"/>
  <c r="P160" i="15"/>
  <c r="O161" i="15"/>
  <c r="Q161" i="15" s="1"/>
  <c r="P161" i="15"/>
  <c r="O162" i="15"/>
  <c r="P162" i="15"/>
  <c r="Q162" i="15"/>
  <c r="O163" i="15"/>
  <c r="P163" i="15"/>
  <c r="Q163" i="15"/>
  <c r="O164" i="15"/>
  <c r="Q164" i="15" s="1"/>
  <c r="P164" i="15"/>
  <c r="O165" i="15"/>
  <c r="Q165" i="15" s="1"/>
  <c r="P165" i="15"/>
  <c r="O166" i="15"/>
  <c r="P166" i="15"/>
  <c r="Q166" i="15"/>
  <c r="O167" i="15"/>
  <c r="P167" i="15"/>
  <c r="Q167" i="15"/>
  <c r="O168" i="15"/>
  <c r="Q168" i="15" s="1"/>
  <c r="P168" i="15"/>
  <c r="O169" i="15"/>
  <c r="Q169" i="15" s="1"/>
  <c r="P169" i="15"/>
  <c r="O170" i="15"/>
  <c r="P170" i="15"/>
  <c r="Q170" i="15"/>
  <c r="O171" i="15"/>
  <c r="P171" i="15"/>
  <c r="Q171" i="15"/>
  <c r="O172" i="15"/>
  <c r="Q172" i="15" s="1"/>
  <c r="P172" i="15"/>
  <c r="O173" i="15"/>
  <c r="Q173" i="15" s="1"/>
  <c r="P173" i="15"/>
  <c r="O174" i="15"/>
  <c r="P174" i="15"/>
  <c r="Q174" i="15"/>
  <c r="O175" i="15"/>
  <c r="P175" i="15"/>
  <c r="Q175" i="15"/>
  <c r="O176" i="15"/>
  <c r="Q176" i="15" s="1"/>
  <c r="P176" i="15"/>
  <c r="O177" i="15"/>
  <c r="Q177" i="15" s="1"/>
  <c r="P177" i="15"/>
  <c r="O178" i="15"/>
  <c r="P178" i="15"/>
  <c r="Q178" i="15"/>
  <c r="O179" i="15"/>
  <c r="P179" i="15"/>
  <c r="Q179" i="15"/>
  <c r="O180" i="15"/>
  <c r="Q180" i="15" s="1"/>
  <c r="P180" i="15"/>
  <c r="O181" i="15"/>
  <c r="Q181" i="15" s="1"/>
  <c r="P181" i="15"/>
  <c r="O182" i="15"/>
  <c r="P182" i="15"/>
  <c r="Q182" i="15"/>
  <c r="O183" i="15"/>
  <c r="P183" i="15"/>
  <c r="Q183" i="15"/>
  <c r="O184" i="15"/>
  <c r="Q184" i="15" s="1"/>
  <c r="P184" i="15"/>
  <c r="O185" i="15"/>
  <c r="Q185" i="15" s="1"/>
  <c r="P185" i="15"/>
  <c r="O186" i="15"/>
  <c r="P186" i="15"/>
  <c r="Q186" i="15"/>
  <c r="O187" i="15"/>
  <c r="P187" i="15"/>
  <c r="Q187" i="15"/>
  <c r="O188" i="15"/>
  <c r="Q188" i="15" s="1"/>
  <c r="P188" i="15"/>
  <c r="O189" i="15"/>
  <c r="Q189" i="15" s="1"/>
  <c r="P189" i="15"/>
  <c r="O190" i="15"/>
  <c r="P190" i="15"/>
  <c r="Q190" i="15"/>
  <c r="O191" i="15"/>
  <c r="P191" i="15"/>
  <c r="Q191" i="15"/>
  <c r="O192" i="15"/>
  <c r="Q192" i="15" s="1"/>
  <c r="P192" i="15"/>
  <c r="O193" i="15"/>
  <c r="Q193" i="15" s="1"/>
  <c r="P193" i="15"/>
  <c r="O194" i="15"/>
  <c r="P194" i="15"/>
  <c r="Q194" i="15"/>
  <c r="O195" i="15"/>
  <c r="P195" i="15"/>
  <c r="Q195" i="15"/>
  <c r="O196" i="15"/>
  <c r="Q196" i="15" s="1"/>
  <c r="P196" i="15"/>
  <c r="O197" i="15"/>
  <c r="Q197" i="15" s="1"/>
  <c r="P197" i="15"/>
  <c r="O198" i="15"/>
  <c r="P198" i="15"/>
  <c r="Q198" i="15"/>
  <c r="O199" i="15"/>
  <c r="P199" i="15"/>
  <c r="Q199" i="15"/>
  <c r="O200" i="15"/>
  <c r="Q200" i="15" s="1"/>
  <c r="P200" i="15"/>
  <c r="O201" i="15"/>
  <c r="Q201" i="15" s="1"/>
  <c r="P201" i="15"/>
  <c r="O202" i="15"/>
  <c r="P202" i="15"/>
  <c r="Q202" i="15"/>
  <c r="O203" i="15"/>
  <c r="P203" i="15"/>
  <c r="Q203" i="15"/>
  <c r="O204" i="15"/>
  <c r="Q204" i="15" s="1"/>
  <c r="P204" i="15"/>
  <c r="O205" i="15"/>
  <c r="Q205" i="15" s="1"/>
  <c r="P205" i="15"/>
  <c r="O206" i="15"/>
  <c r="P206" i="15"/>
  <c r="Q206" i="15"/>
  <c r="O207" i="15"/>
  <c r="P207" i="15"/>
  <c r="Q207" i="15"/>
  <c r="O208" i="15"/>
  <c r="Q208" i="15" s="1"/>
  <c r="P208" i="15"/>
  <c r="O209" i="15"/>
  <c r="Q209" i="15" s="1"/>
  <c r="P209" i="15"/>
  <c r="O210" i="15"/>
  <c r="P210" i="15"/>
  <c r="Q210" i="15"/>
  <c r="O211" i="15"/>
  <c r="P211" i="15"/>
  <c r="Q211" i="15"/>
  <c r="O212" i="15"/>
  <c r="Q212" i="15" s="1"/>
  <c r="P212" i="15"/>
  <c r="O213" i="15"/>
  <c r="Q213" i="15" s="1"/>
  <c r="P213" i="15"/>
  <c r="O214" i="15"/>
  <c r="P214" i="15"/>
  <c r="Q214" i="15"/>
  <c r="O215" i="15"/>
  <c r="P215" i="15"/>
  <c r="Q215" i="15"/>
  <c r="O216" i="15"/>
  <c r="Q216" i="15" s="1"/>
  <c r="P216" i="15"/>
  <c r="O217" i="15"/>
  <c r="Q217" i="15" s="1"/>
  <c r="P217" i="15"/>
  <c r="O218" i="15"/>
  <c r="P218" i="15"/>
  <c r="Q218" i="15"/>
  <c r="O219" i="15"/>
  <c r="P219" i="15"/>
  <c r="Q219" i="15"/>
  <c r="O220" i="15"/>
  <c r="Q220" i="15" s="1"/>
  <c r="P220" i="15"/>
  <c r="O221" i="15"/>
  <c r="Q221" i="15" s="1"/>
  <c r="P221" i="15"/>
  <c r="O222" i="15"/>
  <c r="P222" i="15"/>
  <c r="Q222" i="15"/>
  <c r="O223" i="15"/>
  <c r="P223" i="15"/>
  <c r="Q223" i="15"/>
  <c r="O224" i="15"/>
  <c r="Q224" i="15" s="1"/>
  <c r="P224" i="15"/>
  <c r="O225" i="15"/>
  <c r="Q225" i="15" s="1"/>
  <c r="P225" i="15"/>
  <c r="O226" i="15"/>
  <c r="P226" i="15"/>
  <c r="Q226" i="15"/>
  <c r="O227" i="15"/>
  <c r="P227" i="15"/>
  <c r="Q227" i="15"/>
  <c r="O228" i="15"/>
  <c r="Q228" i="15" s="1"/>
  <c r="P228" i="15"/>
  <c r="O229" i="15"/>
  <c r="Q229" i="15" s="1"/>
  <c r="P229" i="15"/>
  <c r="O230" i="15"/>
  <c r="P230" i="15"/>
  <c r="Q230" i="15"/>
  <c r="O231" i="15"/>
  <c r="P231" i="15"/>
  <c r="Q231" i="15"/>
  <c r="O232" i="15"/>
  <c r="Q232" i="15" s="1"/>
  <c r="P232" i="15"/>
  <c r="O233" i="15"/>
  <c r="Q233" i="15" s="1"/>
  <c r="P233" i="15"/>
  <c r="O234" i="15"/>
  <c r="P234" i="15"/>
  <c r="Q234" i="15"/>
  <c r="O235" i="15"/>
  <c r="P235" i="15"/>
  <c r="Q235" i="15"/>
  <c r="O236" i="15"/>
  <c r="Q236" i="15" s="1"/>
  <c r="P236" i="15"/>
  <c r="O237" i="15"/>
  <c r="Q237" i="15" s="1"/>
  <c r="P237" i="15"/>
  <c r="O238" i="15"/>
  <c r="P238" i="15"/>
  <c r="Q238" i="15"/>
  <c r="O239" i="15"/>
  <c r="P239" i="15"/>
  <c r="Q239" i="15"/>
  <c r="O240" i="15"/>
  <c r="Q240" i="15" s="1"/>
  <c r="P240" i="15"/>
  <c r="O241" i="15"/>
  <c r="Q241" i="15" s="1"/>
  <c r="P241" i="15"/>
  <c r="O242" i="15"/>
  <c r="P242" i="15"/>
  <c r="Q242" i="15"/>
  <c r="O243" i="15"/>
  <c r="P243" i="15"/>
  <c r="Q243" i="15"/>
  <c r="O244" i="15"/>
  <c r="Q244" i="15" s="1"/>
  <c r="P244" i="15"/>
  <c r="O245" i="15"/>
  <c r="Q245" i="15" s="1"/>
  <c r="P245" i="15"/>
  <c r="O246" i="15"/>
  <c r="P246" i="15"/>
  <c r="Q246" i="15"/>
  <c r="O247" i="15"/>
  <c r="P247" i="15"/>
  <c r="Q247" i="15"/>
  <c r="O248" i="15"/>
  <c r="Q248" i="15" s="1"/>
  <c r="P248" i="15"/>
  <c r="O249" i="15"/>
  <c r="Q249" i="15" s="1"/>
  <c r="P249" i="15"/>
  <c r="O250" i="15"/>
  <c r="P250" i="15"/>
  <c r="Q250" i="15"/>
  <c r="O251" i="15"/>
  <c r="P251" i="15"/>
  <c r="Q251" i="15"/>
  <c r="O252" i="15"/>
  <c r="Q252" i="15" s="1"/>
  <c r="P252" i="15"/>
  <c r="O253" i="15"/>
  <c r="Q253" i="15" s="1"/>
  <c r="P253" i="15"/>
  <c r="O254" i="15"/>
  <c r="P254" i="15"/>
  <c r="Q254" i="15"/>
  <c r="O255" i="15"/>
  <c r="P255" i="15"/>
  <c r="Q255" i="15"/>
  <c r="O256" i="15"/>
  <c r="Q256" i="15" s="1"/>
  <c r="P256" i="15"/>
  <c r="O257" i="15"/>
  <c r="Q257" i="15" s="1"/>
  <c r="P257" i="15"/>
  <c r="O258" i="15"/>
  <c r="P258" i="15"/>
  <c r="Q258" i="15"/>
  <c r="O259" i="15"/>
  <c r="P259" i="15"/>
  <c r="Q259" i="15"/>
  <c r="O260" i="15"/>
  <c r="Q260" i="15" s="1"/>
  <c r="P260" i="15"/>
  <c r="O261" i="15"/>
  <c r="Q261" i="15" s="1"/>
  <c r="P261" i="15"/>
  <c r="O262" i="15"/>
  <c r="P262" i="15"/>
  <c r="Q262" i="15"/>
  <c r="O263" i="15"/>
  <c r="P263" i="15"/>
  <c r="Q263" i="15"/>
  <c r="O264" i="15"/>
  <c r="Q264" i="15" s="1"/>
  <c r="P264" i="15"/>
  <c r="O265" i="15"/>
  <c r="Q265" i="15" s="1"/>
  <c r="P265" i="15"/>
  <c r="O266" i="15"/>
  <c r="P266" i="15"/>
  <c r="Q266" i="15"/>
  <c r="O267" i="15"/>
  <c r="P267" i="15"/>
  <c r="Q267" i="15"/>
  <c r="O268" i="15"/>
  <c r="Q268" i="15" s="1"/>
  <c r="P268" i="15"/>
  <c r="O269" i="15"/>
  <c r="Q269" i="15" s="1"/>
  <c r="P269" i="15"/>
  <c r="O270" i="15"/>
  <c r="P270" i="15"/>
  <c r="Q270" i="15"/>
  <c r="O271" i="15"/>
  <c r="P271" i="15"/>
  <c r="Q271" i="15"/>
  <c r="O272" i="15"/>
  <c r="Q272" i="15" s="1"/>
  <c r="P272" i="15"/>
  <c r="O273" i="15"/>
  <c r="Q273" i="15" s="1"/>
  <c r="P273" i="15"/>
  <c r="O274" i="15"/>
  <c r="P274" i="15"/>
  <c r="Q274" i="15"/>
  <c r="O275" i="15"/>
  <c r="P275" i="15"/>
  <c r="Q275" i="15"/>
  <c r="O276" i="15"/>
  <c r="Q276" i="15" s="1"/>
  <c r="P276" i="15"/>
  <c r="O277" i="15"/>
  <c r="Q277" i="15" s="1"/>
  <c r="P277" i="15"/>
  <c r="O278" i="15"/>
  <c r="P278" i="15"/>
  <c r="Q278" i="15"/>
  <c r="O279" i="15"/>
  <c r="P279" i="15"/>
  <c r="Q279" i="15"/>
  <c r="O280" i="15"/>
  <c r="Q280" i="15" s="1"/>
  <c r="P280" i="15"/>
  <c r="O281" i="15"/>
  <c r="Q281" i="15" s="1"/>
  <c r="P281" i="15"/>
  <c r="O282" i="15"/>
  <c r="P282" i="15"/>
  <c r="Q282" i="15"/>
  <c r="O283" i="15"/>
  <c r="P283" i="15"/>
  <c r="Q283" i="15"/>
  <c r="O284" i="15"/>
  <c r="Q284" i="15" s="1"/>
  <c r="P284" i="15"/>
  <c r="O285" i="15"/>
  <c r="Q285" i="15" s="1"/>
  <c r="P285" i="15"/>
  <c r="O286" i="15"/>
  <c r="P286" i="15"/>
  <c r="Q286" i="15"/>
  <c r="O287" i="15"/>
  <c r="P287" i="15"/>
  <c r="Q287" i="15"/>
  <c r="O288" i="15"/>
  <c r="Q288" i="15" s="1"/>
  <c r="P288" i="15"/>
  <c r="O289" i="15"/>
  <c r="Q289" i="15" s="1"/>
  <c r="P289" i="15"/>
  <c r="O290" i="15"/>
  <c r="P290" i="15"/>
  <c r="Q290" i="15"/>
  <c r="O291" i="15"/>
  <c r="P291" i="15"/>
  <c r="Q291" i="15"/>
  <c r="O292" i="15"/>
  <c r="Q292" i="15" s="1"/>
  <c r="P292" i="15"/>
  <c r="O293" i="15"/>
  <c r="Q293" i="15" s="1"/>
  <c r="P293" i="15"/>
  <c r="O294" i="15"/>
  <c r="P294" i="15"/>
  <c r="Q294" i="15"/>
  <c r="O295" i="15"/>
  <c r="P295" i="15"/>
  <c r="Q295" i="15"/>
  <c r="O296" i="15"/>
  <c r="Q296" i="15" s="1"/>
  <c r="P296" i="15"/>
  <c r="O297" i="15"/>
  <c r="Q297" i="15" s="1"/>
  <c r="P297" i="15"/>
  <c r="O298" i="15"/>
  <c r="P298" i="15"/>
  <c r="Q298" i="15"/>
  <c r="O299" i="15"/>
  <c r="P299" i="15"/>
  <c r="Q299" i="15"/>
  <c r="O300" i="15"/>
  <c r="Q300" i="15" s="1"/>
  <c r="P300" i="15"/>
  <c r="O301" i="15"/>
  <c r="Q301" i="15" s="1"/>
  <c r="P301" i="15"/>
  <c r="O302" i="15"/>
  <c r="P302" i="15"/>
  <c r="Q302" i="15"/>
  <c r="O303" i="15"/>
  <c r="P303" i="15"/>
  <c r="Q303" i="15"/>
  <c r="O304" i="15"/>
  <c r="Q304" i="15" s="1"/>
  <c r="P304" i="15"/>
  <c r="O305" i="15"/>
  <c r="Q305" i="15" s="1"/>
  <c r="P305" i="15"/>
  <c r="O306" i="15"/>
  <c r="P306" i="15"/>
  <c r="Q306" i="15"/>
  <c r="O307" i="15"/>
  <c r="P307" i="15"/>
  <c r="Q307" i="15"/>
  <c r="O308" i="15"/>
  <c r="Q308" i="15" s="1"/>
  <c r="P308" i="15"/>
  <c r="O309" i="15"/>
  <c r="Q309" i="15" s="1"/>
  <c r="P309" i="15"/>
  <c r="O310" i="15"/>
  <c r="P310" i="15"/>
  <c r="Q310" i="15"/>
  <c r="O311" i="15"/>
  <c r="P311" i="15"/>
  <c r="Q311" i="15"/>
  <c r="O312" i="15"/>
  <c r="Q312" i="15" s="1"/>
  <c r="P312" i="15"/>
  <c r="O313" i="15"/>
  <c r="Q313" i="15" s="1"/>
  <c r="P313" i="15"/>
  <c r="O314" i="15"/>
  <c r="P314" i="15"/>
  <c r="Q314" i="15"/>
  <c r="O315" i="15"/>
  <c r="P315" i="15"/>
  <c r="Q315" i="15"/>
  <c r="O316" i="15"/>
  <c r="Q316" i="15" s="1"/>
  <c r="P316" i="15"/>
  <c r="O317" i="15"/>
  <c r="Q317" i="15" s="1"/>
  <c r="P317" i="15"/>
  <c r="O318" i="15"/>
  <c r="P318" i="15"/>
  <c r="Q318" i="15"/>
  <c r="O319" i="15"/>
  <c r="P319" i="15"/>
  <c r="Q319" i="15"/>
  <c r="O320" i="15"/>
  <c r="Q320" i="15" s="1"/>
  <c r="P320" i="15"/>
  <c r="O321" i="15"/>
  <c r="Q321" i="15" s="1"/>
  <c r="P321" i="15"/>
  <c r="O322" i="15"/>
  <c r="P322" i="15"/>
  <c r="Q322" i="15"/>
  <c r="O323" i="15"/>
  <c r="P323" i="15"/>
  <c r="Q323" i="15"/>
  <c r="O324" i="15"/>
  <c r="Q324" i="15" s="1"/>
  <c r="P324" i="15"/>
  <c r="O325" i="15"/>
  <c r="Q325" i="15" s="1"/>
  <c r="P325" i="15"/>
  <c r="O326" i="15"/>
  <c r="P326" i="15"/>
  <c r="Q326" i="15"/>
  <c r="O327" i="15"/>
  <c r="P327" i="15"/>
  <c r="Q327" i="15"/>
  <c r="O328" i="15"/>
  <c r="Q328" i="15" s="1"/>
  <c r="P328" i="15"/>
  <c r="O329" i="15"/>
  <c r="Q329" i="15" s="1"/>
  <c r="P329" i="15"/>
  <c r="O330" i="15"/>
  <c r="P330" i="15"/>
  <c r="Q330" i="15"/>
  <c r="O331" i="15"/>
  <c r="P331" i="15"/>
  <c r="Q331" i="15"/>
  <c r="O332" i="15"/>
  <c r="Q332" i="15" s="1"/>
  <c r="P332" i="15"/>
  <c r="O333" i="15"/>
  <c r="Q333" i="15" s="1"/>
  <c r="P333" i="15"/>
  <c r="O334" i="15"/>
  <c r="P334" i="15"/>
  <c r="Q334" i="15"/>
  <c r="O335" i="15"/>
  <c r="P335" i="15"/>
  <c r="Q335" i="15"/>
  <c r="O336" i="15"/>
  <c r="Q336" i="15" s="1"/>
  <c r="P336" i="15"/>
  <c r="O337" i="15"/>
  <c r="Q337" i="15" s="1"/>
  <c r="P337" i="15"/>
  <c r="O338" i="15"/>
  <c r="P338" i="15"/>
  <c r="Q338" i="15"/>
  <c r="O339" i="15"/>
  <c r="P339" i="15"/>
  <c r="Q339" i="15"/>
  <c r="O340" i="15"/>
  <c r="Q340" i="15" s="1"/>
  <c r="P340" i="15"/>
  <c r="O341" i="15"/>
  <c r="Q341" i="15" s="1"/>
  <c r="P341" i="15"/>
  <c r="O342" i="15"/>
  <c r="P342" i="15"/>
  <c r="Q342" i="15"/>
  <c r="O343" i="15"/>
  <c r="P343" i="15"/>
  <c r="Q343" i="15"/>
  <c r="O344" i="15"/>
  <c r="Q344" i="15" s="1"/>
  <c r="P344" i="15"/>
  <c r="O345" i="15"/>
  <c r="Q345" i="15" s="1"/>
  <c r="P345" i="15"/>
  <c r="O346" i="15"/>
  <c r="P346" i="15"/>
  <c r="Q346" i="15"/>
  <c r="O347" i="15"/>
  <c r="P347" i="15"/>
  <c r="Q347" i="15"/>
  <c r="O348" i="15"/>
  <c r="Q348" i="15" s="1"/>
  <c r="P348" i="15"/>
  <c r="O349" i="15"/>
  <c r="Q349" i="15" s="1"/>
  <c r="P349" i="15"/>
  <c r="O350" i="15"/>
  <c r="P350" i="15"/>
  <c r="Q350" i="15"/>
  <c r="O351" i="15"/>
  <c r="P351" i="15"/>
  <c r="Q351" i="15"/>
  <c r="O352" i="15"/>
  <c r="Q352" i="15" s="1"/>
  <c r="P352" i="15"/>
  <c r="O353" i="15"/>
  <c r="Q353" i="15" s="1"/>
  <c r="P353" i="15"/>
  <c r="O354" i="15"/>
  <c r="P354" i="15"/>
  <c r="Q354" i="15"/>
  <c r="O355" i="15"/>
  <c r="P355" i="15"/>
  <c r="Q355" i="15"/>
  <c r="O356" i="15"/>
  <c r="Q356" i="15" s="1"/>
  <c r="P356" i="15"/>
  <c r="O357" i="15"/>
  <c r="Q357" i="15" s="1"/>
  <c r="P357" i="15"/>
  <c r="O358" i="15"/>
  <c r="P358" i="15"/>
  <c r="Q358" i="15"/>
  <c r="O359" i="15"/>
  <c r="P359" i="15"/>
  <c r="Q359" i="15"/>
  <c r="O360" i="15"/>
  <c r="Q360" i="15" s="1"/>
  <c r="P360" i="15"/>
  <c r="O361" i="15"/>
  <c r="Q361" i="15" s="1"/>
  <c r="P361" i="15"/>
  <c r="O362" i="15"/>
  <c r="P362" i="15"/>
  <c r="Q362" i="15"/>
  <c r="O363" i="15"/>
  <c r="P363" i="15"/>
  <c r="Q363" i="15"/>
  <c r="O364" i="15"/>
  <c r="Q364" i="15" s="1"/>
  <c r="P364" i="15"/>
  <c r="O365" i="15"/>
  <c r="Q365" i="15" s="1"/>
  <c r="P365" i="15"/>
  <c r="O366" i="15"/>
  <c r="P366" i="15"/>
  <c r="Q366" i="15"/>
  <c r="O367" i="15"/>
  <c r="P367" i="15"/>
  <c r="Q367" i="15"/>
  <c r="O368" i="15"/>
  <c r="Q368" i="15" s="1"/>
  <c r="P368" i="15"/>
  <c r="O369" i="15"/>
  <c r="Q369" i="15" s="1"/>
  <c r="P369" i="15"/>
  <c r="O370" i="15"/>
  <c r="P370" i="15"/>
  <c r="Q370" i="15"/>
  <c r="O371" i="15"/>
  <c r="P371" i="15"/>
  <c r="Q371" i="15"/>
  <c r="O372" i="15"/>
  <c r="Q372" i="15" s="1"/>
  <c r="P372" i="15"/>
  <c r="O373" i="15"/>
  <c r="Q373" i="15" s="1"/>
  <c r="P373" i="15"/>
  <c r="O374" i="15"/>
  <c r="P374" i="15"/>
  <c r="Q374" i="15"/>
  <c r="O375" i="15"/>
  <c r="P375" i="15"/>
  <c r="Q375" i="15"/>
  <c r="O376" i="15"/>
  <c r="Q376" i="15" s="1"/>
  <c r="P376" i="15"/>
  <c r="O377" i="15"/>
  <c r="Q377" i="15" s="1"/>
  <c r="P377" i="15"/>
  <c r="O378" i="15"/>
  <c r="P378" i="15"/>
  <c r="Q378" i="15"/>
  <c r="O379" i="15"/>
  <c r="P379" i="15"/>
  <c r="Q379" i="15"/>
  <c r="O380" i="15"/>
  <c r="Q380" i="15" s="1"/>
  <c r="P380" i="15"/>
  <c r="O381" i="15"/>
  <c r="Q381" i="15" s="1"/>
  <c r="P381" i="15"/>
  <c r="O382" i="15"/>
  <c r="P382" i="15"/>
  <c r="Q382" i="15"/>
  <c r="O383" i="15"/>
  <c r="P383" i="15"/>
  <c r="Q383" i="15"/>
  <c r="O384" i="15"/>
  <c r="Q384" i="15" s="1"/>
  <c r="P384" i="15"/>
  <c r="O385" i="15"/>
  <c r="Q385" i="15" s="1"/>
  <c r="P385" i="15"/>
  <c r="O386" i="15"/>
  <c r="P386" i="15"/>
  <c r="Q386" i="15"/>
  <c r="O387" i="15"/>
  <c r="P387" i="15"/>
  <c r="Q387" i="15"/>
  <c r="O388" i="15"/>
  <c r="Q388" i="15" s="1"/>
  <c r="P388" i="15"/>
  <c r="O389" i="15"/>
  <c r="Q389" i="15" s="1"/>
  <c r="P389" i="15"/>
  <c r="O390" i="15"/>
  <c r="P390" i="15"/>
  <c r="Q390" i="15"/>
  <c r="O391" i="15"/>
  <c r="P391" i="15"/>
  <c r="Q391" i="15"/>
  <c r="O392" i="15"/>
  <c r="Q392" i="15" s="1"/>
  <c r="P392" i="15"/>
  <c r="O393" i="15"/>
  <c r="Q393" i="15" s="1"/>
  <c r="P393" i="15"/>
  <c r="O394" i="15"/>
  <c r="P394" i="15"/>
  <c r="Q394" i="15"/>
  <c r="O395" i="15"/>
  <c r="P395" i="15"/>
  <c r="Q395" i="15"/>
  <c r="O396" i="15"/>
  <c r="Q396" i="15" s="1"/>
  <c r="P396" i="15"/>
  <c r="O397" i="15"/>
  <c r="Q397" i="15" s="1"/>
  <c r="P397" i="15"/>
  <c r="O398" i="15"/>
  <c r="P398" i="15"/>
  <c r="Q398" i="15"/>
  <c r="O399" i="15"/>
  <c r="P399" i="15"/>
  <c r="Q399" i="15"/>
  <c r="O400" i="15"/>
  <c r="Q400" i="15" s="1"/>
  <c r="P400" i="15"/>
  <c r="O401" i="15"/>
  <c r="Q401" i="15" s="1"/>
  <c r="P401" i="15"/>
  <c r="O402" i="15"/>
  <c r="P402" i="15"/>
  <c r="Q402" i="15"/>
  <c r="O403" i="15"/>
  <c r="P403" i="15"/>
  <c r="Q403" i="15"/>
  <c r="O404" i="15"/>
  <c r="Q404" i="15" s="1"/>
  <c r="P404" i="15"/>
  <c r="O405" i="15"/>
  <c r="Q405" i="15" s="1"/>
  <c r="P405" i="15"/>
  <c r="O406" i="15"/>
  <c r="P406" i="15"/>
  <c r="Q406" i="15"/>
  <c r="O407" i="15"/>
  <c r="P407" i="15"/>
  <c r="Q407" i="15"/>
  <c r="O408" i="15"/>
  <c r="Q408" i="15" s="1"/>
  <c r="P408" i="15"/>
  <c r="O409" i="15"/>
  <c r="Q409" i="15" s="1"/>
  <c r="P409" i="15"/>
  <c r="O410" i="15"/>
  <c r="P410" i="15"/>
  <c r="Q410" i="15"/>
  <c r="O411" i="15"/>
  <c r="P411" i="15"/>
  <c r="Q411" i="15"/>
  <c r="O412" i="15"/>
  <c r="Q412" i="15" s="1"/>
  <c r="P412" i="15"/>
  <c r="O413" i="15"/>
  <c r="Q413" i="15" s="1"/>
  <c r="P413" i="15"/>
  <c r="O414" i="15"/>
  <c r="P414" i="15"/>
  <c r="Q414" i="15"/>
  <c r="O415" i="15"/>
  <c r="P415" i="15"/>
  <c r="Q415" i="15"/>
  <c r="O416" i="15"/>
  <c r="Q416" i="15" s="1"/>
  <c r="P416" i="15"/>
  <c r="O417" i="15"/>
  <c r="Q417" i="15" s="1"/>
  <c r="P417" i="15"/>
  <c r="O418" i="15"/>
  <c r="P418" i="15"/>
  <c r="Q418" i="15"/>
  <c r="O419" i="15"/>
  <c r="P419" i="15"/>
  <c r="Q419" i="15"/>
  <c r="O420" i="15"/>
  <c r="Q420" i="15" s="1"/>
  <c r="P420" i="15"/>
  <c r="O421" i="15"/>
  <c r="Q421" i="15" s="1"/>
  <c r="P421" i="15"/>
  <c r="O422" i="15"/>
  <c r="P422" i="15"/>
  <c r="Q422" i="15"/>
  <c r="O423" i="15"/>
  <c r="P423" i="15"/>
  <c r="Q423" i="15"/>
  <c r="O424" i="15"/>
  <c r="Q424" i="15" s="1"/>
  <c r="P424" i="15"/>
  <c r="O425" i="15"/>
  <c r="Q425" i="15" s="1"/>
  <c r="P425" i="15"/>
  <c r="O426" i="15"/>
  <c r="P426" i="15"/>
  <c r="Q426" i="15"/>
  <c r="O427" i="15"/>
  <c r="P427" i="15"/>
  <c r="Q427" i="15"/>
  <c r="O428" i="15"/>
  <c r="Q428" i="15" s="1"/>
  <c r="P428" i="15"/>
  <c r="O429" i="15"/>
  <c r="Q429" i="15" s="1"/>
  <c r="P429" i="15"/>
  <c r="O430" i="15"/>
  <c r="P430" i="15"/>
  <c r="Q430" i="15"/>
  <c r="O431" i="15"/>
  <c r="P431" i="15"/>
  <c r="Q431" i="15"/>
  <c r="O432" i="15"/>
  <c r="Q432" i="15" s="1"/>
  <c r="P432" i="15"/>
  <c r="O433" i="15"/>
  <c r="Q433" i="15" s="1"/>
  <c r="P433" i="15"/>
  <c r="O434" i="15"/>
  <c r="P434" i="15"/>
  <c r="Q434" i="15"/>
  <c r="O435" i="15"/>
  <c r="P435" i="15"/>
  <c r="Q435" i="15"/>
  <c r="O436" i="15"/>
  <c r="Q436" i="15" s="1"/>
  <c r="P436" i="15"/>
  <c r="O437" i="15"/>
  <c r="Q437" i="15" s="1"/>
  <c r="P437" i="15"/>
  <c r="O438" i="15"/>
  <c r="P438" i="15"/>
  <c r="Q438" i="15"/>
  <c r="O439" i="15"/>
  <c r="P439" i="15"/>
  <c r="Q439" i="15"/>
  <c r="O440" i="15"/>
  <c r="Q440" i="15" s="1"/>
  <c r="P440" i="15"/>
  <c r="O441" i="15"/>
  <c r="Q441" i="15" s="1"/>
  <c r="P441" i="15"/>
  <c r="O442" i="15"/>
  <c r="P442" i="15"/>
  <c r="Q442" i="15"/>
  <c r="O443" i="15"/>
  <c r="P443" i="15"/>
  <c r="Q443" i="15"/>
  <c r="O444" i="15"/>
  <c r="Q444" i="15" s="1"/>
  <c r="P444" i="15"/>
  <c r="O445" i="15"/>
  <c r="Q445" i="15" s="1"/>
  <c r="P445" i="15"/>
  <c r="O446" i="15"/>
  <c r="P446" i="15"/>
  <c r="Q446" i="15"/>
  <c r="O447" i="15"/>
  <c r="P447" i="15"/>
  <c r="Q447" i="15"/>
  <c r="O448" i="15"/>
  <c r="Q448" i="15" s="1"/>
  <c r="P448" i="15"/>
  <c r="O449" i="15"/>
  <c r="Q449" i="15" s="1"/>
  <c r="P449" i="15"/>
  <c r="O450" i="15"/>
  <c r="P450" i="15"/>
  <c r="Q450" i="15"/>
  <c r="O451" i="15"/>
  <c r="P451" i="15"/>
  <c r="Q451" i="15"/>
  <c r="O452" i="15"/>
  <c r="Q452" i="15" s="1"/>
  <c r="P452" i="15"/>
  <c r="O453" i="15"/>
  <c r="Q453" i="15" s="1"/>
  <c r="P453" i="15"/>
  <c r="O454" i="15"/>
  <c r="P454" i="15"/>
  <c r="Q454" i="15"/>
  <c r="O455" i="15"/>
  <c r="P455" i="15"/>
  <c r="Q455" i="15"/>
  <c r="O456" i="15"/>
  <c r="Q456" i="15" s="1"/>
  <c r="P456" i="15"/>
  <c r="O457" i="15"/>
  <c r="Q457" i="15" s="1"/>
  <c r="P457" i="15"/>
  <c r="O458" i="15"/>
  <c r="P458" i="15"/>
  <c r="Q458" i="15"/>
  <c r="O459" i="15"/>
  <c r="P459" i="15"/>
  <c r="Q459" i="15"/>
  <c r="O460" i="15"/>
  <c r="Q460" i="15" s="1"/>
  <c r="P460" i="15"/>
  <c r="O461" i="15"/>
  <c r="Q461" i="15" s="1"/>
  <c r="P461" i="15"/>
  <c r="O462" i="15"/>
  <c r="P462" i="15"/>
  <c r="Q462" i="15"/>
  <c r="O463" i="15"/>
  <c r="P463" i="15"/>
  <c r="Q463" i="15"/>
  <c r="O464" i="15"/>
  <c r="Q464" i="15" s="1"/>
  <c r="P464" i="15"/>
  <c r="O465" i="15"/>
  <c r="Q465" i="15" s="1"/>
  <c r="P465" i="15"/>
  <c r="O466" i="15"/>
  <c r="P466" i="15"/>
  <c r="Q466" i="15"/>
  <c r="O467" i="15"/>
  <c r="P467" i="15"/>
  <c r="Q467" i="15"/>
  <c r="O468" i="15"/>
  <c r="Q468" i="15" s="1"/>
  <c r="P468" i="15"/>
  <c r="O469" i="15"/>
  <c r="Q469" i="15" s="1"/>
  <c r="P469" i="15"/>
  <c r="O470" i="15"/>
  <c r="P470" i="15"/>
  <c r="Q470" i="15"/>
  <c r="O471" i="15"/>
  <c r="P471" i="15"/>
  <c r="Q471" i="15"/>
  <c r="O472" i="15"/>
  <c r="Q472" i="15" s="1"/>
  <c r="P472" i="15"/>
  <c r="O473" i="15"/>
  <c r="Q473" i="15" s="1"/>
  <c r="P473" i="15"/>
  <c r="O474" i="15"/>
  <c r="P474" i="15"/>
  <c r="Q474" i="15"/>
  <c r="O475" i="15"/>
  <c r="P475" i="15"/>
  <c r="Q475" i="15"/>
  <c r="O476" i="15"/>
  <c r="Q476" i="15" s="1"/>
  <c r="P476" i="15"/>
  <c r="O477" i="15"/>
  <c r="Q477" i="15" s="1"/>
  <c r="R477" i="15" s="1"/>
  <c r="P477" i="15"/>
  <c r="O478" i="15"/>
  <c r="P478" i="15"/>
  <c r="Q478" i="15"/>
  <c r="O479" i="15"/>
  <c r="P479" i="15"/>
  <c r="Q479" i="15"/>
  <c r="O480" i="15"/>
  <c r="Q480" i="15" s="1"/>
  <c r="P480" i="15"/>
  <c r="O481" i="15"/>
  <c r="Q481" i="15" s="1"/>
  <c r="P481" i="15"/>
  <c r="O482" i="15"/>
  <c r="P482" i="15"/>
  <c r="Q482" i="15"/>
  <c r="O483" i="15"/>
  <c r="P483" i="15"/>
  <c r="Q483" i="15"/>
  <c r="O484" i="15"/>
  <c r="Q484" i="15" s="1"/>
  <c r="P484" i="15"/>
  <c r="O485" i="15"/>
  <c r="Q485" i="15" s="1"/>
  <c r="P485" i="15"/>
  <c r="O486" i="15"/>
  <c r="P486" i="15"/>
  <c r="Q486" i="15"/>
  <c r="O487" i="15"/>
  <c r="P487" i="15"/>
  <c r="Q487" i="15"/>
  <c r="O488" i="15"/>
  <c r="Q488" i="15" s="1"/>
  <c r="P488" i="15"/>
  <c r="O489" i="15"/>
  <c r="Q489" i="15" s="1"/>
  <c r="P489" i="15"/>
  <c r="O490" i="15"/>
  <c r="P490" i="15"/>
  <c r="Q490" i="15"/>
  <c r="O491" i="15"/>
  <c r="P491" i="15"/>
  <c r="Q491" i="15"/>
  <c r="O492" i="15"/>
  <c r="Q492" i="15" s="1"/>
  <c r="P492" i="15"/>
  <c r="O493" i="15"/>
  <c r="Q493" i="15" s="1"/>
  <c r="P493" i="15"/>
  <c r="O494" i="15"/>
  <c r="P494" i="15"/>
  <c r="Q494" i="15"/>
  <c r="O495" i="15"/>
  <c r="P495" i="15"/>
  <c r="Q495" i="15"/>
  <c r="O496" i="15"/>
  <c r="Q496" i="15" s="1"/>
  <c r="P496" i="15"/>
  <c r="O497" i="15"/>
  <c r="Q497" i="15" s="1"/>
  <c r="P497" i="15"/>
  <c r="O498" i="15"/>
  <c r="P498" i="15"/>
  <c r="Q498" i="15"/>
  <c r="O499" i="15"/>
  <c r="P499" i="15"/>
  <c r="Q499" i="15"/>
  <c r="O500" i="15"/>
  <c r="Q500" i="15" s="1"/>
  <c r="P500" i="15"/>
  <c r="O501" i="15"/>
  <c r="Q501" i="15" s="1"/>
  <c r="P501" i="15"/>
  <c r="O502" i="15"/>
  <c r="P502" i="15"/>
  <c r="Q502" i="15"/>
  <c r="O503" i="15"/>
  <c r="P503" i="15"/>
  <c r="Q503" i="15"/>
  <c r="O504" i="15"/>
  <c r="Q504" i="15" s="1"/>
  <c r="P504" i="15"/>
  <c r="O505" i="15"/>
  <c r="Q505" i="15" s="1"/>
  <c r="P505" i="15"/>
  <c r="O506" i="15"/>
  <c r="P506" i="15"/>
  <c r="Q506" i="15"/>
  <c r="O507" i="15"/>
  <c r="P507" i="15"/>
  <c r="Q507" i="15"/>
  <c r="O508" i="15"/>
  <c r="Q508" i="15" s="1"/>
  <c r="P508" i="15"/>
  <c r="O509" i="15"/>
  <c r="Q509" i="15" s="1"/>
  <c r="P509" i="15"/>
  <c r="O510" i="15"/>
  <c r="P510" i="15"/>
  <c r="Q510" i="15"/>
  <c r="O511" i="15"/>
  <c r="P511" i="15"/>
  <c r="Q511" i="15"/>
  <c r="O512" i="15"/>
  <c r="Q512" i="15" s="1"/>
  <c r="P512" i="15"/>
  <c r="O513" i="15"/>
  <c r="Q513" i="15" s="1"/>
  <c r="P513" i="15"/>
  <c r="O514" i="15"/>
  <c r="P514" i="15"/>
  <c r="Q514" i="15"/>
  <c r="O515" i="15"/>
  <c r="P515" i="15"/>
  <c r="Q515" i="15"/>
  <c r="O516" i="15"/>
  <c r="Q516" i="15" s="1"/>
  <c r="P516" i="15"/>
  <c r="O517" i="15"/>
  <c r="Q517" i="15" s="1"/>
  <c r="P517" i="15"/>
  <c r="O518" i="15"/>
  <c r="P518" i="15"/>
  <c r="Q518" i="15"/>
  <c r="O519" i="15"/>
  <c r="P519" i="15"/>
  <c r="Q519" i="15"/>
  <c r="O520" i="15"/>
  <c r="Q520" i="15" s="1"/>
  <c r="P520" i="15"/>
  <c r="O521" i="15"/>
  <c r="Q521" i="15" s="1"/>
  <c r="P521" i="15"/>
  <c r="O522" i="15"/>
  <c r="P522" i="15"/>
  <c r="Q522" i="15"/>
  <c r="O523" i="15"/>
  <c r="P523" i="15"/>
  <c r="Q523" i="15"/>
  <c r="O524" i="15"/>
  <c r="Q524" i="15" s="1"/>
  <c r="P524" i="15"/>
  <c r="O525" i="15"/>
  <c r="Q525" i="15" s="1"/>
  <c r="P525" i="15"/>
  <c r="O526" i="15"/>
  <c r="P526" i="15"/>
  <c r="Q526" i="15"/>
  <c r="O527" i="15"/>
  <c r="P527" i="15"/>
  <c r="Q527" i="15"/>
  <c r="O528" i="15"/>
  <c r="Q528" i="15" s="1"/>
  <c r="P528" i="15"/>
  <c r="O529" i="15"/>
  <c r="Q529" i="15" s="1"/>
  <c r="P529" i="15"/>
  <c r="O530" i="15"/>
  <c r="P530" i="15"/>
  <c r="Q530" i="15"/>
  <c r="O531" i="15"/>
  <c r="P531" i="15"/>
  <c r="Q531" i="15"/>
  <c r="O532" i="15"/>
  <c r="Q532" i="15" s="1"/>
  <c r="P532" i="15"/>
  <c r="O533" i="15"/>
  <c r="Q533" i="15" s="1"/>
  <c r="P533" i="15"/>
  <c r="O534" i="15"/>
  <c r="P534" i="15"/>
  <c r="Q534" i="15"/>
  <c r="O535" i="15"/>
  <c r="P535" i="15"/>
  <c r="Q535" i="15"/>
  <c r="O536" i="15"/>
  <c r="Q536" i="15" s="1"/>
  <c r="P536" i="15"/>
  <c r="O537" i="15"/>
  <c r="Q537" i="15" s="1"/>
  <c r="P537" i="15"/>
  <c r="O538" i="15"/>
  <c r="P538" i="15"/>
  <c r="Q538" i="15"/>
  <c r="O539" i="15"/>
  <c r="P539" i="15"/>
  <c r="Q539" i="15"/>
  <c r="O540" i="15"/>
  <c r="Q540" i="15" s="1"/>
  <c r="P540" i="15"/>
  <c r="O541" i="15"/>
  <c r="Q541" i="15" s="1"/>
  <c r="P541" i="15"/>
  <c r="O542" i="15"/>
  <c r="P542" i="15"/>
  <c r="Q542" i="15"/>
  <c r="O543" i="15"/>
  <c r="P543" i="15"/>
  <c r="Q543" i="15"/>
  <c r="O544" i="15"/>
  <c r="Q544" i="15" s="1"/>
  <c r="P544" i="15"/>
  <c r="O545" i="15"/>
  <c r="Q545" i="15" s="1"/>
  <c r="P545" i="15"/>
  <c r="O546" i="15"/>
  <c r="P546" i="15"/>
  <c r="Q546" i="15"/>
  <c r="O547" i="15"/>
  <c r="P547" i="15"/>
  <c r="Q547" i="15"/>
  <c r="O548" i="15"/>
  <c r="Q548" i="15" s="1"/>
  <c r="P548" i="15"/>
  <c r="O549" i="15"/>
  <c r="Q549" i="15" s="1"/>
  <c r="P549" i="15"/>
  <c r="O550" i="15"/>
  <c r="P550" i="15"/>
  <c r="Q550" i="15"/>
  <c r="O551" i="15"/>
  <c r="P551" i="15"/>
  <c r="Q551" i="15"/>
  <c r="O552" i="15"/>
  <c r="Q552" i="15" s="1"/>
  <c r="P552" i="15"/>
  <c r="O553" i="15"/>
  <c r="Q553" i="15" s="1"/>
  <c r="P553" i="15"/>
  <c r="O554" i="15"/>
  <c r="P554" i="15"/>
  <c r="Q554" i="15"/>
  <c r="O555" i="15"/>
  <c r="P555" i="15"/>
  <c r="Q555" i="15"/>
  <c r="O556" i="15"/>
  <c r="Q556" i="15" s="1"/>
  <c r="P556" i="15"/>
  <c r="O557" i="15"/>
  <c r="Q557" i="15" s="1"/>
  <c r="P557" i="15"/>
  <c r="O558" i="15"/>
  <c r="P558" i="15"/>
  <c r="Q558" i="15"/>
  <c r="O559" i="15"/>
  <c r="P559" i="15"/>
  <c r="Q559" i="15"/>
  <c r="O560" i="15"/>
  <c r="Q560" i="15" s="1"/>
  <c r="P560" i="15"/>
  <c r="O561" i="15"/>
  <c r="Q561" i="15" s="1"/>
  <c r="P561" i="15"/>
  <c r="O562" i="15"/>
  <c r="P562" i="15"/>
  <c r="Q562" i="15"/>
  <c r="O563" i="15"/>
  <c r="P563" i="15"/>
  <c r="Q563" i="15"/>
  <c r="O564" i="15"/>
  <c r="Q564" i="15" s="1"/>
  <c r="P564" i="15"/>
  <c r="O565" i="15"/>
  <c r="Q565" i="15" s="1"/>
  <c r="P565" i="15"/>
  <c r="O566" i="15"/>
  <c r="P566" i="15"/>
  <c r="Q566" i="15"/>
  <c r="O567" i="15"/>
  <c r="P567" i="15"/>
  <c r="Q567" i="15"/>
  <c r="O568" i="15"/>
  <c r="Q568" i="15" s="1"/>
  <c r="P568" i="15"/>
  <c r="O569" i="15"/>
  <c r="Q569" i="15" s="1"/>
  <c r="P569" i="15"/>
  <c r="O570" i="15"/>
  <c r="P570" i="15"/>
  <c r="Q570" i="15"/>
  <c r="O571" i="15"/>
  <c r="P571" i="15"/>
  <c r="Q571" i="15"/>
  <c r="O572" i="15"/>
  <c r="Q572" i="15" s="1"/>
  <c r="P572" i="15"/>
  <c r="O573" i="15"/>
  <c r="Q573" i="15" s="1"/>
  <c r="P573" i="15"/>
  <c r="O574" i="15"/>
  <c r="P574" i="15"/>
  <c r="Q574" i="15"/>
  <c r="O575" i="15"/>
  <c r="P575" i="15"/>
  <c r="Q575" i="15"/>
  <c r="O576" i="15"/>
  <c r="Q576" i="15" s="1"/>
  <c r="P576" i="15"/>
  <c r="O577" i="15"/>
  <c r="Q577" i="15" s="1"/>
  <c r="P577" i="15"/>
  <c r="O578" i="15"/>
  <c r="P578" i="15"/>
  <c r="Q578" i="15"/>
  <c r="O579" i="15"/>
  <c r="P579" i="15"/>
  <c r="Q579" i="15"/>
  <c r="O580" i="15"/>
  <c r="Q580" i="15" s="1"/>
  <c r="P580" i="15"/>
  <c r="O581" i="15"/>
  <c r="Q581" i="15" s="1"/>
  <c r="P581" i="15"/>
  <c r="O582" i="15"/>
  <c r="P582" i="15"/>
  <c r="Q582" i="15"/>
  <c r="O583" i="15"/>
  <c r="P583" i="15"/>
  <c r="Q583" i="15"/>
  <c r="O584" i="15"/>
  <c r="Q584" i="15" s="1"/>
  <c r="P584" i="15"/>
  <c r="O585" i="15"/>
  <c r="Q585" i="15" s="1"/>
  <c r="P585" i="15"/>
  <c r="O586" i="15"/>
  <c r="P586" i="15"/>
  <c r="Q586" i="15"/>
  <c r="O587" i="15"/>
  <c r="P587" i="15"/>
  <c r="Q587" i="15"/>
  <c r="O588" i="15"/>
  <c r="Q588" i="15" s="1"/>
  <c r="P588" i="15"/>
  <c r="O589" i="15"/>
  <c r="Q589" i="15" s="1"/>
  <c r="P589" i="15"/>
  <c r="O590" i="15"/>
  <c r="P590" i="15"/>
  <c r="Q590" i="15"/>
  <c r="O591" i="15"/>
  <c r="P591" i="15"/>
  <c r="Q591" i="15"/>
  <c r="O592" i="15"/>
  <c r="Q592" i="15" s="1"/>
  <c r="P592" i="15"/>
  <c r="O593" i="15"/>
  <c r="Q593" i="15" s="1"/>
  <c r="P593" i="15"/>
  <c r="O594" i="15"/>
  <c r="P594" i="15"/>
  <c r="Q594" i="15"/>
  <c r="O595" i="15"/>
  <c r="P595" i="15"/>
  <c r="Q595" i="15"/>
  <c r="O596" i="15"/>
  <c r="Q596" i="15" s="1"/>
  <c r="P596" i="15"/>
  <c r="O597" i="15"/>
  <c r="Q597" i="15" s="1"/>
  <c r="P597" i="15"/>
  <c r="O598" i="15"/>
  <c r="P598" i="15"/>
  <c r="Q598" i="15"/>
  <c r="O599" i="15"/>
  <c r="P599" i="15"/>
  <c r="Q599" i="15"/>
  <c r="O600" i="15"/>
  <c r="Q600" i="15" s="1"/>
  <c r="P600" i="15"/>
  <c r="O601" i="15"/>
  <c r="Q601" i="15" s="1"/>
  <c r="P601" i="15"/>
  <c r="O602" i="15"/>
  <c r="P602" i="15"/>
  <c r="Q602" i="15"/>
  <c r="O603" i="15"/>
  <c r="P603" i="15"/>
  <c r="Q603" i="15"/>
  <c r="O604" i="15"/>
  <c r="Q604" i="15" s="1"/>
  <c r="P604" i="15"/>
  <c r="O605" i="15"/>
  <c r="Q605" i="15" s="1"/>
  <c r="P605" i="15"/>
  <c r="O606" i="15"/>
  <c r="P606" i="15"/>
  <c r="Q606" i="15"/>
  <c r="O607" i="15"/>
  <c r="P607" i="15"/>
  <c r="Q607" i="15"/>
  <c r="O608" i="15"/>
  <c r="Q608" i="15" s="1"/>
  <c r="P608" i="15"/>
  <c r="O609" i="15"/>
  <c r="Q609" i="15" s="1"/>
  <c r="P609" i="15"/>
  <c r="O610" i="15"/>
  <c r="P610" i="15"/>
  <c r="Q610" i="15"/>
  <c r="O611" i="15"/>
  <c r="P611" i="15"/>
  <c r="Q611" i="15"/>
  <c r="O612" i="15"/>
  <c r="Q612" i="15" s="1"/>
  <c r="P612" i="15"/>
  <c r="O613" i="15"/>
  <c r="Q613" i="15" s="1"/>
  <c r="P613" i="15"/>
  <c r="O614" i="15"/>
  <c r="P614" i="15"/>
  <c r="Q614" i="15"/>
  <c r="O615" i="15"/>
  <c r="P615" i="15"/>
  <c r="Q615" i="15"/>
  <c r="O616" i="15"/>
  <c r="Q616" i="15" s="1"/>
  <c r="P616" i="15"/>
  <c r="O617" i="15"/>
  <c r="Q617" i="15" s="1"/>
  <c r="P617" i="15"/>
  <c r="O618" i="15"/>
  <c r="P618" i="15"/>
  <c r="Q618" i="15"/>
  <c r="O619" i="15"/>
  <c r="P619" i="15"/>
  <c r="Q619" i="15"/>
  <c r="O620" i="15"/>
  <c r="Q620" i="15" s="1"/>
  <c r="P620" i="15"/>
  <c r="O621" i="15"/>
  <c r="Q621" i="15" s="1"/>
  <c r="P621" i="15"/>
  <c r="O622" i="15"/>
  <c r="P622" i="15"/>
  <c r="Q622" i="15"/>
  <c r="O623" i="15"/>
  <c r="P623" i="15"/>
  <c r="Q623" i="15"/>
  <c r="O624" i="15"/>
  <c r="Q624" i="15" s="1"/>
  <c r="P624" i="15"/>
  <c r="O625" i="15"/>
  <c r="Q625" i="15" s="1"/>
  <c r="P625" i="15"/>
  <c r="O626" i="15"/>
  <c r="P626" i="15"/>
  <c r="Q626" i="15"/>
  <c r="O627" i="15"/>
  <c r="P627" i="15"/>
  <c r="Q627" i="15"/>
  <c r="O628" i="15"/>
  <c r="Q628" i="15" s="1"/>
  <c r="P628" i="15"/>
  <c r="O629" i="15"/>
  <c r="Q629" i="15" s="1"/>
  <c r="P629" i="15"/>
  <c r="O630" i="15"/>
  <c r="P630" i="15"/>
  <c r="Q630" i="15"/>
  <c r="O631" i="15"/>
  <c r="P631" i="15"/>
  <c r="Q631" i="15"/>
  <c r="O632" i="15"/>
  <c r="Q632" i="15" s="1"/>
  <c r="P632" i="15"/>
  <c r="O633" i="15"/>
  <c r="Q633" i="15" s="1"/>
  <c r="P633" i="15"/>
  <c r="O634" i="15"/>
  <c r="P634" i="15"/>
  <c r="Q634" i="15"/>
  <c r="O635" i="15"/>
  <c r="P635" i="15"/>
  <c r="Q635" i="15"/>
  <c r="O636" i="15"/>
  <c r="Q636" i="15" s="1"/>
  <c r="P636" i="15"/>
  <c r="O637" i="15"/>
  <c r="Q637" i="15" s="1"/>
  <c r="P637" i="15"/>
  <c r="O638" i="15"/>
  <c r="P638" i="15"/>
  <c r="Q638" i="15"/>
  <c r="O639" i="15"/>
  <c r="P639" i="15"/>
  <c r="Q639" i="15"/>
  <c r="O640" i="15"/>
  <c r="Q640" i="15" s="1"/>
  <c r="P640" i="15"/>
  <c r="O641" i="15"/>
  <c r="Q641" i="15" s="1"/>
  <c r="P641" i="15"/>
  <c r="O642" i="15"/>
  <c r="P642" i="15"/>
  <c r="Q642" i="15"/>
  <c r="O643" i="15"/>
  <c r="P643" i="15"/>
  <c r="Q643" i="15"/>
  <c r="O644" i="15"/>
  <c r="Q644" i="15" s="1"/>
  <c r="P644" i="15"/>
  <c r="O645" i="15"/>
  <c r="Q645" i="15" s="1"/>
  <c r="P645" i="15"/>
  <c r="O646" i="15"/>
  <c r="P646" i="15"/>
  <c r="Q646" i="15"/>
  <c r="O647" i="15"/>
  <c r="P647" i="15"/>
  <c r="Q647" i="15"/>
  <c r="O648" i="15"/>
  <c r="Q648" i="15" s="1"/>
  <c r="P648" i="15"/>
  <c r="O649" i="15"/>
  <c r="Q649" i="15" s="1"/>
  <c r="P649" i="15"/>
  <c r="O650" i="15"/>
  <c r="P650" i="15"/>
  <c r="Q650" i="15"/>
  <c r="O651" i="15"/>
  <c r="P651" i="15"/>
  <c r="Q651" i="15"/>
  <c r="O652" i="15"/>
  <c r="Q652" i="15" s="1"/>
  <c r="P652" i="15"/>
  <c r="O653" i="15"/>
  <c r="Q653" i="15" s="1"/>
  <c r="P653" i="15"/>
  <c r="O654" i="15"/>
  <c r="P654" i="15"/>
  <c r="Q654" i="15"/>
  <c r="O655" i="15"/>
  <c r="P655" i="15"/>
  <c r="Q655" i="15"/>
  <c r="O656" i="15"/>
  <c r="Q656" i="15" s="1"/>
  <c r="P656" i="15"/>
  <c r="O657" i="15"/>
  <c r="Q657" i="15" s="1"/>
  <c r="P657" i="15"/>
  <c r="O658" i="15"/>
  <c r="P658" i="15"/>
  <c r="Q658" i="15"/>
  <c r="O659" i="15"/>
  <c r="P659" i="15"/>
  <c r="Q659" i="15"/>
  <c r="O660" i="15"/>
  <c r="Q660" i="15" s="1"/>
  <c r="P660" i="15"/>
  <c r="O661" i="15"/>
  <c r="Q661" i="15" s="1"/>
  <c r="P661" i="15"/>
  <c r="O662" i="15"/>
  <c r="P662" i="15"/>
  <c r="Q662" i="15"/>
  <c r="O663" i="15"/>
  <c r="P663" i="15"/>
  <c r="Q663" i="15"/>
  <c r="O664" i="15"/>
  <c r="Q664" i="15" s="1"/>
  <c r="P664" i="15"/>
  <c r="O665" i="15"/>
  <c r="Q665" i="15" s="1"/>
  <c r="P665" i="15"/>
  <c r="O666" i="15"/>
  <c r="P666" i="15"/>
  <c r="Q666" i="15"/>
  <c r="O667" i="15"/>
  <c r="P667" i="15"/>
  <c r="Q667" i="15"/>
  <c r="O668" i="15"/>
  <c r="Q668" i="15" s="1"/>
  <c r="P668" i="15"/>
  <c r="O669" i="15"/>
  <c r="Q669" i="15" s="1"/>
  <c r="P669" i="15"/>
  <c r="O670" i="15"/>
  <c r="P670" i="15"/>
  <c r="Q670" i="15"/>
  <c r="O671" i="15"/>
  <c r="P671" i="15"/>
  <c r="Q671" i="15"/>
  <c r="O672" i="15"/>
  <c r="Q672" i="15" s="1"/>
  <c r="P672" i="15"/>
  <c r="O673" i="15"/>
  <c r="Q673" i="15" s="1"/>
  <c r="P673" i="15"/>
  <c r="O674" i="15"/>
  <c r="P674" i="15"/>
  <c r="Q674" i="15"/>
  <c r="O675" i="15"/>
  <c r="P675" i="15"/>
  <c r="Q675" i="15"/>
  <c r="O676" i="15"/>
  <c r="Q676" i="15" s="1"/>
  <c r="P676" i="15"/>
  <c r="O677" i="15"/>
  <c r="Q677" i="15" s="1"/>
  <c r="P677" i="15"/>
  <c r="O678" i="15"/>
  <c r="P678" i="15"/>
  <c r="Q678" i="15"/>
  <c r="O679" i="15"/>
  <c r="P679" i="15"/>
  <c r="Q679" i="15"/>
  <c r="O680" i="15"/>
  <c r="Q680" i="15" s="1"/>
  <c r="P680" i="15"/>
  <c r="O681" i="15"/>
  <c r="Q681" i="15" s="1"/>
  <c r="P681" i="15"/>
  <c r="O682" i="15"/>
  <c r="P682" i="15"/>
  <c r="Q682" i="15"/>
  <c r="O683" i="15"/>
  <c r="P683" i="15"/>
  <c r="Q683" i="15"/>
  <c r="O684" i="15"/>
  <c r="P684" i="15"/>
  <c r="Q684" i="15"/>
  <c r="R684" i="15" s="1"/>
  <c r="O685" i="15"/>
  <c r="P685" i="15"/>
  <c r="Q685" i="15"/>
  <c r="O686" i="15"/>
  <c r="P686" i="15"/>
  <c r="Q686" i="15"/>
  <c r="O687" i="15"/>
  <c r="Q687" i="15" s="1"/>
  <c r="P687" i="15"/>
  <c r="O688" i="15"/>
  <c r="Q688" i="15" s="1"/>
  <c r="P688" i="15"/>
  <c r="O689" i="15"/>
  <c r="Q689" i="15" s="1"/>
  <c r="P689" i="15"/>
  <c r="O690" i="15"/>
  <c r="Q690" i="15" s="1"/>
  <c r="P690" i="15"/>
  <c r="O691" i="15"/>
  <c r="P691" i="15"/>
  <c r="Q691" i="15"/>
  <c r="O692" i="15"/>
  <c r="P692" i="15"/>
  <c r="Q692" i="15"/>
  <c r="O693" i="15"/>
  <c r="P693" i="15"/>
  <c r="Q693" i="15"/>
  <c r="O694" i="15"/>
  <c r="P694" i="15"/>
  <c r="Q694" i="15"/>
  <c r="O695" i="15"/>
  <c r="Q695" i="15" s="1"/>
  <c r="P695" i="15"/>
  <c r="O696" i="15"/>
  <c r="Q696" i="15" s="1"/>
  <c r="P696" i="15"/>
  <c r="O697" i="15"/>
  <c r="Q697" i="15" s="1"/>
  <c r="P697" i="15"/>
  <c r="O698" i="15"/>
  <c r="Q698" i="15" s="1"/>
  <c r="P698" i="15"/>
  <c r="O699" i="15"/>
  <c r="P699" i="15"/>
  <c r="Q699" i="15"/>
  <c r="O700" i="15"/>
  <c r="P700" i="15"/>
  <c r="Q700" i="15"/>
  <c r="O701" i="15"/>
  <c r="P701" i="15"/>
  <c r="Q701" i="15"/>
  <c r="O702" i="15"/>
  <c r="P702" i="15"/>
  <c r="R702" i="15" s="1"/>
  <c r="Q702" i="15"/>
  <c r="O703" i="15"/>
  <c r="Q703" i="15" s="1"/>
  <c r="P703" i="15"/>
  <c r="O704" i="15"/>
  <c r="Q704" i="15" s="1"/>
  <c r="P704" i="15"/>
  <c r="O705" i="15"/>
  <c r="P705" i="15"/>
  <c r="O706" i="15"/>
  <c r="Q706" i="15" s="1"/>
  <c r="P706" i="15"/>
  <c r="O707" i="15"/>
  <c r="P707" i="15"/>
  <c r="Q707" i="15"/>
  <c r="O708" i="15"/>
  <c r="P708" i="15"/>
  <c r="Q708" i="15"/>
  <c r="O709" i="15"/>
  <c r="P709" i="15"/>
  <c r="Q709" i="15"/>
  <c r="O710" i="15"/>
  <c r="P710" i="15"/>
  <c r="Q710" i="15"/>
  <c r="O711" i="15"/>
  <c r="Q711" i="15" s="1"/>
  <c r="P711" i="15"/>
  <c r="O712" i="15"/>
  <c r="Q712" i="15" s="1"/>
  <c r="P712" i="15"/>
  <c r="O713" i="15"/>
  <c r="Q713" i="15" s="1"/>
  <c r="P713" i="15"/>
  <c r="O714" i="15"/>
  <c r="Q714" i="15" s="1"/>
  <c r="P714" i="15"/>
  <c r="O715" i="15"/>
  <c r="P715" i="15"/>
  <c r="Q715" i="15"/>
  <c r="O716" i="15"/>
  <c r="P716" i="15"/>
  <c r="Q716" i="15"/>
  <c r="O717" i="15"/>
  <c r="P717" i="15"/>
  <c r="Q717" i="15"/>
  <c r="O718" i="15"/>
  <c r="P718" i="15"/>
  <c r="Q718" i="15"/>
  <c r="O719" i="15"/>
  <c r="Q719" i="15" s="1"/>
  <c r="P719" i="15"/>
  <c r="O720" i="15"/>
  <c r="Q720" i="15" s="1"/>
  <c r="P720" i="15"/>
  <c r="O721" i="15"/>
  <c r="Q721" i="15" s="1"/>
  <c r="P721" i="15"/>
  <c r="O722" i="15"/>
  <c r="Q722" i="15" s="1"/>
  <c r="P722" i="15"/>
  <c r="O723" i="15"/>
  <c r="P723" i="15"/>
  <c r="Q723" i="15"/>
  <c r="O724" i="15"/>
  <c r="P724" i="15"/>
  <c r="Q724" i="15"/>
  <c r="O725" i="15"/>
  <c r="P725" i="15"/>
  <c r="Q725" i="15"/>
  <c r="O726" i="15"/>
  <c r="P726" i="15"/>
  <c r="Q726" i="15"/>
  <c r="O727" i="15"/>
  <c r="Q727" i="15" s="1"/>
  <c r="P727" i="15"/>
  <c r="O728" i="15"/>
  <c r="Q728" i="15" s="1"/>
  <c r="P728" i="15"/>
  <c r="O729" i="15"/>
  <c r="Q729" i="15" s="1"/>
  <c r="P729" i="15"/>
  <c r="O730" i="15"/>
  <c r="Q730" i="15" s="1"/>
  <c r="P730" i="15"/>
  <c r="O731" i="15"/>
  <c r="P731" i="15"/>
  <c r="Q731" i="15"/>
  <c r="O732" i="15"/>
  <c r="P732" i="15"/>
  <c r="Q732" i="15"/>
  <c r="O733" i="15"/>
  <c r="P733" i="15"/>
  <c r="Q733" i="15"/>
  <c r="O734" i="15"/>
  <c r="P734" i="15"/>
  <c r="Q734" i="15"/>
  <c r="O735" i="15"/>
  <c r="Q735" i="15" s="1"/>
  <c r="P735" i="15"/>
  <c r="O736" i="15"/>
  <c r="Q736" i="15" s="1"/>
  <c r="P736" i="15"/>
  <c r="O737" i="15"/>
  <c r="P737" i="15"/>
  <c r="O738" i="15"/>
  <c r="Q738" i="15" s="1"/>
  <c r="P738" i="15"/>
  <c r="O739" i="15"/>
  <c r="P739" i="15"/>
  <c r="Q739" i="15"/>
  <c r="O740" i="15"/>
  <c r="P740" i="15"/>
  <c r="Q740" i="15"/>
  <c r="O741" i="15"/>
  <c r="P741" i="15"/>
  <c r="Q741" i="15"/>
  <c r="O742" i="15"/>
  <c r="P742" i="15"/>
  <c r="R742" i="15" s="1"/>
  <c r="Q742" i="15"/>
  <c r="O743" i="15"/>
  <c r="Q743" i="15" s="1"/>
  <c r="P743" i="15"/>
  <c r="O744" i="15"/>
  <c r="Q744" i="15" s="1"/>
  <c r="P744" i="15"/>
  <c r="O745" i="15"/>
  <c r="P745" i="15"/>
  <c r="O746" i="15"/>
  <c r="Q746" i="15" s="1"/>
  <c r="P746" i="15"/>
  <c r="O747" i="15"/>
  <c r="P747" i="15"/>
  <c r="Q747" i="15"/>
  <c r="O748" i="15"/>
  <c r="P748" i="15"/>
  <c r="Q748" i="15"/>
  <c r="O749" i="15"/>
  <c r="P749" i="15"/>
  <c r="Q749" i="15"/>
  <c r="O750" i="15"/>
  <c r="P750" i="15"/>
  <c r="Q750" i="15"/>
  <c r="O751" i="15"/>
  <c r="Q751" i="15" s="1"/>
  <c r="P751" i="15"/>
  <c r="O752" i="15"/>
  <c r="Q752" i="15" s="1"/>
  <c r="P752" i="15"/>
  <c r="O753" i="15"/>
  <c r="Q753" i="15" s="1"/>
  <c r="P753" i="15"/>
  <c r="O754" i="15"/>
  <c r="Q754" i="15" s="1"/>
  <c r="P754" i="15"/>
  <c r="O755" i="15"/>
  <c r="P755" i="15"/>
  <c r="Q755" i="15"/>
  <c r="O756" i="15"/>
  <c r="P756" i="15"/>
  <c r="Q756" i="15"/>
  <c r="O757" i="15"/>
  <c r="P757" i="15"/>
  <c r="Q757" i="15"/>
  <c r="O758" i="15"/>
  <c r="P758" i="15"/>
  <c r="R758" i="15" s="1"/>
  <c r="Q758" i="15"/>
  <c r="O759" i="15"/>
  <c r="Q759" i="15" s="1"/>
  <c r="P759" i="15"/>
  <c r="O760" i="15"/>
  <c r="Q760" i="15" s="1"/>
  <c r="P760" i="15"/>
  <c r="O761" i="15"/>
  <c r="P761" i="15"/>
  <c r="O762" i="15"/>
  <c r="Q762" i="15" s="1"/>
  <c r="P762" i="15"/>
  <c r="O763" i="15"/>
  <c r="P763" i="15"/>
  <c r="Q763" i="15"/>
  <c r="O764" i="15"/>
  <c r="P764" i="15"/>
  <c r="Q764" i="15"/>
  <c r="O765" i="15"/>
  <c r="P765" i="15"/>
  <c r="Q765" i="15"/>
  <c r="O766" i="15"/>
  <c r="P766" i="15"/>
  <c r="Q766" i="15"/>
  <c r="O767" i="15"/>
  <c r="Q767" i="15" s="1"/>
  <c r="P767" i="15"/>
  <c r="O768" i="15"/>
  <c r="Q768" i="15" s="1"/>
  <c r="P768" i="15"/>
  <c r="O769" i="15"/>
  <c r="P769" i="15"/>
  <c r="O770" i="15"/>
  <c r="Q770" i="15" s="1"/>
  <c r="P770" i="15"/>
  <c r="O771" i="15"/>
  <c r="P771" i="15"/>
  <c r="Q771" i="15"/>
  <c r="O772" i="15"/>
  <c r="P772" i="15"/>
  <c r="Q772" i="15"/>
  <c r="O773" i="15"/>
  <c r="P773" i="15"/>
  <c r="Q773" i="15"/>
  <c r="O774" i="15"/>
  <c r="P774" i="15"/>
  <c r="R774" i="15" s="1"/>
  <c r="Q774" i="15"/>
  <c r="O775" i="15"/>
  <c r="Q775" i="15" s="1"/>
  <c r="P775" i="15"/>
  <c r="O776" i="15"/>
  <c r="Q776" i="15" s="1"/>
  <c r="P776" i="15"/>
  <c r="O777" i="15"/>
  <c r="P777" i="15"/>
  <c r="O778" i="15"/>
  <c r="Q778" i="15" s="1"/>
  <c r="P778" i="15"/>
  <c r="O779" i="15"/>
  <c r="P779" i="15"/>
  <c r="Q779" i="15"/>
  <c r="O780" i="15"/>
  <c r="P780" i="15"/>
  <c r="Q780" i="15"/>
  <c r="O781" i="15"/>
  <c r="P781" i="15"/>
  <c r="Q781" i="15"/>
  <c r="O782" i="15"/>
  <c r="P782" i="15"/>
  <c r="Q782" i="15"/>
  <c r="O783" i="15"/>
  <c r="Q783" i="15" s="1"/>
  <c r="P783" i="15"/>
  <c r="O784" i="15"/>
  <c r="Q784" i="15" s="1"/>
  <c r="P784" i="15"/>
  <c r="O785" i="15"/>
  <c r="Q785" i="15" s="1"/>
  <c r="P785" i="15"/>
  <c r="O786" i="15"/>
  <c r="Q786" i="15" s="1"/>
  <c r="P786" i="15"/>
  <c r="O787" i="15"/>
  <c r="P787" i="15"/>
  <c r="Q787" i="15"/>
  <c r="O788" i="15"/>
  <c r="P788" i="15"/>
  <c r="Q788" i="15"/>
  <c r="O789" i="15"/>
  <c r="P789" i="15"/>
  <c r="Q789" i="15"/>
  <c r="O790" i="15"/>
  <c r="P790" i="15"/>
  <c r="Q790" i="15"/>
  <c r="O791" i="15"/>
  <c r="Q791" i="15" s="1"/>
  <c r="P791" i="15"/>
  <c r="O792" i="15"/>
  <c r="Q792" i="15" s="1"/>
  <c r="P792" i="15"/>
  <c r="O793" i="15"/>
  <c r="Q793" i="15" s="1"/>
  <c r="P793" i="15"/>
  <c r="O794" i="15"/>
  <c r="Q794" i="15" s="1"/>
  <c r="P794" i="15"/>
  <c r="O795" i="15"/>
  <c r="P795" i="15"/>
  <c r="Q795" i="15"/>
  <c r="O796" i="15"/>
  <c r="P796" i="15"/>
  <c r="Q796" i="15"/>
  <c r="O797" i="15"/>
  <c r="P797" i="15"/>
  <c r="Q797" i="15"/>
  <c r="O798" i="15"/>
  <c r="P798" i="15"/>
  <c r="Q798" i="15"/>
  <c r="O799" i="15"/>
  <c r="Q799" i="15" s="1"/>
  <c r="P799" i="15"/>
  <c r="O800" i="15"/>
  <c r="Q800" i="15" s="1"/>
  <c r="P800" i="15"/>
  <c r="O801" i="15"/>
  <c r="Q801" i="15" s="1"/>
  <c r="P801" i="15"/>
  <c r="O802" i="15"/>
  <c r="Q802" i="15" s="1"/>
  <c r="P802" i="15"/>
  <c r="O803" i="15"/>
  <c r="P803" i="15"/>
  <c r="Q803" i="15"/>
  <c r="O804" i="15"/>
  <c r="P804" i="15"/>
  <c r="Q804" i="15"/>
  <c r="O805" i="15"/>
  <c r="P805" i="15"/>
  <c r="Q805" i="15"/>
  <c r="O806" i="15"/>
  <c r="P806" i="15"/>
  <c r="Q806" i="15"/>
  <c r="O807" i="15"/>
  <c r="Q807" i="15" s="1"/>
  <c r="P807" i="15"/>
  <c r="O808" i="15"/>
  <c r="Q808" i="15" s="1"/>
  <c r="P808" i="15"/>
  <c r="O809" i="15"/>
  <c r="Q809" i="15" s="1"/>
  <c r="P809" i="15"/>
  <c r="O810" i="15"/>
  <c r="Q810" i="15" s="1"/>
  <c r="P810" i="15"/>
  <c r="O811" i="15"/>
  <c r="P811" i="15"/>
  <c r="Q811" i="15"/>
  <c r="O812" i="15"/>
  <c r="P812" i="15"/>
  <c r="Q812" i="15"/>
  <c r="O813" i="15"/>
  <c r="P813" i="15"/>
  <c r="Q813" i="15"/>
  <c r="O814" i="15"/>
  <c r="P814" i="15"/>
  <c r="Q814" i="15"/>
  <c r="O815" i="15"/>
  <c r="Q815" i="15" s="1"/>
  <c r="P815" i="15"/>
  <c r="O816" i="15"/>
  <c r="Q816" i="15" s="1"/>
  <c r="P816" i="15"/>
  <c r="O817" i="15"/>
  <c r="Q817" i="15" s="1"/>
  <c r="P817" i="15"/>
  <c r="O818" i="15"/>
  <c r="Q818" i="15" s="1"/>
  <c r="P818" i="15"/>
  <c r="O819" i="15"/>
  <c r="P819" i="15"/>
  <c r="Q819" i="15"/>
  <c r="O820" i="15"/>
  <c r="P820" i="15"/>
  <c r="Q820" i="15"/>
  <c r="O821" i="15"/>
  <c r="P821" i="15"/>
  <c r="Q821" i="15"/>
  <c r="O822" i="15"/>
  <c r="P822" i="15"/>
  <c r="Q822" i="15"/>
  <c r="O823" i="15"/>
  <c r="Q823" i="15" s="1"/>
  <c r="P823" i="15"/>
  <c r="O824" i="15"/>
  <c r="Q824" i="15" s="1"/>
  <c r="P824" i="15"/>
  <c r="O825" i="15"/>
  <c r="Q825" i="15" s="1"/>
  <c r="P825" i="15"/>
  <c r="O826" i="15"/>
  <c r="Q826" i="15" s="1"/>
  <c r="P826" i="15"/>
  <c r="O827" i="15"/>
  <c r="P827" i="15"/>
  <c r="Q827" i="15"/>
  <c r="O828" i="15"/>
  <c r="P828" i="15"/>
  <c r="Q828" i="15"/>
  <c r="O829" i="15"/>
  <c r="P829" i="15"/>
  <c r="Q829" i="15"/>
  <c r="O830" i="15"/>
  <c r="P830" i="15"/>
  <c r="Q830" i="15"/>
  <c r="O831" i="15"/>
  <c r="Q831" i="15" s="1"/>
  <c r="P831" i="15"/>
  <c r="O832" i="15"/>
  <c r="Q832" i="15" s="1"/>
  <c r="P832" i="15"/>
  <c r="O833" i="15"/>
  <c r="Q833" i="15" s="1"/>
  <c r="P833" i="15"/>
  <c r="O834" i="15"/>
  <c r="Q834" i="15" s="1"/>
  <c r="P834" i="15"/>
  <c r="O835" i="15"/>
  <c r="P835" i="15"/>
  <c r="Q835" i="15"/>
  <c r="O836" i="15"/>
  <c r="P836" i="15"/>
  <c r="Q836" i="15"/>
  <c r="O837" i="15"/>
  <c r="P837" i="15"/>
  <c r="Q837" i="15"/>
  <c r="O838" i="15"/>
  <c r="P838" i="15"/>
  <c r="Q838" i="15"/>
  <c r="O839" i="15"/>
  <c r="Q839" i="15" s="1"/>
  <c r="P839" i="15"/>
  <c r="O840" i="15"/>
  <c r="Q840" i="15" s="1"/>
  <c r="P840" i="15"/>
  <c r="O841" i="15"/>
  <c r="Q841" i="15" s="1"/>
  <c r="P841" i="15"/>
  <c r="O842" i="15"/>
  <c r="Q842" i="15" s="1"/>
  <c r="P842" i="15"/>
  <c r="O843" i="15"/>
  <c r="P843" i="15"/>
  <c r="Q843" i="15"/>
  <c r="O844" i="15"/>
  <c r="P844" i="15"/>
  <c r="Q844" i="15"/>
  <c r="O845" i="15"/>
  <c r="P845" i="15"/>
  <c r="Q845" i="15"/>
  <c r="O846" i="15"/>
  <c r="P846" i="15"/>
  <c r="Q846" i="15"/>
  <c r="O847" i="15"/>
  <c r="Q847" i="15" s="1"/>
  <c r="P847" i="15"/>
  <c r="O848" i="15"/>
  <c r="Q848" i="15" s="1"/>
  <c r="P848" i="15"/>
  <c r="O849" i="15"/>
  <c r="Q849" i="15" s="1"/>
  <c r="P849" i="15"/>
  <c r="O850" i="15"/>
  <c r="Q850" i="15" s="1"/>
  <c r="P850" i="15"/>
  <c r="O851" i="15"/>
  <c r="P851" i="15"/>
  <c r="Q851" i="15"/>
  <c r="O852" i="15"/>
  <c r="P852" i="15"/>
  <c r="Q852" i="15"/>
  <c r="O853" i="15"/>
  <c r="P853" i="15"/>
  <c r="Q853" i="15"/>
  <c r="O854" i="15"/>
  <c r="P854" i="15"/>
  <c r="Q854" i="15"/>
  <c r="O855" i="15"/>
  <c r="Q855" i="15" s="1"/>
  <c r="P855" i="15"/>
  <c r="O856" i="15"/>
  <c r="Q856" i="15" s="1"/>
  <c r="P856" i="15"/>
  <c r="O857" i="15"/>
  <c r="Q857" i="15" s="1"/>
  <c r="P857" i="15"/>
  <c r="O858" i="15"/>
  <c r="Q858" i="15" s="1"/>
  <c r="P858" i="15"/>
  <c r="O859" i="15"/>
  <c r="P859" i="15"/>
  <c r="Q859" i="15"/>
  <c r="O860" i="15"/>
  <c r="P860" i="15"/>
  <c r="Q860" i="15"/>
  <c r="O861" i="15"/>
  <c r="P861" i="15"/>
  <c r="Q861" i="15"/>
  <c r="O862" i="15"/>
  <c r="P862" i="15"/>
  <c r="Q862" i="15"/>
  <c r="O863" i="15"/>
  <c r="Q863" i="15" s="1"/>
  <c r="P863" i="15"/>
  <c r="O864" i="15"/>
  <c r="Q864" i="15" s="1"/>
  <c r="P864" i="15"/>
  <c r="O865" i="15"/>
  <c r="Q865" i="15" s="1"/>
  <c r="P865" i="15"/>
  <c r="O866" i="15"/>
  <c r="Q866" i="15" s="1"/>
  <c r="P866" i="15"/>
  <c r="O867" i="15"/>
  <c r="P867" i="15"/>
  <c r="Q867" i="15"/>
  <c r="O868" i="15"/>
  <c r="P868" i="15"/>
  <c r="Q868" i="15"/>
  <c r="O869" i="15"/>
  <c r="P869" i="15"/>
  <c r="Q869" i="15"/>
  <c r="O870" i="15"/>
  <c r="P870" i="15"/>
  <c r="Q870" i="15"/>
  <c r="O871" i="15"/>
  <c r="Q871" i="15" s="1"/>
  <c r="P871" i="15"/>
  <c r="O872" i="15"/>
  <c r="Q872" i="15" s="1"/>
  <c r="P872" i="15"/>
  <c r="O873" i="15"/>
  <c r="Q873" i="15" s="1"/>
  <c r="P873" i="15"/>
  <c r="O874" i="15"/>
  <c r="Q874" i="15" s="1"/>
  <c r="P874" i="15"/>
  <c r="O875" i="15"/>
  <c r="P875" i="15"/>
  <c r="Q875" i="15"/>
  <c r="O876" i="15"/>
  <c r="P876" i="15"/>
  <c r="Q876" i="15"/>
  <c r="O877" i="15"/>
  <c r="P877" i="15"/>
  <c r="Q877" i="15"/>
  <c r="O878" i="15"/>
  <c r="P878" i="15"/>
  <c r="Q878" i="15"/>
  <c r="O879" i="15"/>
  <c r="Q879" i="15" s="1"/>
  <c r="P879" i="15"/>
  <c r="O880" i="15"/>
  <c r="Q880" i="15" s="1"/>
  <c r="P880" i="15"/>
  <c r="O881" i="15"/>
  <c r="Q881" i="15" s="1"/>
  <c r="P881" i="15"/>
  <c r="O882" i="15"/>
  <c r="Q882" i="15" s="1"/>
  <c r="P882" i="15"/>
  <c r="O883" i="15"/>
  <c r="P883" i="15"/>
  <c r="Q883" i="15"/>
  <c r="O884" i="15"/>
  <c r="P884" i="15"/>
  <c r="Q884" i="15"/>
  <c r="O885" i="15"/>
  <c r="P885" i="15"/>
  <c r="Q885" i="15"/>
  <c r="O886" i="15"/>
  <c r="P886" i="15"/>
  <c r="Q886" i="15"/>
  <c r="O887" i="15"/>
  <c r="Q887" i="15" s="1"/>
  <c r="P887" i="15"/>
  <c r="O888" i="15"/>
  <c r="Q888" i="15" s="1"/>
  <c r="P888" i="15"/>
  <c r="O889" i="15"/>
  <c r="Q889" i="15" s="1"/>
  <c r="P889" i="15"/>
  <c r="O890" i="15"/>
  <c r="Q890" i="15" s="1"/>
  <c r="P890" i="15"/>
  <c r="O891" i="15"/>
  <c r="P891" i="15"/>
  <c r="Q891" i="15"/>
  <c r="O892" i="15"/>
  <c r="P892" i="15"/>
  <c r="Q892" i="15"/>
  <c r="O893" i="15"/>
  <c r="P893" i="15"/>
  <c r="Q893" i="15"/>
  <c r="O894" i="15"/>
  <c r="P894" i="15"/>
  <c r="Q894" i="15"/>
  <c r="O895" i="15"/>
  <c r="Q895" i="15" s="1"/>
  <c r="P895" i="15"/>
  <c r="O896" i="15"/>
  <c r="Q896" i="15" s="1"/>
  <c r="P896" i="15"/>
  <c r="O897" i="15"/>
  <c r="Q897" i="15" s="1"/>
  <c r="P897" i="15"/>
  <c r="O898" i="15"/>
  <c r="Q898" i="15" s="1"/>
  <c r="P898" i="15"/>
  <c r="O899" i="15"/>
  <c r="P899" i="15"/>
  <c r="Q899" i="15"/>
  <c r="O900" i="15"/>
  <c r="P900" i="15"/>
  <c r="Q900" i="15"/>
  <c r="O901" i="15"/>
  <c r="P901" i="15"/>
  <c r="Q901" i="15"/>
  <c r="O902" i="15"/>
  <c r="P902" i="15"/>
  <c r="Q902" i="15"/>
  <c r="O903" i="15"/>
  <c r="Q903" i="15" s="1"/>
  <c r="P903" i="15"/>
  <c r="O904" i="15"/>
  <c r="Q904" i="15" s="1"/>
  <c r="P904" i="15"/>
  <c r="O905" i="15"/>
  <c r="Q905" i="15" s="1"/>
  <c r="P905" i="15"/>
  <c r="O906" i="15"/>
  <c r="Q906" i="15" s="1"/>
  <c r="P906" i="15"/>
  <c r="O907" i="15"/>
  <c r="P907" i="15"/>
  <c r="Q907" i="15"/>
  <c r="O908" i="15"/>
  <c r="P908" i="15"/>
  <c r="Q908" i="15"/>
  <c r="O909" i="15"/>
  <c r="P909" i="15"/>
  <c r="Q909" i="15"/>
  <c r="O910" i="15"/>
  <c r="P910" i="15"/>
  <c r="Q910" i="15"/>
  <c r="O911" i="15"/>
  <c r="Q911" i="15" s="1"/>
  <c r="R911" i="15" s="1"/>
  <c r="P911" i="15"/>
  <c r="O912" i="15"/>
  <c r="Q912" i="15" s="1"/>
  <c r="P912" i="15"/>
  <c r="O913" i="15"/>
  <c r="Q913" i="15" s="1"/>
  <c r="P913" i="15"/>
  <c r="O914" i="15"/>
  <c r="Q914" i="15" s="1"/>
  <c r="P914" i="15"/>
  <c r="O915" i="15"/>
  <c r="P915" i="15"/>
  <c r="Q915" i="15"/>
  <c r="O916" i="15"/>
  <c r="P916" i="15"/>
  <c r="Q916" i="15"/>
  <c r="O917" i="15"/>
  <c r="P917" i="15"/>
  <c r="Q917" i="15"/>
  <c r="O918" i="15"/>
  <c r="P918" i="15"/>
  <c r="Q918" i="15"/>
  <c r="O919" i="15"/>
  <c r="Q919" i="15" s="1"/>
  <c r="P919" i="15"/>
  <c r="O920" i="15"/>
  <c r="Q920" i="15" s="1"/>
  <c r="P920" i="15"/>
  <c r="O921" i="15"/>
  <c r="Q921" i="15" s="1"/>
  <c r="P921" i="15"/>
  <c r="O922" i="15"/>
  <c r="Q922" i="15" s="1"/>
  <c r="P922" i="15"/>
  <c r="O923" i="15"/>
  <c r="P923" i="15"/>
  <c r="Q923" i="15"/>
  <c r="O924" i="15"/>
  <c r="P924" i="15"/>
  <c r="Q924" i="15"/>
  <c r="O925" i="15"/>
  <c r="P925" i="15"/>
  <c r="Q925" i="15"/>
  <c r="O926" i="15"/>
  <c r="P926" i="15"/>
  <c r="R926" i="15" s="1"/>
  <c r="Q926" i="15"/>
  <c r="O927" i="15"/>
  <c r="Q927" i="15" s="1"/>
  <c r="P927" i="15"/>
  <c r="O928" i="15"/>
  <c r="Q928" i="15" s="1"/>
  <c r="P928" i="15"/>
  <c r="O929" i="15"/>
  <c r="P929" i="15"/>
  <c r="O930" i="15"/>
  <c r="Q930" i="15" s="1"/>
  <c r="P930" i="15"/>
  <c r="O931" i="15"/>
  <c r="P931" i="15"/>
  <c r="Q931" i="15"/>
  <c r="O932" i="15"/>
  <c r="P932" i="15"/>
  <c r="Q932" i="15"/>
  <c r="O933" i="15"/>
  <c r="P933" i="15"/>
  <c r="Q933" i="15"/>
  <c r="O934" i="15"/>
  <c r="P934" i="15"/>
  <c r="Q934" i="15"/>
  <c r="O935" i="15"/>
  <c r="Q935" i="15" s="1"/>
  <c r="P935" i="15"/>
  <c r="O936" i="15"/>
  <c r="Q936" i="15" s="1"/>
  <c r="P936" i="15"/>
  <c r="O937" i="15"/>
  <c r="Q937" i="15" s="1"/>
  <c r="P937" i="15"/>
  <c r="O938" i="15"/>
  <c r="Q938" i="15" s="1"/>
  <c r="P938" i="15"/>
  <c r="O939" i="15"/>
  <c r="P939" i="15"/>
  <c r="Q939" i="15"/>
  <c r="O940" i="15"/>
  <c r="P940" i="15"/>
  <c r="Q940" i="15"/>
  <c r="O941" i="15"/>
  <c r="P941" i="15"/>
  <c r="Q941" i="15"/>
  <c r="O942" i="15"/>
  <c r="P942" i="15"/>
  <c r="Q942" i="15"/>
  <c r="O943" i="15"/>
  <c r="Q943" i="15" s="1"/>
  <c r="P943" i="15"/>
  <c r="O944" i="15"/>
  <c r="Q944" i="15" s="1"/>
  <c r="P944" i="15"/>
  <c r="O945" i="15"/>
  <c r="Q945" i="15" s="1"/>
  <c r="P945" i="15"/>
  <c r="O946" i="15"/>
  <c r="Q946" i="15" s="1"/>
  <c r="P946" i="15"/>
  <c r="O947" i="15"/>
  <c r="P947" i="15"/>
  <c r="Q947" i="15"/>
  <c r="O948" i="15"/>
  <c r="P948" i="15"/>
  <c r="Q948" i="15"/>
  <c r="O949" i="15"/>
  <c r="P949" i="15"/>
  <c r="Q949" i="15"/>
  <c r="O950" i="15"/>
  <c r="P950" i="15"/>
  <c r="Q950" i="15"/>
  <c r="O951" i="15"/>
  <c r="Q951" i="15" s="1"/>
  <c r="P951" i="15"/>
  <c r="O952" i="15"/>
  <c r="Q952" i="15" s="1"/>
  <c r="P952" i="15"/>
  <c r="O953" i="15"/>
  <c r="Q953" i="15" s="1"/>
  <c r="P953" i="15"/>
  <c r="O954" i="15"/>
  <c r="Q954" i="15" s="1"/>
  <c r="P954" i="15"/>
  <c r="O955" i="15"/>
  <c r="P955" i="15"/>
  <c r="Q955" i="15"/>
  <c r="O956" i="15"/>
  <c r="P956" i="15"/>
  <c r="Q956" i="15"/>
  <c r="O957" i="15"/>
  <c r="P957" i="15"/>
  <c r="Q957" i="15"/>
  <c r="O958" i="15"/>
  <c r="P958" i="15"/>
  <c r="Q958" i="15"/>
  <c r="O959" i="15"/>
  <c r="Q959" i="15" s="1"/>
  <c r="P959" i="15"/>
  <c r="O960" i="15"/>
  <c r="Q960" i="15" s="1"/>
  <c r="P960" i="15"/>
  <c r="O961" i="15"/>
  <c r="Q961" i="15" s="1"/>
  <c r="P961" i="15"/>
  <c r="O962" i="15"/>
  <c r="Q962" i="15" s="1"/>
  <c r="P962" i="15"/>
  <c r="O963" i="15"/>
  <c r="P963" i="15"/>
  <c r="Q963" i="15"/>
  <c r="O964" i="15"/>
  <c r="P964" i="15"/>
  <c r="Q964" i="15"/>
  <c r="O965" i="15"/>
  <c r="P965" i="15"/>
  <c r="Q965" i="15"/>
  <c r="O966" i="15"/>
  <c r="P966" i="15"/>
  <c r="Q966" i="15"/>
  <c r="O967" i="15"/>
  <c r="Q967" i="15" s="1"/>
  <c r="P967" i="15"/>
  <c r="O968" i="15"/>
  <c r="Q968" i="15" s="1"/>
  <c r="P968" i="15"/>
  <c r="O969" i="15"/>
  <c r="Q969" i="15" s="1"/>
  <c r="P969" i="15"/>
  <c r="O970" i="15"/>
  <c r="Q970" i="15" s="1"/>
  <c r="P970" i="15"/>
  <c r="O971" i="15"/>
  <c r="P971" i="15"/>
  <c r="Q971" i="15"/>
  <c r="O972" i="15"/>
  <c r="P972" i="15"/>
  <c r="Q972" i="15"/>
  <c r="O973" i="15"/>
  <c r="P973" i="15"/>
  <c r="Q973" i="15"/>
  <c r="O974" i="15"/>
  <c r="P974" i="15"/>
  <c r="Q974" i="15"/>
  <c r="O975" i="15"/>
  <c r="Q975" i="15" s="1"/>
  <c r="P975" i="15"/>
  <c r="O976" i="15"/>
  <c r="Q976" i="15" s="1"/>
  <c r="P976" i="15"/>
  <c r="O977" i="15"/>
  <c r="Q977" i="15" s="1"/>
  <c r="P977" i="15"/>
  <c r="O978" i="15"/>
  <c r="Q978" i="15" s="1"/>
  <c r="P978" i="15"/>
  <c r="O979" i="15"/>
  <c r="P979" i="15"/>
  <c r="Q979" i="15"/>
  <c r="O980" i="15"/>
  <c r="P980" i="15"/>
  <c r="Q980" i="15"/>
  <c r="O981" i="15"/>
  <c r="P981" i="15"/>
  <c r="Q981" i="15"/>
  <c r="O982" i="15"/>
  <c r="P982" i="15"/>
  <c r="Q982" i="15"/>
  <c r="O983" i="15"/>
  <c r="Q983" i="15" s="1"/>
  <c r="P983" i="15"/>
  <c r="O984" i="15"/>
  <c r="Q984" i="15" s="1"/>
  <c r="P984" i="15"/>
  <c r="O985" i="15"/>
  <c r="Q985" i="15" s="1"/>
  <c r="P985" i="15"/>
  <c r="O986" i="15"/>
  <c r="Q986" i="15" s="1"/>
  <c r="P986" i="15"/>
  <c r="O987" i="15"/>
  <c r="P987" i="15"/>
  <c r="Q987" i="15"/>
  <c r="O988" i="15"/>
  <c r="P988" i="15"/>
  <c r="Q988" i="15"/>
  <c r="O989" i="15"/>
  <c r="P989" i="15"/>
  <c r="Q989" i="15"/>
  <c r="O990" i="15"/>
  <c r="P990" i="15"/>
  <c r="Q990" i="15"/>
  <c r="O991" i="15"/>
  <c r="Q991" i="15" s="1"/>
  <c r="P991" i="15"/>
  <c r="O992" i="15"/>
  <c r="Q992" i="15" s="1"/>
  <c r="P992" i="15"/>
  <c r="O993" i="15"/>
  <c r="Q993" i="15" s="1"/>
  <c r="P993" i="15"/>
  <c r="O994" i="15"/>
  <c r="Q994" i="15" s="1"/>
  <c r="P994" i="15"/>
  <c r="O995" i="15"/>
  <c r="P995" i="15"/>
  <c r="Q995" i="15"/>
  <c r="O996" i="15"/>
  <c r="P996" i="15"/>
  <c r="Q996" i="15"/>
  <c r="O997" i="15"/>
  <c r="P997" i="15"/>
  <c r="Q997" i="15"/>
  <c r="O998" i="15"/>
  <c r="P998" i="15"/>
  <c r="Q998" i="15"/>
  <c r="O999" i="15"/>
  <c r="Q999" i="15" s="1"/>
  <c r="P999" i="15"/>
  <c r="O1000" i="15"/>
  <c r="Q1000" i="15" s="1"/>
  <c r="P1000" i="15"/>
  <c r="O1001" i="15"/>
  <c r="Q1001" i="15" s="1"/>
  <c r="P1001" i="15"/>
  <c r="O1002" i="15"/>
  <c r="Q1002" i="15" s="1"/>
  <c r="P1002" i="15"/>
  <c r="O1003" i="15"/>
  <c r="P1003" i="15"/>
  <c r="Q1003" i="15"/>
  <c r="O1004" i="15"/>
  <c r="P1004" i="15"/>
  <c r="Q1004" i="15"/>
  <c r="O1005" i="15"/>
  <c r="P1005" i="15"/>
  <c r="Q1005" i="15"/>
  <c r="O9" i="4"/>
  <c r="P9" i="4"/>
  <c r="Q9" i="4" s="1"/>
  <c r="O10" i="4"/>
  <c r="Q10" i="4" s="1"/>
  <c r="P10" i="4"/>
  <c r="O11" i="4"/>
  <c r="Q11" i="4" s="1"/>
  <c r="P11" i="4"/>
  <c r="O12" i="4"/>
  <c r="P12" i="4"/>
  <c r="Q12" i="4"/>
  <c r="O13" i="4"/>
  <c r="Q13" i="4" s="1"/>
  <c r="P13" i="4"/>
  <c r="O14" i="4"/>
  <c r="P14" i="4"/>
  <c r="Q14" i="4"/>
  <c r="O15" i="4"/>
  <c r="Q15" i="4" s="1"/>
  <c r="P15" i="4"/>
  <c r="O16" i="4"/>
  <c r="Q16" i="4" s="1"/>
  <c r="P16" i="4"/>
  <c r="O17" i="4"/>
  <c r="P17" i="4"/>
  <c r="Q17" i="4" s="1"/>
  <c r="O18" i="4"/>
  <c r="Q18" i="4" s="1"/>
  <c r="P18" i="4"/>
  <c r="O19" i="4"/>
  <c r="Q19" i="4" s="1"/>
  <c r="P19" i="4"/>
  <c r="O20" i="4"/>
  <c r="Q20" i="4" s="1"/>
  <c r="P20" i="4"/>
  <c r="O21" i="4"/>
  <c r="Q21" i="4" s="1"/>
  <c r="P21" i="4"/>
  <c r="O22" i="4"/>
  <c r="P22" i="4"/>
  <c r="Q22" i="4"/>
  <c r="O23" i="4"/>
  <c r="Q23" i="4" s="1"/>
  <c r="P23" i="4"/>
  <c r="O24" i="4"/>
  <c r="Q24" i="4" s="1"/>
  <c r="P24" i="4"/>
  <c r="O25" i="4"/>
  <c r="P25" i="4"/>
  <c r="Q25" i="4" s="1"/>
  <c r="O26" i="4"/>
  <c r="Q26" i="4" s="1"/>
  <c r="P26" i="4"/>
  <c r="O27" i="4"/>
  <c r="Q27" i="4" s="1"/>
  <c r="P27" i="4"/>
  <c r="O28" i="4"/>
  <c r="Q28" i="4" s="1"/>
  <c r="P28" i="4"/>
  <c r="O29" i="4"/>
  <c r="Q29" i="4" s="1"/>
  <c r="P29" i="4"/>
  <c r="O30" i="4"/>
  <c r="P30" i="4"/>
  <c r="Q30" i="4"/>
  <c r="O31" i="4"/>
  <c r="P31" i="4"/>
  <c r="O32" i="4"/>
  <c r="Q32" i="4" s="1"/>
  <c r="P32" i="4"/>
  <c r="O33" i="4"/>
  <c r="Q33" i="4" s="1"/>
  <c r="P33" i="4"/>
  <c r="O34" i="4"/>
  <c r="Q34" i="4" s="1"/>
  <c r="P34" i="4"/>
  <c r="O35" i="4"/>
  <c r="Q35" i="4" s="1"/>
  <c r="P35" i="4"/>
  <c r="O36" i="4"/>
  <c r="P36" i="4"/>
  <c r="Q36" i="4"/>
  <c r="O37" i="4"/>
  <c r="Q37" i="4" s="1"/>
  <c r="P37" i="4"/>
  <c r="O38" i="4"/>
  <c r="P38" i="4"/>
  <c r="Q38" i="4"/>
  <c r="O39" i="4"/>
  <c r="P39" i="4"/>
  <c r="O40" i="4"/>
  <c r="Q40" i="4" s="1"/>
  <c r="P40" i="4"/>
  <c r="O41" i="4"/>
  <c r="Q41" i="4" s="1"/>
  <c r="P41" i="4"/>
  <c r="O42" i="4"/>
  <c r="Q42" i="4" s="1"/>
  <c r="P42" i="4"/>
  <c r="O43" i="4"/>
  <c r="Q43" i="4" s="1"/>
  <c r="P43" i="4"/>
  <c r="O44" i="4"/>
  <c r="P44" i="4"/>
  <c r="Q44" i="4"/>
  <c r="O45" i="4"/>
  <c r="Q45" i="4" s="1"/>
  <c r="P45" i="4"/>
  <c r="O46" i="4"/>
  <c r="P46" i="4"/>
  <c r="Q46" i="4"/>
  <c r="O47" i="4"/>
  <c r="P47" i="4"/>
  <c r="Q47" i="4" s="1"/>
  <c r="O48" i="4"/>
  <c r="Q48" i="4" s="1"/>
  <c r="P48" i="4"/>
  <c r="O49" i="4"/>
  <c r="P49" i="4"/>
  <c r="O50" i="4"/>
  <c r="Q50" i="4" s="1"/>
  <c r="P50" i="4"/>
  <c r="O51" i="4"/>
  <c r="P51" i="4"/>
  <c r="Q51" i="4" s="1"/>
  <c r="O52" i="4"/>
  <c r="P52" i="4"/>
  <c r="Q52" i="4"/>
  <c r="O53" i="4"/>
  <c r="Q53" i="4" s="1"/>
  <c r="P53" i="4"/>
  <c r="O54" i="4"/>
  <c r="P54" i="4"/>
  <c r="Q54" i="4"/>
  <c r="O55" i="4"/>
  <c r="P55" i="4"/>
  <c r="Q55" i="4" s="1"/>
  <c r="O56" i="4"/>
  <c r="Q56" i="4" s="1"/>
  <c r="P56" i="4"/>
  <c r="O57" i="4"/>
  <c r="Q57" i="4" s="1"/>
  <c r="P57" i="4"/>
  <c r="O58" i="4"/>
  <c r="Q58" i="4" s="1"/>
  <c r="P58" i="4"/>
  <c r="O59" i="4"/>
  <c r="P59" i="4"/>
  <c r="Q59" i="4"/>
  <c r="O60" i="4"/>
  <c r="Q60" i="4" s="1"/>
  <c r="P60" i="4"/>
  <c r="O61" i="4"/>
  <c r="Q61" i="4" s="1"/>
  <c r="P61" i="4"/>
  <c r="O62" i="4"/>
  <c r="P62" i="4"/>
  <c r="Q62" i="4"/>
  <c r="O63" i="4"/>
  <c r="Q63" i="4" s="1"/>
  <c r="P63" i="4"/>
  <c r="O64" i="4"/>
  <c r="Q64" i="4" s="1"/>
  <c r="P64" i="4"/>
  <c r="O65" i="4"/>
  <c r="P65" i="4"/>
  <c r="O66" i="4"/>
  <c r="Q66" i="4" s="1"/>
  <c r="P66" i="4"/>
  <c r="O67" i="4"/>
  <c r="P67" i="4"/>
  <c r="Q67" i="4"/>
  <c r="O68" i="4"/>
  <c r="P68" i="4"/>
  <c r="Q68" i="4"/>
  <c r="O69" i="4"/>
  <c r="Q69" i="4" s="1"/>
  <c r="P69" i="4"/>
  <c r="O70" i="4"/>
  <c r="P70" i="4"/>
  <c r="Q70" i="4"/>
  <c r="O71" i="4"/>
  <c r="P71" i="4"/>
  <c r="Q71" i="4" s="1"/>
  <c r="O72" i="4"/>
  <c r="Q72" i="4" s="1"/>
  <c r="P72" i="4"/>
  <c r="O73" i="4"/>
  <c r="P73" i="4"/>
  <c r="O74" i="4"/>
  <c r="Q74" i="4" s="1"/>
  <c r="P74" i="4"/>
  <c r="O75" i="4"/>
  <c r="P75" i="4"/>
  <c r="Q75" i="4"/>
  <c r="O76" i="4"/>
  <c r="P76" i="4"/>
  <c r="Q76" i="4"/>
  <c r="O77" i="4"/>
  <c r="Q77" i="4" s="1"/>
  <c r="P77" i="4"/>
  <c r="O78" i="4"/>
  <c r="P78" i="4"/>
  <c r="Q78" i="4"/>
  <c r="O79" i="4"/>
  <c r="P79" i="4"/>
  <c r="Q79" i="4" s="1"/>
  <c r="O80" i="4"/>
  <c r="Q80" i="4" s="1"/>
  <c r="P80" i="4"/>
  <c r="O81" i="4"/>
  <c r="P81" i="4"/>
  <c r="O82" i="4"/>
  <c r="Q82" i="4" s="1"/>
  <c r="P82" i="4"/>
  <c r="O83" i="4"/>
  <c r="P83" i="4"/>
  <c r="Q83" i="4"/>
  <c r="O84" i="4"/>
  <c r="P84" i="4"/>
  <c r="Q84" i="4"/>
  <c r="O85" i="4"/>
  <c r="Q85" i="4" s="1"/>
  <c r="P85" i="4"/>
  <c r="O86" i="4"/>
  <c r="P86" i="4"/>
  <c r="Q86" i="4"/>
  <c r="O87" i="4"/>
  <c r="P87" i="4"/>
  <c r="Q87" i="4" s="1"/>
  <c r="O88" i="4"/>
  <c r="Q88" i="4" s="1"/>
  <c r="P88" i="4"/>
  <c r="O89" i="4"/>
  <c r="Q89" i="4" s="1"/>
  <c r="P89" i="4"/>
  <c r="O90" i="4"/>
  <c r="Q90" i="4" s="1"/>
  <c r="P90" i="4"/>
  <c r="O91" i="4"/>
  <c r="P91" i="4"/>
  <c r="Q91" i="4"/>
  <c r="O92" i="4"/>
  <c r="Q92" i="4" s="1"/>
  <c r="P92" i="4"/>
  <c r="O93" i="4"/>
  <c r="Q93" i="4" s="1"/>
  <c r="P93" i="4"/>
  <c r="O94" i="4"/>
  <c r="P94" i="4"/>
  <c r="Q94" i="4"/>
  <c r="O95" i="4"/>
  <c r="P95" i="4"/>
  <c r="Q95" i="4" s="1"/>
  <c r="O96" i="4"/>
  <c r="Q96" i="4" s="1"/>
  <c r="P96" i="4"/>
  <c r="O97" i="4"/>
  <c r="Q97" i="4" s="1"/>
  <c r="P97" i="4"/>
  <c r="O98" i="4"/>
  <c r="Q98" i="4" s="1"/>
  <c r="P98" i="4"/>
  <c r="O99" i="4"/>
  <c r="P99" i="4"/>
  <c r="Q99" i="4"/>
  <c r="O100" i="4"/>
  <c r="Q100" i="4" s="1"/>
  <c r="P100" i="4"/>
  <c r="O101" i="4"/>
  <c r="Q101" i="4" s="1"/>
  <c r="P101" i="4"/>
  <c r="O102" i="4"/>
  <c r="P102" i="4"/>
  <c r="Q102" i="4"/>
  <c r="O103" i="4"/>
  <c r="P103" i="4"/>
  <c r="Q103" i="4" s="1"/>
  <c r="O104" i="4"/>
  <c r="Q104" i="4" s="1"/>
  <c r="P104" i="4"/>
  <c r="O105" i="4"/>
  <c r="P105" i="4"/>
  <c r="O106" i="4"/>
  <c r="Q106" i="4" s="1"/>
  <c r="P106" i="4"/>
  <c r="O107" i="4"/>
  <c r="P107" i="4"/>
  <c r="Q107" i="4"/>
  <c r="O108" i="4"/>
  <c r="Q108" i="4" s="1"/>
  <c r="P108" i="4"/>
  <c r="O109" i="4"/>
  <c r="Q109" i="4" s="1"/>
  <c r="P109" i="4"/>
  <c r="O110" i="4"/>
  <c r="P110" i="4"/>
  <c r="Q110" i="4"/>
  <c r="O111" i="4"/>
  <c r="P111" i="4"/>
  <c r="Q111" i="4" s="1"/>
  <c r="O112" i="4"/>
  <c r="Q112" i="4" s="1"/>
  <c r="P112" i="4"/>
  <c r="O113" i="4"/>
  <c r="P113" i="4"/>
  <c r="O114" i="4"/>
  <c r="Q114" i="4" s="1"/>
  <c r="P114" i="4"/>
  <c r="O115" i="4"/>
  <c r="P115" i="4"/>
  <c r="Q115" i="4"/>
  <c r="O116" i="4"/>
  <c r="P116" i="4"/>
  <c r="Q116" i="4"/>
  <c r="O117" i="4"/>
  <c r="Q117" i="4" s="1"/>
  <c r="P117" i="4"/>
  <c r="O118" i="4"/>
  <c r="P118" i="4"/>
  <c r="Q118" i="4"/>
  <c r="O119" i="4"/>
  <c r="P119" i="4"/>
  <c r="Q119" i="4" s="1"/>
  <c r="O120" i="4"/>
  <c r="Q120" i="4" s="1"/>
  <c r="P120" i="4"/>
  <c r="O121" i="4"/>
  <c r="P121" i="4"/>
  <c r="O122" i="4"/>
  <c r="Q122" i="4" s="1"/>
  <c r="P122" i="4"/>
  <c r="O123" i="4"/>
  <c r="P123" i="4"/>
  <c r="Q123" i="4"/>
  <c r="O124" i="4"/>
  <c r="Q124" i="4" s="1"/>
  <c r="P124" i="4"/>
  <c r="O125" i="4"/>
  <c r="Q125" i="4" s="1"/>
  <c r="P125" i="4"/>
  <c r="O126" i="4"/>
  <c r="P126" i="4"/>
  <c r="Q126" i="4"/>
  <c r="O127" i="4"/>
  <c r="P127" i="4"/>
  <c r="Q127" i="4" s="1"/>
  <c r="O128" i="4"/>
  <c r="Q128" i="4" s="1"/>
  <c r="P128" i="4"/>
  <c r="O129" i="4"/>
  <c r="P129" i="4"/>
  <c r="O130" i="4"/>
  <c r="Q130" i="4" s="1"/>
  <c r="P130" i="4"/>
  <c r="O131" i="4"/>
  <c r="P131" i="4"/>
  <c r="Q131" i="4"/>
  <c r="O132" i="4"/>
  <c r="P132" i="4"/>
  <c r="Q132" i="4"/>
  <c r="O133" i="4"/>
  <c r="Q133" i="4" s="1"/>
  <c r="P133" i="4"/>
  <c r="O134" i="4"/>
  <c r="P134" i="4"/>
  <c r="Q134" i="4"/>
  <c r="O135" i="4"/>
  <c r="P135" i="4"/>
  <c r="Q135" i="4" s="1"/>
  <c r="O136" i="4"/>
  <c r="Q136" i="4" s="1"/>
  <c r="P136" i="4"/>
  <c r="O137" i="4"/>
  <c r="P137" i="4"/>
  <c r="O138" i="4"/>
  <c r="Q138" i="4" s="1"/>
  <c r="P138" i="4"/>
  <c r="O139" i="4"/>
  <c r="P139" i="4"/>
  <c r="Q139" i="4"/>
  <c r="O140" i="4"/>
  <c r="P140" i="4"/>
  <c r="Q140" i="4"/>
  <c r="O141" i="4"/>
  <c r="Q141" i="4" s="1"/>
  <c r="P141" i="4"/>
  <c r="O142" i="4"/>
  <c r="P142" i="4"/>
  <c r="Q142" i="4"/>
  <c r="O143" i="4"/>
  <c r="P143" i="4"/>
  <c r="Q143" i="4" s="1"/>
  <c r="O144" i="4"/>
  <c r="Q144" i="4" s="1"/>
  <c r="P144" i="4"/>
  <c r="O145" i="4"/>
  <c r="P145" i="4"/>
  <c r="O146" i="4"/>
  <c r="Q146" i="4" s="1"/>
  <c r="P146" i="4"/>
  <c r="O147" i="4"/>
  <c r="Q147" i="4" s="1"/>
  <c r="P147" i="4"/>
  <c r="O148" i="4"/>
  <c r="Q148" i="4" s="1"/>
  <c r="P148" i="4"/>
  <c r="O149" i="4"/>
  <c r="Q149" i="4" s="1"/>
  <c r="P149" i="4"/>
  <c r="O150" i="4"/>
  <c r="P150" i="4"/>
  <c r="Q150" i="4"/>
  <c r="O151" i="4"/>
  <c r="P151" i="4"/>
  <c r="Q151" i="4" s="1"/>
  <c r="O152" i="4"/>
  <c r="Q152" i="4" s="1"/>
  <c r="P152" i="4"/>
  <c r="O153" i="4"/>
  <c r="P153" i="4"/>
  <c r="O154" i="4"/>
  <c r="Q154" i="4" s="1"/>
  <c r="P154" i="4"/>
  <c r="O155" i="4"/>
  <c r="P155" i="4"/>
  <c r="Q155" i="4"/>
  <c r="O156" i="4"/>
  <c r="P156" i="4"/>
  <c r="Q156" i="4"/>
  <c r="O157" i="4"/>
  <c r="Q157" i="4" s="1"/>
  <c r="P157" i="4"/>
  <c r="O158" i="4"/>
  <c r="P158" i="4"/>
  <c r="Q158" i="4"/>
  <c r="O159" i="4"/>
  <c r="P159" i="4"/>
  <c r="Q159" i="4" s="1"/>
  <c r="O160" i="4"/>
  <c r="Q160" i="4" s="1"/>
  <c r="P160" i="4"/>
  <c r="O161" i="4"/>
  <c r="P161" i="4"/>
  <c r="O162" i="4"/>
  <c r="Q162" i="4" s="1"/>
  <c r="P162" i="4"/>
  <c r="O163" i="4"/>
  <c r="P163" i="4"/>
  <c r="Q163" i="4"/>
  <c r="O164" i="4"/>
  <c r="P164" i="4"/>
  <c r="Q164" i="4"/>
  <c r="O165" i="4"/>
  <c r="Q165" i="4" s="1"/>
  <c r="P165" i="4"/>
  <c r="O166" i="4"/>
  <c r="P166" i="4"/>
  <c r="Q166" i="4"/>
  <c r="O167" i="4"/>
  <c r="P167" i="4"/>
  <c r="Q167" i="4" s="1"/>
  <c r="O168" i="4"/>
  <c r="Q168" i="4" s="1"/>
  <c r="P168" i="4"/>
  <c r="O169" i="4"/>
  <c r="P169" i="4"/>
  <c r="O170" i="4"/>
  <c r="Q170" i="4" s="1"/>
  <c r="P170" i="4"/>
  <c r="O171" i="4"/>
  <c r="P171" i="4"/>
  <c r="Q171" i="4"/>
  <c r="O172" i="4"/>
  <c r="Q172" i="4" s="1"/>
  <c r="P172" i="4"/>
  <c r="O173" i="4"/>
  <c r="Q173" i="4" s="1"/>
  <c r="P173" i="4"/>
  <c r="O174" i="4"/>
  <c r="P174" i="4"/>
  <c r="Q174" i="4"/>
  <c r="O175" i="4"/>
  <c r="Q175" i="4" s="1"/>
  <c r="P175" i="4"/>
  <c r="O176" i="4"/>
  <c r="Q176" i="4" s="1"/>
  <c r="P176" i="4"/>
  <c r="O177" i="4"/>
  <c r="Q177" i="4" s="1"/>
  <c r="P177" i="4"/>
  <c r="O178" i="4"/>
  <c r="Q178" i="4" s="1"/>
  <c r="P178" i="4"/>
  <c r="O179" i="4"/>
  <c r="P179" i="4"/>
  <c r="Q179" i="4"/>
  <c r="O180" i="4"/>
  <c r="Q180" i="4" s="1"/>
  <c r="P180" i="4"/>
  <c r="O181" i="4"/>
  <c r="Q181" i="4" s="1"/>
  <c r="P181" i="4"/>
  <c r="O182" i="4"/>
  <c r="P182" i="4"/>
  <c r="Q182" i="4"/>
  <c r="O183" i="4"/>
  <c r="P183" i="4"/>
  <c r="Q183" i="4" s="1"/>
  <c r="O184" i="4"/>
  <c r="Q184" i="4" s="1"/>
  <c r="P184" i="4"/>
  <c r="O185" i="4"/>
  <c r="Q185" i="4" s="1"/>
  <c r="P185" i="4"/>
  <c r="O186" i="4"/>
  <c r="Q186" i="4" s="1"/>
  <c r="P186" i="4"/>
  <c r="O187" i="4"/>
  <c r="Q187" i="4" s="1"/>
  <c r="P187" i="4"/>
  <c r="O188" i="4"/>
  <c r="P188" i="4"/>
  <c r="Q188" i="4"/>
  <c r="O189" i="4"/>
  <c r="Q189" i="4" s="1"/>
  <c r="P189" i="4"/>
  <c r="O190" i="4"/>
  <c r="P190" i="4"/>
  <c r="Q190" i="4"/>
  <c r="O191" i="4"/>
  <c r="P191" i="4"/>
  <c r="Q191" i="4" s="1"/>
  <c r="O192" i="4"/>
  <c r="Q192" i="4" s="1"/>
  <c r="P192" i="4"/>
  <c r="O193" i="4"/>
  <c r="P193" i="4"/>
  <c r="O194" i="4"/>
  <c r="Q194" i="4" s="1"/>
  <c r="P194" i="4"/>
  <c r="O195" i="4"/>
  <c r="P195" i="4"/>
  <c r="Q195" i="4"/>
  <c r="O196" i="4"/>
  <c r="Q196" i="4" s="1"/>
  <c r="P196" i="4"/>
  <c r="O197" i="4"/>
  <c r="Q197" i="4" s="1"/>
  <c r="P197" i="4"/>
  <c r="O198" i="4"/>
  <c r="P198" i="4"/>
  <c r="Q198" i="4"/>
  <c r="O199" i="4"/>
  <c r="Q199" i="4" s="1"/>
  <c r="P199" i="4"/>
  <c r="O200" i="4"/>
  <c r="Q200" i="4" s="1"/>
  <c r="P200" i="4"/>
  <c r="O201" i="4"/>
  <c r="Q201" i="4" s="1"/>
  <c r="P201" i="4"/>
  <c r="O202" i="4"/>
  <c r="Q202" i="4" s="1"/>
  <c r="P202" i="4"/>
  <c r="O203" i="4"/>
  <c r="P203" i="4"/>
  <c r="Q203" i="4" s="1"/>
  <c r="O204" i="4"/>
  <c r="P204" i="4"/>
  <c r="Q204" i="4"/>
  <c r="O205" i="4"/>
  <c r="Q205" i="4" s="1"/>
  <c r="P205" i="4"/>
  <c r="O206" i="4"/>
  <c r="P206" i="4"/>
  <c r="Q206" i="4"/>
  <c r="O207" i="4"/>
  <c r="P207" i="4"/>
  <c r="O208" i="4"/>
  <c r="Q208" i="4" s="1"/>
  <c r="P208" i="4"/>
  <c r="O209" i="4"/>
  <c r="P209" i="4"/>
  <c r="O210" i="4"/>
  <c r="Q210" i="4" s="1"/>
  <c r="P210" i="4"/>
  <c r="O211" i="4"/>
  <c r="Q211" i="4" s="1"/>
  <c r="P211" i="4"/>
  <c r="O212" i="4"/>
  <c r="P212" i="4"/>
  <c r="Q212" i="4"/>
  <c r="O213" i="4"/>
  <c r="Q213" i="4" s="1"/>
  <c r="P213" i="4"/>
  <c r="O214" i="4"/>
  <c r="P214" i="4"/>
  <c r="Q214" i="4"/>
  <c r="O215" i="4"/>
  <c r="Q215" i="4" s="1"/>
  <c r="P215" i="4"/>
  <c r="O216" i="4"/>
  <c r="Q216" i="4" s="1"/>
  <c r="P216" i="4"/>
  <c r="O217" i="4"/>
  <c r="Q217" i="4" s="1"/>
  <c r="P217" i="4"/>
  <c r="O218" i="4"/>
  <c r="Q218" i="4" s="1"/>
  <c r="P218" i="4"/>
  <c r="O219" i="4"/>
  <c r="Q219" i="4" s="1"/>
  <c r="P219" i="4"/>
  <c r="O220" i="4"/>
  <c r="Q220" i="4" s="1"/>
  <c r="P220" i="4"/>
  <c r="O221" i="4"/>
  <c r="Q221" i="4" s="1"/>
  <c r="P221" i="4"/>
  <c r="O222" i="4"/>
  <c r="P222" i="4"/>
  <c r="Q222" i="4"/>
  <c r="O223" i="4"/>
  <c r="P223" i="4"/>
  <c r="O224" i="4"/>
  <c r="Q224" i="4" s="1"/>
  <c r="P224" i="4"/>
  <c r="O225" i="4"/>
  <c r="P225" i="4"/>
  <c r="O226" i="4"/>
  <c r="Q226" i="4" s="1"/>
  <c r="P226" i="4"/>
  <c r="O227" i="4"/>
  <c r="Q227" i="4" s="1"/>
  <c r="P227" i="4"/>
  <c r="O228" i="4"/>
  <c r="Q228" i="4" s="1"/>
  <c r="P228" i="4"/>
  <c r="O229" i="4"/>
  <c r="Q229" i="4" s="1"/>
  <c r="P229" i="4"/>
  <c r="O230" i="4"/>
  <c r="P230" i="4"/>
  <c r="Q230" i="4"/>
  <c r="O231" i="4"/>
  <c r="P231" i="4"/>
  <c r="O232" i="4"/>
  <c r="Q232" i="4" s="1"/>
  <c r="P232" i="4"/>
  <c r="O233" i="4"/>
  <c r="Q233" i="4" s="1"/>
  <c r="P233" i="4"/>
  <c r="O234" i="4"/>
  <c r="Q234" i="4" s="1"/>
  <c r="P234" i="4"/>
  <c r="O235" i="4"/>
  <c r="Q235" i="4" s="1"/>
  <c r="P235" i="4"/>
  <c r="O236" i="4"/>
  <c r="P236" i="4"/>
  <c r="Q236" i="4"/>
  <c r="O237" i="4"/>
  <c r="Q237" i="4" s="1"/>
  <c r="P237" i="4"/>
  <c r="O238" i="4"/>
  <c r="P238" i="4"/>
  <c r="Q238" i="4"/>
  <c r="O239" i="4"/>
  <c r="P239" i="4"/>
  <c r="O240" i="4"/>
  <c r="Q240" i="4" s="1"/>
  <c r="P240" i="4"/>
  <c r="O241" i="4"/>
  <c r="P241" i="4"/>
  <c r="O242" i="4"/>
  <c r="Q242" i="4" s="1"/>
  <c r="P242" i="4"/>
  <c r="O243" i="4"/>
  <c r="P243" i="4"/>
  <c r="Q243" i="4"/>
  <c r="O244" i="4"/>
  <c r="P244" i="4"/>
  <c r="Q244" i="4"/>
  <c r="O245" i="4"/>
  <c r="Q245" i="4" s="1"/>
  <c r="P245" i="4"/>
  <c r="O246" i="4"/>
  <c r="P246" i="4"/>
  <c r="Q246" i="4"/>
  <c r="O247" i="4"/>
  <c r="P247" i="4"/>
  <c r="O248" i="4"/>
  <c r="Q248" i="4" s="1"/>
  <c r="P248" i="4"/>
  <c r="O249" i="4"/>
  <c r="Q249" i="4" s="1"/>
  <c r="P249" i="4"/>
  <c r="O250" i="4"/>
  <c r="Q250" i="4" s="1"/>
  <c r="P250" i="4"/>
  <c r="O251" i="4"/>
  <c r="P251" i="4"/>
  <c r="Q251" i="4"/>
  <c r="O252" i="4"/>
  <c r="Q252" i="4" s="1"/>
  <c r="P252" i="4"/>
  <c r="O253" i="4"/>
  <c r="Q253" i="4" s="1"/>
  <c r="P253" i="4"/>
  <c r="O254" i="4"/>
  <c r="P254" i="4"/>
  <c r="Q254" i="4"/>
  <c r="O255" i="4"/>
  <c r="P255" i="4"/>
  <c r="Q255" i="4" s="1"/>
  <c r="O256" i="4"/>
  <c r="Q256" i="4" s="1"/>
  <c r="P256" i="4"/>
  <c r="O257" i="4"/>
  <c r="Q257" i="4" s="1"/>
  <c r="P257" i="4"/>
  <c r="O258" i="4"/>
  <c r="Q258" i="4" s="1"/>
  <c r="P258" i="4"/>
  <c r="O259" i="4"/>
  <c r="P259" i="4"/>
  <c r="Q259" i="4"/>
  <c r="O260" i="4"/>
  <c r="Q260" i="4" s="1"/>
  <c r="P260" i="4"/>
  <c r="O261" i="4"/>
  <c r="Q261" i="4" s="1"/>
  <c r="P261" i="4"/>
  <c r="O262" i="4"/>
  <c r="P262" i="4"/>
  <c r="Q262" i="4"/>
  <c r="O263" i="4"/>
  <c r="P263" i="4"/>
  <c r="O264" i="4"/>
  <c r="Q264" i="4" s="1"/>
  <c r="P264" i="4"/>
  <c r="O265" i="4"/>
  <c r="Q265" i="4" s="1"/>
  <c r="P265" i="4"/>
  <c r="O266" i="4"/>
  <c r="Q266" i="4" s="1"/>
  <c r="P266" i="4"/>
  <c r="O267" i="4"/>
  <c r="P267" i="4"/>
  <c r="Q267" i="4"/>
  <c r="O268" i="4"/>
  <c r="Q268" i="4" s="1"/>
  <c r="P268" i="4"/>
  <c r="O269" i="4"/>
  <c r="Q269" i="4" s="1"/>
  <c r="P269" i="4"/>
  <c r="O270" i="4"/>
  <c r="P270" i="4"/>
  <c r="Q270" i="4"/>
  <c r="O271" i="4"/>
  <c r="P271" i="4"/>
  <c r="O272" i="4"/>
  <c r="Q272" i="4" s="1"/>
  <c r="P272" i="4"/>
  <c r="O273" i="4"/>
  <c r="P273" i="4"/>
  <c r="O274" i="4"/>
  <c r="Q274" i="4" s="1"/>
  <c r="P274" i="4"/>
  <c r="O275" i="4"/>
  <c r="P275" i="4"/>
  <c r="Q275" i="4"/>
  <c r="O276" i="4"/>
  <c r="Q276" i="4" s="1"/>
  <c r="P276" i="4"/>
  <c r="O277" i="4"/>
  <c r="Q277" i="4" s="1"/>
  <c r="P277" i="4"/>
  <c r="O278" i="4"/>
  <c r="P278" i="4"/>
  <c r="Q278" i="4"/>
  <c r="O279" i="4"/>
  <c r="P279" i="4"/>
  <c r="Q279" i="4" s="1"/>
  <c r="O280" i="4"/>
  <c r="Q280" i="4" s="1"/>
  <c r="P280" i="4"/>
  <c r="O281" i="4"/>
  <c r="P281" i="4"/>
  <c r="O282" i="4"/>
  <c r="Q282" i="4" s="1"/>
  <c r="P282" i="4"/>
  <c r="O283" i="4"/>
  <c r="P283" i="4"/>
  <c r="Q283" i="4"/>
  <c r="O284" i="4"/>
  <c r="P284" i="4"/>
  <c r="Q284" i="4"/>
  <c r="O285" i="4"/>
  <c r="Q285" i="4" s="1"/>
  <c r="P285" i="4"/>
  <c r="O286" i="4"/>
  <c r="P286" i="4"/>
  <c r="Q286" i="4"/>
  <c r="O287" i="4"/>
  <c r="P287" i="4"/>
  <c r="Q287" i="4" s="1"/>
  <c r="O288" i="4"/>
  <c r="Q288" i="4" s="1"/>
  <c r="P288" i="4"/>
  <c r="O289" i="4"/>
  <c r="P289" i="4"/>
  <c r="O290" i="4"/>
  <c r="Q290" i="4" s="1"/>
  <c r="P290" i="4"/>
  <c r="O291" i="4"/>
  <c r="P291" i="4"/>
  <c r="Q291" i="4"/>
  <c r="O292" i="4"/>
  <c r="Q292" i="4" s="1"/>
  <c r="P292" i="4"/>
  <c r="O293" i="4"/>
  <c r="Q293" i="4" s="1"/>
  <c r="P293" i="4"/>
  <c r="O294" i="4"/>
  <c r="P294" i="4"/>
  <c r="Q294" i="4"/>
  <c r="O295" i="4"/>
  <c r="P295" i="4"/>
  <c r="Q295" i="4" s="1"/>
  <c r="O296" i="4"/>
  <c r="Q296" i="4" s="1"/>
  <c r="P296" i="4"/>
  <c r="O297" i="4"/>
  <c r="P297" i="4"/>
  <c r="O298" i="4"/>
  <c r="Q298" i="4" s="1"/>
  <c r="P298" i="4"/>
  <c r="O299" i="4"/>
  <c r="P299" i="4"/>
  <c r="Q299" i="4"/>
  <c r="O300" i="4"/>
  <c r="P300" i="4"/>
  <c r="Q300" i="4"/>
  <c r="O301" i="4"/>
  <c r="Q301" i="4" s="1"/>
  <c r="P301" i="4"/>
  <c r="O302" i="4"/>
  <c r="P302" i="4"/>
  <c r="Q302" i="4"/>
  <c r="O303" i="4"/>
  <c r="P303" i="4"/>
  <c r="Q303" i="4" s="1"/>
  <c r="O304" i="4"/>
  <c r="Q304" i="4" s="1"/>
  <c r="P304" i="4"/>
  <c r="O305" i="4"/>
  <c r="P305" i="4"/>
  <c r="O306" i="4"/>
  <c r="Q306" i="4" s="1"/>
  <c r="P306" i="4"/>
  <c r="O307" i="4"/>
  <c r="P307" i="4"/>
  <c r="Q307" i="4"/>
  <c r="O308" i="4"/>
  <c r="P308" i="4"/>
  <c r="Q308" i="4"/>
  <c r="O309" i="4"/>
  <c r="Q309" i="4" s="1"/>
  <c r="P309" i="4"/>
  <c r="O310" i="4"/>
  <c r="P310" i="4"/>
  <c r="Q310" i="4"/>
  <c r="O311" i="4"/>
  <c r="P311" i="4"/>
  <c r="Q311" i="4" s="1"/>
  <c r="O312" i="4"/>
  <c r="Q312" i="4" s="1"/>
  <c r="P312" i="4"/>
  <c r="O313" i="4"/>
  <c r="Q313" i="4" s="1"/>
  <c r="P313" i="4"/>
  <c r="O314" i="4"/>
  <c r="Q314" i="4" s="1"/>
  <c r="P314" i="4"/>
  <c r="O315" i="4"/>
  <c r="P315" i="4"/>
  <c r="Q315" i="4"/>
  <c r="O316" i="4"/>
  <c r="Q316" i="4" s="1"/>
  <c r="P316" i="4"/>
  <c r="O317" i="4"/>
  <c r="Q317" i="4" s="1"/>
  <c r="P317" i="4"/>
  <c r="O318" i="4"/>
  <c r="P318" i="4"/>
  <c r="Q318" i="4"/>
  <c r="O319" i="4"/>
  <c r="P319" i="4"/>
  <c r="Q319" i="4" s="1"/>
  <c r="O320" i="4"/>
  <c r="Q320" i="4" s="1"/>
  <c r="P320" i="4"/>
  <c r="O321" i="4"/>
  <c r="Q321" i="4" s="1"/>
  <c r="P321" i="4"/>
  <c r="O322" i="4"/>
  <c r="Q322" i="4" s="1"/>
  <c r="P322" i="4"/>
  <c r="O323" i="4"/>
  <c r="P323" i="4"/>
  <c r="Q323" i="4"/>
  <c r="O324" i="4"/>
  <c r="Q324" i="4" s="1"/>
  <c r="P324" i="4"/>
  <c r="O325" i="4"/>
  <c r="Q325" i="4" s="1"/>
  <c r="P325" i="4"/>
  <c r="O326" i="4"/>
  <c r="P326" i="4"/>
  <c r="Q326" i="4"/>
  <c r="O327" i="4"/>
  <c r="P327" i="4"/>
  <c r="Q327" i="4" s="1"/>
  <c r="O328" i="4"/>
  <c r="Q328" i="4" s="1"/>
  <c r="P328" i="4"/>
  <c r="O329" i="4"/>
  <c r="Q329" i="4" s="1"/>
  <c r="P329" i="4"/>
  <c r="O330" i="4"/>
  <c r="Q330" i="4" s="1"/>
  <c r="P330" i="4"/>
  <c r="O331" i="4"/>
  <c r="P331" i="4"/>
  <c r="Q331" i="4"/>
  <c r="O332" i="4"/>
  <c r="Q332" i="4" s="1"/>
  <c r="P332" i="4"/>
  <c r="O333" i="4"/>
  <c r="Q333" i="4" s="1"/>
  <c r="P333" i="4"/>
  <c r="O334" i="4"/>
  <c r="P334" i="4"/>
  <c r="Q334" i="4"/>
  <c r="O335" i="4"/>
  <c r="P335" i="4"/>
  <c r="Q335" i="4" s="1"/>
  <c r="O336" i="4"/>
  <c r="Q336" i="4" s="1"/>
  <c r="P336" i="4"/>
  <c r="O337" i="4"/>
  <c r="P337" i="4"/>
  <c r="O338" i="4"/>
  <c r="Q338" i="4" s="1"/>
  <c r="P338" i="4"/>
  <c r="O339" i="4"/>
  <c r="P339" i="4"/>
  <c r="Q339" i="4"/>
  <c r="O340" i="4"/>
  <c r="Q340" i="4" s="1"/>
  <c r="P340" i="4"/>
  <c r="O341" i="4"/>
  <c r="Q341" i="4" s="1"/>
  <c r="P341" i="4"/>
  <c r="O342" i="4"/>
  <c r="P342" i="4"/>
  <c r="Q342" i="4"/>
  <c r="O343" i="4"/>
  <c r="P343" i="4"/>
  <c r="Q343" i="4" s="1"/>
  <c r="O344" i="4"/>
  <c r="Q344" i="4" s="1"/>
  <c r="P344" i="4"/>
  <c r="O345" i="4"/>
  <c r="P345" i="4"/>
  <c r="O346" i="4"/>
  <c r="Q346" i="4" s="1"/>
  <c r="P346" i="4"/>
  <c r="O347" i="4"/>
  <c r="P347" i="4"/>
  <c r="Q347" i="4"/>
  <c r="O348" i="4"/>
  <c r="P348" i="4"/>
  <c r="Q348" i="4"/>
  <c r="O349" i="4"/>
  <c r="Q349" i="4" s="1"/>
  <c r="P349" i="4"/>
  <c r="O350" i="4"/>
  <c r="P350" i="4"/>
  <c r="Q350" i="4"/>
  <c r="O351" i="4"/>
  <c r="P351" i="4"/>
  <c r="Q351" i="4" s="1"/>
  <c r="O352" i="4"/>
  <c r="Q352" i="4" s="1"/>
  <c r="P352" i="4"/>
  <c r="O353" i="4"/>
  <c r="P353" i="4"/>
  <c r="O354" i="4"/>
  <c r="Q354" i="4" s="1"/>
  <c r="P354" i="4"/>
  <c r="O355" i="4"/>
  <c r="P355" i="4"/>
  <c r="Q355" i="4"/>
  <c r="O356" i="4"/>
  <c r="Q356" i="4" s="1"/>
  <c r="P356" i="4"/>
  <c r="O357" i="4"/>
  <c r="Q357" i="4" s="1"/>
  <c r="P357" i="4"/>
  <c r="O358" i="4"/>
  <c r="P358" i="4"/>
  <c r="Q358" i="4"/>
  <c r="O359" i="4"/>
  <c r="P359" i="4"/>
  <c r="Q359" i="4" s="1"/>
  <c r="O360" i="4"/>
  <c r="Q360" i="4" s="1"/>
  <c r="P360" i="4"/>
  <c r="O361" i="4"/>
  <c r="P361" i="4"/>
  <c r="O362" i="4"/>
  <c r="Q362" i="4" s="1"/>
  <c r="P362" i="4"/>
  <c r="O363" i="4"/>
  <c r="P363" i="4"/>
  <c r="Q363" i="4"/>
  <c r="O364" i="4"/>
  <c r="P364" i="4"/>
  <c r="Q364" i="4"/>
  <c r="O365" i="4"/>
  <c r="Q365" i="4" s="1"/>
  <c r="P365" i="4"/>
  <c r="O366" i="4"/>
  <c r="P366" i="4"/>
  <c r="Q366" i="4"/>
  <c r="O367" i="4"/>
  <c r="P367" i="4"/>
  <c r="Q367" i="4" s="1"/>
  <c r="O368" i="4"/>
  <c r="Q368" i="4" s="1"/>
  <c r="P368" i="4"/>
  <c r="O369" i="4"/>
  <c r="P369" i="4"/>
  <c r="O370" i="4"/>
  <c r="Q370" i="4" s="1"/>
  <c r="P370" i="4"/>
  <c r="O371" i="4"/>
  <c r="P371" i="4"/>
  <c r="Q371" i="4"/>
  <c r="O372" i="4"/>
  <c r="P372" i="4"/>
  <c r="Q372" i="4"/>
  <c r="O373" i="4"/>
  <c r="Q373" i="4" s="1"/>
  <c r="P373" i="4"/>
  <c r="O374" i="4"/>
  <c r="P374" i="4"/>
  <c r="Q374" i="4"/>
  <c r="O375" i="4"/>
  <c r="P375" i="4"/>
  <c r="Q375" i="4" s="1"/>
  <c r="O376" i="4"/>
  <c r="Q376" i="4" s="1"/>
  <c r="P376" i="4"/>
  <c r="O377" i="4"/>
  <c r="Q377" i="4" s="1"/>
  <c r="P377" i="4"/>
  <c r="O378" i="4"/>
  <c r="Q378" i="4" s="1"/>
  <c r="P378" i="4"/>
  <c r="O379" i="4"/>
  <c r="P379" i="4"/>
  <c r="Q379" i="4"/>
  <c r="O380" i="4"/>
  <c r="Q380" i="4" s="1"/>
  <c r="P380" i="4"/>
  <c r="O381" i="4"/>
  <c r="Q381" i="4" s="1"/>
  <c r="P381" i="4"/>
  <c r="O382" i="4"/>
  <c r="P382" i="4"/>
  <c r="Q382" i="4"/>
  <c r="O383" i="4"/>
  <c r="P383" i="4"/>
  <c r="Q383" i="4" s="1"/>
  <c r="O384" i="4"/>
  <c r="Q384" i="4" s="1"/>
  <c r="P384" i="4"/>
  <c r="O385" i="4"/>
  <c r="Q385" i="4" s="1"/>
  <c r="P385" i="4"/>
  <c r="O386" i="4"/>
  <c r="Q386" i="4" s="1"/>
  <c r="P386" i="4"/>
  <c r="O387" i="4"/>
  <c r="P387" i="4"/>
  <c r="Q387" i="4"/>
  <c r="O388" i="4"/>
  <c r="Q388" i="4" s="1"/>
  <c r="P388" i="4"/>
  <c r="O389" i="4"/>
  <c r="Q389" i="4" s="1"/>
  <c r="P389" i="4"/>
  <c r="O390" i="4"/>
  <c r="P390" i="4"/>
  <c r="Q390" i="4"/>
  <c r="O391" i="4"/>
  <c r="P391" i="4"/>
  <c r="Q391" i="4" s="1"/>
  <c r="O392" i="4"/>
  <c r="Q392" i="4" s="1"/>
  <c r="P392" i="4"/>
  <c r="O393" i="4"/>
  <c r="Q393" i="4" s="1"/>
  <c r="P393" i="4"/>
  <c r="O394" i="4"/>
  <c r="Q394" i="4" s="1"/>
  <c r="P394" i="4"/>
  <c r="O395" i="4"/>
  <c r="P395" i="4"/>
  <c r="Q395" i="4"/>
  <c r="O396" i="4"/>
  <c r="Q396" i="4" s="1"/>
  <c r="P396" i="4"/>
  <c r="O397" i="4"/>
  <c r="Q397" i="4" s="1"/>
  <c r="P397" i="4"/>
  <c r="O398" i="4"/>
  <c r="P398" i="4"/>
  <c r="Q398" i="4"/>
  <c r="O399" i="4"/>
  <c r="P399" i="4"/>
  <c r="Q399" i="4" s="1"/>
  <c r="O400" i="4"/>
  <c r="Q400" i="4" s="1"/>
  <c r="P400" i="4"/>
  <c r="O401" i="4"/>
  <c r="P401" i="4"/>
  <c r="O402" i="4"/>
  <c r="Q402" i="4" s="1"/>
  <c r="P402" i="4"/>
  <c r="O403" i="4"/>
  <c r="P403" i="4"/>
  <c r="Q403" i="4"/>
  <c r="O404" i="4"/>
  <c r="Q404" i="4" s="1"/>
  <c r="P404" i="4"/>
  <c r="O405" i="4"/>
  <c r="Q405" i="4" s="1"/>
  <c r="P405" i="4"/>
  <c r="O406" i="4"/>
  <c r="P406" i="4"/>
  <c r="Q406" i="4"/>
  <c r="O407" i="4"/>
  <c r="P407" i="4"/>
  <c r="Q407" i="4" s="1"/>
  <c r="O408" i="4"/>
  <c r="Q408" i="4" s="1"/>
  <c r="P408" i="4"/>
  <c r="O409" i="4"/>
  <c r="P409" i="4"/>
  <c r="O410" i="4"/>
  <c r="Q410" i="4" s="1"/>
  <c r="P410" i="4"/>
  <c r="O411" i="4"/>
  <c r="P411" i="4"/>
  <c r="Q411" i="4"/>
  <c r="O412" i="4"/>
  <c r="P412" i="4"/>
  <c r="Q412" i="4"/>
  <c r="O413" i="4"/>
  <c r="Q413" i="4" s="1"/>
  <c r="P413" i="4"/>
  <c r="O414" i="4"/>
  <c r="P414" i="4"/>
  <c r="Q414" i="4"/>
  <c r="O415" i="4"/>
  <c r="P415" i="4"/>
  <c r="Q415" i="4" s="1"/>
  <c r="O416" i="4"/>
  <c r="Q416" i="4" s="1"/>
  <c r="P416" i="4"/>
  <c r="O417" i="4"/>
  <c r="P417" i="4"/>
  <c r="O418" i="4"/>
  <c r="Q418" i="4" s="1"/>
  <c r="P418" i="4"/>
  <c r="O419" i="4"/>
  <c r="P419" i="4"/>
  <c r="Q419" i="4"/>
  <c r="O420" i="4"/>
  <c r="Q420" i="4" s="1"/>
  <c r="P420" i="4"/>
  <c r="O421" i="4"/>
  <c r="Q421" i="4" s="1"/>
  <c r="P421" i="4"/>
  <c r="O422" i="4"/>
  <c r="P422" i="4"/>
  <c r="Q422" i="4"/>
  <c r="O423" i="4"/>
  <c r="P423" i="4"/>
  <c r="Q423" i="4" s="1"/>
  <c r="O424" i="4"/>
  <c r="Q424" i="4" s="1"/>
  <c r="P424" i="4"/>
  <c r="O425" i="4"/>
  <c r="P425" i="4"/>
  <c r="O426" i="4"/>
  <c r="Q426" i="4" s="1"/>
  <c r="P426" i="4"/>
  <c r="O427" i="4"/>
  <c r="P427" i="4"/>
  <c r="Q427" i="4"/>
  <c r="O428" i="4"/>
  <c r="P428" i="4"/>
  <c r="Q428" i="4"/>
  <c r="O429" i="4"/>
  <c r="Q429" i="4" s="1"/>
  <c r="P429" i="4"/>
  <c r="O430" i="4"/>
  <c r="P430" i="4"/>
  <c r="Q430" i="4"/>
  <c r="O431" i="4"/>
  <c r="P431" i="4"/>
  <c r="Q431" i="4" s="1"/>
  <c r="O432" i="4"/>
  <c r="P432" i="4"/>
  <c r="Q432" i="4"/>
  <c r="O433" i="4"/>
  <c r="Q433" i="4" s="1"/>
  <c r="P433" i="4"/>
  <c r="O434" i="4"/>
  <c r="Q434" i="4" s="1"/>
  <c r="P434" i="4"/>
  <c r="O435" i="4"/>
  <c r="P435" i="4"/>
  <c r="Q435" i="4"/>
  <c r="O436" i="4"/>
  <c r="Q436" i="4" s="1"/>
  <c r="P436" i="4"/>
  <c r="O437" i="4"/>
  <c r="Q437" i="4" s="1"/>
  <c r="P437" i="4"/>
  <c r="O438" i="4"/>
  <c r="P438" i="4"/>
  <c r="Q438" i="4"/>
  <c r="O439" i="4"/>
  <c r="P439" i="4"/>
  <c r="Q439" i="4" s="1"/>
  <c r="O440" i="4"/>
  <c r="P440" i="4"/>
  <c r="Q440" i="4"/>
  <c r="O441" i="4"/>
  <c r="P441" i="4"/>
  <c r="O442" i="4"/>
  <c r="Q442" i="4" s="1"/>
  <c r="P442" i="4"/>
  <c r="O443" i="4"/>
  <c r="P443" i="4"/>
  <c r="Q443" i="4"/>
  <c r="O444" i="4"/>
  <c r="P444" i="4"/>
  <c r="Q444" i="4"/>
  <c r="O445" i="4"/>
  <c r="Q445" i="4" s="1"/>
  <c r="P445" i="4"/>
  <c r="O446" i="4"/>
  <c r="P446" i="4"/>
  <c r="Q446" i="4"/>
  <c r="O447" i="4"/>
  <c r="P447" i="4"/>
  <c r="Q447" i="4" s="1"/>
  <c r="O448" i="4"/>
  <c r="P448" i="4"/>
  <c r="Q448" i="4"/>
  <c r="O449" i="4"/>
  <c r="Q449" i="4" s="1"/>
  <c r="P449" i="4"/>
  <c r="O450" i="4"/>
  <c r="Q450" i="4" s="1"/>
  <c r="P450" i="4"/>
  <c r="O451" i="4"/>
  <c r="P451" i="4"/>
  <c r="Q451" i="4"/>
  <c r="O452" i="4"/>
  <c r="Q452" i="4" s="1"/>
  <c r="P452" i="4"/>
  <c r="O453" i="4"/>
  <c r="Q453" i="4" s="1"/>
  <c r="P453" i="4"/>
  <c r="O454" i="4"/>
  <c r="P454" i="4"/>
  <c r="Q454" i="4" s="1"/>
  <c r="O455" i="4"/>
  <c r="P455" i="4"/>
  <c r="Q455" i="4" s="1"/>
  <c r="O456" i="4"/>
  <c r="P456" i="4"/>
  <c r="Q456" i="4"/>
  <c r="O457" i="4"/>
  <c r="P457" i="4"/>
  <c r="O458" i="4"/>
  <c r="Q458" i="4" s="1"/>
  <c r="P458" i="4"/>
  <c r="O459" i="4"/>
  <c r="P459" i="4"/>
  <c r="Q459" i="4"/>
  <c r="O460" i="4"/>
  <c r="P460" i="4"/>
  <c r="Q460" i="4"/>
  <c r="O461" i="4"/>
  <c r="Q461" i="4" s="1"/>
  <c r="P461" i="4"/>
  <c r="O462" i="4"/>
  <c r="P462" i="4"/>
  <c r="Q462" i="4"/>
  <c r="O463" i="4"/>
  <c r="P463" i="4"/>
  <c r="Q463" i="4" s="1"/>
  <c r="O464" i="4"/>
  <c r="P464" i="4"/>
  <c r="Q464" i="4"/>
  <c r="O465" i="4"/>
  <c r="Q465" i="4" s="1"/>
  <c r="P465" i="4"/>
  <c r="O466" i="4"/>
  <c r="Q466" i="4" s="1"/>
  <c r="P466" i="4"/>
  <c r="O467" i="4"/>
  <c r="P467" i="4"/>
  <c r="Q467" i="4"/>
  <c r="O468" i="4"/>
  <c r="Q468" i="4" s="1"/>
  <c r="P468" i="4"/>
  <c r="O469" i="4"/>
  <c r="Q469" i="4" s="1"/>
  <c r="P469" i="4"/>
  <c r="O470" i="4"/>
  <c r="P470" i="4"/>
  <c r="Q470" i="4" s="1"/>
  <c r="O471" i="4"/>
  <c r="P471" i="4"/>
  <c r="Q471" i="4" s="1"/>
  <c r="O472" i="4"/>
  <c r="P472" i="4"/>
  <c r="Q472" i="4"/>
  <c r="O473" i="4"/>
  <c r="P473" i="4"/>
  <c r="O474" i="4"/>
  <c r="Q474" i="4" s="1"/>
  <c r="P474" i="4"/>
  <c r="O475" i="4"/>
  <c r="P475" i="4"/>
  <c r="Q475" i="4"/>
  <c r="O476" i="4"/>
  <c r="P476" i="4"/>
  <c r="Q476" i="4"/>
  <c r="O477" i="4"/>
  <c r="Q477" i="4" s="1"/>
  <c r="P477" i="4"/>
  <c r="O478" i="4"/>
  <c r="P478" i="4"/>
  <c r="Q478" i="4"/>
  <c r="O479" i="4"/>
  <c r="P479" i="4"/>
  <c r="Q479" i="4" s="1"/>
  <c r="O480" i="4"/>
  <c r="P480" i="4"/>
  <c r="Q480" i="4"/>
  <c r="O481" i="4"/>
  <c r="Q481" i="4" s="1"/>
  <c r="P481" i="4"/>
  <c r="O482" i="4"/>
  <c r="Q482" i="4" s="1"/>
  <c r="P482" i="4"/>
  <c r="O483" i="4"/>
  <c r="P483" i="4"/>
  <c r="Q483" i="4"/>
  <c r="O484" i="4"/>
  <c r="Q484" i="4" s="1"/>
  <c r="P484" i="4"/>
  <c r="O485" i="4"/>
  <c r="Q485" i="4" s="1"/>
  <c r="P485" i="4"/>
  <c r="O486" i="4"/>
  <c r="P486" i="4"/>
  <c r="Q486" i="4" s="1"/>
  <c r="O487" i="4"/>
  <c r="P487" i="4"/>
  <c r="Q487" i="4" s="1"/>
  <c r="O488" i="4"/>
  <c r="P488" i="4"/>
  <c r="Q488" i="4"/>
  <c r="O489" i="4"/>
  <c r="P489" i="4"/>
  <c r="O490" i="4"/>
  <c r="Q490" i="4" s="1"/>
  <c r="P490" i="4"/>
  <c r="O491" i="4"/>
  <c r="P491" i="4"/>
  <c r="Q491" i="4"/>
  <c r="O492" i="4"/>
  <c r="P492" i="4"/>
  <c r="Q492" i="4"/>
  <c r="O493" i="4"/>
  <c r="Q493" i="4" s="1"/>
  <c r="P493" i="4"/>
  <c r="O494" i="4"/>
  <c r="P494" i="4"/>
  <c r="Q494" i="4"/>
  <c r="O495" i="4"/>
  <c r="P495" i="4"/>
  <c r="Q495" i="4" s="1"/>
  <c r="O496" i="4"/>
  <c r="P496" i="4"/>
  <c r="Q496" i="4"/>
  <c r="O497" i="4"/>
  <c r="Q497" i="4" s="1"/>
  <c r="P497" i="4"/>
  <c r="O498" i="4"/>
  <c r="Q498" i="4" s="1"/>
  <c r="P498" i="4"/>
  <c r="O499" i="4"/>
  <c r="P499" i="4"/>
  <c r="Q499" i="4"/>
  <c r="O500" i="4"/>
  <c r="Q500" i="4" s="1"/>
  <c r="P500" i="4"/>
  <c r="O501" i="4"/>
  <c r="Q501" i="4" s="1"/>
  <c r="P501" i="4"/>
  <c r="O502" i="4"/>
  <c r="P502" i="4"/>
  <c r="Q502" i="4" s="1"/>
  <c r="O503" i="4"/>
  <c r="P503" i="4"/>
  <c r="Q503" i="4" s="1"/>
  <c r="O504" i="4"/>
  <c r="P504" i="4"/>
  <c r="Q504" i="4"/>
  <c r="O505" i="4"/>
  <c r="P505" i="4"/>
  <c r="O506" i="4"/>
  <c r="Q506" i="4" s="1"/>
  <c r="P506" i="4"/>
  <c r="O507" i="4"/>
  <c r="P507" i="4"/>
  <c r="Q507" i="4"/>
  <c r="O508" i="4"/>
  <c r="P508" i="4"/>
  <c r="Q508" i="4"/>
  <c r="O509" i="4"/>
  <c r="Q509" i="4" s="1"/>
  <c r="P509" i="4"/>
  <c r="O510" i="4"/>
  <c r="P510" i="4"/>
  <c r="Q510" i="4"/>
  <c r="O511" i="4"/>
  <c r="P511" i="4"/>
  <c r="Q511" i="4" s="1"/>
  <c r="O512" i="4"/>
  <c r="P512" i="4"/>
  <c r="Q512" i="4"/>
  <c r="O513" i="4"/>
  <c r="Q513" i="4" s="1"/>
  <c r="P513" i="4"/>
  <c r="O514" i="4"/>
  <c r="Q514" i="4" s="1"/>
  <c r="P514" i="4"/>
  <c r="O515" i="4"/>
  <c r="P515" i="4"/>
  <c r="Q515" i="4"/>
  <c r="O516" i="4"/>
  <c r="Q516" i="4" s="1"/>
  <c r="P516" i="4"/>
  <c r="O517" i="4"/>
  <c r="Q517" i="4" s="1"/>
  <c r="P517" i="4"/>
  <c r="O518" i="4"/>
  <c r="P518" i="4"/>
  <c r="Q518" i="4" s="1"/>
  <c r="O519" i="4"/>
  <c r="P519" i="4"/>
  <c r="Q519" i="4" s="1"/>
  <c r="O520" i="4"/>
  <c r="P520" i="4"/>
  <c r="Q520" i="4"/>
  <c r="O521" i="4"/>
  <c r="P521" i="4"/>
  <c r="O522" i="4"/>
  <c r="Q522" i="4" s="1"/>
  <c r="P522" i="4"/>
  <c r="O523" i="4"/>
  <c r="P523" i="4"/>
  <c r="Q523" i="4"/>
  <c r="O524" i="4"/>
  <c r="P524" i="4"/>
  <c r="Q524" i="4"/>
  <c r="O525" i="4"/>
  <c r="Q525" i="4" s="1"/>
  <c r="P525" i="4"/>
  <c r="O526" i="4"/>
  <c r="P526" i="4"/>
  <c r="Q526" i="4"/>
  <c r="O527" i="4"/>
  <c r="P527" i="4"/>
  <c r="O528" i="4"/>
  <c r="P528" i="4"/>
  <c r="Q528" i="4"/>
  <c r="O529" i="4"/>
  <c r="Q529" i="4" s="1"/>
  <c r="P529" i="4"/>
  <c r="O530" i="4"/>
  <c r="Q530" i="4" s="1"/>
  <c r="P530" i="4"/>
  <c r="O531" i="4"/>
  <c r="P531" i="4"/>
  <c r="Q531" i="4"/>
  <c r="O532" i="4"/>
  <c r="Q532" i="4" s="1"/>
  <c r="P532" i="4"/>
  <c r="O533" i="4"/>
  <c r="Q533" i="4" s="1"/>
  <c r="P533" i="4"/>
  <c r="O534" i="4"/>
  <c r="P534" i="4"/>
  <c r="Q534" i="4" s="1"/>
  <c r="O535" i="4"/>
  <c r="P535" i="4"/>
  <c r="Q535" i="4" s="1"/>
  <c r="O536" i="4"/>
  <c r="P536" i="4"/>
  <c r="Q536" i="4"/>
  <c r="O537" i="4"/>
  <c r="P537" i="4"/>
  <c r="O538" i="4"/>
  <c r="Q538" i="4" s="1"/>
  <c r="P538" i="4"/>
  <c r="O539" i="4"/>
  <c r="P539" i="4"/>
  <c r="Q539" i="4"/>
  <c r="O540" i="4"/>
  <c r="P540" i="4"/>
  <c r="Q540" i="4"/>
  <c r="O541" i="4"/>
  <c r="Q541" i="4" s="1"/>
  <c r="P541" i="4"/>
  <c r="O542" i="4"/>
  <c r="P542" i="4"/>
  <c r="Q542" i="4"/>
  <c r="O543" i="4"/>
  <c r="P543" i="4"/>
  <c r="Q543" i="4" s="1"/>
  <c r="O544" i="4"/>
  <c r="P544" i="4"/>
  <c r="Q544" i="4"/>
  <c r="O545" i="4"/>
  <c r="Q545" i="4" s="1"/>
  <c r="P545" i="4"/>
  <c r="O546" i="4"/>
  <c r="Q546" i="4" s="1"/>
  <c r="P546" i="4"/>
  <c r="O547" i="4"/>
  <c r="P547" i="4"/>
  <c r="Q547" i="4"/>
  <c r="O548" i="4"/>
  <c r="Q548" i="4" s="1"/>
  <c r="P548" i="4"/>
  <c r="O549" i="4"/>
  <c r="Q549" i="4" s="1"/>
  <c r="P549" i="4"/>
  <c r="O550" i="4"/>
  <c r="P550" i="4"/>
  <c r="Q550" i="4" s="1"/>
  <c r="O551" i="4"/>
  <c r="P551" i="4"/>
  <c r="O552" i="4"/>
  <c r="P552" i="4"/>
  <c r="Q552" i="4"/>
  <c r="O553" i="4"/>
  <c r="P553" i="4"/>
  <c r="O554" i="4"/>
  <c r="Q554" i="4" s="1"/>
  <c r="P554" i="4"/>
  <c r="O555" i="4"/>
  <c r="P555" i="4"/>
  <c r="Q555" i="4"/>
  <c r="O556" i="4"/>
  <c r="P556" i="4"/>
  <c r="Q556" i="4"/>
  <c r="O557" i="4"/>
  <c r="Q557" i="4" s="1"/>
  <c r="P557" i="4"/>
  <c r="O558" i="4"/>
  <c r="P558" i="4"/>
  <c r="Q558" i="4"/>
  <c r="O559" i="4"/>
  <c r="P559" i="4"/>
  <c r="O560" i="4"/>
  <c r="P560" i="4"/>
  <c r="Q560" i="4"/>
  <c r="O561" i="4"/>
  <c r="Q561" i="4" s="1"/>
  <c r="P561" i="4"/>
  <c r="O562" i="4"/>
  <c r="Q562" i="4" s="1"/>
  <c r="P562" i="4"/>
  <c r="O563" i="4"/>
  <c r="P563" i="4"/>
  <c r="Q563" i="4"/>
  <c r="O564" i="4"/>
  <c r="Q564" i="4" s="1"/>
  <c r="P564" i="4"/>
  <c r="O565" i="4"/>
  <c r="Q565" i="4" s="1"/>
  <c r="P565" i="4"/>
  <c r="O566" i="4"/>
  <c r="P566" i="4"/>
  <c r="Q566" i="4" s="1"/>
  <c r="O567" i="4"/>
  <c r="P567" i="4"/>
  <c r="O568" i="4"/>
  <c r="P568" i="4"/>
  <c r="Q568" i="4"/>
  <c r="O569" i="4"/>
  <c r="P569" i="4"/>
  <c r="O570" i="4"/>
  <c r="Q570" i="4" s="1"/>
  <c r="P570" i="4"/>
  <c r="O571" i="4"/>
  <c r="P571" i="4"/>
  <c r="Q571" i="4"/>
  <c r="O572" i="4"/>
  <c r="P572" i="4"/>
  <c r="Q572" i="4"/>
  <c r="O573" i="4"/>
  <c r="Q573" i="4" s="1"/>
  <c r="P573" i="4"/>
  <c r="O574" i="4"/>
  <c r="P574" i="4"/>
  <c r="Q574" i="4"/>
  <c r="O575" i="4"/>
  <c r="P575" i="4"/>
  <c r="Q575" i="4" s="1"/>
  <c r="O576" i="4"/>
  <c r="P576" i="4"/>
  <c r="Q576" i="4"/>
  <c r="O577" i="4"/>
  <c r="Q577" i="4" s="1"/>
  <c r="P577" i="4"/>
  <c r="O578" i="4"/>
  <c r="Q578" i="4" s="1"/>
  <c r="P578" i="4"/>
  <c r="O579" i="4"/>
  <c r="P579" i="4"/>
  <c r="Q579" i="4" s="1"/>
  <c r="O580" i="4"/>
  <c r="Q580" i="4" s="1"/>
  <c r="P580" i="4"/>
  <c r="O581" i="4"/>
  <c r="Q581" i="4" s="1"/>
  <c r="P581" i="4"/>
  <c r="O582" i="4"/>
  <c r="P582" i="4"/>
  <c r="Q582" i="4" s="1"/>
  <c r="O583" i="4"/>
  <c r="P583" i="4"/>
  <c r="Q583" i="4" s="1"/>
  <c r="O584" i="4"/>
  <c r="P584" i="4"/>
  <c r="Q584" i="4"/>
  <c r="O585" i="4"/>
  <c r="P585" i="4"/>
  <c r="O586" i="4"/>
  <c r="Q586" i="4" s="1"/>
  <c r="P586" i="4"/>
  <c r="O587" i="4"/>
  <c r="P587" i="4"/>
  <c r="Q587" i="4"/>
  <c r="O588" i="4"/>
  <c r="P588" i="4"/>
  <c r="Q588" i="4"/>
  <c r="O589" i="4"/>
  <c r="Q589" i="4" s="1"/>
  <c r="P589" i="4"/>
  <c r="O590" i="4"/>
  <c r="Q590" i="4" s="1"/>
  <c r="P590" i="4"/>
  <c r="O591" i="4"/>
  <c r="P591" i="4"/>
  <c r="Q591" i="4" s="1"/>
  <c r="O592" i="4"/>
  <c r="P592" i="4"/>
  <c r="Q592" i="4"/>
  <c r="O593" i="4"/>
  <c r="Q593" i="4" s="1"/>
  <c r="P593" i="4"/>
  <c r="O594" i="4"/>
  <c r="Q594" i="4" s="1"/>
  <c r="P594" i="4"/>
  <c r="O595" i="4"/>
  <c r="P595" i="4"/>
  <c r="Q595" i="4" s="1"/>
  <c r="O596" i="4"/>
  <c r="Q596" i="4" s="1"/>
  <c r="P596" i="4"/>
  <c r="O597" i="4"/>
  <c r="Q597" i="4" s="1"/>
  <c r="P597" i="4"/>
  <c r="O598" i="4"/>
  <c r="P598" i="4"/>
  <c r="Q598" i="4" s="1"/>
  <c r="O599" i="4"/>
  <c r="P599" i="4"/>
  <c r="Q599" i="4" s="1"/>
  <c r="O600" i="4"/>
  <c r="P600" i="4"/>
  <c r="Q600" i="4"/>
  <c r="O601" i="4"/>
  <c r="P601" i="4"/>
  <c r="O602" i="4"/>
  <c r="Q602" i="4" s="1"/>
  <c r="P602" i="4"/>
  <c r="O603" i="4"/>
  <c r="P603" i="4"/>
  <c r="Q603" i="4"/>
  <c r="O604" i="4"/>
  <c r="P604" i="4"/>
  <c r="Q604" i="4"/>
  <c r="O605" i="4"/>
  <c r="Q605" i="4" s="1"/>
  <c r="P605" i="4"/>
  <c r="O606" i="4"/>
  <c r="Q606" i="4" s="1"/>
  <c r="P606" i="4"/>
  <c r="O607" i="4"/>
  <c r="P607" i="4"/>
  <c r="Q607" i="4" s="1"/>
  <c r="O608" i="4"/>
  <c r="P608" i="4"/>
  <c r="Q608" i="4"/>
  <c r="O609" i="4"/>
  <c r="Q609" i="4" s="1"/>
  <c r="P609" i="4"/>
  <c r="O610" i="4"/>
  <c r="Q610" i="4" s="1"/>
  <c r="P610" i="4"/>
  <c r="O611" i="4"/>
  <c r="P611" i="4"/>
  <c r="Q611" i="4" s="1"/>
  <c r="O612" i="4"/>
  <c r="Q612" i="4" s="1"/>
  <c r="P612" i="4"/>
  <c r="O613" i="4"/>
  <c r="Q613" i="4" s="1"/>
  <c r="P613" i="4"/>
  <c r="O614" i="4"/>
  <c r="Q614" i="4" s="1"/>
  <c r="P614" i="4"/>
  <c r="O615" i="4"/>
  <c r="P615" i="4"/>
  <c r="O616" i="4"/>
  <c r="P616" i="4"/>
  <c r="Q616" i="4"/>
  <c r="O617" i="4"/>
  <c r="P617" i="4"/>
  <c r="O618" i="4"/>
  <c r="Q618" i="4" s="1"/>
  <c r="P618" i="4"/>
  <c r="O619" i="4"/>
  <c r="P619" i="4"/>
  <c r="Q619" i="4"/>
  <c r="O620" i="4"/>
  <c r="P620" i="4"/>
  <c r="Q620" i="4"/>
  <c r="O621" i="4"/>
  <c r="Q621" i="4" s="1"/>
  <c r="P621" i="4"/>
  <c r="O622" i="4"/>
  <c r="Q622" i="4" s="1"/>
  <c r="P622" i="4"/>
  <c r="O623" i="4"/>
  <c r="P623" i="4"/>
  <c r="O624" i="4"/>
  <c r="P624" i="4"/>
  <c r="Q624" i="4"/>
  <c r="O625" i="4"/>
  <c r="Q625" i="4" s="1"/>
  <c r="P625" i="4"/>
  <c r="O626" i="4"/>
  <c r="Q626" i="4" s="1"/>
  <c r="P626" i="4"/>
  <c r="O627" i="4"/>
  <c r="P627" i="4"/>
  <c r="Q627" i="4" s="1"/>
  <c r="O628" i="4"/>
  <c r="Q628" i="4" s="1"/>
  <c r="P628" i="4"/>
  <c r="O629" i="4"/>
  <c r="Q629" i="4" s="1"/>
  <c r="P629" i="4"/>
  <c r="O630" i="4"/>
  <c r="Q630" i="4" s="1"/>
  <c r="P630" i="4"/>
  <c r="O631" i="4"/>
  <c r="Q631" i="4" s="1"/>
  <c r="P631" i="4"/>
  <c r="O632" i="4"/>
  <c r="P632" i="4"/>
  <c r="Q632" i="4"/>
  <c r="O633" i="4"/>
  <c r="P633" i="4"/>
  <c r="O634" i="4"/>
  <c r="Q634" i="4" s="1"/>
  <c r="P634" i="4"/>
  <c r="O635" i="4"/>
  <c r="P635" i="4"/>
  <c r="Q635" i="4"/>
  <c r="O636" i="4"/>
  <c r="P636" i="4"/>
  <c r="Q636" i="4"/>
  <c r="O637" i="4"/>
  <c r="Q637" i="4" s="1"/>
  <c r="P637" i="4"/>
  <c r="O638" i="4"/>
  <c r="Q638" i="4" s="1"/>
  <c r="P638" i="4"/>
  <c r="O639" i="4"/>
  <c r="P639" i="4"/>
  <c r="Q639" i="4" s="1"/>
  <c r="O640" i="4"/>
  <c r="P640" i="4"/>
  <c r="Q640" i="4"/>
  <c r="O641" i="4"/>
  <c r="Q641" i="4" s="1"/>
  <c r="P641" i="4"/>
  <c r="O642" i="4"/>
  <c r="Q642" i="4" s="1"/>
  <c r="P642" i="4"/>
  <c r="O643" i="4"/>
  <c r="P643" i="4"/>
  <c r="Q643" i="4" s="1"/>
  <c r="O644" i="4"/>
  <c r="Q644" i="4" s="1"/>
  <c r="P644" i="4"/>
  <c r="O645" i="4"/>
  <c r="Q645" i="4" s="1"/>
  <c r="P645" i="4"/>
  <c r="O646" i="4"/>
  <c r="Q646" i="4" s="1"/>
  <c r="P646" i="4"/>
  <c r="O647" i="4"/>
  <c r="P647" i="4"/>
  <c r="Q647" i="4" s="1"/>
  <c r="O648" i="4"/>
  <c r="Q648" i="4" s="1"/>
  <c r="P648" i="4"/>
  <c r="O649" i="4"/>
  <c r="P649" i="4"/>
  <c r="O650" i="4"/>
  <c r="P650" i="4"/>
  <c r="Q650" i="4"/>
  <c r="O651" i="4"/>
  <c r="P651" i="4"/>
  <c r="Q651" i="4" s="1"/>
  <c r="O652" i="4"/>
  <c r="Q652" i="4" s="1"/>
  <c r="P652" i="4"/>
  <c r="O653" i="4"/>
  <c r="P653" i="4"/>
  <c r="O654" i="4"/>
  <c r="Q654" i="4" s="1"/>
  <c r="P654" i="4"/>
  <c r="O655" i="4"/>
  <c r="P655" i="4"/>
  <c r="Q655" i="4" s="1"/>
  <c r="O656" i="4"/>
  <c r="P656" i="4"/>
  <c r="Q656" i="4"/>
  <c r="O657" i="4"/>
  <c r="P657" i="4"/>
  <c r="O658" i="4"/>
  <c r="P658" i="4"/>
  <c r="Q658" i="4"/>
  <c r="O659" i="4"/>
  <c r="P659" i="4"/>
  <c r="Q659" i="4" s="1"/>
  <c r="O660" i="4"/>
  <c r="Q660" i="4" s="1"/>
  <c r="P660" i="4"/>
  <c r="O661" i="4"/>
  <c r="P661" i="4"/>
  <c r="O662" i="4"/>
  <c r="P662" i="4"/>
  <c r="Q662" i="4"/>
  <c r="O663" i="4"/>
  <c r="P663" i="4"/>
  <c r="Q663" i="4" s="1"/>
  <c r="O664" i="4"/>
  <c r="P664" i="4"/>
  <c r="Q664" i="4"/>
  <c r="O665" i="4"/>
  <c r="P665" i="4"/>
  <c r="O666" i="4"/>
  <c r="Q666" i="4" s="1"/>
  <c r="P666" i="4"/>
  <c r="O667" i="4"/>
  <c r="P667" i="4"/>
  <c r="Q667" i="4"/>
  <c r="O668" i="4"/>
  <c r="P668" i="4"/>
  <c r="Q668" i="4"/>
  <c r="O669" i="4"/>
  <c r="P669" i="4"/>
  <c r="O670" i="4"/>
  <c r="P670" i="4"/>
  <c r="Q670" i="4"/>
  <c r="O671" i="4"/>
  <c r="P671" i="4"/>
  <c r="Q671" i="4" s="1"/>
  <c r="O672" i="4"/>
  <c r="Q672" i="4" s="1"/>
  <c r="P672" i="4"/>
  <c r="O673" i="4"/>
  <c r="P673" i="4"/>
  <c r="O674" i="4"/>
  <c r="P674" i="4"/>
  <c r="Q674" i="4"/>
  <c r="O675" i="4"/>
  <c r="P675" i="4"/>
  <c r="Q675" i="4"/>
  <c r="O676" i="4"/>
  <c r="P676" i="4"/>
  <c r="Q676" i="4"/>
  <c r="O677" i="4"/>
  <c r="P677" i="4"/>
  <c r="O678" i="4"/>
  <c r="Q678" i="4" s="1"/>
  <c r="P678" i="4"/>
  <c r="O679" i="4"/>
  <c r="P679" i="4"/>
  <c r="Q679" i="4" s="1"/>
  <c r="O680" i="4"/>
  <c r="P680" i="4"/>
  <c r="Q680" i="4"/>
  <c r="O681" i="4"/>
  <c r="Q681" i="4" s="1"/>
  <c r="P681" i="4"/>
  <c r="O682" i="4"/>
  <c r="Q682" i="4" s="1"/>
  <c r="P682" i="4"/>
  <c r="O683" i="4"/>
  <c r="P683" i="4"/>
  <c r="Q683" i="4"/>
  <c r="O684" i="4"/>
  <c r="Q684" i="4" s="1"/>
  <c r="P684" i="4"/>
  <c r="O685" i="4"/>
  <c r="P685" i="4"/>
  <c r="Q685" i="4"/>
  <c r="O686" i="4"/>
  <c r="P686" i="4"/>
  <c r="Q686" i="4" s="1"/>
  <c r="O687" i="4"/>
  <c r="Q687" i="4" s="1"/>
  <c r="P687" i="4"/>
  <c r="O688" i="4"/>
  <c r="Q688" i="4" s="1"/>
  <c r="P688" i="4"/>
  <c r="O689" i="4"/>
  <c r="Q689" i="4" s="1"/>
  <c r="P689" i="4"/>
  <c r="O690" i="4"/>
  <c r="Q690" i="4" s="1"/>
  <c r="P690" i="4"/>
  <c r="O691" i="4"/>
  <c r="P691" i="4"/>
  <c r="Q691" i="4"/>
  <c r="O692" i="4"/>
  <c r="Q692" i="4" s="1"/>
  <c r="P692" i="4"/>
  <c r="O693" i="4"/>
  <c r="P693" i="4"/>
  <c r="Q693" i="4"/>
  <c r="O694" i="4"/>
  <c r="P694" i="4"/>
  <c r="Q694" i="4" s="1"/>
  <c r="O695" i="4"/>
  <c r="Q695" i="4" s="1"/>
  <c r="P695" i="4"/>
  <c r="O696" i="4"/>
  <c r="Q696" i="4" s="1"/>
  <c r="P696" i="4"/>
  <c r="O697" i="4"/>
  <c r="P697" i="4"/>
  <c r="O698" i="4"/>
  <c r="Q698" i="4" s="1"/>
  <c r="P698" i="4"/>
  <c r="O699" i="4"/>
  <c r="P699" i="4"/>
  <c r="Q699" i="4"/>
  <c r="O700" i="4"/>
  <c r="Q700" i="4" s="1"/>
  <c r="P700" i="4"/>
  <c r="O701" i="4"/>
  <c r="P701" i="4"/>
  <c r="Q701" i="4"/>
  <c r="O702" i="4"/>
  <c r="P702" i="4"/>
  <c r="Q702" i="4" s="1"/>
  <c r="O703" i="4"/>
  <c r="Q703" i="4" s="1"/>
  <c r="P703" i="4"/>
  <c r="O704" i="4"/>
  <c r="Q704" i="4" s="1"/>
  <c r="P704" i="4"/>
  <c r="O705" i="4"/>
  <c r="Q705" i="4" s="1"/>
  <c r="P705" i="4"/>
  <c r="O706" i="4"/>
  <c r="Q706" i="4" s="1"/>
  <c r="P706" i="4"/>
  <c r="O707" i="4"/>
  <c r="P707" i="4"/>
  <c r="Q707" i="4"/>
  <c r="O708" i="4"/>
  <c r="Q708" i="4" s="1"/>
  <c r="P708" i="4"/>
  <c r="O709" i="4"/>
  <c r="P709" i="4"/>
  <c r="Q709" i="4"/>
  <c r="O710" i="4"/>
  <c r="P710" i="4"/>
  <c r="Q710" i="4"/>
  <c r="O711" i="4"/>
  <c r="Q711" i="4" s="1"/>
  <c r="P711" i="4"/>
  <c r="O712" i="4"/>
  <c r="Q712" i="4" s="1"/>
  <c r="P712" i="4"/>
  <c r="O713" i="4"/>
  <c r="P713" i="4"/>
  <c r="O714" i="4"/>
  <c r="Q714" i="4" s="1"/>
  <c r="P714" i="4"/>
  <c r="O715" i="4"/>
  <c r="P715" i="4"/>
  <c r="Q715" i="4"/>
  <c r="O716" i="4"/>
  <c r="Q716" i="4" s="1"/>
  <c r="P716" i="4"/>
  <c r="O717" i="4"/>
  <c r="P717" i="4"/>
  <c r="Q717" i="4"/>
  <c r="O718" i="4"/>
  <c r="P718" i="4"/>
  <c r="Q718" i="4" s="1"/>
  <c r="O719" i="4"/>
  <c r="Q719" i="4" s="1"/>
  <c r="P719" i="4"/>
  <c r="O720" i="4"/>
  <c r="Q720" i="4" s="1"/>
  <c r="P720" i="4"/>
  <c r="O721" i="4"/>
  <c r="P721" i="4"/>
  <c r="O722" i="4"/>
  <c r="Q722" i="4" s="1"/>
  <c r="P722" i="4"/>
  <c r="O723" i="4"/>
  <c r="P723" i="4"/>
  <c r="Q723" i="4"/>
  <c r="O724" i="4"/>
  <c r="Q724" i="4" s="1"/>
  <c r="P724" i="4"/>
  <c r="O725" i="4"/>
  <c r="P725" i="4"/>
  <c r="Q725" i="4"/>
  <c r="O726" i="4"/>
  <c r="P726" i="4"/>
  <c r="Q726" i="4"/>
  <c r="O727" i="4"/>
  <c r="Q727" i="4" s="1"/>
  <c r="P727" i="4"/>
  <c r="O728" i="4"/>
  <c r="Q728" i="4" s="1"/>
  <c r="P728" i="4"/>
  <c r="O729" i="4"/>
  <c r="P729" i="4"/>
  <c r="O730" i="4"/>
  <c r="Q730" i="4" s="1"/>
  <c r="P730" i="4"/>
  <c r="O731" i="4"/>
  <c r="P731" i="4"/>
  <c r="Q731" i="4"/>
  <c r="O732" i="4"/>
  <c r="Q732" i="4" s="1"/>
  <c r="P732" i="4"/>
  <c r="O733" i="4"/>
  <c r="P733" i="4"/>
  <c r="Q733" i="4"/>
  <c r="O734" i="4"/>
  <c r="P734" i="4"/>
  <c r="Q734" i="4"/>
  <c r="O735" i="4"/>
  <c r="Q735" i="4" s="1"/>
  <c r="P735" i="4"/>
  <c r="O736" i="4"/>
  <c r="Q736" i="4" s="1"/>
  <c r="P736" i="4"/>
  <c r="O737" i="4"/>
  <c r="Q737" i="4" s="1"/>
  <c r="P737" i="4"/>
  <c r="O738" i="4"/>
  <c r="Q738" i="4" s="1"/>
  <c r="P738" i="4"/>
  <c r="O739" i="4"/>
  <c r="P739" i="4"/>
  <c r="Q739" i="4"/>
  <c r="O740" i="4"/>
  <c r="Q740" i="4" s="1"/>
  <c r="P740" i="4"/>
  <c r="O741" i="4"/>
  <c r="P741" i="4"/>
  <c r="Q741" i="4"/>
  <c r="O742" i="4"/>
  <c r="P742" i="4"/>
  <c r="Q742" i="4"/>
  <c r="O743" i="4"/>
  <c r="Q743" i="4" s="1"/>
  <c r="P743" i="4"/>
  <c r="O744" i="4"/>
  <c r="Q744" i="4" s="1"/>
  <c r="P744" i="4"/>
  <c r="O745" i="4"/>
  <c r="Q745" i="4" s="1"/>
  <c r="P745" i="4"/>
  <c r="O746" i="4"/>
  <c r="Q746" i="4" s="1"/>
  <c r="P746" i="4"/>
  <c r="O747" i="4"/>
  <c r="P747" i="4"/>
  <c r="Q747" i="4"/>
  <c r="O748" i="4"/>
  <c r="Q748" i="4" s="1"/>
  <c r="P748" i="4"/>
  <c r="O749" i="4"/>
  <c r="P749" i="4"/>
  <c r="Q749" i="4"/>
  <c r="O750" i="4"/>
  <c r="P750" i="4"/>
  <c r="Q750" i="4" s="1"/>
  <c r="O751" i="4"/>
  <c r="Q751" i="4" s="1"/>
  <c r="P751" i="4"/>
  <c r="O752" i="4"/>
  <c r="Q752" i="4" s="1"/>
  <c r="P752" i="4"/>
  <c r="O753" i="4"/>
  <c r="Q753" i="4" s="1"/>
  <c r="P753" i="4"/>
  <c r="O754" i="4"/>
  <c r="Q754" i="4" s="1"/>
  <c r="P754" i="4"/>
  <c r="O755" i="4"/>
  <c r="P755" i="4"/>
  <c r="Q755" i="4"/>
  <c r="O756" i="4"/>
  <c r="Q756" i="4" s="1"/>
  <c r="P756" i="4"/>
  <c r="O757" i="4"/>
  <c r="P757" i="4"/>
  <c r="Q757" i="4"/>
  <c r="O758" i="4"/>
  <c r="P758" i="4"/>
  <c r="Q758" i="4" s="1"/>
  <c r="O759" i="4"/>
  <c r="Q759" i="4" s="1"/>
  <c r="P759" i="4"/>
  <c r="O760" i="4"/>
  <c r="Q760" i="4" s="1"/>
  <c r="P760" i="4"/>
  <c r="O761" i="4"/>
  <c r="P761" i="4"/>
  <c r="O762" i="4"/>
  <c r="Q762" i="4" s="1"/>
  <c r="P762" i="4"/>
  <c r="O763" i="4"/>
  <c r="P763" i="4"/>
  <c r="Q763" i="4"/>
  <c r="O764" i="4"/>
  <c r="Q764" i="4" s="1"/>
  <c r="P764" i="4"/>
  <c r="O765" i="4"/>
  <c r="P765" i="4"/>
  <c r="Q765" i="4"/>
  <c r="O766" i="4"/>
  <c r="P766" i="4"/>
  <c r="Q766" i="4" s="1"/>
  <c r="O767" i="4"/>
  <c r="Q767" i="4" s="1"/>
  <c r="P767" i="4"/>
  <c r="O768" i="4"/>
  <c r="Q768" i="4" s="1"/>
  <c r="P768" i="4"/>
  <c r="O769" i="4"/>
  <c r="Q769" i="4" s="1"/>
  <c r="P769" i="4"/>
  <c r="O770" i="4"/>
  <c r="Q770" i="4" s="1"/>
  <c r="P770" i="4"/>
  <c r="O771" i="4"/>
  <c r="P771" i="4"/>
  <c r="Q771" i="4"/>
  <c r="O772" i="4"/>
  <c r="Q772" i="4" s="1"/>
  <c r="P772" i="4"/>
  <c r="O773" i="4"/>
  <c r="P773" i="4"/>
  <c r="Q773" i="4"/>
  <c r="O774" i="4"/>
  <c r="P774" i="4"/>
  <c r="Q774" i="4"/>
  <c r="O775" i="4"/>
  <c r="Q775" i="4" s="1"/>
  <c r="P775" i="4"/>
  <c r="O776" i="4"/>
  <c r="Q776" i="4" s="1"/>
  <c r="P776" i="4"/>
  <c r="O777" i="4"/>
  <c r="P777" i="4"/>
  <c r="O778" i="4"/>
  <c r="Q778" i="4" s="1"/>
  <c r="P778" i="4"/>
  <c r="O779" i="4"/>
  <c r="P779" i="4"/>
  <c r="Q779" i="4"/>
  <c r="O780" i="4"/>
  <c r="Q780" i="4" s="1"/>
  <c r="P780" i="4"/>
  <c r="O781" i="4"/>
  <c r="P781" i="4"/>
  <c r="Q781" i="4"/>
  <c r="O782" i="4"/>
  <c r="P782" i="4"/>
  <c r="Q782" i="4" s="1"/>
  <c r="O783" i="4"/>
  <c r="Q783" i="4" s="1"/>
  <c r="P783" i="4"/>
  <c r="O784" i="4"/>
  <c r="Q784" i="4" s="1"/>
  <c r="P784" i="4"/>
  <c r="O785" i="4"/>
  <c r="P785" i="4"/>
  <c r="O786" i="4"/>
  <c r="Q786" i="4" s="1"/>
  <c r="P786" i="4"/>
  <c r="O787" i="4"/>
  <c r="P787" i="4"/>
  <c r="Q787" i="4"/>
  <c r="O788" i="4"/>
  <c r="Q788" i="4" s="1"/>
  <c r="P788" i="4"/>
  <c r="O789" i="4"/>
  <c r="P789" i="4"/>
  <c r="Q789" i="4"/>
  <c r="O790" i="4"/>
  <c r="P790" i="4"/>
  <c r="Q790" i="4"/>
  <c r="O791" i="4"/>
  <c r="Q791" i="4" s="1"/>
  <c r="P791" i="4"/>
  <c r="O792" i="4"/>
  <c r="Q792" i="4" s="1"/>
  <c r="P792" i="4"/>
  <c r="O793" i="4"/>
  <c r="P793" i="4"/>
  <c r="O794" i="4"/>
  <c r="Q794" i="4" s="1"/>
  <c r="P794" i="4"/>
  <c r="O795" i="4"/>
  <c r="P795" i="4"/>
  <c r="Q795" i="4"/>
  <c r="O796" i="4"/>
  <c r="Q796" i="4" s="1"/>
  <c r="P796" i="4"/>
  <c r="O797" i="4"/>
  <c r="P797" i="4"/>
  <c r="Q797" i="4"/>
  <c r="O798" i="4"/>
  <c r="P798" i="4"/>
  <c r="Q798" i="4"/>
  <c r="O799" i="4"/>
  <c r="Q799" i="4" s="1"/>
  <c r="P799" i="4"/>
  <c r="O800" i="4"/>
  <c r="Q800" i="4" s="1"/>
  <c r="P800" i="4"/>
  <c r="O801" i="4"/>
  <c r="Q801" i="4" s="1"/>
  <c r="P801" i="4"/>
  <c r="O802" i="4"/>
  <c r="Q802" i="4" s="1"/>
  <c r="P802" i="4"/>
  <c r="O803" i="4"/>
  <c r="P803" i="4"/>
  <c r="Q803" i="4"/>
  <c r="O804" i="4"/>
  <c r="Q804" i="4" s="1"/>
  <c r="P804" i="4"/>
  <c r="O805" i="4"/>
  <c r="P805" i="4"/>
  <c r="Q805" i="4"/>
  <c r="O806" i="4"/>
  <c r="P806" i="4"/>
  <c r="Q806" i="4"/>
  <c r="O807" i="4"/>
  <c r="Q807" i="4" s="1"/>
  <c r="P807" i="4"/>
  <c r="O808" i="4"/>
  <c r="Q808" i="4" s="1"/>
  <c r="P808" i="4"/>
  <c r="O809" i="4"/>
  <c r="Q809" i="4" s="1"/>
  <c r="P809" i="4"/>
  <c r="O810" i="4"/>
  <c r="Q810" i="4" s="1"/>
  <c r="P810" i="4"/>
  <c r="O811" i="4"/>
  <c r="P811" i="4"/>
  <c r="Q811" i="4"/>
  <c r="O812" i="4"/>
  <c r="Q812" i="4" s="1"/>
  <c r="P812" i="4"/>
  <c r="O813" i="4"/>
  <c r="P813" i="4"/>
  <c r="Q813" i="4"/>
  <c r="O814" i="4"/>
  <c r="P814" i="4"/>
  <c r="Q814" i="4" s="1"/>
  <c r="O815" i="4"/>
  <c r="Q815" i="4" s="1"/>
  <c r="P815" i="4"/>
  <c r="O816" i="4"/>
  <c r="Q816" i="4" s="1"/>
  <c r="P816" i="4"/>
  <c r="O817" i="4"/>
  <c r="Q817" i="4" s="1"/>
  <c r="P817" i="4"/>
  <c r="O818" i="4"/>
  <c r="Q818" i="4" s="1"/>
  <c r="P818" i="4"/>
  <c r="O819" i="4"/>
  <c r="P819" i="4"/>
  <c r="Q819" i="4"/>
  <c r="O820" i="4"/>
  <c r="Q820" i="4" s="1"/>
  <c r="P820" i="4"/>
  <c r="O821" i="4"/>
  <c r="P821" i="4"/>
  <c r="Q821" i="4"/>
  <c r="O822" i="4"/>
  <c r="P822" i="4"/>
  <c r="Q822" i="4" s="1"/>
  <c r="O823" i="4"/>
  <c r="Q823" i="4" s="1"/>
  <c r="P823" i="4"/>
  <c r="O824" i="4"/>
  <c r="Q824" i="4" s="1"/>
  <c r="P824" i="4"/>
  <c r="O825" i="4"/>
  <c r="P825" i="4"/>
  <c r="O826" i="4"/>
  <c r="Q826" i="4" s="1"/>
  <c r="P826" i="4"/>
  <c r="O827" i="4"/>
  <c r="P827" i="4"/>
  <c r="Q827" i="4"/>
  <c r="O828" i="4"/>
  <c r="Q828" i="4" s="1"/>
  <c r="P828" i="4"/>
  <c r="O829" i="4"/>
  <c r="P829" i="4"/>
  <c r="Q829" i="4"/>
  <c r="O830" i="4"/>
  <c r="P830" i="4"/>
  <c r="Q830" i="4" s="1"/>
  <c r="O831" i="4"/>
  <c r="Q831" i="4" s="1"/>
  <c r="P831" i="4"/>
  <c r="O832" i="4"/>
  <c r="Q832" i="4" s="1"/>
  <c r="P832" i="4"/>
  <c r="O833" i="4"/>
  <c r="Q833" i="4" s="1"/>
  <c r="P833" i="4"/>
  <c r="O834" i="4"/>
  <c r="Q834" i="4" s="1"/>
  <c r="P834" i="4"/>
  <c r="O835" i="4"/>
  <c r="P835" i="4"/>
  <c r="Q835" i="4"/>
  <c r="O836" i="4"/>
  <c r="Q836" i="4" s="1"/>
  <c r="P836" i="4"/>
  <c r="O837" i="4"/>
  <c r="P837" i="4"/>
  <c r="Q837" i="4"/>
  <c r="O838" i="4"/>
  <c r="P838" i="4"/>
  <c r="Q838" i="4"/>
  <c r="O839" i="4"/>
  <c r="Q839" i="4" s="1"/>
  <c r="P839" i="4"/>
  <c r="O840" i="4"/>
  <c r="Q840" i="4" s="1"/>
  <c r="P840" i="4"/>
  <c r="O841" i="4"/>
  <c r="P841" i="4"/>
  <c r="O842" i="4"/>
  <c r="Q842" i="4" s="1"/>
  <c r="P842" i="4"/>
  <c r="O843" i="4"/>
  <c r="P843" i="4"/>
  <c r="Q843" i="4"/>
  <c r="O844" i="4"/>
  <c r="Q844" i="4" s="1"/>
  <c r="P844" i="4"/>
  <c r="O845" i="4"/>
  <c r="P845" i="4"/>
  <c r="Q845" i="4"/>
  <c r="O846" i="4"/>
  <c r="P846" i="4"/>
  <c r="Q846" i="4" s="1"/>
  <c r="O847" i="4"/>
  <c r="Q847" i="4" s="1"/>
  <c r="P847" i="4"/>
  <c r="O848" i="4"/>
  <c r="Q848" i="4" s="1"/>
  <c r="P848" i="4"/>
  <c r="O849" i="4"/>
  <c r="P849" i="4"/>
  <c r="O850" i="4"/>
  <c r="Q850" i="4" s="1"/>
  <c r="P850" i="4"/>
  <c r="O851" i="4"/>
  <c r="P851" i="4"/>
  <c r="Q851" i="4"/>
  <c r="O852" i="4"/>
  <c r="Q852" i="4" s="1"/>
  <c r="P852" i="4"/>
  <c r="O853" i="4"/>
  <c r="P853" i="4"/>
  <c r="Q853" i="4"/>
  <c r="O854" i="4"/>
  <c r="P854" i="4"/>
  <c r="Q854" i="4"/>
  <c r="O855" i="4"/>
  <c r="Q855" i="4" s="1"/>
  <c r="P855" i="4"/>
  <c r="O856" i="4"/>
  <c r="Q856" i="4" s="1"/>
  <c r="P856" i="4"/>
  <c r="O857" i="4"/>
  <c r="P857" i="4"/>
  <c r="O858" i="4"/>
  <c r="Q858" i="4" s="1"/>
  <c r="P858" i="4"/>
  <c r="O859" i="4"/>
  <c r="P859" i="4"/>
  <c r="Q859" i="4"/>
  <c r="O860" i="4"/>
  <c r="Q860" i="4" s="1"/>
  <c r="P860" i="4"/>
  <c r="O861" i="4"/>
  <c r="P861" i="4"/>
  <c r="Q861" i="4"/>
  <c r="O862" i="4"/>
  <c r="P862" i="4"/>
  <c r="Q862" i="4"/>
  <c r="O863" i="4"/>
  <c r="Q863" i="4" s="1"/>
  <c r="P863" i="4"/>
  <c r="O864" i="4"/>
  <c r="Q864" i="4" s="1"/>
  <c r="P864" i="4"/>
  <c r="O865" i="4"/>
  <c r="Q865" i="4" s="1"/>
  <c r="P865" i="4"/>
  <c r="O866" i="4"/>
  <c r="Q866" i="4" s="1"/>
  <c r="P866" i="4"/>
  <c r="O867" i="4"/>
  <c r="P867" i="4"/>
  <c r="Q867" i="4"/>
  <c r="O868" i="4"/>
  <c r="Q868" i="4" s="1"/>
  <c r="P868" i="4"/>
  <c r="O869" i="4"/>
  <c r="P869" i="4"/>
  <c r="Q869" i="4"/>
  <c r="O870" i="4"/>
  <c r="P870" i="4"/>
  <c r="Q870" i="4"/>
  <c r="O871" i="4"/>
  <c r="Q871" i="4" s="1"/>
  <c r="P871" i="4"/>
  <c r="O872" i="4"/>
  <c r="Q872" i="4" s="1"/>
  <c r="P872" i="4"/>
  <c r="O873" i="4"/>
  <c r="Q873" i="4" s="1"/>
  <c r="P873" i="4"/>
  <c r="O874" i="4"/>
  <c r="Q874" i="4" s="1"/>
  <c r="P874" i="4"/>
  <c r="O875" i="4"/>
  <c r="P875" i="4"/>
  <c r="Q875" i="4"/>
  <c r="O876" i="4"/>
  <c r="Q876" i="4" s="1"/>
  <c r="P876" i="4"/>
  <c r="O877" i="4"/>
  <c r="P877" i="4"/>
  <c r="Q877" i="4"/>
  <c r="O878" i="4"/>
  <c r="P878" i="4"/>
  <c r="Q878" i="4" s="1"/>
  <c r="O879" i="4"/>
  <c r="Q879" i="4" s="1"/>
  <c r="P879" i="4"/>
  <c r="O880" i="4"/>
  <c r="Q880" i="4" s="1"/>
  <c r="P880" i="4"/>
  <c r="O881" i="4"/>
  <c r="Q881" i="4" s="1"/>
  <c r="P881" i="4"/>
  <c r="O882" i="4"/>
  <c r="Q882" i="4" s="1"/>
  <c r="P882" i="4"/>
  <c r="O883" i="4"/>
  <c r="P883" i="4"/>
  <c r="Q883" i="4"/>
  <c r="O884" i="4"/>
  <c r="Q884" i="4" s="1"/>
  <c r="P884" i="4"/>
  <c r="O885" i="4"/>
  <c r="P885" i="4"/>
  <c r="Q885" i="4"/>
  <c r="O886" i="4"/>
  <c r="P886" i="4"/>
  <c r="Q886" i="4" s="1"/>
  <c r="O887" i="4"/>
  <c r="Q887" i="4" s="1"/>
  <c r="P887" i="4"/>
  <c r="O888" i="4"/>
  <c r="Q888" i="4" s="1"/>
  <c r="P888" i="4"/>
  <c r="O889" i="4"/>
  <c r="P889" i="4"/>
  <c r="O890" i="4"/>
  <c r="Q890" i="4" s="1"/>
  <c r="P890" i="4"/>
  <c r="O891" i="4"/>
  <c r="P891" i="4"/>
  <c r="Q891" i="4"/>
  <c r="O892" i="4"/>
  <c r="Q892" i="4" s="1"/>
  <c r="P892" i="4"/>
  <c r="O893" i="4"/>
  <c r="P893" i="4"/>
  <c r="Q893" i="4"/>
  <c r="O894" i="4"/>
  <c r="P894" i="4"/>
  <c r="Q894" i="4" s="1"/>
  <c r="O895" i="4"/>
  <c r="Q895" i="4" s="1"/>
  <c r="P895" i="4"/>
  <c r="O896" i="4"/>
  <c r="Q896" i="4" s="1"/>
  <c r="P896" i="4"/>
  <c r="O897" i="4"/>
  <c r="Q897" i="4" s="1"/>
  <c r="P897" i="4"/>
  <c r="O898" i="4"/>
  <c r="Q898" i="4" s="1"/>
  <c r="P898" i="4"/>
  <c r="O899" i="4"/>
  <c r="P899" i="4"/>
  <c r="Q899" i="4"/>
  <c r="O900" i="4"/>
  <c r="Q900" i="4" s="1"/>
  <c r="P900" i="4"/>
  <c r="O901" i="4"/>
  <c r="P901" i="4"/>
  <c r="Q901" i="4"/>
  <c r="O902" i="4"/>
  <c r="P902" i="4"/>
  <c r="Q902" i="4"/>
  <c r="O903" i="4"/>
  <c r="Q903" i="4" s="1"/>
  <c r="P903" i="4"/>
  <c r="O904" i="4"/>
  <c r="Q904" i="4" s="1"/>
  <c r="P904" i="4"/>
  <c r="O905" i="4"/>
  <c r="P905" i="4"/>
  <c r="O906" i="4"/>
  <c r="Q906" i="4" s="1"/>
  <c r="P906" i="4"/>
  <c r="O907" i="4"/>
  <c r="P907" i="4"/>
  <c r="Q907" i="4"/>
  <c r="O908" i="4"/>
  <c r="Q908" i="4" s="1"/>
  <c r="P908" i="4"/>
  <c r="O909" i="4"/>
  <c r="P909" i="4"/>
  <c r="Q909" i="4"/>
  <c r="O910" i="4"/>
  <c r="P910" i="4"/>
  <c r="Q910" i="4" s="1"/>
  <c r="O911" i="4"/>
  <c r="Q911" i="4" s="1"/>
  <c r="P911" i="4"/>
  <c r="O912" i="4"/>
  <c r="Q912" i="4" s="1"/>
  <c r="P912" i="4"/>
  <c r="O913" i="4"/>
  <c r="P913" i="4"/>
  <c r="O914" i="4"/>
  <c r="Q914" i="4" s="1"/>
  <c r="P914" i="4"/>
  <c r="O915" i="4"/>
  <c r="P915" i="4"/>
  <c r="Q915" i="4"/>
  <c r="O916" i="4"/>
  <c r="Q916" i="4" s="1"/>
  <c r="P916" i="4"/>
  <c r="O917" i="4"/>
  <c r="P917" i="4"/>
  <c r="Q917" i="4"/>
  <c r="O918" i="4"/>
  <c r="P918" i="4"/>
  <c r="Q918" i="4"/>
  <c r="O919" i="4"/>
  <c r="Q919" i="4" s="1"/>
  <c r="P919" i="4"/>
  <c r="O920" i="4"/>
  <c r="Q920" i="4" s="1"/>
  <c r="P920" i="4"/>
  <c r="O921" i="4"/>
  <c r="P921" i="4"/>
  <c r="O922" i="4"/>
  <c r="Q922" i="4" s="1"/>
  <c r="P922" i="4"/>
  <c r="O923" i="4"/>
  <c r="P923" i="4"/>
  <c r="Q923" i="4"/>
  <c r="O924" i="4"/>
  <c r="Q924" i="4" s="1"/>
  <c r="P924" i="4"/>
  <c r="O925" i="4"/>
  <c r="P925" i="4"/>
  <c r="Q925" i="4"/>
  <c r="O926" i="4"/>
  <c r="P926" i="4"/>
  <c r="Q926" i="4"/>
  <c r="O927" i="4"/>
  <c r="Q927" i="4" s="1"/>
  <c r="P927" i="4"/>
  <c r="O928" i="4"/>
  <c r="Q928" i="4" s="1"/>
  <c r="P928" i="4"/>
  <c r="O929" i="4"/>
  <c r="Q929" i="4" s="1"/>
  <c r="P929" i="4"/>
  <c r="O930" i="4"/>
  <c r="Q930" i="4" s="1"/>
  <c r="P930" i="4"/>
  <c r="O931" i="4"/>
  <c r="P931" i="4"/>
  <c r="Q931" i="4"/>
  <c r="O932" i="4"/>
  <c r="Q932" i="4" s="1"/>
  <c r="P932" i="4"/>
  <c r="O933" i="4"/>
  <c r="P933" i="4"/>
  <c r="Q933" i="4"/>
  <c r="O934" i="4"/>
  <c r="P934" i="4"/>
  <c r="Q934" i="4"/>
  <c r="O935" i="4"/>
  <c r="Q935" i="4" s="1"/>
  <c r="P935" i="4"/>
  <c r="O936" i="4"/>
  <c r="Q936" i="4" s="1"/>
  <c r="P936" i="4"/>
  <c r="O937" i="4"/>
  <c r="Q937" i="4" s="1"/>
  <c r="P937" i="4"/>
  <c r="O938" i="4"/>
  <c r="Q938" i="4" s="1"/>
  <c r="P938" i="4"/>
  <c r="O939" i="4"/>
  <c r="P939" i="4"/>
  <c r="Q939" i="4"/>
  <c r="O940" i="4"/>
  <c r="Q940" i="4" s="1"/>
  <c r="P940" i="4"/>
  <c r="O941" i="4"/>
  <c r="P941" i="4"/>
  <c r="Q941" i="4"/>
  <c r="O942" i="4"/>
  <c r="P942" i="4"/>
  <c r="Q942" i="4" s="1"/>
  <c r="O943" i="4"/>
  <c r="Q943" i="4" s="1"/>
  <c r="P943" i="4"/>
  <c r="O944" i="4"/>
  <c r="P944" i="4"/>
  <c r="Q944" i="4" s="1"/>
  <c r="O945" i="4"/>
  <c r="Q945" i="4" s="1"/>
  <c r="P945" i="4"/>
  <c r="O946" i="4"/>
  <c r="Q946" i="4" s="1"/>
  <c r="P946" i="4"/>
  <c r="O947" i="4"/>
  <c r="P947" i="4"/>
  <c r="Q947" i="4"/>
  <c r="O948" i="4"/>
  <c r="Q948" i="4" s="1"/>
  <c r="P948" i="4"/>
  <c r="O949" i="4"/>
  <c r="P949" i="4"/>
  <c r="Q949" i="4"/>
  <c r="O950" i="4"/>
  <c r="P950" i="4"/>
  <c r="Q950" i="4" s="1"/>
  <c r="O951" i="4"/>
  <c r="Q951" i="4" s="1"/>
  <c r="P951" i="4"/>
  <c r="O952" i="4"/>
  <c r="P952" i="4"/>
  <c r="Q952" i="4" s="1"/>
  <c r="O953" i="4"/>
  <c r="P953" i="4"/>
  <c r="O954" i="4"/>
  <c r="Q954" i="4" s="1"/>
  <c r="P954" i="4"/>
  <c r="O955" i="4"/>
  <c r="Q955" i="4" s="1"/>
  <c r="P955" i="4"/>
  <c r="O956" i="4"/>
  <c r="Q956" i="4" s="1"/>
  <c r="P956" i="4"/>
  <c r="O957" i="4"/>
  <c r="P957" i="4"/>
  <c r="Q957" i="4"/>
  <c r="O958" i="4"/>
  <c r="P958" i="4"/>
  <c r="Q958" i="4" s="1"/>
  <c r="O959" i="4"/>
  <c r="Q959" i="4" s="1"/>
  <c r="P959" i="4"/>
  <c r="O960" i="4"/>
  <c r="P960" i="4"/>
  <c r="Q960" i="4" s="1"/>
  <c r="O961" i="4"/>
  <c r="Q961" i="4" s="1"/>
  <c r="P961" i="4"/>
  <c r="O962" i="4"/>
  <c r="Q962" i="4" s="1"/>
  <c r="P962" i="4"/>
  <c r="O963" i="4"/>
  <c r="P963" i="4"/>
  <c r="Q963" i="4"/>
  <c r="O964" i="4"/>
  <c r="Q964" i="4" s="1"/>
  <c r="P964" i="4"/>
  <c r="O965" i="4"/>
  <c r="P965" i="4"/>
  <c r="Q965" i="4"/>
  <c r="O966" i="4"/>
  <c r="P966" i="4"/>
  <c r="Q966" i="4"/>
  <c r="O967" i="4"/>
  <c r="Q967" i="4" s="1"/>
  <c r="P967" i="4"/>
  <c r="O968" i="4"/>
  <c r="P968" i="4"/>
  <c r="Q968" i="4" s="1"/>
  <c r="O969" i="4"/>
  <c r="P969" i="4"/>
  <c r="O970" i="4"/>
  <c r="Q970" i="4" s="1"/>
  <c r="P970" i="4"/>
  <c r="O971" i="4"/>
  <c r="Q971" i="4" s="1"/>
  <c r="P971" i="4"/>
  <c r="O972" i="4"/>
  <c r="Q972" i="4" s="1"/>
  <c r="P972" i="4"/>
  <c r="O973" i="4"/>
  <c r="P973" i="4"/>
  <c r="Q973" i="4"/>
  <c r="O974" i="4"/>
  <c r="P974" i="4"/>
  <c r="Q974" i="4" s="1"/>
  <c r="O975" i="4"/>
  <c r="Q975" i="4" s="1"/>
  <c r="P975" i="4"/>
  <c r="O976" i="4"/>
  <c r="P976" i="4"/>
  <c r="Q976" i="4" s="1"/>
  <c r="O977" i="4"/>
  <c r="P977" i="4"/>
  <c r="O978" i="4"/>
  <c r="Q978" i="4" s="1"/>
  <c r="P978" i="4"/>
  <c r="O979" i="4"/>
  <c r="P979" i="4"/>
  <c r="Q979" i="4"/>
  <c r="O980" i="4"/>
  <c r="Q980" i="4" s="1"/>
  <c r="P980" i="4"/>
  <c r="O981" i="4"/>
  <c r="P981" i="4"/>
  <c r="Q981" i="4"/>
  <c r="O982" i="4"/>
  <c r="P982" i="4"/>
  <c r="Q982" i="4"/>
  <c r="O983" i="4"/>
  <c r="Q983" i="4" s="1"/>
  <c r="P983" i="4"/>
  <c r="O984" i="4"/>
  <c r="P984" i="4"/>
  <c r="Q984" i="4" s="1"/>
  <c r="O985" i="4"/>
  <c r="P985" i="4"/>
  <c r="O986" i="4"/>
  <c r="Q986" i="4" s="1"/>
  <c r="P986" i="4"/>
  <c r="O987" i="4"/>
  <c r="P987" i="4"/>
  <c r="Q987" i="4"/>
  <c r="O988" i="4"/>
  <c r="Q988" i="4" s="1"/>
  <c r="P988" i="4"/>
  <c r="O989" i="4"/>
  <c r="P989" i="4"/>
  <c r="Q989" i="4"/>
  <c r="O990" i="4"/>
  <c r="P990" i="4"/>
  <c r="Q990" i="4"/>
  <c r="O991" i="4"/>
  <c r="Q991" i="4" s="1"/>
  <c r="P991" i="4"/>
  <c r="O992" i="4"/>
  <c r="P992" i="4"/>
  <c r="Q992" i="4" s="1"/>
  <c r="O993" i="4"/>
  <c r="Q993" i="4" s="1"/>
  <c r="P993" i="4"/>
  <c r="O994" i="4"/>
  <c r="Q994" i="4" s="1"/>
  <c r="P994" i="4"/>
  <c r="O995" i="4"/>
  <c r="P995" i="4"/>
  <c r="Q995" i="4"/>
  <c r="O996" i="4"/>
  <c r="Q996" i="4" s="1"/>
  <c r="P996" i="4"/>
  <c r="O997" i="4"/>
  <c r="P997" i="4"/>
  <c r="Q997" i="4"/>
  <c r="O998" i="4"/>
  <c r="P998" i="4"/>
  <c r="Q998" i="4"/>
  <c r="O999" i="4"/>
  <c r="Q999" i="4" s="1"/>
  <c r="P999" i="4"/>
  <c r="O1000" i="4"/>
  <c r="P1000" i="4"/>
  <c r="Q1000" i="4" s="1"/>
  <c r="O1001" i="4"/>
  <c r="Q1001" i="4" s="1"/>
  <c r="P1001" i="4"/>
  <c r="O1002" i="4"/>
  <c r="Q1002" i="4" s="1"/>
  <c r="P1002" i="4"/>
  <c r="O1003" i="4"/>
  <c r="Q1003" i="4" s="1"/>
  <c r="P1003" i="4"/>
  <c r="O1004" i="4"/>
  <c r="Q1004" i="4" s="1"/>
  <c r="P1004" i="4"/>
  <c r="O1005" i="4"/>
  <c r="P1005" i="4"/>
  <c r="Q1005" i="4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6" i="4"/>
  <c r="J6" i="8"/>
  <c r="J6" i="15"/>
  <c r="N1005" i="15" a="1"/>
  <c r="N1005" i="15" s="1"/>
  <c r="J1005" i="15"/>
  <c r="N1004" i="15"/>
  <c r="N1004" i="15" a="1"/>
  <c r="J1004" i="15"/>
  <c r="N1003" i="15" a="1"/>
  <c r="N1003" i="15" s="1"/>
  <c r="J1003" i="15"/>
  <c r="N1002" i="15" a="1"/>
  <c r="N1002" i="15" s="1"/>
  <c r="J1002" i="15"/>
  <c r="N1001" i="15" a="1"/>
  <c r="N1001" i="15" s="1"/>
  <c r="J1001" i="15"/>
  <c r="N1000" i="15"/>
  <c r="N1000" i="15" a="1"/>
  <c r="J1000" i="15"/>
  <c r="N999" i="15"/>
  <c r="N999" i="15" a="1"/>
  <c r="J999" i="15"/>
  <c r="N998" i="15" a="1"/>
  <c r="N998" i="15" s="1"/>
  <c r="J998" i="15"/>
  <c r="N997" i="15" a="1"/>
  <c r="N997" i="15" s="1"/>
  <c r="J997" i="15"/>
  <c r="N996" i="15"/>
  <c r="N996" i="15" a="1"/>
  <c r="J996" i="15"/>
  <c r="N995" i="15" a="1"/>
  <c r="N995" i="15" s="1"/>
  <c r="J995" i="15"/>
  <c r="N994" i="15" a="1"/>
  <c r="N994" i="15" s="1"/>
  <c r="J994" i="15"/>
  <c r="N993" i="15"/>
  <c r="N993" i="15" a="1"/>
  <c r="J993" i="15"/>
  <c r="N992" i="15"/>
  <c r="N992" i="15" a="1"/>
  <c r="J992" i="15"/>
  <c r="N991" i="15" a="1"/>
  <c r="N991" i="15" s="1"/>
  <c r="J991" i="15"/>
  <c r="N990" i="15" a="1"/>
  <c r="N990" i="15" s="1"/>
  <c r="J990" i="15"/>
  <c r="N989" i="15" a="1"/>
  <c r="N989" i="15" s="1"/>
  <c r="J989" i="15"/>
  <c r="N988" i="15"/>
  <c r="N988" i="15" a="1"/>
  <c r="J988" i="15"/>
  <c r="N987" i="15" a="1"/>
  <c r="N987" i="15" s="1"/>
  <c r="J987" i="15"/>
  <c r="N986" i="15" a="1"/>
  <c r="N986" i="15" s="1"/>
  <c r="J986" i="15"/>
  <c r="N985" i="15" a="1"/>
  <c r="N985" i="15" s="1"/>
  <c r="J985" i="15"/>
  <c r="N984" i="15"/>
  <c r="N984" i="15" a="1"/>
  <c r="J984" i="15"/>
  <c r="N983" i="15" a="1"/>
  <c r="N983" i="15" s="1"/>
  <c r="J983" i="15"/>
  <c r="N982" i="15" a="1"/>
  <c r="N982" i="15" s="1"/>
  <c r="J982" i="15"/>
  <c r="N981" i="15" a="1"/>
  <c r="N981" i="15" s="1"/>
  <c r="J981" i="15"/>
  <c r="N980" i="15"/>
  <c r="N980" i="15" a="1"/>
  <c r="J980" i="15"/>
  <c r="N979" i="15" a="1"/>
  <c r="N979" i="15" s="1"/>
  <c r="J979" i="15"/>
  <c r="N978" i="15"/>
  <c r="N978" i="15" a="1"/>
  <c r="J978" i="15"/>
  <c r="N977" i="15" a="1"/>
  <c r="N977" i="15" s="1"/>
  <c r="J977" i="15"/>
  <c r="N976" i="15"/>
  <c r="N976" i="15" a="1"/>
  <c r="J976" i="15"/>
  <c r="N975" i="15" a="1"/>
  <c r="N975" i="15" s="1"/>
  <c r="J975" i="15"/>
  <c r="N974" i="15" a="1"/>
  <c r="N974" i="15" s="1"/>
  <c r="J974" i="15"/>
  <c r="N973" i="15" a="1"/>
  <c r="N973" i="15" s="1"/>
  <c r="J973" i="15"/>
  <c r="N972" i="15"/>
  <c r="N972" i="15" a="1"/>
  <c r="J972" i="15"/>
  <c r="N971" i="15" a="1"/>
  <c r="N971" i="15" s="1"/>
  <c r="J971" i="15"/>
  <c r="N970" i="15" a="1"/>
  <c r="N970" i="15" s="1"/>
  <c r="J970" i="15"/>
  <c r="N969" i="15"/>
  <c r="N969" i="15" a="1"/>
  <c r="J969" i="15"/>
  <c r="N968" i="15"/>
  <c r="N968" i="15" a="1"/>
  <c r="J968" i="15"/>
  <c r="N967" i="15" a="1"/>
  <c r="N967" i="15" s="1"/>
  <c r="J967" i="15"/>
  <c r="N966" i="15" a="1"/>
  <c r="N966" i="15" s="1"/>
  <c r="J966" i="15"/>
  <c r="N965" i="15" a="1"/>
  <c r="N965" i="15" s="1"/>
  <c r="R965" i="15" s="1"/>
  <c r="J965" i="15"/>
  <c r="N964" i="15"/>
  <c r="N964" i="15" a="1"/>
  <c r="J964" i="15"/>
  <c r="N963" i="15" a="1"/>
  <c r="N963" i="15" s="1"/>
  <c r="J963" i="15"/>
  <c r="N962" i="15" a="1"/>
  <c r="N962" i="15" s="1"/>
  <c r="J962" i="15"/>
  <c r="N961" i="15" a="1"/>
  <c r="N961" i="15" s="1"/>
  <c r="J961" i="15"/>
  <c r="N960" i="15"/>
  <c r="N960" i="15" a="1"/>
  <c r="J960" i="15"/>
  <c r="N959" i="15" a="1"/>
  <c r="N959" i="15" s="1"/>
  <c r="J959" i="15"/>
  <c r="N958" i="15" a="1"/>
  <c r="N958" i="15" s="1"/>
  <c r="J958" i="15"/>
  <c r="N957" i="15" a="1"/>
  <c r="N957" i="15" s="1"/>
  <c r="J957" i="15"/>
  <c r="N956" i="15"/>
  <c r="N956" i="15" a="1"/>
  <c r="J956" i="15"/>
  <c r="N955" i="15" a="1"/>
  <c r="N955" i="15" s="1"/>
  <c r="J955" i="15"/>
  <c r="N954" i="15" a="1"/>
  <c r="N954" i="15" s="1"/>
  <c r="J954" i="15"/>
  <c r="N953" i="15" a="1"/>
  <c r="N953" i="15" s="1"/>
  <c r="J953" i="15"/>
  <c r="N952" i="15"/>
  <c r="N952" i="15" a="1"/>
  <c r="J952" i="15"/>
  <c r="N951" i="15" a="1"/>
  <c r="N951" i="15" s="1"/>
  <c r="J951" i="15"/>
  <c r="N950" i="15" a="1"/>
  <c r="N950" i="15" s="1"/>
  <c r="J950" i="15"/>
  <c r="N949" i="15" a="1"/>
  <c r="N949" i="15" s="1"/>
  <c r="J949" i="15"/>
  <c r="N948" i="15"/>
  <c r="N948" i="15" a="1"/>
  <c r="J948" i="15"/>
  <c r="N947" i="15" a="1"/>
  <c r="N947" i="15" s="1"/>
  <c r="J947" i="15"/>
  <c r="N946" i="15" a="1"/>
  <c r="N946" i="15" s="1"/>
  <c r="J946" i="15"/>
  <c r="N945" i="15" a="1"/>
  <c r="N945" i="15" s="1"/>
  <c r="J945" i="15"/>
  <c r="N944" i="15"/>
  <c r="N944" i="15" a="1"/>
  <c r="J944" i="15"/>
  <c r="N943" i="15" a="1"/>
  <c r="N943" i="15" s="1"/>
  <c r="J943" i="15"/>
  <c r="N942" i="15"/>
  <c r="N942" i="15" a="1"/>
  <c r="J942" i="15"/>
  <c r="N941" i="15" a="1"/>
  <c r="N941" i="15" s="1"/>
  <c r="J941" i="15"/>
  <c r="N940" i="15"/>
  <c r="N940" i="15" a="1"/>
  <c r="J940" i="15"/>
  <c r="N939" i="15"/>
  <c r="N939" i="15" a="1"/>
  <c r="J939" i="15"/>
  <c r="N938" i="15" a="1"/>
  <c r="N938" i="15" s="1"/>
  <c r="J938" i="15"/>
  <c r="N937" i="15" a="1"/>
  <c r="N937" i="15" s="1"/>
  <c r="J937" i="15"/>
  <c r="N936" i="15"/>
  <c r="N936" i="15" a="1"/>
  <c r="J936" i="15"/>
  <c r="N935" i="15" a="1"/>
  <c r="N935" i="15" s="1"/>
  <c r="J935" i="15"/>
  <c r="N934" i="15"/>
  <c r="N934" i="15" a="1"/>
  <c r="J934" i="15"/>
  <c r="N933" i="15" a="1"/>
  <c r="N933" i="15" s="1"/>
  <c r="J933" i="15"/>
  <c r="N932" i="15"/>
  <c r="N932" i="15" a="1"/>
  <c r="J932" i="15"/>
  <c r="N931" i="15"/>
  <c r="N931" i="15" a="1"/>
  <c r="J931" i="15"/>
  <c r="N930" i="15" a="1"/>
  <c r="N930" i="15" s="1"/>
  <c r="J930" i="15"/>
  <c r="N929" i="15" a="1"/>
  <c r="N929" i="15" s="1"/>
  <c r="J929" i="15"/>
  <c r="N928" i="15"/>
  <c r="N928" i="15" a="1"/>
  <c r="J928" i="15"/>
  <c r="N927" i="15" a="1"/>
  <c r="N927" i="15" s="1"/>
  <c r="J927" i="15"/>
  <c r="N926" i="15"/>
  <c r="N926" i="15" a="1"/>
  <c r="J926" i="15"/>
  <c r="N925" i="15"/>
  <c r="N925" i="15" a="1"/>
  <c r="J925" i="15"/>
  <c r="N924" i="15"/>
  <c r="N924" i="15" a="1"/>
  <c r="J924" i="15"/>
  <c r="N923" i="15"/>
  <c r="N923" i="15" a="1"/>
  <c r="J923" i="15"/>
  <c r="N922" i="15"/>
  <c r="N922" i="15" a="1"/>
  <c r="J922" i="15"/>
  <c r="N921" i="15" a="1"/>
  <c r="N921" i="15" s="1"/>
  <c r="J921" i="15"/>
  <c r="N920" i="15"/>
  <c r="N920" i="15" a="1"/>
  <c r="J920" i="15"/>
  <c r="N919" i="15" a="1"/>
  <c r="N919" i="15" s="1"/>
  <c r="J919" i="15"/>
  <c r="N918" i="15"/>
  <c r="N918" i="15" a="1"/>
  <c r="J918" i="15"/>
  <c r="N917" i="15" a="1"/>
  <c r="N917" i="15" s="1"/>
  <c r="J917" i="15"/>
  <c r="N916" i="15"/>
  <c r="N916" i="15" a="1"/>
  <c r="J916" i="15"/>
  <c r="N915" i="15"/>
  <c r="N915" i="15" a="1"/>
  <c r="J915" i="15"/>
  <c r="N914" i="15" a="1"/>
  <c r="N914" i="15" s="1"/>
  <c r="J914" i="15"/>
  <c r="N913" i="15" a="1"/>
  <c r="N913" i="15" s="1"/>
  <c r="J913" i="15"/>
  <c r="N912" i="15"/>
  <c r="N912" i="15" a="1"/>
  <c r="J912" i="15"/>
  <c r="N911" i="15" a="1"/>
  <c r="N911" i="15" s="1"/>
  <c r="J911" i="15"/>
  <c r="N910" i="15" a="1"/>
  <c r="N910" i="15" s="1"/>
  <c r="J910" i="15"/>
  <c r="N909" i="15" a="1"/>
  <c r="N909" i="15" s="1"/>
  <c r="J909" i="15"/>
  <c r="N908" i="15"/>
  <c r="N908" i="15" a="1"/>
  <c r="J908" i="15"/>
  <c r="N907" i="15"/>
  <c r="N907" i="15" a="1"/>
  <c r="J907" i="15"/>
  <c r="N906" i="15" a="1"/>
  <c r="N906" i="15" s="1"/>
  <c r="J906" i="15"/>
  <c r="N905" i="15" a="1"/>
  <c r="N905" i="15" s="1"/>
  <c r="J905" i="15"/>
  <c r="N904" i="15"/>
  <c r="N904" i="15" a="1"/>
  <c r="J904" i="15"/>
  <c r="N903" i="15" a="1"/>
  <c r="N903" i="15" s="1"/>
  <c r="J903" i="15"/>
  <c r="N902" i="15" a="1"/>
  <c r="N902" i="15" s="1"/>
  <c r="J902" i="15"/>
  <c r="N901" i="15" a="1"/>
  <c r="N901" i="15" s="1"/>
  <c r="J901" i="15"/>
  <c r="N900" i="15" a="1"/>
  <c r="N900" i="15" s="1"/>
  <c r="J900" i="15"/>
  <c r="N899" i="15" a="1"/>
  <c r="N899" i="15" s="1"/>
  <c r="J899" i="15"/>
  <c r="N898" i="15" a="1"/>
  <c r="N898" i="15" s="1"/>
  <c r="J898" i="15"/>
  <c r="N897" i="15" a="1"/>
  <c r="N897" i="15" s="1"/>
  <c r="J897" i="15"/>
  <c r="N896" i="15" a="1"/>
  <c r="N896" i="15" s="1"/>
  <c r="J896" i="15"/>
  <c r="N895" i="15"/>
  <c r="N895" i="15" a="1"/>
  <c r="J895" i="15"/>
  <c r="N894" i="15"/>
  <c r="N894" i="15" a="1"/>
  <c r="J894" i="15"/>
  <c r="N893" i="15" a="1"/>
  <c r="N893" i="15" s="1"/>
  <c r="J893" i="15"/>
  <c r="N892" i="15" a="1"/>
  <c r="N892" i="15" s="1"/>
  <c r="J892" i="15"/>
  <c r="N891" i="15"/>
  <c r="N891" i="15" a="1"/>
  <c r="J891" i="15"/>
  <c r="N890" i="15" a="1"/>
  <c r="N890" i="15" s="1"/>
  <c r="J890" i="15"/>
  <c r="N889" i="15" a="1"/>
  <c r="N889" i="15" s="1"/>
  <c r="J889" i="15"/>
  <c r="N888" i="15" a="1"/>
  <c r="N888" i="15" s="1"/>
  <c r="J888" i="15"/>
  <c r="N887" i="15"/>
  <c r="N887" i="15" a="1"/>
  <c r="J887" i="15"/>
  <c r="N886" i="15"/>
  <c r="N886" i="15" a="1"/>
  <c r="J886" i="15"/>
  <c r="N885" i="15" a="1"/>
  <c r="N885" i="15" s="1"/>
  <c r="J885" i="15"/>
  <c r="N884" i="15" a="1"/>
  <c r="N884" i="15" s="1"/>
  <c r="J884" i="15"/>
  <c r="N883" i="15" a="1"/>
  <c r="N883" i="15" s="1"/>
  <c r="J883" i="15"/>
  <c r="N882" i="15" a="1"/>
  <c r="N882" i="15" s="1"/>
  <c r="J882" i="15"/>
  <c r="N881" i="15" a="1"/>
  <c r="N881" i="15" s="1"/>
  <c r="J881" i="15"/>
  <c r="N880" i="15" a="1"/>
  <c r="N880" i="15" s="1"/>
  <c r="J880" i="15"/>
  <c r="N879" i="15"/>
  <c r="N879" i="15" a="1"/>
  <c r="J879" i="15"/>
  <c r="N878" i="15"/>
  <c r="N878" i="15" a="1"/>
  <c r="J878" i="15"/>
  <c r="N877" i="15" a="1"/>
  <c r="N877" i="15" s="1"/>
  <c r="J877" i="15"/>
  <c r="N876" i="15" a="1"/>
  <c r="N876" i="15" s="1"/>
  <c r="J876" i="15"/>
  <c r="N875" i="15"/>
  <c r="N875" i="15" a="1"/>
  <c r="J875" i="15"/>
  <c r="N874" i="15" a="1"/>
  <c r="N874" i="15" s="1"/>
  <c r="J874" i="15"/>
  <c r="N873" i="15" a="1"/>
  <c r="N873" i="15" s="1"/>
  <c r="J873" i="15"/>
  <c r="N872" i="15" a="1"/>
  <c r="N872" i="15" s="1"/>
  <c r="J872" i="15"/>
  <c r="N871" i="15" a="1"/>
  <c r="N871" i="15" s="1"/>
  <c r="J871" i="15"/>
  <c r="N870" i="15" a="1"/>
  <c r="N870" i="15" s="1"/>
  <c r="J870" i="15"/>
  <c r="N869" i="15" a="1"/>
  <c r="N869" i="15" s="1"/>
  <c r="J869" i="15"/>
  <c r="N868" i="15"/>
  <c r="N868" i="15" a="1"/>
  <c r="J868" i="15"/>
  <c r="N867" i="15" a="1"/>
  <c r="N867" i="15" s="1"/>
  <c r="J867" i="15"/>
  <c r="N866" i="15" a="1"/>
  <c r="N866" i="15" s="1"/>
  <c r="J866" i="15"/>
  <c r="N865" i="15" a="1"/>
  <c r="N865" i="15" s="1"/>
  <c r="J865" i="15"/>
  <c r="N864" i="15"/>
  <c r="N864" i="15" a="1"/>
  <c r="J864" i="15"/>
  <c r="N863" i="15" a="1"/>
  <c r="N863" i="15" s="1"/>
  <c r="J863" i="15"/>
  <c r="N862" i="15" a="1"/>
  <c r="N862" i="15" s="1"/>
  <c r="J862" i="15"/>
  <c r="N861" i="15" a="1"/>
  <c r="N861" i="15" s="1"/>
  <c r="J861" i="15"/>
  <c r="N860" i="15"/>
  <c r="N860" i="15" a="1"/>
  <c r="J860" i="15"/>
  <c r="N859" i="15" a="1"/>
  <c r="N859" i="15" s="1"/>
  <c r="J859" i="15"/>
  <c r="N858" i="15" a="1"/>
  <c r="N858" i="15" s="1"/>
  <c r="J858" i="15"/>
  <c r="N857" i="15"/>
  <c r="N857" i="15" a="1"/>
  <c r="J857" i="15"/>
  <c r="N856" i="15"/>
  <c r="N856" i="15" a="1"/>
  <c r="J856" i="15"/>
  <c r="N855" i="15" a="1"/>
  <c r="N855" i="15" s="1"/>
  <c r="J855" i="15"/>
  <c r="N854" i="15" a="1"/>
  <c r="N854" i="15" s="1"/>
  <c r="J854" i="15"/>
  <c r="N853" i="15" a="1"/>
  <c r="N853" i="15" s="1"/>
  <c r="J853" i="15"/>
  <c r="N852" i="15"/>
  <c r="N852" i="15" a="1"/>
  <c r="J852" i="15"/>
  <c r="N851" i="15" a="1"/>
  <c r="N851" i="15" s="1"/>
  <c r="J851" i="15"/>
  <c r="N850" i="15" a="1"/>
  <c r="N850" i="15" s="1"/>
  <c r="J850" i="15"/>
  <c r="N849" i="15" a="1"/>
  <c r="N849" i="15" s="1"/>
  <c r="J849" i="15"/>
  <c r="N848" i="15"/>
  <c r="N848" i="15" a="1"/>
  <c r="J848" i="15"/>
  <c r="N847" i="15" a="1"/>
  <c r="N847" i="15" s="1"/>
  <c r="J847" i="15"/>
  <c r="N846" i="15" a="1"/>
  <c r="N846" i="15" s="1"/>
  <c r="J846" i="15"/>
  <c r="N845" i="15" a="1"/>
  <c r="N845" i="15" s="1"/>
  <c r="J845" i="15"/>
  <c r="N844" i="15"/>
  <c r="N844" i="15" a="1"/>
  <c r="J844" i="15"/>
  <c r="N843" i="15" a="1"/>
  <c r="N843" i="15" s="1"/>
  <c r="J843" i="15"/>
  <c r="N842" i="15" a="1"/>
  <c r="N842" i="15" s="1"/>
  <c r="J842" i="15"/>
  <c r="N841" i="15" a="1"/>
  <c r="N841" i="15" s="1"/>
  <c r="J841" i="15"/>
  <c r="N840" i="15"/>
  <c r="N840" i="15" a="1"/>
  <c r="J840" i="15"/>
  <c r="N839" i="15" a="1"/>
  <c r="N839" i="15" s="1"/>
  <c r="J839" i="15"/>
  <c r="N838" i="15" a="1"/>
  <c r="N838" i="15" s="1"/>
  <c r="J838" i="15"/>
  <c r="N837" i="15"/>
  <c r="N837" i="15" a="1"/>
  <c r="J837" i="15"/>
  <c r="N836" i="15"/>
  <c r="N836" i="15" a="1"/>
  <c r="J836" i="15"/>
  <c r="N835" i="15" a="1"/>
  <c r="N835" i="15" s="1"/>
  <c r="J835" i="15"/>
  <c r="N834" i="15" a="1"/>
  <c r="N834" i="15" s="1"/>
  <c r="J834" i="15"/>
  <c r="N833" i="15" a="1"/>
  <c r="N833" i="15" s="1"/>
  <c r="J833" i="15"/>
  <c r="N832" i="15"/>
  <c r="N832" i="15" a="1"/>
  <c r="J832" i="15"/>
  <c r="N831" i="15" a="1"/>
  <c r="N831" i="15" s="1"/>
  <c r="J831" i="15"/>
  <c r="N830" i="15" a="1"/>
  <c r="N830" i="15" s="1"/>
  <c r="J830" i="15"/>
  <c r="N829" i="15" a="1"/>
  <c r="N829" i="15" s="1"/>
  <c r="J829" i="15"/>
  <c r="N828" i="15"/>
  <c r="N828" i="15" a="1"/>
  <c r="J828" i="15"/>
  <c r="N827" i="15" a="1"/>
  <c r="N827" i="15" s="1"/>
  <c r="J827" i="15"/>
  <c r="N826" i="15"/>
  <c r="N826" i="15" a="1"/>
  <c r="J826" i="15"/>
  <c r="N825" i="15" a="1"/>
  <c r="N825" i="15" s="1"/>
  <c r="J825" i="15"/>
  <c r="N824" i="15"/>
  <c r="N824" i="15" a="1"/>
  <c r="J824" i="15"/>
  <c r="N823" i="15" a="1"/>
  <c r="N823" i="15" s="1"/>
  <c r="J823" i="15"/>
  <c r="N822" i="15" a="1"/>
  <c r="N822" i="15" s="1"/>
  <c r="J822" i="15"/>
  <c r="N821" i="15" a="1"/>
  <c r="N821" i="15" s="1"/>
  <c r="J821" i="15"/>
  <c r="N820" i="15"/>
  <c r="N820" i="15" a="1"/>
  <c r="J820" i="15"/>
  <c r="N819" i="15" a="1"/>
  <c r="N819" i="15" s="1"/>
  <c r="J819" i="15"/>
  <c r="N818" i="15"/>
  <c r="N818" i="15" a="1"/>
  <c r="J818" i="15"/>
  <c r="N817" i="15" a="1"/>
  <c r="N817" i="15" s="1"/>
  <c r="J817" i="15"/>
  <c r="N816" i="15"/>
  <c r="N816" i="15" a="1"/>
  <c r="J816" i="15"/>
  <c r="N815" i="15" a="1"/>
  <c r="N815" i="15" s="1"/>
  <c r="J815" i="15"/>
  <c r="N814" i="15" a="1"/>
  <c r="N814" i="15" s="1"/>
  <c r="J814" i="15"/>
  <c r="N813" i="15" a="1"/>
  <c r="N813" i="15" s="1"/>
  <c r="J813" i="15"/>
  <c r="N812" i="15"/>
  <c r="N812" i="15" a="1"/>
  <c r="J812" i="15"/>
  <c r="N811" i="15" a="1"/>
  <c r="N811" i="15" s="1"/>
  <c r="J811" i="15"/>
  <c r="N810" i="15"/>
  <c r="N810" i="15" a="1"/>
  <c r="J810" i="15"/>
  <c r="N809" i="15" a="1"/>
  <c r="N809" i="15" s="1"/>
  <c r="J809" i="15"/>
  <c r="N808" i="15"/>
  <c r="N808" i="15" a="1"/>
  <c r="J808" i="15"/>
  <c r="N807" i="15" a="1"/>
  <c r="N807" i="15" s="1"/>
  <c r="J807" i="15"/>
  <c r="N806" i="15" a="1"/>
  <c r="N806" i="15" s="1"/>
  <c r="J806" i="15"/>
  <c r="N805" i="15"/>
  <c r="N805" i="15" a="1"/>
  <c r="J805" i="15"/>
  <c r="N804" i="15"/>
  <c r="N804" i="15" a="1"/>
  <c r="J804" i="15"/>
  <c r="N803" i="15" a="1"/>
  <c r="N803" i="15" s="1"/>
  <c r="J803" i="15"/>
  <c r="N802" i="15" a="1"/>
  <c r="N802" i="15" s="1"/>
  <c r="J802" i="15"/>
  <c r="N801" i="15" a="1"/>
  <c r="N801" i="15" s="1"/>
  <c r="J801" i="15"/>
  <c r="N800" i="15"/>
  <c r="N800" i="15" a="1"/>
  <c r="J800" i="15"/>
  <c r="N799" i="15" a="1"/>
  <c r="N799" i="15" s="1"/>
  <c r="J799" i="15"/>
  <c r="N798" i="15" a="1"/>
  <c r="N798" i="15" s="1"/>
  <c r="J798" i="15"/>
  <c r="N797" i="15" a="1"/>
  <c r="N797" i="15" s="1"/>
  <c r="J797" i="15"/>
  <c r="N796" i="15"/>
  <c r="N796" i="15" a="1"/>
  <c r="J796" i="15"/>
  <c r="N795" i="15" a="1"/>
  <c r="N795" i="15" s="1"/>
  <c r="J795" i="15"/>
  <c r="N794" i="15"/>
  <c r="N794" i="15" a="1"/>
  <c r="J794" i="15"/>
  <c r="N793" i="15" a="1"/>
  <c r="N793" i="15" s="1"/>
  <c r="J793" i="15"/>
  <c r="N792" i="15"/>
  <c r="N792" i="15" a="1"/>
  <c r="J792" i="15"/>
  <c r="N791" i="15" a="1"/>
  <c r="N791" i="15" s="1"/>
  <c r="J791" i="15"/>
  <c r="N790" i="15"/>
  <c r="N790" i="15" a="1"/>
  <c r="J790" i="15"/>
  <c r="N789" i="15" a="1"/>
  <c r="N789" i="15" s="1"/>
  <c r="J789" i="15"/>
  <c r="N788" i="15"/>
  <c r="N788" i="15" a="1"/>
  <c r="J788" i="15"/>
  <c r="N787" i="15" a="1"/>
  <c r="N787" i="15" s="1"/>
  <c r="J787" i="15"/>
  <c r="N786" i="15" a="1"/>
  <c r="N786" i="15" s="1"/>
  <c r="J786" i="15"/>
  <c r="N785" i="15"/>
  <c r="N785" i="15" a="1"/>
  <c r="J785" i="15"/>
  <c r="N784" i="15"/>
  <c r="N784" i="15" a="1"/>
  <c r="J784" i="15"/>
  <c r="N783" i="15" a="1"/>
  <c r="N783" i="15" s="1"/>
  <c r="J783" i="15"/>
  <c r="N782" i="15" a="1"/>
  <c r="N782" i="15" s="1"/>
  <c r="J782" i="15"/>
  <c r="N781" i="15" a="1"/>
  <c r="N781" i="15" s="1"/>
  <c r="J781" i="15"/>
  <c r="N780" i="15"/>
  <c r="N780" i="15" a="1"/>
  <c r="J780" i="15"/>
  <c r="N779" i="15"/>
  <c r="N779" i="15" a="1"/>
  <c r="J779" i="15"/>
  <c r="N778" i="15" a="1"/>
  <c r="N778" i="15" s="1"/>
  <c r="J778" i="15"/>
  <c r="N777" i="15"/>
  <c r="N777" i="15" a="1"/>
  <c r="J777" i="15"/>
  <c r="N776" i="15" a="1"/>
  <c r="N776" i="15" s="1"/>
  <c r="J776" i="15"/>
  <c r="N775" i="15" a="1"/>
  <c r="N775" i="15" s="1"/>
  <c r="J775" i="15"/>
  <c r="N774" i="15"/>
  <c r="N774" i="15" a="1"/>
  <c r="J774" i="15"/>
  <c r="N773" i="15"/>
  <c r="N773" i="15" a="1"/>
  <c r="J773" i="15"/>
  <c r="N772" i="15" a="1"/>
  <c r="N772" i="15" s="1"/>
  <c r="J772" i="15"/>
  <c r="N771" i="15"/>
  <c r="N771" i="15" a="1"/>
  <c r="J771" i="15"/>
  <c r="N770" i="15" a="1"/>
  <c r="N770" i="15" s="1"/>
  <c r="J770" i="15"/>
  <c r="N769" i="15"/>
  <c r="N769" i="15" a="1"/>
  <c r="J769" i="15"/>
  <c r="N768" i="15" a="1"/>
  <c r="N768" i="15" s="1"/>
  <c r="J768" i="15"/>
  <c r="N767" i="15" a="1"/>
  <c r="N767" i="15" s="1"/>
  <c r="J767" i="15"/>
  <c r="N766" i="15"/>
  <c r="N766" i="15" a="1"/>
  <c r="J766" i="15"/>
  <c r="N765" i="15"/>
  <c r="N765" i="15" a="1"/>
  <c r="J765" i="15"/>
  <c r="N764" i="15" a="1"/>
  <c r="N764" i="15" s="1"/>
  <c r="J764" i="15"/>
  <c r="N763" i="15"/>
  <c r="N763" i="15" a="1"/>
  <c r="J763" i="15"/>
  <c r="N762" i="15" a="1"/>
  <c r="N762" i="15" s="1"/>
  <c r="J762" i="15"/>
  <c r="N761" i="15"/>
  <c r="N761" i="15" a="1"/>
  <c r="J761" i="15"/>
  <c r="N760" i="15" a="1"/>
  <c r="N760" i="15" s="1"/>
  <c r="J760" i="15"/>
  <c r="N759" i="15" a="1"/>
  <c r="N759" i="15" s="1"/>
  <c r="J759" i="15"/>
  <c r="N758" i="15"/>
  <c r="N758" i="15" a="1"/>
  <c r="J758" i="15"/>
  <c r="N757" i="15"/>
  <c r="N757" i="15" a="1"/>
  <c r="J757" i="15"/>
  <c r="N756" i="15" a="1"/>
  <c r="N756" i="15" s="1"/>
  <c r="J756" i="15"/>
  <c r="N755" i="15"/>
  <c r="N755" i="15" a="1"/>
  <c r="J755" i="15"/>
  <c r="N754" i="15" a="1"/>
  <c r="N754" i="15" s="1"/>
  <c r="J754" i="15"/>
  <c r="N753" i="15"/>
  <c r="N753" i="15" a="1"/>
  <c r="J753" i="15"/>
  <c r="N752" i="15" a="1"/>
  <c r="N752" i="15" s="1"/>
  <c r="J752" i="15"/>
  <c r="N751" i="15" a="1"/>
  <c r="N751" i="15" s="1"/>
  <c r="J751" i="15"/>
  <c r="N750" i="15"/>
  <c r="N750" i="15" a="1"/>
  <c r="J750" i="15"/>
  <c r="N749" i="15"/>
  <c r="N749" i="15" a="1"/>
  <c r="J749" i="15"/>
  <c r="N748" i="15" a="1"/>
  <c r="N748" i="15" s="1"/>
  <c r="J748" i="15"/>
  <c r="N747" i="15"/>
  <c r="N747" i="15" a="1"/>
  <c r="J747" i="15"/>
  <c r="N746" i="15" a="1"/>
  <c r="N746" i="15" s="1"/>
  <c r="J746" i="15"/>
  <c r="N745" i="15"/>
  <c r="N745" i="15" a="1"/>
  <c r="J745" i="15"/>
  <c r="N744" i="15" a="1"/>
  <c r="N744" i="15" s="1"/>
  <c r="J744" i="15"/>
  <c r="N743" i="15" a="1"/>
  <c r="N743" i="15" s="1"/>
  <c r="J743" i="15"/>
  <c r="N742" i="15"/>
  <c r="N742" i="15" a="1"/>
  <c r="J742" i="15"/>
  <c r="N741" i="15"/>
  <c r="N741" i="15" a="1"/>
  <c r="J741" i="15"/>
  <c r="N740" i="15" a="1"/>
  <c r="N740" i="15" s="1"/>
  <c r="J740" i="15"/>
  <c r="N739" i="15"/>
  <c r="N739" i="15" a="1"/>
  <c r="J739" i="15"/>
  <c r="N738" i="15"/>
  <c r="N738" i="15" a="1"/>
  <c r="J738" i="15"/>
  <c r="N737" i="15"/>
  <c r="N737" i="15" a="1"/>
  <c r="J737" i="15"/>
  <c r="N736" i="15" a="1"/>
  <c r="N736" i="15" s="1"/>
  <c r="J736" i="15"/>
  <c r="N735" i="15" a="1"/>
  <c r="N735" i="15" s="1"/>
  <c r="J735" i="15"/>
  <c r="N734" i="15"/>
  <c r="N734" i="15" a="1"/>
  <c r="J734" i="15"/>
  <c r="N733" i="15"/>
  <c r="N733" i="15" a="1"/>
  <c r="J733" i="15"/>
  <c r="N732" i="15" a="1"/>
  <c r="N732" i="15" s="1"/>
  <c r="J732" i="15"/>
  <c r="N731" i="15"/>
  <c r="N731" i="15" a="1"/>
  <c r="J731" i="15"/>
  <c r="N730" i="15" a="1"/>
  <c r="N730" i="15" s="1"/>
  <c r="J730" i="15"/>
  <c r="N729" i="15" a="1"/>
  <c r="N729" i="15" s="1"/>
  <c r="J729" i="15"/>
  <c r="N728" i="15" a="1"/>
  <c r="N728" i="15" s="1"/>
  <c r="J728" i="15"/>
  <c r="N727" i="15" a="1"/>
  <c r="N727" i="15" s="1"/>
  <c r="J727" i="15"/>
  <c r="N726" i="15"/>
  <c r="N726" i="15" a="1"/>
  <c r="J726" i="15"/>
  <c r="N725" i="15"/>
  <c r="N725" i="15" a="1"/>
  <c r="J725" i="15"/>
  <c r="N724" i="15" a="1"/>
  <c r="N724" i="15" s="1"/>
  <c r="J724" i="15"/>
  <c r="N723" i="15"/>
  <c r="N723" i="15" a="1"/>
  <c r="J723" i="15"/>
  <c r="N722" i="15" a="1"/>
  <c r="N722" i="15" s="1"/>
  <c r="J722" i="15"/>
  <c r="N721" i="15" a="1"/>
  <c r="N721" i="15" s="1"/>
  <c r="J721" i="15"/>
  <c r="N720" i="15" a="1"/>
  <c r="N720" i="15" s="1"/>
  <c r="J720" i="15"/>
  <c r="N719" i="15" a="1"/>
  <c r="N719" i="15" s="1"/>
  <c r="J719" i="15"/>
  <c r="N718" i="15"/>
  <c r="N718" i="15" a="1"/>
  <c r="J718" i="15"/>
  <c r="N717" i="15"/>
  <c r="N717" i="15" a="1"/>
  <c r="J717" i="15"/>
  <c r="N716" i="15" a="1"/>
  <c r="N716" i="15" s="1"/>
  <c r="J716" i="15"/>
  <c r="N715" i="15"/>
  <c r="N715" i="15" a="1"/>
  <c r="J715" i="15"/>
  <c r="N714" i="15"/>
  <c r="N714" i="15" a="1"/>
  <c r="J714" i="15"/>
  <c r="N713" i="15" a="1"/>
  <c r="N713" i="15" s="1"/>
  <c r="J713" i="15"/>
  <c r="N712" i="15" a="1"/>
  <c r="N712" i="15" s="1"/>
  <c r="J712" i="15"/>
  <c r="N711" i="15" a="1"/>
  <c r="N711" i="15" s="1"/>
  <c r="J711" i="15"/>
  <c r="N710" i="15"/>
  <c r="N710" i="15" a="1"/>
  <c r="J710" i="15"/>
  <c r="N709" i="15"/>
  <c r="N709" i="15" a="1"/>
  <c r="J709" i="15"/>
  <c r="N708" i="15" a="1"/>
  <c r="N708" i="15" s="1"/>
  <c r="J708" i="15"/>
  <c r="N707" i="15" a="1"/>
  <c r="N707" i="15" s="1"/>
  <c r="J707" i="15"/>
  <c r="N706" i="15"/>
  <c r="N706" i="15" a="1"/>
  <c r="J706" i="15"/>
  <c r="N705" i="15"/>
  <c r="N705" i="15" a="1"/>
  <c r="J705" i="15"/>
  <c r="N704" i="15" a="1"/>
  <c r="N704" i="15" s="1"/>
  <c r="J704" i="15"/>
  <c r="N703" i="15" a="1"/>
  <c r="N703" i="15" s="1"/>
  <c r="J703" i="15"/>
  <c r="N702" i="15"/>
  <c r="N702" i="15" a="1"/>
  <c r="J702" i="15"/>
  <c r="N701" i="15"/>
  <c r="N701" i="15" a="1"/>
  <c r="J701" i="15"/>
  <c r="N700" i="15" a="1"/>
  <c r="N700" i="15" s="1"/>
  <c r="J700" i="15"/>
  <c r="N699" i="15"/>
  <c r="N699" i="15" a="1"/>
  <c r="J699" i="15"/>
  <c r="N698" i="15" a="1"/>
  <c r="N698" i="15" s="1"/>
  <c r="J698" i="15"/>
  <c r="N697" i="15"/>
  <c r="N697" i="15" a="1"/>
  <c r="J697" i="15"/>
  <c r="N696" i="15" a="1"/>
  <c r="N696" i="15" s="1"/>
  <c r="J696" i="15"/>
  <c r="N695" i="15" a="1"/>
  <c r="N695" i="15" s="1"/>
  <c r="J695" i="15"/>
  <c r="N694" i="15" a="1"/>
  <c r="N694" i="15" s="1"/>
  <c r="J694" i="15"/>
  <c r="N693" i="15" a="1"/>
  <c r="N693" i="15" s="1"/>
  <c r="J693" i="15"/>
  <c r="N692" i="15"/>
  <c r="N692" i="15" a="1"/>
  <c r="J692" i="15"/>
  <c r="N691" i="15" a="1"/>
  <c r="N691" i="15" s="1"/>
  <c r="J691" i="15"/>
  <c r="N690" i="15" a="1"/>
  <c r="N690" i="15" s="1"/>
  <c r="J690" i="15"/>
  <c r="N689" i="15" a="1"/>
  <c r="N689" i="15" s="1"/>
  <c r="J689" i="15"/>
  <c r="N688" i="15"/>
  <c r="N688" i="15" a="1"/>
  <c r="J688" i="15"/>
  <c r="N687" i="15" a="1"/>
  <c r="N687" i="15" s="1"/>
  <c r="J687" i="15"/>
  <c r="N686" i="15"/>
  <c r="N686" i="15" a="1"/>
  <c r="J686" i="15"/>
  <c r="N685" i="15"/>
  <c r="N685" i="15" a="1"/>
  <c r="J685" i="15"/>
  <c r="N684" i="15"/>
  <c r="N684" i="15" a="1"/>
  <c r="J684" i="15"/>
  <c r="N683" i="15" a="1"/>
  <c r="N683" i="15" s="1"/>
  <c r="J683" i="15"/>
  <c r="N682" i="15" a="1"/>
  <c r="N682" i="15" s="1"/>
  <c r="J682" i="15"/>
  <c r="N681" i="15" a="1"/>
  <c r="N681" i="15" s="1"/>
  <c r="J681" i="15"/>
  <c r="N680" i="15"/>
  <c r="N680" i="15" a="1"/>
  <c r="J680" i="15"/>
  <c r="N679" i="15" a="1"/>
  <c r="N679" i="15" s="1"/>
  <c r="J679" i="15"/>
  <c r="N678" i="15"/>
  <c r="N678" i="15" a="1"/>
  <c r="J678" i="15"/>
  <c r="N677" i="15" a="1"/>
  <c r="N677" i="15" s="1"/>
  <c r="J677" i="15"/>
  <c r="R676" i="15"/>
  <c r="S676" i="15" s="1"/>
  <c r="V676" i="15" s="1"/>
  <c r="N676" i="15"/>
  <c r="N676" i="15" a="1"/>
  <c r="J676" i="15"/>
  <c r="N675" i="15" a="1"/>
  <c r="N675" i="15" s="1"/>
  <c r="J675" i="15"/>
  <c r="N674" i="15" a="1"/>
  <c r="N674" i="15" s="1"/>
  <c r="J674" i="15"/>
  <c r="N673" i="15" a="1"/>
  <c r="N673" i="15" s="1"/>
  <c r="J673" i="15"/>
  <c r="N672" i="15"/>
  <c r="N672" i="15" a="1"/>
  <c r="J672" i="15"/>
  <c r="N671" i="15" a="1"/>
  <c r="N671" i="15" s="1"/>
  <c r="J671" i="15"/>
  <c r="N670" i="15"/>
  <c r="N670" i="15" a="1"/>
  <c r="J670" i="15"/>
  <c r="N669" i="15" a="1"/>
  <c r="N669" i="15" s="1"/>
  <c r="J669" i="15"/>
  <c r="S668" i="15"/>
  <c r="V668" i="15" s="1"/>
  <c r="R668" i="15"/>
  <c r="N668" i="15"/>
  <c r="N668" i="15" a="1"/>
  <c r="J668" i="15"/>
  <c r="N667" i="15" a="1"/>
  <c r="N667" i="15" s="1"/>
  <c r="J667" i="15"/>
  <c r="N666" i="15" a="1"/>
  <c r="N666" i="15" s="1"/>
  <c r="J666" i="15"/>
  <c r="R665" i="15"/>
  <c r="N665" i="15" a="1"/>
  <c r="N665" i="15" s="1"/>
  <c r="J665" i="15"/>
  <c r="N664" i="15"/>
  <c r="N664" i="15" a="1"/>
  <c r="J664" i="15"/>
  <c r="N663" i="15" a="1"/>
  <c r="N663" i="15" s="1"/>
  <c r="J663" i="15"/>
  <c r="N662" i="15"/>
  <c r="N662" i="15" a="1"/>
  <c r="J662" i="15"/>
  <c r="N661" i="15" a="1"/>
  <c r="N661" i="15" s="1"/>
  <c r="J661" i="15"/>
  <c r="N660" i="15"/>
  <c r="N660" i="15" a="1"/>
  <c r="J660" i="15"/>
  <c r="N659" i="15" a="1"/>
  <c r="N659" i="15" s="1"/>
  <c r="J659" i="15"/>
  <c r="N658" i="15" a="1"/>
  <c r="N658" i="15" s="1"/>
  <c r="J658" i="15"/>
  <c r="R657" i="15"/>
  <c r="N657" i="15" a="1"/>
  <c r="N657" i="15" s="1"/>
  <c r="J657" i="15"/>
  <c r="N656" i="15"/>
  <c r="N656" i="15" a="1"/>
  <c r="J656" i="15"/>
  <c r="N655" i="15" a="1"/>
  <c r="N655" i="15" s="1"/>
  <c r="J655" i="15"/>
  <c r="N654" i="15"/>
  <c r="N654" i="15" a="1"/>
  <c r="J654" i="15"/>
  <c r="N653" i="15"/>
  <c r="N653" i="15" a="1"/>
  <c r="J653" i="15"/>
  <c r="R652" i="15"/>
  <c r="N652" i="15"/>
  <c r="N652" i="15" a="1"/>
  <c r="J652" i="15"/>
  <c r="N651" i="15" a="1"/>
  <c r="N651" i="15" s="1"/>
  <c r="J651" i="15"/>
  <c r="N650" i="15" a="1"/>
  <c r="N650" i="15" s="1"/>
  <c r="J650" i="15"/>
  <c r="N649" i="15" a="1"/>
  <c r="N649" i="15" s="1"/>
  <c r="J649" i="15"/>
  <c r="N648" i="15" a="1"/>
  <c r="N648" i="15" s="1"/>
  <c r="J648" i="15"/>
  <c r="N647" i="15" a="1"/>
  <c r="N647" i="15" s="1"/>
  <c r="J647" i="15"/>
  <c r="N646" i="15"/>
  <c r="N646" i="15" a="1"/>
  <c r="J646" i="15"/>
  <c r="N645" i="15"/>
  <c r="N645" i="15" a="1"/>
  <c r="J645" i="15"/>
  <c r="N644" i="15"/>
  <c r="N644" i="15" a="1"/>
  <c r="J644" i="15"/>
  <c r="N643" i="15"/>
  <c r="N643" i="15" a="1"/>
  <c r="J643" i="15"/>
  <c r="N642" i="15" a="1"/>
  <c r="N642" i="15" s="1"/>
  <c r="J642" i="15"/>
  <c r="N641" i="15" a="1"/>
  <c r="N641" i="15" s="1"/>
  <c r="J641" i="15"/>
  <c r="N640" i="15"/>
  <c r="N640" i="15" a="1"/>
  <c r="J640" i="15"/>
  <c r="N639" i="15" a="1"/>
  <c r="N639" i="15" s="1"/>
  <c r="J639" i="15"/>
  <c r="N638" i="15"/>
  <c r="N638" i="15" a="1"/>
  <c r="J638" i="15"/>
  <c r="N637" i="15"/>
  <c r="N637" i="15" a="1"/>
  <c r="J637" i="15"/>
  <c r="N636" i="15"/>
  <c r="N636" i="15" a="1"/>
  <c r="J636" i="15"/>
  <c r="N635" i="15" a="1"/>
  <c r="N635" i="15" s="1"/>
  <c r="J635" i="15"/>
  <c r="N634" i="15" a="1"/>
  <c r="N634" i="15" s="1"/>
  <c r="J634" i="15"/>
  <c r="N633" i="15" a="1"/>
  <c r="N633" i="15" s="1"/>
  <c r="J633" i="15"/>
  <c r="N632" i="15" a="1"/>
  <c r="N632" i="15" s="1"/>
  <c r="J632" i="15"/>
  <c r="N631" i="15" a="1"/>
  <c r="N631" i="15" s="1"/>
  <c r="J631" i="15"/>
  <c r="N630" i="15"/>
  <c r="N630" i="15" a="1"/>
  <c r="J630" i="15"/>
  <c r="N629" i="15" a="1"/>
  <c r="N629" i="15" s="1"/>
  <c r="J629" i="15"/>
  <c r="R628" i="15"/>
  <c r="N628" i="15"/>
  <c r="N628" i="15" a="1"/>
  <c r="J628" i="15"/>
  <c r="N627" i="15" a="1"/>
  <c r="N627" i="15" s="1"/>
  <c r="J627" i="15"/>
  <c r="N626" i="15"/>
  <c r="N626" i="15" a="1"/>
  <c r="J626" i="15"/>
  <c r="N625" i="15" a="1"/>
  <c r="N625" i="15" s="1"/>
  <c r="J625" i="15"/>
  <c r="N624" i="15" a="1"/>
  <c r="N624" i="15" s="1"/>
  <c r="J624" i="15"/>
  <c r="N623" i="15" a="1"/>
  <c r="N623" i="15" s="1"/>
  <c r="J623" i="15"/>
  <c r="N622" i="15"/>
  <c r="N622" i="15" a="1"/>
  <c r="J622" i="15"/>
  <c r="N621" i="15"/>
  <c r="N621" i="15" a="1"/>
  <c r="J621" i="15"/>
  <c r="R620" i="15"/>
  <c r="N620" i="15"/>
  <c r="N620" i="15" a="1"/>
  <c r="J620" i="15"/>
  <c r="N619" i="15" a="1"/>
  <c r="N619" i="15" s="1"/>
  <c r="J619" i="15"/>
  <c r="N618" i="15" a="1"/>
  <c r="N618" i="15" s="1"/>
  <c r="J618" i="15"/>
  <c r="N617" i="15" a="1"/>
  <c r="N617" i="15" s="1"/>
  <c r="J617" i="15"/>
  <c r="N616" i="15"/>
  <c r="N616" i="15" a="1"/>
  <c r="J616" i="15"/>
  <c r="N615" i="15"/>
  <c r="N615" i="15" a="1"/>
  <c r="J615" i="15"/>
  <c r="N614" i="15" a="1"/>
  <c r="N614" i="15" s="1"/>
  <c r="J614" i="15"/>
  <c r="N613" i="15"/>
  <c r="N613" i="15" a="1"/>
  <c r="J613" i="15"/>
  <c r="N612" i="15" a="1"/>
  <c r="N612" i="15" s="1"/>
  <c r="J612" i="15"/>
  <c r="N611" i="15"/>
  <c r="N611" i="15" a="1"/>
  <c r="J611" i="15"/>
  <c r="N610" i="15" a="1"/>
  <c r="N610" i="15" s="1"/>
  <c r="J610" i="15"/>
  <c r="N609" i="15"/>
  <c r="N609" i="15" a="1"/>
  <c r="J609" i="15"/>
  <c r="N608" i="15"/>
  <c r="N608" i="15" a="1"/>
  <c r="J608" i="15"/>
  <c r="N607" i="15"/>
  <c r="N607" i="15" a="1"/>
  <c r="J607" i="15"/>
  <c r="N606" i="15" a="1"/>
  <c r="N606" i="15" s="1"/>
  <c r="J606" i="15"/>
  <c r="N605" i="15"/>
  <c r="N605" i="15" a="1"/>
  <c r="J605" i="15"/>
  <c r="N604" i="15" a="1"/>
  <c r="N604" i="15" s="1"/>
  <c r="J604" i="15"/>
  <c r="N603" i="15"/>
  <c r="N603" i="15" a="1"/>
  <c r="J603" i="15"/>
  <c r="N602" i="15" a="1"/>
  <c r="N602" i="15" s="1"/>
  <c r="J602" i="15"/>
  <c r="R601" i="15"/>
  <c r="N601" i="15"/>
  <c r="N601" i="15" a="1"/>
  <c r="J601" i="15"/>
  <c r="N600" i="15"/>
  <c r="N600" i="15" a="1"/>
  <c r="J600" i="15"/>
  <c r="N599" i="15"/>
  <c r="N599" i="15" a="1"/>
  <c r="J599" i="15"/>
  <c r="N598" i="15" a="1"/>
  <c r="N598" i="15" s="1"/>
  <c r="J598" i="15"/>
  <c r="N597" i="15" a="1"/>
  <c r="N597" i="15" s="1"/>
  <c r="J597" i="15"/>
  <c r="N596" i="15" a="1"/>
  <c r="N596" i="15" s="1"/>
  <c r="J596" i="15"/>
  <c r="N595" i="15"/>
  <c r="N595" i="15" a="1"/>
  <c r="J595" i="15"/>
  <c r="N594" i="15" a="1"/>
  <c r="N594" i="15" s="1"/>
  <c r="J594" i="15"/>
  <c r="N593" i="15"/>
  <c r="N593" i="15" a="1"/>
  <c r="J593" i="15"/>
  <c r="N592" i="15"/>
  <c r="N592" i="15" a="1"/>
  <c r="J592" i="15"/>
  <c r="N591" i="15"/>
  <c r="N591" i="15" a="1"/>
  <c r="J591" i="15"/>
  <c r="N590" i="15" a="1"/>
  <c r="N590" i="15" s="1"/>
  <c r="J590" i="15"/>
  <c r="N589" i="15"/>
  <c r="N589" i="15" a="1"/>
  <c r="J589" i="15"/>
  <c r="N588" i="15" a="1"/>
  <c r="N588" i="15" s="1"/>
  <c r="J588" i="15"/>
  <c r="N587" i="15"/>
  <c r="N587" i="15" a="1"/>
  <c r="J587" i="15"/>
  <c r="N586" i="15" a="1"/>
  <c r="N586" i="15" s="1"/>
  <c r="J586" i="15"/>
  <c r="N585" i="15"/>
  <c r="N585" i="15" a="1"/>
  <c r="J585" i="15"/>
  <c r="N584" i="15"/>
  <c r="N584" i="15" a="1"/>
  <c r="J584" i="15"/>
  <c r="N583" i="15"/>
  <c r="N583" i="15" a="1"/>
  <c r="J583" i="15"/>
  <c r="N582" i="15" a="1"/>
  <c r="N582" i="15" s="1"/>
  <c r="J582" i="15"/>
  <c r="N581" i="15" a="1"/>
  <c r="N581" i="15" s="1"/>
  <c r="J581" i="15"/>
  <c r="N580" i="15" a="1"/>
  <c r="N580" i="15" s="1"/>
  <c r="J580" i="15"/>
  <c r="N579" i="15"/>
  <c r="N579" i="15" a="1"/>
  <c r="J579" i="15"/>
  <c r="N578" i="15" a="1"/>
  <c r="N578" i="15" s="1"/>
  <c r="J578" i="15"/>
  <c r="N577" i="15"/>
  <c r="N577" i="15" a="1"/>
  <c r="J577" i="15"/>
  <c r="R577" i="15" s="1"/>
  <c r="N576" i="15"/>
  <c r="N576" i="15" a="1"/>
  <c r="J576" i="15"/>
  <c r="N575" i="15"/>
  <c r="N575" i="15" a="1"/>
  <c r="J575" i="15"/>
  <c r="N574" i="15" a="1"/>
  <c r="N574" i="15" s="1"/>
  <c r="J574" i="15"/>
  <c r="N573" i="15" a="1"/>
  <c r="N573" i="15" s="1"/>
  <c r="J573" i="15"/>
  <c r="N572" i="15" a="1"/>
  <c r="N572" i="15" s="1"/>
  <c r="J572" i="15"/>
  <c r="N571" i="15"/>
  <c r="N571" i="15" a="1"/>
  <c r="J571" i="15"/>
  <c r="N570" i="15" a="1"/>
  <c r="N570" i="15" s="1"/>
  <c r="J570" i="15"/>
  <c r="N569" i="15"/>
  <c r="N569" i="15" a="1"/>
  <c r="J569" i="15"/>
  <c r="N568" i="15"/>
  <c r="N568" i="15" a="1"/>
  <c r="J568" i="15"/>
  <c r="N567" i="15"/>
  <c r="N567" i="15" a="1"/>
  <c r="J567" i="15"/>
  <c r="N566" i="15" a="1"/>
  <c r="N566" i="15" s="1"/>
  <c r="J566" i="15"/>
  <c r="N565" i="15"/>
  <c r="N565" i="15" a="1"/>
  <c r="J565" i="15"/>
  <c r="N564" i="15" a="1"/>
  <c r="N564" i="15" s="1"/>
  <c r="J564" i="15"/>
  <c r="N563" i="15"/>
  <c r="N563" i="15" a="1"/>
  <c r="J563" i="15"/>
  <c r="N562" i="15" a="1"/>
  <c r="N562" i="15" s="1"/>
  <c r="J562" i="15"/>
  <c r="N561" i="15"/>
  <c r="N561" i="15" a="1"/>
  <c r="J561" i="15"/>
  <c r="N560" i="15"/>
  <c r="N560" i="15" a="1"/>
  <c r="J560" i="15"/>
  <c r="N559" i="15"/>
  <c r="N559" i="15" a="1"/>
  <c r="J559" i="15"/>
  <c r="N558" i="15" a="1"/>
  <c r="N558" i="15" s="1"/>
  <c r="J558" i="15"/>
  <c r="N557" i="15" a="1"/>
  <c r="N557" i="15" s="1"/>
  <c r="J557" i="15"/>
  <c r="N556" i="15" a="1"/>
  <c r="N556" i="15" s="1"/>
  <c r="J556" i="15"/>
  <c r="N555" i="15"/>
  <c r="N555" i="15" a="1"/>
  <c r="J555" i="15"/>
  <c r="N554" i="15" a="1"/>
  <c r="N554" i="15" s="1"/>
  <c r="J554" i="15"/>
  <c r="N553" i="15"/>
  <c r="N553" i="15" a="1"/>
  <c r="J553" i="15"/>
  <c r="N552" i="15" a="1"/>
  <c r="N552" i="15" s="1"/>
  <c r="J552" i="15"/>
  <c r="N551" i="15"/>
  <c r="N551" i="15" a="1"/>
  <c r="J551" i="15"/>
  <c r="N550" i="15" a="1"/>
  <c r="N550" i="15" s="1"/>
  <c r="J550" i="15"/>
  <c r="N549" i="15"/>
  <c r="N549" i="15" a="1"/>
  <c r="J549" i="15"/>
  <c r="N548" i="15"/>
  <c r="R548" i="15" s="1"/>
  <c r="U548" i="15" s="1"/>
  <c r="N548" i="15" a="1"/>
  <c r="J548" i="15"/>
  <c r="N547" i="15"/>
  <c r="N547" i="15" a="1"/>
  <c r="J547" i="15"/>
  <c r="N546" i="15" a="1"/>
  <c r="N546" i="15" s="1"/>
  <c r="J546" i="15"/>
  <c r="N545" i="15" a="1"/>
  <c r="N545" i="15" s="1"/>
  <c r="J545" i="15"/>
  <c r="N544" i="15" a="1"/>
  <c r="N544" i="15" s="1"/>
  <c r="J544" i="15"/>
  <c r="N543" i="15"/>
  <c r="N543" i="15" a="1"/>
  <c r="J543" i="15"/>
  <c r="R542" i="15"/>
  <c r="N542" i="15" a="1"/>
  <c r="N542" i="15" s="1"/>
  <c r="J542" i="15"/>
  <c r="N541" i="15" a="1"/>
  <c r="N541" i="15" s="1"/>
  <c r="J541" i="15"/>
  <c r="N540" i="15" a="1"/>
  <c r="N540" i="15" s="1"/>
  <c r="J540" i="15"/>
  <c r="N539" i="15"/>
  <c r="N539" i="15" a="1"/>
  <c r="J539" i="15"/>
  <c r="N538" i="15" a="1"/>
  <c r="N538" i="15" s="1"/>
  <c r="J538" i="15"/>
  <c r="N537" i="15"/>
  <c r="N537" i="15" a="1"/>
  <c r="J537" i="15"/>
  <c r="N536" i="15"/>
  <c r="N536" i="15" a="1"/>
  <c r="J536" i="15"/>
  <c r="N535" i="15"/>
  <c r="N535" i="15" a="1"/>
  <c r="J535" i="15"/>
  <c r="N534" i="15" a="1"/>
  <c r="N534" i="15" s="1"/>
  <c r="J534" i="15"/>
  <c r="N533" i="15" a="1"/>
  <c r="N533" i="15" s="1"/>
  <c r="J533" i="15"/>
  <c r="N532" i="15" a="1"/>
  <c r="N532" i="15" s="1"/>
  <c r="J532" i="15"/>
  <c r="N531" i="15" a="1"/>
  <c r="N531" i="15" s="1"/>
  <c r="J531" i="15"/>
  <c r="N530" i="15" a="1"/>
  <c r="N530" i="15" s="1"/>
  <c r="J530" i="15"/>
  <c r="N529" i="15"/>
  <c r="N529" i="15" a="1"/>
  <c r="J529" i="15"/>
  <c r="N528" i="15" a="1"/>
  <c r="N528" i="15" s="1"/>
  <c r="J528" i="15"/>
  <c r="N527" i="15"/>
  <c r="N527" i="15" a="1"/>
  <c r="J527" i="15"/>
  <c r="R527" i="15" s="1"/>
  <c r="N526" i="15" a="1"/>
  <c r="N526" i="15" s="1"/>
  <c r="J526" i="15"/>
  <c r="N525" i="15" a="1"/>
  <c r="N525" i="15" s="1"/>
  <c r="J525" i="15"/>
  <c r="N524" i="15" a="1"/>
  <c r="N524" i="15" s="1"/>
  <c r="J524" i="15"/>
  <c r="N523" i="15" a="1"/>
  <c r="N523" i="15" s="1"/>
  <c r="J523" i="15"/>
  <c r="R522" i="15"/>
  <c r="N522" i="15" a="1"/>
  <c r="N522" i="15" s="1"/>
  <c r="J522" i="15"/>
  <c r="N521" i="15"/>
  <c r="N521" i="15" a="1"/>
  <c r="J521" i="15"/>
  <c r="N520" i="15" a="1"/>
  <c r="N520" i="15" s="1"/>
  <c r="J520" i="15"/>
  <c r="N519" i="15"/>
  <c r="N519" i="15" a="1"/>
  <c r="J519" i="15"/>
  <c r="N518" i="15"/>
  <c r="N518" i="15" a="1"/>
  <c r="J518" i="15"/>
  <c r="N517" i="15"/>
  <c r="N517" i="15" a="1"/>
  <c r="J517" i="15"/>
  <c r="N516" i="15" a="1"/>
  <c r="N516" i="15" s="1"/>
  <c r="J516" i="15"/>
  <c r="N515" i="15" a="1"/>
  <c r="N515" i="15" s="1"/>
  <c r="J515" i="15"/>
  <c r="R514" i="15"/>
  <c r="N514" i="15" a="1"/>
  <c r="N514" i="15" s="1"/>
  <c r="J514" i="15"/>
  <c r="R513" i="15"/>
  <c r="N513" i="15"/>
  <c r="N513" i="15" a="1"/>
  <c r="J513" i="15"/>
  <c r="N512" i="15" a="1"/>
  <c r="N512" i="15" s="1"/>
  <c r="J512" i="15"/>
  <c r="N511" i="15"/>
  <c r="N511" i="15" a="1"/>
  <c r="J511" i="15"/>
  <c r="R511" i="15" s="1"/>
  <c r="N510" i="15"/>
  <c r="N510" i="15" a="1"/>
  <c r="J510" i="15"/>
  <c r="N509" i="15"/>
  <c r="N509" i="15" a="1"/>
  <c r="J509" i="15"/>
  <c r="R508" i="15"/>
  <c r="N508" i="15" a="1"/>
  <c r="N508" i="15" s="1"/>
  <c r="J508" i="15"/>
  <c r="N507" i="15" a="1"/>
  <c r="N507" i="15" s="1"/>
  <c r="J507" i="15"/>
  <c r="N506" i="15" a="1"/>
  <c r="N506" i="15" s="1"/>
  <c r="J506" i="15"/>
  <c r="N505" i="15"/>
  <c r="N505" i="15" a="1"/>
  <c r="J505" i="15"/>
  <c r="N504" i="15" a="1"/>
  <c r="N504" i="15" s="1"/>
  <c r="J504" i="15"/>
  <c r="N503" i="15"/>
  <c r="N503" i="15" a="1"/>
  <c r="J503" i="15"/>
  <c r="R503" i="15" s="1"/>
  <c r="N502" i="15"/>
  <c r="N502" i="15" a="1"/>
  <c r="J502" i="15"/>
  <c r="N501" i="15"/>
  <c r="N501" i="15" a="1"/>
  <c r="J501" i="15"/>
  <c r="N500" i="15" a="1"/>
  <c r="N500" i="15" s="1"/>
  <c r="J500" i="15"/>
  <c r="N499" i="15"/>
  <c r="N499" i="15" a="1"/>
  <c r="J499" i="15"/>
  <c r="N498" i="15" a="1"/>
  <c r="N498" i="15" s="1"/>
  <c r="J498" i="15"/>
  <c r="N497" i="15"/>
  <c r="N497" i="15" a="1"/>
  <c r="J497" i="15"/>
  <c r="N496" i="15" a="1"/>
  <c r="N496" i="15" s="1"/>
  <c r="J496" i="15"/>
  <c r="N495" i="15"/>
  <c r="N495" i="15" a="1"/>
  <c r="J495" i="15"/>
  <c r="N494" i="15" a="1"/>
  <c r="N494" i="15" s="1"/>
  <c r="J494" i="15"/>
  <c r="R493" i="15"/>
  <c r="N493" i="15"/>
  <c r="N493" i="15" a="1"/>
  <c r="J493" i="15"/>
  <c r="N492" i="15" a="1"/>
  <c r="N492" i="15" s="1"/>
  <c r="J492" i="15"/>
  <c r="N491" i="15"/>
  <c r="N491" i="15" a="1"/>
  <c r="J491" i="15"/>
  <c r="N490" i="15" a="1"/>
  <c r="N490" i="15" s="1"/>
  <c r="J490" i="15"/>
  <c r="N489" i="15"/>
  <c r="N489" i="15" a="1"/>
  <c r="J489" i="15"/>
  <c r="N488" i="15" a="1"/>
  <c r="N488" i="15" s="1"/>
  <c r="J488" i="15"/>
  <c r="N487" i="15"/>
  <c r="N487" i="15" a="1"/>
  <c r="J487" i="15"/>
  <c r="N486" i="15" a="1"/>
  <c r="N486" i="15" s="1"/>
  <c r="J486" i="15"/>
  <c r="N485" i="15"/>
  <c r="N485" i="15" a="1"/>
  <c r="J485" i="15"/>
  <c r="N484" i="15" a="1"/>
  <c r="N484" i="15" s="1"/>
  <c r="J484" i="15"/>
  <c r="N483" i="15"/>
  <c r="N483" i="15" a="1"/>
  <c r="J483" i="15"/>
  <c r="N482" i="15" a="1"/>
  <c r="N482" i="15" s="1"/>
  <c r="J482" i="15"/>
  <c r="N481" i="15"/>
  <c r="N481" i="15" a="1"/>
  <c r="J481" i="15"/>
  <c r="N480" i="15" a="1"/>
  <c r="N480" i="15" s="1"/>
  <c r="J480" i="15"/>
  <c r="N479" i="15"/>
  <c r="N479" i="15" a="1"/>
  <c r="J479" i="15"/>
  <c r="N478" i="15" a="1"/>
  <c r="N478" i="15" s="1"/>
  <c r="J478" i="15"/>
  <c r="N477" i="15"/>
  <c r="N477" i="15" a="1"/>
  <c r="J477" i="15"/>
  <c r="N476" i="15" a="1"/>
  <c r="N476" i="15" s="1"/>
  <c r="J476" i="15"/>
  <c r="N475" i="15"/>
  <c r="N475" i="15" a="1"/>
  <c r="J475" i="15"/>
  <c r="N474" i="15" a="1"/>
  <c r="N474" i="15" s="1"/>
  <c r="J474" i="15"/>
  <c r="N473" i="15"/>
  <c r="N473" i="15" a="1"/>
  <c r="J473" i="15"/>
  <c r="N472" i="15" a="1"/>
  <c r="N472" i="15" s="1"/>
  <c r="J472" i="15"/>
  <c r="N471" i="15"/>
  <c r="N471" i="15" a="1"/>
  <c r="J471" i="15"/>
  <c r="N470" i="15" a="1"/>
  <c r="N470" i="15" s="1"/>
  <c r="J470" i="15"/>
  <c r="R469" i="15"/>
  <c r="N469" i="15"/>
  <c r="N469" i="15" a="1"/>
  <c r="J469" i="15"/>
  <c r="N468" i="15" a="1"/>
  <c r="N468" i="15" s="1"/>
  <c r="J468" i="15"/>
  <c r="N467" i="15"/>
  <c r="N467" i="15" a="1"/>
  <c r="J467" i="15"/>
  <c r="N466" i="15" a="1"/>
  <c r="N466" i="15" s="1"/>
  <c r="J466" i="15"/>
  <c r="N465" i="15"/>
  <c r="N465" i="15" a="1"/>
  <c r="J465" i="15"/>
  <c r="N464" i="15" a="1"/>
  <c r="N464" i="15" s="1"/>
  <c r="J464" i="15"/>
  <c r="N463" i="15"/>
  <c r="N463" i="15" a="1"/>
  <c r="J463" i="15"/>
  <c r="N462" i="15" a="1"/>
  <c r="N462" i="15" s="1"/>
  <c r="J462" i="15"/>
  <c r="N461" i="15"/>
  <c r="N461" i="15" a="1"/>
  <c r="J461" i="15"/>
  <c r="N460" i="15" a="1"/>
  <c r="N460" i="15" s="1"/>
  <c r="J460" i="15"/>
  <c r="N459" i="15"/>
  <c r="N459" i="15" a="1"/>
  <c r="J459" i="15"/>
  <c r="N458" i="15" a="1"/>
  <c r="N458" i="15" s="1"/>
  <c r="J458" i="15"/>
  <c r="N457" i="15"/>
  <c r="N457" i="15" a="1"/>
  <c r="J457" i="15"/>
  <c r="N456" i="15" a="1"/>
  <c r="N456" i="15" s="1"/>
  <c r="J456" i="15"/>
  <c r="N455" i="15"/>
  <c r="N455" i="15" a="1"/>
  <c r="J455" i="15"/>
  <c r="N454" i="15" a="1"/>
  <c r="N454" i="15" s="1"/>
  <c r="J454" i="15"/>
  <c r="N453" i="15"/>
  <c r="N453" i="15" a="1"/>
  <c r="J453" i="15"/>
  <c r="N452" i="15" a="1"/>
  <c r="N452" i="15" s="1"/>
  <c r="J452" i="15"/>
  <c r="N451" i="15"/>
  <c r="N451" i="15" a="1"/>
  <c r="J451" i="15"/>
  <c r="N450" i="15" a="1"/>
  <c r="N450" i="15" s="1"/>
  <c r="J450" i="15"/>
  <c r="N449" i="15"/>
  <c r="N449" i="15" a="1"/>
  <c r="J449" i="15"/>
  <c r="N448" i="15" a="1"/>
  <c r="N448" i="15" s="1"/>
  <c r="J448" i="15"/>
  <c r="N447" i="15"/>
  <c r="N447" i="15" a="1"/>
  <c r="J447" i="15"/>
  <c r="N446" i="15" a="1"/>
  <c r="N446" i="15" s="1"/>
  <c r="J446" i="15"/>
  <c r="N445" i="15"/>
  <c r="N445" i="15" a="1"/>
  <c r="J445" i="15"/>
  <c r="N444" i="15" a="1"/>
  <c r="N444" i="15" s="1"/>
  <c r="J444" i="15"/>
  <c r="N443" i="15"/>
  <c r="N443" i="15" a="1"/>
  <c r="J443" i="15"/>
  <c r="N442" i="15" a="1"/>
  <c r="N442" i="15" s="1"/>
  <c r="J442" i="15"/>
  <c r="N441" i="15"/>
  <c r="N441" i="15" a="1"/>
  <c r="J441" i="15"/>
  <c r="N440" i="15" a="1"/>
  <c r="N440" i="15" s="1"/>
  <c r="J440" i="15"/>
  <c r="N439" i="15"/>
  <c r="N439" i="15" a="1"/>
  <c r="J439" i="15"/>
  <c r="N438" i="15" a="1"/>
  <c r="N438" i="15" s="1"/>
  <c r="J438" i="15"/>
  <c r="N437" i="15"/>
  <c r="N437" i="15" a="1"/>
  <c r="J437" i="15"/>
  <c r="N436" i="15" a="1"/>
  <c r="N436" i="15" s="1"/>
  <c r="J436" i="15"/>
  <c r="N435" i="15"/>
  <c r="N435" i="15" a="1"/>
  <c r="J435" i="15"/>
  <c r="N434" i="15" a="1"/>
  <c r="N434" i="15" s="1"/>
  <c r="J434" i="15"/>
  <c r="N433" i="15"/>
  <c r="N433" i="15" a="1"/>
  <c r="J433" i="15"/>
  <c r="N432" i="15" a="1"/>
  <c r="N432" i="15" s="1"/>
  <c r="J432" i="15"/>
  <c r="N431" i="15"/>
  <c r="N431" i="15" a="1"/>
  <c r="J431" i="15"/>
  <c r="N430" i="15" a="1"/>
  <c r="N430" i="15" s="1"/>
  <c r="J430" i="15"/>
  <c r="N429" i="15"/>
  <c r="N429" i="15" a="1"/>
  <c r="J429" i="15"/>
  <c r="N428" i="15" a="1"/>
  <c r="N428" i="15" s="1"/>
  <c r="J428" i="15"/>
  <c r="N427" i="15" a="1"/>
  <c r="N427" i="15" s="1"/>
  <c r="J427" i="15"/>
  <c r="N426" i="15" a="1"/>
  <c r="N426" i="15" s="1"/>
  <c r="J426" i="15"/>
  <c r="N425" i="15"/>
  <c r="N425" i="15" a="1"/>
  <c r="J425" i="15"/>
  <c r="N424" i="15" a="1"/>
  <c r="N424" i="15" s="1"/>
  <c r="J424" i="15"/>
  <c r="N423" i="15"/>
  <c r="N423" i="15" a="1"/>
  <c r="J423" i="15"/>
  <c r="N422" i="15" a="1"/>
  <c r="N422" i="15" s="1"/>
  <c r="J422" i="15"/>
  <c r="N421" i="15"/>
  <c r="N421" i="15" a="1"/>
  <c r="J421" i="15"/>
  <c r="N420" i="15"/>
  <c r="N420" i="15" a="1"/>
  <c r="J420" i="15"/>
  <c r="N419" i="15" a="1"/>
  <c r="N419" i="15" s="1"/>
  <c r="J419" i="15"/>
  <c r="N418" i="15" a="1"/>
  <c r="N418" i="15" s="1"/>
  <c r="J418" i="15"/>
  <c r="N417" i="15" a="1"/>
  <c r="N417" i="15" s="1"/>
  <c r="J417" i="15"/>
  <c r="N416" i="15" a="1"/>
  <c r="N416" i="15" s="1"/>
  <c r="J416" i="15"/>
  <c r="N415" i="15"/>
  <c r="N415" i="15" a="1"/>
  <c r="J415" i="15"/>
  <c r="N414" i="15"/>
  <c r="N414" i="15" a="1"/>
  <c r="J414" i="15"/>
  <c r="N413" i="15"/>
  <c r="N413" i="15" a="1"/>
  <c r="J413" i="15"/>
  <c r="N412" i="15"/>
  <c r="N412" i="15" a="1"/>
  <c r="J412" i="15"/>
  <c r="N411" i="15" a="1"/>
  <c r="N411" i="15" s="1"/>
  <c r="J411" i="15"/>
  <c r="N410" i="15" a="1"/>
  <c r="N410" i="15" s="1"/>
  <c r="J410" i="15"/>
  <c r="N409" i="15" a="1"/>
  <c r="N409" i="15" s="1"/>
  <c r="J409" i="15"/>
  <c r="N408" i="15" a="1"/>
  <c r="N408" i="15" s="1"/>
  <c r="J408" i="15"/>
  <c r="N407" i="15"/>
  <c r="N407" i="15" a="1"/>
  <c r="J407" i="15"/>
  <c r="N406" i="15"/>
  <c r="N406" i="15" a="1"/>
  <c r="J406" i="15"/>
  <c r="N405" i="15"/>
  <c r="N405" i="15" a="1"/>
  <c r="J405" i="15"/>
  <c r="N404" i="15"/>
  <c r="N404" i="15" a="1"/>
  <c r="J404" i="15"/>
  <c r="N403" i="15" a="1"/>
  <c r="N403" i="15" s="1"/>
  <c r="J403" i="15"/>
  <c r="N402" i="15" a="1"/>
  <c r="N402" i="15" s="1"/>
  <c r="J402" i="15"/>
  <c r="N401" i="15" a="1"/>
  <c r="N401" i="15" s="1"/>
  <c r="J401" i="15"/>
  <c r="N400" i="15" a="1"/>
  <c r="N400" i="15" s="1"/>
  <c r="J400" i="15"/>
  <c r="N399" i="15"/>
  <c r="N399" i="15" a="1"/>
  <c r="J399" i="15"/>
  <c r="N398" i="15"/>
  <c r="N398" i="15" a="1"/>
  <c r="J398" i="15"/>
  <c r="N397" i="15"/>
  <c r="N397" i="15" a="1"/>
  <c r="J397" i="15"/>
  <c r="N396" i="15"/>
  <c r="N396" i="15" a="1"/>
  <c r="J396" i="15"/>
  <c r="N395" i="15" a="1"/>
  <c r="N395" i="15" s="1"/>
  <c r="J395" i="15"/>
  <c r="N394" i="15" a="1"/>
  <c r="N394" i="15" s="1"/>
  <c r="J394" i="15"/>
  <c r="N393" i="15" a="1"/>
  <c r="N393" i="15" s="1"/>
  <c r="J393" i="15"/>
  <c r="N392" i="15" a="1"/>
  <c r="N392" i="15" s="1"/>
  <c r="J392" i="15"/>
  <c r="N391" i="15"/>
  <c r="N391" i="15" a="1"/>
  <c r="J391" i="15"/>
  <c r="N390" i="15"/>
  <c r="N390" i="15" a="1"/>
  <c r="J390" i="15"/>
  <c r="N389" i="15"/>
  <c r="N389" i="15" a="1"/>
  <c r="J389" i="15"/>
  <c r="N388" i="15"/>
  <c r="N388" i="15" a="1"/>
  <c r="J388" i="15"/>
  <c r="N387" i="15" a="1"/>
  <c r="N387" i="15" s="1"/>
  <c r="J387" i="15"/>
  <c r="N386" i="15" a="1"/>
  <c r="N386" i="15" s="1"/>
  <c r="J386" i="15"/>
  <c r="N385" i="15" a="1"/>
  <c r="N385" i="15" s="1"/>
  <c r="J385" i="15"/>
  <c r="N384" i="15" a="1"/>
  <c r="N384" i="15" s="1"/>
  <c r="J384" i="15"/>
  <c r="N383" i="15"/>
  <c r="N383" i="15" a="1"/>
  <c r="J383" i="15"/>
  <c r="N382" i="15"/>
  <c r="N382" i="15" a="1"/>
  <c r="J382" i="15"/>
  <c r="N381" i="15"/>
  <c r="N381" i="15" a="1"/>
  <c r="J381" i="15"/>
  <c r="N380" i="15"/>
  <c r="N380" i="15" a="1"/>
  <c r="J380" i="15"/>
  <c r="N379" i="15" a="1"/>
  <c r="N379" i="15" s="1"/>
  <c r="J379" i="15"/>
  <c r="N378" i="15" a="1"/>
  <c r="N378" i="15" s="1"/>
  <c r="J378" i="15"/>
  <c r="N377" i="15" a="1"/>
  <c r="N377" i="15" s="1"/>
  <c r="J377" i="15"/>
  <c r="N376" i="15" a="1"/>
  <c r="N376" i="15" s="1"/>
  <c r="J376" i="15"/>
  <c r="N375" i="15"/>
  <c r="N375" i="15" a="1"/>
  <c r="J375" i="15"/>
  <c r="N374" i="15"/>
  <c r="N374" i="15" a="1"/>
  <c r="J374" i="15"/>
  <c r="N373" i="15"/>
  <c r="N373" i="15" a="1"/>
  <c r="J373" i="15"/>
  <c r="N372" i="15"/>
  <c r="N372" i="15" a="1"/>
  <c r="J372" i="15"/>
  <c r="N371" i="15" a="1"/>
  <c r="N371" i="15" s="1"/>
  <c r="J371" i="15"/>
  <c r="N370" i="15" a="1"/>
  <c r="N370" i="15" s="1"/>
  <c r="J370" i="15"/>
  <c r="N369" i="15" a="1"/>
  <c r="N369" i="15" s="1"/>
  <c r="J369" i="15"/>
  <c r="N368" i="15" a="1"/>
  <c r="N368" i="15" s="1"/>
  <c r="J368" i="15"/>
  <c r="N367" i="15"/>
  <c r="N367" i="15" a="1"/>
  <c r="J367" i="15"/>
  <c r="N366" i="15"/>
  <c r="N366" i="15" a="1"/>
  <c r="J366" i="15"/>
  <c r="N365" i="15"/>
  <c r="N365" i="15" a="1"/>
  <c r="J365" i="15"/>
  <c r="N364" i="15"/>
  <c r="N364" i="15" a="1"/>
  <c r="J364" i="15"/>
  <c r="N363" i="15" a="1"/>
  <c r="N363" i="15" s="1"/>
  <c r="J363" i="15"/>
  <c r="N362" i="15" a="1"/>
  <c r="N362" i="15" s="1"/>
  <c r="J362" i="15"/>
  <c r="N361" i="15" a="1"/>
  <c r="N361" i="15" s="1"/>
  <c r="J361" i="15"/>
  <c r="N360" i="15" a="1"/>
  <c r="N360" i="15" s="1"/>
  <c r="J360" i="15"/>
  <c r="N359" i="15"/>
  <c r="N359" i="15" a="1"/>
  <c r="J359" i="15"/>
  <c r="N358" i="15"/>
  <c r="N358" i="15" a="1"/>
  <c r="J358" i="15"/>
  <c r="N357" i="15"/>
  <c r="N357" i="15" a="1"/>
  <c r="J357" i="15"/>
  <c r="N356" i="15"/>
  <c r="N356" i="15" a="1"/>
  <c r="J356" i="15"/>
  <c r="N355" i="15" a="1"/>
  <c r="N355" i="15" s="1"/>
  <c r="J355" i="15"/>
  <c r="N354" i="15" a="1"/>
  <c r="N354" i="15" s="1"/>
  <c r="J354" i="15"/>
  <c r="N353" i="15" a="1"/>
  <c r="N353" i="15" s="1"/>
  <c r="J353" i="15"/>
  <c r="N352" i="15" a="1"/>
  <c r="N352" i="15" s="1"/>
  <c r="J352" i="15"/>
  <c r="N351" i="15"/>
  <c r="N351" i="15" a="1"/>
  <c r="J351" i="15"/>
  <c r="N350" i="15"/>
  <c r="N350" i="15" a="1"/>
  <c r="J350" i="15"/>
  <c r="N349" i="15"/>
  <c r="N349" i="15" a="1"/>
  <c r="J349" i="15"/>
  <c r="N348" i="15"/>
  <c r="N348" i="15" a="1"/>
  <c r="J348" i="15"/>
  <c r="N347" i="15" a="1"/>
  <c r="N347" i="15" s="1"/>
  <c r="J347" i="15"/>
  <c r="N346" i="15" a="1"/>
  <c r="N346" i="15" s="1"/>
  <c r="J346" i="15"/>
  <c r="N345" i="15" a="1"/>
  <c r="N345" i="15" s="1"/>
  <c r="J345" i="15"/>
  <c r="N344" i="15" a="1"/>
  <c r="N344" i="15" s="1"/>
  <c r="J344" i="15"/>
  <c r="N343" i="15"/>
  <c r="N343" i="15" a="1"/>
  <c r="J343" i="15"/>
  <c r="N342" i="15"/>
  <c r="N342" i="15" a="1"/>
  <c r="J342" i="15"/>
  <c r="N341" i="15"/>
  <c r="N341" i="15" a="1"/>
  <c r="J341" i="15"/>
  <c r="N340" i="15"/>
  <c r="N340" i="15" a="1"/>
  <c r="J340" i="15"/>
  <c r="N339" i="15"/>
  <c r="N339" i="15" a="1"/>
  <c r="J339" i="15"/>
  <c r="N338" i="15" a="1"/>
  <c r="N338" i="15" s="1"/>
  <c r="J338" i="15"/>
  <c r="N337" i="15" a="1"/>
  <c r="N337" i="15" s="1"/>
  <c r="J337" i="15"/>
  <c r="N336" i="15" a="1"/>
  <c r="N336" i="15" s="1"/>
  <c r="J336" i="15"/>
  <c r="R335" i="15"/>
  <c r="N335" i="15"/>
  <c r="N335" i="15" a="1"/>
  <c r="J335" i="15"/>
  <c r="N334" i="15"/>
  <c r="N334" i="15" a="1"/>
  <c r="J334" i="15"/>
  <c r="N333" i="15"/>
  <c r="N333" i="15" a="1"/>
  <c r="J333" i="15"/>
  <c r="N332" i="15"/>
  <c r="N332" i="15" a="1"/>
  <c r="J332" i="15"/>
  <c r="N331" i="15"/>
  <c r="N331" i="15" a="1"/>
  <c r="J331" i="15"/>
  <c r="N330" i="15" a="1"/>
  <c r="N330" i="15" s="1"/>
  <c r="J330" i="15"/>
  <c r="N329" i="15" a="1"/>
  <c r="N329" i="15" s="1"/>
  <c r="J329" i="15"/>
  <c r="N328" i="15" a="1"/>
  <c r="N328" i="15" s="1"/>
  <c r="J328" i="15"/>
  <c r="N327" i="15"/>
  <c r="N327" i="15" a="1"/>
  <c r="J327" i="15"/>
  <c r="N326" i="15" a="1"/>
  <c r="N326" i="15" s="1"/>
  <c r="J326" i="15"/>
  <c r="N325" i="15"/>
  <c r="N325" i="15" a="1"/>
  <c r="J325" i="15"/>
  <c r="N324" i="15" a="1"/>
  <c r="N324" i="15" s="1"/>
  <c r="J324" i="15"/>
  <c r="N323" i="15" a="1"/>
  <c r="N323" i="15" s="1"/>
  <c r="J323" i="15"/>
  <c r="N322" i="15" a="1"/>
  <c r="N322" i="15" s="1"/>
  <c r="J322" i="15"/>
  <c r="N321" i="15"/>
  <c r="N321" i="15" a="1"/>
  <c r="J321" i="15"/>
  <c r="N320" i="15"/>
  <c r="N320" i="15" a="1"/>
  <c r="J320" i="15"/>
  <c r="N319" i="15"/>
  <c r="N319" i="15" a="1"/>
  <c r="J319" i="15"/>
  <c r="N318" i="15" a="1"/>
  <c r="N318" i="15" s="1"/>
  <c r="J318" i="15"/>
  <c r="N317" i="15"/>
  <c r="N317" i="15" a="1"/>
  <c r="J317" i="15"/>
  <c r="N316" i="15" a="1"/>
  <c r="N316" i="15" s="1"/>
  <c r="J316" i="15"/>
  <c r="N315" i="15" a="1"/>
  <c r="N315" i="15" s="1"/>
  <c r="J315" i="15"/>
  <c r="N314" i="15" a="1"/>
  <c r="N314" i="15" s="1"/>
  <c r="J314" i="15"/>
  <c r="N313" i="15"/>
  <c r="N313" i="15" a="1"/>
  <c r="J313" i="15"/>
  <c r="N312" i="15"/>
  <c r="N312" i="15" a="1"/>
  <c r="J312" i="15"/>
  <c r="N311" i="15"/>
  <c r="N311" i="15" a="1"/>
  <c r="J311" i="15"/>
  <c r="N310" i="15" a="1"/>
  <c r="N310" i="15" s="1"/>
  <c r="J310" i="15"/>
  <c r="N309" i="15"/>
  <c r="N309" i="15" a="1"/>
  <c r="J309" i="15"/>
  <c r="N308" i="15" a="1"/>
  <c r="N308" i="15" s="1"/>
  <c r="J308" i="15"/>
  <c r="N307" i="15" a="1"/>
  <c r="N307" i="15" s="1"/>
  <c r="J307" i="15"/>
  <c r="N306" i="15" a="1"/>
  <c r="N306" i="15" s="1"/>
  <c r="J306" i="15"/>
  <c r="N305" i="15"/>
  <c r="N305" i="15" a="1"/>
  <c r="J305" i="15"/>
  <c r="N304" i="15"/>
  <c r="N304" i="15" a="1"/>
  <c r="J304" i="15"/>
  <c r="N303" i="15"/>
  <c r="N303" i="15" a="1"/>
  <c r="J303" i="15"/>
  <c r="N302" i="15" a="1"/>
  <c r="N302" i="15" s="1"/>
  <c r="J302" i="15"/>
  <c r="N301" i="15"/>
  <c r="N301" i="15" a="1"/>
  <c r="J301" i="15"/>
  <c r="N300" i="15" a="1"/>
  <c r="N300" i="15" s="1"/>
  <c r="J300" i="15"/>
  <c r="N299" i="15" a="1"/>
  <c r="N299" i="15" s="1"/>
  <c r="J299" i="15"/>
  <c r="N298" i="15" a="1"/>
  <c r="N298" i="15" s="1"/>
  <c r="J298" i="15"/>
  <c r="N297" i="15"/>
  <c r="N297" i="15" a="1"/>
  <c r="J297" i="15"/>
  <c r="N296" i="15"/>
  <c r="N296" i="15" a="1"/>
  <c r="J296" i="15"/>
  <c r="N295" i="15"/>
  <c r="N295" i="15" a="1"/>
  <c r="J295" i="15"/>
  <c r="N294" i="15" a="1"/>
  <c r="N294" i="15" s="1"/>
  <c r="J294" i="15"/>
  <c r="N293" i="15"/>
  <c r="N293" i="15" a="1"/>
  <c r="J293" i="15"/>
  <c r="N292" i="15" a="1"/>
  <c r="N292" i="15" s="1"/>
  <c r="J292" i="15"/>
  <c r="N291" i="15" a="1"/>
  <c r="N291" i="15" s="1"/>
  <c r="J291" i="15"/>
  <c r="N290" i="15" a="1"/>
  <c r="N290" i="15" s="1"/>
  <c r="J290" i="15"/>
  <c r="N289" i="15"/>
  <c r="N289" i="15" a="1"/>
  <c r="J289" i="15"/>
  <c r="N288" i="15"/>
  <c r="N288" i="15" a="1"/>
  <c r="J288" i="15"/>
  <c r="N287" i="15"/>
  <c r="N287" i="15" a="1"/>
  <c r="J287" i="15"/>
  <c r="N286" i="15" a="1"/>
  <c r="N286" i="15" s="1"/>
  <c r="J286" i="15"/>
  <c r="N285" i="15"/>
  <c r="N285" i="15" a="1"/>
  <c r="J285" i="15"/>
  <c r="N284" i="15" a="1"/>
  <c r="N284" i="15" s="1"/>
  <c r="J284" i="15"/>
  <c r="N283" i="15" a="1"/>
  <c r="N283" i="15" s="1"/>
  <c r="J283" i="15"/>
  <c r="N282" i="15" a="1"/>
  <c r="N282" i="15" s="1"/>
  <c r="J282" i="15"/>
  <c r="N281" i="15"/>
  <c r="N281" i="15" a="1"/>
  <c r="J281" i="15"/>
  <c r="N280" i="15"/>
  <c r="N280" i="15" a="1"/>
  <c r="J280" i="15"/>
  <c r="N279" i="15"/>
  <c r="N279" i="15" a="1"/>
  <c r="J279" i="15"/>
  <c r="N278" i="15" a="1"/>
  <c r="N278" i="15" s="1"/>
  <c r="J278" i="15"/>
  <c r="N277" i="15"/>
  <c r="N277" i="15" a="1"/>
  <c r="J277" i="15"/>
  <c r="N276" i="15" a="1"/>
  <c r="N276" i="15" s="1"/>
  <c r="J276" i="15"/>
  <c r="N275" i="15" a="1"/>
  <c r="N275" i="15" s="1"/>
  <c r="J275" i="15"/>
  <c r="N274" i="15" a="1"/>
  <c r="N274" i="15" s="1"/>
  <c r="J274" i="15"/>
  <c r="N273" i="15"/>
  <c r="N273" i="15" a="1"/>
  <c r="J273" i="15"/>
  <c r="N272" i="15"/>
  <c r="N272" i="15" a="1"/>
  <c r="J272" i="15"/>
  <c r="N271" i="15"/>
  <c r="N271" i="15" a="1"/>
  <c r="J271" i="15"/>
  <c r="N270" i="15" a="1"/>
  <c r="N270" i="15" s="1"/>
  <c r="J270" i="15"/>
  <c r="N269" i="15"/>
  <c r="N269" i="15" a="1"/>
  <c r="J269" i="15"/>
  <c r="N268" i="15" a="1"/>
  <c r="N268" i="15" s="1"/>
  <c r="J268" i="15"/>
  <c r="N267" i="15" a="1"/>
  <c r="N267" i="15" s="1"/>
  <c r="J267" i="15"/>
  <c r="N266" i="15" a="1"/>
  <c r="N266" i="15" s="1"/>
  <c r="J266" i="15"/>
  <c r="N265" i="15"/>
  <c r="N265" i="15" a="1"/>
  <c r="J265" i="15"/>
  <c r="N264" i="15"/>
  <c r="N264" i="15" a="1"/>
  <c r="J264" i="15"/>
  <c r="N263" i="15"/>
  <c r="N263" i="15" a="1"/>
  <c r="J263" i="15"/>
  <c r="N262" i="15" a="1"/>
  <c r="N262" i="15" s="1"/>
  <c r="J262" i="15"/>
  <c r="N261" i="15"/>
  <c r="N261" i="15" a="1"/>
  <c r="J261" i="15"/>
  <c r="N260" i="15" a="1"/>
  <c r="N260" i="15" s="1"/>
  <c r="J260" i="15"/>
  <c r="N259" i="15" a="1"/>
  <c r="N259" i="15" s="1"/>
  <c r="J259" i="15"/>
  <c r="N258" i="15" a="1"/>
  <c r="N258" i="15" s="1"/>
  <c r="J258" i="15"/>
  <c r="N257" i="15"/>
  <c r="N257" i="15" a="1"/>
  <c r="J257" i="15"/>
  <c r="N256" i="15"/>
  <c r="N256" i="15" a="1"/>
  <c r="J256" i="15"/>
  <c r="N255" i="15"/>
  <c r="N255" i="15" a="1"/>
  <c r="J255" i="15"/>
  <c r="N254" i="15" a="1"/>
  <c r="N254" i="15" s="1"/>
  <c r="J254" i="15"/>
  <c r="N253" i="15"/>
  <c r="N253" i="15" a="1"/>
  <c r="J253" i="15"/>
  <c r="N252" i="15" a="1"/>
  <c r="N252" i="15" s="1"/>
  <c r="J252" i="15"/>
  <c r="N251" i="15" a="1"/>
  <c r="N251" i="15" s="1"/>
  <c r="J251" i="15"/>
  <c r="N250" i="15" a="1"/>
  <c r="N250" i="15" s="1"/>
  <c r="J250" i="15"/>
  <c r="N249" i="15"/>
  <c r="N249" i="15" a="1"/>
  <c r="J249" i="15"/>
  <c r="N248" i="15"/>
  <c r="N248" i="15" a="1"/>
  <c r="J248" i="15"/>
  <c r="N247" i="15"/>
  <c r="N247" i="15" a="1"/>
  <c r="J247" i="15"/>
  <c r="N246" i="15" a="1"/>
  <c r="N246" i="15" s="1"/>
  <c r="J246" i="15"/>
  <c r="N245" i="15"/>
  <c r="N245" i="15" a="1"/>
  <c r="J245" i="15"/>
  <c r="N244" i="15" a="1"/>
  <c r="N244" i="15" s="1"/>
  <c r="J244" i="15"/>
  <c r="N243" i="15" a="1"/>
  <c r="N243" i="15" s="1"/>
  <c r="J243" i="15"/>
  <c r="N242" i="15" a="1"/>
  <c r="N242" i="15" s="1"/>
  <c r="J242" i="15"/>
  <c r="N241" i="15"/>
  <c r="N241" i="15" a="1"/>
  <c r="J241" i="15"/>
  <c r="N240" i="15"/>
  <c r="N240" i="15" a="1"/>
  <c r="J240" i="15"/>
  <c r="N239" i="15"/>
  <c r="N239" i="15" a="1"/>
  <c r="J239" i="15"/>
  <c r="N238" i="15" a="1"/>
  <c r="N238" i="15" s="1"/>
  <c r="J238" i="15"/>
  <c r="N237" i="15"/>
  <c r="N237" i="15" a="1"/>
  <c r="J237" i="15"/>
  <c r="N236" i="15" a="1"/>
  <c r="N236" i="15" s="1"/>
  <c r="J236" i="15"/>
  <c r="N235" i="15" a="1"/>
  <c r="N235" i="15" s="1"/>
  <c r="J235" i="15"/>
  <c r="N234" i="15" a="1"/>
  <c r="N234" i="15" s="1"/>
  <c r="J234" i="15"/>
  <c r="N233" i="15"/>
  <c r="N233" i="15" a="1"/>
  <c r="J233" i="15"/>
  <c r="N232" i="15"/>
  <c r="N232" i="15" a="1"/>
  <c r="J232" i="15"/>
  <c r="N231" i="15"/>
  <c r="N231" i="15" a="1"/>
  <c r="J231" i="15"/>
  <c r="N230" i="15" a="1"/>
  <c r="N230" i="15" s="1"/>
  <c r="J230" i="15"/>
  <c r="N229" i="15"/>
  <c r="N229" i="15" a="1"/>
  <c r="J229" i="15"/>
  <c r="N228" i="15" a="1"/>
  <c r="N228" i="15" s="1"/>
  <c r="J228" i="15"/>
  <c r="N227" i="15" a="1"/>
  <c r="N227" i="15" s="1"/>
  <c r="J227" i="15"/>
  <c r="N226" i="15" a="1"/>
  <c r="N226" i="15" s="1"/>
  <c r="J226" i="15"/>
  <c r="N225" i="15"/>
  <c r="N225" i="15" a="1"/>
  <c r="J225" i="15"/>
  <c r="N224" i="15"/>
  <c r="N224" i="15" a="1"/>
  <c r="J224" i="15"/>
  <c r="N223" i="15"/>
  <c r="N223" i="15" a="1"/>
  <c r="J223" i="15"/>
  <c r="N222" i="15" a="1"/>
  <c r="N222" i="15" s="1"/>
  <c r="J222" i="15"/>
  <c r="N221" i="15"/>
  <c r="N221" i="15" a="1"/>
  <c r="J221" i="15"/>
  <c r="N220" i="15" a="1"/>
  <c r="N220" i="15" s="1"/>
  <c r="J220" i="15"/>
  <c r="N219" i="15" a="1"/>
  <c r="N219" i="15" s="1"/>
  <c r="J219" i="15"/>
  <c r="N218" i="15" a="1"/>
  <c r="N218" i="15" s="1"/>
  <c r="J218" i="15"/>
  <c r="N217" i="15"/>
  <c r="N217" i="15" a="1"/>
  <c r="J217" i="15"/>
  <c r="N216" i="15"/>
  <c r="N216" i="15" a="1"/>
  <c r="J216" i="15"/>
  <c r="N215" i="15"/>
  <c r="N215" i="15" a="1"/>
  <c r="J215" i="15"/>
  <c r="N214" i="15" a="1"/>
  <c r="N214" i="15" s="1"/>
  <c r="J214" i="15"/>
  <c r="N213" i="15"/>
  <c r="N213" i="15" a="1"/>
  <c r="J213" i="15"/>
  <c r="N212" i="15" a="1"/>
  <c r="N212" i="15" s="1"/>
  <c r="J212" i="15"/>
  <c r="N211" i="15" a="1"/>
  <c r="N211" i="15" s="1"/>
  <c r="J211" i="15"/>
  <c r="N210" i="15" a="1"/>
  <c r="N210" i="15" s="1"/>
  <c r="J210" i="15"/>
  <c r="N209" i="15"/>
  <c r="N209" i="15" a="1"/>
  <c r="J209" i="15"/>
  <c r="N208" i="15"/>
  <c r="N208" i="15" a="1"/>
  <c r="J208" i="15"/>
  <c r="N207" i="15"/>
  <c r="N207" i="15" a="1"/>
  <c r="J207" i="15"/>
  <c r="N206" i="15" a="1"/>
  <c r="N206" i="15" s="1"/>
  <c r="J206" i="15"/>
  <c r="N205" i="15"/>
  <c r="N205" i="15" a="1"/>
  <c r="J205" i="15"/>
  <c r="N204" i="15" a="1"/>
  <c r="N204" i="15" s="1"/>
  <c r="J204" i="15"/>
  <c r="N203" i="15" a="1"/>
  <c r="N203" i="15" s="1"/>
  <c r="J203" i="15"/>
  <c r="N202" i="15" a="1"/>
  <c r="N202" i="15" s="1"/>
  <c r="J202" i="15"/>
  <c r="N201" i="15"/>
  <c r="N201" i="15" a="1"/>
  <c r="J201" i="15"/>
  <c r="N200" i="15"/>
  <c r="N200" i="15" a="1"/>
  <c r="J200" i="15"/>
  <c r="N199" i="15"/>
  <c r="N199" i="15" a="1"/>
  <c r="J199" i="15"/>
  <c r="N198" i="15" a="1"/>
  <c r="N198" i="15" s="1"/>
  <c r="J198" i="15"/>
  <c r="N197" i="15" a="1"/>
  <c r="N197" i="15" s="1"/>
  <c r="J197" i="15"/>
  <c r="N196" i="15" a="1"/>
  <c r="N196" i="15" s="1"/>
  <c r="J196" i="15"/>
  <c r="N195" i="15" a="1"/>
  <c r="N195" i="15" s="1"/>
  <c r="J195" i="15"/>
  <c r="N194" i="15" a="1"/>
  <c r="N194" i="15" s="1"/>
  <c r="J194" i="15"/>
  <c r="N193" i="15"/>
  <c r="N193" i="15" a="1"/>
  <c r="J193" i="15"/>
  <c r="N192" i="15" a="1"/>
  <c r="N192" i="15" s="1"/>
  <c r="J192" i="15"/>
  <c r="N191" i="15"/>
  <c r="N191" i="15" a="1"/>
  <c r="J191" i="15"/>
  <c r="N190" i="15" a="1"/>
  <c r="N190" i="15" s="1"/>
  <c r="J190" i="15"/>
  <c r="N189" i="15"/>
  <c r="N189" i="15" a="1"/>
  <c r="J189" i="15"/>
  <c r="N188" i="15" a="1"/>
  <c r="N188" i="15" s="1"/>
  <c r="J188" i="15"/>
  <c r="N187" i="15" a="1"/>
  <c r="N187" i="15" s="1"/>
  <c r="J187" i="15"/>
  <c r="N186" i="15" a="1"/>
  <c r="N186" i="15" s="1"/>
  <c r="J186" i="15"/>
  <c r="N185" i="15"/>
  <c r="N185" i="15" a="1"/>
  <c r="J185" i="15"/>
  <c r="N184" i="15" a="1"/>
  <c r="N184" i="15" s="1"/>
  <c r="J184" i="15"/>
  <c r="N183" i="15"/>
  <c r="N183" i="15" a="1"/>
  <c r="J183" i="15"/>
  <c r="N182" i="15" a="1"/>
  <c r="N182" i="15" s="1"/>
  <c r="J182" i="15"/>
  <c r="N181" i="15"/>
  <c r="N181" i="15" a="1"/>
  <c r="J181" i="15"/>
  <c r="N180" i="15" a="1"/>
  <c r="N180" i="15" s="1"/>
  <c r="J180" i="15"/>
  <c r="N179" i="15" a="1"/>
  <c r="N179" i="15" s="1"/>
  <c r="J179" i="15"/>
  <c r="N178" i="15" a="1"/>
  <c r="N178" i="15" s="1"/>
  <c r="J178" i="15"/>
  <c r="N177" i="15"/>
  <c r="N177" i="15" a="1"/>
  <c r="J177" i="15"/>
  <c r="N176" i="15" a="1"/>
  <c r="N176" i="15" s="1"/>
  <c r="J176" i="15"/>
  <c r="N175" i="15"/>
  <c r="N175" i="15" a="1"/>
  <c r="J175" i="15"/>
  <c r="N174" i="15" a="1"/>
  <c r="N174" i="15" s="1"/>
  <c r="J174" i="15"/>
  <c r="N173" i="15"/>
  <c r="N173" i="15" a="1"/>
  <c r="J173" i="15"/>
  <c r="N172" i="15" a="1"/>
  <c r="N172" i="15" s="1"/>
  <c r="J172" i="15"/>
  <c r="N171" i="15" a="1"/>
  <c r="N171" i="15" s="1"/>
  <c r="J171" i="15"/>
  <c r="N170" i="15" a="1"/>
  <c r="N170" i="15" s="1"/>
  <c r="J170" i="15"/>
  <c r="N169" i="15"/>
  <c r="N169" i="15" a="1"/>
  <c r="J169" i="15"/>
  <c r="N168" i="15" a="1"/>
  <c r="N168" i="15" s="1"/>
  <c r="J168" i="15"/>
  <c r="N167" i="15"/>
  <c r="N167" i="15" a="1"/>
  <c r="J167" i="15"/>
  <c r="N166" i="15" a="1"/>
  <c r="N166" i="15" s="1"/>
  <c r="J166" i="15"/>
  <c r="N165" i="15"/>
  <c r="N165" i="15" a="1"/>
  <c r="J165" i="15"/>
  <c r="N164" i="15" a="1"/>
  <c r="N164" i="15" s="1"/>
  <c r="J164" i="15"/>
  <c r="N163" i="15" a="1"/>
  <c r="N163" i="15" s="1"/>
  <c r="J163" i="15"/>
  <c r="N162" i="15" a="1"/>
  <c r="N162" i="15" s="1"/>
  <c r="J162" i="15"/>
  <c r="N161" i="15"/>
  <c r="N161" i="15" a="1"/>
  <c r="J161" i="15"/>
  <c r="N160" i="15" a="1"/>
  <c r="N160" i="15" s="1"/>
  <c r="J160" i="15"/>
  <c r="N159" i="15"/>
  <c r="N159" i="15" a="1"/>
  <c r="J159" i="15"/>
  <c r="N158" i="15" a="1"/>
  <c r="N158" i="15" s="1"/>
  <c r="J158" i="15"/>
  <c r="N157" i="15"/>
  <c r="N157" i="15" a="1"/>
  <c r="J157" i="15"/>
  <c r="N156" i="15" a="1"/>
  <c r="N156" i="15" s="1"/>
  <c r="J156" i="15"/>
  <c r="N155" i="15" a="1"/>
  <c r="N155" i="15" s="1"/>
  <c r="J155" i="15"/>
  <c r="N154" i="15" a="1"/>
  <c r="N154" i="15" s="1"/>
  <c r="J154" i="15"/>
  <c r="N153" i="15"/>
  <c r="N153" i="15" a="1"/>
  <c r="J153" i="15"/>
  <c r="N152" i="15" a="1"/>
  <c r="N152" i="15" s="1"/>
  <c r="J152" i="15"/>
  <c r="N151" i="15"/>
  <c r="N151" i="15" a="1"/>
  <c r="J151" i="15"/>
  <c r="N150" i="15" a="1"/>
  <c r="N150" i="15" s="1"/>
  <c r="J150" i="15"/>
  <c r="N149" i="15"/>
  <c r="N149" i="15" a="1"/>
  <c r="J149" i="15"/>
  <c r="N148" i="15" a="1"/>
  <c r="N148" i="15" s="1"/>
  <c r="J148" i="15"/>
  <c r="N147" i="15" a="1"/>
  <c r="N147" i="15" s="1"/>
  <c r="J147" i="15"/>
  <c r="N146" i="15" a="1"/>
  <c r="N146" i="15" s="1"/>
  <c r="J146" i="15"/>
  <c r="N145" i="15"/>
  <c r="N145" i="15" a="1"/>
  <c r="J145" i="15"/>
  <c r="N144" i="15" a="1"/>
  <c r="N144" i="15" s="1"/>
  <c r="J144" i="15"/>
  <c r="N143" i="15"/>
  <c r="N143" i="15" a="1"/>
  <c r="J143" i="15"/>
  <c r="N142" i="15" a="1"/>
  <c r="N142" i="15" s="1"/>
  <c r="J142" i="15"/>
  <c r="N141" i="15"/>
  <c r="N141" i="15" a="1"/>
  <c r="J141" i="15"/>
  <c r="N140" i="15" a="1"/>
  <c r="N140" i="15" s="1"/>
  <c r="J140" i="15"/>
  <c r="N139" i="15" a="1"/>
  <c r="N139" i="15" s="1"/>
  <c r="J139" i="15"/>
  <c r="N138" i="15" a="1"/>
  <c r="N138" i="15" s="1"/>
  <c r="J138" i="15"/>
  <c r="N137" i="15"/>
  <c r="N137" i="15" a="1"/>
  <c r="J137" i="15"/>
  <c r="N136" i="15" a="1"/>
  <c r="N136" i="15" s="1"/>
  <c r="J136" i="15"/>
  <c r="N135" i="15"/>
  <c r="N135" i="15" a="1"/>
  <c r="J135" i="15"/>
  <c r="N134" i="15" a="1"/>
  <c r="N134" i="15" s="1"/>
  <c r="J134" i="15"/>
  <c r="R133" i="15"/>
  <c r="N133" i="15"/>
  <c r="N133" i="15" a="1"/>
  <c r="J133" i="15"/>
  <c r="N132" i="15" a="1"/>
  <c r="N132" i="15" s="1"/>
  <c r="J132" i="15"/>
  <c r="N131" i="15" a="1"/>
  <c r="N131" i="15" s="1"/>
  <c r="J131" i="15"/>
  <c r="N130" i="15" a="1"/>
  <c r="N130" i="15" s="1"/>
  <c r="J130" i="15"/>
  <c r="N129" i="15"/>
  <c r="N129" i="15" a="1"/>
  <c r="J129" i="15"/>
  <c r="N128" i="15" a="1"/>
  <c r="N128" i="15" s="1"/>
  <c r="J128" i="15"/>
  <c r="N127" i="15"/>
  <c r="N127" i="15" a="1"/>
  <c r="J127" i="15"/>
  <c r="N126" i="15" a="1"/>
  <c r="N126" i="15" s="1"/>
  <c r="J126" i="15"/>
  <c r="N125" i="15"/>
  <c r="N125" i="15" a="1"/>
  <c r="J125" i="15"/>
  <c r="N124" i="15" a="1"/>
  <c r="N124" i="15" s="1"/>
  <c r="J124" i="15"/>
  <c r="N123" i="15" a="1"/>
  <c r="N123" i="15" s="1"/>
  <c r="J123" i="15"/>
  <c r="N122" i="15" a="1"/>
  <c r="N122" i="15" s="1"/>
  <c r="J122" i="15"/>
  <c r="N121" i="15"/>
  <c r="N121" i="15" a="1"/>
  <c r="J121" i="15"/>
  <c r="N120" i="15" a="1"/>
  <c r="N120" i="15" s="1"/>
  <c r="J120" i="15"/>
  <c r="N119" i="15"/>
  <c r="N119" i="15" a="1"/>
  <c r="J119" i="15"/>
  <c r="N118" i="15" a="1"/>
  <c r="N118" i="15" s="1"/>
  <c r="J118" i="15"/>
  <c r="N117" i="15"/>
  <c r="N117" i="15" a="1"/>
  <c r="J117" i="15"/>
  <c r="N116" i="15" a="1"/>
  <c r="N116" i="15" s="1"/>
  <c r="J116" i="15"/>
  <c r="N115" i="15" a="1"/>
  <c r="N115" i="15" s="1"/>
  <c r="J115" i="15"/>
  <c r="N114" i="15" a="1"/>
  <c r="N114" i="15" s="1"/>
  <c r="J114" i="15"/>
  <c r="N113" i="15"/>
  <c r="N113" i="15" a="1"/>
  <c r="J113" i="15"/>
  <c r="N112" i="15" a="1"/>
  <c r="N112" i="15" s="1"/>
  <c r="J112" i="15"/>
  <c r="N111" i="15"/>
  <c r="N111" i="15" a="1"/>
  <c r="J111" i="15"/>
  <c r="N110" i="15" a="1"/>
  <c r="N110" i="15" s="1"/>
  <c r="J110" i="15"/>
  <c r="N109" i="15"/>
  <c r="N109" i="15" a="1"/>
  <c r="J109" i="15"/>
  <c r="N108" i="15" a="1"/>
  <c r="N108" i="15" s="1"/>
  <c r="J108" i="15"/>
  <c r="N107" i="15" a="1"/>
  <c r="N107" i="15" s="1"/>
  <c r="J107" i="15"/>
  <c r="N106" i="15" a="1"/>
  <c r="N106" i="15" s="1"/>
  <c r="J106" i="15"/>
  <c r="N105" i="15"/>
  <c r="N105" i="15" a="1"/>
  <c r="J105" i="15"/>
  <c r="N104" i="15" a="1"/>
  <c r="N104" i="15" s="1"/>
  <c r="J104" i="15"/>
  <c r="N103" i="15"/>
  <c r="N103" i="15" a="1"/>
  <c r="J103" i="15"/>
  <c r="N102" i="15" a="1"/>
  <c r="N102" i="15" s="1"/>
  <c r="J102" i="15"/>
  <c r="N101" i="15"/>
  <c r="N101" i="15" a="1"/>
  <c r="J101" i="15"/>
  <c r="N100" i="15" a="1"/>
  <c r="N100" i="15" s="1"/>
  <c r="J100" i="15"/>
  <c r="N99" i="15" a="1"/>
  <c r="N99" i="15" s="1"/>
  <c r="J99" i="15"/>
  <c r="N98" i="15" a="1"/>
  <c r="N98" i="15" s="1"/>
  <c r="J98" i="15"/>
  <c r="N97" i="15"/>
  <c r="N97" i="15" a="1"/>
  <c r="J97" i="15"/>
  <c r="N96" i="15" a="1"/>
  <c r="N96" i="15" s="1"/>
  <c r="J96" i="15"/>
  <c r="N95" i="15"/>
  <c r="N95" i="15" a="1"/>
  <c r="J95" i="15"/>
  <c r="N94" i="15" a="1"/>
  <c r="N94" i="15" s="1"/>
  <c r="J94" i="15"/>
  <c r="N93" i="15"/>
  <c r="N93" i="15" a="1"/>
  <c r="J93" i="15"/>
  <c r="N92" i="15" a="1"/>
  <c r="N92" i="15" s="1"/>
  <c r="J92" i="15"/>
  <c r="N91" i="15" a="1"/>
  <c r="N91" i="15" s="1"/>
  <c r="J91" i="15"/>
  <c r="N90" i="15" a="1"/>
  <c r="N90" i="15" s="1"/>
  <c r="J90" i="15"/>
  <c r="N89" i="15"/>
  <c r="N89" i="15" a="1"/>
  <c r="J89" i="15"/>
  <c r="N88" i="15" a="1"/>
  <c r="N88" i="15" s="1"/>
  <c r="J88" i="15"/>
  <c r="N87" i="15"/>
  <c r="N87" i="15" a="1"/>
  <c r="J87" i="15"/>
  <c r="N86" i="15" a="1"/>
  <c r="N86" i="15" s="1"/>
  <c r="J86" i="15"/>
  <c r="N85" i="15"/>
  <c r="N85" i="15" a="1"/>
  <c r="J85" i="15"/>
  <c r="N84" i="15" a="1"/>
  <c r="N84" i="15" s="1"/>
  <c r="J84" i="15"/>
  <c r="N83" i="15" a="1"/>
  <c r="N83" i="15" s="1"/>
  <c r="J83" i="15"/>
  <c r="N82" i="15" a="1"/>
  <c r="N82" i="15" s="1"/>
  <c r="J82" i="15"/>
  <c r="N81" i="15"/>
  <c r="N81" i="15" a="1"/>
  <c r="J81" i="15"/>
  <c r="N80" i="15" a="1"/>
  <c r="N80" i="15" s="1"/>
  <c r="J80" i="15"/>
  <c r="N79" i="15"/>
  <c r="N79" i="15" a="1"/>
  <c r="J79" i="15"/>
  <c r="N78" i="15" a="1"/>
  <c r="N78" i="15" s="1"/>
  <c r="J78" i="15"/>
  <c r="N77" i="15"/>
  <c r="N77" i="15" a="1"/>
  <c r="J77" i="15"/>
  <c r="N76" i="15" a="1"/>
  <c r="N76" i="15" s="1"/>
  <c r="J76" i="15"/>
  <c r="N75" i="15" a="1"/>
  <c r="N75" i="15" s="1"/>
  <c r="J75" i="15"/>
  <c r="N74" i="15" a="1"/>
  <c r="N74" i="15" s="1"/>
  <c r="J74" i="15"/>
  <c r="N73" i="15"/>
  <c r="N73" i="15" a="1"/>
  <c r="J73" i="15"/>
  <c r="N72" i="15" a="1"/>
  <c r="N72" i="15" s="1"/>
  <c r="J72" i="15"/>
  <c r="N71" i="15"/>
  <c r="N71" i="15" a="1"/>
  <c r="J71" i="15"/>
  <c r="N70" i="15" a="1"/>
  <c r="N70" i="15" s="1"/>
  <c r="J70" i="15"/>
  <c r="R69" i="15"/>
  <c r="N69" i="15"/>
  <c r="N69" i="15" a="1"/>
  <c r="J69" i="15"/>
  <c r="N68" i="15" a="1"/>
  <c r="N68" i="15" s="1"/>
  <c r="J68" i="15"/>
  <c r="N67" i="15" a="1"/>
  <c r="N67" i="15" s="1"/>
  <c r="J67" i="15"/>
  <c r="N66" i="15" a="1"/>
  <c r="N66" i="15" s="1"/>
  <c r="J66" i="15"/>
  <c r="N65" i="15"/>
  <c r="N65" i="15" a="1"/>
  <c r="J65" i="15"/>
  <c r="N64" i="15" a="1"/>
  <c r="N64" i="15" s="1"/>
  <c r="J64" i="15"/>
  <c r="N63" i="15"/>
  <c r="N63" i="15" a="1"/>
  <c r="J63" i="15"/>
  <c r="N62" i="15" a="1"/>
  <c r="N62" i="15" s="1"/>
  <c r="J62" i="15"/>
  <c r="N61" i="15"/>
  <c r="N61" i="15" a="1"/>
  <c r="J61" i="15"/>
  <c r="N60" i="15" a="1"/>
  <c r="N60" i="15" s="1"/>
  <c r="J60" i="15"/>
  <c r="N59" i="15" a="1"/>
  <c r="N59" i="15" s="1"/>
  <c r="J59" i="15"/>
  <c r="N58" i="15" a="1"/>
  <c r="N58" i="15" s="1"/>
  <c r="J58" i="15"/>
  <c r="N57" i="15"/>
  <c r="N57" i="15" a="1"/>
  <c r="J57" i="15"/>
  <c r="N56" i="15" a="1"/>
  <c r="N56" i="15" s="1"/>
  <c r="J56" i="15"/>
  <c r="N55" i="15"/>
  <c r="N55" i="15" a="1"/>
  <c r="J55" i="15"/>
  <c r="N54" i="15" a="1"/>
  <c r="N54" i="15" s="1"/>
  <c r="J54" i="15"/>
  <c r="N53" i="15"/>
  <c r="N53" i="15" a="1"/>
  <c r="J53" i="15"/>
  <c r="N52" i="15" a="1"/>
  <c r="N52" i="15" s="1"/>
  <c r="J52" i="15"/>
  <c r="N51" i="15" a="1"/>
  <c r="N51" i="15" s="1"/>
  <c r="J51" i="15"/>
  <c r="N50" i="15" a="1"/>
  <c r="N50" i="15" s="1"/>
  <c r="J50" i="15"/>
  <c r="N49" i="15"/>
  <c r="N49" i="15" a="1"/>
  <c r="J49" i="15"/>
  <c r="N48" i="15" a="1"/>
  <c r="N48" i="15" s="1"/>
  <c r="J48" i="15"/>
  <c r="N47" i="15"/>
  <c r="N47" i="15" a="1"/>
  <c r="J47" i="15"/>
  <c r="N46" i="15" a="1"/>
  <c r="N46" i="15" s="1"/>
  <c r="J46" i="15"/>
  <c r="N45" i="15"/>
  <c r="N45" i="15" a="1"/>
  <c r="J45" i="15"/>
  <c r="N44" i="15" a="1"/>
  <c r="N44" i="15" s="1"/>
  <c r="J44" i="15"/>
  <c r="N43" i="15" a="1"/>
  <c r="N43" i="15" s="1"/>
  <c r="J43" i="15"/>
  <c r="N42" i="15" a="1"/>
  <c r="N42" i="15" s="1"/>
  <c r="J42" i="15"/>
  <c r="N41" i="15"/>
  <c r="N41" i="15" a="1"/>
  <c r="J41" i="15"/>
  <c r="N40" i="15" a="1"/>
  <c r="N40" i="15" s="1"/>
  <c r="J40" i="15"/>
  <c r="N39" i="15"/>
  <c r="N39" i="15" a="1"/>
  <c r="J39" i="15"/>
  <c r="N38" i="15" a="1"/>
  <c r="N38" i="15" s="1"/>
  <c r="J38" i="15"/>
  <c r="N37" i="15"/>
  <c r="N37" i="15" a="1"/>
  <c r="J37" i="15"/>
  <c r="N36" i="15" a="1"/>
  <c r="N36" i="15" s="1"/>
  <c r="J36" i="15"/>
  <c r="N35" i="15" a="1"/>
  <c r="N35" i="15" s="1"/>
  <c r="J35" i="15"/>
  <c r="N34" i="15" a="1"/>
  <c r="N34" i="15" s="1"/>
  <c r="J34" i="15"/>
  <c r="N33" i="15"/>
  <c r="N33" i="15" a="1"/>
  <c r="J33" i="15"/>
  <c r="N32" i="15" a="1"/>
  <c r="N32" i="15" s="1"/>
  <c r="J32" i="15"/>
  <c r="N31" i="15"/>
  <c r="N31" i="15" a="1"/>
  <c r="J31" i="15"/>
  <c r="N30" i="15" a="1"/>
  <c r="N30" i="15" s="1"/>
  <c r="J30" i="15"/>
  <c r="N29" i="15"/>
  <c r="N29" i="15" a="1"/>
  <c r="J29" i="15"/>
  <c r="N28" i="15" a="1"/>
  <c r="N28" i="15" s="1"/>
  <c r="J28" i="15"/>
  <c r="N27" i="15" a="1"/>
  <c r="N27" i="15" s="1"/>
  <c r="J27" i="15"/>
  <c r="N26" i="15" a="1"/>
  <c r="N26" i="15" s="1"/>
  <c r="J26" i="15"/>
  <c r="N25" i="15"/>
  <c r="N25" i="15" a="1"/>
  <c r="J25" i="15"/>
  <c r="N24" i="15" a="1"/>
  <c r="N24" i="15" s="1"/>
  <c r="J24" i="15"/>
  <c r="N23" i="15"/>
  <c r="N23" i="15" a="1"/>
  <c r="J23" i="15"/>
  <c r="N22" i="15" a="1"/>
  <c r="N22" i="15" s="1"/>
  <c r="J22" i="15"/>
  <c r="N21" i="15"/>
  <c r="N21" i="15" a="1"/>
  <c r="J21" i="15"/>
  <c r="N20" i="15" a="1"/>
  <c r="N20" i="15" s="1"/>
  <c r="J20" i="15"/>
  <c r="N19" i="15" a="1"/>
  <c r="N19" i="15" s="1"/>
  <c r="J19" i="15"/>
  <c r="N18" i="15" a="1"/>
  <c r="N18" i="15" s="1"/>
  <c r="J18" i="15"/>
  <c r="N17" i="15"/>
  <c r="N17" i="15" a="1"/>
  <c r="J17" i="15"/>
  <c r="N16" i="15" a="1"/>
  <c r="N16" i="15" s="1"/>
  <c r="J16" i="15"/>
  <c r="N15" i="15"/>
  <c r="N15" i="15" a="1"/>
  <c r="J15" i="15"/>
  <c r="N14" i="15"/>
  <c r="N14" i="15" a="1"/>
  <c r="J14" i="15"/>
  <c r="N13" i="15"/>
  <c r="N13" i="15" a="1"/>
  <c r="J13" i="15"/>
  <c r="N12" i="15" a="1"/>
  <c r="N12" i="15" s="1"/>
  <c r="J12" i="15"/>
  <c r="N11" i="15" a="1"/>
  <c r="N11" i="15" s="1"/>
  <c r="J11" i="15"/>
  <c r="N10" i="15" a="1"/>
  <c r="N10" i="15" s="1"/>
  <c r="J10" i="15"/>
  <c r="N9" i="15" a="1"/>
  <c r="N9" i="15" s="1"/>
  <c r="J9" i="15"/>
  <c r="N8" i="15" a="1"/>
  <c r="N8" i="15" s="1"/>
  <c r="J8" i="15"/>
  <c r="O8" i="15" s="1"/>
  <c r="Q8" i="15" s="1"/>
  <c r="N7" i="15"/>
  <c r="N7" i="15" a="1"/>
  <c r="J7" i="15"/>
  <c r="N6" i="15" a="1"/>
  <c r="N6" i="15" s="1"/>
  <c r="O9" i="15" l="1"/>
  <c r="Q9" i="15" s="1"/>
  <c r="O7" i="15"/>
  <c r="Q7" i="15" s="1"/>
  <c r="P6" i="15"/>
  <c r="P9" i="16"/>
  <c r="P8" i="16"/>
  <c r="P6" i="16"/>
  <c r="O8" i="16"/>
  <c r="Q8" i="16" s="1"/>
  <c r="R8" i="16" s="1"/>
  <c r="P9" i="15"/>
  <c r="P8" i="15"/>
  <c r="P7" i="15"/>
  <c r="O6" i="15"/>
  <c r="C86" i="6"/>
  <c r="Q19" i="16"/>
  <c r="R19" i="16" s="1"/>
  <c r="Q36" i="16"/>
  <c r="R36" i="16" s="1"/>
  <c r="Q43" i="16"/>
  <c r="R43" i="16" s="1"/>
  <c r="Q15" i="16"/>
  <c r="R15" i="16" s="1"/>
  <c r="P34" i="16"/>
  <c r="O34" i="16"/>
  <c r="Q37" i="16"/>
  <c r="P48" i="16"/>
  <c r="O48" i="16"/>
  <c r="Q65" i="16"/>
  <c r="Q10" i="16"/>
  <c r="R10" i="16" s="1"/>
  <c r="Q12" i="16"/>
  <c r="R12" i="16" s="1"/>
  <c r="Q26" i="16"/>
  <c r="R26" i="16" s="1"/>
  <c r="R28" i="16"/>
  <c r="Q28" i="16"/>
  <c r="Q35" i="16"/>
  <c r="R35" i="16" s="1"/>
  <c r="Q13" i="16"/>
  <c r="Q16" i="16"/>
  <c r="R16" i="16" s="1"/>
  <c r="Q29" i="16"/>
  <c r="Q40" i="16"/>
  <c r="R40" i="16" s="1"/>
  <c r="P58" i="16"/>
  <c r="O58" i="16"/>
  <c r="R61" i="16"/>
  <c r="Q61" i="16"/>
  <c r="Q69" i="16"/>
  <c r="Q11" i="16"/>
  <c r="R11" i="16" s="1"/>
  <c r="Q20" i="16"/>
  <c r="R20" i="16" s="1"/>
  <c r="Q27" i="16"/>
  <c r="R27" i="16" s="1"/>
  <c r="Q59" i="16"/>
  <c r="R59" i="16" s="1"/>
  <c r="U64" i="16"/>
  <c r="S64" i="16"/>
  <c r="V64" i="16" s="1"/>
  <c r="T64" i="16"/>
  <c r="Q7" i="16"/>
  <c r="R7" i="16" s="1"/>
  <c r="Q21" i="16"/>
  <c r="Q32" i="16"/>
  <c r="R32" i="16" s="1"/>
  <c r="P50" i="16"/>
  <c r="O50" i="16"/>
  <c r="Q53" i="16"/>
  <c r="Q76" i="16"/>
  <c r="Q18" i="16"/>
  <c r="R18" i="16" s="1"/>
  <c r="Q51" i="16"/>
  <c r="R51" i="16" s="1"/>
  <c r="Q24" i="16"/>
  <c r="R24" i="16" s="1"/>
  <c r="P42" i="16"/>
  <c r="O42" i="16"/>
  <c r="R45" i="16"/>
  <c r="Q45" i="16"/>
  <c r="P56" i="16"/>
  <c r="O56" i="16"/>
  <c r="P13" i="16"/>
  <c r="R13" i="16" s="1"/>
  <c r="P21" i="16"/>
  <c r="R21" i="16" s="1"/>
  <c r="P29" i="16"/>
  <c r="R29" i="16" s="1"/>
  <c r="P37" i="16"/>
  <c r="R37" i="16" s="1"/>
  <c r="P45" i="16"/>
  <c r="P53" i="16"/>
  <c r="R53" i="16" s="1"/>
  <c r="P61" i="16"/>
  <c r="P75" i="16"/>
  <c r="O75" i="16"/>
  <c r="Q95" i="16"/>
  <c r="R95" i="16" s="1"/>
  <c r="R97" i="16"/>
  <c r="Q97" i="16"/>
  <c r="R101" i="16"/>
  <c r="P104" i="16"/>
  <c r="P112" i="16"/>
  <c r="P115" i="16"/>
  <c r="P118" i="16"/>
  <c r="R121" i="16"/>
  <c r="Q121" i="16"/>
  <c r="P128" i="16"/>
  <c r="P131" i="16"/>
  <c r="P134" i="16"/>
  <c r="P143" i="16"/>
  <c r="O143" i="16"/>
  <c r="P149" i="16"/>
  <c r="R149" i="16" s="1"/>
  <c r="R161" i="16"/>
  <c r="Q161" i="16"/>
  <c r="P173" i="16"/>
  <c r="O173" i="16"/>
  <c r="P70" i="16"/>
  <c r="U77" i="16"/>
  <c r="S77" i="16"/>
  <c r="V77" i="16" s="1"/>
  <c r="R84" i="16"/>
  <c r="Q84" i="16"/>
  <c r="P91" i="16"/>
  <c r="O91" i="16"/>
  <c r="R122" i="16"/>
  <c r="Q122" i="16"/>
  <c r="R137" i="16"/>
  <c r="Q137" i="16"/>
  <c r="Q149" i="16"/>
  <c r="Q162" i="16"/>
  <c r="R162" i="16" s="1"/>
  <c r="O44" i="16"/>
  <c r="O52" i="16"/>
  <c r="O60" i="16"/>
  <c r="P65" i="16"/>
  <c r="R65" i="16" s="1"/>
  <c r="O74" i="16"/>
  <c r="P78" i="16"/>
  <c r="R87" i="16"/>
  <c r="Q87" i="16"/>
  <c r="R98" i="16"/>
  <c r="P109" i="16"/>
  <c r="R109" i="16" s="1"/>
  <c r="P125" i="16"/>
  <c r="Q138" i="16"/>
  <c r="R138" i="16" s="1"/>
  <c r="P147" i="16"/>
  <c r="P150" i="16"/>
  <c r="P159" i="16"/>
  <c r="O159" i="16"/>
  <c r="P165" i="16"/>
  <c r="O9" i="16"/>
  <c r="O17" i="16"/>
  <c r="Q23" i="16"/>
  <c r="R23" i="16" s="1"/>
  <c r="O25" i="16"/>
  <c r="Q31" i="16"/>
  <c r="R31" i="16" s="1"/>
  <c r="O33" i="16"/>
  <c r="Q39" i="16"/>
  <c r="R39" i="16" s="1"/>
  <c r="O41" i="16"/>
  <c r="Q47" i="16"/>
  <c r="R47" i="16" s="1"/>
  <c r="O49" i="16"/>
  <c r="Q55" i="16"/>
  <c r="R55" i="16" s="1"/>
  <c r="O57" i="16"/>
  <c r="Q63" i="16"/>
  <c r="R63" i="16" s="1"/>
  <c r="P69" i="16"/>
  <c r="R69" i="16" s="1"/>
  <c r="P73" i="16"/>
  <c r="R73" i="16" s="1"/>
  <c r="P76" i="16"/>
  <c r="R76" i="16" s="1"/>
  <c r="Q82" i="16"/>
  <c r="P85" i="16"/>
  <c r="R85" i="16" s="1"/>
  <c r="P87" i="16"/>
  <c r="R89" i="16"/>
  <c r="Q89" i="16"/>
  <c r="R93" i="16"/>
  <c r="P96" i="16"/>
  <c r="P107" i="16"/>
  <c r="O107" i="16"/>
  <c r="Q109" i="16"/>
  <c r="P119" i="16"/>
  <c r="O119" i="16"/>
  <c r="Q125" i="16"/>
  <c r="R125" i="16" s="1"/>
  <c r="P135" i="16"/>
  <c r="O135" i="16"/>
  <c r="R153" i="16"/>
  <c r="Q153" i="16"/>
  <c r="R165" i="16"/>
  <c r="Q165" i="16"/>
  <c r="O6" i="16"/>
  <c r="O14" i="16"/>
  <c r="O22" i="16"/>
  <c r="O30" i="16"/>
  <c r="O38" i="16"/>
  <c r="O46" i="16"/>
  <c r="O54" i="16"/>
  <c r="O62" i="16"/>
  <c r="Q66" i="16"/>
  <c r="P83" i="16"/>
  <c r="O83" i="16"/>
  <c r="Q100" i="16"/>
  <c r="R100" i="16" s="1"/>
  <c r="Q113" i="16"/>
  <c r="R113" i="16" s="1"/>
  <c r="Q129" i="16"/>
  <c r="R129" i="16" s="1"/>
  <c r="R141" i="16"/>
  <c r="Q141" i="16"/>
  <c r="Q154" i="16"/>
  <c r="R154" i="16" s="1"/>
  <c r="P163" i="16"/>
  <c r="P166" i="16"/>
  <c r="P175" i="16"/>
  <c r="O175" i="16"/>
  <c r="O72" i="16"/>
  <c r="Q103" i="16"/>
  <c r="R103" i="16" s="1"/>
  <c r="Q105" i="16"/>
  <c r="R105" i="16" s="1"/>
  <c r="R114" i="16"/>
  <c r="Q114" i="16"/>
  <c r="R130" i="16"/>
  <c r="Q130" i="16"/>
  <c r="R132" i="16"/>
  <c r="P139" i="16"/>
  <c r="P142" i="16"/>
  <c r="P151" i="16"/>
  <c r="O151" i="16"/>
  <c r="P157" i="16"/>
  <c r="R169" i="16"/>
  <c r="Q169" i="16"/>
  <c r="R181" i="16"/>
  <c r="Q181" i="16"/>
  <c r="Q68" i="16"/>
  <c r="R68" i="16" s="1"/>
  <c r="Q73" i="16"/>
  <c r="Q79" i="16"/>
  <c r="R81" i="16"/>
  <c r="Q81" i="16"/>
  <c r="P99" i="16"/>
  <c r="O99" i="16"/>
  <c r="R145" i="16"/>
  <c r="Q145" i="16"/>
  <c r="R157" i="16"/>
  <c r="Q157" i="16"/>
  <c r="R170" i="16"/>
  <c r="Q170" i="16"/>
  <c r="R172" i="16"/>
  <c r="P67" i="16"/>
  <c r="O67" i="16"/>
  <c r="O71" i="16"/>
  <c r="P79" i="16"/>
  <c r="R79" i="16" s="1"/>
  <c r="Q92" i="16"/>
  <c r="R92" i="16" s="1"/>
  <c r="R106" i="16"/>
  <c r="P111" i="16"/>
  <c r="O111" i="16"/>
  <c r="R117" i="16"/>
  <c r="Q117" i="16"/>
  <c r="P127" i="16"/>
  <c r="O127" i="16"/>
  <c r="R133" i="16"/>
  <c r="Q133" i="16"/>
  <c r="Q146" i="16"/>
  <c r="R146" i="16" s="1"/>
  <c r="P155" i="16"/>
  <c r="P158" i="16"/>
  <c r="P167" i="16"/>
  <c r="O167" i="16"/>
  <c r="P66" i="16"/>
  <c r="R66" i="16" s="1"/>
  <c r="P74" i="16"/>
  <c r="P82" i="16"/>
  <c r="R82" i="16" s="1"/>
  <c r="P90" i="16"/>
  <c r="R90" i="16" s="1"/>
  <c r="O176" i="16"/>
  <c r="P178" i="16"/>
  <c r="P181" i="16"/>
  <c r="O187" i="16"/>
  <c r="O192" i="16"/>
  <c r="P228" i="16"/>
  <c r="O231" i="16"/>
  <c r="P245" i="16"/>
  <c r="O248" i="16"/>
  <c r="Q253" i="16"/>
  <c r="R267" i="16"/>
  <c r="Q267" i="16"/>
  <c r="U182" i="16"/>
  <c r="W182" i="16" s="1"/>
  <c r="X182" i="16" s="1"/>
  <c r="T182" i="16"/>
  <c r="S182" i="16"/>
  <c r="V182" i="16" s="1"/>
  <c r="O200" i="16"/>
  <c r="Q223" i="16"/>
  <c r="R223" i="16" s="1"/>
  <c r="Q240" i="16"/>
  <c r="R240" i="16" s="1"/>
  <c r="R245" i="16"/>
  <c r="Q245" i="16"/>
  <c r="Q259" i="16"/>
  <c r="U270" i="16"/>
  <c r="T270" i="16"/>
  <c r="S270" i="16"/>
  <c r="V270" i="16" s="1"/>
  <c r="Q285" i="16"/>
  <c r="Q177" i="16"/>
  <c r="R177" i="16" s="1"/>
  <c r="R190" i="16"/>
  <c r="Q215" i="16"/>
  <c r="R215" i="16" s="1"/>
  <c r="Q232" i="16"/>
  <c r="R232" i="16" s="1"/>
  <c r="R237" i="16"/>
  <c r="Q237" i="16"/>
  <c r="Q251" i="16"/>
  <c r="U262" i="16"/>
  <c r="T262" i="16"/>
  <c r="S262" i="16"/>
  <c r="V262" i="16" s="1"/>
  <c r="Q283" i="16"/>
  <c r="R283" i="16" s="1"/>
  <c r="O70" i="16"/>
  <c r="O78" i="16"/>
  <c r="O86" i="16"/>
  <c r="O94" i="16"/>
  <c r="O102" i="16"/>
  <c r="Q108" i="16"/>
  <c r="R108" i="16" s="1"/>
  <c r="O110" i="16"/>
  <c r="Q116" i="16"/>
  <c r="R116" i="16" s="1"/>
  <c r="O118" i="16"/>
  <c r="Q124" i="16"/>
  <c r="R124" i="16" s="1"/>
  <c r="O126" i="16"/>
  <c r="Q132" i="16"/>
  <c r="O134" i="16"/>
  <c r="Q140" i="16"/>
  <c r="R140" i="16" s="1"/>
  <c r="O142" i="16"/>
  <c r="Q148" i="16"/>
  <c r="R148" i="16" s="1"/>
  <c r="O150" i="16"/>
  <c r="Q156" i="16"/>
  <c r="R156" i="16" s="1"/>
  <c r="O158" i="16"/>
  <c r="Q164" i="16"/>
  <c r="R164" i="16" s="1"/>
  <c r="O166" i="16"/>
  <c r="Q172" i="16"/>
  <c r="O174" i="16"/>
  <c r="R178" i="16"/>
  <c r="P183" i="16"/>
  <c r="P186" i="16"/>
  <c r="O189" i="16"/>
  <c r="R198" i="16"/>
  <c r="P202" i="16"/>
  <c r="P204" i="16"/>
  <c r="O204" i="16"/>
  <c r="O207" i="16"/>
  <c r="P221" i="16"/>
  <c r="Q224" i="16"/>
  <c r="R224" i="16" s="1"/>
  <c r="Q229" i="16"/>
  <c r="R229" i="16" s="1"/>
  <c r="Q243" i="16"/>
  <c r="R254" i="16"/>
  <c r="P268" i="16"/>
  <c r="O271" i="16"/>
  <c r="R279" i="16"/>
  <c r="Q279" i="16"/>
  <c r="O115" i="16"/>
  <c r="O123" i="16"/>
  <c r="O131" i="16"/>
  <c r="O139" i="16"/>
  <c r="O147" i="16"/>
  <c r="O155" i="16"/>
  <c r="O163" i="16"/>
  <c r="O171" i="16"/>
  <c r="P180" i="16"/>
  <c r="O180" i="16"/>
  <c r="P191" i="16"/>
  <c r="P194" i="16"/>
  <c r="R194" i="16" s="1"/>
  <c r="Q195" i="16"/>
  <c r="O197" i="16"/>
  <c r="R216" i="16"/>
  <c r="Q216" i="16"/>
  <c r="R221" i="16"/>
  <c r="Q221" i="16"/>
  <c r="Q235" i="16"/>
  <c r="R235" i="16" s="1"/>
  <c r="R246" i="16"/>
  <c r="P260" i="16"/>
  <c r="O263" i="16"/>
  <c r="O80" i="16"/>
  <c r="O88" i="16"/>
  <c r="O96" i="16"/>
  <c r="O104" i="16"/>
  <c r="O112" i="16"/>
  <c r="O120" i="16"/>
  <c r="O128" i="16"/>
  <c r="O136" i="16"/>
  <c r="O144" i="16"/>
  <c r="O152" i="16"/>
  <c r="O160" i="16"/>
  <c r="O168" i="16"/>
  <c r="R186" i="16"/>
  <c r="Q186" i="16"/>
  <c r="P188" i="16"/>
  <c r="O188" i="16"/>
  <c r="P199" i="16"/>
  <c r="P205" i="16"/>
  <c r="R205" i="16" s="1"/>
  <c r="O208" i="16"/>
  <c r="Q213" i="16"/>
  <c r="R213" i="16" s="1"/>
  <c r="R222" i="16"/>
  <c r="Q227" i="16"/>
  <c r="R238" i="16"/>
  <c r="P252" i="16"/>
  <c r="O255" i="16"/>
  <c r="P269" i="16"/>
  <c r="R269" i="16" s="1"/>
  <c r="O272" i="16"/>
  <c r="R179" i="16"/>
  <c r="Q194" i="16"/>
  <c r="P196" i="16"/>
  <c r="O196" i="16"/>
  <c r="Q205" i="16"/>
  <c r="R214" i="16"/>
  <c r="R219" i="16"/>
  <c r="Q219" i="16"/>
  <c r="U230" i="16"/>
  <c r="S230" i="16"/>
  <c r="V230" i="16" s="1"/>
  <c r="Q247" i="16"/>
  <c r="R247" i="16" s="1"/>
  <c r="R264" i="16"/>
  <c r="Q264" i="16"/>
  <c r="Q269" i="16"/>
  <c r="Q280" i="16"/>
  <c r="R280" i="16"/>
  <c r="O184" i="16"/>
  <c r="R203" i="16"/>
  <c r="R206" i="16"/>
  <c r="R211" i="16"/>
  <c r="Q211" i="16"/>
  <c r="P236" i="16"/>
  <c r="O239" i="16"/>
  <c r="P253" i="16"/>
  <c r="R253" i="16" s="1"/>
  <c r="O256" i="16"/>
  <c r="Q261" i="16"/>
  <c r="R261" i="16" s="1"/>
  <c r="R275" i="16"/>
  <c r="Q277" i="16"/>
  <c r="P179" i="16"/>
  <c r="R185" i="16"/>
  <c r="P187" i="16"/>
  <c r="R193" i="16"/>
  <c r="P195" i="16"/>
  <c r="R195" i="16" s="1"/>
  <c r="R201" i="16"/>
  <c r="P203" i="16"/>
  <c r="R209" i="16"/>
  <c r="P211" i="16"/>
  <c r="R217" i="16"/>
  <c r="P219" i="16"/>
  <c r="R225" i="16"/>
  <c r="P227" i="16"/>
  <c r="R227" i="16" s="1"/>
  <c r="R233" i="16"/>
  <c r="P235" i="16"/>
  <c r="R241" i="16"/>
  <c r="P243" i="16"/>
  <c r="R243" i="16" s="1"/>
  <c r="R249" i="16"/>
  <c r="P251" i="16"/>
  <c r="R251" i="16" s="1"/>
  <c r="R257" i="16"/>
  <c r="P259" i="16"/>
  <c r="R259" i="16" s="1"/>
  <c r="R265" i="16"/>
  <c r="P267" i="16"/>
  <c r="R273" i="16"/>
  <c r="R281" i="16"/>
  <c r="O291" i="16"/>
  <c r="Q292" i="16"/>
  <c r="R292" i="16" s="1"/>
  <c r="O294" i="16"/>
  <c r="O299" i="16"/>
  <c r="Q300" i="16"/>
  <c r="R300" i="16" s="1"/>
  <c r="O302" i="16"/>
  <c r="P307" i="16"/>
  <c r="O307" i="16"/>
  <c r="Q329" i="16"/>
  <c r="R329" i="16" s="1"/>
  <c r="R333" i="16"/>
  <c r="O342" i="16"/>
  <c r="P346" i="16"/>
  <c r="Q356" i="16"/>
  <c r="R356" i="16" s="1"/>
  <c r="Q404" i="16"/>
  <c r="R404" i="16" s="1"/>
  <c r="R412" i="16"/>
  <c r="Q412" i="16"/>
  <c r="Q321" i="16"/>
  <c r="U325" i="16"/>
  <c r="W325" i="16" s="1"/>
  <c r="X325" i="16" s="1"/>
  <c r="S325" i="16"/>
  <c r="V325" i="16" s="1"/>
  <c r="R334" i="16"/>
  <c r="Q334" i="16"/>
  <c r="Q348" i="16"/>
  <c r="R348" i="16" s="1"/>
  <c r="R359" i="16"/>
  <c r="Q359" i="16"/>
  <c r="P363" i="16"/>
  <c r="O363" i="16"/>
  <c r="Q369" i="16"/>
  <c r="R369" i="16" s="1"/>
  <c r="Q381" i="16"/>
  <c r="R381" i="16" s="1"/>
  <c r="R392" i="16"/>
  <c r="Q392" i="16"/>
  <c r="U413" i="16"/>
  <c r="T413" i="16"/>
  <c r="S413" i="16"/>
  <c r="V413" i="16" s="1"/>
  <c r="Q428" i="16"/>
  <c r="O202" i="16"/>
  <c r="O210" i="16"/>
  <c r="O218" i="16"/>
  <c r="O226" i="16"/>
  <c r="O234" i="16"/>
  <c r="O242" i="16"/>
  <c r="O250" i="16"/>
  <c r="O258" i="16"/>
  <c r="O266" i="16"/>
  <c r="O274" i="16"/>
  <c r="O276" i="16"/>
  <c r="P277" i="16"/>
  <c r="R277" i="16" s="1"/>
  <c r="R287" i="16"/>
  <c r="Q287" i="16"/>
  <c r="P291" i="16"/>
  <c r="R297" i="16"/>
  <c r="P299" i="16"/>
  <c r="Q313" i="16"/>
  <c r="R313" i="16" s="1"/>
  <c r="R317" i="16"/>
  <c r="Q326" i="16"/>
  <c r="R326" i="16" s="1"/>
  <c r="Q340" i="16"/>
  <c r="R340" i="16" s="1"/>
  <c r="Q351" i="16"/>
  <c r="R351" i="16" s="1"/>
  <c r="P355" i="16"/>
  <c r="O355" i="16"/>
  <c r="P361" i="16"/>
  <c r="R361" i="16" s="1"/>
  <c r="R382" i="16"/>
  <c r="Q401" i="16"/>
  <c r="O183" i="16"/>
  <c r="O191" i="16"/>
  <c r="O199" i="16"/>
  <c r="P281" i="16"/>
  <c r="P285" i="16"/>
  <c r="R285" i="16" s="1"/>
  <c r="O286" i="16"/>
  <c r="P293" i="16"/>
  <c r="R293" i="16" s="1"/>
  <c r="P301" i="16"/>
  <c r="R301" i="16" s="1"/>
  <c r="R309" i="16"/>
  <c r="O318" i="16"/>
  <c r="P322" i="16"/>
  <c r="Q332" i="16"/>
  <c r="R332" i="16" s="1"/>
  <c r="O343" i="16"/>
  <c r="P347" i="16"/>
  <c r="O347" i="16"/>
  <c r="P353" i="16"/>
  <c r="R380" i="16"/>
  <c r="Q380" i="16"/>
  <c r="O212" i="16"/>
  <c r="O220" i="16"/>
  <c r="O228" i="16"/>
  <c r="O236" i="16"/>
  <c r="O244" i="16"/>
  <c r="O252" i="16"/>
  <c r="O260" i="16"/>
  <c r="O268" i="16"/>
  <c r="O278" i="16"/>
  <c r="P282" i="16"/>
  <c r="O282" i="16"/>
  <c r="Q288" i="16"/>
  <c r="R288" i="16" s="1"/>
  <c r="P290" i="16"/>
  <c r="R295" i="16"/>
  <c r="Q295" i="16"/>
  <c r="R296" i="16"/>
  <c r="Q296" i="16"/>
  <c r="P298" i="16"/>
  <c r="Q303" i="16"/>
  <c r="R303" i="16" s="1"/>
  <c r="R304" i="16"/>
  <c r="Q304" i="16"/>
  <c r="Q310" i="16"/>
  <c r="R310" i="16" s="1"/>
  <c r="Q324" i="16"/>
  <c r="R324" i="16" s="1"/>
  <c r="Q335" i="16"/>
  <c r="R335" i="16" s="1"/>
  <c r="P339" i="16"/>
  <c r="O339" i="16"/>
  <c r="P345" i="16"/>
  <c r="R345" i="16" s="1"/>
  <c r="Q361" i="16"/>
  <c r="Q396" i="16"/>
  <c r="R396" i="16" s="1"/>
  <c r="R316" i="16"/>
  <c r="Q316" i="16"/>
  <c r="O327" i="16"/>
  <c r="P331" i="16"/>
  <c r="O331" i="16"/>
  <c r="P337" i="16"/>
  <c r="R353" i="16"/>
  <c r="Q353" i="16"/>
  <c r="R357" i="16"/>
  <c r="Q377" i="16"/>
  <c r="P403" i="16"/>
  <c r="Q420" i="16"/>
  <c r="R420" i="16" s="1"/>
  <c r="R308" i="16"/>
  <c r="Q308" i="16"/>
  <c r="R319" i="16"/>
  <c r="Q319" i="16"/>
  <c r="P323" i="16"/>
  <c r="O323" i="16"/>
  <c r="Q345" i="16"/>
  <c r="U349" i="16"/>
  <c r="W349" i="16" s="1"/>
  <c r="X349" i="16" s="1"/>
  <c r="S349" i="16"/>
  <c r="V349" i="16" s="1"/>
  <c r="O358" i="16"/>
  <c r="P362" i="16"/>
  <c r="Q385" i="16"/>
  <c r="R385" i="16"/>
  <c r="R388" i="16"/>
  <c r="Q388" i="16"/>
  <c r="U421" i="16"/>
  <c r="T421" i="16"/>
  <c r="S421" i="16"/>
  <c r="V421" i="16" s="1"/>
  <c r="R436" i="16"/>
  <c r="Q436" i="16"/>
  <c r="P278" i="16"/>
  <c r="R284" i="16"/>
  <c r="P289" i="16"/>
  <c r="R289" i="16" s="1"/>
  <c r="P297" i="16"/>
  <c r="P305" i="16"/>
  <c r="R305" i="16" s="1"/>
  <c r="Q311" i="16"/>
  <c r="R311" i="16" s="1"/>
  <c r="P315" i="16"/>
  <c r="O315" i="16"/>
  <c r="P321" i="16"/>
  <c r="R321" i="16" s="1"/>
  <c r="R337" i="16"/>
  <c r="Q337" i="16"/>
  <c r="R341" i="16"/>
  <c r="Q350" i="16"/>
  <c r="R350" i="16" s="1"/>
  <c r="Q364" i="16"/>
  <c r="R364" i="16" s="1"/>
  <c r="O375" i="16"/>
  <c r="P375" i="16"/>
  <c r="U389" i="16"/>
  <c r="T389" i="16"/>
  <c r="S389" i="16"/>
  <c r="V389" i="16" s="1"/>
  <c r="O395" i="16"/>
  <c r="P395" i="16"/>
  <c r="U409" i="16"/>
  <c r="T409" i="16"/>
  <c r="S409" i="16"/>
  <c r="V409" i="16" s="1"/>
  <c r="Q433" i="16"/>
  <c r="R444" i="16"/>
  <c r="Q444" i="16"/>
  <c r="U468" i="16"/>
  <c r="W468" i="16" s="1"/>
  <c r="X468" i="16" s="1"/>
  <c r="S468" i="16"/>
  <c r="V468" i="16" s="1"/>
  <c r="R473" i="16"/>
  <c r="Q473" i="16"/>
  <c r="P476" i="16"/>
  <c r="O476" i="16"/>
  <c r="Q478" i="16"/>
  <c r="R478" i="16"/>
  <c r="Q485" i="16"/>
  <c r="P531" i="16"/>
  <c r="O531" i="16"/>
  <c r="U533" i="16"/>
  <c r="W533" i="16" s="1"/>
  <c r="X533" i="16" s="1"/>
  <c r="S533" i="16"/>
  <c r="V533" i="16" s="1"/>
  <c r="P365" i="16"/>
  <c r="R365" i="16" s="1"/>
  <c r="P373" i="16"/>
  <c r="R373" i="16" s="1"/>
  <c r="P374" i="16"/>
  <c r="O376" i="16"/>
  <c r="P405" i="16"/>
  <c r="R415" i="16"/>
  <c r="Q415" i="16"/>
  <c r="P419" i="16"/>
  <c r="O419" i="16"/>
  <c r="R429" i="16"/>
  <c r="P438" i="16"/>
  <c r="O438" i="16"/>
  <c r="Q447" i="16"/>
  <c r="R447" i="16" s="1"/>
  <c r="P451" i="16"/>
  <c r="O451" i="16"/>
  <c r="R457" i="16"/>
  <c r="Q457" i="16"/>
  <c r="Q459" i="16"/>
  <c r="R459" i="16" s="1"/>
  <c r="Q461" i="16"/>
  <c r="R461" i="16" s="1"/>
  <c r="R481" i="16"/>
  <c r="O371" i="16"/>
  <c r="O387" i="16"/>
  <c r="P392" i="16"/>
  <c r="O407" i="16"/>
  <c r="R408" i="16"/>
  <c r="Q408" i="16"/>
  <c r="P410" i="16"/>
  <c r="P417" i="16"/>
  <c r="R417" i="16" s="1"/>
  <c r="R425" i="16"/>
  <c r="Q425" i="16"/>
  <c r="P428" i="16"/>
  <c r="R428" i="16" s="1"/>
  <c r="O430" i="16"/>
  <c r="P434" i="16"/>
  <c r="P449" i="16"/>
  <c r="P464" i="16"/>
  <c r="R464" i="16" s="1"/>
  <c r="R479" i="16"/>
  <c r="Q479" i="16"/>
  <c r="Q545" i="16"/>
  <c r="P366" i="16"/>
  <c r="P370" i="16"/>
  <c r="Q372" i="16"/>
  <c r="R372" i="16" s="1"/>
  <c r="P386" i="16"/>
  <c r="Q400" i="16"/>
  <c r="R400" i="16" s="1"/>
  <c r="Q439" i="16"/>
  <c r="R439" i="16" s="1"/>
  <c r="P443" i="16"/>
  <c r="O443" i="16"/>
  <c r="R502" i="16"/>
  <c r="Q502" i="16"/>
  <c r="U581" i="16"/>
  <c r="S581" i="16"/>
  <c r="V581" i="16" s="1"/>
  <c r="R399" i="16"/>
  <c r="Q399" i="16"/>
  <c r="P404" i="16"/>
  <c r="R405" i="16"/>
  <c r="Q417" i="16"/>
  <c r="Q422" i="16"/>
  <c r="R422" i="16" s="1"/>
  <c r="R432" i="16"/>
  <c r="R449" i="16"/>
  <c r="Q449" i="16"/>
  <c r="Q456" i="16"/>
  <c r="R456" i="16" s="1"/>
  <c r="Q464" i="16"/>
  <c r="Q569" i="16"/>
  <c r="Q365" i="16"/>
  <c r="O368" i="16"/>
  <c r="O384" i="16"/>
  <c r="R391" i="16"/>
  <c r="Q391" i="16"/>
  <c r="R431" i="16"/>
  <c r="Q431" i="16"/>
  <c r="P435" i="16"/>
  <c r="O435" i="16"/>
  <c r="P454" i="16"/>
  <c r="O454" i="16"/>
  <c r="Q489" i="16"/>
  <c r="R516" i="16"/>
  <c r="Q516" i="16"/>
  <c r="Q527" i="16"/>
  <c r="R527" i="16" s="1"/>
  <c r="O290" i="16"/>
  <c r="O298" i="16"/>
  <c r="O306" i="16"/>
  <c r="Q312" i="16"/>
  <c r="R312" i="16" s="1"/>
  <c r="O314" i="16"/>
  <c r="Q320" i="16"/>
  <c r="R320" i="16" s="1"/>
  <c r="O322" i="16"/>
  <c r="Q328" i="16"/>
  <c r="R328" i="16" s="1"/>
  <c r="O330" i="16"/>
  <c r="Q336" i="16"/>
  <c r="R336" i="16" s="1"/>
  <c r="O338" i="16"/>
  <c r="Q344" i="16"/>
  <c r="R344" i="16" s="1"/>
  <c r="O346" i="16"/>
  <c r="Q352" i="16"/>
  <c r="R352" i="16" s="1"/>
  <c r="O354" i="16"/>
  <c r="Q360" i="16"/>
  <c r="R360" i="16" s="1"/>
  <c r="O362" i="16"/>
  <c r="O366" i="16"/>
  <c r="P367" i="16"/>
  <c r="R367" i="16" s="1"/>
  <c r="O379" i="16"/>
  <c r="P383" i="16"/>
  <c r="R383" i="16" s="1"/>
  <c r="R397" i="16"/>
  <c r="P399" i="16"/>
  <c r="P401" i="16"/>
  <c r="R401" i="16" s="1"/>
  <c r="P406" i="16"/>
  <c r="O411" i="16"/>
  <c r="P418" i="16"/>
  <c r="P433" i="16"/>
  <c r="R433" i="16" s="1"/>
  <c r="R441" i="16"/>
  <c r="Q441" i="16"/>
  <c r="P450" i="16"/>
  <c r="O452" i="16"/>
  <c r="Q460" i="16"/>
  <c r="R460" i="16" s="1"/>
  <c r="Q367" i="16"/>
  <c r="P377" i="16"/>
  <c r="R377" i="16" s="1"/>
  <c r="P378" i="16"/>
  <c r="Q383" i="16"/>
  <c r="P388" i="16"/>
  <c r="P391" i="16"/>
  <c r="P393" i="16"/>
  <c r="R393" i="16" s="1"/>
  <c r="O403" i="16"/>
  <c r="Q414" i="16"/>
  <c r="R414" i="16" s="1"/>
  <c r="O423" i="16"/>
  <c r="P427" i="16"/>
  <c r="O427" i="16"/>
  <c r="P446" i="16"/>
  <c r="O446" i="16"/>
  <c r="P498" i="16"/>
  <c r="O498" i="16"/>
  <c r="Q549" i="16"/>
  <c r="R549" i="16"/>
  <c r="R558" i="16"/>
  <c r="P488" i="16"/>
  <c r="O488" i="16"/>
  <c r="Q495" i="16"/>
  <c r="R495" i="16" s="1"/>
  <c r="Q508" i="16"/>
  <c r="R508" i="16" s="1"/>
  <c r="R519" i="16"/>
  <c r="Q519" i="16"/>
  <c r="P523" i="16"/>
  <c r="O523" i="16"/>
  <c r="Q537" i="16"/>
  <c r="Q554" i="16"/>
  <c r="O559" i="16"/>
  <c r="P559" i="16"/>
  <c r="U573" i="16"/>
  <c r="T573" i="16"/>
  <c r="S573" i="16"/>
  <c r="V573" i="16" s="1"/>
  <c r="R578" i="16"/>
  <c r="Q578" i="16"/>
  <c r="P608" i="16"/>
  <c r="O608" i="16"/>
  <c r="P619" i="16"/>
  <c r="O619" i="16"/>
  <c r="U629" i="16"/>
  <c r="S629" i="16"/>
  <c r="V629" i="16" s="1"/>
  <c r="Q646" i="16"/>
  <c r="R657" i="16"/>
  <c r="Q657" i="16"/>
  <c r="O374" i="16"/>
  <c r="O390" i="16"/>
  <c r="O398" i="16"/>
  <c r="O406" i="16"/>
  <c r="O462" i="16"/>
  <c r="P466" i="16"/>
  <c r="O466" i="16"/>
  <c r="O472" i="16"/>
  <c r="P473" i="16"/>
  <c r="P474" i="16"/>
  <c r="O474" i="16"/>
  <c r="R493" i="16"/>
  <c r="Q500" i="16"/>
  <c r="R500" i="16" s="1"/>
  <c r="O511" i="16"/>
  <c r="P513" i="16"/>
  <c r="R513" i="16" s="1"/>
  <c r="P515" i="16"/>
  <c r="O515" i="16"/>
  <c r="P525" i="16"/>
  <c r="R525" i="16" s="1"/>
  <c r="R529" i="16"/>
  <c r="Q529" i="16"/>
  <c r="R541" i="16"/>
  <c r="O550" i="16"/>
  <c r="R552" i="16"/>
  <c r="Q552" i="16"/>
  <c r="O470" i="16"/>
  <c r="O471" i="16"/>
  <c r="O475" i="16"/>
  <c r="P482" i="16"/>
  <c r="O482" i="16"/>
  <c r="O483" i="16"/>
  <c r="O487" i="16"/>
  <c r="P497" i="16"/>
  <c r="O503" i="16"/>
  <c r="P505" i="16"/>
  <c r="P507" i="16"/>
  <c r="O507" i="16"/>
  <c r="P517" i="16"/>
  <c r="R517" i="16" s="1"/>
  <c r="R521" i="16"/>
  <c r="Q521" i="16"/>
  <c r="O542" i="16"/>
  <c r="P576" i="16"/>
  <c r="O576" i="16"/>
  <c r="P587" i="16"/>
  <c r="O587" i="16"/>
  <c r="U597" i="16"/>
  <c r="T597" i="16"/>
  <c r="S597" i="16"/>
  <c r="V597" i="16" s="1"/>
  <c r="Q625" i="16"/>
  <c r="Q644" i="16"/>
  <c r="R644" i="16" s="1"/>
  <c r="T477" i="16"/>
  <c r="U484" i="16"/>
  <c r="W484" i="16" s="1"/>
  <c r="X484" i="16" s="1"/>
  <c r="S484" i="16"/>
  <c r="V484" i="16" s="1"/>
  <c r="O486" i="16"/>
  <c r="P491" i="16"/>
  <c r="O494" i="16"/>
  <c r="P499" i="16"/>
  <c r="O499" i="16"/>
  <c r="P509" i="16"/>
  <c r="R509" i="16" s="1"/>
  <c r="Q513" i="16"/>
  <c r="O534" i="16"/>
  <c r="R548" i="16"/>
  <c r="Q548" i="16"/>
  <c r="Q557" i="16"/>
  <c r="R557" i="16"/>
  <c r="P560" i="16"/>
  <c r="O560" i="16"/>
  <c r="P571" i="16"/>
  <c r="O571" i="16"/>
  <c r="R636" i="16"/>
  <c r="Q636" i="16"/>
  <c r="U645" i="16"/>
  <c r="T645" i="16"/>
  <c r="S645" i="16"/>
  <c r="V645" i="16" s="1"/>
  <c r="O437" i="16"/>
  <c r="O445" i="16"/>
  <c r="O453" i="16"/>
  <c r="Q458" i="16"/>
  <c r="R458" i="16" s="1"/>
  <c r="Q465" i="16"/>
  <c r="R465" i="16" s="1"/>
  <c r="S477" i="16"/>
  <c r="V477" i="16" s="1"/>
  <c r="R497" i="16"/>
  <c r="R505" i="16"/>
  <c r="Q505" i="16"/>
  <c r="R526" i="16"/>
  <c r="Q526" i="16"/>
  <c r="R540" i="16"/>
  <c r="Q540" i="16"/>
  <c r="Q593" i="16"/>
  <c r="R593" i="16" s="1"/>
  <c r="U637" i="16"/>
  <c r="W637" i="16" s="1"/>
  <c r="X637" i="16" s="1"/>
  <c r="S637" i="16"/>
  <c r="V637" i="16" s="1"/>
  <c r="Q642" i="16"/>
  <c r="R642" i="16" s="1"/>
  <c r="U653" i="16"/>
  <c r="S653" i="16"/>
  <c r="V653" i="16" s="1"/>
  <c r="O370" i="16"/>
  <c r="O378" i="16"/>
  <c r="O386" i="16"/>
  <c r="O394" i="16"/>
  <c r="O402" i="16"/>
  <c r="O410" i="16"/>
  <c r="Q416" i="16"/>
  <c r="R416" i="16" s="1"/>
  <c r="O418" i="16"/>
  <c r="Q424" i="16"/>
  <c r="R424" i="16" s="1"/>
  <c r="O426" i="16"/>
  <c r="Q432" i="16"/>
  <c r="O434" i="16"/>
  <c r="Q440" i="16"/>
  <c r="R440" i="16" s="1"/>
  <c r="O442" i="16"/>
  <c r="Q448" i="16"/>
  <c r="R448" i="16" s="1"/>
  <c r="O450" i="16"/>
  <c r="Q455" i="16"/>
  <c r="R455" i="16" s="1"/>
  <c r="O463" i="16"/>
  <c r="Q467" i="16"/>
  <c r="R467" i="16" s="1"/>
  <c r="O469" i="16"/>
  <c r="U477" i="16"/>
  <c r="W477" i="16" s="1"/>
  <c r="X477" i="16" s="1"/>
  <c r="P480" i="16"/>
  <c r="O480" i="16"/>
  <c r="P490" i="16"/>
  <c r="O490" i="16"/>
  <c r="O491" i="16"/>
  <c r="R492" i="16"/>
  <c r="P496" i="16"/>
  <c r="Q497" i="16"/>
  <c r="Q518" i="16"/>
  <c r="R518" i="16" s="1"/>
  <c r="R532" i="16"/>
  <c r="Q532" i="16"/>
  <c r="R543" i="16"/>
  <c r="Q543" i="16"/>
  <c r="P545" i="16"/>
  <c r="R545" i="16" s="1"/>
  <c r="P547" i="16"/>
  <c r="O547" i="16"/>
  <c r="Q574" i="16"/>
  <c r="R574" i="16" s="1"/>
  <c r="Q604" i="16"/>
  <c r="U613" i="16"/>
  <c r="W613" i="16" s="1"/>
  <c r="X613" i="16" s="1"/>
  <c r="T613" i="16"/>
  <c r="S613" i="16"/>
  <c r="V613" i="16" s="1"/>
  <c r="P457" i="16"/>
  <c r="P485" i="16"/>
  <c r="R485" i="16" s="1"/>
  <c r="P489" i="16"/>
  <c r="R489" i="16" s="1"/>
  <c r="R501" i="16"/>
  <c r="O510" i="16"/>
  <c r="Q524" i="16"/>
  <c r="R524" i="16" s="1"/>
  <c r="O535" i="16"/>
  <c r="P537" i="16"/>
  <c r="R537" i="16" s="1"/>
  <c r="P539" i="16"/>
  <c r="O539" i="16"/>
  <c r="P549" i="16"/>
  <c r="Q561" i="16"/>
  <c r="U605" i="16"/>
  <c r="W605" i="16" s="1"/>
  <c r="X605" i="16" s="1"/>
  <c r="S605" i="16"/>
  <c r="V605" i="16" s="1"/>
  <c r="R610" i="16"/>
  <c r="Q610" i="16"/>
  <c r="P640" i="16"/>
  <c r="O640" i="16"/>
  <c r="P553" i="16"/>
  <c r="P557" i="16"/>
  <c r="P558" i="16"/>
  <c r="P563" i="16"/>
  <c r="O563" i="16"/>
  <c r="R583" i="16"/>
  <c r="Q583" i="16"/>
  <c r="R606" i="16"/>
  <c r="Q606" i="16"/>
  <c r="R615" i="16"/>
  <c r="Q615" i="16"/>
  <c r="Q638" i="16"/>
  <c r="R638" i="16" s="1"/>
  <c r="R649" i="16"/>
  <c r="Q649" i="16"/>
  <c r="P651" i="16"/>
  <c r="O651" i="16"/>
  <c r="R655" i="16"/>
  <c r="Q655" i="16"/>
  <c r="Q670" i="16"/>
  <c r="R682" i="16"/>
  <c r="Q682" i="16"/>
  <c r="U715" i="16"/>
  <c r="S715" i="16"/>
  <c r="V715" i="16" s="1"/>
  <c r="P554" i="16"/>
  <c r="R554" i="16" s="1"/>
  <c r="O555" i="16"/>
  <c r="R566" i="16"/>
  <c r="R568" i="16"/>
  <c r="Q568" i="16"/>
  <c r="P577" i="16"/>
  <c r="R577" i="16" s="1"/>
  <c r="P579" i="16"/>
  <c r="O579" i="16"/>
  <c r="Q585" i="16"/>
  <c r="R585" i="16" s="1"/>
  <c r="P598" i="16"/>
  <c r="R598" i="16" s="1"/>
  <c r="P600" i="16"/>
  <c r="O600" i="16"/>
  <c r="R602" i="16"/>
  <c r="P609" i="16"/>
  <c r="R609" i="16" s="1"/>
  <c r="P611" i="16"/>
  <c r="O611" i="16"/>
  <c r="Q617" i="16"/>
  <c r="R617" i="16" s="1"/>
  <c r="P630" i="16"/>
  <c r="R630" i="16" s="1"/>
  <c r="P632" i="16"/>
  <c r="O632" i="16"/>
  <c r="R634" i="16"/>
  <c r="P641" i="16"/>
  <c r="P643" i="16"/>
  <c r="O643" i="16"/>
  <c r="O647" i="16"/>
  <c r="R556" i="16"/>
  <c r="Q556" i="16"/>
  <c r="R575" i="16"/>
  <c r="Q575" i="16"/>
  <c r="U589" i="16"/>
  <c r="W589" i="16" s="1"/>
  <c r="X589" i="16" s="1"/>
  <c r="S589" i="16"/>
  <c r="V589" i="16" s="1"/>
  <c r="R596" i="16"/>
  <c r="Q596" i="16"/>
  <c r="Q598" i="16"/>
  <c r="Q607" i="16"/>
  <c r="R607" i="16" s="1"/>
  <c r="U621" i="16"/>
  <c r="S621" i="16"/>
  <c r="V621" i="16" s="1"/>
  <c r="R628" i="16"/>
  <c r="Q628" i="16"/>
  <c r="Q630" i="16"/>
  <c r="R639" i="16"/>
  <c r="Q639" i="16"/>
  <c r="P697" i="16"/>
  <c r="O697" i="16"/>
  <c r="R732" i="16"/>
  <c r="Q732" i="16"/>
  <c r="O496" i="16"/>
  <c r="O504" i="16"/>
  <c r="O512" i="16"/>
  <c r="O520" i="16"/>
  <c r="O528" i="16"/>
  <c r="O536" i="16"/>
  <c r="O544" i="16"/>
  <c r="O553" i="16"/>
  <c r="Q558" i="16"/>
  <c r="O567" i="16"/>
  <c r="P572" i="16"/>
  <c r="Q577" i="16"/>
  <c r="P590" i="16"/>
  <c r="R590" i="16" s="1"/>
  <c r="P592" i="16"/>
  <c r="O592" i="16"/>
  <c r="R594" i="16"/>
  <c r="P603" i="16"/>
  <c r="O603" i="16"/>
  <c r="Q609" i="16"/>
  <c r="P622" i="16"/>
  <c r="R622" i="16" s="1"/>
  <c r="P624" i="16"/>
  <c r="O624" i="16"/>
  <c r="R626" i="16"/>
  <c r="P635" i="16"/>
  <c r="O635" i="16"/>
  <c r="R659" i="16"/>
  <c r="Q671" i="16"/>
  <c r="R570" i="16"/>
  <c r="Q588" i="16"/>
  <c r="R588" i="16" s="1"/>
  <c r="Q590" i="16"/>
  <c r="Q599" i="16"/>
  <c r="R599" i="16" s="1"/>
  <c r="R620" i="16"/>
  <c r="Q620" i="16"/>
  <c r="Q622" i="16"/>
  <c r="Q631" i="16"/>
  <c r="R631" i="16" s="1"/>
  <c r="P730" i="16"/>
  <c r="O730" i="16"/>
  <c r="O506" i="16"/>
  <c r="O514" i="16"/>
  <c r="O522" i="16"/>
  <c r="O530" i="16"/>
  <c r="O538" i="16"/>
  <c r="O546" i="16"/>
  <c r="O551" i="16"/>
  <c r="P561" i="16"/>
  <c r="R561" i="16" s="1"/>
  <c r="R562" i="16"/>
  <c r="R565" i="16"/>
  <c r="P569" i="16"/>
  <c r="R569" i="16" s="1"/>
  <c r="Q570" i="16"/>
  <c r="O572" i="16"/>
  <c r="P582" i="16"/>
  <c r="P584" i="16"/>
  <c r="O584" i="16"/>
  <c r="R586" i="16"/>
  <c r="P593" i="16"/>
  <c r="P595" i="16"/>
  <c r="O595" i="16"/>
  <c r="R601" i="16"/>
  <c r="Q601" i="16"/>
  <c r="P614" i="16"/>
  <c r="P616" i="16"/>
  <c r="O616" i="16"/>
  <c r="R618" i="16"/>
  <c r="P625" i="16"/>
  <c r="R625" i="16" s="1"/>
  <c r="P627" i="16"/>
  <c r="O627" i="16"/>
  <c r="P644" i="16"/>
  <c r="P656" i="16"/>
  <c r="O656" i="16"/>
  <c r="O564" i="16"/>
  <c r="P574" i="16"/>
  <c r="R580" i="16"/>
  <c r="Q580" i="16"/>
  <c r="R582" i="16"/>
  <c r="Q582" i="16"/>
  <c r="O591" i="16"/>
  <c r="P604" i="16"/>
  <c r="R604" i="16" s="1"/>
  <c r="R612" i="16"/>
  <c r="Q612" i="16"/>
  <c r="R614" i="16"/>
  <c r="Q614" i="16"/>
  <c r="O623" i="16"/>
  <c r="P636" i="16"/>
  <c r="P646" i="16"/>
  <c r="R646" i="16" s="1"/>
  <c r="P648" i="16"/>
  <c r="O648" i="16"/>
  <c r="R650" i="16"/>
  <c r="R652" i="16"/>
  <c r="Q652" i="16"/>
  <c r="P654" i="16"/>
  <c r="O654" i="16"/>
  <c r="R658" i="16"/>
  <c r="Q666" i="16"/>
  <c r="R666" i="16" s="1"/>
  <c r="Q676" i="16"/>
  <c r="R676" i="16" s="1"/>
  <c r="Q690" i="16"/>
  <c r="R690" i="16" s="1"/>
  <c r="O633" i="16"/>
  <c r="O641" i="16"/>
  <c r="O665" i="16"/>
  <c r="P670" i="16"/>
  <c r="R670" i="16" s="1"/>
  <c r="O685" i="16"/>
  <c r="P689" i="16"/>
  <c r="O689" i="16"/>
  <c r="P695" i="16"/>
  <c r="Q760" i="16"/>
  <c r="Q777" i="16"/>
  <c r="Q815" i="16"/>
  <c r="P658" i="16"/>
  <c r="R674" i="16"/>
  <c r="Q674" i="16"/>
  <c r="R678" i="16"/>
  <c r="P687" i="16"/>
  <c r="P724" i="16"/>
  <c r="O724" i="16"/>
  <c r="P733" i="16"/>
  <c r="Q738" i="16"/>
  <c r="R738" i="16" s="1"/>
  <c r="P662" i="16"/>
  <c r="P665" i="16"/>
  <c r="P667" i="16"/>
  <c r="O677" i="16"/>
  <c r="P681" i="16"/>
  <c r="O681" i="16"/>
  <c r="P698" i="16"/>
  <c r="P708" i="16"/>
  <c r="O708" i="16"/>
  <c r="P712" i="16"/>
  <c r="P716" i="16"/>
  <c r="O716" i="16"/>
  <c r="P720" i="16"/>
  <c r="R726" i="16"/>
  <c r="Q726" i="16"/>
  <c r="O669" i="16"/>
  <c r="P690" i="16"/>
  <c r="O692" i="16"/>
  <c r="P700" i="16"/>
  <c r="O700" i="16"/>
  <c r="P704" i="16"/>
  <c r="R706" i="16"/>
  <c r="Q706" i="16"/>
  <c r="R714" i="16"/>
  <c r="Q714" i="16"/>
  <c r="Q722" i="16"/>
  <c r="R722" i="16" s="1"/>
  <c r="R725" i="16"/>
  <c r="Q725" i="16"/>
  <c r="Q731" i="16"/>
  <c r="R731" i="16" s="1"/>
  <c r="Q736" i="16"/>
  <c r="Q765" i="16"/>
  <c r="R765" i="16" s="1"/>
  <c r="R788" i="16"/>
  <c r="Q788" i="16"/>
  <c r="R662" i="16"/>
  <c r="Q662" i="16"/>
  <c r="P673" i="16"/>
  <c r="O673" i="16"/>
  <c r="Q698" i="16"/>
  <c r="R698" i="16" s="1"/>
  <c r="R709" i="16"/>
  <c r="Q709" i="16"/>
  <c r="R710" i="16"/>
  <c r="Q717" i="16"/>
  <c r="R717" i="16" s="1"/>
  <c r="P734" i="16"/>
  <c r="O734" i="16"/>
  <c r="U776" i="16"/>
  <c r="W776" i="16" s="1"/>
  <c r="X776" i="16" s="1"/>
  <c r="S776" i="16"/>
  <c r="V776" i="16" s="1"/>
  <c r="Q658" i="16"/>
  <c r="R661" i="16"/>
  <c r="Q661" i="16"/>
  <c r="P669" i="16"/>
  <c r="P671" i="16"/>
  <c r="R671" i="16" s="1"/>
  <c r="R684" i="16"/>
  <c r="Q684" i="16"/>
  <c r="R701" i="16"/>
  <c r="Q701" i="16"/>
  <c r="R702" i="16"/>
  <c r="P713" i="16"/>
  <c r="O713" i="16"/>
  <c r="P721" i="16"/>
  <c r="O721" i="16"/>
  <c r="O723" i="16"/>
  <c r="R693" i="16"/>
  <c r="Q693" i="16"/>
  <c r="R694" i="16"/>
  <c r="P705" i="16"/>
  <c r="O705" i="16"/>
  <c r="P711" i="16"/>
  <c r="P719" i="16"/>
  <c r="P735" i="16"/>
  <c r="O735" i="16"/>
  <c r="O663" i="16"/>
  <c r="O679" i="16"/>
  <c r="O687" i="16"/>
  <c r="O695" i="16"/>
  <c r="O703" i="16"/>
  <c r="O711" i="16"/>
  <c r="O719" i="16"/>
  <c r="O727" i="16"/>
  <c r="P737" i="16"/>
  <c r="O737" i="16"/>
  <c r="P744" i="16"/>
  <c r="R744" i="16" s="1"/>
  <c r="R749" i="16"/>
  <c r="P752" i="16"/>
  <c r="R752" i="16" s="1"/>
  <c r="Q756" i="16"/>
  <c r="R756" i="16" s="1"/>
  <c r="O791" i="16"/>
  <c r="P791" i="16"/>
  <c r="O660" i="16"/>
  <c r="O668" i="16"/>
  <c r="P736" i="16"/>
  <c r="R736" i="16" s="1"/>
  <c r="R754" i="16"/>
  <c r="Q754" i="16"/>
  <c r="P761" i="16"/>
  <c r="O761" i="16"/>
  <c r="R767" i="16"/>
  <c r="Q767" i="16"/>
  <c r="P772" i="16"/>
  <c r="P774" i="16"/>
  <c r="Q838" i="16"/>
  <c r="P728" i="16"/>
  <c r="Q746" i="16"/>
  <c r="R746" i="16" s="1"/>
  <c r="Q757" i="16"/>
  <c r="R757" i="16" s="1"/>
  <c r="Q772" i="16"/>
  <c r="R772" i="16" s="1"/>
  <c r="U793" i="16"/>
  <c r="T793" i="16"/>
  <c r="S793" i="16"/>
  <c r="V793" i="16" s="1"/>
  <c r="O770" i="16"/>
  <c r="Q830" i="16"/>
  <c r="O667" i="16"/>
  <c r="O675" i="16"/>
  <c r="O683" i="16"/>
  <c r="O691" i="16"/>
  <c r="O699" i="16"/>
  <c r="O707" i="16"/>
  <c r="O729" i="16"/>
  <c r="Q741" i="16"/>
  <c r="R741" i="16" s="1"/>
  <c r="P745" i="16"/>
  <c r="O745" i="16"/>
  <c r="Q749" i="16"/>
  <c r="P753" i="16"/>
  <c r="O753" i="16"/>
  <c r="R759" i="16"/>
  <c r="Q759" i="16"/>
  <c r="P764" i="16"/>
  <c r="R764" i="16" s="1"/>
  <c r="P766" i="16"/>
  <c r="R768" i="16"/>
  <c r="Q773" i="16"/>
  <c r="R773" i="16" s="1"/>
  <c r="O664" i="16"/>
  <c r="O672" i="16"/>
  <c r="Q678" i="16"/>
  <c r="O680" i="16"/>
  <c r="Q686" i="16"/>
  <c r="R686" i="16" s="1"/>
  <c r="O688" i="16"/>
  <c r="Q694" i="16"/>
  <c r="O696" i="16"/>
  <c r="Q702" i="16"/>
  <c r="O704" i="16"/>
  <c r="Q710" i="16"/>
  <c r="O712" i="16"/>
  <c r="Q718" i="16"/>
  <c r="R718" i="16" s="1"/>
  <c r="O720" i="16"/>
  <c r="O728" i="16"/>
  <c r="O733" i="16"/>
  <c r="Q740" i="16"/>
  <c r="R740" i="16" s="1"/>
  <c r="Q743" i="16"/>
  <c r="R743" i="16" s="1"/>
  <c r="Q748" i="16"/>
  <c r="R748" i="16" s="1"/>
  <c r="Q751" i="16"/>
  <c r="R751" i="16" s="1"/>
  <c r="Q764" i="16"/>
  <c r="P742" i="16"/>
  <c r="O742" i="16"/>
  <c r="P750" i="16"/>
  <c r="O750" i="16"/>
  <c r="P760" i="16"/>
  <c r="R760" i="16" s="1"/>
  <c r="O762" i="16"/>
  <c r="P769" i="16"/>
  <c r="O769" i="16"/>
  <c r="Q775" i="16"/>
  <c r="R775" i="16" s="1"/>
  <c r="P782" i="16"/>
  <c r="R792" i="16"/>
  <c r="Q792" i="16"/>
  <c r="R800" i="16"/>
  <c r="Q800" i="16"/>
  <c r="R811" i="16"/>
  <c r="Q811" i="16"/>
  <c r="U845" i="16"/>
  <c r="S845" i="16"/>
  <c r="V845" i="16" s="1"/>
  <c r="U861" i="16"/>
  <c r="T861" i="16"/>
  <c r="S861" i="16"/>
  <c r="V861" i="16" s="1"/>
  <c r="P790" i="16"/>
  <c r="Q797" i="16"/>
  <c r="R797" i="16"/>
  <c r="O799" i="16"/>
  <c r="P799" i="16"/>
  <c r="R817" i="16"/>
  <c r="Q817" i="16"/>
  <c r="R822" i="16"/>
  <c r="Q822" i="16"/>
  <c r="Q842" i="16"/>
  <c r="R842" i="16" s="1"/>
  <c r="Q870" i="16"/>
  <c r="P781" i="16"/>
  <c r="R781" i="16" s="1"/>
  <c r="P785" i="16"/>
  <c r="O803" i="16"/>
  <c r="P816" i="16"/>
  <c r="O816" i="16"/>
  <c r="R820" i="16"/>
  <c r="Q820" i="16"/>
  <c r="R824" i="16"/>
  <c r="Q824" i="16"/>
  <c r="O758" i="16"/>
  <c r="O766" i="16"/>
  <c r="O774" i="16"/>
  <c r="Q796" i="16"/>
  <c r="R796" i="16" s="1"/>
  <c r="Q807" i="16"/>
  <c r="R809" i="16"/>
  <c r="Q809" i="16"/>
  <c r="R814" i="16"/>
  <c r="Q814" i="16"/>
  <c r="P825" i="16"/>
  <c r="O825" i="16"/>
  <c r="P840" i="16"/>
  <c r="O840" i="16"/>
  <c r="P851" i="16"/>
  <c r="O851" i="16"/>
  <c r="O739" i="16"/>
  <c r="O747" i="16"/>
  <c r="O755" i="16"/>
  <c r="O763" i="16"/>
  <c r="O771" i="16"/>
  <c r="O779" i="16"/>
  <c r="P784" i="16"/>
  <c r="P796" i="16"/>
  <c r="R798" i="16"/>
  <c r="P808" i="16"/>
  <c r="O808" i="16"/>
  <c r="Q812" i="16"/>
  <c r="Q832" i="16"/>
  <c r="R832" i="16" s="1"/>
  <c r="Q857" i="16"/>
  <c r="Q866" i="16"/>
  <c r="P777" i="16"/>
  <c r="R777" i="16" s="1"/>
  <c r="P778" i="16"/>
  <c r="Q780" i="16"/>
  <c r="R780" i="16" s="1"/>
  <c r="Q795" i="16"/>
  <c r="R795" i="16" s="1"/>
  <c r="Q801" i="16"/>
  <c r="R801" i="16" s="1"/>
  <c r="O806" i="16"/>
  <c r="P812" i="16"/>
  <c r="R812" i="16" s="1"/>
  <c r="Q829" i="16"/>
  <c r="R829" i="16"/>
  <c r="P835" i="16"/>
  <c r="O835" i="16"/>
  <c r="P779" i="16"/>
  <c r="O783" i="16"/>
  <c r="O784" i="16"/>
  <c r="R785" i="16"/>
  <c r="O787" i="16"/>
  <c r="R789" i="16"/>
  <c r="Q804" i="16"/>
  <c r="R804" i="16" s="1"/>
  <c r="O819" i="16"/>
  <c r="Q828" i="16"/>
  <c r="R828" i="16" s="1"/>
  <c r="R852" i="16"/>
  <c r="Q852" i="16"/>
  <c r="P807" i="16"/>
  <c r="R807" i="16" s="1"/>
  <c r="P815" i="16"/>
  <c r="R815" i="16" s="1"/>
  <c r="P830" i="16"/>
  <c r="R830" i="16" s="1"/>
  <c r="O831" i="16"/>
  <c r="P838" i="16"/>
  <c r="R838" i="16" s="1"/>
  <c r="Q844" i="16"/>
  <c r="R844" i="16" s="1"/>
  <c r="Q846" i="16"/>
  <c r="O855" i="16"/>
  <c r="P866" i="16"/>
  <c r="R866" i="16" s="1"/>
  <c r="Q868" i="16"/>
  <c r="U995" i="16"/>
  <c r="W995" i="16" s="1"/>
  <c r="X995" i="16" s="1"/>
  <c r="T995" i="16"/>
  <c r="S995" i="16"/>
  <c r="V995" i="16" s="1"/>
  <c r="O782" i="16"/>
  <c r="O790" i="16"/>
  <c r="P831" i="16"/>
  <c r="O847" i="16"/>
  <c r="P864" i="16"/>
  <c r="O864" i="16"/>
  <c r="P871" i="16"/>
  <c r="O871" i="16"/>
  <c r="R873" i="16"/>
  <c r="Q873" i="16"/>
  <c r="O878" i="16"/>
  <c r="P878" i="16"/>
  <c r="Q888" i="16"/>
  <c r="R888" i="16" s="1"/>
  <c r="P959" i="16"/>
  <c r="O959" i="16"/>
  <c r="P843" i="16"/>
  <c r="O843" i="16"/>
  <c r="R849" i="16"/>
  <c r="Q849" i="16"/>
  <c r="P858" i="16"/>
  <c r="Q860" i="16"/>
  <c r="R860" i="16" s="1"/>
  <c r="P862" i="16"/>
  <c r="O862" i="16"/>
  <c r="P867" i="16"/>
  <c r="O867" i="16"/>
  <c r="P873" i="16"/>
  <c r="P895" i="16"/>
  <c r="O895" i="16"/>
  <c r="P826" i="16"/>
  <c r="R826" i="16" s="1"/>
  <c r="Q839" i="16"/>
  <c r="R839" i="16" s="1"/>
  <c r="U853" i="16"/>
  <c r="W853" i="16" s="1"/>
  <c r="X853" i="16" s="1"/>
  <c r="T853" i="16"/>
  <c r="S853" i="16"/>
  <c r="V853" i="16" s="1"/>
  <c r="R858" i="16"/>
  <c r="U876" i="16"/>
  <c r="W876" i="16" s="1"/>
  <c r="X876" i="16" s="1"/>
  <c r="T876" i="16"/>
  <c r="S876" i="16"/>
  <c r="V876" i="16" s="1"/>
  <c r="O805" i="16"/>
  <c r="O813" i="16"/>
  <c r="O821" i="16"/>
  <c r="Q841" i="16"/>
  <c r="R841" i="16" s="1"/>
  <c r="P856" i="16"/>
  <c r="O856" i="16"/>
  <c r="Q858" i="16"/>
  <c r="R863" i="16"/>
  <c r="Q863" i="16"/>
  <c r="P884" i="16"/>
  <c r="O884" i="16"/>
  <c r="Q910" i="16"/>
  <c r="R910" i="16" s="1"/>
  <c r="Q918" i="16"/>
  <c r="R918" i="16" s="1"/>
  <c r="O778" i="16"/>
  <c r="O786" i="16"/>
  <c r="O794" i="16"/>
  <c r="O802" i="16"/>
  <c r="O810" i="16"/>
  <c r="O818" i="16"/>
  <c r="O823" i="16"/>
  <c r="P833" i="16"/>
  <c r="R833" i="16" s="1"/>
  <c r="R834" i="16"/>
  <c r="R837" i="16"/>
  <c r="P844" i="16"/>
  <c r="P854" i="16"/>
  <c r="O854" i="16"/>
  <c r="P859" i="16"/>
  <c r="O859" i="16"/>
  <c r="R865" i="16"/>
  <c r="Q865" i="16"/>
  <c r="P868" i="16"/>
  <c r="R868" i="16" s="1"/>
  <c r="P827" i="16"/>
  <c r="R827" i="16" s="1"/>
  <c r="O836" i="16"/>
  <c r="P846" i="16"/>
  <c r="R846" i="16" s="1"/>
  <c r="P848" i="16"/>
  <c r="O848" i="16"/>
  <c r="R850" i="16"/>
  <c r="P857" i="16"/>
  <c r="R857" i="16" s="1"/>
  <c r="P870" i="16"/>
  <c r="R870" i="16" s="1"/>
  <c r="Q872" i="16"/>
  <c r="P875" i="16"/>
  <c r="O875" i="16"/>
  <c r="P881" i="16"/>
  <c r="O881" i="16"/>
  <c r="Q891" i="16"/>
  <c r="R891" i="16" s="1"/>
  <c r="P897" i="16"/>
  <c r="O897" i="16"/>
  <c r="Q906" i="16"/>
  <c r="R906" i="16" s="1"/>
  <c r="Q925" i="16"/>
  <c r="Q933" i="16"/>
  <c r="R933" i="16" s="1"/>
  <c r="Q941" i="16"/>
  <c r="R941" i="16" s="1"/>
  <c r="P869" i="16"/>
  <c r="P872" i="16"/>
  <c r="R872" i="16" s="1"/>
  <c r="P877" i="16"/>
  <c r="Q883" i="16"/>
  <c r="P885" i="16"/>
  <c r="P887" i="16"/>
  <c r="O887" i="16"/>
  <c r="R912" i="16"/>
  <c r="Q912" i="16"/>
  <c r="P917" i="16"/>
  <c r="P928" i="16"/>
  <c r="O928" i="16"/>
  <c r="P936" i="16"/>
  <c r="O936" i="16"/>
  <c r="P883" i="16"/>
  <c r="R883" i="16" s="1"/>
  <c r="P889" i="16"/>
  <c r="O889" i="16"/>
  <c r="O898" i="16"/>
  <c r="R915" i="16"/>
  <c r="Q915" i="16"/>
  <c r="Q882" i="16"/>
  <c r="R882" i="16" s="1"/>
  <c r="R894" i="16"/>
  <c r="Q904" i="16"/>
  <c r="R904" i="16" s="1"/>
  <c r="P911" i="16"/>
  <c r="O911" i="16"/>
  <c r="Q931" i="16"/>
  <c r="R931" i="16" s="1"/>
  <c r="Q939" i="16"/>
  <c r="R939" i="16" s="1"/>
  <c r="Q970" i="16"/>
  <c r="P972" i="16"/>
  <c r="O972" i="16"/>
  <c r="Q890" i="16"/>
  <c r="R890" i="16" s="1"/>
  <c r="Q902" i="16"/>
  <c r="R902" i="16" s="1"/>
  <c r="Q907" i="16"/>
  <c r="P913" i="16"/>
  <c r="O913" i="16"/>
  <c r="R921" i="16"/>
  <c r="Q921" i="16"/>
  <c r="P951" i="16"/>
  <c r="O951" i="16"/>
  <c r="Q869" i="16"/>
  <c r="R869" i="16" s="1"/>
  <c r="R880" i="16"/>
  <c r="R886" i="16"/>
  <c r="Q896" i="16"/>
  <c r="R896" i="16" s="1"/>
  <c r="P901" i="16"/>
  <c r="P903" i="16"/>
  <c r="O903" i="16"/>
  <c r="P907" i="16"/>
  <c r="R907" i="16" s="1"/>
  <c r="Q920" i="16"/>
  <c r="R920" i="16" s="1"/>
  <c r="O874" i="16"/>
  <c r="O879" i="16"/>
  <c r="Q894" i="16"/>
  <c r="Q899" i="16"/>
  <c r="R899" i="16" s="1"/>
  <c r="P905" i="16"/>
  <c r="O905" i="16"/>
  <c r="O914" i="16"/>
  <c r="P886" i="16"/>
  <c r="P894" i="16"/>
  <c r="P902" i="16"/>
  <c r="P910" i="16"/>
  <c r="P925" i="16"/>
  <c r="R925" i="16" s="1"/>
  <c r="R954" i="16"/>
  <c r="Q954" i="16"/>
  <c r="P958" i="16"/>
  <c r="O958" i="16"/>
  <c r="U971" i="16"/>
  <c r="W971" i="16" s="1"/>
  <c r="X971" i="16" s="1"/>
  <c r="S971" i="16"/>
  <c r="V971" i="16" s="1"/>
  <c r="O877" i="16"/>
  <c r="O885" i="16"/>
  <c r="O893" i="16"/>
  <c r="O901" i="16"/>
  <c r="O909" i="16"/>
  <c r="O917" i="16"/>
  <c r="P921" i="16"/>
  <c r="P930" i="16"/>
  <c r="O930" i="16"/>
  <c r="P938" i="16"/>
  <c r="O938" i="16"/>
  <c r="P943" i="16"/>
  <c r="O943" i="16"/>
  <c r="P922" i="16"/>
  <c r="O922" i="16"/>
  <c r="P927" i="16"/>
  <c r="O927" i="16"/>
  <c r="P935" i="16"/>
  <c r="O935" i="16"/>
  <c r="R965" i="16"/>
  <c r="Q965" i="16"/>
  <c r="P960" i="16"/>
  <c r="O960" i="16"/>
  <c r="U982" i="16"/>
  <c r="W982" i="16" s="1"/>
  <c r="X982" i="16" s="1"/>
  <c r="S982" i="16"/>
  <c r="V982" i="16" s="1"/>
  <c r="O892" i="16"/>
  <c r="O900" i="16"/>
  <c r="O908" i="16"/>
  <c r="O916" i="16"/>
  <c r="O923" i="16"/>
  <c r="R924" i="16"/>
  <c r="P932" i="16"/>
  <c r="P940" i="16"/>
  <c r="Q947" i="16"/>
  <c r="R947" i="16" s="1"/>
  <c r="O949" i="16"/>
  <c r="P952" i="16"/>
  <c r="O952" i="16"/>
  <c r="U953" i="16"/>
  <c r="W953" i="16" s="1"/>
  <c r="X953" i="16" s="1"/>
  <c r="T953" i="16"/>
  <c r="P966" i="16"/>
  <c r="O966" i="16"/>
  <c r="P973" i="16"/>
  <c r="O973" i="16"/>
  <c r="Q957" i="16"/>
  <c r="R957" i="16" s="1"/>
  <c r="Q962" i="16"/>
  <c r="P967" i="16"/>
  <c r="O967" i="16"/>
  <c r="Q976" i="16"/>
  <c r="R976" i="16" s="1"/>
  <c r="P981" i="16"/>
  <c r="O981" i="16"/>
  <c r="U990" i="16"/>
  <c r="T990" i="16"/>
  <c r="S990" i="16"/>
  <c r="V990" i="16" s="1"/>
  <c r="O919" i="16"/>
  <c r="R926" i="16"/>
  <c r="R932" i="16"/>
  <c r="R934" i="16"/>
  <c r="R940" i="16"/>
  <c r="R942" i="16"/>
  <c r="P944" i="16"/>
  <c r="O944" i="16"/>
  <c r="R946" i="16"/>
  <c r="Q946" i="16"/>
  <c r="P950" i="16"/>
  <c r="O950" i="16"/>
  <c r="O974" i="16"/>
  <c r="P974" i="16"/>
  <c r="R987" i="16"/>
  <c r="P997" i="16"/>
  <c r="O997" i="16"/>
  <c r="U998" i="16"/>
  <c r="S998" i="16"/>
  <c r="V998" i="16" s="1"/>
  <c r="P1005" i="16"/>
  <c r="O1005" i="16"/>
  <c r="Q955" i="16"/>
  <c r="R955" i="16" s="1"/>
  <c r="T961" i="16"/>
  <c r="Q963" i="16"/>
  <c r="R963" i="16" s="1"/>
  <c r="P969" i="16"/>
  <c r="O969" i="16"/>
  <c r="Q979" i="16"/>
  <c r="R979" i="16" s="1"/>
  <c r="P1002" i="16"/>
  <c r="P994" i="16"/>
  <c r="P1004" i="16"/>
  <c r="O1004" i="16"/>
  <c r="O945" i="16"/>
  <c r="P946" i="16"/>
  <c r="P954" i="16"/>
  <c r="P962" i="16"/>
  <c r="R962" i="16" s="1"/>
  <c r="R968" i="16"/>
  <c r="P986" i="16"/>
  <c r="P996" i="16"/>
  <c r="O996" i="16"/>
  <c r="P999" i="16"/>
  <c r="O999" i="16"/>
  <c r="P1001" i="16"/>
  <c r="O1001" i="16"/>
  <c r="P978" i="16"/>
  <c r="P988" i="16"/>
  <c r="O988" i="16"/>
  <c r="P991" i="16"/>
  <c r="O991" i="16"/>
  <c r="P993" i="16"/>
  <c r="O993" i="16"/>
  <c r="O1002" i="16"/>
  <c r="O929" i="16"/>
  <c r="O937" i="16"/>
  <c r="P980" i="16"/>
  <c r="O980" i="16"/>
  <c r="P983" i="16"/>
  <c r="O983" i="16"/>
  <c r="P985" i="16"/>
  <c r="O985" i="16"/>
  <c r="O989" i="16"/>
  <c r="O994" i="16"/>
  <c r="P948" i="16"/>
  <c r="O948" i="16"/>
  <c r="P956" i="16"/>
  <c r="O956" i="16"/>
  <c r="P964" i="16"/>
  <c r="O964" i="16"/>
  <c r="P975" i="16"/>
  <c r="O975" i="16"/>
  <c r="P977" i="16"/>
  <c r="O977" i="16"/>
  <c r="O986" i="16"/>
  <c r="O992" i="16"/>
  <c r="Q1003" i="16"/>
  <c r="R1003" i="16" s="1"/>
  <c r="W961" i="16"/>
  <c r="X961" i="16" s="1"/>
  <c r="P970" i="16"/>
  <c r="R970" i="16" s="1"/>
  <c r="O978" i="16"/>
  <c r="R984" i="16"/>
  <c r="Q1000" i="16"/>
  <c r="R1000" i="16" s="1"/>
  <c r="R753" i="15"/>
  <c r="Q929" i="15"/>
  <c r="R929" i="15" s="1"/>
  <c r="Q777" i="15"/>
  <c r="R777" i="15" s="1"/>
  <c r="Q769" i="15"/>
  <c r="R769" i="15" s="1"/>
  <c r="Q761" i="15"/>
  <c r="R761" i="15" s="1"/>
  <c r="Q745" i="15"/>
  <c r="R745" i="15" s="1"/>
  <c r="Q737" i="15"/>
  <c r="R737" i="15" s="1"/>
  <c r="Q705" i="15"/>
  <c r="R705" i="15" s="1"/>
  <c r="Q977" i="4"/>
  <c r="Q913" i="4"/>
  <c r="Q849" i="4"/>
  <c r="Q785" i="4"/>
  <c r="Q721" i="4"/>
  <c r="Q615" i="4"/>
  <c r="Q953" i="4"/>
  <c r="Q889" i="4"/>
  <c r="Q825" i="4"/>
  <c r="Q761" i="4"/>
  <c r="Q697" i="4"/>
  <c r="Q969" i="4"/>
  <c r="Q905" i="4"/>
  <c r="Q841" i="4"/>
  <c r="Q777" i="4"/>
  <c r="Q713" i="4"/>
  <c r="Q653" i="4"/>
  <c r="Q985" i="4"/>
  <c r="Q921" i="4"/>
  <c r="Q857" i="4"/>
  <c r="Q793" i="4"/>
  <c r="Q729" i="4"/>
  <c r="Q567" i="4"/>
  <c r="Q551" i="4"/>
  <c r="Q369" i="4"/>
  <c r="Q305" i="4"/>
  <c r="Q271" i="4"/>
  <c r="Q241" i="4"/>
  <c r="Q223" i="4"/>
  <c r="Q209" i="4"/>
  <c r="Q161" i="4"/>
  <c r="Q137" i="4"/>
  <c r="Q73" i="4"/>
  <c r="Q49" i="4"/>
  <c r="Q31" i="4"/>
  <c r="Q677" i="4"/>
  <c r="Q665" i="4"/>
  <c r="Q409" i="4"/>
  <c r="Q345" i="4"/>
  <c r="Q281" i="4"/>
  <c r="Q247" i="4"/>
  <c r="Q113" i="4"/>
  <c r="Q661" i="4"/>
  <c r="Q649" i="4"/>
  <c r="Q633" i="4"/>
  <c r="Q617" i="4"/>
  <c r="Q601" i="4"/>
  <c r="Q585" i="4"/>
  <c r="Q569" i="4"/>
  <c r="Q553" i="4"/>
  <c r="Q537" i="4"/>
  <c r="Q521" i="4"/>
  <c r="Q505" i="4"/>
  <c r="Q489" i="4"/>
  <c r="Q473" i="4"/>
  <c r="Q457" i="4"/>
  <c r="Q441" i="4"/>
  <c r="Q425" i="4"/>
  <c r="Q361" i="4"/>
  <c r="Q297" i="4"/>
  <c r="Q263" i="4"/>
  <c r="Q153" i="4"/>
  <c r="Q129" i="4"/>
  <c r="Q65" i="4"/>
  <c r="Q673" i="4"/>
  <c r="Q623" i="4"/>
  <c r="Q559" i="4"/>
  <c r="Q527" i="4"/>
  <c r="Q401" i="4"/>
  <c r="Q337" i="4"/>
  <c r="Q273" i="4"/>
  <c r="Q239" i="4"/>
  <c r="Q225" i="4"/>
  <c r="Q207" i="4"/>
  <c r="Q105" i="4"/>
  <c r="Q193" i="4"/>
  <c r="Q169" i="4"/>
  <c r="Q145" i="4"/>
  <c r="Q81" i="4"/>
  <c r="Q669" i="4"/>
  <c r="Q657" i="4"/>
  <c r="Q417" i="4"/>
  <c r="Q353" i="4"/>
  <c r="Q289" i="4"/>
  <c r="Q231" i="4"/>
  <c r="Q121" i="4"/>
  <c r="Q39" i="4"/>
  <c r="R15" i="15"/>
  <c r="R34" i="15"/>
  <c r="R20" i="15"/>
  <c r="R156" i="15"/>
  <c r="R17" i="15"/>
  <c r="R26" i="15"/>
  <c r="R30" i="15"/>
  <c r="R32" i="15"/>
  <c r="R50" i="15"/>
  <c r="R70" i="15"/>
  <c r="R79" i="15"/>
  <c r="R94" i="15"/>
  <c r="R96" i="15"/>
  <c r="R114" i="15"/>
  <c r="R116" i="15"/>
  <c r="R134" i="15"/>
  <c r="R136" i="15"/>
  <c r="R143" i="15"/>
  <c r="R158" i="15"/>
  <c r="R180" i="15"/>
  <c r="R202" i="15"/>
  <c r="R212" i="15"/>
  <c r="R251" i="15"/>
  <c r="R178" i="15"/>
  <c r="R183" i="15"/>
  <c r="R9" i="15"/>
  <c r="R23" i="15"/>
  <c r="R25" i="15"/>
  <c r="R31" i="15"/>
  <c r="R33" i="15"/>
  <c r="R48" i="15"/>
  <c r="R81" i="15"/>
  <c r="R86" i="15"/>
  <c r="R90" i="15"/>
  <c r="R95" i="15"/>
  <c r="R97" i="15"/>
  <c r="R110" i="15"/>
  <c r="R112" i="15"/>
  <c r="R117" i="15"/>
  <c r="R145" i="15"/>
  <c r="R152" i="15"/>
  <c r="R154" i="15"/>
  <c r="R159" i="15"/>
  <c r="R174" i="15"/>
  <c r="R176" i="15"/>
  <c r="R92" i="15"/>
  <c r="R37" i="15"/>
  <c r="R44" i="15"/>
  <c r="R57" i="15"/>
  <c r="R71" i="15"/>
  <c r="R88" i="15"/>
  <c r="R101" i="15"/>
  <c r="R106" i="15"/>
  <c r="R108" i="15"/>
  <c r="R121" i="15"/>
  <c r="R126" i="15"/>
  <c r="R130" i="15"/>
  <c r="R135" i="15"/>
  <c r="R165" i="15"/>
  <c r="R172" i="15"/>
  <c r="R185" i="15"/>
  <c r="R197" i="15"/>
  <c r="R283" i="15"/>
  <c r="R47" i="15"/>
  <c r="R62" i="15"/>
  <c r="R64" i="15"/>
  <c r="R77" i="15"/>
  <c r="R84" i="15"/>
  <c r="R111" i="15"/>
  <c r="R128" i="15"/>
  <c r="R141" i="15"/>
  <c r="R148" i="15"/>
  <c r="R161" i="15"/>
  <c r="R175" i="15"/>
  <c r="R190" i="15"/>
  <c r="R192" i="15"/>
  <c r="R194" i="15"/>
  <c r="R208" i="15"/>
  <c r="R28" i="15"/>
  <c r="R10" i="15"/>
  <c r="R7" i="15"/>
  <c r="R18" i="15"/>
  <c r="R40" i="15"/>
  <c r="R42" i="15"/>
  <c r="R45" i="15"/>
  <c r="R53" i="15"/>
  <c r="R73" i="15"/>
  <c r="R80" i="15"/>
  <c r="R82" i="15"/>
  <c r="R87" i="15"/>
  <c r="R102" i="15"/>
  <c r="R104" i="15"/>
  <c r="R109" i="15"/>
  <c r="R137" i="15"/>
  <c r="R144" i="15"/>
  <c r="R146" i="15"/>
  <c r="R151" i="15"/>
  <c r="R166" i="15"/>
  <c r="R168" i="15"/>
  <c r="R173" i="15"/>
  <c r="R181" i="15"/>
  <c r="R55" i="15"/>
  <c r="R72" i="15"/>
  <c r="R22" i="15"/>
  <c r="R12" i="15"/>
  <c r="R13" i="15"/>
  <c r="R29" i="15"/>
  <c r="R36" i="15"/>
  <c r="R49" i="15"/>
  <c r="R58" i="15"/>
  <c r="R63" i="15"/>
  <c r="R65" i="15"/>
  <c r="R78" i="15"/>
  <c r="R85" i="15"/>
  <c r="R93" i="15"/>
  <c r="R98" i="15"/>
  <c r="R100" i="15"/>
  <c r="R113" i="15"/>
  <c r="R118" i="15"/>
  <c r="R120" i="15"/>
  <c r="R122" i="15"/>
  <c r="R127" i="15"/>
  <c r="R129" i="15"/>
  <c r="R142" i="15"/>
  <c r="R149" i="15"/>
  <c r="R157" i="15"/>
  <c r="R164" i="15"/>
  <c r="R177" i="15"/>
  <c r="R182" i="15"/>
  <c r="R184" i="15"/>
  <c r="R191" i="15"/>
  <c r="R193" i="15"/>
  <c r="R216" i="15"/>
  <c r="R315" i="15"/>
  <c r="R119" i="15"/>
  <c r="R39" i="15"/>
  <c r="R54" i="15"/>
  <c r="R61" i="15"/>
  <c r="U69" i="15"/>
  <c r="S69" i="15"/>
  <c r="V69" i="15" s="1"/>
  <c r="R76" i="15"/>
  <c r="R89" i="15"/>
  <c r="R103" i="15"/>
  <c r="R105" i="15"/>
  <c r="R125" i="15"/>
  <c r="U133" i="15"/>
  <c r="S133" i="15"/>
  <c r="V133" i="15" s="1"/>
  <c r="R140" i="15"/>
  <c r="R153" i="15"/>
  <c r="R162" i="15"/>
  <c r="R167" i="15"/>
  <c r="R189" i="15"/>
  <c r="U335" i="15"/>
  <c r="W335" i="15" s="1"/>
  <c r="X335" i="15" s="1"/>
  <c r="S335" i="15"/>
  <c r="V335" i="15" s="1"/>
  <c r="T335" i="15"/>
  <c r="R199" i="15"/>
  <c r="R206" i="15"/>
  <c r="R230" i="15"/>
  <c r="R240" i="15"/>
  <c r="R245" i="15"/>
  <c r="R262" i="15"/>
  <c r="R272" i="15"/>
  <c r="R277" i="15"/>
  <c r="R304" i="15"/>
  <c r="R309" i="15"/>
  <c r="R336" i="15"/>
  <c r="U508" i="15"/>
  <c r="S508" i="15"/>
  <c r="V508" i="15" s="1"/>
  <c r="U511" i="15"/>
  <c r="W511" i="15" s="1"/>
  <c r="X511" i="15" s="1"/>
  <c r="S511" i="15"/>
  <c r="V511" i="15" s="1"/>
  <c r="R518" i="15"/>
  <c r="R198" i="15"/>
  <c r="R218" i="15"/>
  <c r="R234" i="15"/>
  <c r="R243" i="15"/>
  <c r="R266" i="15"/>
  <c r="R275" i="15"/>
  <c r="R298" i="15"/>
  <c r="R307" i="15"/>
  <c r="R232" i="15"/>
  <c r="R258" i="15"/>
  <c r="R264" i="15"/>
  <c r="R296" i="15"/>
  <c r="R200" i="15"/>
  <c r="R213" i="15"/>
  <c r="R226" i="15"/>
  <c r="R235" i="15"/>
  <c r="R267" i="15"/>
  <c r="R290" i="15"/>
  <c r="R299" i="15"/>
  <c r="R322" i="15"/>
  <c r="R463" i="15"/>
  <c r="R210" i="15"/>
  <c r="R224" i="15"/>
  <c r="R229" i="15"/>
  <c r="R250" i="15"/>
  <c r="R256" i="15"/>
  <c r="R261" i="15"/>
  <c r="R288" i="15"/>
  <c r="R293" i="15"/>
  <c r="R314" i="15"/>
  <c r="R320" i="15"/>
  <c r="R325" i="15"/>
  <c r="R337" i="15"/>
  <c r="R203" i="15"/>
  <c r="R204" i="15"/>
  <c r="R227" i="15"/>
  <c r="R259" i="15"/>
  <c r="R282" i="15"/>
  <c r="R291" i="15"/>
  <c r="R323" i="15"/>
  <c r="R215" i="15"/>
  <c r="R242" i="15"/>
  <c r="R248" i="15"/>
  <c r="R280" i="15"/>
  <c r="R312" i="15"/>
  <c r="R383" i="15"/>
  <c r="R415" i="15"/>
  <c r="R516" i="15"/>
  <c r="R332" i="15"/>
  <c r="R334" i="15"/>
  <c r="R418" i="15"/>
  <c r="R442" i="15"/>
  <c r="R461" i="15"/>
  <c r="U527" i="15"/>
  <c r="S527" i="15"/>
  <c r="V527" i="15" s="1"/>
  <c r="R331" i="15"/>
  <c r="R354" i="15"/>
  <c r="R375" i="15"/>
  <c r="R386" i="15"/>
  <c r="R407" i="15"/>
  <c r="R612" i="15"/>
  <c r="U493" i="15"/>
  <c r="S493" i="15"/>
  <c r="V493" i="15" s="1"/>
  <c r="R539" i="15"/>
  <c r="R355" i="15"/>
  <c r="R367" i="15"/>
  <c r="R378" i="15"/>
  <c r="R399" i="15"/>
  <c r="R524" i="15"/>
  <c r="R348" i="15"/>
  <c r="R370" i="15"/>
  <c r="R402" i="15"/>
  <c r="R339" i="15"/>
  <c r="R340" i="15"/>
  <c r="R351" i="15"/>
  <c r="R359" i="15"/>
  <c r="R391" i="15"/>
  <c r="R434" i="15"/>
  <c r="R454" i="15"/>
  <c r="R485" i="15"/>
  <c r="R496" i="15"/>
  <c r="R500" i="15"/>
  <c r="R504" i="15"/>
  <c r="S514" i="15"/>
  <c r="U514" i="15"/>
  <c r="R604" i="15"/>
  <c r="R750" i="15"/>
  <c r="R436" i="15"/>
  <c r="R448" i="15"/>
  <c r="R453" i="15"/>
  <c r="U477" i="15"/>
  <c r="W477" i="15" s="1"/>
  <c r="X477" i="15" s="1"/>
  <c r="S477" i="15"/>
  <c r="V477" i="15" s="1"/>
  <c r="R490" i="15"/>
  <c r="R492" i="15"/>
  <c r="U522" i="15"/>
  <c r="S522" i="15"/>
  <c r="V522" i="15" s="1"/>
  <c r="R529" i="15"/>
  <c r="R675" i="15"/>
  <c r="U469" i="15"/>
  <c r="W469" i="15" s="1"/>
  <c r="X469" i="15" s="1"/>
  <c r="S469" i="15"/>
  <c r="V469" i="15" s="1"/>
  <c r="R488" i="15"/>
  <c r="U503" i="15"/>
  <c r="S503" i="15"/>
  <c r="V503" i="15" s="1"/>
  <c r="R535" i="15"/>
  <c r="U628" i="15"/>
  <c r="S628" i="15"/>
  <c r="V628" i="15" s="1"/>
  <c r="R455" i="15"/>
  <c r="R456" i="15"/>
  <c r="R466" i="15"/>
  <c r="R472" i="15"/>
  <c r="R474" i="15"/>
  <c r="R478" i="15"/>
  <c r="R480" i="15"/>
  <c r="R482" i="15"/>
  <c r="R495" i="15"/>
  <c r="R507" i="15"/>
  <c r="R515" i="15"/>
  <c r="R532" i="15"/>
  <c r="R445" i="15"/>
  <c r="R450" i="15"/>
  <c r="R468" i="15"/>
  <c r="R487" i="15"/>
  <c r="U513" i="15"/>
  <c r="S513" i="15"/>
  <c r="V513" i="15" s="1"/>
  <c r="R521" i="15"/>
  <c r="R523" i="15"/>
  <c r="R540" i="15"/>
  <c r="U542" i="15"/>
  <c r="S542" i="15"/>
  <c r="V542" i="15" s="1"/>
  <c r="R458" i="15"/>
  <c r="R462" i="15"/>
  <c r="R464" i="15"/>
  <c r="R479" i="15"/>
  <c r="R505" i="15"/>
  <c r="R519" i="15"/>
  <c r="R422" i="15"/>
  <c r="R428" i="15"/>
  <c r="R437" i="15"/>
  <c r="R452" i="15"/>
  <c r="R471" i="15"/>
  <c r="T503" i="15"/>
  <c r="R510" i="15"/>
  <c r="R546" i="15"/>
  <c r="S548" i="15"/>
  <c r="V548" i="15" s="1"/>
  <c r="W548" i="15" s="1"/>
  <c r="X548" i="15" s="1"/>
  <c r="U577" i="15"/>
  <c r="S577" i="15"/>
  <c r="V577" i="15" s="1"/>
  <c r="R579" i="15"/>
  <c r="R633" i="15"/>
  <c r="R531" i="15"/>
  <c r="R544" i="15"/>
  <c r="R593" i="15"/>
  <c r="R608" i="15"/>
  <c r="R537" i="15"/>
  <c r="R556" i="15"/>
  <c r="R558" i="15"/>
  <c r="R560" i="15"/>
  <c r="R564" i="15"/>
  <c r="R576" i="15"/>
  <c r="U620" i="15"/>
  <c r="W620" i="15" s="1"/>
  <c r="X620" i="15" s="1"/>
  <c r="T620" i="15"/>
  <c r="S620" i="15"/>
  <c r="V620" i="15" s="1"/>
  <c r="R595" i="15"/>
  <c r="R568" i="15"/>
  <c r="R588" i="15"/>
  <c r="R609" i="15"/>
  <c r="R555" i="15"/>
  <c r="R563" i="15"/>
  <c r="U601" i="15"/>
  <c r="W601" i="15" s="1"/>
  <c r="X601" i="15" s="1"/>
  <c r="S601" i="15"/>
  <c r="V601" i="15" s="1"/>
  <c r="U684" i="15"/>
  <c r="T684" i="15"/>
  <c r="S684" i="15"/>
  <c r="V684" i="15" s="1"/>
  <c r="R554" i="15"/>
  <c r="R571" i="15"/>
  <c r="R598" i="15"/>
  <c r="R636" i="15"/>
  <c r="U665" i="15"/>
  <c r="S665" i="15"/>
  <c r="V665" i="15" s="1"/>
  <c r="R582" i="15"/>
  <c r="R615" i="15"/>
  <c r="R644" i="15"/>
  <c r="R646" i="15"/>
  <c r="R697" i="15"/>
  <c r="U774" i="15"/>
  <c r="S774" i="15"/>
  <c r="V774" i="15" s="1"/>
  <c r="R566" i="15"/>
  <c r="R575" i="15"/>
  <c r="R592" i="15"/>
  <c r="R616" i="15"/>
  <c r="U657" i="15"/>
  <c r="W657" i="15" s="1"/>
  <c r="X657" i="15" s="1"/>
  <c r="S657" i="15"/>
  <c r="V657" i="15" s="1"/>
  <c r="R680" i="15"/>
  <c r="R572" i="15"/>
  <c r="R590" i="15"/>
  <c r="R599" i="15"/>
  <c r="R606" i="15"/>
  <c r="R660" i="15"/>
  <c r="R662" i="15"/>
  <c r="R678" i="15"/>
  <c r="R712" i="15"/>
  <c r="R643" i="15"/>
  <c r="U652" i="15"/>
  <c r="R731" i="15"/>
  <c r="S652" i="15"/>
  <c r="V652" i="15" s="1"/>
  <c r="U676" i="15"/>
  <c r="W676" i="15" s="1"/>
  <c r="X676" i="15" s="1"/>
  <c r="T676" i="15"/>
  <c r="R707" i="15"/>
  <c r="R749" i="15"/>
  <c r="R776" i="15"/>
  <c r="R632" i="15"/>
  <c r="R670" i="15"/>
  <c r="R686" i="15"/>
  <c r="R692" i="15"/>
  <c r="R733" i="15"/>
  <c r="R760" i="15"/>
  <c r="R779" i="15"/>
  <c r="R638" i="15"/>
  <c r="R710" i="15"/>
  <c r="R734" i="15"/>
  <c r="R713" i="15"/>
  <c r="R744" i="15"/>
  <c r="R763" i="15"/>
  <c r="R654" i="15"/>
  <c r="R664" i="15"/>
  <c r="R688" i="15"/>
  <c r="U702" i="15"/>
  <c r="S702" i="15"/>
  <c r="V702" i="15" s="1"/>
  <c r="R718" i="15"/>
  <c r="U758" i="15"/>
  <c r="S758" i="15"/>
  <c r="V758" i="15" s="1"/>
  <c r="R884" i="15"/>
  <c r="R623" i="15"/>
  <c r="R673" i="15"/>
  <c r="R720" i="15"/>
  <c r="R722" i="15"/>
  <c r="R747" i="15"/>
  <c r="R765" i="15"/>
  <c r="R813" i="15"/>
  <c r="R837" i="15"/>
  <c r="R640" i="15"/>
  <c r="U668" i="15"/>
  <c r="W668" i="15" s="1"/>
  <c r="X668" i="15" s="1"/>
  <c r="T668" i="15"/>
  <c r="R672" i="15"/>
  <c r="U742" i="15"/>
  <c r="S742" i="15"/>
  <c r="V742" i="15" s="1"/>
  <c r="U753" i="15"/>
  <c r="W753" i="15" s="1"/>
  <c r="X753" i="15" s="1"/>
  <c r="S753" i="15"/>
  <c r="V753" i="15" s="1"/>
  <c r="R766" i="15"/>
  <c r="R803" i="15"/>
  <c r="R816" i="15"/>
  <c r="R726" i="15"/>
  <c r="R730" i="15"/>
  <c r="R792" i="15"/>
  <c r="R832" i="15"/>
  <c r="R855" i="15"/>
  <c r="R700" i="15"/>
  <c r="R725" i="15"/>
  <c r="R736" i="15"/>
  <c r="R739" i="15"/>
  <c r="R752" i="15"/>
  <c r="R755" i="15"/>
  <c r="R768" i="15"/>
  <c r="R771" i="15"/>
  <c r="R788" i="15"/>
  <c r="R799" i="15"/>
  <c r="R801" i="15"/>
  <c r="R805" i="15"/>
  <c r="R871" i="15"/>
  <c r="R706" i="15"/>
  <c r="R721" i="15"/>
  <c r="R793" i="15"/>
  <c r="R696" i="15"/>
  <c r="R701" i="15"/>
  <c r="R757" i="15"/>
  <c r="R798" i="15"/>
  <c r="R754" i="15"/>
  <c r="R770" i="15"/>
  <c r="R811" i="15"/>
  <c r="R866" i="15"/>
  <c r="R875" i="15"/>
  <c r="R787" i="15"/>
  <c r="R827" i="15"/>
  <c r="R791" i="15"/>
  <c r="R797" i="15"/>
  <c r="R808" i="15"/>
  <c r="R835" i="15"/>
  <c r="R858" i="15"/>
  <c r="R784" i="15"/>
  <c r="R785" i="15"/>
  <c r="U926" i="15"/>
  <c r="S926" i="15"/>
  <c r="V926" i="15" s="1"/>
  <c r="R795" i="15"/>
  <c r="R839" i="15"/>
  <c r="S911" i="15"/>
  <c r="V911" i="15" s="1"/>
  <c r="U911" i="15"/>
  <c r="W911" i="15" s="1"/>
  <c r="X911" i="15" s="1"/>
  <c r="S965" i="15"/>
  <c r="V965" i="15" s="1"/>
  <c r="U965" i="15"/>
  <c r="R925" i="15"/>
  <c r="R891" i="15"/>
  <c r="R902" i="15"/>
  <c r="R917" i="15"/>
  <c r="R972" i="15"/>
  <c r="R894" i="15"/>
  <c r="R883" i="15"/>
  <c r="R915" i="15"/>
  <c r="R914" i="15"/>
  <c r="R928" i="15"/>
  <c r="R948" i="15"/>
  <c r="R975" i="15"/>
  <c r="R879" i="15"/>
  <c r="R907" i="15"/>
  <c r="R933" i="15"/>
  <c r="R921" i="15"/>
  <c r="R927" i="15"/>
  <c r="R937" i="15"/>
  <c r="R944" i="15"/>
  <c r="R877" i="15"/>
  <c r="R887" i="15"/>
  <c r="R886" i="15"/>
  <c r="R892" i="15"/>
  <c r="R895" i="15"/>
  <c r="R903" i="15"/>
  <c r="R905" i="15"/>
  <c r="R920" i="15"/>
  <c r="R931" i="15"/>
  <c r="R942" i="15"/>
  <c r="R923" i="15"/>
  <c r="R952" i="15"/>
  <c r="R949" i="15"/>
  <c r="R960" i="15"/>
  <c r="R939" i="15"/>
  <c r="R936" i="15"/>
  <c r="R980" i="15"/>
  <c r="R983" i="15"/>
  <c r="R999" i="15"/>
  <c r="R963" i="15"/>
  <c r="R959" i="15"/>
  <c r="R964" i="15"/>
  <c r="R988" i="15"/>
  <c r="R991" i="15"/>
  <c r="R996" i="15"/>
  <c r="R967" i="15"/>
  <c r="R994" i="15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" i="12"/>
  <c r="N1005" i="14" a="1"/>
  <c r="N1005" i="14" s="1"/>
  <c r="J1005" i="14"/>
  <c r="P1005" i="14" s="1"/>
  <c r="N1004" i="14" a="1"/>
  <c r="N1004" i="14" s="1"/>
  <c r="J1004" i="14"/>
  <c r="P1004" i="14" s="1"/>
  <c r="N1003" i="14" a="1"/>
  <c r="N1003" i="14" s="1"/>
  <c r="O1003" i="14" s="1"/>
  <c r="J1003" i="14"/>
  <c r="N1002" i="14" a="1"/>
  <c r="N1002" i="14" s="1"/>
  <c r="J1002" i="14"/>
  <c r="O1002" i="14" s="1"/>
  <c r="N1001" i="14" a="1"/>
  <c r="N1001" i="14" s="1"/>
  <c r="J1001" i="14"/>
  <c r="P1001" i="14" s="1"/>
  <c r="N1000" i="14" a="1"/>
  <c r="N1000" i="14" s="1"/>
  <c r="J1000" i="14"/>
  <c r="P1000" i="14" s="1"/>
  <c r="N999" i="14"/>
  <c r="N999" i="14" a="1"/>
  <c r="J999" i="14"/>
  <c r="P999" i="14" s="1"/>
  <c r="P998" i="14"/>
  <c r="O998" i="14"/>
  <c r="N998" i="14"/>
  <c r="N998" i="14" a="1"/>
  <c r="J998" i="14"/>
  <c r="N997" i="14" a="1"/>
  <c r="N997" i="14" s="1"/>
  <c r="J997" i="14"/>
  <c r="Q996" i="14"/>
  <c r="N996" i="14" a="1"/>
  <c r="N996" i="14" s="1"/>
  <c r="P996" i="14" s="1"/>
  <c r="J996" i="14"/>
  <c r="O996" i="14" s="1"/>
  <c r="N995" i="14"/>
  <c r="N995" i="14" a="1"/>
  <c r="J995" i="14"/>
  <c r="N994" i="14" a="1"/>
  <c r="N994" i="14" s="1"/>
  <c r="J994" i="14"/>
  <c r="P993" i="14"/>
  <c r="N993" i="14" a="1"/>
  <c r="N993" i="14" s="1"/>
  <c r="O993" i="14" s="1"/>
  <c r="J993" i="14"/>
  <c r="N992" i="14" a="1"/>
  <c r="N992" i="14" s="1"/>
  <c r="J992" i="14"/>
  <c r="N991" i="14"/>
  <c r="N991" i="14" a="1"/>
  <c r="J991" i="14"/>
  <c r="P991" i="14" s="1"/>
  <c r="P990" i="14"/>
  <c r="O990" i="14"/>
  <c r="N990" i="14"/>
  <c r="N990" i="14" a="1"/>
  <c r="J990" i="14"/>
  <c r="N989" i="14" a="1"/>
  <c r="N989" i="14" s="1"/>
  <c r="J989" i="14"/>
  <c r="N988" i="14" a="1"/>
  <c r="N988" i="14" s="1"/>
  <c r="P988" i="14" s="1"/>
  <c r="J988" i="14"/>
  <c r="N987" i="14"/>
  <c r="N987" i="14" a="1"/>
  <c r="J987" i="14"/>
  <c r="N986" i="14" a="1"/>
  <c r="N986" i="14" s="1"/>
  <c r="J986" i="14"/>
  <c r="N985" i="14" a="1"/>
  <c r="N985" i="14" s="1"/>
  <c r="O985" i="14" s="1"/>
  <c r="J985" i="14"/>
  <c r="N984" i="14" a="1"/>
  <c r="N984" i="14" s="1"/>
  <c r="J984" i="14"/>
  <c r="N983" i="14"/>
  <c r="N983" i="14" a="1"/>
  <c r="J983" i="14"/>
  <c r="P983" i="14" s="1"/>
  <c r="P982" i="14"/>
  <c r="O982" i="14"/>
  <c r="N982" i="14"/>
  <c r="N982" i="14" a="1"/>
  <c r="J982" i="14"/>
  <c r="N981" i="14" a="1"/>
  <c r="N981" i="14" s="1"/>
  <c r="J981" i="14"/>
  <c r="N980" i="14" a="1"/>
  <c r="N980" i="14" s="1"/>
  <c r="J980" i="14"/>
  <c r="O979" i="14"/>
  <c r="N979" i="14"/>
  <c r="P979" i="14" s="1"/>
  <c r="N979" i="14" a="1"/>
  <c r="J979" i="14"/>
  <c r="N978" i="14" a="1"/>
  <c r="N978" i="14" s="1"/>
  <c r="J978" i="14"/>
  <c r="Q977" i="14"/>
  <c r="P977" i="14"/>
  <c r="N977" i="14" a="1"/>
  <c r="N977" i="14" s="1"/>
  <c r="O977" i="14" s="1"/>
  <c r="J977" i="14"/>
  <c r="N976" i="14" a="1"/>
  <c r="N976" i="14" s="1"/>
  <c r="J976" i="14"/>
  <c r="N975" i="14"/>
  <c r="N975" i="14" a="1"/>
  <c r="J975" i="14"/>
  <c r="P975" i="14" s="1"/>
  <c r="P974" i="14"/>
  <c r="O974" i="14"/>
  <c r="N974" i="14"/>
  <c r="N974" i="14" a="1"/>
  <c r="J974" i="14"/>
  <c r="N973" i="14" a="1"/>
  <c r="N973" i="14" s="1"/>
  <c r="J973" i="14"/>
  <c r="N972" i="14" a="1"/>
  <c r="N972" i="14" s="1"/>
  <c r="J972" i="14"/>
  <c r="O971" i="14"/>
  <c r="N971" i="14"/>
  <c r="P971" i="14" s="1"/>
  <c r="N971" i="14" a="1"/>
  <c r="J971" i="14"/>
  <c r="N970" i="14" a="1"/>
  <c r="N970" i="14" s="1"/>
  <c r="J970" i="14"/>
  <c r="Q969" i="14"/>
  <c r="P969" i="14"/>
  <c r="N969" i="14" a="1"/>
  <c r="N969" i="14" s="1"/>
  <c r="O969" i="14" s="1"/>
  <c r="J969" i="14"/>
  <c r="N968" i="14" a="1"/>
  <c r="N968" i="14" s="1"/>
  <c r="O968" i="14" s="1"/>
  <c r="J968" i="14"/>
  <c r="N967" i="14"/>
  <c r="N967" i="14" a="1"/>
  <c r="J967" i="14"/>
  <c r="P967" i="14" s="1"/>
  <c r="P966" i="14"/>
  <c r="O966" i="14"/>
  <c r="N966" i="14"/>
  <c r="N966" i="14" a="1"/>
  <c r="J966" i="14"/>
  <c r="N965" i="14" a="1"/>
  <c r="N965" i="14" s="1"/>
  <c r="J965" i="14"/>
  <c r="N964" i="14" a="1"/>
  <c r="N964" i="14" s="1"/>
  <c r="J964" i="14"/>
  <c r="O963" i="14"/>
  <c r="N963" i="14"/>
  <c r="P963" i="14" s="1"/>
  <c r="N963" i="14" a="1"/>
  <c r="J963" i="14"/>
  <c r="N962" i="14" a="1"/>
  <c r="N962" i="14" s="1"/>
  <c r="J962" i="14"/>
  <c r="Q961" i="14"/>
  <c r="P961" i="14"/>
  <c r="N961" i="14" a="1"/>
  <c r="N961" i="14" s="1"/>
  <c r="O961" i="14" s="1"/>
  <c r="J961" i="14"/>
  <c r="N960" i="14" a="1"/>
  <c r="N960" i="14" s="1"/>
  <c r="O960" i="14" s="1"/>
  <c r="J960" i="14"/>
  <c r="N959" i="14"/>
  <c r="N959" i="14" a="1"/>
  <c r="J959" i="14"/>
  <c r="P959" i="14" s="1"/>
  <c r="P958" i="14"/>
  <c r="O958" i="14"/>
  <c r="N958" i="14"/>
  <c r="N958" i="14" a="1"/>
  <c r="J958" i="14"/>
  <c r="N957" i="14" a="1"/>
  <c r="N957" i="14" s="1"/>
  <c r="J957" i="14"/>
  <c r="N956" i="14" a="1"/>
  <c r="N956" i="14" s="1"/>
  <c r="J956" i="14"/>
  <c r="O955" i="14"/>
  <c r="N955" i="14"/>
  <c r="P955" i="14" s="1"/>
  <c r="N955" i="14" a="1"/>
  <c r="J955" i="14"/>
  <c r="N954" i="14" a="1"/>
  <c r="N954" i="14" s="1"/>
  <c r="J954" i="14"/>
  <c r="R953" i="14"/>
  <c r="Q953" i="14"/>
  <c r="P953" i="14"/>
  <c r="O953" i="14"/>
  <c r="N953" i="14"/>
  <c r="N953" i="14" a="1"/>
  <c r="J953" i="14"/>
  <c r="N952" i="14" a="1"/>
  <c r="N952" i="14" s="1"/>
  <c r="O952" i="14" s="1"/>
  <c r="J952" i="14"/>
  <c r="N951" i="14"/>
  <c r="N951" i="14" a="1"/>
  <c r="J951" i="14"/>
  <c r="Q950" i="14"/>
  <c r="P950" i="14"/>
  <c r="O950" i="14"/>
  <c r="N950" i="14"/>
  <c r="N950" i="14" a="1"/>
  <c r="J950" i="14"/>
  <c r="N949" i="14" a="1"/>
  <c r="N949" i="14" s="1"/>
  <c r="J949" i="14"/>
  <c r="P948" i="14"/>
  <c r="O948" i="14"/>
  <c r="Q948" i="14" s="1"/>
  <c r="R948" i="14" s="1"/>
  <c r="N948" i="14" a="1"/>
  <c r="N948" i="14" s="1"/>
  <c r="J948" i="14"/>
  <c r="N947" i="14" a="1"/>
  <c r="N947" i="14" s="1"/>
  <c r="J947" i="14"/>
  <c r="O946" i="14"/>
  <c r="N946" i="14" a="1"/>
  <c r="N946" i="14" s="1"/>
  <c r="J946" i="14"/>
  <c r="R945" i="14"/>
  <c r="Q945" i="14"/>
  <c r="P945" i="14"/>
  <c r="O945" i="14"/>
  <c r="N945" i="14"/>
  <c r="N945" i="14" a="1"/>
  <c r="J945" i="14"/>
  <c r="N944" i="14" a="1"/>
  <c r="N944" i="14" s="1"/>
  <c r="J944" i="14"/>
  <c r="N943" i="14" a="1"/>
  <c r="N943" i="14" s="1"/>
  <c r="J943" i="14"/>
  <c r="P942" i="14"/>
  <c r="O942" i="14"/>
  <c r="N942" i="14"/>
  <c r="N942" i="14" a="1"/>
  <c r="J942" i="14"/>
  <c r="N941" i="14" a="1"/>
  <c r="N941" i="14" s="1"/>
  <c r="J941" i="14"/>
  <c r="N940" i="14" a="1"/>
  <c r="N940" i="14" s="1"/>
  <c r="J940" i="14"/>
  <c r="N939" i="14"/>
  <c r="O939" i="14" s="1"/>
  <c r="N939" i="14" a="1"/>
  <c r="J939" i="14"/>
  <c r="P939" i="14" s="1"/>
  <c r="N938" i="14"/>
  <c r="N938" i="14" a="1"/>
  <c r="J938" i="14"/>
  <c r="P937" i="14"/>
  <c r="N937" i="14" a="1"/>
  <c r="N937" i="14" s="1"/>
  <c r="O937" i="14" s="1"/>
  <c r="J937" i="14"/>
  <c r="N936" i="14" a="1"/>
  <c r="N936" i="14" s="1"/>
  <c r="J936" i="14"/>
  <c r="S935" i="14"/>
  <c r="V935" i="14" s="1"/>
  <c r="R935" i="14"/>
  <c r="Q935" i="14"/>
  <c r="P935" i="14"/>
  <c r="O935" i="14"/>
  <c r="N935" i="14"/>
  <c r="N935" i="14" a="1"/>
  <c r="J935" i="14"/>
  <c r="P934" i="14"/>
  <c r="O934" i="14"/>
  <c r="N934" i="14"/>
  <c r="N934" i="14" a="1"/>
  <c r="J934" i="14"/>
  <c r="N933" i="14" a="1"/>
  <c r="N933" i="14" s="1"/>
  <c r="J933" i="14"/>
  <c r="Q932" i="14"/>
  <c r="P932" i="14"/>
  <c r="N932" i="14"/>
  <c r="O932" i="14" s="1"/>
  <c r="N932" i="14" a="1"/>
  <c r="J932" i="14"/>
  <c r="O931" i="14"/>
  <c r="N931" i="14" a="1"/>
  <c r="N931" i="14" s="1"/>
  <c r="J931" i="14"/>
  <c r="N930" i="14"/>
  <c r="N930" i="14" a="1"/>
  <c r="J930" i="14"/>
  <c r="P929" i="14"/>
  <c r="N929" i="14" a="1"/>
  <c r="N929" i="14" s="1"/>
  <c r="O929" i="14" s="1"/>
  <c r="J929" i="14"/>
  <c r="N928" i="14"/>
  <c r="N928" i="14" a="1"/>
  <c r="J928" i="14"/>
  <c r="R927" i="14"/>
  <c r="Q927" i="14"/>
  <c r="P927" i="14"/>
  <c r="O927" i="14"/>
  <c r="N927" i="14"/>
  <c r="N927" i="14" a="1"/>
  <c r="J927" i="14"/>
  <c r="N926" i="14"/>
  <c r="P926" i="14" s="1"/>
  <c r="N926" i="14" a="1"/>
  <c r="J926" i="14"/>
  <c r="N925" i="14" a="1"/>
  <c r="N925" i="14" s="1"/>
  <c r="J925" i="14"/>
  <c r="P924" i="14"/>
  <c r="N924" i="14"/>
  <c r="O924" i="14" s="1"/>
  <c r="N924" i="14" a="1"/>
  <c r="J924" i="14"/>
  <c r="N923" i="14" a="1"/>
  <c r="N923" i="14" s="1"/>
  <c r="O923" i="14" s="1"/>
  <c r="J923" i="14"/>
  <c r="N922" i="14"/>
  <c r="N922" i="14" a="1"/>
  <c r="J922" i="14"/>
  <c r="O921" i="14"/>
  <c r="N921" i="14" a="1"/>
  <c r="N921" i="14" s="1"/>
  <c r="P921" i="14" s="1"/>
  <c r="J921" i="14"/>
  <c r="N920" i="14" a="1"/>
  <c r="N920" i="14" s="1"/>
  <c r="J920" i="14"/>
  <c r="R919" i="14"/>
  <c r="Q919" i="14"/>
  <c r="P919" i="14"/>
  <c r="O919" i="14"/>
  <c r="N919" i="14"/>
  <c r="N919" i="14" a="1"/>
  <c r="J919" i="14"/>
  <c r="O918" i="14"/>
  <c r="N918" i="14"/>
  <c r="N918" i="14" a="1"/>
  <c r="J918" i="14"/>
  <c r="P918" i="14" s="1"/>
  <c r="N917" i="14" a="1"/>
  <c r="N917" i="14" s="1"/>
  <c r="J917" i="14"/>
  <c r="P916" i="14"/>
  <c r="O916" i="14"/>
  <c r="N916" i="14"/>
  <c r="N916" i="14" a="1"/>
  <c r="J916" i="14"/>
  <c r="N915" i="14" a="1"/>
  <c r="N915" i="14" s="1"/>
  <c r="J915" i="14"/>
  <c r="N914" i="14" a="1"/>
  <c r="N914" i="14" s="1"/>
  <c r="J914" i="14"/>
  <c r="P914" i="14" s="1"/>
  <c r="O913" i="14"/>
  <c r="N913" i="14" a="1"/>
  <c r="N913" i="14" s="1"/>
  <c r="P913" i="14" s="1"/>
  <c r="J913" i="14"/>
  <c r="N912" i="14"/>
  <c r="N912" i="14" a="1"/>
  <c r="J912" i="14"/>
  <c r="O911" i="14"/>
  <c r="N911" i="14"/>
  <c r="P911" i="14" s="1"/>
  <c r="N911" i="14" a="1"/>
  <c r="J911" i="14"/>
  <c r="N910" i="14"/>
  <c r="N910" i="14" a="1"/>
  <c r="J910" i="14"/>
  <c r="P910" i="14" s="1"/>
  <c r="N909" i="14" a="1"/>
  <c r="N909" i="14" s="1"/>
  <c r="P909" i="14" s="1"/>
  <c r="J909" i="14"/>
  <c r="N908" i="14"/>
  <c r="P908" i="14" s="1"/>
  <c r="N908" i="14" a="1"/>
  <c r="J908" i="14"/>
  <c r="N907" i="14" a="1"/>
  <c r="N907" i="14" s="1"/>
  <c r="J907" i="14"/>
  <c r="O906" i="14"/>
  <c r="N906" i="14" a="1"/>
  <c r="N906" i="14" s="1"/>
  <c r="J906" i="14"/>
  <c r="P906" i="14" s="1"/>
  <c r="N905" i="14" a="1"/>
  <c r="N905" i="14" s="1"/>
  <c r="O905" i="14" s="1"/>
  <c r="J905" i="14"/>
  <c r="P905" i="14" s="1"/>
  <c r="Q905" i="14" s="1"/>
  <c r="N904" i="14"/>
  <c r="N904" i="14" a="1"/>
  <c r="J904" i="14"/>
  <c r="P903" i="14"/>
  <c r="N903" i="14"/>
  <c r="N903" i="14" a="1"/>
  <c r="J903" i="14"/>
  <c r="O903" i="14" s="1"/>
  <c r="R902" i="14"/>
  <c r="N902" i="14"/>
  <c r="P902" i="14" s="1"/>
  <c r="N902" i="14" a="1"/>
  <c r="J902" i="14"/>
  <c r="O902" i="14" s="1"/>
  <c r="Q902" i="14" s="1"/>
  <c r="N901" i="14" a="1"/>
  <c r="N901" i="14" s="1"/>
  <c r="J901" i="14"/>
  <c r="P900" i="14"/>
  <c r="N900" i="14" a="1"/>
  <c r="N900" i="14" s="1"/>
  <c r="J900" i="14"/>
  <c r="N899" i="14" a="1"/>
  <c r="N899" i="14" s="1"/>
  <c r="J899" i="14"/>
  <c r="N898" i="14"/>
  <c r="N898" i="14" a="1"/>
  <c r="J898" i="14"/>
  <c r="P898" i="14" s="1"/>
  <c r="O897" i="14"/>
  <c r="N897" i="14"/>
  <c r="N897" i="14" a="1"/>
  <c r="J897" i="14"/>
  <c r="P897" i="14" s="1"/>
  <c r="P896" i="14"/>
  <c r="N896" i="14"/>
  <c r="N896" i="14" a="1"/>
  <c r="J896" i="14"/>
  <c r="O896" i="14" s="1"/>
  <c r="N895" i="14" a="1"/>
  <c r="N895" i="14" s="1"/>
  <c r="P895" i="14" s="1"/>
  <c r="J895" i="14"/>
  <c r="O895" i="14" s="1"/>
  <c r="N894" i="14" a="1"/>
  <c r="N894" i="14" s="1"/>
  <c r="P894" i="14" s="1"/>
  <c r="J894" i="14"/>
  <c r="R893" i="14"/>
  <c r="O893" i="14"/>
  <c r="Q893" i="14" s="1"/>
  <c r="N893" i="14" a="1"/>
  <c r="N893" i="14" s="1"/>
  <c r="P893" i="14" s="1"/>
  <c r="J893" i="14"/>
  <c r="P892" i="14"/>
  <c r="O892" i="14"/>
  <c r="N892" i="14" a="1"/>
  <c r="N892" i="14" s="1"/>
  <c r="J892" i="14"/>
  <c r="O891" i="14"/>
  <c r="N891" i="14" a="1"/>
  <c r="N891" i="14" s="1"/>
  <c r="J891" i="14"/>
  <c r="N890" i="14"/>
  <c r="N890" i="14" a="1"/>
  <c r="J890" i="14"/>
  <c r="N889" i="14"/>
  <c r="O889" i="14" s="1"/>
  <c r="N889" i="14" a="1"/>
  <c r="J889" i="14"/>
  <c r="P888" i="14"/>
  <c r="O888" i="14"/>
  <c r="N888" i="14"/>
  <c r="N888" i="14" a="1"/>
  <c r="J888" i="14"/>
  <c r="N887" i="14" a="1"/>
  <c r="N887" i="14" s="1"/>
  <c r="J887" i="14"/>
  <c r="O887" i="14" s="1"/>
  <c r="N886" i="14" a="1"/>
  <c r="N886" i="14" s="1"/>
  <c r="P886" i="14" s="1"/>
  <c r="J886" i="14"/>
  <c r="N885" i="14"/>
  <c r="P885" i="14" s="1"/>
  <c r="N885" i="14" a="1"/>
  <c r="J885" i="14"/>
  <c r="P884" i="14"/>
  <c r="N884" i="14" a="1"/>
  <c r="N884" i="14" s="1"/>
  <c r="J884" i="14"/>
  <c r="O884" i="14" s="1"/>
  <c r="N883" i="14" a="1"/>
  <c r="N883" i="14" s="1"/>
  <c r="J883" i="14"/>
  <c r="N882" i="14" a="1"/>
  <c r="N882" i="14" s="1"/>
  <c r="J882" i="14"/>
  <c r="N881" i="14"/>
  <c r="O881" i="14" s="1"/>
  <c r="N881" i="14" a="1"/>
  <c r="J881" i="14"/>
  <c r="P881" i="14" s="1"/>
  <c r="O880" i="14"/>
  <c r="N880" i="14"/>
  <c r="P880" i="14" s="1"/>
  <c r="N880" i="14" a="1"/>
  <c r="J880" i="14"/>
  <c r="P879" i="14"/>
  <c r="N879" i="14" a="1"/>
  <c r="N879" i="14" s="1"/>
  <c r="J879" i="14"/>
  <c r="Q878" i="14"/>
  <c r="P878" i="14"/>
  <c r="N878" i="14"/>
  <c r="N878" i="14" a="1"/>
  <c r="J878" i="14"/>
  <c r="O878" i="14" s="1"/>
  <c r="R878" i="14" s="1"/>
  <c r="N877" i="14" a="1"/>
  <c r="N877" i="14" s="1"/>
  <c r="O877" i="14" s="1"/>
  <c r="J877" i="14"/>
  <c r="O876" i="14"/>
  <c r="N876" i="14" a="1"/>
  <c r="N876" i="14" s="1"/>
  <c r="P876" i="14" s="1"/>
  <c r="J876" i="14"/>
  <c r="P875" i="14"/>
  <c r="N875" i="14" a="1"/>
  <c r="N875" i="14" s="1"/>
  <c r="J875" i="14"/>
  <c r="O875" i="14" s="1"/>
  <c r="N874" i="14"/>
  <c r="N874" i="14" a="1"/>
  <c r="J874" i="14"/>
  <c r="O873" i="14"/>
  <c r="N873" i="14"/>
  <c r="N873" i="14" a="1"/>
  <c r="J873" i="14"/>
  <c r="P873" i="14" s="1"/>
  <c r="Q873" i="14" s="1"/>
  <c r="N872" i="14"/>
  <c r="O872" i="14" s="1"/>
  <c r="N872" i="14" a="1"/>
  <c r="J872" i="14"/>
  <c r="P872" i="14" s="1"/>
  <c r="N871" i="14" a="1"/>
  <c r="N871" i="14" s="1"/>
  <c r="P871" i="14" s="1"/>
  <c r="J871" i="14"/>
  <c r="N870" i="14"/>
  <c r="O870" i="14" s="1"/>
  <c r="N870" i="14" a="1"/>
  <c r="J870" i="14"/>
  <c r="O869" i="14"/>
  <c r="Q869" i="14" s="1"/>
  <c r="N869" i="14"/>
  <c r="N869" i="14" a="1"/>
  <c r="J869" i="14"/>
  <c r="P869" i="14" s="1"/>
  <c r="N868" i="14" a="1"/>
  <c r="N868" i="14" s="1"/>
  <c r="P868" i="14" s="1"/>
  <c r="J868" i="14"/>
  <c r="O868" i="14" s="1"/>
  <c r="O867" i="14"/>
  <c r="N867" i="14" a="1"/>
  <c r="N867" i="14" s="1"/>
  <c r="J867" i="14"/>
  <c r="P867" i="14" s="1"/>
  <c r="N866" i="14"/>
  <c r="N866" i="14" a="1"/>
  <c r="J866" i="14"/>
  <c r="O865" i="14"/>
  <c r="N865" i="14"/>
  <c r="N865" i="14" a="1"/>
  <c r="J865" i="14"/>
  <c r="P865" i="14" s="1"/>
  <c r="P864" i="14"/>
  <c r="O864" i="14"/>
  <c r="N864" i="14"/>
  <c r="N864" i="14" a="1"/>
  <c r="J864" i="14"/>
  <c r="N863" i="14" a="1"/>
  <c r="N863" i="14" s="1"/>
  <c r="J863" i="14"/>
  <c r="Q862" i="14"/>
  <c r="N862" i="14"/>
  <c r="P862" i="14" s="1"/>
  <c r="N862" i="14" a="1"/>
  <c r="J862" i="14"/>
  <c r="O862" i="14" s="1"/>
  <c r="R862" i="14" s="1"/>
  <c r="N861" i="14"/>
  <c r="P861" i="14" s="1"/>
  <c r="N861" i="14" a="1"/>
  <c r="J861" i="14"/>
  <c r="N860" i="14" a="1"/>
  <c r="N860" i="14" s="1"/>
  <c r="J860" i="14"/>
  <c r="P859" i="14"/>
  <c r="Q859" i="14" s="1"/>
  <c r="N859" i="14" a="1"/>
  <c r="N859" i="14" s="1"/>
  <c r="O859" i="14" s="1"/>
  <c r="J859" i="14"/>
  <c r="N858" i="14" a="1"/>
  <c r="N858" i="14" s="1"/>
  <c r="O858" i="14" s="1"/>
  <c r="J858" i="14"/>
  <c r="O857" i="14"/>
  <c r="N857" i="14"/>
  <c r="N857" i="14" a="1"/>
  <c r="J857" i="14"/>
  <c r="P857" i="14" s="1"/>
  <c r="N856" i="14"/>
  <c r="N856" i="14" a="1"/>
  <c r="J856" i="14"/>
  <c r="P856" i="14" s="1"/>
  <c r="N855" i="14" a="1"/>
  <c r="N855" i="14" s="1"/>
  <c r="J855" i="14"/>
  <c r="N854" i="14"/>
  <c r="P854" i="14" s="1"/>
  <c r="N854" i="14" a="1"/>
  <c r="J854" i="14"/>
  <c r="O854" i="14" s="1"/>
  <c r="N853" i="14"/>
  <c r="P853" i="14" s="1"/>
  <c r="N853" i="14" a="1"/>
  <c r="J853" i="14"/>
  <c r="N852" i="14" a="1"/>
  <c r="N852" i="14" s="1"/>
  <c r="J852" i="14"/>
  <c r="O852" i="14" s="1"/>
  <c r="Q851" i="14"/>
  <c r="P851" i="14"/>
  <c r="N851" i="14" a="1"/>
  <c r="N851" i="14" s="1"/>
  <c r="O851" i="14" s="1"/>
  <c r="J851" i="14"/>
  <c r="N850" i="14" a="1"/>
  <c r="N850" i="14" s="1"/>
  <c r="O850" i="14" s="1"/>
  <c r="J850" i="14"/>
  <c r="O849" i="14"/>
  <c r="N849" i="14"/>
  <c r="N849" i="14" a="1"/>
  <c r="J849" i="14"/>
  <c r="P849" i="14" s="1"/>
  <c r="N848" i="14"/>
  <c r="N848" i="14" a="1"/>
  <c r="J848" i="14"/>
  <c r="N847" i="14" a="1"/>
  <c r="N847" i="14" s="1"/>
  <c r="J847" i="14"/>
  <c r="N846" i="14"/>
  <c r="P846" i="14" s="1"/>
  <c r="N846" i="14" a="1"/>
  <c r="J846" i="14"/>
  <c r="N845" i="14"/>
  <c r="N845" i="14" a="1"/>
  <c r="J845" i="14"/>
  <c r="N844" i="14" a="1"/>
  <c r="N844" i="14" s="1"/>
  <c r="J844" i="14"/>
  <c r="N843" i="14" a="1"/>
  <c r="N843" i="14" s="1"/>
  <c r="O843" i="14" s="1"/>
  <c r="J843" i="14"/>
  <c r="N842" i="14" a="1"/>
  <c r="N842" i="14" s="1"/>
  <c r="O842" i="14" s="1"/>
  <c r="J842" i="14"/>
  <c r="N841" i="14"/>
  <c r="N841" i="14" a="1"/>
  <c r="J841" i="14"/>
  <c r="P841" i="14" s="1"/>
  <c r="Q840" i="14"/>
  <c r="P840" i="14"/>
  <c r="O840" i="14"/>
  <c r="N840" i="14"/>
  <c r="N840" i="14" a="1"/>
  <c r="J840" i="14"/>
  <c r="N839" i="14" a="1"/>
  <c r="N839" i="14" s="1"/>
  <c r="J839" i="14"/>
  <c r="N838" i="14"/>
  <c r="P838" i="14" s="1"/>
  <c r="N838" i="14" a="1"/>
  <c r="J838" i="14"/>
  <c r="O838" i="14" s="1"/>
  <c r="N837" i="14"/>
  <c r="P837" i="14" s="1"/>
  <c r="N837" i="14" a="1"/>
  <c r="J837" i="14"/>
  <c r="P836" i="14"/>
  <c r="N836" i="14" a="1"/>
  <c r="N836" i="14" s="1"/>
  <c r="J836" i="14"/>
  <c r="P835" i="14"/>
  <c r="O835" i="14"/>
  <c r="N835" i="14" a="1"/>
  <c r="N835" i="14" s="1"/>
  <c r="J835" i="14"/>
  <c r="N834" i="14" a="1"/>
  <c r="N834" i="14" s="1"/>
  <c r="O834" i="14" s="1"/>
  <c r="J834" i="14"/>
  <c r="N833" i="14"/>
  <c r="N833" i="14" a="1"/>
  <c r="J833" i="14"/>
  <c r="P833" i="14" s="1"/>
  <c r="P832" i="14"/>
  <c r="O832" i="14"/>
  <c r="N832" i="14"/>
  <c r="N832" i="14" a="1"/>
  <c r="J832" i="14"/>
  <c r="N831" i="14"/>
  <c r="N831" i="14" a="1"/>
  <c r="J831" i="14"/>
  <c r="P830" i="14"/>
  <c r="N830" i="14"/>
  <c r="N830" i="14" a="1"/>
  <c r="J830" i="14"/>
  <c r="O830" i="14" s="1"/>
  <c r="Q830" i="14" s="1"/>
  <c r="R830" i="14" s="1"/>
  <c r="N829" i="14"/>
  <c r="P829" i="14" s="1"/>
  <c r="N829" i="14" a="1"/>
  <c r="J829" i="14"/>
  <c r="N828" i="14" a="1"/>
  <c r="N828" i="14" s="1"/>
  <c r="J828" i="14"/>
  <c r="O827" i="14"/>
  <c r="N827" i="14" a="1"/>
  <c r="N827" i="14" s="1"/>
  <c r="J827" i="14"/>
  <c r="P827" i="14" s="1"/>
  <c r="O826" i="14"/>
  <c r="N826" i="14"/>
  <c r="N826" i="14" a="1"/>
  <c r="J826" i="14"/>
  <c r="N825" i="14"/>
  <c r="O825" i="14" s="1"/>
  <c r="N825" i="14" a="1"/>
  <c r="J825" i="14"/>
  <c r="O824" i="14"/>
  <c r="N824" i="14"/>
  <c r="N824" i="14" a="1"/>
  <c r="J824" i="14"/>
  <c r="P824" i="14" s="1"/>
  <c r="N823" i="14"/>
  <c r="N823" i="14" a="1"/>
  <c r="J823" i="14"/>
  <c r="N822" i="14"/>
  <c r="N822" i="14" a="1"/>
  <c r="J822" i="14"/>
  <c r="P822" i="14" s="1"/>
  <c r="N821" i="14"/>
  <c r="P821" i="14" s="1"/>
  <c r="N821" i="14" a="1"/>
  <c r="J821" i="14"/>
  <c r="O821" i="14" s="1"/>
  <c r="N820" i="14"/>
  <c r="P820" i="14" s="1"/>
  <c r="N820" i="14" a="1"/>
  <c r="J820" i="14"/>
  <c r="P819" i="14"/>
  <c r="O819" i="14"/>
  <c r="N819" i="14"/>
  <c r="N819" i="14" a="1"/>
  <c r="J819" i="14"/>
  <c r="N818" i="14" a="1"/>
  <c r="N818" i="14" s="1"/>
  <c r="J818" i="14"/>
  <c r="N817" i="14" a="1"/>
  <c r="N817" i="14" s="1"/>
  <c r="J817" i="14"/>
  <c r="P817" i="14" s="1"/>
  <c r="O816" i="14"/>
  <c r="N816" i="14"/>
  <c r="N816" i="14" a="1"/>
  <c r="J816" i="14"/>
  <c r="P816" i="14" s="1"/>
  <c r="N815" i="14"/>
  <c r="N815" i="14" a="1"/>
  <c r="J815" i="14"/>
  <c r="N814" i="14" a="1"/>
  <c r="N814" i="14" s="1"/>
  <c r="J814" i="14"/>
  <c r="N813" i="14"/>
  <c r="P813" i="14" s="1"/>
  <c r="N813" i="14" a="1"/>
  <c r="J813" i="14"/>
  <c r="O813" i="14" s="1"/>
  <c r="N812" i="14"/>
  <c r="P812" i="14" s="1"/>
  <c r="N812" i="14" a="1"/>
  <c r="J812" i="14"/>
  <c r="P811" i="14"/>
  <c r="O811" i="14"/>
  <c r="N811" i="14"/>
  <c r="N811" i="14" a="1"/>
  <c r="J811" i="14"/>
  <c r="N810" i="14" a="1"/>
  <c r="N810" i="14" s="1"/>
  <c r="J810" i="14"/>
  <c r="N809" i="14" a="1"/>
  <c r="N809" i="14" s="1"/>
  <c r="J809" i="14"/>
  <c r="P809" i="14" s="1"/>
  <c r="O808" i="14"/>
  <c r="N808" i="14"/>
  <c r="N808" i="14" a="1"/>
  <c r="J808" i="14"/>
  <c r="P808" i="14" s="1"/>
  <c r="N807" i="14"/>
  <c r="N807" i="14" a="1"/>
  <c r="J807" i="14"/>
  <c r="N806" i="14" a="1"/>
  <c r="N806" i="14" s="1"/>
  <c r="J806" i="14"/>
  <c r="N805" i="14"/>
  <c r="P805" i="14" s="1"/>
  <c r="N805" i="14" a="1"/>
  <c r="J805" i="14"/>
  <c r="O805" i="14" s="1"/>
  <c r="N804" i="14"/>
  <c r="P804" i="14" s="1"/>
  <c r="N804" i="14" a="1"/>
  <c r="J804" i="14"/>
  <c r="P803" i="14"/>
  <c r="O803" i="14"/>
  <c r="N803" i="14"/>
  <c r="N803" i="14" a="1"/>
  <c r="J803" i="14"/>
  <c r="N802" i="14" a="1"/>
  <c r="N802" i="14" s="1"/>
  <c r="J802" i="14"/>
  <c r="N801" i="14" a="1"/>
  <c r="N801" i="14" s="1"/>
  <c r="J801" i="14"/>
  <c r="P801" i="14" s="1"/>
  <c r="O800" i="14"/>
  <c r="N800" i="14"/>
  <c r="N800" i="14" a="1"/>
  <c r="J800" i="14"/>
  <c r="P800" i="14" s="1"/>
  <c r="N799" i="14"/>
  <c r="N799" i="14" a="1"/>
  <c r="J799" i="14"/>
  <c r="N798" i="14" a="1"/>
  <c r="N798" i="14" s="1"/>
  <c r="J798" i="14"/>
  <c r="N797" i="14" a="1"/>
  <c r="N797" i="14" s="1"/>
  <c r="P797" i="14" s="1"/>
  <c r="J797" i="14"/>
  <c r="N796" i="14"/>
  <c r="N796" i="14" a="1"/>
  <c r="J796" i="14"/>
  <c r="P795" i="14"/>
  <c r="O795" i="14"/>
  <c r="N795" i="14"/>
  <c r="N795" i="14" a="1"/>
  <c r="J795" i="14"/>
  <c r="N794" i="14" a="1"/>
  <c r="N794" i="14" s="1"/>
  <c r="J794" i="14"/>
  <c r="P794" i="14" s="1"/>
  <c r="N793" i="14" a="1"/>
  <c r="N793" i="14" s="1"/>
  <c r="J793" i="14"/>
  <c r="O792" i="14"/>
  <c r="N792" i="14"/>
  <c r="N792" i="14" a="1"/>
  <c r="J792" i="14"/>
  <c r="P792" i="14" s="1"/>
  <c r="O791" i="14"/>
  <c r="N791" i="14"/>
  <c r="N791" i="14" a="1"/>
  <c r="J791" i="14"/>
  <c r="P791" i="14" s="1"/>
  <c r="P790" i="14"/>
  <c r="N790" i="14" a="1"/>
  <c r="N790" i="14" s="1"/>
  <c r="J790" i="14"/>
  <c r="N789" i="14" a="1"/>
  <c r="N789" i="14" s="1"/>
  <c r="J789" i="14"/>
  <c r="N788" i="14"/>
  <c r="N788" i="14" a="1"/>
  <c r="J788" i="14"/>
  <c r="N787" i="14"/>
  <c r="N787" i="14" a="1"/>
  <c r="J787" i="14"/>
  <c r="P787" i="14" s="1"/>
  <c r="P786" i="14"/>
  <c r="O786" i="14"/>
  <c r="N786" i="14" a="1"/>
  <c r="N786" i="14" s="1"/>
  <c r="J786" i="14"/>
  <c r="N785" i="14" a="1"/>
  <c r="N785" i="14" s="1"/>
  <c r="J785" i="14"/>
  <c r="N784" i="14"/>
  <c r="O784" i="14" s="1"/>
  <c r="N784" i="14" a="1"/>
  <c r="J784" i="14"/>
  <c r="N783" i="14"/>
  <c r="N783" i="14" a="1"/>
  <c r="J783" i="14"/>
  <c r="P783" i="14" s="1"/>
  <c r="Q782" i="14"/>
  <c r="P782" i="14"/>
  <c r="N782" i="14" a="1"/>
  <c r="N782" i="14" s="1"/>
  <c r="J782" i="14"/>
  <c r="O782" i="14" s="1"/>
  <c r="N781" i="14" a="1"/>
  <c r="N781" i="14" s="1"/>
  <c r="J781" i="14"/>
  <c r="O780" i="14"/>
  <c r="N780" i="14"/>
  <c r="P780" i="14" s="1"/>
  <c r="N780" i="14" a="1"/>
  <c r="J780" i="14"/>
  <c r="O779" i="14"/>
  <c r="N779" i="14"/>
  <c r="P779" i="14" s="1"/>
  <c r="N779" i="14" a="1"/>
  <c r="J779" i="14"/>
  <c r="N778" i="14" a="1"/>
  <c r="N778" i="14" s="1"/>
  <c r="O778" i="14" s="1"/>
  <c r="J778" i="14"/>
  <c r="P778" i="14" s="1"/>
  <c r="N777" i="14"/>
  <c r="N777" i="14" a="1"/>
  <c r="J777" i="14"/>
  <c r="N776" i="14" a="1"/>
  <c r="N776" i="14" s="1"/>
  <c r="J776" i="14"/>
  <c r="N775" i="14"/>
  <c r="N775" i="14" a="1"/>
  <c r="J775" i="14"/>
  <c r="P775" i="14" s="1"/>
  <c r="N774" i="14" a="1"/>
  <c r="N774" i="14" s="1"/>
  <c r="P774" i="14" s="1"/>
  <c r="J774" i="14"/>
  <c r="O774" i="14" s="1"/>
  <c r="O773" i="14"/>
  <c r="N773" i="14"/>
  <c r="N773" i="14" a="1"/>
  <c r="J773" i="14"/>
  <c r="P773" i="14" s="1"/>
  <c r="N772" i="14"/>
  <c r="N772" i="14" a="1"/>
  <c r="J772" i="14"/>
  <c r="N771" i="14" a="1"/>
  <c r="N771" i="14" s="1"/>
  <c r="P771" i="14" s="1"/>
  <c r="J771" i="14"/>
  <c r="N770" i="14"/>
  <c r="N770" i="14" a="1"/>
  <c r="J770" i="14"/>
  <c r="P770" i="14" s="1"/>
  <c r="N769" i="14"/>
  <c r="O769" i="14" s="1"/>
  <c r="N769" i="14" a="1"/>
  <c r="J769" i="14"/>
  <c r="P769" i="14" s="1"/>
  <c r="P768" i="14"/>
  <c r="O768" i="14"/>
  <c r="N768" i="14"/>
  <c r="N768" i="14" a="1"/>
  <c r="J768" i="14"/>
  <c r="N767" i="14" a="1"/>
  <c r="N767" i="14" s="1"/>
  <c r="J767" i="14"/>
  <c r="N766" i="14" a="1"/>
  <c r="N766" i="14" s="1"/>
  <c r="P766" i="14" s="1"/>
  <c r="J766" i="14"/>
  <c r="O766" i="14" s="1"/>
  <c r="O765" i="14"/>
  <c r="N765" i="14"/>
  <c r="N765" i="14" a="1"/>
  <c r="J765" i="14"/>
  <c r="P765" i="14" s="1"/>
  <c r="N764" i="14"/>
  <c r="N764" i="14" a="1"/>
  <c r="J764" i="14"/>
  <c r="P763" i="14"/>
  <c r="N763" i="14" a="1"/>
  <c r="N763" i="14" s="1"/>
  <c r="J763" i="14"/>
  <c r="O763" i="14" s="1"/>
  <c r="N762" i="14" a="1"/>
  <c r="N762" i="14" s="1"/>
  <c r="J762" i="14"/>
  <c r="N761" i="14"/>
  <c r="O761" i="14" s="1"/>
  <c r="Q761" i="14" s="1"/>
  <c r="N761" i="14" a="1"/>
  <c r="J761" i="14"/>
  <c r="P761" i="14" s="1"/>
  <c r="P760" i="14"/>
  <c r="O760" i="14"/>
  <c r="N760" i="14"/>
  <c r="N760" i="14" a="1"/>
  <c r="J760" i="14"/>
  <c r="N759" i="14" a="1"/>
  <c r="N759" i="14" s="1"/>
  <c r="J759" i="14"/>
  <c r="N758" i="14" a="1"/>
  <c r="N758" i="14" s="1"/>
  <c r="P758" i="14" s="1"/>
  <c r="J758" i="14"/>
  <c r="O758" i="14" s="1"/>
  <c r="O757" i="14"/>
  <c r="N757" i="14"/>
  <c r="N757" i="14" a="1"/>
  <c r="J757" i="14"/>
  <c r="P757" i="14" s="1"/>
  <c r="O756" i="14"/>
  <c r="N756" i="14"/>
  <c r="N756" i="14" a="1"/>
  <c r="J756" i="14"/>
  <c r="P756" i="14" s="1"/>
  <c r="N755" i="14" a="1"/>
  <c r="N755" i="14" s="1"/>
  <c r="J755" i="14"/>
  <c r="N754" i="14"/>
  <c r="N754" i="14" a="1"/>
  <c r="J754" i="14"/>
  <c r="N753" i="14"/>
  <c r="O753" i="14" s="1"/>
  <c r="N753" i="14" a="1"/>
  <c r="J753" i="14"/>
  <c r="O752" i="14"/>
  <c r="N752" i="14"/>
  <c r="N752" i="14" a="1"/>
  <c r="J752" i="14"/>
  <c r="P752" i="14" s="1"/>
  <c r="N751" i="14" a="1"/>
  <c r="N751" i="14" s="1"/>
  <c r="P751" i="14" s="1"/>
  <c r="J751" i="14"/>
  <c r="N750" i="14" a="1"/>
  <c r="N750" i="14" s="1"/>
  <c r="P750" i="14" s="1"/>
  <c r="J750" i="14"/>
  <c r="O750" i="14" s="1"/>
  <c r="O749" i="14"/>
  <c r="N749" i="14"/>
  <c r="N749" i="14" a="1"/>
  <c r="J749" i="14"/>
  <c r="P749" i="14" s="1"/>
  <c r="N748" i="14"/>
  <c r="N748" i="14" a="1"/>
  <c r="J748" i="14"/>
  <c r="P748" i="14" s="1"/>
  <c r="N747" i="14" a="1"/>
  <c r="N747" i="14" s="1"/>
  <c r="J747" i="14"/>
  <c r="N746" i="14"/>
  <c r="N746" i="14" a="1"/>
  <c r="J746" i="14"/>
  <c r="P746" i="14" s="1"/>
  <c r="O745" i="14"/>
  <c r="N745" i="14"/>
  <c r="N745" i="14" a="1"/>
  <c r="J745" i="14"/>
  <c r="P745" i="14" s="1"/>
  <c r="N744" i="14"/>
  <c r="N744" i="14" a="1"/>
  <c r="J744" i="14"/>
  <c r="N743" i="14" a="1"/>
  <c r="N743" i="14" s="1"/>
  <c r="J743" i="14"/>
  <c r="O743" i="14" s="1"/>
  <c r="N742" i="14"/>
  <c r="P742" i="14" s="1"/>
  <c r="N742" i="14" a="1"/>
  <c r="J742" i="14"/>
  <c r="N741" i="14"/>
  <c r="O741" i="14" s="1"/>
  <c r="N741" i="14" a="1"/>
  <c r="J741" i="14"/>
  <c r="N740" i="14"/>
  <c r="N740" i="14" a="1"/>
  <c r="J740" i="14"/>
  <c r="P740" i="14" s="1"/>
  <c r="N739" i="14" a="1"/>
  <c r="N739" i="14" s="1"/>
  <c r="P739" i="14" s="1"/>
  <c r="J739" i="14"/>
  <c r="N738" i="14" a="1"/>
  <c r="N738" i="14" s="1"/>
  <c r="J738" i="14"/>
  <c r="N737" i="14"/>
  <c r="O737" i="14" s="1"/>
  <c r="N737" i="14" a="1"/>
  <c r="J737" i="14"/>
  <c r="N736" i="14"/>
  <c r="N736" i="14" a="1"/>
  <c r="J736" i="14"/>
  <c r="N735" i="14" a="1"/>
  <c r="N735" i="14" s="1"/>
  <c r="O735" i="14" s="1"/>
  <c r="J735" i="14"/>
  <c r="P734" i="14"/>
  <c r="N734" i="14"/>
  <c r="N734" i="14" a="1"/>
  <c r="J734" i="14"/>
  <c r="N733" i="14" a="1"/>
  <c r="N733" i="14" s="1"/>
  <c r="O733" i="14" s="1"/>
  <c r="J733" i="14"/>
  <c r="N732" i="14"/>
  <c r="N732" i="14" a="1"/>
  <c r="J732" i="14"/>
  <c r="P731" i="14"/>
  <c r="O731" i="14"/>
  <c r="N731" i="14" a="1"/>
  <c r="N731" i="14" s="1"/>
  <c r="J731" i="14"/>
  <c r="N730" i="14" a="1"/>
  <c r="N730" i="14" s="1"/>
  <c r="P730" i="14" s="1"/>
  <c r="J730" i="14"/>
  <c r="N729" i="14"/>
  <c r="O729" i="14" s="1"/>
  <c r="N729" i="14" a="1"/>
  <c r="J729" i="14"/>
  <c r="N728" i="14"/>
  <c r="N728" i="14" a="1"/>
  <c r="J728" i="14"/>
  <c r="P728" i="14" s="1"/>
  <c r="P727" i="14"/>
  <c r="Q727" i="14" s="1"/>
  <c r="O727" i="14"/>
  <c r="N727" i="14" a="1"/>
  <c r="N727" i="14" s="1"/>
  <c r="J727" i="14"/>
  <c r="N726" i="14" a="1"/>
  <c r="N726" i="14" s="1"/>
  <c r="J726" i="14"/>
  <c r="O725" i="14"/>
  <c r="N725" i="14"/>
  <c r="N725" i="14" a="1"/>
  <c r="J725" i="14"/>
  <c r="P725" i="14" s="1"/>
  <c r="N724" i="14"/>
  <c r="O724" i="14" s="1"/>
  <c r="N724" i="14" a="1"/>
  <c r="J724" i="14"/>
  <c r="P724" i="14" s="1"/>
  <c r="N723" i="14" a="1"/>
  <c r="N723" i="14" s="1"/>
  <c r="J723" i="14"/>
  <c r="P723" i="14" s="1"/>
  <c r="N722" i="14" a="1"/>
  <c r="N722" i="14" s="1"/>
  <c r="J722" i="14"/>
  <c r="N721" i="14" a="1"/>
  <c r="N721" i="14" s="1"/>
  <c r="J721" i="14"/>
  <c r="N720" i="14" a="1"/>
  <c r="N720" i="14" s="1"/>
  <c r="J720" i="14"/>
  <c r="N719" i="14"/>
  <c r="P719" i="14" s="1"/>
  <c r="N719" i="14" a="1"/>
  <c r="J719" i="14"/>
  <c r="P718" i="14"/>
  <c r="O718" i="14"/>
  <c r="N718" i="14"/>
  <c r="N718" i="14" a="1"/>
  <c r="J718" i="14"/>
  <c r="N717" i="14" a="1"/>
  <c r="N717" i="14" s="1"/>
  <c r="J717" i="14"/>
  <c r="N716" i="14" a="1"/>
  <c r="N716" i="14" s="1"/>
  <c r="P716" i="14" s="1"/>
  <c r="J716" i="14"/>
  <c r="N715" i="14"/>
  <c r="O715" i="14" s="1"/>
  <c r="N715" i="14" a="1"/>
  <c r="J715" i="14"/>
  <c r="P715" i="14" s="1"/>
  <c r="N714" i="14"/>
  <c r="N714" i="14" a="1"/>
  <c r="J714" i="14"/>
  <c r="P714" i="14" s="1"/>
  <c r="P713" i="14"/>
  <c r="N713" i="14" a="1"/>
  <c r="N713" i="14" s="1"/>
  <c r="J713" i="14"/>
  <c r="O713" i="14" s="1"/>
  <c r="N712" i="14" a="1"/>
  <c r="N712" i="14" s="1"/>
  <c r="J712" i="14"/>
  <c r="P712" i="14" s="1"/>
  <c r="N711" i="14"/>
  <c r="O711" i="14" s="1"/>
  <c r="N711" i="14" a="1"/>
  <c r="J711" i="14"/>
  <c r="P711" i="14" s="1"/>
  <c r="P710" i="14"/>
  <c r="O710" i="14"/>
  <c r="N710" i="14"/>
  <c r="N710" i="14" a="1"/>
  <c r="J710" i="14"/>
  <c r="N709" i="14" a="1"/>
  <c r="N709" i="14" s="1"/>
  <c r="J709" i="14"/>
  <c r="N708" i="14" a="1"/>
  <c r="N708" i="14" s="1"/>
  <c r="P708" i="14" s="1"/>
  <c r="J708" i="14"/>
  <c r="O708" i="14" s="1"/>
  <c r="N707" i="14"/>
  <c r="O707" i="14" s="1"/>
  <c r="N707" i="14" a="1"/>
  <c r="J707" i="14"/>
  <c r="N706" i="14"/>
  <c r="N706" i="14" a="1"/>
  <c r="J706" i="14"/>
  <c r="P706" i="14" s="1"/>
  <c r="P705" i="14"/>
  <c r="N705" i="14" a="1"/>
  <c r="N705" i="14" s="1"/>
  <c r="J705" i="14"/>
  <c r="N704" i="14" a="1"/>
  <c r="N704" i="14" s="1"/>
  <c r="J704" i="14"/>
  <c r="R703" i="14"/>
  <c r="N703" i="14"/>
  <c r="O703" i="14" s="1"/>
  <c r="Q703" i="14" s="1"/>
  <c r="N703" i="14" a="1"/>
  <c r="J703" i="14"/>
  <c r="P703" i="14" s="1"/>
  <c r="P702" i="14"/>
  <c r="O702" i="14"/>
  <c r="N702" i="14"/>
  <c r="N702" i="14" a="1"/>
  <c r="J702" i="14"/>
  <c r="N701" i="14" a="1"/>
  <c r="N701" i="14" s="1"/>
  <c r="J701" i="14"/>
  <c r="N700" i="14" a="1"/>
  <c r="N700" i="14" s="1"/>
  <c r="P700" i="14" s="1"/>
  <c r="J700" i="14"/>
  <c r="N699" i="14"/>
  <c r="O699" i="14" s="1"/>
  <c r="N699" i="14" a="1"/>
  <c r="J699" i="14"/>
  <c r="N698" i="14"/>
  <c r="N698" i="14" a="1"/>
  <c r="J698" i="14"/>
  <c r="P698" i="14" s="1"/>
  <c r="P697" i="14"/>
  <c r="Q697" i="14" s="1"/>
  <c r="N697" i="14" a="1"/>
  <c r="N697" i="14" s="1"/>
  <c r="O697" i="14" s="1"/>
  <c r="J697" i="14"/>
  <c r="N696" i="14" a="1"/>
  <c r="N696" i="14" s="1"/>
  <c r="J696" i="14"/>
  <c r="N695" i="14"/>
  <c r="O695" i="14" s="1"/>
  <c r="N695" i="14" a="1"/>
  <c r="J695" i="14"/>
  <c r="P695" i="14" s="1"/>
  <c r="P694" i="14"/>
  <c r="O694" i="14"/>
  <c r="N694" i="14"/>
  <c r="N694" i="14" a="1"/>
  <c r="J694" i="14"/>
  <c r="N693" i="14" a="1"/>
  <c r="N693" i="14" s="1"/>
  <c r="J693" i="14"/>
  <c r="N692" i="14" a="1"/>
  <c r="N692" i="14" s="1"/>
  <c r="P692" i="14" s="1"/>
  <c r="J692" i="14"/>
  <c r="O692" i="14" s="1"/>
  <c r="O691" i="14"/>
  <c r="N691" i="14"/>
  <c r="N691" i="14" a="1"/>
  <c r="J691" i="14"/>
  <c r="N690" i="14"/>
  <c r="N690" i="14" a="1"/>
  <c r="J690" i="14"/>
  <c r="N689" i="14" a="1"/>
  <c r="N689" i="14" s="1"/>
  <c r="O689" i="14" s="1"/>
  <c r="J689" i="14"/>
  <c r="N688" i="14"/>
  <c r="N688" i="14" a="1"/>
  <c r="J688" i="14"/>
  <c r="P688" i="14" s="1"/>
  <c r="N687" i="14"/>
  <c r="O687" i="14" s="1"/>
  <c r="N687" i="14" a="1"/>
  <c r="J687" i="14"/>
  <c r="P687" i="14" s="1"/>
  <c r="P686" i="14"/>
  <c r="O686" i="14"/>
  <c r="N686" i="14"/>
  <c r="N686" i="14" a="1"/>
  <c r="J686" i="14"/>
  <c r="N685" i="14" a="1"/>
  <c r="N685" i="14" s="1"/>
  <c r="J685" i="14"/>
  <c r="N684" i="14" a="1"/>
  <c r="N684" i="14" s="1"/>
  <c r="P684" i="14" s="1"/>
  <c r="J684" i="14"/>
  <c r="N683" i="14" a="1"/>
  <c r="N683" i="14" s="1"/>
  <c r="O683" i="14" s="1"/>
  <c r="J683" i="14"/>
  <c r="N682" i="14"/>
  <c r="N682" i="14" a="1"/>
  <c r="J682" i="14"/>
  <c r="N681" i="14" a="1"/>
  <c r="N681" i="14" s="1"/>
  <c r="J681" i="14"/>
  <c r="N680" i="14"/>
  <c r="N680" i="14" a="1"/>
  <c r="J680" i="14"/>
  <c r="N679" i="14"/>
  <c r="O679" i="14" s="1"/>
  <c r="N679" i="14" a="1"/>
  <c r="J679" i="14"/>
  <c r="P678" i="14"/>
  <c r="N678" i="14"/>
  <c r="N678" i="14" a="1"/>
  <c r="J678" i="14"/>
  <c r="O678" i="14" s="1"/>
  <c r="P677" i="14"/>
  <c r="N677" i="14" a="1"/>
  <c r="N677" i="14" s="1"/>
  <c r="J677" i="14"/>
  <c r="O677" i="14" s="1"/>
  <c r="N676" i="14"/>
  <c r="N676" i="14" a="1"/>
  <c r="J676" i="14"/>
  <c r="N675" i="14"/>
  <c r="O675" i="14" s="1"/>
  <c r="N675" i="14" a="1"/>
  <c r="J675" i="14"/>
  <c r="N674" i="14"/>
  <c r="N674" i="14" a="1"/>
  <c r="J674" i="14"/>
  <c r="N673" i="14" a="1"/>
  <c r="N673" i="14" s="1"/>
  <c r="J673" i="14"/>
  <c r="P673" i="14" s="1"/>
  <c r="N672" i="14" a="1"/>
  <c r="N672" i="14" s="1"/>
  <c r="P672" i="14" s="1"/>
  <c r="J672" i="14"/>
  <c r="O671" i="14"/>
  <c r="N671" i="14" a="1"/>
  <c r="N671" i="14" s="1"/>
  <c r="J671" i="14"/>
  <c r="O670" i="14"/>
  <c r="N670" i="14"/>
  <c r="N670" i="14" a="1"/>
  <c r="J670" i="14"/>
  <c r="P670" i="14" s="1"/>
  <c r="N669" i="14" a="1"/>
  <c r="N669" i="14" s="1"/>
  <c r="J669" i="14"/>
  <c r="N668" i="14"/>
  <c r="P668" i="14" s="1"/>
  <c r="N668" i="14" a="1"/>
  <c r="J668" i="14"/>
  <c r="N667" i="14" a="1"/>
  <c r="N667" i="14" s="1"/>
  <c r="O667" i="14" s="1"/>
  <c r="J667" i="14"/>
  <c r="P666" i="14"/>
  <c r="N666" i="14"/>
  <c r="N666" i="14" a="1"/>
  <c r="J666" i="14"/>
  <c r="O666" i="14" s="1"/>
  <c r="N665" i="14" a="1"/>
  <c r="N665" i="14" s="1"/>
  <c r="J665" i="14"/>
  <c r="N664" i="14" a="1"/>
  <c r="N664" i="14" s="1"/>
  <c r="J664" i="14"/>
  <c r="N663" i="14"/>
  <c r="O663" i="14" s="1"/>
  <c r="N663" i="14" a="1"/>
  <c r="J663" i="14"/>
  <c r="N662" i="14"/>
  <c r="N662" i="14" a="1"/>
  <c r="J662" i="14"/>
  <c r="P661" i="14"/>
  <c r="O661" i="14"/>
  <c r="N661" i="14" a="1"/>
  <c r="N661" i="14" s="1"/>
  <c r="J661" i="14"/>
  <c r="N660" i="14" a="1"/>
  <c r="N660" i="14" s="1"/>
  <c r="J660" i="14"/>
  <c r="P660" i="14" s="1"/>
  <c r="O659" i="14"/>
  <c r="N659" i="14"/>
  <c r="N659" i="14" a="1"/>
  <c r="J659" i="14"/>
  <c r="P659" i="14" s="1"/>
  <c r="O658" i="14"/>
  <c r="N658" i="14"/>
  <c r="P658" i="14" s="1"/>
  <c r="N658" i="14" a="1"/>
  <c r="J658" i="14"/>
  <c r="N657" i="14" a="1"/>
  <c r="N657" i="14" s="1"/>
  <c r="J657" i="14"/>
  <c r="O657" i="14" s="1"/>
  <c r="N656" i="14"/>
  <c r="N656" i="14" a="1"/>
  <c r="J656" i="14"/>
  <c r="P656" i="14" s="1"/>
  <c r="N655" i="14" a="1"/>
  <c r="N655" i="14" s="1"/>
  <c r="O655" i="14" s="1"/>
  <c r="J655" i="14"/>
  <c r="N654" i="14"/>
  <c r="N654" i="14" a="1"/>
  <c r="J654" i="14"/>
  <c r="N653" i="14" a="1"/>
  <c r="N653" i="14" s="1"/>
  <c r="P653" i="14" s="1"/>
  <c r="J653" i="14"/>
  <c r="N652" i="14" a="1"/>
  <c r="N652" i="14" s="1"/>
  <c r="P652" i="14" s="1"/>
  <c r="J652" i="14"/>
  <c r="O652" i="14" s="1"/>
  <c r="N651" i="14" a="1"/>
  <c r="N651" i="14" s="1"/>
  <c r="J651" i="14"/>
  <c r="O650" i="14"/>
  <c r="N650" i="14"/>
  <c r="N650" i="14" a="1"/>
  <c r="J650" i="14"/>
  <c r="P650" i="14" s="1"/>
  <c r="O649" i="14"/>
  <c r="N649" i="14" a="1"/>
  <c r="N649" i="14" s="1"/>
  <c r="J649" i="14"/>
  <c r="P649" i="14" s="1"/>
  <c r="N648" i="14"/>
  <c r="N648" i="14" a="1"/>
  <c r="J648" i="14"/>
  <c r="N647" i="14"/>
  <c r="N647" i="14" a="1"/>
  <c r="J647" i="14"/>
  <c r="P647" i="14" s="1"/>
  <c r="N646" i="14"/>
  <c r="N646" i="14" a="1"/>
  <c r="J646" i="14"/>
  <c r="P645" i="14"/>
  <c r="N645" i="14" a="1"/>
  <c r="N645" i="14" s="1"/>
  <c r="J645" i="14"/>
  <c r="N644" i="14" a="1"/>
  <c r="N644" i="14" s="1"/>
  <c r="P644" i="14" s="1"/>
  <c r="J644" i="14"/>
  <c r="O644" i="14" s="1"/>
  <c r="N643" i="14" a="1"/>
  <c r="N643" i="14" s="1"/>
  <c r="J643" i="14"/>
  <c r="O642" i="14"/>
  <c r="N642" i="14"/>
  <c r="N642" i="14" a="1"/>
  <c r="J642" i="14"/>
  <c r="P642" i="14" s="1"/>
  <c r="O641" i="14"/>
  <c r="N641" i="14" a="1"/>
  <c r="N641" i="14" s="1"/>
  <c r="J641" i="14"/>
  <c r="P641" i="14" s="1"/>
  <c r="N640" i="14"/>
  <c r="N640" i="14" a="1"/>
  <c r="J640" i="14"/>
  <c r="N639" i="14"/>
  <c r="N639" i="14" a="1"/>
  <c r="J639" i="14"/>
  <c r="P639" i="14" s="1"/>
  <c r="N638" i="14"/>
  <c r="N638" i="14" a="1"/>
  <c r="J638" i="14"/>
  <c r="P637" i="14"/>
  <c r="N637" i="14" a="1"/>
  <c r="N637" i="14" s="1"/>
  <c r="J637" i="14"/>
  <c r="N636" i="14" a="1"/>
  <c r="N636" i="14" s="1"/>
  <c r="P636" i="14" s="1"/>
  <c r="J636" i="14"/>
  <c r="O636" i="14" s="1"/>
  <c r="N635" i="14" a="1"/>
  <c r="N635" i="14" s="1"/>
  <c r="J635" i="14"/>
  <c r="O634" i="14"/>
  <c r="N634" i="14"/>
  <c r="N634" i="14" a="1"/>
  <c r="J634" i="14"/>
  <c r="P634" i="14" s="1"/>
  <c r="O633" i="14"/>
  <c r="N633" i="14" a="1"/>
  <c r="N633" i="14" s="1"/>
  <c r="J633" i="14"/>
  <c r="P633" i="14" s="1"/>
  <c r="N632" i="14"/>
  <c r="N632" i="14" a="1"/>
  <c r="J632" i="14"/>
  <c r="N631" i="14"/>
  <c r="N631" i="14" a="1"/>
  <c r="J631" i="14"/>
  <c r="P631" i="14" s="1"/>
  <c r="N630" i="14"/>
  <c r="N630" i="14" a="1"/>
  <c r="J630" i="14"/>
  <c r="P629" i="14"/>
  <c r="N629" i="14" a="1"/>
  <c r="N629" i="14" s="1"/>
  <c r="J629" i="14"/>
  <c r="N628" i="14" a="1"/>
  <c r="N628" i="14" s="1"/>
  <c r="P628" i="14" s="1"/>
  <c r="J628" i="14"/>
  <c r="O628" i="14" s="1"/>
  <c r="N627" i="14" a="1"/>
  <c r="N627" i="14" s="1"/>
  <c r="J627" i="14"/>
  <c r="O626" i="14"/>
  <c r="N626" i="14"/>
  <c r="N626" i="14" a="1"/>
  <c r="J626" i="14"/>
  <c r="P626" i="14" s="1"/>
  <c r="O625" i="14"/>
  <c r="N625" i="14" a="1"/>
  <c r="N625" i="14" s="1"/>
  <c r="J625" i="14"/>
  <c r="P625" i="14" s="1"/>
  <c r="N624" i="14"/>
  <c r="N624" i="14" a="1"/>
  <c r="J624" i="14"/>
  <c r="N623" i="14"/>
  <c r="N623" i="14" a="1"/>
  <c r="J623" i="14"/>
  <c r="P623" i="14" s="1"/>
  <c r="N622" i="14"/>
  <c r="N622" i="14" a="1"/>
  <c r="J622" i="14"/>
  <c r="P621" i="14"/>
  <c r="N621" i="14" a="1"/>
  <c r="N621" i="14" s="1"/>
  <c r="J621" i="14"/>
  <c r="N620" i="14" a="1"/>
  <c r="N620" i="14" s="1"/>
  <c r="P620" i="14" s="1"/>
  <c r="J620" i="14"/>
  <c r="O620" i="14" s="1"/>
  <c r="N619" i="14" a="1"/>
  <c r="N619" i="14" s="1"/>
  <c r="J619" i="14"/>
  <c r="O618" i="14"/>
  <c r="Q618" i="14" s="1"/>
  <c r="N618" i="14"/>
  <c r="N618" i="14" a="1"/>
  <c r="J618" i="14"/>
  <c r="P618" i="14" s="1"/>
  <c r="O617" i="14"/>
  <c r="N617" i="14" a="1"/>
  <c r="N617" i="14" s="1"/>
  <c r="J617" i="14"/>
  <c r="P617" i="14" s="1"/>
  <c r="N616" i="14"/>
  <c r="N616" i="14" a="1"/>
  <c r="J616" i="14"/>
  <c r="N615" i="14"/>
  <c r="N615" i="14" a="1"/>
  <c r="J615" i="14"/>
  <c r="N614" i="14"/>
  <c r="N614" i="14" a="1"/>
  <c r="J614" i="14"/>
  <c r="P613" i="14"/>
  <c r="N613" i="14" a="1"/>
  <c r="N613" i="14" s="1"/>
  <c r="J613" i="14"/>
  <c r="N612" i="14" a="1"/>
  <c r="N612" i="14" s="1"/>
  <c r="P612" i="14" s="1"/>
  <c r="J612" i="14"/>
  <c r="R611" i="14"/>
  <c r="O611" i="14"/>
  <c r="Q611" i="14" s="1"/>
  <c r="N611" i="14" a="1"/>
  <c r="N611" i="14" s="1"/>
  <c r="P611" i="14" s="1"/>
  <c r="J611" i="14"/>
  <c r="R610" i="14"/>
  <c r="O610" i="14"/>
  <c r="Q610" i="14" s="1"/>
  <c r="N610" i="14"/>
  <c r="N610" i="14" a="1"/>
  <c r="J610" i="14"/>
  <c r="P610" i="14" s="1"/>
  <c r="N609" i="14" a="1"/>
  <c r="N609" i="14" s="1"/>
  <c r="J609" i="14"/>
  <c r="N608" i="14"/>
  <c r="N608" i="14" a="1"/>
  <c r="J608" i="14"/>
  <c r="N607" i="14"/>
  <c r="N607" i="14" a="1"/>
  <c r="J607" i="14"/>
  <c r="P607" i="14" s="1"/>
  <c r="P606" i="14"/>
  <c r="N606" i="14"/>
  <c r="O606" i="14" s="1"/>
  <c r="N606" i="14" a="1"/>
  <c r="J606" i="14"/>
  <c r="N605" i="14" a="1"/>
  <c r="N605" i="14" s="1"/>
  <c r="P605" i="14" s="1"/>
  <c r="J605" i="14"/>
  <c r="N604" i="14" a="1"/>
  <c r="N604" i="14" s="1"/>
  <c r="P604" i="14" s="1"/>
  <c r="J604" i="14"/>
  <c r="N603" i="14" a="1"/>
  <c r="N603" i="14" s="1"/>
  <c r="J603" i="14"/>
  <c r="N602" i="14"/>
  <c r="N602" i="14" a="1"/>
  <c r="J602" i="14"/>
  <c r="O601" i="14"/>
  <c r="N601" i="14" a="1"/>
  <c r="N601" i="14" s="1"/>
  <c r="J601" i="14"/>
  <c r="N600" i="14"/>
  <c r="N600" i="14" a="1"/>
  <c r="J600" i="14"/>
  <c r="N599" i="14"/>
  <c r="N599" i="14" a="1"/>
  <c r="J599" i="14"/>
  <c r="P598" i="14"/>
  <c r="N598" i="14"/>
  <c r="O598" i="14" s="1"/>
  <c r="N598" i="14" a="1"/>
  <c r="J598" i="14"/>
  <c r="N597" i="14" a="1"/>
  <c r="N597" i="14" s="1"/>
  <c r="P597" i="14" s="1"/>
  <c r="J597" i="14"/>
  <c r="P596" i="14"/>
  <c r="N596" i="14" a="1"/>
  <c r="N596" i="14" s="1"/>
  <c r="J596" i="14"/>
  <c r="O596" i="14" s="1"/>
  <c r="N595" i="14"/>
  <c r="N595" i="14" a="1"/>
  <c r="J595" i="14"/>
  <c r="N594" i="14"/>
  <c r="N594" i="14" a="1"/>
  <c r="J594" i="14"/>
  <c r="P594" i="14" s="1"/>
  <c r="O593" i="14"/>
  <c r="N593" i="14" a="1"/>
  <c r="N593" i="14" s="1"/>
  <c r="J593" i="14"/>
  <c r="P593" i="14" s="1"/>
  <c r="N592" i="14" a="1"/>
  <c r="N592" i="14" s="1"/>
  <c r="J592" i="14"/>
  <c r="N591" i="14"/>
  <c r="N591" i="14" a="1"/>
  <c r="J591" i="14"/>
  <c r="P591" i="14" s="1"/>
  <c r="P590" i="14"/>
  <c r="N590" i="14"/>
  <c r="O590" i="14" s="1"/>
  <c r="N590" i="14" a="1"/>
  <c r="J590" i="14"/>
  <c r="N589" i="14" a="1"/>
  <c r="N589" i="14" s="1"/>
  <c r="J589" i="14"/>
  <c r="P588" i="14"/>
  <c r="Q588" i="14" s="1"/>
  <c r="N588" i="14" a="1"/>
  <c r="N588" i="14" s="1"/>
  <c r="J588" i="14"/>
  <c r="O588" i="14" s="1"/>
  <c r="R588" i="14" s="1"/>
  <c r="N587" i="14"/>
  <c r="N587" i="14" a="1"/>
  <c r="J587" i="14"/>
  <c r="O586" i="14"/>
  <c r="N586" i="14"/>
  <c r="N586" i="14" a="1"/>
  <c r="J586" i="14"/>
  <c r="P586" i="14" s="1"/>
  <c r="P585" i="14"/>
  <c r="O585" i="14"/>
  <c r="N585" i="14" a="1"/>
  <c r="N585" i="14" s="1"/>
  <c r="J585" i="14"/>
  <c r="N584" i="14"/>
  <c r="N584" i="14" a="1"/>
  <c r="J584" i="14"/>
  <c r="N583" i="14" a="1"/>
  <c r="N583" i="14" s="1"/>
  <c r="J583" i="14"/>
  <c r="P582" i="14"/>
  <c r="O582" i="14"/>
  <c r="N582" i="14"/>
  <c r="N582" i="14" a="1"/>
  <c r="J582" i="14"/>
  <c r="N581" i="14" a="1"/>
  <c r="N581" i="14" s="1"/>
  <c r="J581" i="14"/>
  <c r="P580" i="14"/>
  <c r="N580" i="14" a="1"/>
  <c r="N580" i="14" s="1"/>
  <c r="J580" i="14"/>
  <c r="O580" i="14" s="1"/>
  <c r="N579" i="14" a="1"/>
  <c r="N579" i="14" s="1"/>
  <c r="J579" i="14"/>
  <c r="N578" i="14"/>
  <c r="O578" i="14" s="1"/>
  <c r="N578" i="14" a="1"/>
  <c r="J578" i="14"/>
  <c r="N577" i="14" a="1"/>
  <c r="N577" i="14" s="1"/>
  <c r="J577" i="14"/>
  <c r="P576" i="14"/>
  <c r="N576" i="14"/>
  <c r="N576" i="14" a="1"/>
  <c r="J576" i="14"/>
  <c r="O576" i="14" s="1"/>
  <c r="N575" i="14" a="1"/>
  <c r="N575" i="14" s="1"/>
  <c r="J575" i="14"/>
  <c r="P574" i="14"/>
  <c r="O574" i="14"/>
  <c r="N574" i="14"/>
  <c r="N574" i="14" a="1"/>
  <c r="J574" i="14"/>
  <c r="O573" i="14"/>
  <c r="N573" i="14" a="1"/>
  <c r="N573" i="14" s="1"/>
  <c r="P573" i="14" s="1"/>
  <c r="J573" i="14"/>
  <c r="N572" i="14" a="1"/>
  <c r="N572" i="14" s="1"/>
  <c r="J572" i="14"/>
  <c r="N571" i="14"/>
  <c r="N571" i="14" a="1"/>
  <c r="J571" i="14"/>
  <c r="N570" i="14" a="1"/>
  <c r="N570" i="14" s="1"/>
  <c r="J570" i="14"/>
  <c r="P569" i="14"/>
  <c r="N569" i="14" a="1"/>
  <c r="N569" i="14" s="1"/>
  <c r="O569" i="14" s="1"/>
  <c r="J569" i="14"/>
  <c r="N568" i="14"/>
  <c r="N568" i="14" a="1"/>
  <c r="J568" i="14"/>
  <c r="N567" i="14"/>
  <c r="N567" i="14" a="1"/>
  <c r="J567" i="14"/>
  <c r="N566" i="14"/>
  <c r="N566" i="14" a="1"/>
  <c r="J566" i="14"/>
  <c r="N565" i="14" a="1"/>
  <c r="N565" i="14" s="1"/>
  <c r="J565" i="14"/>
  <c r="N564" i="14" a="1"/>
  <c r="N564" i="14" s="1"/>
  <c r="P564" i="14" s="1"/>
  <c r="J564" i="14"/>
  <c r="Q563" i="14"/>
  <c r="P563" i="14"/>
  <c r="N563" i="14" a="1"/>
  <c r="N563" i="14" s="1"/>
  <c r="O563" i="14" s="1"/>
  <c r="J563" i="14"/>
  <c r="N562" i="14"/>
  <c r="N562" i="14" a="1"/>
  <c r="J562" i="14"/>
  <c r="P561" i="14"/>
  <c r="N561" i="14" a="1"/>
  <c r="N561" i="14" s="1"/>
  <c r="J561" i="14"/>
  <c r="N560" i="14"/>
  <c r="N560" i="14" a="1"/>
  <c r="J560" i="14"/>
  <c r="R559" i="14"/>
  <c r="O559" i="14"/>
  <c r="Q559" i="14" s="1"/>
  <c r="N559" i="14" a="1"/>
  <c r="N559" i="14" s="1"/>
  <c r="J559" i="14"/>
  <c r="P559" i="14" s="1"/>
  <c r="O558" i="14"/>
  <c r="N558" i="14" a="1"/>
  <c r="N558" i="14" s="1"/>
  <c r="J558" i="14"/>
  <c r="P558" i="14" s="1"/>
  <c r="N557" i="14" a="1"/>
  <c r="N557" i="14" s="1"/>
  <c r="J557" i="14"/>
  <c r="N556" i="14"/>
  <c r="N556" i="14" a="1"/>
  <c r="J556" i="14"/>
  <c r="P556" i="14" s="1"/>
  <c r="O555" i="14"/>
  <c r="N555" i="14"/>
  <c r="P555" i="14" s="1"/>
  <c r="N555" i="14" a="1"/>
  <c r="J555" i="14"/>
  <c r="P554" i="14"/>
  <c r="N554" i="14"/>
  <c r="N554" i="14" a="1"/>
  <c r="J554" i="14"/>
  <c r="O554" i="14" s="1"/>
  <c r="N553" i="14" a="1"/>
  <c r="N553" i="14" s="1"/>
  <c r="P553" i="14" s="1"/>
  <c r="J553" i="14"/>
  <c r="N552" i="14"/>
  <c r="N552" i="14" a="1"/>
  <c r="J552" i="14"/>
  <c r="O551" i="14"/>
  <c r="N551" i="14" a="1"/>
  <c r="N551" i="14" s="1"/>
  <c r="J551" i="14"/>
  <c r="P551" i="14" s="1"/>
  <c r="P550" i="14"/>
  <c r="N550" i="14" a="1"/>
  <c r="N550" i="14" s="1"/>
  <c r="J550" i="14"/>
  <c r="O550" i="14" s="1"/>
  <c r="N549" i="14" a="1"/>
  <c r="N549" i="14" s="1"/>
  <c r="J549" i="14"/>
  <c r="N548" i="14"/>
  <c r="N548" i="14" a="1"/>
  <c r="J548" i="14"/>
  <c r="O547" i="14"/>
  <c r="N547" i="14"/>
  <c r="P547" i="14" s="1"/>
  <c r="N547" i="14" a="1"/>
  <c r="J547" i="14"/>
  <c r="N546" i="14"/>
  <c r="N546" i="14" a="1"/>
  <c r="J546" i="14"/>
  <c r="Q545" i="14"/>
  <c r="P545" i="14"/>
  <c r="N545" i="14" a="1"/>
  <c r="N545" i="14" s="1"/>
  <c r="J545" i="14"/>
  <c r="O545" i="14" s="1"/>
  <c r="N544" i="14" a="1"/>
  <c r="N544" i="14" s="1"/>
  <c r="J544" i="14"/>
  <c r="O543" i="14"/>
  <c r="N543" i="14" a="1"/>
  <c r="N543" i="14" s="1"/>
  <c r="J543" i="14"/>
  <c r="N542" i="14" a="1"/>
  <c r="N542" i="14" s="1"/>
  <c r="P542" i="14" s="1"/>
  <c r="J542" i="14"/>
  <c r="N541" i="14" a="1"/>
  <c r="N541" i="14" s="1"/>
  <c r="J541" i="14"/>
  <c r="N540" i="14"/>
  <c r="N540" i="14" a="1"/>
  <c r="J540" i="14"/>
  <c r="P540" i="14" s="1"/>
  <c r="O539" i="14"/>
  <c r="N539" i="14"/>
  <c r="P539" i="14" s="1"/>
  <c r="N539" i="14" a="1"/>
  <c r="J539" i="14"/>
  <c r="P538" i="14"/>
  <c r="N538" i="14"/>
  <c r="N538" i="14" a="1"/>
  <c r="J538" i="14"/>
  <c r="O538" i="14" s="1"/>
  <c r="P537" i="14"/>
  <c r="N537" i="14" a="1"/>
  <c r="N537" i="14" s="1"/>
  <c r="J537" i="14"/>
  <c r="O537" i="14" s="1"/>
  <c r="N536" i="14"/>
  <c r="N536" i="14" a="1"/>
  <c r="J536" i="14"/>
  <c r="N535" i="14" a="1"/>
  <c r="N535" i="14" s="1"/>
  <c r="O535" i="14" s="1"/>
  <c r="J535" i="14"/>
  <c r="P534" i="14"/>
  <c r="N534" i="14" a="1"/>
  <c r="N534" i="14" s="1"/>
  <c r="J534" i="14"/>
  <c r="O534" i="14" s="1"/>
  <c r="N533" i="14" a="1"/>
  <c r="N533" i="14" s="1"/>
  <c r="J533" i="14"/>
  <c r="N532" i="14"/>
  <c r="N532" i="14" a="1"/>
  <c r="J532" i="14"/>
  <c r="N531" i="14"/>
  <c r="N531" i="14" a="1"/>
  <c r="J531" i="14"/>
  <c r="N530" i="14"/>
  <c r="N530" i="14" a="1"/>
  <c r="J530" i="14"/>
  <c r="O530" i="14" s="1"/>
  <c r="P529" i="14"/>
  <c r="N529" i="14" a="1"/>
  <c r="N529" i="14" s="1"/>
  <c r="J529" i="14"/>
  <c r="N528" i="14" a="1"/>
  <c r="N528" i="14" s="1"/>
  <c r="J528" i="14"/>
  <c r="R527" i="14"/>
  <c r="O527" i="14"/>
  <c r="Q527" i="14" s="1"/>
  <c r="N527" i="14" a="1"/>
  <c r="N527" i="14" s="1"/>
  <c r="J527" i="14"/>
  <c r="P527" i="14" s="1"/>
  <c r="O526" i="14"/>
  <c r="N526" i="14" a="1"/>
  <c r="N526" i="14" s="1"/>
  <c r="J526" i="14"/>
  <c r="P526" i="14" s="1"/>
  <c r="N525" i="14" a="1"/>
  <c r="N525" i="14" s="1"/>
  <c r="J525" i="14"/>
  <c r="N524" i="14"/>
  <c r="N524" i="14" a="1"/>
  <c r="J524" i="14"/>
  <c r="P524" i="14" s="1"/>
  <c r="N523" i="14"/>
  <c r="P523" i="14" s="1"/>
  <c r="N523" i="14" a="1"/>
  <c r="J523" i="14"/>
  <c r="N522" i="14"/>
  <c r="N522" i="14" a="1"/>
  <c r="J522" i="14"/>
  <c r="N521" i="14" a="1"/>
  <c r="N521" i="14" s="1"/>
  <c r="P521" i="14" s="1"/>
  <c r="J521" i="14"/>
  <c r="N520" i="14" a="1"/>
  <c r="N520" i="14" s="1"/>
  <c r="J520" i="14"/>
  <c r="R519" i="14"/>
  <c r="O519" i="14"/>
  <c r="Q519" i="14" s="1"/>
  <c r="N519" i="14" a="1"/>
  <c r="N519" i="14" s="1"/>
  <c r="J519" i="14"/>
  <c r="P519" i="14" s="1"/>
  <c r="P518" i="14"/>
  <c r="O518" i="14"/>
  <c r="N518" i="14" a="1"/>
  <c r="N518" i="14" s="1"/>
  <c r="J518" i="14"/>
  <c r="O517" i="14"/>
  <c r="N517" i="14" a="1"/>
  <c r="N517" i="14" s="1"/>
  <c r="J517" i="14"/>
  <c r="N516" i="14"/>
  <c r="N516" i="14" a="1"/>
  <c r="J516" i="14"/>
  <c r="Q515" i="14"/>
  <c r="O515" i="14"/>
  <c r="N515" i="14"/>
  <c r="P515" i="14" s="1"/>
  <c r="N515" i="14" a="1"/>
  <c r="J515" i="14"/>
  <c r="N514" i="14"/>
  <c r="N514" i="14" a="1"/>
  <c r="J514" i="14"/>
  <c r="O514" i="14" s="1"/>
  <c r="N513" i="14" a="1"/>
  <c r="N513" i="14" s="1"/>
  <c r="J513" i="14"/>
  <c r="P513" i="14" s="1"/>
  <c r="P512" i="14"/>
  <c r="N512" i="14" a="1"/>
  <c r="N512" i="14" s="1"/>
  <c r="O512" i="14" s="1"/>
  <c r="J512" i="14"/>
  <c r="N511" i="14" a="1"/>
  <c r="N511" i="14" s="1"/>
  <c r="O511" i="14" s="1"/>
  <c r="J511" i="14"/>
  <c r="N510" i="14" a="1"/>
  <c r="N510" i="14" s="1"/>
  <c r="J510" i="14"/>
  <c r="O510" i="14" s="1"/>
  <c r="O509" i="14"/>
  <c r="N509" i="14"/>
  <c r="N509" i="14" a="1"/>
  <c r="J509" i="14"/>
  <c r="P509" i="14" s="1"/>
  <c r="N508" i="14" a="1"/>
  <c r="N508" i="14" s="1"/>
  <c r="J508" i="14"/>
  <c r="N507" i="14"/>
  <c r="N507" i="14" a="1"/>
  <c r="J507" i="14"/>
  <c r="N506" i="14"/>
  <c r="P506" i="14" s="1"/>
  <c r="N506" i="14" a="1"/>
  <c r="J506" i="14"/>
  <c r="Q505" i="14"/>
  <c r="P505" i="14"/>
  <c r="N505" i="14" a="1"/>
  <c r="N505" i="14" s="1"/>
  <c r="J505" i="14"/>
  <c r="O505" i="14" s="1"/>
  <c r="N504" i="14" a="1"/>
  <c r="N504" i="14" s="1"/>
  <c r="J504" i="14"/>
  <c r="N503" i="14"/>
  <c r="N503" i="14" a="1"/>
  <c r="J503" i="14"/>
  <c r="O502" i="14"/>
  <c r="N502" i="14" a="1"/>
  <c r="N502" i="14" s="1"/>
  <c r="J502" i="14"/>
  <c r="P502" i="14" s="1"/>
  <c r="N501" i="14"/>
  <c r="N501" i="14" a="1"/>
  <c r="J501" i="14"/>
  <c r="N500" i="14" a="1"/>
  <c r="N500" i="14" s="1"/>
  <c r="J500" i="14"/>
  <c r="P499" i="14"/>
  <c r="O499" i="14"/>
  <c r="Q499" i="14" s="1"/>
  <c r="N499" i="14"/>
  <c r="N499" i="14" a="1"/>
  <c r="J499" i="14"/>
  <c r="P498" i="14"/>
  <c r="N498" i="14" a="1"/>
  <c r="N498" i="14" s="1"/>
  <c r="O498" i="14" s="1"/>
  <c r="J498" i="14"/>
  <c r="N497" i="14" a="1"/>
  <c r="N497" i="14" s="1"/>
  <c r="J497" i="14"/>
  <c r="P496" i="14"/>
  <c r="O496" i="14"/>
  <c r="N496" i="14"/>
  <c r="N496" i="14" a="1"/>
  <c r="J496" i="14"/>
  <c r="N495" i="14"/>
  <c r="N495" i="14" a="1"/>
  <c r="J495" i="14"/>
  <c r="O495" i="14" s="1"/>
  <c r="N494" i="14" a="1"/>
  <c r="N494" i="14" s="1"/>
  <c r="J494" i="14"/>
  <c r="P493" i="14"/>
  <c r="N493" i="14"/>
  <c r="N493" i="14" a="1"/>
  <c r="J493" i="14"/>
  <c r="O493" i="14" s="1"/>
  <c r="O492" i="14"/>
  <c r="N492" i="14"/>
  <c r="N492" i="14" a="1"/>
  <c r="J492" i="14"/>
  <c r="N491" i="14"/>
  <c r="P491" i="14" s="1"/>
  <c r="N491" i="14" a="1"/>
  <c r="J491" i="14"/>
  <c r="O490" i="14"/>
  <c r="N490" i="14"/>
  <c r="N490" i="14" a="1"/>
  <c r="J490" i="14"/>
  <c r="P490" i="14" s="1"/>
  <c r="N489" i="14"/>
  <c r="P489" i="14" s="1"/>
  <c r="N489" i="14" a="1"/>
  <c r="J489" i="14"/>
  <c r="N488" i="14"/>
  <c r="N488" i="14" a="1"/>
  <c r="J488" i="14"/>
  <c r="N487" i="14"/>
  <c r="O487" i="14" s="1"/>
  <c r="N487" i="14" a="1"/>
  <c r="J487" i="14"/>
  <c r="N486" i="14" a="1"/>
  <c r="N486" i="14" s="1"/>
  <c r="J486" i="14"/>
  <c r="P486" i="14" s="1"/>
  <c r="N485" i="14" a="1"/>
  <c r="N485" i="14" s="1"/>
  <c r="J485" i="14"/>
  <c r="O484" i="14"/>
  <c r="N484" i="14"/>
  <c r="N484" i="14" a="1"/>
  <c r="J484" i="14"/>
  <c r="P484" i="14" s="1"/>
  <c r="N483" i="14"/>
  <c r="N483" i="14" a="1"/>
  <c r="J483" i="14"/>
  <c r="O483" i="14" s="1"/>
  <c r="P482" i="14"/>
  <c r="N482" i="14"/>
  <c r="N482" i="14" a="1"/>
  <c r="J482" i="14"/>
  <c r="O482" i="14" s="1"/>
  <c r="N481" i="14" a="1"/>
  <c r="N481" i="14" s="1"/>
  <c r="P481" i="14" s="1"/>
  <c r="J481" i="14"/>
  <c r="N480" i="14" a="1"/>
  <c r="N480" i="14" s="1"/>
  <c r="P480" i="14" s="1"/>
  <c r="J480" i="14"/>
  <c r="O480" i="14" s="1"/>
  <c r="N479" i="14" a="1"/>
  <c r="N479" i="14" s="1"/>
  <c r="O479" i="14" s="1"/>
  <c r="J479" i="14"/>
  <c r="P479" i="14" s="1"/>
  <c r="N478" i="14"/>
  <c r="N478" i="14" a="1"/>
  <c r="J478" i="14"/>
  <c r="P477" i="14"/>
  <c r="N477" i="14"/>
  <c r="N477" i="14" a="1"/>
  <c r="J477" i="14"/>
  <c r="O477" i="14" s="1"/>
  <c r="N476" i="14" a="1"/>
  <c r="N476" i="14" s="1"/>
  <c r="J476" i="14"/>
  <c r="Q475" i="14"/>
  <c r="N475" i="14"/>
  <c r="P475" i="14" s="1"/>
  <c r="N475" i="14" a="1"/>
  <c r="J475" i="14"/>
  <c r="O475" i="14" s="1"/>
  <c r="R475" i="14" s="1"/>
  <c r="P474" i="14"/>
  <c r="O474" i="14"/>
  <c r="N474" i="14"/>
  <c r="N474" i="14" a="1"/>
  <c r="J474" i="14"/>
  <c r="N473" i="14" a="1"/>
  <c r="N473" i="14" s="1"/>
  <c r="J473" i="14"/>
  <c r="O473" i="14" s="1"/>
  <c r="P472" i="14"/>
  <c r="N472" i="14" a="1"/>
  <c r="N472" i="14" s="1"/>
  <c r="J472" i="14"/>
  <c r="N471" i="14"/>
  <c r="O471" i="14" s="1"/>
  <c r="N471" i="14" a="1"/>
  <c r="J471" i="14"/>
  <c r="O470" i="14"/>
  <c r="Q470" i="14" s="1"/>
  <c r="N470" i="14"/>
  <c r="N470" i="14" a="1"/>
  <c r="J470" i="14"/>
  <c r="P470" i="14" s="1"/>
  <c r="O469" i="14"/>
  <c r="N469" i="14"/>
  <c r="N469" i="14" a="1"/>
  <c r="J469" i="14"/>
  <c r="P469" i="14" s="1"/>
  <c r="N468" i="14"/>
  <c r="N468" i="14" a="1"/>
  <c r="J468" i="14"/>
  <c r="N467" i="14"/>
  <c r="P467" i="14" s="1"/>
  <c r="N467" i="14" a="1"/>
  <c r="J467" i="14"/>
  <c r="O467" i="14" s="1"/>
  <c r="N466" i="14"/>
  <c r="P466" i="14" s="1"/>
  <c r="N466" i="14" a="1"/>
  <c r="J466" i="14"/>
  <c r="N465" i="14" a="1"/>
  <c r="N465" i="14" s="1"/>
  <c r="J465" i="14"/>
  <c r="N464" i="14" a="1"/>
  <c r="N464" i="14" s="1"/>
  <c r="P464" i="14" s="1"/>
  <c r="J464" i="14"/>
  <c r="O464" i="14" s="1"/>
  <c r="Q464" i="14" s="1"/>
  <c r="R464" i="14" s="1"/>
  <c r="N463" i="14" a="1"/>
  <c r="N463" i="14" s="1"/>
  <c r="O463" i="14" s="1"/>
  <c r="J463" i="14"/>
  <c r="N462" i="14"/>
  <c r="N462" i="14" a="1"/>
  <c r="J462" i="14"/>
  <c r="P462" i="14" s="1"/>
  <c r="N461" i="14"/>
  <c r="N461" i="14" a="1"/>
  <c r="J461" i="14"/>
  <c r="P461" i="14" s="1"/>
  <c r="N460" i="14" a="1"/>
  <c r="N460" i="14" s="1"/>
  <c r="J460" i="14"/>
  <c r="N459" i="14" a="1"/>
  <c r="N459" i="14" s="1"/>
  <c r="P459" i="14" s="1"/>
  <c r="J459" i="14"/>
  <c r="N458" i="14"/>
  <c r="P458" i="14" s="1"/>
  <c r="N458" i="14" a="1"/>
  <c r="J458" i="14"/>
  <c r="P457" i="14"/>
  <c r="O457" i="14"/>
  <c r="N457" i="14" a="1"/>
  <c r="N457" i="14" s="1"/>
  <c r="J457" i="14"/>
  <c r="Q456" i="14"/>
  <c r="P456" i="14"/>
  <c r="N456" i="14" a="1"/>
  <c r="N456" i="14" s="1"/>
  <c r="J456" i="14"/>
  <c r="O456" i="14" s="1"/>
  <c r="R456" i="14" s="1"/>
  <c r="N455" i="14" a="1"/>
  <c r="N455" i="14" s="1"/>
  <c r="O455" i="14" s="1"/>
  <c r="J455" i="14"/>
  <c r="N454" i="14"/>
  <c r="N454" i="14" a="1"/>
  <c r="J454" i="14"/>
  <c r="O454" i="14" s="1"/>
  <c r="P453" i="14"/>
  <c r="O453" i="14"/>
  <c r="N453" i="14"/>
  <c r="N453" i="14" a="1"/>
  <c r="J453" i="14"/>
  <c r="N452" i="14" a="1"/>
  <c r="N452" i="14" s="1"/>
  <c r="J452" i="14"/>
  <c r="N451" i="14" a="1"/>
  <c r="N451" i="14" s="1"/>
  <c r="P451" i="14" s="1"/>
  <c r="J451" i="14"/>
  <c r="N450" i="14"/>
  <c r="P450" i="14" s="1"/>
  <c r="N450" i="14" a="1"/>
  <c r="J450" i="14"/>
  <c r="P449" i="14"/>
  <c r="O449" i="14"/>
  <c r="N449" i="14" a="1"/>
  <c r="N449" i="14" s="1"/>
  <c r="J449" i="14"/>
  <c r="Q448" i="14"/>
  <c r="P448" i="14"/>
  <c r="N448" i="14" a="1"/>
  <c r="N448" i="14" s="1"/>
  <c r="J448" i="14"/>
  <c r="O448" i="14" s="1"/>
  <c r="R448" i="14" s="1"/>
  <c r="N447" i="14" a="1"/>
  <c r="N447" i="14" s="1"/>
  <c r="O447" i="14" s="1"/>
  <c r="J447" i="14"/>
  <c r="P447" i="14" s="1"/>
  <c r="N446" i="14"/>
  <c r="N446" i="14" a="1"/>
  <c r="J446" i="14"/>
  <c r="O446" i="14" s="1"/>
  <c r="P445" i="14"/>
  <c r="O445" i="14"/>
  <c r="N445" i="14"/>
  <c r="N445" i="14" a="1"/>
  <c r="J445" i="14"/>
  <c r="N444" i="14" a="1"/>
  <c r="N444" i="14" s="1"/>
  <c r="J444" i="14"/>
  <c r="N443" i="14" a="1"/>
  <c r="N443" i="14" s="1"/>
  <c r="P443" i="14" s="1"/>
  <c r="J443" i="14"/>
  <c r="N442" i="14"/>
  <c r="P442" i="14" s="1"/>
  <c r="N442" i="14" a="1"/>
  <c r="J442" i="14"/>
  <c r="P441" i="14"/>
  <c r="N441" i="14" a="1"/>
  <c r="N441" i="14" s="1"/>
  <c r="J441" i="14"/>
  <c r="O441" i="14" s="1"/>
  <c r="N440" i="14" a="1"/>
  <c r="N440" i="14" s="1"/>
  <c r="J440" i="14"/>
  <c r="O440" i="14" s="1"/>
  <c r="N439" i="14" a="1"/>
  <c r="N439" i="14" s="1"/>
  <c r="O439" i="14" s="1"/>
  <c r="J439" i="14"/>
  <c r="N438" i="14"/>
  <c r="N438" i="14" a="1"/>
  <c r="J438" i="14"/>
  <c r="O438" i="14" s="1"/>
  <c r="P437" i="14"/>
  <c r="O437" i="14"/>
  <c r="N437" i="14"/>
  <c r="N437" i="14" a="1"/>
  <c r="J437" i="14"/>
  <c r="N436" i="14" a="1"/>
  <c r="N436" i="14" s="1"/>
  <c r="J436" i="14"/>
  <c r="N435" i="14"/>
  <c r="P435" i="14" s="1"/>
  <c r="N435" i="14" a="1"/>
  <c r="J435" i="14"/>
  <c r="N434" i="14" a="1"/>
  <c r="N434" i="14" s="1"/>
  <c r="J434" i="14"/>
  <c r="P433" i="14"/>
  <c r="N433" i="14" a="1"/>
  <c r="N433" i="14" s="1"/>
  <c r="J433" i="14"/>
  <c r="O433" i="14" s="1"/>
  <c r="N432" i="14" a="1"/>
  <c r="N432" i="14" s="1"/>
  <c r="J432" i="14"/>
  <c r="P432" i="14" s="1"/>
  <c r="O431" i="14"/>
  <c r="N431" i="14"/>
  <c r="N431" i="14" a="1"/>
  <c r="J431" i="14"/>
  <c r="P431" i="14" s="1"/>
  <c r="N430" i="14"/>
  <c r="N430" i="14" a="1"/>
  <c r="J430" i="14"/>
  <c r="O430" i="14" s="1"/>
  <c r="P429" i="14"/>
  <c r="N429" i="14"/>
  <c r="N429" i="14" a="1"/>
  <c r="J429" i="14"/>
  <c r="O429" i="14" s="1"/>
  <c r="N428" i="14"/>
  <c r="P428" i="14" s="1"/>
  <c r="N428" i="14" a="1"/>
  <c r="J428" i="14"/>
  <c r="N427" i="14" a="1"/>
  <c r="N427" i="14" s="1"/>
  <c r="P427" i="14" s="1"/>
  <c r="J427" i="14"/>
  <c r="O427" i="14" s="1"/>
  <c r="P426" i="14"/>
  <c r="O426" i="14"/>
  <c r="N426" i="14"/>
  <c r="N426" i="14" a="1"/>
  <c r="J426" i="14"/>
  <c r="N425" i="14" a="1"/>
  <c r="N425" i="14" s="1"/>
  <c r="J425" i="14"/>
  <c r="P425" i="14" s="1"/>
  <c r="P424" i="14"/>
  <c r="N424" i="14" a="1"/>
  <c r="N424" i="14" s="1"/>
  <c r="J424" i="14"/>
  <c r="O424" i="14" s="1"/>
  <c r="N423" i="14" a="1"/>
  <c r="N423" i="14" s="1"/>
  <c r="J423" i="14"/>
  <c r="O422" i="14"/>
  <c r="N422" i="14"/>
  <c r="N422" i="14" a="1"/>
  <c r="J422" i="14"/>
  <c r="P422" i="14" s="1"/>
  <c r="N421" i="14"/>
  <c r="O421" i="14" s="1"/>
  <c r="N421" i="14" a="1"/>
  <c r="J421" i="14"/>
  <c r="P421" i="14" s="1"/>
  <c r="N420" i="14"/>
  <c r="N420" i="14" a="1"/>
  <c r="J420" i="14"/>
  <c r="O419" i="14"/>
  <c r="N419" i="14"/>
  <c r="N419" i="14" a="1"/>
  <c r="J419" i="14"/>
  <c r="P419" i="14" s="1"/>
  <c r="N418" i="14" a="1"/>
  <c r="N418" i="14" s="1"/>
  <c r="P418" i="14" s="1"/>
  <c r="J418" i="14"/>
  <c r="N417" i="14" a="1"/>
  <c r="N417" i="14" s="1"/>
  <c r="P417" i="14" s="1"/>
  <c r="J417" i="14"/>
  <c r="N416" i="14"/>
  <c r="O416" i="14" s="1"/>
  <c r="N416" i="14" a="1"/>
  <c r="J416" i="14"/>
  <c r="P416" i="14" s="1"/>
  <c r="P415" i="14"/>
  <c r="O415" i="14"/>
  <c r="N415" i="14"/>
  <c r="N415" i="14" a="1"/>
  <c r="J415" i="14"/>
  <c r="N414" i="14" a="1"/>
  <c r="N414" i="14" s="1"/>
  <c r="J414" i="14"/>
  <c r="N413" i="14" a="1"/>
  <c r="N413" i="14" s="1"/>
  <c r="J413" i="14"/>
  <c r="N412" i="14"/>
  <c r="N412" i="14" a="1"/>
  <c r="J412" i="14"/>
  <c r="O411" i="14"/>
  <c r="N411" i="14"/>
  <c r="N411" i="14" a="1"/>
  <c r="J411" i="14"/>
  <c r="P411" i="14" s="1"/>
  <c r="N410" i="14" a="1"/>
  <c r="N410" i="14" s="1"/>
  <c r="P410" i="14" s="1"/>
  <c r="J410" i="14"/>
  <c r="N409" i="14" a="1"/>
  <c r="N409" i="14" s="1"/>
  <c r="P409" i="14" s="1"/>
  <c r="J409" i="14"/>
  <c r="N408" i="14"/>
  <c r="O408" i="14" s="1"/>
  <c r="N408" i="14" a="1"/>
  <c r="J408" i="14"/>
  <c r="P408" i="14" s="1"/>
  <c r="P407" i="14"/>
  <c r="O407" i="14"/>
  <c r="N407" i="14"/>
  <c r="N407" i="14" a="1"/>
  <c r="J407" i="14"/>
  <c r="N406" i="14" a="1"/>
  <c r="N406" i="14" s="1"/>
  <c r="J406" i="14"/>
  <c r="N405" i="14" a="1"/>
  <c r="N405" i="14" s="1"/>
  <c r="J405" i="14"/>
  <c r="N404" i="14"/>
  <c r="N404" i="14" a="1"/>
  <c r="J404" i="14"/>
  <c r="O403" i="14"/>
  <c r="N403" i="14"/>
  <c r="N403" i="14" a="1"/>
  <c r="J403" i="14"/>
  <c r="P403" i="14" s="1"/>
  <c r="N402" i="14" a="1"/>
  <c r="N402" i="14" s="1"/>
  <c r="P402" i="14" s="1"/>
  <c r="J402" i="14"/>
  <c r="N401" i="14" a="1"/>
  <c r="N401" i="14" s="1"/>
  <c r="P401" i="14" s="1"/>
  <c r="J401" i="14"/>
  <c r="O401" i="14" s="1"/>
  <c r="N400" i="14"/>
  <c r="O400" i="14" s="1"/>
  <c r="N400" i="14" a="1"/>
  <c r="J400" i="14"/>
  <c r="P399" i="14"/>
  <c r="O399" i="14"/>
  <c r="N399" i="14"/>
  <c r="N399" i="14" a="1"/>
  <c r="J399" i="14"/>
  <c r="N398" i="14" a="1"/>
  <c r="N398" i="14" s="1"/>
  <c r="J398" i="14"/>
  <c r="N397" i="14" a="1"/>
  <c r="N397" i="14" s="1"/>
  <c r="J397" i="14"/>
  <c r="N396" i="14"/>
  <c r="N396" i="14" a="1"/>
  <c r="J396" i="14"/>
  <c r="O395" i="14"/>
  <c r="N395" i="14"/>
  <c r="N395" i="14" a="1"/>
  <c r="J395" i="14"/>
  <c r="P395" i="14" s="1"/>
  <c r="P394" i="14"/>
  <c r="N394" i="14" a="1"/>
  <c r="N394" i="14" s="1"/>
  <c r="J394" i="14"/>
  <c r="O394" i="14" s="1"/>
  <c r="N393" i="14" a="1"/>
  <c r="N393" i="14" s="1"/>
  <c r="P393" i="14" s="1"/>
  <c r="J393" i="14"/>
  <c r="N392" i="14"/>
  <c r="O392" i="14" s="1"/>
  <c r="N392" i="14" a="1"/>
  <c r="J392" i="14"/>
  <c r="P392" i="14" s="1"/>
  <c r="P391" i="14"/>
  <c r="O391" i="14"/>
  <c r="N391" i="14"/>
  <c r="N391" i="14" a="1"/>
  <c r="J391" i="14"/>
  <c r="P390" i="14"/>
  <c r="N390" i="14" a="1"/>
  <c r="N390" i="14" s="1"/>
  <c r="J390" i="14"/>
  <c r="N389" i="14" a="1"/>
  <c r="N389" i="14" s="1"/>
  <c r="J389" i="14"/>
  <c r="P389" i="14" s="1"/>
  <c r="N388" i="14"/>
  <c r="N388" i="14" a="1"/>
  <c r="J388" i="14"/>
  <c r="O387" i="14"/>
  <c r="N387" i="14"/>
  <c r="N387" i="14" a="1"/>
  <c r="J387" i="14"/>
  <c r="P387" i="14" s="1"/>
  <c r="N386" i="14" a="1"/>
  <c r="N386" i="14" s="1"/>
  <c r="J386" i="14"/>
  <c r="O386" i="14" s="1"/>
  <c r="Q385" i="14"/>
  <c r="N385" i="14"/>
  <c r="P385" i="14" s="1"/>
  <c r="N385" i="14" a="1"/>
  <c r="J385" i="14"/>
  <c r="O385" i="14" s="1"/>
  <c r="N384" i="14"/>
  <c r="O384" i="14" s="1"/>
  <c r="N384" i="14" a="1"/>
  <c r="J384" i="14"/>
  <c r="P384" i="14" s="1"/>
  <c r="P383" i="14"/>
  <c r="O383" i="14"/>
  <c r="N383" i="14"/>
  <c r="N383" i="14" a="1"/>
  <c r="J383" i="14"/>
  <c r="N382" i="14" a="1"/>
  <c r="N382" i="14" s="1"/>
  <c r="P382" i="14" s="1"/>
  <c r="J382" i="14"/>
  <c r="N381" i="14" a="1"/>
  <c r="N381" i="14" s="1"/>
  <c r="J381" i="14"/>
  <c r="O380" i="14"/>
  <c r="Q380" i="14" s="1"/>
  <c r="N380" i="14"/>
  <c r="P380" i="14" s="1"/>
  <c r="N380" i="14" a="1"/>
  <c r="J380" i="14"/>
  <c r="O379" i="14"/>
  <c r="N379" i="14"/>
  <c r="N379" i="14" a="1"/>
  <c r="J379" i="14"/>
  <c r="P379" i="14" s="1"/>
  <c r="N378" i="14" a="1"/>
  <c r="N378" i="14" s="1"/>
  <c r="J378" i="14"/>
  <c r="N377" i="14" a="1"/>
  <c r="N377" i="14" s="1"/>
  <c r="P377" i="14" s="1"/>
  <c r="J377" i="14"/>
  <c r="N376" i="14"/>
  <c r="O376" i="14" s="1"/>
  <c r="N376" i="14" a="1"/>
  <c r="J376" i="14"/>
  <c r="P376" i="14" s="1"/>
  <c r="P375" i="14"/>
  <c r="O375" i="14"/>
  <c r="Q375" i="14" s="1"/>
  <c r="N375" i="14"/>
  <c r="N375" i="14" a="1"/>
  <c r="J375" i="14"/>
  <c r="N374" i="14" a="1"/>
  <c r="N374" i="14" s="1"/>
  <c r="P374" i="14" s="1"/>
  <c r="J374" i="14"/>
  <c r="N373" i="14" a="1"/>
  <c r="N373" i="14" s="1"/>
  <c r="J373" i="14"/>
  <c r="N372" i="14"/>
  <c r="P372" i="14" s="1"/>
  <c r="N372" i="14" a="1"/>
  <c r="J372" i="14"/>
  <c r="N371" i="14"/>
  <c r="N371" i="14" a="1"/>
  <c r="J371" i="14"/>
  <c r="N370" i="14" a="1"/>
  <c r="N370" i="14" s="1"/>
  <c r="J370" i="14"/>
  <c r="O370" i="14" s="1"/>
  <c r="N369" i="14" a="1"/>
  <c r="N369" i="14" s="1"/>
  <c r="P369" i="14" s="1"/>
  <c r="J369" i="14"/>
  <c r="N368" i="14"/>
  <c r="O368" i="14" s="1"/>
  <c r="N368" i="14" a="1"/>
  <c r="J368" i="14"/>
  <c r="P367" i="14"/>
  <c r="O367" i="14"/>
  <c r="Q367" i="14" s="1"/>
  <c r="N367" i="14"/>
  <c r="N367" i="14" a="1"/>
  <c r="J367" i="14"/>
  <c r="N366" i="14" a="1"/>
  <c r="N366" i="14" s="1"/>
  <c r="J366" i="14"/>
  <c r="N365" i="14" a="1"/>
  <c r="N365" i="14" s="1"/>
  <c r="J365" i="14"/>
  <c r="Q364" i="14"/>
  <c r="O364" i="14"/>
  <c r="R364" i="14" s="1"/>
  <c r="N364" i="14"/>
  <c r="P364" i="14" s="1"/>
  <c r="N364" i="14" a="1"/>
  <c r="J364" i="14"/>
  <c r="O363" i="14"/>
  <c r="N363" i="14"/>
  <c r="N363" i="14" a="1"/>
  <c r="J363" i="14"/>
  <c r="P363" i="14" s="1"/>
  <c r="N362" i="14" a="1"/>
  <c r="N362" i="14" s="1"/>
  <c r="J362" i="14"/>
  <c r="O362" i="14" s="1"/>
  <c r="N361" i="14" a="1"/>
  <c r="N361" i="14" s="1"/>
  <c r="P361" i="14" s="1"/>
  <c r="J361" i="14"/>
  <c r="N360" i="14"/>
  <c r="O360" i="14" s="1"/>
  <c r="N360" i="14" a="1"/>
  <c r="J360" i="14"/>
  <c r="P359" i="14"/>
  <c r="O359" i="14"/>
  <c r="N359" i="14"/>
  <c r="N359" i="14" a="1"/>
  <c r="J359" i="14"/>
  <c r="O358" i="14"/>
  <c r="N358" i="14" a="1"/>
  <c r="N358" i="14" s="1"/>
  <c r="J358" i="14"/>
  <c r="P358" i="14" s="1"/>
  <c r="N357" i="14"/>
  <c r="N357" i="14" a="1"/>
  <c r="J357" i="14"/>
  <c r="O356" i="14"/>
  <c r="N356" i="14"/>
  <c r="N356" i="14" a="1"/>
  <c r="J356" i="14"/>
  <c r="P356" i="14" s="1"/>
  <c r="N355" i="14"/>
  <c r="N355" i="14" a="1"/>
  <c r="J355" i="14"/>
  <c r="P355" i="14" s="1"/>
  <c r="N354" i="14" a="1"/>
  <c r="N354" i="14" s="1"/>
  <c r="J354" i="14"/>
  <c r="N353" i="14" a="1"/>
  <c r="N353" i="14" s="1"/>
  <c r="P353" i="14" s="1"/>
  <c r="J353" i="14"/>
  <c r="N352" i="14"/>
  <c r="O352" i="14" s="1"/>
  <c r="N352" i="14" a="1"/>
  <c r="J352" i="14"/>
  <c r="P351" i="14"/>
  <c r="O351" i="14"/>
  <c r="N351" i="14"/>
  <c r="N351" i="14" a="1"/>
  <c r="J351" i="14"/>
  <c r="O350" i="14"/>
  <c r="N350" i="14" a="1"/>
  <c r="N350" i="14" s="1"/>
  <c r="J350" i="14"/>
  <c r="P350" i="14" s="1"/>
  <c r="N349" i="14" a="1"/>
  <c r="N349" i="14" s="1"/>
  <c r="P349" i="14" s="1"/>
  <c r="J349" i="14"/>
  <c r="O348" i="14"/>
  <c r="N348" i="14"/>
  <c r="N348" i="14" a="1"/>
  <c r="J348" i="14"/>
  <c r="P348" i="14" s="1"/>
  <c r="O347" i="14"/>
  <c r="N347" i="14"/>
  <c r="N347" i="14" a="1"/>
  <c r="J347" i="14"/>
  <c r="O346" i="14"/>
  <c r="N346" i="14" a="1"/>
  <c r="N346" i="14" s="1"/>
  <c r="J346" i="14"/>
  <c r="P346" i="14" s="1"/>
  <c r="N345" i="14"/>
  <c r="P345" i="14" s="1"/>
  <c r="N345" i="14" a="1"/>
  <c r="J345" i="14"/>
  <c r="N344" i="14" a="1"/>
  <c r="N344" i="14" s="1"/>
  <c r="O344" i="14" s="1"/>
  <c r="J344" i="14"/>
  <c r="P343" i="14"/>
  <c r="O343" i="14"/>
  <c r="N343" i="14"/>
  <c r="N343" i="14" a="1"/>
  <c r="J343" i="14"/>
  <c r="N342" i="14" a="1"/>
  <c r="N342" i="14" s="1"/>
  <c r="P342" i="14" s="1"/>
  <c r="J342" i="14"/>
  <c r="N341" i="14"/>
  <c r="P341" i="14" s="1"/>
  <c r="N341" i="14" a="1"/>
  <c r="J341" i="14"/>
  <c r="N340" i="14" a="1"/>
  <c r="N340" i="14" s="1"/>
  <c r="O340" i="14" s="1"/>
  <c r="J340" i="14"/>
  <c r="N339" i="14"/>
  <c r="N339" i="14" a="1"/>
  <c r="J339" i="14"/>
  <c r="O339" i="14" s="1"/>
  <c r="P338" i="14"/>
  <c r="O338" i="14"/>
  <c r="N338" i="14" a="1"/>
  <c r="N338" i="14" s="1"/>
  <c r="J338" i="14"/>
  <c r="N337" i="14" a="1"/>
  <c r="N337" i="14" s="1"/>
  <c r="J337" i="14"/>
  <c r="O337" i="14" s="1"/>
  <c r="N336" i="14" a="1"/>
  <c r="N336" i="14" s="1"/>
  <c r="O336" i="14" s="1"/>
  <c r="J336" i="14"/>
  <c r="O335" i="14"/>
  <c r="N335" i="14"/>
  <c r="N335" i="14" a="1"/>
  <c r="J335" i="14"/>
  <c r="P335" i="14" s="1"/>
  <c r="Q334" i="14"/>
  <c r="P334" i="14"/>
  <c r="O334" i="14"/>
  <c r="N334" i="14" a="1"/>
  <c r="N334" i="14" s="1"/>
  <c r="J334" i="14"/>
  <c r="N333" i="14" a="1"/>
  <c r="N333" i="14" s="1"/>
  <c r="J333" i="14"/>
  <c r="N332" i="14" a="1"/>
  <c r="N332" i="14" s="1"/>
  <c r="J332" i="14"/>
  <c r="O331" i="14"/>
  <c r="N331" i="14"/>
  <c r="N331" i="14" a="1"/>
  <c r="J331" i="14"/>
  <c r="P331" i="14" s="1"/>
  <c r="N330" i="14" a="1"/>
  <c r="N330" i="14" s="1"/>
  <c r="J330" i="14"/>
  <c r="P330" i="14" s="1"/>
  <c r="N329" i="14"/>
  <c r="N329" i="14" a="1"/>
  <c r="J329" i="14"/>
  <c r="O329" i="14" s="1"/>
  <c r="P328" i="14"/>
  <c r="O328" i="14"/>
  <c r="Q328" i="14" s="1"/>
  <c r="N328" i="14"/>
  <c r="N328" i="14" a="1"/>
  <c r="J328" i="14"/>
  <c r="N327" i="14"/>
  <c r="N327" i="14" a="1"/>
  <c r="J327" i="14"/>
  <c r="P327" i="14" s="1"/>
  <c r="P326" i="14"/>
  <c r="O326" i="14"/>
  <c r="Q326" i="14" s="1"/>
  <c r="N326" i="14" a="1"/>
  <c r="N326" i="14" s="1"/>
  <c r="J326" i="14"/>
  <c r="N325" i="14" a="1"/>
  <c r="N325" i="14" s="1"/>
  <c r="O325" i="14" s="1"/>
  <c r="J325" i="14"/>
  <c r="P325" i="14" s="1"/>
  <c r="N324" i="14"/>
  <c r="N324" i="14" a="1"/>
  <c r="J324" i="14"/>
  <c r="O324" i="14" s="1"/>
  <c r="N323" i="14"/>
  <c r="N323" i="14" a="1"/>
  <c r="J323" i="14"/>
  <c r="P323" i="14" s="1"/>
  <c r="N322" i="14"/>
  <c r="P322" i="14" s="1"/>
  <c r="N322" i="14" a="1"/>
  <c r="J322" i="14"/>
  <c r="O322" i="14" s="1"/>
  <c r="N321" i="14" a="1"/>
  <c r="N321" i="14" s="1"/>
  <c r="P321" i="14" s="1"/>
  <c r="J321" i="14"/>
  <c r="N320" i="14" a="1"/>
  <c r="N320" i="14" s="1"/>
  <c r="J320" i="14"/>
  <c r="N319" i="14" a="1"/>
  <c r="N319" i="14" s="1"/>
  <c r="P319" i="14" s="1"/>
  <c r="J319" i="14"/>
  <c r="O319" i="14" s="1"/>
  <c r="N318" i="14" a="1"/>
  <c r="N318" i="14" s="1"/>
  <c r="O318" i="14" s="1"/>
  <c r="J318" i="14"/>
  <c r="N317" i="14" a="1"/>
  <c r="N317" i="14" s="1"/>
  <c r="J317" i="14"/>
  <c r="O316" i="14"/>
  <c r="N316" i="14"/>
  <c r="N316" i="14" a="1"/>
  <c r="J316" i="14"/>
  <c r="P316" i="14" s="1"/>
  <c r="N315" i="14"/>
  <c r="N315" i="14" a="1"/>
  <c r="J315" i="14"/>
  <c r="P315" i="14" s="1"/>
  <c r="N314" i="14" a="1"/>
  <c r="N314" i="14" s="1"/>
  <c r="P314" i="14" s="1"/>
  <c r="J314" i="14"/>
  <c r="O314" i="14" s="1"/>
  <c r="N313" i="14"/>
  <c r="P313" i="14" s="1"/>
  <c r="N313" i="14" a="1"/>
  <c r="J313" i="14"/>
  <c r="O313" i="14" s="1"/>
  <c r="N312" i="14" a="1"/>
  <c r="N312" i="14" s="1"/>
  <c r="O312" i="14" s="1"/>
  <c r="J312" i="14"/>
  <c r="P311" i="14"/>
  <c r="O311" i="14"/>
  <c r="N311" i="14"/>
  <c r="N311" i="14" a="1"/>
  <c r="J311" i="14"/>
  <c r="N310" i="14" a="1"/>
  <c r="N310" i="14" s="1"/>
  <c r="J310" i="14"/>
  <c r="N309" i="14" a="1"/>
  <c r="N309" i="14" s="1"/>
  <c r="J309" i="14"/>
  <c r="P309" i="14" s="1"/>
  <c r="O308" i="14"/>
  <c r="N308" i="14"/>
  <c r="N308" i="14" a="1"/>
  <c r="J308" i="14"/>
  <c r="P308" i="14" s="1"/>
  <c r="N307" i="14"/>
  <c r="N307" i="14" a="1"/>
  <c r="J307" i="14"/>
  <c r="P307" i="14" s="1"/>
  <c r="N306" i="14" a="1"/>
  <c r="N306" i="14" s="1"/>
  <c r="P306" i="14" s="1"/>
  <c r="J306" i="14"/>
  <c r="N305" i="14"/>
  <c r="P305" i="14" s="1"/>
  <c r="N305" i="14" a="1"/>
  <c r="J305" i="14"/>
  <c r="O305" i="14" s="1"/>
  <c r="N304" i="14" a="1"/>
  <c r="N304" i="14" s="1"/>
  <c r="O304" i="14" s="1"/>
  <c r="J304" i="14"/>
  <c r="P304" i="14" s="1"/>
  <c r="P303" i="14"/>
  <c r="O303" i="14"/>
  <c r="N303" i="14"/>
  <c r="N303" i="14" a="1"/>
  <c r="J303" i="14"/>
  <c r="N302" i="14" a="1"/>
  <c r="N302" i="14" s="1"/>
  <c r="J302" i="14"/>
  <c r="P302" i="14" s="1"/>
  <c r="N301" i="14" a="1"/>
  <c r="N301" i="14" s="1"/>
  <c r="J301" i="14"/>
  <c r="O300" i="14"/>
  <c r="N300" i="14"/>
  <c r="N300" i="14" a="1"/>
  <c r="J300" i="14"/>
  <c r="P300" i="14" s="1"/>
  <c r="N299" i="14"/>
  <c r="N299" i="14" a="1"/>
  <c r="J299" i="14"/>
  <c r="P299" i="14" s="1"/>
  <c r="N298" i="14" a="1"/>
  <c r="N298" i="14" s="1"/>
  <c r="P298" i="14" s="1"/>
  <c r="J298" i="14"/>
  <c r="O298" i="14" s="1"/>
  <c r="N297" i="14"/>
  <c r="P297" i="14" s="1"/>
  <c r="N297" i="14" a="1"/>
  <c r="J297" i="14"/>
  <c r="O297" i="14" s="1"/>
  <c r="N296" i="14" a="1"/>
  <c r="N296" i="14" s="1"/>
  <c r="O296" i="14" s="1"/>
  <c r="J296" i="14"/>
  <c r="P296" i="14" s="1"/>
  <c r="P295" i="14"/>
  <c r="O295" i="14"/>
  <c r="N295" i="14"/>
  <c r="N295" i="14" a="1"/>
  <c r="J295" i="14"/>
  <c r="N294" i="14" a="1"/>
  <c r="N294" i="14" s="1"/>
  <c r="J294" i="14"/>
  <c r="N293" i="14" a="1"/>
  <c r="N293" i="14" s="1"/>
  <c r="J293" i="14"/>
  <c r="O292" i="14"/>
  <c r="N292" i="14"/>
  <c r="N292" i="14" a="1"/>
  <c r="J292" i="14"/>
  <c r="P292" i="14" s="1"/>
  <c r="N291" i="14"/>
  <c r="N291" i="14" a="1"/>
  <c r="J291" i="14"/>
  <c r="P291" i="14" s="1"/>
  <c r="N290" i="14" a="1"/>
  <c r="N290" i="14" s="1"/>
  <c r="P290" i="14" s="1"/>
  <c r="J290" i="14"/>
  <c r="N289" i="14"/>
  <c r="P289" i="14" s="1"/>
  <c r="N289" i="14" a="1"/>
  <c r="J289" i="14"/>
  <c r="O289" i="14" s="1"/>
  <c r="N288" i="14" a="1"/>
  <c r="N288" i="14" s="1"/>
  <c r="O288" i="14" s="1"/>
  <c r="J288" i="14"/>
  <c r="P287" i="14"/>
  <c r="O287" i="14"/>
  <c r="N287" i="14"/>
  <c r="N287" i="14" a="1"/>
  <c r="J287" i="14"/>
  <c r="N286" i="14" a="1"/>
  <c r="N286" i="14" s="1"/>
  <c r="J286" i="14"/>
  <c r="N285" i="14" a="1"/>
  <c r="N285" i="14" s="1"/>
  <c r="J285" i="14"/>
  <c r="P285" i="14" s="1"/>
  <c r="O284" i="14"/>
  <c r="N284" i="14"/>
  <c r="N284" i="14" a="1"/>
  <c r="J284" i="14"/>
  <c r="P284" i="14" s="1"/>
  <c r="N283" i="14"/>
  <c r="N283" i="14" a="1"/>
  <c r="J283" i="14"/>
  <c r="N282" i="14" a="1"/>
  <c r="N282" i="14" s="1"/>
  <c r="P282" i="14" s="1"/>
  <c r="J282" i="14"/>
  <c r="N281" i="14"/>
  <c r="P281" i="14" s="1"/>
  <c r="N281" i="14" a="1"/>
  <c r="J281" i="14"/>
  <c r="O281" i="14" s="1"/>
  <c r="N280" i="14" a="1"/>
  <c r="N280" i="14" s="1"/>
  <c r="O280" i="14" s="1"/>
  <c r="J280" i="14"/>
  <c r="P279" i="14"/>
  <c r="O279" i="14"/>
  <c r="N279" i="14"/>
  <c r="N279" i="14" a="1"/>
  <c r="J279" i="14"/>
  <c r="N278" i="14" a="1"/>
  <c r="N278" i="14" s="1"/>
  <c r="J278" i="14"/>
  <c r="N277" i="14" a="1"/>
  <c r="N277" i="14" s="1"/>
  <c r="J277" i="14"/>
  <c r="P277" i="14" s="1"/>
  <c r="O276" i="14"/>
  <c r="N276" i="14"/>
  <c r="N276" i="14" a="1"/>
  <c r="J276" i="14"/>
  <c r="P276" i="14" s="1"/>
  <c r="N275" i="14"/>
  <c r="N275" i="14" a="1"/>
  <c r="J275" i="14"/>
  <c r="N274" i="14" a="1"/>
  <c r="N274" i="14" s="1"/>
  <c r="P274" i="14" s="1"/>
  <c r="J274" i="14"/>
  <c r="O274" i="14" s="1"/>
  <c r="Q274" i="14" s="1"/>
  <c r="N273" i="14"/>
  <c r="P273" i="14" s="1"/>
  <c r="N273" i="14" a="1"/>
  <c r="J273" i="14"/>
  <c r="N272" i="14" a="1"/>
  <c r="N272" i="14" s="1"/>
  <c r="O272" i="14" s="1"/>
  <c r="J272" i="14"/>
  <c r="P272" i="14" s="1"/>
  <c r="P271" i="14"/>
  <c r="O271" i="14"/>
  <c r="N271" i="14"/>
  <c r="N271" i="14" a="1"/>
  <c r="J271" i="14"/>
  <c r="N270" i="14" a="1"/>
  <c r="N270" i="14" s="1"/>
  <c r="J270" i="14"/>
  <c r="N269" i="14"/>
  <c r="N269" i="14" a="1"/>
  <c r="J269" i="14"/>
  <c r="P269" i="14" s="1"/>
  <c r="O268" i="14"/>
  <c r="N268" i="14"/>
  <c r="N268" i="14" a="1"/>
  <c r="J268" i="14"/>
  <c r="P268" i="14" s="1"/>
  <c r="N267" i="14"/>
  <c r="N267" i="14" a="1"/>
  <c r="J267" i="14"/>
  <c r="N266" i="14" a="1"/>
  <c r="N266" i="14" s="1"/>
  <c r="P266" i="14" s="1"/>
  <c r="J266" i="14"/>
  <c r="N265" i="14"/>
  <c r="P265" i="14" s="1"/>
  <c r="N265" i="14" a="1"/>
  <c r="J265" i="14"/>
  <c r="N264" i="14" a="1"/>
  <c r="N264" i="14" s="1"/>
  <c r="O264" i="14" s="1"/>
  <c r="J264" i="14"/>
  <c r="P264" i="14" s="1"/>
  <c r="P263" i="14"/>
  <c r="O263" i="14"/>
  <c r="N263" i="14"/>
  <c r="N263" i="14" a="1"/>
  <c r="J263" i="14"/>
  <c r="N262" i="14" a="1"/>
  <c r="N262" i="14" s="1"/>
  <c r="J262" i="14"/>
  <c r="N261" i="14"/>
  <c r="N261" i="14" a="1"/>
  <c r="J261" i="14"/>
  <c r="P261" i="14" s="1"/>
  <c r="O260" i="14"/>
  <c r="N260" i="14"/>
  <c r="N260" i="14" a="1"/>
  <c r="J260" i="14"/>
  <c r="P260" i="14" s="1"/>
  <c r="N259" i="14"/>
  <c r="N259" i="14" a="1"/>
  <c r="J259" i="14"/>
  <c r="N258" i="14" a="1"/>
  <c r="N258" i="14" s="1"/>
  <c r="P258" i="14" s="1"/>
  <c r="J258" i="14"/>
  <c r="N257" i="14"/>
  <c r="P257" i="14" s="1"/>
  <c r="N257" i="14" a="1"/>
  <c r="J257" i="14"/>
  <c r="N256" i="14" a="1"/>
  <c r="N256" i="14" s="1"/>
  <c r="O256" i="14" s="1"/>
  <c r="J256" i="14"/>
  <c r="P255" i="14"/>
  <c r="O255" i="14"/>
  <c r="N255" i="14"/>
  <c r="N255" i="14" a="1"/>
  <c r="J255" i="14"/>
  <c r="N254" i="14" a="1"/>
  <c r="N254" i="14" s="1"/>
  <c r="J254" i="14"/>
  <c r="N253" i="14"/>
  <c r="N253" i="14" a="1"/>
  <c r="J253" i="14"/>
  <c r="N252" i="14"/>
  <c r="O252" i="14" s="1"/>
  <c r="N252" i="14" a="1"/>
  <c r="J252" i="14"/>
  <c r="P252" i="14" s="1"/>
  <c r="N251" i="14"/>
  <c r="N251" i="14" a="1"/>
  <c r="J251" i="14"/>
  <c r="P250" i="14"/>
  <c r="Q250" i="14" s="1"/>
  <c r="N250" i="14" a="1"/>
  <c r="N250" i="14" s="1"/>
  <c r="J250" i="14"/>
  <c r="O250" i="14" s="1"/>
  <c r="N249" i="14" a="1"/>
  <c r="N249" i="14" s="1"/>
  <c r="P249" i="14" s="1"/>
  <c r="J249" i="14"/>
  <c r="N248" i="14" a="1"/>
  <c r="N248" i="14" s="1"/>
  <c r="O248" i="14" s="1"/>
  <c r="J248" i="14"/>
  <c r="P247" i="14"/>
  <c r="O247" i="14"/>
  <c r="N247" i="14"/>
  <c r="N247" i="14" a="1"/>
  <c r="J247" i="14"/>
  <c r="N246" i="14" a="1"/>
  <c r="N246" i="14" s="1"/>
  <c r="J246" i="14"/>
  <c r="P246" i="14" s="1"/>
  <c r="N245" i="14"/>
  <c r="N245" i="14" a="1"/>
  <c r="J245" i="14"/>
  <c r="N244" i="14"/>
  <c r="O244" i="14" s="1"/>
  <c r="N244" i="14" a="1"/>
  <c r="J244" i="14"/>
  <c r="P244" i="14" s="1"/>
  <c r="N243" i="14"/>
  <c r="N243" i="14" a="1"/>
  <c r="J243" i="14"/>
  <c r="O243" i="14" s="1"/>
  <c r="N242" i="14" a="1"/>
  <c r="N242" i="14" s="1"/>
  <c r="P242" i="14" s="1"/>
  <c r="J242" i="14"/>
  <c r="N241" i="14"/>
  <c r="N241" i="14" a="1"/>
  <c r="J241" i="14"/>
  <c r="O241" i="14" s="1"/>
  <c r="N240" i="14" a="1"/>
  <c r="N240" i="14" s="1"/>
  <c r="O240" i="14" s="1"/>
  <c r="J240" i="14"/>
  <c r="P239" i="14"/>
  <c r="O239" i="14"/>
  <c r="N239" i="14"/>
  <c r="N239" i="14" a="1"/>
  <c r="J239" i="14"/>
  <c r="P238" i="14"/>
  <c r="N238" i="14" a="1"/>
  <c r="N238" i="14" s="1"/>
  <c r="J238" i="14"/>
  <c r="O238" i="14" s="1"/>
  <c r="N237" i="14" a="1"/>
  <c r="N237" i="14" s="1"/>
  <c r="J237" i="14"/>
  <c r="P237" i="14" s="1"/>
  <c r="N236" i="14"/>
  <c r="O236" i="14" s="1"/>
  <c r="N236" i="14" a="1"/>
  <c r="J236" i="14"/>
  <c r="P235" i="14"/>
  <c r="N235" i="14"/>
  <c r="N235" i="14" a="1"/>
  <c r="J235" i="14"/>
  <c r="O235" i="14" s="1"/>
  <c r="N234" i="14" a="1"/>
  <c r="N234" i="14" s="1"/>
  <c r="J234" i="14"/>
  <c r="P234" i="14" s="1"/>
  <c r="N233" i="14" a="1"/>
  <c r="N233" i="14" s="1"/>
  <c r="J233" i="14"/>
  <c r="P233" i="14" s="1"/>
  <c r="O232" i="14"/>
  <c r="N232" i="14"/>
  <c r="N232" i="14" a="1"/>
  <c r="J232" i="14"/>
  <c r="R231" i="14"/>
  <c r="U231" i="14" s="1"/>
  <c r="P231" i="14"/>
  <c r="O231" i="14"/>
  <c r="Q231" i="14" s="1"/>
  <c r="N231" i="14"/>
  <c r="N231" i="14" a="1"/>
  <c r="J231" i="14"/>
  <c r="N230" i="14" a="1"/>
  <c r="N230" i="14" s="1"/>
  <c r="J230" i="14"/>
  <c r="P230" i="14" s="1"/>
  <c r="N229" i="14" a="1"/>
  <c r="N229" i="14" s="1"/>
  <c r="J229" i="14"/>
  <c r="N228" i="14" a="1"/>
  <c r="N228" i="14" s="1"/>
  <c r="O228" i="14" s="1"/>
  <c r="J228" i="14"/>
  <c r="P227" i="14"/>
  <c r="N227" i="14"/>
  <c r="N227" i="14" a="1"/>
  <c r="J227" i="14"/>
  <c r="O227" i="14" s="1"/>
  <c r="N226" i="14" a="1"/>
  <c r="N226" i="14" s="1"/>
  <c r="J226" i="14"/>
  <c r="P226" i="14" s="1"/>
  <c r="N225" i="14"/>
  <c r="P225" i="14" s="1"/>
  <c r="N225" i="14" a="1"/>
  <c r="J225" i="14"/>
  <c r="N224" i="14"/>
  <c r="O224" i="14" s="1"/>
  <c r="N224" i="14" a="1"/>
  <c r="J224" i="14"/>
  <c r="N223" i="14" a="1"/>
  <c r="N223" i="14" s="1"/>
  <c r="J223" i="14"/>
  <c r="N222" i="14" a="1"/>
  <c r="N222" i="14" s="1"/>
  <c r="J222" i="14"/>
  <c r="N221" i="14"/>
  <c r="O221" i="14" s="1"/>
  <c r="N221" i="14" a="1"/>
  <c r="J221" i="14"/>
  <c r="P221" i="14" s="1"/>
  <c r="N220" i="14" a="1"/>
  <c r="N220" i="14" s="1"/>
  <c r="J220" i="14"/>
  <c r="P220" i="14" s="1"/>
  <c r="P219" i="14"/>
  <c r="N219" i="14"/>
  <c r="O219" i="14" s="1"/>
  <c r="N219" i="14" a="1"/>
  <c r="J219" i="14"/>
  <c r="N218" i="14" a="1"/>
  <c r="N218" i="14" s="1"/>
  <c r="J218" i="14"/>
  <c r="P217" i="14"/>
  <c r="N217" i="14"/>
  <c r="N217" i="14" a="1"/>
  <c r="J217" i="14"/>
  <c r="O217" i="14" s="1"/>
  <c r="N216" i="14" a="1"/>
  <c r="N216" i="14" s="1"/>
  <c r="J216" i="14"/>
  <c r="N215" i="14" a="1"/>
  <c r="N215" i="14" s="1"/>
  <c r="J215" i="14"/>
  <c r="N214" i="14" a="1"/>
  <c r="N214" i="14" s="1"/>
  <c r="J214" i="14"/>
  <c r="N213" i="14"/>
  <c r="O213" i="14" s="1"/>
  <c r="N213" i="14" a="1"/>
  <c r="J213" i="14"/>
  <c r="P213" i="14" s="1"/>
  <c r="N212" i="14" a="1"/>
  <c r="N212" i="14" s="1"/>
  <c r="J212" i="14"/>
  <c r="P211" i="14"/>
  <c r="N211" i="14"/>
  <c r="O211" i="14" s="1"/>
  <c r="N211" i="14" a="1"/>
  <c r="J211" i="14"/>
  <c r="N210" i="14" a="1"/>
  <c r="N210" i="14" s="1"/>
  <c r="J210" i="14"/>
  <c r="P210" i="14" s="1"/>
  <c r="P209" i="14"/>
  <c r="N209" i="14"/>
  <c r="N209" i="14" a="1"/>
  <c r="J209" i="14"/>
  <c r="O209" i="14" s="1"/>
  <c r="N208" i="14" a="1"/>
  <c r="N208" i="14" s="1"/>
  <c r="J208" i="14"/>
  <c r="N207" i="14" a="1"/>
  <c r="N207" i="14" s="1"/>
  <c r="J207" i="14"/>
  <c r="P207" i="14" s="1"/>
  <c r="N206" i="14" a="1"/>
  <c r="N206" i="14" s="1"/>
  <c r="J206" i="14"/>
  <c r="N205" i="14"/>
  <c r="O205" i="14" s="1"/>
  <c r="N205" i="14" a="1"/>
  <c r="J205" i="14"/>
  <c r="P205" i="14" s="1"/>
  <c r="N204" i="14" a="1"/>
  <c r="N204" i="14" s="1"/>
  <c r="J204" i="14"/>
  <c r="P203" i="14"/>
  <c r="N203" i="14"/>
  <c r="O203" i="14" s="1"/>
  <c r="N203" i="14" a="1"/>
  <c r="J203" i="14"/>
  <c r="N202" i="14" a="1"/>
  <c r="N202" i="14" s="1"/>
  <c r="J202" i="14"/>
  <c r="P202" i="14" s="1"/>
  <c r="P201" i="14"/>
  <c r="N201" i="14"/>
  <c r="N201" i="14" a="1"/>
  <c r="J201" i="14"/>
  <c r="O201" i="14" s="1"/>
  <c r="N200" i="14" a="1"/>
  <c r="N200" i="14" s="1"/>
  <c r="J200" i="14"/>
  <c r="N199" i="14" a="1"/>
  <c r="N199" i="14" s="1"/>
  <c r="J199" i="14"/>
  <c r="P199" i="14" s="1"/>
  <c r="N198" i="14" a="1"/>
  <c r="N198" i="14" s="1"/>
  <c r="J198" i="14"/>
  <c r="N197" i="14"/>
  <c r="O197" i="14" s="1"/>
  <c r="N197" i="14" a="1"/>
  <c r="J197" i="14"/>
  <c r="P197" i="14" s="1"/>
  <c r="N196" i="14" a="1"/>
  <c r="N196" i="14" s="1"/>
  <c r="J196" i="14"/>
  <c r="P196" i="14" s="1"/>
  <c r="P195" i="14"/>
  <c r="N195" i="14"/>
  <c r="O195" i="14" s="1"/>
  <c r="N195" i="14" a="1"/>
  <c r="J195" i="14"/>
  <c r="N194" i="14" a="1"/>
  <c r="N194" i="14" s="1"/>
  <c r="J194" i="14"/>
  <c r="P193" i="14"/>
  <c r="N193" i="14"/>
  <c r="N193" i="14" a="1"/>
  <c r="J193" i="14"/>
  <c r="O193" i="14" s="1"/>
  <c r="N192" i="14" a="1"/>
  <c r="N192" i="14" s="1"/>
  <c r="J192" i="14"/>
  <c r="N191" i="14" a="1"/>
  <c r="N191" i="14" s="1"/>
  <c r="J191" i="14"/>
  <c r="N190" i="14" a="1"/>
  <c r="N190" i="14" s="1"/>
  <c r="J190" i="14"/>
  <c r="N189" i="14"/>
  <c r="O189" i="14" s="1"/>
  <c r="N189" i="14" a="1"/>
  <c r="J189" i="14"/>
  <c r="P189" i="14" s="1"/>
  <c r="N188" i="14" a="1"/>
  <c r="N188" i="14" s="1"/>
  <c r="J188" i="14"/>
  <c r="P188" i="14" s="1"/>
  <c r="P187" i="14"/>
  <c r="N187" i="14"/>
  <c r="O187" i="14" s="1"/>
  <c r="N187" i="14" a="1"/>
  <c r="J187" i="14"/>
  <c r="N186" i="14" a="1"/>
  <c r="N186" i="14" s="1"/>
  <c r="J186" i="14"/>
  <c r="P185" i="14"/>
  <c r="N185" i="14"/>
  <c r="N185" i="14" a="1"/>
  <c r="J185" i="14"/>
  <c r="O185" i="14" s="1"/>
  <c r="N184" i="14" a="1"/>
  <c r="N184" i="14" s="1"/>
  <c r="J184" i="14"/>
  <c r="N183" i="14" a="1"/>
  <c r="N183" i="14" s="1"/>
  <c r="J183" i="14"/>
  <c r="N182" i="14" a="1"/>
  <c r="N182" i="14" s="1"/>
  <c r="J182" i="14"/>
  <c r="N181" i="14"/>
  <c r="O181" i="14" s="1"/>
  <c r="N181" i="14" a="1"/>
  <c r="J181" i="14"/>
  <c r="N180" i="14" a="1"/>
  <c r="N180" i="14" s="1"/>
  <c r="J180" i="14"/>
  <c r="P180" i="14" s="1"/>
  <c r="P179" i="14"/>
  <c r="N179" i="14"/>
  <c r="O179" i="14" s="1"/>
  <c r="N179" i="14" a="1"/>
  <c r="J179" i="14"/>
  <c r="N178" i="14" a="1"/>
  <c r="N178" i="14" s="1"/>
  <c r="J178" i="14"/>
  <c r="P177" i="14"/>
  <c r="N177" i="14"/>
  <c r="N177" i="14" a="1"/>
  <c r="J177" i="14"/>
  <c r="O177" i="14" s="1"/>
  <c r="Q177" i="14" s="1"/>
  <c r="O176" i="14"/>
  <c r="N176" i="14" a="1"/>
  <c r="N176" i="14" s="1"/>
  <c r="P176" i="14" s="1"/>
  <c r="J176" i="14"/>
  <c r="N175" i="14" a="1"/>
  <c r="N175" i="14" s="1"/>
  <c r="J175" i="14"/>
  <c r="N174" i="14" a="1"/>
  <c r="N174" i="14" s="1"/>
  <c r="J174" i="14"/>
  <c r="N173" i="14"/>
  <c r="O173" i="14" s="1"/>
  <c r="N173" i="14" a="1"/>
  <c r="J173" i="14"/>
  <c r="P173" i="14" s="1"/>
  <c r="N172" i="14" a="1"/>
  <c r="N172" i="14" s="1"/>
  <c r="J172" i="14"/>
  <c r="Q171" i="14"/>
  <c r="P171" i="14"/>
  <c r="N171" i="14"/>
  <c r="O171" i="14" s="1"/>
  <c r="N171" i="14" a="1"/>
  <c r="J171" i="14"/>
  <c r="N170" i="14" a="1"/>
  <c r="N170" i="14" s="1"/>
  <c r="J170" i="14"/>
  <c r="P169" i="14"/>
  <c r="N169" i="14"/>
  <c r="N169" i="14" a="1"/>
  <c r="J169" i="14"/>
  <c r="O169" i="14" s="1"/>
  <c r="Q169" i="14" s="1"/>
  <c r="N168" i="14" a="1"/>
  <c r="N168" i="14" s="1"/>
  <c r="P168" i="14" s="1"/>
  <c r="J168" i="14"/>
  <c r="N167" i="14" a="1"/>
  <c r="N167" i="14" s="1"/>
  <c r="J167" i="14"/>
  <c r="O166" i="14"/>
  <c r="N166" i="14" a="1"/>
  <c r="N166" i="14" s="1"/>
  <c r="P166" i="14" s="1"/>
  <c r="J166" i="14"/>
  <c r="N165" i="14"/>
  <c r="N165" i="14" a="1"/>
  <c r="J165" i="14"/>
  <c r="N164" i="14" a="1"/>
  <c r="N164" i="14" s="1"/>
  <c r="J164" i="14"/>
  <c r="N163" i="14"/>
  <c r="O163" i="14" s="1"/>
  <c r="N163" i="14" a="1"/>
  <c r="J163" i="14"/>
  <c r="N162" i="14" a="1"/>
  <c r="N162" i="14" s="1"/>
  <c r="J162" i="14"/>
  <c r="P161" i="14"/>
  <c r="N161" i="14"/>
  <c r="N161" i="14" a="1"/>
  <c r="J161" i="14"/>
  <c r="O161" i="14" s="1"/>
  <c r="N160" i="14" a="1"/>
  <c r="N160" i="14" s="1"/>
  <c r="P160" i="14" s="1"/>
  <c r="J160" i="14"/>
  <c r="N159" i="14" a="1"/>
  <c r="N159" i="14" s="1"/>
  <c r="J159" i="14"/>
  <c r="N158" i="14" a="1"/>
  <c r="N158" i="14" s="1"/>
  <c r="P158" i="14" s="1"/>
  <c r="J158" i="14"/>
  <c r="N157" i="14"/>
  <c r="N157" i="14" a="1"/>
  <c r="J157" i="14"/>
  <c r="P157" i="14" s="1"/>
  <c r="N156" i="14" a="1"/>
  <c r="N156" i="14" s="1"/>
  <c r="J156" i="14"/>
  <c r="P155" i="14"/>
  <c r="Q155" i="14" s="1"/>
  <c r="N155" i="14"/>
  <c r="O155" i="14" s="1"/>
  <c r="N155" i="14" a="1"/>
  <c r="J155" i="14"/>
  <c r="N154" i="14" a="1"/>
  <c r="N154" i="14" s="1"/>
  <c r="J154" i="14"/>
  <c r="P153" i="14"/>
  <c r="N153" i="14"/>
  <c r="N153" i="14" a="1"/>
  <c r="J153" i="14"/>
  <c r="O153" i="14" s="1"/>
  <c r="Q153" i="14" s="1"/>
  <c r="P152" i="14"/>
  <c r="N152" i="14" a="1"/>
  <c r="N152" i="14" s="1"/>
  <c r="O152" i="14" s="1"/>
  <c r="J152" i="14"/>
  <c r="N151" i="14" a="1"/>
  <c r="N151" i="14" s="1"/>
  <c r="J151" i="14"/>
  <c r="O150" i="14"/>
  <c r="Q150" i="14" s="1"/>
  <c r="N150" i="14" a="1"/>
  <c r="N150" i="14" s="1"/>
  <c r="P150" i="14" s="1"/>
  <c r="J150" i="14"/>
  <c r="N149" i="14"/>
  <c r="N149" i="14" a="1"/>
  <c r="J149" i="14"/>
  <c r="O149" i="14" s="1"/>
  <c r="N148" i="14" a="1"/>
  <c r="N148" i="14" s="1"/>
  <c r="J148" i="14"/>
  <c r="P147" i="14"/>
  <c r="N147" i="14"/>
  <c r="O147" i="14" s="1"/>
  <c r="N147" i="14" a="1"/>
  <c r="J147" i="14"/>
  <c r="N146" i="14" a="1"/>
  <c r="N146" i="14" s="1"/>
  <c r="J146" i="14"/>
  <c r="P145" i="14"/>
  <c r="N145" i="14"/>
  <c r="N145" i="14" a="1"/>
  <c r="J145" i="14"/>
  <c r="O145" i="14" s="1"/>
  <c r="N144" i="14" a="1"/>
  <c r="N144" i="14" s="1"/>
  <c r="J144" i="14"/>
  <c r="N143" i="14" a="1"/>
  <c r="N143" i="14" s="1"/>
  <c r="J143" i="14"/>
  <c r="P142" i="14"/>
  <c r="O142" i="14"/>
  <c r="N142" i="14" a="1"/>
  <c r="N142" i="14" s="1"/>
  <c r="J142" i="14"/>
  <c r="N141" i="14"/>
  <c r="O141" i="14" s="1"/>
  <c r="N141" i="14" a="1"/>
  <c r="J141" i="14"/>
  <c r="N140" i="14" a="1"/>
  <c r="N140" i="14" s="1"/>
  <c r="J140" i="14"/>
  <c r="N139" i="14"/>
  <c r="P139" i="14" s="1"/>
  <c r="N139" i="14" a="1"/>
  <c r="J139" i="14"/>
  <c r="N138" i="14" a="1"/>
  <c r="N138" i="14" s="1"/>
  <c r="J138" i="14"/>
  <c r="Q137" i="14"/>
  <c r="R137" i="14" s="1"/>
  <c r="P137" i="14"/>
  <c r="N137" i="14"/>
  <c r="N137" i="14" a="1"/>
  <c r="J137" i="14"/>
  <c r="O137" i="14" s="1"/>
  <c r="N136" i="14" a="1"/>
  <c r="N136" i="14" s="1"/>
  <c r="J136" i="14"/>
  <c r="N135" i="14" a="1"/>
  <c r="N135" i="14" s="1"/>
  <c r="J135" i="14"/>
  <c r="P134" i="14"/>
  <c r="Q134" i="14" s="1"/>
  <c r="O134" i="14"/>
  <c r="N134" i="14" a="1"/>
  <c r="N134" i="14" s="1"/>
  <c r="J134" i="14"/>
  <c r="N133" i="14" a="1"/>
  <c r="N133" i="14" s="1"/>
  <c r="J133" i="14"/>
  <c r="N132" i="14" a="1"/>
  <c r="N132" i="14" s="1"/>
  <c r="J132" i="14"/>
  <c r="P132" i="14" s="1"/>
  <c r="O131" i="14"/>
  <c r="N131" i="14"/>
  <c r="N131" i="14" a="1"/>
  <c r="J131" i="14"/>
  <c r="P131" i="14" s="1"/>
  <c r="N130" i="14" a="1"/>
  <c r="N130" i="14" s="1"/>
  <c r="J130" i="14"/>
  <c r="P129" i="14"/>
  <c r="Q129" i="14" s="1"/>
  <c r="N129" i="14"/>
  <c r="N129" i="14" a="1"/>
  <c r="J129" i="14"/>
  <c r="O129" i="14" s="1"/>
  <c r="N128" i="14"/>
  <c r="P128" i="14" s="1"/>
  <c r="N128" i="14" a="1"/>
  <c r="J128" i="14"/>
  <c r="N127" i="14" a="1"/>
  <c r="N127" i="14" s="1"/>
  <c r="J127" i="14"/>
  <c r="P126" i="14"/>
  <c r="O126" i="14"/>
  <c r="N126" i="14"/>
  <c r="N126" i="14" a="1"/>
  <c r="J126" i="14"/>
  <c r="N125" i="14" a="1"/>
  <c r="N125" i="14" s="1"/>
  <c r="J125" i="14"/>
  <c r="N124" i="14" a="1"/>
  <c r="N124" i="14" s="1"/>
  <c r="J124" i="14"/>
  <c r="P124" i="14" s="1"/>
  <c r="N123" i="14"/>
  <c r="O123" i="14" s="1"/>
  <c r="N123" i="14" a="1"/>
  <c r="J123" i="14"/>
  <c r="N122" i="14" a="1"/>
  <c r="N122" i="14" s="1"/>
  <c r="J122" i="14"/>
  <c r="P122" i="14" s="1"/>
  <c r="N121" i="14" a="1"/>
  <c r="N121" i="14" s="1"/>
  <c r="P121" i="14" s="1"/>
  <c r="J121" i="14"/>
  <c r="N120" i="14" a="1"/>
  <c r="N120" i="14" s="1"/>
  <c r="J120" i="14"/>
  <c r="N119" i="14"/>
  <c r="O119" i="14" s="1"/>
  <c r="N119" i="14" a="1"/>
  <c r="J119" i="14"/>
  <c r="P119" i="14" s="1"/>
  <c r="P118" i="14"/>
  <c r="O118" i="14"/>
  <c r="N118" i="14"/>
  <c r="N118" i="14" a="1"/>
  <c r="J118" i="14"/>
  <c r="N117" i="14" a="1"/>
  <c r="N117" i="14" s="1"/>
  <c r="J117" i="14"/>
  <c r="P117" i="14" s="1"/>
  <c r="N116" i="14" a="1"/>
  <c r="N116" i="14" s="1"/>
  <c r="J116" i="14"/>
  <c r="P116" i="14" s="1"/>
  <c r="N115" i="14"/>
  <c r="O115" i="14" s="1"/>
  <c r="N115" i="14" a="1"/>
  <c r="J115" i="14"/>
  <c r="N114" i="14"/>
  <c r="N114" i="14" a="1"/>
  <c r="J114" i="14"/>
  <c r="P114" i="14" s="1"/>
  <c r="N113" i="14" a="1"/>
  <c r="N113" i="14" s="1"/>
  <c r="P113" i="14" s="1"/>
  <c r="J113" i="14"/>
  <c r="O113" i="14" s="1"/>
  <c r="N112" i="14" a="1"/>
  <c r="N112" i="14" s="1"/>
  <c r="J112" i="14"/>
  <c r="N111" i="14"/>
  <c r="O111" i="14" s="1"/>
  <c r="N111" i="14" a="1"/>
  <c r="J111" i="14"/>
  <c r="P111" i="14" s="1"/>
  <c r="P110" i="14"/>
  <c r="O110" i="14"/>
  <c r="N110" i="14"/>
  <c r="N110" i="14" a="1"/>
  <c r="J110" i="14"/>
  <c r="N109" i="14" a="1"/>
  <c r="N109" i="14" s="1"/>
  <c r="J109" i="14"/>
  <c r="N108" i="14" a="1"/>
  <c r="N108" i="14" s="1"/>
  <c r="J108" i="14"/>
  <c r="P108" i="14" s="1"/>
  <c r="N107" i="14"/>
  <c r="O107" i="14" s="1"/>
  <c r="N107" i="14" a="1"/>
  <c r="J107" i="14"/>
  <c r="P107" i="14" s="1"/>
  <c r="N106" i="14" a="1"/>
  <c r="N106" i="14" s="1"/>
  <c r="J106" i="14"/>
  <c r="P106" i="14" s="1"/>
  <c r="N105" i="14" a="1"/>
  <c r="N105" i="14" s="1"/>
  <c r="P105" i="14" s="1"/>
  <c r="J105" i="14"/>
  <c r="N104" i="14" a="1"/>
  <c r="N104" i="14" s="1"/>
  <c r="J104" i="14"/>
  <c r="N103" i="14"/>
  <c r="O103" i="14" s="1"/>
  <c r="N103" i="14" a="1"/>
  <c r="J103" i="14"/>
  <c r="P103" i="14" s="1"/>
  <c r="P102" i="14"/>
  <c r="O102" i="14"/>
  <c r="N102" i="14"/>
  <c r="N102" i="14" a="1"/>
  <c r="J102" i="14"/>
  <c r="N101" i="14" a="1"/>
  <c r="N101" i="14" s="1"/>
  <c r="J101" i="14"/>
  <c r="N100" i="14" a="1"/>
  <c r="N100" i="14" s="1"/>
  <c r="P100" i="14" s="1"/>
  <c r="J100" i="14"/>
  <c r="O100" i="14" s="1"/>
  <c r="N99" i="14"/>
  <c r="O99" i="14" s="1"/>
  <c r="N99" i="14" a="1"/>
  <c r="J99" i="14"/>
  <c r="P99" i="14" s="1"/>
  <c r="N98" i="14" a="1"/>
  <c r="N98" i="14" s="1"/>
  <c r="J98" i="14"/>
  <c r="P98" i="14" s="1"/>
  <c r="N97" i="14" a="1"/>
  <c r="N97" i="14" s="1"/>
  <c r="P97" i="14" s="1"/>
  <c r="J97" i="14"/>
  <c r="N96" i="14" a="1"/>
  <c r="N96" i="14" s="1"/>
  <c r="J96" i="14"/>
  <c r="N95" i="14"/>
  <c r="O95" i="14" s="1"/>
  <c r="N95" i="14" a="1"/>
  <c r="J95" i="14"/>
  <c r="P95" i="14" s="1"/>
  <c r="P94" i="14"/>
  <c r="O94" i="14"/>
  <c r="N94" i="14"/>
  <c r="N94" i="14" a="1"/>
  <c r="J94" i="14"/>
  <c r="N93" i="14" a="1"/>
  <c r="N93" i="14" s="1"/>
  <c r="J93" i="14"/>
  <c r="P93" i="14" s="1"/>
  <c r="N92" i="14" a="1"/>
  <c r="N92" i="14" s="1"/>
  <c r="P92" i="14" s="1"/>
  <c r="J92" i="14"/>
  <c r="O92" i="14" s="1"/>
  <c r="N91" i="14"/>
  <c r="O91" i="14" s="1"/>
  <c r="N91" i="14" a="1"/>
  <c r="J91" i="14"/>
  <c r="P91" i="14" s="1"/>
  <c r="N90" i="14" a="1"/>
  <c r="N90" i="14" s="1"/>
  <c r="J90" i="14"/>
  <c r="N89" i="14" a="1"/>
  <c r="N89" i="14" s="1"/>
  <c r="P89" i="14" s="1"/>
  <c r="J89" i="14"/>
  <c r="N88" i="14" a="1"/>
  <c r="N88" i="14" s="1"/>
  <c r="J88" i="14"/>
  <c r="N87" i="14"/>
  <c r="O87" i="14" s="1"/>
  <c r="N87" i="14" a="1"/>
  <c r="J87" i="14"/>
  <c r="P87" i="14" s="1"/>
  <c r="P86" i="14"/>
  <c r="O86" i="14"/>
  <c r="N86" i="14"/>
  <c r="N86" i="14" a="1"/>
  <c r="J86" i="14"/>
  <c r="N85" i="14" a="1"/>
  <c r="N85" i="14" s="1"/>
  <c r="J85" i="14"/>
  <c r="P85" i="14" s="1"/>
  <c r="N84" i="14" a="1"/>
  <c r="N84" i="14" s="1"/>
  <c r="P84" i="14" s="1"/>
  <c r="J84" i="14"/>
  <c r="N83" i="14"/>
  <c r="O83" i="14" s="1"/>
  <c r="N83" i="14" a="1"/>
  <c r="J83" i="14"/>
  <c r="P83" i="14" s="1"/>
  <c r="N82" i="14" a="1"/>
  <c r="N82" i="14" s="1"/>
  <c r="J82" i="14"/>
  <c r="N81" i="14" a="1"/>
  <c r="N81" i="14" s="1"/>
  <c r="P81" i="14" s="1"/>
  <c r="J81" i="14"/>
  <c r="N80" i="14" a="1"/>
  <c r="N80" i="14" s="1"/>
  <c r="J80" i="14"/>
  <c r="P80" i="14" s="1"/>
  <c r="N79" i="14"/>
  <c r="O79" i="14" s="1"/>
  <c r="N79" i="14" a="1"/>
  <c r="J79" i="14"/>
  <c r="P79" i="14" s="1"/>
  <c r="P78" i="14"/>
  <c r="O78" i="14"/>
  <c r="N78" i="14"/>
  <c r="N78" i="14" a="1"/>
  <c r="J78" i="14"/>
  <c r="N77" i="14" a="1"/>
  <c r="N77" i="14" s="1"/>
  <c r="J77" i="14"/>
  <c r="P77" i="14" s="1"/>
  <c r="N76" i="14" a="1"/>
  <c r="N76" i="14" s="1"/>
  <c r="J76" i="14"/>
  <c r="N75" i="14"/>
  <c r="O75" i="14" s="1"/>
  <c r="N75" i="14" a="1"/>
  <c r="J75" i="14"/>
  <c r="P75" i="14" s="1"/>
  <c r="N74" i="14" a="1"/>
  <c r="N74" i="14" s="1"/>
  <c r="J74" i="14"/>
  <c r="N73" i="14" a="1"/>
  <c r="N73" i="14" s="1"/>
  <c r="P73" i="14" s="1"/>
  <c r="J73" i="14"/>
  <c r="N72" i="14" a="1"/>
  <c r="N72" i="14" s="1"/>
  <c r="J72" i="14"/>
  <c r="P72" i="14" s="1"/>
  <c r="N71" i="14"/>
  <c r="O71" i="14" s="1"/>
  <c r="N71" i="14" a="1"/>
  <c r="J71" i="14"/>
  <c r="P71" i="14" s="1"/>
  <c r="O70" i="14"/>
  <c r="N70" i="14" a="1"/>
  <c r="N70" i="14" s="1"/>
  <c r="P70" i="14" s="1"/>
  <c r="J70" i="14"/>
  <c r="N69" i="14" a="1"/>
  <c r="N69" i="14" s="1"/>
  <c r="J69" i="14"/>
  <c r="N68" i="14" a="1"/>
  <c r="N68" i="14" s="1"/>
  <c r="O68" i="14" s="1"/>
  <c r="J68" i="14"/>
  <c r="N67" i="14"/>
  <c r="O67" i="14" s="1"/>
  <c r="N67" i="14" a="1"/>
  <c r="J67" i="14"/>
  <c r="N66" i="14" a="1"/>
  <c r="N66" i="14" s="1"/>
  <c r="J66" i="14"/>
  <c r="P65" i="14"/>
  <c r="N65" i="14" a="1"/>
  <c r="N65" i="14" s="1"/>
  <c r="J65" i="14"/>
  <c r="N64" i="14" a="1"/>
  <c r="N64" i="14" s="1"/>
  <c r="J64" i="14"/>
  <c r="N63" i="14"/>
  <c r="O63" i="14" s="1"/>
  <c r="N63" i="14" a="1"/>
  <c r="J63" i="14"/>
  <c r="P63" i="14" s="1"/>
  <c r="P62" i="14"/>
  <c r="O62" i="14"/>
  <c r="N62" i="14" a="1"/>
  <c r="N62" i="14" s="1"/>
  <c r="J62" i="14"/>
  <c r="N61" i="14" a="1"/>
  <c r="N61" i="14" s="1"/>
  <c r="J61" i="14"/>
  <c r="N60" i="14" a="1"/>
  <c r="N60" i="14" s="1"/>
  <c r="O60" i="14" s="1"/>
  <c r="J60" i="14"/>
  <c r="O59" i="14"/>
  <c r="N59" i="14"/>
  <c r="N59" i="14" a="1"/>
  <c r="J59" i="14"/>
  <c r="O58" i="14"/>
  <c r="N58" i="14" a="1"/>
  <c r="N58" i="14" s="1"/>
  <c r="J58" i="14"/>
  <c r="N57" i="14" a="1"/>
  <c r="N57" i="14" s="1"/>
  <c r="J57" i="14"/>
  <c r="O57" i="14" s="1"/>
  <c r="N56" i="14" a="1"/>
  <c r="N56" i="14" s="1"/>
  <c r="J56" i="14"/>
  <c r="R55" i="14"/>
  <c r="O55" i="14"/>
  <c r="Q55" i="14" s="1"/>
  <c r="N55" i="14"/>
  <c r="N55" i="14" a="1"/>
  <c r="J55" i="14"/>
  <c r="P55" i="14" s="1"/>
  <c r="N54" i="14" a="1"/>
  <c r="N54" i="14" s="1"/>
  <c r="P54" i="14" s="1"/>
  <c r="J54" i="14"/>
  <c r="O54" i="14" s="1"/>
  <c r="N53" i="14" a="1"/>
  <c r="N53" i="14" s="1"/>
  <c r="J53" i="14"/>
  <c r="O53" i="14" s="1"/>
  <c r="N52" i="14"/>
  <c r="N52" i="14" a="1"/>
  <c r="J52" i="14"/>
  <c r="N51" i="14"/>
  <c r="O51" i="14" s="1"/>
  <c r="N51" i="14" a="1"/>
  <c r="J51" i="14"/>
  <c r="O50" i="14"/>
  <c r="N50" i="14" a="1"/>
  <c r="N50" i="14" s="1"/>
  <c r="P50" i="14" s="1"/>
  <c r="J50" i="14"/>
  <c r="N49" i="14" a="1"/>
  <c r="N49" i="14" s="1"/>
  <c r="J49" i="14"/>
  <c r="N48" i="14"/>
  <c r="N48" i="14" a="1"/>
  <c r="J48" i="14"/>
  <c r="P48" i="14" s="1"/>
  <c r="O47" i="14"/>
  <c r="N47" i="14"/>
  <c r="N47" i="14" a="1"/>
  <c r="J47" i="14"/>
  <c r="P47" i="14" s="1"/>
  <c r="N46" i="14" a="1"/>
  <c r="N46" i="14" s="1"/>
  <c r="J46" i="14"/>
  <c r="P46" i="14" s="1"/>
  <c r="P45" i="14"/>
  <c r="N45" i="14" a="1"/>
  <c r="N45" i="14" s="1"/>
  <c r="J45" i="14"/>
  <c r="N44" i="14" a="1"/>
  <c r="N44" i="14" s="1"/>
  <c r="O44" i="14" s="1"/>
  <c r="J44" i="14"/>
  <c r="O43" i="14"/>
  <c r="N43" i="14"/>
  <c r="N43" i="14" a="1"/>
  <c r="J43" i="14"/>
  <c r="P43" i="14" s="1"/>
  <c r="N42" i="14" a="1"/>
  <c r="N42" i="14" s="1"/>
  <c r="J42" i="14"/>
  <c r="P42" i="14" s="1"/>
  <c r="N41" i="14" a="1"/>
  <c r="N41" i="14" s="1"/>
  <c r="J41" i="14"/>
  <c r="O41" i="14" s="1"/>
  <c r="N40" i="14" a="1"/>
  <c r="N40" i="14" s="1"/>
  <c r="J40" i="14"/>
  <c r="R39" i="14"/>
  <c r="S39" i="14" s="1"/>
  <c r="V39" i="14" s="1"/>
  <c r="O39" i="14"/>
  <c r="Q39" i="14" s="1"/>
  <c r="N39" i="14"/>
  <c r="N39" i="14" a="1"/>
  <c r="J39" i="14"/>
  <c r="P39" i="14" s="1"/>
  <c r="N38" i="14" a="1"/>
  <c r="N38" i="14" s="1"/>
  <c r="P38" i="14" s="1"/>
  <c r="J38" i="14"/>
  <c r="O38" i="14" s="1"/>
  <c r="N37" i="14" a="1"/>
  <c r="N37" i="14" s="1"/>
  <c r="J37" i="14"/>
  <c r="O37" i="14" s="1"/>
  <c r="N36" i="14"/>
  <c r="O36" i="14" s="1"/>
  <c r="N36" i="14" a="1"/>
  <c r="J36" i="14"/>
  <c r="N35" i="14"/>
  <c r="O35" i="14" s="1"/>
  <c r="N35" i="14" a="1"/>
  <c r="J35" i="14"/>
  <c r="P34" i="14"/>
  <c r="O34" i="14"/>
  <c r="N34" i="14" a="1"/>
  <c r="N34" i="14" s="1"/>
  <c r="J34" i="14"/>
  <c r="N33" i="14" a="1"/>
  <c r="N33" i="14" s="1"/>
  <c r="P33" i="14" s="1"/>
  <c r="J33" i="14"/>
  <c r="N32" i="14"/>
  <c r="N32" i="14" a="1"/>
  <c r="J32" i="14"/>
  <c r="P32" i="14" s="1"/>
  <c r="N31" i="14"/>
  <c r="P31" i="14" s="1"/>
  <c r="N31" i="14" a="1"/>
  <c r="J31" i="14"/>
  <c r="N30" i="14"/>
  <c r="N30" i="14" a="1"/>
  <c r="J30" i="14"/>
  <c r="P30" i="14" s="1"/>
  <c r="N29" i="14" a="1"/>
  <c r="N29" i="14" s="1"/>
  <c r="J29" i="14"/>
  <c r="N28" i="14" a="1"/>
  <c r="N28" i="14" s="1"/>
  <c r="J28" i="14"/>
  <c r="N27" i="14" a="1"/>
  <c r="N27" i="14" s="1"/>
  <c r="J27" i="14"/>
  <c r="P27" i="14" s="1"/>
  <c r="P26" i="14"/>
  <c r="O26" i="14"/>
  <c r="Q26" i="14" s="1"/>
  <c r="N26" i="14"/>
  <c r="N26" i="14" a="1"/>
  <c r="J26" i="14"/>
  <c r="N25" i="14" a="1"/>
  <c r="N25" i="14" s="1"/>
  <c r="J25" i="14"/>
  <c r="P25" i="14" s="1"/>
  <c r="N24" i="14"/>
  <c r="N24" i="14" a="1"/>
  <c r="J24" i="14"/>
  <c r="P24" i="14" s="1"/>
  <c r="N23" i="14"/>
  <c r="P23" i="14" s="1"/>
  <c r="N23" i="14" a="1"/>
  <c r="J23" i="14"/>
  <c r="N22" i="14"/>
  <c r="N22" i="14" a="1"/>
  <c r="J22" i="14"/>
  <c r="P22" i="14" s="1"/>
  <c r="N21" i="14" a="1"/>
  <c r="N21" i="14" s="1"/>
  <c r="J21" i="14"/>
  <c r="N20" i="14" a="1"/>
  <c r="N20" i="14" s="1"/>
  <c r="J20" i="14"/>
  <c r="N19" i="14" a="1"/>
  <c r="N19" i="14" s="1"/>
  <c r="J19" i="14"/>
  <c r="P18" i="14"/>
  <c r="O18" i="14"/>
  <c r="Q18" i="14" s="1"/>
  <c r="N18" i="14"/>
  <c r="N18" i="14" a="1"/>
  <c r="J18" i="14"/>
  <c r="N17" i="14" a="1"/>
  <c r="N17" i="14" s="1"/>
  <c r="J17" i="14"/>
  <c r="P17" i="14" s="1"/>
  <c r="N16" i="14"/>
  <c r="N16" i="14" a="1"/>
  <c r="J16" i="14"/>
  <c r="P16" i="14" s="1"/>
  <c r="N15" i="14"/>
  <c r="P15" i="14" s="1"/>
  <c r="N15" i="14" a="1"/>
  <c r="J15" i="14"/>
  <c r="N14" i="14" a="1"/>
  <c r="N14" i="14" s="1"/>
  <c r="J14" i="14"/>
  <c r="P14" i="14" s="1"/>
  <c r="N13" i="14" a="1"/>
  <c r="N13" i="14" s="1"/>
  <c r="J13" i="14"/>
  <c r="N12" i="14" a="1"/>
  <c r="N12" i="14" s="1"/>
  <c r="J12" i="14"/>
  <c r="N11" i="14" a="1"/>
  <c r="N11" i="14" s="1"/>
  <c r="J11" i="14"/>
  <c r="P11" i="14" s="1"/>
  <c r="P10" i="14"/>
  <c r="O10" i="14"/>
  <c r="Q10" i="14" s="1"/>
  <c r="N10" i="14"/>
  <c r="N10" i="14" a="1"/>
  <c r="J10" i="14"/>
  <c r="N9" i="14" a="1"/>
  <c r="N9" i="14" s="1"/>
  <c r="J9" i="14"/>
  <c r="N8" i="14"/>
  <c r="N8" i="14" a="1"/>
  <c r="J8" i="14"/>
  <c r="P8" i="14" s="1"/>
  <c r="N7" i="14"/>
  <c r="P7" i="14" s="1"/>
  <c r="N7" i="14" a="1"/>
  <c r="J7" i="14"/>
  <c r="N6" i="14" a="1"/>
  <c r="N6" i="14" s="1"/>
  <c r="J6" i="14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6" i="3"/>
  <c r="J14" i="8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Q6" i="15" l="1"/>
  <c r="R6" i="15" s="1"/>
  <c r="U1000" i="16"/>
  <c r="S1000" i="16"/>
  <c r="V1000" i="16" s="1"/>
  <c r="S957" i="16"/>
  <c r="V957" i="16" s="1"/>
  <c r="U957" i="16"/>
  <c r="T957" i="16"/>
  <c r="U839" i="16"/>
  <c r="W839" i="16" s="1"/>
  <c r="X839" i="16" s="1"/>
  <c r="T839" i="16"/>
  <c r="S839" i="16"/>
  <c r="V839" i="16" s="1"/>
  <c r="U830" i="16"/>
  <c r="S830" i="16"/>
  <c r="V830" i="16" s="1"/>
  <c r="U777" i="16"/>
  <c r="S777" i="16"/>
  <c r="V777" i="16" s="1"/>
  <c r="U718" i="16"/>
  <c r="W718" i="16" s="1"/>
  <c r="X718" i="16" s="1"/>
  <c r="T718" i="16"/>
  <c r="S718" i="16"/>
  <c r="V718" i="16" s="1"/>
  <c r="U686" i="16"/>
  <c r="S686" i="16"/>
  <c r="V686" i="16" s="1"/>
  <c r="S764" i="16"/>
  <c r="V764" i="16" s="1"/>
  <c r="U764" i="16"/>
  <c r="U741" i="16"/>
  <c r="S741" i="16"/>
  <c r="V741" i="16" s="1"/>
  <c r="U671" i="16"/>
  <c r="T671" i="16"/>
  <c r="S671" i="16"/>
  <c r="V671" i="16" s="1"/>
  <c r="T676" i="16"/>
  <c r="S676" i="16"/>
  <c r="V676" i="16" s="1"/>
  <c r="U676" i="16"/>
  <c r="U448" i="16"/>
  <c r="S448" i="16"/>
  <c r="V448" i="16" s="1"/>
  <c r="U416" i="16"/>
  <c r="S416" i="16"/>
  <c r="V416" i="16" s="1"/>
  <c r="U460" i="16"/>
  <c r="W460" i="16" s="1"/>
  <c r="X460" i="16" s="1"/>
  <c r="T460" i="16"/>
  <c r="S460" i="16"/>
  <c r="V460" i="16" s="1"/>
  <c r="U364" i="16"/>
  <c r="S364" i="16"/>
  <c r="V364" i="16" s="1"/>
  <c r="U311" i="16"/>
  <c r="S311" i="16"/>
  <c r="V311" i="16" s="1"/>
  <c r="U345" i="16"/>
  <c r="S345" i="16"/>
  <c r="V345" i="16" s="1"/>
  <c r="U303" i="16"/>
  <c r="S303" i="16"/>
  <c r="V303" i="16" s="1"/>
  <c r="S285" i="16"/>
  <c r="V285" i="16" s="1"/>
  <c r="U285" i="16"/>
  <c r="U292" i="16"/>
  <c r="T292" i="16"/>
  <c r="S292" i="16"/>
  <c r="V292" i="16" s="1"/>
  <c r="U251" i="16"/>
  <c r="S251" i="16"/>
  <c r="V251" i="16" s="1"/>
  <c r="U269" i="16"/>
  <c r="W269" i="16" s="1"/>
  <c r="X269" i="16" s="1"/>
  <c r="T269" i="16"/>
  <c r="S269" i="16"/>
  <c r="V269" i="16" s="1"/>
  <c r="U205" i="16"/>
  <c r="S205" i="16"/>
  <c r="V205" i="16" s="1"/>
  <c r="U232" i="16"/>
  <c r="S232" i="16"/>
  <c r="V232" i="16" s="1"/>
  <c r="U66" i="16"/>
  <c r="S66" i="16"/>
  <c r="V66" i="16" s="1"/>
  <c r="U79" i="16"/>
  <c r="W79" i="16" s="1"/>
  <c r="X79" i="16" s="1"/>
  <c r="T79" i="16"/>
  <c r="S79" i="16"/>
  <c r="V79" i="16" s="1"/>
  <c r="S105" i="16"/>
  <c r="V105" i="16" s="1"/>
  <c r="U105" i="16"/>
  <c r="U55" i="16"/>
  <c r="S55" i="16"/>
  <c r="V55" i="16" s="1"/>
  <c r="U23" i="16"/>
  <c r="S23" i="16"/>
  <c r="V23" i="16" s="1"/>
  <c r="U138" i="16"/>
  <c r="W138" i="16" s="1"/>
  <c r="X138" i="16" s="1"/>
  <c r="T138" i="16"/>
  <c r="S138" i="16"/>
  <c r="V138" i="16" s="1"/>
  <c r="U65" i="16"/>
  <c r="S65" i="16"/>
  <c r="V65" i="16" s="1"/>
  <c r="U53" i="16"/>
  <c r="S53" i="16"/>
  <c r="V53" i="16" s="1"/>
  <c r="U35" i="16"/>
  <c r="S35" i="16"/>
  <c r="V35" i="16" s="1"/>
  <c r="U955" i="16"/>
  <c r="W955" i="16" s="1"/>
  <c r="X955" i="16" s="1"/>
  <c r="T955" i="16"/>
  <c r="S955" i="16"/>
  <c r="V955" i="16" s="1"/>
  <c r="S882" i="16"/>
  <c r="V882" i="16" s="1"/>
  <c r="T882" i="16"/>
  <c r="U882" i="16"/>
  <c r="S906" i="16"/>
  <c r="V906" i="16" s="1"/>
  <c r="T906" i="16"/>
  <c r="U906" i="16"/>
  <c r="W906" i="16" s="1"/>
  <c r="X906" i="16" s="1"/>
  <c r="T826" i="16"/>
  <c r="S826" i="16"/>
  <c r="V826" i="16" s="1"/>
  <c r="U826" i="16"/>
  <c r="W826" i="16" s="1"/>
  <c r="X826" i="16" s="1"/>
  <c r="U860" i="16"/>
  <c r="W860" i="16" s="1"/>
  <c r="X860" i="16" s="1"/>
  <c r="T860" i="16"/>
  <c r="S860" i="16"/>
  <c r="V860" i="16" s="1"/>
  <c r="U888" i="16"/>
  <c r="T888" i="16"/>
  <c r="S888" i="16"/>
  <c r="V888" i="16" s="1"/>
  <c r="U815" i="16"/>
  <c r="S815" i="16"/>
  <c r="V815" i="16" s="1"/>
  <c r="U842" i="16"/>
  <c r="S842" i="16"/>
  <c r="V842" i="16" s="1"/>
  <c r="U751" i="16"/>
  <c r="W751" i="16" s="1"/>
  <c r="X751" i="16" s="1"/>
  <c r="T751" i="16"/>
  <c r="S751" i="16"/>
  <c r="V751" i="16" s="1"/>
  <c r="U717" i="16"/>
  <c r="W717" i="16" s="1"/>
  <c r="X717" i="16" s="1"/>
  <c r="T717" i="16"/>
  <c r="S717" i="16"/>
  <c r="V717" i="16" s="1"/>
  <c r="U722" i="16"/>
  <c r="S722" i="16"/>
  <c r="V722" i="16" s="1"/>
  <c r="U666" i="16"/>
  <c r="S666" i="16"/>
  <c r="V666" i="16" s="1"/>
  <c r="U604" i="16"/>
  <c r="W604" i="16" s="1"/>
  <c r="X604" i="16" s="1"/>
  <c r="T604" i="16"/>
  <c r="S604" i="16"/>
  <c r="V604" i="16" s="1"/>
  <c r="U561" i="16"/>
  <c r="T561" i="16"/>
  <c r="S561" i="16"/>
  <c r="V561" i="16" s="1"/>
  <c r="U588" i="16"/>
  <c r="S588" i="16"/>
  <c r="V588" i="16" s="1"/>
  <c r="T590" i="16"/>
  <c r="S590" i="16"/>
  <c r="V590" i="16" s="1"/>
  <c r="U590" i="16"/>
  <c r="W590" i="16" s="1"/>
  <c r="X590" i="16" s="1"/>
  <c r="U607" i="16"/>
  <c r="W607" i="16" s="1"/>
  <c r="X607" i="16" s="1"/>
  <c r="T607" i="16"/>
  <c r="S607" i="16"/>
  <c r="V607" i="16" s="1"/>
  <c r="S574" i="16"/>
  <c r="V574" i="16" s="1"/>
  <c r="U574" i="16"/>
  <c r="S518" i="16"/>
  <c r="V518" i="16" s="1"/>
  <c r="U518" i="16"/>
  <c r="W518" i="16" s="1"/>
  <c r="X518" i="16" s="1"/>
  <c r="U642" i="16"/>
  <c r="S642" i="16"/>
  <c r="V642" i="16" s="1"/>
  <c r="U509" i="16"/>
  <c r="W509" i="16" s="1"/>
  <c r="X509" i="16" s="1"/>
  <c r="T509" i="16"/>
  <c r="S509" i="16"/>
  <c r="V509" i="16" s="1"/>
  <c r="U508" i="16"/>
  <c r="W508" i="16" s="1"/>
  <c r="X508" i="16" s="1"/>
  <c r="T508" i="16"/>
  <c r="S508" i="16"/>
  <c r="V508" i="16" s="1"/>
  <c r="U393" i="16"/>
  <c r="S393" i="16"/>
  <c r="V393" i="16" s="1"/>
  <c r="U401" i="16"/>
  <c r="S401" i="16"/>
  <c r="V401" i="16" s="1"/>
  <c r="U360" i="16"/>
  <c r="W360" i="16" s="1"/>
  <c r="X360" i="16" s="1"/>
  <c r="T360" i="16"/>
  <c r="S360" i="16"/>
  <c r="V360" i="16" s="1"/>
  <c r="U328" i="16"/>
  <c r="W328" i="16" s="1"/>
  <c r="X328" i="16" s="1"/>
  <c r="T328" i="16"/>
  <c r="S328" i="16"/>
  <c r="V328" i="16" s="1"/>
  <c r="U527" i="16"/>
  <c r="S527" i="16"/>
  <c r="V527" i="16" s="1"/>
  <c r="U447" i="16"/>
  <c r="S447" i="16"/>
  <c r="V447" i="16" s="1"/>
  <c r="T350" i="16"/>
  <c r="S350" i="16"/>
  <c r="V350" i="16" s="1"/>
  <c r="U350" i="16"/>
  <c r="U305" i="16"/>
  <c r="W305" i="16" s="1"/>
  <c r="X305" i="16" s="1"/>
  <c r="T305" i="16"/>
  <c r="S305" i="16"/>
  <c r="V305" i="16" s="1"/>
  <c r="U332" i="16"/>
  <c r="S332" i="16"/>
  <c r="V332" i="16" s="1"/>
  <c r="U329" i="16"/>
  <c r="S329" i="16"/>
  <c r="V329" i="16" s="1"/>
  <c r="U148" i="16"/>
  <c r="W148" i="16" s="1"/>
  <c r="X148" i="16" s="1"/>
  <c r="T148" i="16"/>
  <c r="S148" i="16"/>
  <c r="V148" i="16" s="1"/>
  <c r="U116" i="16"/>
  <c r="W116" i="16" s="1"/>
  <c r="X116" i="16" s="1"/>
  <c r="T116" i="16"/>
  <c r="S116" i="16"/>
  <c r="V116" i="16" s="1"/>
  <c r="S283" i="16"/>
  <c r="V283" i="16" s="1"/>
  <c r="U283" i="16"/>
  <c r="W283" i="16" s="1"/>
  <c r="X283" i="16" s="1"/>
  <c r="T283" i="16"/>
  <c r="S215" i="16"/>
  <c r="V215" i="16" s="1"/>
  <c r="U215" i="16"/>
  <c r="T215" i="16"/>
  <c r="U68" i="16"/>
  <c r="W68" i="16" s="1"/>
  <c r="X68" i="16" s="1"/>
  <c r="S68" i="16"/>
  <c r="V68" i="16" s="1"/>
  <c r="U103" i="16"/>
  <c r="W103" i="16" s="1"/>
  <c r="X103" i="16" s="1"/>
  <c r="T103" i="16"/>
  <c r="S103" i="16"/>
  <c r="V103" i="16" s="1"/>
  <c r="U85" i="16"/>
  <c r="S85" i="16"/>
  <c r="V85" i="16" s="1"/>
  <c r="U947" i="16"/>
  <c r="S947" i="16"/>
  <c r="V947" i="16" s="1"/>
  <c r="T925" i="16"/>
  <c r="S925" i="16"/>
  <c r="V925" i="16" s="1"/>
  <c r="U925" i="16"/>
  <c r="U899" i="16"/>
  <c r="W899" i="16" s="1"/>
  <c r="X899" i="16" s="1"/>
  <c r="T899" i="16"/>
  <c r="S899" i="16"/>
  <c r="V899" i="16" s="1"/>
  <c r="S870" i="16"/>
  <c r="V870" i="16" s="1"/>
  <c r="U870" i="16"/>
  <c r="W870" i="16" s="1"/>
  <c r="X870" i="16" s="1"/>
  <c r="T870" i="16"/>
  <c r="U868" i="16"/>
  <c r="S868" i="16"/>
  <c r="V868" i="16" s="1"/>
  <c r="U866" i="16"/>
  <c r="W866" i="16" s="1"/>
  <c r="X866" i="16" s="1"/>
  <c r="T866" i="16"/>
  <c r="S866" i="16"/>
  <c r="V866" i="16" s="1"/>
  <c r="U807" i="16"/>
  <c r="W807" i="16" s="1"/>
  <c r="X807" i="16" s="1"/>
  <c r="T807" i="16"/>
  <c r="S807" i="16"/>
  <c r="V807" i="16" s="1"/>
  <c r="U812" i="16"/>
  <c r="S812" i="16"/>
  <c r="V812" i="16" s="1"/>
  <c r="T748" i="16"/>
  <c r="S748" i="16"/>
  <c r="V748" i="16" s="1"/>
  <c r="U748" i="16"/>
  <c r="W748" i="16" s="1"/>
  <c r="X748" i="16" s="1"/>
  <c r="U736" i="16"/>
  <c r="W736" i="16" s="1"/>
  <c r="X736" i="16" s="1"/>
  <c r="T736" i="16"/>
  <c r="S736" i="16"/>
  <c r="V736" i="16" s="1"/>
  <c r="S646" i="16"/>
  <c r="V646" i="16" s="1"/>
  <c r="U646" i="16"/>
  <c r="S622" i="16"/>
  <c r="V622" i="16" s="1"/>
  <c r="U622" i="16"/>
  <c r="T630" i="16"/>
  <c r="S630" i="16"/>
  <c r="V630" i="16" s="1"/>
  <c r="U630" i="16"/>
  <c r="W630" i="16" s="1"/>
  <c r="X630" i="16" s="1"/>
  <c r="T598" i="16"/>
  <c r="S598" i="16"/>
  <c r="V598" i="16" s="1"/>
  <c r="U598" i="16"/>
  <c r="U489" i="16"/>
  <c r="W489" i="16" s="1"/>
  <c r="X489" i="16" s="1"/>
  <c r="T489" i="16"/>
  <c r="S489" i="16"/>
  <c r="V489" i="16" s="1"/>
  <c r="U440" i="16"/>
  <c r="S440" i="16"/>
  <c r="V440" i="16" s="1"/>
  <c r="U644" i="16"/>
  <c r="S644" i="16"/>
  <c r="V644" i="16" s="1"/>
  <c r="U495" i="16"/>
  <c r="W495" i="16" s="1"/>
  <c r="X495" i="16" s="1"/>
  <c r="T495" i="16"/>
  <c r="S495" i="16"/>
  <c r="V495" i="16" s="1"/>
  <c r="U456" i="16"/>
  <c r="W456" i="16" s="1"/>
  <c r="X456" i="16" s="1"/>
  <c r="T456" i="16"/>
  <c r="S456" i="16"/>
  <c r="V456" i="16" s="1"/>
  <c r="U439" i="16"/>
  <c r="T439" i="16"/>
  <c r="S439" i="16"/>
  <c r="V439" i="16" s="1"/>
  <c r="U417" i="16"/>
  <c r="S417" i="16"/>
  <c r="V417" i="16" s="1"/>
  <c r="U420" i="16"/>
  <c r="W420" i="16" s="1"/>
  <c r="X420" i="16" s="1"/>
  <c r="T420" i="16"/>
  <c r="S420" i="16"/>
  <c r="V420" i="16" s="1"/>
  <c r="U351" i="16"/>
  <c r="W351" i="16" s="1"/>
  <c r="X351" i="16" s="1"/>
  <c r="T351" i="16"/>
  <c r="S351" i="16"/>
  <c r="V351" i="16" s="1"/>
  <c r="U243" i="16"/>
  <c r="S243" i="16"/>
  <c r="V243" i="16" s="1"/>
  <c r="T129" i="16"/>
  <c r="S129" i="16"/>
  <c r="V129" i="16" s="1"/>
  <c r="U129" i="16"/>
  <c r="W129" i="16" s="1"/>
  <c r="X129" i="16" s="1"/>
  <c r="U47" i="16"/>
  <c r="W47" i="16" s="1"/>
  <c r="X47" i="16" s="1"/>
  <c r="T47" i="16"/>
  <c r="S47" i="16"/>
  <c r="V47" i="16" s="1"/>
  <c r="U109" i="16"/>
  <c r="W109" i="16" s="1"/>
  <c r="X109" i="16" s="1"/>
  <c r="T109" i="16"/>
  <c r="S109" i="16"/>
  <c r="V109" i="16" s="1"/>
  <c r="U37" i="16"/>
  <c r="T37" i="16"/>
  <c r="S37" i="16"/>
  <c r="V37" i="16" s="1"/>
  <c r="S970" i="16"/>
  <c r="V970" i="16" s="1"/>
  <c r="U970" i="16"/>
  <c r="T970" i="16"/>
  <c r="U896" i="16"/>
  <c r="W896" i="16" s="1"/>
  <c r="X896" i="16" s="1"/>
  <c r="T896" i="16"/>
  <c r="S896" i="16"/>
  <c r="V896" i="16" s="1"/>
  <c r="U939" i="16"/>
  <c r="W939" i="16" s="1"/>
  <c r="X939" i="16" s="1"/>
  <c r="T939" i="16"/>
  <c r="S939" i="16"/>
  <c r="V939" i="16" s="1"/>
  <c r="U857" i="16"/>
  <c r="S857" i="16"/>
  <c r="V857" i="16" s="1"/>
  <c r="U832" i="16"/>
  <c r="S832" i="16"/>
  <c r="V832" i="16" s="1"/>
  <c r="U796" i="16"/>
  <c r="W796" i="16" s="1"/>
  <c r="X796" i="16" s="1"/>
  <c r="T796" i="16"/>
  <c r="S796" i="16"/>
  <c r="V796" i="16" s="1"/>
  <c r="U760" i="16"/>
  <c r="W760" i="16" s="1"/>
  <c r="X760" i="16" s="1"/>
  <c r="T760" i="16"/>
  <c r="S760" i="16"/>
  <c r="V760" i="16" s="1"/>
  <c r="U743" i="16"/>
  <c r="T743" i="16"/>
  <c r="S743" i="16"/>
  <c r="V743" i="16" s="1"/>
  <c r="U738" i="16"/>
  <c r="S738" i="16"/>
  <c r="V738" i="16" s="1"/>
  <c r="U670" i="16"/>
  <c r="W670" i="16" s="1"/>
  <c r="X670" i="16" s="1"/>
  <c r="T670" i="16"/>
  <c r="S670" i="16"/>
  <c r="V670" i="16" s="1"/>
  <c r="U631" i="16"/>
  <c r="W631" i="16" s="1"/>
  <c r="X631" i="16" s="1"/>
  <c r="T631" i="16"/>
  <c r="S631" i="16"/>
  <c r="V631" i="16" s="1"/>
  <c r="U617" i="16"/>
  <c r="S617" i="16"/>
  <c r="V617" i="16" s="1"/>
  <c r="U585" i="16"/>
  <c r="S585" i="16"/>
  <c r="V585" i="16" s="1"/>
  <c r="T554" i="16"/>
  <c r="S554" i="16"/>
  <c r="V554" i="16" s="1"/>
  <c r="U554" i="16"/>
  <c r="T485" i="16"/>
  <c r="U485" i="16"/>
  <c r="W485" i="16" s="1"/>
  <c r="X485" i="16" s="1"/>
  <c r="S485" i="16"/>
  <c r="V485" i="16" s="1"/>
  <c r="U352" i="16"/>
  <c r="T352" i="16"/>
  <c r="S352" i="16"/>
  <c r="V352" i="16" s="1"/>
  <c r="U320" i="16"/>
  <c r="S320" i="16"/>
  <c r="V320" i="16" s="1"/>
  <c r="U400" i="16"/>
  <c r="W400" i="16" s="1"/>
  <c r="X400" i="16" s="1"/>
  <c r="T400" i="16"/>
  <c r="S400" i="16"/>
  <c r="V400" i="16" s="1"/>
  <c r="U464" i="16"/>
  <c r="W464" i="16" s="1"/>
  <c r="X464" i="16" s="1"/>
  <c r="T464" i="16"/>
  <c r="S464" i="16"/>
  <c r="V464" i="16" s="1"/>
  <c r="U461" i="16"/>
  <c r="S461" i="16"/>
  <c r="V461" i="16" s="1"/>
  <c r="U289" i="16"/>
  <c r="S289" i="16"/>
  <c r="V289" i="16" s="1"/>
  <c r="U335" i="16"/>
  <c r="W335" i="16" s="1"/>
  <c r="X335" i="16" s="1"/>
  <c r="T335" i="16"/>
  <c r="S335" i="16"/>
  <c r="V335" i="16" s="1"/>
  <c r="U340" i="16"/>
  <c r="W340" i="16" s="1"/>
  <c r="X340" i="16" s="1"/>
  <c r="T340" i="16"/>
  <c r="S340" i="16"/>
  <c r="V340" i="16" s="1"/>
  <c r="U140" i="16"/>
  <c r="S140" i="16"/>
  <c r="V140" i="16" s="1"/>
  <c r="U108" i="16"/>
  <c r="S108" i="16"/>
  <c r="V108" i="16" s="1"/>
  <c r="U177" i="16"/>
  <c r="W177" i="16" s="1"/>
  <c r="X177" i="16" s="1"/>
  <c r="T177" i="16"/>
  <c r="S177" i="16"/>
  <c r="V177" i="16" s="1"/>
  <c r="U240" i="16"/>
  <c r="W240" i="16" s="1"/>
  <c r="X240" i="16" s="1"/>
  <c r="T240" i="16"/>
  <c r="S240" i="16"/>
  <c r="V240" i="16" s="1"/>
  <c r="S113" i="16"/>
  <c r="V113" i="16" s="1"/>
  <c r="U113" i="16"/>
  <c r="W113" i="16" s="1"/>
  <c r="X113" i="16" s="1"/>
  <c r="U76" i="16"/>
  <c r="S76" i="16"/>
  <c r="V76" i="16" s="1"/>
  <c r="U29" i="16"/>
  <c r="W29" i="16" s="1"/>
  <c r="X29" i="16" s="1"/>
  <c r="T29" i="16"/>
  <c r="S29" i="16"/>
  <c r="V29" i="16" s="1"/>
  <c r="U59" i="16"/>
  <c r="W59" i="16" s="1"/>
  <c r="X59" i="16" s="1"/>
  <c r="T59" i="16"/>
  <c r="S59" i="16"/>
  <c r="V59" i="16" s="1"/>
  <c r="U26" i="16"/>
  <c r="S26" i="16"/>
  <c r="V26" i="16" s="1"/>
  <c r="S962" i="16"/>
  <c r="V962" i="16" s="1"/>
  <c r="U962" i="16"/>
  <c r="T962" i="16"/>
  <c r="U979" i="16"/>
  <c r="W979" i="16" s="1"/>
  <c r="X979" i="16" s="1"/>
  <c r="T979" i="16"/>
  <c r="S979" i="16"/>
  <c r="V979" i="16" s="1"/>
  <c r="U976" i="16"/>
  <c r="W976" i="16" s="1"/>
  <c r="X976" i="16" s="1"/>
  <c r="T976" i="16"/>
  <c r="S976" i="16"/>
  <c r="V976" i="16" s="1"/>
  <c r="U931" i="16"/>
  <c r="S931" i="16"/>
  <c r="V931" i="16" s="1"/>
  <c r="S872" i="16"/>
  <c r="V872" i="16" s="1"/>
  <c r="U872" i="16"/>
  <c r="T872" i="16"/>
  <c r="U891" i="16"/>
  <c r="W891" i="16" s="1"/>
  <c r="X891" i="16" s="1"/>
  <c r="T891" i="16"/>
  <c r="S891" i="16"/>
  <c r="V891" i="16" s="1"/>
  <c r="S918" i="16"/>
  <c r="V918" i="16" s="1"/>
  <c r="U918" i="16"/>
  <c r="U801" i="16"/>
  <c r="S801" i="16"/>
  <c r="V801" i="16" s="1"/>
  <c r="T740" i="16"/>
  <c r="S740" i="16"/>
  <c r="V740" i="16" s="1"/>
  <c r="U740" i="16"/>
  <c r="W740" i="16" s="1"/>
  <c r="X740" i="16" s="1"/>
  <c r="U765" i="16"/>
  <c r="W765" i="16" s="1"/>
  <c r="X765" i="16" s="1"/>
  <c r="T765" i="16"/>
  <c r="S765" i="16"/>
  <c r="V765" i="16" s="1"/>
  <c r="U545" i="16"/>
  <c r="W545" i="16" s="1"/>
  <c r="X545" i="16" s="1"/>
  <c r="T545" i="16"/>
  <c r="S545" i="16"/>
  <c r="V545" i="16" s="1"/>
  <c r="S467" i="16"/>
  <c r="V467" i="16" s="1"/>
  <c r="T467" i="16"/>
  <c r="U467" i="16"/>
  <c r="W467" i="16" s="1"/>
  <c r="X467" i="16" s="1"/>
  <c r="U593" i="16"/>
  <c r="S593" i="16"/>
  <c r="V593" i="16" s="1"/>
  <c r="U513" i="16"/>
  <c r="W513" i="16" s="1"/>
  <c r="X513" i="16" s="1"/>
  <c r="T513" i="16"/>
  <c r="S513" i="16"/>
  <c r="V513" i="16" s="1"/>
  <c r="S383" i="16"/>
  <c r="V383" i="16" s="1"/>
  <c r="U383" i="16"/>
  <c r="W383" i="16" s="1"/>
  <c r="X383" i="16" s="1"/>
  <c r="U459" i="16"/>
  <c r="S459" i="16"/>
  <c r="V459" i="16" s="1"/>
  <c r="U373" i="16"/>
  <c r="S373" i="16"/>
  <c r="V373" i="16" s="1"/>
  <c r="U324" i="16"/>
  <c r="W324" i="16" s="1"/>
  <c r="X324" i="16" s="1"/>
  <c r="T324" i="16"/>
  <c r="S324" i="16"/>
  <c r="V324" i="16" s="1"/>
  <c r="S326" i="16"/>
  <c r="V326" i="16" s="1"/>
  <c r="U326" i="16"/>
  <c r="U277" i="16"/>
  <c r="S277" i="16"/>
  <c r="V277" i="16" s="1"/>
  <c r="U348" i="16"/>
  <c r="S348" i="16"/>
  <c r="V348" i="16" s="1"/>
  <c r="U404" i="16"/>
  <c r="W404" i="16" s="1"/>
  <c r="X404" i="16" s="1"/>
  <c r="T404" i="16"/>
  <c r="S404" i="16"/>
  <c r="V404" i="16" s="1"/>
  <c r="S247" i="16"/>
  <c r="V247" i="16" s="1"/>
  <c r="U247" i="16"/>
  <c r="W247" i="16" s="1"/>
  <c r="X247" i="16" s="1"/>
  <c r="U194" i="16"/>
  <c r="S194" i="16"/>
  <c r="V194" i="16" s="1"/>
  <c r="S223" i="16"/>
  <c r="V223" i="16" s="1"/>
  <c r="U223" i="16"/>
  <c r="T223" i="16"/>
  <c r="U100" i="16"/>
  <c r="W100" i="16" s="1"/>
  <c r="X100" i="16" s="1"/>
  <c r="T100" i="16"/>
  <c r="S100" i="16"/>
  <c r="V100" i="16" s="1"/>
  <c r="T73" i="16"/>
  <c r="U73" i="16"/>
  <c r="W73" i="16" s="1"/>
  <c r="X73" i="16" s="1"/>
  <c r="S73" i="16"/>
  <c r="V73" i="16" s="1"/>
  <c r="U39" i="16"/>
  <c r="S39" i="16"/>
  <c r="V39" i="16" s="1"/>
  <c r="U162" i="16"/>
  <c r="S162" i="16"/>
  <c r="V162" i="16" s="1"/>
  <c r="U95" i="16"/>
  <c r="W95" i="16" s="1"/>
  <c r="X95" i="16" s="1"/>
  <c r="T95" i="16"/>
  <c r="S95" i="16"/>
  <c r="V95" i="16" s="1"/>
  <c r="U21" i="16"/>
  <c r="W21" i="16" s="1"/>
  <c r="X21" i="16" s="1"/>
  <c r="T21" i="16"/>
  <c r="S21" i="16"/>
  <c r="V21" i="16" s="1"/>
  <c r="U24" i="16"/>
  <c r="S24" i="16"/>
  <c r="V24" i="16" s="1"/>
  <c r="U32" i="16"/>
  <c r="S32" i="16"/>
  <c r="V32" i="16" s="1"/>
  <c r="U27" i="16"/>
  <c r="W27" i="16" s="1"/>
  <c r="X27" i="16" s="1"/>
  <c r="T27" i="16"/>
  <c r="S27" i="16"/>
  <c r="V27" i="16" s="1"/>
  <c r="U40" i="16"/>
  <c r="W40" i="16" s="1"/>
  <c r="X40" i="16" s="1"/>
  <c r="T40" i="16"/>
  <c r="S40" i="16"/>
  <c r="V40" i="16" s="1"/>
  <c r="S12" i="16"/>
  <c r="V12" i="16" s="1"/>
  <c r="U12" i="16"/>
  <c r="W12" i="16" s="1"/>
  <c r="X12" i="16" s="1"/>
  <c r="U15" i="16"/>
  <c r="S15" i="16"/>
  <c r="V15" i="16" s="1"/>
  <c r="U1003" i="16"/>
  <c r="W1003" i="16" s="1"/>
  <c r="X1003" i="16" s="1"/>
  <c r="T1003" i="16"/>
  <c r="S1003" i="16"/>
  <c r="V1003" i="16" s="1"/>
  <c r="U910" i="16"/>
  <c r="W910" i="16" s="1"/>
  <c r="X910" i="16" s="1"/>
  <c r="T910" i="16"/>
  <c r="S910" i="16"/>
  <c r="V910" i="16" s="1"/>
  <c r="U841" i="16"/>
  <c r="S841" i="16"/>
  <c r="V841" i="16" s="1"/>
  <c r="U844" i="16"/>
  <c r="S844" i="16"/>
  <c r="V844" i="16" s="1"/>
  <c r="U828" i="16"/>
  <c r="W828" i="16" s="1"/>
  <c r="X828" i="16" s="1"/>
  <c r="T828" i="16"/>
  <c r="S828" i="16"/>
  <c r="V828" i="16" s="1"/>
  <c r="S795" i="16"/>
  <c r="V795" i="16" s="1"/>
  <c r="T795" i="16"/>
  <c r="U795" i="16"/>
  <c r="U773" i="16"/>
  <c r="S773" i="16"/>
  <c r="V773" i="16" s="1"/>
  <c r="T772" i="16"/>
  <c r="S772" i="16"/>
  <c r="V772" i="16" s="1"/>
  <c r="U772" i="16"/>
  <c r="W772" i="16" s="1"/>
  <c r="X772" i="16" s="1"/>
  <c r="U698" i="16"/>
  <c r="W698" i="16" s="1"/>
  <c r="X698" i="16" s="1"/>
  <c r="T698" i="16"/>
  <c r="S698" i="16"/>
  <c r="V698" i="16" s="1"/>
  <c r="U537" i="16"/>
  <c r="W537" i="16" s="1"/>
  <c r="X537" i="16" s="1"/>
  <c r="T537" i="16"/>
  <c r="S537" i="16"/>
  <c r="V537" i="16" s="1"/>
  <c r="U465" i="16"/>
  <c r="S465" i="16"/>
  <c r="V465" i="16" s="1"/>
  <c r="U433" i="16"/>
  <c r="S433" i="16"/>
  <c r="V433" i="16" s="1"/>
  <c r="U344" i="16"/>
  <c r="W344" i="16" s="1"/>
  <c r="X344" i="16" s="1"/>
  <c r="T344" i="16"/>
  <c r="S344" i="16"/>
  <c r="V344" i="16" s="1"/>
  <c r="U312" i="16"/>
  <c r="W312" i="16" s="1"/>
  <c r="X312" i="16" s="1"/>
  <c r="T312" i="16"/>
  <c r="S312" i="16"/>
  <c r="V312" i="16" s="1"/>
  <c r="U372" i="16"/>
  <c r="S372" i="16"/>
  <c r="V372" i="16" s="1"/>
  <c r="U365" i="16"/>
  <c r="W365" i="16" s="1"/>
  <c r="X365" i="16" s="1"/>
  <c r="S365" i="16"/>
  <c r="V365" i="16" s="1"/>
  <c r="T365" i="16"/>
  <c r="U321" i="16"/>
  <c r="W321" i="16" s="1"/>
  <c r="X321" i="16" s="1"/>
  <c r="T321" i="16"/>
  <c r="S321" i="16"/>
  <c r="V321" i="16" s="1"/>
  <c r="S310" i="16"/>
  <c r="V310" i="16" s="1"/>
  <c r="U310" i="16"/>
  <c r="U356" i="16"/>
  <c r="S356" i="16"/>
  <c r="V356" i="16" s="1"/>
  <c r="U300" i="16"/>
  <c r="S300" i="16"/>
  <c r="V300" i="16" s="1"/>
  <c r="U261" i="16"/>
  <c r="W261" i="16" s="1"/>
  <c r="X261" i="16" s="1"/>
  <c r="T261" i="16"/>
  <c r="S261" i="16"/>
  <c r="V261" i="16" s="1"/>
  <c r="U235" i="16"/>
  <c r="W235" i="16" s="1"/>
  <c r="X235" i="16" s="1"/>
  <c r="T235" i="16"/>
  <c r="S235" i="16"/>
  <c r="V235" i="16" s="1"/>
  <c r="U164" i="16"/>
  <c r="S164" i="16"/>
  <c r="V164" i="16" s="1"/>
  <c r="U90" i="16"/>
  <c r="S90" i="16"/>
  <c r="V90" i="16" s="1"/>
  <c r="U146" i="16"/>
  <c r="W146" i="16" s="1"/>
  <c r="X146" i="16" s="1"/>
  <c r="T146" i="16"/>
  <c r="S146" i="16"/>
  <c r="V146" i="16" s="1"/>
  <c r="U69" i="16"/>
  <c r="W69" i="16" s="1"/>
  <c r="X69" i="16" s="1"/>
  <c r="T69" i="16"/>
  <c r="S69" i="16"/>
  <c r="V69" i="16" s="1"/>
  <c r="U149" i="16"/>
  <c r="S149" i="16"/>
  <c r="V149" i="16" s="1"/>
  <c r="U13" i="16"/>
  <c r="S13" i="16"/>
  <c r="V13" i="16" s="1"/>
  <c r="U8" i="16"/>
  <c r="S8" i="16"/>
  <c r="V8" i="16" s="1"/>
  <c r="S20" i="16"/>
  <c r="V20" i="16" s="1"/>
  <c r="U20" i="16"/>
  <c r="U10" i="16"/>
  <c r="S10" i="16"/>
  <c r="V10" i="16" s="1"/>
  <c r="U43" i="16"/>
  <c r="S43" i="16"/>
  <c r="V43" i="16" s="1"/>
  <c r="U920" i="16"/>
  <c r="W920" i="16" s="1"/>
  <c r="X920" i="16" s="1"/>
  <c r="T920" i="16"/>
  <c r="S920" i="16"/>
  <c r="V920" i="16" s="1"/>
  <c r="U869" i="16"/>
  <c r="W869" i="16" s="1"/>
  <c r="X869" i="16" s="1"/>
  <c r="T869" i="16"/>
  <c r="S869" i="16"/>
  <c r="V869" i="16" s="1"/>
  <c r="U902" i="16"/>
  <c r="S902" i="16"/>
  <c r="V902" i="16" s="1"/>
  <c r="T941" i="16"/>
  <c r="S941" i="16"/>
  <c r="V941" i="16" s="1"/>
  <c r="U941" i="16"/>
  <c r="W941" i="16" s="1"/>
  <c r="X941" i="16" s="1"/>
  <c r="T838" i="16"/>
  <c r="S838" i="16"/>
  <c r="V838" i="16" s="1"/>
  <c r="U838" i="16"/>
  <c r="U780" i="16"/>
  <c r="W780" i="16" s="1"/>
  <c r="X780" i="16" s="1"/>
  <c r="T780" i="16"/>
  <c r="S780" i="16"/>
  <c r="V780" i="16" s="1"/>
  <c r="U757" i="16"/>
  <c r="S757" i="16"/>
  <c r="V757" i="16" s="1"/>
  <c r="U731" i="16"/>
  <c r="W731" i="16" s="1"/>
  <c r="X731" i="16" s="1"/>
  <c r="S731" i="16"/>
  <c r="V731" i="16" s="1"/>
  <c r="T731" i="16"/>
  <c r="U625" i="16"/>
  <c r="W625" i="16" s="1"/>
  <c r="X625" i="16" s="1"/>
  <c r="T625" i="16"/>
  <c r="S625" i="16"/>
  <c r="V625" i="16" s="1"/>
  <c r="U569" i="16"/>
  <c r="W569" i="16" s="1"/>
  <c r="X569" i="16" s="1"/>
  <c r="T569" i="16"/>
  <c r="S569" i="16"/>
  <c r="V569" i="16" s="1"/>
  <c r="U609" i="16"/>
  <c r="S609" i="16"/>
  <c r="V609" i="16" s="1"/>
  <c r="U577" i="16"/>
  <c r="S577" i="16"/>
  <c r="V577" i="16" s="1"/>
  <c r="S455" i="16"/>
  <c r="V455" i="16" s="1"/>
  <c r="U455" i="16"/>
  <c r="U424" i="16"/>
  <c r="W424" i="16" s="1"/>
  <c r="X424" i="16" s="1"/>
  <c r="T424" i="16"/>
  <c r="S424" i="16"/>
  <c r="V424" i="16" s="1"/>
  <c r="S458" i="16"/>
  <c r="V458" i="16" s="1"/>
  <c r="T458" i="16"/>
  <c r="U458" i="16"/>
  <c r="W458" i="16" s="1"/>
  <c r="X458" i="16" s="1"/>
  <c r="U500" i="16"/>
  <c r="S500" i="16"/>
  <c r="V500" i="16" s="1"/>
  <c r="U377" i="16"/>
  <c r="W377" i="16" s="1"/>
  <c r="X377" i="16" s="1"/>
  <c r="T377" i="16"/>
  <c r="S377" i="16"/>
  <c r="V377" i="16" s="1"/>
  <c r="S367" i="16"/>
  <c r="V367" i="16" s="1"/>
  <c r="U367" i="16"/>
  <c r="W367" i="16" s="1"/>
  <c r="X367" i="16" s="1"/>
  <c r="S422" i="16"/>
  <c r="V422" i="16" s="1"/>
  <c r="U422" i="16"/>
  <c r="W422" i="16" s="1"/>
  <c r="X422" i="16" s="1"/>
  <c r="U396" i="16"/>
  <c r="S396" i="16"/>
  <c r="V396" i="16" s="1"/>
  <c r="U313" i="16"/>
  <c r="W313" i="16" s="1"/>
  <c r="X313" i="16" s="1"/>
  <c r="T313" i="16"/>
  <c r="S313" i="16"/>
  <c r="V313" i="16" s="1"/>
  <c r="U381" i="16"/>
  <c r="W381" i="16" s="1"/>
  <c r="X381" i="16" s="1"/>
  <c r="T381" i="16"/>
  <c r="S381" i="16"/>
  <c r="V381" i="16" s="1"/>
  <c r="U259" i="16"/>
  <c r="S259" i="16"/>
  <c r="V259" i="16" s="1"/>
  <c r="U227" i="16"/>
  <c r="S227" i="16"/>
  <c r="V227" i="16" s="1"/>
  <c r="U195" i="16"/>
  <c r="W195" i="16" s="1"/>
  <c r="X195" i="16" s="1"/>
  <c r="T195" i="16"/>
  <c r="S195" i="16"/>
  <c r="V195" i="16" s="1"/>
  <c r="U213" i="16"/>
  <c r="W213" i="16" s="1"/>
  <c r="X213" i="16" s="1"/>
  <c r="T213" i="16"/>
  <c r="S213" i="16"/>
  <c r="V213" i="16" s="1"/>
  <c r="U229" i="16"/>
  <c r="S229" i="16"/>
  <c r="V229" i="16" s="1"/>
  <c r="U82" i="16"/>
  <c r="S82" i="16"/>
  <c r="V82" i="16" s="1"/>
  <c r="U125" i="16"/>
  <c r="W125" i="16" s="1"/>
  <c r="X125" i="16" s="1"/>
  <c r="T125" i="16"/>
  <c r="S125" i="16"/>
  <c r="V125" i="16" s="1"/>
  <c r="S63" i="16"/>
  <c r="V63" i="16" s="1"/>
  <c r="U63" i="16"/>
  <c r="W63" i="16" s="1"/>
  <c r="X63" i="16" s="1"/>
  <c r="U31" i="16"/>
  <c r="S31" i="16"/>
  <c r="V31" i="16" s="1"/>
  <c r="U51" i="16"/>
  <c r="S51" i="16"/>
  <c r="V51" i="16" s="1"/>
  <c r="U11" i="16"/>
  <c r="W11" i="16" s="1"/>
  <c r="X11" i="16" s="1"/>
  <c r="T11" i="16"/>
  <c r="S11" i="16"/>
  <c r="V11" i="16" s="1"/>
  <c r="U16" i="16"/>
  <c r="W16" i="16" s="1"/>
  <c r="X16" i="16" s="1"/>
  <c r="T16" i="16"/>
  <c r="S16" i="16"/>
  <c r="V16" i="16" s="1"/>
  <c r="S36" i="16"/>
  <c r="V36" i="16" s="1"/>
  <c r="U36" i="16"/>
  <c r="W36" i="16" s="1"/>
  <c r="X36" i="16" s="1"/>
  <c r="U963" i="16"/>
  <c r="S963" i="16"/>
  <c r="V963" i="16" s="1"/>
  <c r="U907" i="16"/>
  <c r="W907" i="16" s="1"/>
  <c r="X907" i="16" s="1"/>
  <c r="T907" i="16"/>
  <c r="S907" i="16"/>
  <c r="V907" i="16" s="1"/>
  <c r="S890" i="16"/>
  <c r="V890" i="16" s="1"/>
  <c r="T890" i="16"/>
  <c r="U890" i="16"/>
  <c r="U904" i="16"/>
  <c r="S904" i="16"/>
  <c r="V904" i="16" s="1"/>
  <c r="U883" i="16"/>
  <c r="S883" i="16"/>
  <c r="V883" i="16" s="1"/>
  <c r="T933" i="16"/>
  <c r="S933" i="16"/>
  <c r="V933" i="16" s="1"/>
  <c r="U933" i="16"/>
  <c r="S846" i="16"/>
  <c r="V846" i="16" s="1"/>
  <c r="U846" i="16"/>
  <c r="U804" i="16"/>
  <c r="S804" i="16"/>
  <c r="V804" i="16" s="1"/>
  <c r="U775" i="16"/>
  <c r="S775" i="16"/>
  <c r="V775" i="16" s="1"/>
  <c r="U746" i="16"/>
  <c r="W746" i="16" s="1"/>
  <c r="X746" i="16" s="1"/>
  <c r="T746" i="16"/>
  <c r="S746" i="16"/>
  <c r="V746" i="16" s="1"/>
  <c r="S756" i="16"/>
  <c r="V756" i="16" s="1"/>
  <c r="U756" i="16"/>
  <c r="U690" i="16"/>
  <c r="S690" i="16"/>
  <c r="V690" i="16" s="1"/>
  <c r="U599" i="16"/>
  <c r="S599" i="16"/>
  <c r="V599" i="16" s="1"/>
  <c r="T638" i="16"/>
  <c r="S638" i="16"/>
  <c r="V638" i="16" s="1"/>
  <c r="U638" i="16"/>
  <c r="U524" i="16"/>
  <c r="W524" i="16" s="1"/>
  <c r="X524" i="16" s="1"/>
  <c r="T524" i="16"/>
  <c r="S524" i="16"/>
  <c r="V524" i="16" s="1"/>
  <c r="S414" i="16"/>
  <c r="V414" i="16" s="1"/>
  <c r="U414" i="16"/>
  <c r="W414" i="16" s="1"/>
  <c r="X414" i="16" s="1"/>
  <c r="U336" i="16"/>
  <c r="S336" i="16"/>
  <c r="V336" i="16" s="1"/>
  <c r="U428" i="16"/>
  <c r="W428" i="16" s="1"/>
  <c r="X428" i="16" s="1"/>
  <c r="T428" i="16"/>
  <c r="S428" i="16"/>
  <c r="V428" i="16" s="1"/>
  <c r="U288" i="16"/>
  <c r="W288" i="16" s="1"/>
  <c r="X288" i="16" s="1"/>
  <c r="T288" i="16"/>
  <c r="S288" i="16"/>
  <c r="V288" i="16" s="1"/>
  <c r="U361" i="16"/>
  <c r="S361" i="16"/>
  <c r="V361" i="16" s="1"/>
  <c r="U369" i="16"/>
  <c r="S369" i="16"/>
  <c r="V369" i="16" s="1"/>
  <c r="U253" i="16"/>
  <c r="W253" i="16" s="1"/>
  <c r="X253" i="16" s="1"/>
  <c r="T253" i="16"/>
  <c r="S253" i="16"/>
  <c r="V253" i="16" s="1"/>
  <c r="U224" i="16"/>
  <c r="W224" i="16" s="1"/>
  <c r="X224" i="16" s="1"/>
  <c r="T224" i="16"/>
  <c r="S224" i="16"/>
  <c r="V224" i="16" s="1"/>
  <c r="U156" i="16"/>
  <c r="S156" i="16"/>
  <c r="V156" i="16" s="1"/>
  <c r="U124" i="16"/>
  <c r="S124" i="16"/>
  <c r="V124" i="16" s="1"/>
  <c r="U92" i="16"/>
  <c r="W92" i="16" s="1"/>
  <c r="X92" i="16" s="1"/>
  <c r="T92" i="16"/>
  <c r="S92" i="16"/>
  <c r="V92" i="16" s="1"/>
  <c r="U154" i="16"/>
  <c r="W154" i="16" s="1"/>
  <c r="X154" i="16" s="1"/>
  <c r="T154" i="16"/>
  <c r="S154" i="16"/>
  <c r="V154" i="16" s="1"/>
  <c r="U18" i="16"/>
  <c r="S18" i="16"/>
  <c r="V18" i="16" s="1"/>
  <c r="U19" i="16"/>
  <c r="S19" i="16"/>
  <c r="V19" i="16" s="1"/>
  <c r="U940" i="16"/>
  <c r="W940" i="16" s="1"/>
  <c r="X940" i="16" s="1"/>
  <c r="T940" i="16"/>
  <c r="S940" i="16"/>
  <c r="V940" i="16" s="1"/>
  <c r="Q985" i="16"/>
  <c r="R985" i="16"/>
  <c r="U934" i="16"/>
  <c r="S934" i="16"/>
  <c r="V934" i="16" s="1"/>
  <c r="R952" i="16"/>
  <c r="Q952" i="16"/>
  <c r="Q923" i="16"/>
  <c r="R923" i="16" s="1"/>
  <c r="R960" i="16"/>
  <c r="Q960" i="16"/>
  <c r="Q903" i="16"/>
  <c r="R903" i="16" s="1"/>
  <c r="Q951" i="16"/>
  <c r="R951" i="16" s="1"/>
  <c r="Q854" i="16"/>
  <c r="R854" i="16" s="1"/>
  <c r="Q810" i="16"/>
  <c r="R810" i="16" s="1"/>
  <c r="Q895" i="16"/>
  <c r="R895" i="16" s="1"/>
  <c r="R864" i="16"/>
  <c r="Q864" i="16"/>
  <c r="Q784" i="16"/>
  <c r="R784" i="16" s="1"/>
  <c r="R806" i="16"/>
  <c r="Q806" i="16"/>
  <c r="Q763" i="16"/>
  <c r="R763" i="16"/>
  <c r="Q825" i="16"/>
  <c r="R825" i="16" s="1"/>
  <c r="Q816" i="16"/>
  <c r="R816" i="16" s="1"/>
  <c r="R799" i="16"/>
  <c r="Q799" i="16"/>
  <c r="T845" i="16"/>
  <c r="Q667" i="16"/>
  <c r="R667" i="16"/>
  <c r="R703" i="16"/>
  <c r="Q703" i="16"/>
  <c r="Q734" i="16"/>
  <c r="R734" i="16" s="1"/>
  <c r="R665" i="16"/>
  <c r="Q665" i="16"/>
  <c r="Q656" i="16"/>
  <c r="R656" i="16" s="1"/>
  <c r="R584" i="16"/>
  <c r="Q584" i="16"/>
  <c r="Q730" i="16"/>
  <c r="R730" i="16" s="1"/>
  <c r="U620" i="16"/>
  <c r="S620" i="16"/>
  <c r="V620" i="16" s="1"/>
  <c r="R536" i="16"/>
  <c r="Q536" i="16"/>
  <c r="Q697" i="16"/>
  <c r="R697" i="16" s="1"/>
  <c r="U596" i="16"/>
  <c r="W596" i="16" s="1"/>
  <c r="X596" i="16" s="1"/>
  <c r="T596" i="16"/>
  <c r="S596" i="16"/>
  <c r="V596" i="16" s="1"/>
  <c r="Q647" i="16"/>
  <c r="R647" i="16" s="1"/>
  <c r="T566" i="16"/>
  <c r="S566" i="16"/>
  <c r="V566" i="16" s="1"/>
  <c r="U566" i="16"/>
  <c r="W566" i="16" s="1"/>
  <c r="X566" i="16" s="1"/>
  <c r="R563" i="16"/>
  <c r="Q563" i="16"/>
  <c r="U610" i="16"/>
  <c r="S610" i="16"/>
  <c r="V610" i="16" s="1"/>
  <c r="R450" i="16"/>
  <c r="Q450" i="16"/>
  <c r="Q418" i="16"/>
  <c r="R418" i="16" s="1"/>
  <c r="U497" i="16"/>
  <c r="S497" i="16"/>
  <c r="V497" i="16" s="1"/>
  <c r="U557" i="16"/>
  <c r="W557" i="16" s="1"/>
  <c r="X557" i="16" s="1"/>
  <c r="T557" i="16"/>
  <c r="S557" i="16"/>
  <c r="V557" i="16" s="1"/>
  <c r="Q499" i="16"/>
  <c r="R499" i="16" s="1"/>
  <c r="U521" i="16"/>
  <c r="S521" i="16"/>
  <c r="V521" i="16" s="1"/>
  <c r="R483" i="16"/>
  <c r="Q483" i="16"/>
  <c r="Q550" i="16"/>
  <c r="R550" i="16" s="1"/>
  <c r="R511" i="16"/>
  <c r="Q511" i="16"/>
  <c r="Q466" i="16"/>
  <c r="R466" i="16" s="1"/>
  <c r="U657" i="16"/>
  <c r="W657" i="16" s="1"/>
  <c r="X657" i="16" s="1"/>
  <c r="T657" i="16"/>
  <c r="S657" i="16"/>
  <c r="V657" i="16" s="1"/>
  <c r="Q608" i="16"/>
  <c r="R608" i="16" s="1"/>
  <c r="R559" i="16"/>
  <c r="Q559" i="16"/>
  <c r="U519" i="16"/>
  <c r="W519" i="16" s="1"/>
  <c r="X519" i="16" s="1"/>
  <c r="T519" i="16"/>
  <c r="S519" i="16"/>
  <c r="V519" i="16" s="1"/>
  <c r="U549" i="16"/>
  <c r="S549" i="16"/>
  <c r="V549" i="16" s="1"/>
  <c r="R423" i="16"/>
  <c r="Q423" i="16"/>
  <c r="Q346" i="16"/>
  <c r="R346" i="16" s="1"/>
  <c r="R314" i="16"/>
  <c r="Q314" i="16"/>
  <c r="U516" i="16"/>
  <c r="T516" i="16"/>
  <c r="S516" i="16"/>
  <c r="V516" i="16" s="1"/>
  <c r="U431" i="16"/>
  <c r="S431" i="16"/>
  <c r="V431" i="16" s="1"/>
  <c r="U432" i="16"/>
  <c r="W432" i="16" s="1"/>
  <c r="X432" i="16" s="1"/>
  <c r="S432" i="16"/>
  <c r="V432" i="16" s="1"/>
  <c r="U399" i="16"/>
  <c r="W399" i="16" s="1"/>
  <c r="X399" i="16" s="1"/>
  <c r="S399" i="16"/>
  <c r="V399" i="16" s="1"/>
  <c r="Q371" i="16"/>
  <c r="R371" i="16" s="1"/>
  <c r="T457" i="16"/>
  <c r="U457" i="16"/>
  <c r="S457" i="16"/>
  <c r="V457" i="16" s="1"/>
  <c r="R419" i="16"/>
  <c r="Q419" i="16"/>
  <c r="S478" i="16"/>
  <c r="V478" i="16" s="1"/>
  <c r="U478" i="16"/>
  <c r="W478" i="16" s="1"/>
  <c r="X478" i="16" s="1"/>
  <c r="R375" i="16"/>
  <c r="Q375" i="16"/>
  <c r="U284" i="16"/>
  <c r="T284" i="16"/>
  <c r="S284" i="16"/>
  <c r="V284" i="16" s="1"/>
  <c r="U388" i="16"/>
  <c r="S388" i="16"/>
  <c r="V388" i="16" s="1"/>
  <c r="U308" i="16"/>
  <c r="W308" i="16" s="1"/>
  <c r="X308" i="16" s="1"/>
  <c r="S308" i="16"/>
  <c r="V308" i="16" s="1"/>
  <c r="U353" i="16"/>
  <c r="W353" i="16" s="1"/>
  <c r="X353" i="16" s="1"/>
  <c r="T353" i="16"/>
  <c r="S353" i="16"/>
  <c r="V353" i="16" s="1"/>
  <c r="U304" i="16"/>
  <c r="T304" i="16"/>
  <c r="S304" i="16"/>
  <c r="V304" i="16" s="1"/>
  <c r="Q252" i="16"/>
  <c r="R252" i="16" s="1"/>
  <c r="R318" i="16"/>
  <c r="Q318" i="16"/>
  <c r="Q191" i="16"/>
  <c r="R191" i="16"/>
  <c r="U287" i="16"/>
  <c r="W287" i="16" s="1"/>
  <c r="X287" i="16" s="1"/>
  <c r="T287" i="16"/>
  <c r="S287" i="16"/>
  <c r="V287" i="16" s="1"/>
  <c r="Q234" i="16"/>
  <c r="R234" i="16" s="1"/>
  <c r="R363" i="16"/>
  <c r="Q363" i="16"/>
  <c r="S334" i="16"/>
  <c r="V334" i="16" s="1"/>
  <c r="U334" i="16"/>
  <c r="Q294" i="16"/>
  <c r="R294" i="16" s="1"/>
  <c r="U206" i="16"/>
  <c r="W206" i="16" s="1"/>
  <c r="X206" i="16" s="1"/>
  <c r="T206" i="16"/>
  <c r="S206" i="16"/>
  <c r="V206" i="16" s="1"/>
  <c r="U264" i="16"/>
  <c r="T264" i="16"/>
  <c r="S264" i="16"/>
  <c r="V264" i="16" s="1"/>
  <c r="U214" i="16"/>
  <c r="S214" i="16"/>
  <c r="V214" i="16" s="1"/>
  <c r="R272" i="16"/>
  <c r="Q272" i="16"/>
  <c r="U186" i="16"/>
  <c r="W186" i="16" s="1"/>
  <c r="X186" i="16" s="1"/>
  <c r="S186" i="16"/>
  <c r="V186" i="16" s="1"/>
  <c r="Q112" i="16"/>
  <c r="R112" i="16"/>
  <c r="R139" i="16"/>
  <c r="Q139" i="16"/>
  <c r="U254" i="16"/>
  <c r="S254" i="16"/>
  <c r="V254" i="16" s="1"/>
  <c r="R207" i="16"/>
  <c r="Q207" i="16"/>
  <c r="U178" i="16"/>
  <c r="W178" i="16" s="1"/>
  <c r="X178" i="16" s="1"/>
  <c r="S178" i="16"/>
  <c r="V178" i="16" s="1"/>
  <c r="U237" i="16"/>
  <c r="S237" i="16"/>
  <c r="V237" i="16" s="1"/>
  <c r="U245" i="16"/>
  <c r="W245" i="16" s="1"/>
  <c r="X245" i="16" s="1"/>
  <c r="S245" i="16"/>
  <c r="V245" i="16" s="1"/>
  <c r="R231" i="16"/>
  <c r="Q231" i="16"/>
  <c r="Q111" i="16"/>
  <c r="R111" i="16" s="1"/>
  <c r="R99" i="16"/>
  <c r="Q99" i="16"/>
  <c r="U114" i="16"/>
  <c r="S114" i="16"/>
  <c r="V114" i="16" s="1"/>
  <c r="R175" i="16"/>
  <c r="Q175" i="16"/>
  <c r="U141" i="16"/>
  <c r="T141" i="16"/>
  <c r="S141" i="16"/>
  <c r="V141" i="16" s="1"/>
  <c r="Q14" i="16"/>
  <c r="R14" i="16" s="1"/>
  <c r="R159" i="16"/>
  <c r="Q159" i="16"/>
  <c r="Q52" i="16"/>
  <c r="R52" i="16" s="1"/>
  <c r="T137" i="16"/>
  <c r="S137" i="16"/>
  <c r="V137" i="16" s="1"/>
  <c r="U137" i="16"/>
  <c r="U84" i="16"/>
  <c r="T84" i="16"/>
  <c r="S84" i="16"/>
  <c r="V84" i="16" s="1"/>
  <c r="S161" i="16"/>
  <c r="V161" i="16" s="1"/>
  <c r="U161" i="16"/>
  <c r="W161" i="16" s="1"/>
  <c r="X161" i="16" s="1"/>
  <c r="T121" i="16"/>
  <c r="S121" i="16"/>
  <c r="V121" i="16" s="1"/>
  <c r="U121" i="16"/>
  <c r="W121" i="16" s="1"/>
  <c r="X121" i="16" s="1"/>
  <c r="U45" i="16"/>
  <c r="W45" i="16" s="1"/>
  <c r="X45" i="16" s="1"/>
  <c r="T45" i="16"/>
  <c r="S45" i="16"/>
  <c r="V45" i="16" s="1"/>
  <c r="Q50" i="16"/>
  <c r="R50" i="16" s="1"/>
  <c r="U7" i="16"/>
  <c r="S7" i="16"/>
  <c r="V7" i="16" s="1"/>
  <c r="U61" i="16"/>
  <c r="W61" i="16" s="1"/>
  <c r="X61" i="16" s="1"/>
  <c r="T61" i="16"/>
  <c r="S61" i="16"/>
  <c r="V61" i="16" s="1"/>
  <c r="S28" i="16"/>
  <c r="V28" i="16" s="1"/>
  <c r="U28" i="16"/>
  <c r="U968" i="16"/>
  <c r="S968" i="16"/>
  <c r="V968" i="16" s="1"/>
  <c r="R974" i="16"/>
  <c r="Q974" i="16"/>
  <c r="Q856" i="16"/>
  <c r="R856" i="16" s="1"/>
  <c r="U749" i="16"/>
  <c r="W749" i="16" s="1"/>
  <c r="X749" i="16" s="1"/>
  <c r="S749" i="16"/>
  <c r="V749" i="16" s="1"/>
  <c r="R992" i="16"/>
  <c r="Q992" i="16"/>
  <c r="Q956" i="16"/>
  <c r="R956" i="16" s="1"/>
  <c r="R993" i="16"/>
  <c r="Q993" i="16"/>
  <c r="Q969" i="16"/>
  <c r="R969" i="16" s="1"/>
  <c r="T998" i="16"/>
  <c r="U932" i="16"/>
  <c r="W932" i="16" s="1"/>
  <c r="X932" i="16" s="1"/>
  <c r="S932" i="16"/>
  <c r="V932" i="16" s="1"/>
  <c r="Q916" i="16"/>
  <c r="R916" i="16" s="1"/>
  <c r="Q922" i="16"/>
  <c r="R922" i="16" s="1"/>
  <c r="R936" i="16"/>
  <c r="Q936" i="16"/>
  <c r="Q887" i="16"/>
  <c r="R887" i="16" s="1"/>
  <c r="Q897" i="16"/>
  <c r="R897" i="16" s="1"/>
  <c r="Q836" i="16"/>
  <c r="R836" i="16" s="1"/>
  <c r="Q802" i="16"/>
  <c r="R802" i="16" s="1"/>
  <c r="Q884" i="16"/>
  <c r="R884" i="16"/>
  <c r="U858" i="16"/>
  <c r="W858" i="16" s="1"/>
  <c r="X858" i="16" s="1"/>
  <c r="T858" i="16"/>
  <c r="S858" i="16"/>
  <c r="V858" i="16" s="1"/>
  <c r="Q783" i="16"/>
  <c r="R783" i="16" s="1"/>
  <c r="R808" i="16"/>
  <c r="Q808" i="16"/>
  <c r="Q755" i="16"/>
  <c r="R755" i="16"/>
  <c r="R774" i="16"/>
  <c r="Q774" i="16"/>
  <c r="U797" i="16"/>
  <c r="T797" i="16"/>
  <c r="S797" i="16"/>
  <c r="V797" i="16" s="1"/>
  <c r="W845" i="16"/>
  <c r="X845" i="16" s="1"/>
  <c r="Q742" i="16"/>
  <c r="R742" i="16" s="1"/>
  <c r="R712" i="16"/>
  <c r="Q712" i="16"/>
  <c r="Q680" i="16"/>
  <c r="R680" i="16" s="1"/>
  <c r="R668" i="16"/>
  <c r="Q668" i="16"/>
  <c r="U744" i="16"/>
  <c r="T744" i="16"/>
  <c r="S744" i="16"/>
  <c r="V744" i="16" s="1"/>
  <c r="Q695" i="16"/>
  <c r="R695" i="16" s="1"/>
  <c r="R705" i="16"/>
  <c r="Q705" i="16"/>
  <c r="Q713" i="16"/>
  <c r="R713" i="16" s="1"/>
  <c r="R692" i="16"/>
  <c r="Q692" i="16"/>
  <c r="U678" i="16"/>
  <c r="S678" i="16"/>
  <c r="V678" i="16" s="1"/>
  <c r="R641" i="16"/>
  <c r="Q641" i="16"/>
  <c r="U658" i="16"/>
  <c r="T658" i="16"/>
  <c r="S658" i="16"/>
  <c r="V658" i="16" s="1"/>
  <c r="Q591" i="16"/>
  <c r="R591" i="16" s="1"/>
  <c r="R551" i="16"/>
  <c r="Q551" i="16"/>
  <c r="Q528" i="16"/>
  <c r="R528" i="16" s="1"/>
  <c r="T621" i="16"/>
  <c r="R643" i="16"/>
  <c r="Q643" i="16"/>
  <c r="Q555" i="16"/>
  <c r="R555" i="16" s="1"/>
  <c r="R547" i="16"/>
  <c r="Q547" i="16"/>
  <c r="Q480" i="16"/>
  <c r="R480" i="16" s="1"/>
  <c r="T653" i="16"/>
  <c r="W645" i="16"/>
  <c r="X645" i="16" s="1"/>
  <c r="W597" i="16"/>
  <c r="X597" i="16" s="1"/>
  <c r="U517" i="16"/>
  <c r="W517" i="16" s="1"/>
  <c r="X517" i="16" s="1"/>
  <c r="T517" i="16"/>
  <c r="S517" i="16"/>
  <c r="V517" i="16" s="1"/>
  <c r="Q482" i="16"/>
  <c r="R482" i="16" s="1"/>
  <c r="U541" i="16"/>
  <c r="W541" i="16" s="1"/>
  <c r="X541" i="16" s="1"/>
  <c r="S541" i="16"/>
  <c r="V541" i="16" s="1"/>
  <c r="R379" i="16"/>
  <c r="Q379" i="16"/>
  <c r="Q443" i="16"/>
  <c r="R443" i="16" s="1"/>
  <c r="U481" i="16"/>
  <c r="W481" i="16" s="1"/>
  <c r="X481" i="16" s="1"/>
  <c r="T481" i="16"/>
  <c r="S481" i="16"/>
  <c r="V481" i="16" s="1"/>
  <c r="Q451" i="16"/>
  <c r="R451" i="16" s="1"/>
  <c r="W409" i="16"/>
  <c r="X409" i="16" s="1"/>
  <c r="Q315" i="16"/>
  <c r="R315" i="16" s="1"/>
  <c r="U385" i="16"/>
  <c r="W385" i="16" s="1"/>
  <c r="X385" i="16" s="1"/>
  <c r="T385" i="16"/>
  <c r="S385" i="16"/>
  <c r="V385" i="16" s="1"/>
  <c r="Q244" i="16"/>
  <c r="R244" i="16" s="1"/>
  <c r="R347" i="16"/>
  <c r="Q347" i="16"/>
  <c r="U309" i="16"/>
  <c r="T309" i="16"/>
  <c r="S309" i="16"/>
  <c r="V309" i="16" s="1"/>
  <c r="Q183" i="16"/>
  <c r="R183" i="16"/>
  <c r="R226" i="16"/>
  <c r="Q226" i="16"/>
  <c r="W413" i="16"/>
  <c r="X413" i="16" s="1"/>
  <c r="U257" i="16"/>
  <c r="T257" i="16"/>
  <c r="S257" i="16"/>
  <c r="V257" i="16" s="1"/>
  <c r="U225" i="16"/>
  <c r="S225" i="16"/>
  <c r="V225" i="16" s="1"/>
  <c r="U193" i="16"/>
  <c r="W193" i="16" s="1"/>
  <c r="X193" i="16" s="1"/>
  <c r="S193" i="16"/>
  <c r="V193" i="16" s="1"/>
  <c r="U203" i="16"/>
  <c r="W203" i="16" s="1"/>
  <c r="X203" i="16" s="1"/>
  <c r="T203" i="16"/>
  <c r="S203" i="16"/>
  <c r="V203" i="16" s="1"/>
  <c r="Q168" i="16"/>
  <c r="R168" i="16"/>
  <c r="Q104" i="16"/>
  <c r="R104" i="16" s="1"/>
  <c r="Q131" i="16"/>
  <c r="R131" i="16" s="1"/>
  <c r="R204" i="16"/>
  <c r="Q204" i="16"/>
  <c r="Q174" i="16"/>
  <c r="R174" i="16" s="1"/>
  <c r="R142" i="16"/>
  <c r="Q142" i="16"/>
  <c r="Q110" i="16"/>
  <c r="R110" i="16" s="1"/>
  <c r="U172" i="16"/>
  <c r="W172" i="16" s="1"/>
  <c r="X172" i="16" s="1"/>
  <c r="S172" i="16"/>
  <c r="V172" i="16" s="1"/>
  <c r="R6" i="16"/>
  <c r="Q6" i="16"/>
  <c r="U93" i="16"/>
  <c r="S93" i="16"/>
  <c r="V93" i="16" s="1"/>
  <c r="R33" i="16"/>
  <c r="Q33" i="16"/>
  <c r="U98" i="16"/>
  <c r="T98" i="16"/>
  <c r="S98" i="16"/>
  <c r="V98" i="16" s="1"/>
  <c r="Q44" i="16"/>
  <c r="R44" i="16" s="1"/>
  <c r="R42" i="16"/>
  <c r="Q42" i="16"/>
  <c r="Q58" i="16"/>
  <c r="R58" i="16" s="1"/>
  <c r="R48" i="16"/>
  <c r="Q48" i="16"/>
  <c r="Q989" i="16"/>
  <c r="R989" i="16" s="1"/>
  <c r="R1002" i="16"/>
  <c r="Q1002" i="16"/>
  <c r="Q1001" i="16"/>
  <c r="R1001" i="16" s="1"/>
  <c r="R950" i="16"/>
  <c r="Q950" i="16"/>
  <c r="Q986" i="16"/>
  <c r="R986" i="16" s="1"/>
  <c r="R983" i="16"/>
  <c r="Q983" i="16"/>
  <c r="Q999" i="16"/>
  <c r="R999" i="16" s="1"/>
  <c r="W998" i="16"/>
  <c r="X998" i="16" s="1"/>
  <c r="U926" i="16"/>
  <c r="W926" i="16" s="1"/>
  <c r="X926" i="16" s="1"/>
  <c r="S926" i="16"/>
  <c r="V926" i="16" s="1"/>
  <c r="R973" i="16"/>
  <c r="Q973" i="16"/>
  <c r="Q949" i="16"/>
  <c r="R949" i="16" s="1"/>
  <c r="Q908" i="16"/>
  <c r="R908" i="16" s="1"/>
  <c r="Q917" i="16"/>
  <c r="R917" i="16" s="1"/>
  <c r="T971" i="16"/>
  <c r="S827" i="16"/>
  <c r="V827" i="16" s="1"/>
  <c r="U827" i="16"/>
  <c r="Q794" i="16"/>
  <c r="R794" i="16" s="1"/>
  <c r="Q847" i="16"/>
  <c r="R847" i="16" s="1"/>
  <c r="R831" i="16"/>
  <c r="Q831" i="16"/>
  <c r="Q819" i="16"/>
  <c r="R819" i="16" s="1"/>
  <c r="Q747" i="16"/>
  <c r="R747" i="16" s="1"/>
  <c r="Q766" i="16"/>
  <c r="R766" i="16" s="1"/>
  <c r="R803" i="16"/>
  <c r="Q803" i="16"/>
  <c r="Q729" i="16"/>
  <c r="R729" i="16" s="1"/>
  <c r="R660" i="16"/>
  <c r="Q660" i="16"/>
  <c r="Q687" i="16"/>
  <c r="R687" i="16" s="1"/>
  <c r="R673" i="16"/>
  <c r="Q673" i="16"/>
  <c r="Q708" i="16"/>
  <c r="R708" i="16" s="1"/>
  <c r="R633" i="16"/>
  <c r="Q633" i="16"/>
  <c r="Q654" i="16"/>
  <c r="R654" i="16" s="1"/>
  <c r="R546" i="16"/>
  <c r="Q546" i="16"/>
  <c r="U659" i="16"/>
  <c r="S659" i="16"/>
  <c r="V659" i="16" s="1"/>
  <c r="R520" i="16"/>
  <c r="Q520" i="16"/>
  <c r="W621" i="16"/>
  <c r="X621" i="16" s="1"/>
  <c r="T589" i="16"/>
  <c r="R611" i="16"/>
  <c r="Q611" i="16"/>
  <c r="T605" i="16"/>
  <c r="R535" i="16"/>
  <c r="Q535" i="16"/>
  <c r="Q442" i="16"/>
  <c r="R442" i="16" s="1"/>
  <c r="R410" i="16"/>
  <c r="Q410" i="16"/>
  <c r="W653" i="16"/>
  <c r="X653" i="16" s="1"/>
  <c r="Q494" i="16"/>
  <c r="R494" i="16" s="1"/>
  <c r="R587" i="16"/>
  <c r="Q587" i="16"/>
  <c r="Q507" i="16"/>
  <c r="R507" i="16" s="1"/>
  <c r="R462" i="16"/>
  <c r="Q462" i="16"/>
  <c r="Q498" i="16"/>
  <c r="R498" i="16" s="1"/>
  <c r="R403" i="16"/>
  <c r="Q403" i="16"/>
  <c r="Q338" i="16"/>
  <c r="R338" i="16" s="1"/>
  <c r="R306" i="16"/>
  <c r="Q306" i="16"/>
  <c r="T533" i="16"/>
  <c r="Q476" i="16"/>
  <c r="R476" i="16" s="1"/>
  <c r="Q323" i="16"/>
  <c r="R323" i="16" s="1"/>
  <c r="R331" i="16"/>
  <c r="Q331" i="16"/>
  <c r="Q236" i="16"/>
  <c r="R236" i="16" s="1"/>
  <c r="U301" i="16"/>
  <c r="W301" i="16" s="1"/>
  <c r="X301" i="16" s="1"/>
  <c r="T301" i="16"/>
  <c r="S301" i="16"/>
  <c r="V301" i="16" s="1"/>
  <c r="Q276" i="16"/>
  <c r="R276" i="16"/>
  <c r="R218" i="16"/>
  <c r="Q218" i="16"/>
  <c r="T325" i="16"/>
  <c r="R307" i="16"/>
  <c r="Q307" i="16"/>
  <c r="Q256" i="16"/>
  <c r="R256" i="16" s="1"/>
  <c r="R184" i="16"/>
  <c r="Q184" i="16"/>
  <c r="Q255" i="16"/>
  <c r="R255" i="16" s="1"/>
  <c r="R208" i="16"/>
  <c r="Q208" i="16"/>
  <c r="Q160" i="16"/>
  <c r="R160" i="16"/>
  <c r="Q96" i="16"/>
  <c r="R96" i="16" s="1"/>
  <c r="Q180" i="16"/>
  <c r="R180" i="16" s="1"/>
  <c r="R123" i="16"/>
  <c r="Q123" i="16"/>
  <c r="Q192" i="16"/>
  <c r="R192" i="16" s="1"/>
  <c r="U106" i="16"/>
  <c r="W106" i="16" s="1"/>
  <c r="X106" i="16" s="1"/>
  <c r="T106" i="16"/>
  <c r="S106" i="16"/>
  <c r="V106" i="16" s="1"/>
  <c r="Q62" i="16"/>
  <c r="R62" i="16" s="1"/>
  <c r="R119" i="16"/>
  <c r="Q119" i="16"/>
  <c r="T77" i="16"/>
  <c r="R143" i="16"/>
  <c r="Q143" i="16"/>
  <c r="Q948" i="16"/>
  <c r="R948" i="16" s="1"/>
  <c r="U946" i="16"/>
  <c r="W946" i="16" s="1"/>
  <c r="X946" i="16" s="1"/>
  <c r="S946" i="16"/>
  <c r="V946" i="16" s="1"/>
  <c r="Q919" i="16"/>
  <c r="R919" i="16" s="1"/>
  <c r="Q967" i="16"/>
  <c r="R967" i="16" s="1"/>
  <c r="Q900" i="16"/>
  <c r="R900" i="16"/>
  <c r="Q943" i="16"/>
  <c r="R943" i="16" s="1"/>
  <c r="Q909" i="16"/>
  <c r="R909" i="16" s="1"/>
  <c r="R879" i="16"/>
  <c r="Q879" i="16"/>
  <c r="U915" i="16"/>
  <c r="T915" i="16"/>
  <c r="S915" i="16"/>
  <c r="V915" i="16" s="1"/>
  <c r="U849" i="16"/>
  <c r="S849" i="16"/>
  <c r="V849" i="16" s="1"/>
  <c r="T798" i="16"/>
  <c r="S798" i="16"/>
  <c r="V798" i="16" s="1"/>
  <c r="U798" i="16"/>
  <c r="W798" i="16" s="1"/>
  <c r="X798" i="16" s="1"/>
  <c r="Q739" i="16"/>
  <c r="R739" i="16" s="1"/>
  <c r="S814" i="16"/>
  <c r="V814" i="16" s="1"/>
  <c r="U814" i="16"/>
  <c r="W814" i="16" s="1"/>
  <c r="X814" i="16" s="1"/>
  <c r="R758" i="16"/>
  <c r="Q758" i="16"/>
  <c r="S822" i="16"/>
  <c r="V822" i="16" s="1"/>
  <c r="U822" i="16"/>
  <c r="S811" i="16"/>
  <c r="V811" i="16" s="1"/>
  <c r="T811" i="16"/>
  <c r="U811" i="16"/>
  <c r="W811" i="16" s="1"/>
  <c r="X811" i="16" s="1"/>
  <c r="R769" i="16"/>
  <c r="Q769" i="16"/>
  <c r="Q704" i="16"/>
  <c r="R704" i="16" s="1"/>
  <c r="R672" i="16"/>
  <c r="Q672" i="16"/>
  <c r="U759" i="16"/>
  <c r="T759" i="16"/>
  <c r="S759" i="16"/>
  <c r="V759" i="16" s="1"/>
  <c r="Q707" i="16"/>
  <c r="R707" i="16"/>
  <c r="R770" i="16"/>
  <c r="Q770" i="16"/>
  <c r="U767" i="16"/>
  <c r="S767" i="16"/>
  <c r="V767" i="16" s="1"/>
  <c r="R679" i="16"/>
  <c r="Q679" i="16"/>
  <c r="U694" i="16"/>
  <c r="T694" i="16"/>
  <c r="S694" i="16"/>
  <c r="V694" i="16" s="1"/>
  <c r="U702" i="16"/>
  <c r="S702" i="16"/>
  <c r="V702" i="16" s="1"/>
  <c r="U661" i="16"/>
  <c r="W661" i="16" s="1"/>
  <c r="X661" i="16" s="1"/>
  <c r="S661" i="16"/>
  <c r="V661" i="16" s="1"/>
  <c r="T661" i="16"/>
  <c r="U714" i="16"/>
  <c r="W714" i="16" s="1"/>
  <c r="X714" i="16" s="1"/>
  <c r="T714" i="16"/>
  <c r="S714" i="16"/>
  <c r="V714" i="16" s="1"/>
  <c r="Q669" i="16"/>
  <c r="R669" i="16" s="1"/>
  <c r="U674" i="16"/>
  <c r="W674" i="16" s="1"/>
  <c r="X674" i="16" s="1"/>
  <c r="S674" i="16"/>
  <c r="V674" i="16" s="1"/>
  <c r="R623" i="16"/>
  <c r="Q623" i="16"/>
  <c r="S582" i="16"/>
  <c r="V582" i="16" s="1"/>
  <c r="U582" i="16"/>
  <c r="W582" i="16" s="1"/>
  <c r="X582" i="16" s="1"/>
  <c r="R627" i="16"/>
  <c r="Q627" i="16"/>
  <c r="U601" i="16"/>
  <c r="T601" i="16"/>
  <c r="S601" i="16"/>
  <c r="V601" i="16" s="1"/>
  <c r="Q572" i="16"/>
  <c r="R572" i="16" s="1"/>
  <c r="R538" i="16"/>
  <c r="Q538" i="16"/>
  <c r="Q635" i="16"/>
  <c r="R635" i="16" s="1"/>
  <c r="R603" i="16"/>
  <c r="Q603" i="16"/>
  <c r="Q512" i="16"/>
  <c r="R512" i="16" s="1"/>
  <c r="U639" i="16"/>
  <c r="W639" i="16" s="1"/>
  <c r="X639" i="16" s="1"/>
  <c r="T639" i="16"/>
  <c r="S639" i="16"/>
  <c r="V639" i="16" s="1"/>
  <c r="Q579" i="16"/>
  <c r="R579" i="16" s="1"/>
  <c r="U655" i="16"/>
  <c r="W655" i="16" s="1"/>
  <c r="X655" i="16" s="1"/>
  <c r="S655" i="16"/>
  <c r="V655" i="16" s="1"/>
  <c r="U615" i="16"/>
  <c r="W615" i="16" s="1"/>
  <c r="X615" i="16" s="1"/>
  <c r="T615" i="16"/>
  <c r="S615" i="16"/>
  <c r="V615" i="16" s="1"/>
  <c r="Q402" i="16"/>
  <c r="R402" i="16" s="1"/>
  <c r="U540" i="16"/>
  <c r="W540" i="16" s="1"/>
  <c r="X540" i="16" s="1"/>
  <c r="S540" i="16"/>
  <c r="V540" i="16" s="1"/>
  <c r="U636" i="16"/>
  <c r="W636" i="16" s="1"/>
  <c r="X636" i="16" s="1"/>
  <c r="T636" i="16"/>
  <c r="S636" i="16"/>
  <c r="V636" i="16" s="1"/>
  <c r="U548" i="16"/>
  <c r="T548" i="16"/>
  <c r="S548" i="16"/>
  <c r="V548" i="16" s="1"/>
  <c r="Q475" i="16"/>
  <c r="R475" i="16" s="1"/>
  <c r="U529" i="16"/>
  <c r="W529" i="16" s="1"/>
  <c r="X529" i="16" s="1"/>
  <c r="T529" i="16"/>
  <c r="S529" i="16"/>
  <c r="V529" i="16" s="1"/>
  <c r="S493" i="16"/>
  <c r="V493" i="16" s="1"/>
  <c r="U493" i="16"/>
  <c r="Q406" i="16"/>
  <c r="R406" i="16" s="1"/>
  <c r="U578" i="16"/>
  <c r="W578" i="16" s="1"/>
  <c r="X578" i="16" s="1"/>
  <c r="T578" i="16"/>
  <c r="S578" i="16"/>
  <c r="V578" i="16" s="1"/>
  <c r="Q411" i="16"/>
  <c r="R411" i="16" s="1"/>
  <c r="Q366" i="16"/>
  <c r="R366" i="16" s="1"/>
  <c r="Q298" i="16"/>
  <c r="R298" i="16" s="1"/>
  <c r="R454" i="16"/>
  <c r="Q454" i="16"/>
  <c r="U391" i="16"/>
  <c r="S391" i="16"/>
  <c r="V391" i="16" s="1"/>
  <c r="U408" i="16"/>
  <c r="S408" i="16"/>
  <c r="V408" i="16" s="1"/>
  <c r="U415" i="16"/>
  <c r="W415" i="16" s="1"/>
  <c r="X415" i="16" s="1"/>
  <c r="S415" i="16"/>
  <c r="V415" i="16" s="1"/>
  <c r="U444" i="16"/>
  <c r="W444" i="16" s="1"/>
  <c r="X444" i="16" s="1"/>
  <c r="T444" i="16"/>
  <c r="S444" i="16"/>
  <c r="V444" i="16" s="1"/>
  <c r="Q395" i="16"/>
  <c r="R395" i="16" s="1"/>
  <c r="U436" i="16"/>
  <c r="W436" i="16" s="1"/>
  <c r="X436" i="16" s="1"/>
  <c r="S436" i="16"/>
  <c r="V436" i="16" s="1"/>
  <c r="R282" i="16"/>
  <c r="Q282" i="16"/>
  <c r="Q228" i="16"/>
  <c r="R228" i="16" s="1"/>
  <c r="R343" i="16"/>
  <c r="Q343" i="16"/>
  <c r="U293" i="16"/>
  <c r="S293" i="16"/>
  <c r="V293" i="16" s="1"/>
  <c r="R274" i="16"/>
  <c r="Q274" i="16"/>
  <c r="Q210" i="16"/>
  <c r="R210" i="16" s="1"/>
  <c r="U392" i="16"/>
  <c r="W392" i="16" s="1"/>
  <c r="X392" i="16" s="1"/>
  <c r="S392" i="16"/>
  <c r="V392" i="16" s="1"/>
  <c r="U359" i="16"/>
  <c r="W359" i="16" s="1"/>
  <c r="X359" i="16" s="1"/>
  <c r="T359" i="16"/>
  <c r="S359" i="16"/>
  <c r="V359" i="16" s="1"/>
  <c r="Q291" i="16"/>
  <c r="R291" i="16" s="1"/>
  <c r="U249" i="16"/>
  <c r="W249" i="16" s="1"/>
  <c r="X249" i="16" s="1"/>
  <c r="S249" i="16"/>
  <c r="V249" i="16" s="1"/>
  <c r="U217" i="16"/>
  <c r="W217" i="16" s="1"/>
  <c r="X217" i="16" s="1"/>
  <c r="T217" i="16"/>
  <c r="S217" i="16"/>
  <c r="V217" i="16" s="1"/>
  <c r="U185" i="16"/>
  <c r="T185" i="16"/>
  <c r="S185" i="16"/>
  <c r="V185" i="16" s="1"/>
  <c r="U280" i="16"/>
  <c r="S280" i="16"/>
  <c r="V280" i="16" s="1"/>
  <c r="R196" i="16"/>
  <c r="Q196" i="16"/>
  <c r="Q152" i="16"/>
  <c r="R152" i="16"/>
  <c r="Q88" i="16"/>
  <c r="R88" i="16" s="1"/>
  <c r="U221" i="16"/>
  <c r="T221" i="16"/>
  <c r="S221" i="16"/>
  <c r="V221" i="16" s="1"/>
  <c r="Q115" i="16"/>
  <c r="R115" i="16" s="1"/>
  <c r="R166" i="16"/>
  <c r="Q166" i="16"/>
  <c r="Q134" i="16"/>
  <c r="R134" i="16" s="1"/>
  <c r="R102" i="16"/>
  <c r="Q102" i="16"/>
  <c r="U267" i="16"/>
  <c r="S267" i="16"/>
  <c r="V267" i="16" s="1"/>
  <c r="R187" i="16"/>
  <c r="Q187" i="16"/>
  <c r="Q167" i="16"/>
  <c r="R167" i="16" s="1"/>
  <c r="U133" i="16"/>
  <c r="W133" i="16" s="1"/>
  <c r="X133" i="16" s="1"/>
  <c r="S133" i="16"/>
  <c r="V133" i="16" s="1"/>
  <c r="U170" i="16"/>
  <c r="W170" i="16" s="1"/>
  <c r="X170" i="16" s="1"/>
  <c r="T170" i="16"/>
  <c r="S170" i="16"/>
  <c r="V170" i="16" s="1"/>
  <c r="S81" i="16"/>
  <c r="V81" i="16" s="1"/>
  <c r="U81" i="16"/>
  <c r="U181" i="16"/>
  <c r="S181" i="16"/>
  <c r="V181" i="16" s="1"/>
  <c r="T181" i="16"/>
  <c r="U132" i="16"/>
  <c r="W132" i="16" s="1"/>
  <c r="X132" i="16" s="1"/>
  <c r="S132" i="16"/>
  <c r="V132" i="16" s="1"/>
  <c r="R54" i="16"/>
  <c r="Q54" i="16"/>
  <c r="U165" i="16"/>
  <c r="S165" i="16"/>
  <c r="V165" i="16" s="1"/>
  <c r="T89" i="16"/>
  <c r="S89" i="16"/>
  <c r="V89" i="16" s="1"/>
  <c r="U89" i="16"/>
  <c r="W89" i="16" s="1"/>
  <c r="X89" i="16" s="1"/>
  <c r="R57" i="16"/>
  <c r="Q57" i="16"/>
  <c r="Q25" i="16"/>
  <c r="R25" i="16" s="1"/>
  <c r="U87" i="16"/>
  <c r="W87" i="16" s="1"/>
  <c r="X87" i="16" s="1"/>
  <c r="T87" i="16"/>
  <c r="S87" i="16"/>
  <c r="V87" i="16" s="1"/>
  <c r="U122" i="16"/>
  <c r="T122" i="16"/>
  <c r="S122" i="16"/>
  <c r="V122" i="16" s="1"/>
  <c r="W77" i="16"/>
  <c r="X77" i="16" s="1"/>
  <c r="Q75" i="16"/>
  <c r="R75" i="16" s="1"/>
  <c r="W64" i="16"/>
  <c r="X64" i="16" s="1"/>
  <c r="Q977" i="16"/>
  <c r="R977" i="16" s="1"/>
  <c r="R991" i="16"/>
  <c r="Q991" i="16"/>
  <c r="Q945" i="16"/>
  <c r="R945" i="16"/>
  <c r="R997" i="16"/>
  <c r="Q997" i="16"/>
  <c r="S965" i="16"/>
  <c r="V965" i="16" s="1"/>
  <c r="U965" i="16"/>
  <c r="W965" i="16" s="1"/>
  <c r="X965" i="16" s="1"/>
  <c r="T965" i="16"/>
  <c r="U921" i="16"/>
  <c r="W921" i="16" s="1"/>
  <c r="X921" i="16" s="1"/>
  <c r="S921" i="16"/>
  <c r="V921" i="16" s="1"/>
  <c r="Q972" i="16"/>
  <c r="R972" i="16" s="1"/>
  <c r="Q911" i="16"/>
  <c r="R911" i="16" s="1"/>
  <c r="R928" i="16"/>
  <c r="Q928" i="16"/>
  <c r="U837" i="16"/>
  <c r="S837" i="16"/>
  <c r="V837" i="16" s="1"/>
  <c r="R786" i="16"/>
  <c r="Q786" i="16"/>
  <c r="Q821" i="16"/>
  <c r="R821" i="16"/>
  <c r="R867" i="16"/>
  <c r="Q867" i="16"/>
  <c r="Q878" i="16"/>
  <c r="R878" i="16" s="1"/>
  <c r="R835" i="16"/>
  <c r="Q835" i="16"/>
  <c r="Q737" i="16"/>
  <c r="R737" i="16"/>
  <c r="U984" i="16"/>
  <c r="W984" i="16" s="1"/>
  <c r="X984" i="16" s="1"/>
  <c r="S984" i="16"/>
  <c r="V984" i="16" s="1"/>
  <c r="Q980" i="16"/>
  <c r="R980" i="16" s="1"/>
  <c r="Q996" i="16"/>
  <c r="R996" i="16"/>
  <c r="Q1004" i="16"/>
  <c r="R1004" i="16" s="1"/>
  <c r="Q944" i="16"/>
  <c r="R944" i="16" s="1"/>
  <c r="R966" i="16"/>
  <c r="Q966" i="16"/>
  <c r="Q892" i="16"/>
  <c r="R892" i="16"/>
  <c r="R901" i="16"/>
  <c r="Q901" i="16"/>
  <c r="Q958" i="16"/>
  <c r="R958" i="16" s="1"/>
  <c r="Q874" i="16"/>
  <c r="R874" i="16" s="1"/>
  <c r="Q913" i="16"/>
  <c r="R913" i="16"/>
  <c r="R898" i="16"/>
  <c r="Q898" i="16"/>
  <c r="U834" i="16"/>
  <c r="S834" i="16"/>
  <c r="V834" i="16" s="1"/>
  <c r="R778" i="16"/>
  <c r="Q778" i="16"/>
  <c r="Q813" i="16"/>
  <c r="R813" i="16"/>
  <c r="R843" i="16"/>
  <c r="Q843" i="16"/>
  <c r="Q790" i="16"/>
  <c r="R790" i="16" s="1"/>
  <c r="R855" i="16"/>
  <c r="Q855" i="16"/>
  <c r="Q851" i="16"/>
  <c r="R851" i="16" s="1"/>
  <c r="U781" i="16"/>
  <c r="W781" i="16" s="1"/>
  <c r="X781" i="16" s="1"/>
  <c r="S781" i="16"/>
  <c r="V781" i="16" s="1"/>
  <c r="R664" i="16"/>
  <c r="Q664" i="16"/>
  <c r="Q753" i="16"/>
  <c r="R753" i="16" s="1"/>
  <c r="Q699" i="16"/>
  <c r="R699" i="16" s="1"/>
  <c r="Q761" i="16"/>
  <c r="R761" i="16" s="1"/>
  <c r="R791" i="16"/>
  <c r="Q791" i="16"/>
  <c r="Q663" i="16"/>
  <c r="R663" i="16"/>
  <c r="R689" i="16"/>
  <c r="Q689" i="16"/>
  <c r="Q595" i="16"/>
  <c r="R595" i="16" s="1"/>
  <c r="R530" i="16"/>
  <c r="Q530" i="16"/>
  <c r="Q567" i="16"/>
  <c r="R567" i="16" s="1"/>
  <c r="R504" i="16"/>
  <c r="Q504" i="16"/>
  <c r="U634" i="16"/>
  <c r="S634" i="16"/>
  <c r="V634" i="16" s="1"/>
  <c r="T715" i="16"/>
  <c r="Q651" i="16"/>
  <c r="R651" i="16" s="1"/>
  <c r="Q469" i="16"/>
  <c r="R469" i="16" s="1"/>
  <c r="Q434" i="16"/>
  <c r="R434" i="16" s="1"/>
  <c r="R394" i="16"/>
  <c r="Q394" i="16"/>
  <c r="Q453" i="16"/>
  <c r="R453" i="16"/>
  <c r="R571" i="16"/>
  <c r="Q571" i="16"/>
  <c r="Q534" i="16"/>
  <c r="R534" i="16" s="1"/>
  <c r="R486" i="16"/>
  <c r="Q486" i="16"/>
  <c r="Q576" i="16"/>
  <c r="R576" i="16" s="1"/>
  <c r="R471" i="16"/>
  <c r="Q471" i="16"/>
  <c r="U525" i="16"/>
  <c r="S525" i="16"/>
  <c r="V525" i="16" s="1"/>
  <c r="R474" i="16"/>
  <c r="Q474" i="16"/>
  <c r="Q398" i="16"/>
  <c r="R398" i="16" s="1"/>
  <c r="T629" i="16"/>
  <c r="Q446" i="16"/>
  <c r="R446" i="16" s="1"/>
  <c r="R452" i="16"/>
  <c r="Q452" i="16"/>
  <c r="Q362" i="16"/>
  <c r="R362" i="16" s="1"/>
  <c r="R330" i="16"/>
  <c r="Q330" i="16"/>
  <c r="Q290" i="16"/>
  <c r="R290" i="16" s="1"/>
  <c r="R384" i="16"/>
  <c r="Q384" i="16"/>
  <c r="T581" i="16"/>
  <c r="Q430" i="16"/>
  <c r="R430" i="16" s="1"/>
  <c r="R407" i="16"/>
  <c r="Q407" i="16"/>
  <c r="Q531" i="16"/>
  <c r="R531" i="16" s="1"/>
  <c r="R358" i="16"/>
  <c r="Q358" i="16"/>
  <c r="Q327" i="16"/>
  <c r="R327" i="16" s="1"/>
  <c r="R220" i="16"/>
  <c r="Q220" i="16"/>
  <c r="Q286" i="16"/>
  <c r="R286" i="16" s="1"/>
  <c r="T382" i="16"/>
  <c r="S382" i="16"/>
  <c r="V382" i="16" s="1"/>
  <c r="U382" i="16"/>
  <c r="W382" i="16" s="1"/>
  <c r="X382" i="16" s="1"/>
  <c r="U297" i="16"/>
  <c r="W297" i="16" s="1"/>
  <c r="X297" i="16" s="1"/>
  <c r="T297" i="16"/>
  <c r="S297" i="16"/>
  <c r="V297" i="16" s="1"/>
  <c r="Q266" i="16"/>
  <c r="R266" i="16" s="1"/>
  <c r="R202" i="16"/>
  <c r="Q202" i="16"/>
  <c r="Q302" i="16"/>
  <c r="R302" i="16" s="1"/>
  <c r="U281" i="16"/>
  <c r="W281" i="16" s="1"/>
  <c r="X281" i="16" s="1"/>
  <c r="S281" i="16"/>
  <c r="V281" i="16" s="1"/>
  <c r="R239" i="16"/>
  <c r="Q239" i="16"/>
  <c r="T230" i="16"/>
  <c r="U238" i="16"/>
  <c r="T238" i="16"/>
  <c r="S238" i="16"/>
  <c r="V238" i="16" s="1"/>
  <c r="Q144" i="16"/>
  <c r="R144" i="16"/>
  <c r="Q80" i="16"/>
  <c r="R80" i="16" s="1"/>
  <c r="Q171" i="16"/>
  <c r="R171" i="16" s="1"/>
  <c r="U198" i="16"/>
  <c r="W198" i="16" s="1"/>
  <c r="X198" i="16" s="1"/>
  <c r="T198" i="16"/>
  <c r="S198" i="16"/>
  <c r="V198" i="16" s="1"/>
  <c r="Q94" i="16"/>
  <c r="R94" i="16" s="1"/>
  <c r="W262" i="16"/>
  <c r="X262" i="16" s="1"/>
  <c r="W270" i="16"/>
  <c r="X270" i="16" s="1"/>
  <c r="Q127" i="16"/>
  <c r="R127" i="16" s="1"/>
  <c r="R46" i="16"/>
  <c r="Q46" i="16"/>
  <c r="Q56" i="16"/>
  <c r="R56" i="16" s="1"/>
  <c r="U987" i="16"/>
  <c r="W987" i="16" s="1"/>
  <c r="X987" i="16" s="1"/>
  <c r="S987" i="16"/>
  <c r="V987" i="16" s="1"/>
  <c r="R935" i="16"/>
  <c r="Q935" i="16"/>
  <c r="Q938" i="16"/>
  <c r="R938" i="16" s="1"/>
  <c r="R893" i="16"/>
  <c r="Q893" i="16"/>
  <c r="Q914" i="16"/>
  <c r="R914" i="16" s="1"/>
  <c r="U886" i="16"/>
  <c r="W886" i="16" s="1"/>
  <c r="X886" i="16" s="1"/>
  <c r="T886" i="16"/>
  <c r="S886" i="16"/>
  <c r="V886" i="16" s="1"/>
  <c r="Q889" i="16"/>
  <c r="R889" i="16"/>
  <c r="Q881" i="16"/>
  <c r="R881" i="16" s="1"/>
  <c r="U850" i="16"/>
  <c r="T850" i="16"/>
  <c r="S850" i="16"/>
  <c r="V850" i="16" s="1"/>
  <c r="U865" i="16"/>
  <c r="S865" i="16"/>
  <c r="V865" i="16" s="1"/>
  <c r="U833" i="16"/>
  <c r="W833" i="16" s="1"/>
  <c r="X833" i="16" s="1"/>
  <c r="S833" i="16"/>
  <c r="V833" i="16" s="1"/>
  <c r="U863" i="16"/>
  <c r="W863" i="16" s="1"/>
  <c r="X863" i="16" s="1"/>
  <c r="T863" i="16"/>
  <c r="S863" i="16"/>
  <c r="V863" i="16" s="1"/>
  <c r="Q805" i="16"/>
  <c r="R805" i="16"/>
  <c r="R862" i="16"/>
  <c r="Q862" i="16"/>
  <c r="S873" i="16"/>
  <c r="V873" i="16" s="1"/>
  <c r="U873" i="16"/>
  <c r="Q782" i="16"/>
  <c r="R782" i="16" s="1"/>
  <c r="U789" i="16"/>
  <c r="W789" i="16" s="1"/>
  <c r="X789" i="16" s="1"/>
  <c r="T789" i="16"/>
  <c r="S789" i="16"/>
  <c r="V789" i="16" s="1"/>
  <c r="U829" i="16"/>
  <c r="T829" i="16"/>
  <c r="S829" i="16"/>
  <c r="V829" i="16" s="1"/>
  <c r="U809" i="16"/>
  <c r="S809" i="16"/>
  <c r="V809" i="16" s="1"/>
  <c r="U824" i="16"/>
  <c r="W824" i="16" s="1"/>
  <c r="X824" i="16" s="1"/>
  <c r="S824" i="16"/>
  <c r="V824" i="16" s="1"/>
  <c r="U817" i="16"/>
  <c r="W817" i="16" s="1"/>
  <c r="X817" i="16" s="1"/>
  <c r="T817" i="16"/>
  <c r="S817" i="16"/>
  <c r="V817" i="16" s="1"/>
  <c r="U800" i="16"/>
  <c r="S800" i="16"/>
  <c r="V800" i="16" s="1"/>
  <c r="Q762" i="16"/>
  <c r="R762" i="16" s="1"/>
  <c r="R733" i="16"/>
  <c r="Q733" i="16"/>
  <c r="Q696" i="16"/>
  <c r="R696" i="16" s="1"/>
  <c r="Q691" i="16"/>
  <c r="R691" i="16" s="1"/>
  <c r="Q727" i="16"/>
  <c r="R727" i="16" s="1"/>
  <c r="Q735" i="16"/>
  <c r="R735" i="16" s="1"/>
  <c r="U693" i="16"/>
  <c r="S693" i="16"/>
  <c r="V693" i="16" s="1"/>
  <c r="U701" i="16"/>
  <c r="W701" i="16" s="1"/>
  <c r="X701" i="16" s="1"/>
  <c r="S701" i="16"/>
  <c r="V701" i="16" s="1"/>
  <c r="U710" i="16"/>
  <c r="W710" i="16" s="1"/>
  <c r="X710" i="16" s="1"/>
  <c r="T710" i="16"/>
  <c r="S710" i="16"/>
  <c r="V710" i="16" s="1"/>
  <c r="U662" i="16"/>
  <c r="T662" i="16"/>
  <c r="S662" i="16"/>
  <c r="V662" i="16" s="1"/>
  <c r="U706" i="16"/>
  <c r="S706" i="16"/>
  <c r="V706" i="16" s="1"/>
  <c r="U726" i="16"/>
  <c r="W726" i="16" s="1"/>
  <c r="X726" i="16" s="1"/>
  <c r="S726" i="16"/>
  <c r="V726" i="16" s="1"/>
  <c r="R681" i="16"/>
  <c r="Q681" i="16"/>
  <c r="U652" i="16"/>
  <c r="S652" i="16"/>
  <c r="V652" i="16" s="1"/>
  <c r="T614" i="16"/>
  <c r="S614" i="16"/>
  <c r="V614" i="16" s="1"/>
  <c r="U614" i="16"/>
  <c r="W614" i="16" s="1"/>
  <c r="X614" i="16" s="1"/>
  <c r="U580" i="16"/>
  <c r="W580" i="16" s="1"/>
  <c r="X580" i="16" s="1"/>
  <c r="T580" i="16"/>
  <c r="S580" i="16"/>
  <c r="V580" i="16" s="1"/>
  <c r="Q522" i="16"/>
  <c r="R522" i="16" s="1"/>
  <c r="U626" i="16"/>
  <c r="W626" i="16" s="1"/>
  <c r="X626" i="16" s="1"/>
  <c r="S626" i="16"/>
  <c r="V626" i="16" s="1"/>
  <c r="U594" i="16"/>
  <c r="W594" i="16" s="1"/>
  <c r="X594" i="16" s="1"/>
  <c r="T594" i="16"/>
  <c r="S594" i="16"/>
  <c r="V594" i="16" s="1"/>
  <c r="Q496" i="16"/>
  <c r="R496" i="16" s="1"/>
  <c r="U575" i="16"/>
  <c r="W575" i="16" s="1"/>
  <c r="X575" i="16" s="1"/>
  <c r="S575" i="16"/>
  <c r="V575" i="16" s="1"/>
  <c r="R632" i="16"/>
  <c r="Q632" i="16"/>
  <c r="U602" i="16"/>
  <c r="S602" i="16"/>
  <c r="V602" i="16" s="1"/>
  <c r="W715" i="16"/>
  <c r="X715" i="16" s="1"/>
  <c r="S606" i="16"/>
  <c r="V606" i="16" s="1"/>
  <c r="U606" i="16"/>
  <c r="W606" i="16" s="1"/>
  <c r="X606" i="16" s="1"/>
  <c r="R640" i="16"/>
  <c r="Q640" i="16"/>
  <c r="Q510" i="16"/>
  <c r="R510" i="16" s="1"/>
  <c r="U543" i="16"/>
  <c r="W543" i="16" s="1"/>
  <c r="X543" i="16" s="1"/>
  <c r="S543" i="16"/>
  <c r="V543" i="16" s="1"/>
  <c r="U492" i="16"/>
  <c r="W492" i="16" s="1"/>
  <c r="X492" i="16" s="1"/>
  <c r="T492" i="16"/>
  <c r="S492" i="16"/>
  <c r="V492" i="16" s="1"/>
  <c r="Q386" i="16"/>
  <c r="R386" i="16" s="1"/>
  <c r="T526" i="16"/>
  <c r="S526" i="16"/>
  <c r="V526" i="16" s="1"/>
  <c r="U526" i="16"/>
  <c r="W526" i="16" s="1"/>
  <c r="X526" i="16" s="1"/>
  <c r="Q445" i="16"/>
  <c r="R445" i="16" s="1"/>
  <c r="Q503" i="16"/>
  <c r="R503" i="16" s="1"/>
  <c r="Q470" i="16"/>
  <c r="R470" i="16" s="1"/>
  <c r="Q515" i="16"/>
  <c r="R515" i="16" s="1"/>
  <c r="R390" i="16"/>
  <c r="Q390" i="16"/>
  <c r="W629" i="16"/>
  <c r="X629" i="16" s="1"/>
  <c r="Q523" i="16"/>
  <c r="R523" i="16" s="1"/>
  <c r="R488" i="16"/>
  <c r="Q488" i="16"/>
  <c r="Q435" i="16"/>
  <c r="R435" i="16" s="1"/>
  <c r="U405" i="16"/>
  <c r="W405" i="16" s="1"/>
  <c r="X405" i="16" s="1"/>
  <c r="S405" i="16"/>
  <c r="V405" i="16" s="1"/>
  <c r="W581" i="16"/>
  <c r="X581" i="16" s="1"/>
  <c r="R438" i="16"/>
  <c r="Q438" i="16"/>
  <c r="Q376" i="16"/>
  <c r="R376" i="16" s="1"/>
  <c r="U473" i="16"/>
  <c r="W473" i="16" s="1"/>
  <c r="X473" i="16" s="1"/>
  <c r="S473" i="16"/>
  <c r="V473" i="16" s="1"/>
  <c r="U341" i="16"/>
  <c r="W341" i="16" s="1"/>
  <c r="X341" i="16" s="1"/>
  <c r="T341" i="16"/>
  <c r="S341" i="16"/>
  <c r="V341" i="16" s="1"/>
  <c r="U319" i="16"/>
  <c r="T319" i="16"/>
  <c r="S319" i="16"/>
  <c r="V319" i="16" s="1"/>
  <c r="U296" i="16"/>
  <c r="S296" i="16"/>
  <c r="V296" i="16" s="1"/>
  <c r="R278" i="16"/>
  <c r="Q278" i="16"/>
  <c r="Q212" i="16"/>
  <c r="R212" i="16" s="1"/>
  <c r="R258" i="16"/>
  <c r="Q258" i="16"/>
  <c r="U273" i="16"/>
  <c r="T273" i="16"/>
  <c r="S273" i="16"/>
  <c r="V273" i="16" s="1"/>
  <c r="U241" i="16"/>
  <c r="S241" i="16"/>
  <c r="V241" i="16" s="1"/>
  <c r="U209" i="16"/>
  <c r="W209" i="16" s="1"/>
  <c r="X209" i="16" s="1"/>
  <c r="S209" i="16"/>
  <c r="V209" i="16" s="1"/>
  <c r="W230" i="16"/>
  <c r="X230" i="16" s="1"/>
  <c r="R188" i="16"/>
  <c r="Q188" i="16"/>
  <c r="Q136" i="16"/>
  <c r="R136" i="16"/>
  <c r="R263" i="16"/>
  <c r="Q263" i="16"/>
  <c r="U216" i="16"/>
  <c r="T216" i="16"/>
  <c r="S216" i="16"/>
  <c r="V216" i="16" s="1"/>
  <c r="Q163" i="16"/>
  <c r="R163" i="16" s="1"/>
  <c r="U279" i="16"/>
  <c r="W279" i="16" s="1"/>
  <c r="X279" i="16" s="1"/>
  <c r="T279" i="16"/>
  <c r="S279" i="16"/>
  <c r="V279" i="16" s="1"/>
  <c r="Q189" i="16"/>
  <c r="R189" i="16" s="1"/>
  <c r="R158" i="16"/>
  <c r="Q158" i="16"/>
  <c r="Q126" i="16"/>
  <c r="R126" i="16" s="1"/>
  <c r="R86" i="16"/>
  <c r="Q86" i="16"/>
  <c r="U190" i="16"/>
  <c r="T190" i="16"/>
  <c r="S190" i="16"/>
  <c r="V190" i="16" s="1"/>
  <c r="Q200" i="16"/>
  <c r="R200" i="16" s="1"/>
  <c r="U157" i="16"/>
  <c r="W157" i="16" s="1"/>
  <c r="X157" i="16" s="1"/>
  <c r="T157" i="16"/>
  <c r="S157" i="16"/>
  <c r="V157" i="16" s="1"/>
  <c r="S169" i="16"/>
  <c r="V169" i="16" s="1"/>
  <c r="U169" i="16"/>
  <c r="U130" i="16"/>
  <c r="S130" i="16"/>
  <c r="V130" i="16" s="1"/>
  <c r="R38" i="16"/>
  <c r="Q38" i="16"/>
  <c r="S153" i="16"/>
  <c r="V153" i="16" s="1"/>
  <c r="U153" i="16"/>
  <c r="Q49" i="16"/>
  <c r="R49" i="16" s="1"/>
  <c r="R17" i="16"/>
  <c r="Q17" i="16"/>
  <c r="Q74" i="16"/>
  <c r="R74" i="16" s="1"/>
  <c r="R91" i="16"/>
  <c r="Q91" i="16"/>
  <c r="Q173" i="16"/>
  <c r="R173" i="16" s="1"/>
  <c r="U101" i="16"/>
  <c r="W101" i="16" s="1"/>
  <c r="X101" i="16" s="1"/>
  <c r="T101" i="16"/>
  <c r="S101" i="16"/>
  <c r="V101" i="16" s="1"/>
  <c r="Q978" i="16"/>
  <c r="R978" i="16" s="1"/>
  <c r="R975" i="16"/>
  <c r="Q975" i="16"/>
  <c r="Q988" i="16"/>
  <c r="R988" i="16"/>
  <c r="R994" i="16"/>
  <c r="Q994" i="16"/>
  <c r="Q937" i="16"/>
  <c r="R937" i="16"/>
  <c r="R1005" i="16"/>
  <c r="Q1005" i="16"/>
  <c r="U942" i="16"/>
  <c r="T942" i="16"/>
  <c r="S942" i="16"/>
  <c r="V942" i="16" s="1"/>
  <c r="W990" i="16"/>
  <c r="X990" i="16" s="1"/>
  <c r="T982" i="16"/>
  <c r="R885" i="16"/>
  <c r="Q885" i="16"/>
  <c r="Q905" i="16"/>
  <c r="R905" i="16"/>
  <c r="U880" i="16"/>
  <c r="W880" i="16" s="1"/>
  <c r="X880" i="16" s="1"/>
  <c r="T880" i="16"/>
  <c r="S880" i="16"/>
  <c r="V880" i="16" s="1"/>
  <c r="Q848" i="16"/>
  <c r="R848" i="16" s="1"/>
  <c r="R859" i="16"/>
  <c r="Q859" i="16"/>
  <c r="Q823" i="16"/>
  <c r="R823" i="16"/>
  <c r="Q959" i="16"/>
  <c r="R959" i="16" s="1"/>
  <c r="Q871" i="16"/>
  <c r="R871" i="16" s="1"/>
  <c r="R787" i="16"/>
  <c r="Q787" i="16"/>
  <c r="Q779" i="16"/>
  <c r="R779" i="16" s="1"/>
  <c r="R840" i="16"/>
  <c r="Q840" i="16"/>
  <c r="W861" i="16"/>
  <c r="X861" i="16" s="1"/>
  <c r="Q728" i="16"/>
  <c r="R728" i="16" s="1"/>
  <c r="Q683" i="16"/>
  <c r="R683" i="16"/>
  <c r="W793" i="16"/>
  <c r="X793" i="16" s="1"/>
  <c r="R719" i="16"/>
  <c r="Q719" i="16"/>
  <c r="Q723" i="16"/>
  <c r="R723" i="16"/>
  <c r="T776" i="16"/>
  <c r="Q724" i="16"/>
  <c r="R724" i="16" s="1"/>
  <c r="Q685" i="16"/>
  <c r="R685" i="16" s="1"/>
  <c r="U650" i="16"/>
  <c r="S650" i="16"/>
  <c r="V650" i="16" s="1"/>
  <c r="U618" i="16"/>
  <c r="W618" i="16" s="1"/>
  <c r="X618" i="16" s="1"/>
  <c r="S618" i="16"/>
  <c r="V618" i="16" s="1"/>
  <c r="U565" i="16"/>
  <c r="W565" i="16" s="1"/>
  <c r="X565" i="16" s="1"/>
  <c r="T565" i="16"/>
  <c r="S565" i="16"/>
  <c r="V565" i="16" s="1"/>
  <c r="Q514" i="16"/>
  <c r="R514" i="16" s="1"/>
  <c r="R624" i="16"/>
  <c r="Q624" i="16"/>
  <c r="Q592" i="16"/>
  <c r="R592" i="16" s="1"/>
  <c r="Q553" i="16"/>
  <c r="R553" i="16" s="1"/>
  <c r="Q600" i="16"/>
  <c r="R600" i="16" s="1"/>
  <c r="U501" i="16"/>
  <c r="W501" i="16" s="1"/>
  <c r="X501" i="16" s="1"/>
  <c r="S501" i="16"/>
  <c r="V501" i="16" s="1"/>
  <c r="Q491" i="16"/>
  <c r="R491" i="16" s="1"/>
  <c r="Q463" i="16"/>
  <c r="R463" i="16" s="1"/>
  <c r="R426" i="16"/>
  <c r="Q426" i="16"/>
  <c r="Q378" i="16"/>
  <c r="R378" i="16" s="1"/>
  <c r="T637" i="16"/>
  <c r="Q437" i="16"/>
  <c r="R437" i="16" s="1"/>
  <c r="Q560" i="16"/>
  <c r="R560" i="16" s="1"/>
  <c r="T484" i="16"/>
  <c r="Q542" i="16"/>
  <c r="R542" i="16" s="1"/>
  <c r="Q374" i="16"/>
  <c r="R374" i="16" s="1"/>
  <c r="Q619" i="16"/>
  <c r="R619" i="16" s="1"/>
  <c r="W573" i="16"/>
  <c r="X573" i="16" s="1"/>
  <c r="R427" i="16"/>
  <c r="Q427" i="16"/>
  <c r="Q354" i="16"/>
  <c r="R354" i="16" s="1"/>
  <c r="R322" i="16"/>
  <c r="Q322" i="16"/>
  <c r="Q368" i="16"/>
  <c r="R368" i="16" s="1"/>
  <c r="T468" i="16"/>
  <c r="W389" i="16"/>
  <c r="X389" i="16" s="1"/>
  <c r="W421" i="16"/>
  <c r="X421" i="16" s="1"/>
  <c r="T349" i="16"/>
  <c r="U357" i="16"/>
  <c r="W357" i="16" s="1"/>
  <c r="X357" i="16" s="1"/>
  <c r="S357" i="16"/>
  <c r="V357" i="16" s="1"/>
  <c r="R339" i="16"/>
  <c r="Q339" i="16"/>
  <c r="Q268" i="16"/>
  <c r="R268" i="16" s="1"/>
  <c r="Q355" i="16"/>
  <c r="R355" i="16" s="1"/>
  <c r="Q250" i="16"/>
  <c r="R250" i="16" s="1"/>
  <c r="R342" i="16"/>
  <c r="Q342" i="16"/>
  <c r="Q128" i="16"/>
  <c r="R128" i="16"/>
  <c r="Q197" i="16"/>
  <c r="R197" i="16" s="1"/>
  <c r="Q155" i="16"/>
  <c r="R155" i="16" s="1"/>
  <c r="R271" i="16"/>
  <c r="Q271" i="16"/>
  <c r="Q78" i="16"/>
  <c r="R78" i="16" s="1"/>
  <c r="Q248" i="16"/>
  <c r="R248" i="16" s="1"/>
  <c r="Q176" i="16"/>
  <c r="R176" i="16" s="1"/>
  <c r="R71" i="16"/>
  <c r="Q71" i="16"/>
  <c r="Q30" i="16"/>
  <c r="R30" i="16" s="1"/>
  <c r="Q135" i="16"/>
  <c r="R135" i="16" s="1"/>
  <c r="Q107" i="16"/>
  <c r="R107" i="16" s="1"/>
  <c r="Q9" i="16"/>
  <c r="R9" i="16" s="1"/>
  <c r="Q34" i="16"/>
  <c r="R34" i="16" s="1"/>
  <c r="Q964" i="16"/>
  <c r="R964" i="16" s="1"/>
  <c r="Q929" i="16"/>
  <c r="R929" i="16"/>
  <c r="R981" i="16"/>
  <c r="Q981" i="16"/>
  <c r="U924" i="16"/>
  <c r="S924" i="16"/>
  <c r="V924" i="16" s="1"/>
  <c r="R927" i="16"/>
  <c r="Q927" i="16"/>
  <c r="Q930" i="16"/>
  <c r="R930" i="16" s="1"/>
  <c r="R877" i="16"/>
  <c r="Q877" i="16"/>
  <c r="U954" i="16"/>
  <c r="S954" i="16"/>
  <c r="V954" i="16" s="1"/>
  <c r="U894" i="16"/>
  <c r="S894" i="16"/>
  <c r="V894" i="16" s="1"/>
  <c r="U912" i="16"/>
  <c r="W912" i="16" s="1"/>
  <c r="X912" i="16" s="1"/>
  <c r="S912" i="16"/>
  <c r="V912" i="16" s="1"/>
  <c r="Q875" i="16"/>
  <c r="R875" i="16" s="1"/>
  <c r="Q818" i="16"/>
  <c r="R818" i="16"/>
  <c r="U852" i="16"/>
  <c r="W852" i="16" s="1"/>
  <c r="X852" i="16" s="1"/>
  <c r="T852" i="16"/>
  <c r="S852" i="16"/>
  <c r="V852" i="16" s="1"/>
  <c r="U785" i="16"/>
  <c r="S785" i="16"/>
  <c r="V785" i="16" s="1"/>
  <c r="Q771" i="16"/>
  <c r="R771" i="16"/>
  <c r="U820" i="16"/>
  <c r="W820" i="16" s="1"/>
  <c r="X820" i="16" s="1"/>
  <c r="T820" i="16"/>
  <c r="S820" i="16"/>
  <c r="V820" i="16" s="1"/>
  <c r="U792" i="16"/>
  <c r="S792" i="16"/>
  <c r="V792" i="16" s="1"/>
  <c r="T792" i="16"/>
  <c r="Q750" i="16"/>
  <c r="R750" i="16" s="1"/>
  <c r="R720" i="16"/>
  <c r="Q720" i="16"/>
  <c r="Q688" i="16"/>
  <c r="R688" i="16" s="1"/>
  <c r="U768" i="16"/>
  <c r="W768" i="16" s="1"/>
  <c r="X768" i="16" s="1"/>
  <c r="T768" i="16"/>
  <c r="S768" i="16"/>
  <c r="V768" i="16" s="1"/>
  <c r="Q745" i="16"/>
  <c r="R745" i="16" s="1"/>
  <c r="Q675" i="16"/>
  <c r="R675" i="16" s="1"/>
  <c r="U754" i="16"/>
  <c r="S754" i="16"/>
  <c r="V754" i="16" s="1"/>
  <c r="U752" i="16"/>
  <c r="S752" i="16"/>
  <c r="V752" i="16" s="1"/>
  <c r="R711" i="16"/>
  <c r="Q711" i="16"/>
  <c r="Q721" i="16"/>
  <c r="R721" i="16" s="1"/>
  <c r="T684" i="16"/>
  <c r="S684" i="16"/>
  <c r="V684" i="16" s="1"/>
  <c r="U684" i="16"/>
  <c r="W684" i="16" s="1"/>
  <c r="X684" i="16" s="1"/>
  <c r="U709" i="16"/>
  <c r="W709" i="16" s="1"/>
  <c r="X709" i="16" s="1"/>
  <c r="T709" i="16"/>
  <c r="S709" i="16"/>
  <c r="V709" i="16" s="1"/>
  <c r="U788" i="16"/>
  <c r="S788" i="16"/>
  <c r="V788" i="16" s="1"/>
  <c r="U725" i="16"/>
  <c r="S725" i="16"/>
  <c r="V725" i="16" s="1"/>
  <c r="R700" i="16"/>
  <c r="Q700" i="16"/>
  <c r="Q716" i="16"/>
  <c r="R716" i="16" s="1"/>
  <c r="R677" i="16"/>
  <c r="Q677" i="16"/>
  <c r="Q648" i="16"/>
  <c r="R648" i="16" s="1"/>
  <c r="U612" i="16"/>
  <c r="W612" i="16" s="1"/>
  <c r="X612" i="16" s="1"/>
  <c r="S612" i="16"/>
  <c r="V612" i="16" s="1"/>
  <c r="Q564" i="16"/>
  <c r="R564" i="16" s="1"/>
  <c r="Q616" i="16"/>
  <c r="R616" i="16" s="1"/>
  <c r="U586" i="16"/>
  <c r="W586" i="16" s="1"/>
  <c r="X586" i="16" s="1"/>
  <c r="T586" i="16"/>
  <c r="S586" i="16"/>
  <c r="V586" i="16" s="1"/>
  <c r="U562" i="16"/>
  <c r="S562" i="16"/>
  <c r="V562" i="16" s="1"/>
  <c r="Q506" i="16"/>
  <c r="R506" i="16" s="1"/>
  <c r="U570" i="16"/>
  <c r="W570" i="16" s="1"/>
  <c r="X570" i="16" s="1"/>
  <c r="T570" i="16"/>
  <c r="S570" i="16"/>
  <c r="V570" i="16" s="1"/>
  <c r="Q544" i="16"/>
  <c r="R544" i="16" s="1"/>
  <c r="T732" i="16"/>
  <c r="U732" i="16"/>
  <c r="S732" i="16"/>
  <c r="V732" i="16" s="1"/>
  <c r="U628" i="16"/>
  <c r="W628" i="16" s="1"/>
  <c r="X628" i="16" s="1"/>
  <c r="T628" i="16"/>
  <c r="S628" i="16"/>
  <c r="V628" i="16" s="1"/>
  <c r="U556" i="16"/>
  <c r="S556" i="16"/>
  <c r="V556" i="16" s="1"/>
  <c r="U568" i="16"/>
  <c r="S568" i="16"/>
  <c r="V568" i="16" s="1"/>
  <c r="U682" i="16"/>
  <c r="W682" i="16" s="1"/>
  <c r="X682" i="16" s="1"/>
  <c r="S682" i="16"/>
  <c r="V682" i="16" s="1"/>
  <c r="U649" i="16"/>
  <c r="W649" i="16" s="1"/>
  <c r="X649" i="16" s="1"/>
  <c r="T649" i="16"/>
  <c r="S649" i="16"/>
  <c r="V649" i="16" s="1"/>
  <c r="U583" i="16"/>
  <c r="T583" i="16"/>
  <c r="S583" i="16"/>
  <c r="V583" i="16" s="1"/>
  <c r="Q539" i="16"/>
  <c r="R539" i="16" s="1"/>
  <c r="U532" i="16"/>
  <c r="W532" i="16" s="1"/>
  <c r="X532" i="16" s="1"/>
  <c r="T532" i="16"/>
  <c r="S532" i="16"/>
  <c r="V532" i="16" s="1"/>
  <c r="Q490" i="16"/>
  <c r="R490" i="16" s="1"/>
  <c r="R370" i="16"/>
  <c r="Q370" i="16"/>
  <c r="U505" i="16"/>
  <c r="S505" i="16"/>
  <c r="V505" i="16" s="1"/>
  <c r="Q487" i="16"/>
  <c r="R487" i="16" s="1"/>
  <c r="U552" i="16"/>
  <c r="W552" i="16" s="1"/>
  <c r="X552" i="16" s="1"/>
  <c r="T552" i="16"/>
  <c r="S552" i="16"/>
  <c r="V552" i="16" s="1"/>
  <c r="Q472" i="16"/>
  <c r="R472" i="16" s="1"/>
  <c r="T558" i="16"/>
  <c r="S558" i="16"/>
  <c r="V558" i="16" s="1"/>
  <c r="U558" i="16"/>
  <c r="W558" i="16" s="1"/>
  <c r="X558" i="16" s="1"/>
  <c r="U441" i="16"/>
  <c r="W441" i="16" s="1"/>
  <c r="X441" i="16" s="1"/>
  <c r="T441" i="16"/>
  <c r="S441" i="16"/>
  <c r="V441" i="16" s="1"/>
  <c r="U397" i="16"/>
  <c r="S397" i="16"/>
  <c r="V397" i="16" s="1"/>
  <c r="U449" i="16"/>
  <c r="S449" i="16"/>
  <c r="V449" i="16" s="1"/>
  <c r="T502" i="16"/>
  <c r="S502" i="16"/>
  <c r="V502" i="16" s="1"/>
  <c r="U502" i="16"/>
  <c r="W502" i="16" s="1"/>
  <c r="X502" i="16" s="1"/>
  <c r="U479" i="16"/>
  <c r="W479" i="16" s="1"/>
  <c r="X479" i="16" s="1"/>
  <c r="T479" i="16"/>
  <c r="S479" i="16"/>
  <c r="V479" i="16" s="1"/>
  <c r="U425" i="16"/>
  <c r="S425" i="16"/>
  <c r="V425" i="16" s="1"/>
  <c r="Q387" i="16"/>
  <c r="R387" i="16" s="1"/>
  <c r="U429" i="16"/>
  <c r="W429" i="16" s="1"/>
  <c r="X429" i="16" s="1"/>
  <c r="T429" i="16"/>
  <c r="S429" i="16"/>
  <c r="V429" i="16" s="1"/>
  <c r="U337" i="16"/>
  <c r="S337" i="16"/>
  <c r="V337" i="16" s="1"/>
  <c r="U316" i="16"/>
  <c r="S316" i="16"/>
  <c r="V316" i="16" s="1"/>
  <c r="U295" i="16"/>
  <c r="W295" i="16" s="1"/>
  <c r="X295" i="16" s="1"/>
  <c r="S295" i="16"/>
  <c r="V295" i="16" s="1"/>
  <c r="T295" i="16"/>
  <c r="Q260" i="16"/>
  <c r="R260" i="16" s="1"/>
  <c r="U380" i="16"/>
  <c r="S380" i="16"/>
  <c r="V380" i="16" s="1"/>
  <c r="Q199" i="16"/>
  <c r="R199" i="16" s="1"/>
  <c r="U317" i="16"/>
  <c r="S317" i="16"/>
  <c r="V317" i="16" s="1"/>
  <c r="Q242" i="16"/>
  <c r="R242" i="16" s="1"/>
  <c r="U412" i="16"/>
  <c r="W412" i="16" s="1"/>
  <c r="X412" i="16" s="1"/>
  <c r="T412" i="16"/>
  <c r="S412" i="16"/>
  <c r="V412" i="16" s="1"/>
  <c r="U333" i="16"/>
  <c r="S333" i="16"/>
  <c r="V333" i="16" s="1"/>
  <c r="Q299" i="16"/>
  <c r="R299" i="16" s="1"/>
  <c r="U265" i="16"/>
  <c r="W265" i="16" s="1"/>
  <c r="X265" i="16" s="1"/>
  <c r="T265" i="16"/>
  <c r="S265" i="16"/>
  <c r="V265" i="16" s="1"/>
  <c r="U233" i="16"/>
  <c r="S233" i="16"/>
  <c r="V233" i="16" s="1"/>
  <c r="U201" i="16"/>
  <c r="S201" i="16"/>
  <c r="V201" i="16" s="1"/>
  <c r="U275" i="16"/>
  <c r="W275" i="16" s="1"/>
  <c r="X275" i="16" s="1"/>
  <c r="S275" i="16"/>
  <c r="V275" i="16" s="1"/>
  <c r="U211" i="16"/>
  <c r="W211" i="16" s="1"/>
  <c r="X211" i="16" s="1"/>
  <c r="T211" i="16"/>
  <c r="S211" i="16"/>
  <c r="V211" i="16" s="1"/>
  <c r="U219" i="16"/>
  <c r="S219" i="16"/>
  <c r="V219" i="16" s="1"/>
  <c r="S179" i="16"/>
  <c r="V179" i="16" s="1"/>
  <c r="U179" i="16"/>
  <c r="W179" i="16" s="1"/>
  <c r="X179" i="16" s="1"/>
  <c r="U222" i="16"/>
  <c r="W222" i="16" s="1"/>
  <c r="X222" i="16" s="1"/>
  <c r="S222" i="16"/>
  <c r="V222" i="16" s="1"/>
  <c r="Q120" i="16"/>
  <c r="R120" i="16"/>
  <c r="U246" i="16"/>
  <c r="S246" i="16"/>
  <c r="V246" i="16" s="1"/>
  <c r="R147" i="16"/>
  <c r="Q147" i="16"/>
  <c r="Q150" i="16"/>
  <c r="R150" i="16" s="1"/>
  <c r="R118" i="16"/>
  <c r="Q118" i="16"/>
  <c r="Q70" i="16"/>
  <c r="R70" i="16"/>
  <c r="U117" i="16"/>
  <c r="W117" i="16" s="1"/>
  <c r="X117" i="16" s="1"/>
  <c r="S117" i="16"/>
  <c r="V117" i="16" s="1"/>
  <c r="Q67" i="16"/>
  <c r="R67" i="16" s="1"/>
  <c r="S145" i="16"/>
  <c r="V145" i="16" s="1"/>
  <c r="U145" i="16"/>
  <c r="W145" i="16" s="1"/>
  <c r="X145" i="16" s="1"/>
  <c r="R151" i="16"/>
  <c r="Q151" i="16"/>
  <c r="Q72" i="16"/>
  <c r="R72" i="16"/>
  <c r="R83" i="16"/>
  <c r="Q83" i="16"/>
  <c r="Q22" i="16"/>
  <c r="R22" i="16" s="1"/>
  <c r="R41" i="16"/>
  <c r="Q41" i="16"/>
  <c r="Q60" i="16"/>
  <c r="R60" i="16" s="1"/>
  <c r="T97" i="16"/>
  <c r="S97" i="16"/>
  <c r="V97" i="16" s="1"/>
  <c r="U97" i="16"/>
  <c r="W97" i="16" s="1"/>
  <c r="X97" i="16" s="1"/>
  <c r="U705" i="15"/>
  <c r="S705" i="15"/>
  <c r="V705" i="15" s="1"/>
  <c r="U737" i="15"/>
  <c r="S737" i="15"/>
  <c r="V737" i="15" s="1"/>
  <c r="T745" i="15"/>
  <c r="S745" i="15"/>
  <c r="V745" i="15" s="1"/>
  <c r="U745" i="15"/>
  <c r="W745" i="15" s="1"/>
  <c r="X745" i="15" s="1"/>
  <c r="U761" i="15"/>
  <c r="S761" i="15"/>
  <c r="V761" i="15" s="1"/>
  <c r="U769" i="15"/>
  <c r="S769" i="15"/>
  <c r="V769" i="15" s="1"/>
  <c r="S777" i="15"/>
  <c r="V777" i="15" s="1"/>
  <c r="U777" i="15"/>
  <c r="T929" i="15"/>
  <c r="S929" i="15"/>
  <c r="V929" i="15" s="1"/>
  <c r="U929" i="15"/>
  <c r="W929" i="15" s="1"/>
  <c r="X929" i="15" s="1"/>
  <c r="W965" i="15"/>
  <c r="X965" i="15" s="1"/>
  <c r="T548" i="15"/>
  <c r="T542" i="15"/>
  <c r="T628" i="15"/>
  <c r="W542" i="15"/>
  <c r="X542" i="15" s="1"/>
  <c r="W508" i="15"/>
  <c r="X508" i="15" s="1"/>
  <c r="T965" i="15"/>
  <c r="T753" i="15"/>
  <c r="T774" i="15"/>
  <c r="T665" i="15"/>
  <c r="W684" i="15"/>
  <c r="X684" i="15" s="1"/>
  <c r="W503" i="15"/>
  <c r="X503" i="15" s="1"/>
  <c r="T493" i="15"/>
  <c r="T911" i="15"/>
  <c r="T742" i="15"/>
  <c r="W774" i="15"/>
  <c r="X774" i="15" s="1"/>
  <c r="W665" i="15"/>
  <c r="X665" i="15" s="1"/>
  <c r="W493" i="15"/>
  <c r="X493" i="15" s="1"/>
  <c r="T926" i="15"/>
  <c r="W742" i="15"/>
  <c r="X742" i="15" s="1"/>
  <c r="T601" i="15"/>
  <c r="W577" i="15"/>
  <c r="X577" i="15" s="1"/>
  <c r="W513" i="15"/>
  <c r="X513" i="15" s="1"/>
  <c r="T511" i="15"/>
  <c r="T133" i="15"/>
  <c r="W69" i="15"/>
  <c r="X69" i="15" s="1"/>
  <c r="S94" i="15"/>
  <c r="V94" i="15" s="1"/>
  <c r="U94" i="15"/>
  <c r="U50" i="15"/>
  <c r="T50" i="15"/>
  <c r="S50" i="15"/>
  <c r="V50" i="15" s="1"/>
  <c r="U907" i="15"/>
  <c r="W907" i="15" s="1"/>
  <c r="X907" i="15" s="1"/>
  <c r="T907" i="15"/>
  <c r="S907" i="15"/>
  <c r="V907" i="15" s="1"/>
  <c r="S720" i="15"/>
  <c r="V720" i="15" s="1"/>
  <c r="U720" i="15"/>
  <c r="S582" i="15"/>
  <c r="V582" i="15" s="1"/>
  <c r="U582" i="15"/>
  <c r="U367" i="15"/>
  <c r="S367" i="15"/>
  <c r="V367" i="15" s="1"/>
  <c r="S142" i="15"/>
  <c r="V142" i="15" s="1"/>
  <c r="U142" i="15"/>
  <c r="U128" i="15"/>
  <c r="S128" i="15"/>
  <c r="V128" i="15" s="1"/>
  <c r="S887" i="15"/>
  <c r="V887" i="15" s="1"/>
  <c r="U887" i="15"/>
  <c r="W887" i="15" s="1"/>
  <c r="X887" i="15" s="1"/>
  <c r="U744" i="15"/>
  <c r="S744" i="15"/>
  <c r="V744" i="15" s="1"/>
  <c r="U453" i="15"/>
  <c r="S453" i="15"/>
  <c r="V453" i="15" s="1"/>
  <c r="U418" i="15"/>
  <c r="T418" i="15"/>
  <c r="S418" i="15"/>
  <c r="V418" i="15" s="1"/>
  <c r="S258" i="15"/>
  <c r="V258" i="15" s="1"/>
  <c r="U258" i="15"/>
  <c r="U518" i="15"/>
  <c r="S518" i="15"/>
  <c r="V518" i="15" s="1"/>
  <c r="U65" i="15"/>
  <c r="W65" i="15" s="1"/>
  <c r="X65" i="15" s="1"/>
  <c r="S65" i="15"/>
  <c r="V65" i="15" s="1"/>
  <c r="T102" i="15"/>
  <c r="S102" i="15"/>
  <c r="V102" i="15" s="1"/>
  <c r="U102" i="15"/>
  <c r="U111" i="15"/>
  <c r="W111" i="15" s="1"/>
  <c r="X111" i="15" s="1"/>
  <c r="S111" i="15"/>
  <c r="V111" i="15" s="1"/>
  <c r="S62" i="15"/>
  <c r="V62" i="15" s="1"/>
  <c r="U62" i="15"/>
  <c r="U135" i="15"/>
  <c r="S135" i="15"/>
  <c r="V135" i="15" s="1"/>
  <c r="S134" i="15"/>
  <c r="V134" i="15" s="1"/>
  <c r="U134" i="15"/>
  <c r="U991" i="15"/>
  <c r="S991" i="15"/>
  <c r="V991" i="15" s="1"/>
  <c r="U937" i="15"/>
  <c r="S937" i="15"/>
  <c r="V937" i="15" s="1"/>
  <c r="U808" i="15"/>
  <c r="S808" i="15"/>
  <c r="V808" i="15" s="1"/>
  <c r="S754" i="15"/>
  <c r="V754" i="15" s="1"/>
  <c r="U754" i="15"/>
  <c r="W754" i="15" s="1"/>
  <c r="X754" i="15" s="1"/>
  <c r="U757" i="15"/>
  <c r="S757" i="15"/>
  <c r="V757" i="15" s="1"/>
  <c r="U726" i="15"/>
  <c r="S726" i="15"/>
  <c r="V726" i="15" s="1"/>
  <c r="S558" i="15"/>
  <c r="V558" i="15" s="1"/>
  <c r="U558" i="15"/>
  <c r="T544" i="15"/>
  <c r="U544" i="15"/>
  <c r="W544" i="15" s="1"/>
  <c r="X544" i="15" s="1"/>
  <c r="S544" i="15"/>
  <c r="V544" i="15" s="1"/>
  <c r="U519" i="15"/>
  <c r="S519" i="15"/>
  <c r="V519" i="15" s="1"/>
  <c r="U488" i="15"/>
  <c r="S488" i="15"/>
  <c r="V488" i="15" s="1"/>
  <c r="U386" i="15"/>
  <c r="S386" i="15"/>
  <c r="V386" i="15" s="1"/>
  <c r="U383" i="15"/>
  <c r="S383" i="15"/>
  <c r="V383" i="15" s="1"/>
  <c r="S226" i="15"/>
  <c r="V226" i="15" s="1"/>
  <c r="U226" i="15"/>
  <c r="S218" i="15"/>
  <c r="V218" i="15" s="1"/>
  <c r="U218" i="15"/>
  <c r="U189" i="15"/>
  <c r="W189" i="15" s="1"/>
  <c r="X189" i="15" s="1"/>
  <c r="S189" i="15"/>
  <c r="V189" i="15" s="1"/>
  <c r="U153" i="15"/>
  <c r="T153" i="15"/>
  <c r="S153" i="15"/>
  <c r="V153" i="15" s="1"/>
  <c r="U125" i="15"/>
  <c r="S125" i="15"/>
  <c r="V125" i="15" s="1"/>
  <c r="U100" i="15"/>
  <c r="S100" i="15"/>
  <c r="V100" i="15" s="1"/>
  <c r="U63" i="15"/>
  <c r="S63" i="15"/>
  <c r="V63" i="15" s="1"/>
  <c r="U161" i="15"/>
  <c r="W161" i="15" s="1"/>
  <c r="X161" i="15" s="1"/>
  <c r="S161" i="15"/>
  <c r="V161" i="15" s="1"/>
  <c r="U185" i="15"/>
  <c r="W185" i="15" s="1"/>
  <c r="X185" i="15" s="1"/>
  <c r="S185" i="15"/>
  <c r="V185" i="15" s="1"/>
  <c r="U88" i="15"/>
  <c r="S88" i="15"/>
  <c r="V88" i="15" s="1"/>
  <c r="U152" i="15"/>
  <c r="W152" i="15" s="1"/>
  <c r="X152" i="15" s="1"/>
  <c r="S152" i="15"/>
  <c r="V152" i="15" s="1"/>
  <c r="U117" i="15"/>
  <c r="W117" i="15" s="1"/>
  <c r="X117" i="15" s="1"/>
  <c r="T117" i="15"/>
  <c r="S117" i="15"/>
  <c r="V117" i="15" s="1"/>
  <c r="U994" i="15"/>
  <c r="S994" i="15"/>
  <c r="V994" i="15" s="1"/>
  <c r="U688" i="15"/>
  <c r="T688" i="15"/>
  <c r="S688" i="15"/>
  <c r="V688" i="15" s="1"/>
  <c r="U588" i="15"/>
  <c r="S588" i="15"/>
  <c r="V588" i="15" s="1"/>
  <c r="U299" i="15"/>
  <c r="S299" i="15"/>
  <c r="V299" i="15" s="1"/>
  <c r="U40" i="15"/>
  <c r="S40" i="15"/>
  <c r="V40" i="15" s="1"/>
  <c r="U129" i="15"/>
  <c r="S129" i="15"/>
  <c r="V129" i="15" s="1"/>
  <c r="U988" i="15"/>
  <c r="S988" i="15"/>
  <c r="V988" i="15" s="1"/>
  <c r="S895" i="15"/>
  <c r="V895" i="15" s="1"/>
  <c r="U895" i="15"/>
  <c r="U877" i="15"/>
  <c r="S877" i="15"/>
  <c r="V877" i="15" s="1"/>
  <c r="S927" i="15"/>
  <c r="V927" i="15" s="1"/>
  <c r="U927" i="15"/>
  <c r="U975" i="15"/>
  <c r="S975" i="15"/>
  <c r="V975" i="15" s="1"/>
  <c r="U793" i="15"/>
  <c r="S793" i="15"/>
  <c r="V793" i="15" s="1"/>
  <c r="U664" i="15"/>
  <c r="W664" i="15" s="1"/>
  <c r="X664" i="15" s="1"/>
  <c r="S664" i="15"/>
  <c r="V664" i="15" s="1"/>
  <c r="T664" i="15"/>
  <c r="U779" i="15"/>
  <c r="W779" i="15" s="1"/>
  <c r="X779" i="15" s="1"/>
  <c r="S779" i="15"/>
  <c r="V779" i="15" s="1"/>
  <c r="U662" i="15"/>
  <c r="S662" i="15"/>
  <c r="V662" i="15" s="1"/>
  <c r="U680" i="15"/>
  <c r="S680" i="15"/>
  <c r="V680" i="15" s="1"/>
  <c r="U595" i="15"/>
  <c r="W595" i="15" s="1"/>
  <c r="X595" i="15" s="1"/>
  <c r="S595" i="15"/>
  <c r="V595" i="15" s="1"/>
  <c r="T595" i="15"/>
  <c r="T556" i="15"/>
  <c r="S556" i="15"/>
  <c r="V556" i="15" s="1"/>
  <c r="U556" i="15"/>
  <c r="U471" i="15"/>
  <c r="S471" i="15"/>
  <c r="V471" i="15" s="1"/>
  <c r="U422" i="15"/>
  <c r="S422" i="15"/>
  <c r="V422" i="15" s="1"/>
  <c r="U445" i="15"/>
  <c r="S445" i="15"/>
  <c r="V445" i="15" s="1"/>
  <c r="U370" i="15"/>
  <c r="T370" i="15"/>
  <c r="S370" i="15"/>
  <c r="V370" i="15" s="1"/>
  <c r="U227" i="15"/>
  <c r="W227" i="15" s="1"/>
  <c r="X227" i="15" s="1"/>
  <c r="T227" i="15"/>
  <c r="S227" i="15"/>
  <c r="V227" i="15" s="1"/>
  <c r="U203" i="15"/>
  <c r="S203" i="15"/>
  <c r="V203" i="15" s="1"/>
  <c r="T314" i="15"/>
  <c r="S314" i="15"/>
  <c r="V314" i="15" s="1"/>
  <c r="U314" i="15"/>
  <c r="W314" i="15" s="1"/>
  <c r="X314" i="15" s="1"/>
  <c r="T290" i="15"/>
  <c r="S290" i="15"/>
  <c r="V290" i="15" s="1"/>
  <c r="U290" i="15"/>
  <c r="U213" i="15"/>
  <c r="S213" i="15"/>
  <c r="V213" i="15" s="1"/>
  <c r="S266" i="15"/>
  <c r="V266" i="15" s="1"/>
  <c r="U266" i="15"/>
  <c r="U304" i="15"/>
  <c r="S304" i="15"/>
  <c r="V304" i="15" s="1"/>
  <c r="U193" i="15"/>
  <c r="T193" i="15"/>
  <c r="S193" i="15"/>
  <c r="V193" i="15" s="1"/>
  <c r="U164" i="15"/>
  <c r="T164" i="15"/>
  <c r="S164" i="15"/>
  <c r="V164" i="15" s="1"/>
  <c r="U98" i="15"/>
  <c r="S98" i="15"/>
  <c r="V98" i="15" s="1"/>
  <c r="S18" i="15"/>
  <c r="V18" i="15" s="1"/>
  <c r="U18" i="15"/>
  <c r="U208" i="15"/>
  <c r="T208" i="15"/>
  <c r="S208" i="15"/>
  <c r="V208" i="15" s="1"/>
  <c r="S126" i="15"/>
  <c r="V126" i="15" s="1"/>
  <c r="U126" i="15"/>
  <c r="U176" i="15"/>
  <c r="S176" i="15"/>
  <c r="V176" i="15" s="1"/>
  <c r="U9" i="15"/>
  <c r="S9" i="15"/>
  <c r="V9" i="15" s="1"/>
  <c r="U251" i="15"/>
  <c r="W251" i="15" s="1"/>
  <c r="X251" i="15" s="1"/>
  <c r="S251" i="15"/>
  <c r="V251" i="15" s="1"/>
  <c r="S30" i="15"/>
  <c r="V30" i="15" s="1"/>
  <c r="U30" i="15"/>
  <c r="U391" i="15"/>
  <c r="S391" i="15"/>
  <c r="V391" i="15" s="1"/>
  <c r="U463" i="15"/>
  <c r="S463" i="15"/>
  <c r="V463" i="15" s="1"/>
  <c r="S903" i="15"/>
  <c r="V903" i="15" s="1"/>
  <c r="U903" i="15"/>
  <c r="S770" i="15"/>
  <c r="V770" i="15" s="1"/>
  <c r="U770" i="15"/>
  <c r="U967" i="15"/>
  <c r="W967" i="15" s="1"/>
  <c r="X967" i="15" s="1"/>
  <c r="T967" i="15"/>
  <c r="S967" i="15"/>
  <c r="V967" i="15" s="1"/>
  <c r="S892" i="15"/>
  <c r="V892" i="15" s="1"/>
  <c r="U892" i="15"/>
  <c r="U948" i="15"/>
  <c r="S948" i="15"/>
  <c r="V948" i="15" s="1"/>
  <c r="T891" i="15"/>
  <c r="S891" i="15"/>
  <c r="V891" i="15" s="1"/>
  <c r="U891" i="15"/>
  <c r="U795" i="15"/>
  <c r="W795" i="15" s="1"/>
  <c r="X795" i="15" s="1"/>
  <c r="S795" i="15"/>
  <c r="V795" i="15" s="1"/>
  <c r="T785" i="15"/>
  <c r="U785" i="15"/>
  <c r="S785" i="15"/>
  <c r="V785" i="15" s="1"/>
  <c r="U752" i="15"/>
  <c r="S752" i="15"/>
  <c r="V752" i="15" s="1"/>
  <c r="U713" i="15"/>
  <c r="W713" i="15" s="1"/>
  <c r="X713" i="15" s="1"/>
  <c r="S713" i="15"/>
  <c r="V713" i="15" s="1"/>
  <c r="S606" i="15"/>
  <c r="V606" i="15" s="1"/>
  <c r="U606" i="15"/>
  <c r="U472" i="15"/>
  <c r="W472" i="15" s="1"/>
  <c r="X472" i="15" s="1"/>
  <c r="T472" i="15"/>
  <c r="S472" i="15"/>
  <c r="V472" i="15" s="1"/>
  <c r="U492" i="15"/>
  <c r="W492" i="15" s="1"/>
  <c r="X492" i="15" s="1"/>
  <c r="S492" i="15"/>
  <c r="V492" i="15" s="1"/>
  <c r="U454" i="15"/>
  <c r="S454" i="15"/>
  <c r="V454" i="15" s="1"/>
  <c r="T331" i="15"/>
  <c r="U331" i="15"/>
  <c r="S331" i="15"/>
  <c r="V331" i="15" s="1"/>
  <c r="T442" i="15"/>
  <c r="S442" i="15"/>
  <c r="V442" i="15" s="1"/>
  <c r="U442" i="15"/>
  <c r="U291" i="15"/>
  <c r="S291" i="15"/>
  <c r="V291" i="15" s="1"/>
  <c r="U224" i="15"/>
  <c r="S224" i="15"/>
  <c r="V224" i="15" s="1"/>
  <c r="U267" i="15"/>
  <c r="S267" i="15"/>
  <c r="V267" i="15" s="1"/>
  <c r="U232" i="15"/>
  <c r="S232" i="15"/>
  <c r="V232" i="15" s="1"/>
  <c r="S298" i="15"/>
  <c r="V298" i="15" s="1"/>
  <c r="U298" i="15"/>
  <c r="U105" i="15"/>
  <c r="S105" i="15"/>
  <c r="V105" i="15" s="1"/>
  <c r="U191" i="15"/>
  <c r="S191" i="15"/>
  <c r="V191" i="15" s="1"/>
  <c r="U194" i="15"/>
  <c r="S194" i="15"/>
  <c r="V194" i="15" s="1"/>
  <c r="U121" i="15"/>
  <c r="S121" i="15"/>
  <c r="V121" i="15" s="1"/>
  <c r="T86" i="15"/>
  <c r="S86" i="15"/>
  <c r="V86" i="15" s="1"/>
  <c r="U86" i="15"/>
  <c r="U48" i="15"/>
  <c r="S48" i="15"/>
  <c r="V48" i="15" s="1"/>
  <c r="S70" i="15"/>
  <c r="V70" i="15" s="1"/>
  <c r="U70" i="15"/>
  <c r="T879" i="15"/>
  <c r="S879" i="15"/>
  <c r="V879" i="15" s="1"/>
  <c r="U879" i="15"/>
  <c r="U575" i="15"/>
  <c r="W575" i="15" s="1"/>
  <c r="X575" i="15" s="1"/>
  <c r="S575" i="15"/>
  <c r="V575" i="15" s="1"/>
  <c r="U675" i="15"/>
  <c r="W675" i="15" s="1"/>
  <c r="X675" i="15" s="1"/>
  <c r="T675" i="15"/>
  <c r="S675" i="15"/>
  <c r="V675" i="15" s="1"/>
  <c r="U354" i="15"/>
  <c r="S354" i="15"/>
  <c r="V354" i="15" s="1"/>
  <c r="S54" i="15"/>
  <c r="V54" i="15" s="1"/>
  <c r="U54" i="15"/>
  <c r="W54" i="15" s="1"/>
  <c r="X54" i="15" s="1"/>
  <c r="U23" i="15"/>
  <c r="S23" i="15"/>
  <c r="V23" i="15" s="1"/>
  <c r="U944" i="15"/>
  <c r="T944" i="15"/>
  <c r="S944" i="15"/>
  <c r="V944" i="15" s="1"/>
  <c r="U560" i="15"/>
  <c r="W560" i="15" s="1"/>
  <c r="X560" i="15" s="1"/>
  <c r="S560" i="15"/>
  <c r="V560" i="15" s="1"/>
  <c r="U980" i="15"/>
  <c r="W980" i="15" s="1"/>
  <c r="X980" i="15" s="1"/>
  <c r="S980" i="15"/>
  <c r="V980" i="15" s="1"/>
  <c r="U886" i="15"/>
  <c r="T886" i="15"/>
  <c r="S886" i="15"/>
  <c r="V886" i="15" s="1"/>
  <c r="U883" i="15"/>
  <c r="S883" i="15"/>
  <c r="V883" i="15" s="1"/>
  <c r="U784" i="15"/>
  <c r="T784" i="15"/>
  <c r="S784" i="15"/>
  <c r="V784" i="15" s="1"/>
  <c r="U801" i="15"/>
  <c r="S801" i="15"/>
  <c r="V801" i="15" s="1"/>
  <c r="S640" i="15"/>
  <c r="V640" i="15" s="1"/>
  <c r="U640" i="15"/>
  <c r="T640" i="15"/>
  <c r="U673" i="15"/>
  <c r="T673" i="15"/>
  <c r="S673" i="15"/>
  <c r="V673" i="15" s="1"/>
  <c r="U623" i="15"/>
  <c r="S623" i="15"/>
  <c r="V623" i="15" s="1"/>
  <c r="S632" i="15"/>
  <c r="V632" i="15" s="1"/>
  <c r="U632" i="15"/>
  <c r="U599" i="15"/>
  <c r="S599" i="15"/>
  <c r="V599" i="15" s="1"/>
  <c r="R600" i="15"/>
  <c r="U571" i="15"/>
  <c r="S571" i="15"/>
  <c r="V571" i="15" s="1"/>
  <c r="U563" i="15"/>
  <c r="W563" i="15" s="1"/>
  <c r="X563" i="15" s="1"/>
  <c r="S563" i="15"/>
  <c r="V563" i="15" s="1"/>
  <c r="S531" i="15"/>
  <c r="V531" i="15" s="1"/>
  <c r="U531" i="15"/>
  <c r="U546" i="15"/>
  <c r="W546" i="15" s="1"/>
  <c r="X546" i="15" s="1"/>
  <c r="T546" i="15"/>
  <c r="S546" i="15"/>
  <c r="V546" i="15" s="1"/>
  <c r="U535" i="15"/>
  <c r="W535" i="15" s="1"/>
  <c r="X535" i="15" s="1"/>
  <c r="T535" i="15"/>
  <c r="S535" i="15"/>
  <c r="V535" i="15" s="1"/>
  <c r="U529" i="15"/>
  <c r="W529" i="15" s="1"/>
  <c r="X529" i="15" s="1"/>
  <c r="S529" i="15"/>
  <c r="V529" i="15" s="1"/>
  <c r="U750" i="15"/>
  <c r="S750" i="15"/>
  <c r="V750" i="15" s="1"/>
  <c r="U504" i="15"/>
  <c r="W504" i="15" s="1"/>
  <c r="X504" i="15" s="1"/>
  <c r="S504" i="15"/>
  <c r="V504" i="15" s="1"/>
  <c r="S242" i="15"/>
  <c r="V242" i="15" s="1"/>
  <c r="U242" i="15"/>
  <c r="U256" i="15"/>
  <c r="S256" i="15"/>
  <c r="V256" i="15" s="1"/>
  <c r="S210" i="15"/>
  <c r="V210" i="15" s="1"/>
  <c r="U210" i="15"/>
  <c r="W210" i="15" s="1"/>
  <c r="X210" i="15" s="1"/>
  <c r="T322" i="15"/>
  <c r="S322" i="15"/>
  <c r="V322" i="15" s="1"/>
  <c r="U322" i="15"/>
  <c r="U264" i="15"/>
  <c r="T264" i="15"/>
  <c r="S264" i="15"/>
  <c r="V264" i="15" s="1"/>
  <c r="U140" i="15"/>
  <c r="T140" i="15"/>
  <c r="S140" i="15"/>
  <c r="V140" i="15" s="1"/>
  <c r="U103" i="15"/>
  <c r="S103" i="15"/>
  <c r="V103" i="15" s="1"/>
  <c r="U184" i="15"/>
  <c r="S184" i="15"/>
  <c r="V184" i="15" s="1"/>
  <c r="U120" i="15"/>
  <c r="W120" i="15" s="1"/>
  <c r="X120" i="15" s="1"/>
  <c r="S120" i="15"/>
  <c r="V120" i="15" s="1"/>
  <c r="U151" i="15"/>
  <c r="S151" i="15"/>
  <c r="V151" i="15" s="1"/>
  <c r="U192" i="15"/>
  <c r="S192" i="15"/>
  <c r="V192" i="15" s="1"/>
  <c r="U148" i="15"/>
  <c r="W148" i="15" s="1"/>
  <c r="X148" i="15" s="1"/>
  <c r="T148" i="15"/>
  <c r="S148" i="15"/>
  <c r="V148" i="15" s="1"/>
  <c r="U283" i="15"/>
  <c r="W283" i="15" s="1"/>
  <c r="X283" i="15" s="1"/>
  <c r="T283" i="15"/>
  <c r="S283" i="15"/>
  <c r="V283" i="15" s="1"/>
  <c r="U172" i="15"/>
  <c r="W172" i="15" s="1"/>
  <c r="X172" i="15" s="1"/>
  <c r="S172" i="15"/>
  <c r="V172" i="15" s="1"/>
  <c r="U81" i="15"/>
  <c r="S81" i="15"/>
  <c r="V81" i="15" s="1"/>
  <c r="U33" i="15"/>
  <c r="W33" i="15" s="1"/>
  <c r="X33" i="15" s="1"/>
  <c r="S33" i="15"/>
  <c r="V33" i="15" s="1"/>
  <c r="S158" i="15"/>
  <c r="V158" i="15" s="1"/>
  <c r="U158" i="15"/>
  <c r="U20" i="15"/>
  <c r="S20" i="15"/>
  <c r="V20" i="15" s="1"/>
  <c r="S730" i="15"/>
  <c r="V730" i="15" s="1"/>
  <c r="U730" i="15"/>
  <c r="W730" i="15" s="1"/>
  <c r="X730" i="15" s="1"/>
  <c r="U710" i="15"/>
  <c r="S710" i="15"/>
  <c r="V710" i="15" s="1"/>
  <c r="U455" i="15"/>
  <c r="T455" i="15"/>
  <c r="S455" i="15"/>
  <c r="V455" i="15" s="1"/>
  <c r="U259" i="15"/>
  <c r="T259" i="15"/>
  <c r="S259" i="15"/>
  <c r="V259" i="15" s="1"/>
  <c r="U104" i="15"/>
  <c r="S104" i="15"/>
  <c r="V104" i="15" s="1"/>
  <c r="U106" i="15"/>
  <c r="S106" i="15"/>
  <c r="V106" i="15" s="1"/>
  <c r="U866" i="15"/>
  <c r="S866" i="15"/>
  <c r="V866" i="15" s="1"/>
  <c r="S478" i="15"/>
  <c r="V478" i="15" s="1"/>
  <c r="U478" i="15"/>
  <c r="U964" i="15"/>
  <c r="W964" i="15" s="1"/>
  <c r="X964" i="15" s="1"/>
  <c r="S964" i="15"/>
  <c r="V964" i="15" s="1"/>
  <c r="U963" i="15"/>
  <c r="S963" i="15"/>
  <c r="V963" i="15" s="1"/>
  <c r="U936" i="15"/>
  <c r="S936" i="15"/>
  <c r="V936" i="15" s="1"/>
  <c r="U858" i="15"/>
  <c r="S858" i="15"/>
  <c r="V858" i="15" s="1"/>
  <c r="S797" i="15"/>
  <c r="V797" i="15" s="1"/>
  <c r="U797" i="15"/>
  <c r="U871" i="15"/>
  <c r="T871" i="15"/>
  <c r="S871" i="15"/>
  <c r="V871" i="15" s="1"/>
  <c r="U799" i="15"/>
  <c r="S799" i="15"/>
  <c r="V799" i="15" s="1"/>
  <c r="U733" i="15"/>
  <c r="T733" i="15"/>
  <c r="S733" i="15"/>
  <c r="V733" i="15" s="1"/>
  <c r="U609" i="15"/>
  <c r="S609" i="15"/>
  <c r="V609" i="15" s="1"/>
  <c r="U633" i="15"/>
  <c r="S633" i="15"/>
  <c r="V633" i="15" s="1"/>
  <c r="S452" i="15"/>
  <c r="V452" i="15" s="1"/>
  <c r="U452" i="15"/>
  <c r="U479" i="15"/>
  <c r="S479" i="15"/>
  <c r="V479" i="15" s="1"/>
  <c r="U458" i="15"/>
  <c r="S458" i="15"/>
  <c r="V458" i="15" s="1"/>
  <c r="U482" i="15"/>
  <c r="S482" i="15"/>
  <c r="V482" i="15" s="1"/>
  <c r="U466" i="15"/>
  <c r="S466" i="15"/>
  <c r="V466" i="15" s="1"/>
  <c r="T434" i="15"/>
  <c r="U434" i="15"/>
  <c r="W434" i="15" s="1"/>
  <c r="X434" i="15" s="1"/>
  <c r="S434" i="15"/>
  <c r="V434" i="15" s="1"/>
  <c r="U348" i="15"/>
  <c r="W348" i="15" s="1"/>
  <c r="X348" i="15" s="1"/>
  <c r="S348" i="15"/>
  <c r="V348" i="15" s="1"/>
  <c r="U378" i="15"/>
  <c r="W378" i="15" s="1"/>
  <c r="X378" i="15" s="1"/>
  <c r="S378" i="15"/>
  <c r="V378" i="15" s="1"/>
  <c r="S539" i="15"/>
  <c r="V539" i="15" s="1"/>
  <c r="U539" i="15"/>
  <c r="T539" i="15"/>
  <c r="U407" i="15"/>
  <c r="S407" i="15"/>
  <c r="V407" i="15" s="1"/>
  <c r="R274" i="15"/>
  <c r="U323" i="15"/>
  <c r="T323" i="15"/>
  <c r="S323" i="15"/>
  <c r="V323" i="15" s="1"/>
  <c r="U325" i="15"/>
  <c r="T325" i="15"/>
  <c r="S325" i="15"/>
  <c r="V325" i="15" s="1"/>
  <c r="U288" i="15"/>
  <c r="W288" i="15" s="1"/>
  <c r="X288" i="15" s="1"/>
  <c r="T288" i="15"/>
  <c r="S288" i="15"/>
  <c r="V288" i="15" s="1"/>
  <c r="U277" i="15"/>
  <c r="S277" i="15"/>
  <c r="V277" i="15" s="1"/>
  <c r="U240" i="15"/>
  <c r="S240" i="15"/>
  <c r="V240" i="15" s="1"/>
  <c r="U315" i="15"/>
  <c r="T315" i="15"/>
  <c r="S315" i="15"/>
  <c r="V315" i="15" s="1"/>
  <c r="S182" i="15"/>
  <c r="V182" i="15" s="1"/>
  <c r="U182" i="15"/>
  <c r="W182" i="15" s="1"/>
  <c r="X182" i="15" s="1"/>
  <c r="S118" i="15"/>
  <c r="V118" i="15" s="1"/>
  <c r="U118" i="15"/>
  <c r="U80" i="15"/>
  <c r="S80" i="15"/>
  <c r="V80" i="15" s="1"/>
  <c r="U45" i="15"/>
  <c r="W45" i="15" s="1"/>
  <c r="X45" i="15" s="1"/>
  <c r="S45" i="15"/>
  <c r="V45" i="15" s="1"/>
  <c r="U92" i="15"/>
  <c r="W92" i="15" s="1"/>
  <c r="X92" i="15" s="1"/>
  <c r="T92" i="15"/>
  <c r="S92" i="15"/>
  <c r="V92" i="15" s="1"/>
  <c r="S110" i="15"/>
  <c r="V110" i="15" s="1"/>
  <c r="U110" i="15"/>
  <c r="U31" i="15"/>
  <c r="S31" i="15"/>
  <c r="V31" i="15" s="1"/>
  <c r="U114" i="15"/>
  <c r="T114" i="15"/>
  <c r="S114" i="15"/>
  <c r="V114" i="15" s="1"/>
  <c r="U34" i="15"/>
  <c r="T34" i="15"/>
  <c r="S34" i="15"/>
  <c r="V34" i="15" s="1"/>
  <c r="U593" i="15"/>
  <c r="W593" i="15" s="1"/>
  <c r="X593" i="15" s="1"/>
  <c r="T593" i="15"/>
  <c r="S593" i="15"/>
  <c r="V593" i="15" s="1"/>
  <c r="T250" i="15"/>
  <c r="S250" i="15"/>
  <c r="V250" i="15" s="1"/>
  <c r="U250" i="15"/>
  <c r="U73" i="15"/>
  <c r="W73" i="15" s="1"/>
  <c r="X73" i="15" s="1"/>
  <c r="S73" i="15"/>
  <c r="V73" i="15" s="1"/>
  <c r="U136" i="15"/>
  <c r="W136" i="15" s="1"/>
  <c r="X136" i="15" s="1"/>
  <c r="T136" i="15"/>
  <c r="S136" i="15"/>
  <c r="V136" i="15" s="1"/>
  <c r="S914" i="15"/>
  <c r="V914" i="15" s="1"/>
  <c r="U914" i="15"/>
  <c r="U496" i="15"/>
  <c r="W496" i="15" s="1"/>
  <c r="X496" i="15" s="1"/>
  <c r="S496" i="15"/>
  <c r="V496" i="15" s="1"/>
  <c r="U952" i="15"/>
  <c r="S952" i="15"/>
  <c r="V952" i="15" s="1"/>
  <c r="R872" i="15"/>
  <c r="U835" i="15"/>
  <c r="S835" i="15"/>
  <c r="V835" i="15" s="1"/>
  <c r="U832" i="15"/>
  <c r="S832" i="15"/>
  <c r="V832" i="15" s="1"/>
  <c r="U776" i="15"/>
  <c r="W776" i="15" s="1"/>
  <c r="X776" i="15" s="1"/>
  <c r="T776" i="15"/>
  <c r="S776" i="15"/>
  <c r="V776" i="15" s="1"/>
  <c r="U554" i="15"/>
  <c r="S554" i="15"/>
  <c r="V554" i="15" s="1"/>
  <c r="U576" i="15"/>
  <c r="S576" i="15"/>
  <c r="V576" i="15" s="1"/>
  <c r="R438" i="15"/>
  <c r="S523" i="15"/>
  <c r="V523" i="15" s="1"/>
  <c r="U523" i="15"/>
  <c r="U456" i="15"/>
  <c r="T456" i="15"/>
  <c r="S456" i="15"/>
  <c r="V456" i="15" s="1"/>
  <c r="U339" i="15"/>
  <c r="W339" i="15" s="1"/>
  <c r="X339" i="15" s="1"/>
  <c r="S339" i="15"/>
  <c r="V339" i="15" s="1"/>
  <c r="S215" i="15"/>
  <c r="V215" i="15" s="1"/>
  <c r="U215" i="15"/>
  <c r="S282" i="15"/>
  <c r="V282" i="15" s="1"/>
  <c r="U282" i="15"/>
  <c r="U235" i="15"/>
  <c r="S235" i="15"/>
  <c r="V235" i="15" s="1"/>
  <c r="U296" i="15"/>
  <c r="S296" i="15"/>
  <c r="V296" i="15" s="1"/>
  <c r="U61" i="15"/>
  <c r="S61" i="15"/>
  <c r="V61" i="15" s="1"/>
  <c r="U113" i="15"/>
  <c r="S113" i="15"/>
  <c r="V113" i="15" s="1"/>
  <c r="U55" i="15"/>
  <c r="S55" i="15"/>
  <c r="V55" i="15" s="1"/>
  <c r="U144" i="15"/>
  <c r="W144" i="15" s="1"/>
  <c r="X144" i="15" s="1"/>
  <c r="T144" i="15"/>
  <c r="S144" i="15"/>
  <c r="V144" i="15" s="1"/>
  <c r="U109" i="15"/>
  <c r="W109" i="15" s="1"/>
  <c r="X109" i="15" s="1"/>
  <c r="T109" i="15"/>
  <c r="S109" i="15"/>
  <c r="V109" i="15" s="1"/>
  <c r="U42" i="15"/>
  <c r="W42" i="15" s="1"/>
  <c r="X42" i="15" s="1"/>
  <c r="S42" i="15"/>
  <c r="V42" i="15" s="1"/>
  <c r="U108" i="15"/>
  <c r="S108" i="15"/>
  <c r="V108" i="15" s="1"/>
  <c r="U97" i="15"/>
  <c r="W97" i="15" s="1"/>
  <c r="X97" i="15" s="1"/>
  <c r="S97" i="15"/>
  <c r="V97" i="15" s="1"/>
  <c r="U25" i="15"/>
  <c r="T25" i="15"/>
  <c r="S25" i="15"/>
  <c r="V25" i="15" s="1"/>
  <c r="U96" i="15"/>
  <c r="S96" i="15"/>
  <c r="V96" i="15" s="1"/>
  <c r="U15" i="15"/>
  <c r="S15" i="15"/>
  <c r="V15" i="15" s="1"/>
  <c r="U942" i="15"/>
  <c r="S942" i="15"/>
  <c r="V942" i="15" s="1"/>
  <c r="R901" i="15"/>
  <c r="R728" i="15"/>
  <c r="R642" i="15"/>
  <c r="R597" i="15"/>
  <c r="U555" i="15"/>
  <c r="S555" i="15"/>
  <c r="V555" i="15" s="1"/>
  <c r="R501" i="15"/>
  <c r="R525" i="15"/>
  <c r="R381" i="15"/>
  <c r="U485" i="15"/>
  <c r="W485" i="15" s="1"/>
  <c r="X485" i="15" s="1"/>
  <c r="S485" i="15"/>
  <c r="V485" i="15" s="1"/>
  <c r="R520" i="15"/>
  <c r="R404" i="15"/>
  <c r="R341" i="15"/>
  <c r="R382" i="15"/>
  <c r="S234" i="15"/>
  <c r="V234" i="15" s="1"/>
  <c r="U234" i="15"/>
  <c r="R993" i="15"/>
  <c r="R986" i="15"/>
  <c r="U939" i="15"/>
  <c r="S939" i="15"/>
  <c r="V939" i="15" s="1"/>
  <c r="R896" i="15"/>
  <c r="R904" i="15"/>
  <c r="U928" i="15"/>
  <c r="W928" i="15" s="1"/>
  <c r="X928" i="15" s="1"/>
  <c r="S928" i="15"/>
  <c r="V928" i="15" s="1"/>
  <c r="R846" i="15"/>
  <c r="S696" i="15"/>
  <c r="V696" i="15" s="1"/>
  <c r="U696" i="15"/>
  <c r="U768" i="15"/>
  <c r="S768" i="15"/>
  <c r="V768" i="15" s="1"/>
  <c r="U803" i="15"/>
  <c r="W803" i="15" s="1"/>
  <c r="X803" i="15" s="1"/>
  <c r="S803" i="15"/>
  <c r="V803" i="15" s="1"/>
  <c r="R669" i="15"/>
  <c r="S813" i="15"/>
  <c r="V813" i="15" s="1"/>
  <c r="U813" i="15"/>
  <c r="W813" i="15" s="1"/>
  <c r="X813" i="15" s="1"/>
  <c r="R687" i="15"/>
  <c r="R679" i="15"/>
  <c r="R650" i="15"/>
  <c r="R781" i="15"/>
  <c r="T707" i="15"/>
  <c r="S707" i="15"/>
  <c r="V707" i="15" s="1"/>
  <c r="U707" i="15"/>
  <c r="R626" i="15"/>
  <c r="U592" i="15"/>
  <c r="S592" i="15"/>
  <c r="V592" i="15" s="1"/>
  <c r="R778" i="15"/>
  <c r="R992" i="15"/>
  <c r="R985" i="15"/>
  <c r="R1002" i="15"/>
  <c r="R990" i="15"/>
  <c r="T949" i="15"/>
  <c r="S949" i="15"/>
  <c r="V949" i="15" s="1"/>
  <c r="U949" i="15"/>
  <c r="W949" i="15" s="1"/>
  <c r="X949" i="15" s="1"/>
  <c r="U920" i="15"/>
  <c r="W920" i="15" s="1"/>
  <c r="X920" i="15" s="1"/>
  <c r="S920" i="15"/>
  <c r="V920" i="15" s="1"/>
  <c r="R861" i="15"/>
  <c r="R906" i="15"/>
  <c r="R876" i="15"/>
  <c r="R850" i="15"/>
  <c r="R867" i="15"/>
  <c r="R862" i="15"/>
  <c r="R856" i="15"/>
  <c r="R841" i="15"/>
  <c r="R782" i="15"/>
  <c r="R817" i="15"/>
  <c r="R830" i="15"/>
  <c r="S787" i="15"/>
  <c r="V787" i="15" s="1"/>
  <c r="U787" i="15"/>
  <c r="R823" i="15"/>
  <c r="R815" i="15"/>
  <c r="R767" i="15"/>
  <c r="R824" i="15"/>
  <c r="R790" i="15"/>
  <c r="R695" i="15"/>
  <c r="U755" i="15"/>
  <c r="S755" i="15"/>
  <c r="V755" i="15" s="1"/>
  <c r="R715" i="15"/>
  <c r="R810" i="15"/>
  <c r="R694" i="15"/>
  <c r="R775" i="15"/>
  <c r="R743" i="15"/>
  <c r="R661" i="15"/>
  <c r="R630" i="15"/>
  <c r="T769" i="15"/>
  <c r="R738" i="15"/>
  <c r="R711" i="15"/>
  <c r="R682" i="15"/>
  <c r="R842" i="15"/>
  <c r="R717" i="15"/>
  <c r="R605" i="15"/>
  <c r="R617" i="15"/>
  <c r="R681" i="15"/>
  <c r="R674" i="15"/>
  <c r="R625" i="15"/>
  <c r="S590" i="15"/>
  <c r="V590" i="15" s="1"/>
  <c r="U590" i="15"/>
  <c r="R553" i="15"/>
  <c r="T657" i="15"/>
  <c r="R587" i="15"/>
  <c r="R557" i="15"/>
  <c r="R659" i="15"/>
  <c r="R741" i="15"/>
  <c r="R465" i="15"/>
  <c r="U437" i="15"/>
  <c r="S437" i="15"/>
  <c r="V437" i="15" s="1"/>
  <c r="R526" i="15"/>
  <c r="R460" i="15"/>
  <c r="R446" i="15"/>
  <c r="R389" i="15"/>
  <c r="R584" i="15"/>
  <c r="R483" i="15"/>
  <c r="R400" i="15"/>
  <c r="S515" i="15"/>
  <c r="V515" i="15" s="1"/>
  <c r="U515" i="15"/>
  <c r="R427" i="15"/>
  <c r="R494" i="15"/>
  <c r="V514" i="15"/>
  <c r="W514" i="15" s="1"/>
  <c r="X514" i="15" s="1"/>
  <c r="T514" i="15"/>
  <c r="R423" i="15"/>
  <c r="R411" i="15"/>
  <c r="R342" i="15"/>
  <c r="R338" i="15"/>
  <c r="R419" i="15"/>
  <c r="R345" i="15"/>
  <c r="R281" i="15"/>
  <c r="R217" i="15"/>
  <c r="R430" i="15"/>
  <c r="R380" i="15"/>
  <c r="R403" i="15"/>
  <c r="R347" i="15"/>
  <c r="R308" i="15"/>
  <c r="R238" i="15"/>
  <c r="R269" i="15"/>
  <c r="R237" i="15"/>
  <c r="R220" i="15"/>
  <c r="R303" i="15"/>
  <c r="R271" i="15"/>
  <c r="T508" i="15"/>
  <c r="U206" i="15"/>
  <c r="S206" i="15"/>
  <c r="V206" i="15" s="1"/>
  <c r="T69" i="15"/>
  <c r="R171" i="15"/>
  <c r="U93" i="15"/>
  <c r="W93" i="15" s="1"/>
  <c r="X93" i="15" s="1"/>
  <c r="S93" i="15"/>
  <c r="V93" i="15" s="1"/>
  <c r="R11" i="15"/>
  <c r="R41" i="15"/>
  <c r="R131" i="15"/>
  <c r="U7" i="15"/>
  <c r="S7" i="15"/>
  <c r="V7" i="15" s="1"/>
  <c r="R170" i="15"/>
  <c r="U165" i="15"/>
  <c r="S165" i="15"/>
  <c r="V165" i="15" s="1"/>
  <c r="U101" i="15"/>
  <c r="S101" i="15"/>
  <c r="V101" i="15" s="1"/>
  <c r="U154" i="15"/>
  <c r="S154" i="15"/>
  <c r="V154" i="15" s="1"/>
  <c r="R163" i="15"/>
  <c r="R364" i="15"/>
  <c r="R160" i="15"/>
  <c r="R984" i="15"/>
  <c r="R932" i="15"/>
  <c r="S875" i="15"/>
  <c r="V875" i="15" s="1"/>
  <c r="U875" i="15"/>
  <c r="T722" i="15"/>
  <c r="U722" i="15"/>
  <c r="S722" i="15"/>
  <c r="V722" i="15" s="1"/>
  <c r="R622" i="15"/>
  <c r="R392" i="15"/>
  <c r="U340" i="15"/>
  <c r="W340" i="15" s="1"/>
  <c r="X340" i="15" s="1"/>
  <c r="T340" i="15"/>
  <c r="S340" i="15"/>
  <c r="V340" i="15" s="1"/>
  <c r="U261" i="15"/>
  <c r="W261" i="15" s="1"/>
  <c r="X261" i="15" s="1"/>
  <c r="T261" i="15"/>
  <c r="S261" i="15"/>
  <c r="V261" i="15" s="1"/>
  <c r="R263" i="15"/>
  <c r="U167" i="15"/>
  <c r="S167" i="15"/>
  <c r="V167" i="15" s="1"/>
  <c r="U36" i="15"/>
  <c r="S36" i="15"/>
  <c r="V36" i="15" s="1"/>
  <c r="U64" i="15"/>
  <c r="S64" i="15"/>
  <c r="V64" i="15" s="1"/>
  <c r="U95" i="15"/>
  <c r="S95" i="15"/>
  <c r="V95" i="15" s="1"/>
  <c r="R302" i="15"/>
  <c r="R969" i="15"/>
  <c r="U923" i="15"/>
  <c r="W923" i="15" s="1"/>
  <c r="X923" i="15" s="1"/>
  <c r="T923" i="15"/>
  <c r="S923" i="15"/>
  <c r="V923" i="15" s="1"/>
  <c r="U931" i="15"/>
  <c r="S931" i="15"/>
  <c r="V931" i="15" s="1"/>
  <c r="U894" i="15"/>
  <c r="S894" i="15"/>
  <c r="V894" i="15" s="1"/>
  <c r="U839" i="15"/>
  <c r="S839" i="15"/>
  <c r="V839" i="15" s="1"/>
  <c r="R807" i="15"/>
  <c r="S798" i="15"/>
  <c r="V798" i="15" s="1"/>
  <c r="U798" i="15"/>
  <c r="R764" i="15"/>
  <c r="R735" i="15"/>
  <c r="T705" i="15"/>
  <c r="R699" i="15"/>
  <c r="R772" i="15"/>
  <c r="R740" i="15"/>
  <c r="T777" i="15"/>
  <c r="R671" i="15"/>
  <c r="R631" i="15"/>
  <c r="R655" i="15"/>
  <c r="R714" i="15"/>
  <c r="T737" i="15"/>
  <c r="R610" i="15"/>
  <c r="R586" i="15"/>
  <c r="R829" i="15"/>
  <c r="R648" i="15"/>
  <c r="R551" i="15"/>
  <c r="R637" i="15"/>
  <c r="R530" i="15"/>
  <c r="R457" i="15"/>
  <c r="R373" i="15"/>
  <c r="U521" i="15"/>
  <c r="W521" i="15" s="1"/>
  <c r="X521" i="15" s="1"/>
  <c r="S521" i="15"/>
  <c r="V521" i="15" s="1"/>
  <c r="T521" i="15"/>
  <c r="U450" i="15"/>
  <c r="S450" i="15"/>
  <c r="V450" i="15" s="1"/>
  <c r="R384" i="15"/>
  <c r="R424" i="15"/>
  <c r="T522" i="15"/>
  <c r="U448" i="15"/>
  <c r="S448" i="15"/>
  <c r="V448" i="15" s="1"/>
  <c r="R596" i="15"/>
  <c r="R353" i="15"/>
  <c r="R512" i="15"/>
  <c r="R265" i="15"/>
  <c r="R412" i="15"/>
  <c r="R369" i="15"/>
  <c r="U332" i="15"/>
  <c r="W332" i="15" s="1"/>
  <c r="X332" i="15" s="1"/>
  <c r="S332" i="15"/>
  <c r="V332" i="15" s="1"/>
  <c r="R330" i="15"/>
  <c r="R253" i="15"/>
  <c r="R214" i="15"/>
  <c r="U162" i="15"/>
  <c r="S162" i="15"/>
  <c r="V162" i="15" s="1"/>
  <c r="R83" i="15"/>
  <c r="S22" i="15"/>
  <c r="V22" i="15" s="1"/>
  <c r="U22" i="15"/>
  <c r="W22" i="15" s="1"/>
  <c r="X22" i="15" s="1"/>
  <c r="U173" i="15"/>
  <c r="W173" i="15" s="1"/>
  <c r="X173" i="15" s="1"/>
  <c r="T173" i="15"/>
  <c r="S173" i="15"/>
  <c r="V173" i="15" s="1"/>
  <c r="R124" i="15"/>
  <c r="S10" i="15"/>
  <c r="V10" i="15" s="1"/>
  <c r="U10" i="15"/>
  <c r="R91" i="15"/>
  <c r="R51" i="15"/>
  <c r="U90" i="15"/>
  <c r="S90" i="15"/>
  <c r="V90" i="15" s="1"/>
  <c r="R187" i="15"/>
  <c r="R123" i="15"/>
  <c r="R59" i="15"/>
  <c r="S26" i="15"/>
  <c r="V26" i="15" s="1"/>
  <c r="U26" i="15"/>
  <c r="R977" i="15"/>
  <c r="R864" i="15"/>
  <c r="R836" i="15"/>
  <c r="U672" i="15"/>
  <c r="S672" i="15"/>
  <c r="V672" i="15" s="1"/>
  <c r="U697" i="15"/>
  <c r="S697" i="15"/>
  <c r="V697" i="15" s="1"/>
  <c r="R475" i="15"/>
  <c r="U524" i="15"/>
  <c r="S524" i="15"/>
  <c r="V524" i="15" s="1"/>
  <c r="R273" i="15"/>
  <c r="U293" i="15"/>
  <c r="W293" i="15" s="1"/>
  <c r="X293" i="15" s="1"/>
  <c r="T293" i="15"/>
  <c r="S293" i="15"/>
  <c r="V293" i="15" s="1"/>
  <c r="S336" i="15"/>
  <c r="V336" i="15" s="1"/>
  <c r="U336" i="15"/>
  <c r="W336" i="15" s="1"/>
  <c r="X336" i="15" s="1"/>
  <c r="R201" i="15"/>
  <c r="U85" i="15"/>
  <c r="W85" i="15" s="1"/>
  <c r="X85" i="15" s="1"/>
  <c r="S85" i="15"/>
  <c r="V85" i="15" s="1"/>
  <c r="R8" i="15"/>
  <c r="U57" i="15"/>
  <c r="S57" i="15"/>
  <c r="V57" i="15" s="1"/>
  <c r="R68" i="15"/>
  <c r="R976" i="15"/>
  <c r="U905" i="15"/>
  <c r="S905" i="15"/>
  <c r="V905" i="15" s="1"/>
  <c r="R934" i="15"/>
  <c r="R845" i="15"/>
  <c r="R957" i="15"/>
  <c r="R935" i="15"/>
  <c r="R898" i="15"/>
  <c r="R873" i="15"/>
  <c r="R860" i="15"/>
  <c r="R857" i="15"/>
  <c r="R943" i="15"/>
  <c r="R899" i="15"/>
  <c r="W926" i="15"/>
  <c r="X926" i="15" s="1"/>
  <c r="R826" i="15"/>
  <c r="R818" i="15"/>
  <c r="U792" i="15"/>
  <c r="S792" i="15"/>
  <c r="V792" i="15" s="1"/>
  <c r="R789" i="15"/>
  <c r="R667" i="15"/>
  <c r="R704" i="15"/>
  <c r="R589" i="15"/>
  <c r="R656" i="15"/>
  <c r="R603" i="15"/>
  <c r="R594" i="15"/>
  <c r="T428" i="15"/>
  <c r="U428" i="15"/>
  <c r="W428" i="15" s="1"/>
  <c r="X428" i="15" s="1"/>
  <c r="S428" i="15"/>
  <c r="V428" i="15" s="1"/>
  <c r="R439" i="15"/>
  <c r="R1005" i="15"/>
  <c r="R968" i="15"/>
  <c r="R961" i="15"/>
  <c r="R971" i="15"/>
  <c r="R987" i="15"/>
  <c r="R938" i="15"/>
  <c r="R916" i="15"/>
  <c r="R924" i="15"/>
  <c r="R982" i="15"/>
  <c r="R912" i="15"/>
  <c r="R882" i="15"/>
  <c r="R893" i="15"/>
  <c r="R910" i="15"/>
  <c r="R852" i="15"/>
  <c r="R885" i="15"/>
  <c r="R834" i="15"/>
  <c r="R840" i="15"/>
  <c r="R940" i="15"/>
  <c r="U811" i="15"/>
  <c r="S811" i="15"/>
  <c r="V811" i="15" s="1"/>
  <c r="W705" i="15"/>
  <c r="X705" i="15" s="1"/>
  <c r="R812" i="15"/>
  <c r="R724" i="15"/>
  <c r="R828" i="15"/>
  <c r="U739" i="15"/>
  <c r="S739" i="15"/>
  <c r="V739" i="15" s="1"/>
  <c r="W777" i="15"/>
  <c r="X777" i="15" s="1"/>
  <c r="R649" i="15"/>
  <c r="T758" i="15"/>
  <c r="T702" i="15"/>
  <c r="R663" i="15"/>
  <c r="R708" i="15"/>
  <c r="R581" i="15"/>
  <c r="R641" i="15"/>
  <c r="R618" i="15"/>
  <c r="U572" i="15"/>
  <c r="S572" i="15"/>
  <c r="V572" i="15" s="1"/>
  <c r="W737" i="15"/>
  <c r="X737" i="15" s="1"/>
  <c r="R583" i="15"/>
  <c r="R578" i="15"/>
  <c r="R499" i="15"/>
  <c r="R467" i="15"/>
  <c r="R429" i="15"/>
  <c r="R365" i="15"/>
  <c r="T513" i="15"/>
  <c r="R376" i="15"/>
  <c r="R484" i="15"/>
  <c r="R602" i="15"/>
  <c r="W522" i="15"/>
  <c r="X522" i="15" s="1"/>
  <c r="R562" i="15"/>
  <c r="R502" i="15"/>
  <c r="R444" i="15"/>
  <c r="R366" i="15"/>
  <c r="R321" i="15"/>
  <c r="R257" i="15"/>
  <c r="R451" i="15"/>
  <c r="R401" i="15"/>
  <c r="T527" i="15"/>
  <c r="R414" i="15"/>
  <c r="R356" i="15"/>
  <c r="R285" i="15"/>
  <c r="R390" i="15"/>
  <c r="R319" i="15"/>
  <c r="R287" i="15"/>
  <c r="R207" i="15"/>
  <c r="R327" i="15"/>
  <c r="R295" i="15"/>
  <c r="R219" i="15"/>
  <c r="R394" i="15"/>
  <c r="R205" i="15"/>
  <c r="R56" i="15"/>
  <c r="R24" i="15"/>
  <c r="R186" i="15"/>
  <c r="R107" i="15"/>
  <c r="U29" i="15"/>
  <c r="S29" i="15"/>
  <c r="V29" i="15" s="1"/>
  <c r="R306" i="15"/>
  <c r="U146" i="15"/>
  <c r="S146" i="15"/>
  <c r="V146" i="15" s="1"/>
  <c r="R67" i="15"/>
  <c r="R155" i="15"/>
  <c r="R247" i="15"/>
  <c r="R179" i="15"/>
  <c r="R150" i="15"/>
  <c r="R115" i="15"/>
  <c r="R19" i="15"/>
  <c r="R16" i="15"/>
  <c r="R998" i="15"/>
  <c r="U791" i="15"/>
  <c r="S791" i="15"/>
  <c r="V791" i="15" s="1"/>
  <c r="S643" i="15"/>
  <c r="V643" i="15" s="1"/>
  <c r="U643" i="15"/>
  <c r="U608" i="15"/>
  <c r="S608" i="15"/>
  <c r="V608" i="15" s="1"/>
  <c r="S334" i="15"/>
  <c r="V334" i="15" s="1"/>
  <c r="U334" i="15"/>
  <c r="R255" i="15"/>
  <c r="R329" i="15"/>
  <c r="R301" i="15"/>
  <c r="U156" i="15"/>
  <c r="S156" i="15"/>
  <c r="V156" i="15" s="1"/>
  <c r="R989" i="15"/>
  <c r="R1003" i="15"/>
  <c r="R953" i="15"/>
  <c r="U996" i="15"/>
  <c r="T996" i="15"/>
  <c r="S996" i="15"/>
  <c r="V996" i="15" s="1"/>
  <c r="U959" i="15"/>
  <c r="S959" i="15"/>
  <c r="V959" i="15" s="1"/>
  <c r="R950" i="15"/>
  <c r="R978" i="15"/>
  <c r="R913" i="15"/>
  <c r="R951" i="15"/>
  <c r="T921" i="15"/>
  <c r="U921" i="15"/>
  <c r="S921" i="15"/>
  <c r="V921" i="15" s="1"/>
  <c r="S933" i="15"/>
  <c r="V933" i="15" s="1"/>
  <c r="U933" i="15"/>
  <c r="W933" i="15" s="1"/>
  <c r="X933" i="15" s="1"/>
  <c r="R859" i="15"/>
  <c r="R889" i="15"/>
  <c r="U972" i="15"/>
  <c r="W972" i="15" s="1"/>
  <c r="X972" i="15" s="1"/>
  <c r="T972" i="15"/>
  <c r="S972" i="15"/>
  <c r="V972" i="15" s="1"/>
  <c r="R851" i="15"/>
  <c r="R890" i="15"/>
  <c r="R796" i="15"/>
  <c r="R804" i="15"/>
  <c r="R822" i="15"/>
  <c r="R809" i="15"/>
  <c r="R794" i="15"/>
  <c r="R865" i="15"/>
  <c r="R732" i="15"/>
  <c r="U788" i="15"/>
  <c r="W788" i="15" s="1"/>
  <c r="X788" i="15" s="1"/>
  <c r="T788" i="15"/>
  <c r="S788" i="15"/>
  <c r="V788" i="15" s="1"/>
  <c r="U855" i="15"/>
  <c r="W855" i="15" s="1"/>
  <c r="X855" i="15" s="1"/>
  <c r="T855" i="15"/>
  <c r="S855" i="15"/>
  <c r="V855" i="15" s="1"/>
  <c r="R783" i="15"/>
  <c r="R716" i="15"/>
  <c r="U816" i="15"/>
  <c r="S816" i="15"/>
  <c r="V816" i="15" s="1"/>
  <c r="R759" i="15"/>
  <c r="R693" i="15"/>
  <c r="R709" i="15"/>
  <c r="R647" i="15"/>
  <c r="S884" i="15"/>
  <c r="V884" i="15" s="1"/>
  <c r="T884" i="15"/>
  <c r="U884" i="15"/>
  <c r="W884" i="15" s="1"/>
  <c r="X884" i="15" s="1"/>
  <c r="W758" i="15"/>
  <c r="X758" i="15" s="1"/>
  <c r="W702" i="15"/>
  <c r="X702" i="15" s="1"/>
  <c r="R729" i="15"/>
  <c r="R629" i="15"/>
  <c r="U734" i="15"/>
  <c r="S734" i="15"/>
  <c r="V734" i="15" s="1"/>
  <c r="R653" i="15"/>
  <c r="U760" i="15"/>
  <c r="W760" i="15" s="1"/>
  <c r="X760" i="15" s="1"/>
  <c r="S760" i="15"/>
  <c r="V760" i="15" s="1"/>
  <c r="R634" i="15"/>
  <c r="R573" i="15"/>
  <c r="U749" i="15"/>
  <c r="S749" i="15"/>
  <c r="V749" i="15" s="1"/>
  <c r="R635" i="15"/>
  <c r="T652" i="15"/>
  <c r="R570" i="15"/>
  <c r="R683" i="15"/>
  <c r="T566" i="15"/>
  <c r="S566" i="15"/>
  <c r="V566" i="15" s="1"/>
  <c r="U566" i="15"/>
  <c r="U646" i="15"/>
  <c r="S646" i="15"/>
  <c r="V646" i="15" s="1"/>
  <c r="R689" i="15"/>
  <c r="R574" i="15"/>
  <c r="R509" i="15"/>
  <c r="R543" i="15"/>
  <c r="R580" i="15"/>
  <c r="R619" i="15"/>
  <c r="R528" i="15"/>
  <c r="U564" i="15"/>
  <c r="W564" i="15" s="1"/>
  <c r="X564" i="15" s="1"/>
  <c r="T564" i="15"/>
  <c r="S564" i="15"/>
  <c r="V564" i="15" s="1"/>
  <c r="R497" i="15"/>
  <c r="U579" i="15"/>
  <c r="S579" i="15"/>
  <c r="V579" i="15" s="1"/>
  <c r="R536" i="15"/>
  <c r="R550" i="15"/>
  <c r="R421" i="15"/>
  <c r="R357" i="15"/>
  <c r="R470" i="15"/>
  <c r="R368" i="15"/>
  <c r="U495" i="15"/>
  <c r="W495" i="15" s="1"/>
  <c r="X495" i="15" s="1"/>
  <c r="S495" i="15"/>
  <c r="V495" i="15" s="1"/>
  <c r="R476" i="15"/>
  <c r="U490" i="15"/>
  <c r="S490" i="15"/>
  <c r="V490" i="15" s="1"/>
  <c r="T436" i="15"/>
  <c r="U436" i="15"/>
  <c r="S436" i="15"/>
  <c r="V436" i="15" s="1"/>
  <c r="R447" i="15"/>
  <c r="R385" i="15"/>
  <c r="U351" i="15"/>
  <c r="S351" i="15"/>
  <c r="V351" i="15" s="1"/>
  <c r="U402" i="15"/>
  <c r="W402" i="15" s="1"/>
  <c r="X402" i="15" s="1"/>
  <c r="T402" i="15"/>
  <c r="S402" i="15"/>
  <c r="V402" i="15" s="1"/>
  <c r="R459" i="15"/>
  <c r="U399" i="15"/>
  <c r="S399" i="15"/>
  <c r="V399" i="15" s="1"/>
  <c r="R361" i="15"/>
  <c r="R313" i="15"/>
  <c r="R249" i="15"/>
  <c r="R410" i="15"/>
  <c r="R374" i="15"/>
  <c r="W527" i="15"/>
  <c r="X527" i="15" s="1"/>
  <c r="R435" i="15"/>
  <c r="R377" i="15"/>
  <c r="U248" i="15"/>
  <c r="W248" i="15" s="1"/>
  <c r="X248" i="15" s="1"/>
  <c r="S248" i="15"/>
  <c r="V248" i="15" s="1"/>
  <c r="U320" i="15"/>
  <c r="W320" i="15" s="1"/>
  <c r="X320" i="15" s="1"/>
  <c r="S320" i="15"/>
  <c r="V320" i="15" s="1"/>
  <c r="R284" i="15"/>
  <c r="R252" i="15"/>
  <c r="R292" i="15"/>
  <c r="R260" i="15"/>
  <c r="R228" i="15"/>
  <c r="R326" i="15"/>
  <c r="R294" i="15"/>
  <c r="U198" i="15"/>
  <c r="S198" i="15"/>
  <c r="V198" i="15" s="1"/>
  <c r="U309" i="15"/>
  <c r="S309" i="15"/>
  <c r="V309" i="15" s="1"/>
  <c r="U272" i="15"/>
  <c r="W272" i="15" s="1"/>
  <c r="X272" i="15" s="1"/>
  <c r="S272" i="15"/>
  <c r="V272" i="15" s="1"/>
  <c r="R236" i="15"/>
  <c r="U199" i="15"/>
  <c r="S199" i="15"/>
  <c r="V199" i="15" s="1"/>
  <c r="R279" i="15"/>
  <c r="U72" i="15"/>
  <c r="S72" i="15"/>
  <c r="V72" i="15" s="1"/>
  <c r="U28" i="15"/>
  <c r="W28" i="15" s="1"/>
  <c r="X28" i="15" s="1"/>
  <c r="T28" i="15"/>
  <c r="S28" i="15"/>
  <c r="V28" i="15" s="1"/>
  <c r="S174" i="15"/>
  <c r="V174" i="15" s="1"/>
  <c r="U174" i="15"/>
  <c r="U145" i="15"/>
  <c r="W145" i="15" s="1"/>
  <c r="X145" i="15" s="1"/>
  <c r="T145" i="15"/>
  <c r="S145" i="15"/>
  <c r="V145" i="15" s="1"/>
  <c r="U112" i="15"/>
  <c r="W112" i="15" s="1"/>
  <c r="X112" i="15" s="1"/>
  <c r="S112" i="15"/>
  <c r="V112" i="15" s="1"/>
  <c r="U183" i="15"/>
  <c r="S183" i="15"/>
  <c r="V183" i="15" s="1"/>
  <c r="R99" i="15"/>
  <c r="U143" i="15"/>
  <c r="S143" i="15"/>
  <c r="V143" i="15" s="1"/>
  <c r="U79" i="15"/>
  <c r="S79" i="15"/>
  <c r="V79" i="15" s="1"/>
  <c r="R52" i="15"/>
  <c r="U17" i="15"/>
  <c r="S17" i="15"/>
  <c r="V17" i="15" s="1"/>
  <c r="U983" i="15"/>
  <c r="S983" i="15"/>
  <c r="V983" i="15" s="1"/>
  <c r="R897" i="15"/>
  <c r="R838" i="15"/>
  <c r="R727" i="15"/>
  <c r="U718" i="15"/>
  <c r="S718" i="15"/>
  <c r="V718" i="15" s="1"/>
  <c r="R585" i="15"/>
  <c r="U480" i="15"/>
  <c r="S480" i="15"/>
  <c r="V480" i="15" s="1"/>
  <c r="R486" i="15"/>
  <c r="U612" i="15"/>
  <c r="S612" i="15"/>
  <c r="V612" i="15" s="1"/>
  <c r="R270" i="15"/>
  <c r="R221" i="15"/>
  <c r="U89" i="15"/>
  <c r="S89" i="15"/>
  <c r="V89" i="15" s="1"/>
  <c r="U181" i="15"/>
  <c r="W181" i="15" s="1"/>
  <c r="X181" i="15" s="1"/>
  <c r="S181" i="15"/>
  <c r="V181" i="15" s="1"/>
  <c r="R995" i="15"/>
  <c r="R958" i="15"/>
  <c r="R909" i="15"/>
  <c r="R979" i="15"/>
  <c r="R900" i="15"/>
  <c r="R888" i="15"/>
  <c r="R880" i="15"/>
  <c r="R941" i="15"/>
  <c r="S925" i="15"/>
  <c r="V925" i="15" s="1"/>
  <c r="U925" i="15"/>
  <c r="R874" i="15"/>
  <c r="R849" i="15"/>
  <c r="R762" i="15"/>
  <c r="R780" i="15"/>
  <c r="U701" i="15"/>
  <c r="S701" i="15"/>
  <c r="V701" i="15" s="1"/>
  <c r="U771" i="15"/>
  <c r="W771" i="15" s="1"/>
  <c r="X771" i="15" s="1"/>
  <c r="S771" i="15"/>
  <c r="V771" i="15" s="1"/>
  <c r="U766" i="15"/>
  <c r="S766" i="15"/>
  <c r="V766" i="15" s="1"/>
  <c r="U765" i="15"/>
  <c r="S765" i="15"/>
  <c r="V765" i="15" s="1"/>
  <c r="R773" i="15"/>
  <c r="R746" i="15"/>
  <c r="U692" i="15"/>
  <c r="W692" i="15" s="1"/>
  <c r="X692" i="15" s="1"/>
  <c r="S692" i="15"/>
  <c r="V692" i="15" s="1"/>
  <c r="R565" i="15"/>
  <c r="R658" i="15"/>
  <c r="U731" i="15"/>
  <c r="S731" i="15"/>
  <c r="V731" i="15" s="1"/>
  <c r="W652" i="15"/>
  <c r="X652" i="15" s="1"/>
  <c r="S712" i="15"/>
  <c r="V712" i="15" s="1"/>
  <c r="U712" i="15"/>
  <c r="U660" i="15"/>
  <c r="S660" i="15"/>
  <c r="V660" i="15" s="1"/>
  <c r="R621" i="15"/>
  <c r="R549" i="15"/>
  <c r="U644" i="15"/>
  <c r="W644" i="15" s="1"/>
  <c r="X644" i="15" s="1"/>
  <c r="S644" i="15"/>
  <c r="V644" i="15" s="1"/>
  <c r="R591" i="15"/>
  <c r="U636" i="15"/>
  <c r="S636" i="15"/>
  <c r="V636" i="15" s="1"/>
  <c r="R800" i="15"/>
  <c r="R541" i="15"/>
  <c r="R561" i="15"/>
  <c r="U537" i="15"/>
  <c r="S537" i="15"/>
  <c r="V537" i="15" s="1"/>
  <c r="R489" i="15"/>
  <c r="U505" i="15"/>
  <c r="S505" i="15"/>
  <c r="V505" i="15" s="1"/>
  <c r="T505" i="15"/>
  <c r="U464" i="15"/>
  <c r="S464" i="15"/>
  <c r="V464" i="15" s="1"/>
  <c r="R413" i="15"/>
  <c r="R349" i="15"/>
  <c r="R425" i="15"/>
  <c r="R360" i="15"/>
  <c r="R491" i="15"/>
  <c r="U474" i="15"/>
  <c r="S474" i="15"/>
  <c r="V474" i="15" s="1"/>
  <c r="R441" i="15"/>
  <c r="R534" i="15"/>
  <c r="R517" i="15"/>
  <c r="T500" i="15"/>
  <c r="U500" i="15"/>
  <c r="S500" i="15"/>
  <c r="V500" i="15" s="1"/>
  <c r="R426" i="15"/>
  <c r="R350" i="15"/>
  <c r="R328" i="15"/>
  <c r="R398" i="15"/>
  <c r="R393" i="15"/>
  <c r="R305" i="15"/>
  <c r="R241" i="15"/>
  <c r="R395" i="15"/>
  <c r="R346" i="15"/>
  <c r="R506" i="15"/>
  <c r="R432" i="15"/>
  <c r="R388" i="15"/>
  <c r="U415" i="15"/>
  <c r="W415" i="15" s="1"/>
  <c r="X415" i="15" s="1"/>
  <c r="S415" i="15"/>
  <c r="V415" i="15" s="1"/>
  <c r="R317" i="15"/>
  <c r="U280" i="15"/>
  <c r="S280" i="15"/>
  <c r="V280" i="15" s="1"/>
  <c r="R244" i="15"/>
  <c r="R358" i="15"/>
  <c r="S204" i="15"/>
  <c r="V204" i="15" s="1"/>
  <c r="U204" i="15"/>
  <c r="R316" i="15"/>
  <c r="R362" i="15"/>
  <c r="U243" i="15"/>
  <c r="S243" i="15"/>
  <c r="V243" i="15" s="1"/>
  <c r="R46" i="15"/>
  <c r="R268" i="15"/>
  <c r="S76" i="15"/>
  <c r="V76" i="15" s="1"/>
  <c r="U76" i="15"/>
  <c r="W76" i="15" s="1"/>
  <c r="X76" i="15" s="1"/>
  <c r="U157" i="15"/>
  <c r="W157" i="15" s="1"/>
  <c r="X157" i="15" s="1"/>
  <c r="S157" i="15"/>
  <c r="V157" i="15" s="1"/>
  <c r="U127" i="15"/>
  <c r="S127" i="15"/>
  <c r="V127" i="15" s="1"/>
  <c r="S78" i="15"/>
  <c r="V78" i="15" s="1"/>
  <c r="U78" i="15"/>
  <c r="U49" i="15"/>
  <c r="S49" i="15"/>
  <c r="V49" i="15" s="1"/>
  <c r="U13" i="15"/>
  <c r="S13" i="15"/>
  <c r="V13" i="15" s="1"/>
  <c r="R195" i="15"/>
  <c r="U168" i="15"/>
  <c r="S168" i="15"/>
  <c r="V168" i="15" s="1"/>
  <c r="U87" i="15"/>
  <c r="S87" i="15"/>
  <c r="V87" i="15" s="1"/>
  <c r="R60" i="15"/>
  <c r="S190" i="15"/>
  <c r="V190" i="15" s="1"/>
  <c r="U190" i="15"/>
  <c r="U84" i="15"/>
  <c r="S84" i="15"/>
  <c r="V84" i="15" s="1"/>
  <c r="T47" i="15"/>
  <c r="U47" i="15"/>
  <c r="S47" i="15"/>
  <c r="V47" i="15" s="1"/>
  <c r="T71" i="15"/>
  <c r="U71" i="15"/>
  <c r="W71" i="15" s="1"/>
  <c r="X71" i="15" s="1"/>
  <c r="S71" i="15"/>
  <c r="V71" i="15" s="1"/>
  <c r="U44" i="15"/>
  <c r="S44" i="15"/>
  <c r="V44" i="15" s="1"/>
  <c r="R196" i="15"/>
  <c r="R139" i="15"/>
  <c r="U178" i="15"/>
  <c r="S178" i="15"/>
  <c r="V178" i="15" s="1"/>
  <c r="U212" i="15"/>
  <c r="S212" i="15"/>
  <c r="V212" i="15" s="1"/>
  <c r="U180" i="15"/>
  <c r="W180" i="15" s="1"/>
  <c r="X180" i="15" s="1"/>
  <c r="T180" i="15"/>
  <c r="S180" i="15"/>
  <c r="V180" i="15" s="1"/>
  <c r="R138" i="15"/>
  <c r="U116" i="15"/>
  <c r="W116" i="15" s="1"/>
  <c r="X116" i="15" s="1"/>
  <c r="S116" i="15"/>
  <c r="V116" i="15" s="1"/>
  <c r="R74" i="15"/>
  <c r="R962" i="15"/>
  <c r="R853" i="15"/>
  <c r="U827" i="15"/>
  <c r="W827" i="15" s="1"/>
  <c r="X827" i="15" s="1"/>
  <c r="S827" i="15"/>
  <c r="V827" i="15" s="1"/>
  <c r="U763" i="15"/>
  <c r="S763" i="15"/>
  <c r="V763" i="15" s="1"/>
  <c r="S616" i="15"/>
  <c r="V616" i="15" s="1"/>
  <c r="U616" i="15"/>
  <c r="W616" i="15" s="1"/>
  <c r="X616" i="15" s="1"/>
  <c r="T616" i="15"/>
  <c r="R970" i="15"/>
  <c r="U359" i="15"/>
  <c r="S359" i="15"/>
  <c r="V359" i="15" s="1"/>
  <c r="U229" i="15"/>
  <c r="S229" i="15"/>
  <c r="V229" i="15" s="1"/>
  <c r="U39" i="15"/>
  <c r="S39" i="15"/>
  <c r="V39" i="15" s="1"/>
  <c r="R981" i="15"/>
  <c r="R945" i="15"/>
  <c r="R947" i="15"/>
  <c r="R974" i="15"/>
  <c r="R997" i="15"/>
  <c r="R878" i="15"/>
  <c r="R918" i="15"/>
  <c r="S902" i="15"/>
  <c r="V902" i="15" s="1"/>
  <c r="U902" i="15"/>
  <c r="W902" i="15" s="1"/>
  <c r="X902" i="15" s="1"/>
  <c r="R919" i="15"/>
  <c r="R806" i="15"/>
  <c r="R751" i="15"/>
  <c r="U721" i="15"/>
  <c r="W721" i="15" s="1"/>
  <c r="X721" i="15" s="1"/>
  <c r="S721" i="15"/>
  <c r="V721" i="15" s="1"/>
  <c r="R819" i="15"/>
  <c r="U736" i="15"/>
  <c r="S736" i="15"/>
  <c r="V736" i="15" s="1"/>
  <c r="R685" i="15"/>
  <c r="U837" i="15"/>
  <c r="W837" i="15" s="1"/>
  <c r="X837" i="15" s="1"/>
  <c r="T837" i="15"/>
  <c r="S837" i="15"/>
  <c r="V837" i="15" s="1"/>
  <c r="U654" i="15"/>
  <c r="S654" i="15"/>
  <c r="V654" i="15" s="1"/>
  <c r="R690" i="15"/>
  <c r="R973" i="15"/>
  <c r="R1001" i="15"/>
  <c r="R1004" i="15"/>
  <c r="R966" i="15"/>
  <c r="R954" i="15"/>
  <c r="R946" i="15"/>
  <c r="U960" i="15"/>
  <c r="S960" i="15"/>
  <c r="V960" i="15" s="1"/>
  <c r="R956" i="15"/>
  <c r="R908" i="15"/>
  <c r="R930" i="15"/>
  <c r="R854" i="15"/>
  <c r="R847" i="15"/>
  <c r="R870" i="15"/>
  <c r="R844" i="15"/>
  <c r="R802" i="15"/>
  <c r="R833" i="15"/>
  <c r="R881" i="15"/>
  <c r="R825" i="15"/>
  <c r="R831" i="15"/>
  <c r="R723" i="15"/>
  <c r="U706" i="15"/>
  <c r="S706" i="15"/>
  <c r="V706" i="15" s="1"/>
  <c r="R703" i="15"/>
  <c r="R814" i="15"/>
  <c r="R756" i="15"/>
  <c r="R677" i="15"/>
  <c r="R666" i="15"/>
  <c r="R698" i="15"/>
  <c r="R645" i="15"/>
  <c r="R821" i="15"/>
  <c r="U638" i="15"/>
  <c r="W638" i="15" s="1"/>
  <c r="X638" i="15" s="1"/>
  <c r="S638" i="15"/>
  <c r="V638" i="15" s="1"/>
  <c r="R691" i="15"/>
  <c r="R651" i="15"/>
  <c r="R627" i="15"/>
  <c r="R552" i="15"/>
  <c r="R567" i="15"/>
  <c r="R611" i="15"/>
  <c r="R624" i="15"/>
  <c r="R533" i="15"/>
  <c r="R481" i="15"/>
  <c r="T577" i="15"/>
  <c r="R538" i="15"/>
  <c r="R449" i="15"/>
  <c r="R405" i="15"/>
  <c r="R416" i="15"/>
  <c r="W628" i="15"/>
  <c r="X628" i="15" s="1"/>
  <c r="T469" i="15"/>
  <c r="T477" i="15"/>
  <c r="R433" i="15"/>
  <c r="R417" i="15"/>
  <c r="R379" i="15"/>
  <c r="R297" i="15"/>
  <c r="R233" i="15"/>
  <c r="R440" i="15"/>
  <c r="R406" i="15"/>
  <c r="R363" i="15"/>
  <c r="R443" i="15"/>
  <c r="R409" i="15"/>
  <c r="R371" i="15"/>
  <c r="R276" i="15"/>
  <c r="R324" i="15"/>
  <c r="R239" i="15"/>
  <c r="R38" i="15"/>
  <c r="U230" i="15"/>
  <c r="W230" i="15" s="1"/>
  <c r="X230" i="15" s="1"/>
  <c r="S230" i="15"/>
  <c r="V230" i="15" s="1"/>
  <c r="W133" i="15"/>
  <c r="X133" i="15" s="1"/>
  <c r="U149" i="15"/>
  <c r="S149" i="15"/>
  <c r="V149" i="15" s="1"/>
  <c r="U122" i="15"/>
  <c r="W122" i="15" s="1"/>
  <c r="X122" i="15" s="1"/>
  <c r="S122" i="15"/>
  <c r="V122" i="15" s="1"/>
  <c r="R43" i="15"/>
  <c r="U82" i="15"/>
  <c r="S82" i="15"/>
  <c r="V82" i="15" s="1"/>
  <c r="R21" i="15"/>
  <c r="R211" i="15"/>
  <c r="U77" i="15"/>
  <c r="W77" i="15" s="1"/>
  <c r="X77" i="15" s="1"/>
  <c r="S77" i="15"/>
  <c r="V77" i="15" s="1"/>
  <c r="U37" i="15"/>
  <c r="W37" i="15" s="1"/>
  <c r="X37" i="15" s="1"/>
  <c r="S37" i="15"/>
  <c r="V37" i="15" s="1"/>
  <c r="R169" i="15"/>
  <c r="R35" i="15"/>
  <c r="S917" i="15"/>
  <c r="V917" i="15" s="1"/>
  <c r="U917" i="15"/>
  <c r="W917" i="15" s="1"/>
  <c r="X917" i="15" s="1"/>
  <c r="U700" i="15"/>
  <c r="W700" i="15" s="1"/>
  <c r="X700" i="15" s="1"/>
  <c r="S700" i="15"/>
  <c r="V700" i="15" s="1"/>
  <c r="U670" i="15"/>
  <c r="W670" i="15" s="1"/>
  <c r="X670" i="15" s="1"/>
  <c r="S670" i="15"/>
  <c r="V670" i="15" s="1"/>
  <c r="S507" i="15"/>
  <c r="V507" i="15" s="1"/>
  <c r="T507" i="15"/>
  <c r="U507" i="15"/>
  <c r="U375" i="15"/>
  <c r="S375" i="15"/>
  <c r="V375" i="15" s="1"/>
  <c r="U200" i="15"/>
  <c r="W200" i="15" s="1"/>
  <c r="X200" i="15" s="1"/>
  <c r="S200" i="15"/>
  <c r="V200" i="15" s="1"/>
  <c r="U245" i="15"/>
  <c r="W245" i="15" s="1"/>
  <c r="X245" i="15" s="1"/>
  <c r="S245" i="15"/>
  <c r="V245" i="15" s="1"/>
  <c r="U58" i="15"/>
  <c r="S58" i="15"/>
  <c r="V58" i="15" s="1"/>
  <c r="R396" i="15"/>
  <c r="R1000" i="15"/>
  <c r="U999" i="15"/>
  <c r="W999" i="15" s="1"/>
  <c r="X999" i="15" s="1"/>
  <c r="S999" i="15"/>
  <c r="V999" i="15" s="1"/>
  <c r="R922" i="15"/>
  <c r="R955" i="15"/>
  <c r="R869" i="15"/>
  <c r="U915" i="15"/>
  <c r="S915" i="15"/>
  <c r="V915" i="15" s="1"/>
  <c r="R868" i="15"/>
  <c r="R863" i="15"/>
  <c r="R848" i="15"/>
  <c r="R820" i="15"/>
  <c r="R843" i="15"/>
  <c r="R748" i="15"/>
  <c r="R719" i="15"/>
  <c r="S805" i="15"/>
  <c r="V805" i="15" s="1"/>
  <c r="U805" i="15"/>
  <c r="U725" i="15"/>
  <c r="W725" i="15" s="1"/>
  <c r="X725" i="15" s="1"/>
  <c r="S725" i="15"/>
  <c r="V725" i="15" s="1"/>
  <c r="U747" i="15"/>
  <c r="S747" i="15"/>
  <c r="V747" i="15" s="1"/>
  <c r="U686" i="15"/>
  <c r="W686" i="15" s="1"/>
  <c r="X686" i="15" s="1"/>
  <c r="S686" i="15"/>
  <c r="V686" i="15" s="1"/>
  <c r="R613" i="15"/>
  <c r="R786" i="15"/>
  <c r="R639" i="15"/>
  <c r="U678" i="15"/>
  <c r="S678" i="15"/>
  <c r="V678" i="15" s="1"/>
  <c r="U615" i="15"/>
  <c r="S615" i="15"/>
  <c r="V615" i="15" s="1"/>
  <c r="R545" i="15"/>
  <c r="S598" i="15"/>
  <c r="V598" i="15" s="1"/>
  <c r="U598" i="15"/>
  <c r="R569" i="15"/>
  <c r="R614" i="15"/>
  <c r="U568" i="15"/>
  <c r="S568" i="15"/>
  <c r="V568" i="15" s="1"/>
  <c r="R559" i="15"/>
  <c r="R607" i="15"/>
  <c r="R547" i="15"/>
  <c r="R498" i="15"/>
  <c r="R473" i="15"/>
  <c r="T510" i="15"/>
  <c r="U510" i="15"/>
  <c r="S510" i="15"/>
  <c r="V510" i="15" s="1"/>
  <c r="S462" i="15"/>
  <c r="V462" i="15" s="1"/>
  <c r="U462" i="15"/>
  <c r="R397" i="15"/>
  <c r="U540" i="15"/>
  <c r="W540" i="15" s="1"/>
  <c r="X540" i="15" s="1"/>
  <c r="S540" i="15"/>
  <c r="V540" i="15" s="1"/>
  <c r="U487" i="15"/>
  <c r="S487" i="15"/>
  <c r="V487" i="15" s="1"/>
  <c r="U468" i="15"/>
  <c r="T468" i="15"/>
  <c r="S468" i="15"/>
  <c r="V468" i="15" s="1"/>
  <c r="R408" i="15"/>
  <c r="U532" i="15"/>
  <c r="W532" i="15" s="1"/>
  <c r="X532" i="15" s="1"/>
  <c r="S532" i="15"/>
  <c r="V532" i="15" s="1"/>
  <c r="U604" i="15"/>
  <c r="W604" i="15" s="1"/>
  <c r="X604" i="15" s="1"/>
  <c r="S604" i="15"/>
  <c r="V604" i="15" s="1"/>
  <c r="R343" i="15"/>
  <c r="R372" i="15"/>
  <c r="R344" i="15"/>
  <c r="R431" i="15"/>
  <c r="R387" i="15"/>
  <c r="U355" i="15"/>
  <c r="S355" i="15"/>
  <c r="V355" i="15" s="1"/>
  <c r="R289" i="15"/>
  <c r="R225" i="15"/>
  <c r="U461" i="15"/>
  <c r="W461" i="15" s="1"/>
  <c r="X461" i="15" s="1"/>
  <c r="S461" i="15"/>
  <c r="V461" i="15" s="1"/>
  <c r="R420" i="15"/>
  <c r="R352" i="15"/>
  <c r="U516" i="15"/>
  <c r="S516" i="15"/>
  <c r="V516" i="15" s="1"/>
  <c r="U312" i="15"/>
  <c r="S312" i="15"/>
  <c r="V312" i="15" s="1"/>
  <c r="R333" i="15"/>
  <c r="R310" i="15"/>
  <c r="R223" i="15"/>
  <c r="S337" i="15"/>
  <c r="V337" i="15" s="1"/>
  <c r="U337" i="15"/>
  <c r="R278" i="15"/>
  <c r="R246" i="15"/>
  <c r="R318" i="15"/>
  <c r="R231" i="15"/>
  <c r="R209" i="15"/>
  <c r="R286" i="15"/>
  <c r="R254" i="15"/>
  <c r="R222" i="15"/>
  <c r="U307" i="15"/>
  <c r="W307" i="15" s="1"/>
  <c r="X307" i="15" s="1"/>
  <c r="S307" i="15"/>
  <c r="V307" i="15" s="1"/>
  <c r="U275" i="15"/>
  <c r="W275" i="15" s="1"/>
  <c r="X275" i="15" s="1"/>
  <c r="S275" i="15"/>
  <c r="V275" i="15" s="1"/>
  <c r="R14" i="15"/>
  <c r="R300" i="15"/>
  <c r="U262" i="15"/>
  <c r="T262" i="15"/>
  <c r="S262" i="15"/>
  <c r="V262" i="15" s="1"/>
  <c r="R147" i="15"/>
  <c r="U119" i="15"/>
  <c r="S119" i="15"/>
  <c r="V119" i="15" s="1"/>
  <c r="U216" i="15"/>
  <c r="W216" i="15" s="1"/>
  <c r="X216" i="15" s="1"/>
  <c r="S216" i="15"/>
  <c r="V216" i="15" s="1"/>
  <c r="U177" i="15"/>
  <c r="W177" i="15" s="1"/>
  <c r="X177" i="15" s="1"/>
  <c r="S177" i="15"/>
  <c r="V177" i="15" s="1"/>
  <c r="U12" i="15"/>
  <c r="S12" i="15"/>
  <c r="V12" i="15" s="1"/>
  <c r="R188" i="15"/>
  <c r="S166" i="15"/>
  <c r="V166" i="15" s="1"/>
  <c r="U166" i="15"/>
  <c r="U137" i="15"/>
  <c r="W137" i="15" s="1"/>
  <c r="X137" i="15" s="1"/>
  <c r="S137" i="15"/>
  <c r="V137" i="15" s="1"/>
  <c r="U53" i="15"/>
  <c r="W53" i="15" s="1"/>
  <c r="X53" i="15" s="1"/>
  <c r="S53" i="15"/>
  <c r="V53" i="15" s="1"/>
  <c r="T53" i="15"/>
  <c r="U175" i="15"/>
  <c r="W175" i="15" s="1"/>
  <c r="X175" i="15" s="1"/>
  <c r="S175" i="15"/>
  <c r="V175" i="15" s="1"/>
  <c r="U141" i="15"/>
  <c r="S141" i="15"/>
  <c r="V141" i="15" s="1"/>
  <c r="R66" i="15"/>
  <c r="U197" i="15"/>
  <c r="S197" i="15"/>
  <c r="V197" i="15" s="1"/>
  <c r="U130" i="15"/>
  <c r="W130" i="15" s="1"/>
  <c r="X130" i="15" s="1"/>
  <c r="S130" i="15"/>
  <c r="V130" i="15" s="1"/>
  <c r="R27" i="15"/>
  <c r="U159" i="15"/>
  <c r="W159" i="15" s="1"/>
  <c r="X159" i="15" s="1"/>
  <c r="S159" i="15"/>
  <c r="V159" i="15" s="1"/>
  <c r="R132" i="15"/>
  <c r="R75" i="15"/>
  <c r="R311" i="15"/>
  <c r="S202" i="15"/>
  <c r="V202" i="15" s="1"/>
  <c r="U202" i="15"/>
  <c r="U32" i="15"/>
  <c r="S32" i="15"/>
  <c r="V32" i="15" s="1"/>
  <c r="P6" i="14"/>
  <c r="O9" i="14"/>
  <c r="O21" i="14"/>
  <c r="P21" i="14"/>
  <c r="Q54" i="14"/>
  <c r="R54" i="14" s="1"/>
  <c r="O13" i="14"/>
  <c r="P13" i="14"/>
  <c r="P19" i="14"/>
  <c r="P28" i="14"/>
  <c r="O28" i="14"/>
  <c r="O12" i="14"/>
  <c r="P12" i="14"/>
  <c r="P20" i="14"/>
  <c r="O20" i="14"/>
  <c r="O29" i="14"/>
  <c r="P29" i="14"/>
  <c r="Q38" i="14"/>
  <c r="R38" i="14" s="1"/>
  <c r="R10" i="14"/>
  <c r="O17" i="14"/>
  <c r="O25" i="14"/>
  <c r="R26" i="14"/>
  <c r="O6" i="14"/>
  <c r="P9" i="14"/>
  <c r="O14" i="14"/>
  <c r="O22" i="14"/>
  <c r="O30" i="14"/>
  <c r="P40" i="14"/>
  <c r="O42" i="14"/>
  <c r="P56" i="14"/>
  <c r="P74" i="14"/>
  <c r="Q79" i="14"/>
  <c r="R79" i="14" s="1"/>
  <c r="O89" i="14"/>
  <c r="P104" i="14"/>
  <c r="Q107" i="14"/>
  <c r="R107" i="14" s="1"/>
  <c r="O19" i="14"/>
  <c r="O27" i="14"/>
  <c r="P41" i="14"/>
  <c r="Q41" i="14" s="1"/>
  <c r="R41" i="14" s="1"/>
  <c r="Q43" i="14"/>
  <c r="P57" i="14"/>
  <c r="Q57" i="14" s="1"/>
  <c r="R57" i="14" s="1"/>
  <c r="P69" i="14"/>
  <c r="O69" i="14"/>
  <c r="Q83" i="14"/>
  <c r="R83" i="14" s="1"/>
  <c r="R18" i="14"/>
  <c r="O11" i="14"/>
  <c r="O8" i="14"/>
  <c r="O16" i="14"/>
  <c r="O24" i="14"/>
  <c r="P35" i="14"/>
  <c r="Q35" i="14" s="1"/>
  <c r="P36" i="14"/>
  <c r="R36" i="14" s="1"/>
  <c r="R43" i="14"/>
  <c r="P51" i="14"/>
  <c r="Q51" i="14" s="1"/>
  <c r="P52" i="14"/>
  <c r="P60" i="14"/>
  <c r="Q63" i="14"/>
  <c r="R63" i="14" s="1"/>
  <c r="O65" i="14"/>
  <c r="P67" i="14"/>
  <c r="Q67" i="14" s="1"/>
  <c r="R67" i="14" s="1"/>
  <c r="Q71" i="14"/>
  <c r="R71" i="14" s="1"/>
  <c r="O84" i="14"/>
  <c r="P90" i="14"/>
  <c r="Q95" i="14"/>
  <c r="R95" i="14" s="1"/>
  <c r="O105" i="14"/>
  <c r="Q119" i="14"/>
  <c r="R119" i="14" s="1"/>
  <c r="R129" i="14"/>
  <c r="R134" i="14"/>
  <c r="O7" i="14"/>
  <c r="O33" i="14"/>
  <c r="P37" i="14"/>
  <c r="Q37" i="14" s="1"/>
  <c r="O49" i="14"/>
  <c r="P53" i="14"/>
  <c r="Q53" i="14" s="1"/>
  <c r="P59" i="14"/>
  <c r="O81" i="14"/>
  <c r="P96" i="14"/>
  <c r="R99" i="14"/>
  <c r="Q99" i="14"/>
  <c r="R102" i="14"/>
  <c r="P109" i="14"/>
  <c r="P120" i="14"/>
  <c r="Q123" i="14"/>
  <c r="R126" i="14"/>
  <c r="Q50" i="14"/>
  <c r="R50" i="14" s="1"/>
  <c r="U55" i="14"/>
  <c r="Q62" i="14"/>
  <c r="R62" i="14" s="1"/>
  <c r="Q75" i="14"/>
  <c r="R75" i="14" s="1"/>
  <c r="R100" i="14"/>
  <c r="Q100" i="14"/>
  <c r="R111" i="14"/>
  <c r="Q111" i="14"/>
  <c r="U137" i="14"/>
  <c r="S137" i="14"/>
  <c r="V137" i="14" s="1"/>
  <c r="R152" i="14"/>
  <c r="Q152" i="14"/>
  <c r="Q34" i="14"/>
  <c r="R34" i="14" s="1"/>
  <c r="O15" i="14"/>
  <c r="O23" i="14"/>
  <c r="O31" i="14"/>
  <c r="Q36" i="14"/>
  <c r="O45" i="14"/>
  <c r="P49" i="14"/>
  <c r="S55" i="14"/>
  <c r="V55" i="14" s="1"/>
  <c r="P58" i="14"/>
  <c r="Q58" i="14" s="1"/>
  <c r="P64" i="14"/>
  <c r="P76" i="14"/>
  <c r="P82" i="14"/>
  <c r="Q87" i="14"/>
  <c r="R87" i="14" s="1"/>
  <c r="O97" i="14"/>
  <c r="P112" i="14"/>
  <c r="O121" i="14"/>
  <c r="P127" i="14"/>
  <c r="P44" i="14"/>
  <c r="Q44" i="14" s="1"/>
  <c r="O46" i="14"/>
  <c r="Q59" i="14"/>
  <c r="P61" i="14"/>
  <c r="O61" i="14"/>
  <c r="P68" i="14"/>
  <c r="R70" i="14"/>
  <c r="Q70" i="14"/>
  <c r="O73" i="14"/>
  <c r="P88" i="14"/>
  <c r="Q91" i="14"/>
  <c r="R91" i="14" s="1"/>
  <c r="P101" i="14"/>
  <c r="P125" i="14"/>
  <c r="O130" i="14"/>
  <c r="R141" i="14"/>
  <c r="Q141" i="14"/>
  <c r="P144" i="14"/>
  <c r="O144" i="14"/>
  <c r="U39" i="14"/>
  <c r="W39" i="14" s="1"/>
  <c r="X39" i="14" s="1"/>
  <c r="T39" i="14"/>
  <c r="Q47" i="14"/>
  <c r="R47" i="14" s="1"/>
  <c r="P66" i="14"/>
  <c r="O66" i="14"/>
  <c r="Q92" i="14"/>
  <c r="R92" i="14" s="1"/>
  <c r="R103" i="14"/>
  <c r="Q103" i="14"/>
  <c r="Q113" i="14"/>
  <c r="R113" i="14"/>
  <c r="P136" i="14"/>
  <c r="O136" i="14"/>
  <c r="Q147" i="14"/>
  <c r="R147" i="14" s="1"/>
  <c r="O32" i="14"/>
  <c r="O40" i="14"/>
  <c r="O48" i="14"/>
  <c r="O56" i="14"/>
  <c r="O64" i="14"/>
  <c r="O72" i="14"/>
  <c r="Q78" i="14"/>
  <c r="R78" i="14" s="1"/>
  <c r="O80" i="14"/>
  <c r="Q86" i="14"/>
  <c r="R86" i="14" s="1"/>
  <c r="O88" i="14"/>
  <c r="Q94" i="14"/>
  <c r="R94" i="14" s="1"/>
  <c r="O96" i="14"/>
  <c r="Q102" i="14"/>
  <c r="O104" i="14"/>
  <c r="Q110" i="14"/>
  <c r="R110" i="14" s="1"/>
  <c r="O112" i="14"/>
  <c r="P115" i="14"/>
  <c r="Q115" i="14" s="1"/>
  <c r="R115" i="14" s="1"/>
  <c r="Q118" i="14"/>
  <c r="R118" i="14" s="1"/>
  <c r="O120" i="14"/>
  <c r="P123" i="14"/>
  <c r="R123" i="14" s="1"/>
  <c r="Q126" i="14"/>
  <c r="P141" i="14"/>
  <c r="P143" i="14"/>
  <c r="O143" i="14"/>
  <c r="R150" i="14"/>
  <c r="O158" i="14"/>
  <c r="Q161" i="14"/>
  <c r="P163" i="14"/>
  <c r="Q163" i="14" s="1"/>
  <c r="R163" i="14" s="1"/>
  <c r="P172" i="14"/>
  <c r="P174" i="14"/>
  <c r="O174" i="14"/>
  <c r="P183" i="14"/>
  <c r="O183" i="14"/>
  <c r="P186" i="14"/>
  <c r="P192" i="14"/>
  <c r="O192" i="14"/>
  <c r="P204" i="14"/>
  <c r="Q217" i="14"/>
  <c r="R217" i="14" s="1"/>
  <c r="Q219" i="14"/>
  <c r="R219" i="14" s="1"/>
  <c r="P222" i="14"/>
  <c r="O222" i="14"/>
  <c r="Q244" i="14"/>
  <c r="R244" i="14" s="1"/>
  <c r="O77" i="14"/>
  <c r="O85" i="14"/>
  <c r="O93" i="14"/>
  <c r="O101" i="14"/>
  <c r="O109" i="14"/>
  <c r="O117" i="14"/>
  <c r="O125" i="14"/>
  <c r="P165" i="14"/>
  <c r="P181" i="14"/>
  <c r="Q181" i="14" s="1"/>
  <c r="R193" i="14"/>
  <c r="Q193" i="14"/>
  <c r="Q195" i="14"/>
  <c r="R195" i="14" s="1"/>
  <c r="P198" i="14"/>
  <c r="O198" i="14"/>
  <c r="Q213" i="14"/>
  <c r="R213" i="14" s="1"/>
  <c r="P223" i="14"/>
  <c r="P229" i="14"/>
  <c r="O74" i="14"/>
  <c r="O82" i="14"/>
  <c r="O90" i="14"/>
  <c r="O98" i="14"/>
  <c r="O106" i="14"/>
  <c r="O114" i="14"/>
  <c r="O122" i="14"/>
  <c r="P133" i="14"/>
  <c r="P138" i="14"/>
  <c r="O138" i="14"/>
  <c r="P140" i="14"/>
  <c r="O140" i="14"/>
  <c r="P151" i="14"/>
  <c r="O151" i="14"/>
  <c r="R153" i="14"/>
  <c r="P156" i="14"/>
  <c r="O156" i="14"/>
  <c r="O157" i="14"/>
  <c r="P175" i="14"/>
  <c r="O175" i="14"/>
  <c r="R189" i="14"/>
  <c r="Q189" i="14"/>
  <c r="P208" i="14"/>
  <c r="O208" i="14"/>
  <c r="O128" i="14"/>
  <c r="P135" i="14"/>
  <c r="O135" i="14"/>
  <c r="Q145" i="14"/>
  <c r="R145" i="14" s="1"/>
  <c r="O160" i="14"/>
  <c r="Q166" i="14"/>
  <c r="R166" i="14" s="1"/>
  <c r="O168" i="14"/>
  <c r="R169" i="14"/>
  <c r="Q179" i="14"/>
  <c r="R179" i="14"/>
  <c r="P184" i="14"/>
  <c r="O184" i="14"/>
  <c r="Q209" i="14"/>
  <c r="R209" i="14" s="1"/>
  <c r="Q211" i="14"/>
  <c r="R211" i="14"/>
  <c r="P214" i="14"/>
  <c r="O214" i="14"/>
  <c r="Q227" i="14"/>
  <c r="R227" i="14" s="1"/>
  <c r="Q235" i="14"/>
  <c r="R235" i="14"/>
  <c r="O52" i="14"/>
  <c r="O76" i="14"/>
  <c r="O108" i="14"/>
  <c r="O116" i="14"/>
  <c r="O124" i="14"/>
  <c r="Q131" i="14"/>
  <c r="R131" i="14" s="1"/>
  <c r="O132" i="14"/>
  <c r="O139" i="14"/>
  <c r="Q142" i="14"/>
  <c r="R142" i="14" s="1"/>
  <c r="P159" i="14"/>
  <c r="O159" i="14"/>
  <c r="R161" i="14"/>
  <c r="P164" i="14"/>
  <c r="O164" i="14"/>
  <c r="O165" i="14"/>
  <c r="R171" i="14"/>
  <c r="R185" i="14"/>
  <c r="Q185" i="14"/>
  <c r="Q187" i="14"/>
  <c r="R187" i="14"/>
  <c r="P190" i="14"/>
  <c r="O190" i="14"/>
  <c r="Q205" i="14"/>
  <c r="R205" i="14" s="1"/>
  <c r="P215" i="14"/>
  <c r="P218" i="14"/>
  <c r="Q238" i="14"/>
  <c r="R238" i="14" s="1"/>
  <c r="P130" i="14"/>
  <c r="O133" i="14"/>
  <c r="P149" i="14"/>
  <c r="P154" i="14"/>
  <c r="R155" i="14"/>
  <c r="P167" i="14"/>
  <c r="O167" i="14"/>
  <c r="P170" i="14"/>
  <c r="Q173" i="14"/>
  <c r="R173" i="14" s="1"/>
  <c r="R177" i="14"/>
  <c r="P191" i="14"/>
  <c r="P194" i="14"/>
  <c r="P200" i="14"/>
  <c r="O200" i="14"/>
  <c r="P212" i="14"/>
  <c r="Q240" i="14"/>
  <c r="O127" i="14"/>
  <c r="P178" i="14"/>
  <c r="P182" i="14"/>
  <c r="O182" i="14"/>
  <c r="Q201" i="14"/>
  <c r="R201" i="14" s="1"/>
  <c r="Q203" i="14"/>
  <c r="R203" i="14"/>
  <c r="P206" i="14"/>
  <c r="O206" i="14"/>
  <c r="R221" i="14"/>
  <c r="Q221" i="14"/>
  <c r="P146" i="14"/>
  <c r="O146" i="14"/>
  <c r="P148" i="14"/>
  <c r="O148" i="14"/>
  <c r="P162" i="14"/>
  <c r="Q176" i="14"/>
  <c r="R176" i="14" s="1"/>
  <c r="Q197" i="14"/>
  <c r="R197" i="14" s="1"/>
  <c r="P216" i="14"/>
  <c r="O216" i="14"/>
  <c r="R252" i="14"/>
  <c r="Q252" i="14"/>
  <c r="O154" i="14"/>
  <c r="O162" i="14"/>
  <c r="O170" i="14"/>
  <c r="O178" i="14"/>
  <c r="O186" i="14"/>
  <c r="O194" i="14"/>
  <c r="O202" i="14"/>
  <c r="O210" i="14"/>
  <c r="O218" i="14"/>
  <c r="O226" i="14"/>
  <c r="Q232" i="14"/>
  <c r="P245" i="14"/>
  <c r="O245" i="14"/>
  <c r="P251" i="14"/>
  <c r="O251" i="14"/>
  <c r="Q260" i="14"/>
  <c r="R260" i="14" s="1"/>
  <c r="R264" i="14"/>
  <c r="Q264" i="14"/>
  <c r="R268" i="14"/>
  <c r="Q268" i="14"/>
  <c r="Q272" i="14"/>
  <c r="R272" i="14" s="1"/>
  <c r="Q276" i="14"/>
  <c r="R276" i="14" s="1"/>
  <c r="P283" i="14"/>
  <c r="O283" i="14"/>
  <c r="P288" i="14"/>
  <c r="Q288" i="14" s="1"/>
  <c r="R288" i="14" s="1"/>
  <c r="P294" i="14"/>
  <c r="Q296" i="14"/>
  <c r="R296" i="14" s="1"/>
  <c r="Q305" i="14"/>
  <c r="R305" i="14" s="1"/>
  <c r="O191" i="14"/>
  <c r="O199" i="14"/>
  <c r="O207" i="14"/>
  <c r="O215" i="14"/>
  <c r="O223" i="14"/>
  <c r="O230" i="14"/>
  <c r="O242" i="14"/>
  <c r="O246" i="14"/>
  <c r="Q247" i="14"/>
  <c r="R247" i="14" s="1"/>
  <c r="P259" i="14"/>
  <c r="O259" i="14"/>
  <c r="P267" i="14"/>
  <c r="O267" i="14"/>
  <c r="P275" i="14"/>
  <c r="O275" i="14"/>
  <c r="R281" i="14"/>
  <c r="Q281" i="14"/>
  <c r="P286" i="14"/>
  <c r="Q297" i="14"/>
  <c r="R297" i="14" s="1"/>
  <c r="O172" i="14"/>
  <c r="O180" i="14"/>
  <c r="O188" i="14"/>
  <c r="O196" i="14"/>
  <c r="O204" i="14"/>
  <c r="O212" i="14"/>
  <c r="O220" i="14"/>
  <c r="P224" i="14"/>
  <c r="O234" i="14"/>
  <c r="R250" i="14"/>
  <c r="R255" i="14"/>
  <c r="Q255" i="14"/>
  <c r="O257" i="14"/>
  <c r="O265" i="14"/>
  <c r="O273" i="14"/>
  <c r="Q289" i="14"/>
  <c r="R289" i="14" s="1"/>
  <c r="R314" i="14"/>
  <c r="Q314" i="14"/>
  <c r="P320" i="14"/>
  <c r="O320" i="14"/>
  <c r="P228" i="14"/>
  <c r="Q228" i="14" s="1"/>
  <c r="P241" i="14"/>
  <c r="Q241" i="14" s="1"/>
  <c r="P243" i="14"/>
  <c r="Q243" i="14" s="1"/>
  <c r="O249" i="14"/>
  <c r="P254" i="14"/>
  <c r="O254" i="14"/>
  <c r="O306" i="14"/>
  <c r="P317" i="14"/>
  <c r="R326" i="14"/>
  <c r="R328" i="14"/>
  <c r="Q336" i="14"/>
  <c r="R336" i="14"/>
  <c r="O225" i="14"/>
  <c r="P232" i="14"/>
  <c r="R232" i="14" s="1"/>
  <c r="R263" i="14"/>
  <c r="R298" i="14"/>
  <c r="Q298" i="14"/>
  <c r="R303" i="14"/>
  <c r="O229" i="14"/>
  <c r="P236" i="14"/>
  <c r="P253" i="14"/>
  <c r="O253" i="14"/>
  <c r="P278" i="14"/>
  <c r="O282" i="14"/>
  <c r="O290" i="14"/>
  <c r="R292" i="14"/>
  <c r="P301" i="14"/>
  <c r="P312" i="14"/>
  <c r="R312" i="14" s="1"/>
  <c r="P318" i="14"/>
  <c r="R322" i="14"/>
  <c r="Q322" i="14"/>
  <c r="O233" i="14"/>
  <c r="Q239" i="14"/>
  <c r="R239" i="14" s="1"/>
  <c r="P240" i="14"/>
  <c r="R240" i="14" s="1"/>
  <c r="P248" i="14"/>
  <c r="Q248" i="14" s="1"/>
  <c r="P256" i="14"/>
  <c r="R256" i="14" s="1"/>
  <c r="O258" i="14"/>
  <c r="P262" i="14"/>
  <c r="O266" i="14"/>
  <c r="P270" i="14"/>
  <c r="R274" i="14"/>
  <c r="P280" i="14"/>
  <c r="R280" i="14" s="1"/>
  <c r="R284" i="14"/>
  <c r="P293" i="14"/>
  <c r="P310" i="14"/>
  <c r="Q312" i="14"/>
  <c r="Q340" i="14"/>
  <c r="R340" i="14" s="1"/>
  <c r="S231" i="14"/>
  <c r="V231" i="14" s="1"/>
  <c r="W231" i="14" s="1"/>
  <c r="X231" i="14" s="1"/>
  <c r="O237" i="14"/>
  <c r="Q256" i="14"/>
  <c r="Q280" i="14"/>
  <c r="Q304" i="14"/>
  <c r="R304" i="14" s="1"/>
  <c r="R313" i="14"/>
  <c r="Q313" i="14"/>
  <c r="Q319" i="14"/>
  <c r="R319" i="14"/>
  <c r="Q325" i="14"/>
  <c r="R325" i="14" s="1"/>
  <c r="Q335" i="14"/>
  <c r="R335" i="14" s="1"/>
  <c r="R346" i="14"/>
  <c r="R350" i="14"/>
  <c r="Q350" i="14"/>
  <c r="R356" i="14"/>
  <c r="Q356" i="14"/>
  <c r="R358" i="14"/>
  <c r="Q358" i="14"/>
  <c r="U364" i="14"/>
  <c r="S364" i="14"/>
  <c r="V364" i="14" s="1"/>
  <c r="S464" i="14"/>
  <c r="V464" i="14" s="1"/>
  <c r="U464" i="14"/>
  <c r="Q263" i="14"/>
  <c r="Q271" i="14"/>
  <c r="R271" i="14" s="1"/>
  <c r="Q279" i="14"/>
  <c r="R279" i="14" s="1"/>
  <c r="Q287" i="14"/>
  <c r="R287" i="14" s="1"/>
  <c r="Q295" i="14"/>
  <c r="R295" i="14" s="1"/>
  <c r="Q303" i="14"/>
  <c r="Q311" i="14"/>
  <c r="R311" i="14" s="1"/>
  <c r="O341" i="14"/>
  <c r="P344" i="14"/>
  <c r="Q346" i="14"/>
  <c r="O262" i="14"/>
  <c r="O270" i="14"/>
  <c r="O278" i="14"/>
  <c r="Q284" i="14"/>
  <c r="O286" i="14"/>
  <c r="Q292" i="14"/>
  <c r="O294" i="14"/>
  <c r="Q300" i="14"/>
  <c r="R300" i="14" s="1"/>
  <c r="O302" i="14"/>
  <c r="Q308" i="14"/>
  <c r="R308" i="14" s="1"/>
  <c r="O310" i="14"/>
  <c r="Q316" i="14"/>
  <c r="R316" i="14" s="1"/>
  <c r="P332" i="14"/>
  <c r="P337" i="14"/>
  <c r="Q337" i="14" s="1"/>
  <c r="R337" i="14" s="1"/>
  <c r="R338" i="14"/>
  <c r="O355" i="14"/>
  <c r="P357" i="14"/>
  <c r="O357" i="14"/>
  <c r="O291" i="14"/>
  <c r="O299" i="14"/>
  <c r="O307" i="14"/>
  <c r="O315" i="14"/>
  <c r="O321" i="14"/>
  <c r="O327" i="14"/>
  <c r="P329" i="14"/>
  <c r="Q329" i="14" s="1"/>
  <c r="O333" i="14"/>
  <c r="P333" i="14"/>
  <c r="P339" i="14"/>
  <c r="Q339" i="14" s="1"/>
  <c r="R339" i="14" s="1"/>
  <c r="O342" i="14"/>
  <c r="O354" i="14"/>
  <c r="P354" i="14"/>
  <c r="Q331" i="14"/>
  <c r="R331" i="14" s="1"/>
  <c r="Q338" i="14"/>
  <c r="Q343" i="14"/>
  <c r="R343" i="14" s="1"/>
  <c r="P347" i="14"/>
  <c r="Q347" i="14" s="1"/>
  <c r="Q360" i="14"/>
  <c r="O369" i="14"/>
  <c r="O374" i="14"/>
  <c r="O261" i="14"/>
  <c r="O269" i="14"/>
  <c r="O277" i="14"/>
  <c r="O285" i="14"/>
  <c r="O293" i="14"/>
  <c r="O301" i="14"/>
  <c r="O309" i="14"/>
  <c r="O317" i="14"/>
  <c r="O323" i="14"/>
  <c r="O332" i="14"/>
  <c r="R392" i="14"/>
  <c r="P324" i="14"/>
  <c r="Q324" i="14" s="1"/>
  <c r="R324" i="14" s="1"/>
  <c r="O330" i="14"/>
  <c r="R334" i="14"/>
  <c r="Q348" i="14"/>
  <c r="R348" i="14" s="1"/>
  <c r="R359" i="14"/>
  <c r="P366" i="14"/>
  <c r="O366" i="14"/>
  <c r="P336" i="14"/>
  <c r="O345" i="14"/>
  <c r="O390" i="14"/>
  <c r="Q391" i="14"/>
  <c r="R391" i="14" s="1"/>
  <c r="Q426" i="14"/>
  <c r="R426" i="14"/>
  <c r="O349" i="14"/>
  <c r="P362" i="14"/>
  <c r="Q362" i="14" s="1"/>
  <c r="R363" i="14"/>
  <c r="Q363" i="14"/>
  <c r="R367" i="14"/>
  <c r="O377" i="14"/>
  <c r="O378" i="14"/>
  <c r="P388" i="14"/>
  <c r="O388" i="14"/>
  <c r="O393" i="14"/>
  <c r="O398" i="14"/>
  <c r="Q399" i="14"/>
  <c r="R399" i="14" s="1"/>
  <c r="P404" i="14"/>
  <c r="O404" i="14"/>
  <c r="Q408" i="14"/>
  <c r="R408" i="14" s="1"/>
  <c r="P412" i="14"/>
  <c r="O412" i="14"/>
  <c r="Q416" i="14"/>
  <c r="R416" i="14" s="1"/>
  <c r="P420" i="14"/>
  <c r="O420" i="14"/>
  <c r="Q429" i="14"/>
  <c r="R429" i="14" s="1"/>
  <c r="Q433" i="14"/>
  <c r="R433" i="14" s="1"/>
  <c r="R437" i="14"/>
  <c r="Q437" i="14"/>
  <c r="P455" i="14"/>
  <c r="P478" i="14"/>
  <c r="O478" i="14"/>
  <c r="S588" i="14"/>
  <c r="V588" i="14" s="1"/>
  <c r="U588" i="14"/>
  <c r="P396" i="14"/>
  <c r="O396" i="14"/>
  <c r="R422" i="14"/>
  <c r="Q422" i="14"/>
  <c r="Q427" i="14"/>
  <c r="R427" i="14" s="1"/>
  <c r="Q482" i="14"/>
  <c r="R482" i="14" s="1"/>
  <c r="R493" i="14"/>
  <c r="Q493" i="14"/>
  <c r="U527" i="14"/>
  <c r="S527" i="14"/>
  <c r="V527" i="14" s="1"/>
  <c r="P552" i="14"/>
  <c r="O552" i="14"/>
  <c r="P371" i="14"/>
  <c r="P373" i="14"/>
  <c r="O373" i="14"/>
  <c r="P378" i="14"/>
  <c r="R379" i="14"/>
  <c r="Q379" i="14"/>
  <c r="R380" i="14"/>
  <c r="O382" i="14"/>
  <c r="Q384" i="14"/>
  <c r="R384" i="14" s="1"/>
  <c r="P398" i="14"/>
  <c r="P405" i="14"/>
  <c r="O409" i="14"/>
  <c r="P413" i="14"/>
  <c r="O417" i="14"/>
  <c r="O423" i="14"/>
  <c r="R447" i="14"/>
  <c r="Q447" i="14"/>
  <c r="P476" i="14"/>
  <c r="O476" i="14"/>
  <c r="Q376" i="14"/>
  <c r="R383" i="14"/>
  <c r="Q383" i="14"/>
  <c r="Q386" i="14"/>
  <c r="R387" i="14"/>
  <c r="Q387" i="14"/>
  <c r="Q401" i="14"/>
  <c r="R401" i="14" s="1"/>
  <c r="Q407" i="14"/>
  <c r="R407" i="14" s="1"/>
  <c r="Q415" i="14"/>
  <c r="R415" i="14" s="1"/>
  <c r="R441" i="14"/>
  <c r="Q441" i="14"/>
  <c r="R453" i="14"/>
  <c r="Q453" i="14"/>
  <c r="S456" i="14"/>
  <c r="V456" i="14" s="1"/>
  <c r="U456" i="14"/>
  <c r="P503" i="14"/>
  <c r="O503" i="14"/>
  <c r="P340" i="14"/>
  <c r="P352" i="14"/>
  <c r="P360" i="14"/>
  <c r="R360" i="14" s="1"/>
  <c r="P368" i="14"/>
  <c r="R368" i="14" s="1"/>
  <c r="R376" i="14"/>
  <c r="Q394" i="14"/>
  <c r="R394" i="14" s="1"/>
  <c r="R395" i="14"/>
  <c r="Q395" i="14"/>
  <c r="P397" i="14"/>
  <c r="P400" i="14"/>
  <c r="R411" i="14"/>
  <c r="R419" i="14"/>
  <c r="R421" i="14"/>
  <c r="Q421" i="14"/>
  <c r="P434" i="14"/>
  <c r="O434" i="14"/>
  <c r="Q445" i="14"/>
  <c r="R445" i="14" s="1"/>
  <c r="S448" i="14"/>
  <c r="V448" i="14" s="1"/>
  <c r="U448" i="14"/>
  <c r="R467" i="14"/>
  <c r="Q477" i="14"/>
  <c r="R477" i="14" s="1"/>
  <c r="Q479" i="14"/>
  <c r="R479" i="14"/>
  <c r="Q351" i="14"/>
  <c r="R351" i="14" s="1"/>
  <c r="O353" i="14"/>
  <c r="Q359" i="14"/>
  <c r="O361" i="14"/>
  <c r="P365" i="14"/>
  <c r="O365" i="14"/>
  <c r="P370" i="14"/>
  <c r="O371" i="14"/>
  <c r="O372" i="14"/>
  <c r="R375" i="14"/>
  <c r="P381" i="14"/>
  <c r="P386" i="14"/>
  <c r="R386" i="14" s="1"/>
  <c r="Q392" i="14"/>
  <c r="O402" i="14"/>
  <c r="P406" i="14"/>
  <c r="O406" i="14"/>
  <c r="O410" i="14"/>
  <c r="P414" i="14"/>
  <c r="O414" i="14"/>
  <c r="O418" i="14"/>
  <c r="Q424" i="14"/>
  <c r="R424" i="14" s="1"/>
  <c r="P439" i="14"/>
  <c r="R480" i="14"/>
  <c r="Q480" i="14"/>
  <c r="Q368" i="14"/>
  <c r="R385" i="14"/>
  <c r="Q400" i="14"/>
  <c r="R400" i="14" s="1"/>
  <c r="Q439" i="14"/>
  <c r="R439" i="14" s="1"/>
  <c r="Q446" i="14"/>
  <c r="R446" i="14" s="1"/>
  <c r="U475" i="14"/>
  <c r="S475" i="14"/>
  <c r="V475" i="14" s="1"/>
  <c r="P487" i="14"/>
  <c r="Q487" i="14" s="1"/>
  <c r="R487" i="14" s="1"/>
  <c r="P488" i="14"/>
  <c r="O488" i="14"/>
  <c r="R505" i="14"/>
  <c r="U519" i="14"/>
  <c r="S519" i="14"/>
  <c r="V519" i="14" s="1"/>
  <c r="P544" i="14"/>
  <c r="O544" i="14"/>
  <c r="P616" i="14"/>
  <c r="O616" i="14"/>
  <c r="Q641" i="14"/>
  <c r="R641" i="14" s="1"/>
  <c r="O428" i="14"/>
  <c r="O435" i="14"/>
  <c r="P468" i="14"/>
  <c r="O468" i="14"/>
  <c r="P471" i="14"/>
  <c r="Q471" i="14" s="1"/>
  <c r="O472" i="14"/>
  <c r="R499" i="14"/>
  <c r="R512" i="14"/>
  <c r="Q512" i="14"/>
  <c r="O522" i="14"/>
  <c r="P522" i="14"/>
  <c r="P528" i="14"/>
  <c r="O528" i="14"/>
  <c r="Q539" i="14"/>
  <c r="R539" i="14" s="1"/>
  <c r="O542" i="14"/>
  <c r="P568" i="14"/>
  <c r="O568" i="14"/>
  <c r="R593" i="14"/>
  <c r="Q593" i="14"/>
  <c r="R598" i="14"/>
  <c r="Q598" i="14"/>
  <c r="Q678" i="14"/>
  <c r="R678" i="14"/>
  <c r="P440" i="14"/>
  <c r="Q440" i="14" s="1"/>
  <c r="Q449" i="14"/>
  <c r="R449" i="14" s="1"/>
  <c r="Q457" i="14"/>
  <c r="R457" i="14" s="1"/>
  <c r="O465" i="14"/>
  <c r="P473" i="14"/>
  <c r="R474" i="14"/>
  <c r="Q474" i="14"/>
  <c r="Q483" i="14"/>
  <c r="R496" i="14"/>
  <c r="Q496" i="14"/>
  <c r="Q498" i="14"/>
  <c r="R498" i="14" s="1"/>
  <c r="P510" i="14"/>
  <c r="Q510" i="14" s="1"/>
  <c r="R510" i="14" s="1"/>
  <c r="Q526" i="14"/>
  <c r="R526" i="14" s="1"/>
  <c r="P533" i="14"/>
  <c r="O533" i="14"/>
  <c r="Q694" i="14"/>
  <c r="R694" i="14" s="1"/>
  <c r="O436" i="14"/>
  <c r="O443" i="14"/>
  <c r="O444" i="14"/>
  <c r="O451" i="14"/>
  <c r="O452" i="14"/>
  <c r="O459" i="14"/>
  <c r="P460" i="14"/>
  <c r="O460" i="14"/>
  <c r="P463" i="14"/>
  <c r="R484" i="14"/>
  <c r="O520" i="14"/>
  <c r="P520" i="14"/>
  <c r="U559" i="14"/>
  <c r="S559" i="14"/>
  <c r="V559" i="14" s="1"/>
  <c r="R573" i="14"/>
  <c r="Q573" i="14"/>
  <c r="S611" i="14"/>
  <c r="V611" i="14" s="1"/>
  <c r="U611" i="14"/>
  <c r="P648" i="14"/>
  <c r="O648" i="14"/>
  <c r="O425" i="14"/>
  <c r="Q431" i="14"/>
  <c r="R431" i="14" s="1"/>
  <c r="O432" i="14"/>
  <c r="O442" i="14"/>
  <c r="O450" i="14"/>
  <c r="O458" i="14"/>
  <c r="P465" i="14"/>
  <c r="O466" i="14"/>
  <c r="Q484" i="14"/>
  <c r="O491" i="14"/>
  <c r="P507" i="14"/>
  <c r="O507" i="14"/>
  <c r="P531" i="14"/>
  <c r="O531" i="14"/>
  <c r="R534" i="14"/>
  <c r="Q534" i="14"/>
  <c r="P571" i="14"/>
  <c r="O571" i="14"/>
  <c r="R576" i="14"/>
  <c r="Q576" i="14"/>
  <c r="P709" i="14"/>
  <c r="O709" i="14"/>
  <c r="O381" i="14"/>
  <c r="O389" i="14"/>
  <c r="O397" i="14"/>
  <c r="Q403" i="14"/>
  <c r="R403" i="14" s="1"/>
  <c r="O405" i="14"/>
  <c r="Q411" i="14"/>
  <c r="O413" i="14"/>
  <c r="Q419" i="14"/>
  <c r="O461" i="14"/>
  <c r="Q467" i="14"/>
  <c r="Q469" i="14"/>
  <c r="R469" i="14" s="1"/>
  <c r="R470" i="14"/>
  <c r="P483" i="14"/>
  <c r="R483" i="14" s="1"/>
  <c r="Q490" i="14"/>
  <c r="R490" i="14" s="1"/>
  <c r="P494" i="14"/>
  <c r="O494" i="14"/>
  <c r="O497" i="14"/>
  <c r="P497" i="14"/>
  <c r="Q502" i="14"/>
  <c r="R502" i="14" s="1"/>
  <c r="P504" i="14"/>
  <c r="O504" i="14"/>
  <c r="O506" i="14"/>
  <c r="Q550" i="14"/>
  <c r="R550" i="14" s="1"/>
  <c r="Q578" i="14"/>
  <c r="R578" i="14" s="1"/>
  <c r="P602" i="14"/>
  <c r="O602" i="14"/>
  <c r="Q628" i="14"/>
  <c r="R628" i="14" s="1"/>
  <c r="Q659" i="14"/>
  <c r="R659" i="14" s="1"/>
  <c r="P423" i="14"/>
  <c r="P430" i="14"/>
  <c r="P436" i="14"/>
  <c r="P438" i="14"/>
  <c r="Q438" i="14" s="1"/>
  <c r="P444" i="14"/>
  <c r="P446" i="14"/>
  <c r="P452" i="14"/>
  <c r="P454" i="14"/>
  <c r="Q454" i="14" s="1"/>
  <c r="R454" i="14" s="1"/>
  <c r="O462" i="14"/>
  <c r="O481" i="14"/>
  <c r="P485" i="14"/>
  <c r="O485" i="14"/>
  <c r="P501" i="14"/>
  <c r="O501" i="14"/>
  <c r="Q509" i="14"/>
  <c r="R509" i="14" s="1"/>
  <c r="R517" i="14"/>
  <c r="Q517" i="14"/>
  <c r="Q537" i="14"/>
  <c r="R537" i="14" s="1"/>
  <c r="O546" i="14"/>
  <c r="P546" i="14"/>
  <c r="R558" i="14"/>
  <c r="Q558" i="14"/>
  <c r="P587" i="14"/>
  <c r="O587" i="14"/>
  <c r="P638" i="14"/>
  <c r="O638" i="14"/>
  <c r="P654" i="14"/>
  <c r="O654" i="14"/>
  <c r="O486" i="14"/>
  <c r="P525" i="14"/>
  <c r="O525" i="14"/>
  <c r="O529" i="14"/>
  <c r="Q538" i="14"/>
  <c r="R538" i="14" s="1"/>
  <c r="P543" i="14"/>
  <c r="Q543" i="14" s="1"/>
  <c r="R543" i="14" s="1"/>
  <c r="P548" i="14"/>
  <c r="P557" i="14"/>
  <c r="O557" i="14"/>
  <c r="O561" i="14"/>
  <c r="O570" i="14"/>
  <c r="Q574" i="14"/>
  <c r="R574" i="14" s="1"/>
  <c r="P579" i="14"/>
  <c r="O579" i="14"/>
  <c r="Q582" i="14"/>
  <c r="R582" i="14" s="1"/>
  <c r="P603" i="14"/>
  <c r="O603" i="14"/>
  <c r="Q617" i="14"/>
  <c r="R617" i="14" s="1"/>
  <c r="P624" i="14"/>
  <c r="O624" i="14"/>
  <c r="R649" i="14"/>
  <c r="Q649" i="14"/>
  <c r="Q661" i="14"/>
  <c r="R661" i="14" s="1"/>
  <c r="Q670" i="14"/>
  <c r="R670" i="14"/>
  <c r="O676" i="14"/>
  <c r="P676" i="14"/>
  <c r="O489" i="14"/>
  <c r="P500" i="14"/>
  <c r="O500" i="14"/>
  <c r="P511" i="14"/>
  <c r="Q511" i="14" s="1"/>
  <c r="P514" i="14"/>
  <c r="R515" i="14"/>
  <c r="P530" i="14"/>
  <c r="P581" i="14"/>
  <c r="R601" i="14"/>
  <c r="Q601" i="14"/>
  <c r="Q620" i="14"/>
  <c r="R620" i="14" s="1"/>
  <c r="P630" i="14"/>
  <c r="O630" i="14"/>
  <c r="Q652" i="14"/>
  <c r="R652" i="14" s="1"/>
  <c r="O664" i="14"/>
  <c r="P664" i="14"/>
  <c r="Q683" i="14"/>
  <c r="P508" i="14"/>
  <c r="O508" i="14"/>
  <c r="O521" i="14"/>
  <c r="O572" i="14"/>
  <c r="P572" i="14"/>
  <c r="P575" i="14"/>
  <c r="O575" i="14"/>
  <c r="Q586" i="14"/>
  <c r="R586" i="14" s="1"/>
  <c r="P600" i="14"/>
  <c r="O600" i="14"/>
  <c r="Q606" i="14"/>
  <c r="R606" i="14" s="1"/>
  <c r="P622" i="14"/>
  <c r="O622" i="14"/>
  <c r="R644" i="14"/>
  <c r="Q644" i="14"/>
  <c r="R671" i="14"/>
  <c r="Q671" i="14"/>
  <c r="Q677" i="14"/>
  <c r="R677" i="14" s="1"/>
  <c r="O681" i="14"/>
  <c r="P681" i="14"/>
  <c r="Q692" i="14"/>
  <c r="R692" i="14" s="1"/>
  <c r="Q766" i="14"/>
  <c r="R766" i="14" s="1"/>
  <c r="Q774" i="14"/>
  <c r="R774" i="14"/>
  <c r="P492" i="14"/>
  <c r="Q492" i="14" s="1"/>
  <c r="P532" i="14"/>
  <c r="P541" i="14"/>
  <c r="O541" i="14"/>
  <c r="R545" i="14"/>
  <c r="Q547" i="14"/>
  <c r="R547" i="14" s="1"/>
  <c r="Q551" i="14"/>
  <c r="R551" i="14" s="1"/>
  <c r="R554" i="14"/>
  <c r="Q554" i="14"/>
  <c r="P560" i="14"/>
  <c r="O560" i="14"/>
  <c r="P566" i="14"/>
  <c r="O566" i="14"/>
  <c r="Q569" i="14"/>
  <c r="R569" i="14" s="1"/>
  <c r="R580" i="14"/>
  <c r="Q590" i="14"/>
  <c r="R590" i="14" s="1"/>
  <c r="P595" i="14"/>
  <c r="O595" i="14"/>
  <c r="Q633" i="14"/>
  <c r="R633" i="14" s="1"/>
  <c r="P640" i="14"/>
  <c r="O640" i="14"/>
  <c r="Q655" i="14"/>
  <c r="P685" i="14"/>
  <c r="O685" i="14"/>
  <c r="P495" i="14"/>
  <c r="Q495" i="14" s="1"/>
  <c r="P517" i="14"/>
  <c r="O523" i="14"/>
  <c r="R563" i="14"/>
  <c r="P565" i="14"/>
  <c r="O565" i="14"/>
  <c r="P577" i="14"/>
  <c r="Q585" i="14"/>
  <c r="R585" i="14" s="1"/>
  <c r="P614" i="14"/>
  <c r="O614" i="14"/>
  <c r="Q636" i="14"/>
  <c r="R636" i="14" s="1"/>
  <c r="P646" i="14"/>
  <c r="O646" i="14"/>
  <c r="P682" i="14"/>
  <c r="O682" i="14"/>
  <c r="O513" i="14"/>
  <c r="R514" i="14"/>
  <c r="Q514" i="14"/>
  <c r="P516" i="14"/>
  <c r="O516" i="14"/>
  <c r="Q518" i="14"/>
  <c r="R518" i="14" s="1"/>
  <c r="Q530" i="14"/>
  <c r="R530" i="14" s="1"/>
  <c r="P535" i="14"/>
  <c r="Q535" i="14" s="1"/>
  <c r="P536" i="14"/>
  <c r="O536" i="14"/>
  <c r="P549" i="14"/>
  <c r="O549" i="14"/>
  <c r="O553" i="14"/>
  <c r="Q555" i="14"/>
  <c r="R555" i="14" s="1"/>
  <c r="P562" i="14"/>
  <c r="O562" i="14"/>
  <c r="O589" i="14"/>
  <c r="P589" i="14"/>
  <c r="O605" i="14"/>
  <c r="P609" i="14"/>
  <c r="O609" i="14"/>
  <c r="Q625" i="14"/>
  <c r="R625" i="14" s="1"/>
  <c r="P632" i="14"/>
  <c r="O632" i="14"/>
  <c r="Q666" i="14"/>
  <c r="R666" i="14" s="1"/>
  <c r="O524" i="14"/>
  <c r="O532" i="14"/>
  <c r="O540" i="14"/>
  <c r="O548" i="14"/>
  <c r="O556" i="14"/>
  <c r="P567" i="14"/>
  <c r="O567" i="14"/>
  <c r="O577" i="14"/>
  <c r="P578" i="14"/>
  <c r="Q580" i="14"/>
  <c r="O581" i="14"/>
  <c r="O594" i="14"/>
  <c r="Q596" i="14"/>
  <c r="R596" i="14" s="1"/>
  <c r="Q626" i="14"/>
  <c r="R626" i="14" s="1"/>
  <c r="Q634" i="14"/>
  <c r="Q642" i="14"/>
  <c r="Q650" i="14"/>
  <c r="P657" i="14"/>
  <c r="R657" i="14" s="1"/>
  <c r="Q713" i="14"/>
  <c r="R713" i="14" s="1"/>
  <c r="Q741" i="14"/>
  <c r="R741" i="14"/>
  <c r="O564" i="14"/>
  <c r="P583" i="14"/>
  <c r="P584" i="14"/>
  <c r="O584" i="14"/>
  <c r="P601" i="14"/>
  <c r="R618" i="14"/>
  <c r="R634" i="14"/>
  <c r="R642" i="14"/>
  <c r="R650" i="14"/>
  <c r="P674" i="14"/>
  <c r="O597" i="14"/>
  <c r="P599" i="14"/>
  <c r="O604" i="14"/>
  <c r="O613" i="14"/>
  <c r="P619" i="14"/>
  <c r="O619" i="14"/>
  <c r="O621" i="14"/>
  <c r="P627" i="14"/>
  <c r="O627" i="14"/>
  <c r="O629" i="14"/>
  <c r="P635" i="14"/>
  <c r="O635" i="14"/>
  <c r="O637" i="14"/>
  <c r="P643" i="14"/>
  <c r="O643" i="14"/>
  <c r="O645" i="14"/>
  <c r="P651" i="14"/>
  <c r="O651" i="14"/>
  <c r="O653" i="14"/>
  <c r="P665" i="14"/>
  <c r="O665" i="14"/>
  <c r="P669" i="14"/>
  <c r="O669" i="14"/>
  <c r="Q687" i="14"/>
  <c r="R687" i="14"/>
  <c r="P608" i="14"/>
  <c r="O608" i="14"/>
  <c r="U610" i="14"/>
  <c r="S610" i="14"/>
  <c r="V610" i="14" s="1"/>
  <c r="P671" i="14"/>
  <c r="R695" i="14"/>
  <c r="Q711" i="14"/>
  <c r="R711" i="14"/>
  <c r="P570" i="14"/>
  <c r="P592" i="14"/>
  <c r="O592" i="14"/>
  <c r="T610" i="14"/>
  <c r="O612" i="14"/>
  <c r="P615" i="14"/>
  <c r="Q657" i="14"/>
  <c r="P662" i="14"/>
  <c r="O662" i="14"/>
  <c r="Q667" i="14"/>
  <c r="R667" i="14" s="1"/>
  <c r="P683" i="14"/>
  <c r="R683" i="14" s="1"/>
  <c r="P744" i="14"/>
  <c r="O744" i="14"/>
  <c r="O583" i="14"/>
  <c r="O591" i="14"/>
  <c r="O599" i="14"/>
  <c r="O607" i="14"/>
  <c r="O615" i="14"/>
  <c r="O623" i="14"/>
  <c r="O631" i="14"/>
  <c r="O639" i="14"/>
  <c r="O647" i="14"/>
  <c r="O668" i="14"/>
  <c r="O674" i="14"/>
  <c r="P675" i="14"/>
  <c r="P680" i="14"/>
  <c r="O680" i="14"/>
  <c r="R689" i="14"/>
  <c r="Q695" i="14"/>
  <c r="P701" i="14"/>
  <c r="O701" i="14"/>
  <c r="O705" i="14"/>
  <c r="P707" i="14"/>
  <c r="O672" i="14"/>
  <c r="P679" i="14"/>
  <c r="Q679" i="14" s="1"/>
  <c r="Q686" i="14"/>
  <c r="R686" i="14" s="1"/>
  <c r="P689" i="14"/>
  <c r="Q689" i="14" s="1"/>
  <c r="P691" i="14"/>
  <c r="Q691" i="14" s="1"/>
  <c r="R691" i="14" s="1"/>
  <c r="R697" i="14"/>
  <c r="P699" i="14"/>
  <c r="Q715" i="14"/>
  <c r="R715" i="14" s="1"/>
  <c r="P722" i="14"/>
  <c r="Q724" i="14"/>
  <c r="R724" i="14" s="1"/>
  <c r="P735" i="14"/>
  <c r="P655" i="14"/>
  <c r="R655" i="14" s="1"/>
  <c r="P693" i="14"/>
  <c r="O693" i="14"/>
  <c r="P696" i="14"/>
  <c r="O716" i="14"/>
  <c r="P720" i="14"/>
  <c r="P736" i="14"/>
  <c r="O736" i="14"/>
  <c r="O747" i="14"/>
  <c r="P747" i="14"/>
  <c r="Q658" i="14"/>
  <c r="P690" i="14"/>
  <c r="O690" i="14"/>
  <c r="U703" i="14"/>
  <c r="W703" i="14" s="1"/>
  <c r="X703" i="14" s="1"/>
  <c r="S703" i="14"/>
  <c r="V703" i="14" s="1"/>
  <c r="R708" i="14"/>
  <c r="R718" i="14"/>
  <c r="Q718" i="14"/>
  <c r="R731" i="14"/>
  <c r="Q731" i="14"/>
  <c r="R750" i="14"/>
  <c r="Q750" i="14"/>
  <c r="O656" i="14"/>
  <c r="P663" i="14"/>
  <c r="Q663" i="14" s="1"/>
  <c r="O673" i="14"/>
  <c r="O700" i="14"/>
  <c r="P704" i="14"/>
  <c r="Q710" i="14"/>
  <c r="R710" i="14" s="1"/>
  <c r="R658" i="14"/>
  <c r="O660" i="14"/>
  <c r="P667" i="14"/>
  <c r="O684" i="14"/>
  <c r="Q702" i="14"/>
  <c r="R702" i="14" s="1"/>
  <c r="Q708" i="14"/>
  <c r="P717" i="14"/>
  <c r="O717" i="14"/>
  <c r="R725" i="14"/>
  <c r="P732" i="14"/>
  <c r="O732" i="14"/>
  <c r="Q758" i="14"/>
  <c r="R758" i="14" s="1"/>
  <c r="R743" i="14"/>
  <c r="R752" i="14"/>
  <c r="Q752" i="14"/>
  <c r="R763" i="14"/>
  <c r="U830" i="14"/>
  <c r="S830" i="14"/>
  <c r="V830" i="14" s="1"/>
  <c r="O688" i="14"/>
  <c r="O696" i="14"/>
  <c r="O704" i="14"/>
  <c r="O712" i="14"/>
  <c r="O720" i="14"/>
  <c r="O722" i="14"/>
  <c r="O728" i="14"/>
  <c r="P729" i="14"/>
  <c r="P737" i="14"/>
  <c r="O739" i="14"/>
  <c r="P741" i="14"/>
  <c r="O742" i="14"/>
  <c r="O748" i="14"/>
  <c r="R761" i="14"/>
  <c r="P777" i="14"/>
  <c r="O726" i="14"/>
  <c r="P733" i="14"/>
  <c r="P738" i="14"/>
  <c r="P743" i="14"/>
  <c r="Q749" i="14"/>
  <c r="R749" i="14" s="1"/>
  <c r="Q760" i="14"/>
  <c r="R760" i="14" s="1"/>
  <c r="P767" i="14"/>
  <c r="O698" i="14"/>
  <c r="O706" i="14"/>
  <c r="O714" i="14"/>
  <c r="P721" i="14"/>
  <c r="O730" i="14"/>
  <c r="O740" i="14"/>
  <c r="Q743" i="14"/>
  <c r="Q745" i="14"/>
  <c r="O755" i="14"/>
  <c r="Q757" i="14"/>
  <c r="R757" i="14" s="1"/>
  <c r="P759" i="14"/>
  <c r="O759" i="14"/>
  <c r="P762" i="14"/>
  <c r="Q763" i="14"/>
  <c r="O771" i="14"/>
  <c r="Q779" i="14"/>
  <c r="R779" i="14"/>
  <c r="P828" i="14"/>
  <c r="O828" i="14"/>
  <c r="O719" i="14"/>
  <c r="O723" i="14"/>
  <c r="Q725" i="14"/>
  <c r="O734" i="14"/>
  <c r="R745" i="14"/>
  <c r="Q756" i="14"/>
  <c r="R756" i="14" s="1"/>
  <c r="R782" i="14"/>
  <c r="Q795" i="14"/>
  <c r="R795" i="14" s="1"/>
  <c r="P726" i="14"/>
  <c r="P754" i="14"/>
  <c r="P755" i="14"/>
  <c r="P764" i="14"/>
  <c r="O764" i="14"/>
  <c r="R765" i="14"/>
  <c r="Q765" i="14"/>
  <c r="R769" i="14"/>
  <c r="Q769" i="14"/>
  <c r="R773" i="14"/>
  <c r="Q773" i="14"/>
  <c r="Q786" i="14"/>
  <c r="O721" i="14"/>
  <c r="R727" i="14"/>
  <c r="O751" i="14"/>
  <c r="P753" i="14"/>
  <c r="Q753" i="14" s="1"/>
  <c r="P772" i="14"/>
  <c r="O772" i="14"/>
  <c r="Q778" i="14"/>
  <c r="R778" i="14" s="1"/>
  <c r="R784" i="14"/>
  <c r="Q784" i="14"/>
  <c r="P789" i="14"/>
  <c r="O738" i="14"/>
  <c r="O746" i="14"/>
  <c r="O754" i="14"/>
  <c r="O762" i="14"/>
  <c r="Q768" i="14"/>
  <c r="R768" i="14" s="1"/>
  <c r="O770" i="14"/>
  <c r="O777" i="14"/>
  <c r="O783" i="14"/>
  <c r="P784" i="14"/>
  <c r="Q800" i="14"/>
  <c r="R800" i="14" s="1"/>
  <c r="Q808" i="14"/>
  <c r="R808" i="14" s="1"/>
  <c r="R816" i="14"/>
  <c r="Q816" i="14"/>
  <c r="P848" i="14"/>
  <c r="O848" i="14"/>
  <c r="O767" i="14"/>
  <c r="O775" i="14"/>
  <c r="O781" i="14"/>
  <c r="O787" i="14"/>
  <c r="P793" i="14"/>
  <c r="P799" i="14"/>
  <c r="O799" i="14"/>
  <c r="P807" i="14"/>
  <c r="O807" i="14"/>
  <c r="P815" i="14"/>
  <c r="O815" i="14"/>
  <c r="R824" i="14"/>
  <c r="Q824" i="14"/>
  <c r="Q842" i="14"/>
  <c r="R842" i="14" s="1"/>
  <c r="P845" i="14"/>
  <c r="O845" i="14"/>
  <c r="P776" i="14"/>
  <c r="O785" i="14"/>
  <c r="P788" i="14"/>
  <c r="O788" i="14"/>
  <c r="O797" i="14"/>
  <c r="Q805" i="14"/>
  <c r="R805" i="14" s="1"/>
  <c r="R813" i="14"/>
  <c r="Q813" i="14"/>
  <c r="Q821" i="14"/>
  <c r="R821" i="14" s="1"/>
  <c r="P823" i="14"/>
  <c r="O823" i="14"/>
  <c r="Q832" i="14"/>
  <c r="S878" i="14"/>
  <c r="V878" i="14" s="1"/>
  <c r="U878" i="14"/>
  <c r="P882" i="14"/>
  <c r="O882" i="14"/>
  <c r="Q780" i="14"/>
  <c r="R780" i="14" s="1"/>
  <c r="R811" i="14"/>
  <c r="R819" i="14"/>
  <c r="R835" i="14"/>
  <c r="Q854" i="14"/>
  <c r="R854" i="14" s="1"/>
  <c r="P781" i="14"/>
  <c r="O776" i="14"/>
  <c r="P785" i="14"/>
  <c r="O790" i="14"/>
  <c r="Q792" i="14"/>
  <c r="R792" i="14" s="1"/>
  <c r="P802" i="14"/>
  <c r="P810" i="14"/>
  <c r="P818" i="14"/>
  <c r="Q825" i="14"/>
  <c r="R825" i="14" s="1"/>
  <c r="O844" i="14"/>
  <c r="P844" i="14"/>
  <c r="R857" i="14"/>
  <c r="U862" i="14"/>
  <c r="S862" i="14"/>
  <c r="V862" i="14" s="1"/>
  <c r="R786" i="14"/>
  <c r="R791" i="14"/>
  <c r="Q791" i="14"/>
  <c r="O794" i="14"/>
  <c r="P796" i="14"/>
  <c r="O796" i="14"/>
  <c r="P798" i="14"/>
  <c r="P806" i="14"/>
  <c r="P814" i="14"/>
  <c r="R827" i="14"/>
  <c r="Q827" i="14"/>
  <c r="U893" i="14"/>
  <c r="S893" i="14"/>
  <c r="V893" i="14" s="1"/>
  <c r="O789" i="14"/>
  <c r="Q803" i="14"/>
  <c r="R803" i="14" s="1"/>
  <c r="Q811" i="14"/>
  <c r="Q819" i="14"/>
  <c r="P825" i="14"/>
  <c r="O833" i="14"/>
  <c r="O836" i="14"/>
  <c r="R859" i="14"/>
  <c r="R872" i="14"/>
  <c r="Q872" i="14"/>
  <c r="P901" i="14"/>
  <c r="O901" i="14"/>
  <c r="O802" i="14"/>
  <c r="O810" i="14"/>
  <c r="O818" i="14"/>
  <c r="P839" i="14"/>
  <c r="O839" i="14"/>
  <c r="P842" i="14"/>
  <c r="P858" i="14"/>
  <c r="Q858" i="14" s="1"/>
  <c r="P883" i="14"/>
  <c r="O883" i="14"/>
  <c r="P847" i="14"/>
  <c r="O847" i="14"/>
  <c r="Q849" i="14"/>
  <c r="Q852" i="14"/>
  <c r="R864" i="14"/>
  <c r="Q864" i="14"/>
  <c r="P870" i="14"/>
  <c r="Q924" i="14"/>
  <c r="R924" i="14" s="1"/>
  <c r="O804" i="14"/>
  <c r="O812" i="14"/>
  <c r="O820" i="14"/>
  <c r="P826" i="14"/>
  <c r="Q826" i="14" s="1"/>
  <c r="O829" i="14"/>
  <c r="P831" i="14"/>
  <c r="O831" i="14"/>
  <c r="Q835" i="14"/>
  <c r="O837" i="14"/>
  <c r="R840" i="14"/>
  <c r="P843" i="14"/>
  <c r="R849" i="14"/>
  <c r="O853" i="14"/>
  <c r="O861" i="14"/>
  <c r="P863" i="14"/>
  <c r="O863" i="14"/>
  <c r="Q880" i="14"/>
  <c r="R880" i="14" s="1"/>
  <c r="O793" i="14"/>
  <c r="O801" i="14"/>
  <c r="O809" i="14"/>
  <c r="O817" i="14"/>
  <c r="O841" i="14"/>
  <c r="O846" i="14"/>
  <c r="P852" i="14"/>
  <c r="R852" i="14" s="1"/>
  <c r="P860" i="14"/>
  <c r="O860" i="14"/>
  <c r="Q875" i="14"/>
  <c r="R875" i="14" s="1"/>
  <c r="Q884" i="14"/>
  <c r="R884" i="14"/>
  <c r="O798" i="14"/>
  <c r="O806" i="14"/>
  <c r="O814" i="14"/>
  <c r="O822" i="14"/>
  <c r="Q838" i="14"/>
  <c r="R838" i="14" s="1"/>
  <c r="R851" i="14"/>
  <c r="P855" i="14"/>
  <c r="O855" i="14"/>
  <c r="O856" i="14"/>
  <c r="Q857" i="14"/>
  <c r="R873" i="14"/>
  <c r="Q877" i="14"/>
  <c r="R903" i="14"/>
  <c r="Q903" i="14"/>
  <c r="R832" i="14"/>
  <c r="P834" i="14"/>
  <c r="Q834" i="14" s="1"/>
  <c r="R834" i="14" s="1"/>
  <c r="P850" i="14"/>
  <c r="Q850" i="14" s="1"/>
  <c r="Q868" i="14"/>
  <c r="R868" i="14" s="1"/>
  <c r="R869" i="14"/>
  <c r="Q881" i="14"/>
  <c r="R881" i="14" s="1"/>
  <c r="Q913" i="14"/>
  <c r="R913" i="14" s="1"/>
  <c r="R916" i="14"/>
  <c r="Q888" i="14"/>
  <c r="R888" i="14" s="1"/>
  <c r="P890" i="14"/>
  <c r="O890" i="14"/>
  <c r="Q892" i="14"/>
  <c r="U902" i="14"/>
  <c r="S902" i="14"/>
  <c r="V902" i="14" s="1"/>
  <c r="P907" i="14"/>
  <c r="O907" i="14"/>
  <c r="U927" i="14"/>
  <c r="S927" i="14"/>
  <c r="V927" i="14" s="1"/>
  <c r="P874" i="14"/>
  <c r="O874" i="14"/>
  <c r="R892" i="14"/>
  <c r="R895" i="14"/>
  <c r="U919" i="14"/>
  <c r="S919" i="14"/>
  <c r="V919" i="14" s="1"/>
  <c r="P866" i="14"/>
  <c r="O866" i="14"/>
  <c r="O900" i="14"/>
  <c r="R905" i="14"/>
  <c r="R979" i="14"/>
  <c r="Q979" i="14"/>
  <c r="P877" i="14"/>
  <c r="R877" i="14" s="1"/>
  <c r="O886" i="14"/>
  <c r="O894" i="14"/>
  <c r="Q895" i="14"/>
  <c r="O915" i="14"/>
  <c r="Q931" i="14"/>
  <c r="R931" i="14" s="1"/>
  <c r="Q939" i="14"/>
  <c r="R939" i="14" s="1"/>
  <c r="S945" i="14"/>
  <c r="V945" i="14" s="1"/>
  <c r="U945" i="14"/>
  <c r="T945" i="14"/>
  <c r="Q876" i="14"/>
  <c r="R876" i="14" s="1"/>
  <c r="R887" i="14"/>
  <c r="Q929" i="14"/>
  <c r="R929" i="14" s="1"/>
  <c r="Q865" i="14"/>
  <c r="R865" i="14" s="1"/>
  <c r="O879" i="14"/>
  <c r="O885" i="14"/>
  <c r="Q896" i="14"/>
  <c r="R896" i="14" s="1"/>
  <c r="Q867" i="14"/>
  <c r="R867" i="14" s="1"/>
  <c r="O871" i="14"/>
  <c r="P887" i="14"/>
  <c r="Q887" i="14" s="1"/>
  <c r="P889" i="14"/>
  <c r="Q889" i="14" s="1"/>
  <c r="R889" i="14" s="1"/>
  <c r="P891" i="14"/>
  <c r="R897" i="14"/>
  <c r="Q897" i="14"/>
  <c r="P899" i="14"/>
  <c r="Q906" i="14"/>
  <c r="R906" i="14" s="1"/>
  <c r="R932" i="14"/>
  <c r="O898" i="14"/>
  <c r="O910" i="14"/>
  <c r="P922" i="14"/>
  <c r="O922" i="14"/>
  <c r="R934" i="14"/>
  <c r="Q934" i="14"/>
  <c r="Q960" i="14"/>
  <c r="R960" i="14" s="1"/>
  <c r="P904" i="14"/>
  <c r="O904" i="14"/>
  <c r="P917" i="14"/>
  <c r="O917" i="14"/>
  <c r="P928" i="14"/>
  <c r="O928" i="14"/>
  <c r="P933" i="14"/>
  <c r="O933" i="14"/>
  <c r="P943" i="14"/>
  <c r="O943" i="14"/>
  <c r="Q952" i="14"/>
  <c r="R955" i="14"/>
  <c r="Q955" i="14"/>
  <c r="P920" i="14"/>
  <c r="O920" i="14"/>
  <c r="U935" i="14"/>
  <c r="W935" i="14" s="1"/>
  <c r="X935" i="14" s="1"/>
  <c r="T935" i="14"/>
  <c r="R937" i="14"/>
  <c r="P940" i="14"/>
  <c r="O940" i="14"/>
  <c r="P912" i="14"/>
  <c r="O912" i="14"/>
  <c r="R918" i="14"/>
  <c r="Q918" i="14"/>
  <c r="R921" i="14"/>
  <c r="U948" i="14"/>
  <c r="Q963" i="14"/>
  <c r="R963" i="14" s="1"/>
  <c r="O908" i="14"/>
  <c r="O909" i="14"/>
  <c r="Q916" i="14"/>
  <c r="P925" i="14"/>
  <c r="O925" i="14"/>
  <c r="O926" i="14"/>
  <c r="P931" i="14"/>
  <c r="P936" i="14"/>
  <c r="Q937" i="14"/>
  <c r="R942" i="14"/>
  <c r="Q942" i="14"/>
  <c r="P944" i="14"/>
  <c r="P947" i="14"/>
  <c r="O899" i="14"/>
  <c r="Q911" i="14"/>
  <c r="R911" i="14" s="1"/>
  <c r="Q921" i="14"/>
  <c r="P941" i="14"/>
  <c r="O941" i="14"/>
  <c r="S948" i="14"/>
  <c r="V948" i="14" s="1"/>
  <c r="R971" i="14"/>
  <c r="Q971" i="14"/>
  <c r="O914" i="14"/>
  <c r="P915" i="14"/>
  <c r="P923" i="14"/>
  <c r="Q923" i="14" s="1"/>
  <c r="R923" i="14" s="1"/>
  <c r="P930" i="14"/>
  <c r="O930" i="14"/>
  <c r="P938" i="14"/>
  <c r="O938" i="14"/>
  <c r="O936" i="14"/>
  <c r="O944" i="14"/>
  <c r="O947" i="14"/>
  <c r="P952" i="14"/>
  <c r="R952" i="14" s="1"/>
  <c r="O954" i="14"/>
  <c r="P954" i="14"/>
  <c r="O962" i="14"/>
  <c r="P962" i="14"/>
  <c r="O970" i="14"/>
  <c r="P970" i="14"/>
  <c r="O978" i="14"/>
  <c r="P978" i="14"/>
  <c r="P989" i="14"/>
  <c r="O989" i="14"/>
  <c r="P949" i="14"/>
  <c r="O949" i="14"/>
  <c r="P951" i="14"/>
  <c r="O951" i="14"/>
  <c r="Q993" i="14"/>
  <c r="R993" i="14" s="1"/>
  <c r="P995" i="14"/>
  <c r="O995" i="14"/>
  <c r="P1003" i="14"/>
  <c r="R1003" i="14"/>
  <c r="Q1003" i="14"/>
  <c r="R950" i="14"/>
  <c r="P956" i="14"/>
  <c r="O956" i="14"/>
  <c r="P964" i="14"/>
  <c r="O964" i="14"/>
  <c r="P972" i="14"/>
  <c r="O972" i="14"/>
  <c r="P980" i="14"/>
  <c r="O980" i="14"/>
  <c r="P987" i="14"/>
  <c r="O987" i="14"/>
  <c r="R996" i="14"/>
  <c r="P946" i="14"/>
  <c r="Q946" i="14" s="1"/>
  <c r="R961" i="14"/>
  <c r="R969" i="14"/>
  <c r="R977" i="14"/>
  <c r="P985" i="14"/>
  <c r="O994" i="14"/>
  <c r="R998" i="14"/>
  <c r="Q998" i="14"/>
  <c r="R958" i="14"/>
  <c r="Q958" i="14"/>
  <c r="R966" i="14"/>
  <c r="Q966" i="14"/>
  <c r="Q974" i="14"/>
  <c r="R974" i="14" s="1"/>
  <c r="R982" i="14"/>
  <c r="Q982" i="14"/>
  <c r="O988" i="14"/>
  <c r="P992" i="14"/>
  <c r="S953" i="14"/>
  <c r="V953" i="14" s="1"/>
  <c r="U953" i="14"/>
  <c r="W953" i="14" s="1"/>
  <c r="X953" i="14" s="1"/>
  <c r="P957" i="14"/>
  <c r="O957" i="14"/>
  <c r="P960" i="14"/>
  <c r="P965" i="14"/>
  <c r="O965" i="14"/>
  <c r="P968" i="14"/>
  <c r="Q968" i="14" s="1"/>
  <c r="P973" i="14"/>
  <c r="O973" i="14"/>
  <c r="P976" i="14"/>
  <c r="P981" i="14"/>
  <c r="O981" i="14"/>
  <c r="P984" i="14"/>
  <c r="O986" i="14"/>
  <c r="R990" i="14"/>
  <c r="Q990" i="14"/>
  <c r="P997" i="14"/>
  <c r="O997" i="14"/>
  <c r="O959" i="14"/>
  <c r="O967" i="14"/>
  <c r="O975" i="14"/>
  <c r="O983" i="14"/>
  <c r="P986" i="14"/>
  <c r="O991" i="14"/>
  <c r="P994" i="14"/>
  <c r="O999" i="14"/>
  <c r="P1002" i="14"/>
  <c r="O1004" i="14"/>
  <c r="O1001" i="14"/>
  <c r="O976" i="14"/>
  <c r="O984" i="14"/>
  <c r="O992" i="14"/>
  <c r="O1000" i="14"/>
  <c r="O1005" i="14"/>
  <c r="D24" i="1"/>
  <c r="B73" i="6"/>
  <c r="D25" i="1" s="1"/>
  <c r="J7" i="8"/>
  <c r="J8" i="8"/>
  <c r="J9" i="8"/>
  <c r="J10" i="8"/>
  <c r="J11" i="8"/>
  <c r="J12" i="8"/>
  <c r="J13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B80" i="6"/>
  <c r="B27" i="6" a="1"/>
  <c r="B27" i="6" s="1"/>
  <c r="B26" i="6" a="1"/>
  <c r="B26" i="6" s="1"/>
  <c r="B25" i="6"/>
  <c r="W893" i="14" l="1"/>
  <c r="X893" i="14" s="1"/>
  <c r="W830" i="14"/>
  <c r="X830" i="14" s="1"/>
  <c r="T55" i="14"/>
  <c r="T902" i="14"/>
  <c r="T364" i="14"/>
  <c r="W55" i="14"/>
  <c r="X55" i="14" s="1"/>
  <c r="T948" i="14"/>
  <c r="T475" i="14"/>
  <c r="W948" i="14"/>
  <c r="X948" i="14" s="1"/>
  <c r="T878" i="14"/>
  <c r="W927" i="14"/>
  <c r="X927" i="14" s="1"/>
  <c r="T862" i="14"/>
  <c r="W945" i="14"/>
  <c r="X945" i="14" s="1"/>
  <c r="T919" i="14"/>
  <c r="T953" i="14"/>
  <c r="T527" i="14"/>
  <c r="T8" i="16"/>
  <c r="W8" i="16"/>
  <c r="X8" i="16" s="1"/>
  <c r="W7" i="16"/>
  <c r="X7" i="16" s="1"/>
  <c r="U22" i="16"/>
  <c r="S22" i="16"/>
  <c r="V22" i="16" s="1"/>
  <c r="S150" i="16"/>
  <c r="V150" i="16" s="1"/>
  <c r="U150" i="16"/>
  <c r="T150" i="16"/>
  <c r="S387" i="16"/>
  <c r="V387" i="16" s="1"/>
  <c r="U387" i="16"/>
  <c r="S539" i="16"/>
  <c r="V539" i="16" s="1"/>
  <c r="U539" i="16"/>
  <c r="W539" i="16" s="1"/>
  <c r="X539" i="16" s="1"/>
  <c r="T539" i="16"/>
  <c r="U675" i="16"/>
  <c r="S675" i="16"/>
  <c r="V675" i="16" s="1"/>
  <c r="U750" i="16"/>
  <c r="W750" i="16" s="1"/>
  <c r="X750" i="16" s="1"/>
  <c r="S750" i="16"/>
  <c r="V750" i="16" s="1"/>
  <c r="T875" i="16"/>
  <c r="U875" i="16"/>
  <c r="S875" i="16"/>
  <c r="V875" i="16" s="1"/>
  <c r="U30" i="16"/>
  <c r="S30" i="16"/>
  <c r="V30" i="16" s="1"/>
  <c r="U155" i="16"/>
  <c r="S155" i="16"/>
  <c r="V155" i="16" s="1"/>
  <c r="U268" i="16"/>
  <c r="W268" i="16" s="1"/>
  <c r="X268" i="16" s="1"/>
  <c r="T268" i="16"/>
  <c r="S268" i="16"/>
  <c r="V268" i="16" s="1"/>
  <c r="S619" i="16"/>
  <c r="V619" i="16" s="1"/>
  <c r="U619" i="16"/>
  <c r="W619" i="16" s="1"/>
  <c r="X619" i="16" s="1"/>
  <c r="U592" i="16"/>
  <c r="S592" i="16"/>
  <c r="V592" i="16" s="1"/>
  <c r="U74" i="16"/>
  <c r="S74" i="16"/>
  <c r="V74" i="16" s="1"/>
  <c r="U189" i="16"/>
  <c r="W189" i="16" s="1"/>
  <c r="X189" i="16" s="1"/>
  <c r="S189" i="16"/>
  <c r="V189" i="16" s="1"/>
  <c r="T189" i="16"/>
  <c r="U212" i="16"/>
  <c r="T212" i="16"/>
  <c r="S212" i="16"/>
  <c r="V212" i="16" s="1"/>
  <c r="U762" i="16"/>
  <c r="S762" i="16"/>
  <c r="V762" i="16" s="1"/>
  <c r="S782" i="16"/>
  <c r="V782" i="16" s="1"/>
  <c r="U782" i="16"/>
  <c r="W782" i="16" s="1"/>
  <c r="X782" i="16" s="1"/>
  <c r="T266" i="16"/>
  <c r="S266" i="16"/>
  <c r="V266" i="16" s="1"/>
  <c r="U266" i="16"/>
  <c r="S430" i="16"/>
  <c r="V430" i="16" s="1"/>
  <c r="U430" i="16"/>
  <c r="S595" i="16"/>
  <c r="V595" i="16" s="1"/>
  <c r="U595" i="16"/>
  <c r="W595" i="16" s="1"/>
  <c r="X595" i="16" s="1"/>
  <c r="T595" i="16"/>
  <c r="U699" i="16"/>
  <c r="W699" i="16" s="1"/>
  <c r="X699" i="16" s="1"/>
  <c r="S699" i="16"/>
  <c r="V699" i="16" s="1"/>
  <c r="S134" i="16"/>
  <c r="V134" i="16" s="1"/>
  <c r="U134" i="16"/>
  <c r="S395" i="16"/>
  <c r="V395" i="16" s="1"/>
  <c r="U395" i="16"/>
  <c r="S475" i="16"/>
  <c r="V475" i="16" s="1"/>
  <c r="U475" i="16"/>
  <c r="W475" i="16" s="1"/>
  <c r="X475" i="16" s="1"/>
  <c r="T475" i="16"/>
  <c r="S255" i="16"/>
  <c r="V255" i="16" s="1"/>
  <c r="U255" i="16"/>
  <c r="W255" i="16" s="1"/>
  <c r="X255" i="16" s="1"/>
  <c r="T255" i="16"/>
  <c r="U908" i="16"/>
  <c r="W908" i="16" s="1"/>
  <c r="X908" i="16" s="1"/>
  <c r="T908" i="16"/>
  <c r="S908" i="16"/>
  <c r="V908" i="16" s="1"/>
  <c r="S989" i="16"/>
  <c r="V989" i="16" s="1"/>
  <c r="U989" i="16"/>
  <c r="U131" i="16"/>
  <c r="S131" i="16"/>
  <c r="V131" i="16" s="1"/>
  <c r="U244" i="16"/>
  <c r="S244" i="16"/>
  <c r="V244" i="16" s="1"/>
  <c r="U591" i="16"/>
  <c r="W591" i="16" s="1"/>
  <c r="X591" i="16" s="1"/>
  <c r="S591" i="16"/>
  <c r="V591" i="16" s="1"/>
  <c r="U836" i="16"/>
  <c r="S836" i="16"/>
  <c r="V836" i="16" s="1"/>
  <c r="U14" i="16"/>
  <c r="S14" i="16"/>
  <c r="V14" i="16" s="1"/>
  <c r="S550" i="16"/>
  <c r="V550" i="16" s="1"/>
  <c r="U550" i="16"/>
  <c r="W550" i="16" s="1"/>
  <c r="X550" i="16" s="1"/>
  <c r="U951" i="16"/>
  <c r="W951" i="16" s="1"/>
  <c r="X951" i="16" s="1"/>
  <c r="T951" i="16"/>
  <c r="S951" i="16"/>
  <c r="V951" i="16" s="1"/>
  <c r="S67" i="16"/>
  <c r="V67" i="16" s="1"/>
  <c r="U67" i="16"/>
  <c r="W67" i="16" s="1"/>
  <c r="X67" i="16" s="1"/>
  <c r="S299" i="16"/>
  <c r="V299" i="16" s="1"/>
  <c r="U299" i="16"/>
  <c r="W299" i="16" s="1"/>
  <c r="X299" i="16" s="1"/>
  <c r="T299" i="16"/>
  <c r="U648" i="16"/>
  <c r="S648" i="16"/>
  <c r="V648" i="16" s="1"/>
  <c r="S721" i="16"/>
  <c r="V721" i="16" s="1"/>
  <c r="U721" i="16"/>
  <c r="S745" i="16"/>
  <c r="V745" i="16" s="1"/>
  <c r="T745" i="16"/>
  <c r="U745" i="16"/>
  <c r="S930" i="16"/>
  <c r="V930" i="16" s="1"/>
  <c r="U930" i="16"/>
  <c r="W930" i="16" s="1"/>
  <c r="X930" i="16" s="1"/>
  <c r="T930" i="16"/>
  <c r="U197" i="16"/>
  <c r="S197" i="16"/>
  <c r="V197" i="16" s="1"/>
  <c r="T197" i="16"/>
  <c r="U368" i="16"/>
  <c r="W368" i="16" s="1"/>
  <c r="X368" i="16" s="1"/>
  <c r="S368" i="16"/>
  <c r="V368" i="16" s="1"/>
  <c r="S374" i="16"/>
  <c r="V374" i="16" s="1"/>
  <c r="U374" i="16"/>
  <c r="S779" i="16"/>
  <c r="V779" i="16" s="1"/>
  <c r="U779" i="16"/>
  <c r="W779" i="16" s="1"/>
  <c r="X779" i="16" s="1"/>
  <c r="T779" i="16"/>
  <c r="S978" i="16"/>
  <c r="V978" i="16" s="1"/>
  <c r="U978" i="16"/>
  <c r="T978" i="16"/>
  <c r="T386" i="16"/>
  <c r="S386" i="16"/>
  <c r="V386" i="16" s="1"/>
  <c r="U386" i="16"/>
  <c r="W386" i="16" s="1"/>
  <c r="X386" i="16" s="1"/>
  <c r="U522" i="16"/>
  <c r="W522" i="16" s="1"/>
  <c r="X522" i="16" s="1"/>
  <c r="T522" i="16"/>
  <c r="S522" i="16"/>
  <c r="V522" i="16" s="1"/>
  <c r="S881" i="16"/>
  <c r="V881" i="16" s="1"/>
  <c r="U881" i="16"/>
  <c r="W881" i="16" s="1"/>
  <c r="X881" i="16" s="1"/>
  <c r="U171" i="16"/>
  <c r="S171" i="16"/>
  <c r="V171" i="16" s="1"/>
  <c r="S753" i="16"/>
  <c r="V753" i="16" s="1"/>
  <c r="U753" i="16"/>
  <c r="S790" i="16"/>
  <c r="V790" i="16" s="1"/>
  <c r="U790" i="16"/>
  <c r="U878" i="16"/>
  <c r="S878" i="16"/>
  <c r="V878" i="16" s="1"/>
  <c r="U977" i="16"/>
  <c r="S977" i="16"/>
  <c r="V977" i="16" s="1"/>
  <c r="U167" i="16"/>
  <c r="W167" i="16" s="1"/>
  <c r="X167" i="16" s="1"/>
  <c r="S167" i="16"/>
  <c r="V167" i="16" s="1"/>
  <c r="T402" i="16"/>
  <c r="S402" i="16"/>
  <c r="V402" i="16" s="1"/>
  <c r="U402" i="16"/>
  <c r="U572" i="16"/>
  <c r="S572" i="16"/>
  <c r="V572" i="16" s="1"/>
  <c r="T572" i="16"/>
  <c r="U967" i="16"/>
  <c r="S967" i="16"/>
  <c r="V967" i="16" s="1"/>
  <c r="S323" i="16"/>
  <c r="V323" i="16" s="1"/>
  <c r="U323" i="16"/>
  <c r="U498" i="16"/>
  <c r="W498" i="16" s="1"/>
  <c r="X498" i="16" s="1"/>
  <c r="T498" i="16"/>
  <c r="S498" i="16"/>
  <c r="V498" i="16" s="1"/>
  <c r="S654" i="16"/>
  <c r="V654" i="16" s="1"/>
  <c r="U654" i="16"/>
  <c r="S949" i="16"/>
  <c r="V949" i="16" s="1"/>
  <c r="U949" i="16"/>
  <c r="T949" i="16"/>
  <c r="U104" i="16"/>
  <c r="W104" i="16" s="1"/>
  <c r="X104" i="16" s="1"/>
  <c r="S104" i="16"/>
  <c r="V104" i="16" s="1"/>
  <c r="S555" i="16"/>
  <c r="V555" i="16" s="1"/>
  <c r="U555" i="16"/>
  <c r="U783" i="16"/>
  <c r="S783" i="16"/>
  <c r="V783" i="16" s="1"/>
  <c r="T783" i="16"/>
  <c r="U897" i="16"/>
  <c r="S897" i="16"/>
  <c r="V897" i="16" s="1"/>
  <c r="U608" i="16"/>
  <c r="W608" i="16" s="1"/>
  <c r="X608" i="16" s="1"/>
  <c r="T608" i="16"/>
  <c r="S608" i="16"/>
  <c r="V608" i="16" s="1"/>
  <c r="S697" i="16"/>
  <c r="V697" i="16" s="1"/>
  <c r="U697" i="16"/>
  <c r="W697" i="16" s="1"/>
  <c r="X697" i="16" s="1"/>
  <c r="U656" i="16"/>
  <c r="S656" i="16"/>
  <c r="V656" i="16" s="1"/>
  <c r="U903" i="16"/>
  <c r="W903" i="16" s="1"/>
  <c r="X903" i="16" s="1"/>
  <c r="S903" i="16"/>
  <c r="V903" i="16" s="1"/>
  <c r="T903" i="16"/>
  <c r="S199" i="16"/>
  <c r="V199" i="16" s="1"/>
  <c r="U199" i="16"/>
  <c r="U964" i="16"/>
  <c r="W964" i="16" s="1"/>
  <c r="X964" i="16" s="1"/>
  <c r="T964" i="16"/>
  <c r="S964" i="16"/>
  <c r="V964" i="16" s="1"/>
  <c r="S542" i="16"/>
  <c r="V542" i="16" s="1"/>
  <c r="U542" i="16"/>
  <c r="W542" i="16" s="1"/>
  <c r="X542" i="16" s="1"/>
  <c r="U463" i="16"/>
  <c r="S463" i="16"/>
  <c r="V463" i="16" s="1"/>
  <c r="U848" i="16"/>
  <c r="W848" i="16" s="1"/>
  <c r="X848" i="16" s="1"/>
  <c r="T848" i="16"/>
  <c r="S848" i="16"/>
  <c r="V848" i="16" s="1"/>
  <c r="S515" i="16"/>
  <c r="V515" i="16" s="1"/>
  <c r="U515" i="16"/>
  <c r="W515" i="16" s="1"/>
  <c r="X515" i="16" s="1"/>
  <c r="U735" i="16"/>
  <c r="S735" i="16"/>
  <c r="V735" i="16" s="1"/>
  <c r="S938" i="16"/>
  <c r="V938" i="16" s="1"/>
  <c r="U938" i="16"/>
  <c r="T938" i="16"/>
  <c r="U127" i="16"/>
  <c r="W127" i="16" s="1"/>
  <c r="X127" i="16" s="1"/>
  <c r="S127" i="16"/>
  <c r="V127" i="16" s="1"/>
  <c r="U80" i="16"/>
  <c r="W80" i="16" s="1"/>
  <c r="X80" i="16" s="1"/>
  <c r="T80" i="16"/>
  <c r="S80" i="16"/>
  <c r="V80" i="16" s="1"/>
  <c r="U327" i="16"/>
  <c r="S327" i="16"/>
  <c r="V327" i="16" s="1"/>
  <c r="S446" i="16"/>
  <c r="V446" i="16" s="1"/>
  <c r="U446" i="16"/>
  <c r="W446" i="16" s="1"/>
  <c r="X446" i="16" s="1"/>
  <c r="U980" i="16"/>
  <c r="W980" i="16" s="1"/>
  <c r="X980" i="16" s="1"/>
  <c r="T980" i="16"/>
  <c r="S980" i="16"/>
  <c r="V980" i="16" s="1"/>
  <c r="S406" i="16"/>
  <c r="V406" i="16" s="1"/>
  <c r="U406" i="16"/>
  <c r="U739" i="16"/>
  <c r="T739" i="16"/>
  <c r="S739" i="16"/>
  <c r="V739" i="16" s="1"/>
  <c r="U919" i="16"/>
  <c r="S919" i="16"/>
  <c r="V919" i="16" s="1"/>
  <c r="U180" i="16"/>
  <c r="W180" i="16" s="1"/>
  <c r="X180" i="16" s="1"/>
  <c r="S180" i="16"/>
  <c r="V180" i="16" s="1"/>
  <c r="T180" i="16"/>
  <c r="U476" i="16"/>
  <c r="W476" i="16" s="1"/>
  <c r="X476" i="16" s="1"/>
  <c r="S476" i="16"/>
  <c r="V476" i="16" s="1"/>
  <c r="S729" i="16"/>
  <c r="V729" i="16" s="1"/>
  <c r="U729" i="16"/>
  <c r="W729" i="16" s="1"/>
  <c r="X729" i="16" s="1"/>
  <c r="T729" i="16"/>
  <c r="U847" i="16"/>
  <c r="S847" i="16"/>
  <c r="V847" i="16" s="1"/>
  <c r="S986" i="16"/>
  <c r="V986" i="16" s="1"/>
  <c r="U986" i="16"/>
  <c r="S110" i="16"/>
  <c r="V110" i="16" s="1"/>
  <c r="U110" i="16"/>
  <c r="W110" i="16" s="1"/>
  <c r="X110" i="16" s="1"/>
  <c r="S443" i="16"/>
  <c r="V443" i="16" s="1"/>
  <c r="U443" i="16"/>
  <c r="W443" i="16" s="1"/>
  <c r="X443" i="16" s="1"/>
  <c r="T443" i="16"/>
  <c r="S713" i="16"/>
  <c r="V713" i="16" s="1"/>
  <c r="U713" i="16"/>
  <c r="T713" i="16"/>
  <c r="U887" i="16"/>
  <c r="W887" i="16" s="1"/>
  <c r="X887" i="16" s="1"/>
  <c r="S887" i="16"/>
  <c r="V887" i="16" s="1"/>
  <c r="T887" i="16"/>
  <c r="U969" i="16"/>
  <c r="W969" i="16" s="1"/>
  <c r="X969" i="16" s="1"/>
  <c r="T969" i="16"/>
  <c r="S969" i="16"/>
  <c r="V969" i="16" s="1"/>
  <c r="U856" i="16"/>
  <c r="S856" i="16"/>
  <c r="V856" i="16" s="1"/>
  <c r="U111" i="16"/>
  <c r="S111" i="16"/>
  <c r="V111" i="16" s="1"/>
  <c r="U784" i="16"/>
  <c r="W784" i="16" s="1"/>
  <c r="X784" i="16" s="1"/>
  <c r="T784" i="16"/>
  <c r="S784" i="16"/>
  <c r="V784" i="16" s="1"/>
  <c r="U472" i="16"/>
  <c r="W472" i="16" s="1"/>
  <c r="X472" i="16" s="1"/>
  <c r="T472" i="16"/>
  <c r="S472" i="16"/>
  <c r="V472" i="16" s="1"/>
  <c r="U544" i="16"/>
  <c r="T544" i="16"/>
  <c r="S544" i="16"/>
  <c r="V544" i="16" s="1"/>
  <c r="U34" i="16"/>
  <c r="S34" i="16"/>
  <c r="V34" i="16" s="1"/>
  <c r="S176" i="16"/>
  <c r="V176" i="16" s="1"/>
  <c r="U176" i="16"/>
  <c r="S491" i="16"/>
  <c r="V491" i="16" s="1"/>
  <c r="U491" i="16"/>
  <c r="U514" i="16"/>
  <c r="S514" i="16"/>
  <c r="V514" i="16" s="1"/>
  <c r="U685" i="16"/>
  <c r="S685" i="16"/>
  <c r="V685" i="16" s="1"/>
  <c r="S49" i="16"/>
  <c r="V49" i="16" s="1"/>
  <c r="U49" i="16"/>
  <c r="S435" i="16"/>
  <c r="V435" i="16" s="1"/>
  <c r="U435" i="16"/>
  <c r="W435" i="16" s="1"/>
  <c r="X435" i="16" s="1"/>
  <c r="S470" i="16"/>
  <c r="V470" i="16" s="1"/>
  <c r="U470" i="16"/>
  <c r="U496" i="16"/>
  <c r="S496" i="16"/>
  <c r="V496" i="16" s="1"/>
  <c r="U727" i="16"/>
  <c r="W727" i="16" s="1"/>
  <c r="X727" i="16" s="1"/>
  <c r="S727" i="16"/>
  <c r="V727" i="16" s="1"/>
  <c r="U576" i="16"/>
  <c r="W576" i="16" s="1"/>
  <c r="X576" i="16" s="1"/>
  <c r="T576" i="16"/>
  <c r="S576" i="16"/>
  <c r="V576" i="16" s="1"/>
  <c r="U75" i="16"/>
  <c r="S75" i="16"/>
  <c r="V75" i="16" s="1"/>
  <c r="T75" i="16"/>
  <c r="S25" i="16"/>
  <c r="V25" i="16" s="1"/>
  <c r="U25" i="16"/>
  <c r="W25" i="16" s="1"/>
  <c r="X25" i="16" s="1"/>
  <c r="T25" i="16"/>
  <c r="U115" i="16"/>
  <c r="W115" i="16" s="1"/>
  <c r="X115" i="16" s="1"/>
  <c r="T115" i="16"/>
  <c r="S115" i="16"/>
  <c r="V115" i="16" s="1"/>
  <c r="U228" i="16"/>
  <c r="W228" i="16" s="1"/>
  <c r="X228" i="16" s="1"/>
  <c r="T228" i="16"/>
  <c r="S228" i="16"/>
  <c r="V228" i="16" s="1"/>
  <c r="U512" i="16"/>
  <c r="T512" i="16"/>
  <c r="S512" i="16"/>
  <c r="V512" i="16" s="1"/>
  <c r="U62" i="16"/>
  <c r="S62" i="16"/>
  <c r="V62" i="16" s="1"/>
  <c r="U96" i="16"/>
  <c r="W96" i="16" s="1"/>
  <c r="X96" i="16" s="1"/>
  <c r="S96" i="16"/>
  <c r="V96" i="16" s="1"/>
  <c r="U256" i="16"/>
  <c r="W256" i="16" s="1"/>
  <c r="X256" i="16" s="1"/>
  <c r="T256" i="16"/>
  <c r="S256" i="16"/>
  <c r="V256" i="16" s="1"/>
  <c r="U442" i="16"/>
  <c r="S442" i="16"/>
  <c r="V442" i="16" s="1"/>
  <c r="S794" i="16"/>
  <c r="V794" i="16" s="1"/>
  <c r="U794" i="16"/>
  <c r="W794" i="16" s="1"/>
  <c r="X794" i="16" s="1"/>
  <c r="U58" i="16"/>
  <c r="W58" i="16" s="1"/>
  <c r="X58" i="16" s="1"/>
  <c r="T58" i="16"/>
  <c r="S58" i="16"/>
  <c r="V58" i="16" s="1"/>
  <c r="U680" i="16"/>
  <c r="W680" i="16" s="1"/>
  <c r="X680" i="16" s="1"/>
  <c r="T680" i="16"/>
  <c r="S680" i="16"/>
  <c r="V680" i="16" s="1"/>
  <c r="S371" i="16"/>
  <c r="V371" i="16" s="1"/>
  <c r="U371" i="16"/>
  <c r="W371" i="16" s="1"/>
  <c r="X371" i="16" s="1"/>
  <c r="T371" i="16"/>
  <c r="U418" i="16"/>
  <c r="S418" i="16"/>
  <c r="V418" i="16" s="1"/>
  <c r="U490" i="16"/>
  <c r="W490" i="16" s="1"/>
  <c r="X490" i="16" s="1"/>
  <c r="S490" i="16"/>
  <c r="V490" i="16" s="1"/>
  <c r="T490" i="16"/>
  <c r="T716" i="16"/>
  <c r="S716" i="16"/>
  <c r="V716" i="16" s="1"/>
  <c r="U716" i="16"/>
  <c r="U248" i="16"/>
  <c r="S248" i="16"/>
  <c r="V248" i="16" s="1"/>
  <c r="U354" i="16"/>
  <c r="S354" i="16"/>
  <c r="V354" i="16" s="1"/>
  <c r="U560" i="16"/>
  <c r="W560" i="16" s="1"/>
  <c r="X560" i="16" s="1"/>
  <c r="T560" i="16"/>
  <c r="S560" i="16"/>
  <c r="V560" i="16" s="1"/>
  <c r="S724" i="16"/>
  <c r="V724" i="16" s="1"/>
  <c r="U724" i="16"/>
  <c r="U871" i="16"/>
  <c r="T871" i="16"/>
  <c r="S871" i="16"/>
  <c r="V871" i="16" s="1"/>
  <c r="U163" i="16"/>
  <c r="S163" i="16"/>
  <c r="V163" i="16" s="1"/>
  <c r="U503" i="16"/>
  <c r="W503" i="16" s="1"/>
  <c r="X503" i="16" s="1"/>
  <c r="S503" i="16"/>
  <c r="V503" i="16" s="1"/>
  <c r="U691" i="16"/>
  <c r="W691" i="16" s="1"/>
  <c r="X691" i="16" s="1"/>
  <c r="T691" i="16"/>
  <c r="S691" i="16"/>
  <c r="V691" i="16" s="1"/>
  <c r="S290" i="16"/>
  <c r="V290" i="16" s="1"/>
  <c r="U290" i="16"/>
  <c r="W290" i="16" s="1"/>
  <c r="X290" i="16" s="1"/>
  <c r="S398" i="16"/>
  <c r="V398" i="16" s="1"/>
  <c r="U398" i="16"/>
  <c r="W398" i="16" s="1"/>
  <c r="X398" i="16" s="1"/>
  <c r="U911" i="16"/>
  <c r="W911" i="16" s="1"/>
  <c r="X911" i="16" s="1"/>
  <c r="S911" i="16"/>
  <c r="V911" i="16" s="1"/>
  <c r="S210" i="16"/>
  <c r="V210" i="16" s="1"/>
  <c r="U210" i="16"/>
  <c r="S298" i="16"/>
  <c r="V298" i="16" s="1"/>
  <c r="U298" i="16"/>
  <c r="S507" i="16"/>
  <c r="V507" i="16" s="1"/>
  <c r="U507" i="16"/>
  <c r="T507" i="16"/>
  <c r="T708" i="16"/>
  <c r="S708" i="16"/>
  <c r="V708" i="16" s="1"/>
  <c r="U708" i="16"/>
  <c r="W708" i="16" s="1"/>
  <c r="X708" i="16" s="1"/>
  <c r="S315" i="16"/>
  <c r="V315" i="16" s="1"/>
  <c r="U315" i="16"/>
  <c r="S234" i="16"/>
  <c r="V234" i="16" s="1"/>
  <c r="U234" i="16"/>
  <c r="W234" i="16" s="1"/>
  <c r="X234" i="16" s="1"/>
  <c r="U252" i="16"/>
  <c r="S252" i="16"/>
  <c r="V252" i="16" s="1"/>
  <c r="U734" i="16"/>
  <c r="W734" i="16" s="1"/>
  <c r="X734" i="16" s="1"/>
  <c r="T734" i="16"/>
  <c r="S734" i="16"/>
  <c r="V734" i="16" s="1"/>
  <c r="U816" i="16"/>
  <c r="S816" i="16"/>
  <c r="V816" i="16" s="1"/>
  <c r="U923" i="16"/>
  <c r="S923" i="16"/>
  <c r="V923" i="16" s="1"/>
  <c r="T60" i="16"/>
  <c r="S60" i="16"/>
  <c r="V60" i="16" s="1"/>
  <c r="U60" i="16"/>
  <c r="W60" i="16" s="1"/>
  <c r="X60" i="16" s="1"/>
  <c r="U260" i="16"/>
  <c r="W260" i="16" s="1"/>
  <c r="X260" i="16" s="1"/>
  <c r="S260" i="16"/>
  <c r="V260" i="16" s="1"/>
  <c r="U616" i="16"/>
  <c r="W616" i="16" s="1"/>
  <c r="X616" i="16" s="1"/>
  <c r="T616" i="16"/>
  <c r="S616" i="16"/>
  <c r="V616" i="16" s="1"/>
  <c r="U688" i="16"/>
  <c r="S688" i="16"/>
  <c r="V688" i="16" s="1"/>
  <c r="S78" i="16"/>
  <c r="V78" i="16" s="1"/>
  <c r="T78" i="16"/>
  <c r="U78" i="16"/>
  <c r="W78" i="16" s="1"/>
  <c r="X78" i="16" s="1"/>
  <c r="U437" i="16"/>
  <c r="W437" i="16" s="1"/>
  <c r="X437" i="16" s="1"/>
  <c r="T437" i="16"/>
  <c r="S437" i="16"/>
  <c r="V437" i="16" s="1"/>
  <c r="T728" i="16"/>
  <c r="U728" i="16"/>
  <c r="W728" i="16" s="1"/>
  <c r="X728" i="16" s="1"/>
  <c r="S728" i="16"/>
  <c r="V728" i="16" s="1"/>
  <c r="U959" i="16"/>
  <c r="T959" i="16"/>
  <c r="S959" i="16"/>
  <c r="V959" i="16" s="1"/>
  <c r="U173" i="16"/>
  <c r="S173" i="16"/>
  <c r="V173" i="16" s="1"/>
  <c r="S126" i="16"/>
  <c r="V126" i="16" s="1"/>
  <c r="U126" i="16"/>
  <c r="U376" i="16"/>
  <c r="W376" i="16" s="1"/>
  <c r="X376" i="16" s="1"/>
  <c r="T376" i="16"/>
  <c r="S376" i="16"/>
  <c r="V376" i="16" s="1"/>
  <c r="U445" i="16"/>
  <c r="S445" i="16"/>
  <c r="V445" i="16" s="1"/>
  <c r="U696" i="16"/>
  <c r="S696" i="16"/>
  <c r="V696" i="16" s="1"/>
  <c r="S94" i="16"/>
  <c r="V94" i="16" s="1"/>
  <c r="U94" i="16"/>
  <c r="S302" i="16"/>
  <c r="V302" i="16" s="1"/>
  <c r="U302" i="16"/>
  <c r="S531" i="16"/>
  <c r="V531" i="16" s="1"/>
  <c r="U531" i="16"/>
  <c r="W531" i="16" s="1"/>
  <c r="X531" i="16" s="1"/>
  <c r="T531" i="16"/>
  <c r="U434" i="16"/>
  <c r="S434" i="16"/>
  <c r="V434" i="16" s="1"/>
  <c r="T567" i="16"/>
  <c r="S567" i="16"/>
  <c r="V567" i="16" s="1"/>
  <c r="U567" i="16"/>
  <c r="W567" i="16" s="1"/>
  <c r="X567" i="16" s="1"/>
  <c r="U972" i="16"/>
  <c r="W972" i="16" s="1"/>
  <c r="X972" i="16" s="1"/>
  <c r="T972" i="16"/>
  <c r="S972" i="16"/>
  <c r="V972" i="16" s="1"/>
  <c r="S366" i="16"/>
  <c r="V366" i="16" s="1"/>
  <c r="U366" i="16"/>
  <c r="W366" i="16" s="1"/>
  <c r="X366" i="16" s="1"/>
  <c r="U669" i="16"/>
  <c r="S669" i="16"/>
  <c r="V669" i="16" s="1"/>
  <c r="T669" i="16"/>
  <c r="T909" i="16"/>
  <c r="S909" i="16"/>
  <c r="V909" i="16" s="1"/>
  <c r="U909" i="16"/>
  <c r="U948" i="16"/>
  <c r="W948" i="16" s="1"/>
  <c r="X948" i="16" s="1"/>
  <c r="T948" i="16"/>
  <c r="S948" i="16"/>
  <c r="V948" i="16" s="1"/>
  <c r="U766" i="16"/>
  <c r="T766" i="16"/>
  <c r="S766" i="16"/>
  <c r="V766" i="16" s="1"/>
  <c r="U1001" i="16"/>
  <c r="W1001" i="16" s="1"/>
  <c r="X1001" i="16" s="1"/>
  <c r="S1001" i="16"/>
  <c r="V1001" i="16" s="1"/>
  <c r="T1001" i="16"/>
  <c r="S174" i="16"/>
  <c r="V174" i="16" s="1"/>
  <c r="U174" i="16"/>
  <c r="U528" i="16"/>
  <c r="W528" i="16" s="1"/>
  <c r="X528" i="16" s="1"/>
  <c r="T528" i="16"/>
  <c r="S528" i="16"/>
  <c r="V528" i="16" s="1"/>
  <c r="U695" i="16"/>
  <c r="S695" i="16"/>
  <c r="V695" i="16" s="1"/>
  <c r="S922" i="16"/>
  <c r="V922" i="16" s="1"/>
  <c r="T922" i="16"/>
  <c r="U922" i="16"/>
  <c r="W922" i="16" s="1"/>
  <c r="X922" i="16" s="1"/>
  <c r="U956" i="16"/>
  <c r="W956" i="16" s="1"/>
  <c r="X956" i="16" s="1"/>
  <c r="T956" i="16"/>
  <c r="S956" i="16"/>
  <c r="V956" i="16" s="1"/>
  <c r="S52" i="16"/>
  <c r="V52" i="16" s="1"/>
  <c r="U52" i="16"/>
  <c r="S466" i="16"/>
  <c r="V466" i="16" s="1"/>
  <c r="T466" i="16"/>
  <c r="U466" i="16"/>
  <c r="W466" i="16" s="1"/>
  <c r="X466" i="16" s="1"/>
  <c r="S499" i="16"/>
  <c r="V499" i="16" s="1"/>
  <c r="U499" i="16"/>
  <c r="T499" i="16"/>
  <c r="U647" i="16"/>
  <c r="W647" i="16" s="1"/>
  <c r="X647" i="16" s="1"/>
  <c r="S647" i="16"/>
  <c r="V647" i="16" s="1"/>
  <c r="U825" i="16"/>
  <c r="W825" i="16" s="1"/>
  <c r="X825" i="16" s="1"/>
  <c r="S825" i="16"/>
  <c r="V825" i="16" s="1"/>
  <c r="U895" i="16"/>
  <c r="S895" i="16"/>
  <c r="V895" i="16" s="1"/>
  <c r="T895" i="16"/>
  <c r="U564" i="16"/>
  <c r="S564" i="16"/>
  <c r="V564" i="16" s="1"/>
  <c r="T564" i="16"/>
  <c r="U107" i="16"/>
  <c r="W107" i="16" s="1"/>
  <c r="X107" i="16" s="1"/>
  <c r="S107" i="16"/>
  <c r="V107" i="16" s="1"/>
  <c r="S250" i="16"/>
  <c r="V250" i="16" s="1"/>
  <c r="U250" i="16"/>
  <c r="U600" i="16"/>
  <c r="T600" i="16"/>
  <c r="S600" i="16"/>
  <c r="V600" i="16" s="1"/>
  <c r="S523" i="16"/>
  <c r="V523" i="16" s="1"/>
  <c r="U523" i="16"/>
  <c r="T523" i="16"/>
  <c r="T534" i="16"/>
  <c r="S534" i="16"/>
  <c r="V534" i="16" s="1"/>
  <c r="U534" i="16"/>
  <c r="W534" i="16" s="1"/>
  <c r="X534" i="16" s="1"/>
  <c r="T469" i="16"/>
  <c r="U469" i="16"/>
  <c r="W469" i="16" s="1"/>
  <c r="X469" i="16" s="1"/>
  <c r="S469" i="16"/>
  <c r="V469" i="16" s="1"/>
  <c r="S851" i="16"/>
  <c r="V851" i="16" s="1"/>
  <c r="U851" i="16"/>
  <c r="W851" i="16" s="1"/>
  <c r="X851" i="16" s="1"/>
  <c r="T851" i="16"/>
  <c r="U874" i="16"/>
  <c r="S874" i="16"/>
  <c r="V874" i="16" s="1"/>
  <c r="T944" i="16"/>
  <c r="S944" i="16"/>
  <c r="V944" i="16" s="1"/>
  <c r="U944" i="16"/>
  <c r="S291" i="16"/>
  <c r="V291" i="16" s="1"/>
  <c r="U291" i="16"/>
  <c r="W291" i="16" s="1"/>
  <c r="X291" i="16" s="1"/>
  <c r="S411" i="16"/>
  <c r="V411" i="16" s="1"/>
  <c r="U411" i="16"/>
  <c r="W411" i="16" s="1"/>
  <c r="X411" i="16" s="1"/>
  <c r="T411" i="16"/>
  <c r="S635" i="16"/>
  <c r="V635" i="16" s="1"/>
  <c r="U635" i="16"/>
  <c r="T635" i="16"/>
  <c r="U704" i="16"/>
  <c r="W704" i="16" s="1"/>
  <c r="X704" i="16" s="1"/>
  <c r="S704" i="16"/>
  <c r="V704" i="16" s="1"/>
  <c r="U943" i="16"/>
  <c r="W943" i="16" s="1"/>
  <c r="X943" i="16" s="1"/>
  <c r="T943" i="16"/>
  <c r="S943" i="16"/>
  <c r="V943" i="16" s="1"/>
  <c r="U236" i="16"/>
  <c r="S236" i="16"/>
  <c r="V236" i="16" s="1"/>
  <c r="U338" i="16"/>
  <c r="S338" i="16"/>
  <c r="V338" i="16" s="1"/>
  <c r="U747" i="16"/>
  <c r="W747" i="16" s="1"/>
  <c r="X747" i="16" s="1"/>
  <c r="T747" i="16"/>
  <c r="S747" i="16"/>
  <c r="V747" i="16" s="1"/>
  <c r="S44" i="16"/>
  <c r="V44" i="16" s="1"/>
  <c r="U44" i="16"/>
  <c r="S451" i="16"/>
  <c r="V451" i="16" s="1"/>
  <c r="U451" i="16"/>
  <c r="W451" i="16" s="1"/>
  <c r="X451" i="16" s="1"/>
  <c r="T451" i="16"/>
  <c r="U480" i="16"/>
  <c r="S480" i="16"/>
  <c r="V480" i="16" s="1"/>
  <c r="U742" i="16"/>
  <c r="W742" i="16" s="1"/>
  <c r="X742" i="16" s="1"/>
  <c r="S742" i="16"/>
  <c r="V742" i="16" s="1"/>
  <c r="U916" i="16"/>
  <c r="W916" i="16" s="1"/>
  <c r="X916" i="16" s="1"/>
  <c r="T916" i="16"/>
  <c r="S916" i="16"/>
  <c r="V916" i="16" s="1"/>
  <c r="U50" i="16"/>
  <c r="S50" i="16"/>
  <c r="V50" i="16" s="1"/>
  <c r="U730" i="16"/>
  <c r="S730" i="16"/>
  <c r="V730" i="16" s="1"/>
  <c r="U810" i="16"/>
  <c r="W810" i="16" s="1"/>
  <c r="X810" i="16" s="1"/>
  <c r="T810" i="16"/>
  <c r="S810" i="16"/>
  <c r="V810" i="16" s="1"/>
  <c r="S242" i="16"/>
  <c r="V242" i="16" s="1"/>
  <c r="U242" i="16"/>
  <c r="U487" i="16"/>
  <c r="T487" i="16"/>
  <c r="S487" i="16"/>
  <c r="V487" i="16" s="1"/>
  <c r="U506" i="16"/>
  <c r="S506" i="16"/>
  <c r="V506" i="16" s="1"/>
  <c r="U135" i="16"/>
  <c r="W135" i="16" s="1"/>
  <c r="X135" i="16" s="1"/>
  <c r="S135" i="16"/>
  <c r="V135" i="16" s="1"/>
  <c r="S355" i="16"/>
  <c r="V355" i="16" s="1"/>
  <c r="U355" i="16"/>
  <c r="S378" i="16"/>
  <c r="V378" i="16" s="1"/>
  <c r="U378" i="16"/>
  <c r="W378" i="16" s="1"/>
  <c r="X378" i="16" s="1"/>
  <c r="U553" i="16"/>
  <c r="S553" i="16"/>
  <c r="V553" i="16" s="1"/>
  <c r="U200" i="16"/>
  <c r="W200" i="16" s="1"/>
  <c r="X200" i="16" s="1"/>
  <c r="T200" i="16"/>
  <c r="S200" i="16"/>
  <c r="V200" i="16" s="1"/>
  <c r="S510" i="16"/>
  <c r="V510" i="16" s="1"/>
  <c r="U510" i="16"/>
  <c r="S914" i="16"/>
  <c r="V914" i="16" s="1"/>
  <c r="T914" i="16"/>
  <c r="U914" i="16"/>
  <c r="W914" i="16" s="1"/>
  <c r="X914" i="16" s="1"/>
  <c r="U56" i="16"/>
  <c r="S56" i="16"/>
  <c r="V56" i="16" s="1"/>
  <c r="T286" i="16"/>
  <c r="S286" i="16"/>
  <c r="V286" i="16" s="1"/>
  <c r="U286" i="16"/>
  <c r="W286" i="16" s="1"/>
  <c r="X286" i="16" s="1"/>
  <c r="U362" i="16"/>
  <c r="W362" i="16" s="1"/>
  <c r="X362" i="16" s="1"/>
  <c r="T362" i="16"/>
  <c r="S362" i="16"/>
  <c r="V362" i="16" s="1"/>
  <c r="S651" i="16"/>
  <c r="V651" i="16" s="1"/>
  <c r="U651" i="16"/>
  <c r="W651" i="16" s="1"/>
  <c r="X651" i="16" s="1"/>
  <c r="T651" i="16"/>
  <c r="S761" i="16"/>
  <c r="V761" i="16" s="1"/>
  <c r="U761" i="16"/>
  <c r="W761" i="16" s="1"/>
  <c r="X761" i="16" s="1"/>
  <c r="T761" i="16"/>
  <c r="U958" i="16"/>
  <c r="W958" i="16" s="1"/>
  <c r="X958" i="16" s="1"/>
  <c r="T958" i="16"/>
  <c r="S958" i="16"/>
  <c r="V958" i="16" s="1"/>
  <c r="U1004" i="16"/>
  <c r="W1004" i="16" s="1"/>
  <c r="X1004" i="16" s="1"/>
  <c r="T1004" i="16"/>
  <c r="S1004" i="16"/>
  <c r="V1004" i="16" s="1"/>
  <c r="U88" i="16"/>
  <c r="T88" i="16"/>
  <c r="S88" i="16"/>
  <c r="V88" i="16" s="1"/>
  <c r="S579" i="16"/>
  <c r="V579" i="16" s="1"/>
  <c r="U579" i="16"/>
  <c r="T579" i="16"/>
  <c r="T192" i="16"/>
  <c r="S192" i="16"/>
  <c r="V192" i="16" s="1"/>
  <c r="U192" i="16"/>
  <c r="W192" i="16" s="1"/>
  <c r="X192" i="16" s="1"/>
  <c r="T494" i="16"/>
  <c r="S494" i="16"/>
  <c r="V494" i="16" s="1"/>
  <c r="U494" i="16"/>
  <c r="U687" i="16"/>
  <c r="S687" i="16"/>
  <c r="V687" i="16" s="1"/>
  <c r="S819" i="16"/>
  <c r="V819" i="16" s="1"/>
  <c r="T819" i="16"/>
  <c r="U819" i="16"/>
  <c r="W819" i="16" s="1"/>
  <c r="X819" i="16" s="1"/>
  <c r="T917" i="16"/>
  <c r="S917" i="16"/>
  <c r="V917" i="16" s="1"/>
  <c r="U917" i="16"/>
  <c r="S999" i="16"/>
  <c r="V999" i="16" s="1"/>
  <c r="U999" i="16"/>
  <c r="U482" i="16"/>
  <c r="S482" i="16"/>
  <c r="V482" i="16" s="1"/>
  <c r="U802" i="16"/>
  <c r="S802" i="16"/>
  <c r="V802" i="16" s="1"/>
  <c r="T294" i="16"/>
  <c r="S294" i="16"/>
  <c r="V294" i="16" s="1"/>
  <c r="U294" i="16"/>
  <c r="W294" i="16" s="1"/>
  <c r="X294" i="16" s="1"/>
  <c r="U346" i="16"/>
  <c r="W346" i="16" s="1"/>
  <c r="X346" i="16" s="1"/>
  <c r="T346" i="16"/>
  <c r="S346" i="16"/>
  <c r="V346" i="16" s="1"/>
  <c r="S854" i="16"/>
  <c r="V854" i="16" s="1"/>
  <c r="U854" i="16"/>
  <c r="W854" i="16" s="1"/>
  <c r="X854" i="16" s="1"/>
  <c r="S70" i="16"/>
  <c r="V70" i="16" s="1"/>
  <c r="T70" i="16"/>
  <c r="U70" i="16"/>
  <c r="W70" i="16" s="1"/>
  <c r="X70" i="16" s="1"/>
  <c r="T233" i="16"/>
  <c r="T317" i="16"/>
  <c r="T337" i="16"/>
  <c r="S981" i="16"/>
  <c r="V981" i="16" s="1"/>
  <c r="U981" i="16"/>
  <c r="S271" i="16"/>
  <c r="V271" i="16" s="1"/>
  <c r="U271" i="16"/>
  <c r="W271" i="16" s="1"/>
  <c r="X271" i="16" s="1"/>
  <c r="T271" i="16"/>
  <c r="U426" i="16"/>
  <c r="S426" i="16"/>
  <c r="V426" i="16" s="1"/>
  <c r="U91" i="16"/>
  <c r="W91" i="16" s="1"/>
  <c r="X91" i="16" s="1"/>
  <c r="S91" i="16"/>
  <c r="V91" i="16" s="1"/>
  <c r="T91" i="16"/>
  <c r="S733" i="16"/>
  <c r="V733" i="16" s="1"/>
  <c r="U733" i="16"/>
  <c r="U330" i="16"/>
  <c r="S330" i="16"/>
  <c r="V330" i="16" s="1"/>
  <c r="U504" i="16"/>
  <c r="S504" i="16"/>
  <c r="V504" i="16" s="1"/>
  <c r="S898" i="16"/>
  <c r="V898" i="16" s="1"/>
  <c r="U898" i="16"/>
  <c r="U821" i="16"/>
  <c r="W821" i="16" s="1"/>
  <c r="X821" i="16" s="1"/>
  <c r="T821" i="16"/>
  <c r="S821" i="16"/>
  <c r="V821" i="16" s="1"/>
  <c r="S57" i="16"/>
  <c r="V57" i="16" s="1"/>
  <c r="U57" i="16"/>
  <c r="W57" i="16" s="1"/>
  <c r="X57" i="16" s="1"/>
  <c r="T57" i="16"/>
  <c r="U54" i="16"/>
  <c r="S54" i="16"/>
  <c r="V54" i="16" s="1"/>
  <c r="S102" i="16"/>
  <c r="V102" i="16" s="1"/>
  <c r="U102" i="16"/>
  <c r="S282" i="16"/>
  <c r="V282" i="16" s="1"/>
  <c r="U282" i="16"/>
  <c r="S603" i="16"/>
  <c r="V603" i="16" s="1"/>
  <c r="U603" i="16"/>
  <c r="W603" i="16" s="1"/>
  <c r="X603" i="16" s="1"/>
  <c r="T603" i="16"/>
  <c r="U623" i="16"/>
  <c r="S623" i="16"/>
  <c r="V623" i="16" s="1"/>
  <c r="U770" i="16"/>
  <c r="W770" i="16" s="1"/>
  <c r="X770" i="16" s="1"/>
  <c r="T770" i="16"/>
  <c r="S770" i="16"/>
  <c r="V770" i="16" s="1"/>
  <c r="U900" i="16"/>
  <c r="W900" i="16" s="1"/>
  <c r="X900" i="16" s="1"/>
  <c r="T900" i="16"/>
  <c r="S900" i="16"/>
  <c r="V900" i="16" s="1"/>
  <c r="U123" i="16"/>
  <c r="T123" i="16"/>
  <c r="S123" i="16"/>
  <c r="V123" i="16" s="1"/>
  <c r="U208" i="16"/>
  <c r="S208" i="16"/>
  <c r="V208" i="16" s="1"/>
  <c r="S307" i="16"/>
  <c r="V307" i="16" s="1"/>
  <c r="U307" i="16"/>
  <c r="U535" i="16"/>
  <c r="W535" i="16" s="1"/>
  <c r="X535" i="16" s="1"/>
  <c r="T535" i="16"/>
  <c r="S535" i="16"/>
  <c r="V535" i="16" s="1"/>
  <c r="U633" i="16"/>
  <c r="S633" i="16"/>
  <c r="V633" i="16" s="1"/>
  <c r="S660" i="16"/>
  <c r="V660" i="16" s="1"/>
  <c r="U660" i="16"/>
  <c r="W660" i="16" s="1"/>
  <c r="X660" i="16" s="1"/>
  <c r="U950" i="16"/>
  <c r="W950" i="16" s="1"/>
  <c r="X950" i="16" s="1"/>
  <c r="T950" i="16"/>
  <c r="S950" i="16"/>
  <c r="V950" i="16" s="1"/>
  <c r="U48" i="16"/>
  <c r="W48" i="16" s="1"/>
  <c r="X48" i="16" s="1"/>
  <c r="T48" i="16"/>
  <c r="S48" i="16"/>
  <c r="V48" i="16" s="1"/>
  <c r="U6" i="16"/>
  <c r="S6" i="16"/>
  <c r="V6" i="16" s="1"/>
  <c r="U168" i="16"/>
  <c r="S168" i="16"/>
  <c r="V168" i="16" s="1"/>
  <c r="T226" i="16"/>
  <c r="S226" i="16"/>
  <c r="V226" i="16" s="1"/>
  <c r="U226" i="16"/>
  <c r="W226" i="16" s="1"/>
  <c r="X226" i="16" s="1"/>
  <c r="S379" i="16"/>
  <c r="V379" i="16" s="1"/>
  <c r="U379" i="16"/>
  <c r="S551" i="16"/>
  <c r="V551" i="16" s="1"/>
  <c r="U551" i="16"/>
  <c r="W551" i="16" s="1"/>
  <c r="X551" i="16" s="1"/>
  <c r="T551" i="16"/>
  <c r="S705" i="16"/>
  <c r="V705" i="16" s="1"/>
  <c r="U705" i="16"/>
  <c r="W705" i="16" s="1"/>
  <c r="X705" i="16" s="1"/>
  <c r="T705" i="16"/>
  <c r="U936" i="16"/>
  <c r="W936" i="16" s="1"/>
  <c r="X936" i="16" s="1"/>
  <c r="T936" i="16"/>
  <c r="S936" i="16"/>
  <c r="V936" i="16" s="1"/>
  <c r="U992" i="16"/>
  <c r="W992" i="16" s="1"/>
  <c r="X992" i="16" s="1"/>
  <c r="T992" i="16"/>
  <c r="S992" i="16"/>
  <c r="V992" i="16" s="1"/>
  <c r="U159" i="16"/>
  <c r="T159" i="16"/>
  <c r="S159" i="16"/>
  <c r="V159" i="16" s="1"/>
  <c r="S231" i="16"/>
  <c r="V231" i="16" s="1"/>
  <c r="U231" i="16"/>
  <c r="T231" i="16"/>
  <c r="U139" i="16"/>
  <c r="W139" i="16" s="1"/>
  <c r="X139" i="16" s="1"/>
  <c r="S139" i="16"/>
  <c r="V139" i="16" s="1"/>
  <c r="T318" i="16"/>
  <c r="S318" i="16"/>
  <c r="V318" i="16" s="1"/>
  <c r="U318" i="16"/>
  <c r="S419" i="16"/>
  <c r="V419" i="16" s="1"/>
  <c r="U419" i="16"/>
  <c r="W419" i="16" s="1"/>
  <c r="X419" i="16" s="1"/>
  <c r="T419" i="16"/>
  <c r="U511" i="16"/>
  <c r="S511" i="16"/>
  <c r="V511" i="16" s="1"/>
  <c r="S563" i="16"/>
  <c r="V563" i="16" s="1"/>
  <c r="U563" i="16"/>
  <c r="U799" i="16"/>
  <c r="S799" i="16"/>
  <c r="V799" i="16" s="1"/>
  <c r="S806" i="16"/>
  <c r="V806" i="16" s="1"/>
  <c r="U806" i="16"/>
  <c r="T960" i="16"/>
  <c r="S960" i="16"/>
  <c r="V960" i="16" s="1"/>
  <c r="U960" i="16"/>
  <c r="W960" i="16" s="1"/>
  <c r="X960" i="16" s="1"/>
  <c r="U985" i="16"/>
  <c r="W985" i="16" s="1"/>
  <c r="X985" i="16" s="1"/>
  <c r="S985" i="16"/>
  <c r="V985" i="16" s="1"/>
  <c r="W764" i="16"/>
  <c r="X764" i="16" s="1"/>
  <c r="T333" i="16"/>
  <c r="T425" i="16"/>
  <c r="S71" i="16"/>
  <c r="V71" i="16" s="1"/>
  <c r="U71" i="16"/>
  <c r="W71" i="16" s="1"/>
  <c r="X71" i="16" s="1"/>
  <c r="S339" i="16"/>
  <c r="V339" i="16" s="1"/>
  <c r="U339" i="16"/>
  <c r="W339" i="16" s="1"/>
  <c r="X339" i="16" s="1"/>
  <c r="T339" i="16"/>
  <c r="U937" i="16"/>
  <c r="W937" i="16" s="1"/>
  <c r="X937" i="16" s="1"/>
  <c r="T937" i="16"/>
  <c r="S937" i="16"/>
  <c r="V937" i="16" s="1"/>
  <c r="S571" i="16"/>
  <c r="V571" i="16" s="1"/>
  <c r="U571" i="16"/>
  <c r="W571" i="16" s="1"/>
  <c r="X571" i="16" s="1"/>
  <c r="U813" i="16"/>
  <c r="T813" i="16"/>
  <c r="S813" i="16"/>
  <c r="V813" i="16" s="1"/>
  <c r="S737" i="16"/>
  <c r="V737" i="16" s="1"/>
  <c r="U737" i="16"/>
  <c r="T737" i="16"/>
  <c r="S991" i="16"/>
  <c r="V991" i="16" s="1"/>
  <c r="U991" i="16"/>
  <c r="T246" i="16"/>
  <c r="W233" i="16"/>
  <c r="X233" i="16" s="1"/>
  <c r="W333" i="16"/>
  <c r="X333" i="16" s="1"/>
  <c r="W317" i="16"/>
  <c r="X317" i="16" s="1"/>
  <c r="W337" i="16"/>
  <c r="X337" i="16" s="1"/>
  <c r="W425" i="16"/>
  <c r="X425" i="16" s="1"/>
  <c r="T449" i="16"/>
  <c r="W583" i="16"/>
  <c r="X583" i="16" s="1"/>
  <c r="T568" i="16"/>
  <c r="T725" i="16"/>
  <c r="T752" i="16"/>
  <c r="U771" i="16"/>
  <c r="S771" i="16"/>
  <c r="V771" i="16" s="1"/>
  <c r="U818" i="16"/>
  <c r="S818" i="16"/>
  <c r="V818" i="16" s="1"/>
  <c r="T894" i="16"/>
  <c r="U929" i="16"/>
  <c r="S929" i="16"/>
  <c r="V929" i="16" s="1"/>
  <c r="T650" i="16"/>
  <c r="T153" i="16"/>
  <c r="T169" i="16"/>
  <c r="W190" i="16"/>
  <c r="X190" i="16" s="1"/>
  <c r="W216" i="16"/>
  <c r="X216" i="16" s="1"/>
  <c r="W273" i="16"/>
  <c r="X273" i="16" s="1"/>
  <c r="T296" i="16"/>
  <c r="T602" i="16"/>
  <c r="T652" i="16"/>
  <c r="T706" i="16"/>
  <c r="W829" i="16"/>
  <c r="X829" i="16" s="1"/>
  <c r="T873" i="16"/>
  <c r="W850" i="16"/>
  <c r="X850" i="16" s="1"/>
  <c r="W238" i="16"/>
  <c r="X238" i="16" s="1"/>
  <c r="U453" i="16"/>
  <c r="S453" i="16"/>
  <c r="V453" i="16" s="1"/>
  <c r="U663" i="16"/>
  <c r="S663" i="16"/>
  <c r="V663" i="16" s="1"/>
  <c r="U913" i="16"/>
  <c r="W913" i="16" s="1"/>
  <c r="X913" i="16" s="1"/>
  <c r="T913" i="16"/>
  <c r="S913" i="16"/>
  <c r="V913" i="16" s="1"/>
  <c r="U892" i="16"/>
  <c r="W892" i="16" s="1"/>
  <c r="X892" i="16" s="1"/>
  <c r="T892" i="16"/>
  <c r="S892" i="16"/>
  <c r="V892" i="16" s="1"/>
  <c r="S996" i="16"/>
  <c r="V996" i="16" s="1"/>
  <c r="U996" i="16"/>
  <c r="W122" i="16"/>
  <c r="X122" i="16" s="1"/>
  <c r="T81" i="16"/>
  <c r="W221" i="16"/>
  <c r="X221" i="16" s="1"/>
  <c r="T280" i="16"/>
  <c r="T293" i="16"/>
  <c r="W391" i="16"/>
  <c r="X391" i="16" s="1"/>
  <c r="T493" i="16"/>
  <c r="W548" i="16"/>
  <c r="X548" i="16" s="1"/>
  <c r="W601" i="16"/>
  <c r="X601" i="16" s="1"/>
  <c r="W694" i="16"/>
  <c r="X694" i="16" s="1"/>
  <c r="U707" i="16"/>
  <c r="W707" i="16" s="1"/>
  <c r="X707" i="16" s="1"/>
  <c r="T707" i="16"/>
  <c r="S707" i="16"/>
  <c r="V707" i="16" s="1"/>
  <c r="T822" i="16"/>
  <c r="W915" i="16"/>
  <c r="X915" i="16" s="1"/>
  <c r="T659" i="16"/>
  <c r="T827" i="16"/>
  <c r="W98" i="16"/>
  <c r="X98" i="16" s="1"/>
  <c r="T225" i="16"/>
  <c r="S183" i="16"/>
  <c r="V183" i="16" s="1"/>
  <c r="U183" i="16"/>
  <c r="T678" i="16"/>
  <c r="W797" i="16"/>
  <c r="X797" i="16" s="1"/>
  <c r="T968" i="16"/>
  <c r="W84" i="16"/>
  <c r="X84" i="16" s="1"/>
  <c r="T114" i="16"/>
  <c r="T178" i="16"/>
  <c r="U112" i="16"/>
  <c r="S112" i="16"/>
  <c r="V112" i="16" s="1"/>
  <c r="T214" i="16"/>
  <c r="W284" i="16"/>
  <c r="X284" i="16" s="1"/>
  <c r="W516" i="16"/>
  <c r="X516" i="16" s="1"/>
  <c r="T549" i="16"/>
  <c r="T18" i="16"/>
  <c r="T361" i="16"/>
  <c r="T690" i="16"/>
  <c r="T846" i="16"/>
  <c r="T904" i="16"/>
  <c r="T31" i="16"/>
  <c r="T259" i="16"/>
  <c r="T757" i="16"/>
  <c r="T10" i="16"/>
  <c r="T164" i="16"/>
  <c r="T310" i="16"/>
  <c r="T372" i="16"/>
  <c r="T773" i="16"/>
  <c r="T39" i="16"/>
  <c r="W277" i="16"/>
  <c r="X277" i="16" s="1"/>
  <c r="T918" i="16"/>
  <c r="T931" i="16"/>
  <c r="W461" i="16"/>
  <c r="X461" i="16" s="1"/>
  <c r="T617" i="16"/>
  <c r="T857" i="16"/>
  <c r="T243" i="16"/>
  <c r="T440" i="16"/>
  <c r="T646" i="16"/>
  <c r="T812" i="16"/>
  <c r="T85" i="16"/>
  <c r="T332" i="16"/>
  <c r="T393" i="16"/>
  <c r="T574" i="16"/>
  <c r="T588" i="16"/>
  <c r="T815" i="16"/>
  <c r="T53" i="16"/>
  <c r="T105" i="16"/>
  <c r="T232" i="16"/>
  <c r="T285" i="16"/>
  <c r="T311" i="16"/>
  <c r="U720" i="16"/>
  <c r="W720" i="16" s="1"/>
  <c r="X720" i="16" s="1"/>
  <c r="T720" i="16"/>
  <c r="S720" i="16"/>
  <c r="V720" i="16" s="1"/>
  <c r="S9" i="16"/>
  <c r="V9" i="16" s="1"/>
  <c r="U9" i="16"/>
  <c r="W9" i="16" s="1"/>
  <c r="X9" i="16" s="1"/>
  <c r="S342" i="16"/>
  <c r="V342" i="16" s="1"/>
  <c r="U342" i="16"/>
  <c r="W342" i="16" s="1"/>
  <c r="X342" i="16" s="1"/>
  <c r="U723" i="16"/>
  <c r="W723" i="16" s="1"/>
  <c r="X723" i="16" s="1"/>
  <c r="T723" i="16"/>
  <c r="S723" i="16"/>
  <c r="V723" i="16" s="1"/>
  <c r="S885" i="16"/>
  <c r="V885" i="16" s="1"/>
  <c r="U885" i="16"/>
  <c r="U935" i="16"/>
  <c r="T935" i="16"/>
  <c r="S935" i="16"/>
  <c r="V935" i="16" s="1"/>
  <c r="T471" i="16"/>
  <c r="S471" i="16"/>
  <c r="V471" i="16" s="1"/>
  <c r="U471" i="16"/>
  <c r="W471" i="16" s="1"/>
  <c r="X471" i="16" s="1"/>
  <c r="S689" i="16"/>
  <c r="V689" i="16" s="1"/>
  <c r="U689" i="16"/>
  <c r="T901" i="16"/>
  <c r="S901" i="16"/>
  <c r="V901" i="16" s="1"/>
  <c r="U901" i="16"/>
  <c r="U928" i="16"/>
  <c r="S928" i="16"/>
  <c r="V928" i="16" s="1"/>
  <c r="T145" i="16"/>
  <c r="W246" i="16"/>
  <c r="X246" i="16" s="1"/>
  <c r="T179" i="16"/>
  <c r="T275" i="16"/>
  <c r="W449" i="16"/>
  <c r="X449" i="16" s="1"/>
  <c r="W568" i="16"/>
  <c r="X568" i="16" s="1"/>
  <c r="W732" i="16"/>
  <c r="X732" i="16" s="1"/>
  <c r="W725" i="16"/>
  <c r="X725" i="16" s="1"/>
  <c r="W752" i="16"/>
  <c r="X752" i="16" s="1"/>
  <c r="W894" i="16"/>
  <c r="X894" i="16" s="1"/>
  <c r="T357" i="16"/>
  <c r="W650" i="16"/>
  <c r="X650" i="16" s="1"/>
  <c r="T209" i="16"/>
  <c r="W296" i="16"/>
  <c r="X296" i="16" s="1"/>
  <c r="T473" i="16"/>
  <c r="T405" i="16"/>
  <c r="W602" i="16"/>
  <c r="X602" i="16" s="1"/>
  <c r="W652" i="16"/>
  <c r="X652" i="16" s="1"/>
  <c r="W706" i="16"/>
  <c r="X706" i="16" s="1"/>
  <c r="T701" i="16"/>
  <c r="T824" i="16"/>
  <c r="T833" i="16"/>
  <c r="T987" i="16"/>
  <c r="T132" i="16"/>
  <c r="W280" i="16"/>
  <c r="X280" i="16" s="1"/>
  <c r="T249" i="16"/>
  <c r="T392" i="16"/>
  <c r="W293" i="16"/>
  <c r="X293" i="16" s="1"/>
  <c r="T436" i="16"/>
  <c r="T415" i="16"/>
  <c r="T674" i="16"/>
  <c r="W659" i="16"/>
  <c r="X659" i="16" s="1"/>
  <c r="W827" i="16"/>
  <c r="X827" i="16" s="1"/>
  <c r="T172" i="16"/>
  <c r="W225" i="16"/>
  <c r="X225" i="16" s="1"/>
  <c r="T541" i="16"/>
  <c r="W678" i="16"/>
  <c r="X678" i="16" s="1"/>
  <c r="T749" i="16"/>
  <c r="W968" i="16"/>
  <c r="X968" i="16" s="1"/>
  <c r="T7" i="16"/>
  <c r="W137" i="16"/>
  <c r="X137" i="16" s="1"/>
  <c r="W114" i="16"/>
  <c r="X114" i="16" s="1"/>
  <c r="T245" i="16"/>
  <c r="W214" i="16"/>
  <c r="X214" i="16" s="1"/>
  <c r="T308" i="16"/>
  <c r="W457" i="16"/>
  <c r="X457" i="16" s="1"/>
  <c r="T432" i="16"/>
  <c r="W549" i="16"/>
  <c r="X549" i="16" s="1"/>
  <c r="W18" i="16"/>
  <c r="X18" i="16" s="1"/>
  <c r="T124" i="16"/>
  <c r="W361" i="16"/>
  <c r="X361" i="16" s="1"/>
  <c r="T336" i="16"/>
  <c r="W638" i="16"/>
  <c r="X638" i="16" s="1"/>
  <c r="W690" i="16"/>
  <c r="X690" i="16" s="1"/>
  <c r="T775" i="16"/>
  <c r="W933" i="16"/>
  <c r="X933" i="16" s="1"/>
  <c r="W904" i="16"/>
  <c r="X904" i="16" s="1"/>
  <c r="T963" i="16"/>
  <c r="W31" i="16"/>
  <c r="X31" i="16" s="1"/>
  <c r="T82" i="16"/>
  <c r="W259" i="16"/>
  <c r="X259" i="16" s="1"/>
  <c r="T396" i="16"/>
  <c r="T577" i="16"/>
  <c r="W757" i="16"/>
  <c r="X757" i="16" s="1"/>
  <c r="W10" i="16"/>
  <c r="X10" i="16" s="1"/>
  <c r="T13" i="16"/>
  <c r="W164" i="16"/>
  <c r="X164" i="16" s="1"/>
  <c r="T300" i="16"/>
  <c r="W372" i="16"/>
  <c r="X372" i="16" s="1"/>
  <c r="T433" i="16"/>
  <c r="W773" i="16"/>
  <c r="X773" i="16" s="1"/>
  <c r="T844" i="16"/>
  <c r="T12" i="16"/>
  <c r="T32" i="16"/>
  <c r="W39" i="16"/>
  <c r="X39" i="16" s="1"/>
  <c r="W223" i="16"/>
  <c r="X223" i="16" s="1"/>
  <c r="T277" i="16"/>
  <c r="T373" i="16"/>
  <c r="W931" i="16"/>
  <c r="X931" i="16" s="1"/>
  <c r="W962" i="16"/>
  <c r="X962" i="16" s="1"/>
  <c r="T113" i="16"/>
  <c r="T108" i="16"/>
  <c r="T461" i="16"/>
  <c r="T320" i="16"/>
  <c r="W554" i="16"/>
  <c r="X554" i="16" s="1"/>
  <c r="W617" i="16"/>
  <c r="X617" i="16" s="1"/>
  <c r="T738" i="16"/>
  <c r="W857" i="16"/>
  <c r="X857" i="16" s="1"/>
  <c r="W970" i="16"/>
  <c r="X970" i="16" s="1"/>
  <c r="W243" i="16"/>
  <c r="X243" i="16" s="1"/>
  <c r="T417" i="16"/>
  <c r="W440" i="16"/>
  <c r="X440" i="16" s="1"/>
  <c r="W812" i="16"/>
  <c r="X812" i="16" s="1"/>
  <c r="T868" i="16"/>
  <c r="W925" i="16"/>
  <c r="X925" i="16" s="1"/>
  <c r="W85" i="16"/>
  <c r="X85" i="16" s="1"/>
  <c r="W215" i="16"/>
  <c r="X215" i="16" s="1"/>
  <c r="W332" i="16"/>
  <c r="X332" i="16" s="1"/>
  <c r="T447" i="16"/>
  <c r="W393" i="16"/>
  <c r="X393" i="16" s="1"/>
  <c r="T642" i="16"/>
  <c r="W588" i="16"/>
  <c r="X588" i="16" s="1"/>
  <c r="T666" i="16"/>
  <c r="W815" i="16"/>
  <c r="X815" i="16" s="1"/>
  <c r="W53" i="16"/>
  <c r="X53" i="16" s="1"/>
  <c r="T23" i="16"/>
  <c r="W232" i="16"/>
  <c r="X232" i="16" s="1"/>
  <c r="T251" i="16"/>
  <c r="T303" i="16"/>
  <c r="W311" i="16"/>
  <c r="X311" i="16" s="1"/>
  <c r="T416" i="16"/>
  <c r="T764" i="16"/>
  <c r="T777" i="16"/>
  <c r="U83" i="16"/>
  <c r="S83" i="16"/>
  <c r="V83" i="16" s="1"/>
  <c r="S118" i="16"/>
  <c r="V118" i="16" s="1"/>
  <c r="U118" i="16"/>
  <c r="T118" i="16"/>
  <c r="U120" i="16"/>
  <c r="W120" i="16" s="1"/>
  <c r="X120" i="16" s="1"/>
  <c r="S120" i="16"/>
  <c r="V120" i="16" s="1"/>
  <c r="U677" i="16"/>
  <c r="W677" i="16" s="1"/>
  <c r="X677" i="16" s="1"/>
  <c r="T677" i="16"/>
  <c r="S677" i="16"/>
  <c r="V677" i="16" s="1"/>
  <c r="U927" i="16"/>
  <c r="S927" i="16"/>
  <c r="V927" i="16" s="1"/>
  <c r="U322" i="16"/>
  <c r="S322" i="16"/>
  <c r="V322" i="16" s="1"/>
  <c r="U719" i="16"/>
  <c r="W719" i="16" s="1"/>
  <c r="X719" i="16" s="1"/>
  <c r="T719" i="16"/>
  <c r="S719" i="16"/>
  <c r="V719" i="16" s="1"/>
  <c r="U840" i="16"/>
  <c r="W840" i="16" s="1"/>
  <c r="X840" i="16" s="1"/>
  <c r="T840" i="16"/>
  <c r="S840" i="16"/>
  <c r="V840" i="16" s="1"/>
  <c r="S994" i="16"/>
  <c r="V994" i="16" s="1"/>
  <c r="U994" i="16"/>
  <c r="W994" i="16" s="1"/>
  <c r="X994" i="16" s="1"/>
  <c r="T994" i="16"/>
  <c r="U38" i="16"/>
  <c r="S38" i="16"/>
  <c r="V38" i="16" s="1"/>
  <c r="S86" i="16"/>
  <c r="V86" i="16" s="1"/>
  <c r="U86" i="16"/>
  <c r="S263" i="16"/>
  <c r="V263" i="16" s="1"/>
  <c r="U263" i="16"/>
  <c r="S258" i="16"/>
  <c r="V258" i="16" s="1"/>
  <c r="U258" i="16"/>
  <c r="W258" i="16" s="1"/>
  <c r="X258" i="16" s="1"/>
  <c r="U640" i="16"/>
  <c r="S640" i="16"/>
  <c r="V640" i="16" s="1"/>
  <c r="T800" i="16"/>
  <c r="T862" i="16"/>
  <c r="S862" i="16"/>
  <c r="V862" i="16" s="1"/>
  <c r="U862" i="16"/>
  <c r="W862" i="16" s="1"/>
  <c r="X862" i="16" s="1"/>
  <c r="T202" i="16"/>
  <c r="S202" i="16"/>
  <c r="V202" i="16" s="1"/>
  <c r="U202" i="16"/>
  <c r="W202" i="16" s="1"/>
  <c r="X202" i="16" s="1"/>
  <c r="T358" i="16"/>
  <c r="S358" i="16"/>
  <c r="V358" i="16" s="1"/>
  <c r="U358" i="16"/>
  <c r="U474" i="16"/>
  <c r="S474" i="16"/>
  <c r="V474" i="16" s="1"/>
  <c r="T474" i="16"/>
  <c r="U855" i="16"/>
  <c r="S855" i="16"/>
  <c r="V855" i="16" s="1"/>
  <c r="T778" i="16"/>
  <c r="S778" i="16"/>
  <c r="V778" i="16" s="1"/>
  <c r="U778" i="16"/>
  <c r="S835" i="16"/>
  <c r="V835" i="16" s="1"/>
  <c r="U835" i="16"/>
  <c r="W835" i="16" s="1"/>
  <c r="X835" i="16" s="1"/>
  <c r="S786" i="16"/>
  <c r="V786" i="16" s="1"/>
  <c r="U786" i="16"/>
  <c r="U187" i="16"/>
  <c r="S187" i="16"/>
  <c r="V187" i="16" s="1"/>
  <c r="S454" i="16"/>
  <c r="V454" i="16" s="1"/>
  <c r="U454" i="16"/>
  <c r="S627" i="16"/>
  <c r="V627" i="16" s="1"/>
  <c r="U627" i="16"/>
  <c r="U679" i="16"/>
  <c r="S679" i="16"/>
  <c r="V679" i="16" s="1"/>
  <c r="S769" i="16"/>
  <c r="V769" i="16" s="1"/>
  <c r="U769" i="16"/>
  <c r="W769" i="16" s="1"/>
  <c r="X769" i="16" s="1"/>
  <c r="T769" i="16"/>
  <c r="U758" i="16"/>
  <c r="W758" i="16" s="1"/>
  <c r="X758" i="16" s="1"/>
  <c r="T758" i="16"/>
  <c r="S758" i="16"/>
  <c r="V758" i="16" s="1"/>
  <c r="U879" i="16"/>
  <c r="S879" i="16"/>
  <c r="V879" i="16" s="1"/>
  <c r="S218" i="16"/>
  <c r="V218" i="16" s="1"/>
  <c r="U218" i="16"/>
  <c r="T306" i="16"/>
  <c r="S306" i="16"/>
  <c r="V306" i="16" s="1"/>
  <c r="U306" i="16"/>
  <c r="W306" i="16" s="1"/>
  <c r="X306" i="16" s="1"/>
  <c r="S462" i="16"/>
  <c r="V462" i="16" s="1"/>
  <c r="U462" i="16"/>
  <c r="S611" i="16"/>
  <c r="V611" i="16" s="1"/>
  <c r="U611" i="16"/>
  <c r="S33" i="16"/>
  <c r="V33" i="16" s="1"/>
  <c r="U33" i="16"/>
  <c r="W33" i="16" s="1"/>
  <c r="X33" i="16" s="1"/>
  <c r="T33" i="16"/>
  <c r="U204" i="16"/>
  <c r="S204" i="16"/>
  <c r="V204" i="16" s="1"/>
  <c r="S643" i="16"/>
  <c r="V643" i="16" s="1"/>
  <c r="U643" i="16"/>
  <c r="U712" i="16"/>
  <c r="W712" i="16" s="1"/>
  <c r="X712" i="16" s="1"/>
  <c r="T712" i="16"/>
  <c r="S712" i="16"/>
  <c r="V712" i="16" s="1"/>
  <c r="U774" i="16"/>
  <c r="T774" i="16"/>
  <c r="S774" i="16"/>
  <c r="V774" i="16" s="1"/>
  <c r="W28" i="16"/>
  <c r="X28" i="16" s="1"/>
  <c r="S207" i="16"/>
  <c r="V207" i="16" s="1"/>
  <c r="U207" i="16"/>
  <c r="W207" i="16" s="1"/>
  <c r="X207" i="16" s="1"/>
  <c r="T207" i="16"/>
  <c r="W334" i="16"/>
  <c r="X334" i="16" s="1"/>
  <c r="S375" i="16"/>
  <c r="V375" i="16" s="1"/>
  <c r="U375" i="16"/>
  <c r="W375" i="16" s="1"/>
  <c r="X375" i="16" s="1"/>
  <c r="T375" i="16"/>
  <c r="U314" i="16"/>
  <c r="S314" i="16"/>
  <c r="V314" i="16" s="1"/>
  <c r="U450" i="16"/>
  <c r="W450" i="16" s="1"/>
  <c r="X450" i="16" s="1"/>
  <c r="S450" i="16"/>
  <c r="V450" i="16" s="1"/>
  <c r="U584" i="16"/>
  <c r="W584" i="16" s="1"/>
  <c r="X584" i="16" s="1"/>
  <c r="T584" i="16"/>
  <c r="S584" i="16"/>
  <c r="V584" i="16" s="1"/>
  <c r="U703" i="16"/>
  <c r="S703" i="16"/>
  <c r="V703" i="16" s="1"/>
  <c r="W124" i="16"/>
  <c r="X124" i="16" s="1"/>
  <c r="W336" i="16"/>
  <c r="X336" i="16" s="1"/>
  <c r="W756" i="16"/>
  <c r="X756" i="16" s="1"/>
  <c r="W775" i="16"/>
  <c r="X775" i="16" s="1"/>
  <c r="W890" i="16"/>
  <c r="X890" i="16" s="1"/>
  <c r="W963" i="16"/>
  <c r="X963" i="16" s="1"/>
  <c r="T63" i="16"/>
  <c r="W82" i="16"/>
  <c r="X82" i="16" s="1"/>
  <c r="W396" i="16"/>
  <c r="X396" i="16" s="1"/>
  <c r="W577" i="16"/>
  <c r="X577" i="16" s="1"/>
  <c r="W20" i="16"/>
  <c r="X20" i="16" s="1"/>
  <c r="W13" i="16"/>
  <c r="X13" i="16" s="1"/>
  <c r="W300" i="16"/>
  <c r="X300" i="16" s="1"/>
  <c r="W433" i="16"/>
  <c r="X433" i="16" s="1"/>
  <c r="W795" i="16"/>
  <c r="X795" i="16" s="1"/>
  <c r="W844" i="16"/>
  <c r="X844" i="16" s="1"/>
  <c r="W32" i="16"/>
  <c r="X32" i="16" s="1"/>
  <c r="W326" i="16"/>
  <c r="X326" i="16" s="1"/>
  <c r="W373" i="16"/>
  <c r="X373" i="16" s="1"/>
  <c r="W108" i="16"/>
  <c r="X108" i="16" s="1"/>
  <c r="W320" i="16"/>
  <c r="X320" i="16" s="1"/>
  <c r="W738" i="16"/>
  <c r="X738" i="16" s="1"/>
  <c r="W417" i="16"/>
  <c r="X417" i="16" s="1"/>
  <c r="W868" i="16"/>
  <c r="X868" i="16" s="1"/>
  <c r="W447" i="16"/>
  <c r="X447" i="16" s="1"/>
  <c r="W642" i="16"/>
  <c r="X642" i="16" s="1"/>
  <c r="W666" i="16"/>
  <c r="X666" i="16" s="1"/>
  <c r="W23" i="16"/>
  <c r="X23" i="16" s="1"/>
  <c r="W251" i="16"/>
  <c r="X251" i="16" s="1"/>
  <c r="W416" i="16"/>
  <c r="X416" i="16" s="1"/>
  <c r="W777" i="16"/>
  <c r="X777" i="16" s="1"/>
  <c r="W957" i="16"/>
  <c r="X957" i="16" s="1"/>
  <c r="T397" i="16"/>
  <c r="T505" i="16"/>
  <c r="T785" i="16"/>
  <c r="T954" i="16"/>
  <c r="S823" i="16"/>
  <c r="V823" i="16" s="1"/>
  <c r="U823" i="16"/>
  <c r="T823" i="16"/>
  <c r="U136" i="16"/>
  <c r="W136" i="16" s="1"/>
  <c r="X136" i="16" s="1"/>
  <c r="S136" i="16"/>
  <c r="V136" i="16" s="1"/>
  <c r="U632" i="16"/>
  <c r="W632" i="16" s="1"/>
  <c r="X632" i="16" s="1"/>
  <c r="T632" i="16"/>
  <c r="S632" i="16"/>
  <c r="V632" i="16" s="1"/>
  <c r="U805" i="16"/>
  <c r="S805" i="16"/>
  <c r="V805" i="16" s="1"/>
  <c r="S893" i="16"/>
  <c r="V893" i="16" s="1"/>
  <c r="U893" i="16"/>
  <c r="W893" i="16" s="1"/>
  <c r="X893" i="16" s="1"/>
  <c r="U384" i="16"/>
  <c r="W384" i="16" s="1"/>
  <c r="X384" i="16" s="1"/>
  <c r="S384" i="16"/>
  <c r="V384" i="16" s="1"/>
  <c r="S394" i="16"/>
  <c r="V394" i="16" s="1"/>
  <c r="U394" i="16"/>
  <c r="U530" i="16"/>
  <c r="T530" i="16"/>
  <c r="S530" i="16"/>
  <c r="V530" i="16" s="1"/>
  <c r="U791" i="16"/>
  <c r="W791" i="16" s="1"/>
  <c r="X791" i="16" s="1"/>
  <c r="S791" i="16"/>
  <c r="V791" i="16" s="1"/>
  <c r="T791" i="16"/>
  <c r="T664" i="16"/>
  <c r="S664" i="16"/>
  <c r="V664" i="16" s="1"/>
  <c r="U664" i="16"/>
  <c r="W664" i="16" s="1"/>
  <c r="X664" i="16" s="1"/>
  <c r="U966" i="16"/>
  <c r="W966" i="16" s="1"/>
  <c r="X966" i="16" s="1"/>
  <c r="T966" i="16"/>
  <c r="S966" i="16"/>
  <c r="V966" i="16" s="1"/>
  <c r="S997" i="16"/>
  <c r="V997" i="16" s="1"/>
  <c r="U997" i="16"/>
  <c r="W997" i="16" s="1"/>
  <c r="X997" i="16" s="1"/>
  <c r="S166" i="16"/>
  <c r="V166" i="16" s="1"/>
  <c r="U166" i="16"/>
  <c r="W166" i="16" s="1"/>
  <c r="X166" i="16" s="1"/>
  <c r="T166" i="16"/>
  <c r="U152" i="16"/>
  <c r="W152" i="16" s="1"/>
  <c r="X152" i="16" s="1"/>
  <c r="T152" i="16"/>
  <c r="S152" i="16"/>
  <c r="V152" i="16" s="1"/>
  <c r="U343" i="16"/>
  <c r="W343" i="16" s="1"/>
  <c r="X343" i="16" s="1"/>
  <c r="T343" i="16"/>
  <c r="S343" i="16"/>
  <c r="V343" i="16" s="1"/>
  <c r="U538" i="16"/>
  <c r="T538" i="16"/>
  <c r="S538" i="16"/>
  <c r="V538" i="16" s="1"/>
  <c r="U143" i="16"/>
  <c r="S143" i="16"/>
  <c r="V143" i="16" s="1"/>
  <c r="T184" i="16"/>
  <c r="S184" i="16"/>
  <c r="V184" i="16" s="1"/>
  <c r="U184" i="16"/>
  <c r="W184" i="16" s="1"/>
  <c r="X184" i="16" s="1"/>
  <c r="U276" i="16"/>
  <c r="W276" i="16" s="1"/>
  <c r="X276" i="16" s="1"/>
  <c r="T276" i="16"/>
  <c r="S276" i="16"/>
  <c r="V276" i="16" s="1"/>
  <c r="S331" i="16"/>
  <c r="V331" i="16" s="1"/>
  <c r="U331" i="16"/>
  <c r="W331" i="16" s="1"/>
  <c r="X331" i="16" s="1"/>
  <c r="T331" i="16"/>
  <c r="S410" i="16"/>
  <c r="V410" i="16" s="1"/>
  <c r="U410" i="16"/>
  <c r="W410" i="16" s="1"/>
  <c r="X410" i="16" s="1"/>
  <c r="U546" i="16"/>
  <c r="W546" i="16" s="1"/>
  <c r="X546" i="16" s="1"/>
  <c r="T546" i="16"/>
  <c r="S546" i="16"/>
  <c r="V546" i="16" s="1"/>
  <c r="S673" i="16"/>
  <c r="V673" i="16" s="1"/>
  <c r="U673" i="16"/>
  <c r="W673" i="16" s="1"/>
  <c r="X673" i="16" s="1"/>
  <c r="S803" i="16"/>
  <c r="V803" i="16" s="1"/>
  <c r="T803" i="16"/>
  <c r="U803" i="16"/>
  <c r="W803" i="16" s="1"/>
  <c r="X803" i="16" s="1"/>
  <c r="S831" i="16"/>
  <c r="V831" i="16" s="1"/>
  <c r="U831" i="16"/>
  <c r="T831" i="16"/>
  <c r="T973" i="16"/>
  <c r="S973" i="16"/>
  <c r="V973" i="16" s="1"/>
  <c r="U973" i="16"/>
  <c r="W973" i="16" s="1"/>
  <c r="X973" i="16" s="1"/>
  <c r="U983" i="16"/>
  <c r="W983" i="16" s="1"/>
  <c r="X983" i="16" s="1"/>
  <c r="T983" i="16"/>
  <c r="S983" i="16"/>
  <c r="V983" i="16" s="1"/>
  <c r="S1002" i="16"/>
  <c r="V1002" i="16" s="1"/>
  <c r="U1002" i="16"/>
  <c r="W1002" i="16" s="1"/>
  <c r="X1002" i="16" s="1"/>
  <c r="T1002" i="16"/>
  <c r="U42" i="16"/>
  <c r="S42" i="16"/>
  <c r="V42" i="16" s="1"/>
  <c r="T692" i="16"/>
  <c r="S692" i="16"/>
  <c r="V692" i="16" s="1"/>
  <c r="U692" i="16"/>
  <c r="U755" i="16"/>
  <c r="W755" i="16" s="1"/>
  <c r="X755" i="16" s="1"/>
  <c r="T755" i="16"/>
  <c r="S755" i="16"/>
  <c r="V755" i="16" s="1"/>
  <c r="U993" i="16"/>
  <c r="T993" i="16"/>
  <c r="S993" i="16"/>
  <c r="V993" i="16" s="1"/>
  <c r="U99" i="16"/>
  <c r="W99" i="16" s="1"/>
  <c r="X99" i="16" s="1"/>
  <c r="S99" i="16"/>
  <c r="V99" i="16" s="1"/>
  <c r="T99" i="16"/>
  <c r="S483" i="16"/>
  <c r="V483" i="16" s="1"/>
  <c r="U483" i="16"/>
  <c r="U536" i="16"/>
  <c r="W536" i="16" s="1"/>
  <c r="X536" i="16" s="1"/>
  <c r="T536" i="16"/>
  <c r="S536" i="16"/>
  <c r="V536" i="16" s="1"/>
  <c r="U667" i="16"/>
  <c r="S667" i="16"/>
  <c r="V667" i="16" s="1"/>
  <c r="U864" i="16"/>
  <c r="S864" i="16"/>
  <c r="V864" i="16" s="1"/>
  <c r="T952" i="16"/>
  <c r="S952" i="16"/>
  <c r="V952" i="16" s="1"/>
  <c r="U952" i="16"/>
  <c r="W622" i="16"/>
  <c r="X622" i="16" s="1"/>
  <c r="W65" i="16"/>
  <c r="X65" i="16" s="1"/>
  <c r="T205" i="16"/>
  <c r="W303" i="16"/>
  <c r="X303" i="16" s="1"/>
  <c r="T364" i="16"/>
  <c r="W671" i="16"/>
  <c r="X671" i="16" s="1"/>
  <c r="T686" i="16"/>
  <c r="U72" i="16"/>
  <c r="S72" i="16"/>
  <c r="V72" i="16" s="1"/>
  <c r="T556" i="16"/>
  <c r="T788" i="16"/>
  <c r="T754" i="16"/>
  <c r="S17" i="16"/>
  <c r="V17" i="16" s="1"/>
  <c r="U17" i="16"/>
  <c r="S681" i="16"/>
  <c r="V681" i="16" s="1"/>
  <c r="U681" i="16"/>
  <c r="W681" i="16" s="1"/>
  <c r="X681" i="16" s="1"/>
  <c r="U889" i="16"/>
  <c r="T889" i="16"/>
  <c r="S889" i="16"/>
  <c r="V889" i="16" s="1"/>
  <c r="U452" i="16"/>
  <c r="S452" i="16"/>
  <c r="V452" i="16" s="1"/>
  <c r="W219" i="16"/>
  <c r="X219" i="16" s="1"/>
  <c r="T201" i="16"/>
  <c r="T380" i="16"/>
  <c r="T316" i="16"/>
  <c r="W397" i="16"/>
  <c r="X397" i="16" s="1"/>
  <c r="W505" i="16"/>
  <c r="X505" i="16" s="1"/>
  <c r="W556" i="16"/>
  <c r="X556" i="16" s="1"/>
  <c r="W562" i="16"/>
  <c r="X562" i="16" s="1"/>
  <c r="W788" i="16"/>
  <c r="X788" i="16" s="1"/>
  <c r="W754" i="16"/>
  <c r="X754" i="16" s="1"/>
  <c r="W792" i="16"/>
  <c r="X792" i="16" s="1"/>
  <c r="W785" i="16"/>
  <c r="X785" i="16" s="1"/>
  <c r="W954" i="16"/>
  <c r="X954" i="16" s="1"/>
  <c r="T924" i="16"/>
  <c r="U128" i="16"/>
  <c r="S128" i="16"/>
  <c r="V128" i="16" s="1"/>
  <c r="U683" i="16"/>
  <c r="S683" i="16"/>
  <c r="V683" i="16" s="1"/>
  <c r="U905" i="16"/>
  <c r="W905" i="16" s="1"/>
  <c r="X905" i="16" s="1"/>
  <c r="T905" i="16"/>
  <c r="S905" i="16"/>
  <c r="V905" i="16" s="1"/>
  <c r="W942" i="16"/>
  <c r="X942" i="16" s="1"/>
  <c r="T130" i="16"/>
  <c r="T241" i="16"/>
  <c r="W319" i="16"/>
  <c r="X319" i="16" s="1"/>
  <c r="W662" i="16"/>
  <c r="X662" i="16" s="1"/>
  <c r="T693" i="16"/>
  <c r="W800" i="16"/>
  <c r="X800" i="16" s="1"/>
  <c r="T809" i="16"/>
  <c r="T865" i="16"/>
  <c r="U144" i="16"/>
  <c r="W144" i="16" s="1"/>
  <c r="X144" i="16" s="1"/>
  <c r="S144" i="16"/>
  <c r="V144" i="16" s="1"/>
  <c r="T525" i="16"/>
  <c r="T634" i="16"/>
  <c r="T834" i="16"/>
  <c r="T837" i="16"/>
  <c r="U945" i="16"/>
  <c r="W945" i="16" s="1"/>
  <c r="X945" i="16" s="1"/>
  <c r="T945" i="16"/>
  <c r="S945" i="16"/>
  <c r="V945" i="16" s="1"/>
  <c r="T165" i="16"/>
  <c r="T267" i="16"/>
  <c r="W185" i="16"/>
  <c r="X185" i="16" s="1"/>
  <c r="T408" i="16"/>
  <c r="T702" i="16"/>
  <c r="T767" i="16"/>
  <c r="W759" i="16"/>
  <c r="X759" i="16" s="1"/>
  <c r="T849" i="16"/>
  <c r="U160" i="16"/>
  <c r="T160" i="16"/>
  <c r="S160" i="16"/>
  <c r="V160" i="16" s="1"/>
  <c r="T93" i="16"/>
  <c r="W257" i="16"/>
  <c r="X257" i="16" s="1"/>
  <c r="W309" i="16"/>
  <c r="X309" i="16" s="1"/>
  <c r="W658" i="16"/>
  <c r="X658" i="16" s="1"/>
  <c r="W744" i="16"/>
  <c r="X744" i="16" s="1"/>
  <c r="U884" i="16"/>
  <c r="S884" i="16"/>
  <c r="V884" i="16" s="1"/>
  <c r="T28" i="16"/>
  <c r="W141" i="16"/>
  <c r="X141" i="16" s="1"/>
  <c r="T237" i="16"/>
  <c r="T254" i="16"/>
  <c r="T186" i="16"/>
  <c r="W264" i="16"/>
  <c r="X264" i="16" s="1"/>
  <c r="T334" i="16"/>
  <c r="S191" i="16"/>
  <c r="V191" i="16" s="1"/>
  <c r="U191" i="16"/>
  <c r="W304" i="16"/>
  <c r="X304" i="16" s="1"/>
  <c r="T388" i="16"/>
  <c r="T431" i="16"/>
  <c r="T610" i="16"/>
  <c r="U763" i="16"/>
  <c r="W763" i="16" s="1"/>
  <c r="X763" i="16" s="1"/>
  <c r="T763" i="16"/>
  <c r="S763" i="16"/>
  <c r="V763" i="16" s="1"/>
  <c r="T156" i="16"/>
  <c r="T756" i="16"/>
  <c r="T804" i="16"/>
  <c r="T229" i="16"/>
  <c r="T609" i="16"/>
  <c r="T902" i="16"/>
  <c r="T20" i="16"/>
  <c r="T149" i="16"/>
  <c r="T356" i="16"/>
  <c r="T465" i="16"/>
  <c r="T841" i="16"/>
  <c r="T24" i="16"/>
  <c r="W194" i="16"/>
  <c r="X194" i="16" s="1"/>
  <c r="T326" i="16"/>
  <c r="T459" i="16"/>
  <c r="T801" i="16"/>
  <c r="T26" i="16"/>
  <c r="T140" i="16"/>
  <c r="T527" i="16"/>
  <c r="W561" i="16"/>
  <c r="X561" i="16" s="1"/>
  <c r="T722" i="16"/>
  <c r="W888" i="16"/>
  <c r="X888" i="16" s="1"/>
  <c r="T65" i="16"/>
  <c r="T55" i="16"/>
  <c r="W205" i="16"/>
  <c r="X205" i="16" s="1"/>
  <c r="W364" i="16"/>
  <c r="X364" i="16" s="1"/>
  <c r="T448" i="16"/>
  <c r="W686" i="16"/>
  <c r="X686" i="16" s="1"/>
  <c r="W830" i="16"/>
  <c r="X830" i="16" s="1"/>
  <c r="T219" i="16"/>
  <c r="T562" i="16"/>
  <c r="S988" i="16"/>
  <c r="V988" i="16" s="1"/>
  <c r="U988" i="16"/>
  <c r="T988" i="16"/>
  <c r="T390" i="16"/>
  <c r="S390" i="16"/>
  <c r="V390" i="16" s="1"/>
  <c r="U390" i="16"/>
  <c r="W390" i="16" s="1"/>
  <c r="X390" i="16" s="1"/>
  <c r="S239" i="16"/>
  <c r="V239" i="16" s="1"/>
  <c r="U239" i="16"/>
  <c r="S486" i="16"/>
  <c r="V486" i="16" s="1"/>
  <c r="U486" i="16"/>
  <c r="W486" i="16" s="1"/>
  <c r="X486" i="16" s="1"/>
  <c r="T117" i="16"/>
  <c r="T222" i="16"/>
  <c r="W201" i="16"/>
  <c r="X201" i="16" s="1"/>
  <c r="W380" i="16"/>
  <c r="X380" i="16" s="1"/>
  <c r="W316" i="16"/>
  <c r="X316" i="16" s="1"/>
  <c r="T682" i="16"/>
  <c r="T612" i="16"/>
  <c r="T912" i="16"/>
  <c r="W924" i="16"/>
  <c r="X924" i="16" s="1"/>
  <c r="T501" i="16"/>
  <c r="T618" i="16"/>
  <c r="W130" i="16"/>
  <c r="X130" i="16" s="1"/>
  <c r="W241" i="16"/>
  <c r="X241" i="16" s="1"/>
  <c r="T543" i="16"/>
  <c r="T606" i="16"/>
  <c r="T575" i="16"/>
  <c r="T626" i="16"/>
  <c r="T726" i="16"/>
  <c r="W693" i="16"/>
  <c r="X693" i="16" s="1"/>
  <c r="W809" i="16"/>
  <c r="X809" i="16" s="1"/>
  <c r="W865" i="16"/>
  <c r="X865" i="16" s="1"/>
  <c r="T281" i="16"/>
  <c r="W525" i="16"/>
  <c r="X525" i="16" s="1"/>
  <c r="W634" i="16"/>
  <c r="X634" i="16" s="1"/>
  <c r="T781" i="16"/>
  <c r="W834" i="16"/>
  <c r="X834" i="16" s="1"/>
  <c r="T984" i="16"/>
  <c r="W837" i="16"/>
  <c r="X837" i="16" s="1"/>
  <c r="T921" i="16"/>
  <c r="W165" i="16"/>
  <c r="X165" i="16" s="1"/>
  <c r="W181" i="16"/>
  <c r="X181" i="16" s="1"/>
  <c r="T133" i="16"/>
  <c r="W267" i="16"/>
  <c r="X267" i="16" s="1"/>
  <c r="W408" i="16"/>
  <c r="X408" i="16" s="1"/>
  <c r="T540" i="16"/>
  <c r="T655" i="16"/>
  <c r="T582" i="16"/>
  <c r="W702" i="16"/>
  <c r="X702" i="16" s="1"/>
  <c r="W767" i="16"/>
  <c r="X767" i="16" s="1"/>
  <c r="T814" i="16"/>
  <c r="W849" i="16"/>
  <c r="X849" i="16" s="1"/>
  <c r="T946" i="16"/>
  <c r="T926" i="16"/>
  <c r="W93" i="16"/>
  <c r="X93" i="16" s="1"/>
  <c r="T193" i="16"/>
  <c r="T932" i="16"/>
  <c r="T161" i="16"/>
  <c r="W237" i="16"/>
  <c r="X237" i="16" s="1"/>
  <c r="W254" i="16"/>
  <c r="X254" i="16" s="1"/>
  <c r="W388" i="16"/>
  <c r="X388" i="16" s="1"/>
  <c r="T478" i="16"/>
  <c r="T399" i="16"/>
  <c r="W431" i="16"/>
  <c r="X431" i="16" s="1"/>
  <c r="T521" i="16"/>
  <c r="T497" i="16"/>
  <c r="W610" i="16"/>
  <c r="X610" i="16" s="1"/>
  <c r="T620" i="16"/>
  <c r="T934" i="16"/>
  <c r="T19" i="16"/>
  <c r="W156" i="16"/>
  <c r="X156" i="16" s="1"/>
  <c r="T369" i="16"/>
  <c r="T414" i="16"/>
  <c r="T599" i="16"/>
  <c r="W804" i="16"/>
  <c r="X804" i="16" s="1"/>
  <c r="T883" i="16"/>
  <c r="T36" i="16"/>
  <c r="T51" i="16"/>
  <c r="W229" i="16"/>
  <c r="X229" i="16" s="1"/>
  <c r="T227" i="16"/>
  <c r="T422" i="16"/>
  <c r="T500" i="16"/>
  <c r="T455" i="16"/>
  <c r="W609" i="16"/>
  <c r="X609" i="16" s="1"/>
  <c r="W838" i="16"/>
  <c r="X838" i="16" s="1"/>
  <c r="W902" i="16"/>
  <c r="X902" i="16" s="1"/>
  <c r="T43" i="16"/>
  <c r="W149" i="16"/>
  <c r="X149" i="16" s="1"/>
  <c r="T90" i="16"/>
  <c r="W356" i="16"/>
  <c r="X356" i="16" s="1"/>
  <c r="W465" i="16"/>
  <c r="X465" i="16" s="1"/>
  <c r="W841" i="16"/>
  <c r="X841" i="16" s="1"/>
  <c r="T15" i="16"/>
  <c r="W24" i="16"/>
  <c r="X24" i="16" s="1"/>
  <c r="T162" i="16"/>
  <c r="T194" i="16"/>
  <c r="T348" i="16"/>
  <c r="W459" i="16"/>
  <c r="X459" i="16" s="1"/>
  <c r="T593" i="16"/>
  <c r="W801" i="16"/>
  <c r="X801" i="16" s="1"/>
  <c r="W872" i="16"/>
  <c r="X872" i="16" s="1"/>
  <c r="W26" i="16"/>
  <c r="X26" i="16" s="1"/>
  <c r="T76" i="16"/>
  <c r="W140" i="16"/>
  <c r="X140" i="16" s="1"/>
  <c r="T289" i="16"/>
  <c r="W352" i="16"/>
  <c r="X352" i="16" s="1"/>
  <c r="T585" i="16"/>
  <c r="W743" i="16"/>
  <c r="X743" i="16" s="1"/>
  <c r="T832" i="16"/>
  <c r="W37" i="16"/>
  <c r="X37" i="16" s="1"/>
  <c r="W439" i="16"/>
  <c r="X439" i="16" s="1"/>
  <c r="T644" i="16"/>
  <c r="W598" i="16"/>
  <c r="X598" i="16" s="1"/>
  <c r="T622" i="16"/>
  <c r="T947" i="16"/>
  <c r="T68" i="16"/>
  <c r="T329" i="16"/>
  <c r="W350" i="16"/>
  <c r="X350" i="16" s="1"/>
  <c r="W527" i="16"/>
  <c r="X527" i="16" s="1"/>
  <c r="T401" i="16"/>
  <c r="T518" i="16"/>
  <c r="W722" i="16"/>
  <c r="X722" i="16" s="1"/>
  <c r="T842" i="16"/>
  <c r="T35" i="16"/>
  <c r="W55" i="16"/>
  <c r="X55" i="16" s="1"/>
  <c r="T66" i="16"/>
  <c r="W292" i="16"/>
  <c r="X292" i="16" s="1"/>
  <c r="T345" i="16"/>
  <c r="W448" i="16"/>
  <c r="X448" i="16" s="1"/>
  <c r="T741" i="16"/>
  <c r="T830" i="16"/>
  <c r="T1000" i="16"/>
  <c r="S41" i="16"/>
  <c r="V41" i="16" s="1"/>
  <c r="U41" i="16"/>
  <c r="W41" i="16" s="1"/>
  <c r="X41" i="16" s="1"/>
  <c r="T41" i="16"/>
  <c r="U151" i="16"/>
  <c r="S151" i="16"/>
  <c r="V151" i="16" s="1"/>
  <c r="U147" i="16"/>
  <c r="W147" i="16" s="1"/>
  <c r="X147" i="16" s="1"/>
  <c r="S147" i="16"/>
  <c r="V147" i="16" s="1"/>
  <c r="S370" i="16"/>
  <c r="V370" i="16" s="1"/>
  <c r="U370" i="16"/>
  <c r="S700" i="16"/>
  <c r="V700" i="16" s="1"/>
  <c r="U700" i="16"/>
  <c r="W700" i="16" s="1"/>
  <c r="X700" i="16" s="1"/>
  <c r="U711" i="16"/>
  <c r="S711" i="16"/>
  <c r="V711" i="16" s="1"/>
  <c r="T877" i="16"/>
  <c r="U877" i="16"/>
  <c r="W877" i="16" s="1"/>
  <c r="X877" i="16" s="1"/>
  <c r="S877" i="16"/>
  <c r="V877" i="16" s="1"/>
  <c r="S427" i="16"/>
  <c r="V427" i="16" s="1"/>
  <c r="U427" i="16"/>
  <c r="W427" i="16" s="1"/>
  <c r="X427" i="16" s="1"/>
  <c r="U624" i="16"/>
  <c r="S624" i="16"/>
  <c r="V624" i="16" s="1"/>
  <c r="S787" i="16"/>
  <c r="V787" i="16" s="1"/>
  <c r="U787" i="16"/>
  <c r="T787" i="16"/>
  <c r="S859" i="16"/>
  <c r="V859" i="16" s="1"/>
  <c r="U859" i="16"/>
  <c r="U1005" i="16"/>
  <c r="W1005" i="16" s="1"/>
  <c r="X1005" i="16" s="1"/>
  <c r="T1005" i="16"/>
  <c r="S1005" i="16"/>
  <c r="V1005" i="16" s="1"/>
  <c r="U975" i="16"/>
  <c r="S975" i="16"/>
  <c r="V975" i="16" s="1"/>
  <c r="W153" i="16"/>
  <c r="X153" i="16" s="1"/>
  <c r="W169" i="16"/>
  <c r="X169" i="16" s="1"/>
  <c r="S158" i="16"/>
  <c r="V158" i="16" s="1"/>
  <c r="U158" i="16"/>
  <c r="U188" i="16"/>
  <c r="S188" i="16"/>
  <c r="V188" i="16" s="1"/>
  <c r="T188" i="16"/>
  <c r="S278" i="16"/>
  <c r="V278" i="16" s="1"/>
  <c r="U278" i="16"/>
  <c r="W278" i="16" s="1"/>
  <c r="X278" i="16" s="1"/>
  <c r="T278" i="16"/>
  <c r="T438" i="16"/>
  <c r="S438" i="16"/>
  <c r="V438" i="16" s="1"/>
  <c r="U438" i="16"/>
  <c r="U488" i="16"/>
  <c r="W488" i="16" s="1"/>
  <c r="X488" i="16" s="1"/>
  <c r="T488" i="16"/>
  <c r="S488" i="16"/>
  <c r="V488" i="16" s="1"/>
  <c r="W873" i="16"/>
  <c r="X873" i="16" s="1"/>
  <c r="U46" i="16"/>
  <c r="W46" i="16" s="1"/>
  <c r="X46" i="16" s="1"/>
  <c r="T46" i="16"/>
  <c r="S46" i="16"/>
  <c r="V46" i="16" s="1"/>
  <c r="U220" i="16"/>
  <c r="S220" i="16"/>
  <c r="V220" i="16" s="1"/>
  <c r="U407" i="16"/>
  <c r="S407" i="16"/>
  <c r="V407" i="16" s="1"/>
  <c r="T407" i="16"/>
  <c r="S843" i="16"/>
  <c r="V843" i="16" s="1"/>
  <c r="U843" i="16"/>
  <c r="S867" i="16"/>
  <c r="V867" i="16" s="1"/>
  <c r="U867" i="16"/>
  <c r="W867" i="16" s="1"/>
  <c r="X867" i="16" s="1"/>
  <c r="W81" i="16"/>
  <c r="X81" i="16" s="1"/>
  <c r="U196" i="16"/>
  <c r="W196" i="16" s="1"/>
  <c r="X196" i="16" s="1"/>
  <c r="S196" i="16"/>
  <c r="V196" i="16" s="1"/>
  <c r="S274" i="16"/>
  <c r="V274" i="16" s="1"/>
  <c r="U274" i="16"/>
  <c r="W274" i="16" s="1"/>
  <c r="X274" i="16" s="1"/>
  <c r="T391" i="16"/>
  <c r="W493" i="16"/>
  <c r="X493" i="16" s="1"/>
  <c r="U672" i="16"/>
  <c r="W672" i="16" s="1"/>
  <c r="X672" i="16" s="1"/>
  <c r="T672" i="16"/>
  <c r="S672" i="16"/>
  <c r="V672" i="16" s="1"/>
  <c r="W822" i="16"/>
  <c r="X822" i="16" s="1"/>
  <c r="U119" i="16"/>
  <c r="W119" i="16" s="1"/>
  <c r="X119" i="16" s="1"/>
  <c r="T119" i="16"/>
  <c r="S119" i="16"/>
  <c r="V119" i="16" s="1"/>
  <c r="S403" i="16"/>
  <c r="V403" i="16" s="1"/>
  <c r="U403" i="16"/>
  <c r="W403" i="16" s="1"/>
  <c r="X403" i="16" s="1"/>
  <c r="T403" i="16"/>
  <c r="S587" i="16"/>
  <c r="V587" i="16" s="1"/>
  <c r="U587" i="16"/>
  <c r="T587" i="16"/>
  <c r="U520" i="16"/>
  <c r="W520" i="16" s="1"/>
  <c r="X520" i="16" s="1"/>
  <c r="S520" i="16"/>
  <c r="V520" i="16" s="1"/>
  <c r="S142" i="16"/>
  <c r="V142" i="16" s="1"/>
  <c r="U142" i="16"/>
  <c r="S347" i="16"/>
  <c r="V347" i="16" s="1"/>
  <c r="U347" i="16"/>
  <c r="W347" i="16" s="1"/>
  <c r="X347" i="16" s="1"/>
  <c r="T347" i="16"/>
  <c r="S547" i="16"/>
  <c r="V547" i="16" s="1"/>
  <c r="U547" i="16"/>
  <c r="W547" i="16" s="1"/>
  <c r="X547" i="16" s="1"/>
  <c r="T547" i="16"/>
  <c r="U641" i="16"/>
  <c r="W641" i="16" s="1"/>
  <c r="X641" i="16" s="1"/>
  <c r="T641" i="16"/>
  <c r="S641" i="16"/>
  <c r="V641" i="16" s="1"/>
  <c r="S668" i="16"/>
  <c r="V668" i="16" s="1"/>
  <c r="U668" i="16"/>
  <c r="U808" i="16"/>
  <c r="S808" i="16"/>
  <c r="V808" i="16" s="1"/>
  <c r="U974" i="16"/>
  <c r="S974" i="16"/>
  <c r="V974" i="16" s="1"/>
  <c r="U175" i="16"/>
  <c r="W175" i="16" s="1"/>
  <c r="X175" i="16" s="1"/>
  <c r="S175" i="16"/>
  <c r="V175" i="16" s="1"/>
  <c r="U272" i="16"/>
  <c r="W272" i="16" s="1"/>
  <c r="X272" i="16" s="1"/>
  <c r="T272" i="16"/>
  <c r="S272" i="16"/>
  <c r="V272" i="16" s="1"/>
  <c r="S363" i="16"/>
  <c r="V363" i="16" s="1"/>
  <c r="U363" i="16"/>
  <c r="W363" i="16" s="1"/>
  <c r="X363" i="16" s="1"/>
  <c r="T363" i="16"/>
  <c r="U423" i="16"/>
  <c r="S423" i="16"/>
  <c r="V423" i="16" s="1"/>
  <c r="S559" i="16"/>
  <c r="V559" i="16" s="1"/>
  <c r="U559" i="16"/>
  <c r="W521" i="16"/>
  <c r="X521" i="16" s="1"/>
  <c r="W497" i="16"/>
  <c r="X497" i="16" s="1"/>
  <c r="W620" i="16"/>
  <c r="X620" i="16" s="1"/>
  <c r="S665" i="16"/>
  <c r="V665" i="16" s="1"/>
  <c r="U665" i="16"/>
  <c r="W665" i="16" s="1"/>
  <c r="X665" i="16" s="1"/>
  <c r="T665" i="16"/>
  <c r="W934" i="16"/>
  <c r="X934" i="16" s="1"/>
  <c r="W19" i="16"/>
  <c r="X19" i="16" s="1"/>
  <c r="W369" i="16"/>
  <c r="X369" i="16" s="1"/>
  <c r="W599" i="16"/>
  <c r="X599" i="16" s="1"/>
  <c r="W846" i="16"/>
  <c r="X846" i="16" s="1"/>
  <c r="W883" i="16"/>
  <c r="X883" i="16" s="1"/>
  <c r="W51" i="16"/>
  <c r="X51" i="16" s="1"/>
  <c r="W227" i="16"/>
  <c r="X227" i="16" s="1"/>
  <c r="T367" i="16"/>
  <c r="W500" i="16"/>
  <c r="X500" i="16" s="1"/>
  <c r="W455" i="16"/>
  <c r="X455" i="16" s="1"/>
  <c r="W43" i="16"/>
  <c r="X43" i="16" s="1"/>
  <c r="W90" i="16"/>
  <c r="X90" i="16" s="1"/>
  <c r="W310" i="16"/>
  <c r="X310" i="16" s="1"/>
  <c r="W15" i="16"/>
  <c r="X15" i="16" s="1"/>
  <c r="W162" i="16"/>
  <c r="X162" i="16" s="1"/>
  <c r="T247" i="16"/>
  <c r="W348" i="16"/>
  <c r="X348" i="16" s="1"/>
  <c r="T383" i="16"/>
  <c r="W593" i="16"/>
  <c r="X593" i="16" s="1"/>
  <c r="W918" i="16"/>
  <c r="X918" i="16" s="1"/>
  <c r="W76" i="16"/>
  <c r="X76" i="16" s="1"/>
  <c r="W289" i="16"/>
  <c r="X289" i="16" s="1"/>
  <c r="W585" i="16"/>
  <c r="X585" i="16" s="1"/>
  <c r="W832" i="16"/>
  <c r="X832" i="16" s="1"/>
  <c r="W644" i="16"/>
  <c r="X644" i="16" s="1"/>
  <c r="W646" i="16"/>
  <c r="X646" i="16" s="1"/>
  <c r="W947" i="16"/>
  <c r="X947" i="16" s="1"/>
  <c r="W329" i="16"/>
  <c r="X329" i="16" s="1"/>
  <c r="W401" i="16"/>
  <c r="X401" i="16" s="1"/>
  <c r="W574" i="16"/>
  <c r="X574" i="16" s="1"/>
  <c r="W842" i="16"/>
  <c r="X842" i="16" s="1"/>
  <c r="W882" i="16"/>
  <c r="X882" i="16" s="1"/>
  <c r="W35" i="16"/>
  <c r="X35" i="16" s="1"/>
  <c r="W105" i="16"/>
  <c r="X105" i="16" s="1"/>
  <c r="W66" i="16"/>
  <c r="X66" i="16" s="1"/>
  <c r="W285" i="16"/>
  <c r="X285" i="16" s="1"/>
  <c r="W345" i="16"/>
  <c r="X345" i="16" s="1"/>
  <c r="W676" i="16"/>
  <c r="X676" i="16" s="1"/>
  <c r="W741" i="16"/>
  <c r="X741" i="16" s="1"/>
  <c r="W1000" i="16"/>
  <c r="X1000" i="16" s="1"/>
  <c r="T202" i="15"/>
  <c r="T216" i="15"/>
  <c r="W262" i="15"/>
  <c r="X262" i="15" s="1"/>
  <c r="W355" i="15"/>
  <c r="X355" i="15" s="1"/>
  <c r="T604" i="15"/>
  <c r="W468" i="15"/>
  <c r="X468" i="15" s="1"/>
  <c r="W375" i="15"/>
  <c r="X375" i="15" s="1"/>
  <c r="T700" i="15"/>
  <c r="T122" i="15"/>
  <c r="T638" i="15"/>
  <c r="W47" i="15"/>
  <c r="X47" i="15" s="1"/>
  <c r="W78" i="15"/>
  <c r="X78" i="15" s="1"/>
  <c r="T644" i="15"/>
  <c r="W612" i="15"/>
  <c r="X612" i="15" s="1"/>
  <c r="W79" i="15"/>
  <c r="X79" i="15" s="1"/>
  <c r="T272" i="15"/>
  <c r="T760" i="15"/>
  <c r="W996" i="15"/>
  <c r="X996" i="15" s="1"/>
  <c r="W791" i="15"/>
  <c r="X791" i="15" s="1"/>
  <c r="W29" i="15"/>
  <c r="X29" i="15" s="1"/>
  <c r="W811" i="15"/>
  <c r="X811" i="15" s="1"/>
  <c r="W792" i="15"/>
  <c r="X792" i="15" s="1"/>
  <c r="T905" i="15"/>
  <c r="T85" i="15"/>
  <c r="W162" i="15"/>
  <c r="X162" i="15" s="1"/>
  <c r="W36" i="15"/>
  <c r="X36" i="15" s="1"/>
  <c r="W875" i="15"/>
  <c r="X875" i="15" s="1"/>
  <c r="T803" i="15"/>
  <c r="T42" i="15"/>
  <c r="W296" i="15"/>
  <c r="X296" i="15" s="1"/>
  <c r="T496" i="15"/>
  <c r="W110" i="15"/>
  <c r="X110" i="15" s="1"/>
  <c r="W315" i="15"/>
  <c r="X315" i="15" s="1"/>
  <c r="W407" i="15"/>
  <c r="X407" i="15" s="1"/>
  <c r="T348" i="15"/>
  <c r="T452" i="15"/>
  <c r="W733" i="15"/>
  <c r="X733" i="15" s="1"/>
  <c r="T797" i="15"/>
  <c r="T964" i="15"/>
  <c r="W455" i="15"/>
  <c r="X455" i="15" s="1"/>
  <c r="T172" i="15"/>
  <c r="W184" i="15"/>
  <c r="X184" i="15" s="1"/>
  <c r="W264" i="15"/>
  <c r="X264" i="15" s="1"/>
  <c r="T529" i="15"/>
  <c r="W673" i="15"/>
  <c r="X673" i="15" s="1"/>
  <c r="W784" i="15"/>
  <c r="X784" i="15" s="1"/>
  <c r="W23" i="15"/>
  <c r="X23" i="15" s="1"/>
  <c r="W232" i="15"/>
  <c r="X232" i="15" s="1"/>
  <c r="T492" i="15"/>
  <c r="T795" i="15"/>
  <c r="T892" i="15"/>
  <c r="W266" i="15"/>
  <c r="X266" i="15" s="1"/>
  <c r="T927" i="15"/>
  <c r="T161" i="15"/>
  <c r="W808" i="15"/>
  <c r="X808" i="15" s="1"/>
  <c r="W582" i="15"/>
  <c r="X582" i="15" s="1"/>
  <c r="W761" i="15"/>
  <c r="X761" i="15" s="1"/>
  <c r="T487" i="15"/>
  <c r="W960" i="15"/>
  <c r="X960" i="15" s="1"/>
  <c r="T736" i="15"/>
  <c r="T78" i="15"/>
  <c r="T731" i="15"/>
  <c r="W143" i="15"/>
  <c r="X143" i="15" s="1"/>
  <c r="T351" i="15"/>
  <c r="T490" i="15"/>
  <c r="W739" i="15"/>
  <c r="X739" i="15" s="1"/>
  <c r="T524" i="15"/>
  <c r="W90" i="15"/>
  <c r="X90" i="15" s="1"/>
  <c r="T167" i="15"/>
  <c r="T875" i="15"/>
  <c r="W942" i="15"/>
  <c r="X942" i="15" s="1"/>
  <c r="W25" i="15"/>
  <c r="X25" i="15" s="1"/>
  <c r="T339" i="15"/>
  <c r="W576" i="15"/>
  <c r="X576" i="15" s="1"/>
  <c r="T914" i="15"/>
  <c r="W250" i="15"/>
  <c r="X250" i="15" s="1"/>
  <c r="W34" i="15"/>
  <c r="X34" i="15" s="1"/>
  <c r="W118" i="15"/>
  <c r="X118" i="15" s="1"/>
  <c r="W240" i="15"/>
  <c r="X240" i="15" s="1"/>
  <c r="W325" i="15"/>
  <c r="X325" i="15" s="1"/>
  <c r="T458" i="15"/>
  <c r="T633" i="15"/>
  <c r="T710" i="15"/>
  <c r="T158" i="15"/>
  <c r="T242" i="15"/>
  <c r="T563" i="15"/>
  <c r="W632" i="15"/>
  <c r="X632" i="15" s="1"/>
  <c r="W640" i="15"/>
  <c r="X640" i="15" s="1"/>
  <c r="T560" i="15"/>
  <c r="W879" i="15"/>
  <c r="X879" i="15" s="1"/>
  <c r="W267" i="15"/>
  <c r="X267" i="15" s="1"/>
  <c r="W891" i="15"/>
  <c r="X891" i="15" s="1"/>
  <c r="W208" i="15"/>
  <c r="X208" i="15" s="1"/>
  <c r="W164" i="15"/>
  <c r="X164" i="15" s="1"/>
  <c r="T203" i="15"/>
  <c r="W370" i="15"/>
  <c r="X370" i="15" s="1"/>
  <c r="T662" i="15"/>
  <c r="W877" i="15"/>
  <c r="X877" i="15" s="1"/>
  <c r="T40" i="15"/>
  <c r="W688" i="15"/>
  <c r="X688" i="15" s="1"/>
  <c r="W153" i="15"/>
  <c r="X153" i="15" s="1"/>
  <c r="T383" i="15"/>
  <c r="W418" i="15"/>
  <c r="X418" i="15" s="1"/>
  <c r="W128" i="15"/>
  <c r="X128" i="15" s="1"/>
  <c r="T582" i="15"/>
  <c r="W50" i="15"/>
  <c r="X50" i="15" s="1"/>
  <c r="W197" i="15"/>
  <c r="X197" i="15" s="1"/>
  <c r="W12" i="15"/>
  <c r="X12" i="15" s="1"/>
  <c r="T119" i="15"/>
  <c r="T461" i="15"/>
  <c r="T532" i="15"/>
  <c r="W487" i="15"/>
  <c r="X487" i="15" s="1"/>
  <c r="W510" i="15"/>
  <c r="X510" i="15" s="1"/>
  <c r="W568" i="15"/>
  <c r="X568" i="15" s="1"/>
  <c r="W747" i="15"/>
  <c r="X747" i="15" s="1"/>
  <c r="T654" i="15"/>
  <c r="W736" i="15"/>
  <c r="X736" i="15" s="1"/>
  <c r="W731" i="15"/>
  <c r="X731" i="15" s="1"/>
  <c r="W765" i="15"/>
  <c r="X765" i="15" s="1"/>
  <c r="T89" i="15"/>
  <c r="W983" i="15"/>
  <c r="X983" i="15" s="1"/>
  <c r="T309" i="15"/>
  <c r="T399" i="15"/>
  <c r="W351" i="15"/>
  <c r="X351" i="15" s="1"/>
  <c r="W490" i="15"/>
  <c r="X490" i="15" s="1"/>
  <c r="W646" i="15"/>
  <c r="X646" i="15" s="1"/>
  <c r="T933" i="15"/>
  <c r="T146" i="15"/>
  <c r="W524" i="15"/>
  <c r="X524" i="15" s="1"/>
  <c r="W798" i="15"/>
  <c r="X798" i="15" s="1"/>
  <c r="T931" i="15"/>
  <c r="W95" i="15"/>
  <c r="X95" i="15" s="1"/>
  <c r="W167" i="15"/>
  <c r="X167" i="15" s="1"/>
  <c r="W592" i="15"/>
  <c r="X592" i="15" s="1"/>
  <c r="T15" i="15"/>
  <c r="W282" i="15"/>
  <c r="X282" i="15" s="1"/>
  <c r="W914" i="15"/>
  <c r="X914" i="15" s="1"/>
  <c r="W458" i="15"/>
  <c r="X458" i="15" s="1"/>
  <c r="W633" i="15"/>
  <c r="X633" i="15" s="1"/>
  <c r="W710" i="15"/>
  <c r="X710" i="15" s="1"/>
  <c r="W18" i="15"/>
  <c r="X18" i="15" s="1"/>
  <c r="W662" i="15"/>
  <c r="X662" i="15" s="1"/>
  <c r="W895" i="15"/>
  <c r="X895" i="15" s="1"/>
  <c r="W40" i="15"/>
  <c r="X40" i="15" s="1"/>
  <c r="W383" i="15"/>
  <c r="X383" i="15" s="1"/>
  <c r="T937" i="15"/>
  <c r="W142" i="15"/>
  <c r="X142" i="15" s="1"/>
  <c r="W720" i="15"/>
  <c r="X720" i="15" s="1"/>
  <c r="W94" i="15"/>
  <c r="X94" i="15" s="1"/>
  <c r="T197" i="15"/>
  <c r="W119" i="15"/>
  <c r="X119" i="15" s="1"/>
  <c r="W654" i="15"/>
  <c r="X654" i="15" s="1"/>
  <c r="T39" i="15"/>
  <c r="W212" i="15"/>
  <c r="X212" i="15" s="1"/>
  <c r="W190" i="15"/>
  <c r="X190" i="15" s="1"/>
  <c r="W127" i="15"/>
  <c r="X127" i="15" s="1"/>
  <c r="W243" i="15"/>
  <c r="X243" i="15" s="1"/>
  <c r="W280" i="15"/>
  <c r="X280" i="15" s="1"/>
  <c r="W89" i="15"/>
  <c r="X89" i="15" s="1"/>
  <c r="T199" i="15"/>
  <c r="W309" i="15"/>
  <c r="X309" i="15" s="1"/>
  <c r="W399" i="15"/>
  <c r="X399" i="15" s="1"/>
  <c r="W566" i="15"/>
  <c r="X566" i="15" s="1"/>
  <c r="T734" i="15"/>
  <c r="T959" i="15"/>
  <c r="W146" i="15"/>
  <c r="X146" i="15" s="1"/>
  <c r="T57" i="15"/>
  <c r="W26" i="15"/>
  <c r="X26" i="15" s="1"/>
  <c r="W931" i="15"/>
  <c r="X931" i="15" s="1"/>
  <c r="T696" i="15"/>
  <c r="T159" i="15"/>
  <c r="T177" i="15"/>
  <c r="T540" i="15"/>
  <c r="T725" i="15"/>
  <c r="T670" i="15"/>
  <c r="W39" i="15"/>
  <c r="X39" i="15" s="1"/>
  <c r="T212" i="15"/>
  <c r="W500" i="15"/>
  <c r="X500" i="15" s="1"/>
  <c r="W636" i="15"/>
  <c r="X636" i="15" s="1"/>
  <c r="W766" i="15"/>
  <c r="X766" i="15" s="1"/>
  <c r="W17" i="15"/>
  <c r="X17" i="15" s="1"/>
  <c r="W183" i="15"/>
  <c r="X183" i="15" s="1"/>
  <c r="W199" i="15"/>
  <c r="X199" i="15" s="1"/>
  <c r="W734" i="15"/>
  <c r="X734" i="15" s="1"/>
  <c r="W959" i="15"/>
  <c r="X959" i="15" s="1"/>
  <c r="W643" i="15"/>
  <c r="X643" i="15" s="1"/>
  <c r="W57" i="15"/>
  <c r="X57" i="15" s="1"/>
  <c r="W10" i="15"/>
  <c r="X10" i="15" s="1"/>
  <c r="W165" i="15"/>
  <c r="X165" i="15" s="1"/>
  <c r="T93" i="15"/>
  <c r="T437" i="15"/>
  <c r="T61" i="15"/>
  <c r="T215" i="15"/>
  <c r="W456" i="15"/>
  <c r="X456" i="15" s="1"/>
  <c r="W114" i="15"/>
  <c r="X114" i="15" s="1"/>
  <c r="T45" i="15"/>
  <c r="W323" i="15"/>
  <c r="X323" i="15" s="1"/>
  <c r="T378" i="15"/>
  <c r="W479" i="15"/>
  <c r="X479" i="15" s="1"/>
  <c r="W871" i="15"/>
  <c r="X871" i="15" s="1"/>
  <c r="T866" i="15"/>
  <c r="W259" i="15"/>
  <c r="X259" i="15" s="1"/>
  <c r="T120" i="15"/>
  <c r="W140" i="15"/>
  <c r="X140" i="15" s="1"/>
  <c r="W886" i="15"/>
  <c r="X886" i="15" s="1"/>
  <c r="W944" i="15"/>
  <c r="X944" i="15" s="1"/>
  <c r="W70" i="15"/>
  <c r="X70" i="15" s="1"/>
  <c r="W121" i="15"/>
  <c r="X121" i="15" s="1"/>
  <c r="W785" i="15"/>
  <c r="X785" i="15" s="1"/>
  <c r="T18" i="15"/>
  <c r="W193" i="15"/>
  <c r="X193" i="15" s="1"/>
  <c r="T779" i="15"/>
  <c r="W299" i="15"/>
  <c r="X299" i="15" s="1"/>
  <c r="T185" i="15"/>
  <c r="W218" i="15"/>
  <c r="X218" i="15" s="1"/>
  <c r="W558" i="15"/>
  <c r="X558" i="15" s="1"/>
  <c r="T111" i="15"/>
  <c r="T142" i="15"/>
  <c r="W769" i="15"/>
  <c r="X769" i="15" s="1"/>
  <c r="W202" i="15"/>
  <c r="X202" i="15" s="1"/>
  <c r="W598" i="15"/>
  <c r="X598" i="15" s="1"/>
  <c r="T29" i="15"/>
  <c r="W61" i="15"/>
  <c r="X61" i="15" s="1"/>
  <c r="W215" i="15"/>
  <c r="X215" i="15" s="1"/>
  <c r="W452" i="15"/>
  <c r="X452" i="15" s="1"/>
  <c r="W797" i="15"/>
  <c r="X797" i="15" s="1"/>
  <c r="W866" i="15"/>
  <c r="X866" i="15" s="1"/>
  <c r="T23" i="15"/>
  <c r="W126" i="15"/>
  <c r="X126" i="15" s="1"/>
  <c r="W134" i="15"/>
  <c r="X134" i="15" s="1"/>
  <c r="T792" i="15"/>
  <c r="T162" i="15"/>
  <c r="W839" i="15"/>
  <c r="X839" i="15" s="1"/>
  <c r="T36" i="15"/>
  <c r="T232" i="15"/>
  <c r="T606" i="15"/>
  <c r="W892" i="15"/>
  <c r="X892" i="15" s="1"/>
  <c r="T30" i="15"/>
  <c r="T558" i="15"/>
  <c r="T808" i="15"/>
  <c r="T761" i="15"/>
  <c r="U333" i="15"/>
  <c r="S333" i="15"/>
  <c r="V333" i="15" s="1"/>
  <c r="S677" i="15"/>
  <c r="V677" i="15" s="1"/>
  <c r="U677" i="15"/>
  <c r="U997" i="15"/>
  <c r="T997" i="15"/>
  <c r="S997" i="15"/>
  <c r="V997" i="15" s="1"/>
  <c r="S195" i="15"/>
  <c r="V195" i="15" s="1"/>
  <c r="U195" i="15"/>
  <c r="U241" i="15"/>
  <c r="W241" i="15" s="1"/>
  <c r="X241" i="15" s="1"/>
  <c r="S241" i="15"/>
  <c r="V241" i="15" s="1"/>
  <c r="U413" i="15"/>
  <c r="S413" i="15"/>
  <c r="V413" i="15" s="1"/>
  <c r="U294" i="15"/>
  <c r="S294" i="15"/>
  <c r="V294" i="15" s="1"/>
  <c r="U647" i="15"/>
  <c r="S647" i="15"/>
  <c r="V647" i="15" s="1"/>
  <c r="U732" i="15"/>
  <c r="S732" i="15"/>
  <c r="V732" i="15" s="1"/>
  <c r="S414" i="15"/>
  <c r="V414" i="15" s="1"/>
  <c r="U414" i="15"/>
  <c r="W414" i="15" s="1"/>
  <c r="X414" i="15" s="1"/>
  <c r="U484" i="15"/>
  <c r="S484" i="15"/>
  <c r="V484" i="15" s="1"/>
  <c r="S656" i="15"/>
  <c r="V656" i="15" s="1"/>
  <c r="U656" i="15"/>
  <c r="S83" i="15"/>
  <c r="V83" i="15" s="1"/>
  <c r="U83" i="15"/>
  <c r="S735" i="15"/>
  <c r="V735" i="15" s="1"/>
  <c r="U735" i="15"/>
  <c r="S427" i="15"/>
  <c r="V427" i="15" s="1"/>
  <c r="U427" i="15"/>
  <c r="T427" i="15"/>
  <c r="S446" i="15"/>
  <c r="V446" i="15" s="1"/>
  <c r="U446" i="15"/>
  <c r="W446" i="15" s="1"/>
  <c r="X446" i="15" s="1"/>
  <c r="S605" i="15"/>
  <c r="V605" i="15" s="1"/>
  <c r="U605" i="15"/>
  <c r="U715" i="15"/>
  <c r="S715" i="15"/>
  <c r="V715" i="15" s="1"/>
  <c r="S597" i="15"/>
  <c r="V597" i="15" s="1"/>
  <c r="U597" i="15"/>
  <c r="U254" i="15"/>
  <c r="T254" i="15"/>
  <c r="S254" i="15"/>
  <c r="V254" i="15" s="1"/>
  <c r="S545" i="15"/>
  <c r="V545" i="15" s="1"/>
  <c r="U545" i="15"/>
  <c r="S613" i="15"/>
  <c r="V613" i="15" s="1"/>
  <c r="U613" i="15"/>
  <c r="U848" i="15"/>
  <c r="S848" i="15"/>
  <c r="V848" i="15" s="1"/>
  <c r="S239" i="15"/>
  <c r="V239" i="15" s="1"/>
  <c r="U239" i="15"/>
  <c r="T239" i="15"/>
  <c r="U831" i="15"/>
  <c r="S831" i="15"/>
  <c r="V831" i="15" s="1"/>
  <c r="U388" i="15"/>
  <c r="S388" i="15"/>
  <c r="V388" i="15" s="1"/>
  <c r="U305" i="15"/>
  <c r="S305" i="15"/>
  <c r="V305" i="15" s="1"/>
  <c r="U561" i="15"/>
  <c r="T561" i="15"/>
  <c r="S561" i="15"/>
  <c r="V561" i="15" s="1"/>
  <c r="S746" i="15"/>
  <c r="V746" i="15" s="1"/>
  <c r="U746" i="15"/>
  <c r="S909" i="15"/>
  <c r="V909" i="15" s="1"/>
  <c r="U909" i="15"/>
  <c r="U585" i="15"/>
  <c r="S585" i="15"/>
  <c r="V585" i="15" s="1"/>
  <c r="S361" i="15"/>
  <c r="V361" i="15" s="1"/>
  <c r="U361" i="15"/>
  <c r="W361" i="15" s="1"/>
  <c r="X361" i="15" s="1"/>
  <c r="U368" i="15"/>
  <c r="S368" i="15"/>
  <c r="V368" i="15" s="1"/>
  <c r="S619" i="15"/>
  <c r="V619" i="15" s="1"/>
  <c r="U619" i="15"/>
  <c r="S783" i="15"/>
  <c r="V783" i="15" s="1"/>
  <c r="U783" i="15"/>
  <c r="S998" i="15"/>
  <c r="V998" i="15" s="1"/>
  <c r="U998" i="15"/>
  <c r="W998" i="15" s="1"/>
  <c r="X998" i="15" s="1"/>
  <c r="T998" i="15"/>
  <c r="S287" i="15"/>
  <c r="V287" i="15" s="1"/>
  <c r="U287" i="15"/>
  <c r="U444" i="15"/>
  <c r="W444" i="15" s="1"/>
  <c r="X444" i="15" s="1"/>
  <c r="S444" i="15"/>
  <c r="V444" i="15" s="1"/>
  <c r="S499" i="15"/>
  <c r="V499" i="15" s="1"/>
  <c r="U499" i="15"/>
  <c r="T499" i="15"/>
  <c r="U649" i="15"/>
  <c r="S649" i="15"/>
  <c r="V649" i="15" s="1"/>
  <c r="U836" i="15"/>
  <c r="S836" i="15"/>
  <c r="V836" i="15" s="1"/>
  <c r="U764" i="15"/>
  <c r="S764" i="15"/>
  <c r="V764" i="15" s="1"/>
  <c r="U238" i="15"/>
  <c r="S238" i="15"/>
  <c r="V238" i="15" s="1"/>
  <c r="U460" i="15"/>
  <c r="T460" i="15"/>
  <c r="S460" i="15"/>
  <c r="V460" i="15" s="1"/>
  <c r="U717" i="15"/>
  <c r="S717" i="15"/>
  <c r="V717" i="15" s="1"/>
  <c r="T661" i="15"/>
  <c r="U661" i="15"/>
  <c r="S661" i="15"/>
  <c r="V661" i="15" s="1"/>
  <c r="U815" i="15"/>
  <c r="S815" i="15"/>
  <c r="V815" i="15" s="1"/>
  <c r="U850" i="15"/>
  <c r="S850" i="15"/>
  <c r="V850" i="15" s="1"/>
  <c r="U992" i="15"/>
  <c r="S992" i="15"/>
  <c r="V992" i="15" s="1"/>
  <c r="U642" i="15"/>
  <c r="S642" i="15"/>
  <c r="V642" i="15" s="1"/>
  <c r="U955" i="15"/>
  <c r="S955" i="15"/>
  <c r="V955" i="15" s="1"/>
  <c r="U723" i="15"/>
  <c r="S723" i="15"/>
  <c r="V723" i="15" s="1"/>
  <c r="U962" i="15"/>
  <c r="S962" i="15"/>
  <c r="V962" i="15" s="1"/>
  <c r="S358" i="15"/>
  <c r="V358" i="15" s="1"/>
  <c r="U358" i="15"/>
  <c r="U426" i="15"/>
  <c r="S426" i="15"/>
  <c r="V426" i="15" s="1"/>
  <c r="U979" i="15"/>
  <c r="S979" i="15"/>
  <c r="V979" i="15" s="1"/>
  <c r="S635" i="15"/>
  <c r="V635" i="15" s="1"/>
  <c r="U635" i="15"/>
  <c r="W635" i="15" s="1"/>
  <c r="X635" i="15" s="1"/>
  <c r="U716" i="15"/>
  <c r="W716" i="15" s="1"/>
  <c r="X716" i="15" s="1"/>
  <c r="S716" i="15"/>
  <c r="V716" i="15" s="1"/>
  <c r="S306" i="15"/>
  <c r="V306" i="15" s="1"/>
  <c r="U306" i="15"/>
  <c r="S366" i="15"/>
  <c r="V366" i="15" s="1"/>
  <c r="U366" i="15"/>
  <c r="W366" i="15" s="1"/>
  <c r="X366" i="15" s="1"/>
  <c r="T366" i="15"/>
  <c r="S938" i="15"/>
  <c r="V938" i="15" s="1"/>
  <c r="U938" i="15"/>
  <c r="S68" i="15"/>
  <c r="V68" i="15" s="1"/>
  <c r="U68" i="15"/>
  <c r="U596" i="15"/>
  <c r="S596" i="15"/>
  <c r="V596" i="15" s="1"/>
  <c r="S11" i="15"/>
  <c r="V11" i="15" s="1"/>
  <c r="U11" i="15"/>
  <c r="U269" i="15"/>
  <c r="S269" i="15"/>
  <c r="V269" i="15" s="1"/>
  <c r="S659" i="15"/>
  <c r="V659" i="15" s="1"/>
  <c r="U659" i="15"/>
  <c r="U630" i="15"/>
  <c r="S630" i="15"/>
  <c r="V630" i="15" s="1"/>
  <c r="S767" i="15"/>
  <c r="V767" i="15" s="1"/>
  <c r="U767" i="15"/>
  <c r="W767" i="15" s="1"/>
  <c r="X767" i="15" s="1"/>
  <c r="S985" i="15"/>
  <c r="V985" i="15" s="1"/>
  <c r="U985" i="15"/>
  <c r="U66" i="15"/>
  <c r="S66" i="15"/>
  <c r="V66" i="15" s="1"/>
  <c r="U286" i="15"/>
  <c r="S286" i="15"/>
  <c r="V286" i="15" s="1"/>
  <c r="U225" i="15"/>
  <c r="S225" i="15"/>
  <c r="V225" i="15" s="1"/>
  <c r="U559" i="15"/>
  <c r="S559" i="15"/>
  <c r="V559" i="15" s="1"/>
  <c r="S35" i="15"/>
  <c r="V35" i="15" s="1"/>
  <c r="U35" i="15"/>
  <c r="W35" i="15" s="1"/>
  <c r="X35" i="15" s="1"/>
  <c r="U324" i="15"/>
  <c r="S324" i="15"/>
  <c r="V324" i="15" s="1"/>
  <c r="S870" i="15"/>
  <c r="V870" i="15" s="1"/>
  <c r="U870" i="15"/>
  <c r="W870" i="15" s="1"/>
  <c r="X870" i="15" s="1"/>
  <c r="U919" i="15"/>
  <c r="T919" i="15"/>
  <c r="S919" i="15"/>
  <c r="V919" i="15" s="1"/>
  <c r="U432" i="15"/>
  <c r="S432" i="15"/>
  <c r="V432" i="15" s="1"/>
  <c r="T393" i="15"/>
  <c r="S393" i="15"/>
  <c r="V393" i="15" s="1"/>
  <c r="U393" i="15"/>
  <c r="W393" i="15" s="1"/>
  <c r="X393" i="15" s="1"/>
  <c r="U773" i="15"/>
  <c r="S773" i="15"/>
  <c r="V773" i="15" s="1"/>
  <c r="S958" i="15"/>
  <c r="V958" i="15" s="1"/>
  <c r="U958" i="15"/>
  <c r="T958" i="15"/>
  <c r="U221" i="15"/>
  <c r="W221" i="15" s="1"/>
  <c r="X221" i="15" s="1"/>
  <c r="S221" i="15"/>
  <c r="V221" i="15" s="1"/>
  <c r="S470" i="15"/>
  <c r="V470" i="15" s="1"/>
  <c r="U470" i="15"/>
  <c r="U580" i="15"/>
  <c r="S580" i="15"/>
  <c r="V580" i="15" s="1"/>
  <c r="U989" i="15"/>
  <c r="W989" i="15" s="1"/>
  <c r="X989" i="15" s="1"/>
  <c r="S989" i="15"/>
  <c r="V989" i="15" s="1"/>
  <c r="U16" i="15"/>
  <c r="W16" i="15" s="1"/>
  <c r="X16" i="15" s="1"/>
  <c r="S16" i="15"/>
  <c r="V16" i="15" s="1"/>
  <c r="S247" i="15"/>
  <c r="V247" i="15" s="1"/>
  <c r="U247" i="15"/>
  <c r="T247" i="15"/>
  <c r="U394" i="15"/>
  <c r="S394" i="15"/>
  <c r="V394" i="15" s="1"/>
  <c r="S319" i="15"/>
  <c r="V319" i="15" s="1"/>
  <c r="U319" i="15"/>
  <c r="S401" i="15"/>
  <c r="V401" i="15" s="1"/>
  <c r="U401" i="15"/>
  <c r="S578" i="15"/>
  <c r="V578" i="15" s="1"/>
  <c r="U578" i="15"/>
  <c r="W578" i="15" s="1"/>
  <c r="X578" i="15" s="1"/>
  <c r="S818" i="15"/>
  <c r="V818" i="15" s="1"/>
  <c r="U818" i="15"/>
  <c r="U860" i="15"/>
  <c r="S860" i="15"/>
  <c r="V860" i="15" s="1"/>
  <c r="U934" i="15"/>
  <c r="W934" i="15" s="1"/>
  <c r="X934" i="15" s="1"/>
  <c r="S934" i="15"/>
  <c r="V934" i="15" s="1"/>
  <c r="U124" i="15"/>
  <c r="S124" i="15"/>
  <c r="V124" i="15" s="1"/>
  <c r="U364" i="15"/>
  <c r="S364" i="15"/>
  <c r="V364" i="15" s="1"/>
  <c r="S6" i="15"/>
  <c r="V6" i="15" s="1"/>
  <c r="U6" i="15"/>
  <c r="U281" i="15"/>
  <c r="W281" i="15" s="1"/>
  <c r="X281" i="15" s="1"/>
  <c r="S281" i="15"/>
  <c r="V281" i="15" s="1"/>
  <c r="S526" i="15"/>
  <c r="V526" i="15" s="1"/>
  <c r="U526" i="15"/>
  <c r="U842" i="15"/>
  <c r="S842" i="15"/>
  <c r="V842" i="15" s="1"/>
  <c r="S841" i="15"/>
  <c r="V841" i="15" s="1"/>
  <c r="U841" i="15"/>
  <c r="T669" i="15"/>
  <c r="U669" i="15"/>
  <c r="W669" i="15" s="1"/>
  <c r="X669" i="15" s="1"/>
  <c r="S669" i="15"/>
  <c r="V669" i="15" s="1"/>
  <c r="U381" i="15"/>
  <c r="S381" i="15"/>
  <c r="V381" i="15" s="1"/>
  <c r="U728" i="15"/>
  <c r="S728" i="15"/>
  <c r="V728" i="15" s="1"/>
  <c r="U209" i="15"/>
  <c r="S209" i="15"/>
  <c r="V209" i="15" s="1"/>
  <c r="T209" i="15"/>
  <c r="U169" i="15"/>
  <c r="S169" i="15"/>
  <c r="V169" i="15" s="1"/>
  <c r="S881" i="15"/>
  <c r="V881" i="15" s="1"/>
  <c r="U881" i="15"/>
  <c r="W881" i="15" s="1"/>
  <c r="X881" i="15" s="1"/>
  <c r="S491" i="15"/>
  <c r="V491" i="15" s="1"/>
  <c r="U491" i="15"/>
  <c r="U270" i="15"/>
  <c r="S270" i="15"/>
  <c r="V270" i="15" s="1"/>
  <c r="S794" i="15"/>
  <c r="V794" i="15" s="1"/>
  <c r="U794" i="15"/>
  <c r="U219" i="15"/>
  <c r="W219" i="15" s="1"/>
  <c r="X219" i="15" s="1"/>
  <c r="S219" i="15"/>
  <c r="V219" i="15" s="1"/>
  <c r="U971" i="15"/>
  <c r="S971" i="15"/>
  <c r="V971" i="15" s="1"/>
  <c r="T971" i="15"/>
  <c r="T369" i="15"/>
  <c r="S369" i="15"/>
  <c r="V369" i="15" s="1"/>
  <c r="U369" i="15"/>
  <c r="W369" i="15" s="1"/>
  <c r="X369" i="15" s="1"/>
  <c r="S345" i="15"/>
  <c r="V345" i="15" s="1"/>
  <c r="U345" i="15"/>
  <c r="U289" i="15"/>
  <c r="S289" i="15"/>
  <c r="V289" i="15" s="1"/>
  <c r="S821" i="15"/>
  <c r="V821" i="15" s="1"/>
  <c r="U821" i="15"/>
  <c r="U60" i="15"/>
  <c r="W60" i="15" s="1"/>
  <c r="X60" i="15" s="1"/>
  <c r="T60" i="15"/>
  <c r="S60" i="15"/>
  <c r="V60" i="15" s="1"/>
  <c r="S549" i="15"/>
  <c r="V549" i="15" s="1"/>
  <c r="U549" i="15"/>
  <c r="S279" i="15"/>
  <c r="V279" i="15" s="1"/>
  <c r="U279" i="15"/>
  <c r="S155" i="15"/>
  <c r="V155" i="15" s="1"/>
  <c r="U155" i="15"/>
  <c r="U852" i="15"/>
  <c r="S852" i="15"/>
  <c r="V852" i="15" s="1"/>
  <c r="S873" i="15"/>
  <c r="V873" i="15" s="1"/>
  <c r="U873" i="15"/>
  <c r="W873" i="15" s="1"/>
  <c r="X873" i="15" s="1"/>
  <c r="S163" i="15"/>
  <c r="V163" i="15" s="1"/>
  <c r="U163" i="15"/>
  <c r="W163" i="15" s="1"/>
  <c r="X163" i="15" s="1"/>
  <c r="T163" i="15"/>
  <c r="S271" i="15"/>
  <c r="V271" i="15" s="1"/>
  <c r="U271" i="15"/>
  <c r="U423" i="15"/>
  <c r="S423" i="15"/>
  <c r="V423" i="15" s="1"/>
  <c r="S682" i="15"/>
  <c r="V682" i="15" s="1"/>
  <c r="U682" i="15"/>
  <c r="U525" i="15"/>
  <c r="S525" i="15"/>
  <c r="V525" i="15" s="1"/>
  <c r="S901" i="15"/>
  <c r="V901" i="15" s="1"/>
  <c r="U901" i="15"/>
  <c r="W901" i="15" s="1"/>
  <c r="X901" i="15" s="1"/>
  <c r="T901" i="15"/>
  <c r="S311" i="15"/>
  <c r="V311" i="15" s="1"/>
  <c r="U311" i="15"/>
  <c r="T311" i="15"/>
  <c r="U343" i="15"/>
  <c r="S343" i="15"/>
  <c r="V343" i="15" s="1"/>
  <c r="U408" i="15"/>
  <c r="S408" i="15"/>
  <c r="V408" i="15" s="1"/>
  <c r="U473" i="15"/>
  <c r="T473" i="15"/>
  <c r="S473" i="15"/>
  <c r="V473" i="15" s="1"/>
  <c r="U868" i="15"/>
  <c r="S868" i="15"/>
  <c r="V868" i="15" s="1"/>
  <c r="U645" i="15"/>
  <c r="S645" i="15"/>
  <c r="V645" i="15" s="1"/>
  <c r="S973" i="15"/>
  <c r="V973" i="15" s="1"/>
  <c r="U973" i="15"/>
  <c r="U362" i="15"/>
  <c r="S362" i="15"/>
  <c r="V362" i="15" s="1"/>
  <c r="U517" i="15"/>
  <c r="S517" i="15"/>
  <c r="V517" i="15" s="1"/>
  <c r="U800" i="15"/>
  <c r="W800" i="15" s="1"/>
  <c r="X800" i="15" s="1"/>
  <c r="S800" i="15"/>
  <c r="V800" i="15" s="1"/>
  <c r="U621" i="15"/>
  <c r="S621" i="15"/>
  <c r="V621" i="15" s="1"/>
  <c r="S880" i="15"/>
  <c r="V880" i="15" s="1"/>
  <c r="T880" i="15"/>
  <c r="U880" i="15"/>
  <c r="W880" i="15" s="1"/>
  <c r="X880" i="15" s="1"/>
  <c r="S727" i="15"/>
  <c r="V727" i="15" s="1"/>
  <c r="U727" i="15"/>
  <c r="S374" i="15"/>
  <c r="V374" i="15" s="1"/>
  <c r="U374" i="15"/>
  <c r="S385" i="15"/>
  <c r="V385" i="15" s="1"/>
  <c r="U385" i="15"/>
  <c r="W385" i="15" s="1"/>
  <c r="X385" i="15" s="1"/>
  <c r="S809" i="15"/>
  <c r="V809" i="15" s="1"/>
  <c r="U809" i="15"/>
  <c r="S851" i="15"/>
  <c r="V851" i="15" s="1"/>
  <c r="U851" i="15"/>
  <c r="S913" i="15"/>
  <c r="V913" i="15" s="1"/>
  <c r="U913" i="15"/>
  <c r="S67" i="15"/>
  <c r="V67" i="15" s="1"/>
  <c r="U67" i="15"/>
  <c r="W67" i="15" s="1"/>
  <c r="X67" i="15" s="1"/>
  <c r="S107" i="15"/>
  <c r="V107" i="15" s="1"/>
  <c r="U107" i="15"/>
  <c r="S295" i="15"/>
  <c r="V295" i="15" s="1"/>
  <c r="U295" i="15"/>
  <c r="U562" i="15"/>
  <c r="W562" i="15" s="1"/>
  <c r="X562" i="15" s="1"/>
  <c r="T562" i="15"/>
  <c r="S562" i="15"/>
  <c r="V562" i="15" s="1"/>
  <c r="U365" i="15"/>
  <c r="S365" i="15"/>
  <c r="V365" i="15" s="1"/>
  <c r="U708" i="15"/>
  <c r="S708" i="15"/>
  <c r="V708" i="15" s="1"/>
  <c r="U910" i="15"/>
  <c r="S910" i="15"/>
  <c r="V910" i="15" s="1"/>
  <c r="T910" i="15"/>
  <c r="U898" i="15"/>
  <c r="S898" i="15"/>
  <c r="V898" i="15" s="1"/>
  <c r="U8" i="15"/>
  <c r="S8" i="15"/>
  <c r="V8" i="15" s="1"/>
  <c r="S977" i="15"/>
  <c r="V977" i="15" s="1"/>
  <c r="U977" i="15"/>
  <c r="S214" i="15"/>
  <c r="V214" i="15" s="1"/>
  <c r="U214" i="15"/>
  <c r="W214" i="15" s="1"/>
  <c r="X214" i="15" s="1"/>
  <c r="U412" i="15"/>
  <c r="S412" i="15"/>
  <c r="V412" i="15" s="1"/>
  <c r="U714" i="15"/>
  <c r="S714" i="15"/>
  <c r="V714" i="15" s="1"/>
  <c r="S807" i="15"/>
  <c r="V807" i="15" s="1"/>
  <c r="U807" i="15"/>
  <c r="W807" i="15" s="1"/>
  <c r="X807" i="15" s="1"/>
  <c r="S303" i="15"/>
  <c r="V303" i="15" s="1"/>
  <c r="U303" i="15"/>
  <c r="U347" i="15"/>
  <c r="S347" i="15"/>
  <c r="V347" i="15" s="1"/>
  <c r="U419" i="15"/>
  <c r="S419" i="15"/>
  <c r="V419" i="15" s="1"/>
  <c r="S775" i="15"/>
  <c r="V775" i="15" s="1"/>
  <c r="U775" i="15"/>
  <c r="S650" i="15"/>
  <c r="V650" i="15" s="1"/>
  <c r="U650" i="15"/>
  <c r="U341" i="15"/>
  <c r="S341" i="15"/>
  <c r="V341" i="15" s="1"/>
  <c r="S75" i="15"/>
  <c r="V75" i="15" s="1"/>
  <c r="U75" i="15"/>
  <c r="S614" i="15"/>
  <c r="V614" i="15" s="1"/>
  <c r="U614" i="15"/>
  <c r="W614" i="15" s="1"/>
  <c r="X614" i="15" s="1"/>
  <c r="U1000" i="15"/>
  <c r="S1000" i="15"/>
  <c r="V1000" i="15" s="1"/>
  <c r="S417" i="15"/>
  <c r="V417" i="15" s="1"/>
  <c r="U417" i="15"/>
  <c r="S627" i="15"/>
  <c r="V627" i="15" s="1"/>
  <c r="U627" i="15"/>
  <c r="U698" i="15"/>
  <c r="S698" i="15"/>
  <c r="V698" i="15" s="1"/>
  <c r="S703" i="15"/>
  <c r="V703" i="15" s="1"/>
  <c r="U703" i="15"/>
  <c r="U946" i="15"/>
  <c r="W946" i="15" s="1"/>
  <c r="X946" i="15" s="1"/>
  <c r="S946" i="15"/>
  <c r="V946" i="15" s="1"/>
  <c r="S945" i="15"/>
  <c r="V945" i="15" s="1"/>
  <c r="U945" i="15"/>
  <c r="W945" i="15" s="1"/>
  <c r="X945" i="15" s="1"/>
  <c r="S139" i="15"/>
  <c r="V139" i="15" s="1"/>
  <c r="U139" i="15"/>
  <c r="U316" i="15"/>
  <c r="S316" i="15"/>
  <c r="V316" i="15" s="1"/>
  <c r="U658" i="15"/>
  <c r="S658" i="15"/>
  <c r="V658" i="15" s="1"/>
  <c r="S762" i="15"/>
  <c r="V762" i="15" s="1"/>
  <c r="U762" i="15"/>
  <c r="S888" i="15"/>
  <c r="V888" i="15" s="1"/>
  <c r="T888" i="15"/>
  <c r="U888" i="15"/>
  <c r="W888" i="15" s="1"/>
  <c r="X888" i="15" s="1"/>
  <c r="U260" i="15"/>
  <c r="S260" i="15"/>
  <c r="V260" i="15" s="1"/>
  <c r="U410" i="15"/>
  <c r="W410" i="15" s="1"/>
  <c r="X410" i="15" s="1"/>
  <c r="T410" i="15"/>
  <c r="S410" i="15"/>
  <c r="V410" i="15" s="1"/>
  <c r="S459" i="15"/>
  <c r="V459" i="15" s="1"/>
  <c r="U459" i="15"/>
  <c r="T459" i="15"/>
  <c r="U421" i="15"/>
  <c r="S421" i="15"/>
  <c r="V421" i="15" s="1"/>
  <c r="U683" i="15"/>
  <c r="S683" i="15"/>
  <c r="V683" i="15" s="1"/>
  <c r="S759" i="15"/>
  <c r="V759" i="15" s="1"/>
  <c r="U759" i="15"/>
  <c r="U978" i="15"/>
  <c r="S978" i="15"/>
  <c r="V978" i="15" s="1"/>
  <c r="U301" i="15"/>
  <c r="S301" i="15"/>
  <c r="V301" i="15" s="1"/>
  <c r="U257" i="15"/>
  <c r="W257" i="15" s="1"/>
  <c r="X257" i="15" s="1"/>
  <c r="S257" i="15"/>
  <c r="V257" i="15" s="1"/>
  <c r="U828" i="15"/>
  <c r="S828" i="15"/>
  <c r="V828" i="15" s="1"/>
  <c r="U940" i="15"/>
  <c r="S940" i="15"/>
  <c r="V940" i="15" s="1"/>
  <c r="T940" i="15"/>
  <c r="U893" i="15"/>
  <c r="S893" i="15"/>
  <c r="V893" i="15" s="1"/>
  <c r="S594" i="15"/>
  <c r="V594" i="15" s="1"/>
  <c r="U594" i="15"/>
  <c r="T594" i="15"/>
  <c r="U265" i="15"/>
  <c r="S265" i="15"/>
  <c r="V265" i="15" s="1"/>
  <c r="U373" i="15"/>
  <c r="S373" i="15"/>
  <c r="V373" i="15" s="1"/>
  <c r="U655" i="15"/>
  <c r="S655" i="15"/>
  <c r="V655" i="15" s="1"/>
  <c r="U772" i="15"/>
  <c r="S772" i="15"/>
  <c r="V772" i="15" s="1"/>
  <c r="U392" i="15"/>
  <c r="W392" i="15" s="1"/>
  <c r="X392" i="15" s="1"/>
  <c r="S392" i="15"/>
  <c r="V392" i="15" s="1"/>
  <c r="U403" i="15"/>
  <c r="S403" i="15"/>
  <c r="V403" i="15" s="1"/>
  <c r="S483" i="15"/>
  <c r="V483" i="15" s="1"/>
  <c r="U483" i="15"/>
  <c r="T483" i="15"/>
  <c r="S790" i="15"/>
  <c r="V790" i="15" s="1"/>
  <c r="U790" i="15"/>
  <c r="U679" i="15"/>
  <c r="S679" i="15"/>
  <c r="V679" i="15" s="1"/>
  <c r="U986" i="15"/>
  <c r="S986" i="15"/>
  <c r="V986" i="15" s="1"/>
  <c r="S147" i="15"/>
  <c r="V147" i="15" s="1"/>
  <c r="U147" i="15"/>
  <c r="W147" i="15" s="1"/>
  <c r="X147" i="15" s="1"/>
  <c r="S719" i="15"/>
  <c r="V719" i="15" s="1"/>
  <c r="U719" i="15"/>
  <c r="U567" i="15"/>
  <c r="W567" i="15" s="1"/>
  <c r="X567" i="15" s="1"/>
  <c r="S567" i="15"/>
  <c r="V567" i="15" s="1"/>
  <c r="S1001" i="15"/>
  <c r="V1001" i="15" s="1"/>
  <c r="U1001" i="15"/>
  <c r="W1001" i="15" s="1"/>
  <c r="X1001" i="15" s="1"/>
  <c r="S398" i="15"/>
  <c r="V398" i="15" s="1"/>
  <c r="U398" i="15"/>
  <c r="S941" i="15"/>
  <c r="V941" i="15" s="1"/>
  <c r="U941" i="15"/>
  <c r="U543" i="15"/>
  <c r="S543" i="15"/>
  <c r="V543" i="15" s="1"/>
  <c r="S19" i="15"/>
  <c r="V19" i="15" s="1"/>
  <c r="U19" i="15"/>
  <c r="W19" i="15" s="1"/>
  <c r="X19" i="15" s="1"/>
  <c r="U583" i="15"/>
  <c r="S583" i="15"/>
  <c r="V583" i="15" s="1"/>
  <c r="S704" i="15"/>
  <c r="V704" i="15" s="1"/>
  <c r="U704" i="15"/>
  <c r="U318" i="15"/>
  <c r="W318" i="15" s="1"/>
  <c r="X318" i="15" s="1"/>
  <c r="S318" i="15"/>
  <c r="V318" i="15" s="1"/>
  <c r="U310" i="15"/>
  <c r="S310" i="15"/>
  <c r="V310" i="15" s="1"/>
  <c r="U420" i="15"/>
  <c r="S420" i="15"/>
  <c r="V420" i="15" s="1"/>
  <c r="U387" i="15"/>
  <c r="S387" i="15"/>
  <c r="V387" i="15" s="1"/>
  <c r="U397" i="15"/>
  <c r="T397" i="15"/>
  <c r="S397" i="15"/>
  <c r="V397" i="15" s="1"/>
  <c r="U569" i="15"/>
  <c r="S569" i="15"/>
  <c r="V569" i="15" s="1"/>
  <c r="U639" i="15"/>
  <c r="S639" i="15"/>
  <c r="V639" i="15" s="1"/>
  <c r="U843" i="15"/>
  <c r="S843" i="15"/>
  <c r="V843" i="15" s="1"/>
  <c r="U396" i="15"/>
  <c r="T396" i="15"/>
  <c r="S396" i="15"/>
  <c r="V396" i="15" s="1"/>
  <c r="S43" i="15"/>
  <c r="V43" i="15" s="1"/>
  <c r="U43" i="15"/>
  <c r="W43" i="15" s="1"/>
  <c r="X43" i="15" s="1"/>
  <c r="T43" i="15"/>
  <c r="U440" i="15"/>
  <c r="S440" i="15"/>
  <c r="V440" i="15" s="1"/>
  <c r="U405" i="15"/>
  <c r="S405" i="15"/>
  <c r="V405" i="15" s="1"/>
  <c r="S651" i="15"/>
  <c r="V651" i="15" s="1"/>
  <c r="U651" i="15"/>
  <c r="U954" i="15"/>
  <c r="S954" i="15"/>
  <c r="V954" i="15" s="1"/>
  <c r="U196" i="15"/>
  <c r="S196" i="15"/>
  <c r="V196" i="15" s="1"/>
  <c r="U425" i="15"/>
  <c r="S425" i="15"/>
  <c r="V425" i="15" s="1"/>
  <c r="U489" i="15"/>
  <c r="S489" i="15"/>
  <c r="V489" i="15" s="1"/>
  <c r="S565" i="15"/>
  <c r="V565" i="15" s="1"/>
  <c r="U565" i="15"/>
  <c r="W565" i="15" s="1"/>
  <c r="X565" i="15" s="1"/>
  <c r="S849" i="15"/>
  <c r="V849" i="15" s="1"/>
  <c r="U849" i="15"/>
  <c r="W849" i="15" s="1"/>
  <c r="X849" i="15" s="1"/>
  <c r="S486" i="15"/>
  <c r="V486" i="15" s="1"/>
  <c r="U486" i="15"/>
  <c r="W486" i="15" s="1"/>
  <c r="X486" i="15" s="1"/>
  <c r="U292" i="15"/>
  <c r="W292" i="15" s="1"/>
  <c r="X292" i="15" s="1"/>
  <c r="S292" i="15"/>
  <c r="V292" i="15" s="1"/>
  <c r="U249" i="15"/>
  <c r="T249" i="15"/>
  <c r="S249" i="15"/>
  <c r="V249" i="15" s="1"/>
  <c r="U550" i="15"/>
  <c r="S550" i="15"/>
  <c r="V550" i="15" s="1"/>
  <c r="S570" i="15"/>
  <c r="V570" i="15" s="1"/>
  <c r="U570" i="15"/>
  <c r="T329" i="15"/>
  <c r="S329" i="15"/>
  <c r="V329" i="15" s="1"/>
  <c r="U329" i="15"/>
  <c r="U24" i="15"/>
  <c r="S24" i="15"/>
  <c r="V24" i="15" s="1"/>
  <c r="U724" i="15"/>
  <c r="S724" i="15"/>
  <c r="V724" i="15" s="1"/>
  <c r="U968" i="15"/>
  <c r="S968" i="15"/>
  <c r="V968" i="15" s="1"/>
  <c r="T789" i="15"/>
  <c r="U789" i="15"/>
  <c r="S789" i="15"/>
  <c r="V789" i="15" s="1"/>
  <c r="S51" i="15"/>
  <c r="V51" i="15" s="1"/>
  <c r="U51" i="15"/>
  <c r="W51" i="15" s="1"/>
  <c r="X51" i="15" s="1"/>
  <c r="U512" i="15"/>
  <c r="S512" i="15"/>
  <c r="V512" i="15" s="1"/>
  <c r="U457" i="15"/>
  <c r="W457" i="15" s="1"/>
  <c r="X457" i="15" s="1"/>
  <c r="S457" i="15"/>
  <c r="V457" i="15" s="1"/>
  <c r="T457" i="15"/>
  <c r="S829" i="15"/>
  <c r="V829" i="15" s="1"/>
  <c r="U829" i="15"/>
  <c r="S699" i="15"/>
  <c r="V699" i="15" s="1"/>
  <c r="U699" i="15"/>
  <c r="W699" i="15" s="1"/>
  <c r="X699" i="15" s="1"/>
  <c r="U932" i="15"/>
  <c r="S932" i="15"/>
  <c r="V932" i="15" s="1"/>
  <c r="U380" i="15"/>
  <c r="S380" i="15"/>
  <c r="V380" i="15" s="1"/>
  <c r="U584" i="15"/>
  <c r="W584" i="15" s="1"/>
  <c r="X584" i="15" s="1"/>
  <c r="S584" i="15"/>
  <c r="V584" i="15" s="1"/>
  <c r="U465" i="15"/>
  <c r="T465" i="15"/>
  <c r="S465" i="15"/>
  <c r="V465" i="15" s="1"/>
  <c r="U681" i="15"/>
  <c r="S681" i="15"/>
  <c r="V681" i="15" s="1"/>
  <c r="U830" i="15"/>
  <c r="W830" i="15" s="1"/>
  <c r="X830" i="15" s="1"/>
  <c r="S830" i="15"/>
  <c r="V830" i="15" s="1"/>
  <c r="U246" i="15"/>
  <c r="S246" i="15"/>
  <c r="V246" i="15" s="1"/>
  <c r="U431" i="15"/>
  <c r="S431" i="15"/>
  <c r="V431" i="15" s="1"/>
  <c r="T431" i="15"/>
  <c r="U869" i="15"/>
  <c r="S869" i="15"/>
  <c r="V869" i="15" s="1"/>
  <c r="S409" i="15"/>
  <c r="V409" i="15" s="1"/>
  <c r="U409" i="15"/>
  <c r="U233" i="15"/>
  <c r="S233" i="15"/>
  <c r="V233" i="15" s="1"/>
  <c r="U691" i="15"/>
  <c r="S691" i="15"/>
  <c r="V691" i="15" s="1"/>
  <c r="S930" i="15"/>
  <c r="V930" i="15" s="1"/>
  <c r="U930" i="15"/>
  <c r="U970" i="15"/>
  <c r="S970" i="15"/>
  <c r="V970" i="15" s="1"/>
  <c r="T970" i="15"/>
  <c r="U853" i="15"/>
  <c r="S853" i="15"/>
  <c r="V853" i="15" s="1"/>
  <c r="U395" i="15"/>
  <c r="S395" i="15"/>
  <c r="V395" i="15" s="1"/>
  <c r="U349" i="15"/>
  <c r="S349" i="15"/>
  <c r="V349" i="15" s="1"/>
  <c r="U591" i="15"/>
  <c r="S591" i="15"/>
  <c r="V591" i="15" s="1"/>
  <c r="U236" i="15"/>
  <c r="T236" i="15"/>
  <c r="S236" i="15"/>
  <c r="V236" i="15" s="1"/>
  <c r="U536" i="15"/>
  <c r="S536" i="15"/>
  <c r="V536" i="15" s="1"/>
  <c r="U689" i="15"/>
  <c r="S689" i="15"/>
  <c r="V689" i="15" s="1"/>
  <c r="U804" i="15"/>
  <c r="S804" i="15"/>
  <c r="V804" i="15" s="1"/>
  <c r="T150" i="15"/>
  <c r="S150" i="15"/>
  <c r="V150" i="15" s="1"/>
  <c r="U150" i="15"/>
  <c r="U56" i="15"/>
  <c r="S56" i="15"/>
  <c r="V56" i="15" s="1"/>
  <c r="U356" i="15"/>
  <c r="S356" i="15"/>
  <c r="V356" i="15" s="1"/>
  <c r="U1005" i="15"/>
  <c r="S1005" i="15"/>
  <c r="V1005" i="15" s="1"/>
  <c r="S943" i="15"/>
  <c r="V943" i="15" s="1"/>
  <c r="U943" i="15"/>
  <c r="U273" i="15"/>
  <c r="T273" i="15"/>
  <c r="S273" i="15"/>
  <c r="V273" i="15" s="1"/>
  <c r="S59" i="15"/>
  <c r="V59" i="15" s="1"/>
  <c r="U59" i="15"/>
  <c r="W59" i="15" s="1"/>
  <c r="X59" i="15" s="1"/>
  <c r="S91" i="15"/>
  <c r="V91" i="15" s="1"/>
  <c r="U91" i="15"/>
  <c r="S353" i="15"/>
  <c r="V353" i="15" s="1"/>
  <c r="U353" i="15"/>
  <c r="U237" i="15"/>
  <c r="S237" i="15"/>
  <c r="V237" i="15" s="1"/>
  <c r="U430" i="15"/>
  <c r="S430" i="15"/>
  <c r="V430" i="15" s="1"/>
  <c r="U389" i="15"/>
  <c r="S389" i="15"/>
  <c r="V389" i="15" s="1"/>
  <c r="U741" i="15"/>
  <c r="W741" i="15" s="1"/>
  <c r="X741" i="15" s="1"/>
  <c r="S741" i="15"/>
  <c r="V741" i="15" s="1"/>
  <c r="S617" i="15"/>
  <c r="V617" i="15" s="1"/>
  <c r="U617" i="15"/>
  <c r="U1002" i="15"/>
  <c r="S1002" i="15"/>
  <c r="V1002" i="15" s="1"/>
  <c r="U520" i="15"/>
  <c r="W520" i="15" s="1"/>
  <c r="X520" i="15" s="1"/>
  <c r="S520" i="15"/>
  <c r="V520" i="15" s="1"/>
  <c r="U379" i="15"/>
  <c r="T379" i="15"/>
  <c r="S379" i="15"/>
  <c r="V379" i="15" s="1"/>
  <c r="S854" i="15"/>
  <c r="V854" i="15" s="1"/>
  <c r="U854" i="15"/>
  <c r="T854" i="15"/>
  <c r="U874" i="15"/>
  <c r="S874" i="15"/>
  <c r="V874" i="15" s="1"/>
  <c r="U284" i="15"/>
  <c r="S284" i="15"/>
  <c r="V284" i="15" s="1"/>
  <c r="U693" i="15"/>
  <c r="S693" i="15"/>
  <c r="V693" i="15" s="1"/>
  <c r="U859" i="15"/>
  <c r="T859" i="15"/>
  <c r="S859" i="15"/>
  <c r="V859" i="15" s="1"/>
  <c r="U1003" i="15"/>
  <c r="S1003" i="15"/>
  <c r="V1003" i="15" s="1"/>
  <c r="S451" i="15"/>
  <c r="V451" i="15" s="1"/>
  <c r="U451" i="15"/>
  <c r="U429" i="15"/>
  <c r="S429" i="15"/>
  <c r="V429" i="15" s="1"/>
  <c r="U885" i="15"/>
  <c r="S885" i="15"/>
  <c r="V885" i="15" s="1"/>
  <c r="U935" i="15"/>
  <c r="S935" i="15"/>
  <c r="V935" i="15" s="1"/>
  <c r="S424" i="15"/>
  <c r="V424" i="15" s="1"/>
  <c r="U424" i="15"/>
  <c r="W424" i="15" s="1"/>
  <c r="X424" i="15" s="1"/>
  <c r="S610" i="15"/>
  <c r="V610" i="15" s="1"/>
  <c r="U610" i="15"/>
  <c r="U622" i="15"/>
  <c r="S622" i="15"/>
  <c r="V622" i="15" s="1"/>
  <c r="U411" i="15"/>
  <c r="S411" i="15"/>
  <c r="V411" i="15" s="1"/>
  <c r="S810" i="15"/>
  <c r="V810" i="15" s="1"/>
  <c r="U810" i="15"/>
  <c r="U823" i="15"/>
  <c r="S823" i="15"/>
  <c r="V823" i="15" s="1"/>
  <c r="U867" i="15"/>
  <c r="S867" i="15"/>
  <c r="V867" i="15" s="1"/>
  <c r="T867" i="15"/>
  <c r="S990" i="15"/>
  <c r="V990" i="15" s="1"/>
  <c r="U990" i="15"/>
  <c r="U501" i="15"/>
  <c r="S501" i="15"/>
  <c r="V501" i="15" s="1"/>
  <c r="U438" i="15"/>
  <c r="S438" i="15"/>
  <c r="V438" i="15" s="1"/>
  <c r="T166" i="15"/>
  <c r="T337" i="15"/>
  <c r="T312" i="15"/>
  <c r="T678" i="15"/>
  <c r="T82" i="15"/>
  <c r="T149" i="15"/>
  <c r="S666" i="15"/>
  <c r="V666" i="15" s="1"/>
  <c r="U666" i="15"/>
  <c r="U844" i="15"/>
  <c r="W844" i="15" s="1"/>
  <c r="X844" i="15" s="1"/>
  <c r="S844" i="15"/>
  <c r="V844" i="15" s="1"/>
  <c r="U806" i="15"/>
  <c r="S806" i="15"/>
  <c r="V806" i="15" s="1"/>
  <c r="T806" i="15"/>
  <c r="U878" i="15"/>
  <c r="S878" i="15"/>
  <c r="V878" i="15" s="1"/>
  <c r="T878" i="15"/>
  <c r="T229" i="15"/>
  <c r="U138" i="15"/>
  <c r="S138" i="15"/>
  <c r="V138" i="15" s="1"/>
  <c r="T178" i="15"/>
  <c r="W44" i="15"/>
  <c r="X44" i="15" s="1"/>
  <c r="T84" i="15"/>
  <c r="T87" i="15"/>
  <c r="T13" i="15"/>
  <c r="U346" i="15"/>
  <c r="S346" i="15"/>
  <c r="V346" i="15" s="1"/>
  <c r="U441" i="15"/>
  <c r="S441" i="15"/>
  <c r="V441" i="15" s="1"/>
  <c r="T464" i="15"/>
  <c r="T537" i="15"/>
  <c r="W701" i="15"/>
  <c r="X701" i="15" s="1"/>
  <c r="T718" i="15"/>
  <c r="W72" i="15"/>
  <c r="X72" i="15" s="1"/>
  <c r="W198" i="15"/>
  <c r="X198" i="15" s="1"/>
  <c r="S435" i="15"/>
  <c r="V435" i="15" s="1"/>
  <c r="U435" i="15"/>
  <c r="T435" i="15"/>
  <c r="U313" i="15"/>
  <c r="S313" i="15"/>
  <c r="V313" i="15" s="1"/>
  <c r="U509" i="15"/>
  <c r="W509" i="15" s="1"/>
  <c r="X509" i="15" s="1"/>
  <c r="T509" i="15"/>
  <c r="S509" i="15"/>
  <c r="V509" i="15" s="1"/>
  <c r="T608" i="15"/>
  <c r="S581" i="15"/>
  <c r="V581" i="15" s="1"/>
  <c r="U581" i="15"/>
  <c r="S957" i="15"/>
  <c r="V957" i="15" s="1"/>
  <c r="U957" i="15"/>
  <c r="W957" i="15" s="1"/>
  <c r="X957" i="15" s="1"/>
  <c r="U976" i="15"/>
  <c r="S976" i="15"/>
  <c r="V976" i="15" s="1"/>
  <c r="W672" i="15"/>
  <c r="X672" i="15" s="1"/>
  <c r="U384" i="15"/>
  <c r="S384" i="15"/>
  <c r="V384" i="15" s="1"/>
  <c r="U551" i="15"/>
  <c r="S551" i="15"/>
  <c r="V551" i="15" s="1"/>
  <c r="U984" i="15"/>
  <c r="S984" i="15"/>
  <c r="V984" i="15" s="1"/>
  <c r="T154" i="15"/>
  <c r="U170" i="15"/>
  <c r="S170" i="15"/>
  <c r="V170" i="15" s="1"/>
  <c r="W206" i="15"/>
  <c r="X206" i="15" s="1"/>
  <c r="T515" i="15"/>
  <c r="T590" i="15"/>
  <c r="T787" i="15"/>
  <c r="U781" i="15"/>
  <c r="S781" i="15"/>
  <c r="V781" i="15" s="1"/>
  <c r="T768" i="15"/>
  <c r="T939" i="15"/>
  <c r="T234" i="15"/>
  <c r="W55" i="15"/>
  <c r="X55" i="15" s="1"/>
  <c r="T835" i="15"/>
  <c r="T31" i="15"/>
  <c r="T466" i="15"/>
  <c r="T936" i="15"/>
  <c r="T106" i="15"/>
  <c r="T192" i="15"/>
  <c r="T531" i="15"/>
  <c r="W571" i="15"/>
  <c r="X571" i="15" s="1"/>
  <c r="T191" i="15"/>
  <c r="T298" i="15"/>
  <c r="T224" i="15"/>
  <c r="T948" i="15"/>
  <c r="T463" i="15"/>
  <c r="T176" i="15"/>
  <c r="W422" i="15"/>
  <c r="X422" i="15" s="1"/>
  <c r="W793" i="15"/>
  <c r="X793" i="15" s="1"/>
  <c r="T988" i="15"/>
  <c r="T100" i="15"/>
  <c r="T226" i="15"/>
  <c r="T488" i="15"/>
  <c r="T757" i="15"/>
  <c r="T62" i="15"/>
  <c r="T258" i="15"/>
  <c r="T744" i="15"/>
  <c r="S231" i="15"/>
  <c r="V231" i="15" s="1"/>
  <c r="U231" i="15"/>
  <c r="W231" i="15" s="1"/>
  <c r="X231" i="15" s="1"/>
  <c r="U416" i="15"/>
  <c r="S416" i="15"/>
  <c r="V416" i="15" s="1"/>
  <c r="U947" i="15"/>
  <c r="W947" i="15" s="1"/>
  <c r="X947" i="15" s="1"/>
  <c r="S947" i="15"/>
  <c r="V947" i="15" s="1"/>
  <c r="S377" i="15"/>
  <c r="V377" i="15" s="1"/>
  <c r="U377" i="15"/>
  <c r="W377" i="15" s="1"/>
  <c r="X377" i="15" s="1"/>
  <c r="U634" i="15"/>
  <c r="S634" i="15"/>
  <c r="V634" i="15" s="1"/>
  <c r="U822" i="15"/>
  <c r="S822" i="15"/>
  <c r="V822" i="15" s="1"/>
  <c r="U951" i="15"/>
  <c r="S951" i="15"/>
  <c r="V951" i="15" s="1"/>
  <c r="S115" i="15"/>
  <c r="V115" i="15" s="1"/>
  <c r="U115" i="15"/>
  <c r="W115" i="15" s="1"/>
  <c r="X115" i="15" s="1"/>
  <c r="S602" i="15"/>
  <c r="V602" i="15" s="1"/>
  <c r="U602" i="15"/>
  <c r="W602" i="15" s="1"/>
  <c r="X602" i="15" s="1"/>
  <c r="U641" i="15"/>
  <c r="W641" i="15" s="1"/>
  <c r="X641" i="15" s="1"/>
  <c r="S641" i="15"/>
  <c r="V641" i="15" s="1"/>
  <c r="U912" i="15"/>
  <c r="S912" i="15"/>
  <c r="V912" i="15" s="1"/>
  <c r="S857" i="15"/>
  <c r="V857" i="15" s="1"/>
  <c r="U857" i="15"/>
  <c r="S187" i="15"/>
  <c r="V187" i="15" s="1"/>
  <c r="U187" i="15"/>
  <c r="T187" i="15"/>
  <c r="U637" i="15"/>
  <c r="S637" i="15"/>
  <c r="V637" i="15" s="1"/>
  <c r="U671" i="15"/>
  <c r="W671" i="15" s="1"/>
  <c r="X671" i="15" s="1"/>
  <c r="T671" i="15"/>
  <c r="S671" i="15"/>
  <c r="V671" i="15" s="1"/>
  <c r="U302" i="15"/>
  <c r="S302" i="15"/>
  <c r="V302" i="15" s="1"/>
  <c r="S557" i="15"/>
  <c r="V557" i="15" s="1"/>
  <c r="U557" i="15"/>
  <c r="W557" i="15" s="1"/>
  <c r="X557" i="15" s="1"/>
  <c r="T557" i="15"/>
  <c r="S782" i="15"/>
  <c r="V782" i="15" s="1"/>
  <c r="U782" i="15"/>
  <c r="U861" i="15"/>
  <c r="W861" i="15" s="1"/>
  <c r="X861" i="15" s="1"/>
  <c r="S861" i="15"/>
  <c r="V861" i="15" s="1"/>
  <c r="S778" i="15"/>
  <c r="V778" i="15" s="1"/>
  <c r="U778" i="15"/>
  <c r="S846" i="15"/>
  <c r="V846" i="15" s="1"/>
  <c r="U846" i="15"/>
  <c r="W846" i="15" s="1"/>
  <c r="X846" i="15" s="1"/>
  <c r="T846" i="15"/>
  <c r="S274" i="15"/>
  <c r="V274" i="15" s="1"/>
  <c r="U274" i="15"/>
  <c r="W274" i="15" s="1"/>
  <c r="X274" i="15" s="1"/>
  <c r="T275" i="15"/>
  <c r="W312" i="15"/>
  <c r="X312" i="15" s="1"/>
  <c r="T355" i="15"/>
  <c r="W462" i="15"/>
  <c r="X462" i="15" s="1"/>
  <c r="U498" i="15"/>
  <c r="S498" i="15"/>
  <c r="V498" i="15" s="1"/>
  <c r="T568" i="15"/>
  <c r="T598" i="15"/>
  <c r="W678" i="15"/>
  <c r="X678" i="15" s="1"/>
  <c r="T686" i="15"/>
  <c r="W805" i="15"/>
  <c r="X805" i="15" s="1"/>
  <c r="T200" i="15"/>
  <c r="T917" i="15"/>
  <c r="T77" i="15"/>
  <c r="W82" i="15"/>
  <c r="X82" i="15" s="1"/>
  <c r="W149" i="15"/>
  <c r="X149" i="15" s="1"/>
  <c r="U825" i="15"/>
  <c r="S825" i="15"/>
  <c r="V825" i="15" s="1"/>
  <c r="W229" i="15"/>
  <c r="X229" i="15" s="1"/>
  <c r="W178" i="15"/>
  <c r="X178" i="15" s="1"/>
  <c r="W84" i="15"/>
  <c r="X84" i="15" s="1"/>
  <c r="W87" i="15"/>
  <c r="X87" i="15" s="1"/>
  <c r="W13" i="15"/>
  <c r="X13" i="15" s="1"/>
  <c r="T127" i="15"/>
  <c r="T415" i="15"/>
  <c r="W464" i="15"/>
  <c r="X464" i="15" s="1"/>
  <c r="W537" i="15"/>
  <c r="X537" i="15" s="1"/>
  <c r="T636" i="15"/>
  <c r="T692" i="15"/>
  <c r="T766" i="15"/>
  <c r="W925" i="15"/>
  <c r="X925" i="15" s="1"/>
  <c r="W718" i="15"/>
  <c r="X718" i="15" s="1"/>
  <c r="T983" i="15"/>
  <c r="T79" i="15"/>
  <c r="T183" i="15"/>
  <c r="W174" i="15"/>
  <c r="X174" i="15" s="1"/>
  <c r="T72" i="15"/>
  <c r="T198" i="15"/>
  <c r="T320" i="15"/>
  <c r="T579" i="15"/>
  <c r="W608" i="15"/>
  <c r="X608" i="15" s="1"/>
  <c r="T26" i="15"/>
  <c r="T90" i="15"/>
  <c r="T10" i="15"/>
  <c r="T22" i="15"/>
  <c r="T839" i="15"/>
  <c r="T95" i="15"/>
  <c r="W722" i="15"/>
  <c r="X722" i="15" s="1"/>
  <c r="W154" i="15"/>
  <c r="X154" i="15" s="1"/>
  <c r="T7" i="15"/>
  <c r="T206" i="15"/>
  <c r="W515" i="15"/>
  <c r="X515" i="15" s="1"/>
  <c r="W437" i="15"/>
  <c r="X437" i="15" s="1"/>
  <c r="W787" i="15"/>
  <c r="X787" i="15" s="1"/>
  <c r="T920" i="15"/>
  <c r="T592" i="15"/>
  <c r="T813" i="15"/>
  <c r="W768" i="15"/>
  <c r="X768" i="15" s="1"/>
  <c r="T928" i="15"/>
  <c r="W939" i="15"/>
  <c r="X939" i="15" s="1"/>
  <c r="T485" i="15"/>
  <c r="T555" i="15"/>
  <c r="W15" i="15"/>
  <c r="X15" i="15" s="1"/>
  <c r="T97" i="15"/>
  <c r="T55" i="15"/>
  <c r="T296" i="15"/>
  <c r="T282" i="15"/>
  <c r="T576" i="15"/>
  <c r="W835" i="15"/>
  <c r="X835" i="15" s="1"/>
  <c r="T73" i="15"/>
  <c r="W31" i="15"/>
  <c r="X31" i="15" s="1"/>
  <c r="T118" i="15"/>
  <c r="T240" i="15"/>
  <c r="T407" i="15"/>
  <c r="W466" i="15"/>
  <c r="X466" i="15" s="1"/>
  <c r="T479" i="15"/>
  <c r="W936" i="15"/>
  <c r="X936" i="15" s="1"/>
  <c r="W478" i="15"/>
  <c r="X478" i="15" s="1"/>
  <c r="W106" i="15"/>
  <c r="X106" i="15" s="1"/>
  <c r="T730" i="15"/>
  <c r="T33" i="15"/>
  <c r="W192" i="15"/>
  <c r="X192" i="15" s="1"/>
  <c r="T184" i="15"/>
  <c r="T210" i="15"/>
  <c r="T504" i="15"/>
  <c r="W531" i="15"/>
  <c r="X531" i="15" s="1"/>
  <c r="T623" i="15"/>
  <c r="T980" i="15"/>
  <c r="T54" i="15"/>
  <c r="T575" i="15"/>
  <c r="T70" i="15"/>
  <c r="T121" i="15"/>
  <c r="W191" i="15"/>
  <c r="X191" i="15" s="1"/>
  <c r="W224" i="15"/>
  <c r="X224" i="15" s="1"/>
  <c r="W331" i="15"/>
  <c r="X331" i="15" s="1"/>
  <c r="T713" i="15"/>
  <c r="W948" i="15"/>
  <c r="X948" i="15" s="1"/>
  <c r="W770" i="15"/>
  <c r="X770" i="15" s="1"/>
  <c r="W463" i="15"/>
  <c r="X463" i="15" s="1"/>
  <c r="T251" i="15"/>
  <c r="W176" i="15"/>
  <c r="X176" i="15" s="1"/>
  <c r="T266" i="15"/>
  <c r="T422" i="15"/>
  <c r="T793" i="15"/>
  <c r="T877" i="15"/>
  <c r="W988" i="15"/>
  <c r="X988" i="15" s="1"/>
  <c r="T299" i="15"/>
  <c r="T152" i="15"/>
  <c r="W100" i="15"/>
  <c r="X100" i="15" s="1"/>
  <c r="T189" i="15"/>
  <c r="W488" i="15"/>
  <c r="X488" i="15" s="1"/>
  <c r="W757" i="15"/>
  <c r="X757" i="15" s="1"/>
  <c r="W937" i="15"/>
  <c r="X937" i="15" s="1"/>
  <c r="T134" i="15"/>
  <c r="T65" i="15"/>
  <c r="W744" i="15"/>
  <c r="X744" i="15" s="1"/>
  <c r="U748" i="15"/>
  <c r="S748" i="15"/>
  <c r="V748" i="15" s="1"/>
  <c r="U611" i="15"/>
  <c r="S611" i="15"/>
  <c r="V611" i="15" s="1"/>
  <c r="U918" i="15"/>
  <c r="W918" i="15" s="1"/>
  <c r="X918" i="15" s="1"/>
  <c r="S918" i="15"/>
  <c r="V918" i="15" s="1"/>
  <c r="U360" i="15"/>
  <c r="S360" i="15"/>
  <c r="V360" i="15" s="1"/>
  <c r="S99" i="15"/>
  <c r="V99" i="15" s="1"/>
  <c r="U99" i="15"/>
  <c r="S207" i="15"/>
  <c r="V207" i="15" s="1"/>
  <c r="U207" i="15"/>
  <c r="S223" i="15"/>
  <c r="V223" i="15" s="1"/>
  <c r="U223" i="15"/>
  <c r="W223" i="15" s="1"/>
  <c r="X223" i="15" s="1"/>
  <c r="S922" i="15"/>
  <c r="V922" i="15" s="1"/>
  <c r="U922" i="15"/>
  <c r="U552" i="15"/>
  <c r="S552" i="15"/>
  <c r="V552" i="15" s="1"/>
  <c r="U819" i="15"/>
  <c r="S819" i="15"/>
  <c r="V819" i="15" s="1"/>
  <c r="U995" i="15"/>
  <c r="W995" i="15" s="1"/>
  <c r="X995" i="15" s="1"/>
  <c r="T995" i="15"/>
  <c r="S995" i="15"/>
  <c r="V995" i="15" s="1"/>
  <c r="U447" i="15"/>
  <c r="S447" i="15"/>
  <c r="V447" i="15" s="1"/>
  <c r="T447" i="15"/>
  <c r="S528" i="15"/>
  <c r="V528" i="15" s="1"/>
  <c r="U528" i="15"/>
  <c r="W528" i="15" s="1"/>
  <c r="X528" i="15" s="1"/>
  <c r="S865" i="15"/>
  <c r="V865" i="15" s="1"/>
  <c r="U865" i="15"/>
  <c r="S179" i="15"/>
  <c r="V179" i="15" s="1"/>
  <c r="U179" i="15"/>
  <c r="U376" i="15"/>
  <c r="W376" i="15" s="1"/>
  <c r="X376" i="15" s="1"/>
  <c r="S376" i="15"/>
  <c r="V376" i="15" s="1"/>
  <c r="S467" i="15"/>
  <c r="V467" i="15" s="1"/>
  <c r="U467" i="15"/>
  <c r="W467" i="15" s="1"/>
  <c r="X467" i="15" s="1"/>
  <c r="U812" i="15"/>
  <c r="S812" i="15"/>
  <c r="V812" i="15" s="1"/>
  <c r="S982" i="15"/>
  <c r="V982" i="15" s="1"/>
  <c r="U982" i="15"/>
  <c r="U987" i="15"/>
  <c r="S987" i="15"/>
  <c r="V987" i="15" s="1"/>
  <c r="U603" i="15"/>
  <c r="S603" i="15"/>
  <c r="V603" i="15" s="1"/>
  <c r="S826" i="15"/>
  <c r="V826" i="15" s="1"/>
  <c r="U826" i="15"/>
  <c r="W826" i="15" s="1"/>
  <c r="X826" i="15" s="1"/>
  <c r="U845" i="15"/>
  <c r="S845" i="15"/>
  <c r="V845" i="15" s="1"/>
  <c r="S475" i="15"/>
  <c r="V475" i="15" s="1"/>
  <c r="U475" i="15"/>
  <c r="U253" i="15"/>
  <c r="S253" i="15"/>
  <c r="V253" i="15" s="1"/>
  <c r="S648" i="15"/>
  <c r="V648" i="15" s="1"/>
  <c r="U648" i="15"/>
  <c r="U740" i="15"/>
  <c r="S740" i="15"/>
  <c r="V740" i="15" s="1"/>
  <c r="U160" i="15"/>
  <c r="S160" i="15"/>
  <c r="V160" i="15" s="1"/>
  <c r="U220" i="15"/>
  <c r="S220" i="15"/>
  <c r="V220" i="15" s="1"/>
  <c r="U308" i="15"/>
  <c r="S308" i="15"/>
  <c r="V308" i="15" s="1"/>
  <c r="U217" i="15"/>
  <c r="W217" i="15" s="1"/>
  <c r="X217" i="15" s="1"/>
  <c r="T217" i="15"/>
  <c r="S217" i="15"/>
  <c r="V217" i="15" s="1"/>
  <c r="U338" i="15"/>
  <c r="S338" i="15"/>
  <c r="V338" i="15" s="1"/>
  <c r="U587" i="15"/>
  <c r="S587" i="15"/>
  <c r="V587" i="15" s="1"/>
  <c r="T587" i="15"/>
  <c r="T625" i="15"/>
  <c r="U625" i="15"/>
  <c r="S625" i="15"/>
  <c r="V625" i="15" s="1"/>
  <c r="S711" i="15"/>
  <c r="V711" i="15" s="1"/>
  <c r="U711" i="15"/>
  <c r="S743" i="15"/>
  <c r="V743" i="15" s="1"/>
  <c r="U743" i="15"/>
  <c r="W743" i="15" s="1"/>
  <c r="X743" i="15" s="1"/>
  <c r="T743" i="15"/>
  <c r="U824" i="15"/>
  <c r="S824" i="15"/>
  <c r="V824" i="15" s="1"/>
  <c r="U856" i="15"/>
  <c r="S856" i="15"/>
  <c r="V856" i="15" s="1"/>
  <c r="T856" i="15"/>
  <c r="S876" i="15"/>
  <c r="V876" i="15" s="1"/>
  <c r="T876" i="15"/>
  <c r="U876" i="15"/>
  <c r="S382" i="15"/>
  <c r="V382" i="15" s="1"/>
  <c r="U382" i="15"/>
  <c r="S872" i="15"/>
  <c r="V872" i="15" s="1"/>
  <c r="U872" i="15"/>
  <c r="T872" i="15"/>
  <c r="U600" i="15"/>
  <c r="S600" i="15"/>
  <c r="V600" i="15" s="1"/>
  <c r="U371" i="15"/>
  <c r="W371" i="15" s="1"/>
  <c r="X371" i="15" s="1"/>
  <c r="T371" i="15"/>
  <c r="S371" i="15"/>
  <c r="V371" i="15" s="1"/>
  <c r="S802" i="15"/>
  <c r="V802" i="15" s="1"/>
  <c r="U802" i="15"/>
  <c r="T802" i="15"/>
  <c r="U317" i="15"/>
  <c r="S317" i="15"/>
  <c r="V317" i="15" s="1"/>
  <c r="U285" i="15"/>
  <c r="S285" i="15"/>
  <c r="V285" i="15" s="1"/>
  <c r="U547" i="15"/>
  <c r="S547" i="15"/>
  <c r="V547" i="15" s="1"/>
  <c r="U433" i="15"/>
  <c r="S433" i="15"/>
  <c r="V433" i="15" s="1"/>
  <c r="U908" i="15"/>
  <c r="S908" i="15"/>
  <c r="V908" i="15" s="1"/>
  <c r="U244" i="15"/>
  <c r="S244" i="15"/>
  <c r="V244" i="15" s="1"/>
  <c r="U780" i="15"/>
  <c r="S780" i="15"/>
  <c r="V780" i="15" s="1"/>
  <c r="U357" i="15"/>
  <c r="S357" i="15"/>
  <c r="V357" i="15" s="1"/>
  <c r="S629" i="15"/>
  <c r="V629" i="15" s="1"/>
  <c r="U629" i="15"/>
  <c r="W629" i="15" s="1"/>
  <c r="X629" i="15" s="1"/>
  <c r="T629" i="15"/>
  <c r="U186" i="15"/>
  <c r="S186" i="15"/>
  <c r="V186" i="15" s="1"/>
  <c r="U439" i="15"/>
  <c r="S439" i="15"/>
  <c r="V439" i="15" s="1"/>
  <c r="T141" i="15"/>
  <c r="W516" i="15"/>
  <c r="X516" i="15" s="1"/>
  <c r="T462" i="15"/>
  <c r="T805" i="15"/>
  <c r="T915" i="15"/>
  <c r="T58" i="15"/>
  <c r="U211" i="15"/>
  <c r="S211" i="15"/>
  <c r="V211" i="15" s="1"/>
  <c r="U297" i="15"/>
  <c r="S297" i="15"/>
  <c r="V297" i="15" s="1"/>
  <c r="U533" i="15"/>
  <c r="S533" i="15"/>
  <c r="V533" i="15" s="1"/>
  <c r="W706" i="15"/>
  <c r="X706" i="15" s="1"/>
  <c r="T359" i="15"/>
  <c r="T763" i="15"/>
  <c r="T168" i="15"/>
  <c r="T49" i="15"/>
  <c r="S46" i="15"/>
  <c r="V46" i="15" s="1"/>
  <c r="U46" i="15"/>
  <c r="T474" i="15"/>
  <c r="T660" i="15"/>
  <c r="T925" i="15"/>
  <c r="T480" i="15"/>
  <c r="T174" i="15"/>
  <c r="W579" i="15"/>
  <c r="X579" i="15" s="1"/>
  <c r="T749" i="15"/>
  <c r="U729" i="15"/>
  <c r="S729" i="15"/>
  <c r="V729" i="15" s="1"/>
  <c r="T816" i="15"/>
  <c r="U796" i="15"/>
  <c r="S796" i="15"/>
  <c r="V796" i="15" s="1"/>
  <c r="T156" i="15"/>
  <c r="T334" i="15"/>
  <c r="U321" i="15"/>
  <c r="S321" i="15"/>
  <c r="V321" i="15" s="1"/>
  <c r="T572" i="15"/>
  <c r="U840" i="15"/>
  <c r="S840" i="15"/>
  <c r="V840" i="15" s="1"/>
  <c r="U924" i="15"/>
  <c r="S924" i="15"/>
  <c r="V924" i="15" s="1"/>
  <c r="U864" i="15"/>
  <c r="W864" i="15" s="1"/>
  <c r="X864" i="15" s="1"/>
  <c r="T864" i="15"/>
  <c r="S864" i="15"/>
  <c r="V864" i="15" s="1"/>
  <c r="U330" i="15"/>
  <c r="S330" i="15"/>
  <c r="V330" i="15" s="1"/>
  <c r="T448" i="15"/>
  <c r="T450" i="15"/>
  <c r="T101" i="15"/>
  <c r="W7" i="15"/>
  <c r="X7" i="15" s="1"/>
  <c r="U400" i="15"/>
  <c r="S400" i="15"/>
  <c r="V400" i="15" s="1"/>
  <c r="S674" i="15"/>
  <c r="V674" i="15" s="1"/>
  <c r="U674" i="15"/>
  <c r="T738" i="15"/>
  <c r="S738" i="15"/>
  <c r="V738" i="15" s="1"/>
  <c r="U738" i="15"/>
  <c r="T755" i="15"/>
  <c r="S626" i="15"/>
  <c r="V626" i="15" s="1"/>
  <c r="U626" i="15"/>
  <c r="S904" i="15"/>
  <c r="V904" i="15" s="1"/>
  <c r="U904" i="15"/>
  <c r="W555" i="15"/>
  <c r="X555" i="15" s="1"/>
  <c r="T96" i="15"/>
  <c r="T113" i="15"/>
  <c r="T832" i="15"/>
  <c r="T482" i="15"/>
  <c r="T609" i="15"/>
  <c r="T799" i="15"/>
  <c r="T963" i="15"/>
  <c r="T478" i="15"/>
  <c r="T104" i="15"/>
  <c r="T20" i="15"/>
  <c r="T151" i="15"/>
  <c r="T256" i="15"/>
  <c r="W623" i="15"/>
  <c r="X623" i="15" s="1"/>
  <c r="W801" i="15"/>
  <c r="X801" i="15" s="1"/>
  <c r="W883" i="15"/>
  <c r="X883" i="15" s="1"/>
  <c r="T354" i="15"/>
  <c r="T48" i="15"/>
  <c r="T105" i="15"/>
  <c r="T291" i="15"/>
  <c r="T770" i="15"/>
  <c r="T391" i="15"/>
  <c r="T213" i="15"/>
  <c r="T471" i="15"/>
  <c r="T975" i="15"/>
  <c r="T129" i="15"/>
  <c r="T994" i="15"/>
  <c r="T125" i="15"/>
  <c r="T519" i="15"/>
  <c r="S14" i="15"/>
  <c r="V14" i="15" s="1"/>
  <c r="U14" i="15"/>
  <c r="U863" i="15"/>
  <c r="S863" i="15"/>
  <c r="V863" i="15" s="1"/>
  <c r="S38" i="15"/>
  <c r="V38" i="15" s="1"/>
  <c r="U38" i="15"/>
  <c r="W38" i="15" s="1"/>
  <c r="X38" i="15" s="1"/>
  <c r="U814" i="15"/>
  <c r="W814" i="15" s="1"/>
  <c r="X814" i="15" s="1"/>
  <c r="S814" i="15"/>
  <c r="V814" i="15" s="1"/>
  <c r="S534" i="15"/>
  <c r="V534" i="15" s="1"/>
  <c r="U534" i="15"/>
  <c r="U897" i="15"/>
  <c r="S897" i="15"/>
  <c r="V897" i="15" s="1"/>
  <c r="T897" i="15"/>
  <c r="U188" i="15"/>
  <c r="S188" i="15"/>
  <c r="V188" i="15" s="1"/>
  <c r="U820" i="15"/>
  <c r="W820" i="15" s="1"/>
  <c r="X820" i="15" s="1"/>
  <c r="S820" i="15"/>
  <c r="V820" i="15" s="1"/>
  <c r="S443" i="15"/>
  <c r="V443" i="15" s="1"/>
  <c r="U443" i="15"/>
  <c r="U481" i="15"/>
  <c r="S481" i="15"/>
  <c r="V481" i="15" s="1"/>
  <c r="U981" i="15"/>
  <c r="W981" i="15" s="1"/>
  <c r="X981" i="15" s="1"/>
  <c r="S981" i="15"/>
  <c r="V981" i="15" s="1"/>
  <c r="S900" i="15"/>
  <c r="V900" i="15" s="1"/>
  <c r="U900" i="15"/>
  <c r="U476" i="15"/>
  <c r="S476" i="15"/>
  <c r="V476" i="15" s="1"/>
  <c r="S574" i="15"/>
  <c r="V574" i="15" s="1"/>
  <c r="U574" i="15"/>
  <c r="W574" i="15" s="1"/>
  <c r="X574" i="15" s="1"/>
  <c r="S255" i="15"/>
  <c r="V255" i="15" s="1"/>
  <c r="U255" i="15"/>
  <c r="U502" i="15"/>
  <c r="S502" i="15"/>
  <c r="V502" i="15" s="1"/>
  <c r="S667" i="15"/>
  <c r="V667" i="15" s="1"/>
  <c r="U667" i="15"/>
  <c r="W32" i="15"/>
  <c r="X32" i="15" s="1"/>
  <c r="T32" i="15"/>
  <c r="T130" i="15"/>
  <c r="W141" i="15"/>
  <c r="X141" i="15" s="1"/>
  <c r="T137" i="15"/>
  <c r="T12" i="15"/>
  <c r="T307" i="15"/>
  <c r="T516" i="15"/>
  <c r="T615" i="15"/>
  <c r="T747" i="15"/>
  <c r="W915" i="15"/>
  <c r="X915" i="15" s="1"/>
  <c r="T999" i="15"/>
  <c r="W58" i="15"/>
  <c r="X58" i="15" s="1"/>
  <c r="T375" i="15"/>
  <c r="T230" i="15"/>
  <c r="T706" i="15"/>
  <c r="U956" i="15"/>
  <c r="S956" i="15"/>
  <c r="V956" i="15" s="1"/>
  <c r="T721" i="15"/>
  <c r="T902" i="15"/>
  <c r="W359" i="15"/>
  <c r="X359" i="15" s="1"/>
  <c r="W763" i="15"/>
  <c r="X763" i="15" s="1"/>
  <c r="U74" i="15"/>
  <c r="S74" i="15"/>
  <c r="V74" i="15" s="1"/>
  <c r="T190" i="15"/>
  <c r="W168" i="15"/>
  <c r="X168" i="15" s="1"/>
  <c r="W49" i="15"/>
  <c r="X49" i="15" s="1"/>
  <c r="T157" i="15"/>
  <c r="W204" i="15"/>
  <c r="X204" i="15" s="1"/>
  <c r="T280" i="15"/>
  <c r="W474" i="15"/>
  <c r="X474" i="15" s="1"/>
  <c r="W505" i="15"/>
  <c r="X505" i="15" s="1"/>
  <c r="W660" i="15"/>
  <c r="X660" i="15" s="1"/>
  <c r="T771" i="15"/>
  <c r="T181" i="15"/>
  <c r="W480" i="15"/>
  <c r="X480" i="15" s="1"/>
  <c r="T17" i="15"/>
  <c r="T143" i="15"/>
  <c r="T112" i="15"/>
  <c r="T248" i="15"/>
  <c r="W436" i="15"/>
  <c r="X436" i="15" s="1"/>
  <c r="T495" i="15"/>
  <c r="W749" i="15"/>
  <c r="X749" i="15" s="1"/>
  <c r="W816" i="15"/>
  <c r="X816" i="15" s="1"/>
  <c r="W921" i="15"/>
  <c r="X921" i="15" s="1"/>
  <c r="W156" i="15"/>
  <c r="X156" i="15" s="1"/>
  <c r="W334" i="15"/>
  <c r="X334" i="15" s="1"/>
  <c r="T643" i="15"/>
  <c r="W572" i="15"/>
  <c r="X572" i="15" s="1"/>
  <c r="T739" i="15"/>
  <c r="S899" i="15"/>
  <c r="V899" i="15" s="1"/>
  <c r="U899" i="15"/>
  <c r="T697" i="15"/>
  <c r="W448" i="15"/>
  <c r="X448" i="15" s="1"/>
  <c r="W450" i="15"/>
  <c r="X450" i="15" s="1"/>
  <c r="T798" i="15"/>
  <c r="T894" i="15"/>
  <c r="T64" i="15"/>
  <c r="W101" i="15"/>
  <c r="X101" i="15" s="1"/>
  <c r="W755" i="15"/>
  <c r="X755" i="15" s="1"/>
  <c r="W696" i="15"/>
  <c r="X696" i="15" s="1"/>
  <c r="T942" i="15"/>
  <c r="W96" i="15"/>
  <c r="X96" i="15" s="1"/>
  <c r="T108" i="15"/>
  <c r="W113" i="15"/>
  <c r="X113" i="15" s="1"/>
  <c r="T235" i="15"/>
  <c r="T523" i="15"/>
  <c r="T554" i="15"/>
  <c r="W832" i="15"/>
  <c r="X832" i="15" s="1"/>
  <c r="T952" i="15"/>
  <c r="T110" i="15"/>
  <c r="W80" i="15"/>
  <c r="X80" i="15" s="1"/>
  <c r="T182" i="15"/>
  <c r="T277" i="15"/>
  <c r="W539" i="15"/>
  <c r="X539" i="15" s="1"/>
  <c r="W482" i="15"/>
  <c r="X482" i="15" s="1"/>
  <c r="W609" i="15"/>
  <c r="X609" i="15" s="1"/>
  <c r="W799" i="15"/>
  <c r="X799" i="15" s="1"/>
  <c r="T858" i="15"/>
  <c r="W963" i="15"/>
  <c r="X963" i="15" s="1"/>
  <c r="W104" i="15"/>
  <c r="X104" i="15" s="1"/>
  <c r="W20" i="15"/>
  <c r="X20" i="15" s="1"/>
  <c r="T81" i="15"/>
  <c r="W151" i="15"/>
  <c r="X151" i="15" s="1"/>
  <c r="T103" i="15"/>
  <c r="W322" i="15"/>
  <c r="X322" i="15" s="1"/>
  <c r="W256" i="15"/>
  <c r="X256" i="15" s="1"/>
  <c r="T750" i="15"/>
  <c r="T599" i="15"/>
  <c r="T801" i="15"/>
  <c r="T883" i="15"/>
  <c r="W354" i="15"/>
  <c r="X354" i="15" s="1"/>
  <c r="W48" i="15"/>
  <c r="X48" i="15" s="1"/>
  <c r="T194" i="15"/>
  <c r="W105" i="15"/>
  <c r="X105" i="15" s="1"/>
  <c r="W291" i="15"/>
  <c r="X291" i="15" s="1"/>
  <c r="W454" i="15"/>
  <c r="X454" i="15" s="1"/>
  <c r="T752" i="15"/>
  <c r="W903" i="15"/>
  <c r="X903" i="15" s="1"/>
  <c r="W391" i="15"/>
  <c r="X391" i="15" s="1"/>
  <c r="T9" i="15"/>
  <c r="T126" i="15"/>
  <c r="T98" i="15"/>
  <c r="W213" i="15"/>
  <c r="X213" i="15" s="1"/>
  <c r="W471" i="15"/>
  <c r="X471" i="15" s="1"/>
  <c r="T680" i="15"/>
  <c r="W975" i="15"/>
  <c r="X975" i="15" s="1"/>
  <c r="W129" i="15"/>
  <c r="X129" i="15" s="1"/>
  <c r="T588" i="15"/>
  <c r="W994" i="15"/>
  <c r="X994" i="15" s="1"/>
  <c r="T88" i="15"/>
  <c r="W125" i="15"/>
  <c r="X125" i="15" s="1"/>
  <c r="W519" i="15"/>
  <c r="X519" i="15" s="1"/>
  <c r="T754" i="15"/>
  <c r="T135" i="15"/>
  <c r="W518" i="15"/>
  <c r="X518" i="15" s="1"/>
  <c r="T887" i="15"/>
  <c r="U222" i="15"/>
  <c r="S222" i="15"/>
  <c r="V222" i="15" s="1"/>
  <c r="U538" i="15"/>
  <c r="S538" i="15"/>
  <c r="V538" i="15" s="1"/>
  <c r="U1004" i="15"/>
  <c r="W1004" i="15" s="1"/>
  <c r="X1004" i="15" s="1"/>
  <c r="S1004" i="15"/>
  <c r="V1004" i="15" s="1"/>
  <c r="U506" i="15"/>
  <c r="S506" i="15"/>
  <c r="V506" i="15" s="1"/>
  <c r="U52" i="15"/>
  <c r="S52" i="15"/>
  <c r="V52" i="15" s="1"/>
  <c r="U300" i="15"/>
  <c r="S300" i="15"/>
  <c r="V300" i="15" s="1"/>
  <c r="U278" i="15"/>
  <c r="S278" i="15"/>
  <c r="V278" i="15" s="1"/>
  <c r="S786" i="15"/>
  <c r="V786" i="15" s="1"/>
  <c r="U786" i="15"/>
  <c r="U363" i="15"/>
  <c r="S363" i="15"/>
  <c r="V363" i="15" s="1"/>
  <c r="S624" i="15"/>
  <c r="V624" i="15" s="1"/>
  <c r="U624" i="15"/>
  <c r="U833" i="15"/>
  <c r="S833" i="15"/>
  <c r="V833" i="15" s="1"/>
  <c r="S966" i="15"/>
  <c r="V966" i="15" s="1"/>
  <c r="U966" i="15"/>
  <c r="W966" i="15" s="1"/>
  <c r="X966" i="15" s="1"/>
  <c r="T966" i="15"/>
  <c r="S685" i="15"/>
  <c r="V685" i="15" s="1"/>
  <c r="U685" i="15"/>
  <c r="U328" i="15"/>
  <c r="S328" i="15"/>
  <c r="V328" i="15" s="1"/>
  <c r="S838" i="15"/>
  <c r="V838" i="15" s="1"/>
  <c r="U838" i="15"/>
  <c r="U326" i="15"/>
  <c r="S326" i="15"/>
  <c r="V326" i="15" s="1"/>
  <c r="U252" i="15"/>
  <c r="S252" i="15"/>
  <c r="V252" i="15" s="1"/>
  <c r="U497" i="15"/>
  <c r="S497" i="15"/>
  <c r="V497" i="15" s="1"/>
  <c r="S573" i="15"/>
  <c r="V573" i="15" s="1"/>
  <c r="U573" i="15"/>
  <c r="S653" i="15"/>
  <c r="V653" i="15" s="1"/>
  <c r="U653" i="15"/>
  <c r="U709" i="15"/>
  <c r="S709" i="15"/>
  <c r="V709" i="15" s="1"/>
  <c r="U890" i="15"/>
  <c r="W890" i="15" s="1"/>
  <c r="X890" i="15" s="1"/>
  <c r="S890" i="15"/>
  <c r="V890" i="15" s="1"/>
  <c r="U889" i="15"/>
  <c r="S889" i="15"/>
  <c r="V889" i="15" s="1"/>
  <c r="S950" i="15"/>
  <c r="V950" i="15" s="1"/>
  <c r="U950" i="15"/>
  <c r="S953" i="15"/>
  <c r="V953" i="15" s="1"/>
  <c r="U953" i="15"/>
  <c r="U205" i="15"/>
  <c r="W205" i="15" s="1"/>
  <c r="X205" i="15" s="1"/>
  <c r="S205" i="15"/>
  <c r="V205" i="15" s="1"/>
  <c r="U327" i="15"/>
  <c r="S327" i="15"/>
  <c r="V327" i="15" s="1"/>
  <c r="S390" i="15"/>
  <c r="V390" i="15" s="1"/>
  <c r="U390" i="15"/>
  <c r="U618" i="15"/>
  <c r="S618" i="15"/>
  <c r="V618" i="15" s="1"/>
  <c r="U663" i="15"/>
  <c r="S663" i="15"/>
  <c r="V663" i="15" s="1"/>
  <c r="S834" i="15"/>
  <c r="V834" i="15" s="1"/>
  <c r="U834" i="15"/>
  <c r="W834" i="15" s="1"/>
  <c r="X834" i="15" s="1"/>
  <c r="U882" i="15"/>
  <c r="S882" i="15"/>
  <c r="V882" i="15" s="1"/>
  <c r="U916" i="15"/>
  <c r="S916" i="15"/>
  <c r="V916" i="15" s="1"/>
  <c r="S961" i="15"/>
  <c r="V961" i="15" s="1"/>
  <c r="U961" i="15"/>
  <c r="W961" i="15" s="1"/>
  <c r="X961" i="15" s="1"/>
  <c r="S589" i="15"/>
  <c r="V589" i="15" s="1"/>
  <c r="U589" i="15"/>
  <c r="U201" i="15"/>
  <c r="S201" i="15"/>
  <c r="V201" i="15" s="1"/>
  <c r="T201" i="15"/>
  <c r="W697" i="15"/>
  <c r="X697" i="15" s="1"/>
  <c r="S123" i="15"/>
  <c r="V123" i="15" s="1"/>
  <c r="U123" i="15"/>
  <c r="U530" i="15"/>
  <c r="S530" i="15"/>
  <c r="V530" i="15" s="1"/>
  <c r="T530" i="15"/>
  <c r="S586" i="15"/>
  <c r="V586" i="15" s="1"/>
  <c r="U586" i="15"/>
  <c r="U631" i="15"/>
  <c r="W631" i="15" s="1"/>
  <c r="X631" i="15" s="1"/>
  <c r="T631" i="15"/>
  <c r="S631" i="15"/>
  <c r="V631" i="15" s="1"/>
  <c r="W894" i="15"/>
  <c r="X894" i="15" s="1"/>
  <c r="S969" i="15"/>
  <c r="V969" i="15" s="1"/>
  <c r="U969" i="15"/>
  <c r="W64" i="15"/>
  <c r="X64" i="15" s="1"/>
  <c r="S263" i="15"/>
  <c r="V263" i="15" s="1"/>
  <c r="U263" i="15"/>
  <c r="S131" i="15"/>
  <c r="V131" i="15" s="1"/>
  <c r="U131" i="15"/>
  <c r="S171" i="15"/>
  <c r="V171" i="15" s="1"/>
  <c r="U171" i="15"/>
  <c r="W171" i="15" s="1"/>
  <c r="X171" i="15" s="1"/>
  <c r="T171" i="15"/>
  <c r="S342" i="15"/>
  <c r="V342" i="15" s="1"/>
  <c r="U342" i="15"/>
  <c r="S494" i="15"/>
  <c r="V494" i="15" s="1"/>
  <c r="U494" i="15"/>
  <c r="U553" i="15"/>
  <c r="S553" i="15"/>
  <c r="V553" i="15" s="1"/>
  <c r="U694" i="15"/>
  <c r="S694" i="15"/>
  <c r="V694" i="15" s="1"/>
  <c r="S695" i="15"/>
  <c r="V695" i="15" s="1"/>
  <c r="U695" i="15"/>
  <c r="U817" i="15"/>
  <c r="W817" i="15" s="1"/>
  <c r="X817" i="15" s="1"/>
  <c r="S817" i="15"/>
  <c r="V817" i="15" s="1"/>
  <c r="S862" i="15"/>
  <c r="V862" i="15" s="1"/>
  <c r="T862" i="15"/>
  <c r="U862" i="15"/>
  <c r="W862" i="15" s="1"/>
  <c r="X862" i="15" s="1"/>
  <c r="U906" i="15"/>
  <c r="S906" i="15"/>
  <c r="V906" i="15" s="1"/>
  <c r="W707" i="15"/>
  <c r="X707" i="15" s="1"/>
  <c r="S993" i="15"/>
  <c r="V993" i="15" s="1"/>
  <c r="U993" i="15"/>
  <c r="W993" i="15" s="1"/>
  <c r="X993" i="15" s="1"/>
  <c r="W108" i="15"/>
  <c r="X108" i="15" s="1"/>
  <c r="W235" i="15"/>
  <c r="X235" i="15" s="1"/>
  <c r="W523" i="15"/>
  <c r="X523" i="15" s="1"/>
  <c r="W554" i="15"/>
  <c r="X554" i="15" s="1"/>
  <c r="W952" i="15"/>
  <c r="X952" i="15" s="1"/>
  <c r="T80" i="15"/>
  <c r="W277" i="15"/>
  <c r="X277" i="15" s="1"/>
  <c r="W858" i="15"/>
  <c r="X858" i="15" s="1"/>
  <c r="W158" i="15"/>
  <c r="X158" i="15" s="1"/>
  <c r="W81" i="15"/>
  <c r="X81" i="15" s="1"/>
  <c r="W103" i="15"/>
  <c r="X103" i="15" s="1"/>
  <c r="W242" i="15"/>
  <c r="X242" i="15" s="1"/>
  <c r="W750" i="15"/>
  <c r="X750" i="15" s="1"/>
  <c r="W599" i="15"/>
  <c r="X599" i="15" s="1"/>
  <c r="W86" i="15"/>
  <c r="X86" i="15" s="1"/>
  <c r="W194" i="15"/>
  <c r="X194" i="15" s="1"/>
  <c r="T267" i="15"/>
  <c r="W442" i="15"/>
  <c r="X442" i="15" s="1"/>
  <c r="T454" i="15"/>
  <c r="W606" i="15"/>
  <c r="X606" i="15" s="1"/>
  <c r="W752" i="15"/>
  <c r="X752" i="15" s="1"/>
  <c r="T903" i="15"/>
  <c r="W30" i="15"/>
  <c r="X30" i="15" s="1"/>
  <c r="W9" i="15"/>
  <c r="X9" i="15" s="1"/>
  <c r="W98" i="15"/>
  <c r="X98" i="15" s="1"/>
  <c r="T304" i="15"/>
  <c r="W290" i="15"/>
  <c r="X290" i="15" s="1"/>
  <c r="W203" i="15"/>
  <c r="X203" i="15" s="1"/>
  <c r="T445" i="15"/>
  <c r="W556" i="15"/>
  <c r="X556" i="15" s="1"/>
  <c r="W680" i="15"/>
  <c r="X680" i="15" s="1"/>
  <c r="W927" i="15"/>
  <c r="X927" i="15" s="1"/>
  <c r="T895" i="15"/>
  <c r="W588" i="15"/>
  <c r="X588" i="15" s="1"/>
  <c r="W88" i="15"/>
  <c r="X88" i="15" s="1"/>
  <c r="T63" i="15"/>
  <c r="T218" i="15"/>
  <c r="T386" i="15"/>
  <c r="T726" i="15"/>
  <c r="T991" i="15"/>
  <c r="W135" i="15"/>
  <c r="X135" i="15" s="1"/>
  <c r="W102" i="15"/>
  <c r="X102" i="15" s="1"/>
  <c r="T518" i="15"/>
  <c r="T453" i="15"/>
  <c r="T367" i="15"/>
  <c r="T720" i="15"/>
  <c r="S344" i="15"/>
  <c r="V344" i="15" s="1"/>
  <c r="U344" i="15"/>
  <c r="W344" i="15" s="1"/>
  <c r="X344" i="15" s="1"/>
  <c r="T344" i="15"/>
  <c r="S406" i="15"/>
  <c r="V406" i="15" s="1"/>
  <c r="U406" i="15"/>
  <c r="T406" i="15"/>
  <c r="S751" i="15"/>
  <c r="V751" i="15" s="1"/>
  <c r="U751" i="15"/>
  <c r="S350" i="15"/>
  <c r="V350" i="15" s="1"/>
  <c r="U350" i="15"/>
  <c r="W350" i="15" s="1"/>
  <c r="X350" i="15" s="1"/>
  <c r="U228" i="15"/>
  <c r="T228" i="15"/>
  <c r="S228" i="15"/>
  <c r="V228" i="15" s="1"/>
  <c r="S27" i="15"/>
  <c r="V27" i="15" s="1"/>
  <c r="U27" i="15"/>
  <c r="W27" i="15" s="1"/>
  <c r="X27" i="15" s="1"/>
  <c r="T27" i="15"/>
  <c r="U372" i="15"/>
  <c r="S372" i="15"/>
  <c r="V372" i="15" s="1"/>
  <c r="U268" i="15"/>
  <c r="T268" i="15"/>
  <c r="S268" i="15"/>
  <c r="V268" i="15" s="1"/>
  <c r="U132" i="15"/>
  <c r="S132" i="15"/>
  <c r="V132" i="15" s="1"/>
  <c r="U352" i="15"/>
  <c r="S352" i="15"/>
  <c r="V352" i="15" s="1"/>
  <c r="T352" i="15"/>
  <c r="U607" i="15"/>
  <c r="S607" i="15"/>
  <c r="V607" i="15" s="1"/>
  <c r="U21" i="15"/>
  <c r="S21" i="15"/>
  <c r="V21" i="15" s="1"/>
  <c r="U276" i="15"/>
  <c r="W276" i="15" s="1"/>
  <c r="X276" i="15" s="1"/>
  <c r="S276" i="15"/>
  <c r="V276" i="15" s="1"/>
  <c r="U449" i="15"/>
  <c r="S449" i="15"/>
  <c r="V449" i="15" s="1"/>
  <c r="U756" i="15"/>
  <c r="S756" i="15"/>
  <c r="V756" i="15" s="1"/>
  <c r="U847" i="15"/>
  <c r="W847" i="15" s="1"/>
  <c r="X847" i="15" s="1"/>
  <c r="S847" i="15"/>
  <c r="V847" i="15" s="1"/>
  <c r="S690" i="15"/>
  <c r="V690" i="15" s="1"/>
  <c r="U690" i="15"/>
  <c r="W690" i="15" s="1"/>
  <c r="X690" i="15" s="1"/>
  <c r="S974" i="15"/>
  <c r="V974" i="15" s="1"/>
  <c r="T974" i="15"/>
  <c r="U974" i="15"/>
  <c r="W974" i="15" s="1"/>
  <c r="X974" i="15" s="1"/>
  <c r="S541" i="15"/>
  <c r="V541" i="15" s="1"/>
  <c r="U541" i="15"/>
  <c r="T541" i="15"/>
  <c r="T712" i="15"/>
  <c r="T175" i="15"/>
  <c r="W166" i="15"/>
  <c r="X166" i="15" s="1"/>
  <c r="W337" i="15"/>
  <c r="X337" i="15" s="1"/>
  <c r="W615" i="15"/>
  <c r="X615" i="15" s="1"/>
  <c r="T245" i="15"/>
  <c r="W507" i="15"/>
  <c r="X507" i="15" s="1"/>
  <c r="T37" i="15"/>
  <c r="T960" i="15"/>
  <c r="T827" i="15"/>
  <c r="T116" i="15"/>
  <c r="T44" i="15"/>
  <c r="T76" i="15"/>
  <c r="T243" i="15"/>
  <c r="T204" i="15"/>
  <c r="W712" i="15"/>
  <c r="X712" i="15" s="1"/>
  <c r="T765" i="15"/>
  <c r="T701" i="15"/>
  <c r="T612" i="15"/>
  <c r="T646" i="15"/>
  <c r="T791" i="15"/>
  <c r="T811" i="15"/>
  <c r="W905" i="15"/>
  <c r="X905" i="15" s="1"/>
  <c r="T336" i="15"/>
  <c r="T672" i="15"/>
  <c r="T332" i="15"/>
  <c r="T165" i="15"/>
  <c r="U41" i="15"/>
  <c r="W41" i="15" s="1"/>
  <c r="X41" i="15" s="1"/>
  <c r="T41" i="15"/>
  <c r="S41" i="15"/>
  <c r="V41" i="15" s="1"/>
  <c r="W590" i="15"/>
  <c r="X590" i="15" s="1"/>
  <c r="U687" i="15"/>
  <c r="S687" i="15"/>
  <c r="V687" i="15" s="1"/>
  <c r="S896" i="15"/>
  <c r="V896" i="15" s="1"/>
  <c r="U896" i="15"/>
  <c r="W896" i="15" s="1"/>
  <c r="X896" i="15" s="1"/>
  <c r="T896" i="15"/>
  <c r="W234" i="15"/>
  <c r="X234" i="15" s="1"/>
  <c r="U404" i="15"/>
  <c r="S404" i="15"/>
  <c r="V404" i="15" s="1"/>
  <c r="T571" i="15"/>
  <c r="T632" i="15"/>
  <c r="W298" i="15"/>
  <c r="X298" i="15" s="1"/>
  <c r="W304" i="15"/>
  <c r="X304" i="15" s="1"/>
  <c r="W445" i="15"/>
  <c r="X445" i="15" s="1"/>
  <c r="W63" i="15"/>
  <c r="X63" i="15" s="1"/>
  <c r="W226" i="15"/>
  <c r="X226" i="15" s="1"/>
  <c r="W386" i="15"/>
  <c r="X386" i="15" s="1"/>
  <c r="W726" i="15"/>
  <c r="X726" i="15" s="1"/>
  <c r="W991" i="15"/>
  <c r="X991" i="15" s="1"/>
  <c r="W62" i="15"/>
  <c r="X62" i="15" s="1"/>
  <c r="W258" i="15"/>
  <c r="X258" i="15" s="1"/>
  <c r="W453" i="15"/>
  <c r="X453" i="15" s="1"/>
  <c r="T128" i="15"/>
  <c r="W367" i="15"/>
  <c r="X367" i="15" s="1"/>
  <c r="T94" i="15"/>
  <c r="S993" i="14"/>
  <c r="V993" i="14" s="1"/>
  <c r="U993" i="14"/>
  <c r="U911" i="14"/>
  <c r="S911" i="14"/>
  <c r="V911" i="14" s="1"/>
  <c r="U889" i="14"/>
  <c r="S889" i="14"/>
  <c r="V889" i="14" s="1"/>
  <c r="U929" i="14"/>
  <c r="S929" i="14"/>
  <c r="V929" i="14" s="1"/>
  <c r="U852" i="14"/>
  <c r="S852" i="14"/>
  <c r="V852" i="14" s="1"/>
  <c r="U924" i="14"/>
  <c r="S924" i="14"/>
  <c r="V924" i="14" s="1"/>
  <c r="S825" i="14"/>
  <c r="V825" i="14" s="1"/>
  <c r="U825" i="14"/>
  <c r="U760" i="14"/>
  <c r="S760" i="14"/>
  <c r="V760" i="14" s="1"/>
  <c r="U551" i="14"/>
  <c r="S551" i="14"/>
  <c r="V551" i="14" s="1"/>
  <c r="S509" i="14"/>
  <c r="V509" i="14" s="1"/>
  <c r="U509" i="14"/>
  <c r="T628" i="14"/>
  <c r="S628" i="14"/>
  <c r="V628" i="14" s="1"/>
  <c r="U628" i="14"/>
  <c r="U502" i="14"/>
  <c r="S502" i="14"/>
  <c r="V502" i="14" s="1"/>
  <c r="S469" i="14"/>
  <c r="V469" i="14" s="1"/>
  <c r="U469" i="14"/>
  <c r="S526" i="14"/>
  <c r="V526" i="14" s="1"/>
  <c r="U526" i="14"/>
  <c r="U394" i="14"/>
  <c r="W394" i="14" s="1"/>
  <c r="X394" i="14" s="1"/>
  <c r="S394" i="14"/>
  <c r="V394" i="14" s="1"/>
  <c r="S401" i="14"/>
  <c r="V401" i="14" s="1"/>
  <c r="U401" i="14"/>
  <c r="U399" i="14"/>
  <c r="S399" i="14"/>
  <c r="V399" i="14" s="1"/>
  <c r="U324" i="14"/>
  <c r="T324" i="14"/>
  <c r="S324" i="14"/>
  <c r="V324" i="14" s="1"/>
  <c r="U343" i="14"/>
  <c r="T343" i="14"/>
  <c r="S343" i="14"/>
  <c r="V343" i="14" s="1"/>
  <c r="U308" i="14"/>
  <c r="S308" i="14"/>
  <c r="V308" i="14" s="1"/>
  <c r="U287" i="14"/>
  <c r="S287" i="14"/>
  <c r="V287" i="14" s="1"/>
  <c r="U335" i="14"/>
  <c r="S335" i="14"/>
  <c r="V335" i="14" s="1"/>
  <c r="U280" i="14"/>
  <c r="S280" i="14"/>
  <c r="V280" i="14" s="1"/>
  <c r="U240" i="14"/>
  <c r="W240" i="14" s="1"/>
  <c r="X240" i="14" s="1"/>
  <c r="S240" i="14"/>
  <c r="V240" i="14" s="1"/>
  <c r="U247" i="14"/>
  <c r="S247" i="14"/>
  <c r="V247" i="14" s="1"/>
  <c r="U272" i="14"/>
  <c r="S272" i="14"/>
  <c r="V272" i="14" s="1"/>
  <c r="U163" i="14"/>
  <c r="S163" i="14"/>
  <c r="V163" i="14" s="1"/>
  <c r="U123" i="14"/>
  <c r="S123" i="14"/>
  <c r="V123" i="14" s="1"/>
  <c r="U91" i="14"/>
  <c r="T91" i="14"/>
  <c r="S91" i="14"/>
  <c r="V91" i="14" s="1"/>
  <c r="U50" i="14"/>
  <c r="S50" i="14"/>
  <c r="V50" i="14" s="1"/>
  <c r="U67" i="14"/>
  <c r="S67" i="14"/>
  <c r="V67" i="14" s="1"/>
  <c r="U805" i="14"/>
  <c r="S805" i="14"/>
  <c r="V805" i="14" s="1"/>
  <c r="U626" i="14"/>
  <c r="S626" i="14"/>
  <c r="V626" i="14" s="1"/>
  <c r="S617" i="14"/>
  <c r="V617" i="14" s="1"/>
  <c r="U617" i="14"/>
  <c r="S79" i="14"/>
  <c r="V79" i="14" s="1"/>
  <c r="U79" i="14"/>
  <c r="S974" i="14"/>
  <c r="V974" i="14" s="1"/>
  <c r="U974" i="14"/>
  <c r="T974" i="14"/>
  <c r="U876" i="14"/>
  <c r="S876" i="14"/>
  <c r="V876" i="14" s="1"/>
  <c r="U702" i="14"/>
  <c r="S702" i="14"/>
  <c r="V702" i="14" s="1"/>
  <c r="S655" i="14"/>
  <c r="V655" i="14" s="1"/>
  <c r="U655" i="14"/>
  <c r="S596" i="14"/>
  <c r="V596" i="14" s="1"/>
  <c r="U596" i="14"/>
  <c r="W596" i="14" s="1"/>
  <c r="X596" i="14" s="1"/>
  <c r="S625" i="14"/>
  <c r="V625" i="14" s="1"/>
  <c r="U625" i="14"/>
  <c r="T625" i="14"/>
  <c r="U555" i="14"/>
  <c r="W555" i="14" s="1"/>
  <c r="X555" i="14" s="1"/>
  <c r="T555" i="14"/>
  <c r="S555" i="14"/>
  <c r="V555" i="14" s="1"/>
  <c r="S518" i="14"/>
  <c r="V518" i="14" s="1"/>
  <c r="U518" i="14"/>
  <c r="W518" i="14" s="1"/>
  <c r="X518" i="14" s="1"/>
  <c r="U692" i="14"/>
  <c r="S692" i="14"/>
  <c r="V692" i="14" s="1"/>
  <c r="T652" i="14"/>
  <c r="S652" i="14"/>
  <c r="V652" i="14" s="1"/>
  <c r="U652" i="14"/>
  <c r="S498" i="14"/>
  <c r="V498" i="14" s="1"/>
  <c r="U498" i="14"/>
  <c r="U457" i="14"/>
  <c r="W457" i="14" s="1"/>
  <c r="X457" i="14" s="1"/>
  <c r="S457" i="14"/>
  <c r="V457" i="14" s="1"/>
  <c r="U446" i="14"/>
  <c r="S446" i="14"/>
  <c r="V446" i="14" s="1"/>
  <c r="S424" i="14"/>
  <c r="V424" i="14" s="1"/>
  <c r="U424" i="14"/>
  <c r="S368" i="14"/>
  <c r="V368" i="14" s="1"/>
  <c r="U368" i="14"/>
  <c r="U427" i="14"/>
  <c r="S427" i="14"/>
  <c r="V427" i="14" s="1"/>
  <c r="U331" i="14"/>
  <c r="T331" i="14"/>
  <c r="S331" i="14"/>
  <c r="V331" i="14" s="1"/>
  <c r="U300" i="14"/>
  <c r="W300" i="14" s="1"/>
  <c r="X300" i="14" s="1"/>
  <c r="T300" i="14"/>
  <c r="S300" i="14"/>
  <c r="V300" i="14" s="1"/>
  <c r="U271" i="14"/>
  <c r="W271" i="14" s="1"/>
  <c r="X271" i="14" s="1"/>
  <c r="S271" i="14"/>
  <c r="V271" i="14" s="1"/>
  <c r="U296" i="14"/>
  <c r="W296" i="14" s="1"/>
  <c r="X296" i="14" s="1"/>
  <c r="S296" i="14"/>
  <c r="V296" i="14" s="1"/>
  <c r="U176" i="14"/>
  <c r="S176" i="14"/>
  <c r="V176" i="14" s="1"/>
  <c r="U173" i="14"/>
  <c r="S173" i="14"/>
  <c r="V173" i="14" s="1"/>
  <c r="U244" i="14"/>
  <c r="T244" i="14"/>
  <c r="S244" i="14"/>
  <c r="V244" i="14" s="1"/>
  <c r="U118" i="14"/>
  <c r="S118" i="14"/>
  <c r="V118" i="14" s="1"/>
  <c r="S119" i="14"/>
  <c r="V119" i="14" s="1"/>
  <c r="U119" i="14"/>
  <c r="T119" i="14"/>
  <c r="U868" i="14"/>
  <c r="T868" i="14"/>
  <c r="S868" i="14"/>
  <c r="V868" i="14" s="1"/>
  <c r="U778" i="14"/>
  <c r="T778" i="14"/>
  <c r="S778" i="14"/>
  <c r="V778" i="14" s="1"/>
  <c r="U547" i="14"/>
  <c r="S547" i="14"/>
  <c r="V547" i="14" s="1"/>
  <c r="S482" i="14"/>
  <c r="V482" i="14" s="1"/>
  <c r="U482" i="14"/>
  <c r="U305" i="14"/>
  <c r="S305" i="14"/>
  <c r="V305" i="14" s="1"/>
  <c r="S960" i="14"/>
  <c r="V960" i="14" s="1"/>
  <c r="U960" i="14"/>
  <c r="U906" i="14"/>
  <c r="S906" i="14"/>
  <c r="V906" i="14" s="1"/>
  <c r="S867" i="14"/>
  <c r="V867" i="14" s="1"/>
  <c r="U867" i="14"/>
  <c r="S834" i="14"/>
  <c r="V834" i="14" s="1"/>
  <c r="U834" i="14"/>
  <c r="U803" i="14"/>
  <c r="T803" i="14"/>
  <c r="S803" i="14"/>
  <c r="V803" i="14" s="1"/>
  <c r="U808" i="14"/>
  <c r="W808" i="14" s="1"/>
  <c r="X808" i="14" s="1"/>
  <c r="S808" i="14"/>
  <c r="V808" i="14" s="1"/>
  <c r="U758" i="14"/>
  <c r="S758" i="14"/>
  <c r="V758" i="14" s="1"/>
  <c r="U686" i="14"/>
  <c r="S686" i="14"/>
  <c r="V686" i="14" s="1"/>
  <c r="S578" i="14"/>
  <c r="V578" i="14" s="1"/>
  <c r="U578" i="14"/>
  <c r="U449" i="14"/>
  <c r="T449" i="14"/>
  <c r="S449" i="14"/>
  <c r="V449" i="14" s="1"/>
  <c r="S439" i="14"/>
  <c r="V439" i="14" s="1"/>
  <c r="U439" i="14"/>
  <c r="U386" i="14"/>
  <c r="W386" i="14" s="1"/>
  <c r="X386" i="14" s="1"/>
  <c r="S386" i="14"/>
  <c r="V386" i="14" s="1"/>
  <c r="U360" i="14"/>
  <c r="S360" i="14"/>
  <c r="V360" i="14" s="1"/>
  <c r="U340" i="14"/>
  <c r="S340" i="14"/>
  <c r="V340" i="14" s="1"/>
  <c r="S238" i="14"/>
  <c r="V238" i="14" s="1"/>
  <c r="U238" i="14"/>
  <c r="U166" i="14"/>
  <c r="T166" i="14"/>
  <c r="S166" i="14"/>
  <c r="V166" i="14" s="1"/>
  <c r="U213" i="14"/>
  <c r="T213" i="14"/>
  <c r="S213" i="14"/>
  <c r="V213" i="14" s="1"/>
  <c r="U115" i="14"/>
  <c r="T115" i="14"/>
  <c r="S115" i="14"/>
  <c r="V115" i="14" s="1"/>
  <c r="U86" i="14"/>
  <c r="W86" i="14" s="1"/>
  <c r="X86" i="14" s="1"/>
  <c r="T86" i="14"/>
  <c r="S86" i="14"/>
  <c r="V86" i="14" s="1"/>
  <c r="U92" i="14"/>
  <c r="W92" i="14" s="1"/>
  <c r="X92" i="14" s="1"/>
  <c r="S92" i="14"/>
  <c r="V92" i="14" s="1"/>
  <c r="U34" i="14"/>
  <c r="W34" i="14" s="1"/>
  <c r="X34" i="14" s="1"/>
  <c r="S34" i="14"/>
  <c r="V34" i="14" s="1"/>
  <c r="S41" i="14"/>
  <c r="V41" i="14" s="1"/>
  <c r="U41" i="14"/>
  <c r="U54" i="14"/>
  <c r="S54" i="14"/>
  <c r="V54" i="14" s="1"/>
  <c r="U749" i="14"/>
  <c r="S749" i="14"/>
  <c r="V749" i="14" s="1"/>
  <c r="U766" i="14"/>
  <c r="S766" i="14"/>
  <c r="V766" i="14" s="1"/>
  <c r="U279" i="14"/>
  <c r="T279" i="14"/>
  <c r="S279" i="14"/>
  <c r="V279" i="14" s="1"/>
  <c r="U94" i="14"/>
  <c r="S94" i="14"/>
  <c r="V94" i="14" s="1"/>
  <c r="U896" i="14"/>
  <c r="S896" i="14"/>
  <c r="V896" i="14" s="1"/>
  <c r="T877" i="14"/>
  <c r="U877" i="14"/>
  <c r="W877" i="14" s="1"/>
  <c r="X877" i="14" s="1"/>
  <c r="S877" i="14"/>
  <c r="V877" i="14" s="1"/>
  <c r="U888" i="14"/>
  <c r="W888" i="14" s="1"/>
  <c r="X888" i="14" s="1"/>
  <c r="S888" i="14"/>
  <c r="V888" i="14" s="1"/>
  <c r="U800" i="14"/>
  <c r="W800" i="14" s="1"/>
  <c r="X800" i="14" s="1"/>
  <c r="S800" i="14"/>
  <c r="V800" i="14" s="1"/>
  <c r="U795" i="14"/>
  <c r="S795" i="14"/>
  <c r="V795" i="14" s="1"/>
  <c r="U724" i="14"/>
  <c r="T724" i="14"/>
  <c r="S724" i="14"/>
  <c r="V724" i="14" s="1"/>
  <c r="T683" i="14"/>
  <c r="S683" i="14"/>
  <c r="V683" i="14" s="1"/>
  <c r="U683" i="14"/>
  <c r="U713" i="14"/>
  <c r="W713" i="14" s="1"/>
  <c r="X713" i="14" s="1"/>
  <c r="T713" i="14"/>
  <c r="S713" i="14"/>
  <c r="V713" i="14" s="1"/>
  <c r="T636" i="14"/>
  <c r="S636" i="14"/>
  <c r="V636" i="14" s="1"/>
  <c r="U636" i="14"/>
  <c r="W636" i="14" s="1"/>
  <c r="X636" i="14" s="1"/>
  <c r="S633" i="14"/>
  <c r="V633" i="14" s="1"/>
  <c r="U633" i="14"/>
  <c r="T633" i="14"/>
  <c r="U606" i="14"/>
  <c r="S606" i="14"/>
  <c r="V606" i="14" s="1"/>
  <c r="S661" i="14"/>
  <c r="V661" i="14" s="1"/>
  <c r="U661" i="14"/>
  <c r="U582" i="14"/>
  <c r="T582" i="14"/>
  <c r="S582" i="14"/>
  <c r="V582" i="14" s="1"/>
  <c r="S550" i="14"/>
  <c r="V550" i="14" s="1"/>
  <c r="U550" i="14"/>
  <c r="S641" i="14"/>
  <c r="V641" i="14" s="1"/>
  <c r="U641" i="14"/>
  <c r="U400" i="14"/>
  <c r="W400" i="14" s="1"/>
  <c r="X400" i="14" s="1"/>
  <c r="T400" i="14"/>
  <c r="S400" i="14"/>
  <c r="V400" i="14" s="1"/>
  <c r="R352" i="14"/>
  <c r="S337" i="14"/>
  <c r="V337" i="14" s="1"/>
  <c r="U337" i="14"/>
  <c r="T337" i="14"/>
  <c r="U232" i="14"/>
  <c r="S232" i="14"/>
  <c r="V232" i="14" s="1"/>
  <c r="U288" i="14"/>
  <c r="S288" i="14"/>
  <c r="V288" i="14" s="1"/>
  <c r="U142" i="14"/>
  <c r="S142" i="14"/>
  <c r="V142" i="14" s="1"/>
  <c r="S209" i="14"/>
  <c r="V209" i="14" s="1"/>
  <c r="U209" i="14"/>
  <c r="U147" i="14"/>
  <c r="W147" i="14" s="1"/>
  <c r="X147" i="14" s="1"/>
  <c r="S147" i="14"/>
  <c r="V147" i="14" s="1"/>
  <c r="U75" i="14"/>
  <c r="S75" i="14"/>
  <c r="V75" i="14" s="1"/>
  <c r="S95" i="14"/>
  <c r="V95" i="14" s="1"/>
  <c r="U95" i="14"/>
  <c r="U768" i="14"/>
  <c r="T768" i="14"/>
  <c r="S768" i="14"/>
  <c r="V768" i="14" s="1"/>
  <c r="U569" i="14"/>
  <c r="S569" i="14"/>
  <c r="V569" i="14" s="1"/>
  <c r="S477" i="14"/>
  <c r="V477" i="14" s="1"/>
  <c r="U477" i="14"/>
  <c r="W477" i="14" s="1"/>
  <c r="X477" i="14" s="1"/>
  <c r="U197" i="14"/>
  <c r="W197" i="14" s="1"/>
  <c r="X197" i="14" s="1"/>
  <c r="T197" i="14"/>
  <c r="S197" i="14"/>
  <c r="V197" i="14" s="1"/>
  <c r="S875" i="14"/>
  <c r="V875" i="14" s="1"/>
  <c r="U875" i="14"/>
  <c r="U780" i="14"/>
  <c r="S780" i="14"/>
  <c r="V780" i="14" s="1"/>
  <c r="U757" i="14"/>
  <c r="T757" i="14"/>
  <c r="S757" i="14"/>
  <c r="V757" i="14" s="1"/>
  <c r="U667" i="14"/>
  <c r="S667" i="14"/>
  <c r="V667" i="14" s="1"/>
  <c r="U657" i="14"/>
  <c r="S657" i="14"/>
  <c r="V657" i="14" s="1"/>
  <c r="U677" i="14"/>
  <c r="S677" i="14"/>
  <c r="V677" i="14" s="1"/>
  <c r="S620" i="14"/>
  <c r="V620" i="14" s="1"/>
  <c r="U620" i="14"/>
  <c r="U543" i="14"/>
  <c r="S543" i="14"/>
  <c r="V543" i="14" s="1"/>
  <c r="S537" i="14"/>
  <c r="U537" i="14"/>
  <c r="U490" i="14"/>
  <c r="W490" i="14" s="1"/>
  <c r="X490" i="14" s="1"/>
  <c r="S490" i="14"/>
  <c r="V490" i="14" s="1"/>
  <c r="T490" i="14"/>
  <c r="U694" i="14"/>
  <c r="S694" i="14"/>
  <c r="U445" i="14"/>
  <c r="S445" i="14"/>
  <c r="V445" i="14" s="1"/>
  <c r="S348" i="14"/>
  <c r="V348" i="14" s="1"/>
  <c r="U348" i="14"/>
  <c r="U311" i="14"/>
  <c r="T311" i="14"/>
  <c r="S311" i="14"/>
  <c r="V311" i="14" s="1"/>
  <c r="U260" i="14"/>
  <c r="S260" i="14"/>
  <c r="V260" i="14" s="1"/>
  <c r="U145" i="14"/>
  <c r="S145" i="14"/>
  <c r="U219" i="14"/>
  <c r="T219" i="14"/>
  <c r="S219" i="14"/>
  <c r="V219" i="14" s="1"/>
  <c r="U110" i="14"/>
  <c r="T110" i="14"/>
  <c r="S110" i="14"/>
  <c r="V110" i="14" s="1"/>
  <c r="U78" i="14"/>
  <c r="T78" i="14"/>
  <c r="S78" i="14"/>
  <c r="V78" i="14" s="1"/>
  <c r="U62" i="14"/>
  <c r="S62" i="14"/>
  <c r="V62" i="14" s="1"/>
  <c r="U854" i="14"/>
  <c r="S854" i="14"/>
  <c r="U691" i="14"/>
  <c r="T691" i="14"/>
  <c r="S691" i="14"/>
  <c r="V691" i="14" s="1"/>
  <c r="U510" i="14"/>
  <c r="T510" i="14"/>
  <c r="S510" i="14"/>
  <c r="V510" i="14" s="1"/>
  <c r="U239" i="14"/>
  <c r="T239" i="14"/>
  <c r="S239" i="14"/>
  <c r="V239" i="14" s="1"/>
  <c r="U939" i="14"/>
  <c r="W939" i="14" s="1"/>
  <c r="X939" i="14" s="1"/>
  <c r="T939" i="14"/>
  <c r="S939" i="14"/>
  <c r="V939" i="14" s="1"/>
  <c r="T913" i="14"/>
  <c r="S913" i="14"/>
  <c r="V913" i="14" s="1"/>
  <c r="U913" i="14"/>
  <c r="U838" i="14"/>
  <c r="W838" i="14" s="1"/>
  <c r="X838" i="14" s="1"/>
  <c r="S838" i="14"/>
  <c r="V838" i="14" s="1"/>
  <c r="U821" i="14"/>
  <c r="S821" i="14"/>
  <c r="V821" i="14" s="1"/>
  <c r="U756" i="14"/>
  <c r="S756" i="14"/>
  <c r="U715" i="14"/>
  <c r="S715" i="14"/>
  <c r="V715" i="14" s="1"/>
  <c r="U538" i="14"/>
  <c r="S538" i="14"/>
  <c r="U483" i="14"/>
  <c r="S483" i="14"/>
  <c r="V483" i="14" s="1"/>
  <c r="U539" i="14"/>
  <c r="T539" i="14"/>
  <c r="S539" i="14"/>
  <c r="V539" i="14" s="1"/>
  <c r="U487" i="14"/>
  <c r="S487" i="14"/>
  <c r="V487" i="14" s="1"/>
  <c r="U351" i="14"/>
  <c r="W351" i="14" s="1"/>
  <c r="X351" i="14" s="1"/>
  <c r="S351" i="14"/>
  <c r="V351" i="14" s="1"/>
  <c r="U415" i="14"/>
  <c r="W415" i="14" s="1"/>
  <c r="X415" i="14" s="1"/>
  <c r="T415" i="14"/>
  <c r="S415" i="14"/>
  <c r="V415" i="14" s="1"/>
  <c r="U433" i="14"/>
  <c r="W433" i="14" s="1"/>
  <c r="X433" i="14" s="1"/>
  <c r="S433" i="14"/>
  <c r="V433" i="14" s="1"/>
  <c r="U391" i="14"/>
  <c r="S391" i="14"/>
  <c r="V391" i="14" s="1"/>
  <c r="U339" i="14"/>
  <c r="S339" i="14"/>
  <c r="V339" i="14" s="1"/>
  <c r="U316" i="14"/>
  <c r="T316" i="14"/>
  <c r="S316" i="14"/>
  <c r="V316" i="14" s="1"/>
  <c r="U304" i="14"/>
  <c r="T304" i="14"/>
  <c r="S304" i="14"/>
  <c r="V304" i="14" s="1"/>
  <c r="U256" i="14"/>
  <c r="T256" i="14"/>
  <c r="S256" i="14"/>
  <c r="V256" i="14" s="1"/>
  <c r="U312" i="14"/>
  <c r="W312" i="14" s="1"/>
  <c r="X312" i="14" s="1"/>
  <c r="S312" i="14"/>
  <c r="V312" i="14" s="1"/>
  <c r="U289" i="14"/>
  <c r="S289" i="14"/>
  <c r="U297" i="14"/>
  <c r="W297" i="14" s="1"/>
  <c r="X297" i="14" s="1"/>
  <c r="T297" i="14"/>
  <c r="S297" i="14"/>
  <c r="V297" i="14" s="1"/>
  <c r="S201" i="14"/>
  <c r="V201" i="14" s="1"/>
  <c r="U201" i="14"/>
  <c r="U205" i="14"/>
  <c r="W205" i="14" s="1"/>
  <c r="X205" i="14" s="1"/>
  <c r="S205" i="14"/>
  <c r="V205" i="14" s="1"/>
  <c r="U195" i="14"/>
  <c r="S195" i="14"/>
  <c r="V195" i="14" s="1"/>
  <c r="S217" i="14"/>
  <c r="V217" i="14" s="1"/>
  <c r="U217" i="14"/>
  <c r="T217" i="14"/>
  <c r="U47" i="14"/>
  <c r="T47" i="14"/>
  <c r="S47" i="14"/>
  <c r="V47" i="14" s="1"/>
  <c r="U83" i="14"/>
  <c r="T83" i="14"/>
  <c r="S83" i="14"/>
  <c r="V83" i="14" s="1"/>
  <c r="U107" i="14"/>
  <c r="T107" i="14"/>
  <c r="S107" i="14"/>
  <c r="V107" i="14" s="1"/>
  <c r="T842" i="14"/>
  <c r="S842" i="14"/>
  <c r="V842" i="14" s="1"/>
  <c r="U842" i="14"/>
  <c r="U530" i="14"/>
  <c r="W530" i="14" s="1"/>
  <c r="X530" i="14" s="1"/>
  <c r="T530" i="14"/>
  <c r="S530" i="14"/>
  <c r="V530" i="14" s="1"/>
  <c r="S325" i="14"/>
  <c r="U325" i="14"/>
  <c r="U57" i="14"/>
  <c r="W57" i="14" s="1"/>
  <c r="X57" i="14" s="1"/>
  <c r="S57" i="14"/>
  <c r="V57" i="14" s="1"/>
  <c r="S952" i="14"/>
  <c r="V952" i="14" s="1"/>
  <c r="U952" i="14"/>
  <c r="S923" i="14"/>
  <c r="V923" i="14" s="1"/>
  <c r="U923" i="14"/>
  <c r="U963" i="14"/>
  <c r="T963" i="14"/>
  <c r="S963" i="14"/>
  <c r="V963" i="14" s="1"/>
  <c r="U865" i="14"/>
  <c r="W865" i="14" s="1"/>
  <c r="X865" i="14" s="1"/>
  <c r="S865" i="14"/>
  <c r="V865" i="14" s="1"/>
  <c r="S931" i="14"/>
  <c r="V931" i="14" s="1"/>
  <c r="U931" i="14"/>
  <c r="U881" i="14"/>
  <c r="S881" i="14"/>
  <c r="U880" i="14"/>
  <c r="T880" i="14"/>
  <c r="S880" i="14"/>
  <c r="V880" i="14" s="1"/>
  <c r="U710" i="14"/>
  <c r="T710" i="14"/>
  <c r="S710" i="14"/>
  <c r="V710" i="14" s="1"/>
  <c r="U666" i="14"/>
  <c r="W666" i="14" s="1"/>
  <c r="X666" i="14" s="1"/>
  <c r="S666" i="14"/>
  <c r="V666" i="14" s="1"/>
  <c r="S585" i="14"/>
  <c r="V585" i="14" s="1"/>
  <c r="U585" i="14"/>
  <c r="U590" i="14"/>
  <c r="S590" i="14"/>
  <c r="U586" i="14"/>
  <c r="T586" i="14"/>
  <c r="S586" i="14"/>
  <c r="V586" i="14" s="1"/>
  <c r="U574" i="14"/>
  <c r="T574" i="14"/>
  <c r="S574" i="14"/>
  <c r="V574" i="14" s="1"/>
  <c r="U454" i="14"/>
  <c r="S454" i="14"/>
  <c r="V454" i="14" s="1"/>
  <c r="U659" i="14"/>
  <c r="S659" i="14"/>
  <c r="V659" i="14" s="1"/>
  <c r="U403" i="14"/>
  <c r="S403" i="14"/>
  <c r="V403" i="14" s="1"/>
  <c r="S431" i="14"/>
  <c r="U431" i="14"/>
  <c r="U407" i="14"/>
  <c r="S407" i="14"/>
  <c r="V407" i="14" s="1"/>
  <c r="U429" i="14"/>
  <c r="S429" i="14"/>
  <c r="U295" i="14"/>
  <c r="T295" i="14"/>
  <c r="S295" i="14"/>
  <c r="V295" i="14" s="1"/>
  <c r="U276" i="14"/>
  <c r="T276" i="14"/>
  <c r="S276" i="14"/>
  <c r="V276" i="14" s="1"/>
  <c r="U131" i="14"/>
  <c r="S131" i="14"/>
  <c r="U227" i="14"/>
  <c r="T227" i="14"/>
  <c r="S227" i="14"/>
  <c r="V227" i="14" s="1"/>
  <c r="S87" i="14"/>
  <c r="V87" i="14" s="1"/>
  <c r="U87" i="14"/>
  <c r="S36" i="14"/>
  <c r="V36" i="14" s="1"/>
  <c r="U36" i="14"/>
  <c r="U38" i="14"/>
  <c r="S38" i="14"/>
  <c r="V38" i="14" s="1"/>
  <c r="R957" i="14"/>
  <c r="Q957" i="14"/>
  <c r="S998" i="14"/>
  <c r="U998" i="14"/>
  <c r="R987" i="14"/>
  <c r="Q987" i="14"/>
  <c r="R964" i="14"/>
  <c r="Q964" i="14"/>
  <c r="Q995" i="14"/>
  <c r="R995" i="14" s="1"/>
  <c r="Q989" i="14"/>
  <c r="R989" i="14" s="1"/>
  <c r="Q930" i="14"/>
  <c r="R930" i="14" s="1"/>
  <c r="U937" i="14"/>
  <c r="T937" i="14"/>
  <c r="S937" i="14"/>
  <c r="V937" i="14" s="1"/>
  <c r="U897" i="14"/>
  <c r="S897" i="14"/>
  <c r="V897" i="14" s="1"/>
  <c r="U887" i="14"/>
  <c r="S887" i="14"/>
  <c r="V887" i="14" s="1"/>
  <c r="U979" i="14"/>
  <c r="S979" i="14"/>
  <c r="S895" i="14"/>
  <c r="V895" i="14" s="1"/>
  <c r="U895" i="14"/>
  <c r="U869" i="14"/>
  <c r="S869" i="14"/>
  <c r="V869" i="14" s="1"/>
  <c r="Q822" i="14"/>
  <c r="R822" i="14" s="1"/>
  <c r="Q860" i="14"/>
  <c r="R860" i="14" s="1"/>
  <c r="Q801" i="14"/>
  <c r="R801" i="14" s="1"/>
  <c r="U849" i="14"/>
  <c r="T849" i="14"/>
  <c r="S849" i="14"/>
  <c r="V849" i="14" s="1"/>
  <c r="U864" i="14"/>
  <c r="S864" i="14"/>
  <c r="V864" i="14" s="1"/>
  <c r="R839" i="14"/>
  <c r="Q839" i="14"/>
  <c r="R844" i="14"/>
  <c r="Q844" i="14"/>
  <c r="S835" i="14"/>
  <c r="U835" i="14"/>
  <c r="Q775" i="14"/>
  <c r="R775" i="14" s="1"/>
  <c r="Q777" i="14"/>
  <c r="R777" i="14" s="1"/>
  <c r="U727" i="14"/>
  <c r="S727" i="14"/>
  <c r="U765" i="14"/>
  <c r="S765" i="14"/>
  <c r="V765" i="14" s="1"/>
  <c r="U782" i="14"/>
  <c r="T782" i="14"/>
  <c r="S782" i="14"/>
  <c r="V782" i="14" s="1"/>
  <c r="Q828" i="14"/>
  <c r="R828" i="14"/>
  <c r="Q714" i="14"/>
  <c r="R714" i="14" s="1"/>
  <c r="R739" i="14"/>
  <c r="Q739" i="14"/>
  <c r="R696" i="14"/>
  <c r="Q696" i="14"/>
  <c r="U752" i="14"/>
  <c r="T752" i="14"/>
  <c r="S752" i="14"/>
  <c r="V752" i="14" s="1"/>
  <c r="S725" i="14"/>
  <c r="V725" i="14" s="1"/>
  <c r="U725" i="14"/>
  <c r="R660" i="14"/>
  <c r="Q660" i="14"/>
  <c r="Q673" i="14"/>
  <c r="R673" i="14" s="1"/>
  <c r="U718" i="14"/>
  <c r="S718" i="14"/>
  <c r="V718" i="14" s="1"/>
  <c r="Q737" i="14"/>
  <c r="R737" i="14" s="1"/>
  <c r="R615" i="14"/>
  <c r="Q615" i="14"/>
  <c r="Q669" i="14"/>
  <c r="R669" i="14" s="1"/>
  <c r="Q643" i="14"/>
  <c r="R643" i="14"/>
  <c r="R621" i="14"/>
  <c r="Q621" i="14"/>
  <c r="U650" i="14"/>
  <c r="W650" i="14" s="1"/>
  <c r="X650" i="14" s="1"/>
  <c r="T650" i="14"/>
  <c r="S650" i="14"/>
  <c r="V650" i="14" s="1"/>
  <c r="Q675" i="14"/>
  <c r="R675" i="14" s="1"/>
  <c r="Q594" i="14"/>
  <c r="R594" i="14"/>
  <c r="R548" i="14"/>
  <c r="Q548" i="14"/>
  <c r="R562" i="14"/>
  <c r="Q562" i="14"/>
  <c r="U514" i="14"/>
  <c r="S514" i="14"/>
  <c r="V514" i="14" s="1"/>
  <c r="Q614" i="14"/>
  <c r="R614" i="14" s="1"/>
  <c r="Q640" i="14"/>
  <c r="R640" i="14" s="1"/>
  <c r="U580" i="14"/>
  <c r="S580" i="14"/>
  <c r="U554" i="14"/>
  <c r="S554" i="14"/>
  <c r="V554" i="14" s="1"/>
  <c r="Q681" i="14"/>
  <c r="R681" i="14" s="1"/>
  <c r="R557" i="14"/>
  <c r="Q557" i="14"/>
  <c r="R481" i="14"/>
  <c r="Q481" i="14"/>
  <c r="Q405" i="14"/>
  <c r="R405" i="14" s="1"/>
  <c r="S576" i="14"/>
  <c r="V576" i="14" s="1"/>
  <c r="U576" i="14"/>
  <c r="Q432" i="14"/>
  <c r="R432" i="14"/>
  <c r="R492" i="14"/>
  <c r="Q451" i="14"/>
  <c r="R451" i="14"/>
  <c r="Q533" i="14"/>
  <c r="R533" i="14" s="1"/>
  <c r="R428" i="14"/>
  <c r="Q428" i="14"/>
  <c r="R535" i="14"/>
  <c r="Q488" i="14"/>
  <c r="R488" i="14" s="1"/>
  <c r="S480" i="14"/>
  <c r="V480" i="14" s="1"/>
  <c r="U480" i="14"/>
  <c r="U375" i="14"/>
  <c r="S375" i="14"/>
  <c r="Q353" i="14"/>
  <c r="R353" i="14" s="1"/>
  <c r="W448" i="14"/>
  <c r="X448" i="14" s="1"/>
  <c r="U395" i="14"/>
  <c r="S395" i="14"/>
  <c r="V395" i="14" s="1"/>
  <c r="Q503" i="14"/>
  <c r="R503" i="14"/>
  <c r="U441" i="14"/>
  <c r="S441" i="14"/>
  <c r="V441" i="14" s="1"/>
  <c r="U387" i="14"/>
  <c r="T387" i="14"/>
  <c r="S387" i="14"/>
  <c r="V387" i="14" s="1"/>
  <c r="Q373" i="14"/>
  <c r="R373" i="14" s="1"/>
  <c r="U416" i="14"/>
  <c r="S416" i="14"/>
  <c r="V416" i="14" s="1"/>
  <c r="Q398" i="14"/>
  <c r="R398" i="14" s="1"/>
  <c r="U363" i="14"/>
  <c r="S363" i="14"/>
  <c r="Q390" i="14"/>
  <c r="R390" i="14" s="1"/>
  <c r="R366" i="14"/>
  <c r="Q366" i="14"/>
  <c r="U392" i="14"/>
  <c r="W392" i="14" s="1"/>
  <c r="X392" i="14" s="1"/>
  <c r="T392" i="14"/>
  <c r="S392" i="14"/>
  <c r="V392" i="14" s="1"/>
  <c r="Q277" i="14"/>
  <c r="R277" i="14" s="1"/>
  <c r="Q352" i="14"/>
  <c r="R362" i="14"/>
  <c r="Q357" i="14"/>
  <c r="R357" i="14" s="1"/>
  <c r="R310" i="14"/>
  <c r="Q310" i="14"/>
  <c r="R278" i="14"/>
  <c r="Q278" i="14"/>
  <c r="S350" i="14"/>
  <c r="V350" i="14" s="1"/>
  <c r="U350" i="14"/>
  <c r="W350" i="14" s="1"/>
  <c r="X350" i="14" s="1"/>
  <c r="R237" i="14"/>
  <c r="Q237" i="14"/>
  <c r="Q282" i="14"/>
  <c r="R282" i="14" s="1"/>
  <c r="R329" i="14"/>
  <c r="Q225" i="14"/>
  <c r="R225" i="14" s="1"/>
  <c r="U255" i="14"/>
  <c r="S255" i="14"/>
  <c r="V255" i="14" s="1"/>
  <c r="Q188" i="14"/>
  <c r="R188" i="14" s="1"/>
  <c r="Q191" i="14"/>
  <c r="R191" i="14" s="1"/>
  <c r="U264" i="14"/>
  <c r="S264" i="14"/>
  <c r="V264" i="14" s="1"/>
  <c r="R243" i="14"/>
  <c r="Q186" i="14"/>
  <c r="R186" i="14" s="1"/>
  <c r="Q127" i="14"/>
  <c r="R127" i="14"/>
  <c r="U155" i="14"/>
  <c r="S155" i="14"/>
  <c r="V155" i="14" s="1"/>
  <c r="R76" i="14"/>
  <c r="Q76" i="14"/>
  <c r="R181" i="14"/>
  <c r="Q135" i="14"/>
  <c r="R135" i="14"/>
  <c r="U189" i="14"/>
  <c r="S189" i="14"/>
  <c r="V189" i="14" s="1"/>
  <c r="R106" i="14"/>
  <c r="Q106" i="14"/>
  <c r="S193" i="14"/>
  <c r="U193" i="14"/>
  <c r="R85" i="14"/>
  <c r="Q85" i="14"/>
  <c r="R183" i="14"/>
  <c r="Q183" i="14"/>
  <c r="U150" i="14"/>
  <c r="T150" i="14"/>
  <c r="S150" i="14"/>
  <c r="V150" i="14" s="1"/>
  <c r="Q32" i="14"/>
  <c r="R32" i="14"/>
  <c r="R58" i="14"/>
  <c r="R61" i="14"/>
  <c r="Q61" i="14"/>
  <c r="Q97" i="14"/>
  <c r="R97" i="14"/>
  <c r="U100" i="14"/>
  <c r="S100" i="14"/>
  <c r="V100" i="14" s="1"/>
  <c r="U99" i="14"/>
  <c r="S99" i="14"/>
  <c r="V99" i="14" s="1"/>
  <c r="Q7" i="14"/>
  <c r="R7" i="14" s="1"/>
  <c r="U18" i="14"/>
  <c r="S18" i="14"/>
  <c r="V18" i="14" s="1"/>
  <c r="R53" i="14"/>
  <c r="R17" i="14"/>
  <c r="Q17" i="14"/>
  <c r="R44" i="14"/>
  <c r="R909" i="14"/>
  <c r="Q909" i="14"/>
  <c r="Q912" i="14"/>
  <c r="R912" i="14"/>
  <c r="U873" i="14"/>
  <c r="T873" i="14"/>
  <c r="S873" i="14"/>
  <c r="V873" i="14" s="1"/>
  <c r="Q793" i="14"/>
  <c r="R793" i="14" s="1"/>
  <c r="U791" i="14"/>
  <c r="S791" i="14"/>
  <c r="V791" i="14" s="1"/>
  <c r="Q776" i="14"/>
  <c r="R776" i="14"/>
  <c r="R845" i="14"/>
  <c r="Q845" i="14"/>
  <c r="R770" i="14"/>
  <c r="Q770" i="14"/>
  <c r="Q721" i="14"/>
  <c r="R721" i="14" s="1"/>
  <c r="Q706" i="14"/>
  <c r="R706" i="14" s="1"/>
  <c r="R688" i="14"/>
  <c r="Q688" i="14"/>
  <c r="U708" i="14"/>
  <c r="S708" i="14"/>
  <c r="V708" i="14" s="1"/>
  <c r="R716" i="14"/>
  <c r="Q716" i="14"/>
  <c r="R607" i="14"/>
  <c r="Q607" i="14"/>
  <c r="R663" i="14"/>
  <c r="Q619" i="14"/>
  <c r="R619" i="14" s="1"/>
  <c r="Q581" i="14"/>
  <c r="R581" i="14" s="1"/>
  <c r="U774" i="14"/>
  <c r="T774" i="14"/>
  <c r="S774" i="14"/>
  <c r="V774" i="14" s="1"/>
  <c r="Q664" i="14"/>
  <c r="R664" i="14" s="1"/>
  <c r="S601" i="14"/>
  <c r="V601" i="14" s="1"/>
  <c r="U601" i="14"/>
  <c r="T601" i="14"/>
  <c r="S649" i="14"/>
  <c r="V649" i="14" s="1"/>
  <c r="U649" i="14"/>
  <c r="W649" i="14" s="1"/>
  <c r="X649" i="14" s="1"/>
  <c r="Q486" i="14"/>
  <c r="R486" i="14" s="1"/>
  <c r="S558" i="14"/>
  <c r="V558" i="14" s="1"/>
  <c r="U558" i="14"/>
  <c r="S517" i="14"/>
  <c r="V517" i="14" s="1"/>
  <c r="U517" i="14"/>
  <c r="Q462" i="14"/>
  <c r="R462" i="14"/>
  <c r="U470" i="14"/>
  <c r="S470" i="14"/>
  <c r="V470" i="14" s="1"/>
  <c r="Q571" i="14"/>
  <c r="R571" i="14" s="1"/>
  <c r="R491" i="14"/>
  <c r="Q491" i="14"/>
  <c r="S573" i="14"/>
  <c r="U573" i="14"/>
  <c r="T484" i="14"/>
  <c r="S484" i="14"/>
  <c r="V484" i="14" s="1"/>
  <c r="U484" i="14"/>
  <c r="R444" i="14"/>
  <c r="Q444" i="14"/>
  <c r="T496" i="14"/>
  <c r="S496" i="14"/>
  <c r="V496" i="14" s="1"/>
  <c r="U496" i="14"/>
  <c r="U474" i="14"/>
  <c r="S474" i="14"/>
  <c r="V474" i="14" s="1"/>
  <c r="U678" i="14"/>
  <c r="S678" i="14"/>
  <c r="Q542" i="14"/>
  <c r="R542" i="14" s="1"/>
  <c r="T512" i="14"/>
  <c r="S512" i="14"/>
  <c r="V512" i="14" s="1"/>
  <c r="U512" i="14"/>
  <c r="R410" i="14"/>
  <c r="Q410" i="14"/>
  <c r="Q372" i="14"/>
  <c r="R372" i="14" s="1"/>
  <c r="U421" i="14"/>
  <c r="W421" i="14" s="1"/>
  <c r="X421" i="14" s="1"/>
  <c r="S421" i="14"/>
  <c r="V421" i="14" s="1"/>
  <c r="T447" i="14"/>
  <c r="S447" i="14"/>
  <c r="V447" i="14" s="1"/>
  <c r="U447" i="14"/>
  <c r="S493" i="14"/>
  <c r="U493" i="14"/>
  <c r="U422" i="14"/>
  <c r="S422" i="14"/>
  <c r="V422" i="14" s="1"/>
  <c r="Q478" i="14"/>
  <c r="R478" i="14" s="1"/>
  <c r="U437" i="14"/>
  <c r="W437" i="14" s="1"/>
  <c r="X437" i="14" s="1"/>
  <c r="S437" i="14"/>
  <c r="V437" i="14" s="1"/>
  <c r="R412" i="14"/>
  <c r="Q412" i="14"/>
  <c r="R393" i="14"/>
  <c r="Q393" i="14"/>
  <c r="Q345" i="14"/>
  <c r="R345" i="14" s="1"/>
  <c r="Q332" i="14"/>
  <c r="R332" i="14" s="1"/>
  <c r="Q269" i="14"/>
  <c r="R269" i="14" s="1"/>
  <c r="Q327" i="14"/>
  <c r="R327" i="14" s="1"/>
  <c r="Q270" i="14"/>
  <c r="R270" i="14" s="1"/>
  <c r="U346" i="14"/>
  <c r="S346" i="14"/>
  <c r="V346" i="14" s="1"/>
  <c r="U313" i="14"/>
  <c r="S313" i="14"/>
  <c r="V313" i="14" s="1"/>
  <c r="Q258" i="14"/>
  <c r="R258" i="14" s="1"/>
  <c r="U322" i="14"/>
  <c r="S322" i="14"/>
  <c r="V322" i="14" s="1"/>
  <c r="U303" i="14"/>
  <c r="S303" i="14"/>
  <c r="V303" i="14" s="1"/>
  <c r="U336" i="14"/>
  <c r="S336" i="14"/>
  <c r="V336" i="14" s="1"/>
  <c r="U314" i="14"/>
  <c r="S314" i="14"/>
  <c r="V314" i="14" s="1"/>
  <c r="U250" i="14"/>
  <c r="S250" i="14"/>
  <c r="V250" i="14" s="1"/>
  <c r="R180" i="14"/>
  <c r="Q180" i="14"/>
  <c r="U281" i="14"/>
  <c r="S281" i="14"/>
  <c r="V281" i="14" s="1"/>
  <c r="R246" i="14"/>
  <c r="Q246" i="14"/>
  <c r="Q178" i="14"/>
  <c r="R178" i="14" s="1"/>
  <c r="Q146" i="14"/>
  <c r="R146" i="14" s="1"/>
  <c r="U203" i="14"/>
  <c r="S203" i="14"/>
  <c r="V203" i="14" s="1"/>
  <c r="S185" i="14"/>
  <c r="V185" i="14" s="1"/>
  <c r="U185" i="14"/>
  <c r="T185" i="14"/>
  <c r="Q52" i="14"/>
  <c r="R52" i="14" s="1"/>
  <c r="U211" i="14"/>
  <c r="S211" i="14"/>
  <c r="V211" i="14" s="1"/>
  <c r="U179" i="14"/>
  <c r="S179" i="14"/>
  <c r="Q175" i="14"/>
  <c r="R175" i="14" s="1"/>
  <c r="R140" i="14"/>
  <c r="Q140" i="14"/>
  <c r="R98" i="14"/>
  <c r="Q98" i="14"/>
  <c r="Q77" i="14"/>
  <c r="R77" i="14" s="1"/>
  <c r="Q143" i="14"/>
  <c r="R143" i="14"/>
  <c r="R112" i="14"/>
  <c r="Q112" i="14"/>
  <c r="R80" i="14"/>
  <c r="Q80" i="14"/>
  <c r="S103" i="14"/>
  <c r="V103" i="14" s="1"/>
  <c r="U103" i="14"/>
  <c r="S141" i="14"/>
  <c r="V141" i="14" s="1"/>
  <c r="U141" i="14"/>
  <c r="R45" i="14"/>
  <c r="Q45" i="14"/>
  <c r="S152" i="14"/>
  <c r="U152" i="14"/>
  <c r="T126" i="14"/>
  <c r="U126" i="14"/>
  <c r="W126" i="14" s="1"/>
  <c r="X126" i="14" s="1"/>
  <c r="S126" i="14"/>
  <c r="V126" i="14" s="1"/>
  <c r="U134" i="14"/>
  <c r="T134" i="14"/>
  <c r="S134" i="14"/>
  <c r="V134" i="14" s="1"/>
  <c r="R84" i="14"/>
  <c r="Q84" i="14"/>
  <c r="U43" i="14"/>
  <c r="W43" i="14" s="1"/>
  <c r="X43" i="14" s="1"/>
  <c r="T43" i="14"/>
  <c r="S43" i="14"/>
  <c r="V43" i="14" s="1"/>
  <c r="R30" i="14"/>
  <c r="Q30" i="14"/>
  <c r="U10" i="14"/>
  <c r="S10" i="14"/>
  <c r="V10" i="14" s="1"/>
  <c r="Q12" i="14"/>
  <c r="R12" i="14" s="1"/>
  <c r="R35" i="14"/>
  <c r="Q959" i="14"/>
  <c r="R959" i="14" s="1"/>
  <c r="Q941" i="14"/>
  <c r="R941" i="14" s="1"/>
  <c r="Q999" i="14"/>
  <c r="R999" i="14"/>
  <c r="R994" i="14"/>
  <c r="Q994" i="14"/>
  <c r="Q908" i="14"/>
  <c r="R908" i="14" s="1"/>
  <c r="Q943" i="14"/>
  <c r="R943" i="14"/>
  <c r="Q904" i="14"/>
  <c r="R904" i="14" s="1"/>
  <c r="Q907" i="14"/>
  <c r="R907" i="14" s="1"/>
  <c r="S827" i="14"/>
  <c r="V827" i="14" s="1"/>
  <c r="U827" i="14"/>
  <c r="T784" i="14"/>
  <c r="S784" i="14"/>
  <c r="V784" i="14" s="1"/>
  <c r="U784" i="14"/>
  <c r="W784" i="14" s="1"/>
  <c r="X784" i="14" s="1"/>
  <c r="R733" i="14"/>
  <c r="U658" i="14"/>
  <c r="T658" i="14"/>
  <c r="S658" i="14"/>
  <c r="V658" i="14" s="1"/>
  <c r="U642" i="14"/>
  <c r="T642" i="14"/>
  <c r="S642" i="14"/>
  <c r="V642" i="14" s="1"/>
  <c r="Q489" i="14"/>
  <c r="R489" i="14" s="1"/>
  <c r="Q1000" i="14"/>
  <c r="R1000" i="14"/>
  <c r="R973" i="14"/>
  <c r="Q973" i="14"/>
  <c r="Q985" i="14"/>
  <c r="R985" i="14" s="1"/>
  <c r="Q956" i="14"/>
  <c r="R956" i="14" s="1"/>
  <c r="Q898" i="14"/>
  <c r="R898" i="14" s="1"/>
  <c r="R915" i="14"/>
  <c r="Q915" i="14"/>
  <c r="Q900" i="14"/>
  <c r="R900" i="14" s="1"/>
  <c r="Q874" i="14"/>
  <c r="R874" i="14" s="1"/>
  <c r="R806" i="14"/>
  <c r="Q806" i="14"/>
  <c r="U840" i="14"/>
  <c r="W840" i="14" s="1"/>
  <c r="X840" i="14" s="1"/>
  <c r="S840" i="14"/>
  <c r="V840" i="14" s="1"/>
  <c r="R812" i="14"/>
  <c r="Q812" i="14"/>
  <c r="Q818" i="14"/>
  <c r="R818" i="14" s="1"/>
  <c r="U859" i="14"/>
  <c r="T859" i="14"/>
  <c r="S859" i="14"/>
  <c r="V859" i="14" s="1"/>
  <c r="U786" i="14"/>
  <c r="S786" i="14"/>
  <c r="V786" i="14" s="1"/>
  <c r="U811" i="14"/>
  <c r="S811" i="14"/>
  <c r="V811" i="14" s="1"/>
  <c r="R850" i="14"/>
  <c r="U779" i="14"/>
  <c r="S779" i="14"/>
  <c r="Q755" i="14"/>
  <c r="R755" i="14" s="1"/>
  <c r="R698" i="14"/>
  <c r="Q698" i="14"/>
  <c r="Q726" i="14"/>
  <c r="R726" i="14" s="1"/>
  <c r="Q729" i="14"/>
  <c r="R729" i="14" s="1"/>
  <c r="Q656" i="14"/>
  <c r="R656" i="14" s="1"/>
  <c r="Q699" i="14"/>
  <c r="R699" i="14" s="1"/>
  <c r="R705" i="14"/>
  <c r="Q705" i="14"/>
  <c r="Q674" i="14"/>
  <c r="R674" i="14" s="1"/>
  <c r="Q599" i="14"/>
  <c r="R599" i="14" s="1"/>
  <c r="Q662" i="14"/>
  <c r="R662" i="14"/>
  <c r="R665" i="14"/>
  <c r="Q665" i="14"/>
  <c r="R637" i="14"/>
  <c r="Q637" i="14"/>
  <c r="U634" i="14"/>
  <c r="T634" i="14"/>
  <c r="S634" i="14"/>
  <c r="V634" i="14" s="1"/>
  <c r="U741" i="14"/>
  <c r="W741" i="14" s="1"/>
  <c r="X741" i="14" s="1"/>
  <c r="T741" i="14"/>
  <c r="S741" i="14"/>
  <c r="V741" i="14" s="1"/>
  <c r="R532" i="14"/>
  <c r="Q532" i="14"/>
  <c r="Q682" i="14"/>
  <c r="R682" i="14"/>
  <c r="Q572" i="14"/>
  <c r="R572" i="14"/>
  <c r="R624" i="14"/>
  <c r="Q624" i="14"/>
  <c r="R579" i="14"/>
  <c r="Q579" i="14"/>
  <c r="Q654" i="14"/>
  <c r="R654" i="14"/>
  <c r="Q397" i="14"/>
  <c r="R397" i="14" s="1"/>
  <c r="Q425" i="14"/>
  <c r="R425" i="14" s="1"/>
  <c r="Q443" i="14"/>
  <c r="R443" i="14" s="1"/>
  <c r="R495" i="14"/>
  <c r="U499" i="14"/>
  <c r="W499" i="14" s="1"/>
  <c r="X499" i="14" s="1"/>
  <c r="S499" i="14"/>
  <c r="V499" i="14" s="1"/>
  <c r="R406" i="14"/>
  <c r="Q406" i="14"/>
  <c r="R371" i="14"/>
  <c r="Q371" i="14"/>
  <c r="S479" i="14"/>
  <c r="U479" i="14"/>
  <c r="U419" i="14"/>
  <c r="W419" i="14" s="1"/>
  <c r="X419" i="14" s="1"/>
  <c r="S419" i="14"/>
  <c r="V419" i="14" s="1"/>
  <c r="T456" i="14"/>
  <c r="R438" i="14"/>
  <c r="U384" i="14"/>
  <c r="T384" i="14"/>
  <c r="S384" i="14"/>
  <c r="V384" i="14" s="1"/>
  <c r="Q388" i="14"/>
  <c r="R388" i="14"/>
  <c r="Q349" i="14"/>
  <c r="R349" i="14" s="1"/>
  <c r="U359" i="14"/>
  <c r="W359" i="14" s="1"/>
  <c r="X359" i="14" s="1"/>
  <c r="S359" i="14"/>
  <c r="V359" i="14" s="1"/>
  <c r="T359" i="14"/>
  <c r="Q323" i="14"/>
  <c r="R323" i="14"/>
  <c r="Q261" i="14"/>
  <c r="R261" i="14" s="1"/>
  <c r="R354" i="14"/>
  <c r="Q354" i="14"/>
  <c r="Q321" i="14"/>
  <c r="R321" i="14"/>
  <c r="Q355" i="14"/>
  <c r="R355" i="14" s="1"/>
  <c r="R302" i="14"/>
  <c r="Q302" i="14"/>
  <c r="R262" i="14"/>
  <c r="Q262" i="14"/>
  <c r="W364" i="14"/>
  <c r="X364" i="14" s="1"/>
  <c r="R253" i="14"/>
  <c r="Q253" i="14"/>
  <c r="Q306" i="14"/>
  <c r="R306" i="14" s="1"/>
  <c r="Q234" i="14"/>
  <c r="R234" i="14" s="1"/>
  <c r="R172" i="14"/>
  <c r="Q172" i="14"/>
  <c r="R275" i="14"/>
  <c r="Q275" i="14"/>
  <c r="Q242" i="14"/>
  <c r="R242" i="14" s="1"/>
  <c r="T231" i="14"/>
  <c r="R170" i="14"/>
  <c r="Q170" i="14"/>
  <c r="S177" i="14"/>
  <c r="V177" i="14" s="1"/>
  <c r="U177" i="14"/>
  <c r="W177" i="14" s="1"/>
  <c r="X177" i="14" s="1"/>
  <c r="T177" i="14"/>
  <c r="U171" i="14"/>
  <c r="W171" i="14" s="1"/>
  <c r="X171" i="14" s="1"/>
  <c r="T171" i="14"/>
  <c r="S171" i="14"/>
  <c r="V171" i="14" s="1"/>
  <c r="R139" i="14"/>
  <c r="Q139" i="14"/>
  <c r="Q128" i="14"/>
  <c r="R128" i="14" s="1"/>
  <c r="Q90" i="14"/>
  <c r="R90" i="14" s="1"/>
  <c r="R174" i="14"/>
  <c r="Q174" i="14"/>
  <c r="R130" i="14"/>
  <c r="Q130" i="14"/>
  <c r="Q81" i="14"/>
  <c r="R81" i="14"/>
  <c r="U129" i="14"/>
  <c r="S129" i="14"/>
  <c r="S71" i="14"/>
  <c r="V71" i="14" s="1"/>
  <c r="U71" i="14"/>
  <c r="W71" i="14" s="1"/>
  <c r="X71" i="14" s="1"/>
  <c r="Q89" i="14"/>
  <c r="R89" i="14"/>
  <c r="Q22" i="14"/>
  <c r="R22" i="14" s="1"/>
  <c r="R28" i="14"/>
  <c r="Q28" i="14"/>
  <c r="R13" i="14"/>
  <c r="Q13" i="14"/>
  <c r="U942" i="14"/>
  <c r="S942" i="14"/>
  <c r="V942" i="14" s="1"/>
  <c r="Q997" i="14"/>
  <c r="R997" i="14" s="1"/>
  <c r="Q910" i="14"/>
  <c r="R910" i="14" s="1"/>
  <c r="U872" i="14"/>
  <c r="S872" i="14"/>
  <c r="U819" i="14"/>
  <c r="S819" i="14"/>
  <c r="Q767" i="14"/>
  <c r="R767" i="14" s="1"/>
  <c r="S743" i="14"/>
  <c r="V743" i="14" s="1"/>
  <c r="U743" i="14"/>
  <c r="Q717" i="14"/>
  <c r="R717" i="14" s="1"/>
  <c r="U697" i="14"/>
  <c r="S697" i="14"/>
  <c r="R592" i="14"/>
  <c r="Q592" i="14"/>
  <c r="R564" i="14"/>
  <c r="Q564" i="14"/>
  <c r="Q513" i="14"/>
  <c r="R513" i="14"/>
  <c r="Q992" i="14"/>
  <c r="R992" i="14"/>
  <c r="Q991" i="14"/>
  <c r="R991" i="14" s="1"/>
  <c r="S977" i="14"/>
  <c r="V977" i="14" s="1"/>
  <c r="U977" i="14"/>
  <c r="R978" i="14"/>
  <c r="Q978" i="14"/>
  <c r="Q947" i="14"/>
  <c r="R947" i="14" s="1"/>
  <c r="R968" i="14"/>
  <c r="Q920" i="14"/>
  <c r="R920" i="14" s="1"/>
  <c r="Q933" i="14"/>
  <c r="R933" i="14" s="1"/>
  <c r="U932" i="14"/>
  <c r="T932" i="14"/>
  <c r="S932" i="14"/>
  <c r="V932" i="14" s="1"/>
  <c r="Q885" i="14"/>
  <c r="R885" i="14"/>
  <c r="Q866" i="14"/>
  <c r="R866" i="14" s="1"/>
  <c r="U916" i="14"/>
  <c r="S916" i="14"/>
  <c r="R856" i="14"/>
  <c r="Q856" i="14"/>
  <c r="R798" i="14"/>
  <c r="Q798" i="14"/>
  <c r="Q846" i="14"/>
  <c r="R846" i="14" s="1"/>
  <c r="Q837" i="14"/>
  <c r="R837" i="14" s="1"/>
  <c r="R804" i="14"/>
  <c r="Q804" i="14"/>
  <c r="Q870" i="14"/>
  <c r="R870" i="14" s="1"/>
  <c r="Q810" i="14"/>
  <c r="R810" i="14" s="1"/>
  <c r="Q836" i="14"/>
  <c r="R836" i="14" s="1"/>
  <c r="T893" i="14"/>
  <c r="R826" i="14"/>
  <c r="Q799" i="14"/>
  <c r="R799" i="14" s="1"/>
  <c r="Q762" i="14"/>
  <c r="R762" i="14" s="1"/>
  <c r="U745" i="14"/>
  <c r="S745" i="14"/>
  <c r="Q728" i="14"/>
  <c r="R728" i="14" s="1"/>
  <c r="T830" i="14"/>
  <c r="T703" i="14"/>
  <c r="Q701" i="14"/>
  <c r="R701" i="14" s="1"/>
  <c r="Q668" i="14"/>
  <c r="R668" i="14" s="1"/>
  <c r="R591" i="14"/>
  <c r="Q591" i="14"/>
  <c r="W610" i="14"/>
  <c r="X610" i="14" s="1"/>
  <c r="Q635" i="14"/>
  <c r="R635" i="14"/>
  <c r="R613" i="14"/>
  <c r="Q613" i="14"/>
  <c r="R524" i="14"/>
  <c r="Q524" i="14"/>
  <c r="Q609" i="14"/>
  <c r="R609" i="14" s="1"/>
  <c r="Q566" i="14"/>
  <c r="R566" i="14" s="1"/>
  <c r="R600" i="14"/>
  <c r="Q600" i="14"/>
  <c r="R521" i="14"/>
  <c r="Q521" i="14"/>
  <c r="Q676" i="14"/>
  <c r="R676" i="14"/>
  <c r="Q546" i="14"/>
  <c r="R546" i="14" s="1"/>
  <c r="R497" i="14"/>
  <c r="Q497" i="14"/>
  <c r="R389" i="14"/>
  <c r="Q389" i="14"/>
  <c r="Q466" i="14"/>
  <c r="R466" i="14" s="1"/>
  <c r="Q648" i="14"/>
  <c r="R648" i="14" s="1"/>
  <c r="T559" i="14"/>
  <c r="R436" i="14"/>
  <c r="Q436" i="14"/>
  <c r="Q465" i="14"/>
  <c r="R465" i="14" s="1"/>
  <c r="Q472" i="14"/>
  <c r="R472" i="14" s="1"/>
  <c r="R616" i="14"/>
  <c r="Q616" i="14"/>
  <c r="W519" i="14"/>
  <c r="X519" i="14" s="1"/>
  <c r="Q473" i="14"/>
  <c r="R473" i="14" s="1"/>
  <c r="U411" i="14"/>
  <c r="T411" i="14"/>
  <c r="S411" i="14"/>
  <c r="V411" i="14" s="1"/>
  <c r="U376" i="14"/>
  <c r="W376" i="14" s="1"/>
  <c r="X376" i="14" s="1"/>
  <c r="S376" i="14"/>
  <c r="V376" i="14" s="1"/>
  <c r="W456" i="14"/>
  <c r="X456" i="14" s="1"/>
  <c r="R382" i="14"/>
  <c r="Q382" i="14"/>
  <c r="Q552" i="14"/>
  <c r="R552" i="14" s="1"/>
  <c r="Q396" i="14"/>
  <c r="R396" i="14"/>
  <c r="R471" i="14"/>
  <c r="U408" i="14"/>
  <c r="W408" i="14" s="1"/>
  <c r="X408" i="14" s="1"/>
  <c r="T408" i="14"/>
  <c r="S408" i="14"/>
  <c r="V408" i="14" s="1"/>
  <c r="Q370" i="14"/>
  <c r="R370" i="14" s="1"/>
  <c r="Q317" i="14"/>
  <c r="R317" i="14"/>
  <c r="R374" i="14"/>
  <c r="Q374" i="14"/>
  <c r="R342" i="14"/>
  <c r="Q342" i="14"/>
  <c r="Q315" i="14"/>
  <c r="R315" i="14" s="1"/>
  <c r="S338" i="14"/>
  <c r="V338" i="14" s="1"/>
  <c r="U338" i="14"/>
  <c r="W338" i="14" s="1"/>
  <c r="X338" i="14" s="1"/>
  <c r="T338" i="14"/>
  <c r="U284" i="14"/>
  <c r="T284" i="14"/>
  <c r="S284" i="14"/>
  <c r="V284" i="14" s="1"/>
  <c r="U328" i="14"/>
  <c r="W328" i="14" s="1"/>
  <c r="X328" i="14" s="1"/>
  <c r="S328" i="14"/>
  <c r="V328" i="14" s="1"/>
  <c r="Q344" i="14"/>
  <c r="R344" i="14" s="1"/>
  <c r="R230" i="14"/>
  <c r="Q230" i="14"/>
  <c r="R251" i="14"/>
  <c r="Q251" i="14"/>
  <c r="Q226" i="14"/>
  <c r="R226" i="14" s="1"/>
  <c r="Q162" i="14"/>
  <c r="R162" i="14" s="1"/>
  <c r="R241" i="14"/>
  <c r="Q224" i="14"/>
  <c r="R224" i="14" s="1"/>
  <c r="Q133" i="14"/>
  <c r="R133" i="14" s="1"/>
  <c r="Q165" i="14"/>
  <c r="R165" i="14" s="1"/>
  <c r="Q132" i="14"/>
  <c r="R132" i="14" s="1"/>
  <c r="U235" i="14"/>
  <c r="S235" i="14"/>
  <c r="U169" i="14"/>
  <c r="S169" i="14"/>
  <c r="Q157" i="14"/>
  <c r="R157" i="14" s="1"/>
  <c r="R138" i="14"/>
  <c r="Q138" i="14"/>
  <c r="R82" i="14"/>
  <c r="Q82" i="14"/>
  <c r="Q198" i="14"/>
  <c r="R198" i="14" s="1"/>
  <c r="Q125" i="14"/>
  <c r="R125" i="14" s="1"/>
  <c r="R104" i="14"/>
  <c r="Q104" i="14"/>
  <c r="R72" i="14"/>
  <c r="Q72" i="14"/>
  <c r="Q46" i="14"/>
  <c r="R46" i="14" s="1"/>
  <c r="Q31" i="14"/>
  <c r="R31" i="14"/>
  <c r="T137" i="14"/>
  <c r="R59" i="14"/>
  <c r="R37" i="14"/>
  <c r="R14" i="14"/>
  <c r="Q14" i="14"/>
  <c r="Q68" i="14"/>
  <c r="R68" i="14" s="1"/>
  <c r="Q1005" i="14"/>
  <c r="R1005" i="14" s="1"/>
  <c r="S892" i="14"/>
  <c r="V892" i="14" s="1"/>
  <c r="U892" i="14"/>
  <c r="R820" i="14"/>
  <c r="Q820" i="14"/>
  <c r="R883" i="14"/>
  <c r="Q883" i="14"/>
  <c r="Q789" i="14"/>
  <c r="R789" i="14" s="1"/>
  <c r="U816" i="14"/>
  <c r="S816" i="14"/>
  <c r="V816" i="14" s="1"/>
  <c r="Q540" i="14"/>
  <c r="R540" i="14"/>
  <c r="S990" i="14"/>
  <c r="V990" i="14" s="1"/>
  <c r="U990" i="14"/>
  <c r="S969" i="14"/>
  <c r="U969" i="14"/>
  <c r="Q980" i="14"/>
  <c r="R980" i="14" s="1"/>
  <c r="Q951" i="14"/>
  <c r="R951" i="14" s="1"/>
  <c r="R944" i="14"/>
  <c r="Q944" i="14"/>
  <c r="R899" i="14"/>
  <c r="Q899" i="14"/>
  <c r="Q879" i="14"/>
  <c r="R879" i="14" s="1"/>
  <c r="Q894" i="14"/>
  <c r="R894" i="14"/>
  <c r="U832" i="14"/>
  <c r="S832" i="14"/>
  <c r="V832" i="14" s="1"/>
  <c r="T832" i="14"/>
  <c r="R855" i="14"/>
  <c r="Q855" i="14"/>
  <c r="R863" i="14"/>
  <c r="Q863" i="14"/>
  <c r="R858" i="14"/>
  <c r="R823" i="14"/>
  <c r="Q823" i="14"/>
  <c r="Q797" i="14"/>
  <c r="R797" i="14" s="1"/>
  <c r="Q848" i="14"/>
  <c r="R848" i="14" s="1"/>
  <c r="Q754" i="14"/>
  <c r="R754" i="14" s="1"/>
  <c r="R772" i="14"/>
  <c r="Q772" i="14"/>
  <c r="U773" i="14"/>
  <c r="W773" i="14" s="1"/>
  <c r="X773" i="14" s="1"/>
  <c r="S773" i="14"/>
  <c r="V773" i="14" s="1"/>
  <c r="R734" i="14"/>
  <c r="Q734" i="14"/>
  <c r="Q771" i="14"/>
  <c r="R771" i="14" s="1"/>
  <c r="U761" i="14"/>
  <c r="S761" i="14"/>
  <c r="V761" i="14" s="1"/>
  <c r="Q722" i="14"/>
  <c r="R722" i="14" s="1"/>
  <c r="R753" i="14"/>
  <c r="S750" i="14"/>
  <c r="U750" i="14"/>
  <c r="R747" i="14"/>
  <c r="Q747" i="14"/>
  <c r="Q647" i="14"/>
  <c r="R647" i="14" s="1"/>
  <c r="Q583" i="14"/>
  <c r="R583" i="14" s="1"/>
  <c r="U711" i="14"/>
  <c r="S711" i="14"/>
  <c r="R608" i="14"/>
  <c r="Q608" i="14"/>
  <c r="R653" i="14"/>
  <c r="Q653" i="14"/>
  <c r="Q604" i="14"/>
  <c r="R604" i="14"/>
  <c r="U618" i="14"/>
  <c r="S618" i="14"/>
  <c r="V618" i="14" s="1"/>
  <c r="Q577" i="14"/>
  <c r="R577" i="14" s="1"/>
  <c r="R679" i="14"/>
  <c r="Q553" i="14"/>
  <c r="R553" i="14" s="1"/>
  <c r="Q646" i="14"/>
  <c r="R646" i="14" s="1"/>
  <c r="R685" i="14"/>
  <c r="Q685" i="14"/>
  <c r="Q595" i="14"/>
  <c r="R595" i="14" s="1"/>
  <c r="S545" i="14"/>
  <c r="U545" i="14"/>
  <c r="T671" i="14"/>
  <c r="U671" i="14"/>
  <c r="W671" i="14" s="1"/>
  <c r="X671" i="14" s="1"/>
  <c r="S671" i="14"/>
  <c r="V671" i="14" s="1"/>
  <c r="Q508" i="14"/>
  <c r="R508" i="14" s="1"/>
  <c r="Q630" i="14"/>
  <c r="R630" i="14" s="1"/>
  <c r="U515" i="14"/>
  <c r="S515" i="14"/>
  <c r="V515" i="14" s="1"/>
  <c r="U670" i="14"/>
  <c r="T670" i="14"/>
  <c r="S670" i="14"/>
  <c r="V670" i="14" s="1"/>
  <c r="Q638" i="14"/>
  <c r="R638" i="14" s="1"/>
  <c r="Q501" i="14"/>
  <c r="R501" i="14" s="1"/>
  <c r="R511" i="14"/>
  <c r="Q494" i="14"/>
  <c r="R494" i="14" s="1"/>
  <c r="Q461" i="14"/>
  <c r="R461" i="14" s="1"/>
  <c r="R381" i="14"/>
  <c r="Q381" i="14"/>
  <c r="S534" i="14"/>
  <c r="U534" i="14"/>
  <c r="W559" i="14"/>
  <c r="X559" i="14" s="1"/>
  <c r="Q460" i="14"/>
  <c r="R460" i="14" s="1"/>
  <c r="Q735" i="14"/>
  <c r="R735" i="14" s="1"/>
  <c r="U598" i="14"/>
  <c r="T598" i="14"/>
  <c r="S598" i="14"/>
  <c r="V598" i="14" s="1"/>
  <c r="Q528" i="14"/>
  <c r="R528" i="14"/>
  <c r="T519" i="14"/>
  <c r="Q402" i="14"/>
  <c r="R402" i="14" s="1"/>
  <c r="Q365" i="14"/>
  <c r="R365" i="14" s="1"/>
  <c r="Q434" i="14"/>
  <c r="R434" i="14" s="1"/>
  <c r="U383" i="14"/>
  <c r="W383" i="14" s="1"/>
  <c r="X383" i="14" s="1"/>
  <c r="S383" i="14"/>
  <c r="V383" i="14" s="1"/>
  <c r="R423" i="14"/>
  <c r="Q423" i="14"/>
  <c r="U380" i="14"/>
  <c r="W380" i="14" s="1"/>
  <c r="X380" i="14" s="1"/>
  <c r="T380" i="14"/>
  <c r="S380" i="14"/>
  <c r="V380" i="14" s="1"/>
  <c r="Q455" i="14"/>
  <c r="R455" i="14" s="1"/>
  <c r="Q404" i="14"/>
  <c r="R404" i="14" s="1"/>
  <c r="R378" i="14"/>
  <c r="Q378" i="14"/>
  <c r="T426" i="14"/>
  <c r="U426" i="14"/>
  <c r="S426" i="14"/>
  <c r="V426" i="14" s="1"/>
  <c r="Q309" i="14"/>
  <c r="R309" i="14" s="1"/>
  <c r="Q369" i="14"/>
  <c r="R369" i="14" s="1"/>
  <c r="Q307" i="14"/>
  <c r="R307" i="14" s="1"/>
  <c r="R294" i="14"/>
  <c r="Q294" i="14"/>
  <c r="S358" i="14"/>
  <c r="U358" i="14"/>
  <c r="Q318" i="14"/>
  <c r="R318" i="14" s="1"/>
  <c r="U298" i="14"/>
  <c r="S298" i="14"/>
  <c r="V298" i="14" s="1"/>
  <c r="U326" i="14"/>
  <c r="T326" i="14"/>
  <c r="S326" i="14"/>
  <c r="V326" i="14" s="1"/>
  <c r="Q254" i="14"/>
  <c r="R254" i="14" s="1"/>
  <c r="Q273" i="14"/>
  <c r="R273" i="14" s="1"/>
  <c r="R220" i="14"/>
  <c r="Q220" i="14"/>
  <c r="R267" i="14"/>
  <c r="Q267" i="14"/>
  <c r="Q223" i="14"/>
  <c r="R223" i="14" s="1"/>
  <c r="Q218" i="14"/>
  <c r="R218" i="14" s="1"/>
  <c r="R154" i="14"/>
  <c r="Q154" i="14"/>
  <c r="R190" i="14"/>
  <c r="Q190" i="14"/>
  <c r="Q164" i="14"/>
  <c r="R164" i="14" s="1"/>
  <c r="Q168" i="14"/>
  <c r="R168" i="14" s="1"/>
  <c r="R156" i="14"/>
  <c r="Q156" i="14"/>
  <c r="R74" i="14"/>
  <c r="Q74" i="14"/>
  <c r="Q117" i="14"/>
  <c r="R117" i="14" s="1"/>
  <c r="R228" i="14"/>
  <c r="R64" i="14"/>
  <c r="Q64" i="14"/>
  <c r="Q136" i="14"/>
  <c r="R136" i="14" s="1"/>
  <c r="Q73" i="14"/>
  <c r="R73" i="14"/>
  <c r="Q23" i="14"/>
  <c r="R23" i="14" s="1"/>
  <c r="W137" i="14"/>
  <c r="X137" i="14" s="1"/>
  <c r="R65" i="14"/>
  <c r="Q65" i="14"/>
  <c r="R24" i="14"/>
  <c r="Q24" i="14"/>
  <c r="Q27" i="14"/>
  <c r="R27" i="14"/>
  <c r="R51" i="14"/>
  <c r="R21" i="14"/>
  <c r="Q21" i="14"/>
  <c r="U918" i="14"/>
  <c r="S918" i="14"/>
  <c r="S905" i="14"/>
  <c r="V905" i="14" s="1"/>
  <c r="U905" i="14"/>
  <c r="R814" i="14"/>
  <c r="Q814" i="14"/>
  <c r="U813" i="14"/>
  <c r="S813" i="14"/>
  <c r="V813" i="14" s="1"/>
  <c r="Q807" i="14"/>
  <c r="R807" i="14" s="1"/>
  <c r="Q764" i="14"/>
  <c r="R764" i="14" s="1"/>
  <c r="R523" i="14"/>
  <c r="Q523" i="14"/>
  <c r="Q984" i="14"/>
  <c r="R984" i="14" s="1"/>
  <c r="S966" i="14"/>
  <c r="V966" i="14" s="1"/>
  <c r="U966" i="14"/>
  <c r="S950" i="14"/>
  <c r="U950" i="14"/>
  <c r="R914" i="14"/>
  <c r="Q914" i="14"/>
  <c r="Q926" i="14"/>
  <c r="R926" i="14" s="1"/>
  <c r="Q1002" i="14"/>
  <c r="R1002" i="14" s="1"/>
  <c r="U884" i="14"/>
  <c r="S884" i="14"/>
  <c r="Q843" i="14"/>
  <c r="R843" i="14" s="1"/>
  <c r="Q847" i="14"/>
  <c r="R847" i="14" s="1"/>
  <c r="R802" i="14"/>
  <c r="Q802" i="14"/>
  <c r="R833" i="14"/>
  <c r="Q833" i="14"/>
  <c r="Q976" i="14"/>
  <c r="R976" i="14"/>
  <c r="Q983" i="14"/>
  <c r="R983" i="14"/>
  <c r="R986" i="14"/>
  <c r="Q986" i="14"/>
  <c r="R965" i="14"/>
  <c r="Q965" i="14"/>
  <c r="S961" i="14"/>
  <c r="U961" i="14"/>
  <c r="Q970" i="14"/>
  <c r="R970" i="14" s="1"/>
  <c r="Q936" i="14"/>
  <c r="R936" i="14" s="1"/>
  <c r="R925" i="14"/>
  <c r="Q925" i="14"/>
  <c r="R946" i="14"/>
  <c r="Q928" i="14"/>
  <c r="R928" i="14" s="1"/>
  <c r="R871" i="14"/>
  <c r="Q871" i="14"/>
  <c r="Q886" i="14"/>
  <c r="R886" i="14" s="1"/>
  <c r="W902" i="14"/>
  <c r="X902" i="14" s="1"/>
  <c r="Q841" i="14"/>
  <c r="R841" i="14" s="1"/>
  <c r="Q831" i="14"/>
  <c r="R831" i="14" s="1"/>
  <c r="Q891" i="14"/>
  <c r="R891" i="14" s="1"/>
  <c r="Q796" i="14"/>
  <c r="R796" i="14" s="1"/>
  <c r="W862" i="14"/>
  <c r="X862" i="14" s="1"/>
  <c r="R882" i="14"/>
  <c r="Q882" i="14"/>
  <c r="Q788" i="14"/>
  <c r="R788" i="14" s="1"/>
  <c r="Q746" i="14"/>
  <c r="R746" i="14" s="1"/>
  <c r="R740" i="14"/>
  <c r="Q740" i="14"/>
  <c r="R748" i="14"/>
  <c r="Q748" i="14"/>
  <c r="Q720" i="14"/>
  <c r="R720" i="14" s="1"/>
  <c r="Q736" i="14"/>
  <c r="R736" i="14" s="1"/>
  <c r="R693" i="14"/>
  <c r="Q693" i="14"/>
  <c r="R639" i="14"/>
  <c r="Q639" i="14"/>
  <c r="Q744" i="14"/>
  <c r="R744" i="14" s="1"/>
  <c r="Q651" i="14"/>
  <c r="R651" i="14"/>
  <c r="R629" i="14"/>
  <c r="Q629" i="14"/>
  <c r="R567" i="14"/>
  <c r="Q567" i="14"/>
  <c r="Q605" i="14"/>
  <c r="R605" i="14" s="1"/>
  <c r="Q549" i="14"/>
  <c r="R549" i="14" s="1"/>
  <c r="Q516" i="14"/>
  <c r="R516" i="14" s="1"/>
  <c r="R565" i="14"/>
  <c r="Q565" i="14"/>
  <c r="Q560" i="14"/>
  <c r="R560" i="14"/>
  <c r="Q541" i="14"/>
  <c r="R541" i="14" s="1"/>
  <c r="R709" i="14"/>
  <c r="Q709" i="14"/>
  <c r="R531" i="14"/>
  <c r="Q531" i="14"/>
  <c r="Q458" i="14"/>
  <c r="R458" i="14"/>
  <c r="W611" i="14"/>
  <c r="X611" i="14" s="1"/>
  <c r="Q468" i="14"/>
  <c r="R468" i="14" s="1"/>
  <c r="S385" i="14"/>
  <c r="U385" i="14"/>
  <c r="Q417" i="14"/>
  <c r="R417" i="14" s="1"/>
  <c r="W588" i="14"/>
  <c r="X588" i="14" s="1"/>
  <c r="Q463" i="14"/>
  <c r="R463" i="14" s="1"/>
  <c r="R377" i="14"/>
  <c r="Q377" i="14"/>
  <c r="R347" i="14"/>
  <c r="U334" i="14"/>
  <c r="S334" i="14"/>
  <c r="Q301" i="14"/>
  <c r="R301" i="14"/>
  <c r="R299" i="14"/>
  <c r="Q299" i="14"/>
  <c r="R341" i="14"/>
  <c r="Q341" i="14"/>
  <c r="W464" i="14"/>
  <c r="X464" i="14" s="1"/>
  <c r="U274" i="14"/>
  <c r="S274" i="14"/>
  <c r="R229" i="14"/>
  <c r="Q229" i="14"/>
  <c r="R320" i="14"/>
  <c r="Q320" i="14"/>
  <c r="R265" i="14"/>
  <c r="Q265" i="14"/>
  <c r="Q212" i="14"/>
  <c r="R212" i="14" s="1"/>
  <c r="R215" i="14"/>
  <c r="Q215" i="14"/>
  <c r="R245" i="14"/>
  <c r="Q245" i="14"/>
  <c r="Q210" i="14"/>
  <c r="R210" i="14" s="1"/>
  <c r="Q182" i="14"/>
  <c r="R182" i="14" s="1"/>
  <c r="R248" i="14"/>
  <c r="Q124" i="14"/>
  <c r="R124" i="14" s="1"/>
  <c r="Q184" i="14"/>
  <c r="R184" i="14" s="1"/>
  <c r="R208" i="14"/>
  <c r="Q208" i="14"/>
  <c r="Q236" i="14"/>
  <c r="R236" i="14" s="1"/>
  <c r="R109" i="14"/>
  <c r="Q109" i="14"/>
  <c r="R192" i="14"/>
  <c r="Q192" i="14"/>
  <c r="Q96" i="14"/>
  <c r="R96" i="14" s="1"/>
  <c r="Q56" i="14"/>
  <c r="R56" i="14" s="1"/>
  <c r="R66" i="14"/>
  <c r="Q66" i="14"/>
  <c r="R15" i="14"/>
  <c r="Q15" i="14"/>
  <c r="Q49" i="14"/>
  <c r="R49" i="14" s="1"/>
  <c r="Q105" i="14"/>
  <c r="R105" i="14"/>
  <c r="U63" i="14"/>
  <c r="S63" i="14"/>
  <c r="Q16" i="14"/>
  <c r="R16" i="14" s="1"/>
  <c r="R69" i="14"/>
  <c r="Q69" i="14"/>
  <c r="Q19" i="14"/>
  <c r="R19" i="14"/>
  <c r="Q6" i="14"/>
  <c r="R6" i="14" s="1"/>
  <c r="Q29" i="14"/>
  <c r="R29" i="14" s="1"/>
  <c r="R954" i="14"/>
  <c r="Q954" i="14"/>
  <c r="Q975" i="14"/>
  <c r="R975" i="14" s="1"/>
  <c r="S958" i="14"/>
  <c r="V958" i="14" s="1"/>
  <c r="U958" i="14"/>
  <c r="W958" i="14" s="1"/>
  <c r="X958" i="14" s="1"/>
  <c r="T958" i="14"/>
  <c r="Q972" i="14"/>
  <c r="R972" i="14" s="1"/>
  <c r="Q949" i="14"/>
  <c r="R949" i="14" s="1"/>
  <c r="R938" i="14"/>
  <c r="Q938" i="14"/>
  <c r="U921" i="14"/>
  <c r="S921" i="14"/>
  <c r="R940" i="14"/>
  <c r="Q940" i="14"/>
  <c r="U934" i="14"/>
  <c r="W934" i="14" s="1"/>
  <c r="X934" i="14" s="1"/>
  <c r="S934" i="14"/>
  <c r="V934" i="14" s="1"/>
  <c r="U903" i="14"/>
  <c r="S903" i="14"/>
  <c r="R861" i="14"/>
  <c r="Q861" i="14"/>
  <c r="Q901" i="14"/>
  <c r="R901" i="14" s="1"/>
  <c r="U857" i="14"/>
  <c r="S857" i="14"/>
  <c r="V857" i="14" s="1"/>
  <c r="U824" i="14"/>
  <c r="W824" i="14" s="1"/>
  <c r="X824" i="14" s="1"/>
  <c r="T824" i="14"/>
  <c r="S824" i="14"/>
  <c r="V824" i="14" s="1"/>
  <c r="Q787" i="14"/>
  <c r="R787" i="14"/>
  <c r="Q738" i="14"/>
  <c r="R738" i="14" s="1"/>
  <c r="Q730" i="14"/>
  <c r="R730" i="14" s="1"/>
  <c r="U763" i="14"/>
  <c r="S763" i="14"/>
  <c r="Q732" i="14"/>
  <c r="R732" i="14" s="1"/>
  <c r="R684" i="14"/>
  <c r="Q684" i="14"/>
  <c r="U689" i="14"/>
  <c r="W689" i="14" s="1"/>
  <c r="X689" i="14" s="1"/>
  <c r="T689" i="14"/>
  <c r="S689" i="14"/>
  <c r="V689" i="14" s="1"/>
  <c r="Q631" i="14"/>
  <c r="R631" i="14" s="1"/>
  <c r="U695" i="14"/>
  <c r="T695" i="14"/>
  <c r="S695" i="14"/>
  <c r="V695" i="14" s="1"/>
  <c r="U687" i="14"/>
  <c r="S687" i="14"/>
  <c r="V687" i="14" s="1"/>
  <c r="Q627" i="14"/>
  <c r="R627" i="14"/>
  <c r="Q597" i="14"/>
  <c r="R597" i="14" s="1"/>
  <c r="Q584" i="14"/>
  <c r="R584" i="14" s="1"/>
  <c r="Q707" i="14"/>
  <c r="R707" i="14" s="1"/>
  <c r="S644" i="14"/>
  <c r="U644" i="14"/>
  <c r="Q603" i="14"/>
  <c r="R603" i="14"/>
  <c r="Q570" i="14"/>
  <c r="R570" i="14"/>
  <c r="R529" i="14"/>
  <c r="Q529" i="14"/>
  <c r="Q587" i="14"/>
  <c r="R587" i="14" s="1"/>
  <c r="Q485" i="14"/>
  <c r="R485" i="14" s="1"/>
  <c r="Q602" i="14"/>
  <c r="R602" i="14"/>
  <c r="R506" i="14"/>
  <c r="Q506" i="14"/>
  <c r="Q413" i="14"/>
  <c r="R413" i="14" s="1"/>
  <c r="Q450" i="14"/>
  <c r="R450" i="14"/>
  <c r="Q520" i="14"/>
  <c r="R520" i="14"/>
  <c r="Q459" i="14"/>
  <c r="R459" i="14" s="1"/>
  <c r="S593" i="14"/>
  <c r="U593" i="14"/>
  <c r="Q544" i="14"/>
  <c r="R544" i="14" s="1"/>
  <c r="Q418" i="14"/>
  <c r="R418" i="14" s="1"/>
  <c r="Q361" i="14"/>
  <c r="R361" i="14" s="1"/>
  <c r="U467" i="14"/>
  <c r="S467" i="14"/>
  <c r="Q430" i="14"/>
  <c r="R430" i="14" s="1"/>
  <c r="U453" i="14"/>
  <c r="T453" i="14"/>
  <c r="S453" i="14"/>
  <c r="V453" i="14" s="1"/>
  <c r="R476" i="14"/>
  <c r="Q476" i="14"/>
  <c r="U379" i="14"/>
  <c r="T379" i="14"/>
  <c r="S379" i="14"/>
  <c r="V379" i="14" s="1"/>
  <c r="Q420" i="14"/>
  <c r="R420" i="14" s="1"/>
  <c r="U367" i="14"/>
  <c r="T367" i="14"/>
  <c r="S367" i="14"/>
  <c r="V367" i="14" s="1"/>
  <c r="Q330" i="14"/>
  <c r="R330" i="14" s="1"/>
  <c r="Q293" i="14"/>
  <c r="R293" i="14"/>
  <c r="R291" i="14"/>
  <c r="Q291" i="14"/>
  <c r="Q286" i="14"/>
  <c r="R286" i="14" s="1"/>
  <c r="U356" i="14"/>
  <c r="S356" i="14"/>
  <c r="V356" i="14" s="1"/>
  <c r="U319" i="14"/>
  <c r="W319" i="14" s="1"/>
  <c r="X319" i="14" s="1"/>
  <c r="T319" i="14"/>
  <c r="S319" i="14"/>
  <c r="V319" i="14" s="1"/>
  <c r="Q233" i="14"/>
  <c r="R233" i="14" s="1"/>
  <c r="U292" i="14"/>
  <c r="T292" i="14"/>
  <c r="S292" i="14"/>
  <c r="V292" i="14" s="1"/>
  <c r="U263" i="14"/>
  <c r="S263" i="14"/>
  <c r="V263" i="14" s="1"/>
  <c r="Q249" i="14"/>
  <c r="R249" i="14" s="1"/>
  <c r="Q257" i="14"/>
  <c r="R257" i="14" s="1"/>
  <c r="Q204" i="14"/>
  <c r="R204" i="14" s="1"/>
  <c r="R259" i="14"/>
  <c r="Q259" i="14"/>
  <c r="Q207" i="14"/>
  <c r="R207" i="14" s="1"/>
  <c r="U268" i="14"/>
  <c r="T268" i="14"/>
  <c r="S268" i="14"/>
  <c r="V268" i="14" s="1"/>
  <c r="Q202" i="14"/>
  <c r="R202" i="14" s="1"/>
  <c r="U252" i="14"/>
  <c r="S252" i="14"/>
  <c r="V252" i="14" s="1"/>
  <c r="U221" i="14"/>
  <c r="S221" i="14"/>
  <c r="V221" i="14" s="1"/>
  <c r="Q200" i="14"/>
  <c r="R200" i="14" s="1"/>
  <c r="Q167" i="14"/>
  <c r="R167" i="14" s="1"/>
  <c r="U187" i="14"/>
  <c r="S187" i="14"/>
  <c r="U161" i="14"/>
  <c r="S161" i="14"/>
  <c r="V161" i="14" s="1"/>
  <c r="Q116" i="14"/>
  <c r="R116" i="14" s="1"/>
  <c r="R160" i="14"/>
  <c r="Q160" i="14"/>
  <c r="U153" i="14"/>
  <c r="S153" i="14"/>
  <c r="R122" i="14"/>
  <c r="Q122" i="14"/>
  <c r="Q101" i="14"/>
  <c r="R101" i="14" s="1"/>
  <c r="Q222" i="14"/>
  <c r="R222" i="14" s="1"/>
  <c r="Q120" i="14"/>
  <c r="R120" i="14" s="1"/>
  <c r="Q48" i="14"/>
  <c r="R48" i="14" s="1"/>
  <c r="U113" i="14"/>
  <c r="T113" i="14"/>
  <c r="S113" i="14"/>
  <c r="V113" i="14" s="1"/>
  <c r="R144" i="14"/>
  <c r="Q144" i="14"/>
  <c r="U70" i="14"/>
  <c r="W70" i="14" s="1"/>
  <c r="X70" i="14" s="1"/>
  <c r="T70" i="14"/>
  <c r="S70" i="14"/>
  <c r="V70" i="14" s="1"/>
  <c r="Q121" i="14"/>
  <c r="R121" i="14" s="1"/>
  <c r="S111" i="14"/>
  <c r="V111" i="14" s="1"/>
  <c r="U111" i="14"/>
  <c r="Q149" i="14"/>
  <c r="R149" i="14" s="1"/>
  <c r="U102" i="14"/>
  <c r="S102" i="14"/>
  <c r="R60" i="14"/>
  <c r="Q60" i="14"/>
  <c r="Q8" i="14"/>
  <c r="R8" i="14" s="1"/>
  <c r="U26" i="14"/>
  <c r="S26" i="14"/>
  <c r="V26" i="14" s="1"/>
  <c r="R20" i="14"/>
  <c r="Q20" i="14"/>
  <c r="Q9" i="14"/>
  <c r="R9" i="14" s="1"/>
  <c r="S982" i="14"/>
  <c r="V982" i="14" s="1"/>
  <c r="U982" i="14"/>
  <c r="W982" i="14" s="1"/>
  <c r="X982" i="14" s="1"/>
  <c r="T982" i="14"/>
  <c r="Q1001" i="14"/>
  <c r="R1001" i="14" s="1"/>
  <c r="R988" i="14"/>
  <c r="Q988" i="14"/>
  <c r="U1003" i="14"/>
  <c r="S1003" i="14"/>
  <c r="U971" i="14"/>
  <c r="S971" i="14"/>
  <c r="U955" i="14"/>
  <c r="S955" i="14"/>
  <c r="S851" i="14"/>
  <c r="U851" i="14"/>
  <c r="Q817" i="14"/>
  <c r="R817" i="14"/>
  <c r="U792" i="14"/>
  <c r="S792" i="14"/>
  <c r="U769" i="14"/>
  <c r="S769" i="14"/>
  <c r="V769" i="14" s="1"/>
  <c r="Q723" i="14"/>
  <c r="R723" i="14"/>
  <c r="R742" i="14"/>
  <c r="Q742" i="14"/>
  <c r="R712" i="14"/>
  <c r="Q712" i="14"/>
  <c r="U731" i="14"/>
  <c r="S731" i="14"/>
  <c r="V731" i="14" s="1"/>
  <c r="Q1004" i="14"/>
  <c r="R1004" i="14" s="1"/>
  <c r="Q967" i="14"/>
  <c r="R967" i="14"/>
  <c r="Q981" i="14"/>
  <c r="R981" i="14" s="1"/>
  <c r="U996" i="14"/>
  <c r="S996" i="14"/>
  <c r="R962" i="14"/>
  <c r="Q962" i="14"/>
  <c r="R917" i="14"/>
  <c r="Q917" i="14"/>
  <c r="Q922" i="14"/>
  <c r="R922" i="14" s="1"/>
  <c r="W919" i="14"/>
  <c r="X919" i="14" s="1"/>
  <c r="T927" i="14"/>
  <c r="R890" i="14"/>
  <c r="Q890" i="14"/>
  <c r="Q809" i="14"/>
  <c r="R809" i="14" s="1"/>
  <c r="Q853" i="14"/>
  <c r="R853" i="14" s="1"/>
  <c r="Q829" i="14"/>
  <c r="R829" i="14" s="1"/>
  <c r="R794" i="14"/>
  <c r="Q794" i="14"/>
  <c r="R790" i="14"/>
  <c r="Q790" i="14"/>
  <c r="W878" i="14"/>
  <c r="X878" i="14" s="1"/>
  <c r="Q785" i="14"/>
  <c r="R785" i="14" s="1"/>
  <c r="R815" i="14"/>
  <c r="Q815" i="14"/>
  <c r="Q781" i="14"/>
  <c r="R781" i="14" s="1"/>
  <c r="Q783" i="14"/>
  <c r="R783" i="14"/>
  <c r="R751" i="14"/>
  <c r="Q751" i="14"/>
  <c r="Q719" i="14"/>
  <c r="R719" i="14"/>
  <c r="Q759" i="14"/>
  <c r="R759" i="14" s="1"/>
  <c r="Q704" i="14"/>
  <c r="R704" i="14" s="1"/>
  <c r="R700" i="14"/>
  <c r="Q700" i="14"/>
  <c r="Q690" i="14"/>
  <c r="R690" i="14" s="1"/>
  <c r="Q733" i="14"/>
  <c r="R672" i="14"/>
  <c r="Q672" i="14"/>
  <c r="Q680" i="14"/>
  <c r="R680" i="14" s="1"/>
  <c r="Q623" i="14"/>
  <c r="R623" i="14" s="1"/>
  <c r="Q612" i="14"/>
  <c r="R612" i="14" s="1"/>
  <c r="R645" i="14"/>
  <c r="Q645" i="14"/>
  <c r="R556" i="14"/>
  <c r="Q556" i="14"/>
  <c r="Q632" i="14"/>
  <c r="R632" i="14" s="1"/>
  <c r="R589" i="14"/>
  <c r="Q589" i="14"/>
  <c r="Q536" i="14"/>
  <c r="R536" i="14" s="1"/>
  <c r="T563" i="14"/>
  <c r="S563" i="14"/>
  <c r="V563" i="14" s="1"/>
  <c r="U563" i="14"/>
  <c r="Q622" i="14"/>
  <c r="R622" i="14" s="1"/>
  <c r="Q575" i="14"/>
  <c r="R575" i="14" s="1"/>
  <c r="Q500" i="14"/>
  <c r="R500" i="14" s="1"/>
  <c r="R561" i="14"/>
  <c r="Q561" i="14"/>
  <c r="Q525" i="14"/>
  <c r="R525" i="14" s="1"/>
  <c r="Q504" i="14"/>
  <c r="R504" i="14"/>
  <c r="Q507" i="14"/>
  <c r="R507" i="14" s="1"/>
  <c r="Q442" i="14"/>
  <c r="R442" i="14" s="1"/>
  <c r="T611" i="14"/>
  <c r="R452" i="14"/>
  <c r="Q452" i="14"/>
  <c r="R568" i="14"/>
  <c r="Q568" i="14"/>
  <c r="Q522" i="14"/>
  <c r="R522" i="14" s="1"/>
  <c r="Q435" i="14"/>
  <c r="R435" i="14" s="1"/>
  <c r="U505" i="14"/>
  <c r="S505" i="14"/>
  <c r="V505" i="14" s="1"/>
  <c r="W475" i="14"/>
  <c r="X475" i="14" s="1"/>
  <c r="Q414" i="14"/>
  <c r="R414" i="14" s="1"/>
  <c r="T448" i="14"/>
  <c r="R409" i="14"/>
  <c r="Q409" i="14"/>
  <c r="W527" i="14"/>
  <c r="X527" i="14" s="1"/>
  <c r="T588" i="14"/>
  <c r="R440" i="14"/>
  <c r="Q285" i="14"/>
  <c r="R285" i="14"/>
  <c r="Q333" i="14"/>
  <c r="R333" i="14" s="1"/>
  <c r="T464" i="14"/>
  <c r="Q266" i="14"/>
  <c r="R266" i="14" s="1"/>
  <c r="Q290" i="14"/>
  <c r="R290" i="14" s="1"/>
  <c r="R196" i="14"/>
  <c r="Q196" i="14"/>
  <c r="Q199" i="14"/>
  <c r="R199" i="14" s="1"/>
  <c r="Q283" i="14"/>
  <c r="R283" i="14" s="1"/>
  <c r="Q194" i="14"/>
  <c r="R194" i="14" s="1"/>
  <c r="R216" i="14"/>
  <c r="Q216" i="14"/>
  <c r="Q148" i="14"/>
  <c r="R148" i="14" s="1"/>
  <c r="Q206" i="14"/>
  <c r="R206" i="14" s="1"/>
  <c r="Q159" i="14"/>
  <c r="R159" i="14"/>
  <c r="R108" i="14"/>
  <c r="Q108" i="14"/>
  <c r="R214" i="14"/>
  <c r="Q214" i="14"/>
  <c r="Q151" i="14"/>
  <c r="R151" i="14"/>
  <c r="Q114" i="14"/>
  <c r="R114" i="14" s="1"/>
  <c r="R93" i="14"/>
  <c r="Q93" i="14"/>
  <c r="Q158" i="14"/>
  <c r="R158" i="14" s="1"/>
  <c r="Q88" i="14"/>
  <c r="R88" i="14" s="1"/>
  <c r="Q40" i="14"/>
  <c r="R40" i="14" s="1"/>
  <c r="R33" i="14"/>
  <c r="Q33" i="14"/>
  <c r="Q11" i="14"/>
  <c r="R11" i="14"/>
  <c r="Q42" i="14"/>
  <c r="R42" i="14" s="1"/>
  <c r="Q25" i="14"/>
  <c r="R25" i="14" s="1"/>
  <c r="C172" i="6"/>
  <c r="D172" i="6"/>
  <c r="E172" i="6"/>
  <c r="F172" i="6"/>
  <c r="G172" i="6"/>
  <c r="C171" i="6"/>
  <c r="D171" i="6"/>
  <c r="D131" i="12" s="1"/>
  <c r="E171" i="6"/>
  <c r="F171" i="6"/>
  <c r="G171" i="6"/>
  <c r="C170" i="6"/>
  <c r="D170" i="6"/>
  <c r="E170" i="6"/>
  <c r="F170" i="6"/>
  <c r="G170" i="6"/>
  <c r="B172" i="6"/>
  <c r="B171" i="6"/>
  <c r="B170" i="6"/>
  <c r="D130" i="12" s="1"/>
  <c r="G13" i="9"/>
  <c r="C2" i="12"/>
  <c r="C4" i="12"/>
  <c r="C3" i="12"/>
  <c r="W424" i="14" l="1"/>
  <c r="X424" i="14" s="1"/>
  <c r="T394" i="14"/>
  <c r="T551" i="14"/>
  <c r="W113" i="14"/>
  <c r="X113" i="14" s="1"/>
  <c r="W453" i="14"/>
  <c r="X453" i="14" s="1"/>
  <c r="T977" i="14"/>
  <c r="T942" i="14"/>
  <c r="T811" i="14"/>
  <c r="W134" i="14"/>
  <c r="X134" i="14" s="1"/>
  <c r="W141" i="14"/>
  <c r="X141" i="14" s="1"/>
  <c r="T281" i="14"/>
  <c r="T314" i="14"/>
  <c r="W512" i="14"/>
  <c r="X512" i="14" s="1"/>
  <c r="W496" i="14"/>
  <c r="X496" i="14" s="1"/>
  <c r="T99" i="14"/>
  <c r="T255" i="14"/>
  <c r="W576" i="14"/>
  <c r="X576" i="14" s="1"/>
  <c r="T514" i="14"/>
  <c r="W849" i="14"/>
  <c r="X849" i="14" s="1"/>
  <c r="W937" i="14"/>
  <c r="X937" i="14" s="1"/>
  <c r="T36" i="14"/>
  <c r="W659" i="14"/>
  <c r="X659" i="14" s="1"/>
  <c r="T666" i="14"/>
  <c r="T57" i="14"/>
  <c r="W339" i="14"/>
  <c r="X339" i="14" s="1"/>
  <c r="T667" i="14"/>
  <c r="T288" i="14"/>
  <c r="T386" i="14"/>
  <c r="W449" i="14"/>
  <c r="X449" i="14" s="1"/>
  <c r="T867" i="14"/>
  <c r="W778" i="14"/>
  <c r="X778" i="14" s="1"/>
  <c r="T596" i="14"/>
  <c r="W876" i="14"/>
  <c r="X876" i="14" s="1"/>
  <c r="T67" i="14"/>
  <c r="W287" i="14"/>
  <c r="X287" i="14" s="1"/>
  <c r="W551" i="14"/>
  <c r="X551" i="14" s="1"/>
  <c r="T911" i="14"/>
  <c r="T505" i="14"/>
  <c r="T857" i="14"/>
  <c r="T934" i="14"/>
  <c r="W966" i="14"/>
  <c r="X966" i="14" s="1"/>
  <c r="T813" i="14"/>
  <c r="T515" i="14"/>
  <c r="T773" i="14"/>
  <c r="W832" i="14"/>
  <c r="X832" i="14" s="1"/>
  <c r="T71" i="14"/>
  <c r="W811" i="14"/>
  <c r="X811" i="14" s="1"/>
  <c r="W281" i="14"/>
  <c r="X281" i="14" s="1"/>
  <c r="W314" i="14"/>
  <c r="X314" i="14" s="1"/>
  <c r="T649" i="14"/>
  <c r="T576" i="14"/>
  <c r="T659" i="14"/>
  <c r="T677" i="14"/>
  <c r="W238" i="14"/>
  <c r="X238" i="14" s="1"/>
  <c r="W867" i="14"/>
  <c r="X867" i="14" s="1"/>
  <c r="W482" i="14"/>
  <c r="X482" i="14" s="1"/>
  <c r="W655" i="14"/>
  <c r="X655" i="14" s="1"/>
  <c r="W911" i="14"/>
  <c r="X911" i="14" s="1"/>
  <c r="T103" i="14"/>
  <c r="W517" i="14"/>
  <c r="X517" i="14" s="1"/>
  <c r="T626" i="14"/>
  <c r="T240" i="14"/>
  <c r="T308" i="14"/>
  <c r="T760" i="14"/>
  <c r="T263" i="14"/>
  <c r="T687" i="14"/>
  <c r="W426" i="14"/>
  <c r="X426" i="14" s="1"/>
  <c r="T816" i="14"/>
  <c r="T419" i="14"/>
  <c r="T786" i="14"/>
  <c r="W103" i="14"/>
  <c r="X103" i="14" s="1"/>
  <c r="W336" i="14"/>
  <c r="X336" i="14" s="1"/>
  <c r="T313" i="14"/>
  <c r="T421" i="14"/>
  <c r="T517" i="14"/>
  <c r="W708" i="14"/>
  <c r="X708" i="14" s="1"/>
  <c r="W480" i="14"/>
  <c r="X480" i="14" s="1"/>
  <c r="T454" i="14"/>
  <c r="W931" i="14"/>
  <c r="X931" i="14" s="1"/>
  <c r="T312" i="14"/>
  <c r="T487" i="14"/>
  <c r="T445" i="14"/>
  <c r="W677" i="14"/>
  <c r="X677" i="14" s="1"/>
  <c r="T477" i="14"/>
  <c r="T95" i="14"/>
  <c r="W232" i="14"/>
  <c r="X232" i="14" s="1"/>
  <c r="T888" i="14"/>
  <c r="T94" i="14"/>
  <c r="T92" i="14"/>
  <c r="T238" i="14"/>
  <c r="W439" i="14"/>
  <c r="X439" i="14" s="1"/>
  <c r="T578" i="14"/>
  <c r="T482" i="14"/>
  <c r="W868" i="14"/>
  <c r="X868" i="14" s="1"/>
  <c r="W244" i="14"/>
  <c r="X244" i="14" s="1"/>
  <c r="T271" i="14"/>
  <c r="T692" i="14"/>
  <c r="T655" i="14"/>
  <c r="W626" i="14"/>
  <c r="X626" i="14" s="1"/>
  <c r="W308" i="14"/>
  <c r="X308" i="14" s="1"/>
  <c r="W263" i="14"/>
  <c r="X263" i="14" s="1"/>
  <c r="W687" i="14"/>
  <c r="X687" i="14" s="1"/>
  <c r="T79" i="14"/>
  <c r="T272" i="14"/>
  <c r="T469" i="14"/>
  <c r="W509" i="14"/>
  <c r="X509" i="14" s="1"/>
  <c r="T825" i="14"/>
  <c r="W505" i="14"/>
  <c r="X505" i="14" s="1"/>
  <c r="T221" i="14"/>
  <c r="T731" i="14"/>
  <c r="T26" i="14"/>
  <c r="T111" i="14"/>
  <c r="T161" i="14"/>
  <c r="T356" i="14"/>
  <c r="W905" i="14"/>
  <c r="X905" i="14" s="1"/>
  <c r="T990" i="14"/>
  <c r="T376" i="14"/>
  <c r="T743" i="14"/>
  <c r="T10" i="14"/>
  <c r="T250" i="14"/>
  <c r="T303" i="14"/>
  <c r="W484" i="14"/>
  <c r="X484" i="14" s="1"/>
  <c r="T470" i="14"/>
  <c r="T558" i="14"/>
  <c r="W601" i="14"/>
  <c r="X601" i="14" s="1"/>
  <c r="T395" i="14"/>
  <c r="T480" i="14"/>
  <c r="W864" i="14"/>
  <c r="X864" i="14" s="1"/>
  <c r="W869" i="14"/>
  <c r="X869" i="14" s="1"/>
  <c r="W897" i="14"/>
  <c r="X897" i="14" s="1"/>
  <c r="W227" i="14"/>
  <c r="X227" i="14" s="1"/>
  <c r="T403" i="14"/>
  <c r="T585" i="14"/>
  <c r="T931" i="14"/>
  <c r="T952" i="14"/>
  <c r="T715" i="14"/>
  <c r="T543" i="14"/>
  <c r="W780" i="14"/>
  <c r="X780" i="14" s="1"/>
  <c r="T142" i="14"/>
  <c r="W337" i="14"/>
  <c r="X337" i="14" s="1"/>
  <c r="T550" i="14"/>
  <c r="T439" i="14"/>
  <c r="T686" i="14"/>
  <c r="W803" i="14"/>
  <c r="X803" i="14" s="1"/>
  <c r="W547" i="14"/>
  <c r="X547" i="14" s="1"/>
  <c r="W119" i="14"/>
  <c r="X119" i="14" s="1"/>
  <c r="T518" i="14"/>
  <c r="T702" i="14"/>
  <c r="T805" i="14"/>
  <c r="W825" i="14"/>
  <c r="X825" i="14" s="1"/>
  <c r="W731" i="14"/>
  <c r="X731" i="14" s="1"/>
  <c r="W26" i="14"/>
  <c r="X26" i="14" s="1"/>
  <c r="W111" i="14"/>
  <c r="X111" i="14" s="1"/>
  <c r="W990" i="14"/>
  <c r="X990" i="14" s="1"/>
  <c r="W977" i="14"/>
  <c r="X977" i="14" s="1"/>
  <c r="W250" i="14"/>
  <c r="X250" i="14" s="1"/>
  <c r="W558" i="14"/>
  <c r="X558" i="14" s="1"/>
  <c r="W36" i="14"/>
  <c r="X36" i="14" s="1"/>
  <c r="W403" i="14"/>
  <c r="X403" i="14" s="1"/>
  <c r="T339" i="14"/>
  <c r="W142" i="14"/>
  <c r="X142" i="14" s="1"/>
  <c r="W550" i="14"/>
  <c r="X550" i="14" s="1"/>
  <c r="W41" i="14"/>
  <c r="X41" i="14" s="1"/>
  <c r="W702" i="14"/>
  <c r="X702" i="14" s="1"/>
  <c r="W805" i="14"/>
  <c r="X805" i="14" s="1"/>
  <c r="W91" i="14"/>
  <c r="X91" i="14" s="1"/>
  <c r="W343" i="14"/>
  <c r="X343" i="14" s="1"/>
  <c r="T401" i="14"/>
  <c r="W889" i="14"/>
  <c r="X889" i="14" s="1"/>
  <c r="T9" i="16"/>
  <c r="T6" i="16"/>
  <c r="D132" i="12"/>
  <c r="W387" i="16"/>
  <c r="X387" i="16" s="1"/>
  <c r="T668" i="16"/>
  <c r="T220" i="16"/>
  <c r="T975" i="16"/>
  <c r="T128" i="16"/>
  <c r="T72" i="16"/>
  <c r="T667" i="16"/>
  <c r="T394" i="16"/>
  <c r="T805" i="16"/>
  <c r="T703" i="16"/>
  <c r="W879" i="16"/>
  <c r="X879" i="16" s="1"/>
  <c r="T679" i="16"/>
  <c r="T927" i="16"/>
  <c r="T928" i="16"/>
  <c r="T885" i="16"/>
  <c r="T453" i="16"/>
  <c r="T771" i="16"/>
  <c r="W799" i="16"/>
  <c r="X799" i="16" s="1"/>
  <c r="T633" i="16"/>
  <c r="T330" i="16"/>
  <c r="T981" i="16"/>
  <c r="T999" i="16"/>
  <c r="T687" i="16"/>
  <c r="T510" i="16"/>
  <c r="T242" i="16"/>
  <c r="T50" i="16"/>
  <c r="T44" i="16"/>
  <c r="T236" i="16"/>
  <c r="T250" i="16"/>
  <c r="T52" i="16"/>
  <c r="T695" i="16"/>
  <c r="T302" i="16"/>
  <c r="T445" i="16"/>
  <c r="T688" i="16"/>
  <c r="W816" i="16"/>
  <c r="X816" i="16" s="1"/>
  <c r="T210" i="16"/>
  <c r="T724" i="16"/>
  <c r="T248" i="16"/>
  <c r="T442" i="16"/>
  <c r="T514" i="16"/>
  <c r="T856" i="16"/>
  <c r="T406" i="16"/>
  <c r="T327" i="16"/>
  <c r="T790" i="16"/>
  <c r="T374" i="16"/>
  <c r="T14" i="16"/>
  <c r="T989" i="16"/>
  <c r="T430" i="16"/>
  <c r="T762" i="16"/>
  <c r="T30" i="16"/>
  <c r="T559" i="16"/>
  <c r="T974" i="16"/>
  <c r="W587" i="16"/>
  <c r="X587" i="16" s="1"/>
  <c r="T274" i="16"/>
  <c r="T843" i="16"/>
  <c r="W220" i="16"/>
  <c r="X220" i="16" s="1"/>
  <c r="W438" i="16"/>
  <c r="X438" i="16" s="1"/>
  <c r="W188" i="16"/>
  <c r="X188" i="16" s="1"/>
  <c r="W975" i="16"/>
  <c r="X975" i="16" s="1"/>
  <c r="W787" i="16"/>
  <c r="X787" i="16" s="1"/>
  <c r="T700" i="16"/>
  <c r="T151" i="16"/>
  <c r="T486" i="16"/>
  <c r="W988" i="16"/>
  <c r="X988" i="16" s="1"/>
  <c r="W191" i="16"/>
  <c r="X191" i="16" s="1"/>
  <c r="W128" i="16"/>
  <c r="X128" i="16" s="1"/>
  <c r="T452" i="16"/>
  <c r="T17" i="16"/>
  <c r="W72" i="16"/>
  <c r="X72" i="16" s="1"/>
  <c r="W952" i="16"/>
  <c r="X952" i="16" s="1"/>
  <c r="W667" i="16"/>
  <c r="X667" i="16" s="1"/>
  <c r="W692" i="16"/>
  <c r="X692" i="16" s="1"/>
  <c r="W831" i="16"/>
  <c r="X831" i="16" s="1"/>
  <c r="T143" i="16"/>
  <c r="T997" i="16"/>
  <c r="T384" i="16"/>
  <c r="W805" i="16"/>
  <c r="X805" i="16" s="1"/>
  <c r="W823" i="16"/>
  <c r="X823" i="16" s="1"/>
  <c r="W703" i="16"/>
  <c r="X703" i="16" s="1"/>
  <c r="T314" i="16"/>
  <c r="T643" i="16"/>
  <c r="W679" i="16"/>
  <c r="X679" i="16" s="1"/>
  <c r="T187" i="16"/>
  <c r="W778" i="16"/>
  <c r="X778" i="16" s="1"/>
  <c r="W474" i="16"/>
  <c r="X474" i="16" s="1"/>
  <c r="T258" i="16"/>
  <c r="T38" i="16"/>
  <c r="W927" i="16"/>
  <c r="X927" i="16" s="1"/>
  <c r="W118" i="16"/>
  <c r="X118" i="16" s="1"/>
  <c r="W928" i="16"/>
  <c r="X928" i="16" s="1"/>
  <c r="W453" i="16"/>
  <c r="X453" i="16" s="1"/>
  <c r="T929" i="16"/>
  <c r="W771" i="16"/>
  <c r="X771" i="16" s="1"/>
  <c r="W737" i="16"/>
  <c r="X737" i="16" s="1"/>
  <c r="T71" i="16"/>
  <c r="T563" i="16"/>
  <c r="W231" i="16"/>
  <c r="X231" i="16" s="1"/>
  <c r="T168" i="16"/>
  <c r="W633" i="16"/>
  <c r="X633" i="16" s="1"/>
  <c r="T208" i="16"/>
  <c r="T54" i="16"/>
  <c r="W898" i="16"/>
  <c r="X898" i="16" s="1"/>
  <c r="W330" i="16"/>
  <c r="X330" i="16" s="1"/>
  <c r="T426" i="16"/>
  <c r="T854" i="16"/>
  <c r="T802" i="16"/>
  <c r="W917" i="16"/>
  <c r="X917" i="16" s="1"/>
  <c r="W687" i="16"/>
  <c r="X687" i="16" s="1"/>
  <c r="W579" i="16"/>
  <c r="X579" i="16" s="1"/>
  <c r="T56" i="16"/>
  <c r="T378" i="16"/>
  <c r="T506" i="16"/>
  <c r="W50" i="16"/>
  <c r="X50" i="16" s="1"/>
  <c r="T480" i="16"/>
  <c r="W236" i="16"/>
  <c r="X236" i="16" s="1"/>
  <c r="W635" i="16"/>
  <c r="X635" i="16" s="1"/>
  <c r="W944" i="16"/>
  <c r="X944" i="16" s="1"/>
  <c r="W523" i="16"/>
  <c r="X523" i="16" s="1"/>
  <c r="T107" i="16"/>
  <c r="W895" i="16"/>
  <c r="X895" i="16" s="1"/>
  <c r="W499" i="16"/>
  <c r="X499" i="16" s="1"/>
  <c r="W695" i="16"/>
  <c r="X695" i="16" s="1"/>
  <c r="W909" i="16"/>
  <c r="X909" i="16" s="1"/>
  <c r="T366" i="16"/>
  <c r="T434" i="16"/>
  <c r="W94" i="16"/>
  <c r="X94" i="16" s="1"/>
  <c r="W445" i="16"/>
  <c r="X445" i="16" s="1"/>
  <c r="T173" i="16"/>
  <c r="W688" i="16"/>
  <c r="X688" i="16" s="1"/>
  <c r="T234" i="16"/>
  <c r="W507" i="16"/>
  <c r="X507" i="16" s="1"/>
  <c r="T911" i="16"/>
  <c r="T290" i="16"/>
  <c r="T163" i="16"/>
  <c r="W248" i="16"/>
  <c r="X248" i="16" s="1"/>
  <c r="T418" i="16"/>
  <c r="W442" i="16"/>
  <c r="X442" i="16" s="1"/>
  <c r="T62" i="16"/>
  <c r="W75" i="16"/>
  <c r="X75" i="16" s="1"/>
  <c r="T496" i="16"/>
  <c r="T49" i="16"/>
  <c r="W514" i="16"/>
  <c r="X514" i="16" s="1"/>
  <c r="T34" i="16"/>
  <c r="W856" i="16"/>
  <c r="X856" i="16" s="1"/>
  <c r="W713" i="16"/>
  <c r="X713" i="16" s="1"/>
  <c r="W986" i="16"/>
  <c r="X986" i="16" s="1"/>
  <c r="T919" i="16"/>
  <c r="W327" i="16"/>
  <c r="X327" i="16" s="1"/>
  <c r="W938" i="16"/>
  <c r="X938" i="16" s="1"/>
  <c r="T542" i="16"/>
  <c r="W783" i="16"/>
  <c r="X783" i="16" s="1"/>
  <c r="W949" i="16"/>
  <c r="X949" i="16" s="1"/>
  <c r="T323" i="16"/>
  <c r="W572" i="16"/>
  <c r="X572" i="16" s="1"/>
  <c r="T977" i="16"/>
  <c r="T753" i="16"/>
  <c r="T881" i="16"/>
  <c r="W978" i="16"/>
  <c r="X978" i="16" s="1"/>
  <c r="T368" i="16"/>
  <c r="T648" i="16"/>
  <c r="W14" i="16"/>
  <c r="X14" i="16" s="1"/>
  <c r="T244" i="16"/>
  <c r="T699" i="16"/>
  <c r="W266" i="16"/>
  <c r="X266" i="16" s="1"/>
  <c r="W762" i="16"/>
  <c r="X762" i="16" s="1"/>
  <c r="T74" i="16"/>
  <c r="W30" i="16"/>
  <c r="X30" i="16" s="1"/>
  <c r="T675" i="16"/>
  <c r="W559" i="16"/>
  <c r="X559" i="16" s="1"/>
  <c r="W974" i="16"/>
  <c r="X974" i="16" s="1"/>
  <c r="T142" i="16"/>
  <c r="T196" i="16"/>
  <c r="W843" i="16"/>
  <c r="X843" i="16" s="1"/>
  <c r="T158" i="16"/>
  <c r="W370" i="16"/>
  <c r="X370" i="16" s="1"/>
  <c r="W151" i="16"/>
  <c r="X151" i="16" s="1"/>
  <c r="T239" i="16"/>
  <c r="T191" i="16"/>
  <c r="W452" i="16"/>
  <c r="X452" i="16" s="1"/>
  <c r="W17" i="16"/>
  <c r="X17" i="16" s="1"/>
  <c r="W143" i="16"/>
  <c r="X143" i="16" s="1"/>
  <c r="W314" i="16"/>
  <c r="X314" i="16" s="1"/>
  <c r="W643" i="16"/>
  <c r="X643" i="16" s="1"/>
  <c r="T611" i="16"/>
  <c r="T627" i="16"/>
  <c r="W187" i="16"/>
  <c r="X187" i="16" s="1"/>
  <c r="W358" i="16"/>
  <c r="X358" i="16" s="1"/>
  <c r="T263" i="16"/>
  <c r="W38" i="16"/>
  <c r="X38" i="16" s="1"/>
  <c r="W901" i="16"/>
  <c r="X901" i="16" s="1"/>
  <c r="W929" i="16"/>
  <c r="X929" i="16" s="1"/>
  <c r="W563" i="16"/>
  <c r="X563" i="16" s="1"/>
  <c r="W318" i="16"/>
  <c r="X318" i="16" s="1"/>
  <c r="T379" i="16"/>
  <c r="W168" i="16"/>
  <c r="X168" i="16" s="1"/>
  <c r="W208" i="16"/>
  <c r="X208" i="16" s="1"/>
  <c r="T282" i="16"/>
  <c r="W54" i="16"/>
  <c r="X54" i="16" s="1"/>
  <c r="T898" i="16"/>
  <c r="T733" i="16"/>
  <c r="W426" i="16"/>
  <c r="X426" i="16" s="1"/>
  <c r="W802" i="16"/>
  <c r="X802" i="16" s="1"/>
  <c r="W494" i="16"/>
  <c r="X494" i="16" s="1"/>
  <c r="W56" i="16"/>
  <c r="X56" i="16" s="1"/>
  <c r="T355" i="16"/>
  <c r="W506" i="16"/>
  <c r="X506" i="16" s="1"/>
  <c r="W480" i="16"/>
  <c r="X480" i="16" s="1"/>
  <c r="T825" i="16"/>
  <c r="W434" i="16"/>
  <c r="X434" i="16" s="1"/>
  <c r="T94" i="16"/>
  <c r="W173" i="16"/>
  <c r="X173" i="16" s="1"/>
  <c r="T315" i="16"/>
  <c r="W163" i="16"/>
  <c r="X163" i="16" s="1"/>
  <c r="W716" i="16"/>
  <c r="X716" i="16" s="1"/>
  <c r="W418" i="16"/>
  <c r="X418" i="16" s="1"/>
  <c r="W62" i="16"/>
  <c r="X62" i="16" s="1"/>
  <c r="W496" i="16"/>
  <c r="X496" i="16" s="1"/>
  <c r="W49" i="16"/>
  <c r="X49" i="16" s="1"/>
  <c r="T491" i="16"/>
  <c r="W34" i="16"/>
  <c r="X34" i="16" s="1"/>
  <c r="T986" i="16"/>
  <c r="T476" i="16"/>
  <c r="W919" i="16"/>
  <c r="X919" i="16" s="1"/>
  <c r="T555" i="16"/>
  <c r="W323" i="16"/>
  <c r="X323" i="16" s="1"/>
  <c r="W402" i="16"/>
  <c r="X402" i="16" s="1"/>
  <c r="W977" i="16"/>
  <c r="X977" i="16" s="1"/>
  <c r="W753" i="16"/>
  <c r="X753" i="16" s="1"/>
  <c r="W745" i="16"/>
  <c r="X745" i="16" s="1"/>
  <c r="W648" i="16"/>
  <c r="X648" i="16" s="1"/>
  <c r="T836" i="16"/>
  <c r="W244" i="16"/>
  <c r="X244" i="16" s="1"/>
  <c r="T395" i="16"/>
  <c r="W74" i="16"/>
  <c r="X74" i="16" s="1"/>
  <c r="W675" i="16"/>
  <c r="X675" i="16" s="1"/>
  <c r="W150" i="16"/>
  <c r="X150" i="16" s="1"/>
  <c r="T808" i="16"/>
  <c r="W142" i="16"/>
  <c r="X142" i="16" s="1"/>
  <c r="W158" i="16"/>
  <c r="X158" i="16" s="1"/>
  <c r="W239" i="16"/>
  <c r="X239" i="16" s="1"/>
  <c r="W611" i="16"/>
  <c r="X611" i="16" s="1"/>
  <c r="W218" i="16"/>
  <c r="X218" i="16" s="1"/>
  <c r="W627" i="16"/>
  <c r="X627" i="16" s="1"/>
  <c r="W786" i="16"/>
  <c r="X786" i="16" s="1"/>
  <c r="W263" i="16"/>
  <c r="X263" i="16" s="1"/>
  <c r="T83" i="16"/>
  <c r="W996" i="16"/>
  <c r="X996" i="16" s="1"/>
  <c r="W806" i="16"/>
  <c r="X806" i="16" s="1"/>
  <c r="W379" i="16"/>
  <c r="X379" i="16" s="1"/>
  <c r="W282" i="16"/>
  <c r="X282" i="16" s="1"/>
  <c r="W733" i="16"/>
  <c r="X733" i="16" s="1"/>
  <c r="T482" i="16"/>
  <c r="W355" i="16"/>
  <c r="X355" i="16" s="1"/>
  <c r="T923" i="16"/>
  <c r="W315" i="16"/>
  <c r="X315" i="16" s="1"/>
  <c r="W298" i="16"/>
  <c r="X298" i="16" s="1"/>
  <c r="W470" i="16"/>
  <c r="X470" i="16" s="1"/>
  <c r="W491" i="16"/>
  <c r="X491" i="16" s="1"/>
  <c r="T735" i="16"/>
  <c r="W555" i="16"/>
  <c r="X555" i="16" s="1"/>
  <c r="W654" i="16"/>
  <c r="X654" i="16" s="1"/>
  <c r="T878" i="16"/>
  <c r="W395" i="16"/>
  <c r="X395" i="16" s="1"/>
  <c r="W875" i="16"/>
  <c r="X875" i="16" s="1"/>
  <c r="T624" i="16"/>
  <c r="T370" i="16"/>
  <c r="T884" i="16"/>
  <c r="T656" i="16"/>
  <c r="W836" i="16"/>
  <c r="X836" i="16" s="1"/>
  <c r="T131" i="16"/>
  <c r="W212" i="16"/>
  <c r="X212" i="16" s="1"/>
  <c r="T592" i="16"/>
  <c r="T423" i="16"/>
  <c r="W808" i="16"/>
  <c r="X808" i="16" s="1"/>
  <c r="T859" i="16"/>
  <c r="W624" i="16"/>
  <c r="X624" i="16" s="1"/>
  <c r="T711" i="16"/>
  <c r="W884" i="16"/>
  <c r="X884" i="16" s="1"/>
  <c r="W160" i="16"/>
  <c r="X160" i="16" s="1"/>
  <c r="T683" i="16"/>
  <c r="W889" i="16"/>
  <c r="X889" i="16" s="1"/>
  <c r="T864" i="16"/>
  <c r="T483" i="16"/>
  <c r="W993" i="16"/>
  <c r="X993" i="16" s="1"/>
  <c r="T42" i="16"/>
  <c r="W538" i="16"/>
  <c r="X538" i="16" s="1"/>
  <c r="W530" i="16"/>
  <c r="X530" i="16" s="1"/>
  <c r="W774" i="16"/>
  <c r="X774" i="16" s="1"/>
  <c r="T204" i="16"/>
  <c r="T462" i="16"/>
  <c r="T218" i="16"/>
  <c r="T454" i="16"/>
  <c r="T786" i="16"/>
  <c r="T855" i="16"/>
  <c r="T640" i="16"/>
  <c r="W86" i="16"/>
  <c r="X86" i="16" s="1"/>
  <c r="T322" i="16"/>
  <c r="W83" i="16"/>
  <c r="X83" i="16" s="1"/>
  <c r="T689" i="16"/>
  <c r="W935" i="16"/>
  <c r="X935" i="16" s="1"/>
  <c r="T112" i="16"/>
  <c r="W183" i="16"/>
  <c r="X183" i="16" s="1"/>
  <c r="T996" i="16"/>
  <c r="T663" i="16"/>
  <c r="T818" i="16"/>
  <c r="T991" i="16"/>
  <c r="W813" i="16"/>
  <c r="X813" i="16" s="1"/>
  <c r="T806" i="16"/>
  <c r="T511" i="16"/>
  <c r="W159" i="16"/>
  <c r="X159" i="16" s="1"/>
  <c r="W6" i="16"/>
  <c r="X6" i="16" s="1"/>
  <c r="X3" i="16" s="1"/>
  <c r="T307" i="16"/>
  <c r="W123" i="16"/>
  <c r="X123" i="16" s="1"/>
  <c r="T623" i="16"/>
  <c r="W102" i="16"/>
  <c r="X102" i="16" s="1"/>
  <c r="T504" i="16"/>
  <c r="W482" i="16"/>
  <c r="X482" i="16" s="1"/>
  <c r="W88" i="16"/>
  <c r="X88" i="16" s="1"/>
  <c r="T553" i="16"/>
  <c r="W487" i="16"/>
  <c r="X487" i="16" s="1"/>
  <c r="T730" i="16"/>
  <c r="T338" i="16"/>
  <c r="T874" i="16"/>
  <c r="W600" i="16"/>
  <c r="X600" i="16" s="1"/>
  <c r="T174" i="16"/>
  <c r="W766" i="16"/>
  <c r="X766" i="16" s="1"/>
  <c r="T696" i="16"/>
  <c r="T126" i="16"/>
  <c r="W959" i="16"/>
  <c r="X959" i="16" s="1"/>
  <c r="W923" i="16"/>
  <c r="X923" i="16" s="1"/>
  <c r="T252" i="16"/>
  <c r="T298" i="16"/>
  <c r="W871" i="16"/>
  <c r="X871" i="16" s="1"/>
  <c r="T354" i="16"/>
  <c r="W512" i="16"/>
  <c r="X512" i="16" s="1"/>
  <c r="T470" i="16"/>
  <c r="T685" i="16"/>
  <c r="T176" i="16"/>
  <c r="W544" i="16"/>
  <c r="X544" i="16" s="1"/>
  <c r="T111" i="16"/>
  <c r="T847" i="16"/>
  <c r="W739" i="16"/>
  <c r="X739" i="16" s="1"/>
  <c r="W735" i="16"/>
  <c r="X735" i="16" s="1"/>
  <c r="T463" i="16"/>
  <c r="W199" i="16"/>
  <c r="X199" i="16" s="1"/>
  <c r="W656" i="16"/>
  <c r="X656" i="16" s="1"/>
  <c r="T897" i="16"/>
  <c r="T654" i="16"/>
  <c r="T967" i="16"/>
  <c r="W878" i="16"/>
  <c r="X878" i="16" s="1"/>
  <c r="T171" i="16"/>
  <c r="T721" i="16"/>
  <c r="W131" i="16"/>
  <c r="X131" i="16" s="1"/>
  <c r="T134" i="16"/>
  <c r="W592" i="16"/>
  <c r="X592" i="16" s="1"/>
  <c r="T155" i="16"/>
  <c r="T22" i="16"/>
  <c r="W423" i="16"/>
  <c r="X423" i="16" s="1"/>
  <c r="T175" i="16"/>
  <c r="W668" i="16"/>
  <c r="X668" i="16" s="1"/>
  <c r="T520" i="16"/>
  <c r="T867" i="16"/>
  <c r="W407" i="16"/>
  <c r="X407" i="16" s="1"/>
  <c r="W859" i="16"/>
  <c r="X859" i="16" s="1"/>
  <c r="T427" i="16"/>
  <c r="W711" i="16"/>
  <c r="X711" i="16" s="1"/>
  <c r="T147" i="16"/>
  <c r="T144" i="16"/>
  <c r="W683" i="16"/>
  <c r="X683" i="16" s="1"/>
  <c r="T681" i="16"/>
  <c r="W864" i="16"/>
  <c r="X864" i="16" s="1"/>
  <c r="W483" i="16"/>
  <c r="X483" i="16" s="1"/>
  <c r="W42" i="16"/>
  <c r="X42" i="16" s="1"/>
  <c r="T673" i="16"/>
  <c r="T410" i="16"/>
  <c r="W394" i="16"/>
  <c r="X394" i="16" s="1"/>
  <c r="T893" i="16"/>
  <c r="T136" i="16"/>
  <c r="T450" i="16"/>
  <c r="W204" i="16"/>
  <c r="X204" i="16" s="1"/>
  <c r="W462" i="16"/>
  <c r="X462" i="16" s="1"/>
  <c r="T879" i="16"/>
  <c r="W454" i="16"/>
  <c r="X454" i="16" s="1"/>
  <c r="T835" i="16"/>
  <c r="W855" i="16"/>
  <c r="X855" i="16" s="1"/>
  <c r="W640" i="16"/>
  <c r="X640" i="16" s="1"/>
  <c r="T86" i="16"/>
  <c r="W322" i="16"/>
  <c r="X322" i="16" s="1"/>
  <c r="T120" i="16"/>
  <c r="W689" i="16"/>
  <c r="X689" i="16" s="1"/>
  <c r="W885" i="16"/>
  <c r="X885" i="16" s="1"/>
  <c r="T342" i="16"/>
  <c r="W112" i="16"/>
  <c r="X112" i="16" s="1"/>
  <c r="T183" i="16"/>
  <c r="W663" i="16"/>
  <c r="X663" i="16" s="1"/>
  <c r="W818" i="16"/>
  <c r="X818" i="16" s="1"/>
  <c r="W991" i="16"/>
  <c r="X991" i="16" s="1"/>
  <c r="T571" i="16"/>
  <c r="T985" i="16"/>
  <c r="T799" i="16"/>
  <c r="W511" i="16"/>
  <c r="X511" i="16" s="1"/>
  <c r="T139" i="16"/>
  <c r="T660" i="16"/>
  <c r="W307" i="16"/>
  <c r="X307" i="16" s="1"/>
  <c r="W623" i="16"/>
  <c r="X623" i="16" s="1"/>
  <c r="T102" i="16"/>
  <c r="W504" i="16"/>
  <c r="X504" i="16" s="1"/>
  <c r="W981" i="16"/>
  <c r="X981" i="16" s="1"/>
  <c r="W999" i="16"/>
  <c r="X999" i="16" s="1"/>
  <c r="W510" i="16"/>
  <c r="X510" i="16" s="1"/>
  <c r="W553" i="16"/>
  <c r="X553" i="16" s="1"/>
  <c r="T135" i="16"/>
  <c r="W242" i="16"/>
  <c r="X242" i="16" s="1"/>
  <c r="W730" i="16"/>
  <c r="X730" i="16" s="1"/>
  <c r="T742" i="16"/>
  <c r="W44" i="16"/>
  <c r="X44" i="16" s="1"/>
  <c r="W338" i="16"/>
  <c r="X338" i="16" s="1"/>
  <c r="T704" i="16"/>
  <c r="T291" i="16"/>
  <c r="W874" i="16"/>
  <c r="X874" i="16" s="1"/>
  <c r="W250" i="16"/>
  <c r="X250" i="16" s="1"/>
  <c r="W564" i="16"/>
  <c r="X564" i="16" s="1"/>
  <c r="T647" i="16"/>
  <c r="W52" i="16"/>
  <c r="X52" i="16" s="1"/>
  <c r="W174" i="16"/>
  <c r="X174" i="16" s="1"/>
  <c r="W669" i="16"/>
  <c r="X669" i="16" s="1"/>
  <c r="W302" i="16"/>
  <c r="X302" i="16" s="1"/>
  <c r="W696" i="16"/>
  <c r="X696" i="16" s="1"/>
  <c r="W126" i="16"/>
  <c r="X126" i="16" s="1"/>
  <c r="T260" i="16"/>
  <c r="T816" i="16"/>
  <c r="W252" i="16"/>
  <c r="X252" i="16" s="1"/>
  <c r="W210" i="16"/>
  <c r="X210" i="16" s="1"/>
  <c r="T398" i="16"/>
  <c r="T503" i="16"/>
  <c r="W724" i="16"/>
  <c r="X724" i="16" s="1"/>
  <c r="W354" i="16"/>
  <c r="X354" i="16" s="1"/>
  <c r="T794" i="16"/>
  <c r="T96" i="16"/>
  <c r="T727" i="16"/>
  <c r="T435" i="16"/>
  <c r="W685" i="16"/>
  <c r="X685" i="16" s="1"/>
  <c r="W176" i="16"/>
  <c r="X176" i="16" s="1"/>
  <c r="W111" i="16"/>
  <c r="X111" i="16" s="1"/>
  <c r="T110" i="16"/>
  <c r="W847" i="16"/>
  <c r="X847" i="16" s="1"/>
  <c r="W406" i="16"/>
  <c r="X406" i="16" s="1"/>
  <c r="T446" i="16"/>
  <c r="T127" i="16"/>
  <c r="T515" i="16"/>
  <c r="W463" i="16"/>
  <c r="X463" i="16" s="1"/>
  <c r="T199" i="16"/>
  <c r="T697" i="16"/>
  <c r="W897" i="16"/>
  <c r="X897" i="16" s="1"/>
  <c r="T104" i="16"/>
  <c r="W967" i="16"/>
  <c r="X967" i="16" s="1"/>
  <c r="T167" i="16"/>
  <c r="W790" i="16"/>
  <c r="X790" i="16" s="1"/>
  <c r="W171" i="16"/>
  <c r="X171" i="16" s="1"/>
  <c r="W374" i="16"/>
  <c r="X374" i="16" s="1"/>
  <c r="W197" i="16"/>
  <c r="X197" i="16" s="1"/>
  <c r="W721" i="16"/>
  <c r="X721" i="16" s="1"/>
  <c r="T67" i="16"/>
  <c r="T550" i="16"/>
  <c r="T591" i="16"/>
  <c r="W989" i="16"/>
  <c r="X989" i="16" s="1"/>
  <c r="W134" i="16"/>
  <c r="X134" i="16" s="1"/>
  <c r="W430" i="16"/>
  <c r="X430" i="16" s="1"/>
  <c r="T782" i="16"/>
  <c r="T619" i="16"/>
  <c r="W155" i="16"/>
  <c r="X155" i="16" s="1"/>
  <c r="T750" i="16"/>
  <c r="T387" i="16"/>
  <c r="W22" i="16"/>
  <c r="X22" i="16" s="1"/>
  <c r="W244" i="15"/>
  <c r="X244" i="15" s="1"/>
  <c r="T543" i="15"/>
  <c r="W347" i="15"/>
  <c r="X347" i="15" s="1"/>
  <c r="T847" i="15"/>
  <c r="T276" i="15"/>
  <c r="W372" i="15"/>
  <c r="X372" i="15" s="1"/>
  <c r="T817" i="15"/>
  <c r="W131" i="15"/>
  <c r="X131" i="15" s="1"/>
  <c r="W123" i="15"/>
  <c r="X123" i="15" s="1"/>
  <c r="T589" i="15"/>
  <c r="W882" i="15"/>
  <c r="X882" i="15" s="1"/>
  <c r="W390" i="15"/>
  <c r="X390" i="15" s="1"/>
  <c r="W950" i="15"/>
  <c r="X950" i="15" s="1"/>
  <c r="W653" i="15"/>
  <c r="X653" i="15" s="1"/>
  <c r="W685" i="15"/>
  <c r="X685" i="15" s="1"/>
  <c r="W278" i="15"/>
  <c r="X278" i="15" s="1"/>
  <c r="T1004" i="15"/>
  <c r="W729" i="15"/>
  <c r="X729" i="15" s="1"/>
  <c r="W46" i="15"/>
  <c r="X46" i="15" s="1"/>
  <c r="W780" i="15"/>
  <c r="X780" i="15" s="1"/>
  <c r="W382" i="15"/>
  <c r="X382" i="15" s="1"/>
  <c r="W475" i="15"/>
  <c r="X475" i="15" s="1"/>
  <c r="T467" i="15"/>
  <c r="W865" i="15"/>
  <c r="X865" i="15" s="1"/>
  <c r="T922" i="15"/>
  <c r="W99" i="15"/>
  <c r="X99" i="15" s="1"/>
  <c r="W611" i="15"/>
  <c r="X611" i="15" s="1"/>
  <c r="W857" i="15"/>
  <c r="X857" i="15" s="1"/>
  <c r="T231" i="15"/>
  <c r="T741" i="15"/>
  <c r="W853" i="15"/>
  <c r="X853" i="15" s="1"/>
  <c r="T691" i="15"/>
  <c r="T584" i="15"/>
  <c r="T51" i="15"/>
  <c r="T724" i="15"/>
  <c r="T292" i="15"/>
  <c r="W843" i="15"/>
  <c r="X843" i="15" s="1"/>
  <c r="W397" i="15"/>
  <c r="X397" i="15" s="1"/>
  <c r="T318" i="15"/>
  <c r="W398" i="15"/>
  <c r="X398" i="15" s="1"/>
  <c r="T147" i="15"/>
  <c r="W790" i="15"/>
  <c r="X790" i="15" s="1"/>
  <c r="T392" i="15"/>
  <c r="T373" i="15"/>
  <c r="W139" i="15"/>
  <c r="X139" i="15" s="1"/>
  <c r="W341" i="15"/>
  <c r="X341" i="15" s="1"/>
  <c r="T214" i="15"/>
  <c r="W898" i="15"/>
  <c r="X898" i="15" s="1"/>
  <c r="T67" i="15"/>
  <c r="W809" i="15"/>
  <c r="X809" i="15" s="1"/>
  <c r="T800" i="15"/>
  <c r="T973" i="15"/>
  <c r="T423" i="15"/>
  <c r="T279" i="15"/>
  <c r="T881" i="15"/>
  <c r="W209" i="15"/>
  <c r="X209" i="15" s="1"/>
  <c r="T281" i="15"/>
  <c r="T578" i="15"/>
  <c r="T989" i="15"/>
  <c r="T221" i="15"/>
  <c r="T870" i="15"/>
  <c r="W66" i="15"/>
  <c r="X66" i="15" s="1"/>
  <c r="T630" i="15"/>
  <c r="T635" i="15"/>
  <c r="W962" i="15"/>
  <c r="X962" i="15" s="1"/>
  <c r="W642" i="15"/>
  <c r="X642" i="15" s="1"/>
  <c r="W661" i="15"/>
  <c r="X661" i="15" s="1"/>
  <c r="T238" i="15"/>
  <c r="W605" i="15"/>
  <c r="X605" i="15" s="1"/>
  <c r="W300" i="15"/>
  <c r="X300" i="15" s="1"/>
  <c r="T429" i="15"/>
  <c r="W698" i="15"/>
  <c r="X698" i="15" s="1"/>
  <c r="W756" i="15"/>
  <c r="X756" i="15" s="1"/>
  <c r="T21" i="15"/>
  <c r="T961" i="15"/>
  <c r="W327" i="15"/>
  <c r="X327" i="15" s="1"/>
  <c r="W326" i="15"/>
  <c r="X326" i="15" s="1"/>
  <c r="W538" i="15"/>
  <c r="X538" i="15" s="1"/>
  <c r="W297" i="15"/>
  <c r="X297" i="15" s="1"/>
  <c r="W740" i="15"/>
  <c r="X740" i="15" s="1"/>
  <c r="T845" i="15"/>
  <c r="W912" i="15"/>
  <c r="X912" i="15" s="1"/>
  <c r="W438" i="15"/>
  <c r="X438" i="15" s="1"/>
  <c r="T424" i="15"/>
  <c r="W429" i="15"/>
  <c r="X429" i="15" s="1"/>
  <c r="W854" i="15"/>
  <c r="X854" i="15" s="1"/>
  <c r="T536" i="15"/>
  <c r="W970" i="15"/>
  <c r="X970" i="15" s="1"/>
  <c r="T233" i="15"/>
  <c r="W489" i="15"/>
  <c r="X489" i="15" s="1"/>
  <c r="W543" i="15"/>
  <c r="X543" i="15" s="1"/>
  <c r="W483" i="15"/>
  <c r="X483" i="15" s="1"/>
  <c r="W772" i="15"/>
  <c r="X772" i="15" s="1"/>
  <c r="T265" i="15"/>
  <c r="T301" i="15"/>
  <c r="T658" i="15"/>
  <c r="T75" i="15"/>
  <c r="T775" i="15"/>
  <c r="T347" i="15"/>
  <c r="W910" i="15"/>
  <c r="X910" i="15" s="1"/>
  <c r="W645" i="15"/>
  <c r="X645" i="15" s="1"/>
  <c r="T271" i="15"/>
  <c r="T289" i="15"/>
  <c r="T270" i="15"/>
  <c r="T860" i="15"/>
  <c r="T580" i="15"/>
  <c r="T432" i="15"/>
  <c r="T985" i="15"/>
  <c r="W717" i="15"/>
  <c r="X717" i="15" s="1"/>
  <c r="T764" i="15"/>
  <c r="W388" i="15"/>
  <c r="X388" i="15" s="1"/>
  <c r="W413" i="15"/>
  <c r="X413" i="15" s="1"/>
  <c r="T326" i="15"/>
  <c r="T740" i="15"/>
  <c r="T865" i="15"/>
  <c r="T723" i="15"/>
  <c r="T413" i="15"/>
  <c r="T690" i="15"/>
  <c r="T449" i="15"/>
  <c r="W21" i="15"/>
  <c r="X21" i="15" s="1"/>
  <c r="W406" i="15"/>
  <c r="X406" i="15" s="1"/>
  <c r="W663" i="15"/>
  <c r="X663" i="15" s="1"/>
  <c r="T573" i="15"/>
  <c r="W838" i="15"/>
  <c r="X838" i="15" s="1"/>
  <c r="W786" i="15"/>
  <c r="X786" i="15" s="1"/>
  <c r="W74" i="15"/>
  <c r="X74" i="15" s="1"/>
  <c r="W443" i="15"/>
  <c r="X443" i="15" s="1"/>
  <c r="T38" i="15"/>
  <c r="W924" i="15"/>
  <c r="X924" i="15" s="1"/>
  <c r="T211" i="15"/>
  <c r="W600" i="15"/>
  <c r="X600" i="15" s="1"/>
  <c r="W845" i="15"/>
  <c r="X845" i="15" s="1"/>
  <c r="T376" i="15"/>
  <c r="W819" i="15"/>
  <c r="X819" i="15" s="1"/>
  <c r="T207" i="15"/>
  <c r="W778" i="15"/>
  <c r="X778" i="15" s="1"/>
  <c r="T951" i="15"/>
  <c r="W551" i="15"/>
  <c r="X551" i="15" s="1"/>
  <c r="W581" i="15"/>
  <c r="X581" i="15" s="1"/>
  <c r="W878" i="15"/>
  <c r="X878" i="15" s="1"/>
  <c r="T438" i="15"/>
  <c r="T935" i="15"/>
  <c r="T693" i="15"/>
  <c r="T617" i="15"/>
  <c r="T930" i="15"/>
  <c r="W233" i="15"/>
  <c r="X233" i="15" s="1"/>
  <c r="W789" i="15"/>
  <c r="X789" i="15" s="1"/>
  <c r="T486" i="15"/>
  <c r="T425" i="15"/>
  <c r="T569" i="15"/>
  <c r="W941" i="15"/>
  <c r="X941" i="15" s="1"/>
  <c r="T986" i="15"/>
  <c r="T655" i="15"/>
  <c r="W265" i="15"/>
  <c r="X265" i="15" s="1"/>
  <c r="W260" i="15"/>
  <c r="X260" i="15" s="1"/>
  <c r="W658" i="15"/>
  <c r="X658" i="15" s="1"/>
  <c r="T945" i="15"/>
  <c r="W775" i="15"/>
  <c r="X775" i="15" s="1"/>
  <c r="T303" i="15"/>
  <c r="T412" i="15"/>
  <c r="T8" i="15"/>
  <c r="T385" i="15"/>
  <c r="W271" i="15"/>
  <c r="X271" i="15" s="1"/>
  <c r="W971" i="15"/>
  <c r="X971" i="15" s="1"/>
  <c r="W270" i="15"/>
  <c r="X270" i="15" s="1"/>
  <c r="T169" i="15"/>
  <c r="W860" i="15"/>
  <c r="X860" i="15" s="1"/>
  <c r="W432" i="15"/>
  <c r="X432" i="15" s="1"/>
  <c r="T324" i="15"/>
  <c r="T767" i="15"/>
  <c r="T716" i="15"/>
  <c r="W764" i="15"/>
  <c r="X764" i="15" s="1"/>
  <c r="W656" i="15"/>
  <c r="X656" i="15" s="1"/>
  <c r="W984" i="15"/>
  <c r="X984" i="15" s="1"/>
  <c r="T353" i="15"/>
  <c r="T829" i="15"/>
  <c r="T489" i="15"/>
  <c r="W423" i="15"/>
  <c r="X423" i="15" s="1"/>
  <c r="T841" i="15"/>
  <c r="W951" i="15"/>
  <c r="X951" i="15" s="1"/>
  <c r="W693" i="15"/>
  <c r="X693" i="15" s="1"/>
  <c r="W617" i="15"/>
  <c r="X617" i="15" s="1"/>
  <c r="T59" i="15"/>
  <c r="W930" i="15"/>
  <c r="X930" i="15" s="1"/>
  <c r="W409" i="15"/>
  <c r="X409" i="15" s="1"/>
  <c r="W412" i="15"/>
  <c r="X412" i="15" s="1"/>
  <c r="T107" i="15"/>
  <c r="T851" i="15"/>
  <c r="T621" i="15"/>
  <c r="W868" i="15"/>
  <c r="X868" i="15" s="1"/>
  <c r="T155" i="15"/>
  <c r="T219" i="15"/>
  <c r="T491" i="15"/>
  <c r="W169" i="15"/>
  <c r="X169" i="15" s="1"/>
  <c r="T818" i="15"/>
  <c r="T319" i="15"/>
  <c r="T613" i="15"/>
  <c r="W188" i="15"/>
  <c r="X188" i="15" s="1"/>
  <c r="T297" i="15"/>
  <c r="T408" i="15"/>
  <c r="T388" i="15"/>
  <c r="T605" i="15"/>
  <c r="W268" i="15"/>
  <c r="X268" i="15" s="1"/>
  <c r="W228" i="15"/>
  <c r="X228" i="15" s="1"/>
  <c r="W953" i="15"/>
  <c r="X953" i="15" s="1"/>
  <c r="W497" i="15"/>
  <c r="X497" i="15" s="1"/>
  <c r="T833" i="15"/>
  <c r="W502" i="15"/>
  <c r="X502" i="15" s="1"/>
  <c r="W534" i="15"/>
  <c r="X534" i="15" s="1"/>
  <c r="W211" i="15"/>
  <c r="X211" i="15" s="1"/>
  <c r="W802" i="15"/>
  <c r="X802" i="15" s="1"/>
  <c r="W872" i="15"/>
  <c r="X872" i="15" s="1"/>
  <c r="W338" i="15"/>
  <c r="X338" i="15" s="1"/>
  <c r="W179" i="15"/>
  <c r="X179" i="15" s="1"/>
  <c r="T611" i="15"/>
  <c r="W825" i="15"/>
  <c r="X825" i="15" s="1"/>
  <c r="T302" i="15"/>
  <c r="W187" i="15"/>
  <c r="X187" i="15" s="1"/>
  <c r="T602" i="15"/>
  <c r="T170" i="15"/>
  <c r="T581" i="15"/>
  <c r="T823" i="15"/>
  <c r="T246" i="15"/>
  <c r="W425" i="15"/>
  <c r="X425" i="15" s="1"/>
  <c r="W396" i="15"/>
  <c r="X396" i="15" s="1"/>
  <c r="T19" i="15"/>
  <c r="T941" i="15"/>
  <c r="T828" i="15"/>
  <c r="W107" i="15"/>
  <c r="X107" i="15" s="1"/>
  <c r="W973" i="15"/>
  <c r="X973" i="15" s="1"/>
  <c r="W491" i="15"/>
  <c r="X491" i="15" s="1"/>
  <c r="W818" i="15"/>
  <c r="X818" i="15" s="1"/>
  <c r="W11" i="15"/>
  <c r="X11" i="15" s="1"/>
  <c r="T444" i="15"/>
  <c r="T715" i="15"/>
  <c r="W195" i="15"/>
  <c r="X195" i="15" s="1"/>
  <c r="W498" i="15"/>
  <c r="X498" i="15" s="1"/>
  <c r="T645" i="15"/>
  <c r="T746" i="15"/>
  <c r="T131" i="15"/>
  <c r="T882" i="15"/>
  <c r="T390" i="15"/>
  <c r="W328" i="15"/>
  <c r="X328" i="15" s="1"/>
  <c r="W833" i="15"/>
  <c r="X833" i="15" s="1"/>
  <c r="T278" i="15"/>
  <c r="W899" i="15"/>
  <c r="X899" i="15" s="1"/>
  <c r="T502" i="15"/>
  <c r="T820" i="15"/>
  <c r="T780" i="15"/>
  <c r="W856" i="15"/>
  <c r="X856" i="15" s="1"/>
  <c r="T338" i="15"/>
  <c r="T603" i="15"/>
  <c r="W812" i="15"/>
  <c r="X812" i="15" s="1"/>
  <c r="T99" i="15"/>
  <c r="W302" i="15"/>
  <c r="X302" i="15" s="1"/>
  <c r="W416" i="15"/>
  <c r="X416" i="15" s="1"/>
  <c r="W170" i="15"/>
  <c r="X170" i="15" s="1"/>
  <c r="W441" i="15"/>
  <c r="X441" i="15" s="1"/>
  <c r="T990" i="15"/>
  <c r="W823" i="15"/>
  <c r="X823" i="15" s="1"/>
  <c r="T610" i="15"/>
  <c r="W379" i="15"/>
  <c r="X379" i="15" s="1"/>
  <c r="W804" i="15"/>
  <c r="X804" i="15" s="1"/>
  <c r="W236" i="15"/>
  <c r="X236" i="15" s="1"/>
  <c r="T853" i="15"/>
  <c r="T409" i="15"/>
  <c r="W246" i="15"/>
  <c r="X246" i="15" s="1"/>
  <c r="T398" i="15"/>
  <c r="W828" i="15"/>
  <c r="X828" i="15" s="1"/>
  <c r="W759" i="15"/>
  <c r="X759" i="15" s="1"/>
  <c r="T139" i="15"/>
  <c r="T341" i="15"/>
  <c r="T419" i="15"/>
  <c r="T898" i="15"/>
  <c r="W919" i="15"/>
  <c r="X919" i="15" s="1"/>
  <c r="T66" i="15"/>
  <c r="T642" i="15"/>
  <c r="T305" i="15"/>
  <c r="W715" i="15"/>
  <c r="X715" i="15" s="1"/>
  <c r="T484" i="15"/>
  <c r="W6" i="15"/>
  <c r="X6" i="15" s="1"/>
  <c r="T6" i="15"/>
  <c r="T906" i="15"/>
  <c r="T695" i="15"/>
  <c r="W553" i="15"/>
  <c r="X553" i="15" s="1"/>
  <c r="T586" i="15"/>
  <c r="T618" i="15"/>
  <c r="T709" i="15"/>
  <c r="T624" i="15"/>
  <c r="T52" i="15"/>
  <c r="T667" i="15"/>
  <c r="T14" i="15"/>
  <c r="T904" i="15"/>
  <c r="T674" i="15"/>
  <c r="T321" i="15"/>
  <c r="W433" i="15"/>
  <c r="X433" i="15" s="1"/>
  <c r="T317" i="15"/>
  <c r="T824" i="15"/>
  <c r="T220" i="15"/>
  <c r="T648" i="15"/>
  <c r="T782" i="15"/>
  <c r="T634" i="15"/>
  <c r="T976" i="15"/>
  <c r="W435" i="15"/>
  <c r="X435" i="15" s="1"/>
  <c r="T441" i="15"/>
  <c r="T666" i="15"/>
  <c r="W990" i="15"/>
  <c r="X990" i="15" s="1"/>
  <c r="T810" i="15"/>
  <c r="W622" i="15"/>
  <c r="X622" i="15" s="1"/>
  <c r="T451" i="15"/>
  <c r="W859" i="15"/>
  <c r="X859" i="15" s="1"/>
  <c r="T874" i="15"/>
  <c r="W430" i="15"/>
  <c r="X430" i="15" s="1"/>
  <c r="T91" i="15"/>
  <c r="W273" i="15"/>
  <c r="X273" i="15" s="1"/>
  <c r="T356" i="15"/>
  <c r="W536" i="15"/>
  <c r="X536" i="15" s="1"/>
  <c r="T349" i="15"/>
  <c r="W691" i="15"/>
  <c r="X691" i="15" s="1"/>
  <c r="T869" i="15"/>
  <c r="W465" i="15"/>
  <c r="X465" i="15" s="1"/>
  <c r="T932" i="15"/>
  <c r="T570" i="15"/>
  <c r="W249" i="15"/>
  <c r="X249" i="15" s="1"/>
  <c r="W954" i="15"/>
  <c r="X954" i="15" s="1"/>
  <c r="T440" i="15"/>
  <c r="W569" i="15"/>
  <c r="X569" i="15" s="1"/>
  <c r="T420" i="15"/>
  <c r="T704" i="15"/>
  <c r="T719" i="15"/>
  <c r="W986" i="15"/>
  <c r="X986" i="15" s="1"/>
  <c r="W373" i="15"/>
  <c r="X373" i="15" s="1"/>
  <c r="T893" i="15"/>
  <c r="W978" i="15"/>
  <c r="X978" i="15" s="1"/>
  <c r="T421" i="15"/>
  <c r="T762" i="15"/>
  <c r="W703" i="15"/>
  <c r="X703" i="15" s="1"/>
  <c r="T627" i="15"/>
  <c r="T650" i="15"/>
  <c r="W419" i="15"/>
  <c r="X419" i="15" s="1"/>
  <c r="W8" i="15"/>
  <c r="X8" i="15" s="1"/>
  <c r="T708" i="15"/>
  <c r="T295" i="15"/>
  <c r="W727" i="15"/>
  <c r="X727" i="15" s="1"/>
  <c r="W621" i="15"/>
  <c r="X621" i="15" s="1"/>
  <c r="T362" i="15"/>
  <c r="W408" i="15"/>
  <c r="X408" i="15" s="1"/>
  <c r="W155" i="15"/>
  <c r="X155" i="15" s="1"/>
  <c r="W289" i="15"/>
  <c r="X289" i="15" s="1"/>
  <c r="T728" i="15"/>
  <c r="W841" i="15"/>
  <c r="X841" i="15" s="1"/>
  <c r="T526" i="15"/>
  <c r="T364" i="15"/>
  <c r="T394" i="15"/>
  <c r="T470" i="15"/>
  <c r="T773" i="15"/>
  <c r="W324" i="15"/>
  <c r="X324" i="15" s="1"/>
  <c r="T225" i="15"/>
  <c r="W985" i="15"/>
  <c r="X985" i="15" s="1"/>
  <c r="W630" i="15"/>
  <c r="X630" i="15" s="1"/>
  <c r="T11" i="15"/>
  <c r="W938" i="15"/>
  <c r="X938" i="15" s="1"/>
  <c r="T306" i="15"/>
  <c r="T979" i="15"/>
  <c r="T962" i="15"/>
  <c r="W955" i="15"/>
  <c r="X955" i="15" s="1"/>
  <c r="T850" i="15"/>
  <c r="T717" i="15"/>
  <c r="W238" i="15"/>
  <c r="X238" i="15" s="1"/>
  <c r="T649" i="15"/>
  <c r="T287" i="15"/>
  <c r="T783" i="15"/>
  <c r="W746" i="15"/>
  <c r="X746" i="15" s="1"/>
  <c r="W305" i="15"/>
  <c r="X305" i="15" s="1"/>
  <c r="W239" i="15"/>
  <c r="X239" i="15" s="1"/>
  <c r="T545" i="15"/>
  <c r="T597" i="15"/>
  <c r="T83" i="15"/>
  <c r="W484" i="15"/>
  <c r="X484" i="15" s="1"/>
  <c r="T647" i="15"/>
  <c r="W997" i="15"/>
  <c r="X997" i="15" s="1"/>
  <c r="T756" i="15"/>
  <c r="W352" i="15"/>
  <c r="X352" i="15" s="1"/>
  <c r="T372" i="15"/>
  <c r="T350" i="15"/>
  <c r="W906" i="15"/>
  <c r="X906" i="15" s="1"/>
  <c r="W695" i="15"/>
  <c r="X695" i="15" s="1"/>
  <c r="W494" i="15"/>
  <c r="X494" i="15" s="1"/>
  <c r="W969" i="15"/>
  <c r="X969" i="15" s="1"/>
  <c r="W586" i="15"/>
  <c r="X586" i="15" s="1"/>
  <c r="T834" i="15"/>
  <c r="W618" i="15"/>
  <c r="X618" i="15" s="1"/>
  <c r="T205" i="15"/>
  <c r="T889" i="15"/>
  <c r="W709" i="15"/>
  <c r="X709" i="15" s="1"/>
  <c r="T497" i="15"/>
  <c r="T838" i="15"/>
  <c r="T685" i="15"/>
  <c r="W624" i="15"/>
  <c r="X624" i="15" s="1"/>
  <c r="W52" i="15"/>
  <c r="X52" i="15" s="1"/>
  <c r="T538" i="15"/>
  <c r="T899" i="15"/>
  <c r="T574" i="15"/>
  <c r="T981" i="15"/>
  <c r="W897" i="15"/>
  <c r="X897" i="15" s="1"/>
  <c r="W626" i="15"/>
  <c r="X626" i="15" s="1"/>
  <c r="W674" i="15"/>
  <c r="X674" i="15" s="1"/>
  <c r="T924" i="15"/>
  <c r="W321" i="15"/>
  <c r="X321" i="15" s="1"/>
  <c r="T729" i="15"/>
  <c r="T439" i="15"/>
  <c r="T244" i="15"/>
  <c r="T547" i="15"/>
  <c r="W317" i="15"/>
  <c r="X317" i="15" s="1"/>
  <c r="T600" i="15"/>
  <c r="W876" i="15"/>
  <c r="X876" i="15" s="1"/>
  <c r="W824" i="15"/>
  <c r="X824" i="15" s="1"/>
  <c r="W625" i="15"/>
  <c r="X625" i="15" s="1"/>
  <c r="W220" i="15"/>
  <c r="X220" i="15" s="1"/>
  <c r="W648" i="15"/>
  <c r="X648" i="15" s="1"/>
  <c r="W603" i="15"/>
  <c r="X603" i="15" s="1"/>
  <c r="T812" i="15"/>
  <c r="T179" i="15"/>
  <c r="T528" i="15"/>
  <c r="T819" i="15"/>
  <c r="T223" i="15"/>
  <c r="T825" i="15"/>
  <c r="W782" i="15"/>
  <c r="X782" i="15" s="1"/>
  <c r="T641" i="15"/>
  <c r="W634" i="15"/>
  <c r="X634" i="15" s="1"/>
  <c r="T416" i="15"/>
  <c r="T551" i="15"/>
  <c r="W976" i="15"/>
  <c r="X976" i="15" s="1"/>
  <c r="W666" i="15"/>
  <c r="X666" i="15" s="1"/>
  <c r="W810" i="15"/>
  <c r="X810" i="15" s="1"/>
  <c r="W610" i="15"/>
  <c r="X610" i="15" s="1"/>
  <c r="W935" i="15"/>
  <c r="X935" i="15" s="1"/>
  <c r="W451" i="15"/>
  <c r="X451" i="15" s="1"/>
  <c r="W874" i="15"/>
  <c r="X874" i="15" s="1"/>
  <c r="T520" i="15"/>
  <c r="T430" i="15"/>
  <c r="W91" i="15"/>
  <c r="X91" i="15" s="1"/>
  <c r="W943" i="15"/>
  <c r="X943" i="15" s="1"/>
  <c r="W356" i="15"/>
  <c r="X356" i="15" s="1"/>
  <c r="T804" i="15"/>
  <c r="W349" i="15"/>
  <c r="X349" i="15" s="1"/>
  <c r="W869" i="15"/>
  <c r="X869" i="15" s="1"/>
  <c r="T830" i="15"/>
  <c r="W932" i="15"/>
  <c r="X932" i="15" s="1"/>
  <c r="W724" i="15"/>
  <c r="X724" i="15" s="1"/>
  <c r="W570" i="15"/>
  <c r="X570" i="15" s="1"/>
  <c r="T849" i="15"/>
  <c r="W651" i="15"/>
  <c r="X651" i="15" s="1"/>
  <c r="W440" i="15"/>
  <c r="X440" i="15" s="1"/>
  <c r="T843" i="15"/>
  <c r="W420" i="15"/>
  <c r="X420" i="15" s="1"/>
  <c r="W704" i="15"/>
  <c r="X704" i="15" s="1"/>
  <c r="W719" i="15"/>
  <c r="X719" i="15" s="1"/>
  <c r="T679" i="15"/>
  <c r="T772" i="15"/>
  <c r="W893" i="15"/>
  <c r="X893" i="15" s="1"/>
  <c r="T257" i="15"/>
  <c r="T759" i="15"/>
  <c r="W421" i="15"/>
  <c r="X421" i="15" s="1"/>
  <c r="T260" i="15"/>
  <c r="T703" i="15"/>
  <c r="W417" i="15"/>
  <c r="X417" i="15" s="1"/>
  <c r="T614" i="15"/>
  <c r="W650" i="15"/>
  <c r="X650" i="15" s="1"/>
  <c r="T807" i="15"/>
  <c r="W708" i="15"/>
  <c r="X708" i="15" s="1"/>
  <c r="W295" i="15"/>
  <c r="X295" i="15" s="1"/>
  <c r="W913" i="15"/>
  <c r="X913" i="15" s="1"/>
  <c r="T809" i="15"/>
  <c r="T727" i="15"/>
  <c r="W362" i="15"/>
  <c r="X362" i="15" s="1"/>
  <c r="T868" i="15"/>
  <c r="T343" i="15"/>
  <c r="T873" i="15"/>
  <c r="W345" i="15"/>
  <c r="X345" i="15" s="1"/>
  <c r="W728" i="15"/>
  <c r="X728" i="15" s="1"/>
  <c r="W364" i="15"/>
  <c r="X364" i="15" s="1"/>
  <c r="W401" i="15"/>
  <c r="X401" i="15" s="1"/>
  <c r="W394" i="15"/>
  <c r="X394" i="15" s="1"/>
  <c r="W773" i="15"/>
  <c r="X773" i="15" s="1"/>
  <c r="T35" i="15"/>
  <c r="W225" i="15"/>
  <c r="X225" i="15" s="1"/>
  <c r="W659" i="15"/>
  <c r="X659" i="15" s="1"/>
  <c r="T938" i="15"/>
  <c r="W979" i="15"/>
  <c r="X979" i="15" s="1"/>
  <c r="W850" i="15"/>
  <c r="X850" i="15" s="1"/>
  <c r="W649" i="15"/>
  <c r="X649" i="15" s="1"/>
  <c r="W287" i="15"/>
  <c r="X287" i="15" s="1"/>
  <c r="W619" i="15"/>
  <c r="X619" i="15" s="1"/>
  <c r="T361" i="15"/>
  <c r="W545" i="15"/>
  <c r="X545" i="15" s="1"/>
  <c r="T446" i="15"/>
  <c r="W83" i="15"/>
  <c r="X83" i="15" s="1"/>
  <c r="T414" i="15"/>
  <c r="W647" i="15"/>
  <c r="X647" i="15" s="1"/>
  <c r="T241" i="15"/>
  <c r="W677" i="15"/>
  <c r="X677" i="15" s="1"/>
  <c r="T687" i="15"/>
  <c r="T132" i="15"/>
  <c r="T494" i="15"/>
  <c r="T969" i="15"/>
  <c r="W889" i="15"/>
  <c r="X889" i="15" s="1"/>
  <c r="T506" i="15"/>
  <c r="T476" i="15"/>
  <c r="T626" i="15"/>
  <c r="W330" i="15"/>
  <c r="X330" i="15" s="1"/>
  <c r="T533" i="15"/>
  <c r="W439" i="15"/>
  <c r="X439" i="15" s="1"/>
  <c r="T357" i="15"/>
  <c r="W547" i="15"/>
  <c r="X547" i="15" s="1"/>
  <c r="T160" i="15"/>
  <c r="T987" i="15"/>
  <c r="T360" i="15"/>
  <c r="W781" i="15"/>
  <c r="X781" i="15" s="1"/>
  <c r="T885" i="15"/>
  <c r="T237" i="15"/>
  <c r="T943" i="15"/>
  <c r="T56" i="15"/>
  <c r="T395" i="15"/>
  <c r="W24" i="15"/>
  <c r="X24" i="15" s="1"/>
  <c r="T651" i="15"/>
  <c r="T310" i="15"/>
  <c r="W679" i="15"/>
  <c r="X679" i="15" s="1"/>
  <c r="T403" i="15"/>
  <c r="W459" i="15"/>
  <c r="X459" i="15" s="1"/>
  <c r="T417" i="15"/>
  <c r="W75" i="15"/>
  <c r="X75" i="15" s="1"/>
  <c r="W714" i="15"/>
  <c r="X714" i="15" s="1"/>
  <c r="W977" i="15"/>
  <c r="X977" i="15" s="1"/>
  <c r="T365" i="15"/>
  <c r="T913" i="15"/>
  <c r="W343" i="15"/>
  <c r="X343" i="15" s="1"/>
  <c r="T525" i="15"/>
  <c r="W279" i="15"/>
  <c r="X279" i="15" s="1"/>
  <c r="W821" i="15"/>
  <c r="X821" i="15" s="1"/>
  <c r="T345" i="15"/>
  <c r="T381" i="15"/>
  <c r="T842" i="15"/>
  <c r="T124" i="15"/>
  <c r="T401" i="15"/>
  <c r="W247" i="15"/>
  <c r="X247" i="15" s="1"/>
  <c r="T286" i="15"/>
  <c r="T659" i="15"/>
  <c r="T596" i="15"/>
  <c r="W426" i="15"/>
  <c r="X426" i="15" s="1"/>
  <c r="T815" i="15"/>
  <c r="W499" i="15"/>
  <c r="X499" i="15" s="1"/>
  <c r="T619" i="15"/>
  <c r="T585" i="15"/>
  <c r="T848" i="15"/>
  <c r="W427" i="15"/>
  <c r="X427" i="15" s="1"/>
  <c r="T656" i="15"/>
  <c r="T294" i="15"/>
  <c r="T195" i="15"/>
  <c r="T677" i="15"/>
  <c r="T404" i="15"/>
  <c r="W687" i="15"/>
  <c r="X687" i="15" s="1"/>
  <c r="W132" i="15"/>
  <c r="X132" i="15" s="1"/>
  <c r="W751" i="15"/>
  <c r="X751" i="15" s="1"/>
  <c r="W694" i="15"/>
  <c r="X694" i="15" s="1"/>
  <c r="T342" i="15"/>
  <c r="W201" i="15"/>
  <c r="X201" i="15" s="1"/>
  <c r="T916" i="15"/>
  <c r="T653" i="15"/>
  <c r="T252" i="15"/>
  <c r="T363" i="15"/>
  <c r="W506" i="15"/>
  <c r="X506" i="15" s="1"/>
  <c r="T222" i="15"/>
  <c r="T956" i="15"/>
  <c r="T255" i="15"/>
  <c r="W476" i="15"/>
  <c r="X476" i="15" s="1"/>
  <c r="T481" i="15"/>
  <c r="T534" i="15"/>
  <c r="T863" i="15"/>
  <c r="T400" i="15"/>
  <c r="T330" i="15"/>
  <c r="T840" i="15"/>
  <c r="T46" i="15"/>
  <c r="W533" i="15"/>
  <c r="X533" i="15" s="1"/>
  <c r="W357" i="15"/>
  <c r="X357" i="15" s="1"/>
  <c r="T908" i="15"/>
  <c r="W160" i="15"/>
  <c r="X160" i="15" s="1"/>
  <c r="T253" i="15"/>
  <c r="W987" i="15"/>
  <c r="X987" i="15" s="1"/>
  <c r="W447" i="15"/>
  <c r="X447" i="15" s="1"/>
  <c r="W552" i="15"/>
  <c r="X552" i="15" s="1"/>
  <c r="W360" i="15"/>
  <c r="X360" i="15" s="1"/>
  <c r="T748" i="15"/>
  <c r="T778" i="15"/>
  <c r="T857" i="15"/>
  <c r="T377" i="15"/>
  <c r="T781" i="15"/>
  <c r="T384" i="15"/>
  <c r="T957" i="15"/>
  <c r="T346" i="15"/>
  <c r="T138" i="15"/>
  <c r="W806" i="15"/>
  <c r="X806" i="15" s="1"/>
  <c r="W867" i="15"/>
  <c r="X867" i="15" s="1"/>
  <c r="T411" i="15"/>
  <c r="W885" i="15"/>
  <c r="X885" i="15" s="1"/>
  <c r="T1003" i="15"/>
  <c r="T1002" i="15"/>
  <c r="W237" i="15"/>
  <c r="X237" i="15" s="1"/>
  <c r="W56" i="15"/>
  <c r="X56" i="15" s="1"/>
  <c r="T689" i="15"/>
  <c r="W395" i="15"/>
  <c r="X395" i="15" s="1"/>
  <c r="W431" i="15"/>
  <c r="X431" i="15" s="1"/>
  <c r="T681" i="15"/>
  <c r="T699" i="15"/>
  <c r="T512" i="15"/>
  <c r="T24" i="15"/>
  <c r="T550" i="15"/>
  <c r="T565" i="15"/>
  <c r="W196" i="15"/>
  <c r="X196" i="15" s="1"/>
  <c r="T639" i="15"/>
  <c r="W310" i="15"/>
  <c r="X310" i="15" s="1"/>
  <c r="T583" i="15"/>
  <c r="T1001" i="15"/>
  <c r="W403" i="15"/>
  <c r="X403" i="15" s="1"/>
  <c r="W940" i="15"/>
  <c r="X940" i="15" s="1"/>
  <c r="T714" i="15"/>
  <c r="W365" i="15"/>
  <c r="X365" i="15" s="1"/>
  <c r="W525" i="15"/>
  <c r="X525" i="15" s="1"/>
  <c r="W381" i="15"/>
  <c r="X381" i="15" s="1"/>
  <c r="W124" i="15"/>
  <c r="X124" i="15" s="1"/>
  <c r="W286" i="15"/>
  <c r="X286" i="15" s="1"/>
  <c r="W596" i="15"/>
  <c r="X596" i="15" s="1"/>
  <c r="T426" i="15"/>
  <c r="W815" i="15"/>
  <c r="X815" i="15" s="1"/>
  <c r="W585" i="15"/>
  <c r="X585" i="15" s="1"/>
  <c r="W848" i="15"/>
  <c r="X848" i="15" s="1"/>
  <c r="W294" i="15"/>
  <c r="X294" i="15" s="1"/>
  <c r="W404" i="15"/>
  <c r="X404" i="15" s="1"/>
  <c r="W541" i="15"/>
  <c r="X541" i="15" s="1"/>
  <c r="W449" i="15"/>
  <c r="X449" i="15" s="1"/>
  <c r="T607" i="15"/>
  <c r="T751" i="15"/>
  <c r="T993" i="15"/>
  <c r="T694" i="15"/>
  <c r="W342" i="15"/>
  <c r="X342" i="15" s="1"/>
  <c r="T263" i="15"/>
  <c r="W530" i="15"/>
  <c r="X530" i="15" s="1"/>
  <c r="W589" i="15"/>
  <c r="X589" i="15" s="1"/>
  <c r="W916" i="15"/>
  <c r="X916" i="15" s="1"/>
  <c r="T663" i="15"/>
  <c r="T327" i="15"/>
  <c r="T953" i="15"/>
  <c r="T890" i="15"/>
  <c r="W573" i="15"/>
  <c r="X573" i="15" s="1"/>
  <c r="W252" i="15"/>
  <c r="X252" i="15" s="1"/>
  <c r="T328" i="15"/>
  <c r="W363" i="15"/>
  <c r="X363" i="15" s="1"/>
  <c r="T300" i="15"/>
  <c r="W222" i="15"/>
  <c r="X222" i="15" s="1"/>
  <c r="T74" i="15"/>
  <c r="W956" i="15"/>
  <c r="X956" i="15" s="1"/>
  <c r="W255" i="15"/>
  <c r="X255" i="15" s="1"/>
  <c r="W900" i="15"/>
  <c r="X900" i="15" s="1"/>
  <c r="W481" i="15"/>
  <c r="X481" i="15" s="1"/>
  <c r="T188" i="15"/>
  <c r="T814" i="15"/>
  <c r="W863" i="15"/>
  <c r="X863" i="15" s="1"/>
  <c r="W738" i="15"/>
  <c r="X738" i="15" s="1"/>
  <c r="W400" i="15"/>
  <c r="X400" i="15" s="1"/>
  <c r="W840" i="15"/>
  <c r="X840" i="15" s="1"/>
  <c r="T796" i="15"/>
  <c r="T186" i="15"/>
  <c r="W908" i="15"/>
  <c r="X908" i="15" s="1"/>
  <c r="T285" i="15"/>
  <c r="T711" i="15"/>
  <c r="W587" i="15"/>
  <c r="X587" i="15" s="1"/>
  <c r="T308" i="15"/>
  <c r="W253" i="15"/>
  <c r="X253" i="15" s="1"/>
  <c r="T826" i="15"/>
  <c r="T982" i="15"/>
  <c r="T552" i="15"/>
  <c r="W207" i="15"/>
  <c r="X207" i="15" s="1"/>
  <c r="T918" i="15"/>
  <c r="W748" i="15"/>
  <c r="X748" i="15" s="1"/>
  <c r="T637" i="15"/>
  <c r="T822" i="15"/>
  <c r="W384" i="15"/>
  <c r="X384" i="15" s="1"/>
  <c r="T313" i="15"/>
  <c r="W346" i="15"/>
  <c r="X346" i="15" s="1"/>
  <c r="W138" i="15"/>
  <c r="X138" i="15" s="1"/>
  <c r="T501" i="15"/>
  <c r="W411" i="15"/>
  <c r="X411" i="15" s="1"/>
  <c r="W1003" i="15"/>
  <c r="X1003" i="15" s="1"/>
  <c r="T284" i="15"/>
  <c r="W1002" i="15"/>
  <c r="X1002" i="15" s="1"/>
  <c r="T389" i="15"/>
  <c r="W353" i="15"/>
  <c r="X353" i="15" s="1"/>
  <c r="T1005" i="15"/>
  <c r="W150" i="15"/>
  <c r="X150" i="15" s="1"/>
  <c r="W689" i="15"/>
  <c r="X689" i="15" s="1"/>
  <c r="T591" i="15"/>
  <c r="W681" i="15"/>
  <c r="X681" i="15" s="1"/>
  <c r="T380" i="15"/>
  <c r="W829" i="15"/>
  <c r="X829" i="15" s="1"/>
  <c r="W512" i="15"/>
  <c r="X512" i="15" s="1"/>
  <c r="T968" i="15"/>
  <c r="W329" i="15"/>
  <c r="X329" i="15" s="1"/>
  <c r="W550" i="15"/>
  <c r="X550" i="15" s="1"/>
  <c r="T196" i="15"/>
  <c r="T405" i="15"/>
  <c r="W639" i="15"/>
  <c r="X639" i="15" s="1"/>
  <c r="T387" i="15"/>
  <c r="W583" i="15"/>
  <c r="X583" i="15" s="1"/>
  <c r="T567" i="15"/>
  <c r="T790" i="15"/>
  <c r="W655" i="15"/>
  <c r="X655" i="15" s="1"/>
  <c r="W594" i="15"/>
  <c r="X594" i="15" s="1"/>
  <c r="W301" i="15"/>
  <c r="X301" i="15" s="1"/>
  <c r="T683" i="15"/>
  <c r="T316" i="15"/>
  <c r="T946" i="15"/>
  <c r="T698" i="15"/>
  <c r="T1000" i="15"/>
  <c r="W303" i="15"/>
  <c r="X303" i="15" s="1"/>
  <c r="T977" i="15"/>
  <c r="W851" i="15"/>
  <c r="X851" i="15" s="1"/>
  <c r="T374" i="15"/>
  <c r="T517" i="15"/>
  <c r="W473" i="15"/>
  <c r="X473" i="15" s="1"/>
  <c r="W311" i="15"/>
  <c r="X311" i="15" s="1"/>
  <c r="T682" i="15"/>
  <c r="T852" i="15"/>
  <c r="T549" i="15"/>
  <c r="T821" i="15"/>
  <c r="W794" i="15"/>
  <c r="X794" i="15" s="1"/>
  <c r="W842" i="15"/>
  <c r="X842" i="15" s="1"/>
  <c r="T934" i="15"/>
  <c r="W319" i="15"/>
  <c r="X319" i="15" s="1"/>
  <c r="T16" i="15"/>
  <c r="W580" i="15"/>
  <c r="X580" i="15" s="1"/>
  <c r="W958" i="15"/>
  <c r="X958" i="15" s="1"/>
  <c r="T559" i="15"/>
  <c r="T269" i="15"/>
  <c r="T68" i="15"/>
  <c r="T358" i="15"/>
  <c r="W723" i="15"/>
  <c r="X723" i="15" s="1"/>
  <c r="T992" i="15"/>
  <c r="W460" i="15"/>
  <c r="X460" i="15" s="1"/>
  <c r="T836" i="15"/>
  <c r="T368" i="15"/>
  <c r="T909" i="15"/>
  <c r="W561" i="15"/>
  <c r="X561" i="15" s="1"/>
  <c r="T831" i="15"/>
  <c r="W613" i="15"/>
  <c r="X613" i="15" s="1"/>
  <c r="W254" i="15"/>
  <c r="X254" i="15" s="1"/>
  <c r="T735" i="15"/>
  <c r="T732" i="15"/>
  <c r="T333" i="15"/>
  <c r="W607" i="15"/>
  <c r="X607" i="15" s="1"/>
  <c r="T553" i="15"/>
  <c r="W263" i="15"/>
  <c r="X263" i="15" s="1"/>
  <c r="T123" i="15"/>
  <c r="T950" i="15"/>
  <c r="T786" i="15"/>
  <c r="W667" i="15"/>
  <c r="X667" i="15" s="1"/>
  <c r="T900" i="15"/>
  <c r="T443" i="15"/>
  <c r="W14" i="15"/>
  <c r="X14" i="15" s="1"/>
  <c r="W904" i="15"/>
  <c r="X904" i="15" s="1"/>
  <c r="W796" i="15"/>
  <c r="X796" i="15" s="1"/>
  <c r="W186" i="15"/>
  <c r="X186" i="15" s="1"/>
  <c r="T433" i="15"/>
  <c r="W285" i="15"/>
  <c r="X285" i="15" s="1"/>
  <c r="T382" i="15"/>
  <c r="W711" i="15"/>
  <c r="X711" i="15" s="1"/>
  <c r="W308" i="15"/>
  <c r="X308" i="15" s="1"/>
  <c r="T475" i="15"/>
  <c r="W982" i="15"/>
  <c r="X982" i="15" s="1"/>
  <c r="W922" i="15"/>
  <c r="X922" i="15" s="1"/>
  <c r="T498" i="15"/>
  <c r="T274" i="15"/>
  <c r="T861" i="15"/>
  <c r="W637" i="15"/>
  <c r="X637" i="15" s="1"/>
  <c r="T912" i="15"/>
  <c r="T115" i="15"/>
  <c r="W822" i="15"/>
  <c r="X822" i="15" s="1"/>
  <c r="T947" i="15"/>
  <c r="T984" i="15"/>
  <c r="W313" i="15"/>
  <c r="X313" i="15" s="1"/>
  <c r="T844" i="15"/>
  <c r="W501" i="15"/>
  <c r="X501" i="15" s="1"/>
  <c r="T622" i="15"/>
  <c r="W284" i="15"/>
  <c r="X284" i="15" s="1"/>
  <c r="W389" i="15"/>
  <c r="X389" i="15" s="1"/>
  <c r="W1005" i="15"/>
  <c r="X1005" i="15" s="1"/>
  <c r="W591" i="15"/>
  <c r="X591" i="15" s="1"/>
  <c r="W380" i="15"/>
  <c r="X380" i="15" s="1"/>
  <c r="W968" i="15"/>
  <c r="X968" i="15" s="1"/>
  <c r="T954" i="15"/>
  <c r="W405" i="15"/>
  <c r="X405" i="15" s="1"/>
  <c r="W387" i="15"/>
  <c r="X387" i="15" s="1"/>
  <c r="T978" i="15"/>
  <c r="W683" i="15"/>
  <c r="X683" i="15" s="1"/>
  <c r="W762" i="15"/>
  <c r="X762" i="15" s="1"/>
  <c r="W316" i="15"/>
  <c r="X316" i="15" s="1"/>
  <c r="W627" i="15"/>
  <c r="X627" i="15" s="1"/>
  <c r="W1000" i="15"/>
  <c r="X1000" i="15" s="1"/>
  <c r="W374" i="15"/>
  <c r="X374" i="15" s="1"/>
  <c r="W517" i="15"/>
  <c r="X517" i="15" s="1"/>
  <c r="W682" i="15"/>
  <c r="X682" i="15" s="1"/>
  <c r="W852" i="15"/>
  <c r="X852" i="15" s="1"/>
  <c r="W549" i="15"/>
  <c r="X549" i="15" s="1"/>
  <c r="T794" i="15"/>
  <c r="W526" i="15"/>
  <c r="X526" i="15" s="1"/>
  <c r="W470" i="15"/>
  <c r="X470" i="15" s="1"/>
  <c r="W559" i="15"/>
  <c r="X559" i="15" s="1"/>
  <c r="W269" i="15"/>
  <c r="X269" i="15" s="1"/>
  <c r="W68" i="15"/>
  <c r="X68" i="15" s="1"/>
  <c r="W306" i="15"/>
  <c r="X306" i="15" s="1"/>
  <c r="W358" i="15"/>
  <c r="X358" i="15" s="1"/>
  <c r="T955" i="15"/>
  <c r="W992" i="15"/>
  <c r="X992" i="15" s="1"/>
  <c r="W836" i="15"/>
  <c r="X836" i="15" s="1"/>
  <c r="W783" i="15"/>
  <c r="X783" i="15" s="1"/>
  <c r="W368" i="15"/>
  <c r="X368" i="15" s="1"/>
  <c r="W909" i="15"/>
  <c r="X909" i="15" s="1"/>
  <c r="W831" i="15"/>
  <c r="X831" i="15" s="1"/>
  <c r="W597" i="15"/>
  <c r="X597" i="15" s="1"/>
  <c r="W735" i="15"/>
  <c r="X735" i="15" s="1"/>
  <c r="W732" i="15"/>
  <c r="X732" i="15" s="1"/>
  <c r="W333" i="15"/>
  <c r="X333" i="15" s="1"/>
  <c r="S49" i="14"/>
  <c r="V49" i="14" s="1"/>
  <c r="U49" i="14"/>
  <c r="S587" i="14"/>
  <c r="V587" i="14" s="1"/>
  <c r="U587" i="14"/>
  <c r="U522" i="14"/>
  <c r="S522" i="14"/>
  <c r="V522" i="14" s="1"/>
  <c r="U418" i="14"/>
  <c r="S418" i="14"/>
  <c r="V418" i="14" s="1"/>
  <c r="S468" i="14"/>
  <c r="V468" i="14" s="1"/>
  <c r="U468" i="14"/>
  <c r="U207" i="14"/>
  <c r="S207" i="14"/>
  <c r="V207" i="14" s="1"/>
  <c r="U158" i="14"/>
  <c r="S158" i="14"/>
  <c r="V158" i="14" s="1"/>
  <c r="U690" i="14"/>
  <c r="S690" i="14"/>
  <c r="V690" i="14" s="1"/>
  <c r="U413" i="14"/>
  <c r="S413" i="14"/>
  <c r="V413" i="14" s="1"/>
  <c r="U975" i="14"/>
  <c r="S975" i="14"/>
  <c r="V975" i="14" s="1"/>
  <c r="U210" i="14"/>
  <c r="T210" i="14"/>
  <c r="S210" i="14"/>
  <c r="V210" i="14" s="1"/>
  <c r="S414" i="14"/>
  <c r="V414" i="14" s="1"/>
  <c r="U414" i="14"/>
  <c r="S525" i="14"/>
  <c r="V525" i="14" s="1"/>
  <c r="U525" i="14"/>
  <c r="T286" i="14"/>
  <c r="S286" i="14"/>
  <c r="V286" i="14" s="1"/>
  <c r="U286" i="14"/>
  <c r="W286" i="14" s="1"/>
  <c r="X286" i="14" s="1"/>
  <c r="U797" i="14"/>
  <c r="S797" i="14"/>
  <c r="V797" i="14" s="1"/>
  <c r="U121" i="14"/>
  <c r="S121" i="14"/>
  <c r="V121" i="14" s="1"/>
  <c r="S233" i="14"/>
  <c r="V233" i="14" s="1"/>
  <c r="U233" i="14"/>
  <c r="W233" i="14" s="1"/>
  <c r="X233" i="14" s="1"/>
  <c r="U631" i="14"/>
  <c r="S631" i="14"/>
  <c r="V631" i="14" s="1"/>
  <c r="S886" i="14"/>
  <c r="V886" i="14" s="1"/>
  <c r="U886" i="14"/>
  <c r="S843" i="14"/>
  <c r="V843" i="14" s="1"/>
  <c r="U843" i="14"/>
  <c r="U202" i="14"/>
  <c r="W202" i="14" s="1"/>
  <c r="X202" i="14" s="1"/>
  <c r="S202" i="14"/>
  <c r="V202" i="14" s="1"/>
  <c r="U420" i="14"/>
  <c r="S420" i="14"/>
  <c r="V420" i="14" s="1"/>
  <c r="U922" i="14"/>
  <c r="S922" i="14"/>
  <c r="V922" i="14" s="1"/>
  <c r="S249" i="14"/>
  <c r="V249" i="14" s="1"/>
  <c r="U249" i="14"/>
  <c r="U101" i="14"/>
  <c r="S101" i="14"/>
  <c r="V101" i="14" s="1"/>
  <c r="U199" i="14"/>
  <c r="T199" i="14"/>
  <c r="S199" i="14"/>
  <c r="V199" i="14" s="1"/>
  <c r="S680" i="14"/>
  <c r="V680" i="14" s="1"/>
  <c r="U680" i="14"/>
  <c r="U200" i="14"/>
  <c r="S200" i="14"/>
  <c r="V200" i="14" s="1"/>
  <c r="U972" i="14"/>
  <c r="T972" i="14"/>
  <c r="S972" i="14"/>
  <c r="V972" i="14" s="1"/>
  <c r="U96" i="14"/>
  <c r="W96" i="14" s="1"/>
  <c r="X96" i="14" s="1"/>
  <c r="S96" i="14"/>
  <c r="V96" i="14" s="1"/>
  <c r="U622" i="14"/>
  <c r="S622" i="14"/>
  <c r="V622" i="14" s="1"/>
  <c r="U148" i="14"/>
  <c r="S148" i="14"/>
  <c r="V148" i="14" s="1"/>
  <c r="U853" i="14"/>
  <c r="S853" i="14"/>
  <c r="V853" i="14" s="1"/>
  <c r="U1004" i="14"/>
  <c r="T1004" i="14"/>
  <c r="S1004" i="14"/>
  <c r="V1004" i="14" s="1"/>
  <c r="U901" i="14"/>
  <c r="W901" i="14" s="1"/>
  <c r="X901" i="14" s="1"/>
  <c r="S901" i="14"/>
  <c r="V901" i="14" s="1"/>
  <c r="U796" i="14"/>
  <c r="T796" i="14"/>
  <c r="S796" i="14"/>
  <c r="V796" i="14" s="1"/>
  <c r="U645" i="14"/>
  <c r="S645" i="14"/>
  <c r="V645" i="14" s="1"/>
  <c r="T742" i="14"/>
  <c r="S742" i="14"/>
  <c r="V742" i="14" s="1"/>
  <c r="U742" i="14"/>
  <c r="W742" i="14" s="1"/>
  <c r="X742" i="14" s="1"/>
  <c r="V1003" i="14"/>
  <c r="T1003" i="14"/>
  <c r="U60" i="14"/>
  <c r="S60" i="14"/>
  <c r="V60" i="14" s="1"/>
  <c r="S544" i="14"/>
  <c r="V544" i="14" s="1"/>
  <c r="U544" i="14"/>
  <c r="V644" i="14"/>
  <c r="T644" i="14"/>
  <c r="U954" i="14"/>
  <c r="W954" i="14" s="1"/>
  <c r="X954" i="14" s="1"/>
  <c r="S954" i="14"/>
  <c r="V954" i="14" s="1"/>
  <c r="V63" i="14"/>
  <c r="W63" i="14" s="1"/>
  <c r="X63" i="14" s="1"/>
  <c r="T63" i="14"/>
  <c r="U265" i="14"/>
  <c r="W265" i="14" s="1"/>
  <c r="X265" i="14" s="1"/>
  <c r="S265" i="14"/>
  <c r="V265" i="14" s="1"/>
  <c r="U347" i="14"/>
  <c r="S347" i="14"/>
  <c r="V347" i="14" s="1"/>
  <c r="S709" i="14"/>
  <c r="V709" i="14" s="1"/>
  <c r="U709" i="14"/>
  <c r="U605" i="14"/>
  <c r="S605" i="14"/>
  <c r="V605" i="14" s="1"/>
  <c r="U871" i="14"/>
  <c r="S871" i="14"/>
  <c r="V871" i="14" s="1"/>
  <c r="V961" i="14"/>
  <c r="T961" i="14"/>
  <c r="S21" i="14"/>
  <c r="V21" i="14" s="1"/>
  <c r="U21" i="14"/>
  <c r="U117" i="14"/>
  <c r="W117" i="14" s="1"/>
  <c r="X117" i="14" s="1"/>
  <c r="S117" i="14"/>
  <c r="V117" i="14" s="1"/>
  <c r="U190" i="14"/>
  <c r="T190" i="14"/>
  <c r="S190" i="14"/>
  <c r="V190" i="14" s="1"/>
  <c r="T220" i="14"/>
  <c r="S220" i="14"/>
  <c r="V220" i="14" s="1"/>
  <c r="U220" i="14"/>
  <c r="W220" i="14" s="1"/>
  <c r="X220" i="14" s="1"/>
  <c r="U309" i="14"/>
  <c r="S309" i="14"/>
  <c r="V309" i="14" s="1"/>
  <c r="S365" i="14"/>
  <c r="V365" i="14" s="1"/>
  <c r="U365" i="14"/>
  <c r="T365" i="14"/>
  <c r="U735" i="14"/>
  <c r="S735" i="14"/>
  <c r="V735" i="14" s="1"/>
  <c r="U494" i="14"/>
  <c r="S494" i="14"/>
  <c r="V494" i="14" s="1"/>
  <c r="V545" i="14"/>
  <c r="T545" i="14"/>
  <c r="U608" i="14"/>
  <c r="S608" i="14"/>
  <c r="V608" i="14" s="1"/>
  <c r="V750" i="14"/>
  <c r="T750" i="14"/>
  <c r="S734" i="14"/>
  <c r="V734" i="14" s="1"/>
  <c r="U734" i="14"/>
  <c r="S855" i="14"/>
  <c r="V855" i="14" s="1"/>
  <c r="U855" i="14"/>
  <c r="S899" i="14"/>
  <c r="V899" i="14" s="1"/>
  <c r="U899" i="14"/>
  <c r="U68" i="14"/>
  <c r="T68" i="14"/>
  <c r="S68" i="14"/>
  <c r="V68" i="14" s="1"/>
  <c r="U46" i="14"/>
  <c r="W46" i="14" s="1"/>
  <c r="X46" i="14" s="1"/>
  <c r="T46" i="14"/>
  <c r="S46" i="14"/>
  <c r="V46" i="14" s="1"/>
  <c r="S82" i="14"/>
  <c r="V82" i="14" s="1"/>
  <c r="U82" i="14"/>
  <c r="U132" i="14"/>
  <c r="W132" i="14" s="1"/>
  <c r="X132" i="14" s="1"/>
  <c r="S132" i="14"/>
  <c r="V132" i="14" s="1"/>
  <c r="T132" i="14"/>
  <c r="U251" i="14"/>
  <c r="W251" i="14" s="1"/>
  <c r="X251" i="14" s="1"/>
  <c r="S251" i="14"/>
  <c r="V251" i="14" s="1"/>
  <c r="S374" i="14"/>
  <c r="V374" i="14" s="1"/>
  <c r="U374" i="14"/>
  <c r="U396" i="14"/>
  <c r="S396" i="14"/>
  <c r="V396" i="14" s="1"/>
  <c r="S472" i="14"/>
  <c r="V472" i="14" s="1"/>
  <c r="U472" i="14"/>
  <c r="S389" i="14"/>
  <c r="V389" i="14" s="1"/>
  <c r="U389" i="14"/>
  <c r="U836" i="14"/>
  <c r="W836" i="14" s="1"/>
  <c r="X836" i="14" s="1"/>
  <c r="S836" i="14"/>
  <c r="V836" i="14" s="1"/>
  <c r="U798" i="14"/>
  <c r="T798" i="14"/>
  <c r="S798" i="14"/>
  <c r="V798" i="14" s="1"/>
  <c r="U978" i="14"/>
  <c r="W978" i="14" s="1"/>
  <c r="X978" i="14" s="1"/>
  <c r="S978" i="14"/>
  <c r="V978" i="14" s="1"/>
  <c r="U910" i="14"/>
  <c r="W910" i="14" s="1"/>
  <c r="X910" i="14" s="1"/>
  <c r="S910" i="14"/>
  <c r="V910" i="14" s="1"/>
  <c r="U28" i="14"/>
  <c r="S28" i="14"/>
  <c r="V28" i="14" s="1"/>
  <c r="U128" i="14"/>
  <c r="S128" i="14"/>
  <c r="V128" i="14" s="1"/>
  <c r="U699" i="14"/>
  <c r="S699" i="14"/>
  <c r="V699" i="14" s="1"/>
  <c r="S985" i="14"/>
  <c r="V985" i="14" s="1"/>
  <c r="U985" i="14"/>
  <c r="U84" i="14"/>
  <c r="T84" i="14"/>
  <c r="S84" i="14"/>
  <c r="V84" i="14" s="1"/>
  <c r="V152" i="14"/>
  <c r="T152" i="14"/>
  <c r="S52" i="14"/>
  <c r="V52" i="14" s="1"/>
  <c r="U52" i="14"/>
  <c r="U372" i="14"/>
  <c r="S372" i="14"/>
  <c r="V372" i="14" s="1"/>
  <c r="U191" i="14"/>
  <c r="W191" i="14" s="1"/>
  <c r="X191" i="14" s="1"/>
  <c r="T191" i="14"/>
  <c r="S191" i="14"/>
  <c r="V191" i="14" s="1"/>
  <c r="S357" i="14"/>
  <c r="V357" i="14" s="1"/>
  <c r="U357" i="14"/>
  <c r="U481" i="14"/>
  <c r="W481" i="14" s="1"/>
  <c r="X481" i="14" s="1"/>
  <c r="S481" i="14"/>
  <c r="V481" i="14" s="1"/>
  <c r="U640" i="14"/>
  <c r="S640" i="14"/>
  <c r="V640" i="14" s="1"/>
  <c r="U775" i="14"/>
  <c r="S775" i="14"/>
  <c r="V775" i="14" s="1"/>
  <c r="V694" i="14"/>
  <c r="T694" i="14"/>
  <c r="S452" i="14"/>
  <c r="V452" i="14" s="1"/>
  <c r="U452" i="14"/>
  <c r="T452" i="14"/>
  <c r="U817" i="14"/>
  <c r="S817" i="14"/>
  <c r="V817" i="14" s="1"/>
  <c r="U9" i="14"/>
  <c r="S9" i="14"/>
  <c r="V9" i="14" s="1"/>
  <c r="V153" i="14"/>
  <c r="T153" i="14"/>
  <c r="V187" i="14"/>
  <c r="T187" i="14"/>
  <c r="U787" i="14"/>
  <c r="W787" i="14" s="1"/>
  <c r="X787" i="14" s="1"/>
  <c r="S787" i="14"/>
  <c r="V787" i="14" s="1"/>
  <c r="U109" i="14"/>
  <c r="S109" i="14"/>
  <c r="V109" i="14" s="1"/>
  <c r="U42" i="14"/>
  <c r="S42" i="14"/>
  <c r="V42" i="14" s="1"/>
  <c r="U216" i="14"/>
  <c r="T216" i="14"/>
  <c r="S216" i="14"/>
  <c r="V216" i="14" s="1"/>
  <c r="U266" i="14"/>
  <c r="T266" i="14"/>
  <c r="S266" i="14"/>
  <c r="V266" i="14" s="1"/>
  <c r="S561" i="14"/>
  <c r="V561" i="14" s="1"/>
  <c r="U561" i="14"/>
  <c r="S536" i="14"/>
  <c r="V536" i="14" s="1"/>
  <c r="U536" i="14"/>
  <c r="S612" i="14"/>
  <c r="V612" i="14" s="1"/>
  <c r="U612" i="14"/>
  <c r="S751" i="14"/>
  <c r="V751" i="14" s="1"/>
  <c r="U751" i="14"/>
  <c r="U723" i="14"/>
  <c r="S723" i="14"/>
  <c r="V723" i="14" s="1"/>
  <c r="W1003" i="14"/>
  <c r="X1003" i="14" s="1"/>
  <c r="V102" i="14"/>
  <c r="T102" i="14"/>
  <c r="S48" i="14"/>
  <c r="V48" i="14" s="1"/>
  <c r="U48" i="14"/>
  <c r="W153" i="14"/>
  <c r="X153" i="14" s="1"/>
  <c r="W187" i="14"/>
  <c r="X187" i="14" s="1"/>
  <c r="T252" i="14"/>
  <c r="S291" i="14"/>
  <c r="V291" i="14" s="1"/>
  <c r="U291" i="14"/>
  <c r="U707" i="14"/>
  <c r="S707" i="14"/>
  <c r="V707" i="14" s="1"/>
  <c r="S29" i="14"/>
  <c r="V29" i="14" s="1"/>
  <c r="U29" i="14"/>
  <c r="T29" i="14"/>
  <c r="T66" i="14"/>
  <c r="U66" i="14"/>
  <c r="W66" i="14" s="1"/>
  <c r="X66" i="14" s="1"/>
  <c r="S66" i="14"/>
  <c r="V66" i="14" s="1"/>
  <c r="T236" i="14"/>
  <c r="U236" i="14"/>
  <c r="S236" i="14"/>
  <c r="V236" i="14" s="1"/>
  <c r="S341" i="14"/>
  <c r="V341" i="14" s="1"/>
  <c r="U341" i="14"/>
  <c r="S541" i="14"/>
  <c r="V541" i="14" s="1"/>
  <c r="U541" i="14"/>
  <c r="U639" i="14"/>
  <c r="S639" i="14"/>
  <c r="V639" i="14" s="1"/>
  <c r="U740" i="14"/>
  <c r="S740" i="14"/>
  <c r="V740" i="14" s="1"/>
  <c r="S891" i="14"/>
  <c r="V891" i="14" s="1"/>
  <c r="U891" i="14"/>
  <c r="S928" i="14"/>
  <c r="V928" i="14" s="1"/>
  <c r="U928" i="14"/>
  <c r="U1002" i="14"/>
  <c r="S1002" i="14"/>
  <c r="V1002" i="14" s="1"/>
  <c r="T984" i="14"/>
  <c r="S984" i="14"/>
  <c r="V984" i="14" s="1"/>
  <c r="U984" i="14"/>
  <c r="U23" i="14"/>
  <c r="W23" i="14" s="1"/>
  <c r="X23" i="14" s="1"/>
  <c r="S23" i="14"/>
  <c r="V23" i="14" s="1"/>
  <c r="U273" i="14"/>
  <c r="S273" i="14"/>
  <c r="V273" i="14" s="1"/>
  <c r="S318" i="14"/>
  <c r="V318" i="14" s="1"/>
  <c r="U318" i="14"/>
  <c r="U402" i="14"/>
  <c r="S402" i="14"/>
  <c r="V402" i="14" s="1"/>
  <c r="S460" i="14"/>
  <c r="V460" i="14" s="1"/>
  <c r="U460" i="14"/>
  <c r="S511" i="14"/>
  <c r="V511" i="14" s="1"/>
  <c r="U511" i="14"/>
  <c r="T595" i="14"/>
  <c r="S595" i="14"/>
  <c r="V595" i="14" s="1"/>
  <c r="U595" i="14"/>
  <c r="T618" i="14"/>
  <c r="V711" i="14"/>
  <c r="T711" i="14"/>
  <c r="S883" i="14"/>
  <c r="V883" i="14" s="1"/>
  <c r="U883" i="14"/>
  <c r="U165" i="14"/>
  <c r="W165" i="14" s="1"/>
  <c r="X165" i="14" s="1"/>
  <c r="S165" i="14"/>
  <c r="V165" i="14" s="1"/>
  <c r="T165" i="14"/>
  <c r="S465" i="14"/>
  <c r="V465" i="14" s="1"/>
  <c r="U465" i="14"/>
  <c r="U600" i="14"/>
  <c r="S600" i="14"/>
  <c r="V600" i="14" s="1"/>
  <c r="U728" i="14"/>
  <c r="T728" i="14"/>
  <c r="S728" i="14"/>
  <c r="V728" i="14" s="1"/>
  <c r="S810" i="14"/>
  <c r="V810" i="14" s="1"/>
  <c r="U810" i="14"/>
  <c r="U997" i="14"/>
  <c r="W997" i="14" s="1"/>
  <c r="X997" i="14" s="1"/>
  <c r="S997" i="14"/>
  <c r="V997" i="14" s="1"/>
  <c r="U22" i="14"/>
  <c r="W22" i="14" s="1"/>
  <c r="X22" i="14" s="1"/>
  <c r="S22" i="14"/>
  <c r="V22" i="14" s="1"/>
  <c r="U81" i="14"/>
  <c r="W81" i="14" s="1"/>
  <c r="X81" i="14" s="1"/>
  <c r="S81" i="14"/>
  <c r="V81" i="14" s="1"/>
  <c r="U234" i="14"/>
  <c r="S234" i="14"/>
  <c r="V234" i="14" s="1"/>
  <c r="V479" i="14"/>
  <c r="T479" i="14"/>
  <c r="T443" i="14"/>
  <c r="U443" i="14"/>
  <c r="S443" i="14"/>
  <c r="V443" i="14" s="1"/>
  <c r="S656" i="14"/>
  <c r="V656" i="14" s="1"/>
  <c r="U656" i="14"/>
  <c r="T656" i="14"/>
  <c r="V493" i="14"/>
  <c r="T493" i="14"/>
  <c r="U706" i="14"/>
  <c r="W706" i="14" s="1"/>
  <c r="X706" i="14" s="1"/>
  <c r="S706" i="14"/>
  <c r="V706" i="14" s="1"/>
  <c r="U7" i="14"/>
  <c r="S7" i="14"/>
  <c r="V7" i="14" s="1"/>
  <c r="S188" i="14"/>
  <c r="V188" i="14" s="1"/>
  <c r="U188" i="14"/>
  <c r="S390" i="14"/>
  <c r="V390" i="14" s="1"/>
  <c r="U390" i="14"/>
  <c r="T390" i="14"/>
  <c r="U488" i="14"/>
  <c r="S488" i="14"/>
  <c r="V488" i="14" s="1"/>
  <c r="S432" i="14"/>
  <c r="V432" i="14" s="1"/>
  <c r="U432" i="14"/>
  <c r="W432" i="14" s="1"/>
  <c r="X432" i="14" s="1"/>
  <c r="U614" i="14"/>
  <c r="W614" i="14" s="1"/>
  <c r="X614" i="14" s="1"/>
  <c r="T614" i="14"/>
  <c r="S614" i="14"/>
  <c r="V614" i="14" s="1"/>
  <c r="T673" i="14"/>
  <c r="S673" i="14"/>
  <c r="V673" i="14" s="1"/>
  <c r="U673" i="14"/>
  <c r="W673" i="14" s="1"/>
  <c r="X673" i="14" s="1"/>
  <c r="V131" i="14"/>
  <c r="W131" i="14" s="1"/>
  <c r="X131" i="14" s="1"/>
  <c r="T131" i="14"/>
  <c r="V429" i="14"/>
  <c r="T429" i="14"/>
  <c r="U290" i="14"/>
  <c r="T290" i="14"/>
  <c r="S290" i="14"/>
  <c r="V290" i="14" s="1"/>
  <c r="S409" i="14"/>
  <c r="V409" i="14" s="1"/>
  <c r="U409" i="14"/>
  <c r="U790" i="14"/>
  <c r="W790" i="14" s="1"/>
  <c r="X790" i="14" s="1"/>
  <c r="S790" i="14"/>
  <c r="V790" i="14" s="1"/>
  <c r="S20" i="14"/>
  <c r="V20" i="14" s="1"/>
  <c r="U20" i="14"/>
  <c r="W20" i="14" s="1"/>
  <c r="X20" i="14" s="1"/>
  <c r="W102" i="14"/>
  <c r="X102" i="14" s="1"/>
  <c r="U120" i="14"/>
  <c r="S120" i="14"/>
  <c r="V120" i="14" s="1"/>
  <c r="S167" i="14"/>
  <c r="V167" i="14" s="1"/>
  <c r="U167" i="14"/>
  <c r="U293" i="14"/>
  <c r="S293" i="14"/>
  <c r="V293" i="14" s="1"/>
  <c r="U430" i="14"/>
  <c r="S430" i="14"/>
  <c r="V430" i="14" s="1"/>
  <c r="V593" i="14"/>
  <c r="W593" i="14" s="1"/>
  <c r="X593" i="14" s="1"/>
  <c r="T593" i="14"/>
  <c r="T529" i="14"/>
  <c r="S529" i="14"/>
  <c r="V529" i="14" s="1"/>
  <c r="U529" i="14"/>
  <c r="S584" i="14"/>
  <c r="V584" i="14" s="1"/>
  <c r="U584" i="14"/>
  <c r="U684" i="14"/>
  <c r="S684" i="14"/>
  <c r="V684" i="14" s="1"/>
  <c r="U940" i="14"/>
  <c r="T940" i="14"/>
  <c r="S940" i="14"/>
  <c r="V940" i="14" s="1"/>
  <c r="S6" i="14"/>
  <c r="V6" i="14" s="1"/>
  <c r="U6" i="14"/>
  <c r="U105" i="14"/>
  <c r="S105" i="14"/>
  <c r="V105" i="14" s="1"/>
  <c r="T56" i="14"/>
  <c r="S56" i="14"/>
  <c r="V56" i="14" s="1"/>
  <c r="U56" i="14"/>
  <c r="T320" i="14"/>
  <c r="U320" i="14"/>
  <c r="S320" i="14"/>
  <c r="V320" i="14" s="1"/>
  <c r="S377" i="14"/>
  <c r="V377" i="14" s="1"/>
  <c r="U377" i="14"/>
  <c r="T560" i="14"/>
  <c r="S560" i="14"/>
  <c r="V560" i="14" s="1"/>
  <c r="U560" i="14"/>
  <c r="W560" i="14" s="1"/>
  <c r="X560" i="14" s="1"/>
  <c r="S567" i="14"/>
  <c r="V567" i="14" s="1"/>
  <c r="U567" i="14"/>
  <c r="S746" i="14"/>
  <c r="V746" i="14" s="1"/>
  <c r="U746" i="14"/>
  <c r="U831" i="14"/>
  <c r="S831" i="14"/>
  <c r="V831" i="14" s="1"/>
  <c r="U946" i="14"/>
  <c r="W946" i="14" s="1"/>
  <c r="X946" i="14" s="1"/>
  <c r="S946" i="14"/>
  <c r="V946" i="14" s="1"/>
  <c r="S965" i="14"/>
  <c r="V965" i="14" s="1"/>
  <c r="U965" i="14"/>
  <c r="U833" i="14"/>
  <c r="W833" i="14" s="1"/>
  <c r="X833" i="14" s="1"/>
  <c r="S833" i="14"/>
  <c r="V833" i="14" s="1"/>
  <c r="U926" i="14"/>
  <c r="S926" i="14"/>
  <c r="V926" i="14" s="1"/>
  <c r="U814" i="14"/>
  <c r="S814" i="14"/>
  <c r="V814" i="14" s="1"/>
  <c r="U27" i="14"/>
  <c r="S27" i="14"/>
  <c r="V27" i="14" s="1"/>
  <c r="S74" i="14"/>
  <c r="V74" i="14" s="1"/>
  <c r="U74" i="14"/>
  <c r="U154" i="14"/>
  <c r="S154" i="14"/>
  <c r="V154" i="14" s="1"/>
  <c r="S254" i="14"/>
  <c r="V254" i="14" s="1"/>
  <c r="U254" i="14"/>
  <c r="W254" i="14" s="1"/>
  <c r="X254" i="14" s="1"/>
  <c r="S501" i="14"/>
  <c r="V501" i="14" s="1"/>
  <c r="U501" i="14"/>
  <c r="U630" i="14"/>
  <c r="W630" i="14" s="1"/>
  <c r="X630" i="14" s="1"/>
  <c r="S630" i="14"/>
  <c r="V630" i="14" s="1"/>
  <c r="W711" i="14"/>
  <c r="X711" i="14" s="1"/>
  <c r="S722" i="14"/>
  <c r="V722" i="14" s="1"/>
  <c r="U722" i="14"/>
  <c r="S944" i="14"/>
  <c r="V944" i="14" s="1"/>
  <c r="U944" i="14"/>
  <c r="U540" i="14"/>
  <c r="W540" i="14" s="1"/>
  <c r="X540" i="14" s="1"/>
  <c r="S540" i="14"/>
  <c r="V540" i="14" s="1"/>
  <c r="U72" i="14"/>
  <c r="W72" i="14" s="1"/>
  <c r="X72" i="14" s="1"/>
  <c r="S72" i="14"/>
  <c r="V72" i="14" s="1"/>
  <c r="U138" i="14"/>
  <c r="S138" i="14"/>
  <c r="V138" i="14" s="1"/>
  <c r="S133" i="14"/>
  <c r="V133" i="14" s="1"/>
  <c r="U133" i="14"/>
  <c r="U230" i="14"/>
  <c r="S230" i="14"/>
  <c r="V230" i="14" s="1"/>
  <c r="S552" i="14"/>
  <c r="V552" i="14" s="1"/>
  <c r="U552" i="14"/>
  <c r="W552" i="14" s="1"/>
  <c r="X552" i="14" s="1"/>
  <c r="U497" i="14"/>
  <c r="T497" i="14"/>
  <c r="S497" i="14"/>
  <c r="V497" i="14" s="1"/>
  <c r="U566" i="14"/>
  <c r="S566" i="14"/>
  <c r="V566" i="14" s="1"/>
  <c r="V745" i="14"/>
  <c r="T745" i="14"/>
  <c r="S870" i="14"/>
  <c r="V870" i="14" s="1"/>
  <c r="U870" i="14"/>
  <c r="S564" i="14"/>
  <c r="V564" i="14" s="1"/>
  <c r="U564" i="14"/>
  <c r="U89" i="14"/>
  <c r="W89" i="14" s="1"/>
  <c r="X89" i="14" s="1"/>
  <c r="S89" i="14"/>
  <c r="V89" i="14" s="1"/>
  <c r="U306" i="14"/>
  <c r="T306" i="14"/>
  <c r="S306" i="14"/>
  <c r="V306" i="14" s="1"/>
  <c r="U355" i="14"/>
  <c r="S355" i="14"/>
  <c r="V355" i="14" s="1"/>
  <c r="U425" i="14"/>
  <c r="W425" i="14" s="1"/>
  <c r="X425" i="14" s="1"/>
  <c r="S425" i="14"/>
  <c r="V425" i="14" s="1"/>
  <c r="U729" i="14"/>
  <c r="S729" i="14"/>
  <c r="V729" i="14" s="1"/>
  <c r="S874" i="14"/>
  <c r="V874" i="14" s="1"/>
  <c r="U874" i="14"/>
  <c r="U907" i="14"/>
  <c r="T907" i="14"/>
  <c r="S907" i="14"/>
  <c r="V907" i="14" s="1"/>
  <c r="S270" i="14"/>
  <c r="V270" i="14" s="1"/>
  <c r="U270" i="14"/>
  <c r="S664" i="14"/>
  <c r="V664" i="14" s="1"/>
  <c r="U664" i="14"/>
  <c r="U721" i="14"/>
  <c r="S721" i="14"/>
  <c r="V721" i="14" s="1"/>
  <c r="U909" i="14"/>
  <c r="S909" i="14"/>
  <c r="V909" i="14" s="1"/>
  <c r="V363" i="14"/>
  <c r="W363" i="14" s="1"/>
  <c r="X363" i="14" s="1"/>
  <c r="T363" i="14"/>
  <c r="U535" i="14"/>
  <c r="W535" i="14" s="1"/>
  <c r="X535" i="14" s="1"/>
  <c r="S535" i="14"/>
  <c r="V535" i="14" s="1"/>
  <c r="V835" i="14"/>
  <c r="T835" i="14"/>
  <c r="V756" i="14"/>
  <c r="T756" i="14"/>
  <c r="U25" i="14"/>
  <c r="W25" i="14" s="1"/>
  <c r="X25" i="14" s="1"/>
  <c r="S25" i="14"/>
  <c r="V25" i="14" s="1"/>
  <c r="U194" i="14"/>
  <c r="S194" i="14"/>
  <c r="V194" i="14" s="1"/>
  <c r="U623" i="14"/>
  <c r="W623" i="14" s="1"/>
  <c r="X623" i="14" s="1"/>
  <c r="T623" i="14"/>
  <c r="S623" i="14"/>
  <c r="V623" i="14" s="1"/>
  <c r="S283" i="14"/>
  <c r="V283" i="14" s="1"/>
  <c r="U283" i="14"/>
  <c r="U700" i="14"/>
  <c r="S700" i="14"/>
  <c r="V700" i="14" s="1"/>
  <c r="T160" i="14"/>
  <c r="S160" i="14"/>
  <c r="V160" i="14" s="1"/>
  <c r="U160" i="14"/>
  <c r="W160" i="14" s="1"/>
  <c r="X160" i="14" s="1"/>
  <c r="U506" i="14"/>
  <c r="S506" i="14"/>
  <c r="V506" i="14" s="1"/>
  <c r="U570" i="14"/>
  <c r="S570" i="14"/>
  <c r="V570" i="14" s="1"/>
  <c r="U597" i="14"/>
  <c r="T597" i="14"/>
  <c r="S597" i="14"/>
  <c r="V597" i="14" s="1"/>
  <c r="U732" i="14"/>
  <c r="S732" i="14"/>
  <c r="V732" i="14" s="1"/>
  <c r="U861" i="14"/>
  <c r="W861" i="14" s="1"/>
  <c r="X861" i="14" s="1"/>
  <c r="T861" i="14"/>
  <c r="S861" i="14"/>
  <c r="V861" i="14" s="1"/>
  <c r="V921" i="14"/>
  <c r="T921" i="14"/>
  <c r="S19" i="14"/>
  <c r="V19" i="14" s="1"/>
  <c r="U19" i="14"/>
  <c r="U208" i="14"/>
  <c r="W208" i="14" s="1"/>
  <c r="X208" i="14" s="1"/>
  <c r="T208" i="14"/>
  <c r="S208" i="14"/>
  <c r="V208" i="14" s="1"/>
  <c r="U245" i="14"/>
  <c r="S245" i="14"/>
  <c r="V245" i="14" s="1"/>
  <c r="S299" i="14"/>
  <c r="V299" i="14" s="1"/>
  <c r="U299" i="14"/>
  <c r="S463" i="14"/>
  <c r="V463" i="14" s="1"/>
  <c r="U463" i="14"/>
  <c r="U458" i="14"/>
  <c r="S458" i="14"/>
  <c r="V458" i="14" s="1"/>
  <c r="S693" i="14"/>
  <c r="V693" i="14" s="1"/>
  <c r="U693" i="14"/>
  <c r="U788" i="14"/>
  <c r="T788" i="14"/>
  <c r="S788" i="14"/>
  <c r="V788" i="14" s="1"/>
  <c r="U841" i="14"/>
  <c r="S841" i="14"/>
  <c r="V841" i="14" s="1"/>
  <c r="U523" i="14"/>
  <c r="W523" i="14" s="1"/>
  <c r="X523" i="14" s="1"/>
  <c r="S523" i="14"/>
  <c r="V523" i="14" s="1"/>
  <c r="U218" i="14"/>
  <c r="T218" i="14"/>
  <c r="S218" i="14"/>
  <c r="V218" i="14" s="1"/>
  <c r="V358" i="14"/>
  <c r="T358" i="14"/>
  <c r="S528" i="14"/>
  <c r="V528" i="14" s="1"/>
  <c r="U528" i="14"/>
  <c r="U638" i="14"/>
  <c r="S638" i="14"/>
  <c r="V638" i="14" s="1"/>
  <c r="S508" i="14"/>
  <c r="V508" i="14" s="1"/>
  <c r="U508" i="14"/>
  <c r="S685" i="14"/>
  <c r="V685" i="14" s="1"/>
  <c r="U685" i="14"/>
  <c r="T685" i="14"/>
  <c r="S604" i="14"/>
  <c r="V604" i="14" s="1"/>
  <c r="U604" i="14"/>
  <c r="S583" i="14"/>
  <c r="V583" i="14" s="1"/>
  <c r="U583" i="14"/>
  <c r="S823" i="14"/>
  <c r="V823" i="14" s="1"/>
  <c r="U823" i="14"/>
  <c r="U951" i="14"/>
  <c r="S951" i="14"/>
  <c r="V951" i="14" s="1"/>
  <c r="U820" i="14"/>
  <c r="W820" i="14" s="1"/>
  <c r="X820" i="14" s="1"/>
  <c r="S820" i="14"/>
  <c r="V820" i="14" s="1"/>
  <c r="S37" i="14"/>
  <c r="V37" i="14" s="1"/>
  <c r="U37" i="14"/>
  <c r="U157" i="14"/>
  <c r="S157" i="14"/>
  <c r="V157" i="14" s="1"/>
  <c r="U224" i="14"/>
  <c r="W224" i="14" s="1"/>
  <c r="X224" i="14" s="1"/>
  <c r="S224" i="14"/>
  <c r="V224" i="14" s="1"/>
  <c r="U344" i="14"/>
  <c r="W344" i="14" s="1"/>
  <c r="X344" i="14" s="1"/>
  <c r="S344" i="14"/>
  <c r="V344" i="14" s="1"/>
  <c r="U370" i="14"/>
  <c r="S370" i="14"/>
  <c r="V370" i="14" s="1"/>
  <c r="S436" i="14"/>
  <c r="V436" i="14" s="1"/>
  <c r="U436" i="14"/>
  <c r="U546" i="14"/>
  <c r="S546" i="14"/>
  <c r="V546" i="14" s="1"/>
  <c r="S609" i="14"/>
  <c r="V609" i="14" s="1"/>
  <c r="U609" i="14"/>
  <c r="W745" i="14"/>
  <c r="X745" i="14" s="1"/>
  <c r="V916" i="14"/>
  <c r="T916" i="14"/>
  <c r="S933" i="14"/>
  <c r="V933" i="14" s="1"/>
  <c r="U933" i="14"/>
  <c r="W933" i="14" s="1"/>
  <c r="X933" i="14" s="1"/>
  <c r="T933" i="14"/>
  <c r="S767" i="14"/>
  <c r="V767" i="14" s="1"/>
  <c r="U767" i="14"/>
  <c r="U321" i="14"/>
  <c r="S321" i="14"/>
  <c r="V321" i="14" s="1"/>
  <c r="S397" i="14"/>
  <c r="V397" i="14" s="1"/>
  <c r="U397" i="14"/>
  <c r="S726" i="14"/>
  <c r="V726" i="14" s="1"/>
  <c r="U726" i="14"/>
  <c r="S818" i="14"/>
  <c r="V818" i="14" s="1"/>
  <c r="U818" i="14"/>
  <c r="S900" i="14"/>
  <c r="V900" i="14" s="1"/>
  <c r="U900" i="14"/>
  <c r="S904" i="14"/>
  <c r="V904" i="14" s="1"/>
  <c r="U904" i="14"/>
  <c r="S941" i="14"/>
  <c r="V941" i="14" s="1"/>
  <c r="U941" i="14"/>
  <c r="W941" i="14" s="1"/>
  <c r="X941" i="14" s="1"/>
  <c r="T941" i="14"/>
  <c r="U175" i="14"/>
  <c r="S175" i="14"/>
  <c r="V175" i="14" s="1"/>
  <c r="S327" i="14"/>
  <c r="V327" i="14" s="1"/>
  <c r="U327" i="14"/>
  <c r="U462" i="14"/>
  <c r="S462" i="14"/>
  <c r="V462" i="14" s="1"/>
  <c r="U486" i="14"/>
  <c r="W486" i="14" s="1"/>
  <c r="X486" i="14" s="1"/>
  <c r="T486" i="14"/>
  <c r="S486" i="14"/>
  <c r="V486" i="14" s="1"/>
  <c r="T793" i="14"/>
  <c r="S793" i="14"/>
  <c r="V793" i="14" s="1"/>
  <c r="U793" i="14"/>
  <c r="U277" i="14"/>
  <c r="S277" i="14"/>
  <c r="V277" i="14" s="1"/>
  <c r="S353" i="14"/>
  <c r="V353" i="14" s="1"/>
  <c r="U353" i="14"/>
  <c r="U681" i="14"/>
  <c r="S681" i="14"/>
  <c r="V681" i="14" s="1"/>
  <c r="S675" i="14"/>
  <c r="V675" i="14" s="1"/>
  <c r="U675" i="14"/>
  <c r="U669" i="14"/>
  <c r="T669" i="14"/>
  <c r="S669" i="14"/>
  <c r="V669" i="14" s="1"/>
  <c r="V979" i="14"/>
  <c r="T979" i="14"/>
  <c r="V289" i="14"/>
  <c r="T289" i="14"/>
  <c r="U11" i="14"/>
  <c r="S11" i="14"/>
  <c r="V11" i="14" s="1"/>
  <c r="S500" i="14"/>
  <c r="V500" i="14" s="1"/>
  <c r="U500" i="14"/>
  <c r="T500" i="14"/>
  <c r="U93" i="14"/>
  <c r="S93" i="14"/>
  <c r="V93" i="14" s="1"/>
  <c r="U575" i="14"/>
  <c r="S575" i="14"/>
  <c r="V575" i="14" s="1"/>
  <c r="V996" i="14"/>
  <c r="W996" i="14" s="1"/>
  <c r="X996" i="14" s="1"/>
  <c r="T996" i="14"/>
  <c r="V851" i="14"/>
  <c r="W851" i="14" s="1"/>
  <c r="X851" i="14" s="1"/>
  <c r="T851" i="14"/>
  <c r="S259" i="14"/>
  <c r="V259" i="14" s="1"/>
  <c r="U259" i="14"/>
  <c r="T259" i="14"/>
  <c r="V467" i="14"/>
  <c r="W467" i="14" s="1"/>
  <c r="X467" i="14" s="1"/>
  <c r="T467" i="14"/>
  <c r="T504" i="14"/>
  <c r="S504" i="14"/>
  <c r="V504" i="14" s="1"/>
  <c r="U504" i="14"/>
  <c r="S704" i="14"/>
  <c r="V704" i="14" s="1"/>
  <c r="U704" i="14"/>
  <c r="S781" i="14"/>
  <c r="V781" i="14" s="1"/>
  <c r="U781" i="14"/>
  <c r="T781" i="14"/>
  <c r="S794" i="14"/>
  <c r="V794" i="14" s="1"/>
  <c r="U794" i="14"/>
  <c r="T769" i="14"/>
  <c r="V955" i="14"/>
  <c r="T955" i="14"/>
  <c r="S1001" i="14"/>
  <c r="V1001" i="14" s="1"/>
  <c r="U1001" i="14"/>
  <c r="U116" i="14"/>
  <c r="S116" i="14"/>
  <c r="V116" i="14" s="1"/>
  <c r="S204" i="14"/>
  <c r="V204" i="14" s="1"/>
  <c r="U204" i="14"/>
  <c r="U330" i="14"/>
  <c r="S330" i="14"/>
  <c r="V330" i="14" s="1"/>
  <c r="T520" i="14"/>
  <c r="S520" i="14"/>
  <c r="V520" i="14" s="1"/>
  <c r="U520" i="14"/>
  <c r="U602" i="14"/>
  <c r="W602" i="14" s="1"/>
  <c r="X602" i="14" s="1"/>
  <c r="S602" i="14"/>
  <c r="V602" i="14" s="1"/>
  <c r="T602" i="14"/>
  <c r="S627" i="14"/>
  <c r="V627" i="14" s="1"/>
  <c r="U627" i="14"/>
  <c r="V763" i="14"/>
  <c r="T763" i="14"/>
  <c r="V903" i="14"/>
  <c r="W903" i="14" s="1"/>
  <c r="X903" i="14" s="1"/>
  <c r="T903" i="14"/>
  <c r="W921" i="14"/>
  <c r="X921" i="14" s="1"/>
  <c r="U184" i="14"/>
  <c r="S184" i="14"/>
  <c r="V184" i="14" s="1"/>
  <c r="S229" i="14"/>
  <c r="V229" i="14" s="1"/>
  <c r="U229" i="14"/>
  <c r="U301" i="14"/>
  <c r="S301" i="14"/>
  <c r="V301" i="14" s="1"/>
  <c r="U629" i="14"/>
  <c r="T629" i="14"/>
  <c r="S629" i="14"/>
  <c r="V629" i="14" s="1"/>
  <c r="U736" i="14"/>
  <c r="S736" i="14"/>
  <c r="V736" i="14" s="1"/>
  <c r="S925" i="14"/>
  <c r="V925" i="14" s="1"/>
  <c r="U925" i="14"/>
  <c r="U986" i="14"/>
  <c r="S986" i="14"/>
  <c r="V986" i="14" s="1"/>
  <c r="T802" i="14"/>
  <c r="S802" i="14"/>
  <c r="V802" i="14" s="1"/>
  <c r="U802" i="14"/>
  <c r="U914" i="14"/>
  <c r="S914" i="14"/>
  <c r="V914" i="14" s="1"/>
  <c r="U764" i="14"/>
  <c r="S764" i="14"/>
  <c r="V764" i="14" s="1"/>
  <c r="S136" i="14"/>
  <c r="V136" i="14" s="1"/>
  <c r="U136" i="14"/>
  <c r="U156" i="14"/>
  <c r="S156" i="14"/>
  <c r="V156" i="14" s="1"/>
  <c r="U223" i="14"/>
  <c r="W223" i="14" s="1"/>
  <c r="X223" i="14" s="1"/>
  <c r="T223" i="14"/>
  <c r="S223" i="14"/>
  <c r="V223" i="14" s="1"/>
  <c r="S423" i="14"/>
  <c r="V423" i="14" s="1"/>
  <c r="U423" i="14"/>
  <c r="V534" i="14"/>
  <c r="W534" i="14" s="1"/>
  <c r="X534" i="14" s="1"/>
  <c r="T534" i="14"/>
  <c r="U646" i="14"/>
  <c r="W646" i="14" s="1"/>
  <c r="X646" i="14" s="1"/>
  <c r="T646" i="14"/>
  <c r="S646" i="14"/>
  <c r="V646" i="14" s="1"/>
  <c r="U647" i="14"/>
  <c r="T647" i="14"/>
  <c r="S647" i="14"/>
  <c r="V647" i="14" s="1"/>
  <c r="T761" i="14"/>
  <c r="U980" i="14"/>
  <c r="S980" i="14"/>
  <c r="V980" i="14" s="1"/>
  <c r="T892" i="14"/>
  <c r="U104" i="14"/>
  <c r="S104" i="14"/>
  <c r="V104" i="14" s="1"/>
  <c r="V169" i="14"/>
  <c r="T169" i="14"/>
  <c r="S241" i="14"/>
  <c r="V241" i="14" s="1"/>
  <c r="U241" i="14"/>
  <c r="S315" i="14"/>
  <c r="V315" i="14" s="1"/>
  <c r="U315" i="14"/>
  <c r="U473" i="14"/>
  <c r="S473" i="14"/>
  <c r="V473" i="14" s="1"/>
  <c r="S676" i="14"/>
  <c r="V676" i="14" s="1"/>
  <c r="U676" i="14"/>
  <c r="S762" i="14"/>
  <c r="V762" i="14" s="1"/>
  <c r="U762" i="14"/>
  <c r="W916" i="14"/>
  <c r="X916" i="14" s="1"/>
  <c r="S920" i="14"/>
  <c r="V920" i="14" s="1"/>
  <c r="T920" i="14"/>
  <c r="U920" i="14"/>
  <c r="U991" i="14"/>
  <c r="S991" i="14"/>
  <c r="V991" i="14" s="1"/>
  <c r="V819" i="14"/>
  <c r="T819" i="14"/>
  <c r="U242" i="14"/>
  <c r="W242" i="14" s="1"/>
  <c r="X242" i="14" s="1"/>
  <c r="S242" i="14"/>
  <c r="V242" i="14" s="1"/>
  <c r="U253" i="14"/>
  <c r="W253" i="14" s="1"/>
  <c r="X253" i="14" s="1"/>
  <c r="S253" i="14"/>
  <c r="V253" i="14" s="1"/>
  <c r="U654" i="14"/>
  <c r="W654" i="14" s="1"/>
  <c r="X654" i="14" s="1"/>
  <c r="S654" i="14"/>
  <c r="V654" i="14" s="1"/>
  <c r="U682" i="14"/>
  <c r="S682" i="14"/>
  <c r="V682" i="14" s="1"/>
  <c r="U599" i="14"/>
  <c r="S599" i="14"/>
  <c r="V599" i="14" s="1"/>
  <c r="U943" i="14"/>
  <c r="S943" i="14"/>
  <c r="V943" i="14" s="1"/>
  <c r="U959" i="14"/>
  <c r="T959" i="14"/>
  <c r="S959" i="14"/>
  <c r="V959" i="14" s="1"/>
  <c r="V179" i="14"/>
  <c r="T179" i="14"/>
  <c r="U258" i="14"/>
  <c r="S258" i="14"/>
  <c r="V258" i="14" s="1"/>
  <c r="U269" i="14"/>
  <c r="T269" i="14"/>
  <c r="S269" i="14"/>
  <c r="V269" i="14" s="1"/>
  <c r="V573" i="14"/>
  <c r="T573" i="14"/>
  <c r="U770" i="14"/>
  <c r="S770" i="14"/>
  <c r="V770" i="14" s="1"/>
  <c r="U186" i="14"/>
  <c r="T186" i="14"/>
  <c r="S186" i="14"/>
  <c r="V186" i="14" s="1"/>
  <c r="S398" i="14"/>
  <c r="V398" i="14" s="1"/>
  <c r="U398" i="14"/>
  <c r="T398" i="14"/>
  <c r="V375" i="14"/>
  <c r="T375" i="14"/>
  <c r="U801" i="14"/>
  <c r="T801" i="14"/>
  <c r="S801" i="14"/>
  <c r="V801" i="14" s="1"/>
  <c r="U930" i="14"/>
  <c r="S930" i="14"/>
  <c r="V930" i="14" s="1"/>
  <c r="V998" i="14"/>
  <c r="T998" i="14"/>
  <c r="V881" i="14"/>
  <c r="T881" i="14"/>
  <c r="V145" i="14"/>
  <c r="T145" i="14"/>
  <c r="U214" i="14"/>
  <c r="S214" i="14"/>
  <c r="V214" i="14" s="1"/>
  <c r="U108" i="14"/>
  <c r="W108" i="14" s="1"/>
  <c r="X108" i="14" s="1"/>
  <c r="S108" i="14"/>
  <c r="V108" i="14" s="1"/>
  <c r="U783" i="14"/>
  <c r="S783" i="14"/>
  <c r="V783" i="14" s="1"/>
  <c r="S159" i="14"/>
  <c r="V159" i="14" s="1"/>
  <c r="U159" i="14"/>
  <c r="U589" i="14"/>
  <c r="T589" i="14"/>
  <c r="S589" i="14"/>
  <c r="V589" i="14" s="1"/>
  <c r="U222" i="14"/>
  <c r="T222" i="14"/>
  <c r="S222" i="14"/>
  <c r="V222" i="14" s="1"/>
  <c r="S114" i="14"/>
  <c r="V114" i="14" s="1"/>
  <c r="U114" i="14"/>
  <c r="U632" i="14"/>
  <c r="W632" i="14" s="1"/>
  <c r="X632" i="14" s="1"/>
  <c r="S632" i="14"/>
  <c r="V632" i="14" s="1"/>
  <c r="S33" i="14"/>
  <c r="V33" i="14" s="1"/>
  <c r="U33" i="14"/>
  <c r="S151" i="14"/>
  <c r="V151" i="14" s="1"/>
  <c r="U151" i="14"/>
  <c r="U206" i="14"/>
  <c r="S206" i="14"/>
  <c r="V206" i="14" s="1"/>
  <c r="S759" i="14"/>
  <c r="V759" i="14" s="1"/>
  <c r="U759" i="14"/>
  <c r="U829" i="14"/>
  <c r="S829" i="14"/>
  <c r="V829" i="14" s="1"/>
  <c r="S981" i="14"/>
  <c r="V981" i="14" s="1"/>
  <c r="U981" i="14"/>
  <c r="W955" i="14"/>
  <c r="X955" i="14" s="1"/>
  <c r="T144" i="14"/>
  <c r="S144" i="14"/>
  <c r="V144" i="14" s="1"/>
  <c r="U144" i="14"/>
  <c r="U257" i="14"/>
  <c r="S257" i="14"/>
  <c r="V257" i="14" s="1"/>
  <c r="S361" i="14"/>
  <c r="V361" i="14" s="1"/>
  <c r="U361" i="14"/>
  <c r="S603" i="14"/>
  <c r="V603" i="14" s="1"/>
  <c r="U603" i="14"/>
  <c r="W763" i="14"/>
  <c r="X763" i="14" s="1"/>
  <c r="U124" i="14"/>
  <c r="S124" i="14"/>
  <c r="V124" i="14" s="1"/>
  <c r="U215" i="14"/>
  <c r="T215" i="14"/>
  <c r="S215" i="14"/>
  <c r="V215" i="14" s="1"/>
  <c r="V274" i="14"/>
  <c r="T274" i="14"/>
  <c r="S417" i="14"/>
  <c r="V417" i="14" s="1"/>
  <c r="U417" i="14"/>
  <c r="U565" i="14"/>
  <c r="T565" i="14"/>
  <c r="S565" i="14"/>
  <c r="V565" i="14" s="1"/>
  <c r="S651" i="14"/>
  <c r="V651" i="14" s="1"/>
  <c r="U651" i="14"/>
  <c r="S720" i="14"/>
  <c r="V720" i="14" s="1"/>
  <c r="U720" i="14"/>
  <c r="S882" i="14"/>
  <c r="V882" i="14" s="1"/>
  <c r="U882" i="14"/>
  <c r="T936" i="14"/>
  <c r="S936" i="14"/>
  <c r="V936" i="14" s="1"/>
  <c r="U936" i="14"/>
  <c r="S847" i="14"/>
  <c r="V847" i="14" s="1"/>
  <c r="U847" i="14"/>
  <c r="S807" i="14"/>
  <c r="V807" i="14" s="1"/>
  <c r="U807" i="14"/>
  <c r="T807" i="14"/>
  <c r="V918" i="14"/>
  <c r="T918" i="14"/>
  <c r="S24" i="14"/>
  <c r="V24" i="14" s="1"/>
  <c r="U24" i="14"/>
  <c r="U168" i="14"/>
  <c r="T168" i="14"/>
  <c r="S168" i="14"/>
  <c r="V168" i="14" s="1"/>
  <c r="S294" i="14"/>
  <c r="V294" i="14" s="1"/>
  <c r="U294" i="14"/>
  <c r="U378" i="14"/>
  <c r="S378" i="14"/>
  <c r="V378" i="14" s="1"/>
  <c r="T553" i="14"/>
  <c r="S553" i="14"/>
  <c r="V553" i="14" s="1"/>
  <c r="U553" i="14"/>
  <c r="S772" i="14"/>
  <c r="V772" i="14" s="1"/>
  <c r="U772" i="14"/>
  <c r="U125" i="14"/>
  <c r="S125" i="14"/>
  <c r="V125" i="14" s="1"/>
  <c r="T162" i="14"/>
  <c r="U162" i="14"/>
  <c r="W162" i="14" s="1"/>
  <c r="X162" i="14" s="1"/>
  <c r="S162" i="14"/>
  <c r="V162" i="14" s="1"/>
  <c r="U648" i="14"/>
  <c r="W648" i="14" s="1"/>
  <c r="X648" i="14" s="1"/>
  <c r="S648" i="14"/>
  <c r="V648" i="14" s="1"/>
  <c r="U524" i="14"/>
  <c r="W524" i="14" s="1"/>
  <c r="X524" i="14" s="1"/>
  <c r="S524" i="14"/>
  <c r="V524" i="14" s="1"/>
  <c r="S668" i="14"/>
  <c r="V668" i="14" s="1"/>
  <c r="U668" i="14"/>
  <c r="S799" i="14"/>
  <c r="V799" i="14" s="1"/>
  <c r="U799" i="14"/>
  <c r="T799" i="14"/>
  <c r="U837" i="14"/>
  <c r="S837" i="14"/>
  <c r="V837" i="14" s="1"/>
  <c r="S866" i="14"/>
  <c r="V866" i="14" s="1"/>
  <c r="U866" i="14"/>
  <c r="W866" i="14" s="1"/>
  <c r="X866" i="14" s="1"/>
  <c r="T866" i="14"/>
  <c r="S992" i="14"/>
  <c r="V992" i="14" s="1"/>
  <c r="U992" i="14"/>
  <c r="V697" i="14"/>
  <c r="W697" i="14" s="1"/>
  <c r="X697" i="14" s="1"/>
  <c r="T697" i="14"/>
  <c r="S349" i="14"/>
  <c r="V349" i="14" s="1"/>
  <c r="U349" i="14"/>
  <c r="T349" i="14"/>
  <c r="U674" i="14"/>
  <c r="T674" i="14"/>
  <c r="S674" i="14"/>
  <c r="V674" i="14" s="1"/>
  <c r="U812" i="14"/>
  <c r="W812" i="14" s="1"/>
  <c r="X812" i="14" s="1"/>
  <c r="S812" i="14"/>
  <c r="V812" i="14" s="1"/>
  <c r="U489" i="14"/>
  <c r="T489" i="14"/>
  <c r="S489" i="14"/>
  <c r="V489" i="14" s="1"/>
  <c r="T332" i="14"/>
  <c r="S332" i="14"/>
  <c r="V332" i="14" s="1"/>
  <c r="U332" i="14"/>
  <c r="W332" i="14" s="1"/>
  <c r="X332" i="14" s="1"/>
  <c r="U478" i="14"/>
  <c r="S478" i="14"/>
  <c r="V478" i="14" s="1"/>
  <c r="U181" i="14"/>
  <c r="S181" i="14"/>
  <c r="V181" i="14" s="1"/>
  <c r="S225" i="14"/>
  <c r="V225" i="14" s="1"/>
  <c r="U225" i="14"/>
  <c r="W225" i="14" s="1"/>
  <c r="X225" i="14" s="1"/>
  <c r="S278" i="14"/>
  <c r="V278" i="14" s="1"/>
  <c r="U278" i="14"/>
  <c r="U503" i="14"/>
  <c r="S503" i="14"/>
  <c r="V503" i="14" s="1"/>
  <c r="S533" i="14"/>
  <c r="V533" i="14" s="1"/>
  <c r="U533" i="14"/>
  <c r="W533" i="14" s="1"/>
  <c r="X533" i="14" s="1"/>
  <c r="U714" i="14"/>
  <c r="T714" i="14"/>
  <c r="S714" i="14"/>
  <c r="V714" i="14" s="1"/>
  <c r="V727" i="14"/>
  <c r="T727" i="14"/>
  <c r="U860" i="14"/>
  <c r="S860" i="14"/>
  <c r="V860" i="14" s="1"/>
  <c r="U989" i="14"/>
  <c r="W989" i="14" s="1"/>
  <c r="X989" i="14" s="1"/>
  <c r="S989" i="14"/>
  <c r="V989" i="14" s="1"/>
  <c r="V538" i="14"/>
  <c r="T538" i="14"/>
  <c r="U809" i="14"/>
  <c r="S809" i="14"/>
  <c r="V809" i="14" s="1"/>
  <c r="T435" i="14"/>
  <c r="U435" i="14"/>
  <c r="W435" i="14" s="1"/>
  <c r="X435" i="14" s="1"/>
  <c r="S435" i="14"/>
  <c r="V435" i="14" s="1"/>
  <c r="U890" i="14"/>
  <c r="W890" i="14" s="1"/>
  <c r="X890" i="14" s="1"/>
  <c r="S890" i="14"/>
  <c r="V890" i="14" s="1"/>
  <c r="U507" i="14"/>
  <c r="S507" i="14"/>
  <c r="V507" i="14" s="1"/>
  <c r="U988" i="14"/>
  <c r="S988" i="14"/>
  <c r="V988" i="14" s="1"/>
  <c r="U285" i="14"/>
  <c r="S285" i="14"/>
  <c r="V285" i="14" s="1"/>
  <c r="S568" i="14"/>
  <c r="V568" i="14" s="1"/>
  <c r="U568" i="14"/>
  <c r="S672" i="14"/>
  <c r="V672" i="14" s="1"/>
  <c r="U672" i="14"/>
  <c r="S815" i="14"/>
  <c r="V815" i="14" s="1"/>
  <c r="U815" i="14"/>
  <c r="W815" i="14" s="1"/>
  <c r="X815" i="14" s="1"/>
  <c r="T712" i="14"/>
  <c r="S712" i="14"/>
  <c r="V712" i="14" s="1"/>
  <c r="U712" i="14"/>
  <c r="V792" i="14"/>
  <c r="W792" i="14" s="1"/>
  <c r="X792" i="14" s="1"/>
  <c r="T792" i="14"/>
  <c r="V971" i="14"/>
  <c r="T971" i="14"/>
  <c r="S476" i="14"/>
  <c r="V476" i="14" s="1"/>
  <c r="U476" i="14"/>
  <c r="S485" i="14"/>
  <c r="V485" i="14" s="1"/>
  <c r="T485" i="14"/>
  <c r="U485" i="14"/>
  <c r="W485" i="14" s="1"/>
  <c r="X485" i="14" s="1"/>
  <c r="U938" i="14"/>
  <c r="S938" i="14"/>
  <c r="V938" i="14" s="1"/>
  <c r="U69" i="14"/>
  <c r="W69" i="14" s="1"/>
  <c r="X69" i="14" s="1"/>
  <c r="S69" i="14"/>
  <c r="V69" i="14" s="1"/>
  <c r="U248" i="14"/>
  <c r="S248" i="14"/>
  <c r="V248" i="14" s="1"/>
  <c r="T212" i="14"/>
  <c r="S212" i="14"/>
  <c r="V212" i="14" s="1"/>
  <c r="U212" i="14"/>
  <c r="W212" i="14" s="1"/>
  <c r="X212" i="14" s="1"/>
  <c r="W274" i="14"/>
  <c r="X274" i="14" s="1"/>
  <c r="V334" i="14"/>
  <c r="T334" i="14"/>
  <c r="U531" i="14"/>
  <c r="S531" i="14"/>
  <c r="V531" i="14" s="1"/>
  <c r="U516" i="14"/>
  <c r="S516" i="14"/>
  <c r="V516" i="14" s="1"/>
  <c r="U970" i="14"/>
  <c r="T970" i="14"/>
  <c r="S970" i="14"/>
  <c r="V970" i="14" s="1"/>
  <c r="V950" i="14"/>
  <c r="W950" i="14" s="1"/>
  <c r="X950" i="14" s="1"/>
  <c r="T950" i="14"/>
  <c r="S64" i="14"/>
  <c r="V64" i="14" s="1"/>
  <c r="U64" i="14"/>
  <c r="U164" i="14"/>
  <c r="S164" i="14"/>
  <c r="V164" i="14" s="1"/>
  <c r="S267" i="14"/>
  <c r="V267" i="14" s="1"/>
  <c r="U267" i="14"/>
  <c r="S307" i="14"/>
  <c r="V307" i="14" s="1"/>
  <c r="U307" i="14"/>
  <c r="U404" i="14"/>
  <c r="W404" i="14" s="1"/>
  <c r="X404" i="14" s="1"/>
  <c r="S404" i="14"/>
  <c r="V404" i="14" s="1"/>
  <c r="S381" i="14"/>
  <c r="V381" i="14" s="1"/>
  <c r="U381" i="14"/>
  <c r="U653" i="14"/>
  <c r="S653" i="14"/>
  <c r="V653" i="14" s="1"/>
  <c r="S747" i="14"/>
  <c r="V747" i="14" s="1"/>
  <c r="U747" i="14"/>
  <c r="U771" i="14"/>
  <c r="T771" i="14"/>
  <c r="S771" i="14"/>
  <c r="V771" i="14" s="1"/>
  <c r="S754" i="14"/>
  <c r="V754" i="14" s="1"/>
  <c r="U754" i="14"/>
  <c r="S863" i="14"/>
  <c r="V863" i="14" s="1"/>
  <c r="U863" i="14"/>
  <c r="U879" i="14"/>
  <c r="S879" i="14"/>
  <c r="V879" i="14" s="1"/>
  <c r="V969" i="14"/>
  <c r="W969" i="14" s="1"/>
  <c r="X969" i="14" s="1"/>
  <c r="T969" i="14"/>
  <c r="U198" i="14"/>
  <c r="T198" i="14"/>
  <c r="S198" i="14"/>
  <c r="V198" i="14" s="1"/>
  <c r="V235" i="14"/>
  <c r="T235" i="14"/>
  <c r="U226" i="14"/>
  <c r="T226" i="14"/>
  <c r="S226" i="14"/>
  <c r="V226" i="14" s="1"/>
  <c r="U342" i="14"/>
  <c r="T342" i="14"/>
  <c r="S342" i="14"/>
  <c r="V342" i="14" s="1"/>
  <c r="U466" i="14"/>
  <c r="S466" i="14"/>
  <c r="V466" i="14" s="1"/>
  <c r="S701" i="14"/>
  <c r="V701" i="14" s="1"/>
  <c r="U701" i="14"/>
  <c r="U846" i="14"/>
  <c r="S846" i="14"/>
  <c r="V846" i="14" s="1"/>
  <c r="T885" i="14"/>
  <c r="S885" i="14"/>
  <c r="V885" i="14" s="1"/>
  <c r="U885" i="14"/>
  <c r="S947" i="14"/>
  <c r="V947" i="14" s="1"/>
  <c r="U947" i="14"/>
  <c r="V872" i="14"/>
  <c r="T872" i="14"/>
  <c r="U174" i="14"/>
  <c r="T174" i="14"/>
  <c r="S174" i="14"/>
  <c r="V174" i="14" s="1"/>
  <c r="S275" i="14"/>
  <c r="V275" i="14" s="1"/>
  <c r="U275" i="14"/>
  <c r="U755" i="14"/>
  <c r="W755" i="14" s="1"/>
  <c r="X755" i="14" s="1"/>
  <c r="S755" i="14"/>
  <c r="V755" i="14" s="1"/>
  <c r="U898" i="14"/>
  <c r="W898" i="14" s="1"/>
  <c r="X898" i="14" s="1"/>
  <c r="S898" i="14"/>
  <c r="V898" i="14" s="1"/>
  <c r="T908" i="14"/>
  <c r="S908" i="14"/>
  <c r="V908" i="14" s="1"/>
  <c r="U908" i="14"/>
  <c r="W908" i="14" s="1"/>
  <c r="X908" i="14" s="1"/>
  <c r="T12" i="14"/>
  <c r="S12" i="14"/>
  <c r="V12" i="14" s="1"/>
  <c r="U12" i="14"/>
  <c r="U77" i="14"/>
  <c r="S77" i="14"/>
  <c r="V77" i="14" s="1"/>
  <c r="U146" i="14"/>
  <c r="S146" i="14"/>
  <c r="V146" i="14" s="1"/>
  <c r="U180" i="14"/>
  <c r="S180" i="14"/>
  <c r="V180" i="14" s="1"/>
  <c r="S345" i="14"/>
  <c r="V345" i="14" s="1"/>
  <c r="U345" i="14"/>
  <c r="W345" i="14" s="1"/>
  <c r="X345" i="14" s="1"/>
  <c r="S542" i="14"/>
  <c r="V542" i="14" s="1"/>
  <c r="U542" i="14"/>
  <c r="U581" i="14"/>
  <c r="S581" i="14"/>
  <c r="V581" i="14" s="1"/>
  <c r="V193" i="14"/>
  <c r="W193" i="14" s="1"/>
  <c r="X193" i="14" s="1"/>
  <c r="T193" i="14"/>
  <c r="U405" i="14"/>
  <c r="T405" i="14"/>
  <c r="S405" i="14"/>
  <c r="V405" i="14" s="1"/>
  <c r="V580" i="14"/>
  <c r="W580" i="14" s="1"/>
  <c r="X580" i="14" s="1"/>
  <c r="T580" i="14"/>
  <c r="U737" i="14"/>
  <c r="W737" i="14" s="1"/>
  <c r="X737" i="14" s="1"/>
  <c r="T737" i="14"/>
  <c r="S737" i="14"/>
  <c r="V737" i="14" s="1"/>
  <c r="U828" i="14"/>
  <c r="T828" i="14"/>
  <c r="S828" i="14"/>
  <c r="V828" i="14" s="1"/>
  <c r="U822" i="14"/>
  <c r="W822" i="14" s="1"/>
  <c r="X822" i="14" s="1"/>
  <c r="S822" i="14"/>
  <c r="V822" i="14" s="1"/>
  <c r="U995" i="14"/>
  <c r="W995" i="14" s="1"/>
  <c r="X995" i="14" s="1"/>
  <c r="S995" i="14"/>
  <c r="V995" i="14" s="1"/>
  <c r="V431" i="14"/>
  <c r="T431" i="14"/>
  <c r="V590" i="14"/>
  <c r="W590" i="14" s="1"/>
  <c r="X590" i="14" s="1"/>
  <c r="T590" i="14"/>
  <c r="V537" i="14"/>
  <c r="T537" i="14"/>
  <c r="S917" i="14"/>
  <c r="V917" i="14" s="1"/>
  <c r="U917" i="14"/>
  <c r="U442" i="14"/>
  <c r="S442" i="14"/>
  <c r="V442" i="14" s="1"/>
  <c r="U962" i="14"/>
  <c r="W962" i="14" s="1"/>
  <c r="X962" i="14" s="1"/>
  <c r="T962" i="14"/>
  <c r="S962" i="14"/>
  <c r="V962" i="14" s="1"/>
  <c r="S333" i="14"/>
  <c r="V333" i="14" s="1"/>
  <c r="U333" i="14"/>
  <c r="U149" i="14"/>
  <c r="W149" i="14" s="1"/>
  <c r="X149" i="14" s="1"/>
  <c r="S149" i="14"/>
  <c r="V149" i="14" s="1"/>
  <c r="T149" i="14"/>
  <c r="T459" i="14"/>
  <c r="U459" i="14"/>
  <c r="S459" i="14"/>
  <c r="V459" i="14" s="1"/>
  <c r="T40" i="14"/>
  <c r="S40" i="14"/>
  <c r="V40" i="14" s="1"/>
  <c r="U40" i="14"/>
  <c r="U556" i="14"/>
  <c r="S556" i="14"/>
  <c r="V556" i="14" s="1"/>
  <c r="U719" i="14"/>
  <c r="T719" i="14"/>
  <c r="S719" i="14"/>
  <c r="V719" i="14" s="1"/>
  <c r="U967" i="14"/>
  <c r="S967" i="14"/>
  <c r="V967" i="14" s="1"/>
  <c r="S8" i="14"/>
  <c r="V8" i="14" s="1"/>
  <c r="U8" i="14"/>
  <c r="W8" i="14" s="1"/>
  <c r="X8" i="14" s="1"/>
  <c r="U450" i="14"/>
  <c r="W450" i="14" s="1"/>
  <c r="X450" i="14" s="1"/>
  <c r="T450" i="14"/>
  <c r="S450" i="14"/>
  <c r="V450" i="14" s="1"/>
  <c r="S730" i="14"/>
  <c r="V730" i="14" s="1"/>
  <c r="U730" i="14"/>
  <c r="U192" i="14"/>
  <c r="W192" i="14" s="1"/>
  <c r="X192" i="14" s="1"/>
  <c r="S192" i="14"/>
  <c r="V192" i="14" s="1"/>
  <c r="U88" i="14"/>
  <c r="S88" i="14"/>
  <c r="V88" i="14" s="1"/>
  <c r="S196" i="14"/>
  <c r="V196" i="14" s="1"/>
  <c r="U196" i="14"/>
  <c r="S785" i="14"/>
  <c r="V785" i="14" s="1"/>
  <c r="U785" i="14"/>
  <c r="W971" i="14"/>
  <c r="X971" i="14" s="1"/>
  <c r="S122" i="14"/>
  <c r="V122" i="14" s="1"/>
  <c r="U122" i="14"/>
  <c r="W644" i="14"/>
  <c r="X644" i="14" s="1"/>
  <c r="S738" i="14"/>
  <c r="V738" i="14" s="1"/>
  <c r="U738" i="14"/>
  <c r="T949" i="14"/>
  <c r="S949" i="14"/>
  <c r="V949" i="14" s="1"/>
  <c r="U949" i="14"/>
  <c r="W949" i="14" s="1"/>
  <c r="X949" i="14" s="1"/>
  <c r="S16" i="14"/>
  <c r="V16" i="14" s="1"/>
  <c r="U16" i="14"/>
  <c r="U15" i="14"/>
  <c r="S15" i="14"/>
  <c r="V15" i="14" s="1"/>
  <c r="U182" i="14"/>
  <c r="S182" i="14"/>
  <c r="V182" i="14" s="1"/>
  <c r="V385" i="14"/>
  <c r="T385" i="14"/>
  <c r="S549" i="14"/>
  <c r="V549" i="14" s="1"/>
  <c r="U549" i="14"/>
  <c r="U744" i="14"/>
  <c r="S744" i="14"/>
  <c r="V744" i="14" s="1"/>
  <c r="U748" i="14"/>
  <c r="T748" i="14"/>
  <c r="S748" i="14"/>
  <c r="V748" i="14" s="1"/>
  <c r="S976" i="14"/>
  <c r="V976" i="14" s="1"/>
  <c r="U976" i="14"/>
  <c r="V884" i="14"/>
  <c r="W884" i="14" s="1"/>
  <c r="X884" i="14" s="1"/>
  <c r="T884" i="14"/>
  <c r="U65" i="14"/>
  <c r="S65" i="14"/>
  <c r="V65" i="14" s="1"/>
  <c r="T298" i="14"/>
  <c r="T369" i="14"/>
  <c r="S369" i="14"/>
  <c r="V369" i="14" s="1"/>
  <c r="U369" i="14"/>
  <c r="W369" i="14" s="1"/>
  <c r="X369" i="14" s="1"/>
  <c r="S455" i="14"/>
  <c r="V455" i="14" s="1"/>
  <c r="U455" i="14"/>
  <c r="U434" i="14"/>
  <c r="S434" i="14"/>
  <c r="V434" i="14" s="1"/>
  <c r="S461" i="14"/>
  <c r="V461" i="14" s="1"/>
  <c r="U461" i="14"/>
  <c r="U577" i="14"/>
  <c r="T577" i="14"/>
  <c r="S577" i="14"/>
  <c r="V577" i="14" s="1"/>
  <c r="U848" i="14"/>
  <c r="S848" i="14"/>
  <c r="V848" i="14" s="1"/>
  <c r="S789" i="14"/>
  <c r="V789" i="14" s="1"/>
  <c r="U789" i="14"/>
  <c r="U1005" i="14"/>
  <c r="S1005" i="14"/>
  <c r="V1005" i="14" s="1"/>
  <c r="W235" i="14"/>
  <c r="X235" i="14" s="1"/>
  <c r="U616" i="14"/>
  <c r="S616" i="14"/>
  <c r="V616" i="14" s="1"/>
  <c r="T616" i="14"/>
  <c r="U521" i="14"/>
  <c r="S521" i="14"/>
  <c r="V521" i="14" s="1"/>
  <c r="U613" i="14"/>
  <c r="T613" i="14"/>
  <c r="S613" i="14"/>
  <c r="V613" i="14" s="1"/>
  <c r="U513" i="14"/>
  <c r="S513" i="14"/>
  <c r="V513" i="14" s="1"/>
  <c r="S717" i="14"/>
  <c r="V717" i="14" s="1"/>
  <c r="U717" i="14"/>
  <c r="V129" i="14"/>
  <c r="W129" i="14" s="1"/>
  <c r="X129" i="14" s="1"/>
  <c r="T129" i="14"/>
  <c r="S90" i="14"/>
  <c r="V90" i="14" s="1"/>
  <c r="U90" i="14"/>
  <c r="U261" i="14"/>
  <c r="T261" i="14"/>
  <c r="S261" i="14"/>
  <c r="V261" i="14" s="1"/>
  <c r="V779" i="14"/>
  <c r="T779" i="14"/>
  <c r="U956" i="14"/>
  <c r="W956" i="14" s="1"/>
  <c r="X956" i="14" s="1"/>
  <c r="T956" i="14"/>
  <c r="S956" i="14"/>
  <c r="V956" i="14" s="1"/>
  <c r="S178" i="14"/>
  <c r="V178" i="14" s="1"/>
  <c r="U178" i="14"/>
  <c r="V678" i="14"/>
  <c r="W678" i="14" s="1"/>
  <c r="X678" i="14" s="1"/>
  <c r="T678" i="14"/>
  <c r="S571" i="14"/>
  <c r="V571" i="14" s="1"/>
  <c r="U571" i="14"/>
  <c r="T619" i="14"/>
  <c r="S619" i="14"/>
  <c r="V619" i="14" s="1"/>
  <c r="U619" i="14"/>
  <c r="U97" i="14"/>
  <c r="S97" i="14"/>
  <c r="V97" i="14" s="1"/>
  <c r="U282" i="14"/>
  <c r="S282" i="14"/>
  <c r="V282" i="14" s="1"/>
  <c r="S373" i="14"/>
  <c r="V373" i="14" s="1"/>
  <c r="U373" i="14"/>
  <c r="S777" i="14"/>
  <c r="V777" i="14" s="1"/>
  <c r="U777" i="14"/>
  <c r="W777" i="14" s="1"/>
  <c r="X777" i="14" s="1"/>
  <c r="T777" i="14"/>
  <c r="V325" i="14"/>
  <c r="W325" i="14" s="1"/>
  <c r="X325" i="14" s="1"/>
  <c r="T325" i="14"/>
  <c r="V854" i="14"/>
  <c r="T854" i="14"/>
  <c r="U983" i="14"/>
  <c r="W983" i="14" s="1"/>
  <c r="X983" i="14" s="1"/>
  <c r="S983" i="14"/>
  <c r="V983" i="14" s="1"/>
  <c r="T894" i="14"/>
  <c r="S894" i="14"/>
  <c r="V894" i="14" s="1"/>
  <c r="U894" i="14"/>
  <c r="S440" i="14"/>
  <c r="V440" i="14" s="1"/>
  <c r="U440" i="14"/>
  <c r="T440" i="14"/>
  <c r="W769" i="14"/>
  <c r="X769" i="14" s="1"/>
  <c r="W161" i="14"/>
  <c r="X161" i="14" s="1"/>
  <c r="W334" i="14"/>
  <c r="X334" i="14" s="1"/>
  <c r="W385" i="14"/>
  <c r="X385" i="14" s="1"/>
  <c r="W961" i="14"/>
  <c r="X961" i="14" s="1"/>
  <c r="W358" i="14"/>
  <c r="X358" i="14" s="1"/>
  <c r="T383" i="14"/>
  <c r="U679" i="14"/>
  <c r="S679" i="14"/>
  <c r="V679" i="14" s="1"/>
  <c r="U753" i="14"/>
  <c r="S753" i="14"/>
  <c r="V753" i="14" s="1"/>
  <c r="W819" i="14"/>
  <c r="X819" i="14" s="1"/>
  <c r="W479" i="14"/>
  <c r="X479" i="14" s="1"/>
  <c r="T499" i="14"/>
  <c r="W152" i="14"/>
  <c r="X152" i="14" s="1"/>
  <c r="W322" i="14"/>
  <c r="X322" i="14" s="1"/>
  <c r="W346" i="14"/>
  <c r="X346" i="14" s="1"/>
  <c r="T437" i="14"/>
  <c r="W573" i="14"/>
  <c r="X573" i="14" s="1"/>
  <c r="W470" i="14"/>
  <c r="X470" i="14" s="1"/>
  <c r="T708" i="14"/>
  <c r="W791" i="14"/>
  <c r="X791" i="14" s="1"/>
  <c r="W18" i="14"/>
  <c r="X18" i="14" s="1"/>
  <c r="W100" i="14"/>
  <c r="X100" i="14" s="1"/>
  <c r="T329" i="14"/>
  <c r="S329" i="14"/>
  <c r="V329" i="14" s="1"/>
  <c r="U329" i="14"/>
  <c r="W416" i="14"/>
  <c r="X416" i="14" s="1"/>
  <c r="W441" i="14"/>
  <c r="X441" i="14" s="1"/>
  <c r="U492" i="14"/>
  <c r="T492" i="14"/>
  <c r="S492" i="14"/>
  <c r="V492" i="14" s="1"/>
  <c r="W554" i="14"/>
  <c r="X554" i="14" s="1"/>
  <c r="W718" i="14"/>
  <c r="X718" i="14" s="1"/>
  <c r="W765" i="14"/>
  <c r="X765" i="14" s="1"/>
  <c r="W835" i="14"/>
  <c r="X835" i="14" s="1"/>
  <c r="T864" i="14"/>
  <c r="T895" i="14"/>
  <c r="T897" i="14"/>
  <c r="W998" i="14"/>
  <c r="X998" i="14" s="1"/>
  <c r="W295" i="14"/>
  <c r="X295" i="14" s="1"/>
  <c r="W586" i="14"/>
  <c r="X586" i="14" s="1"/>
  <c r="W880" i="14"/>
  <c r="X880" i="14" s="1"/>
  <c r="T865" i="14"/>
  <c r="T923" i="14"/>
  <c r="W47" i="14"/>
  <c r="X47" i="14" s="1"/>
  <c r="T205" i="14"/>
  <c r="W316" i="14"/>
  <c r="X316" i="14" s="1"/>
  <c r="T433" i="14"/>
  <c r="W483" i="14"/>
  <c r="X483" i="14" s="1"/>
  <c r="W715" i="14"/>
  <c r="X715" i="14" s="1"/>
  <c r="T838" i="14"/>
  <c r="W691" i="14"/>
  <c r="X691" i="14" s="1"/>
  <c r="W219" i="14"/>
  <c r="X219" i="14" s="1"/>
  <c r="W445" i="14"/>
  <c r="X445" i="14" s="1"/>
  <c r="W537" i="14"/>
  <c r="X537" i="14" s="1"/>
  <c r="T620" i="14"/>
  <c r="W667" i="14"/>
  <c r="X667" i="14" s="1"/>
  <c r="T780" i="14"/>
  <c r="W768" i="14"/>
  <c r="X768" i="14" s="1"/>
  <c r="T147" i="14"/>
  <c r="T661" i="14"/>
  <c r="T800" i="14"/>
  <c r="T896" i="14"/>
  <c r="W279" i="14"/>
  <c r="X279" i="14" s="1"/>
  <c r="T34" i="14"/>
  <c r="W166" i="14"/>
  <c r="X166" i="14" s="1"/>
  <c r="T808" i="14"/>
  <c r="T960" i="14"/>
  <c r="T547" i="14"/>
  <c r="T296" i="14"/>
  <c r="T368" i="14"/>
  <c r="T457" i="14"/>
  <c r="W617" i="14"/>
  <c r="X617" i="14" s="1"/>
  <c r="T287" i="14"/>
  <c r="W924" i="14"/>
  <c r="X924" i="14" s="1"/>
  <c r="T889" i="14"/>
  <c r="T352" i="14"/>
  <c r="U352" i="14"/>
  <c r="S352" i="14"/>
  <c r="V352" i="14" s="1"/>
  <c r="W221" i="14"/>
  <c r="X221" i="14" s="1"/>
  <c r="W268" i="14"/>
  <c r="X268" i="14" s="1"/>
  <c r="W292" i="14"/>
  <c r="X292" i="14" s="1"/>
  <c r="W356" i="14"/>
  <c r="X356" i="14" s="1"/>
  <c r="W379" i="14"/>
  <c r="X379" i="14" s="1"/>
  <c r="W695" i="14"/>
  <c r="X695" i="14" s="1"/>
  <c r="W857" i="14"/>
  <c r="X857" i="14" s="1"/>
  <c r="W813" i="14"/>
  <c r="X813" i="14" s="1"/>
  <c r="W918" i="14"/>
  <c r="X918" i="14" s="1"/>
  <c r="W326" i="14"/>
  <c r="X326" i="14" s="1"/>
  <c r="W670" i="14"/>
  <c r="X670" i="14" s="1"/>
  <c r="T328" i="14"/>
  <c r="W411" i="14"/>
  <c r="X411" i="14" s="1"/>
  <c r="T968" i="14"/>
  <c r="S968" i="14"/>
  <c r="V968" i="14" s="1"/>
  <c r="U968" i="14"/>
  <c r="W968" i="14" s="1"/>
  <c r="X968" i="14" s="1"/>
  <c r="W743" i="14"/>
  <c r="X743" i="14" s="1"/>
  <c r="W942" i="14"/>
  <c r="X942" i="14" s="1"/>
  <c r="W384" i="14"/>
  <c r="X384" i="14" s="1"/>
  <c r="U495" i="14"/>
  <c r="S495" i="14"/>
  <c r="V495" i="14" s="1"/>
  <c r="W634" i="14"/>
  <c r="X634" i="14" s="1"/>
  <c r="W786" i="14"/>
  <c r="X786" i="14" s="1"/>
  <c r="T840" i="14"/>
  <c r="W642" i="14"/>
  <c r="X642" i="14" s="1"/>
  <c r="T827" i="14"/>
  <c r="W10" i="14"/>
  <c r="X10" i="14" s="1"/>
  <c r="W185" i="14"/>
  <c r="X185" i="14" s="1"/>
  <c r="T336" i="14"/>
  <c r="W447" i="14"/>
  <c r="X447" i="14" s="1"/>
  <c r="T663" i="14"/>
  <c r="U663" i="14"/>
  <c r="W663" i="14" s="1"/>
  <c r="X663" i="14" s="1"/>
  <c r="S663" i="14"/>
  <c r="V663" i="14" s="1"/>
  <c r="T44" i="14"/>
  <c r="S44" i="14"/>
  <c r="V44" i="14" s="1"/>
  <c r="U44" i="14"/>
  <c r="W150" i="14"/>
  <c r="X150" i="14" s="1"/>
  <c r="W514" i="14"/>
  <c r="X514" i="14" s="1"/>
  <c r="W752" i="14"/>
  <c r="X752" i="14" s="1"/>
  <c r="T87" i="14"/>
  <c r="W454" i="14"/>
  <c r="X454" i="14" s="1"/>
  <c r="W952" i="14"/>
  <c r="X952" i="14" s="1"/>
  <c r="W107" i="14"/>
  <c r="X107" i="14" s="1"/>
  <c r="W217" i="14"/>
  <c r="X217" i="14" s="1"/>
  <c r="T201" i="14"/>
  <c r="W256" i="14"/>
  <c r="X256" i="14" s="1"/>
  <c r="W487" i="14"/>
  <c r="X487" i="14" s="1"/>
  <c r="W913" i="14"/>
  <c r="X913" i="14" s="1"/>
  <c r="W239" i="14"/>
  <c r="X239" i="14" s="1"/>
  <c r="W78" i="14"/>
  <c r="X78" i="14" s="1"/>
  <c r="W311" i="14"/>
  <c r="X311" i="14" s="1"/>
  <c r="W875" i="14"/>
  <c r="X875" i="14" s="1"/>
  <c r="W95" i="14"/>
  <c r="X95" i="14" s="1"/>
  <c r="T209" i="14"/>
  <c r="W288" i="14"/>
  <c r="X288" i="14" s="1"/>
  <c r="T606" i="14"/>
  <c r="W724" i="14"/>
  <c r="X724" i="14" s="1"/>
  <c r="W896" i="14"/>
  <c r="X896" i="14" s="1"/>
  <c r="T766" i="14"/>
  <c r="T54" i="14"/>
  <c r="W115" i="14"/>
  <c r="X115" i="14" s="1"/>
  <c r="W360" i="14"/>
  <c r="X360" i="14" s="1"/>
  <c r="W686" i="14"/>
  <c r="X686" i="14" s="1"/>
  <c r="T305" i="14"/>
  <c r="T173" i="14"/>
  <c r="W331" i="14"/>
  <c r="X331" i="14" s="1"/>
  <c r="T424" i="14"/>
  <c r="W498" i="14"/>
  <c r="X498" i="14" s="1"/>
  <c r="W692" i="14"/>
  <c r="X692" i="14" s="1"/>
  <c r="W625" i="14"/>
  <c r="X625" i="14" s="1"/>
  <c r="W974" i="14"/>
  <c r="X974" i="14" s="1"/>
  <c r="W67" i="14"/>
  <c r="X67" i="14" s="1"/>
  <c r="T123" i="14"/>
  <c r="W272" i="14"/>
  <c r="X272" i="14" s="1"/>
  <c r="T280" i="14"/>
  <c r="W324" i="14"/>
  <c r="X324" i="14" s="1"/>
  <c r="W469" i="14"/>
  <c r="X469" i="14" s="1"/>
  <c r="T509" i="14"/>
  <c r="W760" i="14"/>
  <c r="X760" i="14" s="1"/>
  <c r="T852" i="14"/>
  <c r="U14" i="14"/>
  <c r="S14" i="14"/>
  <c r="V14" i="14" s="1"/>
  <c r="W169" i="14"/>
  <c r="X169" i="14" s="1"/>
  <c r="S382" i="14"/>
  <c r="V382" i="14" s="1"/>
  <c r="U382" i="14"/>
  <c r="T382" i="14"/>
  <c r="U591" i="14"/>
  <c r="T591" i="14"/>
  <c r="S591" i="14"/>
  <c r="V591" i="14" s="1"/>
  <c r="S826" i="14"/>
  <c r="V826" i="14" s="1"/>
  <c r="U826" i="14"/>
  <c r="U804" i="14"/>
  <c r="S804" i="14"/>
  <c r="V804" i="14" s="1"/>
  <c r="U856" i="14"/>
  <c r="S856" i="14"/>
  <c r="V856" i="14" s="1"/>
  <c r="S592" i="14"/>
  <c r="V592" i="14" s="1"/>
  <c r="U592" i="14"/>
  <c r="W872" i="14"/>
  <c r="X872" i="14" s="1"/>
  <c r="U172" i="14"/>
  <c r="S172" i="14"/>
  <c r="V172" i="14" s="1"/>
  <c r="U438" i="14"/>
  <c r="W438" i="14" s="1"/>
  <c r="X438" i="14" s="1"/>
  <c r="T438" i="14"/>
  <c r="S438" i="14"/>
  <c r="V438" i="14" s="1"/>
  <c r="W779" i="14"/>
  <c r="X779" i="14" s="1"/>
  <c r="S973" i="14"/>
  <c r="V973" i="14" s="1"/>
  <c r="U973" i="14"/>
  <c r="W827" i="14"/>
  <c r="X827" i="14" s="1"/>
  <c r="W179" i="14"/>
  <c r="X179" i="14" s="1"/>
  <c r="U410" i="14"/>
  <c r="W410" i="14" s="1"/>
  <c r="X410" i="14" s="1"/>
  <c r="S410" i="14"/>
  <c r="V410" i="14" s="1"/>
  <c r="S444" i="14"/>
  <c r="V444" i="14" s="1"/>
  <c r="U444" i="14"/>
  <c r="U491" i="14"/>
  <c r="T491" i="14"/>
  <c r="S491" i="14"/>
  <c r="V491" i="14" s="1"/>
  <c r="T688" i="14"/>
  <c r="S688" i="14"/>
  <c r="V688" i="14" s="1"/>
  <c r="U688" i="14"/>
  <c r="U845" i="14"/>
  <c r="S845" i="14"/>
  <c r="V845" i="14" s="1"/>
  <c r="S106" i="14"/>
  <c r="V106" i="14" s="1"/>
  <c r="U106" i="14"/>
  <c r="U76" i="14"/>
  <c r="S76" i="14"/>
  <c r="V76" i="14" s="1"/>
  <c r="U243" i="14"/>
  <c r="S243" i="14"/>
  <c r="V243" i="14" s="1"/>
  <c r="S310" i="14"/>
  <c r="V310" i="14" s="1"/>
  <c r="U310" i="14"/>
  <c r="W375" i="14"/>
  <c r="X375" i="14" s="1"/>
  <c r="S428" i="14"/>
  <c r="V428" i="14" s="1"/>
  <c r="U428" i="14"/>
  <c r="S557" i="14"/>
  <c r="V557" i="14" s="1"/>
  <c r="U557" i="14"/>
  <c r="W727" i="14"/>
  <c r="X727" i="14" s="1"/>
  <c r="W979" i="14"/>
  <c r="X979" i="14" s="1"/>
  <c r="S957" i="14"/>
  <c r="V957" i="14" s="1"/>
  <c r="U957" i="14"/>
  <c r="W87" i="14"/>
  <c r="X87" i="14" s="1"/>
  <c r="W429" i="14"/>
  <c r="X429" i="14" s="1"/>
  <c r="W881" i="14"/>
  <c r="X881" i="14" s="1"/>
  <c r="W201" i="14"/>
  <c r="X201" i="14" s="1"/>
  <c r="W289" i="14"/>
  <c r="X289" i="14" s="1"/>
  <c r="W538" i="14"/>
  <c r="X538" i="14" s="1"/>
  <c r="W756" i="14"/>
  <c r="X756" i="14" s="1"/>
  <c r="W854" i="14"/>
  <c r="X854" i="14" s="1"/>
  <c r="W145" i="14"/>
  <c r="X145" i="14" s="1"/>
  <c r="W348" i="14"/>
  <c r="X348" i="14" s="1"/>
  <c r="W694" i="14"/>
  <c r="X694" i="14" s="1"/>
  <c r="T875" i="14"/>
  <c r="T569" i="14"/>
  <c r="W209" i="14"/>
  <c r="X209" i="14" s="1"/>
  <c r="W606" i="14"/>
  <c r="X606" i="14" s="1"/>
  <c r="W766" i="14"/>
  <c r="X766" i="14" s="1"/>
  <c r="W54" i="14"/>
  <c r="X54" i="14" s="1"/>
  <c r="T360" i="14"/>
  <c r="W305" i="14"/>
  <c r="X305" i="14" s="1"/>
  <c r="W173" i="14"/>
  <c r="X173" i="14" s="1"/>
  <c r="W123" i="14"/>
  <c r="X123" i="14" s="1"/>
  <c r="W280" i="14"/>
  <c r="X280" i="14" s="1"/>
  <c r="W852" i="14"/>
  <c r="X852" i="14" s="1"/>
  <c r="U130" i="14"/>
  <c r="S130" i="14"/>
  <c r="V130" i="14" s="1"/>
  <c r="S170" i="14"/>
  <c r="V170" i="14" s="1"/>
  <c r="U170" i="14"/>
  <c r="U354" i="14"/>
  <c r="W354" i="14" s="1"/>
  <c r="X354" i="14" s="1"/>
  <c r="S354" i="14"/>
  <c r="V354" i="14" s="1"/>
  <c r="S579" i="14"/>
  <c r="V579" i="14" s="1"/>
  <c r="U579" i="14"/>
  <c r="U637" i="14"/>
  <c r="S637" i="14"/>
  <c r="V637" i="14" s="1"/>
  <c r="U915" i="14"/>
  <c r="T915" i="14"/>
  <c r="S915" i="14"/>
  <c r="V915" i="14" s="1"/>
  <c r="U30" i="14"/>
  <c r="T30" i="14"/>
  <c r="S30" i="14"/>
  <c r="V30" i="14" s="1"/>
  <c r="S45" i="14"/>
  <c r="V45" i="14" s="1"/>
  <c r="U45" i="14"/>
  <c r="T98" i="14"/>
  <c r="S98" i="14"/>
  <c r="V98" i="14" s="1"/>
  <c r="U98" i="14"/>
  <c r="S246" i="14"/>
  <c r="V246" i="14" s="1"/>
  <c r="U246" i="14"/>
  <c r="S393" i="14"/>
  <c r="V393" i="14" s="1"/>
  <c r="U393" i="14"/>
  <c r="U607" i="14"/>
  <c r="S607" i="14"/>
  <c r="V607" i="14" s="1"/>
  <c r="U776" i="14"/>
  <c r="S776" i="14"/>
  <c r="V776" i="14" s="1"/>
  <c r="U17" i="14"/>
  <c r="S17" i="14"/>
  <c r="V17" i="14" s="1"/>
  <c r="S61" i="14"/>
  <c r="V61" i="14" s="1"/>
  <c r="U61" i="14"/>
  <c r="T61" i="14"/>
  <c r="U183" i="14"/>
  <c r="W183" i="14" s="1"/>
  <c r="X183" i="14" s="1"/>
  <c r="T183" i="14"/>
  <c r="S183" i="14"/>
  <c r="V183" i="14" s="1"/>
  <c r="S237" i="14"/>
  <c r="V237" i="14" s="1"/>
  <c r="U237" i="14"/>
  <c r="S562" i="14"/>
  <c r="V562" i="14" s="1"/>
  <c r="U562" i="14"/>
  <c r="U615" i="14"/>
  <c r="W615" i="14" s="1"/>
  <c r="X615" i="14" s="1"/>
  <c r="S615" i="14"/>
  <c r="V615" i="14" s="1"/>
  <c r="S660" i="14"/>
  <c r="V660" i="14" s="1"/>
  <c r="U660" i="14"/>
  <c r="T660" i="14"/>
  <c r="S696" i="14"/>
  <c r="V696" i="14" s="1"/>
  <c r="U696" i="14"/>
  <c r="W696" i="14" s="1"/>
  <c r="X696" i="14" s="1"/>
  <c r="U844" i="14"/>
  <c r="T844" i="14"/>
  <c r="S844" i="14"/>
  <c r="V844" i="14" s="1"/>
  <c r="U964" i="14"/>
  <c r="S964" i="14"/>
  <c r="V964" i="14" s="1"/>
  <c r="T906" i="14"/>
  <c r="T118" i="14"/>
  <c r="W427" i="14"/>
  <c r="X427" i="14" s="1"/>
  <c r="T498" i="14"/>
  <c r="T50" i="14"/>
  <c r="T247" i="14"/>
  <c r="T399" i="14"/>
  <c r="S13" i="14"/>
  <c r="V13" i="14" s="1"/>
  <c r="U13" i="14"/>
  <c r="U139" i="14"/>
  <c r="T139" i="14"/>
  <c r="S139" i="14"/>
  <c r="V139" i="14" s="1"/>
  <c r="S262" i="14"/>
  <c r="V262" i="14" s="1"/>
  <c r="U262" i="14"/>
  <c r="U371" i="14"/>
  <c r="S371" i="14"/>
  <c r="V371" i="14" s="1"/>
  <c r="U532" i="14"/>
  <c r="S532" i="14"/>
  <c r="V532" i="14" s="1"/>
  <c r="T850" i="14"/>
  <c r="S850" i="14"/>
  <c r="V850" i="14" s="1"/>
  <c r="U850" i="14"/>
  <c r="U1000" i="14"/>
  <c r="W1000" i="14" s="1"/>
  <c r="X1000" i="14" s="1"/>
  <c r="S1000" i="14"/>
  <c r="V1000" i="14" s="1"/>
  <c r="U80" i="14"/>
  <c r="S80" i="14"/>
  <c r="V80" i="14" s="1"/>
  <c r="W563" i="14"/>
  <c r="X563" i="14" s="1"/>
  <c r="W252" i="14"/>
  <c r="X252" i="14" s="1"/>
  <c r="W367" i="14"/>
  <c r="X367" i="14" s="1"/>
  <c r="T966" i="14"/>
  <c r="T905" i="14"/>
  <c r="U51" i="14"/>
  <c r="S51" i="14"/>
  <c r="V51" i="14" s="1"/>
  <c r="U228" i="14"/>
  <c r="S228" i="14"/>
  <c r="V228" i="14" s="1"/>
  <c r="W298" i="14"/>
  <c r="X298" i="14" s="1"/>
  <c r="W598" i="14"/>
  <c r="X598" i="14" s="1"/>
  <c r="W515" i="14"/>
  <c r="X515" i="14" s="1"/>
  <c r="W545" i="14"/>
  <c r="X545" i="14" s="1"/>
  <c r="W618" i="14"/>
  <c r="X618" i="14" s="1"/>
  <c r="W750" i="14"/>
  <c r="X750" i="14" s="1"/>
  <c r="W761" i="14"/>
  <c r="X761" i="14" s="1"/>
  <c r="W816" i="14"/>
  <c r="X816" i="14" s="1"/>
  <c r="W892" i="14"/>
  <c r="X892" i="14" s="1"/>
  <c r="U59" i="14"/>
  <c r="S59" i="14"/>
  <c r="V59" i="14" s="1"/>
  <c r="W284" i="14"/>
  <c r="X284" i="14" s="1"/>
  <c r="S471" i="14"/>
  <c r="V471" i="14" s="1"/>
  <c r="U471" i="14"/>
  <c r="W932" i="14"/>
  <c r="X932" i="14" s="1"/>
  <c r="W859" i="14"/>
  <c r="X859" i="14" s="1"/>
  <c r="W658" i="14"/>
  <c r="X658" i="14" s="1"/>
  <c r="U35" i="14"/>
  <c r="T35" i="14"/>
  <c r="S35" i="14"/>
  <c r="V35" i="14" s="1"/>
  <c r="T141" i="14"/>
  <c r="T211" i="14"/>
  <c r="T203" i="14"/>
  <c r="W303" i="14"/>
  <c r="X303" i="14" s="1"/>
  <c r="W313" i="14"/>
  <c r="X313" i="14" s="1"/>
  <c r="T422" i="14"/>
  <c r="T474" i="14"/>
  <c r="W774" i="14"/>
  <c r="X774" i="14" s="1"/>
  <c r="W873" i="14"/>
  <c r="X873" i="14" s="1"/>
  <c r="S53" i="14"/>
  <c r="V53" i="14" s="1"/>
  <c r="U53" i="14"/>
  <c r="W99" i="14"/>
  <c r="X99" i="14" s="1"/>
  <c r="U58" i="14"/>
  <c r="S58" i="14"/>
  <c r="V58" i="14" s="1"/>
  <c r="T189" i="14"/>
  <c r="T155" i="14"/>
  <c r="T264" i="14"/>
  <c r="W255" i="14"/>
  <c r="X255" i="14" s="1"/>
  <c r="T350" i="14"/>
  <c r="W387" i="14"/>
  <c r="X387" i="14" s="1"/>
  <c r="W395" i="14"/>
  <c r="X395" i="14" s="1"/>
  <c r="W725" i="14"/>
  <c r="X725" i="14" s="1"/>
  <c r="W782" i="14"/>
  <c r="X782" i="14" s="1"/>
  <c r="T869" i="14"/>
  <c r="T887" i="14"/>
  <c r="T38" i="14"/>
  <c r="W276" i="14"/>
  <c r="X276" i="14" s="1"/>
  <c r="T407" i="14"/>
  <c r="W574" i="14"/>
  <c r="X574" i="14" s="1"/>
  <c r="W585" i="14"/>
  <c r="X585" i="14" s="1"/>
  <c r="W710" i="14"/>
  <c r="X710" i="14" s="1"/>
  <c r="W963" i="14"/>
  <c r="X963" i="14" s="1"/>
  <c r="W842" i="14"/>
  <c r="X842" i="14" s="1"/>
  <c r="W83" i="14"/>
  <c r="X83" i="14" s="1"/>
  <c r="T195" i="14"/>
  <c r="W304" i="14"/>
  <c r="X304" i="14" s="1"/>
  <c r="T391" i="14"/>
  <c r="T351" i="14"/>
  <c r="W539" i="14"/>
  <c r="X539" i="14" s="1"/>
  <c r="T821" i="14"/>
  <c r="W510" i="14"/>
  <c r="X510" i="14" s="1"/>
  <c r="T62" i="14"/>
  <c r="W110" i="14"/>
  <c r="X110" i="14" s="1"/>
  <c r="T260" i="14"/>
  <c r="T348" i="14"/>
  <c r="W543" i="14"/>
  <c r="X543" i="14" s="1"/>
  <c r="T657" i="14"/>
  <c r="W757" i="14"/>
  <c r="X757" i="14" s="1"/>
  <c r="W569" i="14"/>
  <c r="X569" i="14" s="1"/>
  <c r="T75" i="14"/>
  <c r="T232" i="14"/>
  <c r="T641" i="14"/>
  <c r="W582" i="14"/>
  <c r="X582" i="14" s="1"/>
  <c r="W633" i="14"/>
  <c r="X633" i="14" s="1"/>
  <c r="W683" i="14"/>
  <c r="X683" i="14" s="1"/>
  <c r="T795" i="14"/>
  <c r="W94" i="14"/>
  <c r="X94" i="14" s="1"/>
  <c r="T749" i="14"/>
  <c r="T41" i="14"/>
  <c r="W213" i="14"/>
  <c r="X213" i="14" s="1"/>
  <c r="W340" i="14"/>
  <c r="X340" i="14" s="1"/>
  <c r="W578" i="14"/>
  <c r="X578" i="14" s="1"/>
  <c r="T758" i="14"/>
  <c r="T834" i="14"/>
  <c r="W906" i="14"/>
  <c r="X906" i="14" s="1"/>
  <c r="W118" i="14"/>
  <c r="X118" i="14" s="1"/>
  <c r="T176" i="14"/>
  <c r="T427" i="14"/>
  <c r="T446" i="14"/>
  <c r="W652" i="14"/>
  <c r="X652" i="14" s="1"/>
  <c r="T876" i="14"/>
  <c r="W79" i="14"/>
  <c r="X79" i="14" s="1"/>
  <c r="W50" i="14"/>
  <c r="X50" i="14" s="1"/>
  <c r="T163" i="14"/>
  <c r="W247" i="14"/>
  <c r="X247" i="14" s="1"/>
  <c r="T335" i="14"/>
  <c r="W399" i="14"/>
  <c r="X399" i="14" s="1"/>
  <c r="T502" i="14"/>
  <c r="T929" i="14"/>
  <c r="W993" i="14"/>
  <c r="X993" i="14" s="1"/>
  <c r="S302" i="14"/>
  <c r="V302" i="14" s="1"/>
  <c r="U302" i="14"/>
  <c r="U388" i="14"/>
  <c r="T388" i="14"/>
  <c r="S388" i="14"/>
  <c r="V388" i="14" s="1"/>
  <c r="S406" i="14"/>
  <c r="V406" i="14" s="1"/>
  <c r="U406" i="14"/>
  <c r="U624" i="14"/>
  <c r="W624" i="14" s="1"/>
  <c r="X624" i="14" s="1"/>
  <c r="S624" i="14"/>
  <c r="V624" i="14" s="1"/>
  <c r="S665" i="14"/>
  <c r="V665" i="14" s="1"/>
  <c r="U665" i="14"/>
  <c r="U705" i="14"/>
  <c r="W705" i="14" s="1"/>
  <c r="X705" i="14" s="1"/>
  <c r="S705" i="14"/>
  <c r="V705" i="14" s="1"/>
  <c r="U698" i="14"/>
  <c r="S698" i="14"/>
  <c r="V698" i="14" s="1"/>
  <c r="U806" i="14"/>
  <c r="S806" i="14"/>
  <c r="V806" i="14" s="1"/>
  <c r="U733" i="14"/>
  <c r="W733" i="14" s="1"/>
  <c r="X733" i="14" s="1"/>
  <c r="S733" i="14"/>
  <c r="V733" i="14" s="1"/>
  <c r="U994" i="14"/>
  <c r="S994" i="14"/>
  <c r="V994" i="14" s="1"/>
  <c r="U112" i="14"/>
  <c r="W112" i="14" s="1"/>
  <c r="X112" i="14" s="1"/>
  <c r="T112" i="14"/>
  <c r="S112" i="14"/>
  <c r="V112" i="14" s="1"/>
  <c r="U140" i="14"/>
  <c r="W140" i="14" s="1"/>
  <c r="X140" i="14" s="1"/>
  <c r="T140" i="14"/>
  <c r="S140" i="14"/>
  <c r="V140" i="14" s="1"/>
  <c r="W211" i="14"/>
  <c r="X211" i="14" s="1"/>
  <c r="W203" i="14"/>
  <c r="X203" i="14" s="1"/>
  <c r="U412" i="14"/>
  <c r="W412" i="14" s="1"/>
  <c r="X412" i="14" s="1"/>
  <c r="T412" i="14"/>
  <c r="S412" i="14"/>
  <c r="V412" i="14" s="1"/>
  <c r="W422" i="14"/>
  <c r="X422" i="14" s="1"/>
  <c r="W474" i="14"/>
  <c r="X474" i="14" s="1"/>
  <c r="U716" i="14"/>
  <c r="S716" i="14"/>
  <c r="V716" i="14" s="1"/>
  <c r="U912" i="14"/>
  <c r="W912" i="14" s="1"/>
  <c r="X912" i="14" s="1"/>
  <c r="T912" i="14"/>
  <c r="S912" i="14"/>
  <c r="V912" i="14" s="1"/>
  <c r="T32" i="14"/>
  <c r="S32" i="14"/>
  <c r="V32" i="14" s="1"/>
  <c r="U32" i="14"/>
  <c r="U85" i="14"/>
  <c r="S85" i="14"/>
  <c r="V85" i="14" s="1"/>
  <c r="W189" i="14"/>
  <c r="X189" i="14" s="1"/>
  <c r="W155" i="14"/>
  <c r="X155" i="14" s="1"/>
  <c r="W264" i="14"/>
  <c r="X264" i="14" s="1"/>
  <c r="U362" i="14"/>
  <c r="W362" i="14" s="1"/>
  <c r="X362" i="14" s="1"/>
  <c r="S362" i="14"/>
  <c r="V362" i="14" s="1"/>
  <c r="S366" i="14"/>
  <c r="V366" i="14" s="1"/>
  <c r="U366" i="14"/>
  <c r="W366" i="14" s="1"/>
  <c r="X366" i="14" s="1"/>
  <c r="T366" i="14"/>
  <c r="U451" i="14"/>
  <c r="W451" i="14" s="1"/>
  <c r="X451" i="14" s="1"/>
  <c r="S451" i="14"/>
  <c r="V451" i="14" s="1"/>
  <c r="U548" i="14"/>
  <c r="S548" i="14"/>
  <c r="V548" i="14" s="1"/>
  <c r="U621" i="14"/>
  <c r="T621" i="14"/>
  <c r="S621" i="14"/>
  <c r="V621" i="14" s="1"/>
  <c r="S739" i="14"/>
  <c r="V739" i="14" s="1"/>
  <c r="U739" i="14"/>
  <c r="S839" i="14"/>
  <c r="V839" i="14" s="1"/>
  <c r="U839" i="14"/>
  <c r="W895" i="14"/>
  <c r="X895" i="14" s="1"/>
  <c r="W887" i="14"/>
  <c r="X887" i="14" s="1"/>
  <c r="U987" i="14"/>
  <c r="W987" i="14" s="1"/>
  <c r="X987" i="14" s="1"/>
  <c r="T987" i="14"/>
  <c r="S987" i="14"/>
  <c r="V987" i="14" s="1"/>
  <c r="W38" i="14"/>
  <c r="X38" i="14" s="1"/>
  <c r="W407" i="14"/>
  <c r="X407" i="14" s="1"/>
  <c r="W923" i="14"/>
  <c r="X923" i="14" s="1"/>
  <c r="W195" i="14"/>
  <c r="X195" i="14" s="1"/>
  <c r="W391" i="14"/>
  <c r="X391" i="14" s="1"/>
  <c r="T483" i="14"/>
  <c r="W821" i="14"/>
  <c r="X821" i="14" s="1"/>
  <c r="W62" i="14"/>
  <c r="X62" i="14" s="1"/>
  <c r="W260" i="14"/>
  <c r="X260" i="14" s="1"/>
  <c r="W620" i="14"/>
  <c r="X620" i="14" s="1"/>
  <c r="W657" i="14"/>
  <c r="X657" i="14" s="1"/>
  <c r="W75" i="14"/>
  <c r="X75" i="14" s="1"/>
  <c r="W641" i="14"/>
  <c r="X641" i="14" s="1"/>
  <c r="W661" i="14"/>
  <c r="X661" i="14" s="1"/>
  <c r="W795" i="14"/>
  <c r="X795" i="14" s="1"/>
  <c r="W749" i="14"/>
  <c r="X749" i="14" s="1"/>
  <c r="T340" i="14"/>
  <c r="W758" i="14"/>
  <c r="X758" i="14" s="1"/>
  <c r="W834" i="14"/>
  <c r="X834" i="14" s="1"/>
  <c r="W960" i="14"/>
  <c r="X960" i="14" s="1"/>
  <c r="W176" i="14"/>
  <c r="X176" i="14" s="1"/>
  <c r="W368" i="14"/>
  <c r="X368" i="14" s="1"/>
  <c r="W446" i="14"/>
  <c r="X446" i="14" s="1"/>
  <c r="W163" i="14"/>
  <c r="X163" i="14" s="1"/>
  <c r="W335" i="14"/>
  <c r="X335" i="14" s="1"/>
  <c r="W401" i="14"/>
  <c r="X401" i="14" s="1"/>
  <c r="T526" i="14"/>
  <c r="W502" i="14"/>
  <c r="X502" i="14" s="1"/>
  <c r="W929" i="14"/>
  <c r="X929" i="14" s="1"/>
  <c r="U73" i="14"/>
  <c r="W73" i="14" s="1"/>
  <c r="X73" i="14" s="1"/>
  <c r="T73" i="14"/>
  <c r="S73" i="14"/>
  <c r="V73" i="14" s="1"/>
  <c r="S858" i="14"/>
  <c r="V858" i="14" s="1"/>
  <c r="U858" i="14"/>
  <c r="U31" i="14"/>
  <c r="W31" i="14" s="1"/>
  <c r="X31" i="14" s="1"/>
  <c r="S31" i="14"/>
  <c r="V31" i="14" s="1"/>
  <c r="U317" i="14"/>
  <c r="S317" i="14"/>
  <c r="V317" i="14" s="1"/>
  <c r="S635" i="14"/>
  <c r="V635" i="14" s="1"/>
  <c r="U635" i="14"/>
  <c r="U323" i="14"/>
  <c r="S323" i="14"/>
  <c r="V323" i="14" s="1"/>
  <c r="S572" i="14"/>
  <c r="V572" i="14" s="1"/>
  <c r="U572" i="14"/>
  <c r="U662" i="14"/>
  <c r="W662" i="14" s="1"/>
  <c r="X662" i="14" s="1"/>
  <c r="T662" i="14"/>
  <c r="S662" i="14"/>
  <c r="V662" i="14" s="1"/>
  <c r="U999" i="14"/>
  <c r="W999" i="14" s="1"/>
  <c r="X999" i="14" s="1"/>
  <c r="S999" i="14"/>
  <c r="V999" i="14" s="1"/>
  <c r="U143" i="14"/>
  <c r="S143" i="14"/>
  <c r="V143" i="14" s="1"/>
  <c r="T322" i="14"/>
  <c r="T346" i="14"/>
  <c r="W493" i="14"/>
  <c r="X493" i="14" s="1"/>
  <c r="T791" i="14"/>
  <c r="T18" i="14"/>
  <c r="T100" i="14"/>
  <c r="S135" i="14"/>
  <c r="V135" i="14" s="1"/>
  <c r="U135" i="14"/>
  <c r="W135" i="14" s="1"/>
  <c r="X135" i="14" s="1"/>
  <c r="U127" i="14"/>
  <c r="T127" i="14"/>
  <c r="S127" i="14"/>
  <c r="V127" i="14" s="1"/>
  <c r="T416" i="14"/>
  <c r="T441" i="14"/>
  <c r="T554" i="14"/>
  <c r="U594" i="14"/>
  <c r="T594" i="14"/>
  <c r="S594" i="14"/>
  <c r="V594" i="14" s="1"/>
  <c r="T643" i="14"/>
  <c r="S643" i="14"/>
  <c r="V643" i="14" s="1"/>
  <c r="U643" i="14"/>
  <c r="T718" i="14"/>
  <c r="T725" i="14"/>
  <c r="T765" i="14"/>
  <c r="W431" i="14"/>
  <c r="X431" i="14" s="1"/>
  <c r="T617" i="14"/>
  <c r="W526" i="14"/>
  <c r="X526" i="14" s="1"/>
  <c r="W628" i="14"/>
  <c r="X628" i="14" s="1"/>
  <c r="T924" i="14"/>
  <c r="T993" i="14"/>
  <c r="D133" i="12"/>
  <c r="N7" i="8" a="1"/>
  <c r="N7" i="8" s="1"/>
  <c r="N8" i="8" a="1"/>
  <c r="N8" i="8" s="1"/>
  <c r="N9" i="8" a="1"/>
  <c r="N9" i="8" s="1"/>
  <c r="N10" i="8" a="1"/>
  <c r="N10" i="8" s="1"/>
  <c r="N11" i="8" a="1"/>
  <c r="N11" i="8" s="1"/>
  <c r="N12" i="8" a="1"/>
  <c r="N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 s="1"/>
  <c r="N32" i="8" a="1"/>
  <c r="N32" i="8" s="1"/>
  <c r="N33" i="8" a="1"/>
  <c r="N33" i="8" s="1"/>
  <c r="N34" i="8" a="1"/>
  <c r="N34" i="8" s="1"/>
  <c r="N35" i="8" a="1"/>
  <c r="N35" i="8" s="1"/>
  <c r="N36" i="8" a="1"/>
  <c r="N36" i="8" s="1"/>
  <c r="N37" i="8" a="1"/>
  <c r="N37" i="8" s="1"/>
  <c r="N38" i="8" a="1"/>
  <c r="N38" i="8" s="1"/>
  <c r="N39" i="8" a="1"/>
  <c r="N39" i="8" s="1"/>
  <c r="N40" i="8" a="1"/>
  <c r="N40" i="8" s="1"/>
  <c r="N41" i="8" a="1"/>
  <c r="N41" i="8" s="1"/>
  <c r="N42" i="8" a="1"/>
  <c r="N42" i="8" s="1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 s="1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 s="1"/>
  <c r="N56" i="8" a="1"/>
  <c r="N56" i="8" s="1"/>
  <c r="N57" i="8" a="1"/>
  <c r="N57" i="8" s="1"/>
  <c r="N58" i="8" a="1"/>
  <c r="N58" i="8" s="1"/>
  <c r="N59" i="8" a="1"/>
  <c r="N59" i="8" s="1"/>
  <c r="N60" i="8" a="1"/>
  <c r="N60" i="8" s="1"/>
  <c r="N61" i="8" a="1"/>
  <c r="N61" i="8" s="1"/>
  <c r="N62" i="8" a="1"/>
  <c r="N62" i="8" s="1"/>
  <c r="N63" i="8" a="1"/>
  <c r="N63" i="8" s="1"/>
  <c r="N64" i="8" a="1"/>
  <c r="N64" i="8" s="1"/>
  <c r="N65" i="8" a="1"/>
  <c r="N65" i="8" s="1"/>
  <c r="N66" i="8" a="1"/>
  <c r="N66" i="8" s="1"/>
  <c r="N67" i="8" a="1"/>
  <c r="N67" i="8" s="1"/>
  <c r="N68" i="8" a="1"/>
  <c r="N68" i="8" s="1"/>
  <c r="N69" i="8" a="1"/>
  <c r="N69" i="8" s="1"/>
  <c r="N70" i="8" a="1"/>
  <c r="N70" i="8" s="1"/>
  <c r="N71" i="8" a="1"/>
  <c r="N71" i="8" s="1"/>
  <c r="N72" i="8" a="1"/>
  <c r="N72" i="8" s="1"/>
  <c r="N73" i="8" a="1"/>
  <c r="N73" i="8" s="1"/>
  <c r="N74" i="8" a="1"/>
  <c r="N74" i="8" s="1"/>
  <c r="N75" i="8" a="1"/>
  <c r="N75" i="8"/>
  <c r="N76" i="8" a="1"/>
  <c r="N76" i="8" s="1"/>
  <c r="N77" i="8" a="1"/>
  <c r="N77" i="8" s="1"/>
  <c r="N78" i="8" a="1"/>
  <c r="N78" i="8" s="1"/>
  <c r="N79" i="8" a="1"/>
  <c r="N79" i="8" s="1"/>
  <c r="N80" i="8" a="1"/>
  <c r="N80" i="8" s="1"/>
  <c r="N81" i="8" a="1"/>
  <c r="N81" i="8" s="1"/>
  <c r="N82" i="8" a="1"/>
  <c r="N82" i="8" s="1"/>
  <c r="N83" i="8" a="1"/>
  <c r="N83" i="8" s="1"/>
  <c r="N84" i="8" a="1"/>
  <c r="N84" i="8" s="1"/>
  <c r="N85" i="8" a="1"/>
  <c r="N85" i="8" s="1"/>
  <c r="N86" i="8" a="1"/>
  <c r="N86" i="8" s="1"/>
  <c r="N87" i="8" a="1"/>
  <c r="N87" i="8" s="1"/>
  <c r="N88" i="8" a="1"/>
  <c r="N88" i="8" s="1"/>
  <c r="N89" i="8" a="1"/>
  <c r="N89" i="8" s="1"/>
  <c r="N90" i="8" a="1"/>
  <c r="N90" i="8" s="1"/>
  <c r="N91" i="8" a="1"/>
  <c r="N91" i="8" s="1"/>
  <c r="N92" i="8" a="1"/>
  <c r="N92" i="8" s="1"/>
  <c r="N93" i="8" a="1"/>
  <c r="N93" i="8" s="1"/>
  <c r="N94" i="8" a="1"/>
  <c r="N94" i="8" s="1"/>
  <c r="N95" i="8" a="1"/>
  <c r="N95" i="8" s="1"/>
  <c r="N96" i="8" a="1"/>
  <c r="N96" i="8" s="1"/>
  <c r="N97" i="8" a="1"/>
  <c r="N97" i="8" s="1"/>
  <c r="N98" i="8" a="1"/>
  <c r="N98" i="8" s="1"/>
  <c r="N99" i="8" a="1"/>
  <c r="N99" i="8" s="1"/>
  <c r="N100" i="8" a="1"/>
  <c r="N100" i="8" s="1"/>
  <c r="N101" i="8" a="1"/>
  <c r="N101" i="8" s="1"/>
  <c r="N102" i="8" a="1"/>
  <c r="N102" i="8" s="1"/>
  <c r="N103" i="8" a="1"/>
  <c r="N103" i="8" s="1"/>
  <c r="N104" i="8" a="1"/>
  <c r="N104" i="8" s="1"/>
  <c r="N105" i="8" a="1"/>
  <c r="N105" i="8" s="1"/>
  <c r="N106" i="8" a="1"/>
  <c r="N106" i="8" s="1"/>
  <c r="N107" i="8" a="1"/>
  <c r="N107" i="8" s="1"/>
  <c r="N108" i="8" a="1"/>
  <c r="N108" i="8" s="1"/>
  <c r="N109" i="8" a="1"/>
  <c r="N109" i="8" s="1"/>
  <c r="N110" i="8" a="1"/>
  <c r="N110" i="8" s="1"/>
  <c r="N111" i="8" a="1"/>
  <c r="N111" i="8" s="1"/>
  <c r="N112" i="8" a="1"/>
  <c r="N112" i="8" s="1"/>
  <c r="N113" i="8" a="1"/>
  <c r="N113" i="8" s="1"/>
  <c r="N114" i="8" a="1"/>
  <c r="N114" i="8" s="1"/>
  <c r="N115" i="8" a="1"/>
  <c r="N115" i="8" s="1"/>
  <c r="N116" i="8" a="1"/>
  <c r="N116" i="8" s="1"/>
  <c r="N117" i="8" a="1"/>
  <c r="N117" i="8" s="1"/>
  <c r="N118" i="8" a="1"/>
  <c r="N118" i="8" s="1"/>
  <c r="N119" i="8" a="1"/>
  <c r="N119" i="8" s="1"/>
  <c r="N120" i="8" a="1"/>
  <c r="N120" i="8" s="1"/>
  <c r="N121" i="8" a="1"/>
  <c r="N121" i="8" s="1"/>
  <c r="N122" i="8" a="1"/>
  <c r="N122" i="8" s="1"/>
  <c r="N123" i="8" a="1"/>
  <c r="N123" i="8" s="1"/>
  <c r="N124" i="8" a="1"/>
  <c r="N124" i="8" s="1"/>
  <c r="N125" i="8" a="1"/>
  <c r="N125" i="8" s="1"/>
  <c r="N126" i="8" a="1"/>
  <c r="N126" i="8" s="1"/>
  <c r="N127" i="8" a="1"/>
  <c r="N127" i="8" s="1"/>
  <c r="N128" i="8" a="1"/>
  <c r="N128" i="8" s="1"/>
  <c r="N129" i="8" a="1"/>
  <c r="N129" i="8" s="1"/>
  <c r="N130" i="8" a="1"/>
  <c r="N130" i="8" s="1"/>
  <c r="N131" i="8" a="1"/>
  <c r="N131" i="8" s="1"/>
  <c r="N132" i="8" a="1"/>
  <c r="N132" i="8" s="1"/>
  <c r="N133" i="8" a="1"/>
  <c r="N133" i="8" s="1"/>
  <c r="N134" i="8" a="1"/>
  <c r="N134" i="8" s="1"/>
  <c r="N135" i="8" a="1"/>
  <c r="N135" i="8" s="1"/>
  <c r="N136" i="8" a="1"/>
  <c r="N136" i="8" s="1"/>
  <c r="N137" i="8" a="1"/>
  <c r="N137" i="8" s="1"/>
  <c r="N138" i="8" a="1"/>
  <c r="N138" i="8" s="1"/>
  <c r="N139" i="8" a="1"/>
  <c r="N139" i="8" s="1"/>
  <c r="N140" i="8" a="1"/>
  <c r="N140" i="8" s="1"/>
  <c r="N141" i="8" a="1"/>
  <c r="N141" i="8" s="1"/>
  <c r="N142" i="8" a="1"/>
  <c r="N142" i="8" s="1"/>
  <c r="N143" i="8" a="1"/>
  <c r="N143" i="8" s="1"/>
  <c r="N144" i="8" a="1"/>
  <c r="N144" i="8" s="1"/>
  <c r="N145" i="8" a="1"/>
  <c r="N145" i="8" s="1"/>
  <c r="N146" i="8" a="1"/>
  <c r="N146" i="8" s="1"/>
  <c r="N147" i="8" a="1"/>
  <c r="N147" i="8" s="1"/>
  <c r="N148" i="8" a="1"/>
  <c r="N148" i="8" s="1"/>
  <c r="N149" i="8" a="1"/>
  <c r="N149" i="8" s="1"/>
  <c r="N150" i="8" a="1"/>
  <c r="N150" i="8" s="1"/>
  <c r="N151" i="8" a="1"/>
  <c r="N151" i="8" s="1"/>
  <c r="N152" i="8" a="1"/>
  <c r="N152" i="8" s="1"/>
  <c r="N153" i="8" a="1"/>
  <c r="N153" i="8" s="1"/>
  <c r="N154" i="8" a="1"/>
  <c r="N154" i="8" s="1"/>
  <c r="N155" i="8" a="1"/>
  <c r="N155" i="8" s="1"/>
  <c r="N156" i="8" a="1"/>
  <c r="N156" i="8" s="1"/>
  <c r="N157" i="8" a="1"/>
  <c r="N157" i="8" s="1"/>
  <c r="N158" i="8" a="1"/>
  <c r="N158" i="8" s="1"/>
  <c r="N159" i="8" a="1"/>
  <c r="N159" i="8" s="1"/>
  <c r="N160" i="8" a="1"/>
  <c r="N160" i="8" s="1"/>
  <c r="N161" i="8" a="1"/>
  <c r="N161" i="8" s="1"/>
  <c r="N162" i="8" a="1"/>
  <c r="N162" i="8" s="1"/>
  <c r="N163" i="8" a="1"/>
  <c r="N163" i="8" s="1"/>
  <c r="N164" i="8" a="1"/>
  <c r="N164" i="8" s="1"/>
  <c r="N165" i="8" a="1"/>
  <c r="N165" i="8" s="1"/>
  <c r="N166" i="8" a="1"/>
  <c r="N166" i="8" s="1"/>
  <c r="N167" i="8" a="1"/>
  <c r="N167" i="8" s="1"/>
  <c r="N168" i="8" a="1"/>
  <c r="N168" i="8" s="1"/>
  <c r="N169" i="8" a="1"/>
  <c r="N169" i="8" s="1"/>
  <c r="N170" i="8" a="1"/>
  <c r="N170" i="8" s="1"/>
  <c r="N171" i="8" a="1"/>
  <c r="N171" i="8" s="1"/>
  <c r="N172" i="8" a="1"/>
  <c r="N172" i="8" s="1"/>
  <c r="N173" i="8" a="1"/>
  <c r="N173" i="8" s="1"/>
  <c r="N174" i="8" a="1"/>
  <c r="N174" i="8" s="1"/>
  <c r="N175" i="8" a="1"/>
  <c r="N175" i="8" s="1"/>
  <c r="N176" i="8" a="1"/>
  <c r="N176" i="8" s="1"/>
  <c r="N177" i="8" a="1"/>
  <c r="N177" i="8" s="1"/>
  <c r="N178" i="8" a="1"/>
  <c r="N178" i="8" s="1"/>
  <c r="N179" i="8" a="1"/>
  <c r="N179" i="8" s="1"/>
  <c r="N180" i="8" a="1"/>
  <c r="N180" i="8" s="1"/>
  <c r="N181" i="8" a="1"/>
  <c r="N181" i="8" s="1"/>
  <c r="N182" i="8" a="1"/>
  <c r="N182" i="8" s="1"/>
  <c r="N183" i="8" a="1"/>
  <c r="N183" i="8" s="1"/>
  <c r="N184" i="8" a="1"/>
  <c r="N184" i="8" s="1"/>
  <c r="N185" i="8" a="1"/>
  <c r="N185" i="8" s="1"/>
  <c r="N186" i="8" a="1"/>
  <c r="N186" i="8" s="1"/>
  <c r="N187" i="8" a="1"/>
  <c r="N187" i="8" s="1"/>
  <c r="N188" i="8" a="1"/>
  <c r="N188" i="8" s="1"/>
  <c r="N189" i="8" a="1"/>
  <c r="N189" i="8" s="1"/>
  <c r="N190" i="8" a="1"/>
  <c r="N190" i="8" s="1"/>
  <c r="N191" i="8" a="1"/>
  <c r="N191" i="8" s="1"/>
  <c r="N192" i="8" a="1"/>
  <c r="N192" i="8" s="1"/>
  <c r="N193" i="8" a="1"/>
  <c r="N193" i="8" s="1"/>
  <c r="N194" i="8" a="1"/>
  <c r="N194" i="8" s="1"/>
  <c r="N195" i="8" a="1"/>
  <c r="N195" i="8" s="1"/>
  <c r="N196" i="8" a="1"/>
  <c r="N196" i="8" s="1"/>
  <c r="N197" i="8" a="1"/>
  <c r="N197" i="8" s="1"/>
  <c r="N198" i="8" a="1"/>
  <c r="N198" i="8" s="1"/>
  <c r="N199" i="8" a="1"/>
  <c r="N199" i="8" s="1"/>
  <c r="N200" i="8" a="1"/>
  <c r="N200" i="8" s="1"/>
  <c r="N201" i="8" a="1"/>
  <c r="N201" i="8" s="1"/>
  <c r="N202" i="8" a="1"/>
  <c r="N202" i="8" s="1"/>
  <c r="N203" i="8" a="1"/>
  <c r="N203" i="8" s="1"/>
  <c r="N204" i="8" a="1"/>
  <c r="N204" i="8" s="1"/>
  <c r="N205" i="8" a="1"/>
  <c r="N205" i="8" s="1"/>
  <c r="N206" i="8" a="1"/>
  <c r="N206" i="8" s="1"/>
  <c r="N207" i="8" a="1"/>
  <c r="N207" i="8" s="1"/>
  <c r="N208" i="8" a="1"/>
  <c r="N208" i="8" s="1"/>
  <c r="N209" i="8" a="1"/>
  <c r="N209" i="8" s="1"/>
  <c r="N210" i="8" a="1"/>
  <c r="N210" i="8" s="1"/>
  <c r="N211" i="8" a="1"/>
  <c r="N211" i="8" s="1"/>
  <c r="N212" i="8" a="1"/>
  <c r="N212" i="8" s="1"/>
  <c r="N213" i="8" a="1"/>
  <c r="N213" i="8" s="1"/>
  <c r="N214" i="8" a="1"/>
  <c r="N214" i="8" s="1"/>
  <c r="N215" i="8" a="1"/>
  <c r="N215" i="8" s="1"/>
  <c r="N216" i="8" a="1"/>
  <c r="N216" i="8" s="1"/>
  <c r="N217" i="8" a="1"/>
  <c r="N217" i="8"/>
  <c r="N218" i="8" a="1"/>
  <c r="N218" i="8" s="1"/>
  <c r="N219" i="8" a="1"/>
  <c r="N219" i="8" s="1"/>
  <c r="N220" i="8" a="1"/>
  <c r="N220" i="8" s="1"/>
  <c r="N221" i="8" a="1"/>
  <c r="N221" i="8" s="1"/>
  <c r="N222" i="8" a="1"/>
  <c r="N222" i="8" s="1"/>
  <c r="N223" i="8" a="1"/>
  <c r="N223" i="8" s="1"/>
  <c r="N224" i="8" a="1"/>
  <c r="N224" i="8" s="1"/>
  <c r="N225" i="8" a="1"/>
  <c r="N225" i="8" s="1"/>
  <c r="N226" i="8" a="1"/>
  <c r="N226" i="8" s="1"/>
  <c r="N227" i="8" a="1"/>
  <c r="N227" i="8" s="1"/>
  <c r="N228" i="8" a="1"/>
  <c r="N228" i="8" s="1"/>
  <c r="N229" i="8" a="1"/>
  <c r="N229" i="8" s="1"/>
  <c r="N230" i="8" a="1"/>
  <c r="N230" i="8" s="1"/>
  <c r="N231" i="8" a="1"/>
  <c r="N231" i="8" s="1"/>
  <c r="N232" i="8" a="1"/>
  <c r="N232" i="8" s="1"/>
  <c r="N233" i="8" a="1"/>
  <c r="N233" i="8" s="1"/>
  <c r="N234" i="8" a="1"/>
  <c r="N234" i="8" s="1"/>
  <c r="N235" i="8" a="1"/>
  <c r="N235" i="8" s="1"/>
  <c r="N236" i="8" a="1"/>
  <c r="N236" i="8" s="1"/>
  <c r="N237" i="8" a="1"/>
  <c r="N237" i="8" s="1"/>
  <c r="N238" i="8" a="1"/>
  <c r="N238" i="8" s="1"/>
  <c r="N239" i="8" a="1"/>
  <c r="N239" i="8" s="1"/>
  <c r="N240" i="8" a="1"/>
  <c r="N240" i="8" s="1"/>
  <c r="N241" i="8" a="1"/>
  <c r="N241" i="8" s="1"/>
  <c r="N242" i="8" a="1"/>
  <c r="N242" i="8" s="1"/>
  <c r="N243" i="8" a="1"/>
  <c r="N243" i="8" s="1"/>
  <c r="N244" i="8" a="1"/>
  <c r="N244" i="8" s="1"/>
  <c r="N245" i="8" a="1"/>
  <c r="N245" i="8" s="1"/>
  <c r="N246" i="8" a="1"/>
  <c r="N246" i="8" s="1"/>
  <c r="N247" i="8" a="1"/>
  <c r="N247" i="8" s="1"/>
  <c r="N248" i="8" a="1"/>
  <c r="N248" i="8" s="1"/>
  <c r="N249" i="8" a="1"/>
  <c r="N249" i="8" s="1"/>
  <c r="N250" i="8" a="1"/>
  <c r="N250" i="8" s="1"/>
  <c r="N251" i="8" a="1"/>
  <c r="N251" i="8" s="1"/>
  <c r="N252" i="8" a="1"/>
  <c r="N252" i="8" s="1"/>
  <c r="N253" i="8" a="1"/>
  <c r="N253" i="8" s="1"/>
  <c r="N254" i="8" a="1"/>
  <c r="N254" i="8" s="1"/>
  <c r="N255" i="8" a="1"/>
  <c r="N255" i="8" s="1"/>
  <c r="N256" i="8" a="1"/>
  <c r="N256" i="8" s="1"/>
  <c r="N257" i="8" a="1"/>
  <c r="N257" i="8" s="1"/>
  <c r="N258" i="8" a="1"/>
  <c r="N258" i="8" s="1"/>
  <c r="N259" i="8" a="1"/>
  <c r="N259" i="8" s="1"/>
  <c r="N260" i="8" a="1"/>
  <c r="N260" i="8" s="1"/>
  <c r="N261" i="8" a="1"/>
  <c r="N261" i="8" s="1"/>
  <c r="N262" i="8" a="1"/>
  <c r="N262" i="8" s="1"/>
  <c r="N263" i="8" a="1"/>
  <c r="N263" i="8" s="1"/>
  <c r="N264" i="8" a="1"/>
  <c r="N264" i="8" s="1"/>
  <c r="N265" i="8" a="1"/>
  <c r="N265" i="8" s="1"/>
  <c r="N266" i="8" a="1"/>
  <c r="N266" i="8" s="1"/>
  <c r="N267" i="8" a="1"/>
  <c r="N267" i="8" s="1"/>
  <c r="N268" i="8" a="1"/>
  <c r="N268" i="8" s="1"/>
  <c r="N269" i="8" a="1"/>
  <c r="N269" i="8" s="1"/>
  <c r="N270" i="8" a="1"/>
  <c r="N270" i="8" s="1"/>
  <c r="N271" i="8" a="1"/>
  <c r="N271" i="8" s="1"/>
  <c r="N272" i="8" a="1"/>
  <c r="N272" i="8" s="1"/>
  <c r="N273" i="8" a="1"/>
  <c r="N273" i="8" s="1"/>
  <c r="N274" i="8" a="1"/>
  <c r="N274" i="8" s="1"/>
  <c r="N275" i="8" a="1"/>
  <c r="N275" i="8" s="1"/>
  <c r="N276" i="8" a="1"/>
  <c r="N276" i="8" s="1"/>
  <c r="N277" i="8" a="1"/>
  <c r="N277" i="8" s="1"/>
  <c r="N278" i="8" a="1"/>
  <c r="N278" i="8" s="1"/>
  <c r="N279" i="8" a="1"/>
  <c r="N279" i="8" s="1"/>
  <c r="N280" i="8" a="1"/>
  <c r="N280" i="8" s="1"/>
  <c r="N281" i="8" a="1"/>
  <c r="N281" i="8" s="1"/>
  <c r="N282" i="8" a="1"/>
  <c r="N282" i="8" s="1"/>
  <c r="N283" i="8" a="1"/>
  <c r="N283" i="8" s="1"/>
  <c r="N284" i="8" a="1"/>
  <c r="N284" i="8" s="1"/>
  <c r="N285" i="8" a="1"/>
  <c r="N285" i="8" s="1"/>
  <c r="N286" i="8" a="1"/>
  <c r="N286" i="8" s="1"/>
  <c r="N287" i="8" a="1"/>
  <c r="N287" i="8" s="1"/>
  <c r="N288" i="8" a="1"/>
  <c r="N288" i="8" s="1"/>
  <c r="N289" i="8" a="1"/>
  <c r="N289" i="8" s="1"/>
  <c r="N290" i="8" a="1"/>
  <c r="N290" i="8" s="1"/>
  <c r="N291" i="8" a="1"/>
  <c r="N291" i="8" s="1"/>
  <c r="N292" i="8" a="1"/>
  <c r="N292" i="8" s="1"/>
  <c r="N293" i="8" a="1"/>
  <c r="N293" i="8" s="1"/>
  <c r="N294" i="8" a="1"/>
  <c r="N294" i="8" s="1"/>
  <c r="N295" i="8" a="1"/>
  <c r="N295" i="8" s="1"/>
  <c r="N296" i="8" a="1"/>
  <c r="N296" i="8" s="1"/>
  <c r="N297" i="8" a="1"/>
  <c r="N297" i="8" s="1"/>
  <c r="N298" i="8" a="1"/>
  <c r="N298" i="8" s="1"/>
  <c r="N299" i="8" a="1"/>
  <c r="N299" i="8" s="1"/>
  <c r="N300" i="8" a="1"/>
  <c r="N300" i="8" s="1"/>
  <c r="N301" i="8" a="1"/>
  <c r="N301" i="8" s="1"/>
  <c r="N302" i="8" a="1"/>
  <c r="N302" i="8" s="1"/>
  <c r="N303" i="8" a="1"/>
  <c r="N303" i="8" s="1"/>
  <c r="N304" i="8" a="1"/>
  <c r="N304" i="8" s="1"/>
  <c r="N305" i="8" a="1"/>
  <c r="N305" i="8" s="1"/>
  <c r="N306" i="8" a="1"/>
  <c r="N306" i="8" s="1"/>
  <c r="N307" i="8" a="1"/>
  <c r="N307" i="8" s="1"/>
  <c r="N308" i="8" a="1"/>
  <c r="N308" i="8" s="1"/>
  <c r="N309" i="8" a="1"/>
  <c r="N309" i="8" s="1"/>
  <c r="N310" i="8" a="1"/>
  <c r="N310" i="8" s="1"/>
  <c r="N311" i="8" a="1"/>
  <c r="N311" i="8" s="1"/>
  <c r="N312" i="8" a="1"/>
  <c r="N312" i="8" s="1"/>
  <c r="N313" i="8" a="1"/>
  <c r="N313" i="8" s="1"/>
  <c r="N314" i="8" a="1"/>
  <c r="N314" i="8" s="1"/>
  <c r="N315" i="8" a="1"/>
  <c r="N315" i="8" s="1"/>
  <c r="N316" i="8" a="1"/>
  <c r="N316" i="8" s="1"/>
  <c r="N317" i="8" a="1"/>
  <c r="N317" i="8" s="1"/>
  <c r="N318" i="8" a="1"/>
  <c r="N318" i="8" s="1"/>
  <c r="N319" i="8" a="1"/>
  <c r="N319" i="8" s="1"/>
  <c r="N320" i="8" a="1"/>
  <c r="N320" i="8" s="1"/>
  <c r="N321" i="8" a="1"/>
  <c r="N321" i="8" s="1"/>
  <c r="N322" i="8" a="1"/>
  <c r="N322" i="8" s="1"/>
  <c r="N323" i="8" a="1"/>
  <c r="N323" i="8" s="1"/>
  <c r="N324" i="8" a="1"/>
  <c r="N324" i="8" s="1"/>
  <c r="N325" i="8" a="1"/>
  <c r="N325" i="8" s="1"/>
  <c r="N326" i="8" a="1"/>
  <c r="N326" i="8" s="1"/>
  <c r="N327" i="8" a="1"/>
  <c r="N327" i="8" s="1"/>
  <c r="N328" i="8" a="1"/>
  <c r="N328" i="8" s="1"/>
  <c r="N329" i="8" a="1"/>
  <c r="N329" i="8" s="1"/>
  <c r="N330" i="8" a="1"/>
  <c r="N330" i="8" s="1"/>
  <c r="N331" i="8" a="1"/>
  <c r="N331" i="8" s="1"/>
  <c r="N332" i="8" a="1"/>
  <c r="N332" i="8" s="1"/>
  <c r="N333" i="8" a="1"/>
  <c r="N333" i="8" s="1"/>
  <c r="N334" i="8" a="1"/>
  <c r="N334" i="8" s="1"/>
  <c r="N335" i="8" a="1"/>
  <c r="N335" i="8" s="1"/>
  <c r="N336" i="8" a="1"/>
  <c r="N336" i="8" s="1"/>
  <c r="N337" i="8" a="1"/>
  <c r="N337" i="8" s="1"/>
  <c r="N338" i="8" a="1"/>
  <c r="N338" i="8" s="1"/>
  <c r="N339" i="8" a="1"/>
  <c r="N339" i="8" s="1"/>
  <c r="N340" i="8" a="1"/>
  <c r="N340" i="8" s="1"/>
  <c r="N341" i="8" a="1"/>
  <c r="N341" i="8" s="1"/>
  <c r="N342" i="8" a="1"/>
  <c r="N342" i="8" s="1"/>
  <c r="N343" i="8" a="1"/>
  <c r="N343" i="8" s="1"/>
  <c r="N344" i="8" a="1"/>
  <c r="N344" i="8" s="1"/>
  <c r="N345" i="8" a="1"/>
  <c r="N345" i="8" s="1"/>
  <c r="N346" i="8" a="1"/>
  <c r="N346" i="8" s="1"/>
  <c r="N347" i="8" a="1"/>
  <c r="N347" i="8" s="1"/>
  <c r="N348" i="8" a="1"/>
  <c r="N348" i="8" s="1"/>
  <c r="N349" i="8" a="1"/>
  <c r="N349" i="8" s="1"/>
  <c r="N350" i="8" a="1"/>
  <c r="N350" i="8" s="1"/>
  <c r="N351" i="8" a="1"/>
  <c r="N351" i="8" s="1"/>
  <c r="N352" i="8" a="1"/>
  <c r="N352" i="8" s="1"/>
  <c r="N353" i="8" a="1"/>
  <c r="N353" i="8" s="1"/>
  <c r="N354" i="8" a="1"/>
  <c r="N354" i="8" s="1"/>
  <c r="N355" i="8" a="1"/>
  <c r="N355" i="8" s="1"/>
  <c r="N356" i="8" a="1"/>
  <c r="N356" i="8" s="1"/>
  <c r="N357" i="8" a="1"/>
  <c r="N357" i="8" s="1"/>
  <c r="N358" i="8" a="1"/>
  <c r="N358" i="8" s="1"/>
  <c r="N359" i="8" a="1"/>
  <c r="N359" i="8" s="1"/>
  <c r="N360" i="8" a="1"/>
  <c r="N360" i="8" s="1"/>
  <c r="N361" i="8" a="1"/>
  <c r="N361" i="8" s="1"/>
  <c r="N362" i="8" a="1"/>
  <c r="N362" i="8" s="1"/>
  <c r="N363" i="8" a="1"/>
  <c r="N363" i="8" s="1"/>
  <c r="N364" i="8" a="1"/>
  <c r="N364" i="8" s="1"/>
  <c r="N365" i="8" a="1"/>
  <c r="N365" i="8" s="1"/>
  <c r="N366" i="8" a="1"/>
  <c r="N366" i="8" s="1"/>
  <c r="N367" i="8" a="1"/>
  <c r="N367" i="8" s="1"/>
  <c r="N368" i="8" a="1"/>
  <c r="N368" i="8" s="1"/>
  <c r="N369" i="8" a="1"/>
  <c r="N369" i="8" s="1"/>
  <c r="N370" i="8" a="1"/>
  <c r="N370" i="8" s="1"/>
  <c r="N371" i="8" a="1"/>
  <c r="N371" i="8" s="1"/>
  <c r="N372" i="8" a="1"/>
  <c r="N372" i="8" s="1"/>
  <c r="N373" i="8" a="1"/>
  <c r="N373" i="8" s="1"/>
  <c r="N374" i="8" a="1"/>
  <c r="N374" i="8" s="1"/>
  <c r="N375" i="8" a="1"/>
  <c r="N375" i="8" s="1"/>
  <c r="N376" i="8" a="1"/>
  <c r="N376" i="8" s="1"/>
  <c r="N377" i="8" a="1"/>
  <c r="N377" i="8" s="1"/>
  <c r="N378" i="8" a="1"/>
  <c r="N378" i="8" s="1"/>
  <c r="N379" i="8" a="1"/>
  <c r="N379" i="8" s="1"/>
  <c r="N380" i="8" a="1"/>
  <c r="N380" i="8" s="1"/>
  <c r="N381" i="8" a="1"/>
  <c r="N381" i="8" s="1"/>
  <c r="N382" i="8" a="1"/>
  <c r="N382" i="8" s="1"/>
  <c r="N383" i="8" a="1"/>
  <c r="N383" i="8" s="1"/>
  <c r="N384" i="8" a="1"/>
  <c r="N384" i="8" s="1"/>
  <c r="N385" i="8" a="1"/>
  <c r="N385" i="8" s="1"/>
  <c r="N386" i="8" a="1"/>
  <c r="N386" i="8" s="1"/>
  <c r="N387" i="8" a="1"/>
  <c r="N387" i="8" s="1"/>
  <c r="N388" i="8" a="1"/>
  <c r="N388" i="8" s="1"/>
  <c r="N389" i="8" a="1"/>
  <c r="N389" i="8" s="1"/>
  <c r="N390" i="8" a="1"/>
  <c r="N390" i="8" s="1"/>
  <c r="N391" i="8" a="1"/>
  <c r="N391" i="8" s="1"/>
  <c r="N392" i="8" a="1"/>
  <c r="N392" i="8" s="1"/>
  <c r="N393" i="8" a="1"/>
  <c r="N393" i="8" s="1"/>
  <c r="N394" i="8" a="1"/>
  <c r="N394" i="8" s="1"/>
  <c r="N395" i="8" a="1"/>
  <c r="N395" i="8" s="1"/>
  <c r="N396" i="8" a="1"/>
  <c r="N396" i="8" s="1"/>
  <c r="N397" i="8" a="1"/>
  <c r="N397" i="8" s="1"/>
  <c r="N398" i="8" a="1"/>
  <c r="N398" i="8" s="1"/>
  <c r="N399" i="8" a="1"/>
  <c r="N399" i="8" s="1"/>
  <c r="N400" i="8" a="1"/>
  <c r="N400" i="8" s="1"/>
  <c r="N401" i="8" a="1"/>
  <c r="N401" i="8" s="1"/>
  <c r="N402" i="8" a="1"/>
  <c r="N402" i="8" s="1"/>
  <c r="N403" i="8" a="1"/>
  <c r="N403" i="8" s="1"/>
  <c r="N404" i="8" a="1"/>
  <c r="N404" i="8" s="1"/>
  <c r="N405" i="8" a="1"/>
  <c r="N405" i="8" s="1"/>
  <c r="N406" i="8" a="1"/>
  <c r="N406" i="8" s="1"/>
  <c r="N407" i="8" a="1"/>
  <c r="N407" i="8" s="1"/>
  <c r="N408" i="8" a="1"/>
  <c r="N408" i="8" s="1"/>
  <c r="N409" i="8" a="1"/>
  <c r="N409" i="8" s="1"/>
  <c r="N410" i="8" a="1"/>
  <c r="N410" i="8" s="1"/>
  <c r="N411" i="8" a="1"/>
  <c r="N411" i="8" s="1"/>
  <c r="N412" i="8" a="1"/>
  <c r="N412" i="8" s="1"/>
  <c r="N413" i="8" a="1"/>
  <c r="N413" i="8" s="1"/>
  <c r="N414" i="8" a="1"/>
  <c r="N414" i="8" s="1"/>
  <c r="N415" i="8" a="1"/>
  <c r="N415" i="8" s="1"/>
  <c r="N416" i="8" a="1"/>
  <c r="N416" i="8" s="1"/>
  <c r="N417" i="8" a="1"/>
  <c r="N417" i="8" s="1"/>
  <c r="N418" i="8" a="1"/>
  <c r="N418" i="8" s="1"/>
  <c r="N419" i="8" a="1"/>
  <c r="N419" i="8" s="1"/>
  <c r="N420" i="8" a="1"/>
  <c r="N420" i="8" s="1"/>
  <c r="N421" i="8" a="1"/>
  <c r="N421" i="8" s="1"/>
  <c r="N422" i="8" a="1"/>
  <c r="N422" i="8" s="1"/>
  <c r="N423" i="8" a="1"/>
  <c r="N423" i="8" s="1"/>
  <c r="N424" i="8" a="1"/>
  <c r="N424" i="8" s="1"/>
  <c r="N425" i="8" a="1"/>
  <c r="N425" i="8" s="1"/>
  <c r="N426" i="8" a="1"/>
  <c r="N426" i="8" s="1"/>
  <c r="N427" i="8" a="1"/>
  <c r="N427" i="8" s="1"/>
  <c r="N428" i="8" a="1"/>
  <c r="N428" i="8" s="1"/>
  <c r="N429" i="8" a="1"/>
  <c r="N429" i="8" s="1"/>
  <c r="N430" i="8" a="1"/>
  <c r="N430" i="8" s="1"/>
  <c r="N431" i="8" a="1"/>
  <c r="N431" i="8" s="1"/>
  <c r="N432" i="8" a="1"/>
  <c r="N432" i="8" s="1"/>
  <c r="N433" i="8" a="1"/>
  <c r="N433" i="8" s="1"/>
  <c r="N434" i="8" a="1"/>
  <c r="N434" i="8" s="1"/>
  <c r="N435" i="8" a="1"/>
  <c r="N435" i="8" s="1"/>
  <c r="N436" i="8" a="1"/>
  <c r="N436" i="8" s="1"/>
  <c r="N437" i="8" a="1"/>
  <c r="N437" i="8" s="1"/>
  <c r="N438" i="8" a="1"/>
  <c r="N438" i="8" s="1"/>
  <c r="N439" i="8" a="1"/>
  <c r="N439" i="8" s="1"/>
  <c r="N440" i="8" a="1"/>
  <c r="N440" i="8" s="1"/>
  <c r="N441" i="8" a="1"/>
  <c r="N441" i="8" s="1"/>
  <c r="N442" i="8" a="1"/>
  <c r="N442" i="8" s="1"/>
  <c r="N443" i="8" a="1"/>
  <c r="N443" i="8" s="1"/>
  <c r="N444" i="8" a="1"/>
  <c r="N444" i="8" s="1"/>
  <c r="N445" i="8" a="1"/>
  <c r="N445" i="8" s="1"/>
  <c r="N446" i="8" a="1"/>
  <c r="N446" i="8" s="1"/>
  <c r="N447" i="8" a="1"/>
  <c r="N447" i="8" s="1"/>
  <c r="N448" i="8" a="1"/>
  <c r="N448" i="8" s="1"/>
  <c r="N449" i="8" a="1"/>
  <c r="N449" i="8" s="1"/>
  <c r="N450" i="8" a="1"/>
  <c r="N450" i="8" s="1"/>
  <c r="N451" i="8" a="1"/>
  <c r="N451" i="8" s="1"/>
  <c r="N452" i="8" a="1"/>
  <c r="N452" i="8" s="1"/>
  <c r="N453" i="8" a="1"/>
  <c r="N453" i="8" s="1"/>
  <c r="N454" i="8" a="1"/>
  <c r="N454" i="8" s="1"/>
  <c r="N455" i="8" a="1"/>
  <c r="N455" i="8" s="1"/>
  <c r="N456" i="8" a="1"/>
  <c r="N456" i="8" s="1"/>
  <c r="N457" i="8" a="1"/>
  <c r="N457" i="8" s="1"/>
  <c r="N458" i="8" a="1"/>
  <c r="N458" i="8" s="1"/>
  <c r="N459" i="8" a="1"/>
  <c r="N459" i="8" s="1"/>
  <c r="N460" i="8" a="1"/>
  <c r="N460" i="8" s="1"/>
  <c r="N461" i="8" a="1"/>
  <c r="N461" i="8" s="1"/>
  <c r="N462" i="8" a="1"/>
  <c r="N462" i="8" s="1"/>
  <c r="N463" i="8" a="1"/>
  <c r="N463" i="8" s="1"/>
  <c r="N464" i="8" a="1"/>
  <c r="N464" i="8" s="1"/>
  <c r="N465" i="8" a="1"/>
  <c r="N465" i="8" s="1"/>
  <c r="N466" i="8" a="1"/>
  <c r="N466" i="8" s="1"/>
  <c r="N467" i="8" a="1"/>
  <c r="N467" i="8" s="1"/>
  <c r="N468" i="8" a="1"/>
  <c r="N468" i="8" s="1"/>
  <c r="N469" i="8" a="1"/>
  <c r="N469" i="8" s="1"/>
  <c r="N470" i="8" a="1"/>
  <c r="N470" i="8" s="1"/>
  <c r="N471" i="8" a="1"/>
  <c r="N471" i="8" s="1"/>
  <c r="N472" i="8" a="1"/>
  <c r="N472" i="8" s="1"/>
  <c r="N473" i="8" a="1"/>
  <c r="N473" i="8" s="1"/>
  <c r="N474" i="8" a="1"/>
  <c r="N474" i="8" s="1"/>
  <c r="N475" i="8" a="1"/>
  <c r="N475" i="8" s="1"/>
  <c r="N476" i="8" a="1"/>
  <c r="N476" i="8" s="1"/>
  <c r="N477" i="8" a="1"/>
  <c r="N477" i="8" s="1"/>
  <c r="N478" i="8" a="1"/>
  <c r="N478" i="8"/>
  <c r="N479" i="8" a="1"/>
  <c r="N479" i="8" s="1"/>
  <c r="N480" i="8" a="1"/>
  <c r="N480" i="8" s="1"/>
  <c r="N481" i="8" a="1"/>
  <c r="N481" i="8" s="1"/>
  <c r="N482" i="8" a="1"/>
  <c r="N482" i="8" s="1"/>
  <c r="N483" i="8" a="1"/>
  <c r="N483" i="8" s="1"/>
  <c r="N484" i="8" a="1"/>
  <c r="N484" i="8" s="1"/>
  <c r="N485" i="8" a="1"/>
  <c r="N485" i="8" s="1"/>
  <c r="N486" i="8" a="1"/>
  <c r="N486" i="8" s="1"/>
  <c r="N487" i="8" a="1"/>
  <c r="N487" i="8" s="1"/>
  <c r="N488" i="8" a="1"/>
  <c r="N488" i="8" s="1"/>
  <c r="N489" i="8" a="1"/>
  <c r="N489" i="8" s="1"/>
  <c r="N490" i="8" a="1"/>
  <c r="N490" i="8" s="1"/>
  <c r="N491" i="8" a="1"/>
  <c r="N491" i="8" s="1"/>
  <c r="N492" i="8" a="1"/>
  <c r="N492" i="8" s="1"/>
  <c r="N493" i="8" a="1"/>
  <c r="N493" i="8" s="1"/>
  <c r="N494" i="8" a="1"/>
  <c r="N494" i="8" s="1"/>
  <c r="N495" i="8" a="1"/>
  <c r="N495" i="8" s="1"/>
  <c r="N496" i="8" a="1"/>
  <c r="N496" i="8" s="1"/>
  <c r="N497" i="8" a="1"/>
  <c r="N497" i="8" s="1"/>
  <c r="N498" i="8" a="1"/>
  <c r="N498" i="8" s="1"/>
  <c r="N499" i="8" a="1"/>
  <c r="N499" i="8" s="1"/>
  <c r="N500" i="8" a="1"/>
  <c r="N500" i="8" s="1"/>
  <c r="N501" i="8" a="1"/>
  <c r="N501" i="8" s="1"/>
  <c r="N502" i="8" a="1"/>
  <c r="N502" i="8" s="1"/>
  <c r="N503" i="8" a="1"/>
  <c r="N503" i="8" s="1"/>
  <c r="N504" i="8" a="1"/>
  <c r="N504" i="8" s="1"/>
  <c r="N505" i="8" a="1"/>
  <c r="N505" i="8" s="1"/>
  <c r="N506" i="8" a="1"/>
  <c r="N506" i="8" s="1"/>
  <c r="N507" i="8" a="1"/>
  <c r="N507" i="8" s="1"/>
  <c r="N508" i="8" a="1"/>
  <c r="N508" i="8" s="1"/>
  <c r="N509" i="8" a="1"/>
  <c r="N509" i="8" s="1"/>
  <c r="N510" i="8" a="1"/>
  <c r="N510" i="8" s="1"/>
  <c r="N511" i="8" a="1"/>
  <c r="N511" i="8" s="1"/>
  <c r="N512" i="8" a="1"/>
  <c r="N512" i="8" s="1"/>
  <c r="N513" i="8" a="1"/>
  <c r="N513" i="8"/>
  <c r="N514" i="8" a="1"/>
  <c r="N514" i="8" s="1"/>
  <c r="N515" i="8" a="1"/>
  <c r="N515" i="8" s="1"/>
  <c r="N516" i="8" a="1"/>
  <c r="N516" i="8" s="1"/>
  <c r="N517" i="8" a="1"/>
  <c r="N517" i="8" s="1"/>
  <c r="N518" i="8" a="1"/>
  <c r="N518" i="8" s="1"/>
  <c r="N519" i="8" a="1"/>
  <c r="N519" i="8" s="1"/>
  <c r="N520" i="8" a="1"/>
  <c r="N520" i="8" s="1"/>
  <c r="N521" i="8" a="1"/>
  <c r="N521" i="8" s="1"/>
  <c r="N522" i="8" a="1"/>
  <c r="N522" i="8" s="1"/>
  <c r="N523" i="8" a="1"/>
  <c r="N523" i="8" s="1"/>
  <c r="N524" i="8" a="1"/>
  <c r="N524" i="8" s="1"/>
  <c r="N525" i="8" a="1"/>
  <c r="N525" i="8" s="1"/>
  <c r="N526" i="8" a="1"/>
  <c r="N526" i="8" s="1"/>
  <c r="N527" i="8" a="1"/>
  <c r="N527" i="8" s="1"/>
  <c r="N528" i="8" a="1"/>
  <c r="N528" i="8" s="1"/>
  <c r="N529" i="8" a="1"/>
  <c r="N529" i="8" s="1"/>
  <c r="N530" i="8" a="1"/>
  <c r="N530" i="8" s="1"/>
  <c r="N531" i="8" a="1"/>
  <c r="N531" i="8" s="1"/>
  <c r="N532" i="8" a="1"/>
  <c r="N532" i="8" s="1"/>
  <c r="N533" i="8" a="1"/>
  <c r="N533" i="8" s="1"/>
  <c r="N534" i="8" a="1"/>
  <c r="N534" i="8" s="1"/>
  <c r="N535" i="8" a="1"/>
  <c r="N535" i="8" s="1"/>
  <c r="N536" i="8" a="1"/>
  <c r="N536" i="8" s="1"/>
  <c r="N537" i="8" a="1"/>
  <c r="N537" i="8" s="1"/>
  <c r="N538" i="8" a="1"/>
  <c r="N538" i="8" s="1"/>
  <c r="N539" i="8" a="1"/>
  <c r="N539" i="8" s="1"/>
  <c r="N540" i="8" a="1"/>
  <c r="N540" i="8" s="1"/>
  <c r="N541" i="8" a="1"/>
  <c r="N541" i="8" s="1"/>
  <c r="N542" i="8" a="1"/>
  <c r="N542" i="8" s="1"/>
  <c r="N543" i="8" a="1"/>
  <c r="N543" i="8" s="1"/>
  <c r="N544" i="8" a="1"/>
  <c r="N544" i="8" s="1"/>
  <c r="N545" i="8" a="1"/>
  <c r="N545" i="8" s="1"/>
  <c r="N546" i="8" a="1"/>
  <c r="N546" i="8" s="1"/>
  <c r="N547" i="8" a="1"/>
  <c r="N547" i="8" s="1"/>
  <c r="N548" i="8" a="1"/>
  <c r="N548" i="8" s="1"/>
  <c r="N549" i="8" a="1"/>
  <c r="N549" i="8" s="1"/>
  <c r="N550" i="8" a="1"/>
  <c r="N550" i="8" s="1"/>
  <c r="N551" i="8" a="1"/>
  <c r="N551" i="8" s="1"/>
  <c r="N552" i="8" a="1"/>
  <c r="N552" i="8" s="1"/>
  <c r="N553" i="8" a="1"/>
  <c r="N553" i="8" s="1"/>
  <c r="N554" i="8" a="1"/>
  <c r="N554" i="8" s="1"/>
  <c r="N555" i="8" a="1"/>
  <c r="N555" i="8" s="1"/>
  <c r="N556" i="8" a="1"/>
  <c r="N556" i="8" s="1"/>
  <c r="N557" i="8" a="1"/>
  <c r="N557" i="8" s="1"/>
  <c r="N558" i="8" a="1"/>
  <c r="N558" i="8" s="1"/>
  <c r="N559" i="8" a="1"/>
  <c r="N559" i="8" s="1"/>
  <c r="N560" i="8" a="1"/>
  <c r="N560" i="8" s="1"/>
  <c r="N561" i="8" a="1"/>
  <c r="N561" i="8" s="1"/>
  <c r="N562" i="8" a="1"/>
  <c r="N562" i="8" s="1"/>
  <c r="N563" i="8" a="1"/>
  <c r="N563" i="8" s="1"/>
  <c r="N564" i="8" a="1"/>
  <c r="N564" i="8" s="1"/>
  <c r="N565" i="8" a="1"/>
  <c r="N565" i="8" s="1"/>
  <c r="N566" i="8" a="1"/>
  <c r="N566" i="8" s="1"/>
  <c r="N567" i="8" a="1"/>
  <c r="N567" i="8" s="1"/>
  <c r="N568" i="8" a="1"/>
  <c r="N568" i="8" s="1"/>
  <c r="N569" i="8" a="1"/>
  <c r="N569" i="8" s="1"/>
  <c r="N570" i="8" a="1"/>
  <c r="N570" i="8" s="1"/>
  <c r="N571" i="8" a="1"/>
  <c r="N571" i="8" s="1"/>
  <c r="N572" i="8" a="1"/>
  <c r="N572" i="8" s="1"/>
  <c r="N573" i="8" a="1"/>
  <c r="N573" i="8" s="1"/>
  <c r="N574" i="8" a="1"/>
  <c r="N574" i="8" s="1"/>
  <c r="N575" i="8" a="1"/>
  <c r="N575" i="8" s="1"/>
  <c r="N576" i="8" a="1"/>
  <c r="N576" i="8" s="1"/>
  <c r="N577" i="8" a="1"/>
  <c r="N577" i="8" s="1"/>
  <c r="N578" i="8" a="1"/>
  <c r="N578" i="8" s="1"/>
  <c r="N579" i="8" a="1"/>
  <c r="N579" i="8" s="1"/>
  <c r="N580" i="8" a="1"/>
  <c r="N580" i="8" s="1"/>
  <c r="N581" i="8" a="1"/>
  <c r="N581" i="8" s="1"/>
  <c r="N582" i="8" a="1"/>
  <c r="N582" i="8" s="1"/>
  <c r="N583" i="8" a="1"/>
  <c r="N583" i="8" s="1"/>
  <c r="N584" i="8" a="1"/>
  <c r="N584" i="8" s="1"/>
  <c r="N585" i="8" a="1"/>
  <c r="N585" i="8" s="1"/>
  <c r="N586" i="8" a="1"/>
  <c r="N586" i="8" s="1"/>
  <c r="N587" i="8" a="1"/>
  <c r="N587" i="8" s="1"/>
  <c r="N588" i="8" a="1"/>
  <c r="N588" i="8" s="1"/>
  <c r="N589" i="8" a="1"/>
  <c r="N589" i="8" s="1"/>
  <c r="N590" i="8" a="1"/>
  <c r="N590" i="8" s="1"/>
  <c r="N591" i="8" a="1"/>
  <c r="N591" i="8" s="1"/>
  <c r="N592" i="8" a="1"/>
  <c r="N592" i="8" s="1"/>
  <c r="N593" i="8" a="1"/>
  <c r="N593" i="8" s="1"/>
  <c r="N594" i="8" a="1"/>
  <c r="N594" i="8" s="1"/>
  <c r="N595" i="8" a="1"/>
  <c r="N595" i="8" s="1"/>
  <c r="N596" i="8" a="1"/>
  <c r="N596" i="8" s="1"/>
  <c r="N597" i="8" a="1"/>
  <c r="N597" i="8" s="1"/>
  <c r="N598" i="8" a="1"/>
  <c r="N598" i="8" s="1"/>
  <c r="N599" i="8" a="1"/>
  <c r="N599" i="8" s="1"/>
  <c r="N600" i="8" a="1"/>
  <c r="N600" i="8" s="1"/>
  <c r="N601" i="8" a="1"/>
  <c r="N601" i="8" s="1"/>
  <c r="N602" i="8" a="1"/>
  <c r="N602" i="8" s="1"/>
  <c r="N603" i="8" a="1"/>
  <c r="N603" i="8" s="1"/>
  <c r="N604" i="8" a="1"/>
  <c r="N604" i="8" s="1"/>
  <c r="N605" i="8" a="1"/>
  <c r="N605" i="8" s="1"/>
  <c r="N606" i="8" a="1"/>
  <c r="N606" i="8" s="1"/>
  <c r="N607" i="8" a="1"/>
  <c r="N607" i="8" s="1"/>
  <c r="N608" i="8" a="1"/>
  <c r="N608" i="8" s="1"/>
  <c r="N609" i="8" a="1"/>
  <c r="N609" i="8" s="1"/>
  <c r="N610" i="8" a="1"/>
  <c r="N610" i="8" s="1"/>
  <c r="N611" i="8" a="1"/>
  <c r="N611" i="8" s="1"/>
  <c r="N612" i="8" a="1"/>
  <c r="N612" i="8" s="1"/>
  <c r="N613" i="8" a="1"/>
  <c r="N613" i="8"/>
  <c r="N614" i="8" a="1"/>
  <c r="N614" i="8" s="1"/>
  <c r="N615" i="8" a="1"/>
  <c r="N615" i="8" s="1"/>
  <c r="N616" i="8" a="1"/>
  <c r="N616" i="8" s="1"/>
  <c r="N617" i="8" a="1"/>
  <c r="N617" i="8" s="1"/>
  <c r="N618" i="8" a="1"/>
  <c r="N618" i="8" s="1"/>
  <c r="N619" i="8" a="1"/>
  <c r="N619" i="8" s="1"/>
  <c r="N620" i="8" a="1"/>
  <c r="N620" i="8" s="1"/>
  <c r="N621" i="8" a="1"/>
  <c r="N621" i="8" s="1"/>
  <c r="N622" i="8" a="1"/>
  <c r="N622" i="8" s="1"/>
  <c r="N623" i="8" a="1"/>
  <c r="N623" i="8" s="1"/>
  <c r="N624" i="8" a="1"/>
  <c r="N624" i="8" s="1"/>
  <c r="N625" i="8" a="1"/>
  <c r="N625" i="8" s="1"/>
  <c r="N626" i="8" a="1"/>
  <c r="N626" i="8" s="1"/>
  <c r="N627" i="8" a="1"/>
  <c r="N627" i="8" s="1"/>
  <c r="N628" i="8" a="1"/>
  <c r="N628" i="8" s="1"/>
  <c r="N629" i="8" a="1"/>
  <c r="N629" i="8" s="1"/>
  <c r="N630" i="8" a="1"/>
  <c r="N630" i="8" s="1"/>
  <c r="N631" i="8" a="1"/>
  <c r="N631" i="8" s="1"/>
  <c r="N632" i="8" a="1"/>
  <c r="N632" i="8" s="1"/>
  <c r="N633" i="8" a="1"/>
  <c r="N633" i="8" s="1"/>
  <c r="N634" i="8" a="1"/>
  <c r="N634" i="8" s="1"/>
  <c r="N635" i="8" a="1"/>
  <c r="N635" i="8" s="1"/>
  <c r="N636" i="8" a="1"/>
  <c r="N636" i="8" s="1"/>
  <c r="N637" i="8" a="1"/>
  <c r="N637" i="8" s="1"/>
  <c r="N638" i="8" a="1"/>
  <c r="N638" i="8" s="1"/>
  <c r="N639" i="8" a="1"/>
  <c r="N639" i="8" s="1"/>
  <c r="N640" i="8" a="1"/>
  <c r="N640" i="8" s="1"/>
  <c r="N641" i="8" a="1"/>
  <c r="N641" i="8" s="1"/>
  <c r="N642" i="8" a="1"/>
  <c r="N642" i="8" s="1"/>
  <c r="N643" i="8" a="1"/>
  <c r="N643" i="8" s="1"/>
  <c r="N644" i="8" a="1"/>
  <c r="N644" i="8" s="1"/>
  <c r="N645" i="8" a="1"/>
  <c r="N645" i="8" s="1"/>
  <c r="N646" i="8" a="1"/>
  <c r="N646" i="8" s="1"/>
  <c r="N647" i="8" a="1"/>
  <c r="N647" i="8" s="1"/>
  <c r="N648" i="8" a="1"/>
  <c r="N648" i="8" s="1"/>
  <c r="N649" i="8" a="1"/>
  <c r="N649" i="8" s="1"/>
  <c r="N650" i="8" a="1"/>
  <c r="N650" i="8" s="1"/>
  <c r="N651" i="8" a="1"/>
  <c r="N651" i="8" s="1"/>
  <c r="N652" i="8" a="1"/>
  <c r="N652" i="8" s="1"/>
  <c r="N653" i="8" a="1"/>
  <c r="N653" i="8" s="1"/>
  <c r="N654" i="8" a="1"/>
  <c r="N654" i="8" s="1"/>
  <c r="N655" i="8" a="1"/>
  <c r="N655" i="8" s="1"/>
  <c r="N656" i="8" a="1"/>
  <c r="N656" i="8" s="1"/>
  <c r="N657" i="8" a="1"/>
  <c r="N657" i="8" s="1"/>
  <c r="N658" i="8" a="1"/>
  <c r="N658" i="8" s="1"/>
  <c r="N659" i="8" a="1"/>
  <c r="N659" i="8" s="1"/>
  <c r="N660" i="8" a="1"/>
  <c r="N660" i="8" s="1"/>
  <c r="N661" i="8" a="1"/>
  <c r="N661" i="8" s="1"/>
  <c r="N662" i="8" a="1"/>
  <c r="N662" i="8" s="1"/>
  <c r="N663" i="8" a="1"/>
  <c r="N663" i="8" s="1"/>
  <c r="N664" i="8" a="1"/>
  <c r="N664" i="8" s="1"/>
  <c r="N665" i="8" a="1"/>
  <c r="N665" i="8" s="1"/>
  <c r="N666" i="8" a="1"/>
  <c r="N666" i="8" s="1"/>
  <c r="N667" i="8" a="1"/>
  <c r="N667" i="8" s="1"/>
  <c r="N668" i="8" a="1"/>
  <c r="N668" i="8" s="1"/>
  <c r="N669" i="8" a="1"/>
  <c r="N669" i="8" s="1"/>
  <c r="N670" i="8" a="1"/>
  <c r="N670" i="8" s="1"/>
  <c r="N671" i="8" a="1"/>
  <c r="N671" i="8" s="1"/>
  <c r="N672" i="8" a="1"/>
  <c r="N672" i="8" s="1"/>
  <c r="N673" i="8" a="1"/>
  <c r="N673" i="8" s="1"/>
  <c r="N674" i="8" a="1"/>
  <c r="N674" i="8" s="1"/>
  <c r="N675" i="8" a="1"/>
  <c r="N675" i="8" s="1"/>
  <c r="N676" i="8" a="1"/>
  <c r="N676" i="8" s="1"/>
  <c r="N677" i="8" a="1"/>
  <c r="N677" i="8" s="1"/>
  <c r="N678" i="8" a="1"/>
  <c r="N678" i="8" s="1"/>
  <c r="N679" i="8" a="1"/>
  <c r="N679" i="8" s="1"/>
  <c r="N680" i="8" a="1"/>
  <c r="N680" i="8" s="1"/>
  <c r="N681" i="8" a="1"/>
  <c r="N681" i="8" s="1"/>
  <c r="N682" i="8" a="1"/>
  <c r="N682" i="8" s="1"/>
  <c r="N683" i="8" a="1"/>
  <c r="N683" i="8" s="1"/>
  <c r="N684" i="8" a="1"/>
  <c r="N684" i="8" s="1"/>
  <c r="N685" i="8" a="1"/>
  <c r="N685" i="8" s="1"/>
  <c r="N686" i="8" a="1"/>
  <c r="N686" i="8" s="1"/>
  <c r="N687" i="8" a="1"/>
  <c r="N687" i="8" s="1"/>
  <c r="N688" i="8" a="1"/>
  <c r="N688" i="8" s="1"/>
  <c r="N689" i="8" a="1"/>
  <c r="N689" i="8" s="1"/>
  <c r="N690" i="8" a="1"/>
  <c r="N690" i="8" s="1"/>
  <c r="N691" i="8" a="1"/>
  <c r="N691" i="8" s="1"/>
  <c r="N692" i="8" a="1"/>
  <c r="N692" i="8" s="1"/>
  <c r="N693" i="8" a="1"/>
  <c r="N693" i="8" s="1"/>
  <c r="N694" i="8" a="1"/>
  <c r="N694" i="8" s="1"/>
  <c r="N695" i="8" a="1"/>
  <c r="N695" i="8" s="1"/>
  <c r="N696" i="8" a="1"/>
  <c r="N696" i="8" s="1"/>
  <c r="N697" i="8" a="1"/>
  <c r="N697" i="8" s="1"/>
  <c r="N698" i="8" a="1"/>
  <c r="N698" i="8" s="1"/>
  <c r="N699" i="8" a="1"/>
  <c r="N699" i="8" s="1"/>
  <c r="N700" i="8" a="1"/>
  <c r="N700" i="8" s="1"/>
  <c r="N701" i="8" a="1"/>
  <c r="N701" i="8" s="1"/>
  <c r="N702" i="8" a="1"/>
  <c r="N702" i="8" s="1"/>
  <c r="N703" i="8" a="1"/>
  <c r="N703" i="8" s="1"/>
  <c r="N704" i="8" a="1"/>
  <c r="N704" i="8" s="1"/>
  <c r="N705" i="8" a="1"/>
  <c r="N705" i="8" s="1"/>
  <c r="N706" i="8" a="1"/>
  <c r="N706" i="8" s="1"/>
  <c r="N707" i="8" a="1"/>
  <c r="N707" i="8" s="1"/>
  <c r="N708" i="8" a="1"/>
  <c r="N708" i="8" s="1"/>
  <c r="N709" i="8" a="1"/>
  <c r="N709" i="8" s="1"/>
  <c r="N710" i="8" a="1"/>
  <c r="N710" i="8" s="1"/>
  <c r="N711" i="8" a="1"/>
  <c r="N711" i="8" s="1"/>
  <c r="N712" i="8" a="1"/>
  <c r="N712" i="8" s="1"/>
  <c r="N713" i="8" a="1"/>
  <c r="N713" i="8" s="1"/>
  <c r="N714" i="8" a="1"/>
  <c r="N714" i="8" s="1"/>
  <c r="N715" i="8" a="1"/>
  <c r="N715" i="8" s="1"/>
  <c r="N716" i="8" a="1"/>
  <c r="N716" i="8" s="1"/>
  <c r="N717" i="8" a="1"/>
  <c r="N717" i="8" s="1"/>
  <c r="N718" i="8" a="1"/>
  <c r="N718" i="8" s="1"/>
  <c r="N719" i="8" a="1"/>
  <c r="N719" i="8" s="1"/>
  <c r="N720" i="8" a="1"/>
  <c r="N720" i="8" s="1"/>
  <c r="N721" i="8" a="1"/>
  <c r="N721" i="8" s="1"/>
  <c r="N722" i="8" a="1"/>
  <c r="N722" i="8" s="1"/>
  <c r="N723" i="8" a="1"/>
  <c r="N723" i="8" s="1"/>
  <c r="N724" i="8" a="1"/>
  <c r="N724" i="8" s="1"/>
  <c r="N725" i="8" a="1"/>
  <c r="N725" i="8" s="1"/>
  <c r="N726" i="8" a="1"/>
  <c r="N726" i="8" s="1"/>
  <c r="N727" i="8" a="1"/>
  <c r="N727" i="8" s="1"/>
  <c r="N728" i="8" a="1"/>
  <c r="N728" i="8" s="1"/>
  <c r="N729" i="8" a="1"/>
  <c r="N729" i="8" s="1"/>
  <c r="N730" i="8" a="1"/>
  <c r="N730" i="8" s="1"/>
  <c r="N731" i="8" a="1"/>
  <c r="N731" i="8" s="1"/>
  <c r="N732" i="8" a="1"/>
  <c r="N732" i="8" s="1"/>
  <c r="N733" i="8" a="1"/>
  <c r="N733" i="8" s="1"/>
  <c r="N734" i="8" a="1"/>
  <c r="N734" i="8" s="1"/>
  <c r="N735" i="8" a="1"/>
  <c r="N735" i="8" s="1"/>
  <c r="N736" i="8" a="1"/>
  <c r="N736" i="8" s="1"/>
  <c r="N737" i="8" a="1"/>
  <c r="N737" i="8" s="1"/>
  <c r="N738" i="8" a="1"/>
  <c r="N738" i="8" s="1"/>
  <c r="N739" i="8" a="1"/>
  <c r="N739" i="8" s="1"/>
  <c r="N740" i="8" a="1"/>
  <c r="N740" i="8" s="1"/>
  <c r="N741" i="8" a="1"/>
  <c r="N741" i="8" s="1"/>
  <c r="N742" i="8" a="1"/>
  <c r="N742" i="8" s="1"/>
  <c r="N743" i="8" a="1"/>
  <c r="N743" i="8" s="1"/>
  <c r="N744" i="8" a="1"/>
  <c r="N744" i="8" s="1"/>
  <c r="N745" i="8" a="1"/>
  <c r="N745" i="8" s="1"/>
  <c r="N746" i="8" a="1"/>
  <c r="N746" i="8" s="1"/>
  <c r="N747" i="8" a="1"/>
  <c r="N747" i="8" s="1"/>
  <c r="N748" i="8" a="1"/>
  <c r="N748" i="8" s="1"/>
  <c r="N749" i="8" a="1"/>
  <c r="N749" i="8" s="1"/>
  <c r="N750" i="8" a="1"/>
  <c r="N750" i="8" s="1"/>
  <c r="N751" i="8" a="1"/>
  <c r="N751" i="8" s="1"/>
  <c r="N752" i="8" a="1"/>
  <c r="N752" i="8" s="1"/>
  <c r="N753" i="8" a="1"/>
  <c r="N753" i="8" s="1"/>
  <c r="N754" i="8" a="1"/>
  <c r="N754" i="8" s="1"/>
  <c r="N755" i="8" a="1"/>
  <c r="N755" i="8" s="1"/>
  <c r="N756" i="8" a="1"/>
  <c r="N756" i="8" s="1"/>
  <c r="N757" i="8" a="1"/>
  <c r="N757" i="8" s="1"/>
  <c r="N758" i="8" a="1"/>
  <c r="N758" i="8" s="1"/>
  <c r="N759" i="8" a="1"/>
  <c r="N759" i="8" s="1"/>
  <c r="N760" i="8" a="1"/>
  <c r="N760" i="8" s="1"/>
  <c r="N761" i="8" a="1"/>
  <c r="N761" i="8" s="1"/>
  <c r="N762" i="8" a="1"/>
  <c r="N762" i="8" s="1"/>
  <c r="N763" i="8" a="1"/>
  <c r="N763" i="8" s="1"/>
  <c r="N764" i="8" a="1"/>
  <c r="N764" i="8" s="1"/>
  <c r="N765" i="8" a="1"/>
  <c r="N765" i="8" s="1"/>
  <c r="N766" i="8" a="1"/>
  <c r="N766" i="8" s="1"/>
  <c r="N767" i="8" a="1"/>
  <c r="N767" i="8" s="1"/>
  <c r="N768" i="8" a="1"/>
  <c r="N768" i="8" s="1"/>
  <c r="N769" i="8" a="1"/>
  <c r="N769" i="8" s="1"/>
  <c r="N770" i="8" a="1"/>
  <c r="N770" i="8" s="1"/>
  <c r="N771" i="8" a="1"/>
  <c r="N771" i="8" s="1"/>
  <c r="N772" i="8" a="1"/>
  <c r="N772" i="8" s="1"/>
  <c r="N773" i="8" a="1"/>
  <c r="N773" i="8" s="1"/>
  <c r="N774" i="8" a="1"/>
  <c r="N774" i="8" s="1"/>
  <c r="N775" i="8" a="1"/>
  <c r="N775" i="8" s="1"/>
  <c r="N776" i="8" a="1"/>
  <c r="N776" i="8" s="1"/>
  <c r="N777" i="8" a="1"/>
  <c r="N777" i="8" s="1"/>
  <c r="N778" i="8" a="1"/>
  <c r="N778" i="8" s="1"/>
  <c r="N779" i="8" a="1"/>
  <c r="N779" i="8" s="1"/>
  <c r="N780" i="8" a="1"/>
  <c r="N780" i="8" s="1"/>
  <c r="N781" i="8" a="1"/>
  <c r="N781" i="8" s="1"/>
  <c r="N782" i="8" a="1"/>
  <c r="N782" i="8" s="1"/>
  <c r="N783" i="8" a="1"/>
  <c r="N783" i="8" s="1"/>
  <c r="N784" i="8" a="1"/>
  <c r="N784" i="8" s="1"/>
  <c r="N785" i="8" a="1"/>
  <c r="N785" i="8" s="1"/>
  <c r="N786" i="8" a="1"/>
  <c r="N786" i="8" s="1"/>
  <c r="N787" i="8" a="1"/>
  <c r="N787" i="8" s="1"/>
  <c r="N788" i="8" a="1"/>
  <c r="N788" i="8" s="1"/>
  <c r="N789" i="8" a="1"/>
  <c r="N789" i="8" s="1"/>
  <c r="N790" i="8" a="1"/>
  <c r="N790" i="8" s="1"/>
  <c r="N791" i="8" a="1"/>
  <c r="N791" i="8" s="1"/>
  <c r="N792" i="8" a="1"/>
  <c r="N792" i="8" s="1"/>
  <c r="N793" i="8" a="1"/>
  <c r="N793" i="8" s="1"/>
  <c r="N794" i="8" a="1"/>
  <c r="N794" i="8" s="1"/>
  <c r="N795" i="8" a="1"/>
  <c r="N795" i="8" s="1"/>
  <c r="N796" i="8" a="1"/>
  <c r="N796" i="8" s="1"/>
  <c r="N797" i="8" a="1"/>
  <c r="N797" i="8" s="1"/>
  <c r="N798" i="8" a="1"/>
  <c r="N798" i="8" s="1"/>
  <c r="N799" i="8" a="1"/>
  <c r="N799" i="8" s="1"/>
  <c r="N800" i="8" a="1"/>
  <c r="N800" i="8" s="1"/>
  <c r="N801" i="8" a="1"/>
  <c r="N801" i="8" s="1"/>
  <c r="N802" i="8" a="1"/>
  <c r="N802" i="8" s="1"/>
  <c r="N803" i="8" a="1"/>
  <c r="N803" i="8" s="1"/>
  <c r="N804" i="8" a="1"/>
  <c r="N804" i="8" s="1"/>
  <c r="N805" i="8" a="1"/>
  <c r="N805" i="8" s="1"/>
  <c r="N806" i="8" a="1"/>
  <c r="N806" i="8" s="1"/>
  <c r="N807" i="8" a="1"/>
  <c r="N807" i="8" s="1"/>
  <c r="N808" i="8" a="1"/>
  <c r="N808" i="8" s="1"/>
  <c r="N809" i="8" a="1"/>
  <c r="N809" i="8" s="1"/>
  <c r="N810" i="8" a="1"/>
  <c r="N810" i="8" s="1"/>
  <c r="N811" i="8" a="1"/>
  <c r="N811" i="8" s="1"/>
  <c r="N812" i="8" a="1"/>
  <c r="N812" i="8" s="1"/>
  <c r="N813" i="8" a="1"/>
  <c r="N813" i="8" s="1"/>
  <c r="N814" i="8" a="1"/>
  <c r="N814" i="8" s="1"/>
  <c r="N815" i="8" a="1"/>
  <c r="N815" i="8" s="1"/>
  <c r="N816" i="8" a="1"/>
  <c r="N816" i="8" s="1"/>
  <c r="N817" i="8" a="1"/>
  <c r="N817" i="8" s="1"/>
  <c r="N818" i="8" a="1"/>
  <c r="N818" i="8" s="1"/>
  <c r="N819" i="8" a="1"/>
  <c r="N819" i="8" s="1"/>
  <c r="N820" i="8" a="1"/>
  <c r="N820" i="8" s="1"/>
  <c r="N821" i="8" a="1"/>
  <c r="N821" i="8" s="1"/>
  <c r="N822" i="8" a="1"/>
  <c r="N822" i="8" s="1"/>
  <c r="N823" i="8" a="1"/>
  <c r="N823" i="8" s="1"/>
  <c r="N824" i="8" a="1"/>
  <c r="N824" i="8" s="1"/>
  <c r="N825" i="8" a="1"/>
  <c r="N825" i="8" s="1"/>
  <c r="N826" i="8" a="1"/>
  <c r="N826" i="8" s="1"/>
  <c r="N827" i="8" a="1"/>
  <c r="N827" i="8" s="1"/>
  <c r="N828" i="8" a="1"/>
  <c r="N828" i="8" s="1"/>
  <c r="N829" i="8" a="1"/>
  <c r="N829" i="8" s="1"/>
  <c r="N830" i="8" a="1"/>
  <c r="N830" i="8" s="1"/>
  <c r="N831" i="8" a="1"/>
  <c r="N831" i="8" s="1"/>
  <c r="N832" i="8" a="1"/>
  <c r="N832" i="8" s="1"/>
  <c r="N833" i="8" a="1"/>
  <c r="N833" i="8" s="1"/>
  <c r="N834" i="8" a="1"/>
  <c r="N834" i="8" s="1"/>
  <c r="N835" i="8" a="1"/>
  <c r="N835" i="8" s="1"/>
  <c r="N836" i="8" a="1"/>
  <c r="N836" i="8" s="1"/>
  <c r="N837" i="8" a="1"/>
  <c r="N837" i="8" s="1"/>
  <c r="N838" i="8" a="1"/>
  <c r="N838" i="8" s="1"/>
  <c r="N839" i="8" a="1"/>
  <c r="N839" i="8" s="1"/>
  <c r="N840" i="8" a="1"/>
  <c r="N840" i="8" s="1"/>
  <c r="N841" i="8" a="1"/>
  <c r="N841" i="8" s="1"/>
  <c r="N842" i="8" a="1"/>
  <c r="N842" i="8" s="1"/>
  <c r="N843" i="8" a="1"/>
  <c r="N843" i="8" s="1"/>
  <c r="N844" i="8" a="1"/>
  <c r="N844" i="8" s="1"/>
  <c r="N845" i="8" a="1"/>
  <c r="N845" i="8" s="1"/>
  <c r="N846" i="8" a="1"/>
  <c r="N846" i="8" s="1"/>
  <c r="N847" i="8" a="1"/>
  <c r="N847" i="8" s="1"/>
  <c r="N848" i="8" a="1"/>
  <c r="N848" i="8" s="1"/>
  <c r="N849" i="8" a="1"/>
  <c r="N849" i="8"/>
  <c r="N850" i="8" a="1"/>
  <c r="N850" i="8" s="1"/>
  <c r="N851" i="8" a="1"/>
  <c r="N851" i="8" s="1"/>
  <c r="N852" i="8" a="1"/>
  <c r="N852" i="8" s="1"/>
  <c r="N853" i="8" a="1"/>
  <c r="N853" i="8" s="1"/>
  <c r="N854" i="8" a="1"/>
  <c r="N854" i="8" s="1"/>
  <c r="N855" i="8" a="1"/>
  <c r="N855" i="8" s="1"/>
  <c r="N856" i="8" a="1"/>
  <c r="N856" i="8" s="1"/>
  <c r="N857" i="8" a="1"/>
  <c r="N857" i="8" s="1"/>
  <c r="N858" i="8" a="1"/>
  <c r="N858" i="8" s="1"/>
  <c r="N859" i="8" a="1"/>
  <c r="N859" i="8" s="1"/>
  <c r="N860" i="8" a="1"/>
  <c r="N860" i="8" s="1"/>
  <c r="N861" i="8" a="1"/>
  <c r="N861" i="8" s="1"/>
  <c r="N862" i="8" a="1"/>
  <c r="N862" i="8" s="1"/>
  <c r="N863" i="8" a="1"/>
  <c r="N863" i="8" s="1"/>
  <c r="N864" i="8" a="1"/>
  <c r="N864" i="8" s="1"/>
  <c r="N865" i="8" a="1"/>
  <c r="N865" i="8" s="1"/>
  <c r="N866" i="8" a="1"/>
  <c r="N866" i="8" s="1"/>
  <c r="N867" i="8" a="1"/>
  <c r="N867" i="8" s="1"/>
  <c r="N868" i="8" a="1"/>
  <c r="N868" i="8" s="1"/>
  <c r="N869" i="8" a="1"/>
  <c r="N869" i="8" s="1"/>
  <c r="N870" i="8" a="1"/>
  <c r="N870" i="8"/>
  <c r="N871" i="8" a="1"/>
  <c r="N871" i="8" s="1"/>
  <c r="N872" i="8" a="1"/>
  <c r="N872" i="8" s="1"/>
  <c r="N873" i="8" a="1"/>
  <c r="N873" i="8" s="1"/>
  <c r="N874" i="8" a="1"/>
  <c r="N874" i="8" s="1"/>
  <c r="N875" i="8" a="1"/>
  <c r="N875" i="8" s="1"/>
  <c r="N876" i="8" a="1"/>
  <c r="N876" i="8" s="1"/>
  <c r="N877" i="8" a="1"/>
  <c r="N877" i="8" s="1"/>
  <c r="N878" i="8" a="1"/>
  <c r="N878" i="8" s="1"/>
  <c r="N879" i="8" a="1"/>
  <c r="N879" i="8" s="1"/>
  <c r="N880" i="8" a="1"/>
  <c r="N880" i="8" s="1"/>
  <c r="N881" i="8" a="1"/>
  <c r="N881" i="8" s="1"/>
  <c r="N882" i="8" a="1"/>
  <c r="N882" i="8" s="1"/>
  <c r="N883" i="8" a="1"/>
  <c r="N883" i="8" s="1"/>
  <c r="N884" i="8" a="1"/>
  <c r="N884" i="8" s="1"/>
  <c r="N885" i="8" a="1"/>
  <c r="N885" i="8" s="1"/>
  <c r="N886" i="8" a="1"/>
  <c r="N886" i="8" s="1"/>
  <c r="N887" i="8" a="1"/>
  <c r="N887" i="8" s="1"/>
  <c r="N888" i="8" a="1"/>
  <c r="N888" i="8" s="1"/>
  <c r="N889" i="8" a="1"/>
  <c r="N889" i="8" s="1"/>
  <c r="N890" i="8" a="1"/>
  <c r="N890" i="8" s="1"/>
  <c r="N891" i="8" a="1"/>
  <c r="N891" i="8" s="1"/>
  <c r="N892" i="8" a="1"/>
  <c r="N892" i="8" s="1"/>
  <c r="N893" i="8" a="1"/>
  <c r="N893" i="8" s="1"/>
  <c r="N894" i="8" a="1"/>
  <c r="N894" i="8" s="1"/>
  <c r="N895" i="8" a="1"/>
  <c r="N895" i="8" s="1"/>
  <c r="N896" i="8" a="1"/>
  <c r="N896" i="8" s="1"/>
  <c r="N897" i="8" a="1"/>
  <c r="N897" i="8" s="1"/>
  <c r="N898" i="8" a="1"/>
  <c r="N898" i="8" s="1"/>
  <c r="N899" i="8" a="1"/>
  <c r="N899" i="8" s="1"/>
  <c r="N900" i="8" a="1"/>
  <c r="N900" i="8" s="1"/>
  <c r="N901" i="8" a="1"/>
  <c r="N901" i="8" s="1"/>
  <c r="N902" i="8" a="1"/>
  <c r="N902" i="8" s="1"/>
  <c r="N903" i="8" a="1"/>
  <c r="N903" i="8" s="1"/>
  <c r="N904" i="8" a="1"/>
  <c r="N904" i="8" s="1"/>
  <c r="N905" i="8" a="1"/>
  <c r="N905" i="8" s="1"/>
  <c r="N906" i="8" a="1"/>
  <c r="N906" i="8" s="1"/>
  <c r="N907" i="8" a="1"/>
  <c r="N907" i="8" s="1"/>
  <c r="N908" i="8" a="1"/>
  <c r="N908" i="8" s="1"/>
  <c r="N909" i="8" a="1"/>
  <c r="N909" i="8" s="1"/>
  <c r="N910" i="8" a="1"/>
  <c r="N910" i="8" s="1"/>
  <c r="N911" i="8" a="1"/>
  <c r="N911" i="8" s="1"/>
  <c r="N912" i="8" a="1"/>
  <c r="N912" i="8" s="1"/>
  <c r="N913" i="8" a="1"/>
  <c r="N913" i="8" s="1"/>
  <c r="N914" i="8" a="1"/>
  <c r="N914" i="8" s="1"/>
  <c r="N915" i="8" a="1"/>
  <c r="N915" i="8" s="1"/>
  <c r="N916" i="8" a="1"/>
  <c r="N916" i="8" s="1"/>
  <c r="N917" i="8" a="1"/>
  <c r="N917" i="8" s="1"/>
  <c r="N918" i="8" a="1"/>
  <c r="N918" i="8" s="1"/>
  <c r="N919" i="8" a="1"/>
  <c r="N919" i="8" s="1"/>
  <c r="N920" i="8" a="1"/>
  <c r="N920" i="8" s="1"/>
  <c r="N921" i="8" a="1"/>
  <c r="N921" i="8"/>
  <c r="N922" i="8" a="1"/>
  <c r="N922" i="8" s="1"/>
  <c r="N923" i="8" a="1"/>
  <c r="N923" i="8" s="1"/>
  <c r="N924" i="8" a="1"/>
  <c r="N924" i="8" s="1"/>
  <c r="N925" i="8" a="1"/>
  <c r="N925" i="8" s="1"/>
  <c r="N926" i="8" a="1"/>
  <c r="N926" i="8" s="1"/>
  <c r="N927" i="8" a="1"/>
  <c r="N927" i="8" s="1"/>
  <c r="N928" i="8" a="1"/>
  <c r="N928" i="8" s="1"/>
  <c r="N929" i="8" a="1"/>
  <c r="N929" i="8" s="1"/>
  <c r="N930" i="8" a="1"/>
  <c r="N930" i="8" s="1"/>
  <c r="N931" i="8" a="1"/>
  <c r="N931" i="8" s="1"/>
  <c r="N932" i="8" a="1"/>
  <c r="N932" i="8" s="1"/>
  <c r="N933" i="8" a="1"/>
  <c r="N933" i="8" s="1"/>
  <c r="N934" i="8" a="1"/>
  <c r="N934" i="8" s="1"/>
  <c r="N935" i="8" a="1"/>
  <c r="N935" i="8" s="1"/>
  <c r="N936" i="8" a="1"/>
  <c r="N936" i="8" s="1"/>
  <c r="N937" i="8" a="1"/>
  <c r="N937" i="8" s="1"/>
  <c r="N938" i="8" a="1"/>
  <c r="N938" i="8" s="1"/>
  <c r="N939" i="8" a="1"/>
  <c r="N939" i="8" s="1"/>
  <c r="N940" i="8" a="1"/>
  <c r="N940" i="8" s="1"/>
  <c r="N941" i="8" a="1"/>
  <c r="N941" i="8" s="1"/>
  <c r="N942" i="8" a="1"/>
  <c r="N942" i="8" s="1"/>
  <c r="N943" i="8" a="1"/>
  <c r="N943" i="8" s="1"/>
  <c r="N944" i="8" a="1"/>
  <c r="N944" i="8" s="1"/>
  <c r="N945" i="8" a="1"/>
  <c r="N945" i="8" s="1"/>
  <c r="N946" i="8" a="1"/>
  <c r="N946" i="8" s="1"/>
  <c r="N947" i="8" a="1"/>
  <c r="N947" i="8" s="1"/>
  <c r="N948" i="8" a="1"/>
  <c r="N948" i="8" s="1"/>
  <c r="N949" i="8" a="1"/>
  <c r="N949" i="8" s="1"/>
  <c r="N950" i="8" a="1"/>
  <c r="N950" i="8" s="1"/>
  <c r="N951" i="8" a="1"/>
  <c r="N951" i="8" s="1"/>
  <c r="N952" i="8" a="1"/>
  <c r="N952" i="8" s="1"/>
  <c r="N953" i="8" a="1"/>
  <c r="N953" i="8" s="1"/>
  <c r="N954" i="8" a="1"/>
  <c r="N954" i="8" s="1"/>
  <c r="N955" i="8" a="1"/>
  <c r="N955" i="8"/>
  <c r="N956" i="8" a="1"/>
  <c r="N956" i="8" s="1"/>
  <c r="N957" i="8" a="1"/>
  <c r="N957" i="8" s="1"/>
  <c r="N958" i="8" a="1"/>
  <c r="N958" i="8" s="1"/>
  <c r="N959" i="8" a="1"/>
  <c r="N959" i="8" s="1"/>
  <c r="N960" i="8" a="1"/>
  <c r="N960" i="8" s="1"/>
  <c r="N961" i="8" a="1"/>
  <c r="N961" i="8" s="1"/>
  <c r="N962" i="8" a="1"/>
  <c r="N962" i="8" s="1"/>
  <c r="N963" i="8" a="1"/>
  <c r="N963" i="8" s="1"/>
  <c r="N964" i="8" a="1"/>
  <c r="N964" i="8" s="1"/>
  <c r="N965" i="8" a="1"/>
  <c r="N965" i="8" s="1"/>
  <c r="N966" i="8" a="1"/>
  <c r="N966" i="8" s="1"/>
  <c r="N967" i="8" a="1"/>
  <c r="N967" i="8" s="1"/>
  <c r="N968" i="8" a="1"/>
  <c r="N968" i="8" s="1"/>
  <c r="N969" i="8" a="1"/>
  <c r="N969" i="8" s="1"/>
  <c r="N970" i="8" a="1"/>
  <c r="N970" i="8" s="1"/>
  <c r="N971" i="8" a="1"/>
  <c r="N971" i="8" s="1"/>
  <c r="N972" i="8" a="1"/>
  <c r="N972" i="8" s="1"/>
  <c r="N973" i="8" a="1"/>
  <c r="N973" i="8" s="1"/>
  <c r="N974" i="8" a="1"/>
  <c r="N974" i="8" s="1"/>
  <c r="N975" i="8" a="1"/>
  <c r="N975" i="8" s="1"/>
  <c r="N976" i="8" a="1"/>
  <c r="N976" i="8" s="1"/>
  <c r="N977" i="8" a="1"/>
  <c r="N977" i="8" s="1"/>
  <c r="N978" i="8" a="1"/>
  <c r="N978" i="8" s="1"/>
  <c r="N979" i="8" a="1"/>
  <c r="N979" i="8" s="1"/>
  <c r="N980" i="8" a="1"/>
  <c r="N980" i="8" s="1"/>
  <c r="N981" i="8" a="1"/>
  <c r="N981" i="8" s="1"/>
  <c r="N982" i="8" a="1"/>
  <c r="N982" i="8" s="1"/>
  <c r="N983" i="8" a="1"/>
  <c r="N983" i="8" s="1"/>
  <c r="N984" i="8" a="1"/>
  <c r="N984" i="8" s="1"/>
  <c r="N985" i="8" a="1"/>
  <c r="N985" i="8" s="1"/>
  <c r="N986" i="8" a="1"/>
  <c r="N986" i="8" s="1"/>
  <c r="N987" i="8" a="1"/>
  <c r="N987" i="8" s="1"/>
  <c r="N988" i="8" a="1"/>
  <c r="N988" i="8" s="1"/>
  <c r="N989" i="8" a="1"/>
  <c r="N989" i="8" s="1"/>
  <c r="N990" i="8" a="1"/>
  <c r="N990" i="8" s="1"/>
  <c r="N991" i="8" a="1"/>
  <c r="N991" i="8" s="1"/>
  <c r="N992" i="8" a="1"/>
  <c r="N992" i="8" s="1"/>
  <c r="N993" i="8" a="1"/>
  <c r="N993" i="8" s="1"/>
  <c r="N994" i="8" a="1"/>
  <c r="N994" i="8" s="1"/>
  <c r="N995" i="8" a="1"/>
  <c r="N995" i="8" s="1"/>
  <c r="N996" i="8" a="1"/>
  <c r="N996" i="8" s="1"/>
  <c r="N997" i="8" a="1"/>
  <c r="N997" i="8" s="1"/>
  <c r="N998" i="8" a="1"/>
  <c r="N998" i="8" s="1"/>
  <c r="N999" i="8" a="1"/>
  <c r="N999" i="8" s="1"/>
  <c r="N1000" i="8" a="1"/>
  <c r="N1000" i="8" s="1"/>
  <c r="N1001" i="8" a="1"/>
  <c r="N1001" i="8" s="1"/>
  <c r="N1002" i="8" a="1"/>
  <c r="N1002" i="8" s="1"/>
  <c r="N1003" i="8" a="1"/>
  <c r="N1003" i="8" s="1"/>
  <c r="N1004" i="8" a="1"/>
  <c r="N1004" i="8" s="1"/>
  <c r="N1005" i="8" a="1"/>
  <c r="N1005" i="8" s="1"/>
  <c r="N6" i="8" a="1"/>
  <c r="N6" i="8" s="1"/>
  <c r="N6" i="4" a="1"/>
  <c r="N6" i="4" s="1"/>
  <c r="N1005" i="4" a="1"/>
  <c r="N1005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12" i="4" a="1"/>
  <c r="N12" i="4" s="1"/>
  <c r="N13" i="4" a="1"/>
  <c r="N13" i="4" s="1"/>
  <c r="N14" i="4" a="1"/>
  <c r="N14" i="4" s="1"/>
  <c r="N15" i="4" a="1"/>
  <c r="N15" i="4" s="1"/>
  <c r="N16" i="4" a="1"/>
  <c r="N16" i="4" s="1"/>
  <c r="N17" i="4" a="1"/>
  <c r="N17" i="4" s="1"/>
  <c r="N18" i="4" a="1"/>
  <c r="N18" i="4" s="1"/>
  <c r="N19" i="4" a="1"/>
  <c r="N19" i="4" s="1"/>
  <c r="N20" i="4" a="1"/>
  <c r="N20" i="4" s="1"/>
  <c r="N21" i="4" a="1"/>
  <c r="N21" i="4" s="1"/>
  <c r="N22" i="4" a="1"/>
  <c r="N22" i="4" s="1"/>
  <c r="N23" i="4" a="1"/>
  <c r="N23" i="4" s="1"/>
  <c r="N24" i="4" a="1"/>
  <c r="N24" i="4" s="1"/>
  <c r="N25" i="4" a="1"/>
  <c r="N25" i="4" s="1"/>
  <c r="N26" i="4" a="1"/>
  <c r="N26" i="4" s="1"/>
  <c r="N27" i="4" a="1"/>
  <c r="N27" i="4" s="1"/>
  <c r="N28" i="4" a="1"/>
  <c r="N28" i="4" s="1"/>
  <c r="N29" i="4" a="1"/>
  <c r="N29" i="4" s="1"/>
  <c r="N30" i="4" a="1"/>
  <c r="N30" i="4" s="1"/>
  <c r="N31" i="4" a="1"/>
  <c r="N31" i="4" s="1"/>
  <c r="N32" i="4" a="1"/>
  <c r="N32" i="4" s="1"/>
  <c r="N33" i="4" a="1"/>
  <c r="N33" i="4" s="1"/>
  <c r="N34" i="4" a="1"/>
  <c r="N34" i="4" s="1"/>
  <c r="N35" i="4" a="1"/>
  <c r="N35" i="4" s="1"/>
  <c r="N36" i="4" a="1"/>
  <c r="N36" i="4" s="1"/>
  <c r="N37" i="4" a="1"/>
  <c r="N37" i="4" s="1"/>
  <c r="N38" i="4" a="1"/>
  <c r="N38" i="4" s="1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 s="1"/>
  <c r="N49" i="4" a="1"/>
  <c r="N49" i="4" s="1"/>
  <c r="N50" i="4" a="1"/>
  <c r="N50" i="4" s="1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N58" i="4" a="1"/>
  <c r="N58" i="4" s="1"/>
  <c r="N59" i="4" a="1"/>
  <c r="N59" i="4" s="1"/>
  <c r="N60" i="4" a="1"/>
  <c r="N60" i="4" s="1"/>
  <c r="N61" i="4" a="1"/>
  <c r="N61" i="4" s="1"/>
  <c r="N62" i="4" a="1"/>
  <c r="N62" i="4" s="1"/>
  <c r="N63" i="4" a="1"/>
  <c r="N63" i="4" s="1"/>
  <c r="N64" i="4" a="1"/>
  <c r="N64" i="4" s="1"/>
  <c r="N65" i="4" a="1"/>
  <c r="N65" i="4" s="1"/>
  <c r="N66" i="4" a="1"/>
  <c r="N66" i="4" s="1"/>
  <c r="N67" i="4" a="1"/>
  <c r="N67" i="4" s="1"/>
  <c r="N68" i="4" a="1"/>
  <c r="N68" i="4" s="1"/>
  <c r="N69" i="4" a="1"/>
  <c r="N69" i="4" s="1"/>
  <c r="N70" i="4" a="1"/>
  <c r="N70" i="4" s="1"/>
  <c r="N71" i="4" a="1"/>
  <c r="N71" i="4" s="1"/>
  <c r="N72" i="4" a="1"/>
  <c r="N72" i="4" s="1"/>
  <c r="N73" i="4" a="1"/>
  <c r="N73" i="4" s="1"/>
  <c r="N74" i="4" a="1"/>
  <c r="N74" i="4" s="1"/>
  <c r="N75" i="4" a="1"/>
  <c r="N75" i="4" s="1"/>
  <c r="N76" i="4" a="1"/>
  <c r="N76" i="4" s="1"/>
  <c r="N77" i="4" a="1"/>
  <c r="N77" i="4" s="1"/>
  <c r="N78" i="4" a="1"/>
  <c r="N78" i="4" s="1"/>
  <c r="N79" i="4" a="1"/>
  <c r="N79" i="4" s="1"/>
  <c r="N80" i="4" a="1"/>
  <c r="N80" i="4" s="1"/>
  <c r="N81" i="4" a="1"/>
  <c r="N81" i="4" s="1"/>
  <c r="N82" i="4" a="1"/>
  <c r="N82" i="4" s="1"/>
  <c r="N83" i="4" a="1"/>
  <c r="N83" i="4" s="1"/>
  <c r="N84" i="4" a="1"/>
  <c r="N84" i="4" s="1"/>
  <c r="N85" i="4" a="1"/>
  <c r="N85" i="4" s="1"/>
  <c r="N86" i="4" a="1"/>
  <c r="N86" i="4" s="1"/>
  <c r="N87" i="4" a="1"/>
  <c r="N87" i="4" s="1"/>
  <c r="N88" i="4" a="1"/>
  <c r="N88" i="4" s="1"/>
  <c r="N89" i="4" a="1"/>
  <c r="N89" i="4" s="1"/>
  <c r="N90" i="4" a="1"/>
  <c r="N90" i="4" s="1"/>
  <c r="N91" i="4" a="1"/>
  <c r="N91" i="4" s="1"/>
  <c r="N92" i="4" a="1"/>
  <c r="N92" i="4" s="1"/>
  <c r="N93" i="4" a="1"/>
  <c r="N93" i="4" s="1"/>
  <c r="N94" i="4" a="1"/>
  <c r="N94" i="4" s="1"/>
  <c r="N95" i="4" a="1"/>
  <c r="N95" i="4" s="1"/>
  <c r="N96" i="4" a="1"/>
  <c r="N96" i="4" s="1"/>
  <c r="N97" i="4" a="1"/>
  <c r="N97" i="4" s="1"/>
  <c r="N98" i="4" a="1"/>
  <c r="N98" i="4" s="1"/>
  <c r="N99" i="4" a="1"/>
  <c r="N99" i="4" s="1"/>
  <c r="N100" i="4" a="1"/>
  <c r="N100" i="4" s="1"/>
  <c r="N101" i="4" a="1"/>
  <c r="N101" i="4" s="1"/>
  <c r="N102" i="4" a="1"/>
  <c r="N102" i="4" s="1"/>
  <c r="N103" i="4" a="1"/>
  <c r="N103" i="4" s="1"/>
  <c r="N104" i="4" a="1"/>
  <c r="N104" i="4" s="1"/>
  <c r="N105" i="4" a="1"/>
  <c r="N105" i="4" s="1"/>
  <c r="N106" i="4" a="1"/>
  <c r="N106" i="4" s="1"/>
  <c r="N107" i="4" a="1"/>
  <c r="N107" i="4" s="1"/>
  <c r="N108" i="4" a="1"/>
  <c r="N108" i="4" s="1"/>
  <c r="N109" i="4" a="1"/>
  <c r="N109" i="4" s="1"/>
  <c r="N110" i="4" a="1"/>
  <c r="N110" i="4" s="1"/>
  <c r="N111" i="4" a="1"/>
  <c r="N111" i="4" s="1"/>
  <c r="N112" i="4" a="1"/>
  <c r="N112" i="4" s="1"/>
  <c r="N113" i="4" a="1"/>
  <c r="N113" i="4" s="1"/>
  <c r="N114" i="4" a="1"/>
  <c r="N114" i="4" s="1"/>
  <c r="N115" i="4" a="1"/>
  <c r="N115" i="4" s="1"/>
  <c r="N116" i="4" a="1"/>
  <c r="N116" i="4" s="1"/>
  <c r="N117" i="4" a="1"/>
  <c r="N117" i="4" s="1"/>
  <c r="N118" i="4" a="1"/>
  <c r="N118" i="4" s="1"/>
  <c r="N119" i="4" a="1"/>
  <c r="N119" i="4" s="1"/>
  <c r="N120" i="4" a="1"/>
  <c r="N120" i="4" s="1"/>
  <c r="N121" i="4" a="1"/>
  <c r="N121" i="4" s="1"/>
  <c r="N122" i="4" a="1"/>
  <c r="N122" i="4" s="1"/>
  <c r="N123" i="4" a="1"/>
  <c r="N123" i="4" s="1"/>
  <c r="N124" i="4" a="1"/>
  <c r="N124" i="4" s="1"/>
  <c r="N125" i="4" a="1"/>
  <c r="N125" i="4" s="1"/>
  <c r="N126" i="4" a="1"/>
  <c r="N126" i="4" s="1"/>
  <c r="N127" i="4" a="1"/>
  <c r="N127" i="4" s="1"/>
  <c r="N128" i="4" a="1"/>
  <c r="N128" i="4" s="1"/>
  <c r="N129" i="4" a="1"/>
  <c r="N129" i="4" s="1"/>
  <c r="N130" i="4" a="1"/>
  <c r="N130" i="4" s="1"/>
  <c r="N131" i="4" a="1"/>
  <c r="N131" i="4" s="1"/>
  <c r="N132" i="4" a="1"/>
  <c r="N132" i="4" s="1"/>
  <c r="N133" i="4" a="1"/>
  <c r="N133" i="4" s="1"/>
  <c r="N134" i="4" a="1"/>
  <c r="N134" i="4" s="1"/>
  <c r="N135" i="4" a="1"/>
  <c r="N135" i="4" s="1"/>
  <c r="N136" i="4" a="1"/>
  <c r="N136" i="4" s="1"/>
  <c r="N137" i="4" a="1"/>
  <c r="N137" i="4" s="1"/>
  <c r="N138" i="4" a="1"/>
  <c r="N138" i="4" s="1"/>
  <c r="N139" i="4" a="1"/>
  <c r="N139" i="4" s="1"/>
  <c r="N140" i="4" a="1"/>
  <c r="N140" i="4" s="1"/>
  <c r="N141" i="4" a="1"/>
  <c r="N141" i="4" s="1"/>
  <c r="N142" i="4" a="1"/>
  <c r="N142" i="4" s="1"/>
  <c r="N143" i="4" a="1"/>
  <c r="N143" i="4" s="1"/>
  <c r="N144" i="4" a="1"/>
  <c r="N144" i="4" s="1"/>
  <c r="N145" i="4" a="1"/>
  <c r="N145" i="4" s="1"/>
  <c r="N146" i="4" a="1"/>
  <c r="N146" i="4" s="1"/>
  <c r="N147" i="4" a="1"/>
  <c r="N147" i="4" s="1"/>
  <c r="N148" i="4" a="1"/>
  <c r="N148" i="4" s="1"/>
  <c r="N149" i="4" a="1"/>
  <c r="N149" i="4" s="1"/>
  <c r="N150" i="4" a="1"/>
  <c r="N150" i="4" s="1"/>
  <c r="N151" i="4" a="1"/>
  <c r="N151" i="4" s="1"/>
  <c r="N152" i="4" a="1"/>
  <c r="N152" i="4" s="1"/>
  <c r="N153" i="4" a="1"/>
  <c r="N153" i="4" s="1"/>
  <c r="N154" i="4" a="1"/>
  <c r="N154" i="4" s="1"/>
  <c r="N155" i="4" a="1"/>
  <c r="N155" i="4" s="1"/>
  <c r="N156" i="4" a="1"/>
  <c r="N156" i="4" s="1"/>
  <c r="N157" i="4" a="1"/>
  <c r="N157" i="4" s="1"/>
  <c r="N158" i="4" a="1"/>
  <c r="N158" i="4" s="1"/>
  <c r="N159" i="4" a="1"/>
  <c r="N159" i="4" s="1"/>
  <c r="N160" i="4" a="1"/>
  <c r="N160" i="4" s="1"/>
  <c r="N161" i="4" a="1"/>
  <c r="N161" i="4" s="1"/>
  <c r="N162" i="4" a="1"/>
  <c r="N162" i="4" s="1"/>
  <c r="N163" i="4" a="1"/>
  <c r="N163" i="4" s="1"/>
  <c r="N164" i="4" a="1"/>
  <c r="N164" i="4" s="1"/>
  <c r="N165" i="4" a="1"/>
  <c r="N165" i="4" s="1"/>
  <c r="N166" i="4" a="1"/>
  <c r="N166" i="4" s="1"/>
  <c r="N167" i="4" a="1"/>
  <c r="N167" i="4" s="1"/>
  <c r="N168" i="4" a="1"/>
  <c r="N168" i="4" s="1"/>
  <c r="N169" i="4" a="1"/>
  <c r="N169" i="4" s="1"/>
  <c r="N170" i="4" a="1"/>
  <c r="N170" i="4" s="1"/>
  <c r="N171" i="4" a="1"/>
  <c r="N171" i="4" s="1"/>
  <c r="N172" i="4" a="1"/>
  <c r="N172" i="4" s="1"/>
  <c r="N173" i="4" a="1"/>
  <c r="N173" i="4" s="1"/>
  <c r="N174" i="4" a="1"/>
  <c r="N174" i="4" s="1"/>
  <c r="N175" i="4" a="1"/>
  <c r="N175" i="4" s="1"/>
  <c r="N176" i="4" a="1"/>
  <c r="N176" i="4" s="1"/>
  <c r="N177" i="4" a="1"/>
  <c r="N177" i="4" s="1"/>
  <c r="N178" i="4" a="1"/>
  <c r="N178" i="4" s="1"/>
  <c r="N179" i="4" a="1"/>
  <c r="N179" i="4" s="1"/>
  <c r="N180" i="4" a="1"/>
  <c r="N180" i="4" s="1"/>
  <c r="N181" i="4" a="1"/>
  <c r="N181" i="4" s="1"/>
  <c r="N182" i="4" a="1"/>
  <c r="N182" i="4" s="1"/>
  <c r="N183" i="4" a="1"/>
  <c r="N183" i="4" s="1"/>
  <c r="N184" i="4" a="1"/>
  <c r="N184" i="4" s="1"/>
  <c r="N185" i="4" a="1"/>
  <c r="N185" i="4" s="1"/>
  <c r="N186" i="4" a="1"/>
  <c r="N186" i="4" s="1"/>
  <c r="N187" i="4" a="1"/>
  <c r="N187" i="4" s="1"/>
  <c r="N188" i="4" a="1"/>
  <c r="N188" i="4" s="1"/>
  <c r="N189" i="4" a="1"/>
  <c r="N189" i="4" s="1"/>
  <c r="N190" i="4" a="1"/>
  <c r="N190" i="4" s="1"/>
  <c r="N191" i="4" a="1"/>
  <c r="N191" i="4" s="1"/>
  <c r="N192" i="4" a="1"/>
  <c r="N192" i="4" s="1"/>
  <c r="N193" i="4" a="1"/>
  <c r="N193" i="4" s="1"/>
  <c r="N194" i="4" a="1"/>
  <c r="N194" i="4" s="1"/>
  <c r="N195" i="4" a="1"/>
  <c r="N195" i="4" s="1"/>
  <c r="N196" i="4" a="1"/>
  <c r="N196" i="4" s="1"/>
  <c r="N197" i="4" a="1"/>
  <c r="N197" i="4" s="1"/>
  <c r="N198" i="4" a="1"/>
  <c r="N198" i="4" s="1"/>
  <c r="N199" i="4" a="1"/>
  <c r="N199" i="4" s="1"/>
  <c r="N200" i="4" a="1"/>
  <c r="N200" i="4" s="1"/>
  <c r="N201" i="4" a="1"/>
  <c r="N201" i="4" s="1"/>
  <c r="N202" i="4" a="1"/>
  <c r="N202" i="4" s="1"/>
  <c r="N203" i="4" a="1"/>
  <c r="N203" i="4" s="1"/>
  <c r="N204" i="4" a="1"/>
  <c r="N204" i="4" s="1"/>
  <c r="N205" i="4" a="1"/>
  <c r="N205" i="4" s="1"/>
  <c r="N206" i="4" a="1"/>
  <c r="N206" i="4" s="1"/>
  <c r="N207" i="4" a="1"/>
  <c r="N207" i="4" s="1"/>
  <c r="N208" i="4" a="1"/>
  <c r="N208" i="4" s="1"/>
  <c r="N209" i="4" a="1"/>
  <c r="N209" i="4" s="1"/>
  <c r="N210" i="4" a="1"/>
  <c r="N210" i="4" s="1"/>
  <c r="N211" i="4" a="1"/>
  <c r="N211" i="4" s="1"/>
  <c r="N212" i="4" a="1"/>
  <c r="N212" i="4" s="1"/>
  <c r="N213" i="4" a="1"/>
  <c r="N213" i="4" s="1"/>
  <c r="N214" i="4" a="1"/>
  <c r="N214" i="4" s="1"/>
  <c r="N215" i="4" a="1"/>
  <c r="N215" i="4" s="1"/>
  <c r="N216" i="4" a="1"/>
  <c r="N216" i="4" s="1"/>
  <c r="N217" i="4" a="1"/>
  <c r="N217" i="4" s="1"/>
  <c r="N218" i="4" a="1"/>
  <c r="N218" i="4" s="1"/>
  <c r="N219" i="4" a="1"/>
  <c r="N219" i="4" s="1"/>
  <c r="N220" i="4" a="1"/>
  <c r="N220" i="4" s="1"/>
  <c r="N221" i="4" a="1"/>
  <c r="N221" i="4" s="1"/>
  <c r="N222" i="4" a="1"/>
  <c r="N222" i="4" s="1"/>
  <c r="N223" i="4" a="1"/>
  <c r="N223" i="4" s="1"/>
  <c r="N224" i="4" a="1"/>
  <c r="N224" i="4" s="1"/>
  <c r="N225" i="4" a="1"/>
  <c r="N225" i="4" s="1"/>
  <c r="N226" i="4" a="1"/>
  <c r="N226" i="4" s="1"/>
  <c r="N227" i="4" a="1"/>
  <c r="N227" i="4" s="1"/>
  <c r="N228" i="4" a="1"/>
  <c r="N228" i="4" s="1"/>
  <c r="N229" i="4" a="1"/>
  <c r="N229" i="4" s="1"/>
  <c r="N230" i="4" a="1"/>
  <c r="N230" i="4" s="1"/>
  <c r="N231" i="4" a="1"/>
  <c r="N231" i="4" s="1"/>
  <c r="N232" i="4" a="1"/>
  <c r="N232" i="4" s="1"/>
  <c r="N233" i="4" a="1"/>
  <c r="N233" i="4" s="1"/>
  <c r="N234" i="4" a="1"/>
  <c r="N234" i="4" s="1"/>
  <c r="N235" i="4" a="1"/>
  <c r="N235" i="4" s="1"/>
  <c r="N236" i="4" a="1"/>
  <c r="N236" i="4" s="1"/>
  <c r="N237" i="4" a="1"/>
  <c r="N237" i="4" s="1"/>
  <c r="N238" i="4" a="1"/>
  <c r="N238" i="4" s="1"/>
  <c r="N239" i="4" a="1"/>
  <c r="N239" i="4" s="1"/>
  <c r="N240" i="4" a="1"/>
  <c r="N240" i="4" s="1"/>
  <c r="N241" i="4" a="1"/>
  <c r="N241" i="4" s="1"/>
  <c r="N242" i="4" a="1"/>
  <c r="N242" i="4" s="1"/>
  <c r="N243" i="4" a="1"/>
  <c r="N243" i="4" s="1"/>
  <c r="N244" i="4" a="1"/>
  <c r="N244" i="4" s="1"/>
  <c r="N245" i="4" a="1"/>
  <c r="N245" i="4" s="1"/>
  <c r="N246" i="4" a="1"/>
  <c r="N246" i="4" s="1"/>
  <c r="N247" i="4" a="1"/>
  <c r="N247" i="4" s="1"/>
  <c r="N248" i="4" a="1"/>
  <c r="N248" i="4" s="1"/>
  <c r="N249" i="4" a="1"/>
  <c r="N249" i="4" s="1"/>
  <c r="N250" i="4" a="1"/>
  <c r="N250" i="4" s="1"/>
  <c r="N251" i="4" a="1"/>
  <c r="N251" i="4" s="1"/>
  <c r="N252" i="4" a="1"/>
  <c r="N252" i="4" s="1"/>
  <c r="N253" i="4" a="1"/>
  <c r="N253" i="4" s="1"/>
  <c r="N254" i="4" a="1"/>
  <c r="N254" i="4" s="1"/>
  <c r="N255" i="4" a="1"/>
  <c r="N255" i="4" s="1"/>
  <c r="N256" i="4" a="1"/>
  <c r="N256" i="4" s="1"/>
  <c r="N257" i="4" a="1"/>
  <c r="N257" i="4" s="1"/>
  <c r="N258" i="4" a="1"/>
  <c r="N258" i="4" s="1"/>
  <c r="N259" i="4" a="1"/>
  <c r="N259" i="4" s="1"/>
  <c r="N260" i="4" a="1"/>
  <c r="N260" i="4" s="1"/>
  <c r="N261" i="4" a="1"/>
  <c r="N261" i="4" s="1"/>
  <c r="N262" i="4" a="1"/>
  <c r="N262" i="4" s="1"/>
  <c r="N263" i="4" a="1"/>
  <c r="N263" i="4" s="1"/>
  <c r="N264" i="4" a="1"/>
  <c r="N264" i="4" s="1"/>
  <c r="N265" i="4" a="1"/>
  <c r="N265" i="4" s="1"/>
  <c r="N266" i="4" a="1"/>
  <c r="N266" i="4" s="1"/>
  <c r="N267" i="4" a="1"/>
  <c r="N267" i="4" s="1"/>
  <c r="N268" i="4" a="1"/>
  <c r="N268" i="4" s="1"/>
  <c r="N269" i="4" a="1"/>
  <c r="N269" i="4" s="1"/>
  <c r="N270" i="4" a="1"/>
  <c r="N270" i="4" s="1"/>
  <c r="N271" i="4" a="1"/>
  <c r="N271" i="4" s="1"/>
  <c r="N272" i="4" a="1"/>
  <c r="N272" i="4" s="1"/>
  <c r="N273" i="4" a="1"/>
  <c r="N273" i="4" s="1"/>
  <c r="N274" i="4" a="1"/>
  <c r="N274" i="4" s="1"/>
  <c r="N275" i="4" a="1"/>
  <c r="N275" i="4" s="1"/>
  <c r="N276" i="4" a="1"/>
  <c r="N276" i="4" s="1"/>
  <c r="N277" i="4" a="1"/>
  <c r="N277" i="4" s="1"/>
  <c r="N278" i="4" a="1"/>
  <c r="N278" i="4" s="1"/>
  <c r="N279" i="4" a="1"/>
  <c r="N279" i="4" s="1"/>
  <c r="N280" i="4" a="1"/>
  <c r="N280" i="4" s="1"/>
  <c r="N281" i="4" a="1"/>
  <c r="N281" i="4" s="1"/>
  <c r="N282" i="4" a="1"/>
  <c r="N282" i="4" s="1"/>
  <c r="N283" i="4" a="1"/>
  <c r="N283" i="4" s="1"/>
  <c r="N284" i="4" a="1"/>
  <c r="N284" i="4" s="1"/>
  <c r="N285" i="4" a="1"/>
  <c r="N285" i="4" s="1"/>
  <c r="N286" i="4" a="1"/>
  <c r="N286" i="4" s="1"/>
  <c r="N287" i="4" a="1"/>
  <c r="N287" i="4" s="1"/>
  <c r="N288" i="4" a="1"/>
  <c r="N288" i="4" s="1"/>
  <c r="N289" i="4" a="1"/>
  <c r="N289" i="4" s="1"/>
  <c r="N290" i="4" a="1"/>
  <c r="N290" i="4" s="1"/>
  <c r="N291" i="4" a="1"/>
  <c r="N291" i="4" s="1"/>
  <c r="N292" i="4" a="1"/>
  <c r="N292" i="4" s="1"/>
  <c r="N293" i="4" a="1"/>
  <c r="N293" i="4" s="1"/>
  <c r="N294" i="4" a="1"/>
  <c r="N294" i="4" s="1"/>
  <c r="N295" i="4" a="1"/>
  <c r="N295" i="4" s="1"/>
  <c r="N296" i="4" a="1"/>
  <c r="N296" i="4" s="1"/>
  <c r="N297" i="4" a="1"/>
  <c r="N297" i="4" s="1"/>
  <c r="N298" i="4" a="1"/>
  <c r="N298" i="4" s="1"/>
  <c r="N299" i="4" a="1"/>
  <c r="N299" i="4" s="1"/>
  <c r="N300" i="4" a="1"/>
  <c r="N300" i="4" s="1"/>
  <c r="N301" i="4" a="1"/>
  <c r="N301" i="4" s="1"/>
  <c r="N302" i="4" a="1"/>
  <c r="N302" i="4" s="1"/>
  <c r="N303" i="4" a="1"/>
  <c r="N303" i="4" s="1"/>
  <c r="N304" i="4" a="1"/>
  <c r="N304" i="4" s="1"/>
  <c r="N305" i="4" a="1"/>
  <c r="N305" i="4" s="1"/>
  <c r="N306" i="4" a="1"/>
  <c r="N306" i="4" s="1"/>
  <c r="N307" i="4" a="1"/>
  <c r="N307" i="4" s="1"/>
  <c r="N308" i="4" a="1"/>
  <c r="N308" i="4" s="1"/>
  <c r="N309" i="4" a="1"/>
  <c r="N309" i="4" s="1"/>
  <c r="N310" i="4" a="1"/>
  <c r="N310" i="4" s="1"/>
  <c r="N311" i="4" a="1"/>
  <c r="N311" i="4" s="1"/>
  <c r="N312" i="4" a="1"/>
  <c r="N312" i="4" s="1"/>
  <c r="N313" i="4" a="1"/>
  <c r="N313" i="4" s="1"/>
  <c r="N314" i="4" a="1"/>
  <c r="N314" i="4" s="1"/>
  <c r="N315" i="4" a="1"/>
  <c r="N315" i="4" s="1"/>
  <c r="N316" i="4" a="1"/>
  <c r="N316" i="4" s="1"/>
  <c r="N317" i="4" a="1"/>
  <c r="N317" i="4" s="1"/>
  <c r="N318" i="4" a="1"/>
  <c r="N318" i="4" s="1"/>
  <c r="N319" i="4" a="1"/>
  <c r="N319" i="4" s="1"/>
  <c r="N320" i="4" a="1"/>
  <c r="N320" i="4" s="1"/>
  <c r="N321" i="4" a="1"/>
  <c r="N321" i="4" s="1"/>
  <c r="N322" i="4" a="1"/>
  <c r="N322" i="4" s="1"/>
  <c r="N323" i="4" a="1"/>
  <c r="N323" i="4" s="1"/>
  <c r="N324" i="4" a="1"/>
  <c r="N324" i="4" s="1"/>
  <c r="N325" i="4" a="1"/>
  <c r="N325" i="4" s="1"/>
  <c r="N326" i="4" a="1"/>
  <c r="N326" i="4" s="1"/>
  <c r="N327" i="4" a="1"/>
  <c r="N327" i="4" s="1"/>
  <c r="N328" i="4" a="1"/>
  <c r="N328" i="4" s="1"/>
  <c r="N329" i="4" a="1"/>
  <c r="N329" i="4" s="1"/>
  <c r="N330" i="4" a="1"/>
  <c r="N330" i="4" s="1"/>
  <c r="N331" i="4" a="1"/>
  <c r="N331" i="4" s="1"/>
  <c r="N332" i="4" a="1"/>
  <c r="N332" i="4" s="1"/>
  <c r="N333" i="4" a="1"/>
  <c r="N333" i="4" s="1"/>
  <c r="N334" i="4" a="1"/>
  <c r="N334" i="4" s="1"/>
  <c r="N335" i="4" a="1"/>
  <c r="N335" i="4" s="1"/>
  <c r="N336" i="4" a="1"/>
  <c r="N336" i="4" s="1"/>
  <c r="N337" i="4" a="1"/>
  <c r="N337" i="4" s="1"/>
  <c r="N338" i="4" a="1"/>
  <c r="N338" i="4" s="1"/>
  <c r="N339" i="4" a="1"/>
  <c r="N339" i="4" s="1"/>
  <c r="N340" i="4" a="1"/>
  <c r="N340" i="4" s="1"/>
  <c r="N341" i="4" a="1"/>
  <c r="N341" i="4" s="1"/>
  <c r="N342" i="4" a="1"/>
  <c r="N342" i="4" s="1"/>
  <c r="N343" i="4" a="1"/>
  <c r="N343" i="4" s="1"/>
  <c r="N344" i="4" a="1"/>
  <c r="N344" i="4" s="1"/>
  <c r="N345" i="4" a="1"/>
  <c r="N345" i="4" s="1"/>
  <c r="N346" i="4" a="1"/>
  <c r="N346" i="4" s="1"/>
  <c r="N347" i="4" a="1"/>
  <c r="N347" i="4" s="1"/>
  <c r="N348" i="4" a="1"/>
  <c r="N348" i="4" s="1"/>
  <c r="N349" i="4" a="1"/>
  <c r="N349" i="4" s="1"/>
  <c r="N350" i="4" a="1"/>
  <c r="N350" i="4" s="1"/>
  <c r="N351" i="4" a="1"/>
  <c r="N351" i="4" s="1"/>
  <c r="N352" i="4" a="1"/>
  <c r="N352" i="4" s="1"/>
  <c r="N353" i="4" a="1"/>
  <c r="N353" i="4" s="1"/>
  <c r="N354" i="4" a="1"/>
  <c r="N354" i="4" s="1"/>
  <c r="N355" i="4" a="1"/>
  <c r="N355" i="4" s="1"/>
  <c r="N356" i="4" a="1"/>
  <c r="N356" i="4" s="1"/>
  <c r="N357" i="4" a="1"/>
  <c r="N357" i="4" s="1"/>
  <c r="N358" i="4" a="1"/>
  <c r="N358" i="4" s="1"/>
  <c r="N359" i="4" a="1"/>
  <c r="N359" i="4" s="1"/>
  <c r="N360" i="4" a="1"/>
  <c r="N360" i="4" s="1"/>
  <c r="N361" i="4" a="1"/>
  <c r="N361" i="4" s="1"/>
  <c r="N362" i="4" a="1"/>
  <c r="N362" i="4" s="1"/>
  <c r="N363" i="4" a="1"/>
  <c r="N363" i="4" s="1"/>
  <c r="N364" i="4" a="1"/>
  <c r="N364" i="4" s="1"/>
  <c r="N365" i="4" a="1"/>
  <c r="N365" i="4" s="1"/>
  <c r="N366" i="4" a="1"/>
  <c r="N366" i="4" s="1"/>
  <c r="N367" i="4" a="1"/>
  <c r="N367" i="4" s="1"/>
  <c r="N368" i="4" a="1"/>
  <c r="N368" i="4" s="1"/>
  <c r="N369" i="4" a="1"/>
  <c r="N369" i="4" s="1"/>
  <c r="N370" i="4" a="1"/>
  <c r="N370" i="4" s="1"/>
  <c r="N371" i="4" a="1"/>
  <c r="N371" i="4" s="1"/>
  <c r="N372" i="4" a="1"/>
  <c r="N372" i="4" s="1"/>
  <c r="N373" i="4" a="1"/>
  <c r="N373" i="4" s="1"/>
  <c r="N374" i="4" a="1"/>
  <c r="N374" i="4" s="1"/>
  <c r="N375" i="4" a="1"/>
  <c r="N375" i="4" s="1"/>
  <c r="N376" i="4" a="1"/>
  <c r="N376" i="4" s="1"/>
  <c r="N377" i="4" a="1"/>
  <c r="N377" i="4" s="1"/>
  <c r="N378" i="4" a="1"/>
  <c r="N378" i="4" s="1"/>
  <c r="N379" i="4" a="1"/>
  <c r="N379" i="4" s="1"/>
  <c r="N380" i="4" a="1"/>
  <c r="N380" i="4" s="1"/>
  <c r="N381" i="4" a="1"/>
  <c r="N381" i="4" s="1"/>
  <c r="N382" i="4" a="1"/>
  <c r="N382" i="4" s="1"/>
  <c r="N383" i="4" a="1"/>
  <c r="N383" i="4" s="1"/>
  <c r="N384" i="4" a="1"/>
  <c r="N384" i="4" s="1"/>
  <c r="N385" i="4" a="1"/>
  <c r="N385" i="4" s="1"/>
  <c r="N386" i="4" a="1"/>
  <c r="N386" i="4" s="1"/>
  <c r="N387" i="4" a="1"/>
  <c r="N387" i="4" s="1"/>
  <c r="N388" i="4" a="1"/>
  <c r="N388" i="4" s="1"/>
  <c r="N389" i="4" a="1"/>
  <c r="N389" i="4" s="1"/>
  <c r="N390" i="4" a="1"/>
  <c r="N390" i="4" s="1"/>
  <c r="N391" i="4" a="1"/>
  <c r="N391" i="4" s="1"/>
  <c r="N392" i="4" a="1"/>
  <c r="N392" i="4" s="1"/>
  <c r="N393" i="4" a="1"/>
  <c r="N393" i="4" s="1"/>
  <c r="N394" i="4" a="1"/>
  <c r="N394" i="4" s="1"/>
  <c r="N395" i="4" a="1"/>
  <c r="N395" i="4" s="1"/>
  <c r="N396" i="4" a="1"/>
  <c r="N396" i="4" s="1"/>
  <c r="N397" i="4" a="1"/>
  <c r="N397" i="4" s="1"/>
  <c r="N398" i="4" a="1"/>
  <c r="N398" i="4" s="1"/>
  <c r="N399" i="4" a="1"/>
  <c r="N399" i="4" s="1"/>
  <c r="N400" i="4" a="1"/>
  <c r="N400" i="4" s="1"/>
  <c r="N401" i="4" a="1"/>
  <c r="N401" i="4" s="1"/>
  <c r="N402" i="4" a="1"/>
  <c r="N402" i="4" s="1"/>
  <c r="N403" i="4" a="1"/>
  <c r="N403" i="4" s="1"/>
  <c r="N404" i="4" a="1"/>
  <c r="N404" i="4" s="1"/>
  <c r="N405" i="4" a="1"/>
  <c r="N405" i="4" s="1"/>
  <c r="N406" i="4" a="1"/>
  <c r="N406" i="4" s="1"/>
  <c r="N407" i="4" a="1"/>
  <c r="N407" i="4" s="1"/>
  <c r="N408" i="4" a="1"/>
  <c r="N408" i="4" s="1"/>
  <c r="N409" i="4" a="1"/>
  <c r="N409" i="4" s="1"/>
  <c r="N410" i="4" a="1"/>
  <c r="N410" i="4" s="1"/>
  <c r="N411" i="4" a="1"/>
  <c r="N411" i="4" s="1"/>
  <c r="N412" i="4" a="1"/>
  <c r="N412" i="4" s="1"/>
  <c r="N413" i="4" a="1"/>
  <c r="N413" i="4" s="1"/>
  <c r="N414" i="4" a="1"/>
  <c r="N414" i="4" s="1"/>
  <c r="N415" i="4" a="1"/>
  <c r="N415" i="4" s="1"/>
  <c r="N416" i="4" a="1"/>
  <c r="N416" i="4" s="1"/>
  <c r="N417" i="4" a="1"/>
  <c r="N417" i="4" s="1"/>
  <c r="N418" i="4" a="1"/>
  <c r="N418" i="4" s="1"/>
  <c r="N419" i="4" a="1"/>
  <c r="N419" i="4" s="1"/>
  <c r="N420" i="4" a="1"/>
  <c r="N420" i="4" s="1"/>
  <c r="N421" i="4" a="1"/>
  <c r="N421" i="4" s="1"/>
  <c r="N422" i="4" a="1"/>
  <c r="N422" i="4" s="1"/>
  <c r="N423" i="4" a="1"/>
  <c r="N423" i="4" s="1"/>
  <c r="N424" i="4" a="1"/>
  <c r="N424" i="4" s="1"/>
  <c r="N425" i="4" a="1"/>
  <c r="N425" i="4" s="1"/>
  <c r="N426" i="4" a="1"/>
  <c r="N426" i="4" s="1"/>
  <c r="N427" i="4" a="1"/>
  <c r="N427" i="4" s="1"/>
  <c r="N428" i="4" a="1"/>
  <c r="N428" i="4" s="1"/>
  <c r="N429" i="4" a="1"/>
  <c r="N429" i="4" s="1"/>
  <c r="N430" i="4" a="1"/>
  <c r="N430" i="4" s="1"/>
  <c r="N431" i="4" a="1"/>
  <c r="N431" i="4" s="1"/>
  <c r="N432" i="4" a="1"/>
  <c r="N432" i="4" s="1"/>
  <c r="N433" i="4" a="1"/>
  <c r="N433" i="4" s="1"/>
  <c r="N434" i="4" a="1"/>
  <c r="N434" i="4" s="1"/>
  <c r="N435" i="4" a="1"/>
  <c r="N435" i="4" s="1"/>
  <c r="N436" i="4" a="1"/>
  <c r="N436" i="4" s="1"/>
  <c r="N437" i="4" a="1"/>
  <c r="N437" i="4" s="1"/>
  <c r="N438" i="4" a="1"/>
  <c r="N438" i="4" s="1"/>
  <c r="N439" i="4" a="1"/>
  <c r="N439" i="4" s="1"/>
  <c r="N440" i="4" a="1"/>
  <c r="N440" i="4" s="1"/>
  <c r="N441" i="4" a="1"/>
  <c r="N441" i="4" s="1"/>
  <c r="N442" i="4" a="1"/>
  <c r="N442" i="4" s="1"/>
  <c r="N443" i="4" a="1"/>
  <c r="N443" i="4" s="1"/>
  <c r="N444" i="4" a="1"/>
  <c r="N444" i="4" s="1"/>
  <c r="N445" i="4" a="1"/>
  <c r="N445" i="4" s="1"/>
  <c r="N446" i="4" a="1"/>
  <c r="N446" i="4" s="1"/>
  <c r="N447" i="4" a="1"/>
  <c r="N447" i="4" s="1"/>
  <c r="N448" i="4" a="1"/>
  <c r="N448" i="4" s="1"/>
  <c r="N449" i="4" a="1"/>
  <c r="N449" i="4" s="1"/>
  <c r="N450" i="4" a="1"/>
  <c r="N450" i="4" s="1"/>
  <c r="N451" i="4" a="1"/>
  <c r="N451" i="4" s="1"/>
  <c r="N452" i="4" a="1"/>
  <c r="N452" i="4" s="1"/>
  <c r="N453" i="4" a="1"/>
  <c r="N453" i="4" s="1"/>
  <c r="N454" i="4" a="1"/>
  <c r="N454" i="4" s="1"/>
  <c r="N455" i="4" a="1"/>
  <c r="N455" i="4" s="1"/>
  <c r="N456" i="4" a="1"/>
  <c r="N456" i="4" s="1"/>
  <c r="N457" i="4" a="1"/>
  <c r="N457" i="4" s="1"/>
  <c r="N458" i="4" a="1"/>
  <c r="N458" i="4" s="1"/>
  <c r="N459" i="4" a="1"/>
  <c r="N459" i="4" s="1"/>
  <c r="N460" i="4" a="1"/>
  <c r="N460" i="4" s="1"/>
  <c r="N461" i="4" a="1"/>
  <c r="N461" i="4" s="1"/>
  <c r="N462" i="4" a="1"/>
  <c r="N462" i="4" s="1"/>
  <c r="N463" i="4" a="1"/>
  <c r="N463" i="4" s="1"/>
  <c r="N464" i="4" a="1"/>
  <c r="N464" i="4" s="1"/>
  <c r="N465" i="4" a="1"/>
  <c r="N465" i="4" s="1"/>
  <c r="N466" i="4" a="1"/>
  <c r="N466" i="4" s="1"/>
  <c r="N467" i="4" a="1"/>
  <c r="N467" i="4" s="1"/>
  <c r="N468" i="4" a="1"/>
  <c r="N468" i="4" s="1"/>
  <c r="N469" i="4" a="1"/>
  <c r="N469" i="4" s="1"/>
  <c r="N470" i="4" a="1"/>
  <c r="N470" i="4" s="1"/>
  <c r="N471" i="4" a="1"/>
  <c r="N471" i="4" s="1"/>
  <c r="N472" i="4" a="1"/>
  <c r="N472" i="4" s="1"/>
  <c r="N473" i="4" a="1"/>
  <c r="N473" i="4" s="1"/>
  <c r="N474" i="4" a="1"/>
  <c r="N474" i="4" s="1"/>
  <c r="N475" i="4" a="1"/>
  <c r="N475" i="4" s="1"/>
  <c r="N476" i="4" a="1"/>
  <c r="N476" i="4" s="1"/>
  <c r="N477" i="4" a="1"/>
  <c r="N477" i="4" s="1"/>
  <c r="N478" i="4" a="1"/>
  <c r="N478" i="4" s="1"/>
  <c r="N479" i="4" a="1"/>
  <c r="N479" i="4" s="1"/>
  <c r="N480" i="4" a="1"/>
  <c r="N480" i="4" s="1"/>
  <c r="N481" i="4" a="1"/>
  <c r="N481" i="4" s="1"/>
  <c r="N482" i="4" a="1"/>
  <c r="N482" i="4" s="1"/>
  <c r="N483" i="4" a="1"/>
  <c r="N483" i="4" s="1"/>
  <c r="N484" i="4" a="1"/>
  <c r="N484" i="4" s="1"/>
  <c r="N485" i="4" a="1"/>
  <c r="N485" i="4" s="1"/>
  <c r="N486" i="4" a="1"/>
  <c r="N486" i="4" s="1"/>
  <c r="N487" i="4" a="1"/>
  <c r="N487" i="4" s="1"/>
  <c r="N488" i="4" a="1"/>
  <c r="N488" i="4" s="1"/>
  <c r="N489" i="4" a="1"/>
  <c r="N489" i="4" s="1"/>
  <c r="N490" i="4" a="1"/>
  <c r="N490" i="4" s="1"/>
  <c r="N491" i="4" a="1"/>
  <c r="N491" i="4" s="1"/>
  <c r="N492" i="4" a="1"/>
  <c r="N492" i="4" s="1"/>
  <c r="N493" i="4" a="1"/>
  <c r="N493" i="4" s="1"/>
  <c r="N494" i="4" a="1"/>
  <c r="N494" i="4" s="1"/>
  <c r="N495" i="4" a="1"/>
  <c r="N495" i="4" s="1"/>
  <c r="N496" i="4" a="1"/>
  <c r="N496" i="4" s="1"/>
  <c r="N497" i="4" a="1"/>
  <c r="N497" i="4" s="1"/>
  <c r="N498" i="4" a="1"/>
  <c r="N498" i="4" s="1"/>
  <c r="N499" i="4" a="1"/>
  <c r="N499" i="4" s="1"/>
  <c r="N500" i="4" a="1"/>
  <c r="N500" i="4" s="1"/>
  <c r="N501" i="4" a="1"/>
  <c r="N501" i="4" s="1"/>
  <c r="N502" i="4" a="1"/>
  <c r="N502" i="4" s="1"/>
  <c r="N503" i="4" a="1"/>
  <c r="N503" i="4" s="1"/>
  <c r="N504" i="4" a="1"/>
  <c r="N504" i="4" s="1"/>
  <c r="N505" i="4" a="1"/>
  <c r="N505" i="4" s="1"/>
  <c r="N506" i="4" a="1"/>
  <c r="N506" i="4" s="1"/>
  <c r="N507" i="4" a="1"/>
  <c r="N507" i="4" s="1"/>
  <c r="N508" i="4" a="1"/>
  <c r="N508" i="4" s="1"/>
  <c r="N509" i="4" a="1"/>
  <c r="N509" i="4" s="1"/>
  <c r="N510" i="4" a="1"/>
  <c r="N510" i="4" s="1"/>
  <c r="N511" i="4" a="1"/>
  <c r="N511" i="4" s="1"/>
  <c r="N512" i="4" a="1"/>
  <c r="N512" i="4" s="1"/>
  <c r="N513" i="4" a="1"/>
  <c r="N513" i="4" s="1"/>
  <c r="N514" i="4" a="1"/>
  <c r="N514" i="4" s="1"/>
  <c r="N515" i="4" a="1"/>
  <c r="N515" i="4" s="1"/>
  <c r="N516" i="4" a="1"/>
  <c r="N516" i="4" s="1"/>
  <c r="N517" i="4" a="1"/>
  <c r="N517" i="4" s="1"/>
  <c r="N518" i="4" a="1"/>
  <c r="N518" i="4" s="1"/>
  <c r="N519" i="4" a="1"/>
  <c r="N519" i="4" s="1"/>
  <c r="N520" i="4" a="1"/>
  <c r="N520" i="4" s="1"/>
  <c r="N521" i="4" a="1"/>
  <c r="N521" i="4" s="1"/>
  <c r="N522" i="4" a="1"/>
  <c r="N522" i="4" s="1"/>
  <c r="N523" i="4" a="1"/>
  <c r="N523" i="4" s="1"/>
  <c r="N524" i="4" a="1"/>
  <c r="N524" i="4" s="1"/>
  <c r="N525" i="4" a="1"/>
  <c r="N525" i="4" s="1"/>
  <c r="N526" i="4" a="1"/>
  <c r="N526" i="4" s="1"/>
  <c r="N527" i="4" a="1"/>
  <c r="N527" i="4" s="1"/>
  <c r="N528" i="4" a="1"/>
  <c r="N528" i="4" s="1"/>
  <c r="N529" i="4" a="1"/>
  <c r="N529" i="4" s="1"/>
  <c r="N530" i="4" a="1"/>
  <c r="N530" i="4" s="1"/>
  <c r="N531" i="4" a="1"/>
  <c r="N531" i="4" s="1"/>
  <c r="N532" i="4" a="1"/>
  <c r="N532" i="4" s="1"/>
  <c r="N533" i="4" a="1"/>
  <c r="N533" i="4" s="1"/>
  <c r="N534" i="4" a="1"/>
  <c r="N534" i="4" s="1"/>
  <c r="N535" i="4" a="1"/>
  <c r="N535" i="4" s="1"/>
  <c r="N536" i="4" a="1"/>
  <c r="N536" i="4" s="1"/>
  <c r="N537" i="4" a="1"/>
  <c r="N537" i="4" s="1"/>
  <c r="N538" i="4" a="1"/>
  <c r="N538" i="4" s="1"/>
  <c r="N539" i="4" a="1"/>
  <c r="N539" i="4" s="1"/>
  <c r="N540" i="4" a="1"/>
  <c r="N540" i="4" s="1"/>
  <c r="N541" i="4" a="1"/>
  <c r="N541" i="4" s="1"/>
  <c r="N542" i="4" a="1"/>
  <c r="N542" i="4" s="1"/>
  <c r="N543" i="4" a="1"/>
  <c r="N543" i="4" s="1"/>
  <c r="N544" i="4" a="1"/>
  <c r="N544" i="4" s="1"/>
  <c r="N545" i="4" a="1"/>
  <c r="N545" i="4" s="1"/>
  <c r="N546" i="4" a="1"/>
  <c r="N546" i="4" s="1"/>
  <c r="N547" i="4" a="1"/>
  <c r="N547" i="4" s="1"/>
  <c r="N548" i="4" a="1"/>
  <c r="N548" i="4" s="1"/>
  <c r="N549" i="4" a="1"/>
  <c r="N549" i="4" s="1"/>
  <c r="N550" i="4" a="1"/>
  <c r="N550" i="4" s="1"/>
  <c r="N551" i="4" a="1"/>
  <c r="N551" i="4" s="1"/>
  <c r="N552" i="4" a="1"/>
  <c r="N552" i="4" s="1"/>
  <c r="N553" i="4" a="1"/>
  <c r="N553" i="4" s="1"/>
  <c r="N554" i="4" a="1"/>
  <c r="N554" i="4" s="1"/>
  <c r="N555" i="4" a="1"/>
  <c r="N555" i="4" s="1"/>
  <c r="N556" i="4" a="1"/>
  <c r="N556" i="4" s="1"/>
  <c r="N557" i="4" a="1"/>
  <c r="N557" i="4" s="1"/>
  <c r="N558" i="4" a="1"/>
  <c r="N558" i="4" s="1"/>
  <c r="N559" i="4" a="1"/>
  <c r="N559" i="4" s="1"/>
  <c r="N560" i="4" a="1"/>
  <c r="N560" i="4" s="1"/>
  <c r="N561" i="4" a="1"/>
  <c r="N561" i="4" s="1"/>
  <c r="N562" i="4" a="1"/>
  <c r="N562" i="4" s="1"/>
  <c r="N563" i="4" a="1"/>
  <c r="N563" i="4" s="1"/>
  <c r="N564" i="4" a="1"/>
  <c r="N564" i="4" s="1"/>
  <c r="N565" i="4" a="1"/>
  <c r="N565" i="4" s="1"/>
  <c r="N566" i="4" a="1"/>
  <c r="N566" i="4" s="1"/>
  <c r="N567" i="4" a="1"/>
  <c r="N567" i="4" s="1"/>
  <c r="N568" i="4" a="1"/>
  <c r="N568" i="4" s="1"/>
  <c r="N569" i="4" a="1"/>
  <c r="N569" i="4" s="1"/>
  <c r="N570" i="4" a="1"/>
  <c r="N570" i="4" s="1"/>
  <c r="N571" i="4" a="1"/>
  <c r="N571" i="4" s="1"/>
  <c r="N572" i="4" a="1"/>
  <c r="N572" i="4" s="1"/>
  <c r="N573" i="4" a="1"/>
  <c r="N573" i="4" s="1"/>
  <c r="N574" i="4" a="1"/>
  <c r="N574" i="4" s="1"/>
  <c r="N575" i="4" a="1"/>
  <c r="N575" i="4" s="1"/>
  <c r="N576" i="4" a="1"/>
  <c r="N576" i="4" s="1"/>
  <c r="N577" i="4" a="1"/>
  <c r="N577" i="4" s="1"/>
  <c r="N578" i="4" a="1"/>
  <c r="N578" i="4" s="1"/>
  <c r="N579" i="4" a="1"/>
  <c r="N579" i="4" s="1"/>
  <c r="N580" i="4" a="1"/>
  <c r="N580" i="4" s="1"/>
  <c r="N581" i="4" a="1"/>
  <c r="N581" i="4" s="1"/>
  <c r="N582" i="4" a="1"/>
  <c r="N582" i="4" s="1"/>
  <c r="N583" i="4" a="1"/>
  <c r="N583" i="4" s="1"/>
  <c r="N584" i="4" a="1"/>
  <c r="N584" i="4" s="1"/>
  <c r="N585" i="4" a="1"/>
  <c r="N585" i="4" s="1"/>
  <c r="N586" i="4" a="1"/>
  <c r="N586" i="4" s="1"/>
  <c r="N587" i="4" a="1"/>
  <c r="N587" i="4" s="1"/>
  <c r="N588" i="4" a="1"/>
  <c r="N588" i="4" s="1"/>
  <c r="N589" i="4" a="1"/>
  <c r="N589" i="4" s="1"/>
  <c r="N590" i="4" a="1"/>
  <c r="N590" i="4" s="1"/>
  <c r="N591" i="4" a="1"/>
  <c r="N591" i="4" s="1"/>
  <c r="N592" i="4" a="1"/>
  <c r="N592" i="4" s="1"/>
  <c r="N593" i="4" a="1"/>
  <c r="N593" i="4" s="1"/>
  <c r="N594" i="4" a="1"/>
  <c r="N594" i="4" s="1"/>
  <c r="N595" i="4" a="1"/>
  <c r="N595" i="4" s="1"/>
  <c r="N596" i="4" a="1"/>
  <c r="N596" i="4" s="1"/>
  <c r="N597" i="4" a="1"/>
  <c r="N597" i="4" s="1"/>
  <c r="N598" i="4" a="1"/>
  <c r="N598" i="4" s="1"/>
  <c r="N599" i="4" a="1"/>
  <c r="N599" i="4" s="1"/>
  <c r="N600" i="4" a="1"/>
  <c r="N600" i="4" s="1"/>
  <c r="N601" i="4" a="1"/>
  <c r="N601" i="4" s="1"/>
  <c r="N602" i="4" a="1"/>
  <c r="N602" i="4" s="1"/>
  <c r="N603" i="4" a="1"/>
  <c r="N603" i="4" s="1"/>
  <c r="N604" i="4" a="1"/>
  <c r="N604" i="4" s="1"/>
  <c r="N605" i="4" a="1"/>
  <c r="N605" i="4" s="1"/>
  <c r="N606" i="4" a="1"/>
  <c r="N606" i="4" s="1"/>
  <c r="N607" i="4" a="1"/>
  <c r="N607" i="4" s="1"/>
  <c r="N608" i="4" a="1"/>
  <c r="N608" i="4" s="1"/>
  <c r="N609" i="4" a="1"/>
  <c r="N609" i="4" s="1"/>
  <c r="N610" i="4" a="1"/>
  <c r="N610" i="4" s="1"/>
  <c r="N611" i="4" a="1"/>
  <c r="N611" i="4" s="1"/>
  <c r="N612" i="4" a="1"/>
  <c r="N612" i="4" s="1"/>
  <c r="N613" i="4" a="1"/>
  <c r="N613" i="4" s="1"/>
  <c r="N614" i="4" a="1"/>
  <c r="N614" i="4" s="1"/>
  <c r="N615" i="4" a="1"/>
  <c r="N615" i="4" s="1"/>
  <c r="N616" i="4" a="1"/>
  <c r="N616" i="4" s="1"/>
  <c r="N617" i="4" a="1"/>
  <c r="N617" i="4" s="1"/>
  <c r="N618" i="4" a="1"/>
  <c r="N618" i="4" s="1"/>
  <c r="N619" i="4" a="1"/>
  <c r="N619" i="4" s="1"/>
  <c r="N620" i="4" a="1"/>
  <c r="N620" i="4" s="1"/>
  <c r="N621" i="4" a="1"/>
  <c r="N621" i="4" s="1"/>
  <c r="N622" i="4" a="1"/>
  <c r="N622" i="4" s="1"/>
  <c r="N623" i="4" a="1"/>
  <c r="N623" i="4" s="1"/>
  <c r="N624" i="4" a="1"/>
  <c r="N624" i="4" s="1"/>
  <c r="N625" i="4" a="1"/>
  <c r="N625" i="4" s="1"/>
  <c r="N626" i="4" a="1"/>
  <c r="N626" i="4" s="1"/>
  <c r="N627" i="4" a="1"/>
  <c r="N627" i="4" s="1"/>
  <c r="N628" i="4" a="1"/>
  <c r="N628" i="4" s="1"/>
  <c r="N629" i="4" a="1"/>
  <c r="N629" i="4" s="1"/>
  <c r="N630" i="4" a="1"/>
  <c r="N630" i="4" s="1"/>
  <c r="N631" i="4" a="1"/>
  <c r="N631" i="4" s="1"/>
  <c r="N632" i="4" a="1"/>
  <c r="N632" i="4" s="1"/>
  <c r="N633" i="4" a="1"/>
  <c r="N633" i="4" s="1"/>
  <c r="N634" i="4" a="1"/>
  <c r="N634" i="4" s="1"/>
  <c r="N635" i="4" a="1"/>
  <c r="N635" i="4" s="1"/>
  <c r="N636" i="4" a="1"/>
  <c r="N636" i="4" s="1"/>
  <c r="N637" i="4" a="1"/>
  <c r="N637" i="4" s="1"/>
  <c r="N638" i="4" a="1"/>
  <c r="N638" i="4" s="1"/>
  <c r="N639" i="4" a="1"/>
  <c r="N639" i="4" s="1"/>
  <c r="N640" i="4" a="1"/>
  <c r="N640" i="4" s="1"/>
  <c r="N641" i="4" a="1"/>
  <c r="N641" i="4" s="1"/>
  <c r="N642" i="4" a="1"/>
  <c r="N642" i="4" s="1"/>
  <c r="N643" i="4" a="1"/>
  <c r="N643" i="4" s="1"/>
  <c r="N644" i="4" a="1"/>
  <c r="N644" i="4" s="1"/>
  <c r="N645" i="4" a="1"/>
  <c r="N645" i="4" s="1"/>
  <c r="N646" i="4" a="1"/>
  <c r="N646" i="4" s="1"/>
  <c r="N647" i="4" a="1"/>
  <c r="N647" i="4" s="1"/>
  <c r="N648" i="4" a="1"/>
  <c r="N648" i="4" s="1"/>
  <c r="N649" i="4" a="1"/>
  <c r="N649" i="4" s="1"/>
  <c r="N650" i="4" a="1"/>
  <c r="N650" i="4" s="1"/>
  <c r="N651" i="4" a="1"/>
  <c r="N651" i="4" s="1"/>
  <c r="N652" i="4" a="1"/>
  <c r="N652" i="4" s="1"/>
  <c r="N653" i="4" a="1"/>
  <c r="N653" i="4" s="1"/>
  <c r="N654" i="4" a="1"/>
  <c r="N654" i="4" s="1"/>
  <c r="N655" i="4" a="1"/>
  <c r="N655" i="4" s="1"/>
  <c r="N656" i="4" a="1"/>
  <c r="N656" i="4" s="1"/>
  <c r="N657" i="4" a="1"/>
  <c r="N657" i="4" s="1"/>
  <c r="N658" i="4" a="1"/>
  <c r="N658" i="4" s="1"/>
  <c r="N659" i="4" a="1"/>
  <c r="N659" i="4" s="1"/>
  <c r="N660" i="4" a="1"/>
  <c r="N660" i="4" s="1"/>
  <c r="N661" i="4" a="1"/>
  <c r="N661" i="4" s="1"/>
  <c r="N662" i="4" a="1"/>
  <c r="N662" i="4" s="1"/>
  <c r="N663" i="4" a="1"/>
  <c r="N663" i="4" s="1"/>
  <c r="N664" i="4" a="1"/>
  <c r="N664" i="4" s="1"/>
  <c r="N665" i="4" a="1"/>
  <c r="N665" i="4" s="1"/>
  <c r="N666" i="4" a="1"/>
  <c r="N666" i="4" s="1"/>
  <c r="N667" i="4" a="1"/>
  <c r="N667" i="4" s="1"/>
  <c r="N668" i="4" a="1"/>
  <c r="N668" i="4" s="1"/>
  <c r="N669" i="4" a="1"/>
  <c r="N669" i="4" s="1"/>
  <c r="N670" i="4" a="1"/>
  <c r="N670" i="4" s="1"/>
  <c r="N671" i="4" a="1"/>
  <c r="N671" i="4" s="1"/>
  <c r="N672" i="4" a="1"/>
  <c r="N672" i="4" s="1"/>
  <c r="N673" i="4" a="1"/>
  <c r="N673" i="4" s="1"/>
  <c r="N674" i="4" a="1"/>
  <c r="N674" i="4" s="1"/>
  <c r="N675" i="4" a="1"/>
  <c r="N675" i="4" s="1"/>
  <c r="N676" i="4" a="1"/>
  <c r="N676" i="4" s="1"/>
  <c r="N677" i="4" a="1"/>
  <c r="N677" i="4" s="1"/>
  <c r="N678" i="4" a="1"/>
  <c r="N678" i="4" s="1"/>
  <c r="N679" i="4" a="1"/>
  <c r="N679" i="4" s="1"/>
  <c r="N680" i="4" a="1"/>
  <c r="N680" i="4" s="1"/>
  <c r="N681" i="4" a="1"/>
  <c r="N681" i="4" s="1"/>
  <c r="N682" i="4" a="1"/>
  <c r="N682" i="4" s="1"/>
  <c r="N683" i="4" a="1"/>
  <c r="N683" i="4" s="1"/>
  <c r="N684" i="4" a="1"/>
  <c r="N684" i="4" s="1"/>
  <c r="N685" i="4" a="1"/>
  <c r="N685" i="4" s="1"/>
  <c r="N686" i="4" a="1"/>
  <c r="N686" i="4" s="1"/>
  <c r="N687" i="4" a="1"/>
  <c r="N687" i="4" s="1"/>
  <c r="N688" i="4" a="1"/>
  <c r="N688" i="4" s="1"/>
  <c r="N689" i="4" a="1"/>
  <c r="N689" i="4" s="1"/>
  <c r="N690" i="4" a="1"/>
  <c r="N690" i="4" s="1"/>
  <c r="N691" i="4" a="1"/>
  <c r="N691" i="4" s="1"/>
  <c r="N692" i="4" a="1"/>
  <c r="N692" i="4" s="1"/>
  <c r="N693" i="4" a="1"/>
  <c r="N693" i="4" s="1"/>
  <c r="N694" i="4" a="1"/>
  <c r="N694" i="4" s="1"/>
  <c r="N695" i="4" a="1"/>
  <c r="N695" i="4" s="1"/>
  <c r="N696" i="4" a="1"/>
  <c r="N696" i="4" s="1"/>
  <c r="N697" i="4" a="1"/>
  <c r="N697" i="4" s="1"/>
  <c r="N698" i="4" a="1"/>
  <c r="N698" i="4" s="1"/>
  <c r="N699" i="4" a="1"/>
  <c r="N699" i="4" s="1"/>
  <c r="N700" i="4" a="1"/>
  <c r="N700" i="4" s="1"/>
  <c r="N701" i="4" a="1"/>
  <c r="N701" i="4" s="1"/>
  <c r="N702" i="4" a="1"/>
  <c r="N702" i="4" s="1"/>
  <c r="N703" i="4" a="1"/>
  <c r="N703" i="4" s="1"/>
  <c r="N704" i="4" a="1"/>
  <c r="N704" i="4" s="1"/>
  <c r="N705" i="4" a="1"/>
  <c r="N705" i="4" s="1"/>
  <c r="N706" i="4" a="1"/>
  <c r="N706" i="4" s="1"/>
  <c r="N707" i="4" a="1"/>
  <c r="N707" i="4" s="1"/>
  <c r="N708" i="4" a="1"/>
  <c r="N708" i="4" s="1"/>
  <c r="N709" i="4" a="1"/>
  <c r="N709" i="4" s="1"/>
  <c r="N710" i="4" a="1"/>
  <c r="N710" i="4" s="1"/>
  <c r="N711" i="4" a="1"/>
  <c r="N711" i="4" s="1"/>
  <c r="N712" i="4" a="1"/>
  <c r="N712" i="4" s="1"/>
  <c r="N713" i="4" a="1"/>
  <c r="N713" i="4" s="1"/>
  <c r="N714" i="4" a="1"/>
  <c r="N714" i="4" s="1"/>
  <c r="N715" i="4" a="1"/>
  <c r="N715" i="4" s="1"/>
  <c r="N716" i="4" a="1"/>
  <c r="N716" i="4" s="1"/>
  <c r="N717" i="4" a="1"/>
  <c r="N717" i="4" s="1"/>
  <c r="N718" i="4" a="1"/>
  <c r="N718" i="4" s="1"/>
  <c r="N719" i="4" a="1"/>
  <c r="N719" i="4" s="1"/>
  <c r="N720" i="4" a="1"/>
  <c r="N720" i="4" s="1"/>
  <c r="N721" i="4" a="1"/>
  <c r="N721" i="4" s="1"/>
  <c r="N722" i="4" a="1"/>
  <c r="N722" i="4" s="1"/>
  <c r="N723" i="4" a="1"/>
  <c r="N723" i="4" s="1"/>
  <c r="N724" i="4" a="1"/>
  <c r="N724" i="4" s="1"/>
  <c r="N725" i="4" a="1"/>
  <c r="N725" i="4" s="1"/>
  <c r="N726" i="4" a="1"/>
  <c r="N726" i="4" s="1"/>
  <c r="N727" i="4" a="1"/>
  <c r="N727" i="4" s="1"/>
  <c r="N728" i="4" a="1"/>
  <c r="N728" i="4" s="1"/>
  <c r="N729" i="4" a="1"/>
  <c r="N729" i="4" s="1"/>
  <c r="N730" i="4" a="1"/>
  <c r="N730" i="4" s="1"/>
  <c r="N731" i="4" a="1"/>
  <c r="N731" i="4" s="1"/>
  <c r="N732" i="4" a="1"/>
  <c r="N732" i="4" s="1"/>
  <c r="N733" i="4" a="1"/>
  <c r="N733" i="4" s="1"/>
  <c r="N734" i="4" a="1"/>
  <c r="N734" i="4" s="1"/>
  <c r="N735" i="4" a="1"/>
  <c r="N735" i="4" s="1"/>
  <c r="N736" i="4" a="1"/>
  <c r="N736" i="4" s="1"/>
  <c r="N737" i="4" a="1"/>
  <c r="N737" i="4" s="1"/>
  <c r="N738" i="4" a="1"/>
  <c r="N738" i="4" s="1"/>
  <c r="N739" i="4" a="1"/>
  <c r="N739" i="4" s="1"/>
  <c r="N740" i="4" a="1"/>
  <c r="N740" i="4" s="1"/>
  <c r="N741" i="4" a="1"/>
  <c r="N741" i="4" s="1"/>
  <c r="N742" i="4" a="1"/>
  <c r="N742" i="4" s="1"/>
  <c r="N743" i="4" a="1"/>
  <c r="N743" i="4" s="1"/>
  <c r="N744" i="4" a="1"/>
  <c r="N744" i="4" s="1"/>
  <c r="N745" i="4" a="1"/>
  <c r="N745" i="4" s="1"/>
  <c r="N746" i="4" a="1"/>
  <c r="N746" i="4" s="1"/>
  <c r="N747" i="4" a="1"/>
  <c r="N747" i="4" s="1"/>
  <c r="N748" i="4" a="1"/>
  <c r="N748" i="4" s="1"/>
  <c r="N749" i="4" a="1"/>
  <c r="N749" i="4" s="1"/>
  <c r="N750" i="4" a="1"/>
  <c r="N750" i="4" s="1"/>
  <c r="N751" i="4" a="1"/>
  <c r="N751" i="4" s="1"/>
  <c r="N752" i="4" a="1"/>
  <c r="N752" i="4" s="1"/>
  <c r="N753" i="4" a="1"/>
  <c r="N753" i="4" s="1"/>
  <c r="N754" i="4" a="1"/>
  <c r="N754" i="4" s="1"/>
  <c r="N755" i="4" a="1"/>
  <c r="N755" i="4" s="1"/>
  <c r="N756" i="4" a="1"/>
  <c r="N756" i="4" s="1"/>
  <c r="N757" i="4" a="1"/>
  <c r="N757" i="4" s="1"/>
  <c r="N758" i="4" a="1"/>
  <c r="N758" i="4" s="1"/>
  <c r="N759" i="4" a="1"/>
  <c r="N759" i="4" s="1"/>
  <c r="N760" i="4" a="1"/>
  <c r="N760" i="4" s="1"/>
  <c r="N761" i="4" a="1"/>
  <c r="N761" i="4" s="1"/>
  <c r="N762" i="4" a="1"/>
  <c r="N762" i="4" s="1"/>
  <c r="N763" i="4" a="1"/>
  <c r="N763" i="4" s="1"/>
  <c r="N764" i="4" a="1"/>
  <c r="N764" i="4" s="1"/>
  <c r="N765" i="4" a="1"/>
  <c r="N765" i="4" s="1"/>
  <c r="N766" i="4" a="1"/>
  <c r="N766" i="4" s="1"/>
  <c r="N767" i="4" a="1"/>
  <c r="N767" i="4" s="1"/>
  <c r="N768" i="4" a="1"/>
  <c r="N768" i="4" s="1"/>
  <c r="N769" i="4" a="1"/>
  <c r="N769" i="4" s="1"/>
  <c r="N770" i="4" a="1"/>
  <c r="N770" i="4" s="1"/>
  <c r="N771" i="4" a="1"/>
  <c r="N771" i="4" s="1"/>
  <c r="N772" i="4" a="1"/>
  <c r="N772" i="4" s="1"/>
  <c r="N773" i="4" a="1"/>
  <c r="N773" i="4" s="1"/>
  <c r="N774" i="4" a="1"/>
  <c r="N774" i="4" s="1"/>
  <c r="N775" i="4" a="1"/>
  <c r="N775" i="4" s="1"/>
  <c r="N776" i="4" a="1"/>
  <c r="N776" i="4" s="1"/>
  <c r="N777" i="4" a="1"/>
  <c r="N777" i="4" s="1"/>
  <c r="N778" i="4" a="1"/>
  <c r="N778" i="4" s="1"/>
  <c r="N779" i="4" a="1"/>
  <c r="N779" i="4" s="1"/>
  <c r="N780" i="4" a="1"/>
  <c r="N780" i="4" s="1"/>
  <c r="N781" i="4" a="1"/>
  <c r="N781" i="4" s="1"/>
  <c r="N782" i="4" a="1"/>
  <c r="N782" i="4" s="1"/>
  <c r="N783" i="4" a="1"/>
  <c r="N783" i="4" s="1"/>
  <c r="N784" i="4" a="1"/>
  <c r="N784" i="4" s="1"/>
  <c r="N785" i="4" a="1"/>
  <c r="N785" i="4" s="1"/>
  <c r="N786" i="4" a="1"/>
  <c r="N786" i="4" s="1"/>
  <c r="N787" i="4" a="1"/>
  <c r="N787" i="4" s="1"/>
  <c r="N788" i="4" a="1"/>
  <c r="N788" i="4" s="1"/>
  <c r="N789" i="4" a="1"/>
  <c r="N789" i="4" s="1"/>
  <c r="N790" i="4" a="1"/>
  <c r="N790" i="4" s="1"/>
  <c r="N791" i="4" a="1"/>
  <c r="N791" i="4" s="1"/>
  <c r="N792" i="4" a="1"/>
  <c r="N792" i="4" s="1"/>
  <c r="N793" i="4" a="1"/>
  <c r="N793" i="4" s="1"/>
  <c r="N794" i="4" a="1"/>
  <c r="N794" i="4" s="1"/>
  <c r="N795" i="4" a="1"/>
  <c r="N795" i="4" s="1"/>
  <c r="N796" i="4" a="1"/>
  <c r="N796" i="4" s="1"/>
  <c r="N797" i="4" a="1"/>
  <c r="N797" i="4" s="1"/>
  <c r="N798" i="4" a="1"/>
  <c r="N798" i="4" s="1"/>
  <c r="N799" i="4" a="1"/>
  <c r="N799" i="4" s="1"/>
  <c r="N800" i="4" a="1"/>
  <c r="N800" i="4" s="1"/>
  <c r="N801" i="4" a="1"/>
  <c r="N801" i="4" s="1"/>
  <c r="N802" i="4" a="1"/>
  <c r="N802" i="4" s="1"/>
  <c r="N803" i="4" a="1"/>
  <c r="N803" i="4" s="1"/>
  <c r="N804" i="4" a="1"/>
  <c r="N804" i="4" s="1"/>
  <c r="N805" i="4" a="1"/>
  <c r="N805" i="4" s="1"/>
  <c r="N806" i="4" a="1"/>
  <c r="N806" i="4" s="1"/>
  <c r="N807" i="4" a="1"/>
  <c r="N807" i="4" s="1"/>
  <c r="N808" i="4" a="1"/>
  <c r="N808" i="4" s="1"/>
  <c r="N809" i="4" a="1"/>
  <c r="N809" i="4" s="1"/>
  <c r="N810" i="4" a="1"/>
  <c r="N810" i="4" s="1"/>
  <c r="N811" i="4" a="1"/>
  <c r="N811" i="4" s="1"/>
  <c r="N812" i="4" a="1"/>
  <c r="N812" i="4" s="1"/>
  <c r="N813" i="4" a="1"/>
  <c r="N813" i="4" s="1"/>
  <c r="N814" i="4" a="1"/>
  <c r="N814" i="4" s="1"/>
  <c r="N815" i="4" a="1"/>
  <c r="N815" i="4" s="1"/>
  <c r="N816" i="4" a="1"/>
  <c r="N816" i="4" s="1"/>
  <c r="N817" i="4" a="1"/>
  <c r="N817" i="4" s="1"/>
  <c r="N818" i="4" a="1"/>
  <c r="N818" i="4" s="1"/>
  <c r="N819" i="4" a="1"/>
  <c r="N819" i="4" s="1"/>
  <c r="N820" i="4" a="1"/>
  <c r="N820" i="4" s="1"/>
  <c r="N821" i="4" a="1"/>
  <c r="N821" i="4" s="1"/>
  <c r="N822" i="4" a="1"/>
  <c r="N822" i="4" s="1"/>
  <c r="N823" i="4" a="1"/>
  <c r="N823" i="4" s="1"/>
  <c r="N824" i="4" a="1"/>
  <c r="N824" i="4" s="1"/>
  <c r="N825" i="4" a="1"/>
  <c r="N825" i="4" s="1"/>
  <c r="N826" i="4" a="1"/>
  <c r="N826" i="4" s="1"/>
  <c r="N827" i="4" a="1"/>
  <c r="N827" i="4" s="1"/>
  <c r="N828" i="4" a="1"/>
  <c r="N828" i="4" s="1"/>
  <c r="N829" i="4" a="1"/>
  <c r="N829" i="4" s="1"/>
  <c r="N830" i="4" a="1"/>
  <c r="N830" i="4" s="1"/>
  <c r="N831" i="4" a="1"/>
  <c r="N831" i="4" s="1"/>
  <c r="N832" i="4" a="1"/>
  <c r="N832" i="4" s="1"/>
  <c r="N833" i="4" a="1"/>
  <c r="N833" i="4" s="1"/>
  <c r="N834" i="4" a="1"/>
  <c r="N834" i="4" s="1"/>
  <c r="N835" i="4" a="1"/>
  <c r="N835" i="4" s="1"/>
  <c r="N836" i="4" a="1"/>
  <c r="N836" i="4" s="1"/>
  <c r="N837" i="4" a="1"/>
  <c r="N837" i="4" s="1"/>
  <c r="N838" i="4" a="1"/>
  <c r="N838" i="4" s="1"/>
  <c r="N839" i="4" a="1"/>
  <c r="N839" i="4" s="1"/>
  <c r="N840" i="4" a="1"/>
  <c r="N840" i="4" s="1"/>
  <c r="N841" i="4" a="1"/>
  <c r="N841" i="4" s="1"/>
  <c r="N842" i="4" a="1"/>
  <c r="N842" i="4" s="1"/>
  <c r="N843" i="4" a="1"/>
  <c r="N843" i="4" s="1"/>
  <c r="N844" i="4" a="1"/>
  <c r="N844" i="4" s="1"/>
  <c r="N845" i="4" a="1"/>
  <c r="N845" i="4" s="1"/>
  <c r="N846" i="4" a="1"/>
  <c r="N846" i="4" s="1"/>
  <c r="N847" i="4" a="1"/>
  <c r="N847" i="4" s="1"/>
  <c r="N848" i="4" a="1"/>
  <c r="N848" i="4" s="1"/>
  <c r="N849" i="4" a="1"/>
  <c r="N849" i="4" s="1"/>
  <c r="N850" i="4" a="1"/>
  <c r="N850" i="4" s="1"/>
  <c r="N851" i="4" a="1"/>
  <c r="N851" i="4" s="1"/>
  <c r="N852" i="4" a="1"/>
  <c r="N852" i="4" s="1"/>
  <c r="N853" i="4" a="1"/>
  <c r="N853" i="4" s="1"/>
  <c r="N854" i="4" a="1"/>
  <c r="N854" i="4" s="1"/>
  <c r="N855" i="4" a="1"/>
  <c r="N855" i="4" s="1"/>
  <c r="N856" i="4" a="1"/>
  <c r="N856" i="4" s="1"/>
  <c r="N857" i="4" a="1"/>
  <c r="N857" i="4" s="1"/>
  <c r="N858" i="4" a="1"/>
  <c r="N858" i="4" s="1"/>
  <c r="N859" i="4" a="1"/>
  <c r="N859" i="4" s="1"/>
  <c r="N860" i="4" a="1"/>
  <c r="N860" i="4" s="1"/>
  <c r="N861" i="4" a="1"/>
  <c r="N861" i="4" s="1"/>
  <c r="N862" i="4" a="1"/>
  <c r="N862" i="4" s="1"/>
  <c r="N863" i="4" a="1"/>
  <c r="N863" i="4" s="1"/>
  <c r="N864" i="4" a="1"/>
  <c r="N864" i="4" s="1"/>
  <c r="N865" i="4" a="1"/>
  <c r="N865" i="4" s="1"/>
  <c r="N866" i="4" a="1"/>
  <c r="N866" i="4" s="1"/>
  <c r="N867" i="4" a="1"/>
  <c r="N867" i="4" s="1"/>
  <c r="N868" i="4" a="1"/>
  <c r="N868" i="4" s="1"/>
  <c r="N869" i="4" a="1"/>
  <c r="N869" i="4" s="1"/>
  <c r="N870" i="4" a="1"/>
  <c r="N870" i="4" s="1"/>
  <c r="N871" i="4" a="1"/>
  <c r="N871" i="4" s="1"/>
  <c r="N872" i="4" a="1"/>
  <c r="N872" i="4" s="1"/>
  <c r="N873" i="4" a="1"/>
  <c r="N873" i="4" s="1"/>
  <c r="N874" i="4" a="1"/>
  <c r="N874" i="4" s="1"/>
  <c r="N875" i="4" a="1"/>
  <c r="N875" i="4" s="1"/>
  <c r="N876" i="4" a="1"/>
  <c r="N876" i="4" s="1"/>
  <c r="N877" i="4" a="1"/>
  <c r="N877" i="4" s="1"/>
  <c r="N878" i="4" a="1"/>
  <c r="N878" i="4" s="1"/>
  <c r="N879" i="4" a="1"/>
  <c r="N879" i="4" s="1"/>
  <c r="N880" i="4" a="1"/>
  <c r="N880" i="4" s="1"/>
  <c r="N881" i="4" a="1"/>
  <c r="N881" i="4" s="1"/>
  <c r="N882" i="4" a="1"/>
  <c r="N882" i="4" s="1"/>
  <c r="N883" i="4" a="1"/>
  <c r="N883" i="4" s="1"/>
  <c r="N884" i="4" a="1"/>
  <c r="N884" i="4" s="1"/>
  <c r="N885" i="4" a="1"/>
  <c r="N885" i="4" s="1"/>
  <c r="N886" i="4" a="1"/>
  <c r="N886" i="4" s="1"/>
  <c r="N887" i="4" a="1"/>
  <c r="N887" i="4" s="1"/>
  <c r="N888" i="4" a="1"/>
  <c r="N888" i="4" s="1"/>
  <c r="N889" i="4" a="1"/>
  <c r="N889" i="4" s="1"/>
  <c r="N890" i="4" a="1"/>
  <c r="N890" i="4" s="1"/>
  <c r="N891" i="4" a="1"/>
  <c r="N891" i="4" s="1"/>
  <c r="N892" i="4" a="1"/>
  <c r="N892" i="4" s="1"/>
  <c r="N893" i="4" a="1"/>
  <c r="N893" i="4" s="1"/>
  <c r="N894" i="4" a="1"/>
  <c r="N894" i="4" s="1"/>
  <c r="N895" i="4" a="1"/>
  <c r="N895" i="4" s="1"/>
  <c r="N896" i="4" a="1"/>
  <c r="N896" i="4" s="1"/>
  <c r="N897" i="4" a="1"/>
  <c r="N897" i="4" s="1"/>
  <c r="N898" i="4" a="1"/>
  <c r="N898" i="4" s="1"/>
  <c r="N899" i="4" a="1"/>
  <c r="N899" i="4" s="1"/>
  <c r="N900" i="4" a="1"/>
  <c r="N900" i="4" s="1"/>
  <c r="N901" i="4" a="1"/>
  <c r="N901" i="4" s="1"/>
  <c r="N902" i="4" a="1"/>
  <c r="N902" i="4" s="1"/>
  <c r="N903" i="4" a="1"/>
  <c r="N903" i="4" s="1"/>
  <c r="N904" i="4" a="1"/>
  <c r="N904" i="4" s="1"/>
  <c r="N905" i="4" a="1"/>
  <c r="N905" i="4" s="1"/>
  <c r="N906" i="4" a="1"/>
  <c r="N906" i="4" s="1"/>
  <c r="N907" i="4" a="1"/>
  <c r="N907" i="4" s="1"/>
  <c r="N908" i="4" a="1"/>
  <c r="N908" i="4" s="1"/>
  <c r="N909" i="4" a="1"/>
  <c r="N909" i="4" s="1"/>
  <c r="N910" i="4" a="1"/>
  <c r="N910" i="4" s="1"/>
  <c r="N911" i="4" a="1"/>
  <c r="N911" i="4" s="1"/>
  <c r="N912" i="4" a="1"/>
  <c r="N912" i="4" s="1"/>
  <c r="N913" i="4" a="1"/>
  <c r="N913" i="4" s="1"/>
  <c r="N914" i="4" a="1"/>
  <c r="N914" i="4" s="1"/>
  <c r="N915" i="4" a="1"/>
  <c r="N915" i="4" s="1"/>
  <c r="N916" i="4" a="1"/>
  <c r="N916" i="4" s="1"/>
  <c r="N917" i="4" a="1"/>
  <c r="N917" i="4" s="1"/>
  <c r="N918" i="4" a="1"/>
  <c r="N918" i="4" s="1"/>
  <c r="N919" i="4" a="1"/>
  <c r="N919" i="4" s="1"/>
  <c r="N920" i="4" a="1"/>
  <c r="N920" i="4" s="1"/>
  <c r="N921" i="4" a="1"/>
  <c r="N921" i="4" s="1"/>
  <c r="N922" i="4" a="1"/>
  <c r="N922" i="4" s="1"/>
  <c r="N923" i="4" a="1"/>
  <c r="N923" i="4" s="1"/>
  <c r="N924" i="4" a="1"/>
  <c r="N924" i="4" s="1"/>
  <c r="N925" i="4" a="1"/>
  <c r="N925" i="4" s="1"/>
  <c r="N926" i="4" a="1"/>
  <c r="N926" i="4" s="1"/>
  <c r="N927" i="4" a="1"/>
  <c r="N927" i="4" s="1"/>
  <c r="N928" i="4" a="1"/>
  <c r="N928" i="4" s="1"/>
  <c r="N929" i="4" a="1"/>
  <c r="N929" i="4" s="1"/>
  <c r="N930" i="4" a="1"/>
  <c r="N930" i="4" s="1"/>
  <c r="N931" i="4" a="1"/>
  <c r="N931" i="4" s="1"/>
  <c r="N932" i="4" a="1"/>
  <c r="N932" i="4" s="1"/>
  <c r="N933" i="4" a="1"/>
  <c r="N933" i="4" s="1"/>
  <c r="N934" i="4" a="1"/>
  <c r="N934" i="4" s="1"/>
  <c r="N935" i="4" a="1"/>
  <c r="N935" i="4" s="1"/>
  <c r="N936" i="4" a="1"/>
  <c r="N936" i="4" s="1"/>
  <c r="N937" i="4" a="1"/>
  <c r="N937" i="4" s="1"/>
  <c r="N938" i="4" a="1"/>
  <c r="N938" i="4" s="1"/>
  <c r="N939" i="4" a="1"/>
  <c r="N939" i="4" s="1"/>
  <c r="N940" i="4" a="1"/>
  <c r="N940" i="4" s="1"/>
  <c r="N941" i="4" a="1"/>
  <c r="N941" i="4" s="1"/>
  <c r="N942" i="4" a="1"/>
  <c r="N942" i="4" s="1"/>
  <c r="N943" i="4" a="1"/>
  <c r="N943" i="4" s="1"/>
  <c r="N944" i="4" a="1"/>
  <c r="N944" i="4" s="1"/>
  <c r="N945" i="4" a="1"/>
  <c r="N945" i="4" s="1"/>
  <c r="N946" i="4" a="1"/>
  <c r="N946" i="4" s="1"/>
  <c r="N947" i="4" a="1"/>
  <c r="N947" i="4" s="1"/>
  <c r="N948" i="4" a="1"/>
  <c r="N948" i="4" s="1"/>
  <c r="N949" i="4" a="1"/>
  <c r="N949" i="4" s="1"/>
  <c r="N950" i="4" a="1"/>
  <c r="N950" i="4" s="1"/>
  <c r="N951" i="4" a="1"/>
  <c r="N951" i="4" s="1"/>
  <c r="N952" i="4" a="1"/>
  <c r="N952" i="4" s="1"/>
  <c r="N953" i="4" a="1"/>
  <c r="N953" i="4" s="1"/>
  <c r="N954" i="4" a="1"/>
  <c r="N954" i="4" s="1"/>
  <c r="N955" i="4" a="1"/>
  <c r="N955" i="4" s="1"/>
  <c r="N956" i="4" a="1"/>
  <c r="N956" i="4" s="1"/>
  <c r="N957" i="4" a="1"/>
  <c r="N957" i="4" s="1"/>
  <c r="N958" i="4" a="1"/>
  <c r="N958" i="4" s="1"/>
  <c r="N959" i="4" a="1"/>
  <c r="N959" i="4" s="1"/>
  <c r="N960" i="4" a="1"/>
  <c r="N960" i="4" s="1"/>
  <c r="N961" i="4" a="1"/>
  <c r="N961" i="4" s="1"/>
  <c r="N962" i="4" a="1"/>
  <c r="N962" i="4" s="1"/>
  <c r="N963" i="4" a="1"/>
  <c r="N963" i="4" s="1"/>
  <c r="N964" i="4" a="1"/>
  <c r="N964" i="4" s="1"/>
  <c r="N965" i="4" a="1"/>
  <c r="N965" i="4" s="1"/>
  <c r="N966" i="4" a="1"/>
  <c r="N966" i="4" s="1"/>
  <c r="N967" i="4" a="1"/>
  <c r="N967" i="4" s="1"/>
  <c r="N968" i="4" a="1"/>
  <c r="N968" i="4" s="1"/>
  <c r="N969" i="4" a="1"/>
  <c r="N969" i="4" s="1"/>
  <c r="N970" i="4" a="1"/>
  <c r="N970" i="4" s="1"/>
  <c r="N971" i="4" a="1"/>
  <c r="N971" i="4" s="1"/>
  <c r="N972" i="4" a="1"/>
  <c r="N972" i="4" s="1"/>
  <c r="N973" i="4" a="1"/>
  <c r="N973" i="4" s="1"/>
  <c r="N974" i="4" a="1"/>
  <c r="N974" i="4" s="1"/>
  <c r="N975" i="4" a="1"/>
  <c r="N975" i="4" s="1"/>
  <c r="N976" i="4" a="1"/>
  <c r="N976" i="4" s="1"/>
  <c r="N977" i="4" a="1"/>
  <c r="N977" i="4" s="1"/>
  <c r="N978" i="4" a="1"/>
  <c r="N978" i="4" s="1"/>
  <c r="N979" i="4" a="1"/>
  <c r="N979" i="4" s="1"/>
  <c r="N980" i="4" a="1"/>
  <c r="N980" i="4" s="1"/>
  <c r="N981" i="4" a="1"/>
  <c r="N981" i="4" s="1"/>
  <c r="N982" i="4" a="1"/>
  <c r="N982" i="4" s="1"/>
  <c r="N983" i="4" a="1"/>
  <c r="N983" i="4" s="1"/>
  <c r="N984" i="4" a="1"/>
  <c r="N984" i="4" s="1"/>
  <c r="N985" i="4" a="1"/>
  <c r="N985" i="4" s="1"/>
  <c r="N986" i="4" a="1"/>
  <c r="N986" i="4" s="1"/>
  <c r="N987" i="4" a="1"/>
  <c r="N987" i="4" s="1"/>
  <c r="N988" i="4" a="1"/>
  <c r="N988" i="4" s="1"/>
  <c r="N989" i="4" a="1"/>
  <c r="N989" i="4" s="1"/>
  <c r="N990" i="4" a="1"/>
  <c r="N990" i="4" s="1"/>
  <c r="N991" i="4" a="1"/>
  <c r="N991" i="4" s="1"/>
  <c r="N992" i="4" a="1"/>
  <c r="N992" i="4" s="1"/>
  <c r="N993" i="4" a="1"/>
  <c r="N993" i="4" s="1"/>
  <c r="N994" i="4" a="1"/>
  <c r="N994" i="4" s="1"/>
  <c r="N995" i="4" a="1"/>
  <c r="N995" i="4" s="1"/>
  <c r="N996" i="4" a="1"/>
  <c r="N996" i="4" s="1"/>
  <c r="N997" i="4" a="1"/>
  <c r="N997" i="4" s="1"/>
  <c r="N998" i="4" a="1"/>
  <c r="N998" i="4" s="1"/>
  <c r="N999" i="4" a="1"/>
  <c r="N999" i="4" s="1"/>
  <c r="N1000" i="4" a="1"/>
  <c r="N1000" i="4" s="1"/>
  <c r="N1001" i="4" a="1"/>
  <c r="N1001" i="4" s="1"/>
  <c r="N1002" i="4" a="1"/>
  <c r="N1002" i="4" s="1"/>
  <c r="N1003" i="4" a="1"/>
  <c r="N1003" i="4" s="1"/>
  <c r="N1004" i="4" a="1"/>
  <c r="N1004" i="4" s="1"/>
  <c r="T362" i="14" l="1"/>
  <c r="W59" i="14"/>
  <c r="X59" i="14" s="1"/>
  <c r="T354" i="14"/>
  <c r="W130" i="14"/>
  <c r="X130" i="14" s="1"/>
  <c r="W957" i="14"/>
  <c r="X957" i="14" s="1"/>
  <c r="W428" i="14"/>
  <c r="X428" i="14" s="1"/>
  <c r="W373" i="14"/>
  <c r="X373" i="14" s="1"/>
  <c r="T513" i="14"/>
  <c r="T785" i="14"/>
  <c r="W40" i="14"/>
  <c r="X40" i="14" s="1"/>
  <c r="T947" i="14"/>
  <c r="W267" i="14"/>
  <c r="X267" i="14" s="1"/>
  <c r="T476" i="14"/>
  <c r="W568" i="14"/>
  <c r="X568" i="14" s="1"/>
  <c r="T890" i="14"/>
  <c r="W809" i="14"/>
  <c r="X809" i="14" s="1"/>
  <c r="W378" i="14"/>
  <c r="X378" i="14" s="1"/>
  <c r="W981" i="14"/>
  <c r="X981" i="14" s="1"/>
  <c r="T159" i="14"/>
  <c r="T654" i="14"/>
  <c r="W104" i="14"/>
  <c r="X104" i="14" s="1"/>
  <c r="T693" i="14"/>
  <c r="T722" i="14"/>
  <c r="W567" i="14"/>
  <c r="X567" i="14" s="1"/>
  <c r="W105" i="14"/>
  <c r="X105" i="14" s="1"/>
  <c r="T584" i="14"/>
  <c r="W120" i="14"/>
  <c r="X120" i="14" s="1"/>
  <c r="W891" i="14"/>
  <c r="X891" i="14" s="1"/>
  <c r="T640" i="14"/>
  <c r="T855" i="14"/>
  <c r="T608" i="14"/>
  <c r="W21" i="14"/>
  <c r="X21" i="14" s="1"/>
  <c r="W645" i="14"/>
  <c r="X645" i="14" s="1"/>
  <c r="W200" i="14"/>
  <c r="X200" i="14" s="1"/>
  <c r="T413" i="14"/>
  <c r="T999" i="14"/>
  <c r="T323" i="14"/>
  <c r="W858" i="14"/>
  <c r="X858" i="14" s="1"/>
  <c r="T548" i="14"/>
  <c r="W106" i="14"/>
  <c r="X106" i="14" s="1"/>
  <c r="W856" i="14"/>
  <c r="X856" i="14" s="1"/>
  <c r="W679" i="14"/>
  <c r="X679" i="14" s="1"/>
  <c r="W455" i="14"/>
  <c r="X455" i="14" s="1"/>
  <c r="T65" i="14"/>
  <c r="W785" i="14"/>
  <c r="X785" i="14" s="1"/>
  <c r="T967" i="14"/>
  <c r="W180" i="14"/>
  <c r="X180" i="14" s="1"/>
  <c r="W275" i="14"/>
  <c r="X275" i="14" s="1"/>
  <c r="W947" i="14"/>
  <c r="X947" i="14" s="1"/>
  <c r="W381" i="14"/>
  <c r="X381" i="14" s="1"/>
  <c r="W476" i="14"/>
  <c r="X476" i="14" s="1"/>
  <c r="W478" i="14"/>
  <c r="X478" i="14" s="1"/>
  <c r="T812" i="14"/>
  <c r="W762" i="14"/>
  <c r="X762" i="14" s="1"/>
  <c r="T301" i="14"/>
  <c r="W204" i="14"/>
  <c r="X204" i="14" s="1"/>
  <c r="W704" i="14"/>
  <c r="X704" i="14" s="1"/>
  <c r="T575" i="14"/>
  <c r="T353" i="14"/>
  <c r="W818" i="14"/>
  <c r="X818" i="14" s="1"/>
  <c r="T321" i="14"/>
  <c r="T157" i="14"/>
  <c r="T951" i="14"/>
  <c r="T523" i="14"/>
  <c r="W693" i="14"/>
  <c r="X693" i="14" s="1"/>
  <c r="W909" i="14"/>
  <c r="X909" i="14" s="1"/>
  <c r="T89" i="14"/>
  <c r="T72" i="14"/>
  <c r="W722" i="14"/>
  <c r="X722" i="14" s="1"/>
  <c r="T946" i="14"/>
  <c r="W488" i="14"/>
  <c r="X488" i="14" s="1"/>
  <c r="W511" i="14"/>
  <c r="X511" i="14" s="1"/>
  <c r="W318" i="14"/>
  <c r="X318" i="14" s="1"/>
  <c r="W855" i="14"/>
  <c r="X855" i="14" s="1"/>
  <c r="W60" i="14"/>
  <c r="X60" i="14" s="1"/>
  <c r="W680" i="14"/>
  <c r="X680" i="14" s="1"/>
  <c r="W249" i="14"/>
  <c r="X249" i="14" s="1"/>
  <c r="T202" i="14"/>
  <c r="T631" i="14"/>
  <c r="W49" i="14"/>
  <c r="X49" i="14" s="1"/>
  <c r="T536" i="14"/>
  <c r="W640" i="14"/>
  <c r="X640" i="14" s="1"/>
  <c r="W635" i="14"/>
  <c r="X635" i="14" s="1"/>
  <c r="T858" i="14"/>
  <c r="W471" i="14"/>
  <c r="X471" i="14" s="1"/>
  <c r="T532" i="14"/>
  <c r="W61" i="14"/>
  <c r="X61" i="14" s="1"/>
  <c r="W393" i="14"/>
  <c r="X393" i="14" s="1"/>
  <c r="W45" i="14"/>
  <c r="X45" i="14" s="1"/>
  <c r="W170" i="14"/>
  <c r="X170" i="14" s="1"/>
  <c r="T106" i="14"/>
  <c r="W491" i="14"/>
  <c r="X491" i="14" s="1"/>
  <c r="T973" i="14"/>
  <c r="W172" i="14"/>
  <c r="X172" i="14" s="1"/>
  <c r="T804" i="14"/>
  <c r="W382" i="14"/>
  <c r="X382" i="14" s="1"/>
  <c r="W492" i="14"/>
  <c r="X492" i="14" s="1"/>
  <c r="W282" i="14"/>
  <c r="X282" i="14" s="1"/>
  <c r="T1005" i="14"/>
  <c r="T455" i="14"/>
  <c r="T738" i="14"/>
  <c r="W196" i="14"/>
  <c r="X196" i="14" s="1"/>
  <c r="W581" i="14"/>
  <c r="X581" i="14" s="1"/>
  <c r="T146" i="14"/>
  <c r="W885" i="14"/>
  <c r="X885" i="14" s="1"/>
  <c r="T466" i="14"/>
  <c r="T879" i="14"/>
  <c r="T381" i="14"/>
  <c r="T938" i="14"/>
  <c r="W714" i="14"/>
  <c r="X714" i="14" s="1"/>
  <c r="T225" i="14"/>
  <c r="W553" i="14"/>
  <c r="X553" i="14" s="1"/>
  <c r="W807" i="14"/>
  <c r="X807" i="14" s="1"/>
  <c r="W417" i="14"/>
  <c r="X417" i="14" s="1"/>
  <c r="W144" i="14"/>
  <c r="X144" i="14" s="1"/>
  <c r="W829" i="14"/>
  <c r="X829" i="14" s="1"/>
  <c r="T991" i="14"/>
  <c r="T762" i="14"/>
  <c r="T156" i="14"/>
  <c r="W802" i="14"/>
  <c r="X802" i="14" s="1"/>
  <c r="T736" i="14"/>
  <c r="T229" i="14"/>
  <c r="W520" i="14"/>
  <c r="X520" i="14" s="1"/>
  <c r="T794" i="14"/>
  <c r="T704" i="14"/>
  <c r="W277" i="14"/>
  <c r="X277" i="14" s="1"/>
  <c r="T462" i="14"/>
  <c r="T818" i="14"/>
  <c r="T370" i="14"/>
  <c r="W951" i="14"/>
  <c r="X951" i="14" s="1"/>
  <c r="W685" i="14"/>
  <c r="X685" i="14" s="1"/>
  <c r="W245" i="14"/>
  <c r="X245" i="14" s="1"/>
  <c r="T194" i="14"/>
  <c r="T721" i="14"/>
  <c r="T564" i="14"/>
  <c r="T566" i="14"/>
  <c r="W154" i="14"/>
  <c r="X154" i="14" s="1"/>
  <c r="W926" i="14"/>
  <c r="X926" i="14" s="1"/>
  <c r="W529" i="14"/>
  <c r="X529" i="14" s="1"/>
  <c r="W293" i="14"/>
  <c r="X293" i="14" s="1"/>
  <c r="W390" i="14"/>
  <c r="X390" i="14" s="1"/>
  <c r="T460" i="14"/>
  <c r="T1002" i="14"/>
  <c r="T740" i="14"/>
  <c r="W29" i="14"/>
  <c r="X29" i="14" s="1"/>
  <c r="T372" i="14"/>
  <c r="W84" i="14"/>
  <c r="X84" i="14" s="1"/>
  <c r="W798" i="14"/>
  <c r="X798" i="14" s="1"/>
  <c r="T734" i="14"/>
  <c r="W190" i="14"/>
  <c r="X190" i="14" s="1"/>
  <c r="W347" i="14"/>
  <c r="X347" i="14" s="1"/>
  <c r="W796" i="14"/>
  <c r="X796" i="14" s="1"/>
  <c r="T853" i="14"/>
  <c r="T249" i="14"/>
  <c r="T233" i="14"/>
  <c r="W210" i="14"/>
  <c r="X210" i="14" s="1"/>
  <c r="T418" i="14"/>
  <c r="W532" i="14"/>
  <c r="X532" i="14" s="1"/>
  <c r="T13" i="14"/>
  <c r="T557" i="14"/>
  <c r="T444" i="14"/>
  <c r="W804" i="14"/>
  <c r="X804" i="14" s="1"/>
  <c r="W44" i="14"/>
  <c r="X44" i="14" s="1"/>
  <c r="W894" i="14"/>
  <c r="X894" i="14" s="1"/>
  <c r="W1005" i="14"/>
  <c r="X1005" i="14" s="1"/>
  <c r="T461" i="14"/>
  <c r="W549" i="14"/>
  <c r="X549" i="14" s="1"/>
  <c r="W466" i="14"/>
  <c r="X466" i="14" s="1"/>
  <c r="W879" i="14"/>
  <c r="X879" i="14" s="1"/>
  <c r="T747" i="14"/>
  <c r="W938" i="14"/>
  <c r="X938" i="14" s="1"/>
  <c r="T672" i="14"/>
  <c r="T759" i="14"/>
  <c r="W991" i="14"/>
  <c r="X991" i="14" s="1"/>
  <c r="W736" i="14"/>
  <c r="X736" i="14" s="1"/>
  <c r="W229" i="14"/>
  <c r="X229" i="14" s="1"/>
  <c r="W794" i="14"/>
  <c r="X794" i="14" s="1"/>
  <c r="W504" i="14"/>
  <c r="X504" i="14" s="1"/>
  <c r="T93" i="14"/>
  <c r="T681" i="14"/>
  <c r="W793" i="14"/>
  <c r="X793" i="14" s="1"/>
  <c r="W462" i="14"/>
  <c r="X462" i="14" s="1"/>
  <c r="T904" i="14"/>
  <c r="W370" i="14"/>
  <c r="X370" i="14" s="1"/>
  <c r="T37" i="14"/>
  <c r="W700" i="14"/>
  <c r="X700" i="14" s="1"/>
  <c r="T535" i="14"/>
  <c r="W721" i="14"/>
  <c r="X721" i="14" s="1"/>
  <c r="W874" i="14"/>
  <c r="X874" i="14" s="1"/>
  <c r="W355" i="14"/>
  <c r="X355" i="14" s="1"/>
  <c r="W564" i="14"/>
  <c r="X564" i="14" s="1"/>
  <c r="T540" i="14"/>
  <c r="T831" i="14"/>
  <c r="W465" i="14"/>
  <c r="X465" i="14" s="1"/>
  <c r="W460" i="14"/>
  <c r="X460" i="14" s="1"/>
  <c r="W1002" i="14"/>
  <c r="X1002" i="14" s="1"/>
  <c r="W372" i="14"/>
  <c r="X372" i="14" s="1"/>
  <c r="W418" i="14"/>
  <c r="X418" i="14" s="1"/>
  <c r="W406" i="14"/>
  <c r="X406" i="14" s="1"/>
  <c r="W13" i="14"/>
  <c r="X13" i="14" s="1"/>
  <c r="T393" i="14"/>
  <c r="W579" i="14"/>
  <c r="X579" i="14" s="1"/>
  <c r="T170" i="14"/>
  <c r="W557" i="14"/>
  <c r="X557" i="14" s="1"/>
  <c r="W845" i="14"/>
  <c r="X845" i="14" s="1"/>
  <c r="W444" i="14"/>
  <c r="X444" i="14" s="1"/>
  <c r="W826" i="14"/>
  <c r="X826" i="14" s="1"/>
  <c r="W97" i="14"/>
  <c r="X97" i="14" s="1"/>
  <c r="W521" i="14"/>
  <c r="X521" i="14" s="1"/>
  <c r="W461" i="14"/>
  <c r="X461" i="14" s="1"/>
  <c r="W122" i="14"/>
  <c r="X122" i="14" s="1"/>
  <c r="W863" i="14"/>
  <c r="X863" i="14" s="1"/>
  <c r="W747" i="14"/>
  <c r="X747" i="14" s="1"/>
  <c r="W672" i="14"/>
  <c r="X672" i="14" s="1"/>
  <c r="W759" i="14"/>
  <c r="X759" i="14" s="1"/>
  <c r="W627" i="14"/>
  <c r="X627" i="14" s="1"/>
  <c r="W1001" i="14"/>
  <c r="X1001" i="14" s="1"/>
  <c r="T546" i="14"/>
  <c r="W508" i="14"/>
  <c r="X508" i="14" s="1"/>
  <c r="W463" i="14"/>
  <c r="X463" i="14" s="1"/>
  <c r="W664" i="14"/>
  <c r="X664" i="14" s="1"/>
  <c r="T874" i="14"/>
  <c r="W377" i="14"/>
  <c r="X377" i="14" s="1"/>
  <c r="W188" i="14"/>
  <c r="X188" i="14" s="1"/>
  <c r="W928" i="14"/>
  <c r="X928" i="14" s="1"/>
  <c r="W612" i="14"/>
  <c r="X612" i="14" s="1"/>
  <c r="T836" i="14"/>
  <c r="T374" i="14"/>
  <c r="W309" i="14"/>
  <c r="X309" i="14" s="1"/>
  <c r="T117" i="14"/>
  <c r="T265" i="14"/>
  <c r="W544" i="14"/>
  <c r="X544" i="14" s="1"/>
  <c r="T901" i="14"/>
  <c r="W972" i="14"/>
  <c r="X972" i="14" s="1"/>
  <c r="T843" i="14"/>
  <c r="T975" i="14"/>
  <c r="W594" i="14"/>
  <c r="X594" i="14" s="1"/>
  <c r="W143" i="14"/>
  <c r="X143" i="14" s="1"/>
  <c r="W621" i="14"/>
  <c r="X621" i="14" s="1"/>
  <c r="W85" i="14"/>
  <c r="X85" i="14" s="1"/>
  <c r="T716" i="14"/>
  <c r="T994" i="14"/>
  <c r="T58" i="14"/>
  <c r="T59" i="14"/>
  <c r="W850" i="14"/>
  <c r="X850" i="14" s="1"/>
  <c r="T964" i="14"/>
  <c r="T579" i="14"/>
  <c r="T130" i="14"/>
  <c r="T428" i="14"/>
  <c r="T856" i="14"/>
  <c r="W14" i="14"/>
  <c r="X14" i="14" s="1"/>
  <c r="W753" i="14"/>
  <c r="X753" i="14" s="1"/>
  <c r="T178" i="14"/>
  <c r="W261" i="14"/>
  <c r="X261" i="14" s="1"/>
  <c r="W513" i="14"/>
  <c r="X513" i="14" s="1"/>
  <c r="T442" i="14"/>
  <c r="W828" i="14"/>
  <c r="X828" i="14" s="1"/>
  <c r="W405" i="14"/>
  <c r="X405" i="14" s="1"/>
  <c r="W12" i="14"/>
  <c r="X12" i="14" s="1"/>
  <c r="W846" i="14"/>
  <c r="X846" i="14" s="1"/>
  <c r="W342" i="14"/>
  <c r="X342" i="14" s="1"/>
  <c r="W198" i="14"/>
  <c r="X198" i="14" s="1"/>
  <c r="T248" i="14"/>
  <c r="T568" i="14"/>
  <c r="W507" i="14"/>
  <c r="X507" i="14" s="1"/>
  <c r="T809" i="14"/>
  <c r="T503" i="14"/>
  <c r="W489" i="14"/>
  <c r="X489" i="14" s="1"/>
  <c r="W349" i="14"/>
  <c r="X349" i="14" s="1"/>
  <c r="T125" i="14"/>
  <c r="T378" i="14"/>
  <c r="W936" i="14"/>
  <c r="X936" i="14" s="1"/>
  <c r="W361" i="14"/>
  <c r="X361" i="14" s="1"/>
  <c r="T981" i="14"/>
  <c r="W159" i="14"/>
  <c r="X159" i="14" s="1"/>
  <c r="W214" i="14"/>
  <c r="X214" i="14" s="1"/>
  <c r="T930" i="14"/>
  <c r="W398" i="14"/>
  <c r="X398" i="14" s="1"/>
  <c r="W682" i="14"/>
  <c r="X682" i="14" s="1"/>
  <c r="T242" i="14"/>
  <c r="W473" i="14"/>
  <c r="X473" i="14" s="1"/>
  <c r="T104" i="14"/>
  <c r="W647" i="14"/>
  <c r="X647" i="14" s="1"/>
  <c r="W986" i="14"/>
  <c r="X986" i="14" s="1"/>
  <c r="T627" i="14"/>
  <c r="T330" i="14"/>
  <c r="T1001" i="14"/>
  <c r="W781" i="14"/>
  <c r="X781" i="14" s="1"/>
  <c r="W500" i="14"/>
  <c r="X500" i="14" s="1"/>
  <c r="W353" i="14"/>
  <c r="X353" i="14" s="1"/>
  <c r="W546" i="14"/>
  <c r="X546" i="14" s="1"/>
  <c r="W218" i="14"/>
  <c r="X218" i="14" s="1"/>
  <c r="T463" i="14"/>
  <c r="T732" i="14"/>
  <c r="W306" i="14"/>
  <c r="X306" i="14" s="1"/>
  <c r="W138" i="14"/>
  <c r="X138" i="14" s="1"/>
  <c r="T377" i="14"/>
  <c r="T105" i="14"/>
  <c r="T120" i="14"/>
  <c r="T402" i="14"/>
  <c r="W984" i="14"/>
  <c r="X984" i="14" s="1"/>
  <c r="T891" i="14"/>
  <c r="T541" i="14"/>
  <c r="W291" i="14"/>
  <c r="X291" i="14" s="1"/>
  <c r="T612" i="14"/>
  <c r="T699" i="14"/>
  <c r="T82" i="14"/>
  <c r="T21" i="14"/>
  <c r="T544" i="14"/>
  <c r="T200" i="14"/>
  <c r="T101" i="14"/>
  <c r="W420" i="14"/>
  <c r="X420" i="14" s="1"/>
  <c r="W207" i="14"/>
  <c r="X207" i="14" s="1"/>
  <c r="P6" i="8"/>
  <c r="O6" i="8"/>
  <c r="Q6" i="8" s="1"/>
  <c r="R6" i="8" s="1"/>
  <c r="P8" i="8"/>
  <c r="O8" i="8"/>
  <c r="P7" i="8"/>
  <c r="O7" i="8"/>
  <c r="Q7" i="8" s="1"/>
  <c r="O8" i="4"/>
  <c r="Q8" i="4" s="1"/>
  <c r="P8" i="4"/>
  <c r="P7" i="4"/>
  <c r="O7" i="4"/>
  <c r="Q7" i="4" s="1"/>
  <c r="P6" i="4"/>
  <c r="O6" i="4"/>
  <c r="Q6" i="4" s="1"/>
  <c r="X3" i="15"/>
  <c r="T839" i="14"/>
  <c r="T806" i="14"/>
  <c r="T665" i="14"/>
  <c r="W228" i="14"/>
  <c r="X228" i="14" s="1"/>
  <c r="W371" i="14"/>
  <c r="X371" i="14" s="1"/>
  <c r="T562" i="14"/>
  <c r="T776" i="14"/>
  <c r="T246" i="14"/>
  <c r="T637" i="14"/>
  <c r="T243" i="14"/>
  <c r="T495" i="14"/>
  <c r="T571" i="14"/>
  <c r="T90" i="14"/>
  <c r="T789" i="14"/>
  <c r="T744" i="14"/>
  <c r="T182" i="14"/>
  <c r="T730" i="14"/>
  <c r="T556" i="14"/>
  <c r="T77" i="14"/>
  <c r="T701" i="14"/>
  <c r="T531" i="14"/>
  <c r="T285" i="14"/>
  <c r="W860" i="14"/>
  <c r="X860" i="14" s="1"/>
  <c r="W837" i="14"/>
  <c r="X837" i="14" s="1"/>
  <c r="T294" i="14"/>
  <c r="T720" i="14"/>
  <c r="T124" i="14"/>
  <c r="W33" i="14"/>
  <c r="X33" i="14" s="1"/>
  <c r="T114" i="14"/>
  <c r="T770" i="14"/>
  <c r="T258" i="14"/>
  <c r="T943" i="14"/>
  <c r="T241" i="14"/>
  <c r="T980" i="14"/>
  <c r="T764" i="14"/>
  <c r="T397" i="14"/>
  <c r="T583" i="14"/>
  <c r="T528" i="14"/>
  <c r="T299" i="14"/>
  <c r="T570" i="14"/>
  <c r="T27" i="14"/>
  <c r="T684" i="14"/>
  <c r="W167" i="14"/>
  <c r="X167" i="14" s="1"/>
  <c r="T409" i="14"/>
  <c r="T810" i="14"/>
  <c r="T639" i="14"/>
  <c r="T561" i="14"/>
  <c r="T42" i="14"/>
  <c r="T817" i="14"/>
  <c r="T775" i="14"/>
  <c r="T357" i="14"/>
  <c r="W128" i="14"/>
  <c r="X128" i="14" s="1"/>
  <c r="T396" i="14"/>
  <c r="T735" i="14"/>
  <c r="T871" i="14"/>
  <c r="T148" i="14"/>
  <c r="T886" i="14"/>
  <c r="T121" i="14"/>
  <c r="T525" i="14"/>
  <c r="T690" i="14"/>
  <c r="T468" i="14"/>
  <c r="W522" i="14"/>
  <c r="X522" i="14" s="1"/>
  <c r="T135" i="14"/>
  <c r="T143" i="14"/>
  <c r="W572" i="14"/>
  <c r="X572" i="14" s="1"/>
  <c r="T635" i="14"/>
  <c r="W839" i="14"/>
  <c r="X839" i="14" s="1"/>
  <c r="T85" i="14"/>
  <c r="W806" i="14"/>
  <c r="X806" i="14" s="1"/>
  <c r="W665" i="14"/>
  <c r="X665" i="14" s="1"/>
  <c r="T471" i="14"/>
  <c r="T228" i="14"/>
  <c r="W262" i="14"/>
  <c r="X262" i="14" s="1"/>
  <c r="T696" i="14"/>
  <c r="W562" i="14"/>
  <c r="X562" i="14" s="1"/>
  <c r="W776" i="14"/>
  <c r="X776" i="14" s="1"/>
  <c r="W246" i="14"/>
  <c r="X246" i="14" s="1"/>
  <c r="W637" i="14"/>
  <c r="X637" i="14" s="1"/>
  <c r="W243" i="14"/>
  <c r="X243" i="14" s="1"/>
  <c r="T845" i="14"/>
  <c r="T14" i="14"/>
  <c r="W495" i="14"/>
  <c r="X495" i="14" s="1"/>
  <c r="T679" i="14"/>
  <c r="T983" i="14"/>
  <c r="T97" i="14"/>
  <c r="W616" i="14"/>
  <c r="X616" i="14" s="1"/>
  <c r="T848" i="14"/>
  <c r="W976" i="14"/>
  <c r="X976" i="14" s="1"/>
  <c r="W744" i="14"/>
  <c r="X744" i="14" s="1"/>
  <c r="W182" i="14"/>
  <c r="X182" i="14" s="1"/>
  <c r="T122" i="14"/>
  <c r="T196" i="14"/>
  <c r="W730" i="14"/>
  <c r="X730" i="14" s="1"/>
  <c r="W556" i="14"/>
  <c r="X556" i="14" s="1"/>
  <c r="T822" i="14"/>
  <c r="T581" i="14"/>
  <c r="W77" i="14"/>
  <c r="X77" i="14" s="1"/>
  <c r="T898" i="14"/>
  <c r="W701" i="14"/>
  <c r="X701" i="14" s="1"/>
  <c r="W754" i="14"/>
  <c r="X754" i="14" s="1"/>
  <c r="T404" i="14"/>
  <c r="T164" i="14"/>
  <c r="W531" i="14"/>
  <c r="X531" i="14" s="1"/>
  <c r="W248" i="14"/>
  <c r="X248" i="14" s="1"/>
  <c r="W285" i="14"/>
  <c r="X285" i="14" s="1"/>
  <c r="W992" i="14"/>
  <c r="X992" i="14" s="1"/>
  <c r="T837" i="14"/>
  <c r="T524" i="14"/>
  <c r="W651" i="14"/>
  <c r="X651" i="14" s="1"/>
  <c r="T417" i="14"/>
  <c r="W124" i="14"/>
  <c r="X124" i="14" s="1"/>
  <c r="T361" i="14"/>
  <c r="T33" i="14"/>
  <c r="T214" i="14"/>
  <c r="W770" i="14"/>
  <c r="X770" i="14" s="1"/>
  <c r="W258" i="14"/>
  <c r="X258" i="14" s="1"/>
  <c r="W943" i="14"/>
  <c r="X943" i="14" s="1"/>
  <c r="T473" i="14"/>
  <c r="W980" i="14"/>
  <c r="X980" i="14" s="1"/>
  <c r="W764" i="14"/>
  <c r="X764" i="14" s="1"/>
  <c r="T986" i="14"/>
  <c r="T204" i="14"/>
  <c r="W681" i="14"/>
  <c r="X681" i="14" s="1"/>
  <c r="W327" i="14"/>
  <c r="X327" i="14" s="1"/>
  <c r="W157" i="14"/>
  <c r="X157" i="14" s="1"/>
  <c r="W604" i="14"/>
  <c r="X604" i="14" s="1"/>
  <c r="T508" i="14"/>
  <c r="T841" i="14"/>
  <c r="W299" i="14"/>
  <c r="X299" i="14" s="1"/>
  <c r="W19" i="14"/>
  <c r="X19" i="14" s="1"/>
  <c r="W570" i="14"/>
  <c r="X570" i="14" s="1"/>
  <c r="T700" i="14"/>
  <c r="T909" i="14"/>
  <c r="W270" i="14"/>
  <c r="X270" i="14" s="1"/>
  <c r="T355" i="14"/>
  <c r="T552" i="14"/>
  <c r="T138" i="14"/>
  <c r="W944" i="14"/>
  <c r="X944" i="14" s="1"/>
  <c r="T630" i="14"/>
  <c r="W27" i="14"/>
  <c r="X27" i="14" s="1"/>
  <c r="T833" i="14"/>
  <c r="T567" i="14"/>
  <c r="W320" i="14"/>
  <c r="X320" i="14" s="1"/>
  <c r="W6" i="14"/>
  <c r="X6" i="14" s="1"/>
  <c r="W684" i="14"/>
  <c r="X684" i="14" s="1"/>
  <c r="T167" i="14"/>
  <c r="T20" i="14"/>
  <c r="T188" i="14"/>
  <c r="T22" i="14"/>
  <c r="T465" i="14"/>
  <c r="T318" i="14"/>
  <c r="W639" i="14"/>
  <c r="X639" i="14" s="1"/>
  <c r="W236" i="14"/>
  <c r="X236" i="14" s="1"/>
  <c r="W42" i="14"/>
  <c r="X42" i="14" s="1"/>
  <c r="W817" i="14"/>
  <c r="X817" i="14" s="1"/>
  <c r="W775" i="14"/>
  <c r="X775" i="14" s="1"/>
  <c r="W357" i="14"/>
  <c r="X357" i="14" s="1"/>
  <c r="W52" i="14"/>
  <c r="X52" i="14" s="1"/>
  <c r="W985" i="14"/>
  <c r="X985" i="14" s="1"/>
  <c r="T128" i="14"/>
  <c r="T978" i="14"/>
  <c r="W389" i="14"/>
  <c r="X389" i="14" s="1"/>
  <c r="W396" i="14"/>
  <c r="X396" i="14" s="1"/>
  <c r="W608" i="14"/>
  <c r="X608" i="14" s="1"/>
  <c r="W735" i="14"/>
  <c r="X735" i="14" s="1"/>
  <c r="W871" i="14"/>
  <c r="X871" i="14" s="1"/>
  <c r="T347" i="14"/>
  <c r="T954" i="14"/>
  <c r="T60" i="14"/>
  <c r="T645" i="14"/>
  <c r="W148" i="14"/>
  <c r="X148" i="14" s="1"/>
  <c r="W121" i="14"/>
  <c r="X121" i="14" s="1"/>
  <c r="W525" i="14"/>
  <c r="X525" i="14" s="1"/>
  <c r="W690" i="14"/>
  <c r="X690" i="14" s="1"/>
  <c r="W468" i="14"/>
  <c r="X468" i="14" s="1"/>
  <c r="W587" i="14"/>
  <c r="X587" i="14" s="1"/>
  <c r="W643" i="14"/>
  <c r="X643" i="14" s="1"/>
  <c r="T572" i="14"/>
  <c r="T317" i="14"/>
  <c r="T739" i="14"/>
  <c r="W548" i="14"/>
  <c r="X548" i="14" s="1"/>
  <c r="W32" i="14"/>
  <c r="X32" i="14" s="1"/>
  <c r="W716" i="14"/>
  <c r="X716" i="14" s="1"/>
  <c r="W994" i="14"/>
  <c r="X994" i="14" s="1"/>
  <c r="T698" i="14"/>
  <c r="T624" i="14"/>
  <c r="W388" i="14"/>
  <c r="X388" i="14" s="1"/>
  <c r="W58" i="14"/>
  <c r="X58" i="14" s="1"/>
  <c r="W35" i="14"/>
  <c r="X35" i="14" s="1"/>
  <c r="T51" i="14"/>
  <c r="T80" i="14"/>
  <c r="T262" i="14"/>
  <c r="W964" i="14"/>
  <c r="X964" i="14" s="1"/>
  <c r="W660" i="14"/>
  <c r="X660" i="14" s="1"/>
  <c r="T237" i="14"/>
  <c r="T607" i="14"/>
  <c r="W98" i="14"/>
  <c r="X98" i="14" s="1"/>
  <c r="W30" i="14"/>
  <c r="X30" i="14" s="1"/>
  <c r="T76" i="14"/>
  <c r="W688" i="14"/>
  <c r="X688" i="14" s="1"/>
  <c r="W973" i="14"/>
  <c r="X973" i="14" s="1"/>
  <c r="T172" i="14"/>
  <c r="W591" i="14"/>
  <c r="X591" i="14" s="1"/>
  <c r="W329" i="14"/>
  <c r="X329" i="14" s="1"/>
  <c r="W440" i="14"/>
  <c r="X440" i="14" s="1"/>
  <c r="T373" i="14"/>
  <c r="W619" i="14"/>
  <c r="X619" i="14" s="1"/>
  <c r="W178" i="14"/>
  <c r="X178" i="14" s="1"/>
  <c r="T717" i="14"/>
  <c r="W613" i="14"/>
  <c r="X613" i="14" s="1"/>
  <c r="W848" i="14"/>
  <c r="X848" i="14" s="1"/>
  <c r="W434" i="14"/>
  <c r="X434" i="14" s="1"/>
  <c r="T976" i="14"/>
  <c r="T549" i="14"/>
  <c r="T15" i="14"/>
  <c r="W738" i="14"/>
  <c r="X738" i="14" s="1"/>
  <c r="T88" i="14"/>
  <c r="W967" i="14"/>
  <c r="X967" i="14" s="1"/>
  <c r="T333" i="14"/>
  <c r="W442" i="14"/>
  <c r="X442" i="14" s="1"/>
  <c r="T542" i="14"/>
  <c r="T180" i="14"/>
  <c r="T755" i="14"/>
  <c r="W174" i="14"/>
  <c r="X174" i="14" s="1"/>
  <c r="W226" i="14"/>
  <c r="X226" i="14" s="1"/>
  <c r="T754" i="14"/>
  <c r="T653" i="14"/>
  <c r="T307" i="14"/>
  <c r="W164" i="14"/>
  <c r="X164" i="14" s="1"/>
  <c r="W970" i="14"/>
  <c r="X970" i="14" s="1"/>
  <c r="T69" i="14"/>
  <c r="W712" i="14"/>
  <c r="X712" i="14" s="1"/>
  <c r="T988" i="14"/>
  <c r="T989" i="14"/>
  <c r="W503" i="14"/>
  <c r="X503" i="14" s="1"/>
  <c r="T181" i="14"/>
  <c r="W674" i="14"/>
  <c r="X674" i="14" s="1"/>
  <c r="T992" i="14"/>
  <c r="W799" i="14"/>
  <c r="X799" i="14" s="1"/>
  <c r="T648" i="14"/>
  <c r="W125" i="14"/>
  <c r="X125" i="14" s="1"/>
  <c r="W168" i="14"/>
  <c r="X168" i="14" s="1"/>
  <c r="T882" i="14"/>
  <c r="T651" i="14"/>
  <c r="T257" i="14"/>
  <c r="T206" i="14"/>
  <c r="T632" i="14"/>
  <c r="W222" i="14"/>
  <c r="X222" i="14" s="1"/>
  <c r="T783" i="14"/>
  <c r="W930" i="14"/>
  <c r="X930" i="14" s="1"/>
  <c r="T599" i="14"/>
  <c r="T253" i="14"/>
  <c r="T315" i="14"/>
  <c r="T423" i="14"/>
  <c r="W156" i="14"/>
  <c r="X156" i="14" s="1"/>
  <c r="T914" i="14"/>
  <c r="T925" i="14"/>
  <c r="W629" i="14"/>
  <c r="X629" i="14" s="1"/>
  <c r="T184" i="14"/>
  <c r="T116" i="14"/>
  <c r="W259" i="14"/>
  <c r="X259" i="14" s="1"/>
  <c r="W575" i="14"/>
  <c r="X575" i="14" s="1"/>
  <c r="T11" i="14"/>
  <c r="W669" i="14"/>
  <c r="X669" i="14" s="1"/>
  <c r="T327" i="14"/>
  <c r="W904" i="14"/>
  <c r="X904" i="14" s="1"/>
  <c r="T726" i="14"/>
  <c r="W321" i="14"/>
  <c r="X321" i="14" s="1"/>
  <c r="T436" i="14"/>
  <c r="T344" i="14"/>
  <c r="W37" i="14"/>
  <c r="X37" i="14" s="1"/>
  <c r="T823" i="14"/>
  <c r="T604" i="14"/>
  <c r="T638" i="14"/>
  <c r="W841" i="14"/>
  <c r="X841" i="14" s="1"/>
  <c r="T458" i="14"/>
  <c r="T245" i="14"/>
  <c r="T19" i="14"/>
  <c r="W732" i="14"/>
  <c r="X732" i="14" s="1"/>
  <c r="T506" i="14"/>
  <c r="T283" i="14"/>
  <c r="W194" i="14"/>
  <c r="X194" i="14" s="1"/>
  <c r="T270" i="14"/>
  <c r="W729" i="14"/>
  <c r="X729" i="14" s="1"/>
  <c r="W566" i="14"/>
  <c r="X566" i="14" s="1"/>
  <c r="T230" i="14"/>
  <c r="T944" i="14"/>
  <c r="T501" i="14"/>
  <c r="T154" i="14"/>
  <c r="T814" i="14"/>
  <c r="T965" i="14"/>
  <c r="W831" i="14"/>
  <c r="X831" i="14" s="1"/>
  <c r="W56" i="14"/>
  <c r="X56" i="14" s="1"/>
  <c r="T6" i="14"/>
  <c r="W584" i="14"/>
  <c r="X584" i="14" s="1"/>
  <c r="T430" i="14"/>
  <c r="T790" i="14"/>
  <c r="W290" i="14"/>
  <c r="X290" i="14" s="1"/>
  <c r="T488" i="14"/>
  <c r="T7" i="14"/>
  <c r="W656" i="14"/>
  <c r="X656" i="14" s="1"/>
  <c r="T234" i="14"/>
  <c r="T997" i="14"/>
  <c r="W728" i="14"/>
  <c r="X728" i="14" s="1"/>
  <c r="W595" i="14"/>
  <c r="X595" i="14" s="1"/>
  <c r="T273" i="14"/>
  <c r="W541" i="14"/>
  <c r="X541" i="14" s="1"/>
  <c r="T707" i="14"/>
  <c r="T723" i="14"/>
  <c r="W536" i="14"/>
  <c r="X536" i="14" s="1"/>
  <c r="W266" i="14"/>
  <c r="X266" i="14" s="1"/>
  <c r="T109" i="14"/>
  <c r="W452" i="14"/>
  <c r="X452" i="14" s="1"/>
  <c r="T52" i="14"/>
  <c r="T985" i="14"/>
  <c r="W28" i="14"/>
  <c r="X28" i="14" s="1"/>
  <c r="T389" i="14"/>
  <c r="W374" i="14"/>
  <c r="X374" i="14" s="1"/>
  <c r="W82" i="14"/>
  <c r="X82" i="14" s="1"/>
  <c r="W68" i="14"/>
  <c r="X68" i="14" s="1"/>
  <c r="W734" i="14"/>
  <c r="X734" i="14" s="1"/>
  <c r="W365" i="14"/>
  <c r="X365" i="14" s="1"/>
  <c r="W605" i="14"/>
  <c r="X605" i="14" s="1"/>
  <c r="W1004" i="14"/>
  <c r="X1004" i="14" s="1"/>
  <c r="T622" i="14"/>
  <c r="W199" i="14"/>
  <c r="X199" i="14" s="1"/>
  <c r="T922" i="14"/>
  <c r="W843" i="14"/>
  <c r="X843" i="14" s="1"/>
  <c r="W631" i="14"/>
  <c r="X631" i="14" s="1"/>
  <c r="T797" i="14"/>
  <c r="T414" i="14"/>
  <c r="W975" i="14"/>
  <c r="X975" i="14" s="1"/>
  <c r="T158" i="14"/>
  <c r="T587" i="14"/>
  <c r="W317" i="14"/>
  <c r="X317" i="14" s="1"/>
  <c r="W739" i="14"/>
  <c r="X739" i="14" s="1"/>
  <c r="W698" i="14"/>
  <c r="X698" i="14" s="1"/>
  <c r="W302" i="14"/>
  <c r="X302" i="14" s="1"/>
  <c r="W51" i="14"/>
  <c r="X51" i="14" s="1"/>
  <c r="W80" i="14"/>
  <c r="X80" i="14" s="1"/>
  <c r="W237" i="14"/>
  <c r="X237" i="14" s="1"/>
  <c r="T17" i="14"/>
  <c r="W607" i="14"/>
  <c r="X607" i="14" s="1"/>
  <c r="W310" i="14"/>
  <c r="X310" i="14" s="1"/>
  <c r="W76" i="14"/>
  <c r="X76" i="14" s="1"/>
  <c r="W717" i="14"/>
  <c r="X717" i="14" s="1"/>
  <c r="T434" i="14"/>
  <c r="W15" i="14"/>
  <c r="X15" i="14" s="1"/>
  <c r="W88" i="14"/>
  <c r="X88" i="14" s="1"/>
  <c r="W333" i="14"/>
  <c r="X333" i="14" s="1"/>
  <c r="W917" i="14"/>
  <c r="X917" i="14" s="1"/>
  <c r="W542" i="14"/>
  <c r="X542" i="14" s="1"/>
  <c r="W653" i="14"/>
  <c r="X653" i="14" s="1"/>
  <c r="W307" i="14"/>
  <c r="X307" i="14" s="1"/>
  <c r="W64" i="14"/>
  <c r="X64" i="14" s="1"/>
  <c r="T516" i="14"/>
  <c r="W988" i="14"/>
  <c r="X988" i="14" s="1"/>
  <c r="W278" i="14"/>
  <c r="X278" i="14" s="1"/>
  <c r="W181" i="14"/>
  <c r="X181" i="14" s="1"/>
  <c r="W24" i="14"/>
  <c r="X24" i="14" s="1"/>
  <c r="W882" i="14"/>
  <c r="X882" i="14" s="1"/>
  <c r="W603" i="14"/>
  <c r="X603" i="14" s="1"/>
  <c r="W257" i="14"/>
  <c r="X257" i="14" s="1"/>
  <c r="W206" i="14"/>
  <c r="X206" i="14" s="1"/>
  <c r="W783" i="14"/>
  <c r="X783" i="14" s="1"/>
  <c r="W599" i="14"/>
  <c r="X599" i="14" s="1"/>
  <c r="W315" i="14"/>
  <c r="X315" i="14" s="1"/>
  <c r="W423" i="14"/>
  <c r="X423" i="14" s="1"/>
  <c r="W136" i="14"/>
  <c r="X136" i="14" s="1"/>
  <c r="W914" i="14"/>
  <c r="X914" i="14" s="1"/>
  <c r="W925" i="14"/>
  <c r="X925" i="14" s="1"/>
  <c r="W184" i="14"/>
  <c r="X184" i="14" s="1"/>
  <c r="W116" i="14"/>
  <c r="X116" i="14" s="1"/>
  <c r="W11" i="14"/>
  <c r="X11" i="14" s="1"/>
  <c r="W675" i="14"/>
  <c r="X675" i="14" s="1"/>
  <c r="T175" i="14"/>
  <c r="W726" i="14"/>
  <c r="X726" i="14" s="1"/>
  <c r="W767" i="14"/>
  <c r="X767" i="14" s="1"/>
  <c r="W436" i="14"/>
  <c r="X436" i="14" s="1"/>
  <c r="W823" i="14"/>
  <c r="X823" i="14" s="1"/>
  <c r="W638" i="14"/>
  <c r="X638" i="14" s="1"/>
  <c r="W458" i="14"/>
  <c r="X458" i="14" s="1"/>
  <c r="W506" i="14"/>
  <c r="X506" i="14" s="1"/>
  <c r="W283" i="14"/>
  <c r="X283" i="14" s="1"/>
  <c r="T729" i="14"/>
  <c r="W870" i="14"/>
  <c r="X870" i="14" s="1"/>
  <c r="W230" i="14"/>
  <c r="X230" i="14" s="1"/>
  <c r="W501" i="14"/>
  <c r="X501" i="14" s="1"/>
  <c r="W74" i="14"/>
  <c r="X74" i="14" s="1"/>
  <c r="W814" i="14"/>
  <c r="X814" i="14" s="1"/>
  <c r="W965" i="14"/>
  <c r="X965" i="14" s="1"/>
  <c r="W746" i="14"/>
  <c r="X746" i="14" s="1"/>
  <c r="W430" i="14"/>
  <c r="X430" i="14" s="1"/>
  <c r="W7" i="14"/>
  <c r="X7" i="14" s="1"/>
  <c r="W234" i="14"/>
  <c r="X234" i="14" s="1"/>
  <c r="T600" i="14"/>
  <c r="W273" i="14"/>
  <c r="X273" i="14" s="1"/>
  <c r="W707" i="14"/>
  <c r="X707" i="14" s="1"/>
  <c r="W48" i="14"/>
  <c r="X48" i="14" s="1"/>
  <c r="W723" i="14"/>
  <c r="X723" i="14" s="1"/>
  <c r="W109" i="14"/>
  <c r="X109" i="14" s="1"/>
  <c r="T9" i="14"/>
  <c r="T28" i="14"/>
  <c r="W472" i="14"/>
  <c r="X472" i="14" s="1"/>
  <c r="W899" i="14"/>
  <c r="X899" i="14" s="1"/>
  <c r="T494" i="14"/>
  <c r="T605" i="14"/>
  <c r="W622" i="14"/>
  <c r="X622" i="14" s="1"/>
  <c r="W922" i="14"/>
  <c r="X922" i="14" s="1"/>
  <c r="W797" i="14"/>
  <c r="X797" i="14" s="1"/>
  <c r="W414" i="14"/>
  <c r="X414" i="14" s="1"/>
  <c r="W158" i="14"/>
  <c r="X158" i="14" s="1"/>
  <c r="W592" i="14"/>
  <c r="X592" i="14" s="1"/>
  <c r="T16" i="14"/>
  <c r="W668" i="14"/>
  <c r="X668" i="14" s="1"/>
  <c r="T772" i="14"/>
  <c r="T847" i="14"/>
  <c r="T151" i="14"/>
  <c r="T676" i="14"/>
  <c r="T900" i="14"/>
  <c r="T609" i="14"/>
  <c r="W133" i="14"/>
  <c r="X133" i="14" s="1"/>
  <c r="T883" i="14"/>
  <c r="W341" i="14"/>
  <c r="X341" i="14" s="1"/>
  <c r="T751" i="14"/>
  <c r="T709" i="14"/>
  <c r="T49" i="14"/>
  <c r="T53" i="14"/>
  <c r="W127" i="14"/>
  <c r="X127" i="14" s="1"/>
  <c r="W323" i="14"/>
  <c r="X323" i="14" s="1"/>
  <c r="T31" i="14"/>
  <c r="T451" i="14"/>
  <c r="T733" i="14"/>
  <c r="T705" i="14"/>
  <c r="T406" i="14"/>
  <c r="T302" i="14"/>
  <c r="W53" i="14"/>
  <c r="X53" i="14" s="1"/>
  <c r="T1000" i="14"/>
  <c r="T371" i="14"/>
  <c r="W139" i="14"/>
  <c r="X139" i="14" s="1"/>
  <c r="W844" i="14"/>
  <c r="X844" i="14" s="1"/>
  <c r="T615" i="14"/>
  <c r="W17" i="14"/>
  <c r="X17" i="14" s="1"/>
  <c r="T45" i="14"/>
  <c r="W915" i="14"/>
  <c r="X915" i="14" s="1"/>
  <c r="T957" i="14"/>
  <c r="T310" i="14"/>
  <c r="T410" i="14"/>
  <c r="T592" i="14"/>
  <c r="T826" i="14"/>
  <c r="W352" i="14"/>
  <c r="X352" i="14" s="1"/>
  <c r="T753" i="14"/>
  <c r="T282" i="14"/>
  <c r="W571" i="14"/>
  <c r="X571" i="14" s="1"/>
  <c r="W90" i="14"/>
  <c r="X90" i="14" s="1"/>
  <c r="T521" i="14"/>
  <c r="W789" i="14"/>
  <c r="X789" i="14" s="1"/>
  <c r="W577" i="14"/>
  <c r="X577" i="14" s="1"/>
  <c r="W65" i="14"/>
  <c r="X65" i="14" s="1"/>
  <c r="W748" i="14"/>
  <c r="X748" i="14" s="1"/>
  <c r="W16" i="14"/>
  <c r="X16" i="14" s="1"/>
  <c r="T192" i="14"/>
  <c r="T8" i="14"/>
  <c r="W719" i="14"/>
  <c r="X719" i="14" s="1"/>
  <c r="W459" i="14"/>
  <c r="X459" i="14" s="1"/>
  <c r="T917" i="14"/>
  <c r="T995" i="14"/>
  <c r="T345" i="14"/>
  <c r="W146" i="14"/>
  <c r="X146" i="14" s="1"/>
  <c r="T275" i="14"/>
  <c r="T846" i="14"/>
  <c r="T863" i="14"/>
  <c r="W771" i="14"/>
  <c r="X771" i="14" s="1"/>
  <c r="T267" i="14"/>
  <c r="T64" i="14"/>
  <c r="W516" i="14"/>
  <c r="X516" i="14" s="1"/>
  <c r="T815" i="14"/>
  <c r="T507" i="14"/>
  <c r="T860" i="14"/>
  <c r="T533" i="14"/>
  <c r="T278" i="14"/>
  <c r="T478" i="14"/>
  <c r="T668" i="14"/>
  <c r="W772" i="14"/>
  <c r="X772" i="14" s="1"/>
  <c r="W294" i="14"/>
  <c r="X294" i="14" s="1"/>
  <c r="T24" i="14"/>
  <c r="W847" i="14"/>
  <c r="X847" i="14" s="1"/>
  <c r="W720" i="14"/>
  <c r="X720" i="14" s="1"/>
  <c r="W565" i="14"/>
  <c r="X565" i="14" s="1"/>
  <c r="W215" i="14"/>
  <c r="X215" i="14" s="1"/>
  <c r="T603" i="14"/>
  <c r="T829" i="14"/>
  <c r="W151" i="14"/>
  <c r="X151" i="14" s="1"/>
  <c r="W114" i="14"/>
  <c r="X114" i="14" s="1"/>
  <c r="W589" i="14"/>
  <c r="X589" i="14" s="1"/>
  <c r="T108" i="14"/>
  <c r="W801" i="14"/>
  <c r="X801" i="14" s="1"/>
  <c r="W186" i="14"/>
  <c r="X186" i="14" s="1"/>
  <c r="W269" i="14"/>
  <c r="X269" i="14" s="1"/>
  <c r="W959" i="14"/>
  <c r="X959" i="14" s="1"/>
  <c r="T682" i="14"/>
  <c r="W920" i="14"/>
  <c r="X920" i="14" s="1"/>
  <c r="W676" i="14"/>
  <c r="X676" i="14" s="1"/>
  <c r="W241" i="14"/>
  <c r="X241" i="14" s="1"/>
  <c r="T136" i="14"/>
  <c r="W301" i="14"/>
  <c r="X301" i="14" s="1"/>
  <c r="W330" i="14"/>
  <c r="X330" i="14" s="1"/>
  <c r="W93" i="14"/>
  <c r="X93" i="14" s="1"/>
  <c r="T675" i="14"/>
  <c r="T277" i="14"/>
  <c r="W175" i="14"/>
  <c r="X175" i="14" s="1"/>
  <c r="W900" i="14"/>
  <c r="X900" i="14" s="1"/>
  <c r="W397" i="14"/>
  <c r="X397" i="14" s="1"/>
  <c r="T767" i="14"/>
  <c r="W609" i="14"/>
  <c r="X609" i="14" s="1"/>
  <c r="T224" i="14"/>
  <c r="T820" i="14"/>
  <c r="W583" i="14"/>
  <c r="X583" i="14" s="1"/>
  <c r="W528" i="14"/>
  <c r="X528" i="14" s="1"/>
  <c r="W788" i="14"/>
  <c r="X788" i="14" s="1"/>
  <c r="W597" i="14"/>
  <c r="X597" i="14" s="1"/>
  <c r="T25" i="14"/>
  <c r="T664" i="14"/>
  <c r="W907" i="14"/>
  <c r="X907" i="14" s="1"/>
  <c r="T425" i="14"/>
  <c r="T870" i="14"/>
  <c r="W497" i="14"/>
  <c r="X497" i="14" s="1"/>
  <c r="T133" i="14"/>
  <c r="T254" i="14"/>
  <c r="T74" i="14"/>
  <c r="T926" i="14"/>
  <c r="T746" i="14"/>
  <c r="W940" i="14"/>
  <c r="X940" i="14" s="1"/>
  <c r="T293" i="14"/>
  <c r="W409" i="14"/>
  <c r="X409" i="14" s="1"/>
  <c r="T432" i="14"/>
  <c r="T706" i="14"/>
  <c r="W443" i="14"/>
  <c r="X443" i="14" s="1"/>
  <c r="T81" i="14"/>
  <c r="W810" i="14"/>
  <c r="X810" i="14" s="1"/>
  <c r="W600" i="14"/>
  <c r="X600" i="14" s="1"/>
  <c r="W883" i="14"/>
  <c r="X883" i="14" s="1"/>
  <c r="T511" i="14"/>
  <c r="W402" i="14"/>
  <c r="X402" i="14" s="1"/>
  <c r="T23" i="14"/>
  <c r="T928" i="14"/>
  <c r="W740" i="14"/>
  <c r="X740" i="14" s="1"/>
  <c r="T341" i="14"/>
  <c r="T291" i="14"/>
  <c r="T48" i="14"/>
  <c r="W751" i="14"/>
  <c r="X751" i="14" s="1"/>
  <c r="W561" i="14"/>
  <c r="X561" i="14" s="1"/>
  <c r="W216" i="14"/>
  <c r="X216" i="14" s="1"/>
  <c r="T787" i="14"/>
  <c r="W9" i="14"/>
  <c r="X9" i="14" s="1"/>
  <c r="T481" i="14"/>
  <c r="W699" i="14"/>
  <c r="X699" i="14" s="1"/>
  <c r="T910" i="14"/>
  <c r="T472" i="14"/>
  <c r="T251" i="14"/>
  <c r="T899" i="14"/>
  <c r="W494" i="14"/>
  <c r="X494" i="14" s="1"/>
  <c r="T309" i="14"/>
  <c r="W709" i="14"/>
  <c r="X709" i="14" s="1"/>
  <c r="W853" i="14"/>
  <c r="X853" i="14" s="1"/>
  <c r="T96" i="14"/>
  <c r="T680" i="14"/>
  <c r="W101" i="14"/>
  <c r="X101" i="14" s="1"/>
  <c r="T420" i="14"/>
  <c r="W886" i="14"/>
  <c r="X886" i="14" s="1"/>
  <c r="W413" i="14"/>
  <c r="X413" i="14" s="1"/>
  <c r="T207" i="14"/>
  <c r="T522" i="14"/>
  <c r="R957" i="4"/>
  <c r="U957" i="4" s="1"/>
  <c r="R963" i="4"/>
  <c r="U963" i="4" s="1"/>
  <c r="R953" i="4"/>
  <c r="S953" i="4" s="1"/>
  <c r="V953" i="4" s="1"/>
  <c r="R1004" i="8"/>
  <c r="R693" i="8"/>
  <c r="R984" i="8"/>
  <c r="R977" i="8"/>
  <c r="R961" i="8"/>
  <c r="R907" i="8"/>
  <c r="R899" i="8"/>
  <c r="R875" i="8"/>
  <c r="R868" i="8"/>
  <c r="R860" i="8"/>
  <c r="R852" i="8"/>
  <c r="R845" i="8"/>
  <c r="R665" i="8"/>
  <c r="R565" i="8"/>
  <c r="R976" i="8"/>
  <c r="R953" i="8"/>
  <c r="R945" i="8"/>
  <c r="R929" i="8"/>
  <c r="R921" i="8"/>
  <c r="R844" i="8"/>
  <c r="R836" i="8"/>
  <c r="R828" i="8"/>
  <c r="R813" i="8"/>
  <c r="R805" i="8"/>
  <c r="R789" i="8"/>
  <c r="R781" i="8"/>
  <c r="R757" i="8"/>
  <c r="R672" i="8"/>
  <c r="R664" i="8"/>
  <c r="R649" i="8"/>
  <c r="R626" i="8"/>
  <c r="R1005" i="8"/>
  <c r="R952" i="8"/>
  <c r="R897" i="8"/>
  <c r="R889" i="8"/>
  <c r="R881" i="8"/>
  <c r="R843" i="8"/>
  <c r="R820" i="8"/>
  <c r="R812" i="8"/>
  <c r="R804" i="8"/>
  <c r="R796" i="8"/>
  <c r="R788" i="8"/>
  <c r="R780" i="8"/>
  <c r="R772" i="8"/>
  <c r="R640" i="8"/>
  <c r="R633" i="8"/>
  <c r="R594" i="8"/>
  <c r="R997" i="8"/>
  <c r="R989" i="8"/>
  <c r="R920" i="8"/>
  <c r="R888" i="8"/>
  <c r="R865" i="8"/>
  <c r="R857" i="8"/>
  <c r="R849" i="8"/>
  <c r="R632" i="8"/>
  <c r="R601" i="8"/>
  <c r="R562" i="8"/>
  <c r="R530" i="8"/>
  <c r="R996" i="8"/>
  <c r="R988" i="8"/>
  <c r="R981" i="8"/>
  <c r="R973" i="8"/>
  <c r="R965" i="8"/>
  <c r="R957" i="8"/>
  <c r="R856" i="8"/>
  <c r="R833" i="8"/>
  <c r="R825" i="8"/>
  <c r="R818" i="8"/>
  <c r="R786" i="8"/>
  <c r="R754" i="8"/>
  <c r="R661" i="8"/>
  <c r="R608" i="8"/>
  <c r="R600" i="8"/>
  <c r="R585" i="8"/>
  <c r="R569" i="8"/>
  <c r="R553" i="8"/>
  <c r="R537" i="8"/>
  <c r="R521" i="8"/>
  <c r="R506" i="8"/>
  <c r="R1003" i="8"/>
  <c r="R995" i="8"/>
  <c r="R987" i="8"/>
  <c r="R980" i="8"/>
  <c r="R972" i="8"/>
  <c r="R964" i="8"/>
  <c r="R956" i="8"/>
  <c r="R949" i="8"/>
  <c r="R933" i="8"/>
  <c r="R925" i="8"/>
  <c r="R824" i="8"/>
  <c r="R817" i="8"/>
  <c r="R801" i="8"/>
  <c r="R793" i="8"/>
  <c r="R785" i="8"/>
  <c r="R769" i="8"/>
  <c r="R761" i="8"/>
  <c r="R745" i="8"/>
  <c r="R729" i="8"/>
  <c r="R722" i="8"/>
  <c r="R576" i="8"/>
  <c r="R568" i="8"/>
  <c r="R544" i="8"/>
  <c r="R536" i="8"/>
  <c r="R505" i="8"/>
  <c r="R971" i="8"/>
  <c r="R963" i="8"/>
  <c r="R948" i="8"/>
  <c r="R940" i="8"/>
  <c r="R932" i="8"/>
  <c r="R924" i="8"/>
  <c r="R917" i="8"/>
  <c r="R909" i="8"/>
  <c r="R893" i="8"/>
  <c r="R792" i="8"/>
  <c r="R760" i="8"/>
  <c r="R736" i="8"/>
  <c r="R728" i="8"/>
  <c r="R713" i="8"/>
  <c r="R697" i="8"/>
  <c r="R690" i="8"/>
  <c r="R629" i="8"/>
  <c r="R512" i="8"/>
  <c r="R305" i="8"/>
  <c r="R993" i="8"/>
  <c r="R985" i="8"/>
  <c r="R939" i="8"/>
  <c r="R931" i="8"/>
  <c r="R916" i="8"/>
  <c r="R908" i="8"/>
  <c r="R900" i="8"/>
  <c r="R892" i="8"/>
  <c r="R884" i="8"/>
  <c r="R876" i="8"/>
  <c r="R704" i="8"/>
  <c r="R696" i="8"/>
  <c r="R681" i="8"/>
  <c r="R658" i="8"/>
  <c r="R344" i="8"/>
  <c r="R504" i="8"/>
  <c r="R496" i="8"/>
  <c r="R488" i="8"/>
  <c r="R480" i="8"/>
  <c r="R473" i="8"/>
  <c r="R457" i="8"/>
  <c r="R449" i="8"/>
  <c r="R433" i="8"/>
  <c r="R417" i="8"/>
  <c r="R401" i="8"/>
  <c r="R385" i="8"/>
  <c r="R369" i="8"/>
  <c r="R353" i="8"/>
  <c r="R330" i="8"/>
  <c r="R314" i="8"/>
  <c r="R212" i="8"/>
  <c r="R204" i="8"/>
  <c r="R196" i="8"/>
  <c r="R188" i="8"/>
  <c r="R180" i="8"/>
  <c r="R172" i="8"/>
  <c r="R157" i="8"/>
  <c r="R141" i="8"/>
  <c r="R125" i="8"/>
  <c r="R117" i="8"/>
  <c r="R109" i="8"/>
  <c r="R101" i="8"/>
  <c r="R93" i="8"/>
  <c r="R85" i="8"/>
  <c r="R77" i="8"/>
  <c r="R472" i="8"/>
  <c r="R464" i="8"/>
  <c r="R456" i="8"/>
  <c r="R448" i="8"/>
  <c r="R440" i="8"/>
  <c r="R432" i="8"/>
  <c r="R424" i="8"/>
  <c r="R416" i="8"/>
  <c r="R408" i="8"/>
  <c r="R400" i="8"/>
  <c r="R392" i="8"/>
  <c r="R384" i="8"/>
  <c r="R376" i="8"/>
  <c r="R368" i="8"/>
  <c r="R360" i="8"/>
  <c r="R352" i="8"/>
  <c r="R337" i="8"/>
  <c r="R321" i="8"/>
  <c r="R298" i="8"/>
  <c r="R282" i="8"/>
  <c r="R266" i="8"/>
  <c r="R250" i="8"/>
  <c r="R234" i="8"/>
  <c r="R218" i="8"/>
  <c r="R156" i="8"/>
  <c r="R148" i="8"/>
  <c r="R140" i="8"/>
  <c r="R124" i="8"/>
  <c r="R108" i="8"/>
  <c r="R69" i="8"/>
  <c r="R61" i="8"/>
  <c r="R53" i="8"/>
  <c r="R45" i="8"/>
  <c r="R29" i="8"/>
  <c r="R336" i="8"/>
  <c r="R328" i="8"/>
  <c r="R320" i="8"/>
  <c r="R312" i="8"/>
  <c r="R289" i="8"/>
  <c r="R273" i="8"/>
  <c r="R257" i="8"/>
  <c r="R241" i="8"/>
  <c r="R225" i="8"/>
  <c r="R202" i="8"/>
  <c r="R186" i="8"/>
  <c r="R508" i="8"/>
  <c r="R501" i="8"/>
  <c r="R304" i="8"/>
  <c r="R296" i="8"/>
  <c r="R288" i="8"/>
  <c r="R280" i="8"/>
  <c r="R272" i="8"/>
  <c r="R264" i="8"/>
  <c r="R256" i="8"/>
  <c r="R248" i="8"/>
  <c r="R240" i="8"/>
  <c r="R232" i="8"/>
  <c r="R224" i="8"/>
  <c r="R209" i="8"/>
  <c r="R193" i="8"/>
  <c r="R177" i="8"/>
  <c r="R170" i="8"/>
  <c r="R154" i="8"/>
  <c r="R138" i="8"/>
  <c r="R500" i="8"/>
  <c r="R484" i="8"/>
  <c r="R461" i="8"/>
  <c r="R445" i="8"/>
  <c r="R429" i="8"/>
  <c r="R413" i="8"/>
  <c r="R397" i="8"/>
  <c r="R381" i="8"/>
  <c r="R365" i="8"/>
  <c r="R349" i="8"/>
  <c r="R216" i="8"/>
  <c r="R208" i="8"/>
  <c r="R200" i="8"/>
  <c r="R192" i="8"/>
  <c r="R184" i="8"/>
  <c r="R176" i="8"/>
  <c r="R161" i="8"/>
  <c r="R145" i="8"/>
  <c r="R129" i="8"/>
  <c r="R121" i="8"/>
  <c r="R113" i="8"/>
  <c r="R105" i="8"/>
  <c r="R97" i="8"/>
  <c r="R89" i="8"/>
  <c r="R81" i="8"/>
  <c r="R476" i="8"/>
  <c r="R468" i="8"/>
  <c r="R460" i="8"/>
  <c r="R444" i="8"/>
  <c r="R436" i="8"/>
  <c r="R428" i="8"/>
  <c r="R420" i="8"/>
  <c r="R412" i="8"/>
  <c r="R404" i="8"/>
  <c r="R396" i="8"/>
  <c r="R380" i="8"/>
  <c r="R372" i="8"/>
  <c r="R364" i="8"/>
  <c r="R348" i="8"/>
  <c r="R333" i="8"/>
  <c r="R317" i="8"/>
  <c r="R168" i="8"/>
  <c r="R160" i="8"/>
  <c r="R152" i="8"/>
  <c r="R144" i="8"/>
  <c r="R136" i="8"/>
  <c r="R128" i="8"/>
  <c r="R120" i="8"/>
  <c r="R112" i="8"/>
  <c r="R104" i="8"/>
  <c r="R96" i="8"/>
  <c r="R88" i="8"/>
  <c r="R80" i="8"/>
  <c r="R73" i="8"/>
  <c r="R65" i="8"/>
  <c r="R57" i="8"/>
  <c r="R49" i="8"/>
  <c r="R33" i="8"/>
  <c r="R17" i="8"/>
  <c r="R490" i="8"/>
  <c r="R340" i="8"/>
  <c r="R332" i="8"/>
  <c r="R324" i="8"/>
  <c r="R316" i="8"/>
  <c r="R308" i="8"/>
  <c r="R301" i="8"/>
  <c r="R285" i="8"/>
  <c r="R269" i="8"/>
  <c r="R253" i="8"/>
  <c r="R237" i="8"/>
  <c r="R221" i="8"/>
  <c r="R72" i="8"/>
  <c r="R64" i="8"/>
  <c r="R56" i="8"/>
  <c r="R48" i="8"/>
  <c r="R40" i="8"/>
  <c r="R32" i="8"/>
  <c r="R489" i="8"/>
  <c r="R474" i="8"/>
  <c r="R458" i="8"/>
  <c r="R442" i="8"/>
  <c r="R426" i="8"/>
  <c r="R410" i="8"/>
  <c r="R394" i="8"/>
  <c r="R378" i="8"/>
  <c r="R362" i="8"/>
  <c r="R346" i="8"/>
  <c r="R300" i="8"/>
  <c r="R284" i="8"/>
  <c r="R276" i="8"/>
  <c r="R268" i="8"/>
  <c r="R252" i="8"/>
  <c r="R244" i="8"/>
  <c r="R236" i="8"/>
  <c r="R220" i="8"/>
  <c r="R205" i="8"/>
  <c r="R189" i="8"/>
  <c r="R173" i="8"/>
  <c r="B42" i="6" a="1"/>
  <c r="B42" i="6" s="1"/>
  <c r="B41" i="6" a="1"/>
  <c r="B41" i="6" s="1"/>
  <c r="B40" i="6" a="1"/>
  <c r="B40" i="6" s="1"/>
  <c r="Q8" i="8" l="1"/>
  <c r="S957" i="4"/>
  <c r="V957" i="4" s="1"/>
  <c r="U953" i="4"/>
  <c r="R955" i="4"/>
  <c r="R967" i="4"/>
  <c r="X3" i="14"/>
  <c r="R41" i="8"/>
  <c r="R37" i="8"/>
  <c r="R16" i="8"/>
  <c r="S16" i="8" s="1"/>
  <c r="V16" i="8" s="1"/>
  <c r="R25" i="8"/>
  <c r="U25" i="8" s="1"/>
  <c r="R21" i="8"/>
  <c r="U21" i="8" s="1"/>
  <c r="R24" i="8"/>
  <c r="R105" i="4"/>
  <c r="R297" i="4"/>
  <c r="R681" i="4"/>
  <c r="R114" i="4"/>
  <c r="R306" i="4"/>
  <c r="R498" i="4"/>
  <c r="R914" i="4"/>
  <c r="R99" i="4"/>
  <c r="R291" i="4"/>
  <c r="R483" i="4"/>
  <c r="R675" i="4"/>
  <c r="R461" i="4"/>
  <c r="R653" i="4"/>
  <c r="R800" i="4"/>
  <c r="R134" i="4"/>
  <c r="R294" i="4"/>
  <c r="R454" i="4"/>
  <c r="R646" i="4"/>
  <c r="R774" i="4"/>
  <c r="R974" i="4"/>
  <c r="R680" i="4"/>
  <c r="R503" i="4"/>
  <c r="R9" i="4"/>
  <c r="R73" i="4"/>
  <c r="R137" i="4"/>
  <c r="R201" i="4"/>
  <c r="R233" i="4"/>
  <c r="R265" i="4"/>
  <c r="R329" i="4"/>
  <c r="R393" i="4"/>
  <c r="R457" i="4"/>
  <c r="R489" i="4"/>
  <c r="R521" i="4"/>
  <c r="R585" i="4"/>
  <c r="R617" i="4"/>
  <c r="R649" i="4"/>
  <c r="R713" i="4"/>
  <c r="R777" i="4"/>
  <c r="R841" i="4"/>
  <c r="R969" i="4"/>
  <c r="R1001" i="4"/>
  <c r="R160" i="4"/>
  <c r="R616" i="4"/>
  <c r="R840" i="4"/>
  <c r="R18" i="4"/>
  <c r="R82" i="4"/>
  <c r="R146" i="4"/>
  <c r="R274" i="4"/>
  <c r="R338" i="4"/>
  <c r="R402" i="4"/>
  <c r="R466" i="4"/>
  <c r="R530" i="4"/>
  <c r="R594" i="4"/>
  <c r="R722" i="4"/>
  <c r="R754" i="4"/>
  <c r="R786" i="4"/>
  <c r="R850" i="4"/>
  <c r="R882" i="4"/>
  <c r="R536" i="4"/>
  <c r="R992" i="4"/>
  <c r="R67" i="4"/>
  <c r="R131" i="4"/>
  <c r="R195" i="4"/>
  <c r="R259" i="4"/>
  <c r="R323" i="4"/>
  <c r="R387" i="4"/>
  <c r="R515" i="4"/>
  <c r="R579" i="4"/>
  <c r="R643" i="4"/>
  <c r="R707" i="4"/>
  <c r="R739" i="4"/>
  <c r="R771" i="4"/>
  <c r="R835" i="4"/>
  <c r="R867" i="4"/>
  <c r="R995" i="4"/>
  <c r="R344" i="4"/>
  <c r="R552" i="4"/>
  <c r="R768" i="4"/>
  <c r="R36" i="4"/>
  <c r="R68" i="4"/>
  <c r="R100" i="4"/>
  <c r="R132" i="4"/>
  <c r="R164" i="4"/>
  <c r="R196" i="4"/>
  <c r="R228" i="4"/>
  <c r="R260" i="4"/>
  <c r="R292" i="4"/>
  <c r="R324" i="4"/>
  <c r="R356" i="4"/>
  <c r="R388" i="4"/>
  <c r="R420" i="4"/>
  <c r="R452" i="4"/>
  <c r="R484" i="4"/>
  <c r="R516" i="4"/>
  <c r="R548" i="4"/>
  <c r="R580" i="4"/>
  <c r="R612" i="4"/>
  <c r="R644" i="4"/>
  <c r="R676" i="4"/>
  <c r="R708" i="4"/>
  <c r="R740" i="4"/>
  <c r="R772" i="4"/>
  <c r="R804" i="4"/>
  <c r="R836" i="4"/>
  <c r="R868" i="4"/>
  <c r="R900" i="4"/>
  <c r="R964" i="4"/>
  <c r="R208" i="4"/>
  <c r="R424" i="4"/>
  <c r="R648" i="4"/>
  <c r="R45" i="4"/>
  <c r="R109" i="4"/>
  <c r="R173" i="4"/>
  <c r="R205" i="4"/>
  <c r="R237" i="4"/>
  <c r="R301" i="4"/>
  <c r="R333" i="4"/>
  <c r="R365" i="4"/>
  <c r="R429" i="4"/>
  <c r="R493" i="4"/>
  <c r="R589" i="4"/>
  <c r="R621" i="4"/>
  <c r="R685" i="4"/>
  <c r="R717" i="4"/>
  <c r="R749" i="4"/>
  <c r="R781" i="4"/>
  <c r="R845" i="4"/>
  <c r="R877" i="4"/>
  <c r="R941" i="4"/>
  <c r="R973" i="4"/>
  <c r="R910" i="4"/>
  <c r="R966" i="4"/>
  <c r="R152" i="4"/>
  <c r="R352" i="4"/>
  <c r="R38" i="4"/>
  <c r="R70" i="4"/>
  <c r="R102" i="4"/>
  <c r="R678" i="4"/>
  <c r="R710" i="4"/>
  <c r="R806" i="4"/>
  <c r="R902" i="4"/>
  <c r="R168" i="4"/>
  <c r="R904" i="4"/>
  <c r="R23" i="4"/>
  <c r="R87" i="4"/>
  <c r="R151" i="4"/>
  <c r="R183" i="4"/>
  <c r="R215" i="4"/>
  <c r="R279" i="4"/>
  <c r="R343" i="4"/>
  <c r="R375" i="4"/>
  <c r="R407" i="4"/>
  <c r="R471" i="4"/>
  <c r="R535" i="4"/>
  <c r="R599" i="4"/>
  <c r="R631" i="4"/>
  <c r="R663" i="4"/>
  <c r="R727" i="4"/>
  <c r="R791" i="4"/>
  <c r="R855" i="4"/>
  <c r="R887" i="4"/>
  <c r="R392" i="4"/>
  <c r="R608" i="4"/>
  <c r="R832" i="4"/>
  <c r="R169" i="4"/>
  <c r="R361" i="4"/>
  <c r="R553" i="4"/>
  <c r="R905" i="4"/>
  <c r="R178" i="4"/>
  <c r="R370" i="4"/>
  <c r="R760" i="4"/>
  <c r="R899" i="4"/>
  <c r="R269" i="4"/>
  <c r="R262" i="4"/>
  <c r="R422" i="4"/>
  <c r="R614" i="4"/>
  <c r="R742" i="4"/>
  <c r="R440" i="4"/>
  <c r="R55" i="4"/>
  <c r="R311" i="4"/>
  <c r="R439" i="4"/>
  <c r="R567" i="4"/>
  <c r="R695" i="4"/>
  <c r="R823" i="4"/>
  <c r="R176" i="4"/>
  <c r="R17" i="4"/>
  <c r="R49" i="4"/>
  <c r="R81" i="4"/>
  <c r="R113" i="4"/>
  <c r="R145" i="4"/>
  <c r="R177" i="4"/>
  <c r="R209" i="4"/>
  <c r="R273" i="4"/>
  <c r="R305" i="4"/>
  <c r="R369" i="4"/>
  <c r="R433" i="4"/>
  <c r="R465" i="4"/>
  <c r="R529" i="4"/>
  <c r="R561" i="4"/>
  <c r="R689" i="4"/>
  <c r="R753" i="4"/>
  <c r="R817" i="4"/>
  <c r="R881" i="4"/>
  <c r="R977" i="4"/>
  <c r="R432" i="4"/>
  <c r="R58" i="4"/>
  <c r="R122" i="4"/>
  <c r="R186" i="4"/>
  <c r="R250" i="4"/>
  <c r="R314" i="4"/>
  <c r="R378" i="4"/>
  <c r="R442" i="4"/>
  <c r="R506" i="4"/>
  <c r="R570" i="4"/>
  <c r="R634" i="4"/>
  <c r="R698" i="4"/>
  <c r="R826" i="4"/>
  <c r="R922" i="4"/>
  <c r="R986" i="4"/>
  <c r="R816" i="4"/>
  <c r="R43" i="4"/>
  <c r="R107" i="4"/>
  <c r="R235" i="4"/>
  <c r="R299" i="4"/>
  <c r="R427" i="4"/>
  <c r="R555" i="4"/>
  <c r="R619" i="4"/>
  <c r="R651" i="4"/>
  <c r="R683" i="4"/>
  <c r="R715" i="4"/>
  <c r="R747" i="4"/>
  <c r="R779" i="4"/>
  <c r="R811" i="4"/>
  <c r="R907" i="4"/>
  <c r="R971" i="4"/>
  <c r="R1003" i="4"/>
  <c r="R184" i="4"/>
  <c r="R824" i="4"/>
  <c r="R940" i="4"/>
  <c r="R972" i="4"/>
  <c r="R1004" i="4"/>
  <c r="R936" i="4"/>
  <c r="R661" i="4"/>
  <c r="R725" i="4"/>
  <c r="R757" i="4"/>
  <c r="R789" i="4"/>
  <c r="R885" i="4"/>
  <c r="R917" i="4"/>
  <c r="R926" i="4"/>
  <c r="R982" i="4"/>
  <c r="R991" i="4"/>
  <c r="R632" i="4"/>
  <c r="R46" i="4"/>
  <c r="R110" i="4"/>
  <c r="R142" i="4"/>
  <c r="R174" i="4"/>
  <c r="R206" i="4"/>
  <c r="R238" i="4"/>
  <c r="R270" i="4"/>
  <c r="R302" i="4"/>
  <c r="R334" i="4"/>
  <c r="R366" i="4"/>
  <c r="R398" i="4"/>
  <c r="R430" i="4"/>
  <c r="R462" i="4"/>
  <c r="R654" i="4"/>
  <c r="R686" i="4"/>
  <c r="R718" i="4"/>
  <c r="R750" i="4"/>
  <c r="R782" i="4"/>
  <c r="R814" i="4"/>
  <c r="R918" i="4"/>
  <c r="R990" i="4"/>
  <c r="R504" i="4"/>
  <c r="R736" i="4"/>
  <c r="R63" i="4"/>
  <c r="R127" i="4"/>
  <c r="R191" i="4"/>
  <c r="R255" i="4"/>
  <c r="R319" i="4"/>
  <c r="R383" i="4"/>
  <c r="R447" i="4"/>
  <c r="R511" i="4"/>
  <c r="R575" i="4"/>
  <c r="R639" i="4"/>
  <c r="R703" i="4"/>
  <c r="R767" i="4"/>
  <c r="R831" i="4"/>
  <c r="R895" i="4"/>
  <c r="R927" i="4"/>
  <c r="R448" i="4"/>
  <c r="R864" i="4"/>
  <c r="R425" i="4"/>
  <c r="R873" i="4"/>
  <c r="R384" i="4"/>
  <c r="R562" i="4"/>
  <c r="R818" i="4"/>
  <c r="R312" i="4"/>
  <c r="R163" i="4"/>
  <c r="R355" i="4"/>
  <c r="R803" i="4"/>
  <c r="R525" i="4"/>
  <c r="R846" i="4"/>
  <c r="R1005" i="4"/>
  <c r="R230" i="4"/>
  <c r="R390" i="4"/>
  <c r="R550" i="4"/>
  <c r="R838" i="4"/>
  <c r="R119" i="4"/>
  <c r="R247" i="4"/>
  <c r="R241" i="4"/>
  <c r="R337" i="4"/>
  <c r="R401" i="4"/>
  <c r="R497" i="4"/>
  <c r="R593" i="4"/>
  <c r="R625" i="4"/>
  <c r="R657" i="4"/>
  <c r="R721" i="4"/>
  <c r="R785" i="4"/>
  <c r="R849" i="4"/>
  <c r="R913" i="4"/>
  <c r="R945" i="4"/>
  <c r="R40" i="4"/>
  <c r="R216" i="4"/>
  <c r="R672" i="4"/>
  <c r="R896" i="4"/>
  <c r="R26" i="4"/>
  <c r="R90" i="4"/>
  <c r="R154" i="4"/>
  <c r="R218" i="4"/>
  <c r="R282" i="4"/>
  <c r="R346" i="4"/>
  <c r="R410" i="4"/>
  <c r="R474" i="4"/>
  <c r="R538" i="4"/>
  <c r="R602" i="4"/>
  <c r="R666" i="4"/>
  <c r="R730" i="4"/>
  <c r="R762" i="4"/>
  <c r="R794" i="4"/>
  <c r="R858" i="4"/>
  <c r="R890" i="4"/>
  <c r="R954" i="4"/>
  <c r="R136" i="4"/>
  <c r="R360" i="4"/>
  <c r="R592" i="4"/>
  <c r="R11" i="4"/>
  <c r="R75" i="4"/>
  <c r="R139" i="4"/>
  <c r="R171" i="4"/>
  <c r="R203" i="4"/>
  <c r="R267" i="4"/>
  <c r="R331" i="4"/>
  <c r="R363" i="4"/>
  <c r="R395" i="4"/>
  <c r="R459" i="4"/>
  <c r="R491" i="4"/>
  <c r="R523" i="4"/>
  <c r="R587" i="4"/>
  <c r="R843" i="4"/>
  <c r="R875" i="4"/>
  <c r="R939" i="4"/>
  <c r="R400" i="4"/>
  <c r="R600" i="4"/>
  <c r="R12" i="4"/>
  <c r="R44" i="4"/>
  <c r="R76" i="4"/>
  <c r="R108" i="4"/>
  <c r="R140" i="4"/>
  <c r="R172" i="4"/>
  <c r="R204" i="4"/>
  <c r="R236" i="4"/>
  <c r="R268" i="4"/>
  <c r="R300" i="4"/>
  <c r="R332" i="4"/>
  <c r="R364" i="4"/>
  <c r="R396" i="4"/>
  <c r="R428" i="4"/>
  <c r="R460" i="4"/>
  <c r="R492" i="4"/>
  <c r="R524" i="4"/>
  <c r="R556" i="4"/>
  <c r="R588" i="4"/>
  <c r="R620" i="4"/>
  <c r="R652" i="4"/>
  <c r="R684" i="4"/>
  <c r="R716" i="4"/>
  <c r="R748" i="4"/>
  <c r="R780" i="4"/>
  <c r="R812" i="4"/>
  <c r="R844" i="4"/>
  <c r="R876" i="4"/>
  <c r="R908" i="4"/>
  <c r="R264" i="4"/>
  <c r="R472" i="4"/>
  <c r="R704" i="4"/>
  <c r="R21" i="4"/>
  <c r="R53" i="4"/>
  <c r="R85" i="4"/>
  <c r="R117" i="4"/>
  <c r="R149" i="4"/>
  <c r="R181" i="4"/>
  <c r="R213" i="4"/>
  <c r="R245" i="4"/>
  <c r="R277" i="4"/>
  <c r="R309" i="4"/>
  <c r="R341" i="4"/>
  <c r="R373" i="4"/>
  <c r="R405" i="4"/>
  <c r="R437" i="4"/>
  <c r="R469" i="4"/>
  <c r="R501" i="4"/>
  <c r="R533" i="4"/>
  <c r="R565" i="4"/>
  <c r="R597" i="4"/>
  <c r="R629" i="4"/>
  <c r="R693" i="4"/>
  <c r="R821" i="4"/>
  <c r="R853" i="4"/>
  <c r="R949" i="4"/>
  <c r="R981" i="4"/>
  <c r="R862" i="4"/>
  <c r="R192" i="4"/>
  <c r="R408" i="4"/>
  <c r="R856" i="4"/>
  <c r="R14" i="4"/>
  <c r="R78" i="4"/>
  <c r="R494" i="4"/>
  <c r="R526" i="4"/>
  <c r="R558" i="4"/>
  <c r="R590" i="4"/>
  <c r="R622" i="4"/>
  <c r="R854" i="4"/>
  <c r="R16" i="4"/>
  <c r="R232" i="4"/>
  <c r="R968" i="4"/>
  <c r="R31" i="4"/>
  <c r="R95" i="4"/>
  <c r="R159" i="4"/>
  <c r="R223" i="4"/>
  <c r="R287" i="4"/>
  <c r="R351" i="4"/>
  <c r="R415" i="4"/>
  <c r="R479" i="4"/>
  <c r="R543" i="4"/>
  <c r="R607" i="4"/>
  <c r="R671" i="4"/>
  <c r="R735" i="4"/>
  <c r="R799" i="4"/>
  <c r="R863" i="4"/>
  <c r="R32" i="4"/>
  <c r="R224" i="4"/>
  <c r="R664" i="4"/>
  <c r="R41" i="4"/>
  <c r="R745" i="4"/>
  <c r="R937" i="4"/>
  <c r="R210" i="4"/>
  <c r="R626" i="4"/>
  <c r="R946" i="4"/>
  <c r="R451" i="4"/>
  <c r="R611" i="4"/>
  <c r="R888" i="4"/>
  <c r="R397" i="4"/>
  <c r="R198" i="4"/>
  <c r="R326" i="4"/>
  <c r="R486" i="4"/>
  <c r="R999" i="4"/>
  <c r="R759" i="4"/>
  <c r="R25" i="4"/>
  <c r="R57" i="4"/>
  <c r="R89" i="4"/>
  <c r="R121" i="4"/>
  <c r="R185" i="4"/>
  <c r="R249" i="4"/>
  <c r="R281" i="4"/>
  <c r="R313" i="4"/>
  <c r="R345" i="4"/>
  <c r="R377" i="4"/>
  <c r="R441" i="4"/>
  <c r="R537" i="4"/>
  <c r="R601" i="4"/>
  <c r="R665" i="4"/>
  <c r="R697" i="4"/>
  <c r="R729" i="4"/>
  <c r="R761" i="4"/>
  <c r="R793" i="4"/>
  <c r="R825" i="4"/>
  <c r="R857" i="4"/>
  <c r="R889" i="4"/>
  <c r="R985" i="4"/>
  <c r="R496" i="4"/>
  <c r="R728" i="4"/>
  <c r="R66" i="4"/>
  <c r="R130" i="4"/>
  <c r="R194" i="4"/>
  <c r="R258" i="4"/>
  <c r="R290" i="4"/>
  <c r="R322" i="4"/>
  <c r="R354" i="4"/>
  <c r="R386" i="4"/>
  <c r="R450" i="4"/>
  <c r="R514" i="4"/>
  <c r="R578" i="4"/>
  <c r="R610" i="4"/>
  <c r="R642" i="4"/>
  <c r="R706" i="4"/>
  <c r="R802" i="4"/>
  <c r="R834" i="4"/>
  <c r="R898" i="4"/>
  <c r="R962" i="4"/>
  <c r="R880" i="4"/>
  <c r="R51" i="4"/>
  <c r="R83" i="4"/>
  <c r="R115" i="4"/>
  <c r="R179" i="4"/>
  <c r="R211" i="4"/>
  <c r="R243" i="4"/>
  <c r="R307" i="4"/>
  <c r="R371" i="4"/>
  <c r="R435" i="4"/>
  <c r="R467" i="4"/>
  <c r="R499" i="4"/>
  <c r="R563" i="4"/>
  <c r="R595" i="4"/>
  <c r="R627" i="4"/>
  <c r="R659" i="4"/>
  <c r="R883" i="4"/>
  <c r="R240" i="4"/>
  <c r="R872" i="4"/>
  <c r="R980" i="4"/>
  <c r="R56" i="4"/>
  <c r="R320" i="4"/>
  <c r="R752" i="4"/>
  <c r="R125" i="4"/>
  <c r="R189" i="4"/>
  <c r="R253" i="4"/>
  <c r="R317" i="4"/>
  <c r="R381" i="4"/>
  <c r="R445" i="4"/>
  <c r="R637" i="4"/>
  <c r="R669" i="4"/>
  <c r="R733" i="4"/>
  <c r="R765" i="4"/>
  <c r="R829" i="4"/>
  <c r="R861" i="4"/>
  <c r="R934" i="4"/>
  <c r="R998" i="4"/>
  <c r="R248" i="4"/>
  <c r="R688" i="4"/>
  <c r="R912" i="4"/>
  <c r="R54" i="4"/>
  <c r="R502" i="4"/>
  <c r="R534" i="4"/>
  <c r="R566" i="4"/>
  <c r="R598" i="4"/>
  <c r="R630" i="4"/>
  <c r="R662" i="4"/>
  <c r="R790" i="4"/>
  <c r="R870" i="4"/>
  <c r="R942" i="4"/>
  <c r="R943" i="4"/>
  <c r="R64" i="4"/>
  <c r="R568" i="4"/>
  <c r="R784" i="4"/>
  <c r="R7" i="4"/>
  <c r="R71" i="4"/>
  <c r="R135" i="4"/>
  <c r="R199" i="4"/>
  <c r="R263" i="4"/>
  <c r="R327" i="4"/>
  <c r="R391" i="4"/>
  <c r="R455" i="4"/>
  <c r="R519" i="4"/>
  <c r="R583" i="4"/>
  <c r="R647" i="4"/>
  <c r="R711" i="4"/>
  <c r="R775" i="4"/>
  <c r="R839" i="4"/>
  <c r="R935" i="4"/>
  <c r="R720" i="4"/>
  <c r="R920" i="4"/>
  <c r="R809" i="4"/>
  <c r="R690" i="4"/>
  <c r="R48" i="4"/>
  <c r="R419" i="4"/>
  <c r="R120" i="4"/>
  <c r="R141" i="4"/>
  <c r="R557" i="4"/>
  <c r="R909" i="4"/>
  <c r="R518" i="4"/>
  <c r="R919" i="4"/>
  <c r="R153" i="4"/>
  <c r="R217" i="4"/>
  <c r="R409" i="4"/>
  <c r="R473" i="4"/>
  <c r="R505" i="4"/>
  <c r="R569" i="4"/>
  <c r="R633" i="4"/>
  <c r="R921" i="4"/>
  <c r="R72" i="4"/>
  <c r="R272" i="4"/>
  <c r="R952" i="4"/>
  <c r="R34" i="4"/>
  <c r="R98" i="4"/>
  <c r="R162" i="4"/>
  <c r="R226" i="4"/>
  <c r="R418" i="4"/>
  <c r="R482" i="4"/>
  <c r="R546" i="4"/>
  <c r="R674" i="4"/>
  <c r="R738" i="4"/>
  <c r="R770" i="4"/>
  <c r="R866" i="4"/>
  <c r="R930" i="4"/>
  <c r="R994" i="4"/>
  <c r="R200" i="4"/>
  <c r="R416" i="4"/>
  <c r="R640" i="4"/>
  <c r="R19" i="4"/>
  <c r="R147" i="4"/>
  <c r="R275" i="4"/>
  <c r="R339" i="4"/>
  <c r="R403" i="4"/>
  <c r="R531" i="4"/>
  <c r="R691" i="4"/>
  <c r="R723" i="4"/>
  <c r="R755" i="4"/>
  <c r="R787" i="4"/>
  <c r="R819" i="4"/>
  <c r="R851" i="4"/>
  <c r="R915" i="4"/>
  <c r="R947" i="4"/>
  <c r="R979" i="4"/>
  <c r="R8" i="4"/>
  <c r="R456" i="4"/>
  <c r="R656" i="4"/>
  <c r="R20" i="4"/>
  <c r="R52" i="4"/>
  <c r="R84" i="4"/>
  <c r="R116" i="4"/>
  <c r="R148" i="4"/>
  <c r="R180" i="4"/>
  <c r="R212" i="4"/>
  <c r="R244" i="4"/>
  <c r="R276" i="4"/>
  <c r="R308" i="4"/>
  <c r="R340" i="4"/>
  <c r="R372" i="4"/>
  <c r="R404" i="4"/>
  <c r="R436" i="4"/>
  <c r="R468" i="4"/>
  <c r="R500" i="4"/>
  <c r="R532" i="4"/>
  <c r="R564" i="4"/>
  <c r="R596" i="4"/>
  <c r="R628" i="4"/>
  <c r="R660" i="4"/>
  <c r="R692" i="4"/>
  <c r="R724" i="4"/>
  <c r="R756" i="4"/>
  <c r="R788" i="4"/>
  <c r="R820" i="4"/>
  <c r="R852" i="4"/>
  <c r="R884" i="4"/>
  <c r="R916" i="4"/>
  <c r="R948" i="4"/>
  <c r="R528" i="4"/>
  <c r="R1000" i="4"/>
  <c r="R29" i="4"/>
  <c r="R61" i="4"/>
  <c r="R93" i="4"/>
  <c r="R157" i="4"/>
  <c r="R221" i="4"/>
  <c r="R285" i="4"/>
  <c r="R349" i="4"/>
  <c r="R413" i="4"/>
  <c r="R477" i="4"/>
  <c r="R509" i="4"/>
  <c r="R541" i="4"/>
  <c r="R573" i="4"/>
  <c r="R605" i="4"/>
  <c r="R701" i="4"/>
  <c r="R797" i="4"/>
  <c r="R893" i="4"/>
  <c r="R925" i="4"/>
  <c r="R989" i="4"/>
  <c r="R878" i="4"/>
  <c r="R24" i="4"/>
  <c r="R464" i="4"/>
  <c r="R22" i="4"/>
  <c r="R86" i="4"/>
  <c r="R118" i="4"/>
  <c r="R150" i="4"/>
  <c r="R182" i="4"/>
  <c r="R214" i="4"/>
  <c r="R246" i="4"/>
  <c r="R278" i="4"/>
  <c r="R310" i="4"/>
  <c r="R342" i="4"/>
  <c r="R374" i="4"/>
  <c r="R406" i="4"/>
  <c r="R438" i="4"/>
  <c r="R470" i="4"/>
  <c r="R694" i="4"/>
  <c r="R726" i="4"/>
  <c r="R758" i="4"/>
  <c r="R822" i="4"/>
  <c r="R304" i="4"/>
  <c r="R39" i="4"/>
  <c r="R103" i="4"/>
  <c r="R167" i="4"/>
  <c r="R231" i="4"/>
  <c r="R295" i="4"/>
  <c r="R359" i="4"/>
  <c r="R423" i="4"/>
  <c r="R487" i="4"/>
  <c r="R551" i="4"/>
  <c r="R615" i="4"/>
  <c r="R679" i="4"/>
  <c r="R743" i="4"/>
  <c r="R807" i="4"/>
  <c r="R871" i="4"/>
  <c r="R903" i="4"/>
  <c r="R80" i="4"/>
  <c r="R280" i="4"/>
  <c r="R488" i="4"/>
  <c r="R50" i="4"/>
  <c r="R242" i="4"/>
  <c r="R434" i="4"/>
  <c r="R658" i="4"/>
  <c r="R978" i="4"/>
  <c r="R35" i="4"/>
  <c r="R227" i="4"/>
  <c r="R547" i="4"/>
  <c r="R931" i="4"/>
  <c r="R976" i="4"/>
  <c r="R996" i="4"/>
  <c r="R77" i="4"/>
  <c r="R813" i="4"/>
  <c r="R975" i="4"/>
  <c r="R358" i="4"/>
  <c r="S963" i="4"/>
  <c r="V963" i="4" s="1"/>
  <c r="W963" i="4" s="1"/>
  <c r="X963" i="4" s="1"/>
  <c r="R33" i="4"/>
  <c r="R97" i="4"/>
  <c r="R129" i="4"/>
  <c r="R161" i="4"/>
  <c r="R193" i="4"/>
  <c r="R225" i="4"/>
  <c r="R257" i="4"/>
  <c r="R289" i="4"/>
  <c r="R353" i="4"/>
  <c r="R385" i="4"/>
  <c r="R417" i="4"/>
  <c r="R481" i="4"/>
  <c r="R513" i="4"/>
  <c r="R545" i="4"/>
  <c r="R577" i="4"/>
  <c r="R609" i="4"/>
  <c r="R641" i="4"/>
  <c r="R737" i="4"/>
  <c r="R801" i="4"/>
  <c r="R833" i="4"/>
  <c r="R865" i="4"/>
  <c r="R897" i="4"/>
  <c r="R929" i="4"/>
  <c r="R961" i="4"/>
  <c r="R993" i="4"/>
  <c r="R560" i="4"/>
  <c r="R10" i="4"/>
  <c r="R42" i="4"/>
  <c r="R74" i="4"/>
  <c r="R106" i="4"/>
  <c r="R138" i="4"/>
  <c r="R170" i="4"/>
  <c r="R202" i="4"/>
  <c r="R234" i="4"/>
  <c r="R266" i="4"/>
  <c r="R298" i="4"/>
  <c r="R330" i="4"/>
  <c r="R362" i="4"/>
  <c r="R394" i="4"/>
  <c r="R426" i="4"/>
  <c r="R458" i="4"/>
  <c r="R490" i="4"/>
  <c r="R522" i="4"/>
  <c r="R554" i="4"/>
  <c r="R586" i="4"/>
  <c r="R618" i="4"/>
  <c r="R650" i="4"/>
  <c r="R682" i="4"/>
  <c r="R714" i="4"/>
  <c r="R746" i="4"/>
  <c r="R810" i="4"/>
  <c r="R842" i="4"/>
  <c r="R906" i="4"/>
  <c r="R938" i="4"/>
  <c r="R970" i="4"/>
  <c r="R256" i="4"/>
  <c r="R696" i="4"/>
  <c r="R27" i="4"/>
  <c r="R59" i="4"/>
  <c r="R91" i="4"/>
  <c r="R123" i="4"/>
  <c r="R155" i="4"/>
  <c r="R187" i="4"/>
  <c r="R219" i="4"/>
  <c r="R251" i="4"/>
  <c r="R283" i="4"/>
  <c r="R315" i="4"/>
  <c r="R347" i="4"/>
  <c r="R379" i="4"/>
  <c r="R411" i="4"/>
  <c r="R443" i="4"/>
  <c r="R475" i="4"/>
  <c r="R507" i="4"/>
  <c r="R539" i="4"/>
  <c r="R571" i="4"/>
  <c r="R603" i="4"/>
  <c r="R635" i="4"/>
  <c r="R699" i="4"/>
  <c r="R731" i="4"/>
  <c r="R763" i="4"/>
  <c r="R795" i="4"/>
  <c r="R827" i="4"/>
  <c r="R859" i="4"/>
  <c r="R891" i="4"/>
  <c r="R928" i="4"/>
  <c r="R956" i="4"/>
  <c r="R988" i="4"/>
  <c r="R368" i="4"/>
  <c r="R808" i="4"/>
  <c r="R69" i="4"/>
  <c r="R133" i="4"/>
  <c r="R197" i="4"/>
  <c r="R229" i="4"/>
  <c r="R261" i="4"/>
  <c r="R325" i="4"/>
  <c r="R389" i="4"/>
  <c r="R453" i="4"/>
  <c r="R485" i="4"/>
  <c r="R517" i="4"/>
  <c r="R581" i="4"/>
  <c r="R645" i="4"/>
  <c r="R677" i="4"/>
  <c r="R709" i="4"/>
  <c r="R741" i="4"/>
  <c r="R773" i="4"/>
  <c r="R805" i="4"/>
  <c r="R837" i="4"/>
  <c r="R869" i="4"/>
  <c r="R901" i="4"/>
  <c r="R965" i="4"/>
  <c r="R950" i="4"/>
  <c r="R744" i="4"/>
  <c r="R960" i="4"/>
  <c r="R30" i="4"/>
  <c r="R62" i="4"/>
  <c r="R94" i="4"/>
  <c r="R126" i="4"/>
  <c r="R158" i="4"/>
  <c r="R190" i="4"/>
  <c r="R222" i="4"/>
  <c r="R254" i="4"/>
  <c r="R286" i="4"/>
  <c r="R318" i="4"/>
  <c r="R350" i="4"/>
  <c r="R382" i="4"/>
  <c r="R414" i="4"/>
  <c r="R446" i="4"/>
  <c r="R478" i="4"/>
  <c r="R510" i="4"/>
  <c r="R542" i="4"/>
  <c r="R574" i="4"/>
  <c r="R606" i="4"/>
  <c r="R638" i="4"/>
  <c r="R670" i="4"/>
  <c r="R798" i="4"/>
  <c r="R958" i="4"/>
  <c r="R112" i="4"/>
  <c r="R376" i="4"/>
  <c r="R624" i="4"/>
  <c r="R848" i="4"/>
  <c r="R79" i="4"/>
  <c r="R143" i="4"/>
  <c r="R207" i="4"/>
  <c r="R335" i="4"/>
  <c r="R463" i="4"/>
  <c r="R527" i="4"/>
  <c r="R655" i="4"/>
  <c r="R719" i="4"/>
  <c r="R959" i="4"/>
  <c r="R984" i="4"/>
  <c r="R932" i="4"/>
  <c r="R13" i="4"/>
  <c r="R576" i="4"/>
  <c r="R166" i="4"/>
  <c r="R582" i="4"/>
  <c r="R983" i="4"/>
  <c r="R65" i="4"/>
  <c r="R321" i="4"/>
  <c r="R449" i="4"/>
  <c r="R673" i="4"/>
  <c r="R705" i="4"/>
  <c r="R769" i="4"/>
  <c r="R104" i="4"/>
  <c r="R328" i="4"/>
  <c r="R792" i="4"/>
  <c r="R778" i="4"/>
  <c r="R874" i="4"/>
  <c r="R1002" i="4"/>
  <c r="R480" i="4"/>
  <c r="R944" i="4"/>
  <c r="R667" i="4"/>
  <c r="R923" i="4"/>
  <c r="R987" i="4"/>
  <c r="R88" i="4"/>
  <c r="R288" i="4"/>
  <c r="R512" i="4"/>
  <c r="R712" i="4"/>
  <c r="R28" i="4"/>
  <c r="R60" i="4"/>
  <c r="R92" i="4"/>
  <c r="R124" i="4"/>
  <c r="R156" i="4"/>
  <c r="R188" i="4"/>
  <c r="R220" i="4"/>
  <c r="R252" i="4"/>
  <c r="R284" i="4"/>
  <c r="R316" i="4"/>
  <c r="R348" i="4"/>
  <c r="R380" i="4"/>
  <c r="R412" i="4"/>
  <c r="R444" i="4"/>
  <c r="R476" i="4"/>
  <c r="R508" i="4"/>
  <c r="R540" i="4"/>
  <c r="R572" i="4"/>
  <c r="R604" i="4"/>
  <c r="R636" i="4"/>
  <c r="R668" i="4"/>
  <c r="R700" i="4"/>
  <c r="R732" i="4"/>
  <c r="R764" i="4"/>
  <c r="R796" i="4"/>
  <c r="R828" i="4"/>
  <c r="R860" i="4"/>
  <c r="R892" i="4"/>
  <c r="R924" i="4"/>
  <c r="R144" i="4"/>
  <c r="R584" i="4"/>
  <c r="R6" i="4"/>
  <c r="R37" i="4"/>
  <c r="R101" i="4"/>
  <c r="R165" i="4"/>
  <c r="R293" i="4"/>
  <c r="R357" i="4"/>
  <c r="R421" i="4"/>
  <c r="R549" i="4"/>
  <c r="R613" i="4"/>
  <c r="R933" i="4"/>
  <c r="R997" i="4"/>
  <c r="R894" i="4"/>
  <c r="R951" i="4"/>
  <c r="R96" i="4"/>
  <c r="R296" i="4"/>
  <c r="R520" i="4"/>
  <c r="R702" i="4"/>
  <c r="R734" i="4"/>
  <c r="R766" i="4"/>
  <c r="R830" i="4"/>
  <c r="R886" i="4"/>
  <c r="R15" i="4"/>
  <c r="R47" i="4"/>
  <c r="R111" i="4"/>
  <c r="R175" i="4"/>
  <c r="R239" i="4"/>
  <c r="R271" i="4"/>
  <c r="R303" i="4"/>
  <c r="R367" i="4"/>
  <c r="R399" i="4"/>
  <c r="R431" i="4"/>
  <c r="R495" i="4"/>
  <c r="R559" i="4"/>
  <c r="R591" i="4"/>
  <c r="R623" i="4"/>
  <c r="R687" i="4"/>
  <c r="R751" i="4"/>
  <c r="R783" i="4"/>
  <c r="R815" i="4"/>
  <c r="R847" i="4"/>
  <c r="R879" i="4"/>
  <c r="R911" i="4"/>
  <c r="R128" i="4"/>
  <c r="R336" i="4"/>
  <c r="R544" i="4"/>
  <c r="R776" i="4"/>
  <c r="T963" i="4"/>
  <c r="W953" i="4"/>
  <c r="X953" i="4" s="1"/>
  <c r="T957" i="4"/>
  <c r="T953" i="4"/>
  <c r="W957" i="4"/>
  <c r="X957" i="4" s="1"/>
  <c r="U346" i="8"/>
  <c r="S346" i="8"/>
  <c r="V346" i="8" s="1"/>
  <c r="U205" i="8"/>
  <c r="S205" i="8"/>
  <c r="V205" i="8" s="1"/>
  <c r="U410" i="8"/>
  <c r="S410" i="8"/>
  <c r="V410" i="8" s="1"/>
  <c r="U220" i="8"/>
  <c r="S220" i="8"/>
  <c r="V220" i="8" s="1"/>
  <c r="T220" i="8"/>
  <c r="R315" i="8"/>
  <c r="U173" i="8"/>
  <c r="S173" i="8"/>
  <c r="V173" i="8" s="1"/>
  <c r="U378" i="8"/>
  <c r="S378" i="8"/>
  <c r="V378" i="8" s="1"/>
  <c r="U252" i="8"/>
  <c r="S252" i="8"/>
  <c r="V252" i="8" s="1"/>
  <c r="S332" i="8"/>
  <c r="V332" i="8" s="1"/>
  <c r="U332" i="8"/>
  <c r="R395" i="8"/>
  <c r="U65" i="8"/>
  <c r="S65" i="8"/>
  <c r="V65" i="8" s="1"/>
  <c r="U317" i="8"/>
  <c r="S317" i="8"/>
  <c r="V317" i="8" s="1"/>
  <c r="U444" i="8"/>
  <c r="S444" i="8"/>
  <c r="V444" i="8" s="1"/>
  <c r="S97" i="8"/>
  <c r="V97" i="8" s="1"/>
  <c r="U97" i="8"/>
  <c r="S129" i="8"/>
  <c r="V129" i="8" s="1"/>
  <c r="U129" i="8"/>
  <c r="U192" i="8"/>
  <c r="S192" i="8"/>
  <c r="V192" i="8" s="1"/>
  <c r="R753" i="8"/>
  <c r="U189" i="8"/>
  <c r="S189" i="8"/>
  <c r="V189" i="8" s="1"/>
  <c r="U474" i="8"/>
  <c r="S474" i="8"/>
  <c r="V474" i="8" s="1"/>
  <c r="U269" i="8"/>
  <c r="S269" i="8"/>
  <c r="V269" i="8" s="1"/>
  <c r="U33" i="8"/>
  <c r="S33" i="8"/>
  <c r="V33" i="8" s="1"/>
  <c r="S160" i="8"/>
  <c r="V160" i="8" s="1"/>
  <c r="U160" i="8"/>
  <c r="U348" i="8"/>
  <c r="S348" i="8"/>
  <c r="V348" i="8" s="1"/>
  <c r="U476" i="8"/>
  <c r="S476" i="8"/>
  <c r="V476" i="8" s="1"/>
  <c r="R34" i="8"/>
  <c r="R66" i="8"/>
  <c r="S161" i="8"/>
  <c r="V161" i="8" s="1"/>
  <c r="U161" i="8"/>
  <c r="T192" i="8"/>
  <c r="U442" i="8"/>
  <c r="S442" i="8"/>
  <c r="V442" i="8" s="1"/>
  <c r="U237" i="8"/>
  <c r="S237" i="8"/>
  <c r="V237" i="8" s="1"/>
  <c r="U490" i="8"/>
  <c r="S490" i="8"/>
  <c r="S128" i="8"/>
  <c r="V128" i="8" s="1"/>
  <c r="U128" i="8"/>
  <c r="U380" i="8"/>
  <c r="S380" i="8"/>
  <c r="V380" i="8" s="1"/>
  <c r="R197" i="8"/>
  <c r="R323" i="8"/>
  <c r="R354" i="8"/>
  <c r="R386" i="8"/>
  <c r="R418" i="8"/>
  <c r="R450" i="8"/>
  <c r="R481" i="8"/>
  <c r="U284" i="8"/>
  <c r="S284" i="8"/>
  <c r="V284" i="8" s="1"/>
  <c r="U48" i="8"/>
  <c r="S48" i="8"/>
  <c r="V48" i="8" s="1"/>
  <c r="U301" i="8"/>
  <c r="S301" i="8"/>
  <c r="V301" i="8" s="1"/>
  <c r="R427" i="8"/>
  <c r="R459" i="8"/>
  <c r="U96" i="8"/>
  <c r="S96" i="8"/>
  <c r="V96" i="8" s="1"/>
  <c r="U412" i="8"/>
  <c r="S412" i="8"/>
  <c r="U268" i="8"/>
  <c r="S268" i="8"/>
  <c r="V268" i="8" s="1"/>
  <c r="U362" i="8"/>
  <c r="S362" i="8"/>
  <c r="V362" i="8" s="1"/>
  <c r="U426" i="8"/>
  <c r="S426" i="8"/>
  <c r="V426" i="8" s="1"/>
  <c r="U489" i="8"/>
  <c r="S489" i="8"/>
  <c r="V489" i="8" s="1"/>
  <c r="U64" i="8"/>
  <c r="S64" i="8"/>
  <c r="V64" i="8" s="1"/>
  <c r="U253" i="8"/>
  <c r="S253" i="8"/>
  <c r="V253" i="8" s="1"/>
  <c r="U316" i="8"/>
  <c r="S316" i="8"/>
  <c r="V316" i="8" s="1"/>
  <c r="R347" i="8"/>
  <c r="R379" i="8"/>
  <c r="R411" i="8"/>
  <c r="R443" i="8"/>
  <c r="U49" i="8"/>
  <c r="S49" i="8"/>
  <c r="V49" i="8" s="1"/>
  <c r="U112" i="8"/>
  <c r="S112" i="8"/>
  <c r="S333" i="8"/>
  <c r="V333" i="8" s="1"/>
  <c r="U333" i="8"/>
  <c r="U396" i="8"/>
  <c r="S396" i="8"/>
  <c r="V396" i="8" s="1"/>
  <c r="U460" i="8"/>
  <c r="S460" i="8"/>
  <c r="V460" i="8" s="1"/>
  <c r="R18" i="8"/>
  <c r="R50" i="8"/>
  <c r="U145" i="8"/>
  <c r="S145" i="8"/>
  <c r="V145" i="8" s="1"/>
  <c r="U176" i="8"/>
  <c r="S176" i="8"/>
  <c r="V176" i="8" s="1"/>
  <c r="U365" i="8"/>
  <c r="S365" i="8"/>
  <c r="V365" i="8" s="1"/>
  <c r="U429" i="8"/>
  <c r="S429" i="8"/>
  <c r="V429" i="8" s="1"/>
  <c r="S138" i="8"/>
  <c r="V138" i="8" s="1"/>
  <c r="U138" i="8"/>
  <c r="U240" i="8"/>
  <c r="S240" i="8"/>
  <c r="V240" i="8" s="1"/>
  <c r="U304" i="8"/>
  <c r="S304" i="8"/>
  <c r="V304" i="8" s="1"/>
  <c r="U186" i="8"/>
  <c r="S186" i="8"/>
  <c r="V186" i="8" s="1"/>
  <c r="R217" i="8"/>
  <c r="R249" i="8"/>
  <c r="R281" i="8"/>
  <c r="S45" i="8"/>
  <c r="V45" i="8" s="1"/>
  <c r="U45" i="8"/>
  <c r="U108" i="8"/>
  <c r="S108" i="8"/>
  <c r="V108" i="8" s="1"/>
  <c r="R211" i="8"/>
  <c r="R274" i="8"/>
  <c r="S352" i="8"/>
  <c r="V352" i="8" s="1"/>
  <c r="U352" i="8"/>
  <c r="U416" i="8"/>
  <c r="S416" i="8"/>
  <c r="V416" i="8" s="1"/>
  <c r="U109" i="8"/>
  <c r="S109" i="8"/>
  <c r="V109" i="8" s="1"/>
  <c r="U172" i="8"/>
  <c r="S172" i="8"/>
  <c r="V172" i="8" s="1"/>
  <c r="U330" i="8"/>
  <c r="S330" i="8"/>
  <c r="U457" i="8"/>
  <c r="S457" i="8"/>
  <c r="V457" i="8" s="1"/>
  <c r="U344" i="8"/>
  <c r="S344" i="8"/>
  <c r="V344" i="8" s="1"/>
  <c r="R605" i="8"/>
  <c r="R689" i="8"/>
  <c r="R720" i="8"/>
  <c r="R853" i="8"/>
  <c r="S884" i="8"/>
  <c r="V884" i="8" s="1"/>
  <c r="U884" i="8"/>
  <c r="U916" i="8"/>
  <c r="S916" i="8"/>
  <c r="V916" i="8" s="1"/>
  <c r="U512" i="8"/>
  <c r="S512" i="8"/>
  <c r="R644" i="8"/>
  <c r="R675" i="8"/>
  <c r="R705" i="8"/>
  <c r="U736" i="8"/>
  <c r="S736" i="8"/>
  <c r="V736" i="8" s="1"/>
  <c r="R768" i="8"/>
  <c r="R800" i="8"/>
  <c r="R901" i="8"/>
  <c r="U932" i="8"/>
  <c r="S932" i="8"/>
  <c r="U963" i="8"/>
  <c r="S963" i="8"/>
  <c r="V963" i="8" s="1"/>
  <c r="R994" i="8"/>
  <c r="R520" i="8"/>
  <c r="R552" i="8"/>
  <c r="R584" i="8"/>
  <c r="R645" i="8"/>
  <c r="R676" i="8"/>
  <c r="R706" i="8"/>
  <c r="R737" i="8"/>
  <c r="U769" i="8"/>
  <c r="S769" i="8"/>
  <c r="V769" i="8" s="1"/>
  <c r="U236" i="8"/>
  <c r="S236" i="8"/>
  <c r="V236" i="8" s="1"/>
  <c r="U300" i="8"/>
  <c r="S300" i="8"/>
  <c r="V300" i="8" s="1"/>
  <c r="U394" i="8"/>
  <c r="S394" i="8"/>
  <c r="V394" i="8" s="1"/>
  <c r="U458" i="8"/>
  <c r="S458" i="8"/>
  <c r="V458" i="8" s="1"/>
  <c r="U32" i="8"/>
  <c r="S32" i="8"/>
  <c r="V32" i="8" s="1"/>
  <c r="S221" i="8"/>
  <c r="U221" i="8"/>
  <c r="U285" i="8"/>
  <c r="S285" i="8"/>
  <c r="V285" i="8" s="1"/>
  <c r="S17" i="8"/>
  <c r="V17" i="8" s="1"/>
  <c r="U17" i="8"/>
  <c r="U80" i="8"/>
  <c r="S80" i="8"/>
  <c r="V80" i="8" s="1"/>
  <c r="U144" i="8"/>
  <c r="S144" i="8"/>
  <c r="V144" i="8" s="1"/>
  <c r="U364" i="8"/>
  <c r="S364" i="8"/>
  <c r="V364" i="8" s="1"/>
  <c r="S428" i="8"/>
  <c r="V428" i="8" s="1"/>
  <c r="U428" i="8"/>
  <c r="U81" i="8"/>
  <c r="S81" i="8"/>
  <c r="V81" i="8" s="1"/>
  <c r="U113" i="8"/>
  <c r="S113" i="8"/>
  <c r="V113" i="8" s="1"/>
  <c r="S208" i="8"/>
  <c r="V208" i="8" s="1"/>
  <c r="U208" i="8"/>
  <c r="U397" i="8"/>
  <c r="S397" i="8"/>
  <c r="U461" i="8"/>
  <c r="S461" i="8"/>
  <c r="V461" i="8" s="1"/>
  <c r="R35" i="8"/>
  <c r="R67" i="8"/>
  <c r="R106" i="8"/>
  <c r="U170" i="8"/>
  <c r="S170" i="8"/>
  <c r="V170" i="8" s="1"/>
  <c r="R201" i="8"/>
  <c r="U272" i="8"/>
  <c r="S272" i="8"/>
  <c r="V272" i="8" s="1"/>
  <c r="U501" i="8"/>
  <c r="S501" i="8"/>
  <c r="V501" i="8" s="1"/>
  <c r="R20" i="8"/>
  <c r="R52" i="8"/>
  <c r="R83" i="8"/>
  <c r="R115" i="8"/>
  <c r="R147" i="8"/>
  <c r="U320" i="8"/>
  <c r="S320" i="8"/>
  <c r="V320" i="8" s="1"/>
  <c r="R516" i="8"/>
  <c r="R76" i="8"/>
  <c r="U140" i="8"/>
  <c r="S140" i="8"/>
  <c r="R179" i="8"/>
  <c r="R242" i="8"/>
  <c r="R313" i="8"/>
  <c r="U384" i="8"/>
  <c r="S384" i="8"/>
  <c r="V384" i="8" s="1"/>
  <c r="U448" i="8"/>
  <c r="S448" i="8"/>
  <c r="V448" i="8" s="1"/>
  <c r="U77" i="8"/>
  <c r="S77" i="8"/>
  <c r="V77" i="8" s="1"/>
  <c r="U141" i="8"/>
  <c r="S141" i="8"/>
  <c r="V141" i="8" s="1"/>
  <c r="U204" i="8"/>
  <c r="S204" i="8"/>
  <c r="R299" i="8"/>
  <c r="R361" i="8"/>
  <c r="R393" i="8"/>
  <c r="R425" i="8"/>
  <c r="U488" i="8"/>
  <c r="S488" i="8"/>
  <c r="U658" i="8"/>
  <c r="S658" i="8"/>
  <c r="V658" i="8" s="1"/>
  <c r="T658" i="8"/>
  <c r="S985" i="8"/>
  <c r="V985" i="8" s="1"/>
  <c r="U985" i="8"/>
  <c r="R181" i="8"/>
  <c r="S244" i="8"/>
  <c r="V244" i="8" s="1"/>
  <c r="U244" i="8"/>
  <c r="R307" i="8"/>
  <c r="R370" i="8"/>
  <c r="R434" i="8"/>
  <c r="U40" i="8"/>
  <c r="S40" i="8"/>
  <c r="S324" i="8"/>
  <c r="V324" i="8" s="1"/>
  <c r="U324" i="8"/>
  <c r="R355" i="8"/>
  <c r="R419" i="8"/>
  <c r="R482" i="8"/>
  <c r="U88" i="8"/>
  <c r="S88" i="8"/>
  <c r="V88" i="8" s="1"/>
  <c r="U152" i="8"/>
  <c r="S152" i="8"/>
  <c r="V152" i="8" s="1"/>
  <c r="R341" i="8"/>
  <c r="U404" i="8"/>
  <c r="S404" i="8"/>
  <c r="U468" i="8"/>
  <c r="S468" i="8"/>
  <c r="U89" i="8"/>
  <c r="S89" i="8"/>
  <c r="V89" i="8" s="1"/>
  <c r="U184" i="8"/>
  <c r="S184" i="8"/>
  <c r="V184" i="8" s="1"/>
  <c r="U500" i="8"/>
  <c r="S500" i="8"/>
  <c r="V500" i="8" s="1"/>
  <c r="U177" i="8"/>
  <c r="S177" i="8"/>
  <c r="V177" i="8" s="1"/>
  <c r="U248" i="8"/>
  <c r="S248" i="8"/>
  <c r="V248" i="8" s="1"/>
  <c r="U508" i="8"/>
  <c r="S508" i="8"/>
  <c r="R60" i="8"/>
  <c r="U225" i="8"/>
  <c r="S225" i="8"/>
  <c r="U289" i="8"/>
  <c r="S289" i="8"/>
  <c r="V289" i="8" s="1"/>
  <c r="U148" i="8"/>
  <c r="S148" i="8"/>
  <c r="V148" i="8" s="1"/>
  <c r="R187" i="8"/>
  <c r="U250" i="8"/>
  <c r="S250" i="8"/>
  <c r="V250" i="8" s="1"/>
  <c r="U321" i="8"/>
  <c r="S321" i="8"/>
  <c r="U392" i="8"/>
  <c r="S392" i="8"/>
  <c r="U456" i="8"/>
  <c r="S456" i="8"/>
  <c r="V456" i="8" s="1"/>
  <c r="R517" i="8"/>
  <c r="U117" i="8"/>
  <c r="S117" i="8"/>
  <c r="V117" i="8" s="1"/>
  <c r="R149" i="8"/>
  <c r="S212" i="8"/>
  <c r="V212" i="8" s="1"/>
  <c r="U212" i="8"/>
  <c r="R243" i="8"/>
  <c r="R275" i="8"/>
  <c r="R306" i="8"/>
  <c r="R338" i="8"/>
  <c r="U401" i="8"/>
  <c r="S401" i="8"/>
  <c r="V401" i="8" s="1"/>
  <c r="U496" i="8"/>
  <c r="S496" i="8"/>
  <c r="V496" i="8" s="1"/>
  <c r="R620" i="8"/>
  <c r="R666" i="8"/>
  <c r="U892" i="8"/>
  <c r="S892" i="8"/>
  <c r="R962" i="8"/>
  <c r="U993" i="8"/>
  <c r="W993" i="8" s="1"/>
  <c r="X993" i="8" s="1"/>
  <c r="S993" i="8"/>
  <c r="V993" i="8" s="1"/>
  <c r="R613" i="8"/>
  <c r="R651" i="8"/>
  <c r="R682" i="8"/>
  <c r="S713" i="8"/>
  <c r="V713" i="8" s="1"/>
  <c r="U713" i="8"/>
  <c r="R744" i="8"/>
  <c r="R776" i="8"/>
  <c r="R808" i="8"/>
  <c r="R877" i="8"/>
  <c r="U909" i="8"/>
  <c r="S909" i="8"/>
  <c r="V909" i="8" s="1"/>
  <c r="S971" i="8"/>
  <c r="V971" i="8" s="1"/>
  <c r="U971" i="8"/>
  <c r="R1002" i="8"/>
  <c r="R528" i="8"/>
  <c r="R560" i="8"/>
  <c r="R592" i="8"/>
  <c r="R652" i="8"/>
  <c r="R683" i="8"/>
  <c r="R714" i="8"/>
  <c r="U745" i="8"/>
  <c r="S745" i="8"/>
  <c r="R777" i="8"/>
  <c r="R809" i="8"/>
  <c r="R840" i="8"/>
  <c r="U933" i="8"/>
  <c r="S933" i="8"/>
  <c r="V933" i="8" s="1"/>
  <c r="U964" i="8"/>
  <c r="S964" i="8"/>
  <c r="V964" i="8" s="1"/>
  <c r="U995" i="8"/>
  <c r="S995" i="8"/>
  <c r="V995" i="8" s="1"/>
  <c r="R213" i="8"/>
  <c r="U276" i="8"/>
  <c r="S276" i="8"/>
  <c r="R339" i="8"/>
  <c r="R402" i="8"/>
  <c r="R466" i="8"/>
  <c r="R497" i="8"/>
  <c r="U72" i="8"/>
  <c r="S72" i="8"/>
  <c r="V72" i="8" s="1"/>
  <c r="R229" i="8"/>
  <c r="R261" i="8"/>
  <c r="R293" i="8"/>
  <c r="S57" i="8"/>
  <c r="V57" i="8" s="1"/>
  <c r="U57" i="8"/>
  <c r="S120" i="8"/>
  <c r="V120" i="8" s="1"/>
  <c r="U120" i="8"/>
  <c r="R309" i="8"/>
  <c r="U372" i="8"/>
  <c r="S372" i="8"/>
  <c r="V372" i="8" s="1"/>
  <c r="U436" i="8"/>
  <c r="S436" i="8"/>
  <c r="V436" i="8" s="1"/>
  <c r="R26" i="8"/>
  <c r="R58" i="8"/>
  <c r="U121" i="8"/>
  <c r="S121" i="8"/>
  <c r="V121" i="8" s="1"/>
  <c r="R153" i="8"/>
  <c r="U216" i="8"/>
  <c r="W216" i="8" s="1"/>
  <c r="X216" i="8" s="1"/>
  <c r="S216" i="8"/>
  <c r="V216" i="8" s="1"/>
  <c r="R373" i="8"/>
  <c r="R405" i="8"/>
  <c r="R437" i="8"/>
  <c r="R469" i="8"/>
  <c r="R43" i="8"/>
  <c r="R82" i="8"/>
  <c r="R114" i="8"/>
  <c r="R146" i="8"/>
  <c r="U209" i="8"/>
  <c r="S209" i="8"/>
  <c r="V209" i="8" s="1"/>
  <c r="U280" i="8"/>
  <c r="S280" i="8"/>
  <c r="V280" i="8" s="1"/>
  <c r="R28" i="8"/>
  <c r="R91" i="8"/>
  <c r="R123" i="8"/>
  <c r="R155" i="8"/>
  <c r="R194" i="8"/>
  <c r="U257" i="8"/>
  <c r="S257" i="8"/>
  <c r="V257" i="8" s="1"/>
  <c r="S328" i="8"/>
  <c r="U328" i="8"/>
  <c r="S53" i="8"/>
  <c r="U53" i="8"/>
  <c r="R84" i="8"/>
  <c r="R116" i="8"/>
  <c r="S218" i="8"/>
  <c r="V218" i="8" s="1"/>
  <c r="U218" i="8"/>
  <c r="U282" i="8"/>
  <c r="S282" i="8"/>
  <c r="V282" i="8" s="1"/>
  <c r="U360" i="8"/>
  <c r="S360" i="8"/>
  <c r="V360" i="8" s="1"/>
  <c r="U424" i="8"/>
  <c r="S424" i="8"/>
  <c r="U85" i="8"/>
  <c r="S85" i="8"/>
  <c r="U180" i="8"/>
  <c r="S180" i="8"/>
  <c r="V180" i="8" s="1"/>
  <c r="U369" i="8"/>
  <c r="S369" i="8"/>
  <c r="V369" i="8" s="1"/>
  <c r="U433" i="8"/>
  <c r="S433" i="8"/>
  <c r="R465" i="8"/>
  <c r="U696" i="8"/>
  <c r="S696" i="8"/>
  <c r="V696" i="8" s="1"/>
  <c r="R861" i="8"/>
  <c r="R923" i="8"/>
  <c r="U940" i="8"/>
  <c r="S940" i="8"/>
  <c r="V940" i="8" s="1"/>
  <c r="T461" i="8"/>
  <c r="T144" i="8"/>
  <c r="U349" i="8"/>
  <c r="S349" i="8"/>
  <c r="V349" i="8" s="1"/>
  <c r="U381" i="8"/>
  <c r="S381" i="8"/>
  <c r="V381" i="8" s="1"/>
  <c r="S413" i="8"/>
  <c r="V413" i="8" s="1"/>
  <c r="U413" i="8"/>
  <c r="S445" i="8"/>
  <c r="U445" i="8"/>
  <c r="R477" i="8"/>
  <c r="R19" i="8"/>
  <c r="R51" i="8"/>
  <c r="R90" i="8"/>
  <c r="R122" i="8"/>
  <c r="S154" i="8"/>
  <c r="V154" i="8" s="1"/>
  <c r="U154" i="8"/>
  <c r="R185" i="8"/>
  <c r="U224" i="8"/>
  <c r="S224" i="8"/>
  <c r="V224" i="8" s="1"/>
  <c r="U256" i="8"/>
  <c r="S256" i="8"/>
  <c r="V256" i="8" s="1"/>
  <c r="U288" i="8"/>
  <c r="S288" i="8"/>
  <c r="V288" i="8" s="1"/>
  <c r="R485" i="8"/>
  <c r="R515" i="8"/>
  <c r="R99" i="8"/>
  <c r="R131" i="8"/>
  <c r="R163" i="8"/>
  <c r="U202" i="8"/>
  <c r="S202" i="8"/>
  <c r="R233" i="8"/>
  <c r="R265" i="8"/>
  <c r="R297" i="8"/>
  <c r="U336" i="8"/>
  <c r="S336" i="8"/>
  <c r="V336" i="8" s="1"/>
  <c r="U29" i="8"/>
  <c r="S29" i="8"/>
  <c r="V29" i="8" s="1"/>
  <c r="S61" i="8"/>
  <c r="V61" i="8" s="1"/>
  <c r="U61" i="8"/>
  <c r="R92" i="8"/>
  <c r="U124" i="8"/>
  <c r="S124" i="8"/>
  <c r="V124" i="8" s="1"/>
  <c r="U156" i="8"/>
  <c r="S156" i="8"/>
  <c r="R195" i="8"/>
  <c r="R226" i="8"/>
  <c r="R258" i="8"/>
  <c r="R290" i="8"/>
  <c r="R329" i="8"/>
  <c r="U368" i="8"/>
  <c r="S368" i="8"/>
  <c r="V368" i="8" s="1"/>
  <c r="U400" i="8"/>
  <c r="S400" i="8"/>
  <c r="U432" i="8"/>
  <c r="S432" i="8"/>
  <c r="V432" i="8" s="1"/>
  <c r="U464" i="8"/>
  <c r="S464" i="8"/>
  <c r="V464" i="8" s="1"/>
  <c r="R525" i="8"/>
  <c r="S93" i="8"/>
  <c r="V93" i="8" s="1"/>
  <c r="U93" i="8"/>
  <c r="U125" i="8"/>
  <c r="S125" i="8"/>
  <c r="V125" i="8" s="1"/>
  <c r="U157" i="8"/>
  <c r="S157" i="8"/>
  <c r="U188" i="8"/>
  <c r="S188" i="8"/>
  <c r="V188" i="8" s="1"/>
  <c r="R219" i="8"/>
  <c r="R251" i="8"/>
  <c r="R283" i="8"/>
  <c r="U314" i="8"/>
  <c r="S314" i="8"/>
  <c r="R345" i="8"/>
  <c r="R377" i="8"/>
  <c r="R409" i="8"/>
  <c r="R441" i="8"/>
  <c r="U473" i="8"/>
  <c r="S473" i="8"/>
  <c r="V473" i="8" s="1"/>
  <c r="S504" i="8"/>
  <c r="V504" i="8" s="1"/>
  <c r="U504" i="8"/>
  <c r="R628" i="8"/>
  <c r="R674" i="8"/>
  <c r="U704" i="8"/>
  <c r="S704" i="8"/>
  <c r="V704" i="8" s="1"/>
  <c r="R869" i="8"/>
  <c r="U900" i="8"/>
  <c r="S900" i="8"/>
  <c r="V900" i="8" s="1"/>
  <c r="U931" i="8"/>
  <c r="S931" i="8"/>
  <c r="R970" i="8"/>
  <c r="R1001" i="8"/>
  <c r="R621" i="8"/>
  <c r="U690" i="8"/>
  <c r="S690" i="8"/>
  <c r="R721" i="8"/>
  <c r="R752" i="8"/>
  <c r="R784" i="8"/>
  <c r="R816" i="8"/>
  <c r="R885" i="8"/>
  <c r="S917" i="8"/>
  <c r="V917" i="8" s="1"/>
  <c r="U917" i="8"/>
  <c r="S948" i="8"/>
  <c r="V948" i="8" s="1"/>
  <c r="U948" i="8"/>
  <c r="R171" i="8"/>
  <c r="U536" i="8"/>
  <c r="S536" i="8"/>
  <c r="V536" i="8" s="1"/>
  <c r="U568" i="8"/>
  <c r="S568" i="8"/>
  <c r="V568" i="8" s="1"/>
  <c r="R691" i="8"/>
  <c r="S722" i="8"/>
  <c r="V722" i="8" s="1"/>
  <c r="U722" i="8"/>
  <c r="U785" i="8"/>
  <c r="S785" i="8"/>
  <c r="V785" i="8" s="1"/>
  <c r="U817" i="8"/>
  <c r="S817" i="8"/>
  <c r="R848" i="8"/>
  <c r="R941" i="8"/>
  <c r="U972" i="8"/>
  <c r="S972" i="8"/>
  <c r="V972" i="8" s="1"/>
  <c r="S1003" i="8"/>
  <c r="U1003" i="8"/>
  <c r="R529" i="8"/>
  <c r="R561" i="8"/>
  <c r="U600" i="8"/>
  <c r="S600" i="8"/>
  <c r="V600" i="8" s="1"/>
  <c r="U661" i="8"/>
  <c r="S661" i="8"/>
  <c r="V661" i="8" s="1"/>
  <c r="R692" i="8"/>
  <c r="R723" i="8"/>
  <c r="U754" i="8"/>
  <c r="S754" i="8"/>
  <c r="V754" i="8" s="1"/>
  <c r="T460" i="8"/>
  <c r="T49" i="8"/>
  <c r="T713" i="8"/>
  <c r="T432" i="8"/>
  <c r="S24" i="8"/>
  <c r="V24" i="8" s="1"/>
  <c r="U24" i="8"/>
  <c r="U308" i="8"/>
  <c r="S308" i="8"/>
  <c r="U41" i="8"/>
  <c r="S41" i="8"/>
  <c r="U104" i="8"/>
  <c r="S104" i="8"/>
  <c r="V104" i="8" s="1"/>
  <c r="S168" i="8"/>
  <c r="V168" i="8" s="1"/>
  <c r="U168" i="8"/>
  <c r="R325" i="8"/>
  <c r="U105" i="8"/>
  <c r="S105" i="8"/>
  <c r="V105" i="8" s="1"/>
  <c r="R137" i="8"/>
  <c r="R169" i="8"/>
  <c r="U484" i="8"/>
  <c r="S484" i="8"/>
  <c r="R59" i="8"/>
  <c r="R130" i="8"/>
  <c r="U193" i="8"/>
  <c r="S193" i="8"/>
  <c r="V193" i="8" s="1"/>
  <c r="U264" i="8"/>
  <c r="S264" i="8"/>
  <c r="V264" i="8" s="1"/>
  <c r="R493" i="8"/>
  <c r="R523" i="8"/>
  <c r="R44" i="8"/>
  <c r="R75" i="8"/>
  <c r="R139" i="8"/>
  <c r="R178" i="8"/>
  <c r="R210" i="8"/>
  <c r="U273" i="8"/>
  <c r="S273" i="8"/>
  <c r="V273" i="8" s="1"/>
  <c r="S37" i="8"/>
  <c r="U37" i="8"/>
  <c r="S234" i="8"/>
  <c r="V234" i="8" s="1"/>
  <c r="U234" i="8"/>
  <c r="U298" i="8"/>
  <c r="S298" i="8"/>
  <c r="V298" i="8" s="1"/>
  <c r="U376" i="8"/>
  <c r="S376" i="8"/>
  <c r="V376" i="8" s="1"/>
  <c r="U472" i="8"/>
  <c r="S472" i="8"/>
  <c r="V472" i="8" s="1"/>
  <c r="R533" i="8"/>
  <c r="U196" i="8"/>
  <c r="S196" i="8"/>
  <c r="R259" i="8"/>
  <c r="R291" i="8"/>
  <c r="R322" i="8"/>
  <c r="U385" i="8"/>
  <c r="S385" i="8"/>
  <c r="V385" i="8" s="1"/>
  <c r="U449" i="8"/>
  <c r="S449" i="8"/>
  <c r="V449" i="8" s="1"/>
  <c r="S681" i="8"/>
  <c r="V681" i="8" s="1"/>
  <c r="U681" i="8"/>
  <c r="W681" i="8" s="1"/>
  <c r="X681" i="8" s="1"/>
  <c r="U876" i="8"/>
  <c r="S876" i="8"/>
  <c r="V876" i="8" s="1"/>
  <c r="U939" i="8"/>
  <c r="S939" i="8"/>
  <c r="V939" i="8" s="1"/>
  <c r="R978" i="8"/>
  <c r="U629" i="8"/>
  <c r="S629" i="8"/>
  <c r="R667" i="8"/>
  <c r="U728" i="8"/>
  <c r="S728" i="8"/>
  <c r="V728" i="8" s="1"/>
  <c r="S792" i="8"/>
  <c r="V792" i="8" s="1"/>
  <c r="U792" i="8"/>
  <c r="U729" i="8"/>
  <c r="S729" i="8"/>
  <c r="V729" i="8" s="1"/>
  <c r="U761" i="8"/>
  <c r="S761" i="8"/>
  <c r="V761" i="8" s="1"/>
  <c r="U793" i="8"/>
  <c r="S793" i="8"/>
  <c r="V793" i="8" s="1"/>
  <c r="U824" i="8"/>
  <c r="S824" i="8"/>
  <c r="U949" i="8"/>
  <c r="S949" i="8"/>
  <c r="V949" i="8" s="1"/>
  <c r="U56" i="8"/>
  <c r="S56" i="8"/>
  <c r="V56" i="8" s="1"/>
  <c r="R245" i="8"/>
  <c r="R277" i="8"/>
  <c r="U340" i="8"/>
  <c r="S340" i="8"/>
  <c r="V340" i="8" s="1"/>
  <c r="R371" i="8"/>
  <c r="R403" i="8"/>
  <c r="R435" i="8"/>
  <c r="R467" i="8"/>
  <c r="R498" i="8"/>
  <c r="U73" i="8"/>
  <c r="S73" i="8"/>
  <c r="V73" i="8" s="1"/>
  <c r="U136" i="8"/>
  <c r="S136" i="8"/>
  <c r="U420" i="8"/>
  <c r="S420" i="8"/>
  <c r="V420" i="8" s="1"/>
  <c r="R483" i="8"/>
  <c r="R42" i="8"/>
  <c r="R74" i="8"/>
  <c r="U200" i="8"/>
  <c r="S200" i="8"/>
  <c r="V200" i="8" s="1"/>
  <c r="R357" i="8"/>
  <c r="R389" i="8"/>
  <c r="R421" i="8"/>
  <c r="R453" i="8"/>
  <c r="R27" i="8"/>
  <c r="R98" i="8"/>
  <c r="R162" i="8"/>
  <c r="U232" i="8"/>
  <c r="S232" i="8"/>
  <c r="U296" i="8"/>
  <c r="S296" i="8"/>
  <c r="V296" i="8" s="1"/>
  <c r="S241" i="8"/>
  <c r="V241" i="8" s="1"/>
  <c r="U241" i="8"/>
  <c r="S312" i="8"/>
  <c r="V312" i="8" s="1"/>
  <c r="U312" i="8"/>
  <c r="R509" i="8"/>
  <c r="U69" i="8"/>
  <c r="S69" i="8"/>
  <c r="V69" i="8" s="1"/>
  <c r="U266" i="8"/>
  <c r="S266" i="8"/>
  <c r="V266" i="8" s="1"/>
  <c r="S337" i="8"/>
  <c r="V337" i="8" s="1"/>
  <c r="U337" i="8"/>
  <c r="U408" i="8"/>
  <c r="S408" i="8"/>
  <c r="V408" i="8" s="1"/>
  <c r="U440" i="8"/>
  <c r="S440" i="8"/>
  <c r="V440" i="8" s="1"/>
  <c r="U101" i="8"/>
  <c r="S101" i="8"/>
  <c r="V101" i="8" s="1"/>
  <c r="R133" i="8"/>
  <c r="R165" i="8"/>
  <c r="R227" i="8"/>
  <c r="S353" i="8"/>
  <c r="U353" i="8"/>
  <c r="U417" i="8"/>
  <c r="S417" i="8"/>
  <c r="V417" i="8" s="1"/>
  <c r="U480" i="8"/>
  <c r="S480" i="8"/>
  <c r="V480" i="8" s="1"/>
  <c r="R597" i="8"/>
  <c r="R643" i="8"/>
  <c r="R712" i="8"/>
  <c r="S908" i="8"/>
  <c r="V908" i="8" s="1"/>
  <c r="U908" i="8"/>
  <c r="S305" i="8"/>
  <c r="V305" i="8" s="1"/>
  <c r="U305" i="8"/>
  <c r="U697" i="8"/>
  <c r="S697" i="8"/>
  <c r="V697" i="8" s="1"/>
  <c r="U760" i="8"/>
  <c r="S760" i="8"/>
  <c r="V760" i="8" s="1"/>
  <c r="U893" i="8"/>
  <c r="S893" i="8"/>
  <c r="U924" i="8"/>
  <c r="S924" i="8"/>
  <c r="V924" i="8" s="1"/>
  <c r="R955" i="8"/>
  <c r="R986" i="8"/>
  <c r="U505" i="8"/>
  <c r="S505" i="8"/>
  <c r="V505" i="8" s="1"/>
  <c r="S544" i="8"/>
  <c r="V544" i="8" s="1"/>
  <c r="U544" i="8"/>
  <c r="U576" i="8"/>
  <c r="S576" i="8"/>
  <c r="R637" i="8"/>
  <c r="R668" i="8"/>
  <c r="R698" i="8"/>
  <c r="T57" i="8"/>
  <c r="T364" i="8"/>
  <c r="U801" i="8"/>
  <c r="S801" i="8"/>
  <c r="V801" i="8" s="1"/>
  <c r="R832" i="8"/>
  <c r="U925" i="8"/>
  <c r="S925" i="8"/>
  <c r="U956" i="8"/>
  <c r="S956" i="8"/>
  <c r="V956" i="8" s="1"/>
  <c r="U987" i="8"/>
  <c r="S987" i="8"/>
  <c r="V987" i="8" s="1"/>
  <c r="R513" i="8"/>
  <c r="R545" i="8"/>
  <c r="R577" i="8"/>
  <c r="R677" i="8"/>
  <c r="R707" i="8"/>
  <c r="R738" i="8"/>
  <c r="R770" i="8"/>
  <c r="R802" i="8"/>
  <c r="U833" i="8"/>
  <c r="S833" i="8"/>
  <c r="V833" i="8" s="1"/>
  <c r="U965" i="8"/>
  <c r="S965" i="8"/>
  <c r="U996" i="8"/>
  <c r="S996" i="8"/>
  <c r="V996" i="8" s="1"/>
  <c r="R514" i="8"/>
  <c r="R546" i="8"/>
  <c r="R578" i="8"/>
  <c r="R616" i="8"/>
  <c r="R716" i="8"/>
  <c r="R755" i="8"/>
  <c r="U849" i="8"/>
  <c r="S849" i="8"/>
  <c r="R880" i="8"/>
  <c r="R912" i="8"/>
  <c r="R571" i="8"/>
  <c r="R602" i="8"/>
  <c r="U633" i="8"/>
  <c r="S633" i="8"/>
  <c r="R701" i="8"/>
  <c r="R740" i="8"/>
  <c r="U772" i="8"/>
  <c r="S772" i="8"/>
  <c r="V772" i="8" s="1"/>
  <c r="S804" i="8"/>
  <c r="V804" i="8" s="1"/>
  <c r="U804" i="8"/>
  <c r="R835" i="8"/>
  <c r="R866" i="8"/>
  <c r="U897" i="8"/>
  <c r="S897" i="8"/>
  <c r="R936" i="8"/>
  <c r="U1005" i="8"/>
  <c r="S1005" i="8"/>
  <c r="R548" i="8"/>
  <c r="R580" i="8"/>
  <c r="R611" i="8"/>
  <c r="R641" i="8"/>
  <c r="U672" i="8"/>
  <c r="S672" i="8"/>
  <c r="V672" i="8" s="1"/>
  <c r="R741" i="8"/>
  <c r="R773" i="8"/>
  <c r="U805" i="8"/>
  <c r="S805" i="8"/>
  <c r="V805" i="8" s="1"/>
  <c r="U836" i="8"/>
  <c r="S836" i="8"/>
  <c r="R867" i="8"/>
  <c r="R898" i="8"/>
  <c r="U929" i="8"/>
  <c r="S929" i="8"/>
  <c r="R960" i="8"/>
  <c r="R557" i="8"/>
  <c r="R589" i="8"/>
  <c r="R619" i="8"/>
  <c r="R657" i="8"/>
  <c r="R829" i="8"/>
  <c r="S860" i="8"/>
  <c r="V860" i="8" s="1"/>
  <c r="U860" i="8"/>
  <c r="R891" i="8"/>
  <c r="R922" i="8"/>
  <c r="R954" i="8"/>
  <c r="U984" i="8"/>
  <c r="S984" i="8"/>
  <c r="R650" i="8"/>
  <c r="R15" i="8"/>
  <c r="R47" i="8"/>
  <c r="R78" i="8"/>
  <c r="R110" i="8"/>
  <c r="R142" i="8"/>
  <c r="R331" i="8"/>
  <c r="R95" i="8"/>
  <c r="R127" i="8"/>
  <c r="R159" i="8"/>
  <c r="R190" i="8"/>
  <c r="R475" i="8"/>
  <c r="R175" i="8"/>
  <c r="R207" i="8"/>
  <c r="R238" i="8"/>
  <c r="R270" i="8"/>
  <c r="R302" i="8"/>
  <c r="R239" i="8"/>
  <c r="R271" i="8"/>
  <c r="R303" i="8"/>
  <c r="R334" i="8"/>
  <c r="R492" i="8"/>
  <c r="R335" i="8"/>
  <c r="R366" i="8"/>
  <c r="R398" i="8"/>
  <c r="R430" i="8"/>
  <c r="R462" i="8"/>
  <c r="R359" i="8"/>
  <c r="R391" i="8"/>
  <c r="R423" i="8"/>
  <c r="R455" i="8"/>
  <c r="R486" i="8"/>
  <c r="R479" i="8"/>
  <c r="R510" i="8"/>
  <c r="R14" i="8"/>
  <c r="R46" i="8"/>
  <c r="R235" i="8"/>
  <c r="R267" i="8"/>
  <c r="R542" i="8"/>
  <c r="R574" i="8"/>
  <c r="R751" i="8"/>
  <c r="R783" i="8"/>
  <c r="R815" i="8"/>
  <c r="R947" i="8"/>
  <c r="R543" i="8"/>
  <c r="R575" i="8"/>
  <c r="R606" i="8"/>
  <c r="R831" i="8"/>
  <c r="R862" i="8"/>
  <c r="R614" i="8"/>
  <c r="R863" i="8"/>
  <c r="R894" i="8"/>
  <c r="R615" i="8"/>
  <c r="R646" i="8"/>
  <c r="R871" i="8"/>
  <c r="R903" i="8"/>
  <c r="R934" i="8"/>
  <c r="R647" i="8"/>
  <c r="R678" i="8"/>
  <c r="R787" i="8"/>
  <c r="R819" i="8"/>
  <c r="R943" i="8"/>
  <c r="R974" i="8"/>
  <c r="R539" i="8"/>
  <c r="R663" i="8"/>
  <c r="R967" i="8"/>
  <c r="R710" i="8"/>
  <c r="R991" i="8"/>
  <c r="R695" i="8"/>
  <c r="R726" i="8"/>
  <c r="R758" i="8"/>
  <c r="R790" i="8"/>
  <c r="R822" i="8"/>
  <c r="U521" i="8"/>
  <c r="S521" i="8"/>
  <c r="U553" i="8"/>
  <c r="S553" i="8"/>
  <c r="V553" i="8" s="1"/>
  <c r="U585" i="8"/>
  <c r="S585" i="8"/>
  <c r="R653" i="8"/>
  <c r="R684" i="8"/>
  <c r="R715" i="8"/>
  <c r="R746" i="8"/>
  <c r="R778" i="8"/>
  <c r="R810" i="8"/>
  <c r="R841" i="8"/>
  <c r="U973" i="8"/>
  <c r="S973" i="8"/>
  <c r="R491" i="8"/>
  <c r="R522" i="8"/>
  <c r="R554" i="8"/>
  <c r="R586" i="8"/>
  <c r="R624" i="8"/>
  <c r="R685" i="8"/>
  <c r="R731" i="8"/>
  <c r="R763" i="8"/>
  <c r="R795" i="8"/>
  <c r="R826" i="8"/>
  <c r="U857" i="8"/>
  <c r="S857" i="8"/>
  <c r="U888" i="8"/>
  <c r="S888" i="8"/>
  <c r="U920" i="8"/>
  <c r="S920" i="8"/>
  <c r="U989" i="8"/>
  <c r="S989" i="8"/>
  <c r="V989" i="8" s="1"/>
  <c r="R547" i="8"/>
  <c r="R610" i="8"/>
  <c r="S640" i="8"/>
  <c r="V640" i="8" s="1"/>
  <c r="U640" i="8"/>
  <c r="R709" i="8"/>
  <c r="R748" i="8"/>
  <c r="S780" i="8"/>
  <c r="U780" i="8"/>
  <c r="U812" i="8"/>
  <c r="S812" i="8"/>
  <c r="U843" i="8"/>
  <c r="S843" i="8"/>
  <c r="V843" i="8" s="1"/>
  <c r="R873" i="8"/>
  <c r="R905" i="8"/>
  <c r="R944" i="8"/>
  <c r="R524" i="8"/>
  <c r="R588" i="8"/>
  <c r="R618" i="8"/>
  <c r="U649" i="8"/>
  <c r="S649" i="8"/>
  <c r="R749" i="8"/>
  <c r="S781" i="8"/>
  <c r="U781" i="8"/>
  <c r="U813" i="8"/>
  <c r="S813" i="8"/>
  <c r="U844" i="8"/>
  <c r="S844" i="8"/>
  <c r="R874" i="8"/>
  <c r="R906" i="8"/>
  <c r="R937" i="8"/>
  <c r="R968" i="8"/>
  <c r="U565" i="8"/>
  <c r="S565" i="8"/>
  <c r="V565" i="8" s="1"/>
  <c r="R596" i="8"/>
  <c r="U665" i="8"/>
  <c r="S665" i="8"/>
  <c r="V665" i="8" s="1"/>
  <c r="R837" i="8"/>
  <c r="U868" i="8"/>
  <c r="S868" i="8"/>
  <c r="U899" i="8"/>
  <c r="S899" i="8"/>
  <c r="R930" i="8"/>
  <c r="U961" i="8"/>
  <c r="S961" i="8"/>
  <c r="R992" i="8"/>
  <c r="R593" i="8"/>
  <c r="R23" i="8"/>
  <c r="R55" i="8"/>
  <c r="R86" i="8"/>
  <c r="R118" i="8"/>
  <c r="R150" i="8"/>
  <c r="R103" i="8"/>
  <c r="R135" i="8"/>
  <c r="R167" i="8"/>
  <c r="R198" i="8"/>
  <c r="R387" i="8"/>
  <c r="R451" i="8"/>
  <c r="R183" i="8"/>
  <c r="R215" i="8"/>
  <c r="R246" i="8"/>
  <c r="R278" i="8"/>
  <c r="R247" i="8"/>
  <c r="R279" i="8"/>
  <c r="R310" i="8"/>
  <c r="R342" i="8"/>
  <c r="R311" i="8"/>
  <c r="R343" i="8"/>
  <c r="R374" i="8"/>
  <c r="R406" i="8"/>
  <c r="R438" i="8"/>
  <c r="R470" i="8"/>
  <c r="R367" i="8"/>
  <c r="R399" i="8"/>
  <c r="R431" i="8"/>
  <c r="R463" i="8"/>
  <c r="R494" i="8"/>
  <c r="R487" i="8"/>
  <c r="R22" i="8"/>
  <c r="R54" i="8"/>
  <c r="R518" i="8"/>
  <c r="R550" i="8"/>
  <c r="R582" i="8"/>
  <c r="R727" i="8"/>
  <c r="R759" i="8"/>
  <c r="R791" i="8"/>
  <c r="R830" i="8"/>
  <c r="R519" i="8"/>
  <c r="R551" i="8"/>
  <c r="R583" i="8"/>
  <c r="R839" i="8"/>
  <c r="R622" i="8"/>
  <c r="R870" i="8"/>
  <c r="R902" i="8"/>
  <c r="R623" i="8"/>
  <c r="R879" i="8"/>
  <c r="R911" i="8"/>
  <c r="R942" i="8"/>
  <c r="R654" i="8"/>
  <c r="R951" i="8"/>
  <c r="R579" i="8"/>
  <c r="R671" i="8"/>
  <c r="R975" i="8"/>
  <c r="R556" i="8"/>
  <c r="R687" i="8"/>
  <c r="R718" i="8"/>
  <c r="R999" i="8"/>
  <c r="R627" i="8"/>
  <c r="R703" i="8"/>
  <c r="R734" i="8"/>
  <c r="R766" i="8"/>
  <c r="R798" i="8"/>
  <c r="R982" i="8"/>
  <c r="U786" i="8"/>
  <c r="S786" i="8"/>
  <c r="V786" i="8" s="1"/>
  <c r="S818" i="8"/>
  <c r="U818" i="8"/>
  <c r="U856" i="8"/>
  <c r="S856" i="8"/>
  <c r="V856" i="8" s="1"/>
  <c r="U981" i="8"/>
  <c r="S981" i="8"/>
  <c r="V981" i="8" s="1"/>
  <c r="R499" i="8"/>
  <c r="U530" i="8"/>
  <c r="S530" i="8"/>
  <c r="U562" i="8"/>
  <c r="S562" i="8"/>
  <c r="V562" i="8" s="1"/>
  <c r="U601" i="8"/>
  <c r="S601" i="8"/>
  <c r="U632" i="8"/>
  <c r="S632" i="8"/>
  <c r="R700" i="8"/>
  <c r="R739" i="8"/>
  <c r="R771" i="8"/>
  <c r="R803" i="8"/>
  <c r="R834" i="8"/>
  <c r="U865" i="8"/>
  <c r="S865" i="8"/>
  <c r="R896" i="8"/>
  <c r="U997" i="8"/>
  <c r="S997" i="8"/>
  <c r="R555" i="8"/>
  <c r="R587" i="8"/>
  <c r="R648" i="8"/>
  <c r="R717" i="8"/>
  <c r="R756" i="8"/>
  <c r="U788" i="8"/>
  <c r="S788" i="8"/>
  <c r="V788" i="8" s="1"/>
  <c r="U820" i="8"/>
  <c r="S820" i="8"/>
  <c r="R850" i="8"/>
  <c r="U881" i="8"/>
  <c r="S881" i="8"/>
  <c r="V881" i="8" s="1"/>
  <c r="R913" i="8"/>
  <c r="S952" i="8"/>
  <c r="U952" i="8"/>
  <c r="R532" i="8"/>
  <c r="R564" i="8"/>
  <c r="R595" i="8"/>
  <c r="U626" i="8"/>
  <c r="S626" i="8"/>
  <c r="R656" i="8"/>
  <c r="R725" i="8"/>
  <c r="U757" i="8"/>
  <c r="S757" i="8"/>
  <c r="U789" i="8"/>
  <c r="S789" i="8"/>
  <c r="R821" i="8"/>
  <c r="R882" i="8"/>
  <c r="R914" i="8"/>
  <c r="U945" i="8"/>
  <c r="S945" i="8"/>
  <c r="U976" i="8"/>
  <c r="S976" i="8"/>
  <c r="R541" i="8"/>
  <c r="R573" i="8"/>
  <c r="R604" i="8"/>
  <c r="R635" i="8"/>
  <c r="R673" i="8"/>
  <c r="S845" i="8"/>
  <c r="V845" i="8" s="1"/>
  <c r="U845" i="8"/>
  <c r="U875" i="8"/>
  <c r="S875" i="8"/>
  <c r="V875" i="8" s="1"/>
  <c r="U907" i="8"/>
  <c r="S907" i="8"/>
  <c r="R938" i="8"/>
  <c r="R969" i="8"/>
  <c r="R1000" i="8"/>
  <c r="R680" i="8"/>
  <c r="R636" i="8"/>
  <c r="R31" i="8"/>
  <c r="R63" i="8"/>
  <c r="R94" i="8"/>
  <c r="R126" i="8"/>
  <c r="R158" i="8"/>
  <c r="R79" i="8"/>
  <c r="R111" i="8"/>
  <c r="R143" i="8"/>
  <c r="R174" i="8"/>
  <c r="R206" i="8"/>
  <c r="R363" i="8"/>
  <c r="R191" i="8"/>
  <c r="R222" i="8"/>
  <c r="R254" i="8"/>
  <c r="R286" i="8"/>
  <c r="R223" i="8"/>
  <c r="R255" i="8"/>
  <c r="R287" i="8"/>
  <c r="R318" i="8"/>
  <c r="R319" i="8"/>
  <c r="R350" i="8"/>
  <c r="R382" i="8"/>
  <c r="R414" i="8"/>
  <c r="R446" i="8"/>
  <c r="R36" i="8"/>
  <c r="R68" i="8"/>
  <c r="R375" i="8"/>
  <c r="R407" i="8"/>
  <c r="R439" i="8"/>
  <c r="R471" i="8"/>
  <c r="R502" i="8"/>
  <c r="R495" i="8"/>
  <c r="R30" i="8"/>
  <c r="R62" i="8"/>
  <c r="R526" i="8"/>
  <c r="R558" i="8"/>
  <c r="R590" i="8"/>
  <c r="R735" i="8"/>
  <c r="R767" i="8"/>
  <c r="R799" i="8"/>
  <c r="R838" i="8"/>
  <c r="R527" i="8"/>
  <c r="R559" i="8"/>
  <c r="R591" i="8"/>
  <c r="R659" i="8"/>
  <c r="R847" i="8"/>
  <c r="R979" i="8"/>
  <c r="R599" i="8"/>
  <c r="R630" i="8"/>
  <c r="R660" i="8"/>
  <c r="R878" i="8"/>
  <c r="R910" i="8"/>
  <c r="R631" i="8"/>
  <c r="R887" i="8"/>
  <c r="R919" i="8"/>
  <c r="R950" i="8"/>
  <c r="R662" i="8"/>
  <c r="R927" i="8"/>
  <c r="R958" i="8"/>
  <c r="R617" i="8"/>
  <c r="R679" i="8"/>
  <c r="R990" i="8"/>
  <c r="R694" i="8"/>
  <c r="R851" i="8"/>
  <c r="R711" i="8"/>
  <c r="R742" i="8"/>
  <c r="R774" i="8"/>
  <c r="R806" i="8"/>
  <c r="U980" i="8"/>
  <c r="S980" i="8"/>
  <c r="U506" i="8"/>
  <c r="S506" i="8"/>
  <c r="V506" i="8" s="1"/>
  <c r="U537" i="8"/>
  <c r="S537" i="8"/>
  <c r="U569" i="8"/>
  <c r="S569" i="8"/>
  <c r="U608" i="8"/>
  <c r="S608" i="8"/>
  <c r="V608" i="8" s="1"/>
  <c r="R669" i="8"/>
  <c r="R699" i="8"/>
  <c r="R730" i="8"/>
  <c r="R762" i="8"/>
  <c r="R794" i="8"/>
  <c r="S825" i="8"/>
  <c r="V825" i="8" s="1"/>
  <c r="U825" i="8"/>
  <c r="R864" i="8"/>
  <c r="U957" i="8"/>
  <c r="S957" i="8"/>
  <c r="U988" i="8"/>
  <c r="S988" i="8"/>
  <c r="V988" i="8" s="1"/>
  <c r="R507" i="8"/>
  <c r="R538" i="8"/>
  <c r="R570" i="8"/>
  <c r="R609" i="8"/>
  <c r="R708" i="8"/>
  <c r="R747" i="8"/>
  <c r="R779" i="8"/>
  <c r="R811" i="8"/>
  <c r="R842" i="8"/>
  <c r="R872" i="8"/>
  <c r="R904" i="8"/>
  <c r="R531" i="8"/>
  <c r="R563" i="8"/>
  <c r="S594" i="8"/>
  <c r="U594" i="8"/>
  <c r="R625" i="8"/>
  <c r="R732" i="8"/>
  <c r="R764" i="8"/>
  <c r="U796" i="8"/>
  <c r="S796" i="8"/>
  <c r="V796" i="8" s="1"/>
  <c r="R827" i="8"/>
  <c r="R858" i="8"/>
  <c r="U889" i="8"/>
  <c r="S889" i="8"/>
  <c r="R928" i="8"/>
  <c r="R540" i="8"/>
  <c r="R572" i="8"/>
  <c r="R603" i="8"/>
  <c r="R634" i="8"/>
  <c r="U664" i="8"/>
  <c r="S664" i="8"/>
  <c r="R733" i="8"/>
  <c r="R765" i="8"/>
  <c r="R797" i="8"/>
  <c r="U828" i="8"/>
  <c r="S828" i="8"/>
  <c r="V828" i="8" s="1"/>
  <c r="R859" i="8"/>
  <c r="R890" i="8"/>
  <c r="U921" i="8"/>
  <c r="S921" i="8"/>
  <c r="U953" i="8"/>
  <c r="S953" i="8"/>
  <c r="R549" i="8"/>
  <c r="R581" i="8"/>
  <c r="R612" i="8"/>
  <c r="R642" i="8"/>
  <c r="R688" i="8"/>
  <c r="U852" i="8"/>
  <c r="S852" i="8"/>
  <c r="R946" i="8"/>
  <c r="U977" i="8"/>
  <c r="S977" i="8"/>
  <c r="U693" i="8"/>
  <c r="S693" i="8"/>
  <c r="V693" i="8" s="1"/>
  <c r="S1004" i="8"/>
  <c r="V1004" i="8" s="1"/>
  <c r="U1004" i="8"/>
  <c r="R724" i="8"/>
  <c r="R39" i="8"/>
  <c r="R71" i="8"/>
  <c r="R102" i="8"/>
  <c r="R134" i="8"/>
  <c r="R166" i="8"/>
  <c r="R228" i="8"/>
  <c r="R260" i="8"/>
  <c r="R292" i="8"/>
  <c r="R87" i="8"/>
  <c r="R119" i="8"/>
  <c r="R151" i="8"/>
  <c r="R182" i="8"/>
  <c r="R214" i="8"/>
  <c r="R199" i="8"/>
  <c r="R230" i="8"/>
  <c r="R262" i="8"/>
  <c r="R294" i="8"/>
  <c r="R356" i="8"/>
  <c r="R388" i="8"/>
  <c r="R452" i="8"/>
  <c r="R231" i="8"/>
  <c r="R263" i="8"/>
  <c r="R295" i="8"/>
  <c r="R326" i="8"/>
  <c r="R327" i="8"/>
  <c r="R358" i="8"/>
  <c r="R390" i="8"/>
  <c r="R422" i="8"/>
  <c r="R454" i="8"/>
  <c r="R107" i="8"/>
  <c r="R351" i="8"/>
  <c r="R383" i="8"/>
  <c r="R415" i="8"/>
  <c r="R447" i="8"/>
  <c r="R478" i="8"/>
  <c r="R100" i="8"/>
  <c r="R132" i="8"/>
  <c r="R164" i="8"/>
  <c r="R203" i="8"/>
  <c r="R503" i="8"/>
  <c r="R38" i="8"/>
  <c r="R70" i="8"/>
  <c r="R511" i="8"/>
  <c r="R534" i="8"/>
  <c r="R566" i="8"/>
  <c r="R743" i="8"/>
  <c r="R775" i="8"/>
  <c r="R807" i="8"/>
  <c r="R846" i="8"/>
  <c r="R535" i="8"/>
  <c r="R567" i="8"/>
  <c r="R598" i="8"/>
  <c r="R823" i="8"/>
  <c r="R854" i="8"/>
  <c r="R607" i="8"/>
  <c r="R855" i="8"/>
  <c r="R886" i="8"/>
  <c r="R918" i="8"/>
  <c r="R638" i="8"/>
  <c r="R895" i="8"/>
  <c r="R926" i="8"/>
  <c r="R639" i="8"/>
  <c r="R670" i="8"/>
  <c r="R935" i="8"/>
  <c r="R966" i="8"/>
  <c r="R655" i="8"/>
  <c r="R686" i="8"/>
  <c r="R959" i="8"/>
  <c r="R998" i="8"/>
  <c r="R702" i="8"/>
  <c r="R983" i="8"/>
  <c r="R719" i="8"/>
  <c r="R750" i="8"/>
  <c r="R782" i="8"/>
  <c r="R814" i="8"/>
  <c r="R883" i="8"/>
  <c r="R915" i="8"/>
  <c r="R11" i="8"/>
  <c r="R12" i="8"/>
  <c r="R13" i="8"/>
  <c r="R8" i="8"/>
  <c r="R10" i="8"/>
  <c r="R7" i="8"/>
  <c r="R9" i="8"/>
  <c r="F25" i="6" a="1"/>
  <c r="F25" i="6" s="1"/>
  <c r="F26" i="6" a="1"/>
  <c r="F26" i="6" s="1"/>
  <c r="B70" i="6" a="1"/>
  <c r="B70" i="6" s="1"/>
  <c r="B69" i="6" a="1"/>
  <c r="B69" i="6" s="1"/>
  <c r="B68" i="6" a="1"/>
  <c r="B68" i="6" s="1"/>
  <c r="B37" i="6" a="1"/>
  <c r="B37" i="6" s="1"/>
  <c r="B36" i="6" a="1"/>
  <c r="B36" i="6" s="1"/>
  <c r="B35" i="6" a="1"/>
  <c r="B35" i="6" s="1"/>
  <c r="B32" i="6" a="1"/>
  <c r="B32" i="6" s="1"/>
  <c r="B31" i="6" a="1"/>
  <c r="B31" i="6" s="1"/>
  <c r="B30" i="6" a="1"/>
  <c r="B30" i="6" s="1"/>
  <c r="B65" i="6" a="1"/>
  <c r="B65" i="6" s="1"/>
  <c r="B64" i="6" a="1"/>
  <c r="B64" i="6" s="1"/>
  <c r="B63" i="6" a="1"/>
  <c r="B63" i="6" s="1"/>
  <c r="B60" i="6" a="1"/>
  <c r="B60" i="6" s="1"/>
  <c r="B59" i="6" a="1"/>
  <c r="B59" i="6" s="1"/>
  <c r="B58" i="6" a="1"/>
  <c r="B58" i="6" s="1"/>
  <c r="B55" i="6" a="1"/>
  <c r="B55" i="6" s="1"/>
  <c r="B52" i="6" a="1"/>
  <c r="B52" i="6" s="1"/>
  <c r="B51" i="6" a="1"/>
  <c r="B51" i="6" s="1"/>
  <c r="B50" i="6" a="1"/>
  <c r="B50" i="6" s="1"/>
  <c r="B47" i="6" a="1"/>
  <c r="B47" i="6" s="1"/>
  <c r="B46" i="6" a="1"/>
  <c r="B46" i="6" s="1"/>
  <c r="B45" i="6" a="1"/>
  <c r="B45" i="6" s="1"/>
  <c r="W828" i="8" l="1"/>
  <c r="X828" i="8" s="1"/>
  <c r="T796" i="8"/>
  <c r="W264" i="8"/>
  <c r="X264" i="8" s="1"/>
  <c r="W796" i="8"/>
  <c r="X796" i="8" s="1"/>
  <c r="T993" i="8"/>
  <c r="T381" i="8"/>
  <c r="W57" i="8"/>
  <c r="X57" i="8" s="1"/>
  <c r="W971" i="8"/>
  <c r="X971" i="8" s="1"/>
  <c r="T426" i="8"/>
  <c r="W180" i="8"/>
  <c r="X180" i="8" s="1"/>
  <c r="T282" i="8"/>
  <c r="W843" i="8"/>
  <c r="X843" i="8" s="1"/>
  <c r="T104" i="8"/>
  <c r="W252" i="8"/>
  <c r="X252" i="8" s="1"/>
  <c r="W608" i="8"/>
  <c r="X608" i="8" s="1"/>
  <c r="T722" i="8"/>
  <c r="T964" i="8"/>
  <c r="T173" i="8"/>
  <c r="T985" i="8"/>
  <c r="T372" i="8"/>
  <c r="W64" i="8"/>
  <c r="X64" i="8" s="1"/>
  <c r="T268" i="8"/>
  <c r="W658" i="8"/>
  <c r="X658" i="8" s="1"/>
  <c r="W138" i="8"/>
  <c r="X138" i="8" s="1"/>
  <c r="T476" i="8"/>
  <c r="W296" i="8"/>
  <c r="X296" i="8" s="1"/>
  <c r="T177" i="8"/>
  <c r="T216" i="8"/>
  <c r="W220" i="8"/>
  <c r="X220" i="8" s="1"/>
  <c r="W408" i="8"/>
  <c r="X408" i="8" s="1"/>
  <c r="T792" i="8"/>
  <c r="T125" i="8"/>
  <c r="T72" i="8"/>
  <c r="W909" i="8"/>
  <c r="X909" i="8" s="1"/>
  <c r="W176" i="8"/>
  <c r="X176" i="8" s="1"/>
  <c r="T801" i="8"/>
  <c r="W600" i="8"/>
  <c r="X600" i="8" s="1"/>
  <c r="W125" i="8"/>
  <c r="X125" i="8" s="1"/>
  <c r="T80" i="8"/>
  <c r="W1004" i="8"/>
  <c r="X1004" i="8" s="1"/>
  <c r="W989" i="8"/>
  <c r="X989" i="8" s="1"/>
  <c r="W77" i="8"/>
  <c r="X77" i="8" s="1"/>
  <c r="W236" i="8"/>
  <c r="X236" i="8" s="1"/>
  <c r="W173" i="8"/>
  <c r="X173" i="8" s="1"/>
  <c r="T428" i="8"/>
  <c r="U16" i="8"/>
  <c r="W420" i="8"/>
  <c r="X420" i="8" s="1"/>
  <c r="W964" i="8"/>
  <c r="X964" i="8" s="1"/>
  <c r="T218" i="8"/>
  <c r="T105" i="8"/>
  <c r="T124" i="8"/>
  <c r="T909" i="8"/>
  <c r="T45" i="8"/>
  <c r="W792" i="8"/>
  <c r="X792" i="8" s="1"/>
  <c r="T288" i="8"/>
  <c r="T805" i="8"/>
  <c r="T101" i="8"/>
  <c r="T266" i="8"/>
  <c r="T312" i="8"/>
  <c r="W340" i="8"/>
  <c r="X340" i="8" s="1"/>
  <c r="W104" i="8"/>
  <c r="X104" i="8" s="1"/>
  <c r="T108" i="8"/>
  <c r="W917" i="8"/>
  <c r="X917" i="8" s="1"/>
  <c r="W61" i="8"/>
  <c r="X61" i="8" s="1"/>
  <c r="W218" i="8"/>
  <c r="X218" i="8" s="1"/>
  <c r="T384" i="8"/>
  <c r="T769" i="8"/>
  <c r="T916" i="8"/>
  <c r="W172" i="8"/>
  <c r="X172" i="8" s="1"/>
  <c r="W301" i="8"/>
  <c r="X301" i="8" s="1"/>
  <c r="T348" i="8"/>
  <c r="T825" i="8"/>
  <c r="W565" i="8"/>
  <c r="X565" i="8" s="1"/>
  <c r="T456" i="8"/>
  <c r="W266" i="8"/>
  <c r="X266" i="8" s="1"/>
  <c r="W385" i="8"/>
  <c r="X385" i="8" s="1"/>
  <c r="T785" i="8"/>
  <c r="T917" i="8"/>
  <c r="W93" i="8"/>
  <c r="X93" i="8" s="1"/>
  <c r="T209" i="8"/>
  <c r="W384" i="8"/>
  <c r="X384" i="8" s="1"/>
  <c r="W916" i="8"/>
  <c r="X916" i="8" s="1"/>
  <c r="W429" i="8"/>
  <c r="X429" i="8" s="1"/>
  <c r="W316" i="8"/>
  <c r="X316" i="8" s="1"/>
  <c r="W209" i="8"/>
  <c r="X209" i="8" s="1"/>
  <c r="T693" i="8"/>
  <c r="W801" i="8"/>
  <c r="X801" i="8" s="1"/>
  <c r="W505" i="8"/>
  <c r="X505" i="8" s="1"/>
  <c r="T761" i="8"/>
  <c r="T273" i="8"/>
  <c r="W168" i="8"/>
  <c r="X168" i="8" s="1"/>
  <c r="W368" i="8"/>
  <c r="X368" i="8" s="1"/>
  <c r="W212" i="8"/>
  <c r="X212" i="8" s="1"/>
  <c r="T429" i="8"/>
  <c r="W416" i="8"/>
  <c r="X416" i="8" s="1"/>
  <c r="W45" i="8"/>
  <c r="X45" i="8" s="1"/>
  <c r="T253" i="8"/>
  <c r="W284" i="8"/>
  <c r="X284" i="8" s="1"/>
  <c r="W237" i="8"/>
  <c r="X237" i="8" s="1"/>
  <c r="W444" i="8"/>
  <c r="X444" i="8" s="1"/>
  <c r="W693" i="8"/>
  <c r="X693" i="8" s="1"/>
  <c r="W761" i="8"/>
  <c r="X761" i="8" s="1"/>
  <c r="T298" i="8"/>
  <c r="W428" i="8"/>
  <c r="X428" i="8" s="1"/>
  <c r="W380" i="8"/>
  <c r="X380" i="8" s="1"/>
  <c r="T285" i="8"/>
  <c r="W337" i="8"/>
  <c r="X337" i="8" s="1"/>
  <c r="W312" i="8"/>
  <c r="X312" i="8" s="1"/>
  <c r="T200" i="8"/>
  <c r="T109" i="8"/>
  <c r="W713" i="8"/>
  <c r="X713" i="8" s="1"/>
  <c r="T128" i="8"/>
  <c r="W476" i="8"/>
  <c r="X476" i="8" s="1"/>
  <c r="W317" i="8"/>
  <c r="X317" i="8" s="1"/>
  <c r="T184" i="8"/>
  <c r="T316" i="8"/>
  <c r="T506" i="8"/>
  <c r="W562" i="8"/>
  <c r="X562" i="8" s="1"/>
  <c r="T804" i="8"/>
  <c r="T833" i="8"/>
  <c r="W73" i="8"/>
  <c r="X73" i="8" s="1"/>
  <c r="T401" i="8"/>
  <c r="W458" i="8"/>
  <c r="X458" i="8" s="1"/>
  <c r="T396" i="8"/>
  <c r="T48" i="8"/>
  <c r="W189" i="8"/>
  <c r="X189" i="8" s="1"/>
  <c r="W410" i="8"/>
  <c r="X410" i="8" s="1"/>
  <c r="T1004" i="8"/>
  <c r="W825" i="8"/>
  <c r="X825" i="8" s="1"/>
  <c r="W506" i="8"/>
  <c r="X506" i="8" s="1"/>
  <c r="W833" i="8"/>
  <c r="X833" i="8" s="1"/>
  <c r="T697" i="8"/>
  <c r="W69" i="8"/>
  <c r="X69" i="8" s="1"/>
  <c r="T472" i="8"/>
  <c r="W273" i="8"/>
  <c r="X273" i="8" s="1"/>
  <c r="T972" i="8"/>
  <c r="W288" i="8"/>
  <c r="X288" i="8" s="1"/>
  <c r="T257" i="8"/>
  <c r="T280" i="8"/>
  <c r="W401" i="8"/>
  <c r="X401" i="8" s="1"/>
  <c r="W665" i="8"/>
  <c r="X665" i="8" s="1"/>
  <c r="T843" i="8"/>
  <c r="W640" i="8"/>
  <c r="X640" i="8" s="1"/>
  <c r="W672" i="8"/>
  <c r="X672" i="8" s="1"/>
  <c r="W772" i="8"/>
  <c r="X772" i="8" s="1"/>
  <c r="T458" i="8"/>
  <c r="W697" i="8"/>
  <c r="X697" i="8" s="1"/>
  <c r="T420" i="8"/>
  <c r="T728" i="8"/>
  <c r="W234" i="8"/>
  <c r="X234" i="8" s="1"/>
  <c r="T264" i="8"/>
  <c r="W972" i="8"/>
  <c r="X972" i="8" s="1"/>
  <c r="W722" i="8"/>
  <c r="X722" i="8" s="1"/>
  <c r="W188" i="8"/>
  <c r="X188" i="8" s="1"/>
  <c r="T93" i="8"/>
  <c r="W257" i="8"/>
  <c r="X257" i="8" s="1"/>
  <c r="W280" i="8"/>
  <c r="X280" i="8" s="1"/>
  <c r="W121" i="8"/>
  <c r="X121" i="8" s="1"/>
  <c r="W394" i="8"/>
  <c r="X394" i="8" s="1"/>
  <c r="W108" i="8"/>
  <c r="X108" i="8" s="1"/>
  <c r="T145" i="8"/>
  <c r="W253" i="8"/>
  <c r="X253" i="8" s="1"/>
  <c r="W362" i="8"/>
  <c r="X362" i="8" s="1"/>
  <c r="T96" i="8"/>
  <c r="T269" i="8"/>
  <c r="T336" i="8"/>
  <c r="W120" i="8"/>
  <c r="X120" i="8" s="1"/>
  <c r="T500" i="8"/>
  <c r="W300" i="8"/>
  <c r="X300" i="8" s="1"/>
  <c r="W344" i="8"/>
  <c r="X344" i="8" s="1"/>
  <c r="W109" i="8"/>
  <c r="X109" i="8" s="1"/>
  <c r="W145" i="8"/>
  <c r="X145" i="8" s="1"/>
  <c r="T333" i="8"/>
  <c r="W96" i="8"/>
  <c r="X96" i="8" s="1"/>
  <c r="T988" i="8"/>
  <c r="T417" i="8"/>
  <c r="W876" i="8"/>
  <c r="X876" i="8" s="1"/>
  <c r="T376" i="8"/>
  <c r="T234" i="8"/>
  <c r="T900" i="8"/>
  <c r="W504" i="8"/>
  <c r="X504" i="8" s="1"/>
  <c r="T448" i="8"/>
  <c r="T64" i="8"/>
  <c r="T284" i="8"/>
  <c r="W348" i="8"/>
  <c r="X348" i="8" s="1"/>
  <c r="W988" i="8"/>
  <c r="X988" i="8" s="1"/>
  <c r="T860" i="8"/>
  <c r="T908" i="8"/>
  <c r="W369" i="8"/>
  <c r="X369" i="8" s="1"/>
  <c r="W995" i="8"/>
  <c r="X995" i="8" s="1"/>
  <c r="W456" i="8"/>
  <c r="X456" i="8" s="1"/>
  <c r="T244" i="8"/>
  <c r="T828" i="8"/>
  <c r="W881" i="8"/>
  <c r="X881" i="8" s="1"/>
  <c r="T856" i="8"/>
  <c r="W860" i="8"/>
  <c r="X860" i="8" s="1"/>
  <c r="W805" i="8"/>
  <c r="X805" i="8" s="1"/>
  <c r="W804" i="8"/>
  <c r="X804" i="8" s="1"/>
  <c r="T793" i="8"/>
  <c r="T505" i="8"/>
  <c r="W908" i="8"/>
  <c r="X908" i="8" s="1"/>
  <c r="W101" i="8"/>
  <c r="X101" i="8" s="1"/>
  <c r="T73" i="8"/>
  <c r="W376" i="8"/>
  <c r="X376" i="8" s="1"/>
  <c r="W105" i="8"/>
  <c r="X105" i="8" s="1"/>
  <c r="W282" i="8"/>
  <c r="X282" i="8" s="1"/>
  <c r="W496" i="8"/>
  <c r="X496" i="8" s="1"/>
  <c r="T148" i="8"/>
  <c r="W324" i="8"/>
  <c r="X324" i="8" s="1"/>
  <c r="W448" i="8"/>
  <c r="X448" i="8" s="1"/>
  <c r="T208" i="8"/>
  <c r="T236" i="8"/>
  <c r="T240" i="8"/>
  <c r="W365" i="8"/>
  <c r="X365" i="8" s="1"/>
  <c r="W489" i="8"/>
  <c r="X489" i="8" s="1"/>
  <c r="T380" i="8"/>
  <c r="T237" i="8"/>
  <c r="W160" i="8"/>
  <c r="X160" i="8" s="1"/>
  <c r="T189" i="8"/>
  <c r="W97" i="8"/>
  <c r="X97" i="8" s="1"/>
  <c r="T410" i="8"/>
  <c r="U967" i="4"/>
  <c r="S967" i="4"/>
  <c r="U955" i="4"/>
  <c r="S955" i="4"/>
  <c r="S21" i="8"/>
  <c r="V21" i="8" s="1"/>
  <c r="W21" i="8" s="1"/>
  <c r="X21" i="8" s="1"/>
  <c r="S25" i="8"/>
  <c r="T25" i="8" s="1"/>
  <c r="W24" i="8"/>
  <c r="X24" i="8" s="1"/>
  <c r="T24" i="8"/>
  <c r="W17" i="8"/>
  <c r="X17" i="8" s="1"/>
  <c r="U584" i="4"/>
  <c r="S584" i="4"/>
  <c r="V584" i="4" s="1"/>
  <c r="U837" i="4"/>
  <c r="S837" i="4"/>
  <c r="V837" i="4" s="1"/>
  <c r="U679" i="4"/>
  <c r="S679" i="4"/>
  <c r="V679" i="4" s="1"/>
  <c r="U829" i="4"/>
  <c r="S829" i="4"/>
  <c r="V829" i="4" s="1"/>
  <c r="U728" i="4"/>
  <c r="S728" i="4"/>
  <c r="V728" i="4" s="1"/>
  <c r="U78" i="4"/>
  <c r="S78" i="4"/>
  <c r="V78" i="4" s="1"/>
  <c r="U1005" i="4"/>
  <c r="S1005" i="4"/>
  <c r="V1005" i="4" s="1"/>
  <c r="U570" i="4"/>
  <c r="S570" i="4"/>
  <c r="V570" i="4" s="1"/>
  <c r="U710" i="4"/>
  <c r="S710" i="4"/>
  <c r="V710" i="4" s="1"/>
  <c r="U776" i="4"/>
  <c r="T776" i="4"/>
  <c r="S776" i="4"/>
  <c r="V776" i="4" s="1"/>
  <c r="U271" i="4"/>
  <c r="S271" i="4"/>
  <c r="V271" i="4" s="1"/>
  <c r="U144" i="4"/>
  <c r="S144" i="4"/>
  <c r="V144" i="4" s="1"/>
  <c r="U732" i="4"/>
  <c r="S732" i="4"/>
  <c r="V732" i="4" s="1"/>
  <c r="U540" i="4"/>
  <c r="S540" i="4"/>
  <c r="V540" i="4" s="1"/>
  <c r="U705" i="4"/>
  <c r="S705" i="4"/>
  <c r="V705" i="4" s="1"/>
  <c r="U510" i="4"/>
  <c r="S510" i="4"/>
  <c r="U254" i="4"/>
  <c r="S254" i="4"/>
  <c r="V254" i="4" s="1"/>
  <c r="U805" i="4"/>
  <c r="S805" i="4"/>
  <c r="V805" i="4" s="1"/>
  <c r="U485" i="4"/>
  <c r="T485" i="4"/>
  <c r="S485" i="4"/>
  <c r="V485" i="4" s="1"/>
  <c r="U69" i="4"/>
  <c r="W69" i="4" s="1"/>
  <c r="X69" i="4" s="1"/>
  <c r="S69" i="4"/>
  <c r="V69" i="4" s="1"/>
  <c r="U699" i="4"/>
  <c r="S699" i="4"/>
  <c r="V699" i="4" s="1"/>
  <c r="U475" i="4"/>
  <c r="S475" i="4"/>
  <c r="V475" i="4" s="1"/>
  <c r="U170" i="4"/>
  <c r="S170" i="4"/>
  <c r="V170" i="4" s="1"/>
  <c r="U993" i="4"/>
  <c r="S993" i="4"/>
  <c r="V993" i="4" s="1"/>
  <c r="U737" i="4"/>
  <c r="S737" i="4"/>
  <c r="V737" i="4" s="1"/>
  <c r="U813" i="4"/>
  <c r="S813" i="4"/>
  <c r="V813" i="4" s="1"/>
  <c r="U903" i="4"/>
  <c r="S903" i="4"/>
  <c r="V903" i="4" s="1"/>
  <c r="U86" i="4"/>
  <c r="S86" i="4"/>
  <c r="V86" i="4" s="1"/>
  <c r="U788" i="4"/>
  <c r="S788" i="4"/>
  <c r="V788" i="4" s="1"/>
  <c r="U372" i="4"/>
  <c r="S372" i="4"/>
  <c r="V372" i="4" s="1"/>
  <c r="U979" i="4"/>
  <c r="S979" i="4"/>
  <c r="V979" i="4" s="1"/>
  <c r="U272" i="4"/>
  <c r="S272" i="4"/>
  <c r="V272" i="4" s="1"/>
  <c r="U518" i="4"/>
  <c r="S518" i="4"/>
  <c r="V518" i="4" s="1"/>
  <c r="U839" i="4"/>
  <c r="S839" i="4"/>
  <c r="V839" i="4" s="1"/>
  <c r="U327" i="4"/>
  <c r="S327" i="4"/>
  <c r="U630" i="4"/>
  <c r="S630" i="4"/>
  <c r="V630" i="4" s="1"/>
  <c r="U765" i="4"/>
  <c r="S765" i="4"/>
  <c r="V765" i="4" s="1"/>
  <c r="U189" i="4"/>
  <c r="S189" i="4"/>
  <c r="V189" i="4" s="1"/>
  <c r="U211" i="4"/>
  <c r="S211" i="4"/>
  <c r="V211" i="4" s="1"/>
  <c r="U898" i="4"/>
  <c r="S898" i="4"/>
  <c r="V898" i="4" s="1"/>
  <c r="U793" i="4"/>
  <c r="S793" i="4"/>
  <c r="V793" i="4" s="1"/>
  <c r="U281" i="4"/>
  <c r="S281" i="4"/>
  <c r="V281" i="4" s="1"/>
  <c r="U326" i="4"/>
  <c r="S326" i="4"/>
  <c r="V326" i="4" s="1"/>
  <c r="U799" i="4"/>
  <c r="S799" i="4"/>
  <c r="V799" i="4" s="1"/>
  <c r="U287" i="4"/>
  <c r="S287" i="4"/>
  <c r="V287" i="4" s="1"/>
  <c r="U16" i="4"/>
  <c r="S16" i="4"/>
  <c r="V16" i="4" s="1"/>
  <c r="U14" i="4"/>
  <c r="S14" i="4"/>
  <c r="V14" i="4" s="1"/>
  <c r="U949" i="4"/>
  <c r="S949" i="4"/>
  <c r="V949" i="4" s="1"/>
  <c r="U501" i="4"/>
  <c r="S501" i="4"/>
  <c r="V501" i="4" s="1"/>
  <c r="U245" i="4"/>
  <c r="S245" i="4"/>
  <c r="V245" i="4" s="1"/>
  <c r="U204" i="4"/>
  <c r="S204" i="4"/>
  <c r="V204" i="4" s="1"/>
  <c r="U203" i="4"/>
  <c r="S203" i="4"/>
  <c r="V203" i="4" s="1"/>
  <c r="U136" i="4"/>
  <c r="S136" i="4"/>
  <c r="V136" i="4" s="1"/>
  <c r="U666" i="4"/>
  <c r="S666" i="4"/>
  <c r="V666" i="4" s="1"/>
  <c r="U26" i="4"/>
  <c r="S26" i="4"/>
  <c r="V26" i="4" s="1"/>
  <c r="T26" i="4"/>
  <c r="U849" i="4"/>
  <c r="S849" i="4"/>
  <c r="V849" i="4" s="1"/>
  <c r="U497" i="4"/>
  <c r="S497" i="4"/>
  <c r="V497" i="4" s="1"/>
  <c r="U846" i="4"/>
  <c r="S846" i="4"/>
  <c r="V846" i="4" s="1"/>
  <c r="U398" i="4"/>
  <c r="S398" i="4"/>
  <c r="V398" i="4" s="1"/>
  <c r="U427" i="4"/>
  <c r="S427" i="4"/>
  <c r="V427" i="4" s="1"/>
  <c r="U506" i="4"/>
  <c r="S506" i="4"/>
  <c r="V506" i="4" s="1"/>
  <c r="U433" i="4"/>
  <c r="W433" i="4" s="1"/>
  <c r="X433" i="4" s="1"/>
  <c r="S433" i="4"/>
  <c r="V433" i="4" s="1"/>
  <c r="U183" i="4"/>
  <c r="S183" i="4"/>
  <c r="V183" i="4" s="1"/>
  <c r="U429" i="4"/>
  <c r="S429" i="4"/>
  <c r="V429" i="4" s="1"/>
  <c r="U228" i="4"/>
  <c r="S228" i="4"/>
  <c r="V228" i="4" s="1"/>
  <c r="U616" i="4"/>
  <c r="S616" i="4"/>
  <c r="V616" i="4" s="1"/>
  <c r="U649" i="4"/>
  <c r="S649" i="4"/>
  <c r="V649" i="4" s="1"/>
  <c r="U306" i="4"/>
  <c r="S306" i="4"/>
  <c r="V306" i="4" s="1"/>
  <c r="U1002" i="4"/>
  <c r="S1002" i="4"/>
  <c r="V1002" i="4" s="1"/>
  <c r="U731" i="4"/>
  <c r="S731" i="4"/>
  <c r="V731" i="4" s="1"/>
  <c r="U404" i="4"/>
  <c r="S404" i="4"/>
  <c r="V404" i="4" s="1"/>
  <c r="U391" i="4"/>
  <c r="S391" i="4"/>
  <c r="V391" i="4" s="1"/>
  <c r="S962" i="4"/>
  <c r="V962" i="4" s="1"/>
  <c r="U962" i="4"/>
  <c r="U232" i="4"/>
  <c r="W232" i="4" s="1"/>
  <c r="X232" i="4" s="1"/>
  <c r="S232" i="4"/>
  <c r="V232" i="4" s="1"/>
  <c r="U913" i="4"/>
  <c r="W913" i="4" s="1"/>
  <c r="X913" i="4" s="1"/>
  <c r="S913" i="4"/>
  <c r="V913" i="4" s="1"/>
  <c r="U816" i="4"/>
  <c r="W816" i="4" s="1"/>
  <c r="X816" i="4" s="1"/>
  <c r="S816" i="4"/>
  <c r="V816" i="4" s="1"/>
  <c r="U237" i="4"/>
  <c r="S237" i="4"/>
  <c r="V237" i="4" s="1"/>
  <c r="U544" i="4"/>
  <c r="S544" i="4"/>
  <c r="V544" i="4" s="1"/>
  <c r="U431" i="4"/>
  <c r="S431" i="4"/>
  <c r="V431" i="4" s="1"/>
  <c r="U924" i="4"/>
  <c r="S924" i="4"/>
  <c r="V924" i="4" s="1"/>
  <c r="U508" i="4"/>
  <c r="S508" i="4"/>
  <c r="V508" i="4" s="1"/>
  <c r="U60" i="4"/>
  <c r="S60" i="4"/>
  <c r="V60" i="4" s="1"/>
  <c r="U987" i="4"/>
  <c r="S987" i="4"/>
  <c r="V987" i="4" s="1"/>
  <c r="U673" i="4"/>
  <c r="S673" i="4"/>
  <c r="V673" i="4" s="1"/>
  <c r="U582" i="4"/>
  <c r="S582" i="4"/>
  <c r="V582" i="4" s="1"/>
  <c r="U478" i="4"/>
  <c r="S478" i="4"/>
  <c r="V478" i="4" s="1"/>
  <c r="U222" i="4"/>
  <c r="S222" i="4"/>
  <c r="V222" i="4" s="1"/>
  <c r="U744" i="4"/>
  <c r="S744" i="4"/>
  <c r="V744" i="4" s="1"/>
  <c r="U773" i="4"/>
  <c r="S773" i="4"/>
  <c r="V773" i="4" s="1"/>
  <c r="U453" i="4"/>
  <c r="S453" i="4"/>
  <c r="V453" i="4" s="1"/>
  <c r="U891" i="4"/>
  <c r="S891" i="4"/>
  <c r="V891" i="4" s="1"/>
  <c r="U443" i="4"/>
  <c r="W443" i="4" s="1"/>
  <c r="X443" i="4" s="1"/>
  <c r="S443" i="4"/>
  <c r="V443" i="4" s="1"/>
  <c r="U138" i="4"/>
  <c r="S138" i="4"/>
  <c r="V138" i="4" s="1"/>
  <c r="U641" i="4"/>
  <c r="S641" i="4"/>
  <c r="V641" i="4" s="1"/>
  <c r="U417" i="4"/>
  <c r="S417" i="4"/>
  <c r="V417" i="4" s="1"/>
  <c r="U77" i="4"/>
  <c r="S77" i="4"/>
  <c r="V77" i="4" s="1"/>
  <c r="U227" i="4"/>
  <c r="S227" i="4"/>
  <c r="V227" i="4" s="1"/>
  <c r="U242" i="4"/>
  <c r="S242" i="4"/>
  <c r="V242" i="4" s="1"/>
  <c r="U214" i="4"/>
  <c r="S214" i="4"/>
  <c r="V214" i="4" s="1"/>
  <c r="U93" i="4"/>
  <c r="S93" i="4"/>
  <c r="V93" i="4" s="1"/>
  <c r="U756" i="4"/>
  <c r="S756" i="4"/>
  <c r="U564" i="4"/>
  <c r="S564" i="4"/>
  <c r="V564" i="4" s="1"/>
  <c r="U947" i="4"/>
  <c r="S947" i="4"/>
  <c r="V947" i="4" s="1"/>
  <c r="U723" i="4"/>
  <c r="S723" i="4"/>
  <c r="V723" i="4" s="1"/>
  <c r="U72" i="4"/>
  <c r="S72" i="4"/>
  <c r="V72" i="4" s="1"/>
  <c r="U909" i="4"/>
  <c r="S909" i="4"/>
  <c r="V909" i="4" s="1"/>
  <c r="U775" i="4"/>
  <c r="S775" i="4"/>
  <c r="V775" i="4" s="1"/>
  <c r="U263" i="4"/>
  <c r="S263" i="4"/>
  <c r="V263" i="4" s="1"/>
  <c r="U598" i="4"/>
  <c r="S598" i="4"/>
  <c r="V598" i="4" s="1"/>
  <c r="U733" i="4"/>
  <c r="S733" i="4"/>
  <c r="V733" i="4" s="1"/>
  <c r="U125" i="4"/>
  <c r="S125" i="4"/>
  <c r="V125" i="4" s="1"/>
  <c r="U179" i="4"/>
  <c r="S179" i="4"/>
  <c r="V179" i="4" s="1"/>
  <c r="U834" i="4"/>
  <c r="S834" i="4"/>
  <c r="V834" i="4" s="1"/>
  <c r="U514" i="4"/>
  <c r="T514" i="4"/>
  <c r="S514" i="4"/>
  <c r="V514" i="4" s="1"/>
  <c r="U761" i="4"/>
  <c r="S761" i="4"/>
  <c r="V761" i="4" s="1"/>
  <c r="U198" i="4"/>
  <c r="S198" i="4"/>
  <c r="V198" i="4" s="1"/>
  <c r="T198" i="4"/>
  <c r="U735" i="4"/>
  <c r="S735" i="4"/>
  <c r="U223" i="4"/>
  <c r="S223" i="4"/>
  <c r="V223" i="4" s="1"/>
  <c r="U854" i="4"/>
  <c r="S854" i="4"/>
  <c r="V854" i="4" s="1"/>
  <c r="U853" i="4"/>
  <c r="S853" i="4"/>
  <c r="V853" i="4" s="1"/>
  <c r="U469" i="4"/>
  <c r="S469" i="4"/>
  <c r="V469" i="4" s="1"/>
  <c r="U213" i="4"/>
  <c r="S213" i="4"/>
  <c r="V213" i="4" s="1"/>
  <c r="U172" i="4"/>
  <c r="S172" i="4"/>
  <c r="U400" i="4"/>
  <c r="S400" i="4"/>
  <c r="V400" i="4" s="1"/>
  <c r="U171" i="4"/>
  <c r="S171" i="4"/>
  <c r="V171" i="4" s="1"/>
  <c r="U602" i="4"/>
  <c r="S602" i="4"/>
  <c r="V602" i="4" s="1"/>
  <c r="U282" i="4"/>
  <c r="S282" i="4"/>
  <c r="V282" i="4" s="1"/>
  <c r="U896" i="4"/>
  <c r="S896" i="4"/>
  <c r="V896" i="4" s="1"/>
  <c r="U401" i="4"/>
  <c r="S401" i="4"/>
  <c r="V401" i="4" s="1"/>
  <c r="U818" i="4"/>
  <c r="S818" i="4"/>
  <c r="V818" i="4" s="1"/>
  <c r="U686" i="4"/>
  <c r="S686" i="4"/>
  <c r="V686" i="4" s="1"/>
  <c r="U661" i="4"/>
  <c r="S661" i="4"/>
  <c r="V661" i="4" s="1"/>
  <c r="U299" i="4"/>
  <c r="S299" i="4"/>
  <c r="U442" i="4"/>
  <c r="S442" i="4"/>
  <c r="V442" i="4" s="1"/>
  <c r="U122" i="4"/>
  <c r="S122" i="4"/>
  <c r="V122" i="4" s="1"/>
  <c r="U817" i="4"/>
  <c r="S817" i="4"/>
  <c r="V817" i="4" s="1"/>
  <c r="U422" i="4"/>
  <c r="S422" i="4"/>
  <c r="V422" i="4" s="1"/>
  <c r="U370" i="4"/>
  <c r="S370" i="4"/>
  <c r="V370" i="4" s="1"/>
  <c r="U685" i="4"/>
  <c r="S685" i="4"/>
  <c r="U548" i="4"/>
  <c r="S548" i="4"/>
  <c r="V548" i="4" s="1"/>
  <c r="U196" i="4"/>
  <c r="S196" i="4"/>
  <c r="V196" i="4" s="1"/>
  <c r="U160" i="4"/>
  <c r="W160" i="4" s="1"/>
  <c r="X160" i="4" s="1"/>
  <c r="S160" i="4"/>
  <c r="V160" i="4" s="1"/>
  <c r="U617" i="4"/>
  <c r="S617" i="4"/>
  <c r="V617" i="4" s="1"/>
  <c r="U329" i="4"/>
  <c r="S329" i="4"/>
  <c r="V329" i="4" s="1"/>
  <c r="U646" i="4"/>
  <c r="S646" i="4"/>
  <c r="V646" i="4" s="1"/>
  <c r="U47" i="4"/>
  <c r="S47" i="4"/>
  <c r="U30" i="4"/>
  <c r="T30" i="4"/>
  <c r="S30" i="4"/>
  <c r="V30" i="4" s="1"/>
  <c r="U975" i="4"/>
  <c r="S975" i="4"/>
  <c r="V975" i="4" s="1"/>
  <c r="U919" i="4"/>
  <c r="S919" i="4"/>
  <c r="U290" i="4"/>
  <c r="S290" i="4"/>
  <c r="V290" i="4" s="1"/>
  <c r="U351" i="4"/>
  <c r="S351" i="4"/>
  <c r="V351" i="4" s="1"/>
  <c r="U360" i="4"/>
  <c r="S360" i="4"/>
  <c r="V360" i="4" s="1"/>
  <c r="U824" i="4"/>
  <c r="T824" i="4"/>
  <c r="S824" i="4"/>
  <c r="V824" i="4" s="1"/>
  <c r="U361" i="4"/>
  <c r="W361" i="4" s="1"/>
  <c r="X361" i="4" s="1"/>
  <c r="S361" i="4"/>
  <c r="V361" i="4" s="1"/>
  <c r="U623" i="4"/>
  <c r="S623" i="4"/>
  <c r="V623" i="4" s="1"/>
  <c r="U101" i="4"/>
  <c r="S101" i="4"/>
  <c r="V101" i="4" s="1"/>
  <c r="U892" i="4"/>
  <c r="S892" i="4"/>
  <c r="V892" i="4" s="1"/>
  <c r="U476" i="4"/>
  <c r="S476" i="4"/>
  <c r="V476" i="4" s="1"/>
  <c r="U188" i="4"/>
  <c r="S188" i="4"/>
  <c r="V188" i="4" s="1"/>
  <c r="U923" i="4"/>
  <c r="S923" i="4"/>
  <c r="V923" i="4" s="1"/>
  <c r="U778" i="4"/>
  <c r="S778" i="4"/>
  <c r="V778" i="4" s="1"/>
  <c r="U848" i="4"/>
  <c r="S848" i="4"/>
  <c r="U798" i="4"/>
  <c r="S798" i="4"/>
  <c r="V798" i="4" s="1"/>
  <c r="U446" i="4"/>
  <c r="S446" i="4"/>
  <c r="V446" i="4" s="1"/>
  <c r="U190" i="4"/>
  <c r="S190" i="4"/>
  <c r="V190" i="4" s="1"/>
  <c r="U741" i="4"/>
  <c r="S741" i="4"/>
  <c r="V741" i="4" s="1"/>
  <c r="U389" i="4"/>
  <c r="S389" i="4"/>
  <c r="V389" i="4" s="1"/>
  <c r="U859" i="4"/>
  <c r="S859" i="4"/>
  <c r="V859" i="4" s="1"/>
  <c r="U123" i="4"/>
  <c r="T123" i="4"/>
  <c r="S123" i="4"/>
  <c r="V123" i="4" s="1"/>
  <c r="U106" i="4"/>
  <c r="S106" i="4"/>
  <c r="V106" i="4" s="1"/>
  <c r="S929" i="4"/>
  <c r="V929" i="4" s="1"/>
  <c r="U929" i="4"/>
  <c r="U385" i="4"/>
  <c r="W385" i="4" s="1"/>
  <c r="X385" i="4" s="1"/>
  <c r="S385" i="4"/>
  <c r="V385" i="4" s="1"/>
  <c r="U35" i="4"/>
  <c r="W35" i="4" s="1"/>
  <c r="X35" i="4" s="1"/>
  <c r="S35" i="4"/>
  <c r="V35" i="4" s="1"/>
  <c r="U50" i="4"/>
  <c r="S50" i="4"/>
  <c r="V50" i="4" s="1"/>
  <c r="U342" i="4"/>
  <c r="S342" i="4"/>
  <c r="V342" i="4" s="1"/>
  <c r="U349" i="4"/>
  <c r="S349" i="4"/>
  <c r="V349" i="4" s="1"/>
  <c r="U948" i="4"/>
  <c r="S948" i="4"/>
  <c r="V948" i="4" s="1"/>
  <c r="U532" i="4"/>
  <c r="S532" i="4"/>
  <c r="U691" i="4"/>
  <c r="T691" i="4"/>
  <c r="S691" i="4"/>
  <c r="V691" i="4" s="1"/>
  <c r="U19" i="4"/>
  <c r="S19" i="4"/>
  <c r="V19" i="4" s="1"/>
  <c r="U226" i="4"/>
  <c r="S226" i="4"/>
  <c r="V226" i="4" s="1"/>
  <c r="U557" i="4"/>
  <c r="S557" i="4"/>
  <c r="V557" i="4" s="1"/>
  <c r="U711" i="4"/>
  <c r="S711" i="4"/>
  <c r="V711" i="4" s="1"/>
  <c r="U199" i="4"/>
  <c r="S199" i="4"/>
  <c r="V199" i="4" s="1"/>
  <c r="U64" i="4"/>
  <c r="S64" i="4"/>
  <c r="V64" i="4" s="1"/>
  <c r="U566" i="4"/>
  <c r="S566" i="4"/>
  <c r="V566" i="4" s="1"/>
  <c r="U248" i="4"/>
  <c r="S248" i="4"/>
  <c r="V248" i="4" s="1"/>
  <c r="U669" i="4"/>
  <c r="W669" i="4" s="1"/>
  <c r="X669" i="4" s="1"/>
  <c r="S669" i="4"/>
  <c r="V669" i="4" s="1"/>
  <c r="U240" i="4"/>
  <c r="W240" i="4" s="1"/>
  <c r="X240" i="4" s="1"/>
  <c r="S240" i="4"/>
  <c r="V240" i="4" s="1"/>
  <c r="U115" i="4"/>
  <c r="S115" i="4"/>
  <c r="V115" i="4" s="1"/>
  <c r="U450" i="4"/>
  <c r="S450" i="4"/>
  <c r="V450" i="4" s="1"/>
  <c r="U194" i="4"/>
  <c r="S194" i="4"/>
  <c r="V194" i="4" s="1"/>
  <c r="U729" i="4"/>
  <c r="S729" i="4"/>
  <c r="V729" i="4" s="1"/>
  <c r="U397" i="4"/>
  <c r="S397" i="4"/>
  <c r="U41" i="4"/>
  <c r="S41" i="4"/>
  <c r="V41" i="4" s="1"/>
  <c r="U671" i="4"/>
  <c r="S671" i="4"/>
  <c r="V671" i="4" s="1"/>
  <c r="U159" i="4"/>
  <c r="S159" i="4"/>
  <c r="U622" i="4"/>
  <c r="S622" i="4"/>
  <c r="V622" i="4" s="1"/>
  <c r="U821" i="4"/>
  <c r="S821" i="4"/>
  <c r="V821" i="4" s="1"/>
  <c r="U437" i="4"/>
  <c r="S437" i="4"/>
  <c r="V437" i="4" s="1"/>
  <c r="U181" i="4"/>
  <c r="S181" i="4"/>
  <c r="V181" i="4" s="1"/>
  <c r="U140" i="4"/>
  <c r="S140" i="4"/>
  <c r="V140" i="4" s="1"/>
  <c r="U139" i="4"/>
  <c r="S139" i="4"/>
  <c r="U890" i="4"/>
  <c r="S890" i="4"/>
  <c r="V890" i="4" s="1"/>
  <c r="U672" i="4"/>
  <c r="S672" i="4"/>
  <c r="V672" i="4" s="1"/>
  <c r="U337" i="4"/>
  <c r="S337" i="4"/>
  <c r="V337" i="4" s="1"/>
  <c r="U550" i="4"/>
  <c r="S550" i="4"/>
  <c r="V550" i="4" s="1"/>
  <c r="U562" i="4"/>
  <c r="S562" i="4"/>
  <c r="V562" i="4" s="1"/>
  <c r="U814" i="4"/>
  <c r="S814" i="4"/>
  <c r="V814" i="4" s="1"/>
  <c r="U885" i="4"/>
  <c r="S885" i="4"/>
  <c r="U936" i="4"/>
  <c r="T936" i="4"/>
  <c r="S936" i="4"/>
  <c r="V936" i="4" s="1"/>
  <c r="U1003" i="4"/>
  <c r="S1003" i="4"/>
  <c r="V1003" i="4" s="1"/>
  <c r="U715" i="4"/>
  <c r="S715" i="4"/>
  <c r="V715" i="4" s="1"/>
  <c r="U235" i="4"/>
  <c r="S235" i="4"/>
  <c r="V235" i="4" s="1"/>
  <c r="U922" i="4"/>
  <c r="S922" i="4"/>
  <c r="V922" i="4" s="1"/>
  <c r="U378" i="4"/>
  <c r="S378" i="4"/>
  <c r="V378" i="4" s="1"/>
  <c r="U753" i="4"/>
  <c r="S753" i="4"/>
  <c r="V753" i="4" s="1"/>
  <c r="U311" i="4"/>
  <c r="S311" i="4"/>
  <c r="V311" i="4" s="1"/>
  <c r="U832" i="4"/>
  <c r="S832" i="4"/>
  <c r="U599" i="4"/>
  <c r="S599" i="4"/>
  <c r="V599" i="4" s="1"/>
  <c r="U845" i="4"/>
  <c r="S845" i="4"/>
  <c r="V845" i="4" s="1"/>
  <c r="U676" i="4"/>
  <c r="S676" i="4"/>
  <c r="V676" i="4" s="1"/>
  <c r="U388" i="4"/>
  <c r="S388" i="4"/>
  <c r="V388" i="4" s="1"/>
  <c r="U131" i="4"/>
  <c r="S131" i="4"/>
  <c r="V131" i="4" s="1"/>
  <c r="U1001" i="4"/>
  <c r="S1001" i="4"/>
  <c r="V1001" i="4" s="1"/>
  <c r="U265" i="4"/>
  <c r="S265" i="4"/>
  <c r="V265" i="4" s="1"/>
  <c r="U286" i="4"/>
  <c r="S286" i="4"/>
  <c r="V286" i="4" s="1"/>
  <c r="U202" i="4"/>
  <c r="S202" i="4"/>
  <c r="V202" i="4" s="1"/>
  <c r="U275" i="4"/>
  <c r="S275" i="4"/>
  <c r="V275" i="4" s="1"/>
  <c r="U243" i="4"/>
  <c r="S243" i="4"/>
  <c r="V243" i="4" s="1"/>
  <c r="U863" i="4"/>
  <c r="S863" i="4"/>
  <c r="V863" i="4" s="1"/>
  <c r="U236" i="4"/>
  <c r="S236" i="4"/>
  <c r="V236" i="4" s="1"/>
  <c r="U270" i="4"/>
  <c r="S270" i="4"/>
  <c r="V270" i="4" s="1"/>
  <c r="U177" i="4"/>
  <c r="S177" i="4"/>
  <c r="V177" i="4" s="1"/>
  <c r="U260" i="4"/>
  <c r="S260" i="4"/>
  <c r="V260" i="4" s="1"/>
  <c r="U815" i="4"/>
  <c r="S815" i="4"/>
  <c r="V815" i="4" s="1"/>
  <c r="U520" i="4"/>
  <c r="W520" i="4" s="1"/>
  <c r="X520" i="4" s="1"/>
  <c r="S520" i="4"/>
  <c r="V520" i="4" s="1"/>
  <c r="U421" i="4"/>
  <c r="S421" i="4"/>
  <c r="V421" i="4" s="1"/>
  <c r="U860" i="4"/>
  <c r="S860" i="4"/>
  <c r="V860" i="4" s="1"/>
  <c r="U668" i="4"/>
  <c r="S668" i="4"/>
  <c r="V668" i="4" s="1"/>
  <c r="U316" i="4"/>
  <c r="S316" i="4"/>
  <c r="V316" i="4" s="1"/>
  <c r="U792" i="4"/>
  <c r="S792" i="4"/>
  <c r="U959" i="4"/>
  <c r="S959" i="4"/>
  <c r="V959" i="4" s="1"/>
  <c r="U670" i="4"/>
  <c r="S670" i="4"/>
  <c r="V670" i="4" s="1"/>
  <c r="U414" i="4"/>
  <c r="S414" i="4"/>
  <c r="V414" i="4" s="1"/>
  <c r="U158" i="4"/>
  <c r="S158" i="4"/>
  <c r="V158" i="4" s="1"/>
  <c r="U709" i="4"/>
  <c r="S709" i="4"/>
  <c r="V709" i="4" s="1"/>
  <c r="U325" i="4"/>
  <c r="S325" i="4"/>
  <c r="V325" i="4" s="1"/>
  <c r="U368" i="4"/>
  <c r="S368" i="4"/>
  <c r="U827" i="4"/>
  <c r="W827" i="4" s="1"/>
  <c r="X827" i="4" s="1"/>
  <c r="T827" i="4"/>
  <c r="S827" i="4"/>
  <c r="V827" i="4" s="1"/>
  <c r="U603" i="4"/>
  <c r="S603" i="4"/>
  <c r="V603" i="4" s="1"/>
  <c r="U251" i="4"/>
  <c r="S251" i="4"/>
  <c r="V251" i="4" s="1"/>
  <c r="U74" i="4"/>
  <c r="S74" i="4"/>
  <c r="V74" i="4" s="1"/>
  <c r="U897" i="4"/>
  <c r="S897" i="4"/>
  <c r="V897" i="4" s="1"/>
  <c r="U353" i="4"/>
  <c r="S353" i="4"/>
  <c r="V353" i="4" s="1"/>
  <c r="U488" i="4"/>
  <c r="S488" i="4"/>
  <c r="V488" i="4" s="1"/>
  <c r="U470" i="4"/>
  <c r="S470" i="4"/>
  <c r="V470" i="4" s="1"/>
  <c r="U464" i="4"/>
  <c r="S464" i="4"/>
  <c r="V464" i="4" s="1"/>
  <c r="U541" i="4"/>
  <c r="S541" i="4"/>
  <c r="V541" i="4" s="1"/>
  <c r="U916" i="4"/>
  <c r="S916" i="4"/>
  <c r="V916" i="4" s="1"/>
  <c r="U500" i="4"/>
  <c r="S500" i="4"/>
  <c r="V500" i="4" s="1"/>
  <c r="U308" i="4"/>
  <c r="S308" i="4"/>
  <c r="V308" i="4" s="1"/>
  <c r="U656" i="4"/>
  <c r="S656" i="4"/>
  <c r="V656" i="4" s="1"/>
  <c r="U531" i="4"/>
  <c r="S531" i="4"/>
  <c r="V531" i="4" s="1"/>
  <c r="U640" i="4"/>
  <c r="T640" i="4"/>
  <c r="S640" i="4"/>
  <c r="V640" i="4" s="1"/>
  <c r="U162" i="4"/>
  <c r="S162" i="4"/>
  <c r="V162" i="4" s="1"/>
  <c r="U141" i="4"/>
  <c r="S141" i="4"/>
  <c r="V141" i="4" s="1"/>
  <c r="U647" i="4"/>
  <c r="W647" i="4" s="1"/>
  <c r="X647" i="4" s="1"/>
  <c r="S647" i="4"/>
  <c r="V647" i="4" s="1"/>
  <c r="U135" i="4"/>
  <c r="W135" i="4" s="1"/>
  <c r="X135" i="4" s="1"/>
  <c r="S135" i="4"/>
  <c r="V135" i="4" s="1"/>
  <c r="U943" i="4"/>
  <c r="S943" i="4"/>
  <c r="V943" i="4" s="1"/>
  <c r="U534" i="4"/>
  <c r="S534" i="4"/>
  <c r="V534" i="4" s="1"/>
  <c r="U637" i="4"/>
  <c r="S637" i="4"/>
  <c r="V637" i="4" s="1"/>
  <c r="U83" i="4"/>
  <c r="W83" i="4" s="1"/>
  <c r="X83" i="4" s="1"/>
  <c r="S83" i="4"/>
  <c r="V83" i="4" s="1"/>
  <c r="U386" i="4"/>
  <c r="S386" i="4"/>
  <c r="V386" i="4" s="1"/>
  <c r="U607" i="4"/>
  <c r="S607" i="4"/>
  <c r="V607" i="4" s="1"/>
  <c r="U95" i="4"/>
  <c r="S95" i="4"/>
  <c r="V95" i="4" s="1"/>
  <c r="U590" i="4"/>
  <c r="S590" i="4"/>
  <c r="V590" i="4" s="1"/>
  <c r="U408" i="4"/>
  <c r="S408" i="4"/>
  <c r="V408" i="4" s="1"/>
  <c r="U693" i="4"/>
  <c r="S693" i="4"/>
  <c r="V693" i="4" s="1"/>
  <c r="U405" i="4"/>
  <c r="S405" i="4"/>
  <c r="V405" i="4" s="1"/>
  <c r="U149" i="4"/>
  <c r="W149" i="4" s="1"/>
  <c r="X149" i="4" s="1"/>
  <c r="T149" i="4"/>
  <c r="S149" i="4"/>
  <c r="V149" i="4" s="1"/>
  <c r="U108" i="4"/>
  <c r="W108" i="4" s="1"/>
  <c r="X108" i="4" s="1"/>
  <c r="S108" i="4"/>
  <c r="V108" i="4" s="1"/>
  <c r="U75" i="4"/>
  <c r="S75" i="4"/>
  <c r="V75" i="4" s="1"/>
  <c r="U858" i="4"/>
  <c r="S858" i="4"/>
  <c r="V858" i="4" s="1"/>
  <c r="U721" i="4"/>
  <c r="S721" i="4"/>
  <c r="V721" i="4" s="1"/>
  <c r="U241" i="4"/>
  <c r="S241" i="4"/>
  <c r="V241" i="4" s="1"/>
  <c r="U803" i="4"/>
  <c r="S803" i="4"/>
  <c r="V803" i="4" s="1"/>
  <c r="U384" i="4"/>
  <c r="S384" i="4"/>
  <c r="V384" i="4" s="1"/>
  <c r="U632" i="4"/>
  <c r="S632" i="4"/>
  <c r="V632" i="4" s="1"/>
  <c r="U1004" i="4"/>
  <c r="S1004" i="4"/>
  <c r="V1004" i="4" s="1"/>
  <c r="U683" i="4"/>
  <c r="S683" i="4"/>
  <c r="V683" i="4" s="1"/>
  <c r="U826" i="4"/>
  <c r="S826" i="4"/>
  <c r="V826" i="4" s="1"/>
  <c r="U689" i="4"/>
  <c r="S689" i="4"/>
  <c r="V689" i="4" s="1"/>
  <c r="U305" i="4"/>
  <c r="S305" i="4"/>
  <c r="V305" i="4" s="1"/>
  <c r="U55" i="4"/>
  <c r="S55" i="4"/>
  <c r="V55" i="4" s="1"/>
  <c r="U791" i="4"/>
  <c r="S791" i="4"/>
  <c r="V791" i="4" s="1"/>
  <c r="U966" i="4"/>
  <c r="S966" i="4"/>
  <c r="V966" i="4" s="1"/>
  <c r="U804" i="4"/>
  <c r="T804" i="4"/>
  <c r="S804" i="4"/>
  <c r="V804" i="4" s="1"/>
  <c r="U356" i="4"/>
  <c r="S356" i="4"/>
  <c r="V356" i="4" s="1"/>
  <c r="U67" i="4"/>
  <c r="S67" i="4"/>
  <c r="V67" i="4" s="1"/>
  <c r="U466" i="4"/>
  <c r="S466" i="4"/>
  <c r="V466" i="4" s="1"/>
  <c r="S969" i="4"/>
  <c r="V969" i="4" s="1"/>
  <c r="U969" i="4"/>
  <c r="U681" i="4"/>
  <c r="S681" i="4"/>
  <c r="V681" i="4" s="1"/>
  <c r="U769" i="4"/>
  <c r="S769" i="4"/>
  <c r="V769" i="4" s="1"/>
  <c r="U133" i="4"/>
  <c r="S133" i="4"/>
  <c r="V133" i="4" s="1"/>
  <c r="U989" i="4"/>
  <c r="S989" i="4"/>
  <c r="V989" i="4" s="1"/>
  <c r="U662" i="4"/>
  <c r="S662" i="4"/>
  <c r="V662" i="4" s="1"/>
  <c r="U537" i="4"/>
  <c r="S537" i="4"/>
  <c r="V537" i="4" s="1"/>
  <c r="U533" i="4"/>
  <c r="S533" i="4"/>
  <c r="V533" i="4" s="1"/>
  <c r="U730" i="4"/>
  <c r="S730" i="4"/>
  <c r="V730" i="4" s="1"/>
  <c r="U779" i="4"/>
  <c r="S779" i="4"/>
  <c r="V779" i="4" s="1"/>
  <c r="U648" i="4"/>
  <c r="S648" i="4"/>
  <c r="V648" i="4" s="1"/>
  <c r="U128" i="4"/>
  <c r="S128" i="4"/>
  <c r="V128" i="4" s="1"/>
  <c r="U296" i="4"/>
  <c r="S296" i="4"/>
  <c r="U636" i="4"/>
  <c r="T636" i="4"/>
  <c r="S636" i="4"/>
  <c r="V636" i="4" s="1"/>
  <c r="U712" i="4"/>
  <c r="S712" i="4"/>
  <c r="V712" i="4" s="1"/>
  <c r="U321" i="4"/>
  <c r="S321" i="4"/>
  <c r="U576" i="4"/>
  <c r="S576" i="4"/>
  <c r="V576" i="4" s="1"/>
  <c r="U638" i="4"/>
  <c r="S638" i="4"/>
  <c r="V638" i="4" s="1"/>
  <c r="U382" i="4"/>
  <c r="S382" i="4"/>
  <c r="V382" i="4" s="1"/>
  <c r="U126" i="4"/>
  <c r="S126" i="4"/>
  <c r="V126" i="4" s="1"/>
  <c r="U677" i="4"/>
  <c r="S677" i="4"/>
  <c r="V677" i="4" s="1"/>
  <c r="U261" i="4"/>
  <c r="S261" i="4"/>
  <c r="V261" i="4" s="1"/>
  <c r="U571" i="4"/>
  <c r="S571" i="4"/>
  <c r="V571" i="4" s="1"/>
  <c r="U379" i="4"/>
  <c r="S379" i="4"/>
  <c r="V379" i="4" s="1"/>
  <c r="U42" i="4"/>
  <c r="S42" i="4"/>
  <c r="S865" i="4"/>
  <c r="V865" i="4" s="1"/>
  <c r="U865" i="4"/>
  <c r="U577" i="4"/>
  <c r="S577" i="4"/>
  <c r="V577" i="4" s="1"/>
  <c r="U161" i="4"/>
  <c r="S161" i="4"/>
  <c r="U976" i="4"/>
  <c r="S976" i="4"/>
  <c r="V976" i="4" s="1"/>
  <c r="U822" i="4"/>
  <c r="S822" i="4"/>
  <c r="V822" i="4" s="1"/>
  <c r="U797" i="4"/>
  <c r="S797" i="4"/>
  <c r="V797" i="4" s="1"/>
  <c r="U884" i="4"/>
  <c r="S884" i="4"/>
  <c r="V884" i="4" s="1"/>
  <c r="U692" i="4"/>
  <c r="W692" i="4" s="1"/>
  <c r="X692" i="4" s="1"/>
  <c r="S692" i="4"/>
  <c r="V692" i="4" s="1"/>
  <c r="U276" i="4"/>
  <c r="S276" i="4"/>
  <c r="V276" i="4" s="1"/>
  <c r="U851" i="4"/>
  <c r="S851" i="4"/>
  <c r="V851" i="4" s="1"/>
  <c r="U98" i="4"/>
  <c r="S98" i="4"/>
  <c r="V98" i="4" s="1"/>
  <c r="U409" i="4"/>
  <c r="W409" i="4" s="1"/>
  <c r="X409" i="4" s="1"/>
  <c r="S409" i="4"/>
  <c r="V409" i="4" s="1"/>
  <c r="U120" i="4"/>
  <c r="S120" i="4"/>
  <c r="V120" i="4" s="1"/>
  <c r="U583" i="4"/>
  <c r="S583" i="4"/>
  <c r="V583" i="4" s="1"/>
  <c r="U71" i="4"/>
  <c r="W71" i="4" s="1"/>
  <c r="X71" i="4" s="1"/>
  <c r="S71" i="4"/>
  <c r="V71" i="4" s="1"/>
  <c r="U942" i="4"/>
  <c r="S942" i="4"/>
  <c r="V942" i="4" s="1"/>
  <c r="U502" i="4"/>
  <c r="S502" i="4"/>
  <c r="V502" i="4" s="1"/>
  <c r="U445" i="4"/>
  <c r="S445" i="4"/>
  <c r="V445" i="4" s="1"/>
  <c r="U320" i="4"/>
  <c r="T320" i="4"/>
  <c r="S320" i="4"/>
  <c r="V320" i="4" s="1"/>
  <c r="U51" i="4"/>
  <c r="S51" i="4"/>
  <c r="V51" i="4" s="1"/>
  <c r="U706" i="4"/>
  <c r="S706" i="4"/>
  <c r="V706" i="4" s="1"/>
  <c r="U889" i="4"/>
  <c r="W889" i="4" s="1"/>
  <c r="X889" i="4" s="1"/>
  <c r="S889" i="4"/>
  <c r="V889" i="4" s="1"/>
  <c r="U543" i="4"/>
  <c r="W543" i="4" s="1"/>
  <c r="X543" i="4" s="1"/>
  <c r="S543" i="4"/>
  <c r="V543" i="4" s="1"/>
  <c r="U31" i="4"/>
  <c r="S31" i="4"/>
  <c r="V31" i="4" s="1"/>
  <c r="U558" i="4"/>
  <c r="S558" i="4"/>
  <c r="V558" i="4" s="1"/>
  <c r="U192" i="4"/>
  <c r="S192" i="4"/>
  <c r="V192" i="4" s="1"/>
  <c r="U629" i="4"/>
  <c r="W629" i="4" s="1"/>
  <c r="X629" i="4" s="1"/>
  <c r="S629" i="4"/>
  <c r="V629" i="4" s="1"/>
  <c r="U373" i="4"/>
  <c r="S373" i="4"/>
  <c r="V373" i="4" s="1"/>
  <c r="U117" i="4"/>
  <c r="S117" i="4"/>
  <c r="V117" i="4" s="1"/>
  <c r="U264" i="4"/>
  <c r="S264" i="4"/>
  <c r="V264" i="4" s="1"/>
  <c r="U76" i="4"/>
  <c r="T76" i="4"/>
  <c r="S76" i="4"/>
  <c r="V76" i="4" s="1"/>
  <c r="U11" i="4"/>
  <c r="S11" i="4"/>
  <c r="V11" i="4" s="1"/>
  <c r="U794" i="4"/>
  <c r="S794" i="4"/>
  <c r="V794" i="4" s="1"/>
  <c r="U474" i="4"/>
  <c r="S474" i="4"/>
  <c r="V474" i="4" s="1"/>
  <c r="U657" i="4"/>
  <c r="S657" i="4"/>
  <c r="U873" i="4"/>
  <c r="S873" i="4"/>
  <c r="V873" i="4" s="1"/>
  <c r="U991" i="4"/>
  <c r="S991" i="4"/>
  <c r="V991" i="4" s="1"/>
  <c r="U972" i="4"/>
  <c r="S972" i="4"/>
  <c r="V972" i="4" s="1"/>
  <c r="U651" i="4"/>
  <c r="S651" i="4"/>
  <c r="V651" i="4" s="1"/>
  <c r="U698" i="4"/>
  <c r="S698" i="4"/>
  <c r="V698" i="4" s="1"/>
  <c r="U432" i="4"/>
  <c r="S432" i="4"/>
  <c r="V432" i="4" s="1"/>
  <c r="U273" i="4"/>
  <c r="S273" i="4"/>
  <c r="V273" i="4" s="1"/>
  <c r="U440" i="4"/>
  <c r="S440" i="4"/>
  <c r="V440" i="4" s="1"/>
  <c r="U905" i="4"/>
  <c r="S905" i="4"/>
  <c r="V905" i="4" s="1"/>
  <c r="U910" i="4"/>
  <c r="S910" i="4"/>
  <c r="V910" i="4" s="1"/>
  <c r="U324" i="4"/>
  <c r="S324" i="4"/>
  <c r="V324" i="4" s="1"/>
  <c r="U132" i="4"/>
  <c r="S132" i="4"/>
  <c r="V132" i="4" s="1"/>
  <c r="U515" i="4"/>
  <c r="S515" i="4"/>
  <c r="V515" i="4" s="1"/>
  <c r="U992" i="4"/>
  <c r="S992" i="4"/>
  <c r="V992" i="4" s="1"/>
  <c r="U754" i="4"/>
  <c r="S754" i="4"/>
  <c r="V754" i="4" s="1"/>
  <c r="U82" i="4"/>
  <c r="S82" i="4"/>
  <c r="V82" i="4" s="1"/>
  <c r="U841" i="4"/>
  <c r="S841" i="4"/>
  <c r="V841" i="4" s="1"/>
  <c r="U521" i="4"/>
  <c r="S521" i="4"/>
  <c r="V521" i="4" s="1"/>
  <c r="U503" i="4"/>
  <c r="S503" i="4"/>
  <c r="V503" i="4" s="1"/>
  <c r="U764" i="4"/>
  <c r="S764" i="4"/>
  <c r="V764" i="4" s="1"/>
  <c r="U517" i="4"/>
  <c r="W517" i="4" s="1"/>
  <c r="X517" i="4" s="1"/>
  <c r="S517" i="4"/>
  <c r="V517" i="4" s="1"/>
  <c r="U820" i="4"/>
  <c r="S820" i="4"/>
  <c r="V820" i="4" s="1"/>
  <c r="U935" i="4"/>
  <c r="S935" i="4"/>
  <c r="V935" i="4" s="1"/>
  <c r="U89" i="4"/>
  <c r="S89" i="4"/>
  <c r="V89" i="4" s="1"/>
  <c r="U277" i="4"/>
  <c r="S277" i="4"/>
  <c r="V277" i="4" s="1"/>
  <c r="U990" i="4"/>
  <c r="S990" i="4"/>
  <c r="U465" i="4"/>
  <c r="S465" i="4"/>
  <c r="V465" i="4" s="1"/>
  <c r="U259" i="4"/>
  <c r="S259" i="4"/>
  <c r="V259" i="4" s="1"/>
  <c r="U604" i="4"/>
  <c r="W604" i="4" s="1"/>
  <c r="X604" i="4" s="1"/>
  <c r="S604" i="4"/>
  <c r="V604" i="4" s="1"/>
  <c r="U512" i="4"/>
  <c r="S512" i="4"/>
  <c r="V512" i="4" s="1"/>
  <c r="U944" i="4"/>
  <c r="S944" i="4"/>
  <c r="V944" i="4" s="1"/>
  <c r="U207" i="4"/>
  <c r="S207" i="4"/>
  <c r="V207" i="4" s="1"/>
  <c r="U606" i="4"/>
  <c r="S606" i="4"/>
  <c r="V606" i="4" s="1"/>
  <c r="U350" i="4"/>
  <c r="S350" i="4"/>
  <c r="V350" i="4" s="1"/>
  <c r="U94" i="4"/>
  <c r="S94" i="4"/>
  <c r="V94" i="4" s="1"/>
  <c r="U901" i="4"/>
  <c r="S901" i="4"/>
  <c r="V901" i="4" s="1"/>
  <c r="U645" i="4"/>
  <c r="S645" i="4"/>
  <c r="V645" i="4" s="1"/>
  <c r="U229" i="4"/>
  <c r="S229" i="4"/>
  <c r="V229" i="4" s="1"/>
  <c r="U539" i="4"/>
  <c r="S539" i="4"/>
  <c r="V539" i="4" s="1"/>
  <c r="U10" i="4"/>
  <c r="S10" i="4"/>
  <c r="V10" i="4" s="1"/>
  <c r="U545" i="4"/>
  <c r="S545" i="4"/>
  <c r="V545" i="4" s="1"/>
  <c r="U167" i="4"/>
  <c r="S167" i="4"/>
  <c r="V167" i="4" s="1"/>
  <c r="U660" i="4"/>
  <c r="W660" i="4" s="1"/>
  <c r="X660" i="4" s="1"/>
  <c r="S660" i="4"/>
  <c r="V660" i="4" s="1"/>
  <c r="U819" i="4"/>
  <c r="S819" i="4"/>
  <c r="V819" i="4" s="1"/>
  <c r="U34" i="4"/>
  <c r="S34" i="4"/>
  <c r="V34" i="4" s="1"/>
  <c r="U217" i="4"/>
  <c r="S217" i="4"/>
  <c r="V217" i="4" s="1"/>
  <c r="U419" i="4"/>
  <c r="S419" i="4"/>
  <c r="V419" i="4" s="1"/>
  <c r="U519" i="4"/>
  <c r="S519" i="4"/>
  <c r="V519" i="4" s="1"/>
  <c r="U7" i="4"/>
  <c r="S7" i="4"/>
  <c r="V7" i="4" s="1"/>
  <c r="U870" i="4"/>
  <c r="S870" i="4"/>
  <c r="V870" i="4" s="1"/>
  <c r="U54" i="4"/>
  <c r="S54" i="4"/>
  <c r="V54" i="4" s="1"/>
  <c r="T54" i="4"/>
  <c r="U934" i="4"/>
  <c r="T934" i="4"/>
  <c r="S934" i="4"/>
  <c r="V934" i="4" s="1"/>
  <c r="U381" i="4"/>
  <c r="S381" i="4"/>
  <c r="V381" i="4" s="1"/>
  <c r="U56" i="4"/>
  <c r="S56" i="4"/>
  <c r="V56" i="4" s="1"/>
  <c r="U642" i="4"/>
  <c r="S642" i="4"/>
  <c r="V642" i="4" s="1"/>
  <c r="U857" i="4"/>
  <c r="S857" i="4"/>
  <c r="V857" i="4" s="1"/>
  <c r="U665" i="4"/>
  <c r="S665" i="4"/>
  <c r="V665" i="4" s="1"/>
  <c r="U759" i="4"/>
  <c r="S759" i="4"/>
  <c r="U210" i="4"/>
  <c r="S210" i="4"/>
  <c r="V210" i="4" s="1"/>
  <c r="U224" i="4"/>
  <c r="S224" i="4"/>
  <c r="V224" i="4" s="1"/>
  <c r="U479" i="4"/>
  <c r="S479" i="4"/>
  <c r="V479" i="4" s="1"/>
  <c r="U526" i="4"/>
  <c r="S526" i="4"/>
  <c r="V526" i="4" s="1"/>
  <c r="U862" i="4"/>
  <c r="S862" i="4"/>
  <c r="V862" i="4" s="1"/>
  <c r="U597" i="4"/>
  <c r="W597" i="4" s="1"/>
  <c r="X597" i="4" s="1"/>
  <c r="T597" i="4"/>
  <c r="S597" i="4"/>
  <c r="V597" i="4" s="1"/>
  <c r="U341" i="4"/>
  <c r="S341" i="4"/>
  <c r="V341" i="4" s="1"/>
  <c r="U85" i="4"/>
  <c r="S85" i="4"/>
  <c r="V85" i="4" s="1"/>
  <c r="U44" i="4"/>
  <c r="S44" i="4"/>
  <c r="V44" i="4" s="1"/>
  <c r="U40" i="4"/>
  <c r="W40" i="4" s="1"/>
  <c r="X40" i="4" s="1"/>
  <c r="S40" i="4"/>
  <c r="V40" i="4" s="1"/>
  <c r="U625" i="4"/>
  <c r="S625" i="4"/>
  <c r="V625" i="4" s="1"/>
  <c r="U425" i="4"/>
  <c r="S425" i="4"/>
  <c r="V425" i="4" s="1"/>
  <c r="U255" i="4"/>
  <c r="S255" i="4"/>
  <c r="V255" i="4" s="1"/>
  <c r="U982" i="4"/>
  <c r="S982" i="4"/>
  <c r="V982" i="4" s="1"/>
  <c r="U907" i="4"/>
  <c r="S907" i="4"/>
  <c r="V907" i="4" s="1"/>
  <c r="U695" i="4"/>
  <c r="S695" i="4"/>
  <c r="V695" i="4" s="1"/>
  <c r="U279" i="4"/>
  <c r="W279" i="4" s="1"/>
  <c r="X279" i="4" s="1"/>
  <c r="S279" i="4"/>
  <c r="V279" i="4" s="1"/>
  <c r="U973" i="4"/>
  <c r="S973" i="4"/>
  <c r="V973" i="4" s="1"/>
  <c r="U100" i="4"/>
  <c r="S100" i="4"/>
  <c r="V100" i="4" s="1"/>
  <c r="U344" i="4"/>
  <c r="S344" i="4"/>
  <c r="V344" i="4" s="1"/>
  <c r="U739" i="4"/>
  <c r="S739" i="4"/>
  <c r="V739" i="4" s="1"/>
  <c r="U387" i="4"/>
  <c r="S387" i="4"/>
  <c r="V387" i="4" s="1"/>
  <c r="U536" i="4"/>
  <c r="S536" i="4"/>
  <c r="V536" i="4" s="1"/>
  <c r="U18" i="4"/>
  <c r="S18" i="4"/>
  <c r="V18" i="4" s="1"/>
  <c r="U489" i="4"/>
  <c r="S489" i="4"/>
  <c r="V489" i="4" s="1"/>
  <c r="U201" i="4"/>
  <c r="S201" i="4"/>
  <c r="V201" i="4" s="1"/>
  <c r="U680" i="4"/>
  <c r="S680" i="4"/>
  <c r="V680" i="4" s="1"/>
  <c r="U914" i="4"/>
  <c r="S914" i="4"/>
  <c r="V914" i="4" s="1"/>
  <c r="U542" i="4"/>
  <c r="S542" i="4"/>
  <c r="V542" i="4" s="1"/>
  <c r="S801" i="4"/>
  <c r="V801" i="4" s="1"/>
  <c r="U801" i="4"/>
  <c r="U212" i="4"/>
  <c r="S212" i="4"/>
  <c r="V212" i="4" s="1"/>
  <c r="U253" i="4"/>
  <c r="S253" i="4"/>
  <c r="V253" i="4" s="1"/>
  <c r="U486" i="4"/>
  <c r="S486" i="4"/>
  <c r="V486" i="4" s="1"/>
  <c r="U21" i="4"/>
  <c r="W21" i="4" s="1"/>
  <c r="X21" i="4" s="1"/>
  <c r="S21" i="4"/>
  <c r="V21" i="4" s="1"/>
  <c r="U767" i="4"/>
  <c r="S767" i="4"/>
  <c r="V767" i="4" s="1"/>
  <c r="U555" i="4"/>
  <c r="S555" i="4"/>
  <c r="V555" i="4" s="1"/>
  <c r="U713" i="4"/>
  <c r="S713" i="4"/>
  <c r="V713" i="4" s="1"/>
  <c r="U766" i="4"/>
  <c r="S766" i="4"/>
  <c r="V766" i="4" s="1"/>
  <c r="U796" i="4"/>
  <c r="W796" i="4" s="1"/>
  <c r="X796" i="4" s="1"/>
  <c r="S796" i="4"/>
  <c r="V796" i="4" s="1"/>
  <c r="U288" i="4"/>
  <c r="S288" i="4"/>
  <c r="V288" i="4" s="1"/>
  <c r="U480" i="4"/>
  <c r="S480" i="4"/>
  <c r="V480" i="4" s="1"/>
  <c r="U104" i="4"/>
  <c r="T104" i="4"/>
  <c r="S104" i="4"/>
  <c r="V104" i="4" s="1"/>
  <c r="U655" i="4"/>
  <c r="S655" i="4"/>
  <c r="V655" i="4" s="1"/>
  <c r="U574" i="4"/>
  <c r="S574" i="4"/>
  <c r="V574" i="4" s="1"/>
  <c r="T574" i="4"/>
  <c r="U318" i="4"/>
  <c r="S318" i="4"/>
  <c r="V318" i="4" s="1"/>
  <c r="U62" i="4"/>
  <c r="S62" i="4"/>
  <c r="V62" i="4" s="1"/>
  <c r="U869" i="4"/>
  <c r="S869" i="4"/>
  <c r="V869" i="4" s="1"/>
  <c r="U581" i="4"/>
  <c r="S581" i="4"/>
  <c r="U197" i="4"/>
  <c r="S197" i="4"/>
  <c r="V197" i="4" s="1"/>
  <c r="U763" i="4"/>
  <c r="S763" i="4"/>
  <c r="V763" i="4" s="1"/>
  <c r="U234" i="4"/>
  <c r="S234" i="4"/>
  <c r="V234" i="4" s="1"/>
  <c r="U513" i="4"/>
  <c r="S513" i="4"/>
  <c r="V513" i="4" s="1"/>
  <c r="U358" i="4"/>
  <c r="S358" i="4"/>
  <c r="V358" i="4" s="1"/>
  <c r="U423" i="4"/>
  <c r="S423" i="4"/>
  <c r="V423" i="4" s="1"/>
  <c r="U878" i="4"/>
  <c r="S878" i="4"/>
  <c r="V878" i="4" s="1"/>
  <c r="U628" i="4"/>
  <c r="T628" i="4"/>
  <c r="S628" i="4"/>
  <c r="V628" i="4" s="1"/>
  <c r="U436" i="4"/>
  <c r="S436" i="4"/>
  <c r="V436" i="4" s="1"/>
  <c r="U84" i="4"/>
  <c r="S84" i="4"/>
  <c r="U787" i="4"/>
  <c r="S787" i="4"/>
  <c r="V787" i="4" s="1"/>
  <c r="U339" i="4"/>
  <c r="S339" i="4"/>
  <c r="V339" i="4" s="1"/>
  <c r="U153" i="4"/>
  <c r="S153" i="4"/>
  <c r="V153" i="4" s="1"/>
  <c r="U48" i="4"/>
  <c r="S48" i="4"/>
  <c r="V48" i="4" s="1"/>
  <c r="U455" i="4"/>
  <c r="S455" i="4"/>
  <c r="V455" i="4" s="1"/>
  <c r="U790" i="4"/>
  <c r="S790" i="4"/>
  <c r="V790" i="4" s="1"/>
  <c r="U861" i="4"/>
  <c r="S861" i="4"/>
  <c r="V861" i="4" s="1"/>
  <c r="U317" i="4"/>
  <c r="S317" i="4"/>
  <c r="V317" i="4" s="1"/>
  <c r="U610" i="4"/>
  <c r="S610" i="4"/>
  <c r="V610" i="4" s="1"/>
  <c r="U322" i="4"/>
  <c r="S322" i="4"/>
  <c r="V322" i="4" s="1"/>
  <c r="U601" i="4"/>
  <c r="S601" i="4"/>
  <c r="V601" i="4" s="1"/>
  <c r="U999" i="4"/>
  <c r="S999" i="4"/>
  <c r="V999" i="4" s="1"/>
  <c r="U32" i="4"/>
  <c r="S32" i="4"/>
  <c r="V32" i="4" s="1"/>
  <c r="U415" i="4"/>
  <c r="S415" i="4"/>
  <c r="U494" i="4"/>
  <c r="S494" i="4"/>
  <c r="V494" i="4" s="1"/>
  <c r="U565" i="4"/>
  <c r="S565" i="4"/>
  <c r="U309" i="4"/>
  <c r="S309" i="4"/>
  <c r="V309" i="4" s="1"/>
  <c r="U53" i="4"/>
  <c r="S53" i="4"/>
  <c r="V53" i="4" s="1"/>
  <c r="U12" i="4"/>
  <c r="S12" i="4"/>
  <c r="V12" i="4" s="1"/>
  <c r="U945" i="4"/>
  <c r="S945" i="4"/>
  <c r="V945" i="4" s="1"/>
  <c r="U163" i="4"/>
  <c r="W163" i="4" s="1"/>
  <c r="X163" i="4" s="1"/>
  <c r="S163" i="4"/>
  <c r="V163" i="4" s="1"/>
  <c r="U864" i="4"/>
  <c r="S864" i="4"/>
  <c r="V864" i="4" s="1"/>
  <c r="U511" i="4"/>
  <c r="S511" i="4"/>
  <c r="V511" i="4" s="1"/>
  <c r="U504" i="4"/>
  <c r="S504" i="4"/>
  <c r="V504" i="4" s="1"/>
  <c r="U142" i="4"/>
  <c r="S142" i="4"/>
  <c r="V142" i="4" s="1"/>
  <c r="U811" i="4"/>
  <c r="S811" i="4"/>
  <c r="V811" i="4" s="1"/>
  <c r="U529" i="4"/>
  <c r="S529" i="4"/>
  <c r="V529" i="4" s="1"/>
  <c r="U49" i="4"/>
  <c r="S49" i="4"/>
  <c r="U899" i="4"/>
  <c r="S899" i="4"/>
  <c r="V899" i="4" s="1"/>
  <c r="U38" i="4"/>
  <c r="S38" i="4"/>
  <c r="V38" i="4" s="1"/>
  <c r="U45" i="4"/>
  <c r="S45" i="4"/>
  <c r="V45" i="4" s="1"/>
  <c r="U68" i="4"/>
  <c r="S68" i="4"/>
  <c r="V68" i="4" s="1"/>
  <c r="U995" i="4"/>
  <c r="S995" i="4"/>
  <c r="V995" i="4" s="1"/>
  <c r="U323" i="4"/>
  <c r="S323" i="4"/>
  <c r="V323" i="4" s="1"/>
  <c r="U457" i="4"/>
  <c r="S457" i="4"/>
  <c r="V457" i="4" s="1"/>
  <c r="U974" i="4"/>
  <c r="S974" i="4"/>
  <c r="U675" i="4"/>
  <c r="S675" i="4"/>
  <c r="V675" i="4" s="1"/>
  <c r="U105" i="4"/>
  <c r="S105" i="4"/>
  <c r="U452" i="4"/>
  <c r="S452" i="4"/>
  <c r="V452" i="4" s="1"/>
  <c r="U579" i="4"/>
  <c r="S579" i="4"/>
  <c r="V579" i="4" s="1"/>
  <c r="U530" i="4"/>
  <c r="S530" i="4"/>
  <c r="V530" i="4" s="1"/>
  <c r="U274" i="4"/>
  <c r="S274" i="4"/>
  <c r="V274" i="4" s="1"/>
  <c r="U840" i="4"/>
  <c r="S840" i="4"/>
  <c r="V840" i="4" s="1"/>
  <c r="U73" i="4"/>
  <c r="S73" i="4"/>
  <c r="V73" i="4" s="1"/>
  <c r="U294" i="4"/>
  <c r="S294" i="4"/>
  <c r="U99" i="4"/>
  <c r="S99" i="4"/>
  <c r="V99" i="4" s="1"/>
  <c r="U114" i="4"/>
  <c r="S114" i="4"/>
  <c r="V114" i="4" s="1"/>
  <c r="U367" i="4"/>
  <c r="S367" i="4"/>
  <c r="V367" i="4" s="1"/>
  <c r="U613" i="4"/>
  <c r="S613" i="4"/>
  <c r="V613" i="4" s="1"/>
  <c r="U112" i="4"/>
  <c r="S112" i="4"/>
  <c r="V112" i="4" s="1"/>
  <c r="U362" i="4"/>
  <c r="S362" i="4"/>
  <c r="V362" i="4" s="1"/>
  <c r="U280" i="4"/>
  <c r="S280" i="4"/>
  <c r="V280" i="4" s="1"/>
  <c r="U150" i="4"/>
  <c r="S150" i="4"/>
  <c r="V150" i="4" s="1"/>
  <c r="U29" i="4"/>
  <c r="S29" i="4"/>
  <c r="U920" i="4"/>
  <c r="S920" i="4"/>
  <c r="V920" i="4" s="1"/>
  <c r="U627" i="4"/>
  <c r="S627" i="4"/>
  <c r="V627" i="4" s="1"/>
  <c r="U611" i="4"/>
  <c r="S611" i="4"/>
  <c r="V611" i="4" s="1"/>
  <c r="U396" i="4"/>
  <c r="S396" i="4"/>
  <c r="V396" i="4" s="1"/>
  <c r="U331" i="4"/>
  <c r="S331" i="4"/>
  <c r="V331" i="4" s="1"/>
  <c r="U410" i="4"/>
  <c r="T410" i="4"/>
  <c r="S410" i="4"/>
  <c r="V410" i="4" s="1"/>
  <c r="U154" i="4"/>
  <c r="S154" i="4"/>
  <c r="U119" i="4"/>
  <c r="S119" i="4"/>
  <c r="V119" i="4" s="1"/>
  <c r="U383" i="4"/>
  <c r="S383" i="4"/>
  <c r="V383" i="4" s="1"/>
  <c r="U127" i="4"/>
  <c r="S127" i="4"/>
  <c r="U750" i="4"/>
  <c r="S750" i="4"/>
  <c r="U462" i="4"/>
  <c r="S462" i="4"/>
  <c r="V462" i="4" s="1"/>
  <c r="U334" i="4"/>
  <c r="S334" i="4"/>
  <c r="U206" i="4"/>
  <c r="S206" i="4"/>
  <c r="V206" i="4" s="1"/>
  <c r="U46" i="4"/>
  <c r="S46" i="4"/>
  <c r="V46" i="4" s="1"/>
  <c r="U926" i="4"/>
  <c r="S926" i="4"/>
  <c r="V926" i="4" s="1"/>
  <c r="U757" i="4"/>
  <c r="S757" i="4"/>
  <c r="V757" i="4" s="1"/>
  <c r="U184" i="4"/>
  <c r="S184" i="4"/>
  <c r="V184" i="4" s="1"/>
  <c r="U43" i="4"/>
  <c r="S43" i="4"/>
  <c r="V43" i="4" s="1"/>
  <c r="U250" i="4"/>
  <c r="S250" i="4"/>
  <c r="V250" i="4" s="1"/>
  <c r="U113" i="4"/>
  <c r="S113" i="4"/>
  <c r="V113" i="4" s="1"/>
  <c r="U176" i="4"/>
  <c r="S176" i="4"/>
  <c r="V176" i="4" s="1"/>
  <c r="U439" i="4"/>
  <c r="S439" i="4"/>
  <c r="V439" i="4" s="1"/>
  <c r="U742" i="4"/>
  <c r="S742" i="4"/>
  <c r="U269" i="4"/>
  <c r="S269" i="4"/>
  <c r="V269" i="4" s="1"/>
  <c r="U178" i="4"/>
  <c r="S178" i="4"/>
  <c r="V178" i="4" s="1"/>
  <c r="U169" i="4"/>
  <c r="S169" i="4"/>
  <c r="V169" i="4" s="1"/>
  <c r="U887" i="4"/>
  <c r="S887" i="4"/>
  <c r="V887" i="4" s="1"/>
  <c r="U663" i="4"/>
  <c r="S663" i="4"/>
  <c r="V663" i="4" s="1"/>
  <c r="U471" i="4"/>
  <c r="S471" i="4"/>
  <c r="V471" i="4" s="1"/>
  <c r="U87" i="4"/>
  <c r="S87" i="4"/>
  <c r="U902" i="4"/>
  <c r="S902" i="4"/>
  <c r="V902" i="4" s="1"/>
  <c r="U102" i="4"/>
  <c r="S102" i="4"/>
  <c r="V102" i="4" s="1"/>
  <c r="U152" i="4"/>
  <c r="S152" i="4"/>
  <c r="V152" i="4" s="1"/>
  <c r="U941" i="4"/>
  <c r="S941" i="4"/>
  <c r="V941" i="4" s="1"/>
  <c r="U749" i="4"/>
  <c r="S749" i="4"/>
  <c r="V749" i="4" s="1"/>
  <c r="U589" i="4"/>
  <c r="S589" i="4"/>
  <c r="V589" i="4" s="1"/>
  <c r="U333" i="4"/>
  <c r="S333" i="4"/>
  <c r="U173" i="4"/>
  <c r="S173" i="4"/>
  <c r="V173" i="4" s="1"/>
  <c r="U424" i="4"/>
  <c r="S424" i="4"/>
  <c r="U836" i="4"/>
  <c r="S836" i="4"/>
  <c r="V836" i="4" s="1"/>
  <c r="U708" i="4"/>
  <c r="S708" i="4"/>
  <c r="V708" i="4" s="1"/>
  <c r="U580" i="4"/>
  <c r="S580" i="4"/>
  <c r="V580" i="4" s="1"/>
  <c r="U771" i="4"/>
  <c r="S771" i="4"/>
  <c r="V771" i="4" s="1"/>
  <c r="U786" i="4"/>
  <c r="S786" i="4"/>
  <c r="V786" i="4" s="1"/>
  <c r="U461" i="4"/>
  <c r="S461" i="4"/>
  <c r="V461" i="4" s="1"/>
  <c r="U958" i="4"/>
  <c r="S958" i="4"/>
  <c r="U879" i="4"/>
  <c r="S879" i="4"/>
  <c r="U702" i="4"/>
  <c r="S702" i="4"/>
  <c r="U380" i="4"/>
  <c r="S380" i="4"/>
  <c r="V380" i="4" s="1"/>
  <c r="U187" i="4"/>
  <c r="S187" i="4"/>
  <c r="V187" i="4" s="1"/>
  <c r="U560" i="4"/>
  <c r="S560" i="4"/>
  <c r="U295" i="4"/>
  <c r="S295" i="4"/>
  <c r="V295" i="4" s="1"/>
  <c r="U605" i="4"/>
  <c r="S605" i="4"/>
  <c r="V605" i="4" s="1"/>
  <c r="U20" i="4"/>
  <c r="S20" i="4"/>
  <c r="V20" i="4" s="1"/>
  <c r="U569" i="4"/>
  <c r="S569" i="4"/>
  <c r="V569" i="4" s="1"/>
  <c r="U752" i="4"/>
  <c r="S752" i="4"/>
  <c r="V752" i="4" s="1"/>
  <c r="U25" i="4"/>
  <c r="S25" i="4"/>
  <c r="V25" i="4" s="1"/>
  <c r="U908" i="4"/>
  <c r="S908" i="4"/>
  <c r="V908" i="4" s="1"/>
  <c r="U268" i="4"/>
  <c r="S268" i="4"/>
  <c r="V268" i="4" s="1"/>
  <c r="U230" i="4"/>
  <c r="S230" i="4"/>
  <c r="V230" i="4" s="1"/>
  <c r="U847" i="4"/>
  <c r="S847" i="4"/>
  <c r="U111" i="4"/>
  <c r="S111" i="4"/>
  <c r="V111" i="4" s="1"/>
  <c r="U549" i="4"/>
  <c r="S549" i="4"/>
  <c r="V549" i="4" s="1"/>
  <c r="U328" i="4"/>
  <c r="S328" i="4"/>
  <c r="V328" i="4" s="1"/>
  <c r="U13" i="4"/>
  <c r="S13" i="4"/>
  <c r="V13" i="4" s="1"/>
  <c r="U956" i="4"/>
  <c r="S956" i="4"/>
  <c r="V956" i="4" s="1"/>
  <c r="U155" i="4"/>
  <c r="S155" i="4"/>
  <c r="V155" i="4" s="1"/>
  <c r="U586" i="4"/>
  <c r="S586" i="4"/>
  <c r="V586" i="4" s="1"/>
  <c r="U33" i="4"/>
  <c r="S33" i="4"/>
  <c r="V33" i="4" s="1"/>
  <c r="U743" i="4"/>
  <c r="S743" i="4"/>
  <c r="V743" i="4" s="1"/>
  <c r="U694" i="4"/>
  <c r="S694" i="4"/>
  <c r="V694" i="4" s="1"/>
  <c r="U24" i="4"/>
  <c r="S24" i="4"/>
  <c r="V24" i="4" s="1"/>
  <c r="U157" i="4"/>
  <c r="S157" i="4"/>
  <c r="V157" i="4" s="1"/>
  <c r="U147" i="4"/>
  <c r="S147" i="4"/>
  <c r="V147" i="4" s="1"/>
  <c r="U200" i="4"/>
  <c r="S200" i="4"/>
  <c r="V200" i="4" s="1"/>
  <c r="U482" i="4"/>
  <c r="S482" i="4"/>
  <c r="V482" i="4" s="1"/>
  <c r="U505" i="4"/>
  <c r="S505" i="4"/>
  <c r="V505" i="4" s="1"/>
  <c r="U720" i="4"/>
  <c r="S720" i="4"/>
  <c r="V720" i="4" s="1"/>
  <c r="U784" i="4"/>
  <c r="S784" i="4"/>
  <c r="V784" i="4" s="1"/>
  <c r="U595" i="4"/>
  <c r="S595" i="4"/>
  <c r="V595" i="4" s="1"/>
  <c r="U435" i="4"/>
  <c r="S435" i="4"/>
  <c r="V435" i="4" s="1"/>
  <c r="U258" i="4"/>
  <c r="S258" i="4"/>
  <c r="V258" i="4" s="1"/>
  <c r="U313" i="4"/>
  <c r="S313" i="4"/>
  <c r="V313" i="4" s="1"/>
  <c r="U121" i="4"/>
  <c r="S121" i="4"/>
  <c r="V121" i="4" s="1"/>
  <c r="U451" i="4"/>
  <c r="S451" i="4"/>
  <c r="V451" i="4" s="1"/>
  <c r="U937" i="4"/>
  <c r="S937" i="4"/>
  <c r="V937" i="4" s="1"/>
  <c r="S968" i="4"/>
  <c r="U968" i="4"/>
  <c r="U704" i="4"/>
  <c r="S704" i="4"/>
  <c r="V704" i="4" s="1"/>
  <c r="U876" i="4"/>
  <c r="W876" i="4" s="1"/>
  <c r="X876" i="4" s="1"/>
  <c r="T876" i="4"/>
  <c r="S876" i="4"/>
  <c r="V876" i="4" s="1"/>
  <c r="U748" i="4"/>
  <c r="S748" i="4"/>
  <c r="V748" i="4" s="1"/>
  <c r="U620" i="4"/>
  <c r="S620" i="4"/>
  <c r="V620" i="4" s="1"/>
  <c r="U492" i="4"/>
  <c r="S492" i="4"/>
  <c r="V492" i="4" s="1"/>
  <c r="U364" i="4"/>
  <c r="S364" i="4"/>
  <c r="V364" i="4" s="1"/>
  <c r="U600" i="4"/>
  <c r="S600" i="4"/>
  <c r="V600" i="4" s="1"/>
  <c r="U843" i="4"/>
  <c r="S843" i="4"/>
  <c r="V843" i="4" s="1"/>
  <c r="U459" i="4"/>
  <c r="T459" i="4"/>
  <c r="S459" i="4"/>
  <c r="V459" i="4" s="1"/>
  <c r="U267" i="4"/>
  <c r="S267" i="4"/>
  <c r="V267" i="4" s="1"/>
  <c r="U346" i="4"/>
  <c r="S346" i="4"/>
  <c r="V346" i="4" s="1"/>
  <c r="U90" i="4"/>
  <c r="W90" i="4" s="1"/>
  <c r="X90" i="4" s="1"/>
  <c r="S90" i="4"/>
  <c r="V90" i="4" s="1"/>
  <c r="U216" i="4"/>
  <c r="S216" i="4"/>
  <c r="V216" i="4" s="1"/>
  <c r="U838" i="4"/>
  <c r="S838" i="4"/>
  <c r="V838" i="4" s="1"/>
  <c r="T838" i="4"/>
  <c r="U355" i="4"/>
  <c r="S355" i="4"/>
  <c r="V355" i="4" s="1"/>
  <c r="U831" i="4"/>
  <c r="S831" i="4"/>
  <c r="V831" i="4" s="1"/>
  <c r="U575" i="4"/>
  <c r="S575" i="4"/>
  <c r="V575" i="4" s="1"/>
  <c r="U319" i="4"/>
  <c r="S319" i="4"/>
  <c r="V319" i="4" s="1"/>
  <c r="U63" i="4"/>
  <c r="W63" i="4" s="1"/>
  <c r="X63" i="4" s="1"/>
  <c r="S63" i="4"/>
  <c r="V63" i="4" s="1"/>
  <c r="U918" i="4"/>
  <c r="S918" i="4"/>
  <c r="V918" i="4" s="1"/>
  <c r="U718" i="4"/>
  <c r="S718" i="4"/>
  <c r="V718" i="4" s="1"/>
  <c r="U430" i="4"/>
  <c r="S430" i="4"/>
  <c r="V430" i="4" s="1"/>
  <c r="U302" i="4"/>
  <c r="S302" i="4"/>
  <c r="V302" i="4" s="1"/>
  <c r="U174" i="4"/>
  <c r="S174" i="4"/>
  <c r="V174" i="4" s="1"/>
  <c r="U917" i="4"/>
  <c r="S917" i="4"/>
  <c r="V917" i="4" s="1"/>
  <c r="U725" i="4"/>
  <c r="S725" i="4"/>
  <c r="V725" i="4" s="1"/>
  <c r="U186" i="4"/>
  <c r="S186" i="4"/>
  <c r="V186" i="4" s="1"/>
  <c r="U977" i="4"/>
  <c r="S977" i="4"/>
  <c r="V977" i="4" s="1"/>
  <c r="U209" i="4"/>
  <c r="S209" i="4"/>
  <c r="V209" i="4" s="1"/>
  <c r="U81" i="4"/>
  <c r="S81" i="4"/>
  <c r="V81" i="4" s="1"/>
  <c r="U823" i="4"/>
  <c r="S823" i="4"/>
  <c r="V823" i="4" s="1"/>
  <c r="U614" i="4"/>
  <c r="S614" i="4"/>
  <c r="V614" i="4" s="1"/>
  <c r="U855" i="4"/>
  <c r="S855" i="4"/>
  <c r="V855" i="4" s="1"/>
  <c r="U631" i="4"/>
  <c r="S631" i="4"/>
  <c r="V631" i="4" s="1"/>
  <c r="U407" i="4"/>
  <c r="S407" i="4"/>
  <c r="V407" i="4" s="1"/>
  <c r="U215" i="4"/>
  <c r="S215" i="4"/>
  <c r="V215" i="4" s="1"/>
  <c r="U23" i="4"/>
  <c r="S23" i="4"/>
  <c r="V23" i="4" s="1"/>
  <c r="U806" i="4"/>
  <c r="S806" i="4"/>
  <c r="V806" i="4" s="1"/>
  <c r="U70" i="4"/>
  <c r="S70" i="4"/>
  <c r="V70" i="4" s="1"/>
  <c r="U877" i="4"/>
  <c r="S877" i="4"/>
  <c r="V877" i="4" s="1"/>
  <c r="U717" i="4"/>
  <c r="T717" i="4"/>
  <c r="S717" i="4"/>
  <c r="V717" i="4" s="1"/>
  <c r="U493" i="4"/>
  <c r="S493" i="4"/>
  <c r="V493" i="4" s="1"/>
  <c r="U301" i="4"/>
  <c r="S301" i="4"/>
  <c r="V301" i="4" s="1"/>
  <c r="U109" i="4"/>
  <c r="S109" i="4"/>
  <c r="V109" i="4" s="1"/>
  <c r="U208" i="4"/>
  <c r="S208" i="4"/>
  <c r="V208" i="4" s="1"/>
  <c r="U233" i="4"/>
  <c r="S233" i="4"/>
  <c r="V233" i="4" s="1"/>
  <c r="U9" i="4"/>
  <c r="S9" i="4"/>
  <c r="V9" i="4" s="1"/>
  <c r="U774" i="4"/>
  <c r="S774" i="4"/>
  <c r="V774" i="4" s="1"/>
  <c r="T774" i="4"/>
  <c r="U134" i="4"/>
  <c r="S134" i="4"/>
  <c r="V134" i="4" s="1"/>
  <c r="U559" i="4"/>
  <c r="T559" i="4"/>
  <c r="S559" i="4"/>
  <c r="V559" i="4" s="1"/>
  <c r="U293" i="4"/>
  <c r="S293" i="4"/>
  <c r="V293" i="4" s="1"/>
  <c r="U463" i="4"/>
  <c r="S463" i="4"/>
  <c r="V463" i="4" s="1"/>
  <c r="U938" i="4"/>
  <c r="S938" i="4"/>
  <c r="V938" i="4" s="1"/>
  <c r="U97" i="4"/>
  <c r="S97" i="4"/>
  <c r="V97" i="4" s="1"/>
  <c r="U726" i="4"/>
  <c r="S726" i="4"/>
  <c r="V726" i="4" s="1"/>
  <c r="U221" i="4"/>
  <c r="S221" i="4"/>
  <c r="V221" i="4" s="1"/>
  <c r="U416" i="4"/>
  <c r="S416" i="4"/>
  <c r="V416" i="4" s="1"/>
  <c r="U872" i="4"/>
  <c r="S872" i="4"/>
  <c r="V872" i="4" s="1"/>
  <c r="U185" i="4"/>
  <c r="S185" i="4"/>
  <c r="V185" i="4" s="1"/>
  <c r="U981" i="4"/>
  <c r="S981" i="4"/>
  <c r="V981" i="4" s="1"/>
  <c r="U652" i="4"/>
  <c r="S652" i="4"/>
  <c r="V652" i="4" s="1"/>
  <c r="U491" i="4"/>
  <c r="S491" i="4"/>
  <c r="V491" i="4" s="1"/>
  <c r="U336" i="4"/>
  <c r="S336" i="4"/>
  <c r="V336" i="4" s="1"/>
  <c r="U303" i="4"/>
  <c r="S303" i="4"/>
  <c r="V303" i="4" s="1"/>
  <c r="U165" i="4"/>
  <c r="S165" i="4"/>
  <c r="V165" i="4" s="1"/>
  <c r="U92" i="4"/>
  <c r="W92" i="4" s="1"/>
  <c r="X92" i="4" s="1"/>
  <c r="S92" i="4"/>
  <c r="V92" i="4" s="1"/>
  <c r="U719" i="4"/>
  <c r="S719" i="4"/>
  <c r="V719" i="4" s="1"/>
  <c r="U27" i="4"/>
  <c r="S27" i="4"/>
  <c r="V27" i="4" s="1"/>
  <c r="U330" i="4"/>
  <c r="T330" i="4"/>
  <c r="S330" i="4"/>
  <c r="V330" i="4" s="1"/>
  <c r="U931" i="4"/>
  <c r="S931" i="4"/>
  <c r="V931" i="4" s="1"/>
  <c r="U487" i="4"/>
  <c r="S487" i="4"/>
  <c r="V487" i="4" s="1"/>
  <c r="U374" i="4"/>
  <c r="S374" i="4"/>
  <c r="V374" i="4" s="1"/>
  <c r="U893" i="4"/>
  <c r="S893" i="4"/>
  <c r="V893" i="4" s="1"/>
  <c r="U1000" i="4"/>
  <c r="S1000" i="4"/>
  <c r="V1000" i="4" s="1"/>
  <c r="U770" i="4"/>
  <c r="T770" i="4"/>
  <c r="S770" i="4"/>
  <c r="V770" i="4" s="1"/>
  <c r="U997" i="4"/>
  <c r="S997" i="4"/>
  <c r="V997" i="4" s="1"/>
  <c r="U700" i="4"/>
  <c r="W700" i="4" s="1"/>
  <c r="X700" i="4" s="1"/>
  <c r="S700" i="4"/>
  <c r="V700" i="4" s="1"/>
  <c r="U667" i="4"/>
  <c r="S667" i="4"/>
  <c r="V667" i="4" s="1"/>
  <c r="U932" i="4"/>
  <c r="S932" i="4"/>
  <c r="V932" i="4" s="1"/>
  <c r="U928" i="4"/>
  <c r="S928" i="4"/>
  <c r="V928" i="4" s="1"/>
  <c r="U507" i="4"/>
  <c r="S507" i="4"/>
  <c r="V507" i="4" s="1"/>
  <c r="U609" i="4"/>
  <c r="S609" i="4"/>
  <c r="V609" i="4" s="1"/>
  <c r="U852" i="4"/>
  <c r="T852" i="4"/>
  <c r="S852" i="4"/>
  <c r="V852" i="4" s="1"/>
  <c r="U468" i="4"/>
  <c r="S468" i="4"/>
  <c r="V468" i="4" s="1"/>
  <c r="U456" i="4"/>
  <c r="S456" i="4"/>
  <c r="V456" i="4" s="1"/>
  <c r="U403" i="4"/>
  <c r="S403" i="4"/>
  <c r="V403" i="4" s="1"/>
  <c r="U802" i="4"/>
  <c r="S802" i="4"/>
  <c r="V802" i="4" s="1"/>
  <c r="U354" i="4"/>
  <c r="S354" i="4"/>
  <c r="V354" i="4" s="1"/>
  <c r="U496" i="4"/>
  <c r="S496" i="4"/>
  <c r="V496" i="4" s="1"/>
  <c r="U825" i="4"/>
  <c r="T825" i="4"/>
  <c r="S825" i="4"/>
  <c r="V825" i="4" s="1"/>
  <c r="U697" i="4"/>
  <c r="S697" i="4"/>
  <c r="V697" i="4" s="1"/>
  <c r="U441" i="4"/>
  <c r="S441" i="4"/>
  <c r="V441" i="4" s="1"/>
  <c r="U762" i="4"/>
  <c r="S762" i="4"/>
  <c r="V762" i="4" s="1"/>
  <c r="U538" i="4"/>
  <c r="S538" i="4"/>
  <c r="V538" i="4" s="1"/>
  <c r="U785" i="4"/>
  <c r="S785" i="4"/>
  <c r="V785" i="4" s="1"/>
  <c r="U593" i="4"/>
  <c r="S593" i="4"/>
  <c r="V593" i="4" s="1"/>
  <c r="U448" i="4"/>
  <c r="S448" i="4"/>
  <c r="V448" i="4" s="1"/>
  <c r="U736" i="4"/>
  <c r="S736" i="4"/>
  <c r="V736" i="4" s="1"/>
  <c r="U940" i="4"/>
  <c r="S940" i="4"/>
  <c r="V940" i="4" s="1"/>
  <c r="U971" i="4"/>
  <c r="S971" i="4"/>
  <c r="V971" i="4" s="1"/>
  <c r="U747" i="4"/>
  <c r="S747" i="4"/>
  <c r="V747" i="4" s="1"/>
  <c r="U619" i="4"/>
  <c r="S619" i="4"/>
  <c r="V619" i="4" s="1"/>
  <c r="U986" i="4"/>
  <c r="T986" i="4"/>
  <c r="S986" i="4"/>
  <c r="V986" i="4" s="1"/>
  <c r="U634" i="4"/>
  <c r="S634" i="4"/>
  <c r="V634" i="4" s="1"/>
  <c r="U881" i="4"/>
  <c r="S881" i="4"/>
  <c r="V881" i="4" s="1"/>
  <c r="U561" i="4"/>
  <c r="S561" i="4"/>
  <c r="V561" i="4" s="1"/>
  <c r="U369" i="4"/>
  <c r="S369" i="4"/>
  <c r="V369" i="4" s="1"/>
  <c r="U760" i="4"/>
  <c r="S760" i="4"/>
  <c r="V760" i="4" s="1"/>
  <c r="U553" i="4"/>
  <c r="S553" i="4"/>
  <c r="V553" i="4" s="1"/>
  <c r="U608" i="4"/>
  <c r="S608" i="4"/>
  <c r="V608" i="4" s="1"/>
  <c r="U375" i="4"/>
  <c r="S375" i="4"/>
  <c r="V375" i="4" s="1"/>
  <c r="U904" i="4"/>
  <c r="S904" i="4"/>
  <c r="V904" i="4" s="1"/>
  <c r="U964" i="4"/>
  <c r="S964" i="4"/>
  <c r="V964" i="4" s="1"/>
  <c r="U420" i="4"/>
  <c r="S420" i="4"/>
  <c r="V420" i="4" s="1"/>
  <c r="U292" i="4"/>
  <c r="S292" i="4"/>
  <c r="V292" i="4" s="1"/>
  <c r="U164" i="4"/>
  <c r="S164" i="4"/>
  <c r="V164" i="4" s="1"/>
  <c r="U36" i="4"/>
  <c r="S36" i="4"/>
  <c r="V36" i="4" s="1"/>
  <c r="U195" i="4"/>
  <c r="S195" i="4"/>
  <c r="V195" i="4" s="1"/>
  <c r="U146" i="4"/>
  <c r="S146" i="4"/>
  <c r="V146" i="4" s="1"/>
  <c r="U777" i="4"/>
  <c r="S777" i="4"/>
  <c r="V777" i="4" s="1"/>
  <c r="U585" i="4"/>
  <c r="S585" i="4"/>
  <c r="V585" i="4" s="1"/>
  <c r="U393" i="4"/>
  <c r="S393" i="4"/>
  <c r="V393" i="4" s="1"/>
  <c r="U800" i="4"/>
  <c r="S800" i="4"/>
  <c r="V800" i="4" s="1"/>
  <c r="U483" i="4"/>
  <c r="S483" i="4"/>
  <c r="V483" i="4" s="1"/>
  <c r="U498" i="4"/>
  <c r="S498" i="4"/>
  <c r="V498" i="4" s="1"/>
  <c r="U297" i="4"/>
  <c r="S297" i="4"/>
  <c r="V297" i="4" s="1"/>
  <c r="U65" i="4"/>
  <c r="S65" i="4"/>
  <c r="V65" i="4" s="1"/>
  <c r="U315" i="4"/>
  <c r="S315" i="4"/>
  <c r="V315" i="4" s="1"/>
  <c r="U618" i="4"/>
  <c r="S618" i="4"/>
  <c r="V618" i="4" s="1"/>
  <c r="U39" i="4"/>
  <c r="S39" i="4"/>
  <c r="V39" i="4" s="1"/>
  <c r="U925" i="4"/>
  <c r="S925" i="4"/>
  <c r="V925" i="4" s="1"/>
  <c r="U148" i="4"/>
  <c r="S148" i="4"/>
  <c r="V148" i="4" s="1"/>
  <c r="U688" i="4"/>
  <c r="S688" i="4"/>
  <c r="V688" i="4" s="1"/>
  <c r="U66" i="4"/>
  <c r="S66" i="4"/>
  <c r="V66" i="4" s="1"/>
  <c r="U664" i="4"/>
  <c r="S664" i="4"/>
  <c r="V664" i="4" s="1"/>
  <c r="U524" i="4"/>
  <c r="S524" i="4"/>
  <c r="V524" i="4" s="1"/>
  <c r="U895" i="4"/>
  <c r="S895" i="4"/>
  <c r="V895" i="4" s="1"/>
  <c r="U495" i="4"/>
  <c r="S495" i="4"/>
  <c r="V495" i="4" s="1"/>
  <c r="U894" i="4"/>
  <c r="S894" i="4"/>
  <c r="V894" i="4" s="1"/>
  <c r="U220" i="4"/>
  <c r="S220" i="4"/>
  <c r="V220" i="4" s="1"/>
  <c r="U335" i="4"/>
  <c r="S335" i="4"/>
  <c r="V335" i="4" s="1"/>
  <c r="U411" i="4"/>
  <c r="S411" i="4"/>
  <c r="V411" i="4" s="1"/>
  <c r="U906" i="4"/>
  <c r="S906" i="4"/>
  <c r="V906" i="4" s="1"/>
  <c r="U458" i="4"/>
  <c r="S458" i="4"/>
  <c r="V458" i="4" s="1"/>
  <c r="U978" i="4"/>
  <c r="S978" i="4"/>
  <c r="V978" i="4" s="1"/>
  <c r="U231" i="4"/>
  <c r="S231" i="4"/>
  <c r="V231" i="4" s="1"/>
  <c r="U246" i="4"/>
  <c r="S246" i="4"/>
  <c r="V246" i="4" s="1"/>
  <c r="U573" i="4"/>
  <c r="S573" i="4"/>
  <c r="V573" i="4" s="1"/>
  <c r="U116" i="4"/>
  <c r="S116" i="4"/>
  <c r="V116" i="4" s="1"/>
  <c r="U828" i="4"/>
  <c r="S828" i="4"/>
  <c r="V828" i="4" s="1"/>
  <c r="U444" i="4"/>
  <c r="S444" i="4"/>
  <c r="V444" i="4" s="1"/>
  <c r="U449" i="4"/>
  <c r="S449" i="4"/>
  <c r="V449" i="4" s="1"/>
  <c r="U965" i="4"/>
  <c r="S965" i="4"/>
  <c r="V965" i="4" s="1"/>
  <c r="U795" i="4"/>
  <c r="S795" i="4"/>
  <c r="V795" i="4" s="1"/>
  <c r="U696" i="4"/>
  <c r="S696" i="4"/>
  <c r="V696" i="4" s="1"/>
  <c r="U481" i="4"/>
  <c r="S481" i="4"/>
  <c r="V481" i="4" s="1"/>
  <c r="U724" i="4"/>
  <c r="S724" i="4"/>
  <c r="V724" i="4" s="1"/>
  <c r="U340" i="4"/>
  <c r="S340" i="4"/>
  <c r="V340" i="4" s="1"/>
  <c r="U755" i="4"/>
  <c r="S755" i="4"/>
  <c r="V755" i="4" s="1"/>
  <c r="U994" i="4"/>
  <c r="S994" i="4"/>
  <c r="V994" i="4" s="1"/>
  <c r="U682" i="4"/>
  <c r="S682" i="4"/>
  <c r="V682" i="4" s="1"/>
  <c r="U426" i="4"/>
  <c r="S426" i="4"/>
  <c r="V426" i="4" s="1"/>
  <c r="U961" i="4"/>
  <c r="S961" i="4"/>
  <c r="U658" i="4"/>
  <c r="S658" i="4"/>
  <c r="V658" i="4" s="1"/>
  <c r="U738" i="4"/>
  <c r="S738" i="4"/>
  <c r="V738" i="4" s="1"/>
  <c r="U473" i="4"/>
  <c r="S473" i="4"/>
  <c r="V473" i="4" s="1"/>
  <c r="U568" i="4"/>
  <c r="S568" i="4"/>
  <c r="V568" i="4" s="1"/>
  <c r="U883" i="4"/>
  <c r="S883" i="4"/>
  <c r="V883" i="4" s="1"/>
  <c r="U563" i="4"/>
  <c r="S563" i="4"/>
  <c r="V563" i="4" s="1"/>
  <c r="U371" i="4"/>
  <c r="S371" i="4"/>
  <c r="V371" i="4" s="1"/>
  <c r="U880" i="4"/>
  <c r="S880" i="4"/>
  <c r="V880" i="4" s="1"/>
  <c r="U745" i="4"/>
  <c r="S745" i="4"/>
  <c r="V745" i="4" s="1"/>
  <c r="U472" i="4"/>
  <c r="S472" i="4"/>
  <c r="V472" i="4" s="1"/>
  <c r="U844" i="4"/>
  <c r="S844" i="4"/>
  <c r="V844" i="4" s="1"/>
  <c r="U716" i="4"/>
  <c r="S716" i="4"/>
  <c r="V716" i="4" s="1"/>
  <c r="U588" i="4"/>
  <c r="S588" i="4"/>
  <c r="V588" i="4" s="1"/>
  <c r="U460" i="4"/>
  <c r="S460" i="4"/>
  <c r="V460" i="4" s="1"/>
  <c r="U332" i="4"/>
  <c r="S332" i="4"/>
  <c r="V332" i="4" s="1"/>
  <c r="U587" i="4"/>
  <c r="S587" i="4"/>
  <c r="V587" i="4" s="1"/>
  <c r="U395" i="4"/>
  <c r="S395" i="4"/>
  <c r="V395" i="4" s="1"/>
  <c r="U954" i="4"/>
  <c r="S954" i="4"/>
  <c r="V954" i="4" s="1"/>
  <c r="U900" i="4"/>
  <c r="S900" i="4"/>
  <c r="V900" i="4" s="1"/>
  <c r="U772" i="4"/>
  <c r="S772" i="4"/>
  <c r="V772" i="4" s="1"/>
  <c r="U644" i="4"/>
  <c r="S644" i="4"/>
  <c r="V644" i="4" s="1"/>
  <c r="U516" i="4"/>
  <c r="S516" i="4"/>
  <c r="V516" i="4" s="1"/>
  <c r="U768" i="4"/>
  <c r="S768" i="4"/>
  <c r="V768" i="4" s="1"/>
  <c r="U867" i="4"/>
  <c r="S867" i="4"/>
  <c r="V867" i="4" s="1"/>
  <c r="U707" i="4"/>
  <c r="S707" i="4"/>
  <c r="V707" i="4" s="1"/>
  <c r="U882" i="4"/>
  <c r="S882" i="4"/>
  <c r="V882" i="4" s="1"/>
  <c r="U722" i="4"/>
  <c r="S722" i="4"/>
  <c r="V722" i="4" s="1"/>
  <c r="U402" i="4"/>
  <c r="S402" i="4"/>
  <c r="V402" i="4" s="1"/>
  <c r="U886" i="4"/>
  <c r="S886" i="4"/>
  <c r="V886" i="4" s="1"/>
  <c r="U252" i="4"/>
  <c r="S252" i="4"/>
  <c r="V252" i="4" s="1"/>
  <c r="U988" i="4"/>
  <c r="S988" i="4"/>
  <c r="V988" i="4" s="1"/>
  <c r="U490" i="4"/>
  <c r="S490" i="4"/>
  <c r="V490" i="4" s="1"/>
  <c r="U807" i="4"/>
  <c r="S807" i="4"/>
  <c r="V807" i="4" s="1"/>
  <c r="U278" i="4"/>
  <c r="S278" i="4"/>
  <c r="V278" i="4" s="1"/>
  <c r="U477" i="4"/>
  <c r="S477" i="4"/>
  <c r="V477" i="4" s="1"/>
  <c r="U866" i="4"/>
  <c r="S866" i="4"/>
  <c r="V866" i="4" s="1"/>
  <c r="U467" i="4"/>
  <c r="T467" i="4"/>
  <c r="S467" i="4"/>
  <c r="V467" i="4" s="1"/>
  <c r="U345" i="4"/>
  <c r="S345" i="4"/>
  <c r="V345" i="4" s="1"/>
  <c r="U856" i="4"/>
  <c r="S856" i="4"/>
  <c r="V856" i="4" s="1"/>
  <c r="U780" i="4"/>
  <c r="S780" i="4"/>
  <c r="V780" i="4" s="1"/>
  <c r="U875" i="4"/>
  <c r="S875" i="4"/>
  <c r="V875" i="4" s="1"/>
  <c r="U639" i="4"/>
  <c r="S639" i="4"/>
  <c r="V639" i="4" s="1"/>
  <c r="U687" i="4"/>
  <c r="S687" i="4"/>
  <c r="V687" i="4" s="1"/>
  <c r="U830" i="4"/>
  <c r="S830" i="4"/>
  <c r="V830" i="4" s="1"/>
  <c r="U348" i="4"/>
  <c r="S348" i="4"/>
  <c r="V348" i="4" s="1"/>
  <c r="U983" i="4"/>
  <c r="S983" i="4"/>
  <c r="V983" i="4" s="1"/>
  <c r="U950" i="4"/>
  <c r="S950" i="4"/>
  <c r="V950" i="4" s="1"/>
  <c r="U283" i="4"/>
  <c r="S283" i="4"/>
  <c r="V283" i="4" s="1"/>
  <c r="U714" i="4"/>
  <c r="S714" i="4"/>
  <c r="V714" i="4" s="1"/>
  <c r="U193" i="4"/>
  <c r="S193" i="4"/>
  <c r="V193" i="4" s="1"/>
  <c r="U80" i="4"/>
  <c r="S80" i="4"/>
  <c r="V80" i="4" s="1"/>
  <c r="U304" i="4"/>
  <c r="S304" i="4"/>
  <c r="V304" i="4" s="1"/>
  <c r="U118" i="4"/>
  <c r="S118" i="4"/>
  <c r="V118" i="4" s="1"/>
  <c r="U413" i="4"/>
  <c r="S413" i="4"/>
  <c r="V413" i="4" s="1"/>
  <c r="U244" i="4"/>
  <c r="S244" i="4"/>
  <c r="V244" i="4" s="1"/>
  <c r="U572" i="4"/>
  <c r="S572" i="4"/>
  <c r="V572" i="4" s="1"/>
  <c r="U874" i="4"/>
  <c r="S874" i="4"/>
  <c r="V874" i="4" s="1"/>
  <c r="U624" i="4"/>
  <c r="S624" i="4"/>
  <c r="V624" i="4" s="1"/>
  <c r="U635" i="4"/>
  <c r="S635" i="4"/>
  <c r="V635" i="4" s="1"/>
  <c r="U833" i="4"/>
  <c r="S833" i="4"/>
  <c r="V833" i="4" s="1"/>
  <c r="U289" i="4"/>
  <c r="S289" i="4"/>
  <c r="V289" i="4" s="1"/>
  <c r="U528" i="4"/>
  <c r="S528" i="4"/>
  <c r="V528" i="4" s="1"/>
  <c r="U596" i="4"/>
  <c r="S596" i="4"/>
  <c r="V596" i="4" s="1"/>
  <c r="U915" i="4"/>
  <c r="S915" i="4"/>
  <c r="V915" i="4" s="1"/>
  <c r="U578" i="4"/>
  <c r="S578" i="4"/>
  <c r="V578" i="4" s="1"/>
  <c r="U808" i="4"/>
  <c r="S808" i="4"/>
  <c r="V808" i="4" s="1"/>
  <c r="U842" i="4"/>
  <c r="S842" i="4"/>
  <c r="V842" i="4" s="1"/>
  <c r="U554" i="4"/>
  <c r="S554" i="4"/>
  <c r="V554" i="4" s="1"/>
  <c r="U298" i="4"/>
  <c r="S298" i="4"/>
  <c r="V298" i="4" s="1"/>
  <c r="U547" i="4"/>
  <c r="S547" i="4"/>
  <c r="V547" i="4" s="1"/>
  <c r="U418" i="4"/>
  <c r="T418" i="4"/>
  <c r="S418" i="4"/>
  <c r="V418" i="4" s="1"/>
  <c r="U921" i="4"/>
  <c r="S921" i="4"/>
  <c r="V921" i="4" s="1"/>
  <c r="U690" i="4"/>
  <c r="S690" i="4"/>
  <c r="V690" i="4" s="1"/>
  <c r="U998" i="4"/>
  <c r="S998" i="4"/>
  <c r="V998" i="4" s="1"/>
  <c r="U946" i="4"/>
  <c r="S946" i="4"/>
  <c r="V946" i="4" s="1"/>
  <c r="U175" i="4"/>
  <c r="S175" i="4"/>
  <c r="V175" i="4" s="1"/>
  <c r="U6" i="4"/>
  <c r="S6" i="4"/>
  <c r="V6" i="4" s="1"/>
  <c r="U79" i="4"/>
  <c r="S79" i="4"/>
  <c r="V79" i="4" s="1"/>
  <c r="U746" i="4"/>
  <c r="S746" i="4"/>
  <c r="V746" i="4" s="1"/>
  <c r="U551" i="4"/>
  <c r="S551" i="4"/>
  <c r="V551" i="4" s="1"/>
  <c r="U546" i="4"/>
  <c r="S546" i="4"/>
  <c r="V546" i="4" s="1"/>
  <c r="U911" i="4"/>
  <c r="S911" i="4"/>
  <c r="V911" i="4" s="1"/>
  <c r="U591" i="4"/>
  <c r="S591" i="4"/>
  <c r="V591" i="4" s="1"/>
  <c r="U239" i="4"/>
  <c r="S239" i="4"/>
  <c r="V239" i="4" s="1"/>
  <c r="U734" i="4"/>
  <c r="S734" i="4"/>
  <c r="V734" i="4" s="1"/>
  <c r="U933" i="4"/>
  <c r="T933" i="4"/>
  <c r="S933" i="4"/>
  <c r="V933" i="4" s="1"/>
  <c r="U37" i="4"/>
  <c r="S37" i="4"/>
  <c r="V37" i="4" s="1"/>
  <c r="U284" i="4"/>
  <c r="S284" i="4"/>
  <c r="V284" i="4" s="1"/>
  <c r="U28" i="4"/>
  <c r="S28" i="4"/>
  <c r="V28" i="4" s="1"/>
  <c r="U166" i="4"/>
  <c r="S166" i="4"/>
  <c r="V166" i="4" s="1"/>
  <c r="U527" i="4"/>
  <c r="S527" i="4"/>
  <c r="V527" i="4" s="1"/>
  <c r="U376" i="4"/>
  <c r="S376" i="4"/>
  <c r="V376" i="4" s="1"/>
  <c r="U347" i="4"/>
  <c r="S347" i="4"/>
  <c r="V347" i="4" s="1"/>
  <c r="U91" i="4"/>
  <c r="S91" i="4"/>
  <c r="V91" i="4" s="1"/>
  <c r="U810" i="4"/>
  <c r="S810" i="4"/>
  <c r="V810" i="4" s="1"/>
  <c r="U522" i="4"/>
  <c r="S522" i="4"/>
  <c r="V522" i="4" s="1"/>
  <c r="U266" i="4"/>
  <c r="S266" i="4"/>
  <c r="V266" i="4" s="1"/>
  <c r="U129" i="4"/>
  <c r="S129" i="4"/>
  <c r="V129" i="4" s="1"/>
  <c r="U434" i="4"/>
  <c r="S434" i="4"/>
  <c r="V434" i="4" s="1"/>
  <c r="U615" i="4"/>
  <c r="S615" i="4"/>
  <c r="V615" i="4" s="1"/>
  <c r="U103" i="4"/>
  <c r="S103" i="4"/>
  <c r="V103" i="4" s="1"/>
  <c r="U438" i="4"/>
  <c r="S438" i="4"/>
  <c r="V438" i="4" s="1"/>
  <c r="U182" i="4"/>
  <c r="S182" i="4"/>
  <c r="V182" i="4" s="1"/>
  <c r="U701" i="4"/>
  <c r="S701" i="4"/>
  <c r="V701" i="4" s="1"/>
  <c r="U61" i="4"/>
  <c r="S61" i="4"/>
  <c r="V61" i="4" s="1"/>
  <c r="U52" i="4"/>
  <c r="S52" i="4"/>
  <c r="V52" i="4" s="1"/>
  <c r="U930" i="4"/>
  <c r="S930" i="4"/>
  <c r="V930" i="4" s="1"/>
  <c r="U952" i="4"/>
  <c r="S952" i="4"/>
  <c r="V952" i="4" s="1"/>
  <c r="U809" i="4"/>
  <c r="S809" i="4"/>
  <c r="V809" i="4" s="1"/>
  <c r="U980" i="4"/>
  <c r="S980" i="4"/>
  <c r="V980" i="4" s="1"/>
  <c r="U499" i="4"/>
  <c r="S499" i="4"/>
  <c r="V499" i="4" s="1"/>
  <c r="U130" i="4"/>
  <c r="S130" i="4"/>
  <c r="V130" i="4" s="1"/>
  <c r="U377" i="4"/>
  <c r="S377" i="4"/>
  <c r="V377" i="4" s="1"/>
  <c r="U57" i="4"/>
  <c r="S57" i="4"/>
  <c r="V57" i="4" s="1"/>
  <c r="U888" i="4"/>
  <c r="S888" i="4"/>
  <c r="V888" i="4" s="1"/>
  <c r="U684" i="4"/>
  <c r="S684" i="4"/>
  <c r="V684" i="4" s="1"/>
  <c r="U428" i="4"/>
  <c r="S428" i="4"/>
  <c r="V428" i="4" s="1"/>
  <c r="U191" i="4"/>
  <c r="S191" i="4"/>
  <c r="V191" i="4" s="1"/>
  <c r="U654" i="4"/>
  <c r="S654" i="4"/>
  <c r="V654" i="4" s="1"/>
  <c r="U238" i="4"/>
  <c r="S238" i="4"/>
  <c r="V238" i="4" s="1"/>
  <c r="U789" i="4"/>
  <c r="S789" i="4"/>
  <c r="V789" i="4" s="1"/>
  <c r="U107" i="4"/>
  <c r="S107" i="4"/>
  <c r="V107" i="4" s="1"/>
  <c r="U314" i="4"/>
  <c r="S314" i="4"/>
  <c r="V314" i="4" s="1"/>
  <c r="U58" i="4"/>
  <c r="S58" i="4"/>
  <c r="V58" i="4" s="1"/>
  <c r="U145" i="4"/>
  <c r="S145" i="4"/>
  <c r="V145" i="4" s="1"/>
  <c r="U17" i="4"/>
  <c r="S17" i="4"/>
  <c r="V17" i="4" s="1"/>
  <c r="U567" i="4"/>
  <c r="S567" i="4"/>
  <c r="V567" i="4" s="1"/>
  <c r="U262" i="4"/>
  <c r="S262" i="4"/>
  <c r="V262" i="4" s="1"/>
  <c r="U392" i="4"/>
  <c r="S392" i="4"/>
  <c r="V392" i="4" s="1"/>
  <c r="U727" i="4"/>
  <c r="S727" i="4"/>
  <c r="V727" i="4" s="1"/>
  <c r="U535" i="4"/>
  <c r="S535" i="4"/>
  <c r="V535" i="4" s="1"/>
  <c r="U343" i="4"/>
  <c r="S343" i="4"/>
  <c r="V343" i="4" s="1"/>
  <c r="U151" i="4"/>
  <c r="S151" i="4"/>
  <c r="V151" i="4" s="1"/>
  <c r="U168" i="4"/>
  <c r="S168" i="4"/>
  <c r="V168" i="4" s="1"/>
  <c r="U678" i="4"/>
  <c r="S678" i="4"/>
  <c r="V678" i="4" s="1"/>
  <c r="U352" i="4"/>
  <c r="S352" i="4"/>
  <c r="V352" i="4" s="1"/>
  <c r="U781" i="4"/>
  <c r="S781" i="4"/>
  <c r="V781" i="4" s="1"/>
  <c r="U621" i="4"/>
  <c r="S621" i="4"/>
  <c r="V621" i="4" s="1"/>
  <c r="U365" i="4"/>
  <c r="S365" i="4"/>
  <c r="V365" i="4" s="1"/>
  <c r="U205" i="4"/>
  <c r="S205" i="4"/>
  <c r="V205" i="4" s="1"/>
  <c r="U868" i="4"/>
  <c r="S868" i="4"/>
  <c r="V868" i="4" s="1"/>
  <c r="U740" i="4"/>
  <c r="S740" i="4"/>
  <c r="V740" i="4" s="1"/>
  <c r="U612" i="4"/>
  <c r="S612" i="4"/>
  <c r="V612" i="4" s="1"/>
  <c r="U484" i="4"/>
  <c r="S484" i="4"/>
  <c r="V484" i="4" s="1"/>
  <c r="U552" i="4"/>
  <c r="S552" i="4"/>
  <c r="V552" i="4" s="1"/>
  <c r="U835" i="4"/>
  <c r="S835" i="4"/>
  <c r="V835" i="4" s="1"/>
  <c r="U643" i="4"/>
  <c r="S643" i="4"/>
  <c r="V643" i="4" s="1"/>
  <c r="U850" i="4"/>
  <c r="S850" i="4"/>
  <c r="V850" i="4" s="1"/>
  <c r="U594" i="4"/>
  <c r="S594" i="4"/>
  <c r="V594" i="4" s="1"/>
  <c r="U338" i="4"/>
  <c r="S338" i="4"/>
  <c r="V338" i="4" s="1"/>
  <c r="U137" i="4"/>
  <c r="S137" i="4"/>
  <c r="V137" i="4" s="1"/>
  <c r="U454" i="4"/>
  <c r="S454" i="4"/>
  <c r="V454" i="4" s="1"/>
  <c r="U653" i="4"/>
  <c r="S653" i="4"/>
  <c r="V653" i="4" s="1"/>
  <c r="U291" i="4"/>
  <c r="S291" i="4"/>
  <c r="V291" i="4" s="1"/>
  <c r="U751" i="4"/>
  <c r="S751" i="4"/>
  <c r="V751" i="4" s="1"/>
  <c r="U951" i="4"/>
  <c r="S951" i="4"/>
  <c r="V951" i="4" s="1"/>
  <c r="U124" i="4"/>
  <c r="S124" i="4"/>
  <c r="V124" i="4" s="1"/>
  <c r="U59" i="4"/>
  <c r="S59" i="4"/>
  <c r="V59" i="4" s="1"/>
  <c r="U225" i="4"/>
  <c r="S225" i="4"/>
  <c r="V225" i="4" s="1"/>
  <c r="U406" i="4"/>
  <c r="S406" i="4"/>
  <c r="V406" i="4" s="1"/>
  <c r="U783" i="4"/>
  <c r="S783" i="4"/>
  <c r="V783" i="4" s="1"/>
  <c r="U399" i="4"/>
  <c r="S399" i="4"/>
  <c r="V399" i="4" s="1"/>
  <c r="U15" i="4"/>
  <c r="S15" i="4"/>
  <c r="V15" i="4" s="1"/>
  <c r="U96" i="4"/>
  <c r="S96" i="4"/>
  <c r="V96" i="4" s="1"/>
  <c r="U357" i="4"/>
  <c r="W357" i="4" s="1"/>
  <c r="X357" i="4" s="1"/>
  <c r="S357" i="4"/>
  <c r="V357" i="4" s="1"/>
  <c r="U412" i="4"/>
  <c r="S412" i="4"/>
  <c r="V412" i="4" s="1"/>
  <c r="U156" i="4"/>
  <c r="S156" i="4"/>
  <c r="V156" i="4" s="1"/>
  <c r="U88" i="4"/>
  <c r="S88" i="4"/>
  <c r="V88" i="4" s="1"/>
  <c r="U984" i="4"/>
  <c r="S984" i="4"/>
  <c r="V984" i="4" s="1"/>
  <c r="U143" i="4"/>
  <c r="S143" i="4"/>
  <c r="V143" i="4" s="1"/>
  <c r="S960" i="4"/>
  <c r="V960" i="4" s="1"/>
  <c r="U960" i="4"/>
  <c r="U219" i="4"/>
  <c r="S219" i="4"/>
  <c r="V219" i="4" s="1"/>
  <c r="U256" i="4"/>
  <c r="S256" i="4"/>
  <c r="V256" i="4" s="1"/>
  <c r="U650" i="4"/>
  <c r="S650" i="4"/>
  <c r="V650" i="4" s="1"/>
  <c r="U394" i="4"/>
  <c r="S394" i="4"/>
  <c r="V394" i="4" s="1"/>
  <c r="U257" i="4"/>
  <c r="S257" i="4"/>
  <c r="V257" i="4" s="1"/>
  <c r="U996" i="4"/>
  <c r="S996" i="4"/>
  <c r="V996" i="4" s="1"/>
  <c r="U871" i="4"/>
  <c r="S871" i="4"/>
  <c r="V871" i="4" s="1"/>
  <c r="U359" i="4"/>
  <c r="S359" i="4"/>
  <c r="V359" i="4" s="1"/>
  <c r="U758" i="4"/>
  <c r="S758" i="4"/>
  <c r="V758" i="4" s="1"/>
  <c r="U310" i="4"/>
  <c r="S310" i="4"/>
  <c r="V310" i="4" s="1"/>
  <c r="U22" i="4"/>
  <c r="S22" i="4"/>
  <c r="V22" i="4" s="1"/>
  <c r="U509" i="4"/>
  <c r="S509" i="4"/>
  <c r="V509" i="4" s="1"/>
  <c r="U285" i="4"/>
  <c r="S285" i="4"/>
  <c r="V285" i="4" s="1"/>
  <c r="U180" i="4"/>
  <c r="S180" i="4"/>
  <c r="V180" i="4" s="1"/>
  <c r="U8" i="4"/>
  <c r="S8" i="4"/>
  <c r="V8" i="4" s="1"/>
  <c r="U674" i="4"/>
  <c r="S674" i="4"/>
  <c r="V674" i="4" s="1"/>
  <c r="U633" i="4"/>
  <c r="S633" i="4"/>
  <c r="V633" i="4" s="1"/>
  <c r="U912" i="4"/>
  <c r="S912" i="4"/>
  <c r="V912" i="4" s="1"/>
  <c r="U659" i="4"/>
  <c r="S659" i="4"/>
  <c r="V659" i="4" s="1"/>
  <c r="U307" i="4"/>
  <c r="S307" i="4"/>
  <c r="V307" i="4" s="1"/>
  <c r="U985" i="4"/>
  <c r="S985" i="4"/>
  <c r="V985" i="4" s="1"/>
  <c r="U249" i="4"/>
  <c r="S249" i="4"/>
  <c r="V249" i="4" s="1"/>
  <c r="U626" i="4"/>
  <c r="S626" i="4"/>
  <c r="V626" i="4" s="1"/>
  <c r="U812" i="4"/>
  <c r="S812" i="4"/>
  <c r="V812" i="4" s="1"/>
  <c r="U556" i="4"/>
  <c r="S556" i="4"/>
  <c r="V556" i="4" s="1"/>
  <c r="U300" i="4"/>
  <c r="S300" i="4"/>
  <c r="V300" i="4" s="1"/>
  <c r="U939" i="4"/>
  <c r="S939" i="4"/>
  <c r="V939" i="4" s="1"/>
  <c r="U523" i="4"/>
  <c r="S523" i="4"/>
  <c r="V523" i="4" s="1"/>
  <c r="U363" i="4"/>
  <c r="S363" i="4"/>
  <c r="V363" i="4" s="1"/>
  <c r="U592" i="4"/>
  <c r="S592" i="4"/>
  <c r="V592" i="4" s="1"/>
  <c r="U218" i="4"/>
  <c r="S218" i="4"/>
  <c r="V218" i="4" s="1"/>
  <c r="U247" i="4"/>
  <c r="S247" i="4"/>
  <c r="V247" i="4" s="1"/>
  <c r="U390" i="4"/>
  <c r="S390" i="4"/>
  <c r="V390" i="4" s="1"/>
  <c r="U525" i="4"/>
  <c r="S525" i="4"/>
  <c r="V525" i="4" s="1"/>
  <c r="U312" i="4"/>
  <c r="W312" i="4" s="1"/>
  <c r="X312" i="4" s="1"/>
  <c r="S312" i="4"/>
  <c r="V312" i="4" s="1"/>
  <c r="U927" i="4"/>
  <c r="T927" i="4"/>
  <c r="S927" i="4"/>
  <c r="V927" i="4" s="1"/>
  <c r="U703" i="4"/>
  <c r="S703" i="4"/>
  <c r="V703" i="4" s="1"/>
  <c r="U447" i="4"/>
  <c r="S447" i="4"/>
  <c r="V447" i="4" s="1"/>
  <c r="U782" i="4"/>
  <c r="S782" i="4"/>
  <c r="V782" i="4" s="1"/>
  <c r="U366" i="4"/>
  <c r="S366" i="4"/>
  <c r="V366" i="4" s="1"/>
  <c r="U110" i="4"/>
  <c r="S110" i="4"/>
  <c r="V110" i="4" s="1"/>
  <c r="S970" i="4"/>
  <c r="V970" i="4" s="1"/>
  <c r="U970" i="4"/>
  <c r="U732" i="8"/>
  <c r="S732" i="8"/>
  <c r="V732" i="8" s="1"/>
  <c r="U68" i="8"/>
  <c r="S68" i="8"/>
  <c r="V68" i="8" s="1"/>
  <c r="U998" i="8"/>
  <c r="S998" i="8"/>
  <c r="V998" i="8" s="1"/>
  <c r="U775" i="8"/>
  <c r="S775" i="8"/>
  <c r="V775" i="8" s="1"/>
  <c r="U203" i="8"/>
  <c r="S203" i="8"/>
  <c r="V203" i="8" s="1"/>
  <c r="U765" i="8"/>
  <c r="S765" i="8"/>
  <c r="V765" i="8" s="1"/>
  <c r="U858" i="8"/>
  <c r="S858" i="8"/>
  <c r="V858" i="8" s="1"/>
  <c r="S708" i="8"/>
  <c r="V708" i="8" s="1"/>
  <c r="U708" i="8"/>
  <c r="U762" i="8"/>
  <c r="S762" i="8"/>
  <c r="V762" i="8" s="1"/>
  <c r="U735" i="8"/>
  <c r="S735" i="8"/>
  <c r="V735" i="8" s="1"/>
  <c r="S495" i="8"/>
  <c r="V495" i="8" s="1"/>
  <c r="U495" i="8"/>
  <c r="U555" i="8"/>
  <c r="S555" i="8"/>
  <c r="V555" i="8" s="1"/>
  <c r="U494" i="8"/>
  <c r="S494" i="8"/>
  <c r="V494" i="8" s="1"/>
  <c r="U438" i="8"/>
  <c r="S438" i="8"/>
  <c r="V438" i="8" s="1"/>
  <c r="S749" i="8"/>
  <c r="V749" i="8" s="1"/>
  <c r="U749" i="8"/>
  <c r="U685" i="8"/>
  <c r="S685" i="8"/>
  <c r="V685" i="8" s="1"/>
  <c r="U491" i="8"/>
  <c r="S491" i="8"/>
  <c r="V491" i="8" s="1"/>
  <c r="U746" i="8"/>
  <c r="S746" i="8"/>
  <c r="V746" i="8" s="1"/>
  <c r="U539" i="8"/>
  <c r="S539" i="8"/>
  <c r="V539" i="8" s="1"/>
  <c r="U934" i="8"/>
  <c r="S934" i="8"/>
  <c r="V934" i="8" s="1"/>
  <c r="U898" i="8"/>
  <c r="S898" i="8"/>
  <c r="V898" i="8" s="1"/>
  <c r="S741" i="8"/>
  <c r="V741" i="8" s="1"/>
  <c r="U741" i="8"/>
  <c r="U435" i="8"/>
  <c r="S435" i="8"/>
  <c r="V435" i="8" s="1"/>
  <c r="U816" i="8"/>
  <c r="S816" i="8"/>
  <c r="V816" i="8" s="1"/>
  <c r="S258" i="8"/>
  <c r="V258" i="8" s="1"/>
  <c r="U258" i="8"/>
  <c r="U90" i="8"/>
  <c r="S90" i="8"/>
  <c r="V90" i="8" s="1"/>
  <c r="U82" i="8"/>
  <c r="S82" i="8"/>
  <c r="V82" i="8" s="1"/>
  <c r="U528" i="8"/>
  <c r="S528" i="8"/>
  <c r="V528" i="8" s="1"/>
  <c r="U666" i="8"/>
  <c r="S666" i="8"/>
  <c r="V666" i="8" s="1"/>
  <c r="U306" i="8"/>
  <c r="S306" i="8"/>
  <c r="V306" i="8" s="1"/>
  <c r="S517" i="8"/>
  <c r="V517" i="8" s="1"/>
  <c r="U517" i="8"/>
  <c r="S307" i="8"/>
  <c r="V307" i="8" s="1"/>
  <c r="U307" i="8"/>
  <c r="S516" i="8"/>
  <c r="V516" i="8" s="1"/>
  <c r="U516" i="8"/>
  <c r="U20" i="8"/>
  <c r="S20" i="8"/>
  <c r="V20" i="8" s="1"/>
  <c r="S217" i="8"/>
  <c r="V217" i="8" s="1"/>
  <c r="U217" i="8"/>
  <c r="U347" i="8"/>
  <c r="S347" i="8"/>
  <c r="V347" i="8" s="1"/>
  <c r="U827" i="8"/>
  <c r="S827" i="8"/>
  <c r="V827" i="8" s="1"/>
  <c r="U715" i="8"/>
  <c r="S715" i="8"/>
  <c r="V715" i="8" s="1"/>
  <c r="U835" i="8"/>
  <c r="S835" i="8"/>
  <c r="V835" i="8" s="1"/>
  <c r="U169" i="8"/>
  <c r="S169" i="8"/>
  <c r="V169" i="8" s="1"/>
  <c r="U43" i="8"/>
  <c r="S43" i="8"/>
  <c r="V43" i="8" s="1"/>
  <c r="U1002" i="8"/>
  <c r="S1002" i="8"/>
  <c r="V1002" i="8" s="1"/>
  <c r="U275" i="8"/>
  <c r="S275" i="8"/>
  <c r="V275" i="8" s="1"/>
  <c r="U994" i="8"/>
  <c r="S994" i="8"/>
  <c r="V994" i="8" s="1"/>
  <c r="U323" i="8"/>
  <c r="S323" i="8"/>
  <c r="V323" i="8" s="1"/>
  <c r="U918" i="8"/>
  <c r="S918" i="8"/>
  <c r="V918" i="8" s="1"/>
  <c r="U724" i="8"/>
  <c r="S724" i="8"/>
  <c r="V724" i="8" s="1"/>
  <c r="U612" i="8"/>
  <c r="S612" i="8"/>
  <c r="V612" i="8" s="1"/>
  <c r="S890" i="8"/>
  <c r="V890" i="8" s="1"/>
  <c r="U890" i="8"/>
  <c r="U570" i="8"/>
  <c r="S570" i="8"/>
  <c r="V570" i="8" s="1"/>
  <c r="U864" i="8"/>
  <c r="S864" i="8"/>
  <c r="V864" i="8" s="1"/>
  <c r="U806" i="8"/>
  <c r="S806" i="8"/>
  <c r="V806" i="8" s="1"/>
  <c r="U527" i="8"/>
  <c r="S527" i="8"/>
  <c r="V527" i="8" s="1"/>
  <c r="U739" i="8"/>
  <c r="S739" i="8"/>
  <c r="V739" i="8" s="1"/>
  <c r="U839" i="8"/>
  <c r="S839" i="8"/>
  <c r="V839" i="8" s="1"/>
  <c r="S873" i="8"/>
  <c r="V873" i="8" s="1"/>
  <c r="U873" i="8"/>
  <c r="U684" i="8"/>
  <c r="S684" i="8"/>
  <c r="V684" i="8" s="1"/>
  <c r="U462" i="8"/>
  <c r="S462" i="8"/>
  <c r="V462" i="8" s="1"/>
  <c r="U707" i="8"/>
  <c r="S707" i="8"/>
  <c r="V707" i="8" s="1"/>
  <c r="U42" i="8"/>
  <c r="S42" i="8"/>
  <c r="V42" i="8" s="1"/>
  <c r="U533" i="8"/>
  <c r="S533" i="8"/>
  <c r="V533" i="8" s="1"/>
  <c r="W533" i="8" s="1"/>
  <c r="X533" i="8" s="1"/>
  <c r="U44" i="8"/>
  <c r="S44" i="8"/>
  <c r="V44" i="8" s="1"/>
  <c r="U1001" i="8"/>
  <c r="S1001" i="8"/>
  <c r="V1001" i="8" s="1"/>
  <c r="U265" i="8"/>
  <c r="S265" i="8"/>
  <c r="V265" i="8" s="1"/>
  <c r="U123" i="8"/>
  <c r="S123" i="8"/>
  <c r="V123" i="8" s="1"/>
  <c r="W123" i="8" s="1"/>
  <c r="X123" i="8" s="1"/>
  <c r="U469" i="8"/>
  <c r="S469" i="8"/>
  <c r="V469" i="8" s="1"/>
  <c r="U809" i="8"/>
  <c r="S809" i="8"/>
  <c r="V809" i="8" s="1"/>
  <c r="U776" i="8"/>
  <c r="S776" i="8"/>
  <c r="V776" i="8" s="1"/>
  <c r="U243" i="8"/>
  <c r="S243" i="8"/>
  <c r="V243" i="8" s="1"/>
  <c r="S361" i="8"/>
  <c r="V361" i="8" s="1"/>
  <c r="U361" i="8"/>
  <c r="U242" i="8"/>
  <c r="S242" i="8"/>
  <c r="V242" i="8" s="1"/>
  <c r="U363" i="8"/>
  <c r="S363" i="8"/>
  <c r="V363" i="8" s="1"/>
  <c r="U867" i="8"/>
  <c r="S867" i="8"/>
  <c r="V867" i="8" s="1"/>
  <c r="S74" i="8"/>
  <c r="V74" i="8" s="1"/>
  <c r="U74" i="8"/>
  <c r="U297" i="8"/>
  <c r="S297" i="8"/>
  <c r="V297" i="8" s="1"/>
  <c r="S840" i="8"/>
  <c r="V840" i="8" s="1"/>
  <c r="U840" i="8"/>
  <c r="U187" i="8"/>
  <c r="T187" i="8"/>
  <c r="S187" i="8"/>
  <c r="V187" i="8" s="1"/>
  <c r="U639" i="8"/>
  <c r="S639" i="8"/>
  <c r="V639" i="8" s="1"/>
  <c r="U859" i="8"/>
  <c r="S859" i="8"/>
  <c r="V859" i="8" s="1"/>
  <c r="U842" i="8"/>
  <c r="S842" i="8"/>
  <c r="V842" i="8" s="1"/>
  <c r="U538" i="8"/>
  <c r="S538" i="8"/>
  <c r="V538" i="8" s="1"/>
  <c r="U847" i="8"/>
  <c r="S847" i="8"/>
  <c r="V847" i="8" s="1"/>
  <c r="U838" i="8"/>
  <c r="S838" i="8"/>
  <c r="V838" i="8" s="1"/>
  <c r="S913" i="8"/>
  <c r="V913" i="8" s="1"/>
  <c r="U913" i="8"/>
  <c r="U896" i="8"/>
  <c r="S896" i="8"/>
  <c r="V896" i="8" s="1"/>
  <c r="S879" i="8"/>
  <c r="V879" i="8" s="1"/>
  <c r="U879" i="8"/>
  <c r="U992" i="8"/>
  <c r="S992" i="8"/>
  <c r="V992" i="8" s="1"/>
  <c r="U837" i="8"/>
  <c r="S837" i="8"/>
  <c r="V837" i="8" s="1"/>
  <c r="S475" i="8"/>
  <c r="V475" i="8" s="1"/>
  <c r="U475" i="8"/>
  <c r="U986" i="8"/>
  <c r="S986" i="8"/>
  <c r="V986" i="8" s="1"/>
  <c r="U523" i="8"/>
  <c r="S523" i="8"/>
  <c r="V523" i="8" s="1"/>
  <c r="U195" i="8"/>
  <c r="S195" i="8"/>
  <c r="V195" i="8" s="1"/>
  <c r="U233" i="8"/>
  <c r="S233" i="8"/>
  <c r="V233" i="8" s="1"/>
  <c r="U515" i="8"/>
  <c r="S515" i="8"/>
  <c r="V515" i="8" s="1"/>
  <c r="U465" i="8"/>
  <c r="S465" i="8"/>
  <c r="V465" i="8" s="1"/>
  <c r="U91" i="8"/>
  <c r="S91" i="8"/>
  <c r="V91" i="8" s="1"/>
  <c r="U437" i="8"/>
  <c r="S437" i="8"/>
  <c r="V437" i="8" s="1"/>
  <c r="U293" i="8"/>
  <c r="S293" i="8"/>
  <c r="V293" i="8" s="1"/>
  <c r="U744" i="8"/>
  <c r="S744" i="8"/>
  <c r="V744" i="8" s="1"/>
  <c r="U179" i="8"/>
  <c r="S179" i="8"/>
  <c r="V179" i="8" s="1"/>
  <c r="U147" i="8"/>
  <c r="S147" i="8"/>
  <c r="V147" i="8" s="1"/>
  <c r="U676" i="8"/>
  <c r="S676" i="8"/>
  <c r="V676" i="8" s="1"/>
  <c r="U481" i="8"/>
  <c r="S481" i="8"/>
  <c r="V481" i="8" s="1"/>
  <c r="U609" i="8"/>
  <c r="S609" i="8"/>
  <c r="V609" i="8" s="1"/>
  <c r="S969" i="8"/>
  <c r="V969" i="8" s="1"/>
  <c r="U969" i="8"/>
  <c r="U880" i="8"/>
  <c r="S880" i="8"/>
  <c r="V880" i="8" s="1"/>
  <c r="U171" i="8"/>
  <c r="S171" i="8"/>
  <c r="V171" i="8" s="1"/>
  <c r="U153" i="8"/>
  <c r="S153" i="8"/>
  <c r="V153" i="8" s="1"/>
  <c r="U613" i="8"/>
  <c r="S613" i="8"/>
  <c r="V613" i="8" s="1"/>
  <c r="S313" i="8"/>
  <c r="V313" i="8" s="1"/>
  <c r="U313" i="8"/>
  <c r="U107" i="8"/>
  <c r="S107" i="8"/>
  <c r="V107" i="8" s="1"/>
  <c r="U511" i="8"/>
  <c r="S511" i="8"/>
  <c r="V511" i="8" s="1"/>
  <c r="S100" i="8"/>
  <c r="V100" i="8" s="1"/>
  <c r="U100" i="8"/>
  <c r="U563" i="8"/>
  <c r="S563" i="8"/>
  <c r="V563" i="8" s="1"/>
  <c r="U507" i="8"/>
  <c r="S507" i="8"/>
  <c r="V507" i="8" s="1"/>
  <c r="U910" i="8"/>
  <c r="S910" i="8"/>
  <c r="V910" i="8" s="1"/>
  <c r="U636" i="8"/>
  <c r="S636" i="8"/>
  <c r="V636" i="8" s="1"/>
  <c r="U635" i="8"/>
  <c r="S635" i="8"/>
  <c r="V635" i="8" s="1"/>
  <c r="S687" i="8"/>
  <c r="V687" i="8" s="1"/>
  <c r="U687" i="8"/>
  <c r="U623" i="8"/>
  <c r="S623" i="8"/>
  <c r="V623" i="8" s="1"/>
  <c r="U709" i="8"/>
  <c r="S709" i="8"/>
  <c r="V709" i="8" s="1"/>
  <c r="U479" i="8"/>
  <c r="S479" i="8"/>
  <c r="V479" i="8" s="1"/>
  <c r="U755" i="8"/>
  <c r="S755" i="8"/>
  <c r="V755" i="8" s="1"/>
  <c r="S712" i="8"/>
  <c r="V712" i="8" s="1"/>
  <c r="U712" i="8"/>
  <c r="U389" i="8"/>
  <c r="S389" i="8"/>
  <c r="V389" i="8" s="1"/>
  <c r="U322" i="8"/>
  <c r="S322" i="8"/>
  <c r="V322" i="8" s="1"/>
  <c r="U691" i="8"/>
  <c r="S691" i="8"/>
  <c r="V691" i="8" s="1"/>
  <c r="U525" i="8"/>
  <c r="S525" i="8"/>
  <c r="V525" i="8" s="1"/>
  <c r="U485" i="8"/>
  <c r="S485" i="8"/>
  <c r="V485" i="8" s="1"/>
  <c r="U405" i="8"/>
  <c r="S405" i="8"/>
  <c r="V405" i="8" s="1"/>
  <c r="U58" i="8"/>
  <c r="S58" i="8"/>
  <c r="V58" i="8" s="1"/>
  <c r="U466" i="8"/>
  <c r="S466" i="8"/>
  <c r="V466" i="8" s="1"/>
  <c r="U115" i="8"/>
  <c r="S115" i="8"/>
  <c r="V115" i="8" s="1"/>
  <c r="U645" i="8"/>
  <c r="S645" i="8"/>
  <c r="V645" i="8" s="1"/>
  <c r="U450" i="8"/>
  <c r="S450" i="8"/>
  <c r="V450" i="8" s="1"/>
  <c r="U590" i="8"/>
  <c r="S590" i="8"/>
  <c r="V590" i="8" s="1"/>
  <c r="U463" i="8"/>
  <c r="S463" i="8"/>
  <c r="V463" i="8" s="1"/>
  <c r="U738" i="8"/>
  <c r="S738" i="8"/>
  <c r="V738" i="8" s="1"/>
  <c r="U92" i="8"/>
  <c r="S92" i="8"/>
  <c r="V92" i="8" s="1"/>
  <c r="W92" i="8" s="1"/>
  <c r="X92" i="8" s="1"/>
  <c r="S213" i="8"/>
  <c r="V213" i="8" s="1"/>
  <c r="U213" i="8"/>
  <c r="S620" i="8"/>
  <c r="V620" i="8" s="1"/>
  <c r="U620" i="8"/>
  <c r="U106" i="8"/>
  <c r="S106" i="8"/>
  <c r="V106" i="8" s="1"/>
  <c r="U946" i="8"/>
  <c r="S946" i="8"/>
  <c r="V946" i="8" s="1"/>
  <c r="U549" i="8"/>
  <c r="S549" i="8"/>
  <c r="V549" i="8" s="1"/>
  <c r="U928" i="8"/>
  <c r="S928" i="8"/>
  <c r="V928" i="8" s="1"/>
  <c r="S407" i="8"/>
  <c r="V407" i="8" s="1"/>
  <c r="U407" i="8"/>
  <c r="U604" i="8"/>
  <c r="S604" i="8"/>
  <c r="V604" i="8" s="1"/>
  <c r="U717" i="8"/>
  <c r="S717" i="8"/>
  <c r="V717" i="8" s="1"/>
  <c r="U499" i="8"/>
  <c r="S499" i="8"/>
  <c r="V499" i="8" s="1"/>
  <c r="U902" i="8"/>
  <c r="S902" i="8"/>
  <c r="V902" i="8" s="1"/>
  <c r="U588" i="8"/>
  <c r="S588" i="8"/>
  <c r="V588" i="8" s="1"/>
  <c r="S795" i="8"/>
  <c r="V795" i="8" s="1"/>
  <c r="U795" i="8"/>
  <c r="U554" i="8"/>
  <c r="S554" i="8"/>
  <c r="V554" i="8" s="1"/>
  <c r="U611" i="8"/>
  <c r="S611" i="8"/>
  <c r="V611" i="8" s="1"/>
  <c r="U577" i="8"/>
  <c r="S577" i="8"/>
  <c r="V577" i="8" s="1"/>
  <c r="U162" i="8"/>
  <c r="S162" i="8"/>
  <c r="V162" i="8" s="1"/>
  <c r="U357" i="8"/>
  <c r="S357" i="8"/>
  <c r="V357" i="8" s="1"/>
  <c r="U667" i="8"/>
  <c r="S667" i="8"/>
  <c r="V667" i="8" s="1"/>
  <c r="U291" i="8"/>
  <c r="S291" i="8"/>
  <c r="V291" i="8" s="1"/>
  <c r="U721" i="8"/>
  <c r="S721" i="8"/>
  <c r="V721" i="8" s="1"/>
  <c r="U26" i="8"/>
  <c r="S26" i="8"/>
  <c r="V26" i="8" s="1"/>
  <c r="U402" i="8"/>
  <c r="S402" i="8"/>
  <c r="V402" i="8" s="1"/>
  <c r="U962" i="8"/>
  <c r="S962" i="8"/>
  <c r="V962" i="8" s="1"/>
  <c r="S149" i="8"/>
  <c r="V149" i="8" s="1"/>
  <c r="U149" i="8"/>
  <c r="U584" i="8"/>
  <c r="S584" i="8"/>
  <c r="V584" i="8" s="1"/>
  <c r="U418" i="8"/>
  <c r="S418" i="8"/>
  <c r="V418" i="8" s="1"/>
  <c r="U315" i="8"/>
  <c r="S315" i="8"/>
  <c r="V315" i="8" s="1"/>
  <c r="U959" i="8"/>
  <c r="S959" i="8"/>
  <c r="V959" i="8" s="1"/>
  <c r="U607" i="8"/>
  <c r="S607" i="8"/>
  <c r="V607" i="8" s="1"/>
  <c r="U779" i="8"/>
  <c r="S779" i="8"/>
  <c r="V779" i="8" s="1"/>
  <c r="U573" i="8"/>
  <c r="S573" i="8"/>
  <c r="V573" i="8" s="1"/>
  <c r="U725" i="8"/>
  <c r="S725" i="8"/>
  <c r="V725" i="8" s="1"/>
  <c r="U850" i="8"/>
  <c r="S850" i="8"/>
  <c r="V850" i="8" s="1"/>
  <c r="U648" i="8"/>
  <c r="S648" i="8"/>
  <c r="V648" i="8" s="1"/>
  <c r="U834" i="8"/>
  <c r="S834" i="8"/>
  <c r="V834" i="8" s="1"/>
  <c r="U703" i="8"/>
  <c r="S703" i="8"/>
  <c r="V703" i="8" s="1"/>
  <c r="U654" i="8"/>
  <c r="S654" i="8"/>
  <c r="V654" i="8" s="1"/>
  <c r="U830" i="8"/>
  <c r="S830" i="8"/>
  <c r="V830" i="8" s="1"/>
  <c r="U451" i="8"/>
  <c r="S451" i="8"/>
  <c r="V451" i="8" s="1"/>
  <c r="U930" i="8"/>
  <c r="S930" i="8"/>
  <c r="V930" i="8" s="1"/>
  <c r="U524" i="8"/>
  <c r="S524" i="8"/>
  <c r="V524" i="8" s="1"/>
  <c r="U763" i="8"/>
  <c r="S763" i="8"/>
  <c r="V763" i="8" s="1"/>
  <c r="U606" i="8"/>
  <c r="S606" i="8"/>
  <c r="V606" i="8" s="1"/>
  <c r="U455" i="8"/>
  <c r="S455" i="8"/>
  <c r="V455" i="8" s="1"/>
  <c r="S891" i="8"/>
  <c r="V891" i="8" s="1"/>
  <c r="U891" i="8"/>
  <c r="U580" i="8"/>
  <c r="S580" i="8"/>
  <c r="V580" i="8" s="1"/>
  <c r="U571" i="8"/>
  <c r="S571" i="8"/>
  <c r="V571" i="8" s="1"/>
  <c r="U802" i="8"/>
  <c r="S802" i="8"/>
  <c r="V802" i="8" s="1"/>
  <c r="U98" i="8"/>
  <c r="S98" i="8"/>
  <c r="V98" i="8" s="1"/>
  <c r="U178" i="8"/>
  <c r="S178" i="8"/>
  <c r="V178" i="8" s="1"/>
  <c r="S674" i="8"/>
  <c r="V674" i="8" s="1"/>
  <c r="U674" i="8"/>
  <c r="S283" i="8"/>
  <c r="V283" i="8" s="1"/>
  <c r="U283" i="8"/>
  <c r="S163" i="8"/>
  <c r="V163" i="8" s="1"/>
  <c r="U163" i="8"/>
  <c r="U923" i="8"/>
  <c r="S923" i="8"/>
  <c r="V923" i="8" s="1"/>
  <c r="U84" i="8"/>
  <c r="S84" i="8"/>
  <c r="V84" i="8" s="1"/>
  <c r="U229" i="8"/>
  <c r="S229" i="8"/>
  <c r="V229" i="8" s="1"/>
  <c r="U339" i="8"/>
  <c r="S339" i="8"/>
  <c r="V339" i="8" s="1"/>
  <c r="U682" i="8"/>
  <c r="S682" i="8"/>
  <c r="V682" i="8" s="1"/>
  <c r="U419" i="8"/>
  <c r="S419" i="8"/>
  <c r="V419" i="8" s="1"/>
  <c r="U552" i="8"/>
  <c r="S552" i="8"/>
  <c r="V552" i="8" s="1"/>
  <c r="U901" i="8"/>
  <c r="S901" i="8"/>
  <c r="V901" i="8" s="1"/>
  <c r="S675" i="8"/>
  <c r="V675" i="8" s="1"/>
  <c r="U675" i="8"/>
  <c r="U605" i="8"/>
  <c r="S605" i="8"/>
  <c r="V605" i="8" s="1"/>
  <c r="U386" i="8"/>
  <c r="S386" i="8"/>
  <c r="V386" i="8" s="1"/>
  <c r="U797" i="8"/>
  <c r="S797" i="8"/>
  <c r="V797" i="8" s="1"/>
  <c r="S747" i="8"/>
  <c r="V747" i="8" s="1"/>
  <c r="U747" i="8"/>
  <c r="S882" i="8"/>
  <c r="V882" i="8" s="1"/>
  <c r="U882" i="8"/>
  <c r="U587" i="8"/>
  <c r="S587" i="8"/>
  <c r="V587" i="8" s="1"/>
  <c r="U803" i="8"/>
  <c r="S803" i="8"/>
  <c r="V803" i="8" s="1"/>
  <c r="U627" i="8"/>
  <c r="S627" i="8"/>
  <c r="V627" i="8" s="1"/>
  <c r="S387" i="8"/>
  <c r="V387" i="8" s="1"/>
  <c r="U387" i="8"/>
  <c r="U944" i="8"/>
  <c r="S944" i="8"/>
  <c r="V944" i="8" s="1"/>
  <c r="U731" i="8"/>
  <c r="S731" i="8"/>
  <c r="V731" i="8" s="1"/>
  <c r="S778" i="8"/>
  <c r="V778" i="8" s="1"/>
  <c r="U778" i="8"/>
  <c r="U894" i="8"/>
  <c r="S894" i="8"/>
  <c r="V894" i="8" s="1"/>
  <c r="S235" i="8"/>
  <c r="V235" i="8" s="1"/>
  <c r="U235" i="8"/>
  <c r="U650" i="8"/>
  <c r="S650" i="8"/>
  <c r="V650" i="8" s="1"/>
  <c r="U773" i="8"/>
  <c r="S773" i="8"/>
  <c r="V773" i="8" s="1"/>
  <c r="U740" i="8"/>
  <c r="S740" i="8"/>
  <c r="V740" i="8" s="1"/>
  <c r="S698" i="8"/>
  <c r="V698" i="8" s="1"/>
  <c r="U698" i="8"/>
  <c r="U597" i="8"/>
  <c r="S597" i="8"/>
  <c r="V597" i="8" s="1"/>
  <c r="U27" i="8"/>
  <c r="S27" i="8"/>
  <c r="V27" i="8" s="1"/>
  <c r="U467" i="8"/>
  <c r="S467" i="8"/>
  <c r="V467" i="8" s="1"/>
  <c r="S277" i="8"/>
  <c r="V277" i="8" s="1"/>
  <c r="U277" i="8"/>
  <c r="S139" i="8"/>
  <c r="V139" i="8" s="1"/>
  <c r="U139" i="8"/>
  <c r="U325" i="8"/>
  <c r="S325" i="8"/>
  <c r="V325" i="8" s="1"/>
  <c r="U885" i="8"/>
  <c r="S885" i="8"/>
  <c r="V885" i="8" s="1"/>
  <c r="U628" i="8"/>
  <c r="S628" i="8"/>
  <c r="V628" i="8" s="1"/>
  <c r="U251" i="8"/>
  <c r="S251" i="8"/>
  <c r="V251" i="8" s="1"/>
  <c r="U290" i="8"/>
  <c r="S290" i="8"/>
  <c r="V290" i="8" s="1"/>
  <c r="U122" i="8"/>
  <c r="S122" i="8"/>
  <c r="V122" i="8" s="1"/>
  <c r="S560" i="8"/>
  <c r="V560" i="8" s="1"/>
  <c r="U560" i="8"/>
  <c r="U877" i="8"/>
  <c r="S877" i="8"/>
  <c r="V877" i="8" s="1"/>
  <c r="U338" i="8"/>
  <c r="S338" i="8"/>
  <c r="V338" i="8" s="1"/>
  <c r="U355" i="8"/>
  <c r="S355" i="8"/>
  <c r="V355" i="8" s="1"/>
  <c r="S425" i="8"/>
  <c r="V425" i="8" s="1"/>
  <c r="U425" i="8"/>
  <c r="U52" i="8"/>
  <c r="S52" i="8"/>
  <c r="V52" i="8" s="1"/>
  <c r="U800" i="8"/>
  <c r="S800" i="8"/>
  <c r="V800" i="8" s="1"/>
  <c r="S211" i="8"/>
  <c r="V211" i="8" s="1"/>
  <c r="U211" i="8"/>
  <c r="U249" i="8"/>
  <c r="S249" i="8"/>
  <c r="V249" i="8" s="1"/>
  <c r="S379" i="8"/>
  <c r="V379" i="8" s="1"/>
  <c r="U379" i="8"/>
  <c r="S503" i="8"/>
  <c r="V503" i="8" s="1"/>
  <c r="U503" i="8"/>
  <c r="U263" i="8"/>
  <c r="S263" i="8"/>
  <c r="V263" i="8" s="1"/>
  <c r="U642" i="8"/>
  <c r="S642" i="8"/>
  <c r="V642" i="8" s="1"/>
  <c r="U531" i="8"/>
  <c r="S531" i="8"/>
  <c r="V531" i="8" s="1"/>
  <c r="S887" i="8"/>
  <c r="V887" i="8" s="1"/>
  <c r="U887" i="8"/>
  <c r="U767" i="8"/>
  <c r="S767" i="8"/>
  <c r="V767" i="8" s="1"/>
  <c r="U36" i="8"/>
  <c r="S36" i="8"/>
  <c r="V36" i="8" s="1"/>
  <c r="U1000" i="8"/>
  <c r="S1000" i="8"/>
  <c r="V1000" i="8" s="1"/>
  <c r="S656" i="8"/>
  <c r="V656" i="8" s="1"/>
  <c r="U656" i="8"/>
  <c r="U700" i="8"/>
  <c r="S700" i="8"/>
  <c r="V700" i="8" s="1"/>
  <c r="S622" i="8"/>
  <c r="V622" i="8" s="1"/>
  <c r="U622" i="8"/>
  <c r="S374" i="8"/>
  <c r="V374" i="8" s="1"/>
  <c r="U374" i="8"/>
  <c r="U593" i="8"/>
  <c r="S593" i="8"/>
  <c r="V593" i="8" s="1"/>
  <c r="V899" i="8"/>
  <c r="T899" i="8"/>
  <c r="U937" i="8"/>
  <c r="S937" i="8"/>
  <c r="V937" i="8" s="1"/>
  <c r="T813" i="8"/>
  <c r="V813" i="8"/>
  <c r="W813" i="8" s="1"/>
  <c r="X813" i="8" s="1"/>
  <c r="U618" i="8"/>
  <c r="S618" i="8"/>
  <c r="V618" i="8" s="1"/>
  <c r="U905" i="8"/>
  <c r="S905" i="8"/>
  <c r="V905" i="8" s="1"/>
  <c r="U826" i="8"/>
  <c r="S826" i="8"/>
  <c r="V826" i="8" s="1"/>
  <c r="U522" i="8"/>
  <c r="S522" i="8"/>
  <c r="V522" i="8" s="1"/>
  <c r="U810" i="8"/>
  <c r="S810" i="8"/>
  <c r="V810" i="8" s="1"/>
  <c r="U991" i="8"/>
  <c r="S991" i="8"/>
  <c r="V991" i="8" s="1"/>
  <c r="U974" i="8"/>
  <c r="S974" i="8"/>
  <c r="V974" i="8" s="1"/>
  <c r="U783" i="8"/>
  <c r="S783" i="8"/>
  <c r="V783" i="8" s="1"/>
  <c r="U267" i="8"/>
  <c r="S267" i="8"/>
  <c r="V267" i="8" s="1"/>
  <c r="U334" i="8"/>
  <c r="S334" i="8"/>
  <c r="V334" i="8" s="1"/>
  <c r="U175" i="8"/>
  <c r="S175" i="8"/>
  <c r="V175" i="8" s="1"/>
  <c r="U331" i="8"/>
  <c r="S331" i="8"/>
  <c r="V331" i="8" s="1"/>
  <c r="T984" i="8"/>
  <c r="V984" i="8"/>
  <c r="W984" i="8" s="1"/>
  <c r="X984" i="8" s="1"/>
  <c r="U619" i="8"/>
  <c r="S619" i="8"/>
  <c r="V619" i="8" s="1"/>
  <c r="U548" i="8"/>
  <c r="S548" i="8"/>
  <c r="V548" i="8" s="1"/>
  <c r="U866" i="8"/>
  <c r="S866" i="8"/>
  <c r="V866" i="8" s="1"/>
  <c r="S602" i="8"/>
  <c r="V602" i="8" s="1"/>
  <c r="U602" i="8"/>
  <c r="S578" i="8"/>
  <c r="V578" i="8" s="1"/>
  <c r="U578" i="8"/>
  <c r="V965" i="8"/>
  <c r="W965" i="8" s="1"/>
  <c r="X965" i="8" s="1"/>
  <c r="T965" i="8"/>
  <c r="U770" i="8"/>
  <c r="S770" i="8"/>
  <c r="V770" i="8" s="1"/>
  <c r="U955" i="8"/>
  <c r="S955" i="8"/>
  <c r="V955" i="8" s="1"/>
  <c r="U133" i="8"/>
  <c r="S133" i="8"/>
  <c r="V133" i="8" s="1"/>
  <c r="U978" i="8"/>
  <c r="S978" i="8"/>
  <c r="V978" i="8" s="1"/>
  <c r="U75" i="8"/>
  <c r="S75" i="8"/>
  <c r="V75" i="8" s="1"/>
  <c r="U59" i="8"/>
  <c r="S59" i="8"/>
  <c r="V59" i="8" s="1"/>
  <c r="U723" i="8"/>
  <c r="S723" i="8"/>
  <c r="V723" i="8" s="1"/>
  <c r="U784" i="8"/>
  <c r="S784" i="8"/>
  <c r="V784" i="8" s="1"/>
  <c r="U621" i="8"/>
  <c r="S621" i="8"/>
  <c r="V621" i="8" s="1"/>
  <c r="U345" i="8"/>
  <c r="S345" i="8"/>
  <c r="V345" i="8" s="1"/>
  <c r="U219" i="8"/>
  <c r="S219" i="8"/>
  <c r="V219" i="8" s="1"/>
  <c r="V156" i="8"/>
  <c r="T156" i="8"/>
  <c r="U116" i="8"/>
  <c r="S116" i="8"/>
  <c r="V116" i="8" s="1"/>
  <c r="U373" i="8"/>
  <c r="S373" i="8"/>
  <c r="V373" i="8" s="1"/>
  <c r="V745" i="8"/>
  <c r="T745" i="8"/>
  <c r="U592" i="8"/>
  <c r="S592" i="8"/>
  <c r="V592" i="8" s="1"/>
  <c r="U808" i="8"/>
  <c r="S808" i="8"/>
  <c r="V808" i="8" s="1"/>
  <c r="U482" i="8"/>
  <c r="S482" i="8"/>
  <c r="V482" i="8" s="1"/>
  <c r="V40" i="8"/>
  <c r="W40" i="8" s="1"/>
  <c r="X40" i="8" s="1"/>
  <c r="T40" i="8"/>
  <c r="U393" i="8"/>
  <c r="S393" i="8"/>
  <c r="V393" i="8" s="1"/>
  <c r="U83" i="8"/>
  <c r="S83" i="8"/>
  <c r="V83" i="8" s="1"/>
  <c r="V397" i="8"/>
  <c r="W397" i="8" s="1"/>
  <c r="X397" i="8" s="1"/>
  <c r="T397" i="8"/>
  <c r="U706" i="8"/>
  <c r="S706" i="8"/>
  <c r="V706" i="8" s="1"/>
  <c r="V932" i="8"/>
  <c r="W932" i="8" s="1"/>
  <c r="X932" i="8" s="1"/>
  <c r="T932" i="8"/>
  <c r="U644" i="8"/>
  <c r="S644" i="8"/>
  <c r="V644" i="8" s="1"/>
  <c r="T760" i="8"/>
  <c r="U354" i="8"/>
  <c r="S354" i="8"/>
  <c r="V354" i="8" s="1"/>
  <c r="U66" i="8"/>
  <c r="S66" i="8"/>
  <c r="V66" i="8" s="1"/>
  <c r="U753" i="8"/>
  <c r="S753" i="8"/>
  <c r="V753" i="8" s="1"/>
  <c r="U395" i="8"/>
  <c r="S395" i="8"/>
  <c r="V395" i="8" s="1"/>
  <c r="U454" i="8"/>
  <c r="S454" i="8"/>
  <c r="V454" i="8" s="1"/>
  <c r="U228" i="8"/>
  <c r="S228" i="8"/>
  <c r="V228" i="8" s="1"/>
  <c r="T664" i="8"/>
  <c r="V664" i="8"/>
  <c r="U811" i="8"/>
  <c r="S811" i="8"/>
  <c r="V811" i="8" s="1"/>
  <c r="U679" i="8"/>
  <c r="S679" i="8"/>
  <c r="V679" i="8" s="1"/>
  <c r="U559" i="8"/>
  <c r="S559" i="8"/>
  <c r="V559" i="8" s="1"/>
  <c r="U439" i="8"/>
  <c r="S439" i="8"/>
  <c r="V439" i="8" s="1"/>
  <c r="U126" i="8"/>
  <c r="S126" i="8"/>
  <c r="V126" i="8" s="1"/>
  <c r="V976" i="8"/>
  <c r="W976" i="8" s="1"/>
  <c r="X976" i="8" s="1"/>
  <c r="T976" i="8"/>
  <c r="U532" i="8"/>
  <c r="S532" i="8"/>
  <c r="V532" i="8" s="1"/>
  <c r="U982" i="8"/>
  <c r="S982" i="8"/>
  <c r="V982" i="8" s="1"/>
  <c r="S22" i="8"/>
  <c r="V22" i="8" s="1"/>
  <c r="U22" i="8"/>
  <c r="U167" i="8"/>
  <c r="S167" i="8"/>
  <c r="V167" i="8" s="1"/>
  <c r="U782" i="8"/>
  <c r="S782" i="8"/>
  <c r="V782" i="8" s="1"/>
  <c r="U886" i="8"/>
  <c r="S886" i="8"/>
  <c r="V886" i="8" s="1"/>
  <c r="U743" i="8"/>
  <c r="S743" i="8"/>
  <c r="V743" i="8" s="1"/>
  <c r="U214" i="8"/>
  <c r="S214" i="8"/>
  <c r="V214" i="8" s="1"/>
  <c r="U625" i="8"/>
  <c r="S625" i="8"/>
  <c r="V625" i="8" s="1"/>
  <c r="U794" i="8"/>
  <c r="S794" i="8"/>
  <c r="V794" i="8" s="1"/>
  <c r="U774" i="8"/>
  <c r="S774" i="8"/>
  <c r="V774" i="8" s="1"/>
  <c r="U631" i="8"/>
  <c r="S631" i="8"/>
  <c r="V631" i="8" s="1"/>
  <c r="U446" i="8"/>
  <c r="S446" i="8"/>
  <c r="V446" i="8" s="1"/>
  <c r="U94" i="8"/>
  <c r="S94" i="8"/>
  <c r="V94" i="8" s="1"/>
  <c r="U798" i="8"/>
  <c r="S798" i="8"/>
  <c r="V798" i="8" s="1"/>
  <c r="U951" i="8"/>
  <c r="S951" i="8"/>
  <c r="V951" i="8" s="1"/>
  <c r="U487" i="8"/>
  <c r="S487" i="8"/>
  <c r="V487" i="8" s="1"/>
  <c r="U215" i="8"/>
  <c r="S215" i="8"/>
  <c r="V215" i="8" s="1"/>
  <c r="U596" i="8"/>
  <c r="S596" i="8"/>
  <c r="V596" i="8" s="1"/>
  <c r="U624" i="8"/>
  <c r="S624" i="8"/>
  <c r="V624" i="8" s="1"/>
  <c r="U653" i="8"/>
  <c r="S653" i="8"/>
  <c r="V653" i="8" s="1"/>
  <c r="S822" i="8"/>
  <c r="V822" i="8" s="1"/>
  <c r="U822" i="8"/>
  <c r="U943" i="8"/>
  <c r="S943" i="8"/>
  <c r="V943" i="8" s="1"/>
  <c r="U903" i="8"/>
  <c r="S903" i="8"/>
  <c r="V903" i="8" s="1"/>
  <c r="U863" i="8"/>
  <c r="S863" i="8"/>
  <c r="V863" i="8" s="1"/>
  <c r="U575" i="8"/>
  <c r="S575" i="8"/>
  <c r="V575" i="8" s="1"/>
  <c r="U751" i="8"/>
  <c r="S751" i="8"/>
  <c r="V751" i="8" s="1"/>
  <c r="U486" i="8"/>
  <c r="S486" i="8"/>
  <c r="V486" i="8" s="1"/>
  <c r="U430" i="8"/>
  <c r="S430" i="8"/>
  <c r="V430" i="8" s="1"/>
  <c r="U303" i="8"/>
  <c r="S303" i="8"/>
  <c r="V303" i="8" s="1"/>
  <c r="U142" i="8"/>
  <c r="S142" i="8"/>
  <c r="V142" i="8" s="1"/>
  <c r="U589" i="8"/>
  <c r="S589" i="8"/>
  <c r="V589" i="8" s="1"/>
  <c r="U641" i="8"/>
  <c r="S641" i="8"/>
  <c r="V641" i="8" s="1"/>
  <c r="V1005" i="8"/>
  <c r="W1005" i="8" s="1"/>
  <c r="X1005" i="8" s="1"/>
  <c r="T1005" i="8"/>
  <c r="U546" i="8"/>
  <c r="S546" i="8"/>
  <c r="V546" i="8" s="1"/>
  <c r="S545" i="8"/>
  <c r="V545" i="8" s="1"/>
  <c r="U545" i="8"/>
  <c r="T956" i="8"/>
  <c r="T536" i="8"/>
  <c r="U668" i="8"/>
  <c r="S668" i="8"/>
  <c r="V668" i="8" s="1"/>
  <c r="T544" i="8"/>
  <c r="W417" i="8"/>
  <c r="X417" i="8" s="1"/>
  <c r="S509" i="8"/>
  <c r="V509" i="8" s="1"/>
  <c r="U509" i="8"/>
  <c r="T949" i="8"/>
  <c r="T449" i="8"/>
  <c r="S210" i="8"/>
  <c r="V210" i="8" s="1"/>
  <c r="U210" i="8"/>
  <c r="V484" i="8"/>
  <c r="W484" i="8" s="1"/>
  <c r="X484" i="8" s="1"/>
  <c r="T484" i="8"/>
  <c r="U692" i="8"/>
  <c r="S692" i="8"/>
  <c r="V692" i="8" s="1"/>
  <c r="U561" i="8"/>
  <c r="S561" i="8"/>
  <c r="V561" i="8" s="1"/>
  <c r="T568" i="8"/>
  <c r="U441" i="8"/>
  <c r="S441" i="8"/>
  <c r="V441" i="8" s="1"/>
  <c r="V314" i="8"/>
  <c r="T314" i="8"/>
  <c r="W432" i="8"/>
  <c r="X432" i="8" s="1"/>
  <c r="W156" i="8"/>
  <c r="X156" i="8" s="1"/>
  <c r="U185" i="8"/>
  <c r="S185" i="8"/>
  <c r="V185" i="8" s="1"/>
  <c r="V445" i="8"/>
  <c r="W445" i="8" s="1"/>
  <c r="X445" i="8" s="1"/>
  <c r="T445" i="8"/>
  <c r="W349" i="8"/>
  <c r="X349" i="8" s="1"/>
  <c r="T940" i="8"/>
  <c r="W696" i="8"/>
  <c r="X696" i="8" s="1"/>
  <c r="T360" i="8"/>
  <c r="W933" i="8"/>
  <c r="X933" i="8" s="1"/>
  <c r="W745" i="8"/>
  <c r="X745" i="8" s="1"/>
  <c r="V392" i="8"/>
  <c r="W392" i="8" s="1"/>
  <c r="X392" i="8" s="1"/>
  <c r="T392" i="8"/>
  <c r="W289" i="8"/>
  <c r="X289" i="8" s="1"/>
  <c r="T248" i="8"/>
  <c r="W184" i="8"/>
  <c r="X184" i="8" s="1"/>
  <c r="U341" i="8"/>
  <c r="S341" i="8"/>
  <c r="V341" i="8" s="1"/>
  <c r="T141" i="8"/>
  <c r="T320" i="8"/>
  <c r="T272" i="8"/>
  <c r="T81" i="8"/>
  <c r="W144" i="8"/>
  <c r="X144" i="8" s="1"/>
  <c r="W285" i="8"/>
  <c r="X285" i="8" s="1"/>
  <c r="S520" i="8"/>
  <c r="V520" i="8" s="1"/>
  <c r="U520" i="8"/>
  <c r="T736" i="8"/>
  <c r="V512" i="8"/>
  <c r="W512" i="8" s="1"/>
  <c r="X512" i="8" s="1"/>
  <c r="T512" i="8"/>
  <c r="U853" i="8"/>
  <c r="S853" i="8"/>
  <c r="V853" i="8" s="1"/>
  <c r="T352" i="8"/>
  <c r="W49" i="8"/>
  <c r="X49" i="8" s="1"/>
  <c r="T939" i="8"/>
  <c r="U34" i="8"/>
  <c r="S34" i="8"/>
  <c r="V34" i="8" s="1"/>
  <c r="T160" i="8"/>
  <c r="W269" i="8"/>
  <c r="X269" i="8" s="1"/>
  <c r="T129" i="8"/>
  <c r="T332" i="8"/>
  <c r="T205" i="8"/>
  <c r="U814" i="8"/>
  <c r="S814" i="8"/>
  <c r="V814" i="8" s="1"/>
  <c r="U478" i="8"/>
  <c r="S478" i="8"/>
  <c r="V478" i="8" s="1"/>
  <c r="U199" i="8"/>
  <c r="S199" i="8"/>
  <c r="V199" i="8" s="1"/>
  <c r="S540" i="8"/>
  <c r="V540" i="8" s="1"/>
  <c r="U540" i="8"/>
  <c r="U699" i="8"/>
  <c r="S699" i="8"/>
  <c r="V699" i="8" s="1"/>
  <c r="V537" i="8"/>
  <c r="W537" i="8" s="1"/>
  <c r="X537" i="8" s="1"/>
  <c r="T537" i="8"/>
  <c r="S599" i="8"/>
  <c r="V599" i="8" s="1"/>
  <c r="U599" i="8"/>
  <c r="U526" i="8"/>
  <c r="S526" i="8"/>
  <c r="V526" i="8" s="1"/>
  <c r="U318" i="8"/>
  <c r="S318" i="8"/>
  <c r="V318" i="8" s="1"/>
  <c r="U821" i="8"/>
  <c r="S821" i="8"/>
  <c r="V821" i="8" s="1"/>
  <c r="U756" i="8"/>
  <c r="S756" i="8"/>
  <c r="V756" i="8" s="1"/>
  <c r="S579" i="8"/>
  <c r="V579" i="8" s="1"/>
  <c r="U579" i="8"/>
  <c r="S399" i="8"/>
  <c r="V399" i="8" s="1"/>
  <c r="U399" i="8"/>
  <c r="U246" i="8"/>
  <c r="S246" i="8"/>
  <c r="V246" i="8" s="1"/>
  <c r="U926" i="8"/>
  <c r="S926" i="8"/>
  <c r="V926" i="8" s="1"/>
  <c r="U598" i="8"/>
  <c r="S598" i="8"/>
  <c r="V598" i="8" s="1"/>
  <c r="U231" i="8"/>
  <c r="S231" i="8"/>
  <c r="V231" i="8" s="1"/>
  <c r="S166" i="8"/>
  <c r="V166" i="8" s="1"/>
  <c r="U166" i="8"/>
  <c r="T921" i="8"/>
  <c r="V921" i="8"/>
  <c r="W921" i="8" s="1"/>
  <c r="X921" i="8" s="1"/>
  <c r="W664" i="8"/>
  <c r="X664" i="8" s="1"/>
  <c r="U904" i="8"/>
  <c r="S904" i="8"/>
  <c r="V904" i="8" s="1"/>
  <c r="U669" i="8"/>
  <c r="S669" i="8"/>
  <c r="V669" i="8" s="1"/>
  <c r="U617" i="8"/>
  <c r="S617" i="8"/>
  <c r="V617" i="8" s="1"/>
  <c r="U979" i="8"/>
  <c r="S979" i="8"/>
  <c r="V979" i="8" s="1"/>
  <c r="U287" i="8"/>
  <c r="S287" i="8"/>
  <c r="V287" i="8" s="1"/>
  <c r="T875" i="8"/>
  <c r="V530" i="8"/>
  <c r="W530" i="8" s="1"/>
  <c r="X530" i="8" s="1"/>
  <c r="T530" i="8"/>
  <c r="U556" i="8"/>
  <c r="S556" i="8"/>
  <c r="V556" i="8" s="1"/>
  <c r="U791" i="8"/>
  <c r="S791" i="8"/>
  <c r="V791" i="8" s="1"/>
  <c r="U343" i="8"/>
  <c r="S343" i="8"/>
  <c r="V343" i="8" s="1"/>
  <c r="S135" i="8"/>
  <c r="V135" i="8" s="1"/>
  <c r="U135" i="8"/>
  <c r="W899" i="8"/>
  <c r="X899" i="8" s="1"/>
  <c r="V920" i="8"/>
  <c r="W920" i="8" s="1"/>
  <c r="X920" i="8" s="1"/>
  <c r="T920" i="8"/>
  <c r="U966" i="8"/>
  <c r="S966" i="8"/>
  <c r="V966" i="8" s="1"/>
  <c r="U567" i="8"/>
  <c r="S567" i="8"/>
  <c r="V567" i="8" s="1"/>
  <c r="U566" i="8"/>
  <c r="S566" i="8"/>
  <c r="V566" i="8" s="1"/>
  <c r="U447" i="8"/>
  <c r="S447" i="8"/>
  <c r="V447" i="8" s="1"/>
  <c r="U422" i="8"/>
  <c r="S422" i="8"/>
  <c r="V422" i="8" s="1"/>
  <c r="U452" i="8"/>
  <c r="S452" i="8"/>
  <c r="V452" i="8" s="1"/>
  <c r="S182" i="8"/>
  <c r="V182" i="8" s="1"/>
  <c r="U182" i="8"/>
  <c r="U134" i="8"/>
  <c r="S134" i="8"/>
  <c r="V134" i="8" s="1"/>
  <c r="V957" i="8"/>
  <c r="W957" i="8" s="1"/>
  <c r="X957" i="8" s="1"/>
  <c r="T957" i="8"/>
  <c r="U958" i="8"/>
  <c r="S958" i="8"/>
  <c r="V958" i="8" s="1"/>
  <c r="U62" i="8"/>
  <c r="S62" i="8"/>
  <c r="V62" i="8" s="1"/>
  <c r="U255" i="8"/>
  <c r="S255" i="8"/>
  <c r="V255" i="8" s="1"/>
  <c r="U206" i="8"/>
  <c r="S206" i="8"/>
  <c r="V206" i="8" s="1"/>
  <c r="U63" i="8"/>
  <c r="S63" i="8"/>
  <c r="V63" i="8" s="1"/>
  <c r="W875" i="8"/>
  <c r="X875" i="8" s="1"/>
  <c r="V945" i="8"/>
  <c r="W945" i="8" s="1"/>
  <c r="X945" i="8" s="1"/>
  <c r="T945" i="8"/>
  <c r="T789" i="8"/>
  <c r="V789" i="8"/>
  <c r="W789" i="8" s="1"/>
  <c r="X789" i="8" s="1"/>
  <c r="V626" i="8"/>
  <c r="W626" i="8" s="1"/>
  <c r="X626" i="8" s="1"/>
  <c r="T626" i="8"/>
  <c r="V997" i="8"/>
  <c r="W997" i="8" s="1"/>
  <c r="X997" i="8" s="1"/>
  <c r="T997" i="8"/>
  <c r="V632" i="8"/>
  <c r="W632" i="8" s="1"/>
  <c r="X632" i="8" s="1"/>
  <c r="T632" i="8"/>
  <c r="W856" i="8"/>
  <c r="X856" i="8" s="1"/>
  <c r="U759" i="8"/>
  <c r="S759" i="8"/>
  <c r="V759" i="8" s="1"/>
  <c r="U367" i="8"/>
  <c r="S367" i="8"/>
  <c r="V367" i="8" s="1"/>
  <c r="U311" i="8"/>
  <c r="S311" i="8"/>
  <c r="V311" i="8" s="1"/>
  <c r="U183" i="8"/>
  <c r="S183" i="8"/>
  <c r="V183" i="8" s="1"/>
  <c r="U103" i="8"/>
  <c r="S103" i="8"/>
  <c r="V103" i="8" s="1"/>
  <c r="T868" i="8"/>
  <c r="V868" i="8"/>
  <c r="T780" i="8"/>
  <c r="V780" i="8"/>
  <c r="W780" i="8" s="1"/>
  <c r="X780" i="8" s="1"/>
  <c r="S710" i="8"/>
  <c r="V710" i="8" s="1"/>
  <c r="U710" i="8"/>
  <c r="U271" i="8"/>
  <c r="S271" i="8"/>
  <c r="V271" i="8" s="1"/>
  <c r="U110" i="8"/>
  <c r="S110" i="8"/>
  <c r="V110" i="8" s="1"/>
  <c r="W956" i="8"/>
  <c r="X956" i="8" s="1"/>
  <c r="T296" i="8"/>
  <c r="W924" i="8"/>
  <c r="X924" i="8" s="1"/>
  <c r="W305" i="8"/>
  <c r="X305" i="8" s="1"/>
  <c r="W949" i="8"/>
  <c r="X949" i="8" s="1"/>
  <c r="T729" i="8"/>
  <c r="W728" i="8"/>
  <c r="X728" i="8" s="1"/>
  <c r="W939" i="8"/>
  <c r="X939" i="8" s="1"/>
  <c r="W449" i="8"/>
  <c r="X449" i="8" s="1"/>
  <c r="W472" i="8"/>
  <c r="X472" i="8" s="1"/>
  <c r="T193" i="8"/>
  <c r="V41" i="8"/>
  <c r="T41" i="8"/>
  <c r="W785" i="8"/>
  <c r="X785" i="8" s="1"/>
  <c r="W568" i="8"/>
  <c r="X568" i="8" s="1"/>
  <c r="W900" i="8"/>
  <c r="X900" i="8" s="1"/>
  <c r="W314" i="8"/>
  <c r="X314" i="8" s="1"/>
  <c r="T188" i="8"/>
  <c r="V400" i="8"/>
  <c r="W400" i="8" s="1"/>
  <c r="X400" i="8" s="1"/>
  <c r="T400" i="8"/>
  <c r="T29" i="8"/>
  <c r="W413" i="8"/>
  <c r="X413" i="8" s="1"/>
  <c r="W940" i="8"/>
  <c r="X940" i="8" s="1"/>
  <c r="T180" i="8"/>
  <c r="W360" i="8"/>
  <c r="X360" i="8" s="1"/>
  <c r="W372" i="8"/>
  <c r="X372" i="8" s="1"/>
  <c r="T995" i="8"/>
  <c r="T971" i="8"/>
  <c r="T496" i="8"/>
  <c r="V225" i="8"/>
  <c r="W225" i="8" s="1"/>
  <c r="X225" i="8" s="1"/>
  <c r="T225" i="8"/>
  <c r="W248" i="8"/>
  <c r="X248" i="8" s="1"/>
  <c r="T89" i="8"/>
  <c r="W244" i="8"/>
  <c r="X244" i="8" s="1"/>
  <c r="W141" i="8"/>
  <c r="X141" i="8" s="1"/>
  <c r="V140" i="8"/>
  <c r="W140" i="8" s="1"/>
  <c r="X140" i="8" s="1"/>
  <c r="T140" i="8"/>
  <c r="W320" i="8"/>
  <c r="X320" i="8" s="1"/>
  <c r="W272" i="8"/>
  <c r="X272" i="8" s="1"/>
  <c r="W81" i="8"/>
  <c r="X81" i="8" s="1"/>
  <c r="T394" i="8"/>
  <c r="W736" i="8"/>
  <c r="X736" i="8" s="1"/>
  <c r="T344" i="8"/>
  <c r="T172" i="8"/>
  <c r="W352" i="8"/>
  <c r="X352" i="8" s="1"/>
  <c r="W240" i="8"/>
  <c r="X240" i="8" s="1"/>
  <c r="T365" i="8"/>
  <c r="W396" i="8"/>
  <c r="X396" i="8" s="1"/>
  <c r="T489" i="8"/>
  <c r="W48" i="8"/>
  <c r="X48" i="8" s="1"/>
  <c r="T681" i="8"/>
  <c r="W128" i="8"/>
  <c r="X128" i="8" s="1"/>
  <c r="W442" i="8"/>
  <c r="X442" i="8" s="1"/>
  <c r="T474" i="8"/>
  <c r="T948" i="8"/>
  <c r="W129" i="8"/>
  <c r="X129" i="8" s="1"/>
  <c r="T317" i="8"/>
  <c r="W332" i="8"/>
  <c r="X332" i="8" s="1"/>
  <c r="T378" i="8"/>
  <c r="U935" i="8"/>
  <c r="S935" i="8"/>
  <c r="V935" i="8" s="1"/>
  <c r="U534" i="8"/>
  <c r="S534" i="8"/>
  <c r="V534" i="8" s="1"/>
  <c r="T534" i="8"/>
  <c r="S415" i="8"/>
  <c r="V415" i="8" s="1"/>
  <c r="U415" i="8"/>
  <c r="U388" i="8"/>
  <c r="S388" i="8"/>
  <c r="V388" i="8" s="1"/>
  <c r="U102" i="8"/>
  <c r="S102" i="8"/>
  <c r="V102" i="8" s="1"/>
  <c r="V852" i="8"/>
  <c r="T852" i="8"/>
  <c r="U634" i="8"/>
  <c r="S634" i="8"/>
  <c r="V634" i="8" s="1"/>
  <c r="U742" i="8"/>
  <c r="S742" i="8"/>
  <c r="V742" i="8" s="1"/>
  <c r="U30" i="8"/>
  <c r="S30" i="8"/>
  <c r="V30" i="8" s="1"/>
  <c r="U223" i="8"/>
  <c r="S223" i="8"/>
  <c r="V223" i="8" s="1"/>
  <c r="U31" i="8"/>
  <c r="S31" i="8"/>
  <c r="V31" i="8" s="1"/>
  <c r="V820" i="8"/>
  <c r="T820" i="8"/>
  <c r="U999" i="8"/>
  <c r="S999" i="8"/>
  <c r="V999" i="8" s="1"/>
  <c r="U727" i="8"/>
  <c r="S727" i="8"/>
  <c r="V727" i="8" s="1"/>
  <c r="U342" i="8"/>
  <c r="S342" i="8"/>
  <c r="V342" i="8" s="1"/>
  <c r="U906" i="8"/>
  <c r="S906" i="8"/>
  <c r="V906" i="8" s="1"/>
  <c r="V781" i="8"/>
  <c r="W781" i="8" s="1"/>
  <c r="X781" i="8" s="1"/>
  <c r="T781" i="8"/>
  <c r="U610" i="8"/>
  <c r="S610" i="8"/>
  <c r="V610" i="8" s="1"/>
  <c r="V888" i="8"/>
  <c r="W888" i="8" s="1"/>
  <c r="X888" i="8" s="1"/>
  <c r="T888" i="8"/>
  <c r="U790" i="8"/>
  <c r="S790" i="8"/>
  <c r="V790" i="8" s="1"/>
  <c r="U819" i="8"/>
  <c r="S819" i="8"/>
  <c r="V819" i="8" s="1"/>
  <c r="U614" i="8"/>
  <c r="S614" i="8"/>
  <c r="V614" i="8" s="1"/>
  <c r="U574" i="8"/>
  <c r="S574" i="8"/>
  <c r="V574" i="8" s="1"/>
  <c r="U398" i="8"/>
  <c r="S398" i="8"/>
  <c r="V398" i="8" s="1"/>
  <c r="U190" i="8"/>
  <c r="S190" i="8"/>
  <c r="V190" i="8" s="1"/>
  <c r="U954" i="8"/>
  <c r="S954" i="8"/>
  <c r="V954" i="8" s="1"/>
  <c r="S557" i="8"/>
  <c r="V557" i="8" s="1"/>
  <c r="U557" i="8"/>
  <c r="U701" i="8"/>
  <c r="S701" i="8"/>
  <c r="V701" i="8" s="1"/>
  <c r="U912" i="8"/>
  <c r="S912" i="8"/>
  <c r="V912" i="8" s="1"/>
  <c r="U514" i="8"/>
  <c r="S514" i="8"/>
  <c r="V514" i="8" s="1"/>
  <c r="U513" i="8"/>
  <c r="S513" i="8"/>
  <c r="V513" i="8" s="1"/>
  <c r="V925" i="8"/>
  <c r="W925" i="8" s="1"/>
  <c r="X925" i="8" s="1"/>
  <c r="T925" i="8"/>
  <c r="U637" i="8"/>
  <c r="S637" i="8"/>
  <c r="V637" i="8" s="1"/>
  <c r="V893" i="8"/>
  <c r="T893" i="8"/>
  <c r="U643" i="8"/>
  <c r="S643" i="8"/>
  <c r="V643" i="8" s="1"/>
  <c r="V353" i="8"/>
  <c r="W353" i="8" s="1"/>
  <c r="X353" i="8" s="1"/>
  <c r="T353" i="8"/>
  <c r="V232" i="8"/>
  <c r="W232" i="8" s="1"/>
  <c r="X232" i="8" s="1"/>
  <c r="T232" i="8"/>
  <c r="U453" i="8"/>
  <c r="S453" i="8"/>
  <c r="V453" i="8" s="1"/>
  <c r="U483" i="8"/>
  <c r="S483" i="8"/>
  <c r="V483" i="8" s="1"/>
  <c r="S403" i="8"/>
  <c r="V403" i="8" s="1"/>
  <c r="U403" i="8"/>
  <c r="S245" i="8"/>
  <c r="V245" i="8" s="1"/>
  <c r="U245" i="8"/>
  <c r="V824" i="8"/>
  <c r="W824" i="8" s="1"/>
  <c r="X824" i="8" s="1"/>
  <c r="T824" i="8"/>
  <c r="S259" i="8"/>
  <c r="V259" i="8" s="1"/>
  <c r="U259" i="8"/>
  <c r="W41" i="8"/>
  <c r="X41" i="8" s="1"/>
  <c r="U529" i="8"/>
  <c r="S529" i="8"/>
  <c r="V529" i="8" s="1"/>
  <c r="U941" i="8"/>
  <c r="S941" i="8"/>
  <c r="V941" i="8" s="1"/>
  <c r="U752" i="8"/>
  <c r="S752" i="8"/>
  <c r="V752" i="8" s="1"/>
  <c r="U869" i="8"/>
  <c r="S869" i="8"/>
  <c r="V869" i="8" s="1"/>
  <c r="U409" i="8"/>
  <c r="S409" i="8"/>
  <c r="V409" i="8" s="1"/>
  <c r="U131" i="8"/>
  <c r="S131" i="8"/>
  <c r="V131" i="8" s="1"/>
  <c r="T154" i="8"/>
  <c r="U51" i="8"/>
  <c r="S51" i="8"/>
  <c r="V51" i="8" s="1"/>
  <c r="U194" i="8"/>
  <c r="S194" i="8"/>
  <c r="V194" i="8" s="1"/>
  <c r="S28" i="8"/>
  <c r="V28" i="8" s="1"/>
  <c r="U28" i="8"/>
  <c r="U146" i="8"/>
  <c r="S146" i="8"/>
  <c r="V146" i="8" s="1"/>
  <c r="U309" i="8"/>
  <c r="S309" i="8"/>
  <c r="V309" i="8" s="1"/>
  <c r="U714" i="8"/>
  <c r="S714" i="8"/>
  <c r="V714" i="8" s="1"/>
  <c r="S651" i="8"/>
  <c r="V651" i="8" s="1"/>
  <c r="U651" i="8"/>
  <c r="V892" i="8"/>
  <c r="W892" i="8" s="1"/>
  <c r="X892" i="8" s="1"/>
  <c r="T892" i="8"/>
  <c r="V321" i="8"/>
  <c r="W321" i="8" s="1"/>
  <c r="X321" i="8" s="1"/>
  <c r="T321" i="8"/>
  <c r="S434" i="8"/>
  <c r="V434" i="8" s="1"/>
  <c r="U434" i="8"/>
  <c r="U181" i="8"/>
  <c r="W181" i="8" s="1"/>
  <c r="X181" i="8" s="1"/>
  <c r="S181" i="8"/>
  <c r="V181" i="8" s="1"/>
  <c r="U201" i="8"/>
  <c r="S201" i="8"/>
  <c r="V201" i="8" s="1"/>
  <c r="S67" i="8"/>
  <c r="V67" i="8" s="1"/>
  <c r="U67" i="8"/>
  <c r="V221" i="8"/>
  <c r="W221" i="8" s="1"/>
  <c r="X221" i="8" s="1"/>
  <c r="T221" i="8"/>
  <c r="U705" i="8"/>
  <c r="S705" i="8"/>
  <c r="V705" i="8" s="1"/>
  <c r="U720" i="8"/>
  <c r="S720" i="8"/>
  <c r="V720" i="8" s="1"/>
  <c r="U50" i="8"/>
  <c r="S50" i="8"/>
  <c r="V50" i="8" s="1"/>
  <c r="U443" i="8"/>
  <c r="S443" i="8"/>
  <c r="V443" i="8" s="1"/>
  <c r="U459" i="8"/>
  <c r="S459" i="8"/>
  <c r="V459" i="8" s="1"/>
  <c r="T480" i="8"/>
  <c r="U197" i="8"/>
  <c r="S197" i="8"/>
  <c r="V197" i="8" s="1"/>
  <c r="T473" i="8"/>
  <c r="W205" i="8"/>
  <c r="X205" i="8" s="1"/>
  <c r="U750" i="8"/>
  <c r="S750" i="8"/>
  <c r="V750" i="8" s="1"/>
  <c r="U535" i="8"/>
  <c r="S535" i="8"/>
  <c r="V535" i="8" s="1"/>
  <c r="U164" i="8"/>
  <c r="S164" i="8"/>
  <c r="V164" i="8" s="1"/>
  <c r="U390" i="8"/>
  <c r="S390" i="8"/>
  <c r="V390" i="8" s="1"/>
  <c r="U151" i="8"/>
  <c r="S151" i="8"/>
  <c r="V151" i="8" s="1"/>
  <c r="U581" i="8"/>
  <c r="S581" i="8"/>
  <c r="V581" i="8" s="1"/>
  <c r="U872" i="8"/>
  <c r="S872" i="8"/>
  <c r="V872" i="8" s="1"/>
  <c r="U927" i="8"/>
  <c r="S927" i="8"/>
  <c r="V927" i="8" s="1"/>
  <c r="U414" i="8"/>
  <c r="S414" i="8"/>
  <c r="V414" i="8" s="1"/>
  <c r="U174" i="8"/>
  <c r="S174" i="8"/>
  <c r="V174" i="8" s="1"/>
  <c r="T845" i="8"/>
  <c r="V952" i="8"/>
  <c r="W952" i="8" s="1"/>
  <c r="X952" i="8" s="1"/>
  <c r="T952" i="8"/>
  <c r="U766" i="8"/>
  <c r="S766" i="8"/>
  <c r="V766" i="8" s="1"/>
  <c r="U975" i="8"/>
  <c r="S975" i="8"/>
  <c r="V975" i="8" s="1"/>
  <c r="U470" i="8"/>
  <c r="S470" i="8"/>
  <c r="V470" i="8" s="1"/>
  <c r="U150" i="8"/>
  <c r="S150" i="8"/>
  <c r="V150" i="8" s="1"/>
  <c r="W868" i="8"/>
  <c r="X868" i="8" s="1"/>
  <c r="U748" i="8"/>
  <c r="S748" i="8"/>
  <c r="V748" i="8" s="1"/>
  <c r="U586" i="8"/>
  <c r="S586" i="8"/>
  <c r="V586" i="8" s="1"/>
  <c r="V973" i="8"/>
  <c r="W973" i="8" s="1"/>
  <c r="X973" i="8" s="1"/>
  <c r="T973" i="8"/>
  <c r="V585" i="8"/>
  <c r="W585" i="8" s="1"/>
  <c r="X585" i="8" s="1"/>
  <c r="T585" i="8"/>
  <c r="S967" i="8"/>
  <c r="V967" i="8" s="1"/>
  <c r="U967" i="8"/>
  <c r="U871" i="8"/>
  <c r="S871" i="8"/>
  <c r="V871" i="8" s="1"/>
  <c r="U543" i="8"/>
  <c r="S543" i="8"/>
  <c r="V543" i="8" s="1"/>
  <c r="S46" i="8"/>
  <c r="V46" i="8" s="1"/>
  <c r="U46" i="8"/>
  <c r="S239" i="8"/>
  <c r="V239" i="8" s="1"/>
  <c r="U239" i="8"/>
  <c r="S78" i="8"/>
  <c r="V78" i="8" s="1"/>
  <c r="U78" i="8"/>
  <c r="U829" i="8"/>
  <c r="S829" i="8"/>
  <c r="V829" i="8" s="1"/>
  <c r="S936" i="8"/>
  <c r="V936" i="8" s="1"/>
  <c r="U936" i="8"/>
  <c r="S716" i="8"/>
  <c r="V716" i="8" s="1"/>
  <c r="U716" i="8"/>
  <c r="U846" i="8"/>
  <c r="S846" i="8"/>
  <c r="V846" i="8" s="1"/>
  <c r="U383" i="8"/>
  <c r="S383" i="8"/>
  <c r="V383" i="8" s="1"/>
  <c r="U358" i="8"/>
  <c r="S358" i="8"/>
  <c r="V358" i="8" s="1"/>
  <c r="U356" i="8"/>
  <c r="S356" i="8"/>
  <c r="V356" i="8" s="1"/>
  <c r="U119" i="8"/>
  <c r="S119" i="8"/>
  <c r="V119" i="8" s="1"/>
  <c r="U71" i="8"/>
  <c r="S71" i="8"/>
  <c r="V71" i="8" s="1"/>
  <c r="W852" i="8"/>
  <c r="X852" i="8" s="1"/>
  <c r="T889" i="8"/>
  <c r="V889" i="8"/>
  <c r="W889" i="8" s="1"/>
  <c r="X889" i="8" s="1"/>
  <c r="V594" i="8"/>
  <c r="W594" i="8" s="1"/>
  <c r="X594" i="8" s="1"/>
  <c r="T594" i="8"/>
  <c r="T608" i="8"/>
  <c r="U711" i="8"/>
  <c r="S711" i="8"/>
  <c r="V711" i="8" s="1"/>
  <c r="U878" i="8"/>
  <c r="S878" i="8"/>
  <c r="V878" i="8" s="1"/>
  <c r="T878" i="8"/>
  <c r="U375" i="8"/>
  <c r="S375" i="8"/>
  <c r="V375" i="8" s="1"/>
  <c r="S286" i="8"/>
  <c r="V286" i="8" s="1"/>
  <c r="U286" i="8"/>
  <c r="U143" i="8"/>
  <c r="S143" i="8"/>
  <c r="V143" i="8" s="1"/>
  <c r="W845" i="8"/>
  <c r="X845" i="8" s="1"/>
  <c r="T757" i="8"/>
  <c r="V757" i="8"/>
  <c r="W757" i="8" s="1"/>
  <c r="X757" i="8" s="1"/>
  <c r="W820" i="8"/>
  <c r="X820" i="8" s="1"/>
  <c r="V601" i="8"/>
  <c r="W601" i="8" s="1"/>
  <c r="X601" i="8" s="1"/>
  <c r="T601" i="8"/>
  <c r="V818" i="8"/>
  <c r="W818" i="8" s="1"/>
  <c r="X818" i="8" s="1"/>
  <c r="T818" i="8"/>
  <c r="U583" i="8"/>
  <c r="S583" i="8"/>
  <c r="V583" i="8" s="1"/>
  <c r="U582" i="8"/>
  <c r="S582" i="8"/>
  <c r="V582" i="8" s="1"/>
  <c r="S310" i="8"/>
  <c r="V310" i="8" s="1"/>
  <c r="U310" i="8"/>
  <c r="U118" i="8"/>
  <c r="S118" i="8"/>
  <c r="V118" i="8" s="1"/>
  <c r="V961" i="8"/>
  <c r="W961" i="8" s="1"/>
  <c r="X961" i="8" s="1"/>
  <c r="T961" i="8"/>
  <c r="T565" i="8"/>
  <c r="U787" i="8"/>
  <c r="S787" i="8"/>
  <c r="V787" i="8" s="1"/>
  <c r="U862" i="8"/>
  <c r="S862" i="8"/>
  <c r="V862" i="8" s="1"/>
  <c r="U14" i="8"/>
  <c r="S14" i="8"/>
  <c r="V14" i="8" s="1"/>
  <c r="U423" i="8"/>
  <c r="S423" i="8"/>
  <c r="V423" i="8" s="1"/>
  <c r="U302" i="8"/>
  <c r="S302" i="8"/>
  <c r="V302" i="8" s="1"/>
  <c r="S159" i="8"/>
  <c r="V159" i="8" s="1"/>
  <c r="U159" i="8"/>
  <c r="U47" i="8"/>
  <c r="S47" i="8"/>
  <c r="V47" i="8" s="1"/>
  <c r="W893" i="8"/>
  <c r="X893" i="8" s="1"/>
  <c r="T305" i="8"/>
  <c r="W200" i="8"/>
  <c r="X200" i="8" s="1"/>
  <c r="W729" i="8"/>
  <c r="X729" i="8" s="1"/>
  <c r="T876" i="8"/>
  <c r="T385" i="8"/>
  <c r="V196" i="8"/>
  <c r="W196" i="8" s="1"/>
  <c r="X196" i="8" s="1"/>
  <c r="T196" i="8"/>
  <c r="W193" i="8"/>
  <c r="X193" i="8" s="1"/>
  <c r="T168" i="8"/>
  <c r="V308" i="8"/>
  <c r="W308" i="8" s="1"/>
  <c r="X308" i="8" s="1"/>
  <c r="T308" i="8"/>
  <c r="T754" i="8"/>
  <c r="T661" i="8"/>
  <c r="W536" i="8"/>
  <c r="X536" i="8" s="1"/>
  <c r="T504" i="8"/>
  <c r="V157" i="8"/>
  <c r="W157" i="8" s="1"/>
  <c r="X157" i="8" s="1"/>
  <c r="T157" i="8"/>
  <c r="W124" i="8"/>
  <c r="X124" i="8" s="1"/>
  <c r="W29" i="8"/>
  <c r="X29" i="8" s="1"/>
  <c r="W256" i="8"/>
  <c r="X256" i="8" s="1"/>
  <c r="W154" i="8"/>
  <c r="X154" i="8" s="1"/>
  <c r="T413" i="8"/>
  <c r="T289" i="8"/>
  <c r="V433" i="8"/>
  <c r="W433" i="8" s="1"/>
  <c r="X433" i="8" s="1"/>
  <c r="T433" i="8"/>
  <c r="V85" i="8"/>
  <c r="W85" i="8" s="1"/>
  <c r="X85" i="8" s="1"/>
  <c r="T85" i="8"/>
  <c r="V53" i="8"/>
  <c r="W53" i="8" s="1"/>
  <c r="X53" i="8" s="1"/>
  <c r="T53" i="8"/>
  <c r="W72" i="8"/>
  <c r="X72" i="8" s="1"/>
  <c r="W117" i="8"/>
  <c r="X117" i="8" s="1"/>
  <c r="W148" i="8"/>
  <c r="X148" i="8" s="1"/>
  <c r="W177" i="8"/>
  <c r="X177" i="8" s="1"/>
  <c r="W89" i="8"/>
  <c r="X89" i="8" s="1"/>
  <c r="W152" i="8"/>
  <c r="X152" i="8" s="1"/>
  <c r="V488" i="8"/>
  <c r="T488" i="8"/>
  <c r="T77" i="8"/>
  <c r="W208" i="8"/>
  <c r="X208" i="8" s="1"/>
  <c r="W80" i="8"/>
  <c r="X80" i="8" s="1"/>
  <c r="T32" i="8"/>
  <c r="T300" i="8"/>
  <c r="W769" i="8"/>
  <c r="X769" i="8" s="1"/>
  <c r="T457" i="8"/>
  <c r="T186" i="8"/>
  <c r="T138" i="8"/>
  <c r="T176" i="8"/>
  <c r="W333" i="8"/>
  <c r="X333" i="8" s="1"/>
  <c r="W268" i="8"/>
  <c r="X268" i="8" s="1"/>
  <c r="T440" i="8"/>
  <c r="V490" i="8"/>
  <c r="W490" i="8" s="1"/>
  <c r="X490" i="8" s="1"/>
  <c r="T490" i="8"/>
  <c r="W161" i="8"/>
  <c r="X161" i="8" s="1"/>
  <c r="T33" i="8"/>
  <c r="W474" i="8"/>
  <c r="X474" i="8" s="1"/>
  <c r="T464" i="8"/>
  <c r="T97" i="8"/>
  <c r="T65" i="8"/>
  <c r="W16" i="8"/>
  <c r="X16" i="8" s="1"/>
  <c r="W378" i="8"/>
  <c r="X378" i="8" s="1"/>
  <c r="T346" i="8"/>
  <c r="U655" i="8"/>
  <c r="S655" i="8"/>
  <c r="V655" i="8" s="1"/>
  <c r="U719" i="8"/>
  <c r="S719" i="8"/>
  <c r="V719" i="8" s="1"/>
  <c r="U638" i="8"/>
  <c r="S638" i="8"/>
  <c r="V638" i="8" s="1"/>
  <c r="U351" i="8"/>
  <c r="S351" i="8"/>
  <c r="V351" i="8" s="1"/>
  <c r="U87" i="8"/>
  <c r="S87" i="8"/>
  <c r="V87" i="8" s="1"/>
  <c r="U603" i="8"/>
  <c r="S603" i="8"/>
  <c r="V603" i="8" s="1"/>
  <c r="U730" i="8"/>
  <c r="S730" i="8"/>
  <c r="V730" i="8" s="1"/>
  <c r="V980" i="8"/>
  <c r="T980" i="8"/>
  <c r="U660" i="8"/>
  <c r="S660" i="8"/>
  <c r="V660" i="8" s="1"/>
  <c r="U111" i="8"/>
  <c r="S111" i="8"/>
  <c r="V111" i="8" s="1"/>
  <c r="U914" i="8"/>
  <c r="S914" i="8"/>
  <c r="V914" i="8" s="1"/>
  <c r="S734" i="8"/>
  <c r="V734" i="8" s="1"/>
  <c r="U734" i="8"/>
  <c r="U942" i="8"/>
  <c r="S942" i="8"/>
  <c r="V942" i="8" s="1"/>
  <c r="U279" i="8"/>
  <c r="S279" i="8"/>
  <c r="V279" i="8" s="1"/>
  <c r="S841" i="8"/>
  <c r="V841" i="8" s="1"/>
  <c r="U841" i="8"/>
  <c r="U678" i="8"/>
  <c r="S678" i="8"/>
  <c r="V678" i="8" s="1"/>
  <c r="U947" i="8"/>
  <c r="S947" i="8"/>
  <c r="V947" i="8" s="1"/>
  <c r="S510" i="8"/>
  <c r="V510" i="8" s="1"/>
  <c r="U510" i="8"/>
  <c r="U366" i="8"/>
  <c r="S366" i="8"/>
  <c r="V366" i="8" s="1"/>
  <c r="S270" i="8"/>
  <c r="V270" i="8" s="1"/>
  <c r="U270" i="8"/>
  <c r="W270" i="8" s="1"/>
  <c r="X270" i="8" s="1"/>
  <c r="U127" i="8"/>
  <c r="T127" i="8"/>
  <c r="S127" i="8"/>
  <c r="V127" i="8" s="1"/>
  <c r="S15" i="8"/>
  <c r="V15" i="8" s="1"/>
  <c r="U15" i="8"/>
  <c r="U922" i="8"/>
  <c r="S922" i="8"/>
  <c r="V922" i="8" s="1"/>
  <c r="T922" i="8"/>
  <c r="U657" i="8"/>
  <c r="S657" i="8"/>
  <c r="V657" i="8" s="1"/>
  <c r="U960" i="8"/>
  <c r="S960" i="8"/>
  <c r="V960" i="8" s="1"/>
  <c r="V836" i="8"/>
  <c r="T836" i="8"/>
  <c r="T897" i="8"/>
  <c r="V897" i="8"/>
  <c r="W897" i="8" s="1"/>
  <c r="X897" i="8" s="1"/>
  <c r="T633" i="8"/>
  <c r="V633" i="8"/>
  <c r="W633" i="8" s="1"/>
  <c r="X633" i="8" s="1"/>
  <c r="U616" i="8"/>
  <c r="S616" i="8"/>
  <c r="V616" i="8" s="1"/>
  <c r="S677" i="8"/>
  <c r="V677" i="8" s="1"/>
  <c r="U677" i="8"/>
  <c r="S832" i="8"/>
  <c r="V832" i="8" s="1"/>
  <c r="U832" i="8"/>
  <c r="V576" i="8"/>
  <c r="W576" i="8" s="1"/>
  <c r="X576" i="8" s="1"/>
  <c r="T576" i="8"/>
  <c r="U227" i="8"/>
  <c r="S227" i="8"/>
  <c r="V227" i="8" s="1"/>
  <c r="S421" i="8"/>
  <c r="V421" i="8" s="1"/>
  <c r="U421" i="8"/>
  <c r="U498" i="8"/>
  <c r="S498" i="8"/>
  <c r="V498" i="8" s="1"/>
  <c r="U371" i="8"/>
  <c r="S371" i="8"/>
  <c r="V371" i="8" s="1"/>
  <c r="V629" i="8"/>
  <c r="T629" i="8"/>
  <c r="V37" i="8"/>
  <c r="W37" i="8" s="1"/>
  <c r="X37" i="8" s="1"/>
  <c r="T37" i="8"/>
  <c r="U493" i="8"/>
  <c r="S493" i="8"/>
  <c r="V493" i="8" s="1"/>
  <c r="U130" i="8"/>
  <c r="S130" i="8"/>
  <c r="V130" i="8" s="1"/>
  <c r="U137" i="8"/>
  <c r="S137" i="8"/>
  <c r="V137" i="8" s="1"/>
  <c r="W661" i="8"/>
  <c r="X661" i="8" s="1"/>
  <c r="U848" i="8"/>
  <c r="S848" i="8"/>
  <c r="V848" i="8" s="1"/>
  <c r="S970" i="8"/>
  <c r="V970" i="8" s="1"/>
  <c r="U970" i="8"/>
  <c r="U377" i="8"/>
  <c r="S377" i="8"/>
  <c r="V377" i="8" s="1"/>
  <c r="U226" i="8"/>
  <c r="S226" i="8"/>
  <c r="V226" i="8" s="1"/>
  <c r="U99" i="8"/>
  <c r="S99" i="8"/>
  <c r="V99" i="8" s="1"/>
  <c r="S19" i="8"/>
  <c r="V19" i="8" s="1"/>
  <c r="U19" i="8"/>
  <c r="U861" i="8"/>
  <c r="S861" i="8"/>
  <c r="V861" i="8" s="1"/>
  <c r="U155" i="8"/>
  <c r="S155" i="8"/>
  <c r="V155" i="8" s="1"/>
  <c r="S114" i="8"/>
  <c r="V114" i="8" s="1"/>
  <c r="U114" i="8"/>
  <c r="U497" i="8"/>
  <c r="S497" i="8"/>
  <c r="V497" i="8" s="1"/>
  <c r="V276" i="8"/>
  <c r="W276" i="8" s="1"/>
  <c r="X276" i="8" s="1"/>
  <c r="T276" i="8"/>
  <c r="U683" i="8"/>
  <c r="S683" i="8"/>
  <c r="V683" i="8" s="1"/>
  <c r="U60" i="8"/>
  <c r="S60" i="8"/>
  <c r="V60" i="8" s="1"/>
  <c r="V468" i="8"/>
  <c r="W468" i="8" s="1"/>
  <c r="X468" i="8" s="1"/>
  <c r="T468" i="8"/>
  <c r="U370" i="8"/>
  <c r="S370" i="8"/>
  <c r="V370" i="8" s="1"/>
  <c r="W488" i="8"/>
  <c r="X488" i="8" s="1"/>
  <c r="U299" i="8"/>
  <c r="S299" i="8"/>
  <c r="V299" i="8" s="1"/>
  <c r="U76" i="8"/>
  <c r="S76" i="8"/>
  <c r="V76" i="8" s="1"/>
  <c r="U35" i="8"/>
  <c r="S35" i="8"/>
  <c r="V35" i="8" s="1"/>
  <c r="S737" i="8"/>
  <c r="V737" i="8" s="1"/>
  <c r="U737" i="8"/>
  <c r="U689" i="8"/>
  <c r="S689" i="8"/>
  <c r="V689" i="8" s="1"/>
  <c r="U274" i="8"/>
  <c r="S274" i="8"/>
  <c r="V274" i="8" s="1"/>
  <c r="U281" i="8"/>
  <c r="S281" i="8"/>
  <c r="V281" i="8" s="1"/>
  <c r="W186" i="8"/>
  <c r="X186" i="8" s="1"/>
  <c r="S18" i="8"/>
  <c r="V18" i="8" s="1"/>
  <c r="U18" i="8"/>
  <c r="U411" i="8"/>
  <c r="S411" i="8"/>
  <c r="V411" i="8" s="1"/>
  <c r="V412" i="8"/>
  <c r="W412" i="8" s="1"/>
  <c r="X412" i="8" s="1"/>
  <c r="T412" i="8"/>
  <c r="S427" i="8"/>
  <c r="V427" i="8" s="1"/>
  <c r="U427" i="8"/>
  <c r="T408" i="8"/>
  <c r="T442" i="8"/>
  <c r="T368" i="8"/>
  <c r="T212" i="8"/>
  <c r="S702" i="8"/>
  <c r="V702" i="8" s="1"/>
  <c r="U702" i="8"/>
  <c r="U855" i="8"/>
  <c r="S855" i="8"/>
  <c r="V855" i="8" s="1"/>
  <c r="U807" i="8"/>
  <c r="S807" i="8"/>
  <c r="V807" i="8" s="1"/>
  <c r="U327" i="8"/>
  <c r="S327" i="8"/>
  <c r="V327" i="8" s="1"/>
  <c r="U39" i="8"/>
  <c r="S39" i="8"/>
  <c r="V39" i="8" s="1"/>
  <c r="U764" i="8"/>
  <c r="S764" i="8"/>
  <c r="V764" i="8" s="1"/>
  <c r="U851" i="8"/>
  <c r="S851" i="8"/>
  <c r="V851" i="8" s="1"/>
  <c r="U659" i="8"/>
  <c r="S659" i="8"/>
  <c r="V659" i="8" s="1"/>
  <c r="S254" i="8"/>
  <c r="V254" i="8" s="1"/>
  <c r="U254" i="8"/>
  <c r="U595" i="8"/>
  <c r="S595" i="8"/>
  <c r="V595" i="8" s="1"/>
  <c r="S671" i="8"/>
  <c r="V671" i="8" s="1"/>
  <c r="U671" i="8"/>
  <c r="U550" i="8"/>
  <c r="S550" i="8"/>
  <c r="V550" i="8" s="1"/>
  <c r="S874" i="8"/>
  <c r="V874" i="8" s="1"/>
  <c r="U874" i="8"/>
  <c r="S758" i="8"/>
  <c r="V758" i="8" s="1"/>
  <c r="U758" i="8"/>
  <c r="U646" i="8"/>
  <c r="S646" i="8"/>
  <c r="V646" i="8" s="1"/>
  <c r="S542" i="8"/>
  <c r="V542" i="8" s="1"/>
  <c r="U542" i="8"/>
  <c r="U915" i="8"/>
  <c r="S915" i="8"/>
  <c r="V915" i="8" s="1"/>
  <c r="U854" i="8"/>
  <c r="S854" i="8"/>
  <c r="V854" i="8" s="1"/>
  <c r="W854" i="8" s="1"/>
  <c r="X854" i="8" s="1"/>
  <c r="S326" i="8"/>
  <c r="V326" i="8" s="1"/>
  <c r="U326" i="8"/>
  <c r="U292" i="8"/>
  <c r="S292" i="8"/>
  <c r="V292" i="8" s="1"/>
  <c r="T553" i="8"/>
  <c r="U572" i="8"/>
  <c r="S572" i="8"/>
  <c r="V572" i="8" s="1"/>
  <c r="U694" i="8"/>
  <c r="S694" i="8"/>
  <c r="V694" i="8" s="1"/>
  <c r="S591" i="8"/>
  <c r="V591" i="8" s="1"/>
  <c r="U591" i="8"/>
  <c r="U558" i="8"/>
  <c r="S558" i="8"/>
  <c r="V558" i="8" s="1"/>
  <c r="U350" i="8"/>
  <c r="S350" i="8"/>
  <c r="V350" i="8" s="1"/>
  <c r="U79" i="8"/>
  <c r="S79" i="8"/>
  <c r="V79" i="8" s="1"/>
  <c r="U673" i="8"/>
  <c r="S673" i="8"/>
  <c r="V673" i="8" s="1"/>
  <c r="S564" i="8"/>
  <c r="V564" i="8" s="1"/>
  <c r="U564" i="8"/>
  <c r="T788" i="8"/>
  <c r="V865" i="8"/>
  <c r="T865" i="8"/>
  <c r="T981" i="8"/>
  <c r="T786" i="8"/>
  <c r="U911" i="8"/>
  <c r="S911" i="8"/>
  <c r="V911" i="8" s="1"/>
  <c r="U870" i="8"/>
  <c r="S870" i="8"/>
  <c r="V870" i="8" s="1"/>
  <c r="U519" i="8"/>
  <c r="S519" i="8"/>
  <c r="V519" i="8" s="1"/>
  <c r="U518" i="8"/>
  <c r="S518" i="8"/>
  <c r="V518" i="8" s="1"/>
  <c r="U431" i="8"/>
  <c r="S431" i="8"/>
  <c r="V431" i="8" s="1"/>
  <c r="S406" i="8"/>
  <c r="V406" i="8" s="1"/>
  <c r="U406" i="8"/>
  <c r="U247" i="8"/>
  <c r="S247" i="8"/>
  <c r="V247" i="8" s="1"/>
  <c r="S55" i="8"/>
  <c r="V55" i="8" s="1"/>
  <c r="U55" i="8"/>
  <c r="U968" i="8"/>
  <c r="S968" i="8"/>
  <c r="V968" i="8" s="1"/>
  <c r="V844" i="8"/>
  <c r="W844" i="8" s="1"/>
  <c r="X844" i="8" s="1"/>
  <c r="T844" i="8"/>
  <c r="V649" i="8"/>
  <c r="W649" i="8" s="1"/>
  <c r="X649" i="8" s="1"/>
  <c r="T649" i="8"/>
  <c r="W553" i="8"/>
  <c r="X553" i="8" s="1"/>
  <c r="S726" i="8"/>
  <c r="V726" i="8" s="1"/>
  <c r="U726" i="8"/>
  <c r="U647" i="8"/>
  <c r="S647" i="8"/>
  <c r="V647" i="8" s="1"/>
  <c r="U615" i="8"/>
  <c r="S615" i="8"/>
  <c r="V615" i="8" s="1"/>
  <c r="U815" i="8"/>
  <c r="S815" i="8"/>
  <c r="V815" i="8" s="1"/>
  <c r="U359" i="8"/>
  <c r="S359" i="8"/>
  <c r="V359" i="8" s="1"/>
  <c r="U335" i="8"/>
  <c r="S335" i="8"/>
  <c r="V335" i="8" s="1"/>
  <c r="U238" i="8"/>
  <c r="S238" i="8"/>
  <c r="V238" i="8" s="1"/>
  <c r="U95" i="8"/>
  <c r="S95" i="8"/>
  <c r="V95" i="8" s="1"/>
  <c r="W836" i="8"/>
  <c r="X836" i="8" s="1"/>
  <c r="T996" i="8"/>
  <c r="T987" i="8"/>
  <c r="W760" i="8"/>
  <c r="X760" i="8" s="1"/>
  <c r="U165" i="8"/>
  <c r="S165" i="8"/>
  <c r="V165" i="8" s="1"/>
  <c r="W440" i="8"/>
  <c r="X440" i="8" s="1"/>
  <c r="T241" i="8"/>
  <c r="T56" i="8"/>
  <c r="W793" i="8"/>
  <c r="X793" i="8" s="1"/>
  <c r="W629" i="8"/>
  <c r="X629" i="8" s="1"/>
  <c r="T88" i="8"/>
  <c r="W754" i="8"/>
  <c r="X754" i="8" s="1"/>
  <c r="V1003" i="8"/>
  <c r="W1003" i="8" s="1"/>
  <c r="X1003" i="8" s="1"/>
  <c r="T1003" i="8"/>
  <c r="V817" i="8"/>
  <c r="W817" i="8" s="1"/>
  <c r="X817" i="8" s="1"/>
  <c r="T817" i="8"/>
  <c r="V690" i="8"/>
  <c r="T690" i="8"/>
  <c r="V931" i="8"/>
  <c r="T931" i="8"/>
  <c r="T704" i="8"/>
  <c r="U329" i="8"/>
  <c r="S329" i="8"/>
  <c r="V329" i="8" s="1"/>
  <c r="V202" i="8"/>
  <c r="W202" i="8" s="1"/>
  <c r="X202" i="8" s="1"/>
  <c r="T202" i="8"/>
  <c r="W224" i="8"/>
  <c r="X224" i="8" s="1"/>
  <c r="U477" i="8"/>
  <c r="S477" i="8"/>
  <c r="V477" i="8" s="1"/>
  <c r="W381" i="8"/>
  <c r="X381" i="8" s="1"/>
  <c r="V424" i="8"/>
  <c r="T424" i="8"/>
  <c r="V328" i="8"/>
  <c r="W328" i="8" s="1"/>
  <c r="X328" i="8" s="1"/>
  <c r="T328" i="8"/>
  <c r="T436" i="8"/>
  <c r="U261" i="8"/>
  <c r="S261" i="8"/>
  <c r="V261" i="8" s="1"/>
  <c r="U777" i="8"/>
  <c r="S777" i="8"/>
  <c r="V777" i="8" s="1"/>
  <c r="U652" i="8"/>
  <c r="S652" i="8"/>
  <c r="V652" i="8" s="1"/>
  <c r="T250" i="8"/>
  <c r="T21" i="8"/>
  <c r="V508" i="8"/>
  <c r="W508" i="8" s="1"/>
  <c r="X508" i="8" s="1"/>
  <c r="T508" i="8"/>
  <c r="W88" i="8"/>
  <c r="X88" i="8" s="1"/>
  <c r="V204" i="8"/>
  <c r="W204" i="8" s="1"/>
  <c r="X204" i="8" s="1"/>
  <c r="T204" i="8"/>
  <c r="T501" i="8"/>
  <c r="T170" i="8"/>
  <c r="T113" i="8"/>
  <c r="W32" i="8"/>
  <c r="X32" i="8" s="1"/>
  <c r="T963" i="8"/>
  <c r="U768" i="8"/>
  <c r="S768" i="8"/>
  <c r="V768" i="8" s="1"/>
  <c r="T884" i="8"/>
  <c r="W457" i="8"/>
  <c r="X457" i="8" s="1"/>
  <c r="T304" i="8"/>
  <c r="V112" i="8"/>
  <c r="W112" i="8" s="1"/>
  <c r="X112" i="8" s="1"/>
  <c r="T112" i="8"/>
  <c r="W426" i="8"/>
  <c r="X426" i="8" s="1"/>
  <c r="T301" i="8"/>
  <c r="T337" i="8"/>
  <c r="T161" i="8"/>
  <c r="W33" i="8"/>
  <c r="X33" i="8" s="1"/>
  <c r="T256" i="8"/>
  <c r="W65" i="8"/>
  <c r="X65" i="8" s="1"/>
  <c r="T16" i="8"/>
  <c r="W346" i="8"/>
  <c r="X346" i="8" s="1"/>
  <c r="U823" i="8"/>
  <c r="S823" i="8"/>
  <c r="V823" i="8" s="1"/>
  <c r="S895" i="8"/>
  <c r="V895" i="8" s="1"/>
  <c r="U895" i="8"/>
  <c r="U670" i="8"/>
  <c r="S670" i="8"/>
  <c r="V670" i="8" s="1"/>
  <c r="U132" i="8"/>
  <c r="S132" i="8"/>
  <c r="V132" i="8" s="1"/>
  <c r="U294" i="8"/>
  <c r="S294" i="8"/>
  <c r="V294" i="8" s="1"/>
  <c r="U688" i="8"/>
  <c r="S688" i="8"/>
  <c r="V688" i="8" s="1"/>
  <c r="U662" i="8"/>
  <c r="S662" i="8"/>
  <c r="V662" i="8" s="1"/>
  <c r="U382" i="8"/>
  <c r="S382" i="8"/>
  <c r="V382" i="8" s="1"/>
  <c r="U938" i="8"/>
  <c r="S938" i="8"/>
  <c r="V938" i="8" s="1"/>
  <c r="S771" i="8"/>
  <c r="V771" i="8" s="1"/>
  <c r="U771" i="8"/>
  <c r="S718" i="8"/>
  <c r="V718" i="8" s="1"/>
  <c r="U718" i="8"/>
  <c r="U551" i="8"/>
  <c r="S551" i="8"/>
  <c r="V551" i="8" s="1"/>
  <c r="U86" i="8"/>
  <c r="S86" i="8"/>
  <c r="V86" i="8" s="1"/>
  <c r="U547" i="8"/>
  <c r="S547" i="8"/>
  <c r="V547" i="8" s="1"/>
  <c r="T857" i="8"/>
  <c r="V857" i="8"/>
  <c r="W857" i="8" s="1"/>
  <c r="X857" i="8" s="1"/>
  <c r="U663" i="8"/>
  <c r="S663" i="8"/>
  <c r="V663" i="8" s="1"/>
  <c r="U831" i="8"/>
  <c r="S831" i="8"/>
  <c r="V831" i="8" s="1"/>
  <c r="U391" i="8"/>
  <c r="S391" i="8"/>
  <c r="V391" i="8" s="1"/>
  <c r="S686" i="8"/>
  <c r="V686" i="8" s="1"/>
  <c r="U686" i="8"/>
  <c r="U70" i="8"/>
  <c r="S70" i="8"/>
  <c r="V70" i="8" s="1"/>
  <c r="U262" i="8"/>
  <c r="S262" i="8"/>
  <c r="V262" i="8" s="1"/>
  <c r="U733" i="8"/>
  <c r="S733" i="8"/>
  <c r="V733" i="8" s="1"/>
  <c r="V569" i="8"/>
  <c r="W569" i="8" s="1"/>
  <c r="X569" i="8" s="1"/>
  <c r="T569" i="8"/>
  <c r="W980" i="8"/>
  <c r="X980" i="8" s="1"/>
  <c r="U950" i="8"/>
  <c r="S950" i="8"/>
  <c r="V950" i="8" s="1"/>
  <c r="U799" i="8"/>
  <c r="S799" i="8"/>
  <c r="V799" i="8" s="1"/>
  <c r="U502" i="8"/>
  <c r="S502" i="8"/>
  <c r="V502" i="8" s="1"/>
  <c r="U222" i="8"/>
  <c r="S222" i="8"/>
  <c r="V222" i="8" s="1"/>
  <c r="U680" i="8"/>
  <c r="S680" i="8"/>
  <c r="V680" i="8" s="1"/>
  <c r="V907" i="8"/>
  <c r="T907" i="8"/>
  <c r="U541" i="8"/>
  <c r="S541" i="8"/>
  <c r="V541" i="8" s="1"/>
  <c r="U883" i="8"/>
  <c r="S883" i="8"/>
  <c r="V883" i="8" s="1"/>
  <c r="U983" i="8"/>
  <c r="S983" i="8"/>
  <c r="V983" i="8" s="1"/>
  <c r="U38" i="8"/>
  <c r="S38" i="8"/>
  <c r="V38" i="8" s="1"/>
  <c r="U295" i="8"/>
  <c r="S295" i="8"/>
  <c r="V295" i="8" s="1"/>
  <c r="U230" i="8"/>
  <c r="S230" i="8"/>
  <c r="V230" i="8" s="1"/>
  <c r="U260" i="8"/>
  <c r="S260" i="8"/>
  <c r="V260" i="8" s="1"/>
  <c r="T977" i="8"/>
  <c r="V977" i="8"/>
  <c r="W977" i="8" s="1"/>
  <c r="X977" i="8" s="1"/>
  <c r="V953" i="8"/>
  <c r="W953" i="8" s="1"/>
  <c r="X953" i="8" s="1"/>
  <c r="T953" i="8"/>
  <c r="U990" i="8"/>
  <c r="S990" i="8"/>
  <c r="V990" i="8" s="1"/>
  <c r="U919" i="8"/>
  <c r="S919" i="8"/>
  <c r="V919" i="8" s="1"/>
  <c r="U630" i="8"/>
  <c r="S630" i="8"/>
  <c r="V630" i="8" s="1"/>
  <c r="U471" i="8"/>
  <c r="S471" i="8"/>
  <c r="V471" i="8" s="1"/>
  <c r="U319" i="8"/>
  <c r="S319" i="8"/>
  <c r="V319" i="8" s="1"/>
  <c r="U191" i="8"/>
  <c r="S191" i="8"/>
  <c r="V191" i="8" s="1"/>
  <c r="U158" i="8"/>
  <c r="S158" i="8"/>
  <c r="V158" i="8" s="1"/>
  <c r="W907" i="8"/>
  <c r="X907" i="8" s="1"/>
  <c r="T881" i="8"/>
  <c r="W788" i="8"/>
  <c r="X788" i="8" s="1"/>
  <c r="W865" i="8"/>
  <c r="X865" i="8" s="1"/>
  <c r="T562" i="8"/>
  <c r="W981" i="8"/>
  <c r="X981" i="8" s="1"/>
  <c r="W786" i="8"/>
  <c r="X786" i="8" s="1"/>
  <c r="U54" i="8"/>
  <c r="S54" i="8"/>
  <c r="V54" i="8" s="1"/>
  <c r="U278" i="8"/>
  <c r="S278" i="8"/>
  <c r="V278" i="8" s="1"/>
  <c r="U198" i="8"/>
  <c r="S198" i="8"/>
  <c r="V198" i="8" s="1"/>
  <c r="U23" i="8"/>
  <c r="S23" i="8"/>
  <c r="V23" i="8" s="1"/>
  <c r="T665" i="8"/>
  <c r="V812" i="8"/>
  <c r="W812" i="8" s="1"/>
  <c r="X812" i="8" s="1"/>
  <c r="T812" i="8"/>
  <c r="T640" i="8"/>
  <c r="T989" i="8"/>
  <c r="V521" i="8"/>
  <c r="W521" i="8" s="1"/>
  <c r="X521" i="8" s="1"/>
  <c r="T521" i="8"/>
  <c r="S695" i="8"/>
  <c r="V695" i="8" s="1"/>
  <c r="U695" i="8"/>
  <c r="U492" i="8"/>
  <c r="S492" i="8"/>
  <c r="V492" i="8" s="1"/>
  <c r="S207" i="8"/>
  <c r="V207" i="8" s="1"/>
  <c r="U207" i="8"/>
  <c r="T929" i="8"/>
  <c r="V929" i="8"/>
  <c r="W929" i="8" s="1"/>
  <c r="X929" i="8" s="1"/>
  <c r="T672" i="8"/>
  <c r="T772" i="8"/>
  <c r="V849" i="8"/>
  <c r="W849" i="8" s="1"/>
  <c r="X849" i="8" s="1"/>
  <c r="T849" i="8"/>
  <c r="W996" i="8"/>
  <c r="X996" i="8" s="1"/>
  <c r="W987" i="8"/>
  <c r="X987" i="8" s="1"/>
  <c r="T152" i="8"/>
  <c r="W544" i="8"/>
  <c r="X544" i="8" s="1"/>
  <c r="W480" i="8"/>
  <c r="X480" i="8" s="1"/>
  <c r="T69" i="8"/>
  <c r="W241" i="8"/>
  <c r="X241" i="8" s="1"/>
  <c r="V136" i="8"/>
  <c r="W136" i="8" s="1"/>
  <c r="X136" i="8" s="1"/>
  <c r="T136" i="8"/>
  <c r="T340" i="8"/>
  <c r="W56" i="8"/>
  <c r="X56" i="8" s="1"/>
  <c r="W298" i="8"/>
  <c r="X298" i="8" s="1"/>
  <c r="T117" i="8"/>
  <c r="T600" i="8"/>
  <c r="W948" i="8"/>
  <c r="X948" i="8" s="1"/>
  <c r="W690" i="8"/>
  <c r="X690" i="8" s="1"/>
  <c r="W931" i="8"/>
  <c r="X931" i="8" s="1"/>
  <c r="W704" i="8"/>
  <c r="X704" i="8" s="1"/>
  <c r="W473" i="8"/>
  <c r="X473" i="8" s="1"/>
  <c r="W464" i="8"/>
  <c r="X464" i="8" s="1"/>
  <c r="T61" i="8"/>
  <c r="W336" i="8"/>
  <c r="X336" i="8" s="1"/>
  <c r="T224" i="8"/>
  <c r="T349" i="8"/>
  <c r="T696" i="8"/>
  <c r="T369" i="8"/>
  <c r="W424" i="8"/>
  <c r="X424" i="8" s="1"/>
  <c r="T121" i="8"/>
  <c r="W436" i="8"/>
  <c r="X436" i="8" s="1"/>
  <c r="T120" i="8"/>
  <c r="T933" i="8"/>
  <c r="W250" i="8"/>
  <c r="X250" i="8" s="1"/>
  <c r="W500" i="8"/>
  <c r="X500" i="8" s="1"/>
  <c r="V404" i="8"/>
  <c r="W404" i="8" s="1"/>
  <c r="X404" i="8" s="1"/>
  <c r="T404" i="8"/>
  <c r="T324" i="8"/>
  <c r="W985" i="8"/>
  <c r="X985" i="8" s="1"/>
  <c r="W501" i="8"/>
  <c r="X501" i="8" s="1"/>
  <c r="W170" i="8"/>
  <c r="X170" i="8" s="1"/>
  <c r="W461" i="8"/>
  <c r="X461" i="8" s="1"/>
  <c r="W113" i="8"/>
  <c r="X113" i="8" s="1"/>
  <c r="W364" i="8"/>
  <c r="X364" i="8" s="1"/>
  <c r="T17" i="8"/>
  <c r="W963" i="8"/>
  <c r="X963" i="8" s="1"/>
  <c r="W884" i="8"/>
  <c r="X884" i="8" s="1"/>
  <c r="V330" i="8"/>
  <c r="W330" i="8" s="1"/>
  <c r="X330" i="8" s="1"/>
  <c r="T330" i="8"/>
  <c r="T416" i="8"/>
  <c r="W304" i="8"/>
  <c r="X304" i="8" s="1"/>
  <c r="W460" i="8"/>
  <c r="X460" i="8" s="1"/>
  <c r="T362" i="8"/>
  <c r="T924" i="8"/>
  <c r="W192" i="8"/>
  <c r="X192" i="8" s="1"/>
  <c r="T252" i="8"/>
  <c r="T444" i="8"/>
  <c r="S13" i="8"/>
  <c r="V13" i="8" s="1"/>
  <c r="U13" i="8"/>
  <c r="U9" i="8"/>
  <c r="S9" i="8"/>
  <c r="V9" i="8" s="1"/>
  <c r="S8" i="8"/>
  <c r="V8" i="8" s="1"/>
  <c r="U8" i="8"/>
  <c r="S12" i="8"/>
  <c r="V12" i="8" s="1"/>
  <c r="U12" i="8"/>
  <c r="S7" i="8"/>
  <c r="V7" i="8" s="1"/>
  <c r="U7" i="8"/>
  <c r="U10" i="8"/>
  <c r="S10" i="8"/>
  <c r="V10" i="8" s="1"/>
  <c r="U11" i="8"/>
  <c r="S11" i="8"/>
  <c r="V11" i="8" s="1"/>
  <c r="U6" i="8"/>
  <c r="S6" i="8"/>
  <c r="G21" i="9"/>
  <c r="D104" i="6" s="1"/>
  <c r="G20" i="9"/>
  <c r="D103" i="6" s="1"/>
  <c r="G19" i="9"/>
  <c r="D102" i="6" s="1"/>
  <c r="G18" i="9"/>
  <c r="D101" i="6" s="1"/>
  <c r="G17" i="9"/>
  <c r="D100" i="6" s="1"/>
  <c r="G14" i="9"/>
  <c r="D99" i="6" s="1"/>
  <c r="D98" i="6"/>
  <c r="G12" i="9"/>
  <c r="D97" i="6" s="1"/>
  <c r="G6" i="9"/>
  <c r="D93" i="6" s="1"/>
  <c r="G5" i="9"/>
  <c r="D92" i="6" s="1"/>
  <c r="B18" i="6"/>
  <c r="B19" i="6"/>
  <c r="B20" i="6"/>
  <c r="B21" i="6"/>
  <c r="B17" i="6"/>
  <c r="B7" i="6" a="1"/>
  <c r="B7" i="6" s="1"/>
  <c r="B3" i="6" a="1"/>
  <c r="B3" i="6" s="1"/>
  <c r="D20" i="1" s="1"/>
  <c r="B5" i="6" a="1"/>
  <c r="B5" i="6" s="1"/>
  <c r="D22" i="1" s="1"/>
  <c r="B6" i="6" a="1"/>
  <c r="B6" i="6" s="1"/>
  <c r="B8" i="6"/>
  <c r="D18" i="1" s="1"/>
  <c r="W61" i="4" l="1"/>
  <c r="X61" i="4" s="1"/>
  <c r="T103" i="4"/>
  <c r="T444" i="4"/>
  <c r="T448" i="4"/>
  <c r="W364" i="4"/>
  <c r="X364" i="4" s="1"/>
  <c r="W536" i="4"/>
  <c r="X536" i="4" s="1"/>
  <c r="W89" i="4"/>
  <c r="X89" i="4" s="1"/>
  <c r="T764" i="4"/>
  <c r="T905" i="4"/>
  <c r="T502" i="4"/>
  <c r="W583" i="4"/>
  <c r="X583" i="4" s="1"/>
  <c r="T50" i="4"/>
  <c r="W514" i="4"/>
  <c r="X514" i="4" s="1"/>
  <c r="W909" i="4"/>
  <c r="X909" i="4" s="1"/>
  <c r="W453" i="4"/>
  <c r="X453" i="4" s="1"/>
  <c r="T987" i="4"/>
  <c r="T447" i="4"/>
  <c r="T365" i="4"/>
  <c r="W20" i="4"/>
  <c r="X20" i="4" s="1"/>
  <c r="W187" i="4"/>
  <c r="X187" i="4" s="1"/>
  <c r="T982" i="4"/>
  <c r="W479" i="4"/>
  <c r="X479" i="4" s="1"/>
  <c r="W381" i="4"/>
  <c r="X381" i="4" s="1"/>
  <c r="T870" i="4"/>
  <c r="W440" i="4"/>
  <c r="X440" i="4" s="1"/>
  <c r="T651" i="4"/>
  <c r="T261" i="4"/>
  <c r="T638" i="4"/>
  <c r="T632" i="4"/>
  <c r="T260" i="4"/>
  <c r="T19" i="4"/>
  <c r="W138" i="4"/>
  <c r="X138" i="4" s="1"/>
  <c r="T773" i="4"/>
  <c r="T60" i="4"/>
  <c r="T913" i="4"/>
  <c r="T357" i="4"/>
  <c r="W59" i="4"/>
  <c r="X59" i="4" s="1"/>
  <c r="T740" i="4"/>
  <c r="T499" i="4"/>
  <c r="W982" i="4"/>
  <c r="X982" i="4" s="1"/>
  <c r="T406" i="4"/>
  <c r="T588" i="4"/>
  <c r="T36" i="4"/>
  <c r="W561" i="4"/>
  <c r="X561" i="4" s="1"/>
  <c r="W655" i="4"/>
  <c r="X655" i="4" s="1"/>
  <c r="T253" i="4"/>
  <c r="W545" i="4"/>
  <c r="X545" i="4" s="1"/>
  <c r="W645" i="4"/>
  <c r="X645" i="4" s="1"/>
  <c r="W320" i="4"/>
  <c r="X320" i="4" s="1"/>
  <c r="W858" i="4"/>
  <c r="X858" i="4" s="1"/>
  <c r="W640" i="4"/>
  <c r="X640" i="4" s="1"/>
  <c r="T265" i="4"/>
  <c r="W960" i="4"/>
  <c r="X960" i="4" s="1"/>
  <c r="W591" i="4"/>
  <c r="X591" i="4" s="1"/>
  <c r="T746" i="4"/>
  <c r="W883" i="4"/>
  <c r="X883" i="4" s="1"/>
  <c r="W658" i="4"/>
  <c r="X658" i="4" s="1"/>
  <c r="W36" i="4"/>
  <c r="X36" i="4" s="1"/>
  <c r="T553" i="4"/>
  <c r="W806" i="4"/>
  <c r="X806" i="4" s="1"/>
  <c r="W81" i="4"/>
  <c r="X81" i="4" s="1"/>
  <c r="T200" i="4"/>
  <c r="W62" i="4"/>
  <c r="X62" i="4" s="1"/>
  <c r="T796" i="4"/>
  <c r="T446" i="4"/>
  <c r="W937" i="4"/>
  <c r="X937" i="4" s="1"/>
  <c r="T720" i="4"/>
  <c r="T155" i="4"/>
  <c r="T901" i="4"/>
  <c r="W841" i="4"/>
  <c r="X841" i="4" s="1"/>
  <c r="W905" i="4"/>
  <c r="X905" i="4" s="1"/>
  <c r="W136" i="4"/>
  <c r="X136" i="4" s="1"/>
  <c r="W793" i="4"/>
  <c r="X793" i="4" s="1"/>
  <c r="T312" i="4"/>
  <c r="T509" i="4"/>
  <c r="W338" i="4"/>
  <c r="X338" i="4" s="1"/>
  <c r="T238" i="4"/>
  <c r="W578" i="4"/>
  <c r="X578" i="4" s="1"/>
  <c r="W983" i="4"/>
  <c r="X983" i="4" s="1"/>
  <c r="W588" i="4"/>
  <c r="X588" i="4" s="1"/>
  <c r="T883" i="4"/>
  <c r="W724" i="4"/>
  <c r="X724" i="4" s="1"/>
  <c r="T802" i="4"/>
  <c r="T92" i="4"/>
  <c r="T336" i="4"/>
  <c r="W184" i="4"/>
  <c r="X184" i="4" s="1"/>
  <c r="W382" i="4"/>
  <c r="X382" i="4" s="1"/>
  <c r="W533" i="4"/>
  <c r="X533" i="4" s="1"/>
  <c r="W133" i="4"/>
  <c r="X133" i="4" s="1"/>
  <c r="T466" i="4"/>
  <c r="W158" i="4"/>
  <c r="X158" i="4" s="1"/>
  <c r="W181" i="4"/>
  <c r="X181" i="4" s="1"/>
  <c r="W557" i="4"/>
  <c r="X557" i="4" s="1"/>
  <c r="T342" i="4"/>
  <c r="T122" i="4"/>
  <c r="T582" i="4"/>
  <c r="T366" i="4"/>
  <c r="W939" i="4"/>
  <c r="X939" i="4" s="1"/>
  <c r="W659" i="4"/>
  <c r="X659" i="4" s="1"/>
  <c r="T960" i="4"/>
  <c r="T454" i="4"/>
  <c r="W594" i="4"/>
  <c r="X594" i="4" s="1"/>
  <c r="W740" i="4"/>
  <c r="X740" i="4" s="1"/>
  <c r="W103" i="4"/>
  <c r="X103" i="4" s="1"/>
  <c r="W933" i="4"/>
  <c r="X933" i="4" s="1"/>
  <c r="T348" i="4"/>
  <c r="T900" i="4"/>
  <c r="T688" i="4"/>
  <c r="T420" i="4"/>
  <c r="W762" i="4"/>
  <c r="X762" i="4" s="1"/>
  <c r="W825" i="4"/>
  <c r="X825" i="4" s="1"/>
  <c r="W330" i="4"/>
  <c r="X330" i="4" s="1"/>
  <c r="T855" i="4"/>
  <c r="W720" i="4"/>
  <c r="X720" i="4" s="1"/>
  <c r="W25" i="4"/>
  <c r="X25" i="4" s="1"/>
  <c r="T173" i="4"/>
  <c r="W757" i="4"/>
  <c r="X757" i="4" s="1"/>
  <c r="T99" i="4"/>
  <c r="T945" i="4"/>
  <c r="T32" i="4"/>
  <c r="W104" i="4"/>
  <c r="X104" i="4" s="1"/>
  <c r="W212" i="4"/>
  <c r="X212" i="4" s="1"/>
  <c r="W680" i="4"/>
  <c r="X680" i="4" s="1"/>
  <c r="T695" i="4"/>
  <c r="W44" i="4"/>
  <c r="X44" i="4" s="1"/>
  <c r="T167" i="4"/>
  <c r="T873" i="4"/>
  <c r="T884" i="4"/>
  <c r="W537" i="4"/>
  <c r="X537" i="4" s="1"/>
  <c r="W916" i="4"/>
  <c r="X916" i="4" s="1"/>
  <c r="T414" i="4"/>
  <c r="W177" i="4"/>
  <c r="X177" i="4" s="1"/>
  <c r="W243" i="4"/>
  <c r="X243" i="4" s="1"/>
  <c r="W64" i="4"/>
  <c r="X64" i="4" s="1"/>
  <c r="T226" i="4"/>
  <c r="W892" i="4"/>
  <c r="X892" i="4" s="1"/>
  <c r="T854" i="4"/>
  <c r="W598" i="4"/>
  <c r="X598" i="4" s="1"/>
  <c r="T242" i="4"/>
  <c r="W582" i="4"/>
  <c r="X582" i="4" s="1"/>
  <c r="W60" i="4"/>
  <c r="X60" i="4" s="1"/>
  <c r="W427" i="4"/>
  <c r="X427" i="4" s="1"/>
  <c r="T501" i="4"/>
  <c r="T813" i="4"/>
  <c r="W168" i="4"/>
  <c r="X168" i="4" s="1"/>
  <c r="W347" i="4"/>
  <c r="X347" i="4" s="1"/>
  <c r="W348" i="4"/>
  <c r="X348" i="4" s="1"/>
  <c r="W252" i="4"/>
  <c r="X252" i="4" s="1"/>
  <c r="W688" i="4"/>
  <c r="X688" i="4" s="1"/>
  <c r="W420" i="4"/>
  <c r="X420" i="4" s="1"/>
  <c r="T165" i="4"/>
  <c r="W491" i="4"/>
  <c r="X491" i="4" s="1"/>
  <c r="T917" i="4"/>
  <c r="W380" i="4"/>
  <c r="X380" i="4" s="1"/>
  <c r="T461" i="4"/>
  <c r="W941" i="4"/>
  <c r="X941" i="4" s="1"/>
  <c r="W32" i="4"/>
  <c r="X32" i="4" s="1"/>
  <c r="T857" i="4"/>
  <c r="W873" i="4"/>
  <c r="X873" i="4" s="1"/>
  <c r="W414" i="4"/>
  <c r="X414" i="4" s="1"/>
  <c r="T72" i="4"/>
  <c r="T891" i="4"/>
  <c r="T649" i="4"/>
  <c r="W203" i="4"/>
  <c r="X203" i="4" s="1"/>
  <c r="W475" i="4"/>
  <c r="X475" i="4" s="1"/>
  <c r="T390" i="4"/>
  <c r="W592" i="4"/>
  <c r="X592" i="4" s="1"/>
  <c r="W300" i="4"/>
  <c r="X300" i="4" s="1"/>
  <c r="W249" i="4"/>
  <c r="X249" i="4" s="1"/>
  <c r="T734" i="4"/>
  <c r="T79" i="4"/>
  <c r="T244" i="4"/>
  <c r="T830" i="4"/>
  <c r="T561" i="4"/>
  <c r="T487" i="4"/>
  <c r="W718" i="4"/>
  <c r="X718" i="4" s="1"/>
  <c r="T505" i="4"/>
  <c r="W147" i="4"/>
  <c r="X147" i="4" s="1"/>
  <c r="T743" i="4"/>
  <c r="T926" i="4"/>
  <c r="T462" i="4"/>
  <c r="W383" i="4"/>
  <c r="X383" i="4" s="1"/>
  <c r="T280" i="4"/>
  <c r="T494" i="4"/>
  <c r="W455" i="4"/>
  <c r="X455" i="4" s="1"/>
  <c r="T201" i="4"/>
  <c r="T526" i="4"/>
  <c r="W324" i="4"/>
  <c r="X324" i="4" s="1"/>
  <c r="W651" i="4"/>
  <c r="X651" i="4" s="1"/>
  <c r="T373" i="4"/>
  <c r="T126" i="4"/>
  <c r="W826" i="4"/>
  <c r="X826" i="4" s="1"/>
  <c r="W632" i="4"/>
  <c r="X632" i="4" s="1"/>
  <c r="T386" i="4"/>
  <c r="T541" i="4"/>
  <c r="T275" i="4"/>
  <c r="W676" i="4"/>
  <c r="X676" i="4" s="1"/>
  <c r="W235" i="4"/>
  <c r="X235" i="4" s="1"/>
  <c r="T41" i="4"/>
  <c r="W101" i="4"/>
  <c r="X101" i="4" s="1"/>
  <c r="T818" i="4"/>
  <c r="W263" i="4"/>
  <c r="X263" i="4" s="1"/>
  <c r="T641" i="4"/>
  <c r="W891" i="4"/>
  <c r="X891" i="4" s="1"/>
  <c r="W237" i="4"/>
  <c r="X237" i="4" s="1"/>
  <c r="T793" i="4"/>
  <c r="W788" i="4"/>
  <c r="X788" i="4" s="1"/>
  <c r="W540" i="4"/>
  <c r="X540" i="4" s="1"/>
  <c r="T679" i="4"/>
  <c r="W781" i="4"/>
  <c r="X781" i="4" s="1"/>
  <c r="W151" i="4"/>
  <c r="X151" i="4" s="1"/>
  <c r="W734" i="4"/>
  <c r="X734" i="4" s="1"/>
  <c r="W79" i="4"/>
  <c r="X79" i="4" s="1"/>
  <c r="W467" i="4"/>
  <c r="X467" i="4" s="1"/>
  <c r="W807" i="4"/>
  <c r="X807" i="4" s="1"/>
  <c r="T644" i="4"/>
  <c r="T664" i="4"/>
  <c r="W456" i="4"/>
  <c r="X456" i="4" s="1"/>
  <c r="T609" i="4"/>
  <c r="T416" i="4"/>
  <c r="W559" i="4"/>
  <c r="X559" i="4" s="1"/>
  <c r="T918" i="4"/>
  <c r="T267" i="4"/>
  <c r="T600" i="4"/>
  <c r="W743" i="4"/>
  <c r="X743" i="4" s="1"/>
  <c r="T268" i="4"/>
  <c r="T152" i="4"/>
  <c r="T439" i="4"/>
  <c r="T864" i="4"/>
  <c r="W999" i="4"/>
  <c r="X999" i="4" s="1"/>
  <c r="T317" i="4"/>
  <c r="W486" i="4"/>
  <c r="X486" i="4" s="1"/>
  <c r="T387" i="4"/>
  <c r="W373" i="4"/>
  <c r="X373" i="4" s="1"/>
  <c r="W51" i="4"/>
  <c r="X51" i="4" s="1"/>
  <c r="T120" i="4"/>
  <c r="W571" i="4"/>
  <c r="X571" i="4" s="1"/>
  <c r="W126" i="4"/>
  <c r="X126" i="4" s="1"/>
  <c r="T721" i="4"/>
  <c r="W386" i="4"/>
  <c r="X386" i="4" s="1"/>
  <c r="W162" i="4"/>
  <c r="X162" i="4" s="1"/>
  <c r="W815" i="4"/>
  <c r="X815" i="4" s="1"/>
  <c r="T248" i="4"/>
  <c r="T798" i="4"/>
  <c r="W602" i="4"/>
  <c r="X602" i="4" s="1"/>
  <c r="T138" i="4"/>
  <c r="T962" i="4"/>
  <c r="T616" i="4"/>
  <c r="T204" i="4"/>
  <c r="T970" i="4"/>
  <c r="T758" i="4"/>
  <c r="T612" i="4"/>
  <c r="T262" i="4"/>
  <c r="W145" i="4"/>
  <c r="X145" i="4" s="1"/>
  <c r="T434" i="4"/>
  <c r="W528" i="4"/>
  <c r="X528" i="4" s="1"/>
  <c r="W644" i="4"/>
  <c r="X644" i="4" s="1"/>
  <c r="W553" i="4"/>
  <c r="X553" i="4" s="1"/>
  <c r="T736" i="4"/>
  <c r="W785" i="4"/>
  <c r="X785" i="4" s="1"/>
  <c r="T697" i="4"/>
  <c r="W1000" i="4"/>
  <c r="X1000" i="4" s="1"/>
  <c r="W216" i="4"/>
  <c r="X216" i="4" s="1"/>
  <c r="W267" i="4"/>
  <c r="X267" i="4" s="1"/>
  <c r="T313" i="4"/>
  <c r="T111" i="4"/>
  <c r="T569" i="4"/>
  <c r="T471" i="4"/>
  <c r="W439" i="4"/>
  <c r="X439" i="4" s="1"/>
  <c r="W43" i="4"/>
  <c r="X43" i="4" s="1"/>
  <c r="T119" i="4"/>
  <c r="T114" i="4"/>
  <c r="T995" i="4"/>
  <c r="T899" i="4"/>
  <c r="W317" i="4"/>
  <c r="X317" i="4" s="1"/>
  <c r="T48" i="4"/>
  <c r="W234" i="4"/>
  <c r="X234" i="4" s="1"/>
  <c r="W387" i="4"/>
  <c r="X387" i="4" s="1"/>
  <c r="W341" i="4"/>
  <c r="X341" i="4" s="1"/>
  <c r="W819" i="4"/>
  <c r="X819" i="4" s="1"/>
  <c r="T606" i="4"/>
  <c r="W76" i="4"/>
  <c r="X76" i="4" s="1"/>
  <c r="T382" i="4"/>
  <c r="T683" i="4"/>
  <c r="W753" i="4"/>
  <c r="X753" i="4" s="1"/>
  <c r="T715" i="4"/>
  <c r="W337" i="4"/>
  <c r="X337" i="4" s="1"/>
  <c r="T623" i="4"/>
  <c r="T775" i="4"/>
  <c r="W204" i="4"/>
  <c r="X204" i="4" s="1"/>
  <c r="W254" i="4"/>
  <c r="X254" i="4" s="1"/>
  <c r="T732" i="4"/>
  <c r="T58" i="4"/>
  <c r="T983" i="4"/>
  <c r="T724" i="4"/>
  <c r="W736" i="4"/>
  <c r="X736" i="4" s="1"/>
  <c r="T134" i="4"/>
  <c r="W233" i="4"/>
  <c r="X233" i="4" s="1"/>
  <c r="T90" i="4"/>
  <c r="T937" i="4"/>
  <c r="W111" i="4"/>
  <c r="X111" i="4" s="1"/>
  <c r="W46" i="4"/>
  <c r="X46" i="4" s="1"/>
  <c r="T794" i="8"/>
  <c r="W831" i="8"/>
  <c r="X831" i="8" s="1"/>
  <c r="W628" i="8"/>
  <c r="X628" i="8" s="1"/>
  <c r="W431" i="8"/>
  <c r="X431" i="8" s="1"/>
  <c r="T207" i="8"/>
  <c r="T919" i="8"/>
  <c r="W395" i="8"/>
  <c r="X395" i="8" s="1"/>
  <c r="W499" i="8"/>
  <c r="X499" i="8" s="1"/>
  <c r="T928" i="8"/>
  <c r="W950" i="8"/>
  <c r="X950" i="8" s="1"/>
  <c r="T137" i="8"/>
  <c r="W634" i="8"/>
  <c r="X634" i="8" s="1"/>
  <c r="T999" i="8"/>
  <c r="W903" i="8"/>
  <c r="X903" i="8" s="1"/>
  <c r="T547" i="8"/>
  <c r="W246" i="8"/>
  <c r="X246" i="8" s="1"/>
  <c r="W747" i="8"/>
  <c r="X747" i="8" s="1"/>
  <c r="T326" i="8"/>
  <c r="T790" i="8"/>
  <c r="W770" i="8"/>
  <c r="X770" i="8" s="1"/>
  <c r="W52" i="8"/>
  <c r="X52" i="8" s="1"/>
  <c r="W68" i="8"/>
  <c r="X68" i="8" s="1"/>
  <c r="W207" i="8"/>
  <c r="X207" i="8" s="1"/>
  <c r="T260" i="8"/>
  <c r="T831" i="8"/>
  <c r="W869" i="8"/>
  <c r="X869" i="8" s="1"/>
  <c r="W446" i="8"/>
  <c r="X446" i="8" s="1"/>
  <c r="W784" i="8"/>
  <c r="X784" i="8" s="1"/>
  <c r="T277" i="8"/>
  <c r="T106" i="8"/>
  <c r="T195" i="8"/>
  <c r="T764" i="8"/>
  <c r="T422" i="8"/>
  <c r="W249" i="8"/>
  <c r="X249" i="8" s="1"/>
  <c r="T479" i="8"/>
  <c r="W853" i="8"/>
  <c r="X853" i="8" s="1"/>
  <c r="T131" i="8"/>
  <c r="W859" i="8"/>
  <c r="X859" i="8" s="1"/>
  <c r="T777" i="8"/>
  <c r="T359" i="8"/>
  <c r="T447" i="8"/>
  <c r="T966" i="8"/>
  <c r="T231" i="8"/>
  <c r="W571" i="8"/>
  <c r="X571" i="8" s="1"/>
  <c r="W573" i="8"/>
  <c r="X573" i="8" s="1"/>
  <c r="T291" i="8"/>
  <c r="W495" i="8"/>
  <c r="X495" i="8" s="1"/>
  <c r="T75" i="8"/>
  <c r="W593" i="8"/>
  <c r="X593" i="8" s="1"/>
  <c r="T402" i="8"/>
  <c r="T147" i="8"/>
  <c r="T1002" i="8"/>
  <c r="V6" i="8"/>
  <c r="T6" i="8"/>
  <c r="W624" i="8"/>
  <c r="X624" i="8" s="1"/>
  <c r="W706" i="8"/>
  <c r="X706" i="8" s="1"/>
  <c r="W622" i="8"/>
  <c r="X622" i="8" s="1"/>
  <c r="W139" i="8"/>
  <c r="X139" i="8" s="1"/>
  <c r="T773" i="8"/>
  <c r="W882" i="8"/>
  <c r="X882" i="8" s="1"/>
  <c r="W802" i="8"/>
  <c r="X802" i="8" s="1"/>
  <c r="W667" i="8"/>
  <c r="X667" i="8" s="1"/>
  <c r="W294" i="8"/>
  <c r="X294" i="8" s="1"/>
  <c r="T406" i="8"/>
  <c r="T155" i="8"/>
  <c r="W586" i="8"/>
  <c r="X586" i="8" s="1"/>
  <c r="T581" i="8"/>
  <c r="T752" i="8"/>
  <c r="T520" i="8"/>
  <c r="W142" i="8"/>
  <c r="X142" i="8" s="1"/>
  <c r="W454" i="8"/>
  <c r="X454" i="8" s="1"/>
  <c r="W84" i="8"/>
  <c r="X84" i="8" s="1"/>
  <c r="T721" i="8"/>
  <c r="T233" i="8"/>
  <c r="W612" i="8"/>
  <c r="X612" i="8" s="1"/>
  <c r="T295" i="8"/>
  <c r="T551" i="8"/>
  <c r="T370" i="8"/>
  <c r="T730" i="8"/>
  <c r="W716" i="8"/>
  <c r="X716" i="8" s="1"/>
  <c r="W967" i="8"/>
  <c r="X967" i="8" s="1"/>
  <c r="W752" i="8"/>
  <c r="X752" i="8" s="1"/>
  <c r="W102" i="8"/>
  <c r="X102" i="8" s="1"/>
  <c r="W958" i="8"/>
  <c r="X958" i="8" s="1"/>
  <c r="W540" i="8"/>
  <c r="X540" i="8" s="1"/>
  <c r="W520" i="8"/>
  <c r="X520" i="8" s="1"/>
  <c r="W153" i="8"/>
  <c r="X153" i="8" s="1"/>
  <c r="T538" i="8"/>
  <c r="T462" i="8"/>
  <c r="W905" i="8"/>
  <c r="X905" i="8" s="1"/>
  <c r="T650" i="8"/>
  <c r="T779" i="8"/>
  <c r="W58" i="8"/>
  <c r="X58" i="8" s="1"/>
  <c r="W507" i="8"/>
  <c r="X507" i="8" s="1"/>
  <c r="T739" i="8"/>
  <c r="W275" i="8"/>
  <c r="X275" i="8" s="1"/>
  <c r="T835" i="8"/>
  <c r="T874" i="8"/>
  <c r="T862" i="8"/>
  <c r="W434" i="8"/>
  <c r="X434" i="8" s="1"/>
  <c r="T912" i="8"/>
  <c r="W954" i="8"/>
  <c r="X954" i="8" s="1"/>
  <c r="W614" i="8"/>
  <c r="X614" i="8" s="1"/>
  <c r="T727" i="8"/>
  <c r="T331" i="8"/>
  <c r="T810" i="8"/>
  <c r="T338" i="8"/>
  <c r="T747" i="8"/>
  <c r="T162" i="8"/>
  <c r="T719" i="8"/>
  <c r="T325" i="8"/>
  <c r="T467" i="8"/>
  <c r="W418" i="8"/>
  <c r="X418" i="8" s="1"/>
  <c r="T549" i="8"/>
  <c r="T620" i="8"/>
  <c r="W739" i="8"/>
  <c r="X739" i="8" s="1"/>
  <c r="W517" i="8"/>
  <c r="X517" i="8" s="1"/>
  <c r="W912" i="8"/>
  <c r="X912" i="8" s="1"/>
  <c r="W863" i="8"/>
  <c r="X863" i="8" s="1"/>
  <c r="W485" i="8"/>
  <c r="X485" i="8" s="1"/>
  <c r="T278" i="8"/>
  <c r="W895" i="8"/>
  <c r="X895" i="8" s="1"/>
  <c r="W71" i="8"/>
  <c r="X71" i="8" s="1"/>
  <c r="T287" i="8"/>
  <c r="T142" i="8"/>
  <c r="T486" i="8"/>
  <c r="W438" i="8"/>
  <c r="X438" i="8" s="1"/>
  <c r="W765" i="8"/>
  <c r="X765" i="8" s="1"/>
  <c r="W158" i="8"/>
  <c r="X158" i="8" s="1"/>
  <c r="W498" i="8"/>
  <c r="X498" i="8" s="1"/>
  <c r="T872" i="8"/>
  <c r="T453" i="8"/>
  <c r="W183" i="8"/>
  <c r="X183" i="8" s="1"/>
  <c r="W561" i="8"/>
  <c r="X561" i="8" s="1"/>
  <c r="T228" i="8"/>
  <c r="W83" i="8"/>
  <c r="X83" i="8" s="1"/>
  <c r="T955" i="8"/>
  <c r="W178" i="8"/>
  <c r="X178" i="8" s="1"/>
  <c r="T451" i="8"/>
  <c r="W107" i="8"/>
  <c r="X107" i="8" s="1"/>
  <c r="T707" i="8"/>
  <c r="W347" i="8"/>
  <c r="X347" i="8" s="1"/>
  <c r="W198" i="8"/>
  <c r="X198" i="8" s="1"/>
  <c r="W663" i="8"/>
  <c r="X663" i="8" s="1"/>
  <c r="W938" i="8"/>
  <c r="X938" i="8" s="1"/>
  <c r="T652" i="8"/>
  <c r="W281" i="8"/>
  <c r="X281" i="8" s="1"/>
  <c r="W421" i="8"/>
  <c r="X421" i="8" s="1"/>
  <c r="W677" i="8"/>
  <c r="X677" i="8" s="1"/>
  <c r="W878" i="8"/>
  <c r="X878" i="8" s="1"/>
  <c r="T239" i="8"/>
  <c r="T414" i="8"/>
  <c r="W872" i="8"/>
  <c r="X872" i="8" s="1"/>
  <c r="T67" i="8"/>
  <c r="W941" i="8"/>
  <c r="X941" i="8" s="1"/>
  <c r="W999" i="8"/>
  <c r="X999" i="8" s="1"/>
  <c r="W399" i="8"/>
  <c r="X399" i="8" s="1"/>
  <c r="T692" i="8"/>
  <c r="W641" i="8"/>
  <c r="X641" i="8" s="1"/>
  <c r="W943" i="8"/>
  <c r="X943" i="8" s="1"/>
  <c r="T798" i="8"/>
  <c r="W782" i="8"/>
  <c r="X782" i="8" s="1"/>
  <c r="T1000" i="8"/>
  <c r="W887" i="8"/>
  <c r="X887" i="8" s="1"/>
  <c r="W891" i="8"/>
  <c r="X891" i="8" s="1"/>
  <c r="T584" i="8"/>
  <c r="W291" i="8"/>
  <c r="X291" i="8" s="1"/>
  <c r="T171" i="8"/>
  <c r="T839" i="8"/>
  <c r="W528" i="8"/>
  <c r="X528" i="8" s="1"/>
  <c r="W816" i="8"/>
  <c r="X816" i="8" s="1"/>
  <c r="T934" i="8"/>
  <c r="W327" i="8"/>
  <c r="X327" i="8" s="1"/>
  <c r="T411" i="8"/>
  <c r="T274" i="8"/>
  <c r="W155" i="8"/>
  <c r="X155" i="8" s="1"/>
  <c r="W678" i="8"/>
  <c r="X678" i="8" s="1"/>
  <c r="T383" i="8"/>
  <c r="W766" i="8"/>
  <c r="X766" i="8" s="1"/>
  <c r="W197" i="8"/>
  <c r="X197" i="8" s="1"/>
  <c r="T720" i="8"/>
  <c r="T51" i="8"/>
  <c r="T979" i="8"/>
  <c r="W231" i="8"/>
  <c r="X231" i="8" s="1"/>
  <c r="W509" i="8"/>
  <c r="X509" i="8" s="1"/>
  <c r="W430" i="8"/>
  <c r="X430" i="8" s="1"/>
  <c r="T863" i="8"/>
  <c r="T602" i="8"/>
  <c r="W503" i="8"/>
  <c r="X503" i="8" s="1"/>
  <c r="T830" i="8"/>
  <c r="W635" i="8"/>
  <c r="X635" i="8" s="1"/>
  <c r="T806" i="8"/>
  <c r="W647" i="8"/>
  <c r="X647" i="8" s="1"/>
  <c r="W302" i="8"/>
  <c r="X302" i="8" s="1"/>
  <c r="W403" i="8"/>
  <c r="X403" i="8" s="1"/>
  <c r="T954" i="8"/>
  <c r="T367" i="8"/>
  <c r="T62" i="8"/>
  <c r="W579" i="8"/>
  <c r="X579" i="8" s="1"/>
  <c r="T441" i="8"/>
  <c r="W692" i="8"/>
  <c r="X692" i="8" s="1"/>
  <c r="T743" i="8"/>
  <c r="W167" i="8"/>
  <c r="X167" i="8" s="1"/>
  <c r="T706" i="8"/>
  <c r="W978" i="8"/>
  <c r="X978" i="8" s="1"/>
  <c r="T905" i="8"/>
  <c r="T887" i="8"/>
  <c r="T803" i="8"/>
  <c r="T882" i="8"/>
  <c r="W229" i="8"/>
  <c r="X229" i="8" s="1"/>
  <c r="T455" i="8"/>
  <c r="W407" i="8"/>
  <c r="X407" i="8" s="1"/>
  <c r="W100" i="8"/>
  <c r="X100" i="8" s="1"/>
  <c r="W195" i="8"/>
  <c r="X195" i="8" s="1"/>
  <c r="W806" i="8"/>
  <c r="X806" i="8" s="1"/>
  <c r="T306" i="8"/>
  <c r="W775" i="8"/>
  <c r="X775" i="8" s="1"/>
  <c r="T758" i="8"/>
  <c r="W274" i="8"/>
  <c r="X274" i="8" s="1"/>
  <c r="W377" i="8"/>
  <c r="X377" i="8" s="1"/>
  <c r="W137" i="8"/>
  <c r="X137" i="8" s="1"/>
  <c r="T616" i="8"/>
  <c r="T960" i="8"/>
  <c r="T914" i="8"/>
  <c r="W383" i="8"/>
  <c r="X383" i="8" s="1"/>
  <c r="T927" i="8"/>
  <c r="W359" i="8"/>
  <c r="X359" i="8" s="1"/>
  <c r="W874" i="8"/>
  <c r="X874" i="8" s="1"/>
  <c r="T60" i="8"/>
  <c r="T47" i="8"/>
  <c r="W146" i="8"/>
  <c r="X146" i="8" s="1"/>
  <c r="W259" i="8"/>
  <c r="X259" i="8" s="1"/>
  <c r="T701" i="8"/>
  <c r="W742" i="8"/>
  <c r="X742" i="8" s="1"/>
  <c r="W62" i="8"/>
  <c r="X62" i="8" s="1"/>
  <c r="W343" i="8"/>
  <c r="X343" i="8" s="1"/>
  <c r="T756" i="8"/>
  <c r="W486" i="8"/>
  <c r="X486" i="8" s="1"/>
  <c r="T903" i="8"/>
  <c r="W653" i="8"/>
  <c r="X653" i="8" s="1"/>
  <c r="W94" i="8"/>
  <c r="X94" i="8" s="1"/>
  <c r="T133" i="8"/>
  <c r="W810" i="8"/>
  <c r="X810" i="8" s="1"/>
  <c r="T593" i="8"/>
  <c r="T877" i="8"/>
  <c r="W290" i="8"/>
  <c r="X290" i="8" s="1"/>
  <c r="T675" i="8"/>
  <c r="W419" i="8"/>
  <c r="X419" i="8" s="1"/>
  <c r="T930" i="8"/>
  <c r="T654" i="8"/>
  <c r="W969" i="8"/>
  <c r="X969" i="8" s="1"/>
  <c r="W515" i="8"/>
  <c r="X515" i="8" s="1"/>
  <c r="W992" i="8"/>
  <c r="X992" i="8" s="1"/>
  <c r="T42" i="8"/>
  <c r="T864" i="8"/>
  <c r="T827" i="8"/>
  <c r="W516" i="8"/>
  <c r="X516" i="8" s="1"/>
  <c r="T438" i="8"/>
  <c r="T54" i="8"/>
  <c r="T222" i="8"/>
  <c r="T950" i="8"/>
  <c r="W547" i="8"/>
  <c r="X547" i="8" s="1"/>
  <c r="T673" i="8"/>
  <c r="W591" i="8"/>
  <c r="X591" i="8" s="1"/>
  <c r="W764" i="8"/>
  <c r="X764" i="8" s="1"/>
  <c r="T111" i="8"/>
  <c r="W375" i="8"/>
  <c r="X375" i="8" s="1"/>
  <c r="T174" i="8"/>
  <c r="W927" i="8"/>
  <c r="X927" i="8" s="1"/>
  <c r="W750" i="8"/>
  <c r="X750" i="8" s="1"/>
  <c r="T415" i="8"/>
  <c r="T183" i="8"/>
  <c r="W447" i="8"/>
  <c r="X447" i="8" s="1"/>
  <c r="T791" i="8"/>
  <c r="W926" i="8"/>
  <c r="X926" i="8" s="1"/>
  <c r="T561" i="8"/>
  <c r="T951" i="8"/>
  <c r="W133" i="8"/>
  <c r="X133" i="8" s="1"/>
  <c r="T548" i="8"/>
  <c r="T656" i="8"/>
  <c r="T767" i="8"/>
  <c r="W467" i="8"/>
  <c r="X467" i="8" s="1"/>
  <c r="T587" i="8"/>
  <c r="W675" i="8"/>
  <c r="X675" i="8" s="1"/>
  <c r="T923" i="8"/>
  <c r="W930" i="8"/>
  <c r="X930" i="8" s="1"/>
  <c r="T648" i="8"/>
  <c r="T58" i="8"/>
  <c r="T153" i="8"/>
  <c r="W42" i="8"/>
  <c r="X42" i="8" s="1"/>
  <c r="W864" i="8"/>
  <c r="X864" i="8" s="1"/>
  <c r="T275" i="8"/>
  <c r="W827" i="8"/>
  <c r="X827" i="8" s="1"/>
  <c r="T68" i="8"/>
  <c r="W9" i="8"/>
  <c r="X9" i="8" s="1"/>
  <c r="W695" i="8"/>
  <c r="X695" i="8" s="1"/>
  <c r="W718" i="8"/>
  <c r="X718" i="8" s="1"/>
  <c r="W165" i="8"/>
  <c r="X165" i="8" s="1"/>
  <c r="W95" i="8"/>
  <c r="X95" i="8" s="1"/>
  <c r="W726" i="8"/>
  <c r="X726" i="8" s="1"/>
  <c r="T564" i="8"/>
  <c r="W79" i="8"/>
  <c r="X79" i="8" s="1"/>
  <c r="W542" i="8"/>
  <c r="X542" i="8" s="1"/>
  <c r="T807" i="8"/>
  <c r="T281" i="8"/>
  <c r="W737" i="8"/>
  <c r="X737" i="8" s="1"/>
  <c r="W114" i="8"/>
  <c r="X114" i="8" s="1"/>
  <c r="W861" i="8"/>
  <c r="X861" i="8" s="1"/>
  <c r="T421" i="8"/>
  <c r="W657" i="8"/>
  <c r="X657" i="8" s="1"/>
  <c r="W127" i="8"/>
  <c r="X127" i="8" s="1"/>
  <c r="W914" i="8"/>
  <c r="X914" i="8" s="1"/>
  <c r="T655" i="8"/>
  <c r="T748" i="8"/>
  <c r="W581" i="8"/>
  <c r="X581" i="8" s="1"/>
  <c r="W164" i="8"/>
  <c r="X164" i="8" s="1"/>
  <c r="T197" i="8"/>
  <c r="T434" i="8"/>
  <c r="T259" i="8"/>
  <c r="T403" i="8"/>
  <c r="W453" i="8"/>
  <c r="X453" i="8" s="1"/>
  <c r="W514" i="8"/>
  <c r="X514" i="8" s="1"/>
  <c r="W557" i="8"/>
  <c r="X557" i="8" s="1"/>
  <c r="T102" i="8"/>
  <c r="V25" i="8"/>
  <c r="W25" i="8" s="1"/>
  <c r="X25" i="8" s="1"/>
  <c r="W110" i="8"/>
  <c r="X110" i="8" s="1"/>
  <c r="W311" i="8"/>
  <c r="X311" i="8" s="1"/>
  <c r="W566" i="8"/>
  <c r="X566" i="8" s="1"/>
  <c r="W617" i="8"/>
  <c r="X617" i="8" s="1"/>
  <c r="T926" i="8"/>
  <c r="W318" i="8"/>
  <c r="X318" i="8" s="1"/>
  <c r="T699" i="8"/>
  <c r="W822" i="8"/>
  <c r="X822" i="8" s="1"/>
  <c r="T596" i="8"/>
  <c r="T94" i="8"/>
  <c r="W214" i="8"/>
  <c r="X214" i="8" s="1"/>
  <c r="T782" i="8"/>
  <c r="W345" i="8"/>
  <c r="X345" i="8" s="1"/>
  <c r="T866" i="8"/>
  <c r="T334" i="8"/>
  <c r="T522" i="8"/>
  <c r="W560" i="8"/>
  <c r="X560" i="8" s="1"/>
  <c r="W235" i="8"/>
  <c r="X235" i="8" s="1"/>
  <c r="T339" i="8"/>
  <c r="W674" i="8"/>
  <c r="X674" i="8" s="1"/>
  <c r="T802" i="8"/>
  <c r="W763" i="8"/>
  <c r="X763" i="8" s="1"/>
  <c r="W451" i="8"/>
  <c r="X451" i="8" s="1"/>
  <c r="W902" i="8"/>
  <c r="X902" i="8" s="1"/>
  <c r="W946" i="8"/>
  <c r="X946" i="8" s="1"/>
  <c r="T590" i="8"/>
  <c r="W645" i="8"/>
  <c r="X645" i="8" s="1"/>
  <c r="T405" i="8"/>
  <c r="W712" i="8"/>
  <c r="X712" i="8" s="1"/>
  <c r="T636" i="8"/>
  <c r="W171" i="8"/>
  <c r="X171" i="8" s="1"/>
  <c r="T481" i="8"/>
  <c r="T837" i="8"/>
  <c r="T896" i="8"/>
  <c r="T639" i="8"/>
  <c r="W297" i="8"/>
  <c r="X297" i="8" s="1"/>
  <c r="W707" i="8"/>
  <c r="X707" i="8" s="1"/>
  <c r="T873" i="8"/>
  <c r="T527" i="8"/>
  <c r="T724" i="8"/>
  <c r="T43" i="8"/>
  <c r="T715" i="8"/>
  <c r="T90" i="8"/>
  <c r="T735" i="8"/>
  <c r="T775" i="8"/>
  <c r="T686" i="8"/>
  <c r="T771" i="8"/>
  <c r="W815" i="8"/>
  <c r="X815" i="8" s="1"/>
  <c r="T350" i="8"/>
  <c r="W254" i="8"/>
  <c r="X254" i="8" s="1"/>
  <c r="T737" i="8"/>
  <c r="W655" i="8"/>
  <c r="X655" i="8" s="1"/>
  <c r="T78" i="8"/>
  <c r="W748" i="8"/>
  <c r="X748" i="8" s="1"/>
  <c r="T637" i="8"/>
  <c r="T557" i="8"/>
  <c r="W567" i="8"/>
  <c r="X567" i="8" s="1"/>
  <c r="T135" i="8"/>
  <c r="W559" i="8"/>
  <c r="X559" i="8" s="1"/>
  <c r="T644" i="8"/>
  <c r="W866" i="8"/>
  <c r="X866" i="8" s="1"/>
  <c r="W334" i="8"/>
  <c r="X334" i="8" s="1"/>
  <c r="T618" i="8"/>
  <c r="T700" i="8"/>
  <c r="T560" i="8"/>
  <c r="T235" i="8"/>
  <c r="T163" i="8"/>
  <c r="T674" i="8"/>
  <c r="W834" i="8"/>
  <c r="X834" i="8" s="1"/>
  <c r="T667" i="8"/>
  <c r="W162" i="8"/>
  <c r="X162" i="8" s="1"/>
  <c r="T795" i="8"/>
  <c r="W590" i="8"/>
  <c r="X590" i="8" s="1"/>
  <c r="W691" i="8"/>
  <c r="X691" i="8" s="1"/>
  <c r="T179" i="8"/>
  <c r="T986" i="8"/>
  <c r="W837" i="8"/>
  <c r="X837" i="8" s="1"/>
  <c r="W913" i="8"/>
  <c r="X913" i="8" s="1"/>
  <c r="W639" i="8"/>
  <c r="X639" i="8" s="1"/>
  <c r="T74" i="8"/>
  <c r="T242" i="8"/>
  <c r="T890" i="8"/>
  <c r="W724" i="8"/>
  <c r="X724" i="8" s="1"/>
  <c r="W715" i="8"/>
  <c r="X715" i="8" s="1"/>
  <c r="T517" i="8"/>
  <c r="W934" i="8"/>
  <c r="X934" i="8" s="1"/>
  <c r="T494" i="8"/>
  <c r="T319" i="8"/>
  <c r="T663" i="8"/>
  <c r="W86" i="8"/>
  <c r="X86" i="8" s="1"/>
  <c r="W771" i="8"/>
  <c r="X771" i="8" s="1"/>
  <c r="T670" i="8"/>
  <c r="W652" i="8"/>
  <c r="X652" i="8" s="1"/>
  <c r="T335" i="8"/>
  <c r="T247" i="8"/>
  <c r="T572" i="8"/>
  <c r="T550" i="8"/>
  <c r="T254" i="8"/>
  <c r="T855" i="8"/>
  <c r="W411" i="8"/>
  <c r="X411" i="8" s="1"/>
  <c r="W922" i="8"/>
  <c r="X922" i="8" s="1"/>
  <c r="T366" i="8"/>
  <c r="T678" i="8"/>
  <c r="W734" i="8"/>
  <c r="X734" i="8" s="1"/>
  <c r="W730" i="8"/>
  <c r="X730" i="8" s="1"/>
  <c r="T302" i="8"/>
  <c r="T118" i="8"/>
  <c r="W78" i="8"/>
  <c r="X78" i="8" s="1"/>
  <c r="W543" i="8"/>
  <c r="X543" i="8" s="1"/>
  <c r="W174" i="8"/>
  <c r="X174" i="8" s="1"/>
  <c r="T390" i="8"/>
  <c r="W720" i="8"/>
  <c r="X720" i="8" s="1"/>
  <c r="T309" i="8"/>
  <c r="T483" i="8"/>
  <c r="W637" i="8"/>
  <c r="X637" i="8" s="1"/>
  <c r="W790" i="8"/>
  <c r="X790" i="8" s="1"/>
  <c r="T634" i="8"/>
  <c r="W710" i="8"/>
  <c r="X710" i="8" s="1"/>
  <c r="W367" i="8"/>
  <c r="X367" i="8" s="1"/>
  <c r="T63" i="8"/>
  <c r="W134" i="8"/>
  <c r="X134" i="8" s="1"/>
  <c r="T556" i="8"/>
  <c r="W287" i="8"/>
  <c r="X287" i="8" s="1"/>
  <c r="W756" i="8"/>
  <c r="X756" i="8" s="1"/>
  <c r="T641" i="8"/>
  <c r="T303" i="8"/>
  <c r="T653" i="8"/>
  <c r="T215" i="8"/>
  <c r="W951" i="8"/>
  <c r="X951" i="8" s="1"/>
  <c r="T446" i="8"/>
  <c r="W743" i="8"/>
  <c r="X743" i="8" s="1"/>
  <c r="T167" i="8"/>
  <c r="T679" i="8"/>
  <c r="W644" i="8"/>
  <c r="X644" i="8" s="1"/>
  <c r="T482" i="8"/>
  <c r="T373" i="8"/>
  <c r="T219" i="8"/>
  <c r="T267" i="8"/>
  <c r="W618" i="8"/>
  <c r="X618" i="8" s="1"/>
  <c r="W700" i="8"/>
  <c r="X700" i="8" s="1"/>
  <c r="T531" i="8"/>
  <c r="W379" i="8"/>
  <c r="X379" i="8" s="1"/>
  <c r="W800" i="8"/>
  <c r="X800" i="8" s="1"/>
  <c r="T122" i="8"/>
  <c r="T894" i="8"/>
  <c r="T229" i="8"/>
  <c r="W163" i="8"/>
  <c r="X163" i="8" s="1"/>
  <c r="T571" i="8"/>
  <c r="W455" i="8"/>
  <c r="X455" i="8" s="1"/>
  <c r="T573" i="8"/>
  <c r="W149" i="8"/>
  <c r="X149" i="8" s="1"/>
  <c r="W106" i="8"/>
  <c r="X106" i="8" s="1"/>
  <c r="T450" i="8"/>
  <c r="T485" i="8"/>
  <c r="T322" i="8"/>
  <c r="T969" i="8"/>
  <c r="T676" i="8"/>
  <c r="W179" i="8"/>
  <c r="X179" i="8" s="1"/>
  <c r="W74" i="8"/>
  <c r="X74" i="8" s="1"/>
  <c r="T1001" i="8"/>
  <c r="W839" i="8"/>
  <c r="X839" i="8" s="1"/>
  <c r="W890" i="8"/>
  <c r="X890" i="8" s="1"/>
  <c r="T918" i="8"/>
  <c r="W169" i="8"/>
  <c r="X169" i="8" s="1"/>
  <c r="T528" i="8"/>
  <c r="T258" i="8"/>
  <c r="W539" i="8"/>
  <c r="X539" i="8" s="1"/>
  <c r="T749" i="8"/>
  <c r="W494" i="8"/>
  <c r="X494" i="8" s="1"/>
  <c r="T762" i="8"/>
  <c r="T198" i="8"/>
  <c r="T158" i="8"/>
  <c r="T983" i="8"/>
  <c r="W670" i="8"/>
  <c r="X670" i="8" s="1"/>
  <c r="W247" i="8"/>
  <c r="X247" i="8" s="1"/>
  <c r="W673" i="8"/>
  <c r="X673" i="8" s="1"/>
  <c r="T558" i="8"/>
  <c r="W671" i="8"/>
  <c r="X671" i="8" s="1"/>
  <c r="W659" i="8"/>
  <c r="X659" i="8" s="1"/>
  <c r="T327" i="8"/>
  <c r="W855" i="8"/>
  <c r="X855" i="8" s="1"/>
  <c r="T689" i="8"/>
  <c r="W226" i="8"/>
  <c r="X226" i="8" s="1"/>
  <c r="T493" i="8"/>
  <c r="T498" i="8"/>
  <c r="W616" i="8"/>
  <c r="X616" i="8" s="1"/>
  <c r="W366" i="8"/>
  <c r="X366" i="8" s="1"/>
  <c r="T734" i="8"/>
  <c r="T660" i="8"/>
  <c r="T603" i="8"/>
  <c r="W310" i="8"/>
  <c r="X310" i="8" s="1"/>
  <c r="T286" i="8"/>
  <c r="T71" i="8"/>
  <c r="T358" i="8"/>
  <c r="W239" i="8"/>
  <c r="X239" i="8" s="1"/>
  <c r="T871" i="8"/>
  <c r="T705" i="8"/>
  <c r="W201" i="8"/>
  <c r="X201" i="8" s="1"/>
  <c r="W309" i="8"/>
  <c r="X309" i="8" s="1"/>
  <c r="T869" i="8"/>
  <c r="T245" i="8"/>
  <c r="T958" i="8"/>
  <c r="W182" i="8"/>
  <c r="X182" i="8" s="1"/>
  <c r="W821" i="8"/>
  <c r="X821" i="8" s="1"/>
  <c r="T199" i="8"/>
  <c r="T853" i="8"/>
  <c r="T341" i="8"/>
  <c r="W441" i="8"/>
  <c r="X441" i="8" s="1"/>
  <c r="T943" i="8"/>
  <c r="T886" i="8"/>
  <c r="T454" i="8"/>
  <c r="W219" i="8"/>
  <c r="X219" i="8" s="1"/>
  <c r="T784" i="8"/>
  <c r="T978" i="8"/>
  <c r="W955" i="8"/>
  <c r="X955" i="8" s="1"/>
  <c r="W602" i="8"/>
  <c r="X602" i="8" s="1"/>
  <c r="W548" i="8"/>
  <c r="X548" i="8" s="1"/>
  <c r="T175" i="8"/>
  <c r="W267" i="8"/>
  <c r="X267" i="8" s="1"/>
  <c r="W374" i="8"/>
  <c r="X374" i="8" s="1"/>
  <c r="W656" i="8"/>
  <c r="X656" i="8" s="1"/>
  <c r="T249" i="8"/>
  <c r="W122" i="8"/>
  <c r="X122" i="8" s="1"/>
  <c r="T885" i="8"/>
  <c r="W894" i="8"/>
  <c r="X894" i="8" s="1"/>
  <c r="T283" i="8"/>
  <c r="W606" i="8"/>
  <c r="X606" i="8" s="1"/>
  <c r="W315" i="8"/>
  <c r="X315" i="8" s="1"/>
  <c r="T611" i="8"/>
  <c r="W620" i="8"/>
  <c r="X620" i="8" s="1"/>
  <c r="T463" i="8"/>
  <c r="W450" i="8"/>
  <c r="X450" i="8" s="1"/>
  <c r="W322" i="8"/>
  <c r="X322" i="8" s="1"/>
  <c r="W479" i="8"/>
  <c r="X479" i="8" s="1"/>
  <c r="W676" i="8"/>
  <c r="X676" i="8" s="1"/>
  <c r="T744" i="8"/>
  <c r="T465" i="8"/>
  <c r="T475" i="8"/>
  <c r="T838" i="8"/>
  <c r="T867" i="8"/>
  <c r="W1001" i="8"/>
  <c r="X1001" i="8" s="1"/>
  <c r="T612" i="8"/>
  <c r="W918" i="8"/>
  <c r="X918" i="8" s="1"/>
  <c r="W262" i="8"/>
  <c r="X262" i="8" s="1"/>
  <c r="W551" i="8"/>
  <c r="X551" i="8" s="1"/>
  <c r="T938" i="8"/>
  <c r="T895" i="8"/>
  <c r="T165" i="8"/>
  <c r="T95" i="8"/>
  <c r="T647" i="8"/>
  <c r="W406" i="8"/>
  <c r="X406" i="8" s="1"/>
  <c r="T79" i="8"/>
  <c r="W558" i="8"/>
  <c r="X558" i="8" s="1"/>
  <c r="W76" i="8"/>
  <c r="X76" i="8" s="1"/>
  <c r="W497" i="8"/>
  <c r="X497" i="8" s="1"/>
  <c r="T861" i="8"/>
  <c r="W493" i="8"/>
  <c r="X493" i="8" s="1"/>
  <c r="W960" i="8"/>
  <c r="X960" i="8" s="1"/>
  <c r="W510" i="8"/>
  <c r="X510" i="8" s="1"/>
  <c r="W47" i="8"/>
  <c r="X47" i="8" s="1"/>
  <c r="W358" i="8"/>
  <c r="X358" i="8" s="1"/>
  <c r="T586" i="8"/>
  <c r="T470" i="8"/>
  <c r="T164" i="8"/>
  <c r="W705" i="8"/>
  <c r="X705" i="8" s="1"/>
  <c r="W529" i="8"/>
  <c r="X529" i="8" s="1"/>
  <c r="W513" i="8"/>
  <c r="X513" i="8" s="1"/>
  <c r="T190" i="8"/>
  <c r="T614" i="8"/>
  <c r="T110" i="8"/>
  <c r="W979" i="8"/>
  <c r="X979" i="8" s="1"/>
  <c r="T579" i="8"/>
  <c r="T318" i="8"/>
  <c r="W199" i="8"/>
  <c r="X199" i="8" s="1"/>
  <c r="T430" i="8"/>
  <c r="T624" i="8"/>
  <c r="T487" i="8"/>
  <c r="W798" i="8"/>
  <c r="X798" i="8" s="1"/>
  <c r="T214" i="8"/>
  <c r="W886" i="8"/>
  <c r="X886" i="8" s="1"/>
  <c r="T592" i="8"/>
  <c r="T345" i="8"/>
  <c r="T770" i="8"/>
  <c r="W175" i="8"/>
  <c r="X175" i="8" s="1"/>
  <c r="T783" i="8"/>
  <c r="W767" i="8"/>
  <c r="X767" i="8" s="1"/>
  <c r="W425" i="8"/>
  <c r="X425" i="8" s="1"/>
  <c r="W885" i="8"/>
  <c r="X885" i="8" s="1"/>
  <c r="T627" i="8"/>
  <c r="W587" i="8"/>
  <c r="X587" i="8" s="1"/>
  <c r="T797" i="8"/>
  <c r="W682" i="8"/>
  <c r="X682" i="8" s="1"/>
  <c r="T763" i="8"/>
  <c r="W721" i="8"/>
  <c r="X721" i="8" s="1"/>
  <c r="T357" i="8"/>
  <c r="W588" i="8"/>
  <c r="X588" i="8" s="1"/>
  <c r="T645" i="8"/>
  <c r="T525" i="8"/>
  <c r="T563" i="8"/>
  <c r="W744" i="8"/>
  <c r="X744" i="8" s="1"/>
  <c r="W475" i="8"/>
  <c r="X475" i="8" s="1"/>
  <c r="W838" i="8"/>
  <c r="X838" i="8" s="1"/>
  <c r="T44" i="8"/>
  <c r="W873" i="8"/>
  <c r="X873" i="8" s="1"/>
  <c r="T82" i="8"/>
  <c r="T816" i="8"/>
  <c r="W898" i="8"/>
  <c r="X898" i="8" s="1"/>
  <c r="T708" i="8"/>
  <c r="T718" i="8"/>
  <c r="T159" i="8"/>
  <c r="T210" i="8"/>
  <c r="W835" i="8"/>
  <c r="X835" i="8" s="1"/>
  <c r="T347" i="8"/>
  <c r="T307" i="8"/>
  <c r="W82" i="8"/>
  <c r="X82" i="8" s="1"/>
  <c r="T898" i="8"/>
  <c r="V657" i="4"/>
  <c r="T657" i="4"/>
  <c r="T782" i="4"/>
  <c r="W525" i="4"/>
  <c r="X525" i="4" s="1"/>
  <c r="T939" i="4"/>
  <c r="T307" i="4"/>
  <c r="W180" i="4"/>
  <c r="X180" i="4" s="1"/>
  <c r="T225" i="4"/>
  <c r="W653" i="4"/>
  <c r="X653" i="4" s="1"/>
  <c r="T338" i="4"/>
  <c r="T643" i="4"/>
  <c r="W868" i="4"/>
  <c r="X868" i="4" s="1"/>
  <c r="T168" i="4"/>
  <c r="T535" i="4"/>
  <c r="W262" i="4"/>
  <c r="X262" i="4" s="1"/>
  <c r="T145" i="4"/>
  <c r="T130" i="4"/>
  <c r="W980" i="4"/>
  <c r="X980" i="4" s="1"/>
  <c r="T347" i="4"/>
  <c r="W690" i="4"/>
  <c r="X690" i="4" s="1"/>
  <c r="W547" i="4"/>
  <c r="X547" i="4" s="1"/>
  <c r="T596" i="4"/>
  <c r="W874" i="4"/>
  <c r="X874" i="4" s="1"/>
  <c r="W413" i="4"/>
  <c r="X413" i="4" s="1"/>
  <c r="T278" i="4"/>
  <c r="T988" i="4"/>
  <c r="W965" i="4"/>
  <c r="X965" i="4" s="1"/>
  <c r="W828" i="4"/>
  <c r="X828" i="4" s="1"/>
  <c r="T906" i="4"/>
  <c r="W895" i="4"/>
  <c r="X895" i="4" s="1"/>
  <c r="T65" i="4"/>
  <c r="T585" i="4"/>
  <c r="T375" i="4"/>
  <c r="T881" i="4"/>
  <c r="W619" i="4"/>
  <c r="X619" i="4" s="1"/>
  <c r="W609" i="4"/>
  <c r="X609" i="4" s="1"/>
  <c r="T932" i="4"/>
  <c r="T374" i="4"/>
  <c r="W97" i="4"/>
  <c r="X97" i="4" s="1"/>
  <c r="T430" i="4"/>
  <c r="T704" i="4"/>
  <c r="T451" i="4"/>
  <c r="W258" i="4"/>
  <c r="X258" i="4" s="1"/>
  <c r="T956" i="4"/>
  <c r="V702" i="4"/>
  <c r="T702" i="4"/>
  <c r="V333" i="4"/>
  <c r="T333" i="4"/>
  <c r="V294" i="4"/>
  <c r="W294" i="4" s="1"/>
  <c r="X294" i="4" s="1"/>
  <c r="T294" i="4"/>
  <c r="T511" i="4"/>
  <c r="V581" i="4"/>
  <c r="T581" i="4"/>
  <c r="V139" i="4"/>
  <c r="T139" i="4"/>
  <c r="V919" i="4"/>
  <c r="T919" i="4"/>
  <c r="V756" i="4"/>
  <c r="T756" i="4"/>
  <c r="W782" i="4"/>
  <c r="X782" i="4" s="1"/>
  <c r="T650" i="4"/>
  <c r="T567" i="4"/>
  <c r="W191" i="4"/>
  <c r="X191" i="4" s="1"/>
  <c r="T888" i="4"/>
  <c r="W130" i="4"/>
  <c r="X130" i="4" s="1"/>
  <c r="T809" i="4"/>
  <c r="W438" i="4"/>
  <c r="X438" i="4" s="1"/>
  <c r="T810" i="4"/>
  <c r="W28" i="4"/>
  <c r="X28" i="4" s="1"/>
  <c r="T298" i="4"/>
  <c r="T687" i="4"/>
  <c r="W278" i="4"/>
  <c r="X278" i="4" s="1"/>
  <c r="T722" i="4"/>
  <c r="T460" i="4"/>
  <c r="T844" i="4"/>
  <c r="T682" i="4"/>
  <c r="T340" i="4"/>
  <c r="T696" i="4"/>
  <c r="T116" i="4"/>
  <c r="T369" i="4"/>
  <c r="W747" i="4"/>
  <c r="X747" i="4" s="1"/>
  <c r="W938" i="4"/>
  <c r="X938" i="4" s="1"/>
  <c r="T9" i="4"/>
  <c r="T631" i="4"/>
  <c r="T823" i="4"/>
  <c r="W430" i="4"/>
  <c r="X430" i="4" s="1"/>
  <c r="T748" i="4"/>
  <c r="W435" i="4"/>
  <c r="X435" i="4" s="1"/>
  <c r="V560" i="4"/>
  <c r="T560" i="4"/>
  <c r="V879" i="4"/>
  <c r="T879" i="4"/>
  <c r="V974" i="4"/>
  <c r="T974" i="4"/>
  <c r="V759" i="4"/>
  <c r="T759" i="4"/>
  <c r="V296" i="4"/>
  <c r="T296" i="4"/>
  <c r="V885" i="4"/>
  <c r="T885" i="4"/>
  <c r="V299" i="4"/>
  <c r="T299" i="4"/>
  <c r="V990" i="4"/>
  <c r="T990" i="4"/>
  <c r="T300" i="4"/>
  <c r="T659" i="4"/>
  <c r="T674" i="4"/>
  <c r="W996" i="4"/>
  <c r="X996" i="4" s="1"/>
  <c r="W650" i="4"/>
  <c r="X650" i="4" s="1"/>
  <c r="T156" i="4"/>
  <c r="W783" i="4"/>
  <c r="X783" i="4" s="1"/>
  <c r="T59" i="4"/>
  <c r="T751" i="4"/>
  <c r="W454" i="4"/>
  <c r="X454" i="4" s="1"/>
  <c r="T594" i="4"/>
  <c r="T151" i="4"/>
  <c r="W789" i="4"/>
  <c r="X789" i="4" s="1"/>
  <c r="T191" i="4"/>
  <c r="W809" i="4"/>
  <c r="X809" i="4" s="1"/>
  <c r="T946" i="4"/>
  <c r="W298" i="4"/>
  <c r="X298" i="4" s="1"/>
  <c r="T528" i="4"/>
  <c r="T635" i="4"/>
  <c r="W714" i="4"/>
  <c r="X714" i="4" s="1"/>
  <c r="T856" i="4"/>
  <c r="T252" i="4"/>
  <c r="T768" i="4"/>
  <c r="W395" i="4"/>
  <c r="X395" i="4" s="1"/>
  <c r="W460" i="4"/>
  <c r="X460" i="4" s="1"/>
  <c r="T371" i="4"/>
  <c r="T658" i="4"/>
  <c r="W682" i="4"/>
  <c r="X682" i="4" s="1"/>
  <c r="W340" i="4"/>
  <c r="X340" i="4" s="1"/>
  <c r="W116" i="4"/>
  <c r="X116" i="4" s="1"/>
  <c r="T978" i="4"/>
  <c r="T411" i="4"/>
  <c r="T618" i="4"/>
  <c r="T297" i="4"/>
  <c r="T800" i="4"/>
  <c r="W608" i="4"/>
  <c r="X608" i="4" s="1"/>
  <c r="W538" i="4"/>
  <c r="X538" i="4" s="1"/>
  <c r="T507" i="4"/>
  <c r="W667" i="4"/>
  <c r="X667" i="4" s="1"/>
  <c r="T185" i="4"/>
  <c r="T301" i="4"/>
  <c r="W23" i="4"/>
  <c r="X23" i="4" s="1"/>
  <c r="W631" i="4"/>
  <c r="X631" i="4" s="1"/>
  <c r="T186" i="4"/>
  <c r="T174" i="4"/>
  <c r="W319" i="4"/>
  <c r="X319" i="4" s="1"/>
  <c r="T355" i="4"/>
  <c r="V847" i="4"/>
  <c r="T847" i="4"/>
  <c r="V424" i="4"/>
  <c r="T424" i="4"/>
  <c r="V750" i="4"/>
  <c r="T750" i="4"/>
  <c r="V29" i="4"/>
  <c r="T29" i="4"/>
  <c r="V84" i="4"/>
  <c r="T84" i="4"/>
  <c r="V321" i="4"/>
  <c r="T321" i="4"/>
  <c r="V397" i="4"/>
  <c r="T397" i="4"/>
  <c r="W978" i="4"/>
  <c r="X978" i="4" s="1"/>
  <c r="W411" i="4"/>
  <c r="X411" i="4" s="1"/>
  <c r="W618" i="4"/>
  <c r="X618" i="4" s="1"/>
  <c r="W297" i="4"/>
  <c r="X297" i="4" s="1"/>
  <c r="T319" i="4"/>
  <c r="V154" i="4"/>
  <c r="T154" i="4"/>
  <c r="V49" i="4"/>
  <c r="T49" i="4"/>
  <c r="V415" i="4"/>
  <c r="T415" i="4"/>
  <c r="V159" i="4"/>
  <c r="T159" i="4"/>
  <c r="V848" i="4"/>
  <c r="T848" i="4"/>
  <c r="V735" i="4"/>
  <c r="T735" i="4"/>
  <c r="V327" i="4"/>
  <c r="T327" i="4"/>
  <c r="V510" i="4"/>
  <c r="T510" i="4"/>
  <c r="T523" i="4"/>
  <c r="T256" i="4"/>
  <c r="T137" i="4"/>
  <c r="W552" i="4"/>
  <c r="X552" i="4" s="1"/>
  <c r="T678" i="4"/>
  <c r="W392" i="4"/>
  <c r="X392" i="4" s="1"/>
  <c r="T17" i="4"/>
  <c r="T428" i="4"/>
  <c r="T91" i="4"/>
  <c r="T527" i="4"/>
  <c r="W546" i="4"/>
  <c r="X546" i="4" s="1"/>
  <c r="V127" i="4"/>
  <c r="T127" i="4"/>
  <c r="V42" i="4"/>
  <c r="T42" i="4"/>
  <c r="V792" i="4"/>
  <c r="T792" i="4"/>
  <c r="V685" i="4"/>
  <c r="T685" i="4"/>
  <c r="T912" i="4"/>
  <c r="T359" i="4"/>
  <c r="W256" i="4"/>
  <c r="X256" i="4" s="1"/>
  <c r="T412" i="4"/>
  <c r="T15" i="4"/>
  <c r="W406" i="4"/>
  <c r="X406" i="4" s="1"/>
  <c r="T124" i="4"/>
  <c r="W17" i="4"/>
  <c r="X17" i="4" s="1"/>
  <c r="T314" i="4"/>
  <c r="W238" i="4"/>
  <c r="X238" i="4" s="1"/>
  <c r="W428" i="4"/>
  <c r="X428" i="4" s="1"/>
  <c r="W266" i="4"/>
  <c r="X266" i="4" s="1"/>
  <c r="W91" i="4"/>
  <c r="X91" i="4" s="1"/>
  <c r="T37" i="4"/>
  <c r="T289" i="4"/>
  <c r="T80" i="4"/>
  <c r="T345" i="4"/>
  <c r="T477" i="4"/>
  <c r="T516" i="4"/>
  <c r="T563" i="4"/>
  <c r="T473" i="4"/>
  <c r="T335" i="4"/>
  <c r="T925" i="4"/>
  <c r="T498" i="4"/>
  <c r="T292" i="4"/>
  <c r="T940" i="4"/>
  <c r="T893" i="4"/>
  <c r="T719" i="4"/>
  <c r="T652" i="4"/>
  <c r="T872" i="4"/>
  <c r="T293" i="4"/>
  <c r="T493" i="4"/>
  <c r="T70" i="4"/>
  <c r="T725" i="4"/>
  <c r="T575" i="4"/>
  <c r="T346" i="4"/>
  <c r="W492" i="4"/>
  <c r="X492" i="4" s="1"/>
  <c r="T784" i="4"/>
  <c r="W157" i="4"/>
  <c r="X157" i="4" s="1"/>
  <c r="T549" i="4"/>
  <c r="T605" i="4"/>
  <c r="V742" i="4"/>
  <c r="T742" i="4"/>
  <c r="V334" i="4"/>
  <c r="T334" i="4"/>
  <c r="V105" i="4"/>
  <c r="T105" i="4"/>
  <c r="V368" i="4"/>
  <c r="T368" i="4"/>
  <c r="V832" i="4"/>
  <c r="T832" i="4"/>
  <c r="T525" i="4"/>
  <c r="W912" i="4"/>
  <c r="X912" i="4" s="1"/>
  <c r="W22" i="4"/>
  <c r="X22" i="4" s="1"/>
  <c r="T394" i="4"/>
  <c r="W984" i="4"/>
  <c r="X984" i="4" s="1"/>
  <c r="W412" i="4"/>
  <c r="X412" i="4" s="1"/>
  <c r="W124" i="4"/>
  <c r="X124" i="4" s="1"/>
  <c r="T868" i="4"/>
  <c r="W377" i="4"/>
  <c r="X377" i="4" s="1"/>
  <c r="T980" i="4"/>
  <c r="T930" i="4"/>
  <c r="T547" i="4"/>
  <c r="T842" i="4"/>
  <c r="W289" i="4"/>
  <c r="X289" i="4" s="1"/>
  <c r="T413" i="4"/>
  <c r="W875" i="4"/>
  <c r="X875" i="4" s="1"/>
  <c r="W345" i="4"/>
  <c r="X345" i="4" s="1"/>
  <c r="W707" i="4"/>
  <c r="X707" i="4" s="1"/>
  <c r="W516" i="4"/>
  <c r="X516" i="4" s="1"/>
  <c r="T332" i="4"/>
  <c r="W745" i="4"/>
  <c r="X745" i="4" s="1"/>
  <c r="W563" i="4"/>
  <c r="X563" i="4" s="1"/>
  <c r="T755" i="4"/>
  <c r="T965" i="4"/>
  <c r="T828" i="4"/>
  <c r="W335" i="4"/>
  <c r="X335" i="4" s="1"/>
  <c r="T895" i="4"/>
  <c r="W66" i="4"/>
  <c r="X66" i="4" s="1"/>
  <c r="W498" i="4"/>
  <c r="X498" i="4" s="1"/>
  <c r="W195" i="4"/>
  <c r="X195" i="4" s="1"/>
  <c r="T496" i="4"/>
  <c r="W403" i="4"/>
  <c r="X403" i="4" s="1"/>
  <c r="W931" i="4"/>
  <c r="X931" i="4" s="1"/>
  <c r="W652" i="4"/>
  <c r="X652" i="4" s="1"/>
  <c r="W872" i="4"/>
  <c r="X872" i="4" s="1"/>
  <c r="W208" i="4"/>
  <c r="X208" i="4" s="1"/>
  <c r="W493" i="4"/>
  <c r="X493" i="4" s="1"/>
  <c r="T407" i="4"/>
  <c r="W209" i="4"/>
  <c r="X209" i="4" s="1"/>
  <c r="W725" i="4"/>
  <c r="X725" i="4" s="1"/>
  <c r="W918" i="4"/>
  <c r="X918" i="4" s="1"/>
  <c r="W838" i="4"/>
  <c r="X838" i="4" s="1"/>
  <c r="T33" i="4"/>
  <c r="V87" i="4"/>
  <c r="W87" i="4" s="1"/>
  <c r="X87" i="4" s="1"/>
  <c r="T87" i="4"/>
  <c r="V565" i="4"/>
  <c r="T565" i="4"/>
  <c r="V161" i="4"/>
  <c r="W161" i="4" s="1"/>
  <c r="X161" i="4" s="1"/>
  <c r="T161" i="4"/>
  <c r="V532" i="4"/>
  <c r="T532" i="4"/>
  <c r="V47" i="4"/>
  <c r="T47" i="4"/>
  <c r="V172" i="4"/>
  <c r="T172" i="4"/>
  <c r="W152" i="4"/>
  <c r="X152" i="4" s="1"/>
  <c r="W169" i="4"/>
  <c r="X169" i="4" s="1"/>
  <c r="W750" i="4"/>
  <c r="X750" i="4" s="1"/>
  <c r="W920" i="4"/>
  <c r="X920" i="4" s="1"/>
  <c r="W367" i="4"/>
  <c r="X367" i="4" s="1"/>
  <c r="W68" i="4"/>
  <c r="X68" i="4" s="1"/>
  <c r="W899" i="4"/>
  <c r="X899" i="4" s="1"/>
  <c r="T142" i="4"/>
  <c r="W861" i="4"/>
  <c r="X861" i="4" s="1"/>
  <c r="W48" i="4"/>
  <c r="X48" i="4" s="1"/>
  <c r="T318" i="4"/>
  <c r="W201" i="4"/>
  <c r="X201" i="4" s="1"/>
  <c r="W100" i="4"/>
  <c r="X100" i="4" s="1"/>
  <c r="W934" i="4"/>
  <c r="X934" i="4" s="1"/>
  <c r="T34" i="4"/>
  <c r="W901" i="4"/>
  <c r="X901" i="4" s="1"/>
  <c r="W606" i="4"/>
  <c r="X606" i="4" s="1"/>
  <c r="W764" i="4"/>
  <c r="X764" i="4" s="1"/>
  <c r="T841" i="4"/>
  <c r="W515" i="4"/>
  <c r="X515" i="4" s="1"/>
  <c r="W972" i="4"/>
  <c r="X972" i="4" s="1"/>
  <c r="W657" i="4"/>
  <c r="X657" i="4" s="1"/>
  <c r="T558" i="4"/>
  <c r="T942" i="4"/>
  <c r="W884" i="4"/>
  <c r="X884" i="4" s="1"/>
  <c r="W42" i="4"/>
  <c r="X42" i="4" s="1"/>
  <c r="W466" i="4"/>
  <c r="X466" i="4" s="1"/>
  <c r="W804" i="4"/>
  <c r="X804" i="4" s="1"/>
  <c r="W305" i="4"/>
  <c r="X305" i="4" s="1"/>
  <c r="W408" i="4"/>
  <c r="X408" i="4" s="1"/>
  <c r="T534" i="4"/>
  <c r="W308" i="4"/>
  <c r="X308" i="4" s="1"/>
  <c r="W251" i="4"/>
  <c r="X251" i="4" s="1"/>
  <c r="W275" i="4"/>
  <c r="X275" i="4" s="1"/>
  <c r="W265" i="4"/>
  <c r="X265" i="4" s="1"/>
  <c r="W715" i="4"/>
  <c r="X715" i="4" s="1"/>
  <c r="W226" i="4"/>
  <c r="X226" i="4" s="1"/>
  <c r="W190" i="4"/>
  <c r="X190" i="4" s="1"/>
  <c r="W824" i="4"/>
  <c r="X824" i="4" s="1"/>
  <c r="W818" i="4"/>
  <c r="X818" i="4" s="1"/>
  <c r="W242" i="4"/>
  <c r="X242" i="4" s="1"/>
  <c r="W1002" i="4"/>
  <c r="X1002" i="4" s="1"/>
  <c r="W616" i="4"/>
  <c r="X616" i="4" s="1"/>
  <c r="W501" i="4"/>
  <c r="X501" i="4" s="1"/>
  <c r="W287" i="4"/>
  <c r="X287" i="4" s="1"/>
  <c r="W189" i="4"/>
  <c r="X189" i="4" s="1"/>
  <c r="T86" i="4"/>
  <c r="W732" i="4"/>
  <c r="X732" i="4" s="1"/>
  <c r="W78" i="4"/>
  <c r="X78" i="4" s="1"/>
  <c r="W565" i="4"/>
  <c r="X565" i="4" s="1"/>
  <c r="W84" i="4"/>
  <c r="X84" i="4" s="1"/>
  <c r="W321" i="4"/>
  <c r="X321" i="4" s="1"/>
  <c r="W296" i="4"/>
  <c r="X296" i="4" s="1"/>
  <c r="W368" i="4"/>
  <c r="X368" i="4" s="1"/>
  <c r="W792" i="4"/>
  <c r="X792" i="4" s="1"/>
  <c r="W885" i="4"/>
  <c r="X885" i="4" s="1"/>
  <c r="W159" i="4"/>
  <c r="X159" i="4" s="1"/>
  <c r="W397" i="4"/>
  <c r="X397" i="4" s="1"/>
  <c r="W532" i="4"/>
  <c r="X532" i="4" s="1"/>
  <c r="W848" i="4"/>
  <c r="X848" i="4" s="1"/>
  <c r="W919" i="4"/>
  <c r="X919" i="4" s="1"/>
  <c r="W47" i="4"/>
  <c r="X47" i="4" s="1"/>
  <c r="W299" i="4"/>
  <c r="X299" i="4" s="1"/>
  <c r="W735" i="4"/>
  <c r="X735" i="4" s="1"/>
  <c r="W756" i="4"/>
  <c r="X756" i="4" s="1"/>
  <c r="W580" i="4"/>
  <c r="X580" i="4" s="1"/>
  <c r="W102" i="4"/>
  <c r="X102" i="4" s="1"/>
  <c r="W178" i="4"/>
  <c r="X178" i="4" s="1"/>
  <c r="W530" i="4"/>
  <c r="X530" i="4" s="1"/>
  <c r="W45" i="4"/>
  <c r="X45" i="4" s="1"/>
  <c r="W142" i="4"/>
  <c r="X142" i="4" s="1"/>
  <c r="T423" i="4"/>
  <c r="W318" i="4"/>
  <c r="X318" i="4" s="1"/>
  <c r="W767" i="4"/>
  <c r="X767" i="4" s="1"/>
  <c r="W489" i="4"/>
  <c r="X489" i="4" s="1"/>
  <c r="T973" i="4"/>
  <c r="T907" i="4"/>
  <c r="T519" i="4"/>
  <c r="W34" i="4"/>
  <c r="X34" i="4" s="1"/>
  <c r="W94" i="4"/>
  <c r="X94" i="4" s="1"/>
  <c r="T207" i="4"/>
  <c r="W503" i="4"/>
  <c r="X503" i="4" s="1"/>
  <c r="T132" i="4"/>
  <c r="T991" i="4"/>
  <c r="W942" i="4"/>
  <c r="X942" i="4" s="1"/>
  <c r="W797" i="4"/>
  <c r="X797" i="4" s="1"/>
  <c r="T379" i="4"/>
  <c r="T677" i="4"/>
  <c r="W730" i="4"/>
  <c r="X730" i="4" s="1"/>
  <c r="W67" i="4"/>
  <c r="X67" i="4" s="1"/>
  <c r="T689" i="4"/>
  <c r="T1004" i="4"/>
  <c r="W590" i="4"/>
  <c r="X590" i="4" s="1"/>
  <c r="T500" i="4"/>
  <c r="T464" i="4"/>
  <c r="T603" i="4"/>
  <c r="W421" i="4"/>
  <c r="X421" i="4" s="1"/>
  <c r="W202" i="4"/>
  <c r="X202" i="4" s="1"/>
  <c r="T1001" i="4"/>
  <c r="W115" i="4"/>
  <c r="X115" i="4" s="1"/>
  <c r="W476" i="4"/>
  <c r="X476" i="4" s="1"/>
  <c r="T401" i="4"/>
  <c r="T227" i="4"/>
  <c r="W306" i="4"/>
  <c r="X306" i="4" s="1"/>
  <c r="T228" i="4"/>
  <c r="W799" i="4"/>
  <c r="X799" i="4" s="1"/>
  <c r="T765" i="4"/>
  <c r="W86" i="4"/>
  <c r="X86" i="4" s="1"/>
  <c r="W737" i="4"/>
  <c r="X737" i="4" s="1"/>
  <c r="T805" i="4"/>
  <c r="W710" i="4"/>
  <c r="X710" i="4" s="1"/>
  <c r="T728" i="4"/>
  <c r="T837" i="4"/>
  <c r="W154" i="4"/>
  <c r="X154" i="4" s="1"/>
  <c r="W114" i="4"/>
  <c r="X114" i="4" s="1"/>
  <c r="T73" i="4"/>
  <c r="T675" i="4"/>
  <c r="W610" i="4"/>
  <c r="X610" i="4" s="1"/>
  <c r="W436" i="4"/>
  <c r="X436" i="4" s="1"/>
  <c r="W423" i="4"/>
  <c r="X423" i="4" s="1"/>
  <c r="T763" i="4"/>
  <c r="T869" i="4"/>
  <c r="W973" i="4"/>
  <c r="X973" i="4" s="1"/>
  <c r="W907" i="4"/>
  <c r="X907" i="4" s="1"/>
  <c r="T85" i="4"/>
  <c r="T224" i="4"/>
  <c r="W665" i="4"/>
  <c r="X665" i="4" s="1"/>
  <c r="W54" i="4"/>
  <c r="X54" i="4" s="1"/>
  <c r="W519" i="4"/>
  <c r="X519" i="4" s="1"/>
  <c r="W207" i="4"/>
  <c r="X207" i="4" s="1"/>
  <c r="T259" i="4"/>
  <c r="T277" i="4"/>
  <c r="W132" i="4"/>
  <c r="X132" i="4" s="1"/>
  <c r="W698" i="4"/>
  <c r="X698" i="4" s="1"/>
  <c r="T706" i="4"/>
  <c r="W379" i="4"/>
  <c r="X379" i="4" s="1"/>
  <c r="W677" i="4"/>
  <c r="X677" i="4" s="1"/>
  <c r="W712" i="4"/>
  <c r="X712" i="4" s="1"/>
  <c r="T128" i="4"/>
  <c r="T989" i="4"/>
  <c r="W689" i="4"/>
  <c r="X689" i="4" s="1"/>
  <c r="W1004" i="4"/>
  <c r="X1004" i="4" s="1"/>
  <c r="T75" i="4"/>
  <c r="T141" i="4"/>
  <c r="W500" i="4"/>
  <c r="X500" i="4" s="1"/>
  <c r="W464" i="4"/>
  <c r="X464" i="4" s="1"/>
  <c r="T316" i="4"/>
  <c r="W1001" i="4"/>
  <c r="X1001" i="4" s="1"/>
  <c r="T845" i="4"/>
  <c r="T311" i="4"/>
  <c r="T1003" i="4"/>
  <c r="T672" i="4"/>
  <c r="T140" i="4"/>
  <c r="W671" i="4"/>
  <c r="X671" i="4" s="1"/>
  <c r="W729" i="4"/>
  <c r="X729" i="4" s="1"/>
  <c r="W19" i="4"/>
  <c r="X19" i="4" s="1"/>
  <c r="T948" i="4"/>
  <c r="W446" i="4"/>
  <c r="X446" i="4" s="1"/>
  <c r="T778" i="4"/>
  <c r="W975" i="4"/>
  <c r="X975" i="4" s="1"/>
  <c r="T196" i="4"/>
  <c r="T370" i="4"/>
  <c r="W661" i="4"/>
  <c r="X661" i="4" s="1"/>
  <c r="T171" i="4"/>
  <c r="T213" i="4"/>
  <c r="W733" i="4"/>
  <c r="X733" i="4" s="1"/>
  <c r="W93" i="4"/>
  <c r="X93" i="4" s="1"/>
  <c r="W544" i="4"/>
  <c r="X544" i="4" s="1"/>
  <c r="W506" i="4"/>
  <c r="X506" i="4" s="1"/>
  <c r="T497" i="4"/>
  <c r="W666" i="4"/>
  <c r="X666" i="4" s="1"/>
  <c r="W765" i="4"/>
  <c r="X765" i="4" s="1"/>
  <c r="T839" i="4"/>
  <c r="T737" i="4"/>
  <c r="W699" i="4"/>
  <c r="X699" i="4" s="1"/>
  <c r="W728" i="4"/>
  <c r="X728" i="4" s="1"/>
  <c r="V955" i="4"/>
  <c r="W955" i="4" s="1"/>
  <c r="X955" i="4" s="1"/>
  <c r="T955" i="4"/>
  <c r="W908" i="4"/>
  <c r="X908" i="4" s="1"/>
  <c r="W702" i="4"/>
  <c r="X702" i="4" s="1"/>
  <c r="W708" i="4"/>
  <c r="X708" i="4" s="1"/>
  <c r="W173" i="4"/>
  <c r="X173" i="4" s="1"/>
  <c r="W269" i="4"/>
  <c r="X269" i="4" s="1"/>
  <c r="T176" i="4"/>
  <c r="T46" i="4"/>
  <c r="W611" i="4"/>
  <c r="X611" i="4" s="1"/>
  <c r="W579" i="4"/>
  <c r="X579" i="4" s="1"/>
  <c r="W675" i="4"/>
  <c r="X675" i="4" s="1"/>
  <c r="T38" i="4"/>
  <c r="W504" i="4"/>
  <c r="X504" i="4" s="1"/>
  <c r="T163" i="4"/>
  <c r="W494" i="4"/>
  <c r="X494" i="4" s="1"/>
  <c r="T999" i="4"/>
  <c r="T455" i="4"/>
  <c r="W763" i="4"/>
  <c r="X763" i="4" s="1"/>
  <c r="W869" i="4"/>
  <c r="X869" i="4" s="1"/>
  <c r="W480" i="4"/>
  <c r="X480" i="4" s="1"/>
  <c r="T21" i="4"/>
  <c r="T212" i="4"/>
  <c r="W625" i="4"/>
  <c r="X625" i="4" s="1"/>
  <c r="W224" i="4"/>
  <c r="X224" i="4" s="1"/>
  <c r="T665" i="4"/>
  <c r="T819" i="4"/>
  <c r="T545" i="4"/>
  <c r="T350" i="4"/>
  <c r="W259" i="4"/>
  <c r="X259" i="4" s="1"/>
  <c r="W277" i="4"/>
  <c r="X277" i="4" s="1"/>
  <c r="T521" i="4"/>
  <c r="T440" i="4"/>
  <c r="W264" i="4"/>
  <c r="X264" i="4" s="1"/>
  <c r="T629" i="4"/>
  <c r="W31" i="4"/>
  <c r="X31" i="4" s="1"/>
  <c r="T71" i="4"/>
  <c r="T409" i="4"/>
  <c r="W865" i="4"/>
  <c r="X865" i="4" s="1"/>
  <c r="W128" i="4"/>
  <c r="X128" i="4" s="1"/>
  <c r="T533" i="4"/>
  <c r="W989" i="4"/>
  <c r="X989" i="4" s="1"/>
  <c r="T356" i="4"/>
  <c r="W241" i="4"/>
  <c r="X241" i="4" s="1"/>
  <c r="W95" i="4"/>
  <c r="X95" i="4" s="1"/>
  <c r="T83" i="4"/>
  <c r="W943" i="4"/>
  <c r="X943" i="4" s="1"/>
  <c r="T897" i="4"/>
  <c r="W670" i="4"/>
  <c r="X670" i="4" s="1"/>
  <c r="W316" i="4"/>
  <c r="X316" i="4" s="1"/>
  <c r="T520" i="4"/>
  <c r="T177" i="4"/>
  <c r="T286" i="4"/>
  <c r="W845" i="4"/>
  <c r="X845" i="4" s="1"/>
  <c r="W311" i="4"/>
  <c r="X311" i="4" s="1"/>
  <c r="W672" i="4"/>
  <c r="X672" i="4" s="1"/>
  <c r="W140" i="4"/>
  <c r="X140" i="4" s="1"/>
  <c r="T622" i="4"/>
  <c r="T729" i="4"/>
  <c r="T240" i="4"/>
  <c r="W948" i="4"/>
  <c r="X948" i="4" s="1"/>
  <c r="W50" i="4"/>
  <c r="X50" i="4" s="1"/>
  <c r="W778" i="4"/>
  <c r="X778" i="4" s="1"/>
  <c r="T892" i="4"/>
  <c r="T361" i="4"/>
  <c r="W196" i="4"/>
  <c r="X196" i="4" s="1"/>
  <c r="W370" i="4"/>
  <c r="X370" i="4" s="1"/>
  <c r="W171" i="4"/>
  <c r="X171" i="4" s="1"/>
  <c r="W213" i="4"/>
  <c r="X213" i="4" s="1"/>
  <c r="W198" i="4"/>
  <c r="X198" i="4" s="1"/>
  <c r="T834" i="4"/>
  <c r="T909" i="4"/>
  <c r="T453" i="4"/>
  <c r="T673" i="4"/>
  <c r="T508" i="4"/>
  <c r="T232" i="4"/>
  <c r="W649" i="4"/>
  <c r="X649" i="4" s="1"/>
  <c r="W497" i="4"/>
  <c r="X497" i="4" s="1"/>
  <c r="T245" i="4"/>
  <c r="T630" i="4"/>
  <c r="W372" i="4"/>
  <c r="X372" i="4" s="1"/>
  <c r="T903" i="4"/>
  <c r="T540" i="4"/>
  <c r="T271" i="4"/>
  <c r="V967" i="4"/>
  <c r="T967" i="4"/>
  <c r="W836" i="4"/>
  <c r="X836" i="4" s="1"/>
  <c r="W627" i="4"/>
  <c r="X627" i="4" s="1"/>
  <c r="W613" i="4"/>
  <c r="X613" i="4" s="1"/>
  <c r="W452" i="4"/>
  <c r="X452" i="4" s="1"/>
  <c r="W309" i="4"/>
  <c r="X309" i="4" s="1"/>
  <c r="W787" i="4"/>
  <c r="X787" i="4" s="1"/>
  <c r="W197" i="4"/>
  <c r="X197" i="4" s="1"/>
  <c r="T62" i="4"/>
  <c r="T288" i="4"/>
  <c r="T536" i="4"/>
  <c r="T40" i="4"/>
  <c r="T341" i="4"/>
  <c r="W210" i="4"/>
  <c r="X210" i="4" s="1"/>
  <c r="W857" i="4"/>
  <c r="X857" i="4" s="1"/>
  <c r="W465" i="4"/>
  <c r="X465" i="4" s="1"/>
  <c r="T89" i="4"/>
  <c r="T117" i="4"/>
  <c r="T543" i="4"/>
  <c r="T51" i="4"/>
  <c r="W576" i="4"/>
  <c r="X576" i="4" s="1"/>
  <c r="T133" i="4"/>
  <c r="W721" i="4"/>
  <c r="X721" i="4" s="1"/>
  <c r="T108" i="4"/>
  <c r="T607" i="4"/>
  <c r="T135" i="4"/>
  <c r="T162" i="4"/>
  <c r="W74" i="4"/>
  <c r="X74" i="4" s="1"/>
  <c r="W599" i="4"/>
  <c r="X599" i="4" s="1"/>
  <c r="T753" i="4"/>
  <c r="W890" i="4"/>
  <c r="X890" i="4" s="1"/>
  <c r="T181" i="4"/>
  <c r="W622" i="4"/>
  <c r="X622" i="4" s="1"/>
  <c r="T64" i="4"/>
  <c r="T35" i="4"/>
  <c r="W741" i="4"/>
  <c r="X741" i="4" s="1"/>
  <c r="W290" i="4"/>
  <c r="X290" i="4" s="1"/>
  <c r="W548" i="4"/>
  <c r="X548" i="4" s="1"/>
  <c r="T422" i="4"/>
  <c r="W442" i="4"/>
  <c r="X442" i="4" s="1"/>
  <c r="W400" i="4"/>
  <c r="X400" i="4" s="1"/>
  <c r="T469" i="4"/>
  <c r="W223" i="4"/>
  <c r="X223" i="4" s="1"/>
  <c r="T761" i="4"/>
  <c r="W564" i="4"/>
  <c r="X564" i="4" s="1"/>
  <c r="W478" i="4"/>
  <c r="X478" i="4" s="1"/>
  <c r="W987" i="4"/>
  <c r="X987" i="4" s="1"/>
  <c r="W731" i="4"/>
  <c r="X731" i="4" s="1"/>
  <c r="W16" i="4"/>
  <c r="X16" i="4" s="1"/>
  <c r="T281" i="4"/>
  <c r="W630" i="4"/>
  <c r="X630" i="4" s="1"/>
  <c r="T788" i="4"/>
  <c r="W967" i="4"/>
  <c r="X967" i="4" s="1"/>
  <c r="B4" i="6"/>
  <c r="D21" i="1" s="1"/>
  <c r="D26" i="1" s="1"/>
  <c r="W10" i="8"/>
  <c r="X10" i="8" s="1"/>
  <c r="W13" i="4"/>
  <c r="X13" i="4" s="1"/>
  <c r="W11" i="4"/>
  <c r="X11" i="4" s="1"/>
  <c r="T11" i="4"/>
  <c r="T12" i="4"/>
  <c r="T7" i="4"/>
  <c r="W7" i="4"/>
  <c r="X7" i="4" s="1"/>
  <c r="T14" i="8"/>
  <c r="W14" i="8"/>
  <c r="X14" i="8" s="1"/>
  <c r="W19" i="8"/>
  <c r="X19" i="8" s="1"/>
  <c r="T34" i="8"/>
  <c r="W35" i="8"/>
  <c r="X35" i="8" s="1"/>
  <c r="W27" i="8"/>
  <c r="X27" i="8" s="1"/>
  <c r="T22" i="8"/>
  <c r="T19" i="8"/>
  <c r="T27" i="8"/>
  <c r="T30" i="8"/>
  <c r="T26" i="8"/>
  <c r="T23" i="8"/>
  <c r="W30" i="8"/>
  <c r="X30" i="8" s="1"/>
  <c r="W22" i="8"/>
  <c r="X22" i="8" s="1"/>
  <c r="T20" i="8"/>
  <c r="W23" i="8"/>
  <c r="X23" i="8" s="1"/>
  <c r="T15" i="8"/>
  <c r="T247" i="4"/>
  <c r="W970" i="4"/>
  <c r="X970" i="4" s="1"/>
  <c r="W366" i="4"/>
  <c r="X366" i="4" s="1"/>
  <c r="T703" i="4"/>
  <c r="W247" i="4"/>
  <c r="X247" i="4" s="1"/>
  <c r="T363" i="4"/>
  <c r="W812" i="4"/>
  <c r="X812" i="4" s="1"/>
  <c r="T985" i="4"/>
  <c r="W674" i="4"/>
  <c r="X674" i="4" s="1"/>
  <c r="T285" i="4"/>
  <c r="T310" i="4"/>
  <c r="W359" i="4"/>
  <c r="X359" i="4" s="1"/>
  <c r="T257" i="4"/>
  <c r="T88" i="4"/>
  <c r="W15" i="4"/>
  <c r="X15" i="4" s="1"/>
  <c r="W751" i="4"/>
  <c r="X751" i="4" s="1"/>
  <c r="W643" i="4"/>
  <c r="X643" i="4" s="1"/>
  <c r="T484" i="4"/>
  <c r="W365" i="4"/>
  <c r="X365" i="4" s="1"/>
  <c r="T352" i="4"/>
  <c r="W535" i="4"/>
  <c r="X535" i="4" s="1"/>
  <c r="W314" i="4"/>
  <c r="X314" i="4" s="1"/>
  <c r="W888" i="4"/>
  <c r="X888" i="4" s="1"/>
  <c r="W930" i="4"/>
  <c r="X930" i="4" s="1"/>
  <c r="T701" i="4"/>
  <c r="W434" i="4"/>
  <c r="X434" i="4" s="1"/>
  <c r="T522" i="4"/>
  <c r="W527" i="4"/>
  <c r="X527" i="4" s="1"/>
  <c r="T284" i="4"/>
  <c r="T591" i="4"/>
  <c r="T551" i="4"/>
  <c r="T6" i="4"/>
  <c r="W946" i="4"/>
  <c r="X946" i="4" s="1"/>
  <c r="W921" i="4"/>
  <c r="X921" i="4" s="1"/>
  <c r="W842" i="4"/>
  <c r="X842" i="4" s="1"/>
  <c r="T915" i="4"/>
  <c r="W635" i="4"/>
  <c r="X635" i="4" s="1"/>
  <c r="T572" i="4"/>
  <c r="T118" i="4"/>
  <c r="W80" i="4"/>
  <c r="X80" i="4" s="1"/>
  <c r="T283" i="4"/>
  <c r="W687" i="4"/>
  <c r="X687" i="4" s="1"/>
  <c r="T780" i="4"/>
  <c r="W477" i="4"/>
  <c r="X477" i="4" s="1"/>
  <c r="T490" i="4"/>
  <c r="T886" i="4"/>
  <c r="W722" i="4"/>
  <c r="X722" i="4" s="1"/>
  <c r="T867" i="4"/>
  <c r="W900" i="4"/>
  <c r="X900" i="4" s="1"/>
  <c r="T587" i="4"/>
  <c r="W844" i="4"/>
  <c r="X844" i="4" s="1"/>
  <c r="T880" i="4"/>
  <c r="W473" i="4"/>
  <c r="X473" i="4" s="1"/>
  <c r="T994" i="4"/>
  <c r="W696" i="4"/>
  <c r="X696" i="4" s="1"/>
  <c r="T449" i="4"/>
  <c r="W246" i="4"/>
  <c r="X246" i="4" s="1"/>
  <c r="T458" i="4"/>
  <c r="W894" i="4"/>
  <c r="X894" i="4" s="1"/>
  <c r="T524" i="4"/>
  <c r="W925" i="4"/>
  <c r="X925" i="4" s="1"/>
  <c r="T315" i="4"/>
  <c r="W800" i="4"/>
  <c r="X800" i="4" s="1"/>
  <c r="W777" i="4"/>
  <c r="X777" i="4" s="1"/>
  <c r="W292" i="4"/>
  <c r="X292" i="4" s="1"/>
  <c r="T904" i="4"/>
  <c r="W369" i="4"/>
  <c r="X369" i="4" s="1"/>
  <c r="T634" i="4"/>
  <c r="W940" i="4"/>
  <c r="X940" i="4" s="1"/>
  <c r="T593" i="4"/>
  <c r="W697" i="4"/>
  <c r="X697" i="4" s="1"/>
  <c r="T354" i="4"/>
  <c r="W852" i="4"/>
  <c r="X852" i="4" s="1"/>
  <c r="T928" i="4"/>
  <c r="W770" i="4"/>
  <c r="X770" i="4" s="1"/>
  <c r="W719" i="4"/>
  <c r="X719" i="4" s="1"/>
  <c r="T303" i="4"/>
  <c r="W185" i="4"/>
  <c r="X185" i="4" s="1"/>
  <c r="T221" i="4"/>
  <c r="W293" i="4"/>
  <c r="X293" i="4" s="1"/>
  <c r="W301" i="4"/>
  <c r="X301" i="4" s="1"/>
  <c r="T877" i="4"/>
  <c r="W407" i="4"/>
  <c r="X407" i="4" s="1"/>
  <c r="T614" i="4"/>
  <c r="W186" i="4"/>
  <c r="X186" i="4" s="1"/>
  <c r="T718" i="4"/>
  <c r="T63" i="4"/>
  <c r="T831" i="4"/>
  <c r="W346" i="4"/>
  <c r="X346" i="4" s="1"/>
  <c r="T843" i="4"/>
  <c r="W748" i="4"/>
  <c r="X748" i="4" s="1"/>
  <c r="V968" i="4"/>
  <c r="T968" i="4"/>
  <c r="T121" i="4"/>
  <c r="W784" i="4"/>
  <c r="X784" i="4" s="1"/>
  <c r="T482" i="4"/>
  <c r="W694" i="4"/>
  <c r="X694" i="4" s="1"/>
  <c r="T586" i="4"/>
  <c r="T13" i="4"/>
  <c r="W549" i="4"/>
  <c r="X549" i="4" s="1"/>
  <c r="T230" i="4"/>
  <c r="W569" i="4"/>
  <c r="X569" i="4" s="1"/>
  <c r="T295" i="4"/>
  <c r="W879" i="4"/>
  <c r="X879" i="4" s="1"/>
  <c r="T786" i="4"/>
  <c r="W424" i="4"/>
  <c r="X424" i="4" s="1"/>
  <c r="T589" i="4"/>
  <c r="W902" i="4"/>
  <c r="X902" i="4" s="1"/>
  <c r="T663" i="4"/>
  <c r="W742" i="4"/>
  <c r="X742" i="4" s="1"/>
  <c r="T113" i="4"/>
  <c r="W926" i="4"/>
  <c r="X926" i="4" s="1"/>
  <c r="W119" i="4"/>
  <c r="X119" i="4" s="1"/>
  <c r="T331" i="4"/>
  <c r="W29" i="4"/>
  <c r="X29" i="4" s="1"/>
  <c r="T362" i="4"/>
  <c r="W99" i="4"/>
  <c r="X99" i="4" s="1"/>
  <c r="T840" i="4"/>
  <c r="W105" i="4"/>
  <c r="X105" i="4" s="1"/>
  <c r="T457" i="4"/>
  <c r="W38" i="4"/>
  <c r="X38" i="4" s="1"/>
  <c r="T529" i="4"/>
  <c r="W864" i="4"/>
  <c r="X864" i="4" s="1"/>
  <c r="W415" i="4"/>
  <c r="X415" i="4" s="1"/>
  <c r="W601" i="4"/>
  <c r="X601" i="4" s="1"/>
  <c r="W790" i="4"/>
  <c r="X790" i="4" s="1"/>
  <c r="T153" i="4"/>
  <c r="W628" i="4"/>
  <c r="X628" i="4" s="1"/>
  <c r="T358" i="4"/>
  <c r="W581" i="4"/>
  <c r="X581" i="4" s="1"/>
  <c r="W288" i="4"/>
  <c r="X288" i="4" s="1"/>
  <c r="W713" i="4"/>
  <c r="X713" i="4" s="1"/>
  <c r="W253" i="4"/>
  <c r="X253" i="4" s="1"/>
  <c r="T542" i="4"/>
  <c r="W18" i="4"/>
  <c r="X18" i="4" s="1"/>
  <c r="T739" i="4"/>
  <c r="W695" i="4"/>
  <c r="X695" i="4" s="1"/>
  <c r="W255" i="4"/>
  <c r="X255" i="4" s="1"/>
  <c r="W85" i="4"/>
  <c r="X85" i="4" s="1"/>
  <c r="T862" i="4"/>
  <c r="W759" i="4"/>
  <c r="X759" i="4" s="1"/>
  <c r="T642" i="4"/>
  <c r="W870" i="4"/>
  <c r="X870" i="4" s="1"/>
  <c r="T419" i="4"/>
  <c r="W167" i="4"/>
  <c r="X167" i="4" s="1"/>
  <c r="T539" i="4"/>
  <c r="W350" i="4"/>
  <c r="X350" i="4" s="1"/>
  <c r="T944" i="4"/>
  <c r="W990" i="4"/>
  <c r="X990" i="4" s="1"/>
  <c r="T935" i="4"/>
  <c r="W521" i="4"/>
  <c r="X521" i="4" s="1"/>
  <c r="T754" i="4"/>
  <c r="W910" i="4"/>
  <c r="X910" i="4" s="1"/>
  <c r="T273" i="4"/>
  <c r="W991" i="4"/>
  <c r="X991" i="4" s="1"/>
  <c r="T474" i="4"/>
  <c r="W117" i="4"/>
  <c r="X117" i="4" s="1"/>
  <c r="T192" i="4"/>
  <c r="W706" i="4"/>
  <c r="X706" i="4" s="1"/>
  <c r="T445" i="4"/>
  <c r="W120" i="4"/>
  <c r="X120" i="4" s="1"/>
  <c r="T851" i="4"/>
  <c r="W822" i="4"/>
  <c r="X822" i="4" s="1"/>
  <c r="T577" i="4"/>
  <c r="W261" i="4"/>
  <c r="X261" i="4" s="1"/>
  <c r="W636" i="4"/>
  <c r="X636" i="4" s="1"/>
  <c r="T648" i="4"/>
  <c r="W662" i="4"/>
  <c r="X662" i="4" s="1"/>
  <c r="W769" i="4"/>
  <c r="X769" i="4" s="1"/>
  <c r="W356" i="4"/>
  <c r="X356" i="4" s="1"/>
  <c r="T791" i="4"/>
  <c r="W683" i="4"/>
  <c r="X683" i="4" s="1"/>
  <c r="T384" i="4"/>
  <c r="W75" i="4"/>
  <c r="X75" i="4" s="1"/>
  <c r="T405" i="4"/>
  <c r="T590" i="4"/>
  <c r="W607" i="4"/>
  <c r="X607" i="4" s="1"/>
  <c r="T637" i="4"/>
  <c r="W141" i="4"/>
  <c r="X141" i="4" s="1"/>
  <c r="T531" i="4"/>
  <c r="W541" i="4"/>
  <c r="X541" i="4" s="1"/>
  <c r="T488" i="4"/>
  <c r="T74" i="4"/>
  <c r="W603" i="4"/>
  <c r="X603" i="4" s="1"/>
  <c r="T325" i="4"/>
  <c r="W959" i="4"/>
  <c r="X959" i="4" s="1"/>
  <c r="T668" i="4"/>
  <c r="W260" i="4"/>
  <c r="X260" i="4" s="1"/>
  <c r="T236" i="4"/>
  <c r="W286" i="4"/>
  <c r="X286" i="4" s="1"/>
  <c r="T131" i="4"/>
  <c r="W832" i="4"/>
  <c r="X832" i="4" s="1"/>
  <c r="T378" i="4"/>
  <c r="W936" i="4"/>
  <c r="X936" i="4" s="1"/>
  <c r="T562" i="4"/>
  <c r="W139" i="4"/>
  <c r="X139" i="4" s="1"/>
  <c r="T437" i="4"/>
  <c r="W41" i="4"/>
  <c r="X41" i="4" s="1"/>
  <c r="T194" i="4"/>
  <c r="W248" i="4"/>
  <c r="X248" i="4" s="1"/>
  <c r="T199" i="4"/>
  <c r="W691" i="4"/>
  <c r="X691" i="4" s="1"/>
  <c r="T349" i="4"/>
  <c r="T929" i="4"/>
  <c r="T859" i="4"/>
  <c r="T190" i="4"/>
  <c r="W798" i="4"/>
  <c r="X798" i="4" s="1"/>
  <c r="T923" i="4"/>
  <c r="W623" i="4"/>
  <c r="X623" i="4" s="1"/>
  <c r="T360" i="4"/>
  <c r="W30" i="4"/>
  <c r="X30" i="4" s="1"/>
  <c r="T329" i="4"/>
  <c r="W685" i="4"/>
  <c r="X685" i="4" s="1"/>
  <c r="T817" i="4"/>
  <c r="W686" i="4"/>
  <c r="X686" i="4" s="1"/>
  <c r="T896" i="4"/>
  <c r="W172" i="4"/>
  <c r="X172" i="4" s="1"/>
  <c r="T853" i="4"/>
  <c r="W761" i="4"/>
  <c r="X761" i="4" s="1"/>
  <c r="T179" i="4"/>
  <c r="T598" i="4"/>
  <c r="W775" i="4"/>
  <c r="X775" i="4" s="1"/>
  <c r="T723" i="4"/>
  <c r="W214" i="4"/>
  <c r="X214" i="4" s="1"/>
  <c r="T77" i="4"/>
  <c r="T744" i="4"/>
  <c r="T924" i="4"/>
  <c r="T391" i="4"/>
  <c r="T429" i="4"/>
  <c r="W398" i="4"/>
  <c r="X398" i="4" s="1"/>
  <c r="W849" i="4"/>
  <c r="X849" i="4" s="1"/>
  <c r="T949" i="4"/>
  <c r="W326" i="4"/>
  <c r="X326" i="4" s="1"/>
  <c r="T898" i="4"/>
  <c r="W327" i="4"/>
  <c r="X327" i="4" s="1"/>
  <c r="T272" i="4"/>
  <c r="W903" i="4"/>
  <c r="X903" i="4" s="1"/>
  <c r="T993" i="4"/>
  <c r="W485" i="4"/>
  <c r="X485" i="4" s="1"/>
  <c r="W271" i="4"/>
  <c r="X271" i="4" s="1"/>
  <c r="T570" i="4"/>
  <c r="W679" i="4"/>
  <c r="X679" i="4" s="1"/>
  <c r="W703" i="4"/>
  <c r="X703" i="4" s="1"/>
  <c r="W363" i="4"/>
  <c r="X363" i="4" s="1"/>
  <c r="W985" i="4"/>
  <c r="X985" i="4" s="1"/>
  <c r="W285" i="4"/>
  <c r="X285" i="4" s="1"/>
  <c r="W257" i="4"/>
  <c r="X257" i="4" s="1"/>
  <c r="W88" i="4"/>
  <c r="X88" i="4" s="1"/>
  <c r="W484" i="4"/>
  <c r="X484" i="4" s="1"/>
  <c r="W352" i="4"/>
  <c r="X352" i="4" s="1"/>
  <c r="W701" i="4"/>
  <c r="X701" i="4" s="1"/>
  <c r="W522" i="4"/>
  <c r="X522" i="4" s="1"/>
  <c r="W284" i="4"/>
  <c r="X284" i="4" s="1"/>
  <c r="W551" i="4"/>
  <c r="X551" i="4" s="1"/>
  <c r="T921" i="4"/>
  <c r="W915" i="4"/>
  <c r="X915" i="4" s="1"/>
  <c r="W572" i="4"/>
  <c r="X572" i="4" s="1"/>
  <c r="W283" i="4"/>
  <c r="X283" i="4" s="1"/>
  <c r="W780" i="4"/>
  <c r="X780" i="4" s="1"/>
  <c r="W490" i="4"/>
  <c r="X490" i="4" s="1"/>
  <c r="W867" i="4"/>
  <c r="X867" i="4" s="1"/>
  <c r="W587" i="4"/>
  <c r="X587" i="4" s="1"/>
  <c r="W880" i="4"/>
  <c r="X880" i="4" s="1"/>
  <c r="W994" i="4"/>
  <c r="X994" i="4" s="1"/>
  <c r="W449" i="4"/>
  <c r="X449" i="4" s="1"/>
  <c r="W458" i="4"/>
  <c r="X458" i="4" s="1"/>
  <c r="W524" i="4"/>
  <c r="X524" i="4" s="1"/>
  <c r="W315" i="4"/>
  <c r="X315" i="4" s="1"/>
  <c r="T777" i="4"/>
  <c r="W904" i="4"/>
  <c r="X904" i="4" s="1"/>
  <c r="W634" i="4"/>
  <c r="X634" i="4" s="1"/>
  <c r="T747" i="4"/>
  <c r="W593" i="4"/>
  <c r="X593" i="4" s="1"/>
  <c r="T762" i="4"/>
  <c r="W354" i="4"/>
  <c r="X354" i="4" s="1"/>
  <c r="T456" i="4"/>
  <c r="W928" i="4"/>
  <c r="X928" i="4" s="1"/>
  <c r="T700" i="4"/>
  <c r="T1000" i="4"/>
  <c r="W374" i="4"/>
  <c r="X374" i="4" s="1"/>
  <c r="W303" i="4"/>
  <c r="X303" i="4" s="1"/>
  <c r="W221" i="4"/>
  <c r="X221" i="4" s="1"/>
  <c r="T938" i="4"/>
  <c r="W774" i="4"/>
  <c r="X774" i="4" s="1"/>
  <c r="T208" i="4"/>
  <c r="W877" i="4"/>
  <c r="X877" i="4" s="1"/>
  <c r="T23" i="4"/>
  <c r="W614" i="4"/>
  <c r="X614" i="4" s="1"/>
  <c r="T209" i="4"/>
  <c r="W174" i="4"/>
  <c r="X174" i="4" s="1"/>
  <c r="W831" i="4"/>
  <c r="X831" i="4" s="1"/>
  <c r="T216" i="4"/>
  <c r="W843" i="4"/>
  <c r="X843" i="4" s="1"/>
  <c r="T492" i="4"/>
  <c r="W121" i="4"/>
  <c r="X121" i="4" s="1"/>
  <c r="T435" i="4"/>
  <c r="W482" i="4"/>
  <c r="X482" i="4" s="1"/>
  <c r="T157" i="4"/>
  <c r="W586" i="4"/>
  <c r="X586" i="4" s="1"/>
  <c r="W230" i="4"/>
  <c r="X230" i="4" s="1"/>
  <c r="T25" i="4"/>
  <c r="T20" i="4"/>
  <c r="W295" i="4"/>
  <c r="X295" i="4" s="1"/>
  <c r="T380" i="4"/>
  <c r="V958" i="4"/>
  <c r="T958" i="4"/>
  <c r="W786" i="4"/>
  <c r="X786" i="4" s="1"/>
  <c r="T708" i="4"/>
  <c r="W589" i="4"/>
  <c r="X589" i="4" s="1"/>
  <c r="W663" i="4"/>
  <c r="X663" i="4" s="1"/>
  <c r="T178" i="4"/>
  <c r="W113" i="4"/>
  <c r="X113" i="4" s="1"/>
  <c r="T184" i="4"/>
  <c r="W334" i="4"/>
  <c r="X334" i="4" s="1"/>
  <c r="W127" i="4"/>
  <c r="X127" i="4" s="1"/>
  <c r="W331" i="4"/>
  <c r="X331" i="4" s="1"/>
  <c r="T627" i="4"/>
  <c r="T150" i="4"/>
  <c r="W362" i="4"/>
  <c r="X362" i="4" s="1"/>
  <c r="T367" i="4"/>
  <c r="W840" i="4"/>
  <c r="X840" i="4" s="1"/>
  <c r="T579" i="4"/>
  <c r="W457" i="4"/>
  <c r="X457" i="4" s="1"/>
  <c r="T68" i="4"/>
  <c r="W529" i="4"/>
  <c r="X529" i="4" s="1"/>
  <c r="T504" i="4"/>
  <c r="W12" i="4"/>
  <c r="X12" i="4" s="1"/>
  <c r="T601" i="4"/>
  <c r="W153" i="4"/>
  <c r="X153" i="4" s="1"/>
  <c r="T878" i="4"/>
  <c r="W358" i="4"/>
  <c r="X358" i="4" s="1"/>
  <c r="T713" i="4"/>
  <c r="W542" i="4"/>
  <c r="X542" i="4" s="1"/>
  <c r="W739" i="4"/>
  <c r="X739" i="4" s="1"/>
  <c r="T255" i="4"/>
  <c r="W862" i="4"/>
  <c r="X862" i="4" s="1"/>
  <c r="W642" i="4"/>
  <c r="X642" i="4" s="1"/>
  <c r="W419" i="4"/>
  <c r="X419" i="4" s="1"/>
  <c r="W539" i="4"/>
  <c r="X539" i="4" s="1"/>
  <c r="W944" i="4"/>
  <c r="X944" i="4" s="1"/>
  <c r="W935" i="4"/>
  <c r="X935" i="4" s="1"/>
  <c r="W754" i="4"/>
  <c r="X754" i="4" s="1"/>
  <c r="W273" i="4"/>
  <c r="X273" i="4" s="1"/>
  <c r="W474" i="4"/>
  <c r="X474" i="4" s="1"/>
  <c r="W192" i="4"/>
  <c r="X192" i="4" s="1"/>
  <c r="W445" i="4"/>
  <c r="X445" i="4" s="1"/>
  <c r="W851" i="4"/>
  <c r="X851" i="4" s="1"/>
  <c r="T976" i="4"/>
  <c r="W577" i="4"/>
  <c r="X577" i="4" s="1"/>
  <c r="W648" i="4"/>
  <c r="X648" i="4" s="1"/>
  <c r="T769" i="4"/>
  <c r="W791" i="4"/>
  <c r="X791" i="4" s="1"/>
  <c r="W384" i="4"/>
  <c r="X384" i="4" s="1"/>
  <c r="W405" i="4"/>
  <c r="X405" i="4" s="1"/>
  <c r="W637" i="4"/>
  <c r="X637" i="4" s="1"/>
  <c r="W531" i="4"/>
  <c r="X531" i="4" s="1"/>
  <c r="W488" i="4"/>
  <c r="X488" i="4" s="1"/>
  <c r="W325" i="4"/>
  <c r="X325" i="4" s="1"/>
  <c r="W668" i="4"/>
  <c r="X668" i="4" s="1"/>
  <c r="W236" i="4"/>
  <c r="X236" i="4" s="1"/>
  <c r="W131" i="4"/>
  <c r="X131" i="4" s="1"/>
  <c r="W378" i="4"/>
  <c r="X378" i="4" s="1"/>
  <c r="W562" i="4"/>
  <c r="X562" i="4" s="1"/>
  <c r="W437" i="4"/>
  <c r="X437" i="4" s="1"/>
  <c r="W194" i="4"/>
  <c r="X194" i="4" s="1"/>
  <c r="T566" i="4"/>
  <c r="W199" i="4"/>
  <c r="X199" i="4" s="1"/>
  <c r="W349" i="4"/>
  <c r="X349" i="4" s="1"/>
  <c r="T106" i="4"/>
  <c r="W859" i="4"/>
  <c r="X859" i="4" s="1"/>
  <c r="W923" i="4"/>
  <c r="X923" i="4" s="1"/>
  <c r="W360" i="4"/>
  <c r="X360" i="4" s="1"/>
  <c r="W329" i="4"/>
  <c r="X329" i="4" s="1"/>
  <c r="W817" i="4"/>
  <c r="X817" i="4" s="1"/>
  <c r="W896" i="4"/>
  <c r="X896" i="4" s="1"/>
  <c r="W853" i="4"/>
  <c r="X853" i="4" s="1"/>
  <c r="W179" i="4"/>
  <c r="X179" i="4" s="1"/>
  <c r="W723" i="4"/>
  <c r="X723" i="4" s="1"/>
  <c r="W77" i="4"/>
  <c r="X77" i="4" s="1"/>
  <c r="W744" i="4"/>
  <c r="X744" i="4" s="1"/>
  <c r="W924" i="4"/>
  <c r="X924" i="4" s="1"/>
  <c r="T237" i="4"/>
  <c r="W391" i="4"/>
  <c r="X391" i="4" s="1"/>
  <c r="T1002" i="4"/>
  <c r="W429" i="4"/>
  <c r="X429" i="4" s="1"/>
  <c r="T506" i="4"/>
  <c r="T846" i="4"/>
  <c r="T849" i="4"/>
  <c r="T136" i="4"/>
  <c r="W949" i="4"/>
  <c r="X949" i="4" s="1"/>
  <c r="T287" i="4"/>
  <c r="W898" i="4"/>
  <c r="X898" i="4" s="1"/>
  <c r="W272" i="4"/>
  <c r="X272" i="4" s="1"/>
  <c r="W993" i="4"/>
  <c r="X993" i="4" s="1"/>
  <c r="T699" i="4"/>
  <c r="W510" i="4"/>
  <c r="X510" i="4" s="1"/>
  <c r="W570" i="4"/>
  <c r="X570" i="4" s="1"/>
  <c r="T218" i="4"/>
  <c r="T626" i="4"/>
  <c r="T8" i="4"/>
  <c r="W310" i="4"/>
  <c r="X310" i="4" s="1"/>
  <c r="T871" i="4"/>
  <c r="T143" i="4"/>
  <c r="T399" i="4"/>
  <c r="T291" i="4"/>
  <c r="T835" i="4"/>
  <c r="T621" i="4"/>
  <c r="T727" i="4"/>
  <c r="T107" i="4"/>
  <c r="T654" i="4"/>
  <c r="T57" i="4"/>
  <c r="T52" i="4"/>
  <c r="T182" i="4"/>
  <c r="T129" i="4"/>
  <c r="T166" i="4"/>
  <c r="T911" i="4"/>
  <c r="W6" i="4"/>
  <c r="X6" i="4" s="1"/>
  <c r="T998" i="4"/>
  <c r="T808" i="4"/>
  <c r="T624" i="4"/>
  <c r="W118" i="4"/>
  <c r="X118" i="4" s="1"/>
  <c r="T193" i="4"/>
  <c r="T950" i="4"/>
  <c r="T639" i="4"/>
  <c r="W886" i="4"/>
  <c r="X886" i="4" s="1"/>
  <c r="T882" i="4"/>
  <c r="W954" i="4"/>
  <c r="X954" i="4" s="1"/>
  <c r="T472" i="4"/>
  <c r="T738" i="4"/>
  <c r="T426" i="4"/>
  <c r="T795" i="4"/>
  <c r="T231" i="4"/>
  <c r="T495" i="4"/>
  <c r="T39" i="4"/>
  <c r="T393" i="4"/>
  <c r="T146" i="4"/>
  <c r="T726" i="4"/>
  <c r="T302" i="4"/>
  <c r="W958" i="4"/>
  <c r="X958" i="4" s="1"/>
  <c r="T812" i="4"/>
  <c r="V961" i="4"/>
  <c r="W961" i="4" s="1"/>
  <c r="X961" i="4" s="1"/>
  <c r="T961" i="4"/>
  <c r="W218" i="4"/>
  <c r="X218" i="4" s="1"/>
  <c r="W626" i="4"/>
  <c r="X626" i="4" s="1"/>
  <c r="W8" i="4"/>
  <c r="X8" i="4" s="1"/>
  <c r="W871" i="4"/>
  <c r="X871" i="4" s="1"/>
  <c r="W143" i="4"/>
  <c r="X143" i="4" s="1"/>
  <c r="W399" i="4"/>
  <c r="X399" i="4" s="1"/>
  <c r="W291" i="4"/>
  <c r="X291" i="4" s="1"/>
  <c r="W835" i="4"/>
  <c r="X835" i="4" s="1"/>
  <c r="W621" i="4"/>
  <c r="X621" i="4" s="1"/>
  <c r="W727" i="4"/>
  <c r="X727" i="4" s="1"/>
  <c r="W107" i="4"/>
  <c r="X107" i="4" s="1"/>
  <c r="W57" i="4"/>
  <c r="X57" i="4" s="1"/>
  <c r="W52" i="4"/>
  <c r="X52" i="4" s="1"/>
  <c r="W129" i="4"/>
  <c r="X129" i="4" s="1"/>
  <c r="W166" i="4"/>
  <c r="X166" i="4" s="1"/>
  <c r="W911" i="4"/>
  <c r="X911" i="4" s="1"/>
  <c r="W998" i="4"/>
  <c r="X998" i="4" s="1"/>
  <c r="W808" i="4"/>
  <c r="X808" i="4" s="1"/>
  <c r="W624" i="4"/>
  <c r="X624" i="4" s="1"/>
  <c r="W193" i="4"/>
  <c r="X193" i="4" s="1"/>
  <c r="W639" i="4"/>
  <c r="X639" i="4" s="1"/>
  <c r="W882" i="4"/>
  <c r="X882" i="4" s="1"/>
  <c r="T954" i="4"/>
  <c r="W472" i="4"/>
  <c r="X472" i="4" s="1"/>
  <c r="W738" i="4"/>
  <c r="X738" i="4" s="1"/>
  <c r="W426" i="4"/>
  <c r="X426" i="4" s="1"/>
  <c r="W795" i="4"/>
  <c r="X795" i="4" s="1"/>
  <c r="W231" i="4"/>
  <c r="X231" i="4" s="1"/>
  <c r="W495" i="4"/>
  <c r="X495" i="4" s="1"/>
  <c r="W39" i="4"/>
  <c r="X39" i="4" s="1"/>
  <c r="W393" i="4"/>
  <c r="X393" i="4" s="1"/>
  <c r="T771" i="4"/>
  <c r="T749" i="4"/>
  <c r="T887" i="4"/>
  <c r="T250" i="4"/>
  <c r="T396" i="4"/>
  <c r="W150" i="4"/>
  <c r="X150" i="4" s="1"/>
  <c r="T112" i="4"/>
  <c r="T274" i="4"/>
  <c r="T323" i="4"/>
  <c r="T811" i="4"/>
  <c r="T53" i="4"/>
  <c r="T322" i="4"/>
  <c r="T339" i="4"/>
  <c r="W878" i="4"/>
  <c r="X878" i="4" s="1"/>
  <c r="T513" i="4"/>
  <c r="T555" i="4"/>
  <c r="T914" i="4"/>
  <c r="T344" i="4"/>
  <c r="T425" i="4"/>
  <c r="T56" i="4"/>
  <c r="T217" i="4"/>
  <c r="T229" i="4"/>
  <c r="T512" i="4"/>
  <c r="T820" i="4"/>
  <c r="T992" i="4"/>
  <c r="T432" i="4"/>
  <c r="T794" i="4"/>
  <c r="T276" i="4"/>
  <c r="W976" i="4"/>
  <c r="X976" i="4" s="1"/>
  <c r="T779" i="4"/>
  <c r="T681" i="4"/>
  <c r="T55" i="4"/>
  <c r="T803" i="4"/>
  <c r="T693" i="4"/>
  <c r="T656" i="4"/>
  <c r="T353" i="4"/>
  <c r="T709" i="4"/>
  <c r="T860" i="4"/>
  <c r="T863" i="4"/>
  <c r="T388" i="4"/>
  <c r="T922" i="4"/>
  <c r="T550" i="4"/>
  <c r="T821" i="4"/>
  <c r="T450" i="4"/>
  <c r="W566" i="4"/>
  <c r="X566" i="4" s="1"/>
  <c r="T711" i="4"/>
  <c r="W106" i="4"/>
  <c r="X106" i="4" s="1"/>
  <c r="T389" i="4"/>
  <c r="T188" i="4"/>
  <c r="T351" i="4"/>
  <c r="T617" i="4"/>
  <c r="T282" i="4"/>
  <c r="T125" i="4"/>
  <c r="T947" i="4"/>
  <c r="T417" i="4"/>
  <c r="T222" i="4"/>
  <c r="T431" i="4"/>
  <c r="T404" i="4"/>
  <c r="T183" i="4"/>
  <c r="W846" i="4"/>
  <c r="X846" i="4" s="1"/>
  <c r="W245" i="4"/>
  <c r="X245" i="4" s="1"/>
  <c r="T14" i="4"/>
  <c r="W281" i="4"/>
  <c r="X281" i="4" s="1"/>
  <c r="T211" i="4"/>
  <c r="W839" i="4"/>
  <c r="X839" i="4" s="1"/>
  <c r="W979" i="4"/>
  <c r="X979" i="4" s="1"/>
  <c r="W813" i="4"/>
  <c r="X813" i="4" s="1"/>
  <c r="T170" i="4"/>
  <c r="W805" i="4"/>
  <c r="X805" i="4" s="1"/>
  <c r="W705" i="4"/>
  <c r="X705" i="4" s="1"/>
  <c r="W776" i="4"/>
  <c r="X776" i="4" s="1"/>
  <c r="T1005" i="4"/>
  <c r="W837" i="4"/>
  <c r="X837" i="4" s="1"/>
  <c r="T110" i="4"/>
  <c r="W927" i="4"/>
  <c r="X927" i="4" s="1"/>
  <c r="W523" i="4"/>
  <c r="X523" i="4" s="1"/>
  <c r="T556" i="4"/>
  <c r="W307" i="4"/>
  <c r="X307" i="4" s="1"/>
  <c r="T633" i="4"/>
  <c r="W509" i="4"/>
  <c r="X509" i="4" s="1"/>
  <c r="W394" i="4"/>
  <c r="X394" i="4" s="1"/>
  <c r="T219" i="4"/>
  <c r="T984" i="4"/>
  <c r="W156" i="4"/>
  <c r="X156" i="4" s="1"/>
  <c r="T96" i="4"/>
  <c r="W225" i="4"/>
  <c r="X225" i="4" s="1"/>
  <c r="T951" i="4"/>
  <c r="W137" i="4"/>
  <c r="X137" i="4" s="1"/>
  <c r="T850" i="4"/>
  <c r="W612" i="4"/>
  <c r="X612" i="4" s="1"/>
  <c r="T205" i="4"/>
  <c r="W678" i="4"/>
  <c r="X678" i="4" s="1"/>
  <c r="T343" i="4"/>
  <c r="W567" i="4"/>
  <c r="X567" i="4" s="1"/>
  <c r="W654" i="4"/>
  <c r="X654" i="4" s="1"/>
  <c r="T684" i="4"/>
  <c r="W499" i="4"/>
  <c r="X499" i="4" s="1"/>
  <c r="T952" i="4"/>
  <c r="W182" i="4"/>
  <c r="X182" i="4" s="1"/>
  <c r="T615" i="4"/>
  <c r="W810" i="4"/>
  <c r="X810" i="4" s="1"/>
  <c r="T376" i="4"/>
  <c r="W37" i="4"/>
  <c r="X37" i="4" s="1"/>
  <c r="T239" i="4"/>
  <c r="W746" i="4"/>
  <c r="X746" i="4" s="1"/>
  <c r="T175" i="4"/>
  <c r="W418" i="4"/>
  <c r="X418" i="4" s="1"/>
  <c r="T554" i="4"/>
  <c r="W596" i="4"/>
  <c r="X596" i="4" s="1"/>
  <c r="W833" i="4"/>
  <c r="X833" i="4" s="1"/>
  <c r="W244" i="4"/>
  <c r="X244" i="4" s="1"/>
  <c r="T304" i="4"/>
  <c r="W950" i="4"/>
  <c r="X950" i="4" s="1"/>
  <c r="W856" i="4"/>
  <c r="X856" i="4" s="1"/>
  <c r="T866" i="4"/>
  <c r="W988" i="4"/>
  <c r="X988" i="4" s="1"/>
  <c r="T402" i="4"/>
  <c r="W768" i="4"/>
  <c r="X768" i="4" s="1"/>
  <c r="T772" i="4"/>
  <c r="W332" i="4"/>
  <c r="X332" i="4" s="1"/>
  <c r="T716" i="4"/>
  <c r="W371" i="4"/>
  <c r="X371" i="4" s="1"/>
  <c r="T568" i="4"/>
  <c r="W755" i="4"/>
  <c r="X755" i="4" s="1"/>
  <c r="T481" i="4"/>
  <c r="W444" i="4"/>
  <c r="X444" i="4" s="1"/>
  <c r="T573" i="4"/>
  <c r="W906" i="4"/>
  <c r="X906" i="4" s="1"/>
  <c r="T220" i="4"/>
  <c r="W664" i="4"/>
  <c r="X664" i="4" s="1"/>
  <c r="T148" i="4"/>
  <c r="W65" i="4"/>
  <c r="X65" i="4" s="1"/>
  <c r="T483" i="4"/>
  <c r="W146" i="4"/>
  <c r="X146" i="4" s="1"/>
  <c r="T164" i="4"/>
  <c r="T964" i="4"/>
  <c r="W375" i="4"/>
  <c r="X375" i="4" s="1"/>
  <c r="T760" i="4"/>
  <c r="W986" i="4"/>
  <c r="X986" i="4" s="1"/>
  <c r="T971" i="4"/>
  <c r="T785" i="4"/>
  <c r="T441" i="4"/>
  <c r="W802" i="4"/>
  <c r="X802" i="4" s="1"/>
  <c r="T468" i="4"/>
  <c r="W932" i="4"/>
  <c r="X932" i="4" s="1"/>
  <c r="T997" i="4"/>
  <c r="W487" i="4"/>
  <c r="X487" i="4" s="1"/>
  <c r="T27" i="4"/>
  <c r="W336" i="4"/>
  <c r="X336" i="4" s="1"/>
  <c r="T981" i="4"/>
  <c r="W726" i="4"/>
  <c r="X726" i="4" s="1"/>
  <c r="T463" i="4"/>
  <c r="W9" i="4"/>
  <c r="X9" i="4" s="1"/>
  <c r="T109" i="4"/>
  <c r="W70" i="4"/>
  <c r="X70" i="4" s="1"/>
  <c r="T215" i="4"/>
  <c r="W823" i="4"/>
  <c r="X823" i="4" s="1"/>
  <c r="T977" i="4"/>
  <c r="W302" i="4"/>
  <c r="X302" i="4" s="1"/>
  <c r="W355" i="4"/>
  <c r="X355" i="4" s="1"/>
  <c r="W600" i="4"/>
  <c r="X600" i="4" s="1"/>
  <c r="T620" i="4"/>
  <c r="W313" i="4"/>
  <c r="X313" i="4" s="1"/>
  <c r="T595" i="4"/>
  <c r="W200" i="4"/>
  <c r="X200" i="4" s="1"/>
  <c r="T24" i="4"/>
  <c r="W155" i="4"/>
  <c r="X155" i="4" s="1"/>
  <c r="T328" i="4"/>
  <c r="W268" i="4"/>
  <c r="X268" i="4" s="1"/>
  <c r="T752" i="4"/>
  <c r="W560" i="4"/>
  <c r="X560" i="4" s="1"/>
  <c r="W771" i="4"/>
  <c r="X771" i="4" s="1"/>
  <c r="T836" i="4"/>
  <c r="W749" i="4"/>
  <c r="X749" i="4" s="1"/>
  <c r="T102" i="4"/>
  <c r="W887" i="4"/>
  <c r="X887" i="4" s="1"/>
  <c r="T269" i="4"/>
  <c r="W250" i="4"/>
  <c r="X250" i="4" s="1"/>
  <c r="T757" i="4"/>
  <c r="T206" i="4"/>
  <c r="W462" i="4"/>
  <c r="X462" i="4" s="1"/>
  <c r="T383" i="4"/>
  <c r="W396" i="4"/>
  <c r="X396" i="4" s="1"/>
  <c r="T920" i="4"/>
  <c r="W112" i="4"/>
  <c r="X112" i="4" s="1"/>
  <c r="W274" i="4"/>
  <c r="X274" i="4" s="1"/>
  <c r="T452" i="4"/>
  <c r="W323" i="4"/>
  <c r="X323" i="4" s="1"/>
  <c r="T45" i="4"/>
  <c r="W811" i="4"/>
  <c r="X811" i="4" s="1"/>
  <c r="W511" i="4"/>
  <c r="X511" i="4" s="1"/>
  <c r="W53" i="4"/>
  <c r="X53" i="4" s="1"/>
  <c r="W322" i="4"/>
  <c r="X322" i="4" s="1"/>
  <c r="T861" i="4"/>
  <c r="W339" i="4"/>
  <c r="X339" i="4" s="1"/>
  <c r="T436" i="4"/>
  <c r="W513" i="4"/>
  <c r="X513" i="4" s="1"/>
  <c r="T197" i="4"/>
  <c r="W574" i="4"/>
  <c r="X574" i="4" s="1"/>
  <c r="T480" i="4"/>
  <c r="T766" i="4"/>
  <c r="W555" i="4"/>
  <c r="X555" i="4" s="1"/>
  <c r="T486" i="4"/>
  <c r="W801" i="4"/>
  <c r="X801" i="4" s="1"/>
  <c r="W914" i="4"/>
  <c r="X914" i="4" s="1"/>
  <c r="T489" i="4"/>
  <c r="W344" i="4"/>
  <c r="X344" i="4" s="1"/>
  <c r="T279" i="4"/>
  <c r="W425" i="4"/>
  <c r="X425" i="4" s="1"/>
  <c r="T44" i="4"/>
  <c r="W526" i="4"/>
  <c r="X526" i="4" s="1"/>
  <c r="T210" i="4"/>
  <c r="W56" i="4"/>
  <c r="X56" i="4" s="1"/>
  <c r="W217" i="4"/>
  <c r="X217" i="4" s="1"/>
  <c r="T660" i="4"/>
  <c r="T10" i="4"/>
  <c r="W229" i="4"/>
  <c r="X229" i="4" s="1"/>
  <c r="T94" i="4"/>
  <c r="W512" i="4"/>
  <c r="X512" i="4" s="1"/>
  <c r="T465" i="4"/>
  <c r="W820" i="4"/>
  <c r="X820" i="4" s="1"/>
  <c r="T503" i="4"/>
  <c r="T82" i="4"/>
  <c r="W992" i="4"/>
  <c r="X992" i="4" s="1"/>
  <c r="T324" i="4"/>
  <c r="W432" i="4"/>
  <c r="X432" i="4" s="1"/>
  <c r="T972" i="4"/>
  <c r="W794" i="4"/>
  <c r="X794" i="4" s="1"/>
  <c r="T264" i="4"/>
  <c r="W558" i="4"/>
  <c r="X558" i="4" s="1"/>
  <c r="T889" i="4"/>
  <c r="W502" i="4"/>
  <c r="X502" i="4" s="1"/>
  <c r="T583" i="4"/>
  <c r="T98" i="4"/>
  <c r="W276" i="4"/>
  <c r="X276" i="4" s="1"/>
  <c r="T797" i="4"/>
  <c r="T865" i="4"/>
  <c r="T571" i="4"/>
  <c r="W638" i="4"/>
  <c r="X638" i="4" s="1"/>
  <c r="T712" i="4"/>
  <c r="W779" i="4"/>
  <c r="X779" i="4" s="1"/>
  <c r="T537" i="4"/>
  <c r="W681" i="4"/>
  <c r="X681" i="4" s="1"/>
  <c r="T67" i="4"/>
  <c r="T966" i="4"/>
  <c r="W55" i="4"/>
  <c r="X55" i="4" s="1"/>
  <c r="T826" i="4"/>
  <c r="W803" i="4"/>
  <c r="X803" i="4" s="1"/>
  <c r="T858" i="4"/>
  <c r="W693" i="4"/>
  <c r="X693" i="4" s="1"/>
  <c r="T95" i="4"/>
  <c r="W534" i="4"/>
  <c r="X534" i="4" s="1"/>
  <c r="T647" i="4"/>
  <c r="W656" i="4"/>
  <c r="X656" i="4" s="1"/>
  <c r="T916" i="4"/>
  <c r="T470" i="4"/>
  <c r="W353" i="4"/>
  <c r="X353" i="4" s="1"/>
  <c r="T251" i="4"/>
  <c r="W709" i="4"/>
  <c r="X709" i="4" s="1"/>
  <c r="T670" i="4"/>
  <c r="W860" i="4"/>
  <c r="X860" i="4" s="1"/>
  <c r="T815" i="4"/>
  <c r="T270" i="4"/>
  <c r="W863" i="4"/>
  <c r="X863" i="4" s="1"/>
  <c r="T202" i="4"/>
  <c r="W388" i="4"/>
  <c r="X388" i="4" s="1"/>
  <c r="T599" i="4"/>
  <c r="W922" i="4"/>
  <c r="X922" i="4" s="1"/>
  <c r="W1003" i="4"/>
  <c r="X1003" i="4" s="1"/>
  <c r="T814" i="4"/>
  <c r="W550" i="4"/>
  <c r="X550" i="4" s="1"/>
  <c r="T890" i="4"/>
  <c r="W821" i="4"/>
  <c r="X821" i="4" s="1"/>
  <c r="T671" i="4"/>
  <c r="W450" i="4"/>
  <c r="X450" i="4" s="1"/>
  <c r="T669" i="4"/>
  <c r="W711" i="4"/>
  <c r="X711" i="4" s="1"/>
  <c r="W342" i="4"/>
  <c r="X342" i="4" s="1"/>
  <c r="T385" i="4"/>
  <c r="W389" i="4"/>
  <c r="X389" i="4" s="1"/>
  <c r="W188" i="4"/>
  <c r="X188" i="4" s="1"/>
  <c r="T101" i="4"/>
  <c r="W351" i="4"/>
  <c r="X351" i="4" s="1"/>
  <c r="T975" i="4"/>
  <c r="T646" i="4"/>
  <c r="W617" i="4"/>
  <c r="X617" i="4" s="1"/>
  <c r="T548" i="4"/>
  <c r="W122" i="4"/>
  <c r="X122" i="4" s="1"/>
  <c r="T661" i="4"/>
  <c r="W282" i="4"/>
  <c r="X282" i="4" s="1"/>
  <c r="T400" i="4"/>
  <c r="W854" i="4"/>
  <c r="X854" i="4" s="1"/>
  <c r="W125" i="4"/>
  <c r="X125" i="4" s="1"/>
  <c r="T263" i="4"/>
  <c r="W947" i="4"/>
  <c r="X947" i="4" s="1"/>
  <c r="T93" i="4"/>
  <c r="W417" i="4"/>
  <c r="X417" i="4" s="1"/>
  <c r="T443" i="4"/>
  <c r="W222" i="4"/>
  <c r="X222" i="4" s="1"/>
  <c r="W673" i="4"/>
  <c r="X673" i="4" s="1"/>
  <c r="W431" i="4"/>
  <c r="X431" i="4" s="1"/>
  <c r="T816" i="4"/>
  <c r="W962" i="4"/>
  <c r="X962" i="4" s="1"/>
  <c r="W404" i="4"/>
  <c r="X404" i="4" s="1"/>
  <c r="T306" i="4"/>
  <c r="W183" i="4"/>
  <c r="X183" i="4" s="1"/>
  <c r="T427" i="4"/>
  <c r="W26" i="4"/>
  <c r="X26" i="4" s="1"/>
  <c r="T203" i="4"/>
  <c r="W14" i="4"/>
  <c r="X14" i="4" s="1"/>
  <c r="T799" i="4"/>
  <c r="W211" i="4"/>
  <c r="X211" i="4" s="1"/>
  <c r="T518" i="4"/>
  <c r="T979" i="4"/>
  <c r="W170" i="4"/>
  <c r="X170" i="4" s="1"/>
  <c r="T69" i="4"/>
  <c r="T254" i="4"/>
  <c r="T705" i="4"/>
  <c r="T144" i="4"/>
  <c r="T710" i="4"/>
  <c r="W1005" i="4"/>
  <c r="X1005" i="4" s="1"/>
  <c r="T829" i="4"/>
  <c r="W968" i="4"/>
  <c r="X968" i="4" s="1"/>
  <c r="W110" i="4"/>
  <c r="X110" i="4" s="1"/>
  <c r="W447" i="4"/>
  <c r="X447" i="4" s="1"/>
  <c r="W390" i="4"/>
  <c r="X390" i="4" s="1"/>
  <c r="T592" i="4"/>
  <c r="W556" i="4"/>
  <c r="X556" i="4" s="1"/>
  <c r="T249" i="4"/>
  <c r="W633" i="4"/>
  <c r="X633" i="4" s="1"/>
  <c r="T180" i="4"/>
  <c r="T22" i="4"/>
  <c r="W758" i="4"/>
  <c r="X758" i="4" s="1"/>
  <c r="T996" i="4"/>
  <c r="W219" i="4"/>
  <c r="X219" i="4" s="1"/>
  <c r="W96" i="4"/>
  <c r="X96" i="4" s="1"/>
  <c r="T783" i="4"/>
  <c r="W951" i="4"/>
  <c r="X951" i="4" s="1"/>
  <c r="T653" i="4"/>
  <c r="W850" i="4"/>
  <c r="X850" i="4" s="1"/>
  <c r="T552" i="4"/>
  <c r="W205" i="4"/>
  <c r="X205" i="4" s="1"/>
  <c r="T781" i="4"/>
  <c r="W343" i="4"/>
  <c r="X343" i="4" s="1"/>
  <c r="T392" i="4"/>
  <c r="W58" i="4"/>
  <c r="X58" i="4" s="1"/>
  <c r="T789" i="4"/>
  <c r="W684" i="4"/>
  <c r="X684" i="4" s="1"/>
  <c r="T377" i="4"/>
  <c r="W952" i="4"/>
  <c r="X952" i="4" s="1"/>
  <c r="T61" i="4"/>
  <c r="T438" i="4"/>
  <c r="W615" i="4"/>
  <c r="X615" i="4" s="1"/>
  <c r="T266" i="4"/>
  <c r="W376" i="4"/>
  <c r="X376" i="4" s="1"/>
  <c r="T28" i="4"/>
  <c r="W239" i="4"/>
  <c r="X239" i="4" s="1"/>
  <c r="T546" i="4"/>
  <c r="W175" i="4"/>
  <c r="X175" i="4" s="1"/>
  <c r="T690" i="4"/>
  <c r="W554" i="4"/>
  <c r="X554" i="4" s="1"/>
  <c r="T578" i="4"/>
  <c r="T833" i="4"/>
  <c r="T874" i="4"/>
  <c r="W304" i="4"/>
  <c r="X304" i="4" s="1"/>
  <c r="T714" i="4"/>
  <c r="W830" i="4"/>
  <c r="X830" i="4" s="1"/>
  <c r="T875" i="4"/>
  <c r="W866" i="4"/>
  <c r="X866" i="4" s="1"/>
  <c r="T807" i="4"/>
  <c r="W402" i="4"/>
  <c r="X402" i="4" s="1"/>
  <c r="T707" i="4"/>
  <c r="W772" i="4"/>
  <c r="X772" i="4" s="1"/>
  <c r="T395" i="4"/>
  <c r="W716" i="4"/>
  <c r="X716" i="4" s="1"/>
  <c r="T745" i="4"/>
  <c r="W568" i="4"/>
  <c r="X568" i="4" s="1"/>
  <c r="W481" i="4"/>
  <c r="X481" i="4" s="1"/>
  <c r="W573" i="4"/>
  <c r="X573" i="4" s="1"/>
  <c r="W220" i="4"/>
  <c r="X220" i="4" s="1"/>
  <c r="T66" i="4"/>
  <c r="W148" i="4"/>
  <c r="X148" i="4" s="1"/>
  <c r="W483" i="4"/>
  <c r="X483" i="4" s="1"/>
  <c r="W164" i="4"/>
  <c r="X164" i="4" s="1"/>
  <c r="W760" i="4"/>
  <c r="X760" i="4" s="1"/>
  <c r="W971" i="4"/>
  <c r="X971" i="4" s="1"/>
  <c r="W441" i="4"/>
  <c r="X441" i="4" s="1"/>
  <c r="W468" i="4"/>
  <c r="X468" i="4" s="1"/>
  <c r="W997" i="4"/>
  <c r="X997" i="4" s="1"/>
  <c r="W27" i="4"/>
  <c r="X27" i="4" s="1"/>
  <c r="W981" i="4"/>
  <c r="X981" i="4" s="1"/>
  <c r="W463" i="4"/>
  <c r="X463" i="4" s="1"/>
  <c r="W109" i="4"/>
  <c r="X109" i="4" s="1"/>
  <c r="W215" i="4"/>
  <c r="X215" i="4" s="1"/>
  <c r="W977" i="4"/>
  <c r="X977" i="4" s="1"/>
  <c r="W620" i="4"/>
  <c r="X620" i="4" s="1"/>
  <c r="W595" i="4"/>
  <c r="X595" i="4" s="1"/>
  <c r="W24" i="4"/>
  <c r="X24" i="4" s="1"/>
  <c r="W328" i="4"/>
  <c r="X328" i="4" s="1"/>
  <c r="W752" i="4"/>
  <c r="X752" i="4" s="1"/>
  <c r="T969" i="4"/>
  <c r="W144" i="4"/>
  <c r="X144" i="4" s="1"/>
  <c r="T78" i="4"/>
  <c r="W829" i="4"/>
  <c r="X829" i="4" s="1"/>
  <c r="T584" i="4"/>
  <c r="T246" i="4"/>
  <c r="T894" i="4"/>
  <c r="W585" i="4"/>
  <c r="X585" i="4" s="1"/>
  <c r="T195" i="4"/>
  <c r="W964" i="4"/>
  <c r="X964" i="4" s="1"/>
  <c r="T608" i="4"/>
  <c r="W881" i="4"/>
  <c r="X881" i="4" s="1"/>
  <c r="T619" i="4"/>
  <c r="W448" i="4"/>
  <c r="X448" i="4" s="1"/>
  <c r="T538" i="4"/>
  <c r="W496" i="4"/>
  <c r="X496" i="4" s="1"/>
  <c r="T403" i="4"/>
  <c r="W507" i="4"/>
  <c r="X507" i="4" s="1"/>
  <c r="T667" i="4"/>
  <c r="W893" i="4"/>
  <c r="X893" i="4" s="1"/>
  <c r="T931" i="4"/>
  <c r="W165" i="4"/>
  <c r="X165" i="4" s="1"/>
  <c r="T491" i="4"/>
  <c r="W416" i="4"/>
  <c r="X416" i="4" s="1"/>
  <c r="T97" i="4"/>
  <c r="W134" i="4"/>
  <c r="X134" i="4" s="1"/>
  <c r="T233" i="4"/>
  <c r="W717" i="4"/>
  <c r="X717" i="4" s="1"/>
  <c r="T806" i="4"/>
  <c r="W855" i="4"/>
  <c r="X855" i="4" s="1"/>
  <c r="T81" i="4"/>
  <c r="W917" i="4"/>
  <c r="X917" i="4" s="1"/>
  <c r="W575" i="4"/>
  <c r="X575" i="4" s="1"/>
  <c r="W459" i="4"/>
  <c r="X459" i="4" s="1"/>
  <c r="T364" i="4"/>
  <c r="W704" i="4"/>
  <c r="X704" i="4" s="1"/>
  <c r="W451" i="4"/>
  <c r="X451" i="4" s="1"/>
  <c r="T258" i="4"/>
  <c r="W505" i="4"/>
  <c r="X505" i="4" s="1"/>
  <c r="T147" i="4"/>
  <c r="T694" i="4"/>
  <c r="W33" i="4"/>
  <c r="X33" i="4" s="1"/>
  <c r="W956" i="4"/>
  <c r="X956" i="4" s="1"/>
  <c r="W847" i="4"/>
  <c r="X847" i="4" s="1"/>
  <c r="T908" i="4"/>
  <c r="W605" i="4"/>
  <c r="X605" i="4" s="1"/>
  <c r="T187" i="4"/>
  <c r="W461" i="4"/>
  <c r="X461" i="4" s="1"/>
  <c r="T580" i="4"/>
  <c r="W333" i="4"/>
  <c r="X333" i="4" s="1"/>
  <c r="T941" i="4"/>
  <c r="T902" i="4"/>
  <c r="W471" i="4"/>
  <c r="X471" i="4" s="1"/>
  <c r="T169" i="4"/>
  <c r="W176" i="4"/>
  <c r="X176" i="4" s="1"/>
  <c r="T43" i="4"/>
  <c r="W206" i="4"/>
  <c r="X206" i="4" s="1"/>
  <c r="W410" i="4"/>
  <c r="X410" i="4" s="1"/>
  <c r="T611" i="4"/>
  <c r="W280" i="4"/>
  <c r="X280" i="4" s="1"/>
  <c r="T613" i="4"/>
  <c r="W73" i="4"/>
  <c r="X73" i="4" s="1"/>
  <c r="T530" i="4"/>
  <c r="W974" i="4"/>
  <c r="X974" i="4" s="1"/>
  <c r="W995" i="4"/>
  <c r="X995" i="4" s="1"/>
  <c r="W49" i="4"/>
  <c r="X49" i="4" s="1"/>
  <c r="W945" i="4"/>
  <c r="X945" i="4" s="1"/>
  <c r="T309" i="4"/>
  <c r="T610" i="4"/>
  <c r="T790" i="4"/>
  <c r="T787" i="4"/>
  <c r="T234" i="4"/>
  <c r="T655" i="4"/>
  <c r="W766" i="4"/>
  <c r="X766" i="4" s="1"/>
  <c r="T767" i="4"/>
  <c r="T801" i="4"/>
  <c r="T680" i="4"/>
  <c r="T18" i="4"/>
  <c r="T100" i="4"/>
  <c r="T625" i="4"/>
  <c r="T479" i="4"/>
  <c r="T381" i="4"/>
  <c r="W10" i="4"/>
  <c r="X10" i="4" s="1"/>
  <c r="T645" i="4"/>
  <c r="T604" i="4"/>
  <c r="T517" i="4"/>
  <c r="W82" i="4"/>
  <c r="X82" i="4" s="1"/>
  <c r="T515" i="4"/>
  <c r="T910" i="4"/>
  <c r="T698" i="4"/>
  <c r="T31" i="4"/>
  <c r="W98" i="4"/>
  <c r="X98" i="4" s="1"/>
  <c r="T692" i="4"/>
  <c r="T822" i="4"/>
  <c r="T576" i="4"/>
  <c r="T730" i="4"/>
  <c r="T662" i="4"/>
  <c r="W969" i="4"/>
  <c r="X969" i="4" s="1"/>
  <c r="W966" i="4"/>
  <c r="X966" i="4" s="1"/>
  <c r="T305" i="4"/>
  <c r="T241" i="4"/>
  <c r="T408" i="4"/>
  <c r="T943" i="4"/>
  <c r="T308" i="4"/>
  <c r="W470" i="4"/>
  <c r="X470" i="4" s="1"/>
  <c r="W897" i="4"/>
  <c r="X897" i="4" s="1"/>
  <c r="T158" i="4"/>
  <c r="T959" i="4"/>
  <c r="T421" i="4"/>
  <c r="W270" i="4"/>
  <c r="X270" i="4" s="1"/>
  <c r="T243" i="4"/>
  <c r="T676" i="4"/>
  <c r="T235" i="4"/>
  <c r="W814" i="4"/>
  <c r="X814" i="4" s="1"/>
  <c r="T337" i="4"/>
  <c r="T115" i="4"/>
  <c r="T557" i="4"/>
  <c r="W929" i="4"/>
  <c r="X929" i="4" s="1"/>
  <c r="W123" i="4"/>
  <c r="X123" i="4" s="1"/>
  <c r="T741" i="4"/>
  <c r="T476" i="4"/>
  <c r="T290" i="4"/>
  <c r="W646" i="4"/>
  <c r="X646" i="4" s="1"/>
  <c r="T160" i="4"/>
  <c r="W422" i="4"/>
  <c r="X422" i="4" s="1"/>
  <c r="T442" i="4"/>
  <c r="T686" i="4"/>
  <c r="W401" i="4"/>
  <c r="X401" i="4" s="1"/>
  <c r="T602" i="4"/>
  <c r="W469" i="4"/>
  <c r="X469" i="4" s="1"/>
  <c r="T223" i="4"/>
  <c r="W834" i="4"/>
  <c r="X834" i="4" s="1"/>
  <c r="T733" i="4"/>
  <c r="W72" i="4"/>
  <c r="X72" i="4" s="1"/>
  <c r="T564" i="4"/>
  <c r="T214" i="4"/>
  <c r="W227" i="4"/>
  <c r="X227" i="4" s="1"/>
  <c r="W641" i="4"/>
  <c r="X641" i="4" s="1"/>
  <c r="W773" i="4"/>
  <c r="X773" i="4" s="1"/>
  <c r="T478" i="4"/>
  <c r="W508" i="4"/>
  <c r="X508" i="4" s="1"/>
  <c r="T544" i="4"/>
  <c r="T731" i="4"/>
  <c r="W228" i="4"/>
  <c r="X228" i="4" s="1"/>
  <c r="T433" i="4"/>
  <c r="T398" i="4"/>
  <c r="T666" i="4"/>
  <c r="T16" i="4"/>
  <c r="T326" i="4"/>
  <c r="T189" i="4"/>
  <c r="W518" i="4"/>
  <c r="X518" i="4" s="1"/>
  <c r="T372" i="4"/>
  <c r="T475" i="4"/>
  <c r="W584" i="4"/>
  <c r="X584" i="4" s="1"/>
  <c r="T191" i="8"/>
  <c r="W471" i="8"/>
  <c r="X471" i="8" s="1"/>
  <c r="T990" i="8"/>
  <c r="W260" i="8"/>
  <c r="X260" i="8" s="1"/>
  <c r="T38" i="8"/>
  <c r="W883" i="8"/>
  <c r="X883" i="8" s="1"/>
  <c r="W680" i="8"/>
  <c r="X680" i="8" s="1"/>
  <c r="T799" i="8"/>
  <c r="T733" i="8"/>
  <c r="W70" i="8"/>
  <c r="X70" i="8" s="1"/>
  <c r="T688" i="8"/>
  <c r="W132" i="8"/>
  <c r="X132" i="8" s="1"/>
  <c r="T823" i="8"/>
  <c r="T261" i="8"/>
  <c r="T477" i="8"/>
  <c r="W329" i="8"/>
  <c r="X329" i="8" s="1"/>
  <c r="W335" i="8"/>
  <c r="X335" i="8" s="1"/>
  <c r="T615" i="8"/>
  <c r="T968" i="8"/>
  <c r="W518" i="8"/>
  <c r="X518" i="8" s="1"/>
  <c r="T911" i="8"/>
  <c r="W564" i="8"/>
  <c r="X564" i="8" s="1"/>
  <c r="T292" i="8"/>
  <c r="T646" i="8"/>
  <c r="T595" i="8"/>
  <c r="T851" i="8"/>
  <c r="W39" i="8"/>
  <c r="X39" i="8" s="1"/>
  <c r="T299" i="8"/>
  <c r="T848" i="8"/>
  <c r="T130" i="8"/>
  <c r="W832" i="8"/>
  <c r="X832" i="8" s="1"/>
  <c r="T947" i="8"/>
  <c r="W351" i="8"/>
  <c r="X351" i="8" s="1"/>
  <c r="W423" i="8"/>
  <c r="X423" i="8" s="1"/>
  <c r="T787" i="8"/>
  <c r="W582" i="8"/>
  <c r="X582" i="8" s="1"/>
  <c r="W286" i="8"/>
  <c r="X286" i="8" s="1"/>
  <c r="T711" i="8"/>
  <c r="T356" i="8"/>
  <c r="T846" i="8"/>
  <c r="T936" i="8"/>
  <c r="T975" i="8"/>
  <c r="W459" i="8"/>
  <c r="X459" i="8" s="1"/>
  <c r="W67" i="8"/>
  <c r="X67" i="8" s="1"/>
  <c r="W651" i="8"/>
  <c r="X651" i="8" s="1"/>
  <c r="T194" i="8"/>
  <c r="W483" i="8"/>
  <c r="X483" i="8" s="1"/>
  <c r="T398" i="8"/>
  <c r="W906" i="8"/>
  <c r="X906" i="8" s="1"/>
  <c r="W388" i="8"/>
  <c r="X388" i="8" s="1"/>
  <c r="T935" i="8"/>
  <c r="T271" i="8"/>
  <c r="T759" i="8"/>
  <c r="T255" i="8"/>
  <c r="W135" i="8"/>
  <c r="X135" i="8" s="1"/>
  <c r="T598" i="8"/>
  <c r="T526" i="8"/>
  <c r="W210" i="8"/>
  <c r="X210" i="8" s="1"/>
  <c r="W545" i="8"/>
  <c r="X545" i="8" s="1"/>
  <c r="T822" i="8"/>
  <c r="W487" i="8"/>
  <c r="X487" i="8" s="1"/>
  <c r="W631" i="8"/>
  <c r="X631" i="8" s="1"/>
  <c r="T625" i="8"/>
  <c r="T532" i="8"/>
  <c r="T439" i="8"/>
  <c r="T811" i="8"/>
  <c r="W228" i="8"/>
  <c r="X228" i="8" s="1"/>
  <c r="T753" i="8"/>
  <c r="W354" i="8"/>
  <c r="X354" i="8" s="1"/>
  <c r="T393" i="8"/>
  <c r="T621" i="8"/>
  <c r="W723" i="8"/>
  <c r="X723" i="8" s="1"/>
  <c r="T578" i="8"/>
  <c r="T974" i="8"/>
  <c r="T937" i="8"/>
  <c r="T374" i="8"/>
  <c r="T36" i="8"/>
  <c r="W263" i="8"/>
  <c r="X263" i="8" s="1"/>
  <c r="T52" i="8"/>
  <c r="W355" i="8"/>
  <c r="X355" i="8" s="1"/>
  <c r="T251" i="8"/>
  <c r="W277" i="8"/>
  <c r="X277" i="8" s="1"/>
  <c r="T597" i="8"/>
  <c r="W740" i="8"/>
  <c r="X740" i="8" s="1"/>
  <c r="T731" i="8"/>
  <c r="T387" i="8"/>
  <c r="W605" i="8"/>
  <c r="X605" i="8" s="1"/>
  <c r="T552" i="8"/>
  <c r="W283" i="8"/>
  <c r="X283" i="8" s="1"/>
  <c r="T98" i="8"/>
  <c r="T524" i="8"/>
  <c r="T703" i="8"/>
  <c r="T850" i="8"/>
  <c r="T959" i="8"/>
  <c r="W962" i="8"/>
  <c r="X962" i="8" s="1"/>
  <c r="W577" i="8"/>
  <c r="X577" i="8" s="1"/>
  <c r="W795" i="8"/>
  <c r="X795" i="8" s="1"/>
  <c r="T499" i="8"/>
  <c r="W604" i="8"/>
  <c r="X604" i="8" s="1"/>
  <c r="W549" i="8"/>
  <c r="X549" i="8" s="1"/>
  <c r="T115" i="8"/>
  <c r="W525" i="8"/>
  <c r="X525" i="8" s="1"/>
  <c r="T389" i="8"/>
  <c r="W755" i="8"/>
  <c r="X755" i="8" s="1"/>
  <c r="T623" i="8"/>
  <c r="T511" i="8"/>
  <c r="T613" i="8"/>
  <c r="T609" i="8"/>
  <c r="T91" i="8"/>
  <c r="W523" i="8"/>
  <c r="X523" i="8" s="1"/>
  <c r="T842" i="8"/>
  <c r="T363" i="8"/>
  <c r="T243" i="8"/>
  <c r="W809" i="8"/>
  <c r="X809" i="8" s="1"/>
  <c r="W265" i="8"/>
  <c r="X265" i="8" s="1"/>
  <c r="T533" i="8"/>
  <c r="T323" i="8"/>
  <c r="T217" i="8"/>
  <c r="W307" i="8"/>
  <c r="X307" i="8" s="1"/>
  <c r="T666" i="8"/>
  <c r="T685" i="8"/>
  <c r="W708" i="8"/>
  <c r="X708" i="8" s="1"/>
  <c r="T203" i="8"/>
  <c r="W998" i="8"/>
  <c r="X998" i="8" s="1"/>
  <c r="W646" i="8"/>
  <c r="X646" i="8" s="1"/>
  <c r="W595" i="8"/>
  <c r="X595" i="8" s="1"/>
  <c r="W947" i="8"/>
  <c r="X947" i="8" s="1"/>
  <c r="W787" i="8"/>
  <c r="X787" i="8" s="1"/>
  <c r="W356" i="8"/>
  <c r="X356" i="8" s="1"/>
  <c r="W975" i="8"/>
  <c r="X975" i="8" s="1"/>
  <c r="W935" i="8"/>
  <c r="X935" i="8" s="1"/>
  <c r="W255" i="8"/>
  <c r="X255" i="8" s="1"/>
  <c r="W625" i="8"/>
  <c r="X625" i="8" s="1"/>
  <c r="W532" i="8"/>
  <c r="X532" i="8" s="1"/>
  <c r="W439" i="8"/>
  <c r="X439" i="8" s="1"/>
  <c r="W36" i="8"/>
  <c r="X36" i="8" s="1"/>
  <c r="W552" i="8"/>
  <c r="X552" i="8" s="1"/>
  <c r="W703" i="8"/>
  <c r="X703" i="8" s="1"/>
  <c r="W959" i="8"/>
  <c r="X959" i="8" s="1"/>
  <c r="W623" i="8"/>
  <c r="X623" i="8" s="1"/>
  <c r="W511" i="8"/>
  <c r="X511" i="8" s="1"/>
  <c r="W609" i="8"/>
  <c r="X609" i="8" s="1"/>
  <c r="W91" i="8"/>
  <c r="X91" i="8" s="1"/>
  <c r="W842" i="8"/>
  <c r="X842" i="8" s="1"/>
  <c r="W363" i="8"/>
  <c r="X363" i="8" s="1"/>
  <c r="T265" i="8"/>
  <c r="T169" i="8"/>
  <c r="T746" i="8"/>
  <c r="W685" i="8"/>
  <c r="X685" i="8" s="1"/>
  <c r="W823" i="8"/>
  <c r="X823" i="8" s="1"/>
  <c r="W261" i="8"/>
  <c r="X261" i="8" s="1"/>
  <c r="W968" i="8"/>
  <c r="X968" i="8" s="1"/>
  <c r="W911" i="8"/>
  <c r="X911" i="8" s="1"/>
  <c r="W278" i="8"/>
  <c r="X278" i="8" s="1"/>
  <c r="W191" i="8"/>
  <c r="X191" i="8" s="1"/>
  <c r="T630" i="8"/>
  <c r="T230" i="8"/>
  <c r="W38" i="8"/>
  <c r="X38" i="8" s="1"/>
  <c r="T541" i="8"/>
  <c r="W222" i="8"/>
  <c r="X222" i="8" s="1"/>
  <c r="W733" i="8"/>
  <c r="X733" i="8" s="1"/>
  <c r="W686" i="8"/>
  <c r="X686" i="8" s="1"/>
  <c r="T86" i="8"/>
  <c r="T382" i="8"/>
  <c r="W688" i="8"/>
  <c r="X688" i="8" s="1"/>
  <c r="T768" i="8"/>
  <c r="W477" i="8"/>
  <c r="X477" i="8" s="1"/>
  <c r="W615" i="8"/>
  <c r="X615" i="8" s="1"/>
  <c r="T55" i="8"/>
  <c r="T519" i="8"/>
  <c r="W350" i="8"/>
  <c r="X350" i="8" s="1"/>
  <c r="T694" i="8"/>
  <c r="W292" i="8"/>
  <c r="X292" i="8" s="1"/>
  <c r="T915" i="8"/>
  <c r="W758" i="8"/>
  <c r="X758" i="8" s="1"/>
  <c r="W550" i="8"/>
  <c r="X550" i="8" s="1"/>
  <c r="W851" i="8"/>
  <c r="X851" i="8" s="1"/>
  <c r="T702" i="8"/>
  <c r="T427" i="8"/>
  <c r="T18" i="8"/>
  <c r="T35" i="8"/>
  <c r="W299" i="8"/>
  <c r="X299" i="8" s="1"/>
  <c r="W60" i="8"/>
  <c r="X60" i="8" s="1"/>
  <c r="T497" i="8"/>
  <c r="T377" i="8"/>
  <c r="W848" i="8"/>
  <c r="X848" i="8" s="1"/>
  <c r="W130" i="8"/>
  <c r="X130" i="8" s="1"/>
  <c r="T371" i="8"/>
  <c r="T832" i="8"/>
  <c r="T657" i="8"/>
  <c r="W15" i="8"/>
  <c r="X15" i="8" s="1"/>
  <c r="T279" i="8"/>
  <c r="W660" i="8"/>
  <c r="X660" i="8" s="1"/>
  <c r="W603" i="8"/>
  <c r="X603" i="8" s="1"/>
  <c r="T638" i="8"/>
  <c r="W159" i="8"/>
  <c r="X159" i="8" s="1"/>
  <c r="W118" i="8"/>
  <c r="X118" i="8" s="1"/>
  <c r="T583" i="8"/>
  <c r="T375" i="8"/>
  <c r="W711" i="8"/>
  <c r="X711" i="8" s="1"/>
  <c r="W846" i="8"/>
  <c r="X846" i="8" s="1"/>
  <c r="T829" i="8"/>
  <c r="T46" i="8"/>
  <c r="W871" i="8"/>
  <c r="X871" i="8" s="1"/>
  <c r="T150" i="8"/>
  <c r="T766" i="8"/>
  <c r="T151" i="8"/>
  <c r="T535" i="8"/>
  <c r="T443" i="8"/>
  <c r="T201" i="8"/>
  <c r="T651" i="8"/>
  <c r="T146" i="8"/>
  <c r="W194" i="8"/>
  <c r="X194" i="8" s="1"/>
  <c r="W131" i="8"/>
  <c r="X131" i="8" s="1"/>
  <c r="T529" i="8"/>
  <c r="W245" i="8"/>
  <c r="X245" i="8" s="1"/>
  <c r="T643" i="8"/>
  <c r="W398" i="8"/>
  <c r="X398" i="8" s="1"/>
  <c r="T819" i="8"/>
  <c r="T610" i="8"/>
  <c r="T342" i="8"/>
  <c r="T31" i="8"/>
  <c r="T742" i="8"/>
  <c r="W415" i="8"/>
  <c r="X415" i="8" s="1"/>
  <c r="W271" i="8"/>
  <c r="X271" i="8" s="1"/>
  <c r="W759" i="8"/>
  <c r="X759" i="8" s="1"/>
  <c r="T452" i="8"/>
  <c r="W966" i="8"/>
  <c r="X966" i="8" s="1"/>
  <c r="W556" i="8"/>
  <c r="X556" i="8" s="1"/>
  <c r="T669" i="8"/>
  <c r="T166" i="8"/>
  <c r="W598" i="8"/>
  <c r="X598" i="8" s="1"/>
  <c r="W526" i="8"/>
  <c r="X526" i="8" s="1"/>
  <c r="W699" i="8"/>
  <c r="X699" i="8" s="1"/>
  <c r="T478" i="8"/>
  <c r="T668" i="8"/>
  <c r="T546" i="8"/>
  <c r="T589" i="8"/>
  <c r="W303" i="8"/>
  <c r="X303" i="8" s="1"/>
  <c r="T751" i="8"/>
  <c r="T774" i="8"/>
  <c r="W811" i="8"/>
  <c r="X811" i="8" s="1"/>
  <c r="W753" i="8"/>
  <c r="X753" i="8" s="1"/>
  <c r="W393" i="8"/>
  <c r="X393" i="8" s="1"/>
  <c r="T808" i="8"/>
  <c r="W621" i="8"/>
  <c r="X621" i="8" s="1"/>
  <c r="T59" i="8"/>
  <c r="W974" i="8"/>
  <c r="X974" i="8" s="1"/>
  <c r="W937" i="8"/>
  <c r="X937" i="8" s="1"/>
  <c r="W531" i="8"/>
  <c r="X531" i="8" s="1"/>
  <c r="T211" i="8"/>
  <c r="W251" i="8"/>
  <c r="X251" i="8" s="1"/>
  <c r="W597" i="8"/>
  <c r="X597" i="8" s="1"/>
  <c r="W731" i="8"/>
  <c r="X731" i="8" s="1"/>
  <c r="W797" i="8"/>
  <c r="X797" i="8" s="1"/>
  <c r="W339" i="8"/>
  <c r="X339" i="8" s="1"/>
  <c r="W98" i="8"/>
  <c r="X98" i="8" s="1"/>
  <c r="T580" i="8"/>
  <c r="W524" i="8"/>
  <c r="X524" i="8" s="1"/>
  <c r="W850" i="8"/>
  <c r="X850" i="8" s="1"/>
  <c r="W584" i="8"/>
  <c r="X584" i="8" s="1"/>
  <c r="W357" i="8"/>
  <c r="X357" i="8" s="1"/>
  <c r="T738" i="8"/>
  <c r="W115" i="8"/>
  <c r="X115" i="8" s="1"/>
  <c r="W389" i="8"/>
  <c r="X389" i="8" s="1"/>
  <c r="T687" i="8"/>
  <c r="W636" i="8"/>
  <c r="X636" i="8" s="1"/>
  <c r="W613" i="8"/>
  <c r="X613" i="8" s="1"/>
  <c r="T880" i="8"/>
  <c r="W147" i="8"/>
  <c r="X147" i="8" s="1"/>
  <c r="T293" i="8"/>
  <c r="W233" i="8"/>
  <c r="X233" i="8" s="1"/>
  <c r="W896" i="8"/>
  <c r="X896" i="8" s="1"/>
  <c r="T847" i="8"/>
  <c r="W187" i="8"/>
  <c r="X187" i="8" s="1"/>
  <c r="W243" i="8"/>
  <c r="X243" i="8" s="1"/>
  <c r="T469" i="8"/>
  <c r="W527" i="8"/>
  <c r="X527" i="8" s="1"/>
  <c r="T570" i="8"/>
  <c r="W323" i="8"/>
  <c r="X323" i="8" s="1"/>
  <c r="W666" i="8"/>
  <c r="X666" i="8" s="1"/>
  <c r="W203" i="8"/>
  <c r="X203" i="8" s="1"/>
  <c r="W990" i="8"/>
  <c r="X990" i="8" s="1"/>
  <c r="W799" i="8"/>
  <c r="X799" i="8" s="1"/>
  <c r="T9" i="8"/>
  <c r="T492" i="8"/>
  <c r="W630" i="8"/>
  <c r="X630" i="8" s="1"/>
  <c r="W230" i="8"/>
  <c r="X230" i="8" s="1"/>
  <c r="W541" i="8"/>
  <c r="X541" i="8" s="1"/>
  <c r="T262" i="8"/>
  <c r="W382" i="8"/>
  <c r="X382" i="8" s="1"/>
  <c r="T294" i="8"/>
  <c r="W768" i="8"/>
  <c r="X768" i="8" s="1"/>
  <c r="W55" i="8"/>
  <c r="X55" i="8" s="1"/>
  <c r="T431" i="8"/>
  <c r="W519" i="8"/>
  <c r="X519" i="8" s="1"/>
  <c r="W694" i="8"/>
  <c r="X694" i="8" s="1"/>
  <c r="W326" i="8"/>
  <c r="X326" i="8" s="1"/>
  <c r="W915" i="8"/>
  <c r="X915" i="8" s="1"/>
  <c r="T671" i="8"/>
  <c r="W702" i="8"/>
  <c r="X702" i="8" s="1"/>
  <c r="W427" i="8"/>
  <c r="X427" i="8" s="1"/>
  <c r="W18" i="8"/>
  <c r="X18" i="8" s="1"/>
  <c r="T99" i="8"/>
  <c r="W371" i="8"/>
  <c r="X371" i="8" s="1"/>
  <c r="T227" i="8"/>
  <c r="T677" i="8"/>
  <c r="W279" i="8"/>
  <c r="X279" i="8" s="1"/>
  <c r="T87" i="8"/>
  <c r="W638" i="8"/>
  <c r="X638" i="8" s="1"/>
  <c r="T310" i="8"/>
  <c r="W583" i="8"/>
  <c r="X583" i="8" s="1"/>
  <c r="T716" i="8"/>
  <c r="W829" i="8"/>
  <c r="X829" i="8" s="1"/>
  <c r="W46" i="8"/>
  <c r="X46" i="8" s="1"/>
  <c r="T967" i="8"/>
  <c r="W150" i="8"/>
  <c r="X150" i="8" s="1"/>
  <c r="W151" i="8"/>
  <c r="X151" i="8" s="1"/>
  <c r="W535" i="8"/>
  <c r="X535" i="8" s="1"/>
  <c r="W443" i="8"/>
  <c r="X443" i="8" s="1"/>
  <c r="T714" i="8"/>
  <c r="W643" i="8"/>
  <c r="X643" i="8" s="1"/>
  <c r="T513" i="8"/>
  <c r="T574" i="8"/>
  <c r="W819" i="8"/>
  <c r="X819" i="8" s="1"/>
  <c r="W610" i="8"/>
  <c r="X610" i="8" s="1"/>
  <c r="W342" i="8"/>
  <c r="X342" i="8" s="1"/>
  <c r="W31" i="8"/>
  <c r="X31" i="8" s="1"/>
  <c r="T710" i="8"/>
  <c r="T311" i="8"/>
  <c r="W63" i="8"/>
  <c r="X63" i="8" s="1"/>
  <c r="T134" i="8"/>
  <c r="W452" i="8"/>
  <c r="X452" i="8" s="1"/>
  <c r="T566" i="8"/>
  <c r="T343" i="8"/>
  <c r="W669" i="8"/>
  <c r="X669" i="8" s="1"/>
  <c r="W166" i="8"/>
  <c r="X166" i="8" s="1"/>
  <c r="T399" i="8"/>
  <c r="T821" i="8"/>
  <c r="W599" i="8"/>
  <c r="X599" i="8" s="1"/>
  <c r="T540" i="8"/>
  <c r="W478" i="8"/>
  <c r="X478" i="8" s="1"/>
  <c r="W668" i="8"/>
  <c r="X668" i="8" s="1"/>
  <c r="W546" i="8"/>
  <c r="X546" i="8" s="1"/>
  <c r="W589" i="8"/>
  <c r="X589" i="8" s="1"/>
  <c r="W751" i="8"/>
  <c r="X751" i="8" s="1"/>
  <c r="W596" i="8"/>
  <c r="X596" i="8" s="1"/>
  <c r="W774" i="8"/>
  <c r="X774" i="8" s="1"/>
  <c r="T559" i="8"/>
  <c r="T66" i="8"/>
  <c r="W808" i="8"/>
  <c r="X808" i="8" s="1"/>
  <c r="W373" i="8"/>
  <c r="X373" i="8" s="1"/>
  <c r="W59" i="8"/>
  <c r="X59" i="8" s="1"/>
  <c r="W331" i="8"/>
  <c r="X331" i="8" s="1"/>
  <c r="T991" i="8"/>
  <c r="W522" i="8"/>
  <c r="X522" i="8" s="1"/>
  <c r="T622" i="8"/>
  <c r="T642" i="8"/>
  <c r="T503" i="8"/>
  <c r="W211" i="8"/>
  <c r="X211" i="8" s="1"/>
  <c r="T425" i="8"/>
  <c r="W338" i="8"/>
  <c r="X338" i="8" s="1"/>
  <c r="T628" i="8"/>
  <c r="W325" i="8"/>
  <c r="X325" i="8" s="1"/>
  <c r="W698" i="8"/>
  <c r="X698" i="8" s="1"/>
  <c r="W773" i="8"/>
  <c r="X773" i="8" s="1"/>
  <c r="T944" i="8"/>
  <c r="W627" i="8"/>
  <c r="X627" i="8" s="1"/>
  <c r="T386" i="8"/>
  <c r="T419" i="8"/>
  <c r="W923" i="8"/>
  <c r="X923" i="8" s="1"/>
  <c r="W580" i="8"/>
  <c r="X580" i="8" s="1"/>
  <c r="T606" i="8"/>
  <c r="W830" i="8"/>
  <c r="X830" i="8" s="1"/>
  <c r="T834" i="8"/>
  <c r="T725" i="8"/>
  <c r="W779" i="8"/>
  <c r="X779" i="8" s="1"/>
  <c r="T315" i="8"/>
  <c r="T149" i="8"/>
  <c r="W402" i="8"/>
  <c r="X402" i="8" s="1"/>
  <c r="W611" i="8"/>
  <c r="X611" i="8" s="1"/>
  <c r="T588" i="8"/>
  <c r="T717" i="8"/>
  <c r="T407" i="8"/>
  <c r="T946" i="8"/>
  <c r="T213" i="8"/>
  <c r="W738" i="8"/>
  <c r="X738" i="8" s="1"/>
  <c r="T466" i="8"/>
  <c r="W405" i="8"/>
  <c r="X405" i="8" s="1"/>
  <c r="T691" i="8"/>
  <c r="T712" i="8"/>
  <c r="W687" i="8"/>
  <c r="X687" i="8" s="1"/>
  <c r="T910" i="8"/>
  <c r="W563" i="8"/>
  <c r="X563" i="8" s="1"/>
  <c r="T107" i="8"/>
  <c r="W880" i="8"/>
  <c r="X880" i="8" s="1"/>
  <c r="W481" i="8"/>
  <c r="X481" i="8" s="1"/>
  <c r="W293" i="8"/>
  <c r="X293" i="8" s="1"/>
  <c r="W465" i="8"/>
  <c r="X465" i="8" s="1"/>
  <c r="W986" i="8"/>
  <c r="X986" i="8" s="1"/>
  <c r="T992" i="8"/>
  <c r="T913" i="8"/>
  <c r="W847" i="8"/>
  <c r="X847" i="8" s="1"/>
  <c r="T859" i="8"/>
  <c r="W840" i="8"/>
  <c r="X840" i="8" s="1"/>
  <c r="W242" i="8"/>
  <c r="X242" i="8" s="1"/>
  <c r="T776" i="8"/>
  <c r="W469" i="8"/>
  <c r="X469" i="8" s="1"/>
  <c r="W462" i="8"/>
  <c r="X462" i="8" s="1"/>
  <c r="W570" i="8"/>
  <c r="X570" i="8" s="1"/>
  <c r="T994" i="8"/>
  <c r="W1002" i="8"/>
  <c r="X1002" i="8" s="1"/>
  <c r="W20" i="8"/>
  <c r="X20" i="8" s="1"/>
  <c r="W90" i="8"/>
  <c r="X90" i="8" s="1"/>
  <c r="T435" i="8"/>
  <c r="W746" i="8"/>
  <c r="X746" i="8" s="1"/>
  <c r="W749" i="8"/>
  <c r="X749" i="8" s="1"/>
  <c r="T555" i="8"/>
  <c r="W735" i="8"/>
  <c r="X735" i="8" s="1"/>
  <c r="T858" i="8"/>
  <c r="W435" i="8"/>
  <c r="X435" i="8" s="1"/>
  <c r="W858" i="8"/>
  <c r="X858" i="8" s="1"/>
  <c r="T732" i="8"/>
  <c r="W54" i="8"/>
  <c r="X54" i="8" s="1"/>
  <c r="W319" i="8"/>
  <c r="X319" i="8" s="1"/>
  <c r="W983" i="8"/>
  <c r="X983" i="8" s="1"/>
  <c r="T502" i="8"/>
  <c r="T391" i="8"/>
  <c r="T662" i="8"/>
  <c r="T238" i="8"/>
  <c r="T870" i="8"/>
  <c r="T683" i="8"/>
  <c r="W99" i="8"/>
  <c r="X99" i="8" s="1"/>
  <c r="T970" i="8"/>
  <c r="W227" i="8"/>
  <c r="X227" i="8" s="1"/>
  <c r="T841" i="8"/>
  <c r="T942" i="8"/>
  <c r="W87" i="8"/>
  <c r="X87" i="8" s="1"/>
  <c r="T143" i="8"/>
  <c r="T119" i="8"/>
  <c r="T50" i="8"/>
  <c r="W714" i="8"/>
  <c r="X714" i="8" s="1"/>
  <c r="T28" i="8"/>
  <c r="T409" i="8"/>
  <c r="W574" i="8"/>
  <c r="X574" i="8" s="1"/>
  <c r="T223" i="8"/>
  <c r="T103" i="8"/>
  <c r="T206" i="8"/>
  <c r="T904" i="8"/>
  <c r="T599" i="8"/>
  <c r="T814" i="8"/>
  <c r="T185" i="8"/>
  <c r="T575" i="8"/>
  <c r="T982" i="8"/>
  <c r="T126" i="8"/>
  <c r="W66" i="8"/>
  <c r="X66" i="8" s="1"/>
  <c r="T116" i="8"/>
  <c r="T619" i="8"/>
  <c r="W991" i="8"/>
  <c r="X991" i="8" s="1"/>
  <c r="T826" i="8"/>
  <c r="W642" i="8"/>
  <c r="X642" i="8" s="1"/>
  <c r="T698" i="8"/>
  <c r="T778" i="8"/>
  <c r="W944" i="8"/>
  <c r="X944" i="8" s="1"/>
  <c r="W386" i="8"/>
  <c r="X386" i="8" s="1"/>
  <c r="T901" i="8"/>
  <c r="W725" i="8"/>
  <c r="X725" i="8" s="1"/>
  <c r="T607" i="8"/>
  <c r="T554" i="8"/>
  <c r="W717" i="8"/>
  <c r="X717" i="8" s="1"/>
  <c r="W213" i="8"/>
  <c r="X213" i="8" s="1"/>
  <c r="W466" i="8"/>
  <c r="X466" i="8" s="1"/>
  <c r="T709" i="8"/>
  <c r="W910" i="8"/>
  <c r="X910" i="8" s="1"/>
  <c r="T313" i="8"/>
  <c r="T437" i="8"/>
  <c r="T879" i="8"/>
  <c r="T840" i="8"/>
  <c r="W361" i="8"/>
  <c r="X361" i="8" s="1"/>
  <c r="W776" i="8"/>
  <c r="X776" i="8" s="1"/>
  <c r="T123" i="8"/>
  <c r="T684" i="8"/>
  <c r="W994" i="8"/>
  <c r="X994" i="8" s="1"/>
  <c r="T741" i="8"/>
  <c r="T491" i="8"/>
  <c r="W555" i="8"/>
  <c r="X555" i="8" s="1"/>
  <c r="W492" i="8"/>
  <c r="X492" i="8" s="1"/>
  <c r="T695" i="8"/>
  <c r="T471" i="8"/>
  <c r="W919" i="8"/>
  <c r="X919" i="8" s="1"/>
  <c r="W295" i="8"/>
  <c r="X295" i="8" s="1"/>
  <c r="T883" i="8"/>
  <c r="T680" i="8"/>
  <c r="W502" i="8"/>
  <c r="X502" i="8" s="1"/>
  <c r="T70" i="8"/>
  <c r="W391" i="8"/>
  <c r="X391" i="8" s="1"/>
  <c r="W662" i="8"/>
  <c r="X662" i="8" s="1"/>
  <c r="T132" i="8"/>
  <c r="W777" i="8"/>
  <c r="X777" i="8" s="1"/>
  <c r="T329" i="8"/>
  <c r="W238" i="8"/>
  <c r="X238" i="8" s="1"/>
  <c r="T815" i="8"/>
  <c r="T726" i="8"/>
  <c r="T518" i="8"/>
  <c r="W870" i="8"/>
  <c r="X870" i="8" s="1"/>
  <c r="T591" i="8"/>
  <c r="W572" i="8"/>
  <c r="X572" i="8" s="1"/>
  <c r="T854" i="8"/>
  <c r="T542" i="8"/>
  <c r="T659" i="8"/>
  <c r="T39" i="8"/>
  <c r="W807" i="8"/>
  <c r="X807" i="8" s="1"/>
  <c r="W689" i="8"/>
  <c r="X689" i="8" s="1"/>
  <c r="T76" i="8"/>
  <c r="W370" i="8"/>
  <c r="X370" i="8" s="1"/>
  <c r="W683" i="8"/>
  <c r="X683" i="8" s="1"/>
  <c r="T114" i="8"/>
  <c r="T226" i="8"/>
  <c r="W970" i="8"/>
  <c r="X970" i="8" s="1"/>
  <c r="T270" i="8"/>
  <c r="T510" i="8"/>
  <c r="W841" i="8"/>
  <c r="X841" i="8" s="1"/>
  <c r="W942" i="8"/>
  <c r="X942" i="8" s="1"/>
  <c r="W111" i="8"/>
  <c r="X111" i="8" s="1"/>
  <c r="T351" i="8"/>
  <c r="W719" i="8"/>
  <c r="X719" i="8" s="1"/>
  <c r="T423" i="8"/>
  <c r="W862" i="8"/>
  <c r="X862" i="8" s="1"/>
  <c r="T582" i="8"/>
  <c r="W143" i="8"/>
  <c r="X143" i="8" s="1"/>
  <c r="W119" i="8"/>
  <c r="X119" i="8" s="1"/>
  <c r="W936" i="8"/>
  <c r="X936" i="8" s="1"/>
  <c r="T543" i="8"/>
  <c r="W470" i="8"/>
  <c r="X470" i="8" s="1"/>
  <c r="W414" i="8"/>
  <c r="X414" i="8" s="1"/>
  <c r="W390" i="8"/>
  <c r="X390" i="8" s="1"/>
  <c r="T750" i="8"/>
  <c r="T459" i="8"/>
  <c r="W50" i="8"/>
  <c r="X50" i="8" s="1"/>
  <c r="T181" i="8"/>
  <c r="W28" i="8"/>
  <c r="X28" i="8" s="1"/>
  <c r="W51" i="8"/>
  <c r="X51" i="8" s="1"/>
  <c r="W409" i="8"/>
  <c r="X409" i="8" s="1"/>
  <c r="T941" i="8"/>
  <c r="T514" i="8"/>
  <c r="W701" i="8"/>
  <c r="X701" i="8" s="1"/>
  <c r="W190" i="8"/>
  <c r="X190" i="8" s="1"/>
  <c r="T906" i="8"/>
  <c r="W727" i="8"/>
  <c r="X727" i="8" s="1"/>
  <c r="W223" i="8"/>
  <c r="X223" i="8" s="1"/>
  <c r="T388" i="8"/>
  <c r="W534" i="8"/>
  <c r="X534" i="8" s="1"/>
  <c r="W103" i="8"/>
  <c r="X103" i="8" s="1"/>
  <c r="W206" i="8"/>
  <c r="X206" i="8" s="1"/>
  <c r="T182" i="8"/>
  <c r="W422" i="8"/>
  <c r="X422" i="8" s="1"/>
  <c r="T567" i="8"/>
  <c r="W791" i="8"/>
  <c r="X791" i="8" s="1"/>
  <c r="T617" i="8"/>
  <c r="W904" i="8"/>
  <c r="X904" i="8" s="1"/>
  <c r="T246" i="8"/>
  <c r="W814" i="8"/>
  <c r="X814" i="8" s="1"/>
  <c r="W34" i="8"/>
  <c r="X34" i="8" s="1"/>
  <c r="W341" i="8"/>
  <c r="X341" i="8" s="1"/>
  <c r="W185" i="8"/>
  <c r="X185" i="8" s="1"/>
  <c r="T509" i="8"/>
  <c r="T545" i="8"/>
  <c r="W575" i="8"/>
  <c r="X575" i="8" s="1"/>
  <c r="W215" i="8"/>
  <c r="X215" i="8" s="1"/>
  <c r="T631" i="8"/>
  <c r="W794" i="8"/>
  <c r="X794" i="8" s="1"/>
  <c r="W982" i="8"/>
  <c r="X982" i="8" s="1"/>
  <c r="W126" i="8"/>
  <c r="X126" i="8" s="1"/>
  <c r="W679" i="8"/>
  <c r="X679" i="8" s="1"/>
  <c r="T395" i="8"/>
  <c r="T354" i="8"/>
  <c r="T83" i="8"/>
  <c r="W482" i="8"/>
  <c r="X482" i="8" s="1"/>
  <c r="W592" i="8"/>
  <c r="X592" i="8" s="1"/>
  <c r="W116" i="8"/>
  <c r="X116" i="8" s="1"/>
  <c r="T723" i="8"/>
  <c r="W75" i="8"/>
  <c r="X75" i="8" s="1"/>
  <c r="W578" i="8"/>
  <c r="X578" i="8" s="1"/>
  <c r="W619" i="8"/>
  <c r="X619" i="8" s="1"/>
  <c r="W783" i="8"/>
  <c r="X783" i="8" s="1"/>
  <c r="W826" i="8"/>
  <c r="X826" i="8" s="1"/>
  <c r="W1000" i="8"/>
  <c r="X1000" i="8" s="1"/>
  <c r="T263" i="8"/>
  <c r="T379" i="8"/>
  <c r="T800" i="8"/>
  <c r="T355" i="8"/>
  <c r="W877" i="8"/>
  <c r="X877" i="8" s="1"/>
  <c r="T290" i="8"/>
  <c r="T139" i="8"/>
  <c r="T740" i="8"/>
  <c r="W650" i="8"/>
  <c r="X650" i="8" s="1"/>
  <c r="W778" i="8"/>
  <c r="X778" i="8" s="1"/>
  <c r="W387" i="8"/>
  <c r="X387" i="8" s="1"/>
  <c r="W803" i="8"/>
  <c r="X803" i="8" s="1"/>
  <c r="T605" i="8"/>
  <c r="W901" i="8"/>
  <c r="X901" i="8" s="1"/>
  <c r="T682" i="8"/>
  <c r="T84" i="8"/>
  <c r="T178" i="8"/>
  <c r="T891" i="8"/>
  <c r="W654" i="8"/>
  <c r="X654" i="8" s="1"/>
  <c r="W648" i="8"/>
  <c r="X648" i="8" s="1"/>
  <c r="W607" i="8"/>
  <c r="X607" i="8" s="1"/>
  <c r="T418" i="8"/>
  <c r="T962" i="8"/>
  <c r="W26" i="8"/>
  <c r="X26" i="8" s="1"/>
  <c r="T577" i="8"/>
  <c r="W554" i="8"/>
  <c r="X554" i="8" s="1"/>
  <c r="T902" i="8"/>
  <c r="T604" i="8"/>
  <c r="W928" i="8"/>
  <c r="X928" i="8" s="1"/>
  <c r="T92" i="8"/>
  <c r="W463" i="8"/>
  <c r="X463" i="8" s="1"/>
  <c r="T755" i="8"/>
  <c r="W709" i="8"/>
  <c r="X709" i="8" s="1"/>
  <c r="T635" i="8"/>
  <c r="T507" i="8"/>
  <c r="T100" i="8"/>
  <c r="W313" i="8"/>
  <c r="X313" i="8" s="1"/>
  <c r="W437" i="8"/>
  <c r="X437" i="8" s="1"/>
  <c r="T515" i="8"/>
  <c r="T523" i="8"/>
  <c r="W879" i="8"/>
  <c r="X879" i="8" s="1"/>
  <c r="W538" i="8"/>
  <c r="X538" i="8" s="1"/>
  <c r="T297" i="8"/>
  <c r="W867" i="8"/>
  <c r="X867" i="8" s="1"/>
  <c r="T361" i="8"/>
  <c r="T809" i="8"/>
  <c r="W44" i="8"/>
  <c r="X44" i="8" s="1"/>
  <c r="W684" i="8"/>
  <c r="X684" i="8" s="1"/>
  <c r="W43" i="8"/>
  <c r="X43" i="8" s="1"/>
  <c r="W217" i="8"/>
  <c r="X217" i="8" s="1"/>
  <c r="T516" i="8"/>
  <c r="W306" i="8"/>
  <c r="X306" i="8" s="1"/>
  <c r="W258" i="8"/>
  <c r="X258" i="8" s="1"/>
  <c r="W741" i="8"/>
  <c r="X741" i="8" s="1"/>
  <c r="T539" i="8"/>
  <c r="W491" i="8"/>
  <c r="X491" i="8" s="1"/>
  <c r="T495" i="8"/>
  <c r="W762" i="8"/>
  <c r="X762" i="8" s="1"/>
  <c r="T765" i="8"/>
  <c r="T998" i="8"/>
  <c r="W732" i="8"/>
  <c r="X732" i="8" s="1"/>
  <c r="T11" i="8"/>
  <c r="W6" i="8"/>
  <c r="X6" i="8" s="1"/>
  <c r="W8" i="8"/>
  <c r="X8" i="8" s="1"/>
  <c r="T8" i="8"/>
  <c r="W12" i="8"/>
  <c r="X12" i="8" s="1"/>
  <c r="W11" i="8"/>
  <c r="X11" i="8" s="1"/>
  <c r="T12" i="8"/>
  <c r="W13" i="8"/>
  <c r="X13" i="8" s="1"/>
  <c r="T7" i="8"/>
  <c r="W7" i="8"/>
  <c r="X7" i="8" s="1"/>
  <c r="T10" i="8"/>
  <c r="T13" i="8"/>
  <c r="C3" i="6"/>
  <c r="C2" i="6"/>
  <c r="G157" i="6"/>
  <c r="F157" i="6"/>
  <c r="E157" i="6"/>
  <c r="D157" i="6"/>
  <c r="C157" i="6"/>
  <c r="B157" i="6"/>
  <c r="F158" i="6"/>
  <c r="E158" i="6"/>
  <c r="C158" i="6"/>
  <c r="B158" i="6"/>
  <c r="G158" i="6"/>
  <c r="D158" i="6"/>
  <c r="E159" i="6"/>
  <c r="C159" i="6"/>
  <c r="G159" i="6"/>
  <c r="F159" i="6"/>
  <c r="D159" i="6"/>
  <c r="B159" i="6"/>
  <c r="F160" i="6"/>
  <c r="D160" i="6"/>
  <c r="B160" i="6"/>
  <c r="E160" i="6"/>
  <c r="C160" i="6"/>
  <c r="G160" i="6"/>
  <c r="G161" i="6"/>
  <c r="C161" i="6"/>
  <c r="F161" i="6"/>
  <c r="B161" i="6"/>
  <c r="E161" i="6"/>
  <c r="D161" i="6"/>
  <c r="F162" i="6"/>
  <c r="C162" i="6"/>
  <c r="G162" i="6"/>
  <c r="B162" i="6"/>
  <c r="E162" i="6"/>
  <c r="D162" i="6"/>
  <c r="E156" i="6"/>
  <c r="G156" i="6"/>
  <c r="F156" i="6"/>
  <c r="D156" i="6"/>
  <c r="C156" i="6"/>
  <c r="B156" i="6"/>
  <c r="D155" i="6"/>
  <c r="E155" i="6"/>
  <c r="C155" i="6"/>
  <c r="G155" i="6"/>
  <c r="F155" i="6"/>
  <c r="B155" i="6"/>
  <c r="G151" i="6"/>
  <c r="D151" i="6"/>
  <c r="E151" i="6"/>
  <c r="B151" i="6"/>
  <c r="F151" i="6"/>
  <c r="C151" i="6"/>
  <c r="F150" i="6"/>
  <c r="B150" i="6"/>
  <c r="C150" i="6"/>
  <c r="D150" i="6"/>
  <c r="E150" i="6"/>
  <c r="G150" i="6"/>
  <c r="H93" i="6"/>
  <c r="H110" i="6"/>
  <c r="H115" i="6"/>
  <c r="H98" i="6"/>
  <c r="H116" i="6"/>
  <c r="H99" i="6"/>
  <c r="H104" i="6"/>
  <c r="H121" i="6"/>
  <c r="H120" i="6"/>
  <c r="H103" i="6"/>
  <c r="H119" i="6"/>
  <c r="H102" i="6"/>
  <c r="H101" i="6"/>
  <c r="H118" i="6"/>
  <c r="H100" i="6"/>
  <c r="H117" i="6"/>
  <c r="H97" i="6"/>
  <c r="H114" i="6"/>
  <c r="H92" i="6"/>
  <c r="H109" i="6"/>
  <c r="L92" i="6"/>
  <c r="C8" i="12" s="1"/>
  <c r="B100" i="6"/>
  <c r="B74" i="6"/>
  <c r="G22" i="9"/>
  <c r="C7" i="6"/>
  <c r="B14" i="6" s="1"/>
  <c r="C14" i="6" s="1"/>
  <c r="D32" i="1"/>
  <c r="C6" i="6"/>
  <c r="C5" i="6"/>
  <c r="B12" i="6" s="1"/>
  <c r="D19" i="1"/>
  <c r="D28" i="1" l="1"/>
  <c r="B11" i="9"/>
  <c r="G11" i="9" s="1"/>
  <c r="D96" i="6" s="1"/>
  <c r="C154" i="6" s="1"/>
  <c r="D36" i="1"/>
  <c r="X3" i="8"/>
  <c r="B78" i="6" a="1"/>
  <c r="B78" i="6" s="1"/>
  <c r="B167" i="6"/>
  <c r="C132" i="12" s="1"/>
  <c r="B4" i="9"/>
  <c r="G4" i="9" s="1"/>
  <c r="D91" i="6" s="1"/>
  <c r="C12" i="6"/>
  <c r="B11" i="6" a="1"/>
  <c r="B11" i="6" s="1"/>
  <c r="C78" i="6" l="1"/>
  <c r="D29" i="1" s="1"/>
  <c r="B7" i="9"/>
  <c r="G7" i="9" s="1"/>
  <c r="D94" i="6" s="1"/>
  <c r="B152" i="6" s="1"/>
  <c r="D35" i="1"/>
  <c r="B154" i="6"/>
  <c r="F154" i="6"/>
  <c r="E154" i="6"/>
  <c r="H113" i="6"/>
  <c r="H96" i="6"/>
  <c r="D154" i="6"/>
  <c r="C11" i="6"/>
  <c r="B3" i="9" s="1"/>
  <c r="G3" i="9" s="1"/>
  <c r="D34" i="1"/>
  <c r="G154" i="6"/>
  <c r="G149" i="6"/>
  <c r="B149" i="6"/>
  <c r="F149" i="6"/>
  <c r="C149" i="6"/>
  <c r="E149" i="6"/>
  <c r="D149" i="6"/>
  <c r="H91" i="6"/>
  <c r="H108" i="6"/>
  <c r="G152" i="6" l="1"/>
  <c r="H111" i="6"/>
  <c r="H94" i="6"/>
  <c r="D152" i="6"/>
  <c r="C152" i="6"/>
  <c r="E152" i="6"/>
  <c r="F152" i="6"/>
  <c r="B79" i="6" a="1"/>
  <c r="B79" i="6" s="1"/>
  <c r="C79" i="6" s="1"/>
  <c r="G8" i="9"/>
  <c r="D90" i="6"/>
  <c r="C81" i="6" l="1"/>
  <c r="D30" i="1"/>
  <c r="E148" i="6"/>
  <c r="B148" i="6"/>
  <c r="B165" i="6" s="1"/>
  <c r="C130" i="12" s="1"/>
  <c r="F148" i="6"/>
  <c r="C148" i="6"/>
  <c r="G148" i="6"/>
  <c r="D148" i="6"/>
  <c r="H90" i="6"/>
  <c r="H107" i="6"/>
  <c r="B90" i="6"/>
  <c r="L90" i="6"/>
  <c r="C6" i="12" s="1"/>
  <c r="B10" i="9" l="1"/>
  <c r="G10" i="9" s="1"/>
  <c r="G15" i="9" s="1"/>
  <c r="G23" i="9" s="1"/>
  <c r="D31" i="1"/>
  <c r="D165" i="6"/>
  <c r="E167" i="6"/>
  <c r="G165" i="6"/>
  <c r="C165" i="6"/>
  <c r="G167" i="6"/>
  <c r="D167" i="6"/>
  <c r="E165" i="6"/>
  <c r="F167" i="6"/>
  <c r="C167" i="6"/>
  <c r="F165" i="6"/>
  <c r="D95" i="6" l="1"/>
  <c r="L91" i="6" s="1"/>
  <c r="C7" i="12" s="1"/>
  <c r="H95" i="6" l="1"/>
  <c r="C153" i="6"/>
  <c r="C166" i="6" s="1"/>
  <c r="E153" i="6"/>
  <c r="E166" i="6" s="1"/>
  <c r="F153" i="6"/>
  <c r="F166" i="6" s="1"/>
  <c r="G153" i="6"/>
  <c r="G166" i="6" s="1"/>
  <c r="B153" i="6"/>
  <c r="B166" i="6" s="1"/>
  <c r="C131" i="12" s="1"/>
  <c r="C133" i="12" s="1"/>
  <c r="C134" i="12" s="1"/>
  <c r="C135" i="12" s="1"/>
  <c r="D153" i="6"/>
  <c r="D166" i="6" s="1"/>
  <c r="H112" i="6"/>
  <c r="B95" i="6"/>
  <c r="C9" i="12"/>
  <c r="C10" i="12" s="1"/>
  <c r="C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</authors>
  <commentList>
    <comment ref="D3" authorId="0" shapeId="0" xr:uid="{9F81240A-102B-4908-8F9A-2199706BDEE6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 เป็น ค.ศ. เช่น
26/12/2024
โปรแกรมจะเปลี่ยนเป็น พ.ศ.ให้เอง</t>
        </r>
      </text>
    </comment>
    <comment ref="D15" authorId="0" shapeId="0" xr:uid="{E6EBC0F5-CF17-44C5-B722-107F67B30DAD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เลือกได้ 1 ประเภทเท่านั้น</t>
        </r>
      </text>
    </comment>
    <comment ref="A39" authorId="0" shapeId="0" xr:uid="{81372275-157B-4EF8-80CE-C02B0C05CEF7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ปรับปรุงสำหรับโครงการที่ต้องการคำนวณ สวนของไม้หนุ่ม / กล้าไม้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</author>
    <author>AB</author>
  </authors>
  <commentList>
    <comment ref="A1" authorId="0" shapeId="0" xr:uid="{A523E6EF-F145-4338-AEB8-33AAD5671E4A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สามารถดิจิไทซ์ (digitize) จาก ระบบ Green Area
หรือ Google Earth Pro หรือแหล่งข้อมูลอื่น ๆ</t>
        </r>
      </text>
    </comment>
    <comment ref="B1" authorId="1" shapeId="0" xr:uid="{C5603E9F-418B-466A-B48B-40E5B1F97832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 หน่วย: ตารางเมตร</t>
        </r>
      </text>
    </comment>
    <comment ref="B2" authorId="1" shapeId="0" xr:uid="{ACE43BD0-9A67-44F8-8F00-4272C4374704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สูตร =ตร.ม./1600
ถ้ารู้ค่าเป็นไร่ แล้ว
กรอกตัวเลขช่องนี้ได้เลย โดยไม่ต้องกรอกช่อง B1</t>
        </r>
      </text>
    </comment>
    <comment ref="B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คลิก เลือกประเภท</t>
        </r>
      </text>
    </comment>
    <comment ref="C5" authorId="0" shapeId="0" xr:uid="{C261F43D-92E9-415F-AF08-1E20E97F8242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กรอกตัวเลข</t>
        </r>
      </text>
    </comment>
    <comment ref="D5" authorId="0" shapeId="0" xr:uid="{A645C5EA-1521-4981-916A-1A01793BE8BE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สูตร =ตร.ม. (c...)/1600
ถ้ารู้ค่าเป็นไร่ แล้ว
กรอกตัวเลขช่องนี้ได้เลย โดยไม่ต้องกรอกช่อง C..</t>
        </r>
      </text>
    </comment>
    <comment ref="E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เพิ่มหมายเหตุตามที่ผู้ใช้งานต้องการ เพื่อเตือนความจำ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</authors>
  <commentList>
    <comment ref="B2" authorId="0" shapeId="0" xr:uid="{6AC97AF8-7AD8-4A66-9312-1896C10FB1D5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กรอกข้อมูลช่องสีขาว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  <author>tc={96142D28-18D5-470C-8C9A-F6825B2EFEED}</author>
    <author>aa</author>
  </authors>
  <commentList>
    <comment ref="E2" authorId="0" shapeId="0" xr:uid="{856C0A80-1F7E-454C-B688-C7FD76EBC80F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3" authorId="1" shapeId="0" xr:uid="{96142D28-18D5-470C-8C9A-F6825B2EFEED}">
      <text>
        <t>[Threaded comment]
Your version of Excel allows you to read this threaded comment; however, any edits to it will get removed if the file is opened in a newer version of Excel. Learn more: https://go.microsoft.com/fwlink/?linkid=870924
Comment:
    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>
      </text>
    </comment>
    <comment ref="E3" authorId="0" shapeId="0" xr:uid="{F3568FD6-15FB-4A8A-979D-F1B3988D891F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5" authorId="0" shapeId="0" xr:uid="{02343DC2-4A96-4616-AC78-E6636DD45BCA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ไม่ต้องกรอกต้นซ้ำถ้ามีหลายนาง  ให้เว้นช่องว่างไว้ มิฉะนั้นจะนับจำนวนต้นไม่ได้  โดยเติมข้อมูลต้นที่ และนางที่ ดังตัวอย่างด้านล่าง
(เมื่อใช้งานจริง เปลี่ยนเลขได้ ลบได้)</t>
        </r>
      </text>
    </comment>
    <comment ref="D5" authorId="0" shapeId="0" xr:uid="{52E15ED0-FD29-4B13-A57A-DAA0C2854145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ตัวอย่างการกรอกเลข
(เมื่อใช้งานจริง เปลี่ยนเลขได้ ลบได้)</t>
        </r>
      </text>
    </comment>
    <comment ref="H5" authorId="2" shapeId="0" xr:uid="{00000000-0006-0000-0600-000001000000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I5" authorId="2" shapeId="0" xr:uid="{00000000-0006-0000-0600-000002000000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เพื่อประกอบการวัดปีถัดไป เช่น "1.3 + 10 ซม. ตุ่มตา" หมายถึง วัดเส้นรอบวงที่ระดับสูงกว่า 1.3 ม. อีก 10 ซม. เพราะมีตุ่มตา" เป็นต้น
แนะนำให้ถ่ายภาพประกอบไว้ด้วย เพื่อผู้วัดในครั้งหน้าจะได้ทำงานง่ายขึ้น</t>
        </r>
      </text>
    </comment>
    <comment ref="K5" authorId="0" shapeId="0" xr:uid="{55F8B641-A4FA-4F24-A4A9-BFD40FFA5450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K 
ต้องกรอก L ด้วย</t>
        </r>
      </text>
    </comment>
    <comment ref="M5" authorId="0" shapeId="0" xr:uid="{65A4F954-97D8-48AB-AA88-9B14031AFCB5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M 
ไม่ต้องกรอก K และ 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tc={29D04A26-C008-46E1-BB66-3B2D603B0AEF}</author>
    <author>AB</author>
    <author>tc={FFDE37D6-23E7-4130-A4EA-C1A3C5BF27EA}</author>
    <author>aa</author>
  </authors>
  <commentList>
    <comment ref="C2" authorId="0" shapeId="0" xr:uid="{29D04A26-C008-46E1-BB66-3B2D603B0AEF}">
      <text>
        <t>[Threaded comment]
Your version of Excel allows you to read this threaded comment; however, any edits to it will get removed if the file is opened in a newer version of Excel. Learn more: https://go.microsoft.com/fwlink/?linkid=870924
Comment:
    หากเคยใช้โปรแกรมนี้เก็บข้อมูลมาแล้ว 1 ปี ที่ผ่านมา สามารถ copy/ paste ข้อมูลจากไฟล์ก่อนหน้า มาใช้คำนวณได้</t>
      </text>
    </comment>
    <comment ref="E2" authorId="1" shapeId="0" xr:uid="{3D34181F-446A-4745-8580-51321217DC5C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3" authorId="2" shapeId="0" xr:uid="{FFDE37D6-23E7-4130-A4EA-C1A3C5BF27EA}">
      <text>
        <t>[Threaded comment]
Your version of Excel allows you to read this threaded comment; however, any edits to it will get removed if the file is opened in a newer version of Excel. Learn more: https://go.microsoft.com/fwlink/?linkid=870924
Comment:
    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>
      </text>
    </comment>
    <comment ref="E3" authorId="1" shapeId="0" xr:uid="{0987072A-2CA3-40A0-867F-9521312E0B2A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5" authorId="1" shapeId="0" xr:uid="{9F07C136-05EB-495E-9E82-F0BECA9FCC69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ไม่ต้องกรอกต้นซ้ำถ้ามีหลายนาง  ให้เว้นช่องว่างไว้ มิฉะนั้นจะนับจำนวนต้นไม่ได้  โดยเติมข้อมูลต้นที่ และนางที่ ดังตัวอย่างด้านล่าง</t>
        </r>
      </text>
    </comment>
    <comment ref="D5" authorId="3" shapeId="0" xr:uid="{00000000-0006-0000-0500-000001000000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ต้นไม้บางต้นมีหลายลำต้น ในทางป่าไม้เรียกว่า "นาง" 
</t>
        </r>
      </text>
    </comment>
    <comment ref="H5" authorId="3" shapeId="0" xr:uid="{1E11B90C-868F-4A57-BF61-F29203BDC776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I5" authorId="3" shapeId="0" xr:uid="{0DE59899-8FE3-4BD0-9390-CE3626B993BD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เพื่อประกอบการวัดปีถัดไป เช่น "1.3 + 10 ซม. ตุ่มตา" หมายถึง วัดเส้นรอบวงที่ระดับสูงกว่า 1.3 ม. อีก 10 ซม. เพราะมีตุ่มตา" เป็นต้น
แนะนำให้ถ่ายภาพประกอบไว้ด้วย เพื่อผู้วัดในครั้งหน้าจะได้ทำงานง่ายขึ้น</t>
        </r>
      </text>
    </comment>
    <comment ref="K5" authorId="1" shapeId="0" xr:uid="{D170A8A1-55F5-4D60-8DB3-BCA27D97C750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K 
ต้องกรอก L ด้วย</t>
        </r>
      </text>
    </comment>
    <comment ref="M5" authorId="1" shapeId="0" xr:uid="{CD95FCEB-D2B8-4D1A-9E34-FC95991FCEB9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M 
ไม่ต้องกรอก K และ 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  <author>tc={29000578-A443-42B2-896A-A97EA6B9B542}</author>
    <author>aa</author>
  </authors>
  <commentList>
    <comment ref="E2" authorId="0" shapeId="0" xr:uid="{91BC0A8C-9060-4F16-BF63-0DCACE414C06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3" authorId="1" shapeId="0" xr:uid="{29000578-A443-42B2-896A-A97EA6B9B542}">
      <text>
        <t>[Threaded comment]
Your version of Excel allows you to read this threaded comment; however, any edits to it will get removed if the file is opened in a newer version of Excel. Learn more: https://go.microsoft.com/fwlink/?linkid=870924
Comment:
    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>
      </text>
    </comment>
    <comment ref="E3" authorId="0" shapeId="0" xr:uid="{D50CF028-8CE9-4400-866F-CCEEC65E118F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5" authorId="0" shapeId="0" xr:uid="{E6E679DF-C498-4FAF-802E-CEE1A0A8AA58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ไม่ต้องกรอกต้นซ้ำถ้ามีหลายนาง  ให้เว้นช่องว่างไว้ มิฉะนั้นจะนับจำนวนต้นไม่ได้  โดยเติมข้อมูลต้นที่ และนางที่ ดังตัวอย่างด้านล่าง</t>
        </r>
      </text>
    </comment>
    <comment ref="H5" authorId="2" shapeId="0" xr:uid="{D60235F9-3EC9-4203-B8BB-9DEF84C9248D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I5" authorId="2" shapeId="0" xr:uid="{67EC2528-20FE-4DAD-9D1F-8929063849AE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เพื่อประกอบการวัดปีถัดไป เช่น "1.3 + 10 ซม. ตุ่มตา" หมายถึง วัดเส้นรอบวงที่ระดับสูงกว่า 1.3 ม. อีก 10 ซม. เพราะมีตุ่มตา" เป็นต้น
แนะนำให้ถ่ายภาพประกอบไว้ด้วย เพื่อผู้วัดในครั้งหน้าจะได้ทำงานง่ายขึ้น</t>
        </r>
      </text>
    </comment>
    <comment ref="J5" authorId="2" shapeId="0" xr:uid="{37169E78-9702-4471-ACE9-0000E03B7860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K5" authorId="0" shapeId="0" xr:uid="{3F12103F-1FF7-46A3-B78C-C17153AB0F23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K 
ต้องกรอก L ด้วย</t>
        </r>
      </text>
    </comment>
    <comment ref="M5" authorId="0" shapeId="0" xr:uid="{EF3081D3-8696-4966-93BB-1A479EE5E54C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M 
ไม่ต้องกรอก K และ 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  <author>tc={DDDA46A1-C8F4-4E14-8514-7233C2348A57}</author>
    <author>aa</author>
  </authors>
  <commentList>
    <comment ref="E2" authorId="0" shapeId="0" xr:uid="{B759316A-6EC4-490B-9E27-28DA5E18A8AD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3" authorId="1" shapeId="0" xr:uid="{DDDA46A1-C8F4-4E14-8514-7233C2348A57}">
      <text>
        <t>[Threaded comment]
Your version of Excel allows you to read this threaded comment; however, any edits to it will get removed if the file is opened in a newer version of Excel. Learn more: https://go.microsoft.com/fwlink/?linkid=870924
Comment:
    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>
      </text>
    </comment>
    <comment ref="E3" authorId="0" shapeId="0" xr:uid="{D3BA27CF-A11B-4813-A0E3-6A5B1712AE0E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5" authorId="0" shapeId="0" xr:uid="{505250C0-F646-48AF-9911-525B1340F844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ไม่ต้องกรอกต้นซ้ำถ้ามีหลายนาง  ให้เว้นช่องว่างไว้ มิฉะนั้นจะนับจำนวนต้นไม่ได้  โดยเติมข้อมูลต้นที่ และนางที่ ดังตัวอย่างด้านล่าง</t>
        </r>
      </text>
    </comment>
    <comment ref="H5" authorId="2" shapeId="0" xr:uid="{B16460C0-0431-42C2-9FD7-48BD1986EC17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I5" authorId="2" shapeId="0" xr:uid="{47962D62-189D-4417-881C-218F4C0168AC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เพื่อประกอบการวัดปีถัดไป เช่น "1.3 + 10 ซม. ตุ่มตา" หมายถึง วัดเส้นรอบวงที่ระดับสูงกว่า 1.3 ม. อีก 10 ซม. เพราะมีตุ่มตา" เป็นต้น
แนะนำให้ถ่ายภาพประกอบไว้ด้วย เพื่อผู้วัดในครั้งหน้าจะได้ทำงานง่ายขึ้น</t>
        </r>
      </text>
    </comment>
    <comment ref="J5" authorId="2" shapeId="0" xr:uid="{5EE52C70-E4D6-445E-85CE-CAC2060ECA62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K5" authorId="0" shapeId="0" xr:uid="{26107472-6C05-4BD1-ADE8-908FE129D4BE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K 
ต้องกรอก L ด้วย</t>
        </r>
      </text>
    </comment>
    <comment ref="M5" authorId="0" shapeId="0" xr:uid="{EC05F5EC-C5E3-446C-B462-14F53F0711AC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M 
ไม่ต้องกรอก K และ 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</authors>
  <commentList>
    <comment ref="B1" authorId="0" shapeId="0" xr:uid="{21FBDB6A-812F-42E8-B2C1-6F4D02020332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เลือกตอบเฉพาะเซลล์สีฟ้า
สีแดงจะอัพเดตอัตโนมัติเมื่อกรอกข้อมูลครบ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</author>
    <author>tc={6A1BDD14-E917-442C-AE05-32792CCC5959}</author>
    <author>aa</author>
  </authors>
  <commentList>
    <comment ref="F2" authorId="0" shapeId="0" xr:uid="{2B56B673-3A34-4610-91B7-B751152F7582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C3" authorId="1" shapeId="0" xr:uid="{6A1BDD14-E917-442C-AE05-32792CCC5959}">
      <text>
        <t>[Threaded comment]
Your version of Excel allows you to read this threaded comment; however, any edits to it will get removed if the file is opened in a newer version of Excel. Learn more: https://go.microsoft.com/fwlink/?linkid=870924
Comment:
    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>
      </text>
    </comment>
    <comment ref="F3" authorId="0" shapeId="0" xr:uid="{88111E6A-DE91-450E-B3C0-2AFCBEF5D4A8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กรอกตัวเลขช่องสีขาวนี้</t>
        </r>
      </text>
    </comment>
    <comment ref="B5" authorId="0" shapeId="0" xr:uid="{D4F920DA-48ED-43A7-A723-0404A019C27D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เพิ่มเลขแปลงก่อนพริ้นท์ได้</t>
        </r>
      </text>
    </comment>
    <comment ref="C5" authorId="0" shapeId="0" xr:uid="{5F345740-149A-4D30-BB6A-DC0785F8BCBB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ไม่ต้องกรอกต้นซ้ำถ้ามีหลายนาง  ให้เว้นช่องว่างไว้ มิฉะนั้นจะนับจำนวนต้นไม่ได้</t>
        </r>
      </text>
    </comment>
    <comment ref="H5" authorId="2" shapeId="0" xr:uid="{D7569326-55D9-4095-BEFE-94E31FE4E5EE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วัดที่ 1.3 เมตร เหนือพื้นดิน 
พิจารณาลักษณะต้นไม้ประกอบด้วย</t>
        </r>
      </text>
    </comment>
    <comment ref="I5" authorId="2" shapeId="0" xr:uid="{D1EB91F0-F429-48D0-B206-8508EBA0A837}">
      <text>
        <r>
          <rPr>
            <b/>
            <sz val="9"/>
            <color indexed="81"/>
            <rFont val="Tahoma"/>
            <family val="2"/>
          </rPr>
          <t>aa:</t>
        </r>
        <r>
          <rPr>
            <sz val="9"/>
            <color indexed="81"/>
            <rFont val="Tahoma"/>
            <family val="2"/>
          </rPr>
          <t xml:space="preserve">
เพื่อประกอบการวัดปีถัดไป เช่น "1.3 + 10 ซม. ตุ่มตา" หมายถึง วัดเส้นรอบวงที่ระดับสูงกว่า 1.3 ม. อีก 10 ซม. เพราะมีตุ่มตา" เป็นต้น
แนะนำให้ถ่ายภาพประกอบไว้ด้วย เพื่อผู้วัดในครั้งหน้าจะได้ทำงานง่ายขึ้น</t>
        </r>
      </text>
    </comment>
    <comment ref="K5" authorId="0" shapeId="0" xr:uid="{9E2BAD22-5F2C-4D6C-A6D9-A4527FE920D5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K 
ต้องกรอก L ด้วย</t>
        </r>
      </text>
    </comment>
    <comment ref="M5" authorId="0" shapeId="0" xr:uid="{047200C8-CF2D-4385-B41C-2E5B9BACAC10}">
      <text>
        <r>
          <rPr>
            <b/>
            <sz val="9"/>
            <color indexed="81"/>
            <rFont val="Tahoma"/>
            <family val="2"/>
          </rPr>
          <t>AB:</t>
        </r>
        <r>
          <rPr>
            <sz val="9"/>
            <color indexed="81"/>
            <rFont val="Tahoma"/>
            <family val="2"/>
          </rPr>
          <t xml:space="preserve">
ถ้ากรอก M 
ไม่ต้องกรอก K และ 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tc={C6775708-BC80-4876-A50B-87C51159481E}</author>
    <author>tc={E1F7DCA4-93D4-42A1-9402-E89125249A3B}</author>
    <author>suttinee</author>
  </authors>
  <commentList>
    <comment ref="B1" authorId="0" shapeId="0" xr:uid="{C6775708-BC80-4876-A50B-87C51159481E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คลิ๊กขวาที่ชีทนี้
Move or copy
Create a copy</t>
      </text>
    </comment>
    <comment ref="M4" authorId="1" shapeId="0" xr:uid="{E1F7DCA4-93D4-42A1-9402-E89125249A3B}">
      <text>
        <t>[Threaded comment]
Your version of Excel allows you to read this threaded comment; however, any edits to it will get removed if the file is opened in a newer version of Excel. Learn more: https://go.microsoft.com/fwlink/?linkid=870924
Comment:
    Ogawa, 1965</t>
      </text>
    </comment>
    <comment ref="P4" authorId="2" shapeId="0" xr:uid="{6D27F679-703E-46D7-81D2-05303DE9A84E}">
      <text>
        <r>
          <rPr>
            <b/>
            <sz val="9"/>
            <color indexed="81"/>
            <rFont val="Tahoma"/>
            <family val="2"/>
          </rPr>
          <t>suttinee:</t>
        </r>
        <r>
          <rPr>
            <sz val="9"/>
            <color indexed="81"/>
            <rFont val="Tahoma"/>
            <family val="2"/>
          </rPr>
          <t xml:space="preserve">
W</t>
        </r>
        <r>
          <rPr>
            <vertAlign val="subscript"/>
            <sz val="9"/>
            <color indexed="81"/>
            <rFont val="Tahoma"/>
            <family val="2"/>
          </rPr>
          <t>T</t>
        </r>
        <r>
          <rPr>
            <sz val="9"/>
            <color indexed="81"/>
            <rFont val="Tahoma"/>
            <family val="2"/>
          </rPr>
          <t xml:space="preserve"> =W</t>
        </r>
        <r>
          <rPr>
            <vertAlign val="subscript"/>
            <sz val="9"/>
            <color indexed="81"/>
            <rFont val="Tahoma"/>
            <family val="2"/>
          </rPr>
          <t>S</t>
        </r>
        <r>
          <rPr>
            <sz val="9"/>
            <color indexed="81"/>
            <rFont val="Tahoma"/>
            <family val="2"/>
          </rPr>
          <t>+W</t>
        </r>
        <r>
          <rPr>
            <vertAlign val="subscript"/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Tahoma"/>
            <family val="2"/>
          </rPr>
          <t>+W</t>
        </r>
        <r>
          <rPr>
            <vertAlign val="subscript"/>
            <sz val="9"/>
            <color indexed="81"/>
            <rFont val="Tahoma"/>
            <family val="2"/>
          </rPr>
          <t>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tc={23593312-4EFB-4A32-A127-F100B8F97369}</author>
    <author>tc={5E881853-1C0B-4243-BA10-2755A6ECA589}</author>
    <author>tc={11BCA579-D3D7-4AE2-8F28-A6ECAEA76EA4}</author>
    <author>tc={A5A18A89-C0CE-4AFF-8966-56DB38CBE782}</author>
  </authors>
  <commentList>
    <comment ref="B3" authorId="0" shapeId="0" xr:uid="{23593312-4EFB-4A32-A127-F100B8F97369}">
      <text>
        <t>[Threaded comment]
Your version of Excel allows you to read this threaded comment; however, any edits to it will get removed if the file is opened in a newer version of Excel. Learn more: https://go.microsoft.com/fwlink/?linkid=870924
Comment:
    พิมพ์ เครื่องหมาย =  ในช่องนี้
แล้วเอาเมาส์ click ที่ชีท ที่ต้องการ 
แล้งคลิกตรงช่องตัวเลขรวม  (=K1)</t>
      </text>
    </comment>
    <comment ref="B4" authorId="1" shapeId="0" xr:uid="{5E881853-1C0B-4243-BA10-2755A6ECA5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พิมพ์ เครื่องหมาย =  ในช่องนี้
แล้วเอาเมาส์ click ที่ชีท ที่ต้องการ 
แล้งคลิกตรงช่องตัวเลขรวม  (=I1)
</t>
      </text>
    </comment>
    <comment ref="B5" authorId="2" shapeId="0" xr:uid="{11BCA579-D3D7-4AE2-8F28-A6ECAEA76E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พิมพ์ เครื่องหมาย =  ในช่องนี้
แล้วเอาเมาส์ click ที่ชีท ที่ต้องการ 
แล้งคลิกตรงช่องตัวเลขรวม  (=M1)
</t>
      </text>
    </comment>
    <comment ref="B6" authorId="3" shapeId="0" xr:uid="{A5A18A89-C0CE-4AFF-8966-56DB38CBE782}">
      <text>
        <t>[Threaded comment]
Your version of Excel allows you to read this threaded comment; however, any edits to it will get removed if the file is opened in a newer version of Excel. Learn more: https://go.microsoft.com/fwlink/?linkid=870924
Comment:
    พิมพ์ เครื่องหมาย =  ในช่องนี้
แล้วเอาเมาส์ click ที่ชีท ที่ต้องการ 
แล้งคลิกตรงช่องตัวเลขรวม  (=S1)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<sst xmlns="http://schemas.openxmlformats.org/spreadsheetml/2006/main" count="2022" uniqueCount="554">
  <si>
    <t>ลำดับ</t>
  </si>
  <si>
    <t>รายการ</t>
  </si>
  <si>
    <t>คำอธิบาย</t>
  </si>
  <si>
    <t>ข้อมูล</t>
  </si>
  <si>
    <t xml:space="preserve">หน่วย </t>
  </si>
  <si>
    <t>ชื่อพื้นที่สีเขียว</t>
  </si>
  <si>
    <t>หน่วยงานรับผิดชอบพื้นที่</t>
  </si>
  <si>
    <t>ยังไม่บันทึกข้อมูล</t>
  </si>
  <si>
    <t>สรุปขนาดพื้นที่</t>
  </si>
  <si>
    <t>ขนาดพื้นที่แหล่งน้ำ</t>
  </si>
  <si>
    <t>ขนาดพื้นที่แหล่งน้ำ ที่พบในพื้นที่สีเขียว</t>
  </si>
  <si>
    <t>ไม้ต้น</t>
  </si>
  <si>
    <t>ไม้พุ่ม</t>
  </si>
  <si>
    <t>ไม้ล้มลุก</t>
  </si>
  <si>
    <t>ไม้เลื้อย/ไม้เถา</t>
  </si>
  <si>
    <t>ไร่</t>
  </si>
  <si>
    <t>ชื่อวิทยาศาสตร์</t>
  </si>
  <si>
    <t>หมายเหตุ</t>
  </si>
  <si>
    <t>วิสัยของพืช</t>
  </si>
  <si>
    <t>ต้น/ไร่</t>
  </si>
  <si>
    <t>พื้นที่ปลูกพืชนอกอาคาร</t>
  </si>
  <si>
    <t>พื้นที่สวนดาดฟ้า/หลังคา</t>
  </si>
  <si>
    <t>ระบบนิเวศ</t>
  </si>
  <si>
    <t>ต้นที่</t>
  </si>
  <si>
    <t>นางที่</t>
  </si>
  <si>
    <t>ความสูงถึงระดับ
สายตาของผู้วัด (ม.)</t>
  </si>
  <si>
    <t>สรุปความสูงต้นไม้ (ม.)</t>
  </si>
  <si>
    <t>มวลชีวภาพเหนือพื้นดินส่วนลําต้น (กก.)</t>
  </si>
  <si>
    <t>มวลชีวภาพเหนือพื้นดินส่วนกิ่ง (กก.)</t>
  </si>
  <si>
    <t>มวลชีวภาพเหนือพื้นดินส่วนใบ (กก.)</t>
  </si>
  <si>
    <t>มวลชีวภาพรวม
 (กก.)</t>
  </si>
  <si>
    <t>ประเภทพื้นที่</t>
  </si>
  <si>
    <t>ประเภทพื้นที่สีเขียว</t>
  </si>
  <si>
    <t>สาธารณะ</t>
  </si>
  <si>
    <t>อรรถประโยชน์</t>
  </si>
  <si>
    <t>ธรรมชาติ</t>
  </si>
  <si>
    <t>รอพัฒนา/รกร้าง</t>
  </si>
  <si>
    <t>ริ้วยาว</t>
  </si>
  <si>
    <t>ประเภทพื้นที่สีเขียวย่อย</t>
  </si>
  <si>
    <t>พื้นที่แหล่งน้ำ</t>
  </si>
  <si>
    <t>พื้นที่ดาดแข็ง</t>
  </si>
  <si>
    <t>พืช</t>
  </si>
  <si>
    <t>ป่าดิบแล้ง/ป่าดิบเขา</t>
  </si>
  <si>
    <t xml:space="preserve">ป่าดิบชื้น </t>
  </si>
  <si>
    <t>ป่าเต็งรัง/ป่าเบญจพรรณ</t>
  </si>
  <si>
    <t>พรรณไม้ป่าชายเลน</t>
  </si>
  <si>
    <t>พื้นที่ทั่วไป/พื้นที่ในเมือง</t>
  </si>
  <si>
    <t>บันทึกข้อมูล</t>
  </si>
  <si>
    <t>หัวข้อ</t>
  </si>
  <si>
    <t>คะแนน</t>
  </si>
  <si>
    <t>คะแนนเต็ม</t>
  </si>
  <si>
    <t>สัดส่วนพื้นที่สีเขียวต่อพื้นที่ทั้งหมด</t>
  </si>
  <si>
    <t>ความหนาแน่นของไม้ยืนต้นในพื้นที่สีเขียว</t>
  </si>
  <si>
    <t>สัดส่วนพื้นที่แหล่งน้ำต่อพื้นที่ทั้งหมด</t>
  </si>
  <si>
    <t>ประเมินจากสัดส่วนพื้นที่สีเขียวตามข้อกำหนดต่อพื้นที่ทั้งหมดของหน่วยงาน/โครงการ</t>
  </si>
  <si>
    <t>เกณฑ์การให้คะแนน</t>
  </si>
  <si>
    <t xml:space="preserve">ประเมินจากความหนาแน่นของไม้ยืนต้นต่อพื้นที่สีเขียวทั้งหมดของหน่วยงาน </t>
  </si>
  <si>
    <t>1. ระบบนิเวศ</t>
  </si>
  <si>
    <t>ประเมินจากสัดส่วนพื้นที่แหล่งน้ำ (บ่อน้ำ สระน้ำ คูน้ำ ทางระบายน้ำ เป็นต้น) ต่อพื้นที่ทั้งหมดของหน่วยงาน</t>
  </si>
  <si>
    <t xml:space="preserve">&gt;=30 ต้น/ไร่    = 5 คะแนน
20-29 ต้น/ไร่   = 3 คะแนน
10-19 ต้น/ไร่   = 1 คะแนน
&lt;10   ต้น/ไร่    = 0 คะแนน
</t>
  </si>
  <si>
    <t>2. ผลประโยชน์ร่วม (co-benefits) จากพื้นที่สีเขียว</t>
  </si>
  <si>
    <t>ꟷ สำรวจขนาดและความสูงของต้นไม้ คำนวณปริมาณการกักเก็บคาร์บอนและการดูดซับก๊าซคาร์บอนไดออกไซด์ไม้ยืนต้นในพื้นที่สีเขียว โดยใช้สมการที่องค์การบริหารจัดการก๊าซเรือนกระจกยอมรับ
ꟷ ไฟล์แสดงการคำนวณปริมาณการกักเก็บคาร์บอนและการดูดซับก๊าซคาร์บอนไดออกไซด์ไม้ยืนต้น</t>
  </si>
  <si>
    <t xml:space="preserve">&gt;= 1      tCO2e/ไร่/ปี    = 5 คะแนน
0.7-0.99 tCO2e/ไร่/ปี    = 3 คะแนน
0.4-0.69 tCO2e/ไร่/ปี    = 1 คะแนน
&lt;0.4 tCO2e/ไร่/ปี          = 0 คะแนน
</t>
  </si>
  <si>
    <t>การช่วยควบคุมอุณหภูมิ อากาศ และน้ำ</t>
  </si>
  <si>
    <t xml:space="preserve">การเป็นแหล่งเรียนรู้ด้านสิ่งแวดล้อม และท่องเที่ยวเชิงนิเวศ </t>
  </si>
  <si>
    <t>ꟷ ภาพประกอบ
ꟷ หลักฐานการจัดกิจกรรม</t>
  </si>
  <si>
    <t xml:space="preserve">ดำเนินการ 3 ข้อ  = 5 คะแนน
ดำเนินการ 2 ข้อ  = 3 คะแนน
ดำเนินการ 1 ข้อ  = 1 คะแนน
ไม่ได้ดำเนินการ  = 0 คะแนน 
</t>
  </si>
  <si>
    <t xml:space="preserve">กิจกรรมส่งเสริมสุขภาวะทางกาย ใจ และความสัมพันธ์ทางสังคม </t>
  </si>
  <si>
    <t xml:space="preserve">ประเมินจากจำนวนครั้งของกิจกรรมต่าง ๆ ที่จัดขึ้นในรอบปีในพื้นที่สีเขียว โดยเป็นกิจกรรมที่จัดขึ้นโดยหน่วยงานเจ้าของพื้นที่ หรือหน่วยงานภายนอกที่ได้รับอนุญาตจากหน่วยงานเจ้าของพื้นที่ </t>
  </si>
  <si>
    <t>ꟷ จำนวนครั้งที่จัดกิจกรรม
ꟷ ภาพประกอบ</t>
  </si>
  <si>
    <t xml:space="preserve">&gt;= 24 ครั้งต่อปี  = 5 คะแนน
12-23 ครั้งต่อปี  = 3 คะแนน
 1-11 ครั้งต่อปี   = 1 คะแนน
ไม่มีกิจกรรม      = 0 คะแนน
</t>
  </si>
  <si>
    <t>ꟷ ภาพประกอบการใช้ประโยชน์ สร้างงานสร้างอาชีพ
ꟷ เอกสารมาตรการหรือกฎระเบียบ เพื่อการใช้ทรัพยากรอย่างยั่งยืน</t>
  </si>
  <si>
    <t xml:space="preserve">ใช้ประโยชน์ 4 ข้อ      = 5 คะแนน
ใช้ประโยชน์ 3 ข้อ      = 3 คะแนน
ใช้ประโยชน์ 1-2 ข้อ   = 1 คะแนน
ไม่ใช้ประโยชน์          = 0 คะแนน
</t>
  </si>
  <si>
    <t>3. การจัดการพื้นที่สีเขียว</t>
  </si>
  <si>
    <t>ꟷ เอกสารแผนการจัดการพื้นที่สีเขียวอย่างยั่งยืนของหน่วยงาน</t>
  </si>
  <si>
    <t xml:space="preserve">มี 3 ข้อ         = 5 คะแนน
มี 2 ข้อ         = 3 คะแนน
มี 1 ข้อ         = 1 คะแนน
ไม่มีเอกสาร   = 0 คะแนน
</t>
  </si>
  <si>
    <t>ꟷ ภาพกิจกรรมต่าง ๆ เกี่ยวกับการดูแลพื้นที่สีเขียว
ꟷ เอกสารประกอบที่เกี่ยวข้องกับการจัดกิจกรรม เช่น เอกสารประกอบการอบรม 
ตารางการดูแลต้นไม้ 
ꟷ ตารางการติดตามตรวจสอบสุขภาพต้นไม้ การดูแลดิน การให้น้ำ การจัดการขยะ เป็นต้น</t>
  </si>
  <si>
    <t>ดำเนินการ 5 ข้อ    = 5 คะแนน
ดำเนินการ 3-4 ข้อ = 3 คะแนน
ดำเนินการ 1-2 ข้อ = 1 คะแนน
ไม่ได้ดำเนินการ    = 0 คะแนน</t>
  </si>
  <si>
    <t>ฐานข้อมูลพื้นที่สีเขียวเพื่อการติดตามและประเมินผล</t>
  </si>
  <si>
    <t xml:space="preserve">ꟷ ภาพประกอบการติดตามการเติบโตของต้นไม้
ꟷ ฐานข้อมูลพื้นที่สีเขียวในระบบ Green Area
ꟷ หลักฐานแสดงการใช้ประโยชน์จากฐานข้อมูล
ꟷ ศึกษารายละเอียดเพิ่มเติมได้จากคู่มือการใช้งานระบบ Green Digital Platform  </t>
  </si>
  <si>
    <t>ดำเนินการ 4 ข้อ    = 5 คะแนน
ดำเนินการ 3 ข้อ    = 3 คะแนน
ดำเนินการ 1-2 ข้อ = 1 คะแนน
ไม่ได้ดำเนินการ    = 0 คะแนน</t>
  </si>
  <si>
    <t>การส่งเสริมการมีส่วนร่วม และมีเครือข่ายความร่วมมือเพื่อการจัดการพื้นที่สีเขียว</t>
  </si>
  <si>
    <t>ꟷ เอกสารและภาพประกอบ แสดงการมีส่วนร่วมระดับต่าง ๆ และการมีเครือข่าย
ꟷ เอกสารแสดงการนำผลการตรวจสอบมาทบทวนปรับปรุงแก้ไขแผนการจัดการพื้นที่สีเขียว</t>
  </si>
  <si>
    <t>การส่งเสริมการปรับตัวต่อการเปลี่ยนแปลงสภาพภูมิอากาศ</t>
  </si>
  <si>
    <t>ꟷ เอกสารแสดงการวิเคราะห์ผลกระทบที่อาจเกิดขึ้นจากการเปลี่ยนแปลงสภาพภูมิอากาศในพื้นที่หน่วยงาน หรือพื้นที่โดยรอบ หรือเอกสารทุติยภูมิที่เคยมีการศึกษาไว้ก่อนหน้า
ꟷ ภาพกิจกรรมการดำเนินงานต่าง ๆ
ꟷ เอกสารหรือหลักฐานแสดงการขยายผล</t>
  </si>
  <si>
    <t>สรุปคะแนนรวม</t>
  </si>
  <si>
    <t>ชื่อของพื้นที่สีเขียว</t>
  </si>
  <si>
    <t>ด้าน</t>
  </si>
  <si>
    <t>รวม</t>
  </si>
  <si>
    <t>ระดับคุณภาพ</t>
  </si>
  <si>
    <t>ไม่มีเอกสาร</t>
  </si>
  <si>
    <t>3.3/3.4</t>
  </si>
  <si>
    <t>ดำเนินการ ข้อ 1 และข้อ 2 อย่างน้อย 2 กิจกรรม</t>
  </si>
  <si>
    <t>ดำเนินการ ข้อ 1 และข้อ 2 อย่างน้อย 1 กิจกรรม</t>
  </si>
  <si>
    <t>ไม่ได้ดำเนินการ</t>
  </si>
  <si>
    <t>ใช้ประโยชน์ 4 ข้อ</t>
  </si>
  <si>
    <t>ใช้ประโยชน์ 3 ข้อ</t>
  </si>
  <si>
    <t>ใช้ประโยชน์ 2 ข้อ</t>
  </si>
  <si>
    <t>ใช้ประโยชน์ 1 ข้อ</t>
  </si>
  <si>
    <t>ไม่ใช้ประโยชน์</t>
  </si>
  <si>
    <t>ข้อมูลลักษณะพื้นที่</t>
  </si>
  <si>
    <t>%</t>
  </si>
  <si>
    <t>เช็คข้อมูล</t>
  </si>
  <si>
    <t>ผลรวม</t>
  </si>
  <si>
    <t xml:space="preserve">ไม่มีพื้นที่สีเขียวข้างเคียง </t>
  </si>
  <si>
    <t>มีพื้นที่สีเขียวข้างเคียงที่ขนาดใหญ่กว่า 3.125 ไร่ 
ในรัศมี 800 เมตร และมีทางเชื่อมสีเขียว</t>
  </si>
  <si>
    <t>นับจำนวน</t>
  </si>
  <si>
    <t>พบพืชทุกวิสัยและมีสิ่งสนับสนุนที่อาศัยและสืบพันธุ์ของสัตว์</t>
  </si>
  <si>
    <t>พบวิสัยพืชที่เป็นไม้ยืนต้นพร้อมวิสัยพืชอื่น 2 ชนิด</t>
  </si>
  <si>
    <t xml:space="preserve">พบวิสัยพืชที่เป็นไม้ยืนต้นพร้อมวิสัยพืชอื่น 1 ชนิด </t>
  </si>
  <si>
    <t>ไม่พบวิสัยพืชที่เป็นไม้ยืนต้น</t>
  </si>
  <si>
    <t>ꟷ สำรวจไม้ยืนต้นในพื้นที่สีเขียวและคำนวความหนาแน่น</t>
  </si>
  <si>
    <t xml:space="preserve">&gt;=21.0%        = 5 คะแนน
12.0-20.9% = 3 คะแนน
3.0-11.9%   = 1 คะแนน
&lt;3.0%            = 0 คะแนน
</t>
  </si>
  <si>
    <t xml:space="preserve">&gt;=40.0%       = 5 คะแนน
25.0-39.9%  = 3 คะแนน
10.0-24.9%  = 1 คะแนน
&lt;10.0%         = 0 คะแนน
</t>
  </si>
  <si>
    <t>กลุ่มพรรณไม้ทั่วไป</t>
  </si>
  <si>
    <t>Ws_n</t>
  </si>
  <si>
    <t>ทั่วไป</t>
  </si>
  <si>
    <t>Wt</t>
  </si>
  <si>
    <t>Wb_n</t>
  </si>
  <si>
    <t>ปาล์ม</t>
  </si>
  <si>
    <t>Wt_pa</t>
  </si>
  <si>
    <t>Wl_n</t>
  </si>
  <si>
    <t>กลุ่มพรรณไม้ป่าดิบแล้ง/ป่าดิบเขา</t>
  </si>
  <si>
    <t>Ws_d</t>
  </si>
  <si>
    <t>Wb_d</t>
  </si>
  <si>
    <t>Wl_d</t>
  </si>
  <si>
    <t xml:space="preserve">ป่าดิบชืน </t>
  </si>
  <si>
    <t>Ws_e</t>
  </si>
  <si>
    <t>Wb_e</t>
  </si>
  <si>
    <t>Wl_e</t>
  </si>
  <si>
    <t>ป่าเต็งรังและป่าเบญจพรรณ</t>
  </si>
  <si>
    <t>Ws_de</t>
  </si>
  <si>
    <t>Wb_de</t>
  </si>
  <si>
    <t>Wl_de</t>
  </si>
  <si>
    <t>ป่าสนเขา (สองใบ)</t>
  </si>
  <si>
    <t>Ws_p2</t>
  </si>
  <si>
    <t>Wb_p2</t>
  </si>
  <si>
    <t>Wl_p2</t>
  </si>
  <si>
    <t>ป่าสนเขา (สามใบ)</t>
  </si>
  <si>
    <t>Ws_p3</t>
  </si>
  <si>
    <t>Wb_p3</t>
  </si>
  <si>
    <t>Wl_p3</t>
  </si>
  <si>
    <t xml:space="preserve">กลุ่มปาล์ม </t>
  </si>
  <si>
    <t>พรรณไม้โกงกาง</t>
  </si>
  <si>
    <t>Ws_Rh</t>
  </si>
  <si>
    <t>Wb_Rh</t>
  </si>
  <si>
    <t>Wl_Rh</t>
  </si>
  <si>
    <t>พรรณไม้ในป่าชายเลนที่ไม่ใช่โกงกาง</t>
  </si>
  <si>
    <t>Ws_Me</t>
  </si>
  <si>
    <t>Wb_Me</t>
  </si>
  <si>
    <t>Wl_Me</t>
  </si>
  <si>
    <t>กลุ่มพรรณไม้ป่าชายเลน (รวมหลายชนิด)</t>
  </si>
  <si>
    <t>Ws_m</t>
  </si>
  <si>
    <t>Wb_m</t>
  </si>
  <si>
    <t>Wl_m</t>
  </si>
  <si>
    <t>นับต้นไม้</t>
  </si>
  <si>
    <t>หาค่าเฉลี่ยต่อไร่</t>
  </si>
  <si>
    <t>จำนวนปี</t>
  </si>
  <si>
    <t>ต่อพื้นที่ (tCO2e/ไร่)</t>
  </si>
  <si>
    <t>การจัดการพื้นที่สีเขียว</t>
  </si>
  <si>
    <t>วันที่ประเมิน</t>
  </si>
  <si>
    <t>ผลประโยชน์ร่วม</t>
  </si>
  <si>
    <t>สรุปคะแนน</t>
  </si>
  <si>
    <t>สรุปคะแนน ระบบนิเวศ</t>
  </si>
  <si>
    <t>สรุปคะแนน ผลประโยชน์ร่วม (co-benefits) จากพื้นที่สีเขียว</t>
  </si>
  <si>
    <t>สรุปคะแนน การจัดการพื้นที่สีเขียว</t>
  </si>
  <si>
    <t>&gt;= 24 ครั้งต่อปี</t>
  </si>
  <si>
    <t>12-23 ครั้งต่อปี</t>
  </si>
  <si>
    <t xml:space="preserve"> 1-11 ครั้งต่อปี</t>
  </si>
  <si>
    <t>ไม่มีกิจกรรม</t>
  </si>
  <si>
    <t>รวมคะแนน</t>
  </si>
  <si>
    <t>คิดเป็น%</t>
  </si>
  <si>
    <t>กราฟเรดาห์</t>
  </si>
  <si>
    <t>ข้อที่ 1.1</t>
  </si>
  <si>
    <t>ข้อที่ 1.2</t>
  </si>
  <si>
    <t>ข้อที่ 1.3</t>
  </si>
  <si>
    <t>ข้อที่ 1.4</t>
  </si>
  <si>
    <t>ข้อที่ 1.5</t>
  </si>
  <si>
    <t>ข้อที่ 2.1</t>
  </si>
  <si>
    <t>ข้อที่ 2.2</t>
  </si>
  <si>
    <t>ข้อที่ 2.3</t>
  </si>
  <si>
    <t>ข้อที่ 2.4</t>
  </si>
  <si>
    <t>ข้อที่ 2.5</t>
  </si>
  <si>
    <t>ข้อที่ 3.1</t>
  </si>
  <si>
    <t>ข้อที่ 3.2</t>
  </si>
  <si>
    <t>ข้อที่ 3.3</t>
  </si>
  <si>
    <t>ข้อที่ 3.4</t>
  </si>
  <si>
    <t>ข้อที่ 3.5</t>
  </si>
  <si>
    <t>กราฟแท่ง</t>
  </si>
  <si>
    <t>เส้นรอบวงที่
ระดับอก (ซม.)</t>
  </si>
  <si>
    <t>เส้นผ่านศูนย์กลาง
ที่ระดับอก (ซม.)</t>
  </si>
  <si>
    <t>เศรษฐกิจชุมชน</t>
  </si>
  <si>
    <t>คะแนนเต็มตามประเภทพื้นที่</t>
  </si>
  <si>
    <t>คะแนนถ่วงน้ำหนัก</t>
  </si>
  <si>
    <t xml:space="preserve">การถ่วงน้ำหนักคะแนนตามรูปแบบพื้นที่สีเขียว </t>
  </si>
  <si>
    <t>ความหลากหลายของวิสัยพืชและสิ่งสนับสนุนที่อาศัยและ
สืบพันธุ์ของสัตว์</t>
  </si>
  <si>
    <t>พื้นที่สีเขียวข้างเคียงและ
การเชื่อมต่อกับพื้นที่สีเขียวเคียง</t>
  </si>
  <si>
    <t>การใช้ประโยชน์จากผลผลิตในพื้นที่
สีเขียวและสร้างงานสร้างอาชีพ</t>
  </si>
  <si>
    <t>เอกสารแผนการจัดการพื้นที่สีเขียว
อย่างยั่งยืน</t>
  </si>
  <si>
    <t>กิจกรรมต่าง ๆ ในการจัดการ
พื้นที่สีเขียว</t>
  </si>
  <si>
    <t>ข้อ</t>
  </si>
  <si>
    <t>ꟷ นำข้อมูลพื้นที่แหล่งน้ำและพื้นที่หน่วยงานทั้งหมดจากเกณฑ์ข้อ 1.1 
มาทำการคำนวณ</t>
  </si>
  <si>
    <t>ꟷ คำนวณพื้นที่เรือนยอดปกคลุมใน Google Earth Pro หรือระบบ 
Green area โดยทำ digitize และตรวจสอบในภาคสนาม
ꟷ ภาพประกอบ</t>
  </si>
  <si>
    <t>สี</t>
  </si>
  <si>
    <t>ความหมาย</t>
  </si>
  <si>
    <t>ในเอกสารประกอบด้วยสัญลักษณ์สีดังนี้</t>
  </si>
  <si>
    <t>ไม่ต้องบันทึกข้อมูล</t>
  </si>
  <si>
    <t>อัตโนมัติ</t>
  </si>
  <si>
    <t xml:space="preserve">ดูผลการประเมิน </t>
  </si>
  <si>
    <t>* การถ่วงค่าน้ำหนักของเกณฑ์และตัวชี้วัด ตามรูปแบบพื้นที่สีเขียว มีเพิ่มอยู่ในส่วนการสรุปประเมินแล้วแต่ซ่อนไว้</t>
  </si>
  <si>
    <t>* ในส่วนคะแนนถ่วงน้ำหนักของพื้นที่สีเขียว อรรถประโยชน์ คะแนนเต็มเป็น 90 แต่ที่เหลือเป็น 100</t>
  </si>
  <si>
    <t>* ข้อมูลต้นไม้ (ปีฐาน/ปัจจุบัน) สามารถเลือกระบบนิเวศได้ 6 ประเภท ได้แก่ พื้นที่ทั่วไป/พื้นที่ในเมือง ป่าดิบแล้ง/ป่าดิบเขา ป่าดิบชื้น  ป่าเต็งรัง/ป่าเบญจพรรณ และ พรรณไม้ป่าชายเลน</t>
  </si>
  <si>
    <t xml:space="preserve">ขนาดพื้นที่ที่มีไม้ต้น (ที่มีเนื้อไม้) เป็นองค์ประกอบหลัก มีไม้พุ่ม และพืชพรรณอื่น ๆ เป็นองค์ประกอบรอง </t>
  </si>
  <si>
    <t>รายละเอียดเพิ่มเติม</t>
  </si>
  <si>
    <t>ขนาดพื้นที่ปลูกพืชนอกอาคาร</t>
  </si>
  <si>
    <t>ขนาดพื้นที่สวนดาดฟ้า/หลังคา</t>
  </si>
  <si>
    <t xml:space="preserve">บันทึกขนาดและประเภทพื้นที่ย่อยที่พบในพื้นที่หน่วยงาน </t>
  </si>
  <si>
    <t>กรอกข้อมูลพื้นที่ที่ปกคลุมด้วยเรือนยอดของไม้ต้น ปาล์ม และไผ่</t>
  </si>
  <si>
    <t>ชื่อไทย / ชื่อท้องถิ่น</t>
  </si>
  <si>
    <t>พิกัดUTM_Y_N</t>
  </si>
  <si>
    <t>พิกัดUTM_X_E</t>
  </si>
  <si>
    <t>ปี พ.ศ.ที่เก็บข้อมูล</t>
  </si>
  <si>
    <t>แปลงที่</t>
  </si>
  <si>
    <t>(ปีฐาน)</t>
  </si>
  <si>
    <t>ชื่อต้นไม้_ชื่อไทย</t>
  </si>
  <si>
    <t>ความสูงที่ได้จากไคลโนมิเตอร์ ที่อ่านค่าความสูงได้เลย (ม.) 
(ห่าง 10 ม. จากต้นไม้)</t>
  </si>
  <si>
    <t>ปริมาณคาร์บอนสะสม (carbon storage) จากมวลชีวภาพเหนือพื้นดิน  (กก.คาร์บอน)</t>
  </si>
  <si>
    <t>ปริมาณคาร์บอนสะสม (carbon storage) จากมวลชีวภาพใต้ดิน  (กก.คาร์บอน)</t>
  </si>
  <si>
    <t>ปริมาณคาร์บอนสะสมรวม
 (ตัน คาร์บอน)</t>
  </si>
  <si>
    <t>มวลชีวภาพ
เหนือพื้นดินรวม (กก.)</t>
  </si>
  <si>
    <t>มวลชีวภาพ
ใต้ดินรวม (กก.)</t>
  </si>
  <si>
    <t>มวลชีวภาพ
รวม (กก.)</t>
  </si>
  <si>
    <t>หมายเหตุเพิ่มเติม</t>
  </si>
  <si>
    <t>หมายเหตุ การวัดเส้นรอบวง</t>
  </si>
  <si>
    <t>ความสูงต้นไม้ทั้งต้น กรณีวัดความสูงได้ (ม.)</t>
  </si>
  <si>
    <t>รายละเอียดการประเมิน / วิเคราะห์ศักยภาพ</t>
  </si>
  <si>
    <t xml:space="preserve">ꟷ สร้างข้อมูลโครงการในระบบ Green Area ภายใต้ระบบ Green Digital Platform เพื่อกำหนดขอบเขต และหาขนาดพื้นที่ทั้งหมดของหน่วยงาน และระบุประเภทพื้นที่สีเขียว 
ꟷ จากนั้น ดิจิไทซ์พื้นที่จากระบบเพื่อหาขนาดพื้นที่ปลูกพืชนอกอาคาร พื้นที่สวนดาดฟ้า/สวนหลังคา 
ꟷ คำนวณตามสูตร </t>
  </si>
  <si>
    <t>ประเมินจากปริมาณการดูดซับก๊าซคาร์บอนไดออกไซด์ของไม้ยืนต้น (ที่มีเนื้อไม้) ในพื้นที่สีเขียว ที่สามารถดูดซับได้ต่อปี (หน่วย: ตันคาร์บอนไดออกไซด์เทียบเท่าต่อไร่ต่อปี)</t>
  </si>
  <si>
    <t xml:space="preserve">ประเมินจากสัดส่วนพื้นที่ปกคลุมด้วยเรือนยอดของพรรณไม้ (ไม้ต้นและไม้พุ่ม) 
ต่อพื้นที่ทั้งหมด </t>
  </si>
  <si>
    <t xml:space="preserve">การดูดซับก๊าซคาร์บอน
ไดออกไซด์ </t>
  </si>
  <si>
    <t>ตัวชี้วัด</t>
  </si>
  <si>
    <t>ꟷ สำรวจลักษณะวิสัยของพืชที่พบในพื้นที่สีเขียว
ꟷ ภาพถ่ายต้นไม้ที่มีวิสัยต่าง ๆ 
ꟷ ภาพสิ่งสนับสนุนที่อาศัยและสืบพันธุ์ของสัตว์</t>
  </si>
  <si>
    <t>การเก็บข้อมูล / หลักฐานประกอบ</t>
  </si>
  <si>
    <r>
      <t xml:space="preserve">ประเมินการใช้พื้นที่สีเขียวเป็นแหล่งเรียนรู้ในระดับต่าง ๆ เพื่อให้เกิดประโยชน์ในวงกว้าง ดังนี้ 
1. มีการจัดทำ </t>
    </r>
    <r>
      <rPr>
        <b/>
        <sz val="12"/>
        <color theme="1"/>
        <rFont val="Microsoft Sans Serif"/>
        <family val="2"/>
      </rPr>
      <t>ป้ายสื่อความรู้</t>
    </r>
    <r>
      <rPr>
        <sz val="12"/>
        <color theme="1"/>
        <rFont val="Microsoft Sans Serif"/>
        <family val="2"/>
      </rPr>
      <t xml:space="preserve"> หรือจัด</t>
    </r>
    <r>
      <rPr>
        <b/>
        <sz val="12"/>
        <color theme="1"/>
        <rFont val="Microsoft Sans Serif"/>
        <family val="2"/>
      </rPr>
      <t>สถานที่ให้ความรู้</t>
    </r>
    <r>
      <rPr>
        <sz val="12"/>
        <color theme="1"/>
        <rFont val="Microsoft Sans Serif"/>
        <family val="2"/>
      </rPr>
      <t xml:space="preserve"> โดยสื่อเรียนรู้ต่าง ๆ อยู่ในสภาพสมบูรณ์ 
</t>
    </r>
    <r>
      <rPr>
        <sz val="12"/>
        <color theme="7" tint="-0.249977111117893"/>
        <rFont val="Microsoft Sans Serif"/>
        <family val="2"/>
      </rPr>
      <t>2. มีการใช้พื้นที่เป็น</t>
    </r>
    <r>
      <rPr>
        <b/>
        <sz val="12"/>
        <color theme="7" tint="-0.249977111117893"/>
        <rFont val="Microsoft Sans Serif"/>
        <family val="2"/>
      </rPr>
      <t>พื้นที่จัดกิจกรรมหรือฝึกอบรม</t>
    </r>
    <r>
      <rPr>
        <sz val="12"/>
        <color theme="7" tint="-0.249977111117893"/>
        <rFont val="Microsoft Sans Serif"/>
        <family val="2"/>
      </rPr>
      <t xml:space="preserve"> (เช่น ค่ายเยาวชน จัดอบรมความรู้เกี่ยวกับพื้นที่
สีเขียวในมิติต่าง ๆ ให้กับคนในพื้นที่หรือนอกพื้นที่ ตลอดจนศึกษาวิจัย) หรือมีการรองรับนักท่องเที่ยว โดยเน้นการทำกิจกรรมท่องเที่ยวเชิงนิเวศให้กับคนในหรือนอกพื้นที่ อย่างน้อยปีละ 4 ครั้ง  </t>
    </r>
    <r>
      <rPr>
        <sz val="12"/>
        <color theme="1"/>
        <rFont val="Microsoft Sans Serif"/>
        <family val="2"/>
      </rPr>
      <t xml:space="preserve">
3. </t>
    </r>
    <r>
      <rPr>
        <b/>
        <sz val="12"/>
        <color theme="1"/>
        <rFont val="Microsoft Sans Serif"/>
        <family val="2"/>
      </rPr>
      <t>มีการประชาสัมพันธ์</t>
    </r>
    <r>
      <rPr>
        <sz val="12"/>
        <color theme="1"/>
        <rFont val="Microsoft Sans Serif"/>
        <family val="2"/>
      </rPr>
      <t xml:space="preserve"> เผยแพร่ความรู้ที่ได้จากพื้นที่สีเขียวผ่านสื่อสาธารณะต่าง ๆ เพื่อส่งเสริมการขยายความรู้ไปสู่วงกว้างมากยิ่งขึ้น  
</t>
    </r>
  </si>
  <si>
    <t>&gt;=30.0%      = 5 คะแนน
20.00-29.9% = 3 คะแนน
10.00-19.9% = 1 คะแนน
&lt;10.0%        = 0 คะแนน</t>
  </si>
  <si>
    <r>
      <t xml:space="preserve">ประเมินผ่านการจัดทำฐานข้อมูลและการนำฐานข้อมูลไปประกอบการวางแผนการพัฒนาพื้นที่สีเขียว ดังนี้
1. มีกิจกรรมและแผนงานติดตามตรวจสอบและประเมินการเจริญเติบโตของต้นไม้ โดยเฉพาะ
ไม้ยืนต้นในพื้นที่สีเขียว โดยใช้วิธีการและเครื่องมือที่เป็นมาตรฐาน เช่น ใช้แนวทางของ อบก. เพื่อให้สามารถนำข้อมูลไปใช้งานต่อได้ 
</t>
    </r>
    <r>
      <rPr>
        <sz val="12"/>
        <color theme="7" tint="-0.249977111117893"/>
        <rFont val="Microsoft Sans Serif"/>
        <family val="2"/>
      </rPr>
      <t xml:space="preserve">2. มีการจัดทำฐานข้อมูลพื้นที่สีเขียวและแผนที่ต้นไม้ในระบบ Green Area ของกรมการเปลี่ยนแปลงสภาพภูมิอากาศและสิ่งแวดล้อม </t>
    </r>
    <r>
      <rPr>
        <sz val="12"/>
        <color theme="1"/>
        <rFont val="Microsoft Sans Serif"/>
        <family val="2"/>
      </rPr>
      <t xml:space="preserve">
3. มีการนำข้อมูลจากฐานข้อมูลไปใช้ประกอบการวางแผนการจัดการพื้นที่สีเขียว 
</t>
    </r>
    <r>
      <rPr>
        <sz val="12"/>
        <color theme="7" tint="-0.249977111117893"/>
        <rFont val="Microsoft Sans Serif"/>
        <family val="2"/>
      </rPr>
      <t xml:space="preserve">4. มีการติดตามปรับปรุงฐานข้อมูลและรายงานผลข้อมูลสู่สาธารณะ </t>
    </r>
    <r>
      <rPr>
        <sz val="12"/>
        <color theme="1"/>
        <rFont val="Microsoft Sans Serif"/>
        <family val="2"/>
      </rPr>
      <t xml:space="preserve">
</t>
    </r>
  </si>
  <si>
    <r>
      <t xml:space="preserve">ประเมินการมีแผนเอกสารจัดการพื้นที่สีเขียวที่เป็นรูปธรรม โดยมีเนื้อหาที่สามารถนำไปใช้ประกอบ
การบริหารจัดการพื้นที่สีเขียว ดังนี้
1. มีนโยบายและเป้าหมายในการจัดการหรือพัฒนาพื้นที่สีเขียว ทั้งในระยะสั้น ระยะกลาง และระยะยาว
มีการวิเคราะห์ความเสี่ยงที่จะทำให้พื้นที่สีเขียวเสื่อมโทรม เพื่อประกอบการวางแผนรองรับ
</t>
    </r>
    <r>
      <rPr>
        <sz val="12"/>
        <color theme="7" tint="-0.249977111117893"/>
        <rFont val="Microsoft Sans Serif"/>
        <family val="2"/>
      </rPr>
      <t>2. มีการกำหนดโครงสร้างและหน้าที่ของบุคลากรในหน่วยงานเพื่อจัดการหรือพัฒนาพื้นที่สีเขียว</t>
    </r>
    <r>
      <rPr>
        <sz val="12"/>
        <color theme="1"/>
        <rFont val="Microsoft Sans Serif"/>
        <family val="2"/>
      </rPr>
      <t xml:space="preserve">
3. มีการระบุแผนงาน โครงการ ตัวชี้วัดที่หมาะสม ครอบคลุมทั้งกิจกรรมปัจจุบัน และกิจกรรมการติดตามตรวจสอบผลการดำเนินงาน งบประมาณสำหรับการดูแลและพัฒนาพื้นที่สีเขียวให้ยั่งยืน ทั้งนี้กิจกรรมควรครอบคลุมรายละเอียดตามตัวชี้วัดข้ออื่น ๆ ด้วย
</t>
    </r>
  </si>
  <si>
    <r>
      <t>ประเมินจากลักษณะวิสัยของพืชที่พบและสิ่งสนับสนุนสิ่งมีชีวิต
1) การสำรวจ</t>
    </r>
    <r>
      <rPr>
        <b/>
        <sz val="12"/>
        <color theme="1"/>
        <rFont val="Microsoft Sans Serif"/>
        <family val="2"/>
      </rPr>
      <t>ลักษณะวิสัย</t>
    </r>
    <r>
      <rPr>
        <sz val="12"/>
        <color theme="1"/>
        <rFont val="Microsoft Sans Serif"/>
        <family val="2"/>
      </rPr>
      <t xml:space="preserve">ของพืชที่พบในพื้นที่สีเขียว ซึ่งแบ่งเป็น 4 วิสัย  ได้แก่
i. </t>
    </r>
    <r>
      <rPr>
        <b/>
        <sz val="12"/>
        <color theme="1"/>
        <rFont val="Microsoft Sans Serif"/>
        <family val="2"/>
      </rPr>
      <t xml:space="preserve">ไม้ยืนต้น: </t>
    </r>
    <r>
      <rPr>
        <sz val="12"/>
        <color theme="1"/>
        <rFont val="Microsoft Sans Serif"/>
        <family val="2"/>
      </rPr>
      <t xml:space="preserve">พืชที่มีเนื้อไม้ ขนาดกลางถึงใหญ่ มีอายุยืนหลายปี 
ii. </t>
    </r>
    <r>
      <rPr>
        <b/>
        <sz val="12"/>
        <color theme="1"/>
        <rFont val="Microsoft Sans Serif"/>
        <family val="2"/>
      </rPr>
      <t xml:space="preserve">ไม้พุ่ม: </t>
    </r>
    <r>
      <rPr>
        <sz val="12"/>
        <color theme="1"/>
        <rFont val="Microsoft Sans Serif"/>
        <family val="2"/>
      </rPr>
      <t xml:space="preserve">พืชที่มีเนื้อไม้ ลำต้นขนาดกลาง แตกกิ่งก้านสาขาใกล้ระดับดิน มักไม่เห็นส่วนที่เป็นลำต้นชัดเจน 
iii. </t>
    </r>
    <r>
      <rPr>
        <b/>
        <sz val="12"/>
        <color theme="1"/>
        <rFont val="Microsoft Sans Serif"/>
        <family val="2"/>
      </rPr>
      <t>ไม้ล้มลุก:</t>
    </r>
    <r>
      <rPr>
        <sz val="12"/>
        <color theme="1"/>
        <rFont val="Microsoft Sans Serif"/>
        <family val="2"/>
      </rPr>
      <t xml:space="preserve"> พืชไม่มีเนื้อไม้ ลำต้นไม่แข็ง ที่เติบโตราบไปกับพื้นผิว
iv. </t>
    </r>
    <r>
      <rPr>
        <b/>
        <sz val="12"/>
        <color theme="1"/>
        <rFont val="Microsoft Sans Serif"/>
        <family val="2"/>
      </rPr>
      <t xml:space="preserve">ไม้เถา/ไม้เลื้อย: </t>
    </r>
    <r>
      <rPr>
        <sz val="12"/>
        <color theme="1"/>
        <rFont val="Microsoft Sans Serif"/>
        <family val="2"/>
      </rPr>
      <t>พืชที่ไม่สามารถทรงตัวตั้งตรงอยู่ได้ ต้องอาศัยหลัก ลำต้นเลื้อยพัน
ไปกับวัตถุหรือกลับพื้นดิน ในที่นี้รวมถึงไม้อิงอาศัย เช่น กล้วยไม้ เฟิน
2) การมี</t>
    </r>
    <r>
      <rPr>
        <b/>
        <sz val="12"/>
        <color theme="1"/>
        <rFont val="Microsoft Sans Serif"/>
        <family val="2"/>
      </rPr>
      <t>สิ่งสนับสนุนที่อาศัย หลบภัย และสืบพันธุ์ ของสัตว์</t>
    </r>
    <r>
      <rPr>
        <sz val="12"/>
        <color theme="1"/>
        <rFont val="Microsoft Sans Serif"/>
        <family val="2"/>
      </rPr>
      <t xml:space="preserve"> ตามบริบทของพื้นที่ (อาจเป็นสัตว์กลุ่มแมลง สัตว์เลื้อยคลาน สัตว์สะเทินน้ำสะเทินบก นก หรือสัตว์เลี้ยงลูกด้วยน้ำนม) เช่น รังเทียม แหล่งน้ำ  โดยอยู่ในสภาพที่ใช้งานได้ มีสัตว์เข้ามาใช้ประโยชน์</t>
    </r>
  </si>
  <si>
    <t>ประเมินการมีพื้นที่สีเขียวข้างเคียง และการเชื่อมต่อกับพื้นที่สีเขียวข้างเคียง</t>
  </si>
  <si>
    <r>
      <t xml:space="preserve">ประเมินการใช้ประโยชน์จากผลผลิตในพื้นที่สีเขียวในด้านต่าง ๆ โดยคนในพื้นที่หรือนอกพื้นที่
1. มีการใช้ประโยชน์เพื่อการอุปโภค-บริโภค ตัวอย่าง เช่น ของป่าต่าง ๆ ยาสมุนไพร เส้นใย เป็นต้น
</t>
    </r>
    <r>
      <rPr>
        <sz val="12"/>
        <color theme="7" tint="-0.249977111117893"/>
        <rFont val="Microsoft Sans Serif"/>
        <family val="2"/>
      </rPr>
      <t>2. มีการใช้ประโยชน์เพื่อประดับตกแต่ง ตัวอย่าง เช่น ใช้ดอกไม้ ใบไม้ มาประดับสถานที่ เป็นต้น</t>
    </r>
    <r>
      <rPr>
        <sz val="12"/>
        <color theme="1"/>
        <rFont val="Microsoft Sans Serif"/>
        <family val="2"/>
      </rPr>
      <t xml:space="preserve">
3. มีการใช้ประโยชน์เพื่อทำผลิตภัณฑ์ ตัวอย่าง เช่น โต๊ะ เก้าอี้ เครื่องจักสาน แทนผลิตภัณฑ์ที่ไม่เป็นมิตรกับสิ่งแวดล้อม 
</t>
    </r>
    <r>
      <rPr>
        <sz val="12"/>
        <color theme="7" tint="-0.249977111117893"/>
        <rFont val="Microsoft Sans Serif"/>
        <family val="2"/>
      </rPr>
      <t>4. มีการสร้างงานสร้างอาชีพเกิดขึ้นให้กับคนในชุมชน</t>
    </r>
    <r>
      <rPr>
        <sz val="12"/>
        <color theme="1"/>
        <rFont val="Microsoft Sans Serif"/>
        <family val="2"/>
      </rPr>
      <t xml:space="preserve">
5. มีมาตรการหรือกฎระเบียบในการใช้ทรัพยากรอย่างยั่งยืน ไม่ให้เสื่อมโทรมลงไป ถูกต้องตามกฎหมาย และเผยแพร่ให้เป็นที่รับทราบ
(ตัวอย่างเพิ่มเติมในคู่มือฯ)</t>
    </r>
  </si>
  <si>
    <t>ขนาดพื้นที่ที่มีไม้ต้น (ที่มีเนื้อไม้) เป็นองค์ประกอบหลัก</t>
  </si>
  <si>
    <t>1.1 สัดส่วนพื้นที่สีเขียวต่อพื้นที่ทั้งหมด (%)</t>
  </si>
  <si>
    <t>1.5 สัดส่วนพื้นที่แหล่งน้ำต่อพื้นที่ทั้งหมด (%)</t>
  </si>
  <si>
    <t>ต้น</t>
  </si>
  <si>
    <t>พื้นที่ปกคลุมด้วยเรือนยอดไม้ต้น+ปาล์ม+ไผ่ ต่อพื้นที่สีเขียวทั้งหมด</t>
  </si>
  <si>
    <t>ขนาดพื้นที่เรือนยอดปกคลุมไม้ต้น (รวมปาล์ม ไผ่)</t>
  </si>
  <si>
    <t>จำนวนไม้ต้น (tree) ที่พบในพื้นที่ระหว่างการสำรวจ</t>
  </si>
  <si>
    <t>บันทึกค่า UTM_Y_N กลางของพื้นที่</t>
  </si>
  <si>
    <t>บันทึกค่า UTM_Zone</t>
  </si>
  <si>
    <t>ตัวชี้วัด 1.1 สัดส่วนพื้นที่สีเขียวต่อพื้นที่ทั้งหมด</t>
  </si>
  <si>
    <t>ตัวชี้วัด 1.5 สัดส่วนพื้นที่แหล่งน้ำต่อพื้นที่ทั้งหมด</t>
  </si>
  <si>
    <t>ตัวชี้วัด 2.2 ปกคลุมเรือนยอด</t>
  </si>
  <si>
    <t xml:space="preserve">สัดส่วนต่าง ๆ </t>
  </si>
  <si>
    <t>ข้อมูลเชิงปริมาณ</t>
  </si>
  <si>
    <t>ขนาดพื้นที่แปลงสุ่มตัวอย่างหรือพื้นที่สำรวจปีปัจจุบัน</t>
  </si>
  <si>
    <t>tCO2eq/ไร่/ปี</t>
  </si>
  <si>
    <t>ขนาดพื้นที่แปลงสุ่มตัวอย่างหรือพื้นที่สำรวจต้นไม้ ในปีปัจจุบัน</t>
  </si>
  <si>
    <t>ความหนาแน่นไม้ต้นในพื้นที่สีเขียวทั้งหมด</t>
  </si>
  <si>
    <t>ขนาดพื้นที่สีเขียวทั้งหมดของหน่วยงาน (ขนาด project site)</t>
  </si>
  <si>
    <t>ขนาดพื้นที่สีเขียวรวม</t>
  </si>
  <si>
    <t>ขนาดพื้นที่ปลูกพืชนอกอาคาร + ขนาดพื้นที่สวนดาดฟ้า/หลังคา</t>
  </si>
  <si>
    <t>จำนวนไม้ต้นในแปลงสำรวจ</t>
  </si>
  <si>
    <t>จำนวนไม้ต้นในพื้นที่สีเขียวทั้งหมด (ค่าคาดการณ์)</t>
  </si>
  <si>
    <t>ขนาดพื้นที่แปลง หรือพื้นที่เก็บตัวอย่าง</t>
  </si>
  <si>
    <t>วิสัย</t>
  </si>
  <si>
    <t xml:space="preserve"> (ปัจจุบัน)</t>
  </si>
  <si>
    <t>ปริมาณCO2 ดูดซับรวมรายต้น  
(ตันคาร์บอนไดออกไซด์เทียบเท่า)</t>
  </si>
  <si>
    <t>ปริมาณCO2ดูดซับรวมรายต้น  
(ตันคาร์บอนไดออกไซด์เทียบเท่า)</t>
  </si>
  <si>
    <t xml:space="preserve">มีพื้นที่สีเขียวข้างเคียงที่มีขนาด 0.025 ไร่ (40 ตร.ม.) - 3.125 ไร่ 
ในรัศมี 800 เมตร และมีทางเชื่อมสีเขียว </t>
  </si>
  <si>
    <t>มีพื้นที่สีเขียวข้างเคียงที่มีขนาดอย่างน้อย 0.025 ไร่ (40 ตร.ม.)
ในรัศมี 800 เมตร แต่ไม่มีทางเชื่อมสีเขียว</t>
  </si>
  <si>
    <r>
      <t xml:space="preserve">พบพืชทุกวิสัยและมีสิ่งสนับสนุนที่อาศัย           = 5 คะแนน
และสืบพันธุ์ของสัตว์
</t>
    </r>
    <r>
      <rPr>
        <sz val="12"/>
        <color rgb="FF00B050"/>
        <rFont val="Microsoft Sans Serif"/>
        <family val="2"/>
      </rPr>
      <t xml:space="preserve">พบวิสัยพืชที่เป็นไม้ยืนต้น                                = 3 คะแนน
พร้อมวิสัยพืชอื่น 2 ชนิด              
</t>
    </r>
    <r>
      <rPr>
        <sz val="12"/>
        <color theme="1"/>
        <rFont val="Microsoft Sans Serif"/>
        <family val="2"/>
      </rPr>
      <t xml:space="preserve">พบวิสัยพืชที่เป็นไม้ยืนต้น                                = 1 คะแนน
พร้อมวิสัยพืชอื่น 1 ชนิด             
</t>
    </r>
    <r>
      <rPr>
        <sz val="12"/>
        <color rgb="FF00B050"/>
        <rFont val="Microsoft Sans Serif"/>
        <family val="2"/>
      </rPr>
      <t xml:space="preserve">ไม่พบวิสัยพืชที่เป็นไม้ยืนต้น                            = 0 คะแนน  </t>
    </r>
    <r>
      <rPr>
        <sz val="12"/>
        <color theme="1"/>
        <rFont val="Microsoft Sans Serif"/>
        <family val="2"/>
      </rPr>
      <t xml:space="preserve">                                          
</t>
    </r>
  </si>
  <si>
    <r>
      <t xml:space="preserve">มีพื้นที่สีเขียวข้างเคียงที่มีขนาดใหญ่กว่า 3.125 ไร่      = 5 คะแนน
ในรัศมี 800 เมตร และมีทางเชื่อมสีเขียว
</t>
    </r>
    <r>
      <rPr>
        <sz val="12"/>
        <color rgb="FF00B050"/>
        <rFont val="Microsoft Sans Serif"/>
        <family val="2"/>
      </rPr>
      <t xml:space="preserve">มีพื้นที่สีเขียวข้างเคียงที่มีขนาด 0.025 ไร่ (40 ตร.ม.)  = 3 คะแนน
 - 3.125 ไร่ ในรัศมี 800 เมตร และมีทางเชื่อมสีเขียว </t>
    </r>
    <r>
      <rPr>
        <sz val="12"/>
        <color theme="1"/>
        <rFont val="Microsoft Sans Serif"/>
        <family val="2"/>
      </rPr>
      <t xml:space="preserve">
มีพื้นที่สีเขียวข้างเคียงที่มีขนาดอย่างน้อย 0.025 ไร่      = 1 คะแนน
(40 ตร.ม.) ในรัศมี 800 เมตร แต่ไม่มีทางเชื่อมสีเขียว
</t>
    </r>
    <r>
      <rPr>
        <sz val="12"/>
        <color rgb="FF00B050"/>
        <rFont val="Microsoft Sans Serif"/>
        <family val="2"/>
      </rPr>
      <t>ไม่มีพื้นที่สีเขียวข้างเคียง                                              = 0 คะแนน</t>
    </r>
    <r>
      <rPr>
        <sz val="12"/>
        <color theme="1"/>
        <rFont val="Microsoft Sans Serif"/>
        <family val="2"/>
      </rPr>
      <t xml:space="preserve">
</t>
    </r>
  </si>
  <si>
    <t>ꟷ ตรวจสอบว่ามีพื้นที่สีเขียวในระยะ 800 เมตร จากขอบพื้นที่โดยใช้ Google Earth Pro
จากนั้นประเมินการมีทางเชื่อมสีเขียวด้วยสายตาและวัดระยะห่างของเรือนยอดต้นไม้ประกอบ 
ꟷ ภาพพื้นที่สีเขียวข้างเคียง และทางเชื่อมสีเขียว</t>
  </si>
  <si>
    <t>ดำเนินการครบ 3 ข้อ</t>
  </si>
  <si>
    <t>ดำเนินการ 2 ข้อ</t>
  </si>
  <si>
    <t xml:space="preserve">ดำเนินการ 1 ข้อ </t>
  </si>
  <si>
    <t>มีครบ 3 ข้อ</t>
  </si>
  <si>
    <t>มี 2 ข้อ</t>
  </si>
  <si>
    <t>มี 1 ข้อ</t>
  </si>
  <si>
    <r>
      <t>ประเมินผ่านการทำกิจกรรมการจัดการ/ดูแลพื้นที่สีเขียวด้านต่าง ๆ 
1. มีการทำกิจกรรมการจัดการ</t>
    </r>
    <r>
      <rPr>
        <b/>
        <sz val="12"/>
        <color theme="1"/>
        <rFont val="Microsoft Sans Serif"/>
        <family val="2"/>
      </rPr>
      <t xml:space="preserve">ต้นไม้ </t>
    </r>
    <r>
      <rPr>
        <sz val="12"/>
        <color theme="1"/>
        <rFont val="Microsoft Sans Serif"/>
        <family val="2"/>
      </rPr>
      <t>(รวมถึงไม้ใหญ่และไม้มีคุณค่า) อย่างเหมาะสม โดย</t>
    </r>
    <r>
      <rPr>
        <u/>
        <sz val="12"/>
        <color theme="1"/>
        <rFont val="Microsoft Sans Serif"/>
        <family val="2"/>
      </rPr>
      <t>มีการประเมินผลการดำเนินงาน และนำผลไปปรับปรุงการทำงาน</t>
    </r>
    <r>
      <rPr>
        <sz val="12"/>
        <color theme="1"/>
        <rFont val="Microsoft Sans Serif"/>
        <family val="2"/>
      </rPr>
      <t xml:space="preserve">
</t>
    </r>
    <r>
      <rPr>
        <sz val="12"/>
        <color theme="7" tint="-0.249977111117893"/>
        <rFont val="Microsoft Sans Serif"/>
        <family val="2"/>
      </rPr>
      <t>2. มีการทำกิจกรรมการจัดการ</t>
    </r>
    <r>
      <rPr>
        <b/>
        <sz val="12"/>
        <color theme="7" tint="-0.249977111117893"/>
        <rFont val="Microsoft Sans Serif"/>
        <family val="2"/>
      </rPr>
      <t>ดิน</t>
    </r>
    <r>
      <rPr>
        <sz val="12"/>
        <color theme="7" tint="-0.249977111117893"/>
        <rFont val="Microsoft Sans Serif"/>
        <family val="2"/>
      </rPr>
      <t>อย่างเหมาะสม และ</t>
    </r>
    <r>
      <rPr>
        <u/>
        <sz val="12"/>
        <color theme="7" tint="-0.249977111117893"/>
        <rFont val="Microsoft Sans Serif"/>
        <family val="2"/>
      </rPr>
      <t>มีการประเมินผลการดำเนินงานและนำผลไปปรับปรุงการทำงาน</t>
    </r>
    <r>
      <rPr>
        <sz val="12"/>
        <color theme="1"/>
        <rFont val="Microsoft Sans Serif"/>
        <family val="2"/>
      </rPr>
      <t xml:space="preserve">
3. มีการทำกิจกรรมการจัดการ</t>
    </r>
    <r>
      <rPr>
        <b/>
        <sz val="12"/>
        <color theme="1"/>
        <rFont val="Microsoft Sans Serif"/>
        <family val="2"/>
      </rPr>
      <t>น้ำ</t>
    </r>
    <r>
      <rPr>
        <sz val="12"/>
        <color theme="1"/>
        <rFont val="Microsoft Sans Serif"/>
        <family val="2"/>
      </rPr>
      <t>อย่างเหมาะสม และ</t>
    </r>
    <r>
      <rPr>
        <u/>
        <sz val="12"/>
        <color theme="1"/>
        <rFont val="Microsoft Sans Serif"/>
        <family val="2"/>
      </rPr>
      <t>มีการประเมินผลการดำเนินงานและนำผลไปปรับปรุงการทำงาน</t>
    </r>
    <r>
      <rPr>
        <sz val="12"/>
        <color theme="1"/>
        <rFont val="Microsoft Sans Serif"/>
        <family val="2"/>
      </rPr>
      <t xml:space="preserve">
</t>
    </r>
    <r>
      <rPr>
        <sz val="12"/>
        <color theme="7" tint="-0.249977111117893"/>
        <rFont val="Microsoft Sans Serif"/>
        <family val="2"/>
      </rPr>
      <t>4. มีการทำกิจกรรมการจัดการ</t>
    </r>
    <r>
      <rPr>
        <b/>
        <sz val="12"/>
        <color theme="7" tint="-0.249977111117893"/>
        <rFont val="Microsoft Sans Serif"/>
        <family val="2"/>
      </rPr>
      <t>ขยะ</t>
    </r>
    <r>
      <rPr>
        <sz val="12"/>
        <color theme="7" tint="-0.249977111117893"/>
        <rFont val="Microsoft Sans Serif"/>
        <family val="2"/>
      </rPr>
      <t>อย่างเหมาะสม และ</t>
    </r>
    <r>
      <rPr>
        <u/>
        <sz val="12"/>
        <color theme="7" tint="-0.249977111117893"/>
        <rFont val="Microsoft Sans Serif"/>
        <family val="2"/>
      </rPr>
      <t>มีการประเมินผลการดำเนินงานและนำผลไปปรับปรุงการทำงาน</t>
    </r>
    <r>
      <rPr>
        <sz val="12"/>
        <color theme="1"/>
        <rFont val="Microsoft Sans Serif"/>
        <family val="2"/>
      </rPr>
      <t xml:space="preserve">
5. มีการทำกิจกรรมการจัดการ</t>
    </r>
    <r>
      <rPr>
        <b/>
        <sz val="12"/>
        <color theme="1"/>
        <rFont val="Microsoft Sans Serif"/>
        <family val="2"/>
      </rPr>
      <t>สาธารณูปโภค สิ่งอำนวยความสะดวกและความปลอดภัย</t>
    </r>
    <r>
      <rPr>
        <sz val="12"/>
        <color theme="1"/>
        <rFont val="Microsoft Sans Serif"/>
        <family val="2"/>
      </rPr>
      <t xml:space="preserve"> และ</t>
    </r>
    <r>
      <rPr>
        <u/>
        <sz val="12"/>
        <color theme="1"/>
        <rFont val="Microsoft Sans Serif"/>
        <family val="2"/>
      </rPr>
      <t>มีการประเมินผลการดำเนินงานและนำผลไปปรับปรุงการทำงาน</t>
    </r>
    <r>
      <rPr>
        <sz val="12"/>
        <color theme="1"/>
        <rFont val="Microsoft Sans Serif"/>
        <family val="2"/>
      </rPr>
      <t xml:space="preserve">
(ตัวอย่างเพิ่มเติมในคู่มือฯ)</t>
    </r>
  </si>
  <si>
    <t>ดำเนินการ 3 ข้อ</t>
  </si>
  <si>
    <t>ดำเนินการ 4 ข้อ</t>
  </si>
  <si>
    <t>ดำเนินการ 1 ข้อ</t>
  </si>
  <si>
    <t>ดำเนินการครบ 5 ข้อ</t>
  </si>
  <si>
    <t>ดำเนินการครบ 4 ข้อ</t>
  </si>
  <si>
    <t>ด้านของตัวชี้วัด</t>
  </si>
  <si>
    <t>ระดับศักยภาพ</t>
  </si>
  <si>
    <t>ความหลากหลายของวิสัยพืช และสิ่งสนับสนุนที่อาศัยหรือสืบพันธุ์ของสัตว์</t>
  </si>
  <si>
    <t>พื้นที่สีเขียวข้างเคียงและการเชื่อมต่อกับพื้นที่สีเขียวเคียง</t>
  </si>
  <si>
    <t>การดูดซับก๊าซคาร์บอนไดออกไซด์</t>
  </si>
  <si>
    <t>การเป็นแหล่งเรียนรู้ด้านสิ่งแวดล้อมและท่องเที่ยวเชิงนิเวศ</t>
  </si>
  <si>
    <t>กิจกรรมส่งเสริมสุขภาวะทางกาย ใจ และความสัมพันธ์ทางสังคม</t>
  </si>
  <si>
    <t>การใช้ประโยชน์จากผลผลิตในพื้นที่สีเขียวและสร้างงานสร้างอาชีพ</t>
  </si>
  <si>
    <t>เอกสารแผนการจัดการพื้นที่สีเขียวอย่างยั่งยืน</t>
  </si>
  <si>
    <t>กิจกรรมต่าง ๆ ในการจัดการพื้นที่สีเขียว</t>
  </si>
  <si>
    <t>การส่งเสริมการปรับตัวต่อการเปลี่ยนแปลง สภาพภูมิอากาศ</t>
  </si>
  <si>
    <t>ตารางเมตร</t>
  </si>
  <si>
    <t>หากนำตัวเลขจาก Google Earth มากรอก โปรแกรมจะคำนวณเป็นไร่ให้อัตโนมัติ</t>
  </si>
  <si>
    <t>ขนาดพื้นที่ปกคลุม
ด้วยเรือนยอด (ตร.ม.)</t>
  </si>
  <si>
    <t>ขนาดพื้นที่ปกคลุม
ด้วยเรือนยอด (ไร่)</t>
  </si>
  <si>
    <r>
      <t>ประเมินระดับการมีส่วนร่วมของผู้มีส่วนเกี่ยวข้องภายในขอบเขตความรับผิดชอบของ อปท. หรือหน่วยงาน (ได้แก่ บุคลากรในองค์กร ประชาชนท้องถิ่น และผู้ใช้บริการพื้นที่สีเขียว) และประเมินการมีเครือข่ายความร่วมมือกับหน่วยงานอื่น ๆ  ดังนี้ 
1. บุคลากรในองค์กร ประชาชน หรือผู้ใช้บริการพื้นที่สีเขียวได้ร่วม</t>
    </r>
    <r>
      <rPr>
        <b/>
        <u/>
        <sz val="12"/>
        <color theme="1"/>
        <rFont val="Microsoft Sans Serif"/>
        <family val="2"/>
      </rPr>
      <t>รับรู้และตัดสินใจ</t>
    </r>
    <r>
      <rPr>
        <sz val="12"/>
        <color theme="1"/>
        <rFont val="Microsoft Sans Serif"/>
        <family val="2"/>
      </rPr>
      <t xml:space="preserve"> โดยมีส่วนร่วมรับรู้ความสำคัญของพื้นที่สีเขียว และแนวทางในการพัฒนาหรือสร้างพื้นที่สีเขียว ผ่านสื่อประชาสัมพันธ์ต่าง ๆ ของหน่วยงาน และมีส่วนร่วมตัดสินใจในการพิจารณาเลือกผลประโยชน์ร่วมหรือกำหนดทิศทางในการเพิ่มหรือพัฒนาพื้นที่สีเขียว
</t>
    </r>
    <r>
      <rPr>
        <sz val="12"/>
        <color rgb="FF0070C0"/>
        <rFont val="Microsoft Sans Serif"/>
        <family val="2"/>
      </rPr>
      <t>2. บุคลากรในองค์กร ประชาชน หรือผู้ใช้บริการพื้นที่สีเขียวได้ร่วมลงมือปฏิบัติ โดย</t>
    </r>
    <r>
      <rPr>
        <b/>
        <u/>
        <sz val="12"/>
        <color rgb="FF0070C0"/>
        <rFont val="Microsoft Sans Serif"/>
        <family val="2"/>
      </rPr>
      <t>มีส่วนร่วมในการทำกิจกรรม</t>
    </r>
    <r>
      <rPr>
        <sz val="12"/>
        <color rgb="FF0070C0"/>
        <rFont val="Microsoft Sans Serif"/>
        <family val="2"/>
      </rPr>
      <t xml:space="preserve">ต่าง ๆ เพื่อดูแลพื้นที่สีเขียว เช่น การจัดการต้นไม้ ดิน น้ำ/แหล่งน้ำ เป็นต้น </t>
    </r>
    <r>
      <rPr>
        <sz val="12"/>
        <color theme="1"/>
        <rFont val="Microsoft Sans Serif"/>
        <family val="2"/>
      </rPr>
      <t xml:space="preserve">
3. บุคลากรในองค์กร ประชาชน หรือผู้ใช้บริการพื้นที่สีเขียวได้</t>
    </r>
    <r>
      <rPr>
        <b/>
        <u/>
        <sz val="12"/>
        <color theme="1"/>
        <rFont val="Microsoft Sans Serif"/>
        <family val="2"/>
      </rPr>
      <t>ร่วมติดตามตรวจสอบและปรับปรุงแนวทางการบริหารจัดการพื้นที่สีเขียว</t>
    </r>
    <r>
      <rPr>
        <sz val="12"/>
        <color theme="1"/>
        <rFont val="Microsoft Sans Serif"/>
        <family val="2"/>
      </rPr>
      <t xml:space="preserve"> โดยมีส่วนร่วมเสนอแนะเพื่อปรับปรุงพื้นที่สีเขียว ผ่านช่องทางต่าง ๆ หรือ
การลงพื้นที่ตรวจสอบภาคสนาม ตลอดจนร่วมปรับปรุงแผนการจัดการพื้นที่สีเขียวผ่านการประชุมที่เกี่ยวข้อง
</t>
    </r>
    <r>
      <rPr>
        <sz val="12"/>
        <color rgb="FF0070C0"/>
        <rFont val="Microsoft Sans Serif"/>
        <family val="2"/>
      </rPr>
      <t>4. มีการ</t>
    </r>
    <r>
      <rPr>
        <b/>
        <u/>
        <sz val="12"/>
        <color rgb="FF0070C0"/>
        <rFont val="Microsoft Sans Serif"/>
        <family val="2"/>
      </rPr>
      <t>ขยายเครือข่ายการจัดการพื้นที่สีเขียวไปยังต่างเมืองหรือต่างองค์กร</t>
    </r>
    <r>
      <rPr>
        <sz val="12"/>
        <color rgb="FF0070C0"/>
        <rFont val="Microsoft Sans Serif"/>
        <family val="2"/>
      </rPr>
      <t xml:space="preserve"> เพื่อสนับสนุนด้านบุคลากร วัสดุ หรือการเงิน</t>
    </r>
    <r>
      <rPr>
        <sz val="12"/>
        <color theme="1"/>
        <rFont val="Microsoft Sans Serif"/>
        <family val="2"/>
      </rPr>
      <t xml:space="preserve">
</t>
    </r>
  </si>
  <si>
    <r>
      <t>ประเมินการมีการดำเนินการ เพื่อส่งเสริมการปรับตัวต่อการเปลี่ยนแปลงสภาพภูมิอากาศ  ดังนี้ 
1. มีการ</t>
    </r>
    <r>
      <rPr>
        <b/>
        <sz val="12"/>
        <color theme="1"/>
        <rFont val="Microsoft Sans Serif"/>
        <family val="2"/>
      </rPr>
      <t>ส่งเสริม</t>
    </r>
    <r>
      <rPr>
        <sz val="12"/>
        <color theme="1"/>
        <rFont val="Microsoft Sans Serif"/>
        <family val="2"/>
      </rPr>
      <t xml:space="preserve">การใช้พื้นที่สีเขียวเพื่อการปรับตัวต่อการเปลี่ยนแปลงสภาพภูมิอากาศ เช่น </t>
    </r>
    <r>
      <rPr>
        <b/>
        <sz val="12"/>
        <color theme="1"/>
        <rFont val="Microsoft Sans Serif"/>
        <family val="2"/>
      </rPr>
      <t>การวิเคราะห์ผลกระทบที่เกิดขึ้นหรืออาจจะเกิดขึ้นจากการเปลี่ยนแปลงสภาพภูมิกาศใ</t>
    </r>
    <r>
      <rPr>
        <sz val="12"/>
        <color theme="1"/>
        <rFont val="Microsoft Sans Serif"/>
        <family val="2"/>
      </rPr>
      <t>นพื้นที่หน่วยงานหรือพื้นที่โดยรอบ และนำผลการวิเคราะห์มาสร้างแผนการพัฒนาหรือเพิ่มพื้นที่สีเขียวเพื่อรองรับการปรับตัวต่อการเปลี่ยนแปลงสภาพภูมิอากาศ
2. มีการ</t>
    </r>
    <r>
      <rPr>
        <b/>
        <sz val="12"/>
        <color theme="1"/>
        <rFont val="Microsoft Sans Serif"/>
        <family val="2"/>
      </rPr>
      <t>ทำกิจกรรมหรือพัฒนาอย่างต่อเนื่อง</t>
    </r>
    <r>
      <rPr>
        <sz val="12"/>
        <color theme="1"/>
        <rFont val="Microsoft Sans Serif"/>
        <family val="2"/>
      </rPr>
      <t xml:space="preserve"> และมีการประเมินผลการดำเนินงาน  เพื่อรองรับการปรับตัวต่อการเปลี่ยนแปลงสภาพภูมิอากาศ โดยอาจเป็นการพัฒนาด้านกระบวนการ ด้านผลิตภัณฑ์ ด้านการออกแบบ ด้านการให้บริการ รวมถึงการขยายผลการดำเนินงานหรือวิธีปฏิบัติ ให้หน่วยงานอื่นนำไปปฏิบัติ หรือต่อยอดกิจกรรมการพัฒนานั้น ๆ ให้เกิดมูลค่าทางเศรษฐกิจ  
ตัวอย่างกิจกรรม อาทิ
ꟷ การพัฒนาระบบให้น้ำพืชแบบใหม่ทำให้ประหยัดน้ำมากขึ้น 
ꟷ การปลูกพืชใช้น้ำน้อยเพื่อลดการใช้น้ำ ดำเนินการอนุรักษ์ชนิดพันธุ์เฉพาะถิ่นหรือชนิดพันธุ์หายาก/ใกล้สูญพันธุ์ 
ꟷ กิจกรรมแยกขยะและนำมาใช้ซ้ำหรือใช้ประโยชน์ใหม่ นำภูมิปัญญาท้องถิ่นมาประกอบการพัฒนาพื้นที่สีเขียว 
ꟷ การวางแผนการท่องเที่ยวหรือจัดกิจกรรมต่าง ๆ ให้เหมาะสมกับฤดูกาลที่เปลี่ยนแปลงไป 
ꟷ ศึกษาวิจัยแนวทางการปรับตัวฯ ในพื้นที่ </t>
    </r>
  </si>
  <si>
    <t>ดำเนินการ ข้อ 1 เท่านั้น</t>
  </si>
  <si>
    <t>ความหนาแน่นของไม้ต้นในพื้นที่สีเขียวทั้งหมด</t>
  </si>
  <si>
    <t>Google Earth Pro</t>
  </si>
  <si>
    <t>1.1 สัดส่วนพื้นที่สีเขียวต่อพื้นที่ทั้งหมด</t>
  </si>
  <si>
    <t>1.2 ความหนาแน่นของไม้ยืนต้นในพื้นที่สีเขียว</t>
  </si>
  <si>
    <t>1.3 ความหลากหลายของวิสัยพืช และสิ่งสนับสนุนที่อาศัยหรือสืบพันธุ์ของสัตว์</t>
  </si>
  <si>
    <t>1.4 พื้นที่สีเขียวข้างเคียงและการเชื่อมต่อกับพื้นที่สีเขียวเคียง</t>
  </si>
  <si>
    <t>1.5 สัดส่วนพื้นที่แหล่งน้ำต่อพื้นที่ทั้งหมด</t>
  </si>
  <si>
    <t xml:space="preserve"> </t>
  </si>
  <si>
    <t>2.1 การดูดซับก๊าซคาร์บอนไดออกไซด์</t>
  </si>
  <si>
    <t>2.2 การช่วยควบคุมอุณหภูมิ อากาศ และน้ำ</t>
  </si>
  <si>
    <t>2.3 การเป็นแหล่งเรียนรู้ด้านสิ่งแวดล้อมและท่องเที่ยวเชิงนิเวศ</t>
  </si>
  <si>
    <t>2.4 กิจกรรมส่งเสริมสุขภาวะทางกาย ใจ และความสัมพันธ์ทางสังคม</t>
  </si>
  <si>
    <t>2.5 การใช้ประโยชน์จากผลผลิตในพื้นที่สีเขียวและสร้างงานสร้างอาชีพ</t>
  </si>
  <si>
    <t>3.1 เอกสารแผนการจัดการพื้นที่สีเขียวอย่างยั่งยืน</t>
  </si>
  <si>
    <t>3.2 กิจกรรมต่าง ๆ ในการจัดการพื้นที่สีเขียว</t>
  </si>
  <si>
    <t>3.3 ฐานข้อมูลพื้นที่สีเขียวเพื่อการติดตามและประเมินผล</t>
  </si>
  <si>
    <t>3.4 การส่งเสริมการมีส่วนร่วม และมีเครือข่ายความร่วมมือเพื่อการจัดการพื้นที่สีเขียว</t>
  </si>
  <si>
    <t>3.5 การส่งเสริมการปรับตัวต่อการเปลี่ยนแปลง สภาพภูมิอากาศ</t>
  </si>
  <si>
    <t>เลือกจากรายการ ตามเกณฑ์การให้คะแนน</t>
  </si>
  <si>
    <t xml:space="preserve">แผ่นงาน (sheet) ในการวิเคราะห์/ประเมิน </t>
  </si>
  <si>
    <t>การดำเนินการของหน่วยงาน/ข้อมูลภาคสนาม</t>
  </si>
  <si>
    <t>ขนาดพื้นที่ทั้งหมดของหน่วยงาน / project site</t>
  </si>
  <si>
    <t>พื้นที่เรือนยอดปกคลุมของไม้ต้น รวมปาล์มและไผ่</t>
  </si>
  <si>
    <t>ขอบเขตพื้นที่ของหน่วยงาน ทั้งหมด</t>
  </si>
  <si>
    <t>พื้นที่ปลูกพืชพรรณรวม</t>
  </si>
  <si>
    <t>สำหรับกรอกข้อมูลขนาดพื้นที่ทั้งหมดของหน่วยงาน, 
ขนาดพื้นที่ปลูกพืชนอกอาคาร, พื้นที่สวนดาดฟ้า/สวนหลังคา,
และขนาดพื้นที่แหล่งน้ำ</t>
  </si>
  <si>
    <t>ข้อมูลพื้นฐานของพื้นที่สีเขียวของหน่วยงานที่ทำการวิเคราะห์</t>
  </si>
  <si>
    <t>สำหรับกรอกข้อมูลพื้นที่เรือนยอดปกคลุมของไม้ต้น ปาล์ม และไผ่</t>
  </si>
  <si>
    <t>สำหรับกรอกข้อมูลต้นไม้ที่บันทึกจากภาคสนาม ในปี พ.ศ. ปัจจุบัน</t>
  </si>
  <si>
    <t xml:space="preserve">สำหรับกรอกข้อมูลต้นไม้ที่บันทึกจากภาคสนาม ในปีฐาน (ย้อนหลังอย่างน้อย 1 ปี) </t>
  </si>
  <si>
    <t>ชื่อเรียกของพื้นที่สีเขียว เช่น สวนป่าคาร์บอน, โรงเรียนคาร์บอน เป็นต้น</t>
  </si>
  <si>
    <t>ผู้บันทึกข้อมูลคนที่ 3</t>
  </si>
  <si>
    <t>ผู้บันทึกข้อมูลคนที่ 4</t>
  </si>
  <si>
    <r>
      <rPr>
        <b/>
        <sz val="10"/>
        <color rgb="FF7030A0"/>
        <rFont val="Microsoft Sans Serif"/>
        <family val="2"/>
      </rPr>
      <t xml:space="preserve">หรือ </t>
    </r>
    <r>
      <rPr>
        <sz val="10"/>
        <color rgb="FF7030A0"/>
        <rFont val="Microsoft Sans Serif"/>
        <family val="2"/>
      </rPr>
      <t xml:space="preserve"> บันทึกค่า UTM_X_E กลางของพื้นที่</t>
    </r>
  </si>
  <si>
    <t>ดำเนินการ ข้อ 1 และข้อ 2 อย่างน้อย 2 กิจกรรม  =  5 คะแนน
ดำเนินการ ข้อ 1 และข้อ 2 อย่างน้อย 1 กิจกรรม  =  3 คะแนน
ดำเนินการ ข้อ 1                                                 =  1 คะแนน
ไม่มีการดำเนินการ                                            =   0 คะแนน</t>
  </si>
  <si>
    <t>ขั้นตอนในการวิเคราะห์/ประเมิน / ใช้แผ่นงาน</t>
  </si>
  <si>
    <t>ประกอบการคิดค่า สำหรับประเมินตัวชี้วัดที่ 1.1</t>
  </si>
  <si>
    <t>ประกอบการคิดค่า สำหรับประเมินตัวชี้วัดที่ 1.1
    และ 1.5</t>
  </si>
  <si>
    <t>ประกอบการคิดค่า สำหรับประเมินตัวชี้วัดที่ 2.2</t>
  </si>
  <si>
    <t>ประกอบการคิดค่า สำหรับประเมินตัวชี้วัดที่ 2.1</t>
  </si>
  <si>
    <t>สำหรับกรอกข้อมูลเพื่อวิเคราะห์ตนเอง ตามเกณฑ์การให้คะแนนที่กำหนด 
    (บางข้อคำนวณให้อัตโนมัติ)</t>
  </si>
  <si>
    <t>ควรสร้างโฟลเดอร์ใหม่ เพื่อจัดเก็บข้อมูลที่เกี่ยวข้อง</t>
  </si>
  <si>
    <t>กรอกข้อมูลตามรายละเอียดของหน่วยงาน</t>
  </si>
  <si>
    <t>ผู้บันทึกข้อมูลคนที่ 1:</t>
  </si>
  <si>
    <t>ผู้บันทึกข้อมูลคนที่ 2:</t>
  </si>
  <si>
    <t xml:space="preserve">ผู้บันทึกข้อมูล 
(กรอกได้มากกว่า 1 คน เพื่อประโยชน์ในการติดตามตรวจสอบเมื่อเปลี่ยนผู้รับผิดชอบ (แทรกแถวเพิ่มได้))
</t>
  </si>
  <si>
    <t>1 วัน เวลา ที่ประเมิน</t>
  </si>
  <si>
    <t>2 ชื่อพื้นที่สีเขียว</t>
  </si>
  <si>
    <t>3 ผู้บันทึกข้อมูล</t>
  </si>
  <si>
    <t>4 หน่วยงานรับผิดชอบพื้นที่</t>
  </si>
  <si>
    <t>5 พิกัดของพื้นที่สีเขียว</t>
  </si>
  <si>
    <t xml:space="preserve">กรอกวัน-เดือน-ปี ค.ศ. ที่ประเมิน เช่น 24/12/2567 </t>
  </si>
  <si>
    <r>
      <t>บันทึก วันที่ประเมิน ในรูปแบบ วัน/เดือน/</t>
    </r>
    <r>
      <rPr>
        <b/>
        <sz val="10"/>
        <rFont val="Microsoft Sans Serif"/>
        <family val="2"/>
      </rPr>
      <t>ค.ศ.</t>
    </r>
    <r>
      <rPr>
        <sz val="10"/>
        <rFont val="Microsoft Sans Serif"/>
        <family val="2"/>
      </rPr>
      <t xml:space="preserve"> เช่น 26/12/2024</t>
    </r>
  </si>
  <si>
    <t>Save As ไฟล์  "ชื่อหน่วยงาน_จังหวัด_yyyymmdd"  จากนั้น  กรอกข้อมูลข้อ 1-6 ในคอลัมน์ D</t>
  </si>
  <si>
    <t>(บริเวณกลางพื้นที่ 1 ตำแหน่ง )</t>
  </si>
  <si>
    <t>พิกัดของพื้นที่สีเขียวของหน่วยงาน</t>
  </si>
  <si>
    <t>กรอกชื่อหน่วยงานรับผิดชอบพื้นที่ เช่น อบต.aa, โรงรียน bb, โรงาน cc เป็นต้น</t>
  </si>
  <si>
    <t>พิกัดของพื้นที่สีเขียวของหน่วยงาน (บริเวณกลางพื้นที่ 1 ตำแหน่ง )</t>
  </si>
  <si>
    <t>บันทึกค่าละติจูด (latitude) ใจกลางของพื้นที่</t>
  </si>
  <si>
    <t>บันทึกค่าลองจิจูด (Longtitude) ใจกลางของพื้นที่</t>
  </si>
  <si>
    <t xml:space="preserve">ใช้เครื่องมือปักหมุด ใน Google Earth Pro  </t>
  </si>
  <si>
    <t>ปักหมุด เลื่อนตำแหน่งที่ต้องการ  ตั้งชื่อ นำข้อมูลไปกรอกในแผ่นงานที่ 1</t>
  </si>
  <si>
    <t>ประเภทของพื้นที่ (1 ใน 6 รูปแบบ)</t>
  </si>
  <si>
    <t>เลือก ประเภทของพื้นที่สีเขียวจากรายการ 1 ประเภทเท่านั้น</t>
  </si>
  <si>
    <t>6 ประเภทของพื้นที่ (1 ใน 6 รูปแบบ)</t>
  </si>
  <si>
    <t>2. กรอกข้อมูลพื้นที่ปลูกพืชนอกอาคาร พื้นที่สวนดาดฟ้า/หลังคา และพื้นที่แหล่งน้ำ โดยดิจิไทซ์ (digitize) จาก Google Earth Pro หากมีหลายผืน สามารถทยอยดิจิไทซ์ กรอกข้อมูล โปรแกรมจะรวมพื้นที่ย่อย ๆ ให้โดยอัตโนมัติในชีทสรุปข้อมูล</t>
  </si>
  <si>
    <t xml:space="preserve"> หรือถ้าทราบเป็น "ไร่" สามารถกรอกข้อมูลช่อง B2 ได้เลย</t>
  </si>
  <si>
    <t xml:space="preserve">สร้าง “รูปหลายเหลี่ยม/Polygon”  ในโปรแกรม Google Earth Pro 
</t>
  </si>
  <si>
    <t>ขนาดพื้นที่ (ตร.ม.)</t>
  </si>
  <si>
    <t>ขนาดพื้นที่ (ไร่)</t>
  </si>
  <si>
    <r>
      <rPr>
        <sz val="10"/>
        <color theme="1"/>
        <rFont val="Microsoft Sans Serif"/>
        <family val="2"/>
      </rPr>
      <t>1.กรอกข้อมูล ช่อง</t>
    </r>
    <r>
      <rPr>
        <b/>
        <sz val="10"/>
        <color theme="1"/>
        <rFont val="Microsoft Sans Serif"/>
        <family val="2"/>
      </rPr>
      <t xml:space="preserve"> B1 : 
ขนาดพื้นที่หน่วยงานทั้งหมด</t>
    </r>
  </si>
  <si>
    <r>
      <t>นำ</t>
    </r>
    <r>
      <rPr>
        <b/>
        <sz val="10"/>
        <color theme="1"/>
        <rFont val="Microsoft Sans Serif"/>
        <family val="2"/>
      </rPr>
      <t xml:space="preserve">ขนาดพื้นที่หน่วยงาน </t>
    </r>
    <r>
      <rPr>
        <sz val="10"/>
        <color theme="1"/>
        <rFont val="Microsoft Sans Serif"/>
        <family val="2"/>
      </rPr>
      <t xml:space="preserve">ไปกรอกในแผ่นงาน </t>
    </r>
    <r>
      <rPr>
        <b/>
        <sz val="10"/>
        <color theme="1"/>
        <rFont val="Microsoft Sans Serif"/>
        <family val="2"/>
      </rPr>
      <t xml:space="preserve">“2ขนาดพื้นที่ต่างๆ” </t>
    </r>
    <r>
      <rPr>
        <sz val="10"/>
        <color theme="1"/>
        <rFont val="Microsoft Sans Serif"/>
        <family val="2"/>
      </rPr>
      <t>ช่อง B1</t>
    </r>
  </si>
  <si>
    <t>นำขนาดพื้นที่อื่น ๆ ไปกรอก โดยเลือกประเภทพื้นที่ (B6 เป็นต้นไป) และกรอกขนาด (C6 เป็นต้นไป)</t>
  </si>
  <si>
    <t>ศึกษาการใช้ Google Earth Pro ได้จากคู่มือบทที่ 3</t>
  </si>
  <si>
    <t xml:space="preserve">https://www.rspgchula.sc.chula.ac.th/book/PDFหนังสือ/Book-GPS.pdf </t>
  </si>
  <si>
    <t>นำข้อมูลไปกรอกในแผ่นงาน "3พื้นที่เรือนยอด"</t>
  </si>
  <si>
    <t>คลิกขวา เลือก Propoties / Measurements เลือกหน่วยเป็น ตารางเมตร</t>
  </si>
  <si>
    <t xml:space="preserve">สร้างขอบเขตพื้นที่ทั้งหมด / 
สร้างขอบเขตพื้นที่ปลูกพืชนอกอาคาร  และพื้นที่สวนดาดฟ้า/สวนหลังคา
   </t>
  </si>
  <si>
    <t>สร้าง “รูปหลายเหลี่ยม/Polygon” ของพื้นที่ที่มีการปกคลุมด้วยเรือนยอดของไม้ต้น ปาล์ม และไผ่  ด้วยวิธีเดียวกับข้างต้น</t>
  </si>
  <si>
    <t>บันทึกข้อมูลพืชในภาคสนาม (ชนิด เส้นรอบวง ความสูง และข้อมูลอื่น ๆ) 
และ สำรวจวิสัยของพืชที่พบในพื้นที่ พร้อมกับถ่ายภาพประกอบ</t>
  </si>
  <si>
    <t xml:space="preserve">บันทึกข้อมูลต่าง ๆ โดยเฉพาะชื่อเส้นรอบวง และความสูง </t>
  </si>
  <si>
    <t>https://ghgreduction.tgo.or.th/th/download-less/100-less-management/1364-2020-09-23-10-21-08.html</t>
  </si>
  <si>
    <t xml:space="preserve">https://ghgreduction.tgo.or.th/th/tver-method/tver-tool/for-agr.html </t>
  </si>
  <si>
    <t>ศึกษารายละเอียดเพิ่มเติมได้ที่ :</t>
  </si>
  <si>
    <r>
      <t xml:space="preserve">พริ้นท์ แผ่นงาน </t>
    </r>
    <r>
      <rPr>
        <b/>
        <sz val="10"/>
        <color theme="1"/>
        <rFont val="Microsoft Sans Serif"/>
        <family val="2"/>
      </rPr>
      <t>"Printบันทึกข้อมูลพืชภาคสนาม"</t>
    </r>
    <r>
      <rPr>
        <sz val="10"/>
        <color theme="1"/>
        <rFont val="Microsoft Sans Serif"/>
        <family val="2"/>
      </rPr>
      <t xml:space="preserve"> สำหรับนำไปกรอกข้อมูลภาคสนาม หรือจดลงโปรแกรมโดยตรงแบบออนไลน์ (ต้องอัพโหลดไฟล์สู่ระบบ cloud ก่อน)</t>
    </r>
  </si>
  <si>
    <t xml:space="preserve">กรอกข้อมูลช่อง E2, E3 และ ช่องอื่น ๆ </t>
  </si>
  <si>
    <r>
      <t>บันทึกข้อมูลในแผ่นงาน "</t>
    </r>
    <r>
      <rPr>
        <b/>
        <sz val="10"/>
        <color theme="1"/>
        <rFont val="Microsoft Sans Serif"/>
        <family val="2"/>
      </rPr>
      <t>4ข้อมูลไม้ต้น (ปัจจุบัน)</t>
    </r>
    <r>
      <rPr>
        <sz val="10"/>
        <color theme="1"/>
        <rFont val="Microsoft Sans Serif"/>
        <family val="2"/>
      </rPr>
      <t>"</t>
    </r>
  </si>
  <si>
    <r>
      <t>บันทึกข้อมูลในแผ่นงาน "</t>
    </r>
    <r>
      <rPr>
        <b/>
        <sz val="10"/>
        <color theme="1"/>
        <rFont val="Microsoft Sans Serif"/>
        <family val="2"/>
      </rPr>
      <t>5ข้อมูลไม้ต้น (ปีฐาน)</t>
    </r>
    <r>
      <rPr>
        <sz val="10"/>
        <color theme="1"/>
        <rFont val="Microsoft Sans Serif"/>
        <family val="2"/>
      </rPr>
      <t>"</t>
    </r>
  </si>
  <si>
    <t xml:space="preserve">กรณีวิเคราะห์/ประเมิน เป็นปีที่ 2 หรือมีข้อมูลย้อนหลัง ในช่วงเวลาเดียวกับที่ทำการวิเคราะห์ในปีปัจจุบัน สามารถนำมากรอกในแผ่นงานนี้ ในคอลัมน์ E2, E3 และคอลัมน์ต่าง ๆ </t>
  </si>
  <si>
    <r>
      <t>บันทึกขนาดพื้นที่ที่ไม้ต้น ปาล์ม ไผ่ ที่ปกคลุม  (แผ่นงาน "</t>
    </r>
    <r>
      <rPr>
        <b/>
        <sz val="10"/>
        <color theme="1"/>
        <rFont val="Microsoft Sans Serif"/>
        <family val="2"/>
      </rPr>
      <t>3พื้นที่เรือนยอด</t>
    </r>
    <r>
      <rPr>
        <sz val="10"/>
        <color theme="1"/>
        <rFont val="Microsoft Sans Serif"/>
        <family val="2"/>
      </rPr>
      <t>")</t>
    </r>
  </si>
  <si>
    <r>
      <t>(แผ่นงาน "</t>
    </r>
    <r>
      <rPr>
        <b/>
        <sz val="10"/>
        <color theme="1"/>
        <rFont val="Microsoft Sans Serif"/>
        <family val="2"/>
      </rPr>
      <t>2ขนาดพื้นที่ต่างๆ</t>
    </r>
    <r>
      <rPr>
        <sz val="10"/>
        <color theme="1"/>
        <rFont val="Microsoft Sans Serif"/>
        <family val="2"/>
      </rPr>
      <t>")</t>
    </r>
  </si>
  <si>
    <r>
      <t>บันทึกข้อมูลพื้นฐานของพื้นที่ ข้อ 1-6  (แผ่นงานที่ "</t>
    </r>
    <r>
      <rPr>
        <b/>
        <sz val="10"/>
        <color theme="1"/>
        <rFont val="Microsoft Sans Serif"/>
        <family val="2"/>
      </rPr>
      <t>1สรุปข้อมูลพื้นฐาน</t>
    </r>
    <r>
      <rPr>
        <sz val="10"/>
        <color theme="1"/>
        <rFont val="Microsoft Sans Serif"/>
        <family val="2"/>
      </rPr>
      <t>")</t>
    </r>
  </si>
  <si>
    <r>
      <rPr>
        <b/>
        <sz val="10"/>
        <color theme="5" tint="-0.499984740745262"/>
        <rFont val="Microsoft Sans Serif"/>
        <family val="2"/>
      </rPr>
      <t>Save as/</t>
    </r>
    <r>
      <rPr>
        <sz val="10"/>
        <color theme="5" tint="-0.499984740745262"/>
        <rFont val="Microsoft Sans Serif"/>
        <family val="2"/>
      </rPr>
      <t xml:space="preserve"> บันทึกเป็น : แนะนำให้ตั้งเป็น "ชื่อหน่วยงาน_จังหวัด_yyyymmdd"</t>
    </r>
  </si>
  <si>
    <r>
      <t>บันทึกไฟล์ใหม่ (</t>
    </r>
    <r>
      <rPr>
        <b/>
        <sz val="10"/>
        <color theme="1"/>
        <rFont val="Microsoft Sans Serif"/>
        <family val="2"/>
      </rPr>
      <t>save as</t>
    </r>
    <r>
      <rPr>
        <sz val="10"/>
        <color theme="1"/>
        <rFont val="Microsoft Sans Serif"/>
        <family val="2"/>
      </rPr>
      <t>)  จากไฟล์เทมเพลต (template)</t>
    </r>
  </si>
  <si>
    <t>กรอกชื่อผู้บันทึกข้อมูล อาจมีมากกว่า 1 คน เพื่อประโยชน์ในการติดตาม 
หากมีการเปลี่ยนผู้รับผิดชอบ</t>
  </si>
  <si>
    <r>
      <t>บันทึกข้อมูลในแผ่นงาน "</t>
    </r>
    <r>
      <rPr>
        <b/>
        <sz val="10"/>
        <color theme="1"/>
        <rFont val="Microsoft Sans Serif"/>
        <family val="2"/>
      </rPr>
      <t>6การวิเคราะห์ตนเอง</t>
    </r>
    <r>
      <rPr>
        <sz val="10"/>
        <color theme="1"/>
        <rFont val="Microsoft Sans Serif"/>
        <family val="2"/>
      </rPr>
      <t>" ในตัวชี้วัดที่ไม่ได้ดึงข้อมูลอัตโนมัติ</t>
    </r>
  </si>
  <si>
    <t>ควรตรวจสอบช่องที่เป้นอัตโนมัติอีกครั้งด้วย เพื่อป้องกันความผิดพลาด</t>
  </si>
  <si>
    <t>อัตโนมัติ (จากแผ่นงานที่ 4)</t>
  </si>
  <si>
    <t>อัตโนมัติ (จากแผ่นงานที่ 2)</t>
  </si>
  <si>
    <t>แบ่งออกเป็น 3 ด้าน แยกด้วยแถบหัวข้อ (อักษรสีเทา คือไม่ต้องกรอกข้อมูลแล้ว)</t>
  </si>
  <si>
    <t>ใช้ข้อมูลจากการสำรวจภาคสนาม ขณะที่บันทึกข้อมูลไม้ต้น</t>
  </si>
  <si>
    <t xml:space="preserve">1) 	ตรวจสอบว่ามีพื้นที่สีเขียวข้างเคียง 
ตรวจสอบว่ามีพื้นที่สีเขียวขนาดตั้งแต่ 0.025 ไร่ หรือ 40 ตร.ม. ขึ้นไป ในระยะ 800 เมตร จากขอบพื้นที่หรือไม่ (ตรวจสอบด้วยสายตา และทำการดิจิไทซ์หาขนาดพื้นที่สีเขียวใกล้เคียง)  </t>
  </si>
  <si>
    <t xml:space="preserve">2) 	ตรวจสอบการมีทางเชื่อมสีเขียว 
ถ้าพบพื้นที่สีเขียวใกล้เคียง จึงตรวจสอบการมีทางเชื่อมสีเขียว โดยวัดระยะห่างของเรือนยอดต้นไม้ประกอบ </t>
  </si>
  <si>
    <t xml:space="preserve">ใช้ Google Earth Pro และเครื่องมือ "ไม้บรรทัด" </t>
  </si>
  <si>
    <t>ข้อแนะนำ / การได้มาซึ่งข้อมูลสำหรับการวิเคราะห์ศักยภาพฯ</t>
  </si>
  <si>
    <t>จากนั้น กรอกคะแนน ตามเกณฑ์ที่ระบุ</t>
  </si>
  <si>
    <t>ข้อมูลจากการวัดต้นไม้ภาคสนาม ที่กรอกใยแผ่นงานที่ 3 และ 4</t>
  </si>
  <si>
    <t>การดำเนินการของหน่วยงาน (ระบบ Green Area) /ข้อมูลภาคสนาม</t>
  </si>
  <si>
    <r>
      <t>ตรวจสอบผลการวิเคราะห์ศักยภาพพื้นที่สีเขียว 
จากแผ่นงาน "</t>
    </r>
    <r>
      <rPr>
        <b/>
        <sz val="10"/>
        <color theme="1"/>
        <rFont val="Microsoft Sans Serif"/>
        <family val="2"/>
      </rPr>
      <t>7สรุปคะแนน</t>
    </r>
    <r>
      <rPr>
        <sz val="10"/>
        <color theme="1"/>
        <rFont val="Microsoft Sans Serif"/>
        <family val="2"/>
      </rPr>
      <t>"</t>
    </r>
  </si>
  <si>
    <t>ปรับความสูงแถวตามความเหมาะสม</t>
  </si>
  <si>
    <t>เลือกตั้งค่า Fit All … เมื่อสั่งพิมพ์</t>
  </si>
  <si>
    <t>ดูรายละเอียด และตัวอย่างเพิ่มเติม "ประเภทของพื้นที่สีเขียวในเมือง 
6 ประเภท" จากเอกสารคู่มือเกณฑ์วิเคราะห์ศักยภาพฯ</t>
  </si>
  <si>
    <t>นางที่ 
(ลำต้นที่)</t>
  </si>
  <si>
    <t>นางที่
(ต้นที่)</t>
  </si>
  <si>
    <t>2.2 ควบคุมอุณหภูมิ อากาศ น้ำ - เรือนยอดปกคลุม (%)</t>
  </si>
  <si>
    <t>1 สรุปข้อมูลพื้นฐาน</t>
  </si>
  <si>
    <t>2 ขนาดพื้นที่ต่างๆ</t>
  </si>
  <si>
    <t>3 พื้นที่เรือนยอดปกคลุม</t>
  </si>
  <si>
    <t>4 ข้อมูลต้นไม้ (ปัจจุบัน)</t>
  </si>
  <si>
    <t>5 ข้อมูลต้นไม้ (ปีฐาน)</t>
  </si>
  <si>
    <t>6 การวิเคราะห์ตนเอง</t>
  </si>
  <si>
    <t>7 สรุปการประเมิน</t>
  </si>
  <si>
    <r>
      <t>สามารถ</t>
    </r>
    <r>
      <rPr>
        <sz val="10"/>
        <color rgb="FF0070C0"/>
        <rFont val="Microsoft Sans Serif"/>
        <family val="2"/>
      </rPr>
      <t>พิมพ์</t>
    </r>
    <r>
      <rPr>
        <sz val="10"/>
        <color theme="1"/>
        <rFont val="Microsoft Sans Serif"/>
        <family val="2"/>
      </rPr>
      <t xml:space="preserve"> ตารางบันทึกข้อมูลต้นไม้ จากแผ่นงาน "</t>
    </r>
    <r>
      <rPr>
        <sz val="10"/>
        <color rgb="FF0070C0"/>
        <rFont val="Microsoft Sans Serif"/>
        <family val="2"/>
      </rPr>
      <t>Printบันทึกข้อมูลพืชภาคสนาม</t>
    </r>
    <r>
      <rPr>
        <sz val="10"/>
        <color theme="1"/>
        <rFont val="Microsoft Sans Serif"/>
        <family val="2"/>
      </rPr>
      <t>"</t>
    </r>
  </si>
  <si>
    <t>เส้นผ่านศูนย์กลางที่
ระดับชิดดิน (ซม.)</t>
  </si>
  <si>
    <r>
      <t>เป็นพื้นที่ที่</t>
    </r>
    <r>
      <rPr>
        <b/>
        <sz val="10"/>
        <color theme="1"/>
        <rFont val="Microsoft Sans Serif"/>
        <family val="2"/>
      </rPr>
      <t xml:space="preserve">มีไม้ต้น </t>
    </r>
    <r>
      <rPr>
        <sz val="10"/>
        <color theme="1"/>
        <rFont val="Microsoft Sans Serif"/>
        <family val="2"/>
      </rPr>
      <t xml:space="preserve">(พืชที่มีเนื้อไม้ มีเส้นผ่านศูนย์กลางที่ระดับความสูงเพียงอก (130 ซม.จากระดับพื้นดิน หรือ Diameter at Breast Height: DBH) ตั้งแต่ 4.5 ซม. ขึ้นไป และมีความสูง ตั้งแต่ 1.3 ม. ขึ้นไป) </t>
    </r>
    <r>
      <rPr>
        <b/>
        <sz val="10"/>
        <color theme="1"/>
        <rFont val="Microsoft Sans Serif"/>
        <family val="2"/>
      </rPr>
      <t xml:space="preserve">เป็นองค์ประกอบ </t>
    </r>
  </si>
  <si>
    <t>ไม้ต้น (พืชที่มีเนื้อไม้ มีเส้นผ่านศูนย์กลางที่ระดับความสูงเพียงอก (130 ซม.จากระดับพื้นดิน) ตั้งแต่ 4.5 ซม. ขึ้นไป และมีความสูง ตั้งแต่ 1.3 ม. ขึ้นไป)</t>
  </si>
  <si>
    <t>ความสูงต้นไม้ทั้งต้น กรณีวัดความสูงได้ (ม.) 
ไม่ได้ใช้ไคลโนมิเตอร์</t>
  </si>
  <si>
    <t>จำนวนไม้ต้นในพื้นที่สีเขียวทั้งหมด (ค่าคาดการณ์ จากากรเทียบบัญญัติไตรยางค์)</t>
  </si>
  <si>
    <t>ดูตัวเลขพื้นที่สรุป ได้ใน แผ่นงาน "1สรุปข้อมูลพื้นฐาน"</t>
  </si>
  <si>
    <t>tCO2eq/ไร่</t>
  </si>
  <si>
    <r>
      <t>ปริมาณการดูดซับคาร์บอนไดออกไซด์ (</t>
    </r>
    <r>
      <rPr>
        <b/>
        <sz val="10"/>
        <color theme="1"/>
        <rFont val="Microsoft Sans Serif"/>
        <family val="2"/>
      </rPr>
      <t>ไม้ต้น, ปีฐาน)</t>
    </r>
  </si>
  <si>
    <r>
      <t>ปริมาณการดูดซับคาร์บอนไดออกไซด์ (</t>
    </r>
    <r>
      <rPr>
        <b/>
        <sz val="10"/>
        <color theme="1"/>
        <rFont val="Microsoft Sans Serif"/>
        <family val="2"/>
      </rPr>
      <t>ไม้ต้น, ปีปัจจุบัน</t>
    </r>
    <r>
      <rPr>
        <sz val="10"/>
        <color theme="1"/>
        <rFont val="Microsoft Sans Serif"/>
        <family val="2"/>
      </rPr>
      <t>)</t>
    </r>
  </si>
  <si>
    <r>
      <t>ปริมาณการดูดซับคาร์บอนไดออกไซด์</t>
    </r>
    <r>
      <rPr>
        <b/>
        <sz val="10"/>
        <color theme="1"/>
        <rFont val="Microsoft Sans Serif"/>
        <family val="2"/>
      </rPr>
      <t xml:space="preserve"> ต่อปี</t>
    </r>
    <r>
      <rPr>
        <sz val="10"/>
        <color theme="1"/>
        <rFont val="Microsoft Sans Serif"/>
        <family val="2"/>
      </rPr>
      <t xml:space="preserve">  (</t>
    </r>
    <r>
      <rPr>
        <b/>
        <sz val="10"/>
        <color theme="1"/>
        <rFont val="Microsoft Sans Serif"/>
        <family val="2"/>
      </rPr>
      <t>ไม้ต้น, การเพิ่มพูน)</t>
    </r>
  </si>
  <si>
    <t>ปริมาณการดูดซับ CO2 รวมของพื้นที่สีเขียว ที่เป็นไม้ต้น ปีฐาน</t>
  </si>
  <si>
    <t>ปริมาณการดูดซับ CO2 รวมของพื้นที่สีเขียว ที่เป็นไม้ต้น ปีปัจจุบัน</t>
  </si>
  <si>
    <t>ปริมาณการดูดซับ CO2 รวมของพื้นที่สีเขียว เฉลี่ยต่อปี (การเพิ่มพูนการดูดซับฯ)</t>
  </si>
  <si>
    <t>รวมปริมาณ CO2 ดูดซับ รวมปีฐาน  (ตัน คาร์บอนไดออกไซด์) :ไม้ต้น</t>
  </si>
  <si>
    <t>รวมปริมาณ CO2 ดูดซับ รวมปัจจุบัน  (ตัน คาร์บอนไดออกไซด์) :ไม้ต้น</t>
  </si>
  <si>
    <t>ปริมาณ CO2 ดูดซับ ต่อปี (tCO2e/ไร่*ปี)  :ไม้ต้น</t>
  </si>
  <si>
    <t>รวมปริมาณ CO2 ดูดซับ รวมปีฐาน  (ตัน คาร์บอนไดออกไซด์) :ไม้หนุ่ม</t>
  </si>
  <si>
    <t>รวมปริมาณ CO2 ดูดซับ รวมปัจจุบัน  (ตัน คาร์บอนไดออกไซด์) :ไม้หนุ่ม</t>
  </si>
  <si>
    <t>เพิ่มเติม</t>
  </si>
  <si>
    <r>
      <t xml:space="preserve">ปริมาณการดูดซับคาร์บอนไดออกไซด์ </t>
    </r>
    <r>
      <rPr>
        <b/>
        <sz val="10"/>
        <color theme="1"/>
        <rFont val="Microsoft Sans Serif"/>
        <family val="2"/>
      </rPr>
      <t>(ไม้หนุ่ม, ปีฐาน)</t>
    </r>
  </si>
  <si>
    <r>
      <t xml:space="preserve">ปริมาณการดูดซับคาร์บอนไดออกไซด์ </t>
    </r>
    <r>
      <rPr>
        <b/>
        <sz val="10"/>
        <color theme="1"/>
        <rFont val="Microsoft Sans Serif"/>
        <family val="2"/>
      </rPr>
      <t>(ไม้หนุ่ม, ปีปัจจุบัน)</t>
    </r>
  </si>
  <si>
    <r>
      <t xml:space="preserve">ปริมาณการดูดซับคาร์บอนไดออกไซด์ ต่อปี  </t>
    </r>
    <r>
      <rPr>
        <b/>
        <sz val="10"/>
        <color theme="1"/>
        <rFont val="Microsoft Sans Serif"/>
        <family val="2"/>
      </rPr>
      <t>(ไม้หนุ่ม, การเพิ่มพูน)</t>
    </r>
  </si>
  <si>
    <t>ชื่อหน่วยงานรับผิดชอบพื้นที่ เช่น โรงเรียน ก, วัด ข, อบต.ค,โรงงาน ง  เป็นต้น</t>
  </si>
  <si>
    <t>วัน/เดือน/ปี</t>
  </si>
  <si>
    <t>......./............/.........</t>
  </si>
  <si>
    <t>ผู้บันทึกข้อมูล</t>
  </si>
  <si>
    <t>..................................................................................................................</t>
  </si>
  <si>
    <t>ข้อมูลอัตโนมัติ (ดึงข้อมูล / คำนวณให้อัตโนมัติ) กรอกข้อมูลทับได้</t>
  </si>
  <si>
    <t>เกณฑ์วิเคราะห์กลุ่ม "ระบบนิเวศ"</t>
  </si>
  <si>
    <t>เกณฑ์วิเคราะห์กลุ่ม "ผลประโยชน์ร่วม"</t>
  </si>
  <si>
    <t>เกณฑ์วิเคราะห์กลุ่ม "การจัดการพื้นที่สีเขียว"</t>
  </si>
  <si>
    <t>บันทึกคำตอบ โดยเลือก จากตัวเลือก (drop down list)</t>
  </si>
  <si>
    <t xml:space="preserve">บันทึกคำตอบ / ข้อมูลต่าง ๆ ในช่องสีขาว </t>
  </si>
  <si>
    <t xml:space="preserve">ป่าชนิดอื่นๆ </t>
  </si>
  <si>
    <t xml:space="preserve">WS = 0.0702(D^2 H)^0.8737 </t>
  </si>
  <si>
    <t>ธิติ วิสารัตน์ และ ชลธิดา เชิญขุนทด (2547)</t>
  </si>
  <si>
    <t>WB = 0.0093(D^2 H)^0.9403</t>
  </si>
  <si>
    <t>WL = 0.0244(D^2 H)^1.0517</t>
  </si>
  <si>
    <t>ใช้สมการไม้หนุ่ม/กล้าไม้</t>
  </si>
  <si>
    <t>ใช้สมการ พรรณไม้ทั่วไป</t>
  </si>
  <si>
    <t>รายละเอียดในแผ่นงาน คู่มือการใช้งาน บรรทัดที่ 158 เป็นต้นไป</t>
  </si>
  <si>
    <t>สามารถปรับเปลี่ยนสมการได้ ตามความเหมาะสม</t>
  </si>
  <si>
    <t>ในเอกสารการประชุม “การเปลี่ยนแปลงสภาพ ภูมิอากาศทางป่าไม้: ป่าไม้กับการเปลี่ยนแปลงสภาพภูมิอากาศ” ณ โรงแรมรามาการ์เด้น กรุงเทพฯ ระหว่างวันที่ 16-17 สิงหาคม 2547.</t>
  </si>
  <si>
    <t xml:space="preserve">ธิติ วิสารัตน์ และ ชลธิดา เชิญขุนทด. 2547. องค์ประกอบของชนิดพันธ์พืชและปริมาณมวลชีวภาพ เหนือพื้นดินของต้นไม้ในป่าดิบแล้ง. </t>
  </si>
  <si>
    <r>
      <t xml:space="preserve">* ทุก sheet เปิด protection sheet อยู่ 
 - หากต้องการแก้ไข หรือเปลี่ยนสมการการคำนวณ สามารถกดปิดได้ในหน้า Review--&gt; </t>
    </r>
    <r>
      <rPr>
        <b/>
        <sz val="10"/>
        <color theme="1"/>
        <rFont val="Microsoft Sans Serif"/>
        <family val="2"/>
      </rPr>
      <t>Unprotect sheet</t>
    </r>
    <r>
      <rPr>
        <sz val="10"/>
        <color theme="1"/>
        <rFont val="Microsoft Sans Serif"/>
        <family val="2"/>
      </rPr>
      <t xml:space="preserve">
 - เมื่อแก้ไขเสร็จ ควรกดปุ่ม Protect Sheet ใหม่อีกครั้ง เพื่อป้องกันการแก้ไขโดยไม่ได้ตั้งใจ</t>
    </r>
  </si>
  <si>
    <t>Note</t>
  </si>
  <si>
    <t>ชื่อ-สกุล  แปลงที่ xx-xx     วางแปลง xxxx</t>
  </si>
  <si>
    <t>หมู่ที่</t>
  </si>
  <si>
    <t>พิมพ์ช่องนี้</t>
  </si>
  <si>
    <t>ตำบล</t>
  </si>
  <si>
    <t>พื้นที่วางแปลง</t>
  </si>
  <si>
    <t>CO2eq รวม</t>
  </si>
  <si>
    <t xml:space="preserve">บันทึกข้อมูลไม้ยืนต้น ขนาด (CBH&gt; 14.1 และ H &gt;= 1.3 ม.) </t>
  </si>
  <si>
    <t>** H ประเมินด้วยสายตา นักป่าไม้</t>
  </si>
  <si>
    <t>Note : CBH = Circumference Breast Hight (เส้นรอบวง : หน่วย เซนติเมตร) H= Height (ความสูง : หน่วย เมตร)</t>
  </si>
  <si>
    <t>(kg)</t>
  </si>
  <si>
    <t>ratio (x0.27)</t>
  </si>
  <si>
    <t>(kgC)</t>
  </si>
  <si>
    <r>
      <t>(kgCO</t>
    </r>
    <r>
      <rPr>
        <vertAlign val="subscript"/>
        <sz val="10"/>
        <rFont val="Aptos Narrow"/>
        <family val="2"/>
        <scheme val="minor"/>
      </rPr>
      <t>2</t>
    </r>
    <r>
      <rPr>
        <sz val="10"/>
        <rFont val="Aptos Narrow"/>
        <family val="2"/>
        <scheme val="minor"/>
      </rPr>
      <t>e)</t>
    </r>
  </si>
  <si>
    <r>
      <t>(tCO</t>
    </r>
    <r>
      <rPr>
        <vertAlign val="subscript"/>
        <sz val="10"/>
        <color rgb="FFC00000"/>
        <rFont val="Aptos Narrow"/>
        <family val="2"/>
        <scheme val="minor"/>
      </rPr>
      <t>2</t>
    </r>
    <r>
      <rPr>
        <sz val="10"/>
        <color rgb="FFC00000"/>
        <rFont val="Aptos Narrow"/>
        <family val="2"/>
        <scheme val="minor"/>
      </rPr>
      <t>e)</t>
    </r>
  </si>
  <si>
    <t>Tag No.</t>
  </si>
  <si>
    <t>ชนิด</t>
  </si>
  <si>
    <t>CBH</t>
  </si>
  <si>
    <t>H</t>
  </si>
  <si>
    <t>พิกัด X</t>
  </si>
  <si>
    <t>พิกัด Y</t>
  </si>
  <si>
    <t>องศา</t>
  </si>
  <si>
    <t>ค่า tan</t>
  </si>
  <si>
    <t>ระยะห่างจากต้น (m)</t>
  </si>
  <si>
    <t>DBH_cm</t>
  </si>
  <si>
    <r>
      <t>มวลชีวภาพเหนือพื้นดินในส่วนลำต้น
W</t>
    </r>
    <r>
      <rPr>
        <vertAlign val="subscript"/>
        <sz val="10"/>
        <color rgb="FF00B050"/>
        <rFont val="Aptos Narrow"/>
        <family val="2"/>
        <scheme val="minor"/>
      </rPr>
      <t>S</t>
    </r>
  </si>
  <si>
    <r>
      <t>มวลชีวภาพเหนือพื้นดินในส่วนกิ่ง
W</t>
    </r>
    <r>
      <rPr>
        <vertAlign val="subscript"/>
        <sz val="10"/>
        <color rgb="FF00B050"/>
        <rFont val="Aptos Narrow"/>
        <family val="2"/>
        <scheme val="minor"/>
      </rPr>
      <t>B</t>
    </r>
  </si>
  <si>
    <r>
      <t>มวลชีวภาพเหนือพื้นดินในส่วนใบ
W</t>
    </r>
    <r>
      <rPr>
        <vertAlign val="subscript"/>
        <sz val="10"/>
        <color rgb="FF00B050"/>
        <rFont val="Aptos Narrow"/>
        <family val="2"/>
        <scheme val="minor"/>
      </rPr>
      <t>L</t>
    </r>
  </si>
  <si>
    <t>มวลชีวภาพเหนือพื้นดินทั้งหมด
WAGB</t>
  </si>
  <si>
    <t>มวลชีวภาพใต้ดิน (WT*0.27)
WBGB</t>
  </si>
  <si>
    <t>มวลชีวภาพรวม_AGB+BGB</t>
  </si>
  <si>
    <t>ปริมาณคาร์บอน
carbon content
x0.47</t>
  </si>
  <si>
    <t>ปริมาณก๊าซเรือนกระจกที่กักเก็บได้</t>
  </si>
  <si>
    <t xml:space="preserve">pw แก้ไข  locked cells = 1234 </t>
  </si>
  <si>
    <t xml:space="preserve">สรุปข้อมูล และการคาดการณ์ปริมาณคาร์บอน </t>
  </si>
  <si>
    <t>พิมพ์ข้อมูลช่องสีฟ้า ที่เหลือดึงจากชีทที่กรอกข้อมูล</t>
  </si>
  <si>
    <t>หมู่บ้าน -I</t>
  </si>
  <si>
    <t>ปริมาณ CO2eq เฉลี่ย/ไร่</t>
  </si>
  <si>
    <t>จำนวนต้นเฉลี่ยต่อไร่</t>
  </si>
  <si>
    <t>จำนวนต้นไม้ทั้งหมด (จน.ต้นเฉลี่ยต่อไร่ x จน.ไร่)</t>
  </si>
  <si>
    <t>ปริมาณ CO2eq กรณีฐาน (tCO2eq)</t>
  </si>
  <si>
    <t>การเพิ่มพูนรายปี = CO2eq-baseline + (t*(0.0095)*จน.ต้น)</t>
  </si>
  <si>
    <t>ปีที่</t>
  </si>
  <si>
    <t>อัตราการเพิ่มพูน (=0.0095 tCO2eq/ต้น/ปี)</t>
  </si>
  <si>
    <t>ปริมาณGHGsที่ลดได้จากโครงการ ปีที่ 1 (tCO2eq)</t>
  </si>
  <si>
    <t>ปริมาณGHGsที่ลดได้จากโครงการ ปีที่ 2 (tCO2eq)</t>
  </si>
  <si>
    <t>ปริมาณGHGsที่ลดได้จากโครงการ ปีที่ 3 (tCO2eq)</t>
  </si>
  <si>
    <t>ปริมาณGHGsที่ลดได้จากโครงการ ปีที่ 4 (tCO2eq)</t>
  </si>
  <si>
    <t>ปริมาณGHGsที่ลดได้จากโครงการ ปีที่ 5 (tCO2eq)</t>
  </si>
  <si>
    <t>ปริมาณGHGsที่ลดได้จากโครงการ ปีที่ 6 (tCO2eq)</t>
  </si>
  <si>
    <t>ปริมาณGHGsที่ลดได้จากโครงการ ปีที่ 7 (tCO2eq)</t>
  </si>
  <si>
    <t>ปริมาณGHGsที่ลดได้จากโครงการ ปีที่ 8 (tCO2eq)</t>
  </si>
  <si>
    <t>ปริมาณGHGsที่ลดได้จากโครงการ ปีที่ 9 (tCO2eq)</t>
  </si>
  <si>
    <t>ปริมาณGHGsที่ลดได้จากโครงการ ปีที่ 10 (tCO2eq)</t>
  </si>
  <si>
    <t>ปริมาณการดูดกลับ  = baseline - ปริมาณที่ลดได้จากโครงการ</t>
  </si>
  <si>
    <t>ปริมาณการดูดกลับ / ลดGHGs ปีที่ 1 (tCO2eq)</t>
  </si>
  <si>
    <t>ปริมาณการดูดกลับ / ลดGHGs ปีที่ 2 (tCO2eq)</t>
  </si>
  <si>
    <t>ปริมาณการดูดกลับ / ลดGHGs ปีที่ 3 (tCO2eq)</t>
  </si>
  <si>
    <t>ปริมาณการดูดกลับ / ลดGHGs ปีที่ 4 (tCO2eq)</t>
  </si>
  <si>
    <t>ปริมาณการดูดกลับ / ลดGHGs ปีที่ 5 (tCO2eq)</t>
  </si>
  <si>
    <t>ปริมาณการดูดกลับ / ลดGHGs ปีที่ 6 (tCO2eq)</t>
  </si>
  <si>
    <t>ปริมาณการดูดกลับ / ลดGHGs ปีที่ 7 (tCO2eq)</t>
  </si>
  <si>
    <t>ปริมาณการดูดกลับ / ลดGHGs ปีที่ 8 (tCO2eq)</t>
  </si>
  <si>
    <t>ปริมาณการดูดกลับ / ลดGHGs ปีที่ 9 (tCO2eq)</t>
  </si>
  <si>
    <t>ปริมาณการดูดกลับ / ลดGHGs ปีที่ 10 (tCO2eq)</t>
  </si>
  <si>
    <t>สมมุติว่าราคาตันละ 500</t>
  </si>
  <si>
    <t>สมมุติว่าราคาตันละ 1000</t>
  </si>
  <si>
    <t>ตำบล -Col-K</t>
  </si>
  <si>
    <t>พื้นที่ป่า / พื้นที่โครงการ ทั้งหมด  (ไร่) =sheet1-D18</t>
  </si>
  <si>
    <t xml:space="preserve">จำนวนต้นที่วัดมา (=sheet1-D25 หรือ พิมพ์ จน.ต้น) </t>
  </si>
  <si>
    <t>พื้นที่เก็บข้อมูล =sheet1-D24</t>
  </si>
  <si>
    <t>ปริมาณ CO2eq รวม จากพื้นที่รวมทั้งหมดที่เก็บข้อมูล =Sheet1-D30</t>
  </si>
  <si>
    <t>ต้นที่
-TagNo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</si>
</sst>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0.0"/>
    <numFmt numFmtId="166" formatCode="0.000"/>
    <numFmt numFmtId="167" formatCode="[$-1070000]d/mm/yyyy;@"/>
    <numFmt numFmtId="168" formatCode="_-* #,##0.0_-;\-* #,##0.0_-;_-* &quot;-&quot;??_-;_-@_-"/>
    <numFmt numFmtId="169" formatCode="_-* #,##0.0000_-;\-* #,##0.0000_-;_-* &quot;-&quot;??_-;_-@_-"/>
    <numFmt numFmtId="170" formatCode="_-* #,##0_-;\-* #,##0_-;_-* &quot;-&quot;??_-;_-@_-"/>
  </numFmts>
  <fonts count="80" x14ac:knownFonts="1">
    <font>
      <sz val="11"/>
      <color theme="1"/>
      <name val="Aptos Narrow"/>
      <family val="2"/>
      <charset val="222"/>
      <scheme val="minor"/>
    </font>
    <font>
      <sz val="18"/>
      <color theme="1"/>
      <name val="Microsoft Sans Serif"/>
      <family val="2"/>
    </font>
    <font>
      <sz val="8"/>
      <name val="Aptos Narrow"/>
      <family val="2"/>
      <charset val="222"/>
      <scheme val="minor"/>
    </font>
    <font>
      <b/>
      <sz val="12"/>
      <color theme="1"/>
      <name val="Microsoft Sans Serif"/>
      <family val="2"/>
    </font>
    <font>
      <sz val="12"/>
      <color theme="1"/>
      <name val="Aptos Narrow"/>
      <family val="2"/>
      <charset val="222"/>
      <scheme val="minor"/>
    </font>
    <font>
      <sz val="12"/>
      <color theme="1"/>
      <name val="Microsoft Sans Serif"/>
      <family val="2"/>
    </font>
    <font>
      <b/>
      <sz val="10"/>
      <color theme="1"/>
      <name val="Microsoft Sans Serif"/>
      <family val="2"/>
    </font>
    <font>
      <b/>
      <sz val="10"/>
      <name val="Microsoft Sans Serif"/>
      <family val="2"/>
    </font>
    <font>
      <sz val="10"/>
      <color theme="1"/>
      <name val="Microsoft Sans Serif"/>
      <family val="2"/>
    </font>
    <font>
      <sz val="10"/>
      <name val="Microsoft Sans Serif"/>
      <family val="2"/>
    </font>
    <font>
      <sz val="10"/>
      <color theme="1"/>
      <name val="Microsoft GothicNeo"/>
      <family val="2"/>
      <charset val="222"/>
    </font>
    <font>
      <b/>
      <sz val="10"/>
      <color theme="0"/>
      <name val="Microsoft GothicNeo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Microsoft GothicNeo"/>
      <family val="2"/>
      <charset val="129"/>
    </font>
    <font>
      <b/>
      <sz val="9"/>
      <color theme="0"/>
      <name val="Microsoft GothicNeo"/>
      <family val="2"/>
      <charset val="129"/>
    </font>
    <font>
      <sz val="9"/>
      <color theme="1"/>
      <name val="Microsoft GothicNeo"/>
      <family val="2"/>
      <charset val="129"/>
    </font>
    <font>
      <sz val="12"/>
      <color theme="0" tint="-4.9989318521683403E-2"/>
      <name val="Microsoft Sans Serif"/>
      <family val="2"/>
    </font>
    <font>
      <sz val="12"/>
      <color theme="7" tint="-0.249977111117893"/>
      <name val="Microsoft Sans Serif"/>
      <family val="2"/>
    </font>
    <font>
      <sz val="12"/>
      <color rgb="FF002060"/>
      <name val="Microsoft Sans Serif"/>
      <family val="2"/>
    </font>
    <font>
      <sz val="12"/>
      <color rgb="FF0070C0"/>
      <name val="Microsoft Sans Serif"/>
      <family val="2"/>
    </font>
    <font>
      <sz val="12"/>
      <color rgb="FF00B050"/>
      <name val="Microsoft Sans Serif"/>
      <family val="2"/>
    </font>
    <font>
      <sz val="12"/>
      <color theme="8" tint="-0.249977111117893"/>
      <name val="Microsoft Sans Serif"/>
      <family val="2"/>
    </font>
    <font>
      <b/>
      <sz val="12"/>
      <color theme="7" tint="-0.249977111117893"/>
      <name val="Microsoft Sans Serif"/>
      <family val="2"/>
    </font>
    <font>
      <sz val="10"/>
      <color theme="3" tint="0.249977111117893"/>
      <name val="Microsoft Sans Serif"/>
      <family val="2"/>
    </font>
    <font>
      <sz val="10"/>
      <color theme="6" tint="-0.249977111117893"/>
      <name val="Microsoft Sans Serif"/>
      <family val="2"/>
    </font>
    <font>
      <sz val="10"/>
      <color theme="0" tint="-0.14999847407452621"/>
      <name val="Microsoft Sans Serif"/>
      <family val="2"/>
    </font>
    <font>
      <sz val="12"/>
      <color theme="0" tint="-0.14999847407452621"/>
      <name val="Microsoft Sans Serif"/>
      <family val="2"/>
    </font>
    <font>
      <u/>
      <sz val="12"/>
      <color theme="1"/>
      <name val="Microsoft Sans Serif"/>
      <family val="2"/>
    </font>
    <font>
      <u/>
      <sz val="12"/>
      <color theme="7" tint="-0.249977111117893"/>
      <name val="Microsoft Sans Serif"/>
      <family val="2"/>
    </font>
    <font>
      <b/>
      <u/>
      <sz val="12"/>
      <color theme="1"/>
      <name val="Microsoft Sans Serif"/>
      <family val="2"/>
    </font>
    <font>
      <b/>
      <u/>
      <sz val="12"/>
      <color rgb="FF0070C0"/>
      <name val="Microsoft Sans Serif"/>
      <family val="2"/>
    </font>
    <font>
      <b/>
      <sz val="10"/>
      <color theme="0"/>
      <name val="Microsoft Sans Serif"/>
      <family val="2"/>
    </font>
    <font>
      <sz val="12"/>
      <name val="Microsoft Sans Serif"/>
      <family val="2"/>
    </font>
    <font>
      <sz val="10"/>
      <color rgb="FF00B050"/>
      <name val="Microsoft Sans Serif"/>
      <family val="2"/>
    </font>
    <font>
      <sz val="10"/>
      <color rgb="FF0070C0"/>
      <name val="Microsoft Sans Serif"/>
      <family val="2"/>
    </font>
    <font>
      <sz val="10"/>
      <color theme="8" tint="-0.249977111117893"/>
      <name val="Microsoft Sans Serif"/>
      <family val="2"/>
    </font>
    <font>
      <sz val="10"/>
      <color theme="5" tint="-0.499984740745262"/>
      <name val="Microsoft Sans Serif"/>
      <family val="2"/>
    </font>
    <font>
      <sz val="10"/>
      <color theme="0"/>
      <name val="Microsoft Sans Serif"/>
      <family val="2"/>
    </font>
    <font>
      <sz val="10"/>
      <color rgb="FF7030A0"/>
      <name val="Microsoft Sans Serif"/>
      <family val="2"/>
    </font>
    <font>
      <b/>
      <sz val="10"/>
      <color rgb="FF7030A0"/>
      <name val="Microsoft Sans Serif"/>
      <family val="2"/>
    </font>
    <font>
      <b/>
      <sz val="11"/>
      <color rgb="FFC00000"/>
      <name val="Microsoft Sans Serif"/>
      <family val="2"/>
    </font>
    <font>
      <b/>
      <sz val="11"/>
      <color theme="0"/>
      <name val="Microsoft Sans Serif"/>
      <family val="2"/>
    </font>
    <font>
      <sz val="10"/>
      <color rgb="FFC00000"/>
      <name val="Microsoft Sans Serif"/>
      <family val="2"/>
    </font>
    <font>
      <u/>
      <sz val="11"/>
      <color theme="10"/>
      <name val="Aptos Narrow"/>
      <family val="2"/>
      <charset val="222"/>
      <scheme val="minor"/>
    </font>
    <font>
      <u/>
      <sz val="10"/>
      <color theme="10"/>
      <name val="Aptos Narrow"/>
      <family val="2"/>
      <charset val="222"/>
      <scheme val="minor"/>
    </font>
    <font>
      <u/>
      <sz val="10"/>
      <color theme="10"/>
      <name val="Microsoft Sans Serif"/>
      <family val="2"/>
    </font>
    <font>
      <b/>
      <sz val="10"/>
      <color theme="5" tint="-0.499984740745262"/>
      <name val="Microsoft Sans Serif"/>
      <family val="2"/>
    </font>
    <font>
      <sz val="10"/>
      <color theme="0" tint="-0.249977111117893"/>
      <name val="Microsoft Sans Serif"/>
      <family val="2"/>
    </font>
    <font>
      <b/>
      <sz val="12"/>
      <color theme="0"/>
      <name val="Microsoft Sans Serif"/>
      <family val="2"/>
    </font>
    <font>
      <sz val="12"/>
      <color theme="0"/>
      <name val="Microsoft Sans Serif"/>
      <family val="2"/>
    </font>
    <font>
      <sz val="12"/>
      <color rgb="FFFFE9E7"/>
      <name val="Microsoft Sans Serif"/>
      <family val="2"/>
    </font>
    <font>
      <sz val="10"/>
      <color theme="5" tint="0.79998168889431442"/>
      <name val="Microsoft GothicNeo"/>
      <family val="2"/>
      <charset val="222"/>
    </font>
    <font>
      <sz val="10"/>
      <color theme="5" tint="0.79998168889431442"/>
      <name val="Microsoft Sans Serif"/>
      <family val="2"/>
    </font>
    <font>
      <sz val="10"/>
      <color rgb="FFFF0000"/>
      <name val="Microsoft Sans Serif"/>
      <family val="2"/>
    </font>
    <font>
      <sz val="12"/>
      <color theme="0" tint="-0.34998626667073579"/>
      <name val="Microsoft Sans Serif"/>
      <family val="2"/>
    </font>
    <font>
      <sz val="10"/>
      <color rgb="FFFFC5C5"/>
      <name val="Microsoft Sans Serif"/>
      <family val="2"/>
    </font>
    <font>
      <sz val="9"/>
      <color rgb="FFFFC5C5"/>
      <name val="Microsoft Sans Serif"/>
      <family val="2"/>
    </font>
    <font>
      <sz val="9"/>
      <color theme="1"/>
      <name val="Microsoft Sans Serif"/>
      <family val="2"/>
    </font>
    <font>
      <sz val="9"/>
      <color rgb="FFFFE9E7"/>
      <name val="Microsoft Sans Serif"/>
      <family val="2"/>
    </font>
    <font>
      <sz val="11"/>
      <color theme="1"/>
      <name val="Aptos Narrow"/>
      <family val="2"/>
      <charset val="222"/>
      <scheme val="minor"/>
    </font>
    <font>
      <sz val="10"/>
      <color theme="1"/>
      <name val="Aptos Narrow"/>
      <family val="2"/>
      <scheme val="minor"/>
    </font>
    <font>
      <sz val="10"/>
      <color theme="2" tint="-0.249977111117893"/>
      <name val="Aptos Narrow"/>
      <family val="2"/>
      <scheme val="minor"/>
    </font>
    <font>
      <sz val="10"/>
      <color rgb="FF7030A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color rgb="FF00B0F0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name val="Aptos Narrow"/>
      <family val="2"/>
      <scheme val="minor"/>
    </font>
    <font>
      <vertAlign val="subscript"/>
      <sz val="10"/>
      <name val="Aptos Narrow"/>
      <family val="2"/>
      <scheme val="minor"/>
    </font>
    <font>
      <vertAlign val="subscript"/>
      <sz val="10"/>
      <color rgb="FFC00000"/>
      <name val="Aptos Narrow"/>
      <family val="2"/>
      <scheme val="minor"/>
    </font>
    <font>
      <b/>
      <sz val="10"/>
      <name val="Aptos Narrow"/>
      <family val="2"/>
      <scheme val="minor"/>
    </font>
    <font>
      <vertAlign val="subscript"/>
      <sz val="10"/>
      <color rgb="FF00B050"/>
      <name val="Aptos Narrow"/>
      <family val="2"/>
      <scheme val="minor"/>
    </font>
    <font>
      <vertAlign val="subscript"/>
      <sz val="9"/>
      <color indexed="81"/>
      <name val="Tahoma"/>
      <family val="2"/>
    </font>
    <font>
      <b/>
      <sz val="10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  <charset val="222"/>
      <scheme val="minor"/>
    </font>
    <font>
      <b/>
      <sz val="10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9E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4" fillId="0" borderId="0" applyNumberFormat="0" applyFill="0" applyBorder="0" applyAlignment="0" applyProtection="0"/>
    <xf numFmtId="164" fontId="60" fillId="0" borderId="0" applyFont="0" applyFill="0" applyBorder="0" applyAlignment="0" applyProtection="0"/>
  </cellStyleXfs>
  <cellXfs count="475">
    <xf numFmtId="0" fontId="0" fillId="0" borderId="0" xfId="0"/>
    <xf numFmtId="0" fontId="1" fillId="0" borderId="0" xfId="0" applyFont="1"/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8" fillId="20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 applyProtection="1">
      <alignment horizontal="center" vertical="center"/>
      <protection locked="0"/>
    </xf>
    <xf numFmtId="0" fontId="9" fillId="11" borderId="1" xfId="0" applyFont="1" applyFill="1" applyBorder="1" applyAlignment="1">
      <alignment horizontal="left" vertical="center" wrapText="1"/>
    </xf>
    <xf numFmtId="1" fontId="8" fillId="19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4" fillId="14" borderId="0" xfId="0" applyFont="1" applyFill="1"/>
    <xf numFmtId="0" fontId="10" fillId="14" borderId="0" xfId="0" applyFont="1" applyFill="1"/>
    <xf numFmtId="0" fontId="10" fillId="15" borderId="1" xfId="0" applyFont="1" applyFill="1" applyBorder="1" applyProtection="1">
      <protection locked="0"/>
    </xf>
    <xf numFmtId="0" fontId="10" fillId="17" borderId="1" xfId="0" applyFont="1" applyFill="1" applyBorder="1" applyProtection="1">
      <protection locked="0"/>
    </xf>
    <xf numFmtId="0" fontId="11" fillId="2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0" fillId="14" borderId="0" xfId="0" applyFont="1" applyFill="1" applyAlignment="1">
      <alignment wrapText="1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wrapText="1"/>
    </xf>
    <xf numFmtId="0" fontId="8" fillId="0" borderId="0" xfId="0" applyFont="1"/>
    <xf numFmtId="0" fontId="7" fillId="20" borderId="1" xfId="0" applyFont="1" applyFill="1" applyBorder="1" applyAlignment="1">
      <alignment horizontal="left" vertical="center"/>
    </xf>
    <xf numFmtId="0" fontId="15" fillId="14" borderId="0" xfId="0" applyFont="1" applyFill="1" applyAlignment="1">
      <alignment vertical="top"/>
    </xf>
    <xf numFmtId="0" fontId="15" fillId="14" borderId="0" xfId="0" applyFont="1" applyFill="1"/>
    <xf numFmtId="0" fontId="16" fillId="14" borderId="0" xfId="0" applyFont="1" applyFill="1"/>
    <xf numFmtId="0" fontId="3" fillId="5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4" fillId="14" borderId="0" xfId="0" applyFont="1" applyFill="1" applyAlignment="1">
      <alignment horizontal="left"/>
    </xf>
    <xf numFmtId="0" fontId="4" fillId="15" borderId="1" xfId="0" applyFont="1" applyFill="1" applyBorder="1" applyAlignment="1" applyProtection="1">
      <alignment horizontal="center"/>
      <protection locked="0"/>
    </xf>
    <xf numFmtId="0" fontId="4" fillId="17" borderId="1" xfId="0" applyFont="1" applyFill="1" applyBorder="1" applyAlignment="1" applyProtection="1">
      <alignment horizontal="center"/>
      <protection locked="0"/>
    </xf>
    <xf numFmtId="0" fontId="4" fillId="14" borderId="0" xfId="0" applyFont="1" applyFill="1" applyAlignment="1">
      <alignment horizontal="center"/>
    </xf>
    <xf numFmtId="0" fontId="5" fillId="14" borderId="0" xfId="0" applyFont="1" applyFill="1" applyAlignment="1">
      <alignment horizontal="left" vertical="top"/>
    </xf>
    <xf numFmtId="0" fontId="5" fillId="15" borderId="1" xfId="0" applyFont="1" applyFill="1" applyBorder="1" applyAlignment="1" applyProtection="1">
      <alignment horizontal="center" vertical="top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left" vertical="top" wrapText="1"/>
    </xf>
    <xf numFmtId="0" fontId="5" fillId="15" borderId="1" xfId="0" applyFont="1" applyFill="1" applyBorder="1" applyAlignment="1" applyProtection="1">
      <alignment horizontal="left" vertical="top"/>
      <protection locked="0"/>
    </xf>
    <xf numFmtId="0" fontId="17" fillId="14" borderId="0" xfId="0" applyFont="1" applyFill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5" fillId="5" borderId="5" xfId="0" applyFont="1" applyFill="1" applyBorder="1" applyAlignment="1">
      <alignment horizontal="left" vertical="top"/>
    </xf>
    <xf numFmtId="0" fontId="5" fillId="5" borderId="7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 applyProtection="1">
      <alignment horizontal="left" vertical="top"/>
      <protection locked="0"/>
    </xf>
    <xf numFmtId="0" fontId="3" fillId="5" borderId="1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left" vertical="top"/>
    </xf>
    <xf numFmtId="165" fontId="5" fillId="16" borderId="1" xfId="0" applyNumberFormat="1" applyFont="1" applyFill="1" applyBorder="1" applyAlignment="1">
      <alignment horizontal="left" vertical="top"/>
    </xf>
    <xf numFmtId="0" fontId="5" fillId="15" borderId="1" xfId="0" applyFont="1" applyFill="1" applyBorder="1" applyAlignment="1">
      <alignment horizontal="left" vertical="top" wrapText="1"/>
    </xf>
    <xf numFmtId="0" fontId="5" fillId="15" borderId="7" xfId="0" applyFont="1" applyFill="1" applyBorder="1" applyAlignment="1">
      <alignment horizontal="center" vertical="top" wrapText="1"/>
    </xf>
    <xf numFmtId="1" fontId="5" fillId="16" borderId="1" xfId="0" applyNumberFormat="1" applyFont="1" applyFill="1" applyBorder="1" applyAlignment="1">
      <alignment horizontal="left" vertical="top"/>
    </xf>
    <xf numFmtId="0" fontId="5" fillId="17" borderId="1" xfId="0" applyFont="1" applyFill="1" applyBorder="1" applyAlignment="1" applyProtection="1">
      <alignment horizontal="left" vertical="top" wrapText="1"/>
      <protection locked="0"/>
    </xf>
    <xf numFmtId="0" fontId="5" fillId="6" borderId="1" xfId="0" applyFont="1" applyFill="1" applyBorder="1" applyAlignment="1">
      <alignment horizontal="center" vertical="top"/>
    </xf>
    <xf numFmtId="2" fontId="5" fillId="16" borderId="0" xfId="0" applyNumberFormat="1" applyFont="1" applyFill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center" vertical="top"/>
    </xf>
    <xf numFmtId="0" fontId="21" fillId="15" borderId="1" xfId="0" applyFont="1" applyFill="1" applyBorder="1" applyAlignment="1">
      <alignment horizontal="left" vertical="top" wrapText="1"/>
    </xf>
    <xf numFmtId="0" fontId="20" fillId="15" borderId="1" xfId="0" applyFont="1" applyFill="1" applyBorder="1" applyAlignment="1">
      <alignment horizontal="left" vertical="top" wrapText="1"/>
    </xf>
    <xf numFmtId="0" fontId="20" fillId="15" borderId="1" xfId="0" applyFont="1" applyFill="1" applyBorder="1" applyAlignment="1">
      <alignment horizontal="left" vertical="top"/>
    </xf>
    <xf numFmtId="0" fontId="22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left" vertical="top"/>
    </xf>
    <xf numFmtId="0" fontId="22" fillId="15" borderId="1" xfId="0" applyFont="1" applyFill="1" applyBorder="1" applyAlignment="1">
      <alignment horizontal="left" vertical="top"/>
    </xf>
    <xf numFmtId="0" fontId="5" fillId="16" borderId="1" xfId="0" applyFont="1" applyFill="1" applyBorder="1"/>
    <xf numFmtId="0" fontId="5" fillId="15" borderId="8" xfId="0" applyFont="1" applyFill="1" applyBorder="1"/>
    <xf numFmtId="0" fontId="5" fillId="15" borderId="9" xfId="0" applyFont="1" applyFill="1" applyBorder="1"/>
    <xf numFmtId="0" fontId="5" fillId="14" borderId="0" xfId="0" applyFont="1" applyFill="1"/>
    <xf numFmtId="0" fontId="5" fillId="15" borderId="0" xfId="0" applyFont="1" applyFill="1"/>
    <xf numFmtId="0" fontId="5" fillId="15" borderId="10" xfId="0" applyFont="1" applyFill="1" applyBorder="1"/>
    <xf numFmtId="0" fontId="5" fillId="16" borderId="2" xfId="0" applyFont="1" applyFill="1" applyBorder="1"/>
    <xf numFmtId="0" fontId="5" fillId="5" borderId="1" xfId="0" applyFont="1" applyFill="1" applyBorder="1"/>
    <xf numFmtId="0" fontId="5" fillId="22" borderId="1" xfId="0" applyFont="1" applyFill="1" applyBorder="1"/>
    <xf numFmtId="0" fontId="5" fillId="6" borderId="1" xfId="0" applyFont="1" applyFill="1" applyBorder="1" applyAlignment="1">
      <alignment horizontal="center"/>
    </xf>
    <xf numFmtId="0" fontId="5" fillId="2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15" borderId="11" xfId="0" applyFont="1" applyFill="1" applyBorder="1"/>
    <xf numFmtId="0" fontId="5" fillId="15" borderId="15" xfId="0" applyFont="1" applyFill="1" applyBorder="1"/>
    <xf numFmtId="0" fontId="5" fillId="5" borderId="1" xfId="0" applyFont="1" applyFill="1" applyBorder="1" applyAlignment="1">
      <alignment wrapText="1"/>
    </xf>
    <xf numFmtId="0" fontId="5" fillId="11" borderId="1" xfId="0" applyFont="1" applyFill="1" applyBorder="1" applyAlignment="1">
      <alignment horizontal="center"/>
    </xf>
    <xf numFmtId="0" fontId="5" fillId="15" borderId="12" xfId="0" applyFont="1" applyFill="1" applyBorder="1"/>
    <xf numFmtId="0" fontId="5" fillId="15" borderId="13" xfId="0" applyFont="1" applyFill="1" applyBorder="1"/>
    <xf numFmtId="0" fontId="5" fillId="15" borderId="14" xfId="0" applyFont="1" applyFill="1" applyBorder="1"/>
    <xf numFmtId="0" fontId="5" fillId="14" borderId="0" xfId="0" applyFont="1" applyFill="1" applyAlignment="1">
      <alignment horizontal="center" vertical="top"/>
    </xf>
    <xf numFmtId="0" fontId="5" fillId="14" borderId="0" xfId="0" applyFont="1" applyFill="1" applyAlignment="1" applyProtection="1">
      <alignment horizontal="left" vertical="top"/>
      <protection locked="0"/>
    </xf>
    <xf numFmtId="0" fontId="8" fillId="16" borderId="2" xfId="0" applyFont="1" applyFill="1" applyBorder="1" applyAlignment="1">
      <alignment horizontal="left" vertical="center"/>
    </xf>
    <xf numFmtId="0" fontId="8" fillId="16" borderId="3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6" borderId="1" xfId="0" applyFont="1" applyFill="1" applyBorder="1"/>
    <xf numFmtId="2" fontId="8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/>
    <xf numFmtId="0" fontId="8" fillId="6" borderId="1" xfId="0" applyFont="1" applyFill="1" applyBorder="1" applyAlignment="1">
      <alignment horizontal="left" vertical="top"/>
    </xf>
    <xf numFmtId="2" fontId="8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7" borderId="0" xfId="0" applyFont="1" applyFill="1"/>
    <xf numFmtId="0" fontId="8" fillId="3" borderId="0" xfId="0" applyFont="1" applyFill="1"/>
    <xf numFmtId="0" fontId="8" fillId="6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2" fontId="8" fillId="7" borderId="0" xfId="0" applyNumberFormat="1" applyFont="1" applyFill="1" applyAlignment="1">
      <alignment horizontal="left"/>
    </xf>
    <xf numFmtId="166" fontId="8" fillId="7" borderId="0" xfId="0" applyNumberFormat="1" applyFont="1" applyFill="1" applyAlignment="1">
      <alignment horizontal="left"/>
    </xf>
    <xf numFmtId="1" fontId="8" fillId="7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166" fontId="8" fillId="7" borderId="0" xfId="0" applyNumberFormat="1" applyFont="1" applyFill="1"/>
    <xf numFmtId="0" fontId="8" fillId="6" borderId="0" xfId="0" applyFont="1" applyFill="1" applyAlignment="1">
      <alignment vertical="center"/>
    </xf>
    <xf numFmtId="0" fontId="8" fillId="6" borderId="0" xfId="0" applyFont="1" applyFill="1"/>
    <xf numFmtId="0" fontId="8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2" borderId="0" xfId="0" applyFont="1" applyFill="1"/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8" fillId="6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8" fillId="21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18" borderId="1" xfId="0" applyFont="1" applyFill="1" applyBorder="1"/>
    <xf numFmtId="0" fontId="8" fillId="18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left" vertical="center"/>
    </xf>
    <xf numFmtId="0" fontId="25" fillId="6" borderId="1" xfId="0" applyFont="1" applyFill="1" applyBorder="1"/>
    <xf numFmtId="0" fontId="25" fillId="0" borderId="1" xfId="0" applyFont="1" applyBorder="1" applyAlignment="1">
      <alignment horizontal="center"/>
    </xf>
    <xf numFmtId="0" fontId="26" fillId="6" borderId="1" xfId="0" applyFont="1" applyFill="1" applyBorder="1"/>
    <xf numFmtId="0" fontId="26" fillId="0" borderId="1" xfId="0" applyFont="1" applyBorder="1" applyAlignment="1">
      <alignment horizontal="center"/>
    </xf>
    <xf numFmtId="2" fontId="26" fillId="0" borderId="1" xfId="0" applyNumberFormat="1" applyFont="1" applyBorder="1" applyAlignment="1">
      <alignment horizontal="center" vertical="center"/>
    </xf>
    <xf numFmtId="0" fontId="8" fillId="14" borderId="0" xfId="0" applyFont="1" applyFill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/>
    </xf>
    <xf numFmtId="2" fontId="8" fillId="19" borderId="1" xfId="0" applyNumberFormat="1" applyFont="1" applyFill="1" applyBorder="1" applyAlignment="1">
      <alignment horizontal="center" vertical="center"/>
    </xf>
    <xf numFmtId="0" fontId="9" fillId="14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8" fillId="11" borderId="5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left" vertical="center" indent="1"/>
    </xf>
    <xf numFmtId="2" fontId="8" fillId="7" borderId="0" xfId="0" applyNumberFormat="1" applyFont="1" applyFill="1" applyAlignment="1">
      <alignment horizontal="center"/>
    </xf>
    <xf numFmtId="0" fontId="5" fillId="11" borderId="1" xfId="0" applyFont="1" applyFill="1" applyBorder="1" applyAlignment="1">
      <alignment horizontal="right" vertical="top"/>
    </xf>
    <xf numFmtId="166" fontId="5" fillId="11" borderId="1" xfId="0" applyNumberFormat="1" applyFont="1" applyFill="1" applyBorder="1" applyAlignment="1">
      <alignment horizontal="right" vertical="top"/>
    </xf>
    <xf numFmtId="2" fontId="5" fillId="11" borderId="1" xfId="0" applyNumberFormat="1" applyFont="1" applyFill="1" applyBorder="1" applyAlignment="1">
      <alignment horizontal="right" vertical="top"/>
    </xf>
    <xf numFmtId="0" fontId="5" fillId="15" borderId="1" xfId="0" applyFont="1" applyFill="1" applyBorder="1" applyAlignment="1" applyProtection="1">
      <alignment horizontal="right" vertical="top"/>
      <protection locked="0"/>
    </xf>
    <xf numFmtId="0" fontId="5" fillId="14" borderId="0" xfId="0" applyFont="1" applyFill="1" applyAlignment="1">
      <alignment horizontal="right" vertical="top"/>
    </xf>
    <xf numFmtId="0" fontId="5" fillId="0" borderId="1" xfId="0" applyFont="1" applyBorder="1" applyAlignment="1">
      <alignment horizontal="center" vertical="top"/>
    </xf>
    <xf numFmtId="0" fontId="5" fillId="5" borderId="5" xfId="0" applyFont="1" applyFill="1" applyBorder="1" applyAlignment="1">
      <alignment horizontal="center" vertical="top"/>
    </xf>
    <xf numFmtId="0" fontId="27" fillId="14" borderId="0" xfId="0" applyFont="1" applyFill="1" applyAlignment="1">
      <alignment horizontal="left" vertical="top"/>
    </xf>
    <xf numFmtId="2" fontId="5" fillId="11" borderId="1" xfId="0" applyNumberFormat="1" applyFont="1" applyFill="1" applyBorder="1" applyAlignment="1">
      <alignment horizontal="right" vertical="top" wrapText="1"/>
    </xf>
    <xf numFmtId="166" fontId="5" fillId="14" borderId="0" xfId="0" applyNumberFormat="1" applyFont="1" applyFill="1" applyAlignment="1">
      <alignment horizontal="left" vertical="top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left" indent="1"/>
    </xf>
    <xf numFmtId="0" fontId="3" fillId="23" borderId="1" xfId="0" applyFont="1" applyFill="1" applyBorder="1" applyAlignment="1">
      <alignment horizontal="left" indent="1"/>
    </xf>
    <xf numFmtId="0" fontId="3" fillId="24" borderId="1" xfId="0" applyFont="1" applyFill="1" applyBorder="1" applyAlignment="1">
      <alignment horizontal="left" indent="1"/>
    </xf>
    <xf numFmtId="0" fontId="5" fillId="16" borderId="1" xfId="0" applyFont="1" applyFill="1" applyBorder="1" applyAlignment="1">
      <alignment horizontal="right"/>
    </xf>
    <xf numFmtId="0" fontId="11" fillId="14" borderId="0" xfId="0" applyFont="1" applyFill="1" applyAlignment="1">
      <alignment horizontal="left" vertical="center"/>
    </xf>
    <xf numFmtId="0" fontId="6" fillId="1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>
      <alignment horizontal="center" wrapText="1"/>
    </xf>
    <xf numFmtId="166" fontId="8" fillId="19" borderId="1" xfId="0" applyNumberFormat="1" applyFont="1" applyFill="1" applyBorder="1" applyAlignment="1">
      <alignment horizontal="center" vertical="center"/>
    </xf>
    <xf numFmtId="166" fontId="10" fillId="11" borderId="1" xfId="0" applyNumberFormat="1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165" fontId="5" fillId="15" borderId="1" xfId="0" applyNumberFormat="1" applyFont="1" applyFill="1" applyBorder="1" applyProtection="1">
      <protection locked="0"/>
    </xf>
    <xf numFmtId="166" fontId="5" fillId="11" borderId="1" xfId="0" applyNumberFormat="1" applyFont="1" applyFill="1" applyBorder="1" applyProtection="1">
      <protection locked="0"/>
    </xf>
    <xf numFmtId="0" fontId="5" fillId="11" borderId="5" xfId="0" applyFont="1" applyFill="1" applyBorder="1" applyAlignment="1">
      <alignment horizontal="left" vertical="top"/>
    </xf>
    <xf numFmtId="0" fontId="5" fillId="11" borderId="7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left" vertical="top" wrapText="1"/>
    </xf>
    <xf numFmtId="0" fontId="5" fillId="15" borderId="0" xfId="0" applyFont="1" applyFill="1" applyAlignment="1">
      <alignment horizontal="center" vertical="top"/>
    </xf>
    <xf numFmtId="0" fontId="5" fillId="15" borderId="0" xfId="0" applyFont="1" applyFill="1" applyAlignment="1">
      <alignment horizontal="right" vertical="top"/>
    </xf>
    <xf numFmtId="0" fontId="5" fillId="15" borderId="0" xfId="0" applyFont="1" applyFill="1" applyAlignment="1">
      <alignment horizontal="left" vertical="top"/>
    </xf>
    <xf numFmtId="166" fontId="5" fillId="15" borderId="0" xfId="0" applyNumberFormat="1" applyFont="1" applyFill="1" applyAlignment="1">
      <alignment horizontal="left" vertical="top"/>
    </xf>
    <xf numFmtId="0" fontId="33" fillId="15" borderId="0" xfId="0" applyFont="1" applyFill="1" applyAlignment="1">
      <alignment horizontal="left" vertical="top"/>
    </xf>
    <xf numFmtId="0" fontId="5" fillId="15" borderId="7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left" vertical="center"/>
    </xf>
    <xf numFmtId="0" fontId="5" fillId="11" borderId="14" xfId="0" applyFont="1" applyFill="1" applyBorder="1" applyAlignment="1">
      <alignment horizontal="left" vertical="top"/>
    </xf>
    <xf numFmtId="0" fontId="5" fillId="11" borderId="6" xfId="0" applyFont="1" applyFill="1" applyBorder="1" applyAlignment="1">
      <alignment horizontal="left" vertical="top"/>
    </xf>
    <xf numFmtId="0" fontId="5" fillId="11" borderId="7" xfId="0" applyFont="1" applyFill="1" applyBorder="1" applyAlignment="1">
      <alignment horizontal="center" vertical="center" wrapText="1"/>
    </xf>
    <xf numFmtId="2" fontId="5" fillId="11" borderId="7" xfId="0" applyNumberFormat="1" applyFont="1" applyFill="1" applyBorder="1" applyAlignment="1">
      <alignment horizontal="right" vertical="top"/>
    </xf>
    <xf numFmtId="0" fontId="8" fillId="16" borderId="3" xfId="0" applyFont="1" applyFill="1" applyBorder="1" applyAlignment="1">
      <alignment vertical="center"/>
    </xf>
    <xf numFmtId="0" fontId="38" fillId="15" borderId="2" xfId="0" applyFont="1" applyFill="1" applyBorder="1" applyAlignment="1">
      <alignment horizontal="left" vertical="center"/>
    </xf>
    <xf numFmtId="0" fontId="32" fillId="15" borderId="5" xfId="0" applyFont="1" applyFill="1" applyBorder="1" applyAlignment="1">
      <alignment horizontal="left" vertical="center"/>
    </xf>
    <xf numFmtId="0" fontId="32" fillId="15" borderId="6" xfId="0" applyFont="1" applyFill="1" applyBorder="1" applyAlignment="1">
      <alignment horizontal="left" vertical="center"/>
    </xf>
    <xf numFmtId="0" fontId="38" fillId="15" borderId="6" xfId="0" applyFont="1" applyFill="1" applyBorder="1" applyAlignment="1" applyProtection="1">
      <alignment horizontal="center" vertical="center"/>
      <protection locked="0"/>
    </xf>
    <xf numFmtId="0" fontId="38" fillId="15" borderId="7" xfId="0" applyFont="1" applyFill="1" applyBorder="1" applyAlignment="1">
      <alignment horizontal="left" vertical="center"/>
    </xf>
    <xf numFmtId="0" fontId="38" fillId="15" borderId="0" xfId="0" applyFont="1" applyFill="1" applyAlignment="1">
      <alignment horizontal="left" vertical="center"/>
    </xf>
    <xf numFmtId="0" fontId="25" fillId="6" borderId="1" xfId="0" applyFont="1" applyFill="1" applyBorder="1" applyAlignment="1">
      <alignment horizontal="left" indent="1"/>
    </xf>
    <xf numFmtId="0" fontId="37" fillId="0" borderId="0" xfId="0" applyFont="1" applyAlignment="1">
      <alignment vertical="top" wrapText="1"/>
    </xf>
    <xf numFmtId="0" fontId="24" fillId="11" borderId="7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0" fontId="7" fillId="20" borderId="4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167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top"/>
    </xf>
    <xf numFmtId="0" fontId="25" fillId="11" borderId="2" xfId="0" applyFont="1" applyFill="1" applyBorder="1" applyAlignment="1">
      <alignment horizontal="left"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14" borderId="1" xfId="0" applyFont="1" applyFill="1" applyBorder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25" fillId="11" borderId="4" xfId="0" applyFont="1" applyFill="1" applyBorder="1" applyAlignment="1">
      <alignment horizontal="left" vertical="center"/>
    </xf>
    <xf numFmtId="0" fontId="25" fillId="11" borderId="3" xfId="0" applyFont="1" applyFill="1" applyBorder="1" applyAlignment="1">
      <alignment horizontal="left" vertical="center"/>
    </xf>
    <xf numFmtId="0" fontId="39" fillId="11" borderId="7" xfId="0" applyFont="1" applyFill="1" applyBorder="1" applyAlignment="1">
      <alignment horizontal="left" vertical="center" indent="1"/>
    </xf>
    <xf numFmtId="0" fontId="8" fillId="0" borderId="0" xfId="0" applyFont="1" applyAlignment="1">
      <alignment vertical="top" wrapText="1"/>
    </xf>
    <xf numFmtId="0" fontId="35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horizontal="left" vertical="top" wrapText="1"/>
    </xf>
    <xf numFmtId="0" fontId="8" fillId="16" borderId="0" xfId="0" applyFont="1" applyFill="1" applyAlignment="1">
      <alignment vertical="top" wrapText="1"/>
    </xf>
    <xf numFmtId="0" fontId="8" fillId="17" borderId="0" xfId="0" applyFont="1" applyFill="1" applyAlignment="1">
      <alignment vertical="top" wrapText="1"/>
    </xf>
    <xf numFmtId="0" fontId="35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42" fillId="14" borderId="0" xfId="0" applyFont="1" applyFill="1" applyAlignment="1">
      <alignment horizontal="left" vertical="center"/>
    </xf>
    <xf numFmtId="0" fontId="41" fillId="0" borderId="1" xfId="0" applyFont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8" fillId="11" borderId="7" xfId="0" applyFont="1" applyFill="1" applyBorder="1" applyAlignment="1">
      <alignment vertical="top" wrapText="1"/>
    </xf>
    <xf numFmtId="0" fontId="8" fillId="20" borderId="1" xfId="0" applyFont="1" applyFill="1" applyBorder="1" applyAlignment="1">
      <alignment horizontal="left" vertical="top" wrapText="1"/>
    </xf>
    <xf numFmtId="0" fontId="8" fillId="17" borderId="1" xfId="0" applyFont="1" applyFill="1" applyBorder="1" applyAlignment="1" applyProtection="1">
      <alignment horizontal="center" vertical="top" wrapText="1"/>
      <protection locked="0"/>
    </xf>
    <xf numFmtId="0" fontId="8" fillId="16" borderId="1" xfId="0" applyFont="1" applyFill="1" applyBorder="1" applyAlignment="1">
      <alignment vertical="top" wrapText="1"/>
    </xf>
    <xf numFmtId="1" fontId="8" fillId="19" borderId="1" xfId="0" applyNumberFormat="1" applyFont="1" applyFill="1" applyBorder="1" applyAlignment="1">
      <alignment horizontal="center" vertical="top" wrapText="1"/>
    </xf>
    <xf numFmtId="0" fontId="8" fillId="22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8" fillId="23" borderId="1" xfId="0" applyFont="1" applyFill="1" applyBorder="1" applyAlignment="1">
      <alignment vertical="top" wrapText="1"/>
    </xf>
    <xf numFmtId="0" fontId="8" fillId="2" borderId="7" xfId="0" applyFont="1" applyFill="1" applyBorder="1" applyAlignment="1">
      <alignment vertical="top" wrapText="1"/>
    </xf>
    <xf numFmtId="0" fontId="8" fillId="24" borderId="1" xfId="0" applyFont="1" applyFill="1" applyBorder="1" applyAlignment="1">
      <alignment vertical="top" wrapText="1"/>
    </xf>
    <xf numFmtId="0" fontId="8" fillId="4" borderId="7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36" fillId="0" borderId="0" xfId="0" applyFont="1" applyAlignment="1">
      <alignment vertical="top" wrapText="1"/>
    </xf>
    <xf numFmtId="0" fontId="43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2"/>
    </xf>
    <xf numFmtId="0" fontId="43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11" fillId="14" borderId="0" xfId="0" applyFont="1" applyFill="1" applyAlignment="1">
      <alignment vertical="top"/>
    </xf>
    <xf numFmtId="0" fontId="6" fillId="0" borderId="1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46" fillId="0" borderId="0" xfId="1" applyFont="1" applyAlignment="1">
      <alignment vertical="top" wrapText="1"/>
    </xf>
    <xf numFmtId="0" fontId="8" fillId="26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8" fillId="11" borderId="0" xfId="0" applyFont="1" applyFill="1" applyAlignment="1">
      <alignment vertical="top" wrapText="1"/>
    </xf>
    <xf numFmtId="0" fontId="48" fillId="0" borderId="0" xfId="0" applyFont="1" applyAlignment="1">
      <alignment horizontal="left" vertical="top" wrapText="1"/>
    </xf>
    <xf numFmtId="0" fontId="48" fillId="0" borderId="0" xfId="0" applyFont="1" applyAlignment="1">
      <alignment vertical="top" wrapText="1"/>
    </xf>
    <xf numFmtId="0" fontId="9" fillId="16" borderId="0" xfId="0" applyFont="1" applyFill="1" applyAlignment="1">
      <alignment vertical="top" wrapText="1"/>
    </xf>
    <xf numFmtId="0" fontId="35" fillId="25" borderId="0" xfId="0" applyFont="1" applyFill="1" applyAlignment="1">
      <alignment vertical="top" wrapText="1"/>
    </xf>
    <xf numFmtId="0" fontId="26" fillId="0" borderId="0" xfId="0" applyFont="1" applyAlignment="1">
      <alignment vertical="top" wrapText="1"/>
    </xf>
    <xf numFmtId="0" fontId="49" fillId="14" borderId="0" xfId="0" applyFont="1" applyFill="1" applyAlignment="1">
      <alignment vertical="top"/>
    </xf>
    <xf numFmtId="0" fontId="50" fillId="14" borderId="0" xfId="0" applyFont="1" applyFill="1" applyAlignment="1">
      <alignment horizontal="left" vertical="top"/>
    </xf>
    <xf numFmtId="0" fontId="45" fillId="0" borderId="0" xfId="1" applyFont="1" applyAlignment="1">
      <alignment horizontal="left" vertical="top" wrapText="1" indent="1"/>
    </xf>
    <xf numFmtId="0" fontId="51" fillId="14" borderId="0" xfId="0" applyFont="1" applyFill="1" applyAlignment="1">
      <alignment horizontal="left" vertical="top"/>
    </xf>
    <xf numFmtId="2" fontId="5" fillId="11" borderId="1" xfId="0" applyNumberFormat="1" applyFont="1" applyFill="1" applyBorder="1" applyAlignment="1">
      <alignment vertical="top"/>
    </xf>
    <xf numFmtId="2" fontId="6" fillId="19" borderId="1" xfId="0" applyNumberFormat="1" applyFont="1" applyFill="1" applyBorder="1" applyAlignment="1">
      <alignment horizontal="right" vertical="center" wrapText="1"/>
    </xf>
    <xf numFmtId="0" fontId="52" fillId="14" borderId="0" xfId="0" applyFont="1" applyFill="1"/>
    <xf numFmtId="2" fontId="8" fillId="13" borderId="0" xfId="0" applyNumberFormat="1" applyFont="1" applyFill="1" applyAlignment="1">
      <alignment horizontal="left"/>
    </xf>
    <xf numFmtId="166" fontId="8" fillId="13" borderId="0" xfId="0" applyNumberFormat="1" applyFont="1" applyFill="1" applyAlignment="1">
      <alignment horizontal="left"/>
    </xf>
    <xf numFmtId="1" fontId="8" fillId="13" borderId="0" xfId="0" applyNumberFormat="1" applyFont="1" applyFill="1" applyAlignment="1">
      <alignment horizontal="left"/>
    </xf>
    <xf numFmtId="166" fontId="8" fillId="13" borderId="0" xfId="0" applyNumberFormat="1" applyFont="1" applyFill="1"/>
    <xf numFmtId="0" fontId="53" fillId="14" borderId="0" xfId="0" applyFont="1" applyFill="1" applyAlignment="1">
      <alignment horizontal="left" vertical="center"/>
    </xf>
    <xf numFmtId="0" fontId="8" fillId="11" borderId="2" xfId="0" applyFont="1" applyFill="1" applyBorder="1" applyAlignment="1">
      <alignment vertical="center"/>
    </xf>
    <xf numFmtId="0" fontId="5" fillId="15" borderId="0" xfId="0" applyFont="1" applyFill="1" applyAlignment="1">
      <alignment horizontal="right" vertical="center"/>
    </xf>
    <xf numFmtId="0" fontId="5" fillId="15" borderId="0" xfId="0" applyFont="1" applyFill="1" applyAlignment="1">
      <alignment horizontal="left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 wrapText="1"/>
    </xf>
    <xf numFmtId="0" fontId="19" fillId="11" borderId="17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 applyProtection="1">
      <alignment horizontal="left" vertical="top"/>
      <protection locked="0"/>
    </xf>
    <xf numFmtId="0" fontId="5" fillId="0" borderId="16" xfId="0" applyFont="1" applyBorder="1" applyAlignment="1">
      <alignment horizontal="center" vertical="top"/>
    </xf>
    <xf numFmtId="0" fontId="5" fillId="15" borderId="16" xfId="0" applyFont="1" applyFill="1" applyBorder="1" applyAlignment="1" applyProtection="1">
      <alignment horizontal="right" vertical="top"/>
      <protection locked="0"/>
    </xf>
    <xf numFmtId="2" fontId="5" fillId="11" borderId="16" xfId="0" applyNumberFormat="1" applyFont="1" applyFill="1" applyBorder="1" applyAlignment="1">
      <alignment horizontal="right" vertical="top"/>
    </xf>
    <xf numFmtId="0" fontId="5" fillId="15" borderId="16" xfId="0" applyFont="1" applyFill="1" applyBorder="1" applyAlignment="1" applyProtection="1">
      <alignment horizontal="center" vertical="top"/>
      <protection locked="0"/>
    </xf>
    <xf numFmtId="0" fontId="54" fillId="0" borderId="0" xfId="0" applyFont="1" applyAlignment="1">
      <alignment vertical="top" wrapText="1"/>
    </xf>
    <xf numFmtId="0" fontId="55" fillId="15" borderId="1" xfId="0" applyFont="1" applyFill="1" applyBorder="1" applyAlignment="1" applyProtection="1">
      <alignment horizontal="left" vertical="top"/>
      <protection locked="0"/>
    </xf>
    <xf numFmtId="0" fontId="56" fillId="14" borderId="0" xfId="0" applyFont="1" applyFill="1" applyAlignment="1">
      <alignment horizontal="left" vertical="center"/>
    </xf>
    <xf numFmtId="0" fontId="57" fillId="14" borderId="0" xfId="0" applyFont="1" applyFill="1" applyAlignment="1">
      <alignment horizontal="left" vertical="center"/>
    </xf>
    <xf numFmtId="0" fontId="58" fillId="14" borderId="0" xfId="0" applyFont="1" applyFill="1" applyAlignment="1">
      <alignment horizontal="left" vertical="center"/>
    </xf>
    <xf numFmtId="0" fontId="59" fillId="14" borderId="0" xfId="0" applyFont="1" applyFill="1" applyAlignment="1">
      <alignment horizontal="left" vertical="center"/>
    </xf>
    <xf numFmtId="0" fontId="8" fillId="12" borderId="0" xfId="0" applyFont="1" applyFill="1" applyAlignment="1">
      <alignment vertical="top" wrapText="1"/>
    </xf>
    <xf numFmtId="0" fontId="61" fillId="0" borderId="0" xfId="0" applyFont="1" applyProtection="1">
      <protection locked="0"/>
    </xf>
    <xf numFmtId="0" fontId="61" fillId="9" borderId="0" xfId="0" applyFont="1" applyFill="1" applyProtection="1">
      <protection locked="0"/>
    </xf>
    <xf numFmtId="0" fontId="61" fillId="0" borderId="0" xfId="0" applyFont="1" applyAlignment="1" applyProtection="1">
      <alignment horizontal="right"/>
      <protection locked="0"/>
    </xf>
    <xf numFmtId="1" fontId="61" fillId="0" borderId="20" xfId="0" applyNumberFormat="1" applyFont="1" applyBorder="1" applyAlignment="1">
      <alignment horizontal="right" vertical="center"/>
    </xf>
    <xf numFmtId="0" fontId="62" fillId="4" borderId="21" xfId="0" applyFont="1" applyFill="1" applyBorder="1" applyProtection="1">
      <protection locked="0"/>
    </xf>
    <xf numFmtId="0" fontId="63" fillId="0" borderId="20" xfId="0" applyFont="1" applyBorder="1" applyAlignment="1">
      <alignment horizontal="right"/>
    </xf>
    <xf numFmtId="0" fontId="64" fillId="0" borderId="20" xfId="0" applyFont="1" applyBorder="1"/>
    <xf numFmtId="0" fontId="62" fillId="4" borderId="22" xfId="0" applyFont="1" applyFill="1" applyBorder="1" applyProtection="1">
      <protection locked="0"/>
    </xf>
    <xf numFmtId="0" fontId="64" fillId="0" borderId="21" xfId="0" applyFont="1" applyBorder="1"/>
    <xf numFmtId="0" fontId="64" fillId="0" borderId="0" xfId="0" applyFont="1"/>
    <xf numFmtId="0" fontId="65" fillId="0" borderId="0" xfId="0" applyFont="1"/>
    <xf numFmtId="0" fontId="63" fillId="0" borderId="0" xfId="0" applyFont="1"/>
    <xf numFmtId="0" fontId="66" fillId="0" borderId="0" xfId="0" applyFont="1"/>
    <xf numFmtId="0" fontId="61" fillId="7" borderId="0" xfId="0" applyFont="1" applyFill="1"/>
    <xf numFmtId="2" fontId="67" fillId="7" borderId="0" xfId="0" applyNumberFormat="1" applyFont="1" applyFill="1"/>
    <xf numFmtId="0" fontId="61" fillId="0" borderId="0" xfId="0" applyFont="1"/>
    <xf numFmtId="0" fontId="61" fillId="2" borderId="0" xfId="0" applyFont="1" applyFill="1" applyProtection="1">
      <protection locked="0"/>
    </xf>
    <xf numFmtId="1" fontId="61" fillId="0" borderId="0" xfId="0" applyNumberFormat="1" applyFont="1" applyAlignment="1" applyProtection="1">
      <alignment horizontal="center" vertical="center"/>
      <protection locked="0"/>
    </xf>
    <xf numFmtId="2" fontId="67" fillId="0" borderId="0" xfId="0" applyNumberFormat="1" applyFont="1"/>
    <xf numFmtId="0" fontId="61" fillId="0" borderId="4" xfId="0" applyFont="1" applyBorder="1" applyProtection="1">
      <protection locked="0"/>
    </xf>
    <xf numFmtId="0" fontId="61" fillId="0" borderId="4" xfId="0" applyFont="1" applyBorder="1" applyAlignment="1" applyProtection="1">
      <alignment horizontal="right"/>
      <protection locked="0"/>
    </xf>
    <xf numFmtId="0" fontId="61" fillId="27" borderId="0" xfId="0" applyFont="1" applyFill="1"/>
    <xf numFmtId="0" fontId="64" fillId="27" borderId="1" xfId="0" applyFont="1" applyFill="1" applyBorder="1" applyAlignment="1">
      <alignment horizontal="center"/>
    </xf>
    <xf numFmtId="0" fontId="65" fillId="27" borderId="1" xfId="0" applyFont="1" applyFill="1" applyBorder="1" applyAlignment="1">
      <alignment horizontal="center"/>
    </xf>
    <xf numFmtId="0" fontId="63" fillId="27" borderId="1" xfId="0" applyFont="1" applyFill="1" applyBorder="1" applyAlignment="1">
      <alignment horizontal="center" vertical="center"/>
    </xf>
    <xf numFmtId="0" fontId="66" fillId="27" borderId="1" xfId="0" applyFont="1" applyFill="1" applyBorder="1" applyAlignment="1">
      <alignment horizontal="center"/>
    </xf>
    <xf numFmtId="0" fontId="68" fillId="27" borderId="1" xfId="0" applyFont="1" applyFill="1" applyBorder="1" applyAlignment="1">
      <alignment horizontal="center" vertical="center"/>
    </xf>
    <xf numFmtId="0" fontId="67" fillId="27" borderId="1" xfId="0" applyFont="1" applyFill="1" applyBorder="1" applyAlignment="1">
      <alignment horizontal="center" vertical="center"/>
    </xf>
    <xf numFmtId="0" fontId="61" fillId="0" borderId="1" xfId="0" applyFont="1" applyBorder="1" applyAlignment="1" applyProtection="1">
      <alignment vertical="top"/>
      <protection locked="0"/>
    </xf>
    <xf numFmtId="0" fontId="61" fillId="4" borderId="1" xfId="0" applyFont="1" applyFill="1" applyBorder="1" applyAlignment="1" applyProtection="1">
      <alignment vertical="top"/>
      <protection locked="0"/>
    </xf>
    <xf numFmtId="0" fontId="68" fillId="4" borderId="1" xfId="0" applyFont="1" applyFill="1" applyBorder="1" applyAlignment="1" applyProtection="1">
      <alignment horizontal="center" vertical="top"/>
      <protection locked="0"/>
    </xf>
    <xf numFmtId="0" fontId="71" fillId="4" borderId="1" xfId="0" applyFont="1" applyFill="1" applyBorder="1" applyAlignment="1" applyProtection="1">
      <alignment horizontal="center" vertical="top"/>
      <protection locked="0"/>
    </xf>
    <xf numFmtId="1" fontId="61" fillId="4" borderId="1" xfId="0" applyNumberFormat="1" applyFont="1" applyFill="1" applyBorder="1" applyAlignment="1" applyProtection="1">
      <alignment horizontal="center" vertical="top"/>
      <protection locked="0"/>
    </xf>
    <xf numFmtId="2" fontId="61" fillId="4" borderId="1" xfId="0" applyNumberFormat="1" applyFont="1" applyFill="1" applyBorder="1" applyAlignment="1" applyProtection="1">
      <alignment horizontal="center" vertical="top"/>
      <protection locked="0"/>
    </xf>
    <xf numFmtId="1" fontId="61" fillId="4" borderId="1" xfId="0" applyNumberFormat="1" applyFont="1" applyFill="1" applyBorder="1" applyAlignment="1" applyProtection="1">
      <alignment horizontal="center" vertical="top" wrapText="1"/>
      <protection locked="0"/>
    </xf>
    <xf numFmtId="0" fontId="68" fillId="27" borderId="1" xfId="0" applyFont="1" applyFill="1" applyBorder="1" applyAlignment="1">
      <alignment horizontal="center" vertical="top"/>
    </xf>
    <xf numFmtId="0" fontId="64" fillId="27" borderId="1" xfId="0" applyFont="1" applyFill="1" applyBorder="1" applyAlignment="1">
      <alignment horizontal="center" vertical="top" wrapText="1"/>
    </xf>
    <xf numFmtId="0" fontId="65" fillId="27" borderId="1" xfId="0" applyFont="1" applyFill="1" applyBorder="1" applyAlignment="1">
      <alignment horizontal="center" vertical="top" wrapText="1"/>
    </xf>
    <xf numFmtId="0" fontId="63" fillId="27" borderId="1" xfId="0" applyFont="1" applyFill="1" applyBorder="1" applyAlignment="1">
      <alignment horizontal="center" vertical="top" wrapText="1"/>
    </xf>
    <xf numFmtId="0" fontId="66" fillId="27" borderId="1" xfId="0" applyFont="1" applyFill="1" applyBorder="1" applyAlignment="1">
      <alignment horizontal="center" vertical="top" wrapText="1"/>
    </xf>
    <xf numFmtId="0" fontId="61" fillId="27" borderId="1" xfId="0" applyFont="1" applyFill="1" applyBorder="1" applyAlignment="1">
      <alignment vertical="top" wrapText="1"/>
    </xf>
    <xf numFmtId="0" fontId="67" fillId="27" borderId="1" xfId="0" applyFont="1" applyFill="1" applyBorder="1" applyAlignment="1">
      <alignment vertical="top" wrapText="1"/>
    </xf>
    <xf numFmtId="0" fontId="61" fillId="0" borderId="0" xfId="0" applyFont="1" applyAlignment="1">
      <alignment vertical="top"/>
    </xf>
    <xf numFmtId="0" fontId="61" fillId="0" borderId="1" xfId="0" applyFont="1" applyBorder="1" applyProtection="1">
      <protection locked="0"/>
    </xf>
    <xf numFmtId="0" fontId="61" fillId="4" borderId="1" xfId="0" applyFont="1" applyFill="1" applyBorder="1" applyProtection="1">
      <protection locked="0"/>
    </xf>
    <xf numFmtId="0" fontId="61" fillId="4" borderId="1" xfId="0" applyFont="1" applyFill="1" applyBorder="1" applyAlignment="1" applyProtection="1">
      <alignment horizontal="right"/>
      <protection locked="0"/>
    </xf>
    <xf numFmtId="1" fontId="61" fillId="0" borderId="1" xfId="0" applyNumberFormat="1" applyFont="1" applyBorder="1" applyAlignment="1" applyProtection="1">
      <alignment horizontal="center" vertical="center"/>
      <protection locked="0"/>
    </xf>
    <xf numFmtId="2" fontId="61" fillId="0" borderId="1" xfId="0" applyNumberFormat="1" applyFont="1" applyBorder="1" applyAlignment="1" applyProtection="1">
      <alignment horizontal="center" vertical="center"/>
      <protection locked="0"/>
    </xf>
    <xf numFmtId="165" fontId="61" fillId="27" borderId="1" xfId="0" applyNumberFormat="1" applyFont="1" applyFill="1" applyBorder="1"/>
    <xf numFmtId="165" fontId="64" fillId="27" borderId="1" xfId="0" applyNumberFormat="1" applyFont="1" applyFill="1" applyBorder="1"/>
    <xf numFmtId="165" fontId="64" fillId="27" borderId="1" xfId="0" applyNumberFormat="1" applyFont="1" applyFill="1" applyBorder="1" applyAlignment="1">
      <alignment horizontal="right"/>
    </xf>
    <xf numFmtId="165" fontId="65" fillId="27" borderId="1" xfId="0" applyNumberFormat="1" applyFont="1" applyFill="1" applyBorder="1"/>
    <xf numFmtId="165" fontId="63" fillId="27" borderId="1" xfId="0" applyNumberFormat="1" applyFont="1" applyFill="1" applyBorder="1"/>
    <xf numFmtId="165" fontId="66" fillId="27" borderId="1" xfId="0" applyNumberFormat="1" applyFont="1" applyFill="1" applyBorder="1"/>
    <xf numFmtId="2" fontId="67" fillId="27" borderId="1" xfId="0" applyNumberFormat="1" applyFont="1" applyFill="1" applyBorder="1" applyAlignment="1">
      <alignment horizontal="right"/>
    </xf>
    <xf numFmtId="49" fontId="61" fillId="0" borderId="1" xfId="0" applyNumberFormat="1" applyFont="1" applyBorder="1" applyAlignment="1" applyProtection="1">
      <alignment horizontal="center"/>
      <protection locked="0"/>
    </xf>
    <xf numFmtId="49" fontId="61" fillId="0" borderId="1" xfId="0" applyNumberFormat="1" applyFont="1" applyBorder="1" applyProtection="1">
      <protection locked="0"/>
    </xf>
    <xf numFmtId="165" fontId="61" fillId="4" borderId="1" xfId="0" applyNumberFormat="1" applyFont="1" applyFill="1" applyBorder="1" applyAlignment="1" applyProtection="1">
      <alignment horizontal="right"/>
      <protection locked="0"/>
    </xf>
    <xf numFmtId="49" fontId="61" fillId="28" borderId="1" xfId="0" applyNumberFormat="1" applyFont="1" applyFill="1" applyBorder="1" applyAlignment="1" applyProtection="1">
      <alignment horizontal="center"/>
      <protection locked="0"/>
    </xf>
    <xf numFmtId="49" fontId="61" fillId="28" borderId="1" xfId="0" applyNumberFormat="1" applyFont="1" applyFill="1" applyBorder="1" applyProtection="1">
      <protection locked="0"/>
    </xf>
    <xf numFmtId="49" fontId="61" fillId="29" borderId="1" xfId="0" applyNumberFormat="1" applyFont="1" applyFill="1" applyBorder="1" applyAlignment="1" applyProtection="1">
      <alignment horizontal="center"/>
      <protection locked="0"/>
    </xf>
    <xf numFmtId="49" fontId="61" fillId="29" borderId="1" xfId="0" applyNumberFormat="1" applyFont="1" applyFill="1" applyBorder="1" applyProtection="1">
      <protection locked="0"/>
    </xf>
    <xf numFmtId="49" fontId="61" fillId="30" borderId="1" xfId="0" applyNumberFormat="1" applyFont="1" applyFill="1" applyBorder="1" applyAlignment="1" applyProtection="1">
      <alignment horizontal="center"/>
      <protection locked="0"/>
    </xf>
    <xf numFmtId="49" fontId="61" fillId="30" borderId="1" xfId="0" applyNumberFormat="1" applyFont="1" applyFill="1" applyBorder="1" applyProtection="1">
      <protection locked="0"/>
    </xf>
    <xf numFmtId="49" fontId="61" fillId="31" borderId="1" xfId="0" applyNumberFormat="1" applyFont="1" applyFill="1" applyBorder="1" applyAlignment="1" applyProtection="1">
      <alignment horizontal="center"/>
      <protection locked="0"/>
    </xf>
    <xf numFmtId="49" fontId="61" fillId="31" borderId="1" xfId="0" applyNumberFormat="1" applyFont="1" applyFill="1" applyBorder="1" applyProtection="1">
      <protection locked="0"/>
    </xf>
    <xf numFmtId="49" fontId="61" fillId="7" borderId="1" xfId="0" applyNumberFormat="1" applyFont="1" applyFill="1" applyBorder="1" applyAlignment="1" applyProtection="1">
      <alignment horizontal="center"/>
      <protection locked="0"/>
    </xf>
    <xf numFmtId="49" fontId="61" fillId="7" borderId="1" xfId="0" applyNumberFormat="1" applyFont="1" applyFill="1" applyBorder="1" applyProtection="1">
      <protection locked="0"/>
    </xf>
    <xf numFmtId="49" fontId="61" fillId="32" borderId="1" xfId="0" applyNumberFormat="1" applyFont="1" applyFill="1" applyBorder="1" applyAlignment="1" applyProtection="1">
      <alignment horizontal="center"/>
      <protection locked="0"/>
    </xf>
    <xf numFmtId="49" fontId="61" fillId="32" borderId="1" xfId="0" applyNumberFormat="1" applyFont="1" applyFill="1" applyBorder="1" applyProtection="1">
      <protection locked="0"/>
    </xf>
    <xf numFmtId="49" fontId="61" fillId="22" borderId="1" xfId="0" applyNumberFormat="1" applyFont="1" applyFill="1" applyBorder="1" applyAlignment="1" applyProtection="1">
      <alignment horizontal="center"/>
      <protection locked="0"/>
    </xf>
    <xf numFmtId="49" fontId="61" fillId="22" borderId="1" xfId="0" applyNumberFormat="1" applyFont="1" applyFill="1" applyBorder="1" applyProtection="1">
      <protection locked="0"/>
    </xf>
    <xf numFmtId="49" fontId="61" fillId="33" borderId="1" xfId="0" applyNumberFormat="1" applyFont="1" applyFill="1" applyBorder="1" applyAlignment="1" applyProtection="1">
      <alignment horizontal="center"/>
      <protection locked="0"/>
    </xf>
    <xf numFmtId="49" fontId="61" fillId="33" borderId="1" xfId="0" applyNumberFormat="1" applyFont="1" applyFill="1" applyBorder="1" applyProtection="1">
      <protection locked="0"/>
    </xf>
    <xf numFmtId="49" fontId="61" fillId="34" borderId="1" xfId="0" applyNumberFormat="1" applyFont="1" applyFill="1" applyBorder="1" applyAlignment="1" applyProtection="1">
      <alignment horizontal="center"/>
      <protection locked="0"/>
    </xf>
    <xf numFmtId="49" fontId="61" fillId="34" borderId="1" xfId="0" applyNumberFormat="1" applyFont="1" applyFill="1" applyBorder="1" applyProtection="1">
      <protection locked="0"/>
    </xf>
    <xf numFmtId="49" fontId="61" fillId="10" borderId="1" xfId="0" applyNumberFormat="1" applyFont="1" applyFill="1" applyBorder="1" applyAlignment="1" applyProtection="1">
      <alignment horizontal="center"/>
      <protection locked="0"/>
    </xf>
    <xf numFmtId="49" fontId="61" fillId="10" borderId="1" xfId="0" applyNumberFormat="1" applyFont="1" applyFill="1" applyBorder="1" applyProtection="1">
      <protection locked="0"/>
    </xf>
    <xf numFmtId="49" fontId="61" fillId="35" borderId="1" xfId="0" applyNumberFormat="1" applyFont="1" applyFill="1" applyBorder="1" applyAlignment="1" applyProtection="1">
      <alignment horizontal="center"/>
      <protection locked="0"/>
    </xf>
    <xf numFmtId="49" fontId="61" fillId="35" borderId="1" xfId="0" applyNumberFormat="1" applyFont="1" applyFill="1" applyBorder="1" applyProtection="1">
      <protection locked="0"/>
    </xf>
    <xf numFmtId="49" fontId="61" fillId="36" borderId="1" xfId="0" applyNumberFormat="1" applyFont="1" applyFill="1" applyBorder="1" applyAlignment="1" applyProtection="1">
      <alignment horizontal="center"/>
      <protection locked="0"/>
    </xf>
    <xf numFmtId="49" fontId="61" fillId="36" borderId="1" xfId="0" applyNumberFormat="1" applyFont="1" applyFill="1" applyBorder="1" applyProtection="1">
      <protection locked="0"/>
    </xf>
    <xf numFmtId="49" fontId="61" fillId="5" borderId="1" xfId="0" applyNumberFormat="1" applyFont="1" applyFill="1" applyBorder="1" applyAlignment="1" applyProtection="1">
      <alignment horizontal="center"/>
      <protection locked="0"/>
    </xf>
    <xf numFmtId="49" fontId="61" fillId="5" borderId="1" xfId="0" applyNumberFormat="1" applyFont="1" applyFill="1" applyBorder="1" applyProtection="1">
      <protection locked="0"/>
    </xf>
    <xf numFmtId="49" fontId="61" fillId="37" borderId="1" xfId="0" applyNumberFormat="1" applyFont="1" applyFill="1" applyBorder="1" applyAlignment="1" applyProtection="1">
      <alignment horizontal="center"/>
      <protection locked="0"/>
    </xf>
    <xf numFmtId="0" fontId="61" fillId="0" borderId="1" xfId="0" applyFont="1" applyBorder="1" applyAlignment="1" applyProtection="1">
      <alignment horizontal="center"/>
      <protection locked="0"/>
    </xf>
    <xf numFmtId="0" fontId="61" fillId="0" borderId="0" xfId="0" applyFont="1" applyAlignment="1">
      <alignment horizontal="right"/>
    </xf>
    <xf numFmtId="1" fontId="61" fillId="0" borderId="0" xfId="0" applyNumberFormat="1" applyFont="1" applyAlignment="1">
      <alignment horizontal="center" vertical="center"/>
    </xf>
    <xf numFmtId="2" fontId="61" fillId="0" borderId="0" xfId="0" applyNumberFormat="1" applyFont="1" applyAlignment="1">
      <alignment horizontal="center" vertical="center"/>
    </xf>
    <xf numFmtId="0" fontId="67" fillId="0" borderId="0" xfId="0" applyFont="1"/>
    <xf numFmtId="0" fontId="0" fillId="0" borderId="0" xfId="0" applyProtection="1">
      <protection locked="0"/>
    </xf>
    <xf numFmtId="0" fontId="61" fillId="27" borderId="0" xfId="0" applyFont="1" applyFill="1" applyProtection="1">
      <protection locked="0"/>
    </xf>
    <xf numFmtId="0" fontId="74" fillId="2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61" fillId="6" borderId="0" xfId="0" applyFont="1" applyFill="1" applyProtection="1">
      <protection locked="0"/>
    </xf>
    <xf numFmtId="168" fontId="61" fillId="27" borderId="0" xfId="2" applyNumberFormat="1" applyFont="1" applyFill="1" applyProtection="1"/>
    <xf numFmtId="168" fontId="61" fillId="27" borderId="0" xfId="2" applyNumberFormat="1" applyFont="1" applyFill="1" applyProtection="1">
      <protection locked="0"/>
    </xf>
    <xf numFmtId="168" fontId="61" fillId="4" borderId="0" xfId="2" applyNumberFormat="1" applyFont="1" applyFill="1" applyProtection="1">
      <protection locked="0"/>
    </xf>
    <xf numFmtId="168" fontId="61" fillId="0" borderId="0" xfId="2" applyNumberFormat="1" applyFont="1" applyProtection="1">
      <protection locked="0"/>
    </xf>
    <xf numFmtId="0" fontId="75" fillId="0" borderId="0" xfId="0" applyFont="1" applyProtection="1">
      <protection locked="0"/>
    </xf>
    <xf numFmtId="0" fontId="76" fillId="6" borderId="20" xfId="0" applyFont="1" applyFill="1" applyBorder="1" applyProtection="1">
      <protection locked="0"/>
    </xf>
    <xf numFmtId="168" fontId="76" fillId="27" borderId="22" xfId="2" applyNumberFormat="1" applyFont="1" applyFill="1" applyBorder="1" applyProtection="1"/>
    <xf numFmtId="168" fontId="76" fillId="27" borderId="21" xfId="2" applyNumberFormat="1" applyFont="1" applyFill="1" applyBorder="1" applyProtection="1"/>
    <xf numFmtId="0" fontId="75" fillId="0" borderId="0" xfId="0" applyFont="1"/>
    <xf numFmtId="0" fontId="77" fillId="0" borderId="0" xfId="0" applyFont="1" applyProtection="1">
      <protection locked="0"/>
    </xf>
    <xf numFmtId="168" fontId="77" fillId="0" borderId="0" xfId="2" applyNumberFormat="1" applyFont="1" applyProtection="1">
      <protection locked="0"/>
    </xf>
    <xf numFmtId="0" fontId="77" fillId="0" borderId="0" xfId="0" applyFont="1"/>
    <xf numFmtId="0" fontId="77" fillId="0" borderId="0" xfId="0" applyFont="1" applyAlignment="1" applyProtection="1">
      <alignment horizontal="left" vertical="center" wrapText="1"/>
      <protection locked="0"/>
    </xf>
    <xf numFmtId="169" fontId="77" fillId="27" borderId="0" xfId="2" applyNumberFormat="1" applyFont="1" applyFill="1" applyProtection="1"/>
    <xf numFmtId="170" fontId="77" fillId="27" borderId="0" xfId="2" applyNumberFormat="1" applyFont="1" applyFill="1" applyProtection="1"/>
    <xf numFmtId="170" fontId="61" fillId="27" borderId="0" xfId="2" applyNumberFormat="1" applyFont="1" applyFill="1" applyProtection="1"/>
    <xf numFmtId="0" fontId="74" fillId="2" borderId="20" xfId="0" applyFont="1" applyFill="1" applyBorder="1" applyProtection="1">
      <protection locked="0"/>
    </xf>
    <xf numFmtId="170" fontId="74" fillId="27" borderId="22" xfId="2" applyNumberFormat="1" applyFont="1" applyFill="1" applyBorder="1" applyProtection="1"/>
    <xf numFmtId="170" fontId="74" fillId="27" borderId="21" xfId="2" applyNumberFormat="1" applyFont="1" applyFill="1" applyBorder="1" applyProtection="1"/>
    <xf numFmtId="0" fontId="78" fillId="4" borderId="0" xfId="0" applyFont="1" applyFill="1" applyProtection="1">
      <protection locked="0"/>
    </xf>
    <xf numFmtId="0" fontId="79" fillId="0" borderId="0" xfId="0" applyFont="1" applyProtection="1">
      <protection locked="0"/>
    </xf>
    <xf numFmtId="0" fontId="77" fillId="27" borderId="0" xfId="2" applyNumberFormat="1" applyFont="1" applyFill="1" applyProtection="1"/>
    <xf numFmtId="0" fontId="8" fillId="11" borderId="2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1" borderId="15" xfId="0" applyFont="1" applyFill="1" applyBorder="1" applyAlignment="1">
      <alignment horizontal="left" vertical="top"/>
    </xf>
    <xf numFmtId="0" fontId="8" fillId="11" borderId="11" xfId="0" applyFont="1" applyFill="1" applyBorder="1" applyAlignment="1">
      <alignment horizontal="left" vertical="top"/>
    </xf>
    <xf numFmtId="0" fontId="8" fillId="11" borderId="12" xfId="0" applyFont="1" applyFill="1" applyBorder="1" applyAlignment="1">
      <alignment horizontal="left" vertical="top"/>
    </xf>
    <xf numFmtId="0" fontId="8" fillId="16" borderId="2" xfId="0" applyFont="1" applyFill="1" applyBorder="1" applyAlignment="1">
      <alignment horizontal="left" vertical="center"/>
    </xf>
    <xf numFmtId="0" fontId="8" fillId="16" borderId="3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6" fillId="16" borderId="5" xfId="0" applyFont="1" applyFill="1" applyBorder="1" applyAlignment="1">
      <alignment horizontal="left" vertical="center"/>
    </xf>
    <xf numFmtId="0" fontId="6" fillId="16" borderId="6" xfId="0" applyFont="1" applyFill="1" applyBorder="1" applyAlignment="1">
      <alignment horizontal="left" vertical="center"/>
    </xf>
    <xf numFmtId="0" fontId="6" fillId="16" borderId="7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top"/>
    </xf>
    <xf numFmtId="0" fontId="5" fillId="10" borderId="6" xfId="0" applyFont="1" applyFill="1" applyBorder="1" applyAlignment="1">
      <alignment horizontal="left" vertical="top"/>
    </xf>
    <xf numFmtId="0" fontId="5" fillId="10" borderId="7" xfId="0" applyFont="1" applyFill="1" applyBorder="1" applyAlignment="1">
      <alignment horizontal="left" vertical="top"/>
    </xf>
    <xf numFmtId="0" fontId="5" fillId="9" borderId="5" xfId="0" applyFont="1" applyFill="1" applyBorder="1" applyAlignment="1">
      <alignment horizontal="left" vertical="top"/>
    </xf>
    <xf numFmtId="0" fontId="5" fillId="9" borderId="6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top"/>
    </xf>
    <xf numFmtId="0" fontId="5" fillId="8" borderId="5" xfId="0" applyFont="1" applyFill="1" applyBorder="1" applyAlignment="1">
      <alignment horizontal="left" vertical="top"/>
    </xf>
    <xf numFmtId="0" fontId="5" fillId="8" borderId="6" xfId="0" applyFont="1" applyFill="1" applyBorder="1" applyAlignment="1">
      <alignment horizontal="left" vertical="top"/>
    </xf>
    <xf numFmtId="0" fontId="5" fillId="8" borderId="7" xfId="0" applyFont="1" applyFill="1" applyBorder="1" applyAlignment="1">
      <alignment horizontal="left" vertical="top"/>
    </xf>
    <xf numFmtId="0" fontId="3" fillId="12" borderId="5" xfId="0" applyFont="1" applyFill="1" applyBorder="1" applyAlignment="1">
      <alignment horizontal="left" vertical="top"/>
    </xf>
    <xf numFmtId="0" fontId="3" fillId="12" borderId="6" xfId="0" applyFont="1" applyFill="1" applyBorder="1" applyAlignment="1">
      <alignment horizontal="left" vertical="top"/>
    </xf>
    <xf numFmtId="0" fontId="3" fillId="12" borderId="7" xfId="0" applyFont="1" applyFill="1" applyBorder="1" applyAlignment="1">
      <alignment horizontal="left" vertical="top"/>
    </xf>
    <xf numFmtId="0" fontId="3" fillId="10" borderId="5" xfId="0" applyFont="1" applyFill="1" applyBorder="1" applyAlignment="1">
      <alignment horizontal="left" vertical="top"/>
    </xf>
    <xf numFmtId="0" fontId="3" fillId="10" borderId="6" xfId="0" applyFont="1" applyFill="1" applyBorder="1" applyAlignment="1">
      <alignment horizontal="left" vertical="top"/>
    </xf>
    <xf numFmtId="0" fontId="3" fillId="10" borderId="7" xfId="0" applyFont="1" applyFill="1" applyBorder="1" applyAlignment="1">
      <alignment horizontal="left" vertical="top"/>
    </xf>
    <xf numFmtId="0" fontId="3" fillId="9" borderId="5" xfId="0" applyFont="1" applyFill="1" applyBorder="1" applyAlignment="1">
      <alignment horizontal="left" vertical="top"/>
    </xf>
    <xf numFmtId="0" fontId="3" fillId="9" borderId="6" xfId="0" applyFont="1" applyFill="1" applyBorder="1" applyAlignment="1">
      <alignment horizontal="left" vertical="top"/>
    </xf>
    <xf numFmtId="0" fontId="3" fillId="9" borderId="7" xfId="0" applyFont="1" applyFill="1" applyBorder="1" applyAlignment="1">
      <alignment horizontal="left" vertical="top"/>
    </xf>
    <xf numFmtId="0" fontId="3" fillId="8" borderId="5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left" vertical="top"/>
    </xf>
    <xf numFmtId="0" fontId="3" fillId="8" borderId="7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7" fontId="5" fillId="19" borderId="1" xfId="0" applyNumberFormat="1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2" fontId="5" fillId="11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wrapText="1"/>
    </xf>
    <xf numFmtId="0" fontId="5" fillId="15" borderId="1" xfId="0" applyFont="1" applyFill="1" applyBorder="1" applyAlignment="1">
      <alignment horizontal="center"/>
    </xf>
    <xf numFmtId="0" fontId="5" fillId="15" borderId="5" xfId="0" applyFont="1" applyFill="1" applyBorder="1" applyAlignment="1" applyProtection="1">
      <alignment horizontal="center" vertical="center"/>
      <protection locked="0"/>
    </xf>
    <xf numFmtId="0" fontId="5" fillId="15" borderId="6" xfId="0" applyFont="1" applyFill="1" applyBorder="1" applyAlignment="1" applyProtection="1">
      <alignment horizontal="center" vertical="center"/>
      <protection locked="0"/>
    </xf>
    <xf numFmtId="0" fontId="5" fillId="15" borderId="7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2" fontId="5" fillId="19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10">
    <dxf>
      <fill>
        <patternFill>
          <bgColor theme="7"/>
        </patternFill>
      </fill>
    </dxf>
    <dxf>
      <fill>
        <patternFill>
          <bgColor rgb="FF66FF99"/>
        </patternFill>
      </fill>
    </dxf>
    <dxf>
      <fill>
        <patternFill>
          <bgColor theme="6" tint="0.59996337778862885"/>
        </patternFill>
      </fill>
    </dxf>
    <dxf>
      <fill>
        <patternFill>
          <bgColor rgb="FFFFE9E7"/>
        </patternFill>
      </fill>
    </dxf>
    <dxf>
      <fill>
        <patternFill>
          <bgColor theme="1" tint="0.499984740745262"/>
        </patternFill>
      </fill>
    </dxf>
    <dxf>
      <fill>
        <patternFill>
          <bgColor theme="7"/>
        </patternFill>
      </fill>
    </dxf>
    <dxf>
      <fill>
        <patternFill>
          <bgColor rgb="FF66FF99"/>
        </patternFill>
      </fill>
    </dxf>
    <dxf>
      <fill>
        <patternFill>
          <bgColor theme="6" tint="0.59996337778862885"/>
        </patternFill>
      </fill>
    </dxf>
    <dxf>
      <fill>
        <patternFill>
          <bgColor rgb="FFFFE9E7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FFFF99"/>
      <color rgb="FFFFE9E7"/>
      <color rgb="FFFFC5C5"/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r>
              <a:rPr lang="th-TH" sz="20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ผลการวิเคราะห์คุณภาพพื้นที่สีเขียวโดยรวม</a:t>
            </a:r>
            <a:endParaRPr lang="en-US" sz="20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23287690597422561"/>
          <c:y val="5.1364028395814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967610447003284"/>
          <c:y val="0.24309745313285189"/>
          <c:w val="0.5593581104264167"/>
          <c:h val="0.59603780542710927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4E4DCE3-C97D-4AD4-8120-0843F239D452}" type="VALUE">
                      <a:rPr lang="en-US" sz="1100">
                        <a:solidFill>
                          <a:schemeClr val="accent3">
                            <a:lumMod val="75000"/>
                          </a:schemeClr>
                        </a:solidFill>
                      </a:rPr>
                      <a:pPr>
                        <a:defRPr sz="1100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7BD-4FF3-90E1-477EE77029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44E9F0-9170-40EC-87AC-434C538A150A}" type="VALUE">
                      <a:rPr lang="en-US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7BD-4FF3-90E1-477EE77029EE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2552CB-CCAA-4581-8277-29E0D1ED20A0}" type="VALUE">
                      <a:rPr lang="en-US" sz="110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>
                        <a:defRPr sz="1100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7BD-4FF3-90E1-477EE77029EE}"/>
                </c:ext>
              </c:extLst>
            </c:dLbl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คำนวณ!$K$90:$K$92</c:f>
              <c:strCache>
                <c:ptCount val="3"/>
                <c:pt idx="0">
                  <c:v>ระบบนิเวศ</c:v>
                </c:pt>
                <c:pt idx="1">
                  <c:v>ผลประโยชน์ร่วม</c:v>
                </c:pt>
                <c:pt idx="2">
                  <c:v>การจัดการพื้นที่สีเขียว</c:v>
                </c:pt>
              </c:strCache>
            </c:strRef>
          </c:cat>
          <c:val>
            <c:numRef>
              <c:f>คำนวณ!$L$90:$L$92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5-427E-9AC6-AF3CDED7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647423"/>
        <c:axId val="1083647903"/>
      </c:radarChart>
      <c:catAx>
        <c:axId val="10836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083647903"/>
        <c:crosses val="autoZero"/>
        <c:auto val="1"/>
        <c:lblAlgn val="ctr"/>
        <c:lblOffset val="100"/>
        <c:noMultiLvlLbl val="0"/>
      </c:catAx>
      <c:valAx>
        <c:axId val="1083647903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08364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800" b="1">
                <a:solidFill>
                  <a:schemeClr val="accent6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ระบบนิเวศ</a:t>
            </a:r>
            <a:endParaRPr lang="en-US" sz="1800" b="1">
              <a:solidFill>
                <a:schemeClr val="accent6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คำนวณ!$G$90:$G$94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คำนวณ!$H$90:$H$94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D09-871D-66557EE1D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800" b="1">
                <a:solidFill>
                  <a:schemeClr val="accent4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ผลประโยชน์ร่วม</a:t>
            </a:r>
            <a:endParaRPr lang="en-US" sz="1800" b="1">
              <a:solidFill>
                <a:schemeClr val="accent4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คำนวณ!$G$95:$G$99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คำนวณ!$H$95:$H$99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1-4F94-9F2B-6B7582AB0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800" b="1">
                <a:solidFill>
                  <a:schemeClr val="accent5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การจัดการพื้นที่สีเขียว</a:t>
            </a:r>
            <a:endParaRPr lang="en-US" sz="1800" b="1">
              <a:solidFill>
                <a:schemeClr val="accent5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คำนวณ!$G$100:$G$104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คำนวณ!$H$100:$H$104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C-43F1-834B-C1FA34D61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800" b="1">
                <a:solidFill>
                  <a:schemeClr val="accent5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การจัดการพื้นที่สีเขียว</a:t>
            </a:r>
            <a:endParaRPr lang="en-US" sz="1800" b="1">
              <a:solidFill>
                <a:schemeClr val="accent5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5220938136575147"/>
          <c:y val="8.480302273149201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4C-439B-BC6D-AE2AA4B3C1DB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4C-439B-BC6D-AE2AA4B3C1DB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4C-439B-BC6D-AE2AA4B3C1DB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4C-439B-BC6D-AE2AA4B3C1DB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4C-439B-BC6D-AE2AA4B3C1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คำนวณ!$G$117:$G$121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คำนวณ!$H$117:$H$121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4C-439B-BC6D-AE2AA4B3C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ระดับคะแนน</a:t>
                </a:r>
                <a:endParaRPr lang="en-US" sz="18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800" b="1">
                <a:solidFill>
                  <a:schemeClr val="accent4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ผลประโยชน์ร่วม</a:t>
            </a:r>
            <a:endParaRPr lang="en-US" sz="1800" b="1">
              <a:solidFill>
                <a:schemeClr val="accent4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927322134387351"/>
          <c:y val="8.48019867114005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คำนวณ!$G$112:$G$116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คำนวณ!$H$112:$H$116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0-4744-87DB-05E09B5C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ระดับคะแนน</a:t>
                </a:r>
                <a:endParaRPr lang="en-US" sz="18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800" b="1">
                <a:solidFill>
                  <a:schemeClr val="accent6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ระบบนิเวศ</a:t>
            </a:r>
            <a:endParaRPr lang="en-US" sz="1800" b="1">
              <a:solidFill>
                <a:schemeClr val="accent6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9970410628019321"/>
          <c:y val="1.254851654496409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คำนวณ!$G$107:$G$111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คำนวณ!$H$107:$H$111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C-4616-9F81-721A44E07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ระดับคะแนน</a:t>
                </a:r>
                <a:endParaRPr lang="en-US" sz="18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600" b="1">
                <a:solidFill>
                  <a:schemeClr val="accent6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ระบบนิเวศ</a:t>
            </a:r>
            <a:endParaRPr lang="en-US" sz="1600" b="1">
              <a:solidFill>
                <a:schemeClr val="accent6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คำนวณ!$G$90:$G$94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คำนวณ!$H$90:$H$94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D-4D4A-8E6B-58B2ECD20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400" b="1">
                <a:solidFill>
                  <a:schemeClr val="accent6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ระบบนิเวศ</a:t>
            </a:r>
            <a:endParaRPr lang="en-US" sz="1400" b="1">
              <a:solidFill>
                <a:schemeClr val="accent6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9970410628019321"/>
          <c:y val="1.254851654496409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คำนวณ!$G$107:$G$111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คำนวณ!$H$107:$H$111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3-481A-8A39-408F8060C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4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คะแนนที่ได้</a:t>
                </a:r>
                <a:endParaRPr lang="en-US" sz="14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600" b="1">
                <a:solidFill>
                  <a:schemeClr val="accent4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ผลประโยชน์ร่วม</a:t>
            </a:r>
            <a:endParaRPr lang="en-US" sz="1600" b="1">
              <a:solidFill>
                <a:schemeClr val="accent4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คำนวณ!$G$95:$G$99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คำนวณ!$H$95:$H$99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B-4026-9ECF-16B9F0FDA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400" b="1">
                <a:solidFill>
                  <a:schemeClr val="accent4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ผลประโยชน์ร่วม</a:t>
            </a:r>
            <a:endParaRPr lang="en-US" sz="1400" b="1">
              <a:solidFill>
                <a:schemeClr val="accent4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927322134387351"/>
          <c:y val="8.48019867114005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คำนวณ!$G$112:$G$116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คำนวณ!$H$112:$H$116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E-4AC9-A7A1-0D365D226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4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คะแนนที่ได้</a:t>
                </a:r>
                <a:endParaRPr lang="en-US" sz="14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400" b="1">
                <a:solidFill>
                  <a:schemeClr val="accent5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การจัดการพื้นที่สีเขียว</a:t>
            </a:r>
            <a:endParaRPr lang="en-US" sz="1400" b="1">
              <a:solidFill>
                <a:schemeClr val="accent5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คำนวณ!$G$100:$G$104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คำนวณ!$H$100:$H$104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4-4F9D-BDB9-B947CA45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</a:t>
            </a:r>
            <a:r>
              <a:rPr lang="th-TH" sz="1400" b="1">
                <a:solidFill>
                  <a:schemeClr val="accent5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การจัดการพื้นที่สีเขียว</a:t>
            </a:r>
            <a:endParaRPr lang="en-US" sz="1400" b="1">
              <a:solidFill>
                <a:schemeClr val="accent5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5220938136575147"/>
          <c:y val="8.480302273149201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F5-4F9A-9DD0-269EC3E16C37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F5-4F9A-9DD0-269EC3E16C37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F5-4F9A-9DD0-269EC3E16C37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F5-4F9A-9DD0-269EC3E16C37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F5-4F9A-9DD0-269EC3E16C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คำนวณ!$G$117:$G$121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คำนวณ!$H$117:$H$121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F5-4F9A-9DD0-269EC3E1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4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คะแนนที่ได้</a:t>
                </a:r>
                <a:endParaRPr lang="en-US" sz="14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r>
              <a:rPr lang="th-TH" sz="1800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ผลประเมินคุณภาพพื้นที่สีเขียว</a:t>
            </a:r>
            <a:endParaRPr lang="en-US" sz="1800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372649260286841"/>
          <c:y val="0.11907282308005813"/>
          <c:w val="0.49274777526800995"/>
          <c:h val="0.81987639805093393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คำนวณ!$K$90:$K$92</c:f>
              <c:strCache>
                <c:ptCount val="3"/>
                <c:pt idx="0">
                  <c:v>ระบบนิเวศ</c:v>
                </c:pt>
                <c:pt idx="1">
                  <c:v>ผลประโยชน์ร่วม</c:v>
                </c:pt>
                <c:pt idx="2">
                  <c:v>การจัดการพื้นที่สีเขียว</c:v>
                </c:pt>
              </c:strCache>
            </c:strRef>
          </c:cat>
          <c:val>
            <c:numRef>
              <c:f>คำนวณ!$L$90:$L$92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1-4965-B22C-07D14D9A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647423"/>
        <c:axId val="1083647903"/>
      </c:radarChart>
      <c:catAx>
        <c:axId val="10836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083647903"/>
        <c:crosses val="autoZero"/>
        <c:auto val="1"/>
        <c:lblAlgn val="ctr"/>
        <c:lblOffset val="100"/>
        <c:noMultiLvlLbl val="0"/>
      </c:catAx>
      <c:valAx>
        <c:axId val="1083647903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08364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ระบบนิเวศ</a:t>
            </a:r>
            <a:endParaRPr lang="en-US" sz="18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คำนวณ!$G$90:$G$94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คำนวณ!$H$90:$H$94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4-4236-80D2-755FFA08B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ผลประโยชน์ร่วม</a:t>
            </a:r>
            <a:endParaRPr lang="en-US" sz="18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คำนวณ!$G$95:$G$99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คำนวณ!$H$95:$H$99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0-4B04-B4C0-2DAD08EC9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การจัดการพื้นที่สีเขียว</a:t>
            </a:r>
            <a:endParaRPr lang="en-US" sz="18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คำนวณ!$G$100:$G$104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คำนวณ!$H$100:$H$104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7-44CD-8B4B-1BCE0078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8415"/>
        <c:axId val="168996495"/>
      </c:radarChart>
      <c:catAx>
        <c:axId val="1689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6495"/>
        <c:crosses val="autoZero"/>
        <c:auto val="1"/>
        <c:lblAlgn val="ctr"/>
        <c:lblOffset val="100"/>
        <c:noMultiLvlLbl val="0"/>
      </c:catAx>
      <c:valAx>
        <c:axId val="1689964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689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ระบบนิเวศ</a:t>
            </a:r>
            <a:endParaRPr lang="en-US" sz="18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43874665717736372"/>
          <c:y val="8.480235042735042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คำนวณ!$G$107:$G$111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คำนวณ!$H$107:$H$111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6-47F6-A67E-F5BAB77642A9}"/>
            </c:ext>
          </c:extLst>
        </c:ser>
        <c:ser>
          <c:idx val="1"/>
          <c:order val="1"/>
          <c:tx>
            <c:v>คะแนนเต็ม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คำนวณ!$G$107:$G$111</c:f>
              <c:strCache>
                <c:ptCount val="5"/>
                <c:pt idx="0">
                  <c:v>ข้อที่ 1.1</c:v>
                </c:pt>
                <c:pt idx="1">
                  <c:v>ข้อที่ 1.2</c:v>
                </c:pt>
                <c:pt idx="2">
                  <c:v>ข้อที่ 1.3</c:v>
                </c:pt>
                <c:pt idx="3">
                  <c:v>ข้อที่ 1.4</c:v>
                </c:pt>
                <c:pt idx="4">
                  <c:v>ข้อที่ 1.5</c:v>
                </c:pt>
              </c:strCache>
            </c:strRef>
          </c:cat>
          <c:val>
            <c:numRef>
              <c:f>คำนวณ!$I$107:$I$111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6-47F6-A67E-F5BAB7764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ระดับคะแนน</a:t>
                </a:r>
                <a:endParaRPr lang="en-US" sz="18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ผลประโยชน์ร่วม</a:t>
            </a:r>
            <a:endParaRPr lang="en-US" sz="18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43874665717736372"/>
          <c:y val="8.480235042735042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คำนวณ!$G$112:$G$116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คำนวณ!$H$112:$H$116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1-4B8C-A959-0C80B156F44C}"/>
            </c:ext>
          </c:extLst>
        </c:ser>
        <c:ser>
          <c:idx val="1"/>
          <c:order val="1"/>
          <c:tx>
            <c:v>คะแนนเต็ม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คำนวณ!$G$112:$G$116</c:f>
              <c:strCache>
                <c:ptCount val="5"/>
                <c:pt idx="0">
                  <c:v>ข้อที่ 2.1</c:v>
                </c:pt>
                <c:pt idx="1">
                  <c:v>ข้อที่ 2.2</c:v>
                </c:pt>
                <c:pt idx="2">
                  <c:v>ข้อที่ 2.3</c:v>
                </c:pt>
                <c:pt idx="3">
                  <c:v>ข้อที่ 2.4</c:v>
                </c:pt>
                <c:pt idx="4">
                  <c:v>ข้อที่ 2.5</c:v>
                </c:pt>
              </c:strCache>
            </c:strRef>
          </c:cat>
          <c:val>
            <c:numRef>
              <c:f>คำนวณ!$I$112:$I$116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1-4B8C-A959-0C80B156F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ระดับคะแนน</a:t>
                </a:r>
                <a:endParaRPr lang="en-US" sz="18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ผลการประเมินด้าน การจัดการพื้นที่สีเขียว</a:t>
            </a:r>
            <a:endParaRPr lang="en-US" sz="18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38288629649408773"/>
          <c:y val="8.48025142387333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คะแนน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E9-470A-B866-CB1C7EA7C6E9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E9-470A-B866-CB1C7EA7C6E9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E9-470A-B866-CB1C7EA7C6E9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E9-470A-B866-CB1C7EA7C6E9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E9-470A-B866-CB1C7EA7C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คำนวณ!$G$117:$G$121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คำนวณ!$H$117:$H$121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9-470A-B866-CB1C7EA7C6E9}"/>
            </c:ext>
          </c:extLst>
        </c:ser>
        <c:ser>
          <c:idx val="1"/>
          <c:order val="1"/>
          <c:tx>
            <c:v>คะแนนเต็ม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คำนวณ!$G$117:$G$121</c:f>
              <c:strCache>
                <c:ptCount val="5"/>
                <c:pt idx="0">
                  <c:v>ข้อที่ 3.1</c:v>
                </c:pt>
                <c:pt idx="1">
                  <c:v>ข้อที่ 3.2</c:v>
                </c:pt>
                <c:pt idx="2">
                  <c:v>ข้อที่ 3.3</c:v>
                </c:pt>
                <c:pt idx="3">
                  <c:v>ข้อที่ 3.4</c:v>
                </c:pt>
                <c:pt idx="4">
                  <c:v>ข้อที่ 3.5</c:v>
                </c:pt>
              </c:strCache>
            </c:strRef>
          </c:cat>
          <c:val>
            <c:numRef>
              <c:f>คำนวณ!$I$117:$I$121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9-470A-B866-CB1C7EA7C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87520"/>
        <c:axId val="1240680512"/>
      </c:barChart>
      <c:catAx>
        <c:axId val="12407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680512"/>
        <c:crosses val="autoZero"/>
        <c:auto val="1"/>
        <c:lblAlgn val="ctr"/>
        <c:lblOffset val="100"/>
        <c:noMultiLvlLbl val="0"/>
      </c:catAx>
      <c:valAx>
        <c:axId val="124068051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rPr>
                  <a:t>ระดับคะแนน</a:t>
                </a:r>
                <a:endParaRPr lang="en-US" sz="1800">
                  <a:latin typeface="Microsoft Sans Serif" panose="020B0604020202020204" pitchFamily="34" charset="0"/>
                  <a:ea typeface="Microsoft Sans Serif" panose="020B0604020202020204" pitchFamily="34" charset="0"/>
                  <a:cs typeface="Microsoft Sans Serif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1240787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33</xdr:row>
      <xdr:rowOff>15240</xdr:rowOff>
    </xdr:from>
    <xdr:to>
      <xdr:col>3</xdr:col>
      <xdr:colOff>930461</xdr:colOff>
      <xdr:row>34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E90B4-E911-2E50-7D5E-7AD9E488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725" y="6520815"/>
          <a:ext cx="679001" cy="233192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34</xdr:row>
      <xdr:rowOff>114300</xdr:rowOff>
    </xdr:from>
    <xdr:to>
      <xdr:col>4</xdr:col>
      <xdr:colOff>2765070</xdr:colOff>
      <xdr:row>49</xdr:row>
      <xdr:rowOff>92422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FDF014-928D-6617-1D30-F40A11895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7725" y="6791325"/>
          <a:ext cx="6163590" cy="2540347"/>
        </a:xfrm>
        <a:prstGeom prst="rect">
          <a:avLst/>
        </a:prstGeom>
      </xdr:spPr>
    </xdr:pic>
    <xdr:clientData/>
  </xdr:twoCellAnchor>
  <xdr:twoCellAnchor>
    <xdr:from>
      <xdr:col>3</xdr:col>
      <xdr:colOff>217170</xdr:colOff>
      <xdr:row>52</xdr:row>
      <xdr:rowOff>228600</xdr:rowOff>
    </xdr:from>
    <xdr:to>
      <xdr:col>3</xdr:col>
      <xdr:colOff>2657475</xdr:colOff>
      <xdr:row>59</xdr:row>
      <xdr:rowOff>48304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3CD38CA-4807-0DDD-999D-7AA94D29700A}"/>
            </a:ext>
          </a:extLst>
        </xdr:cNvPr>
        <xdr:cNvGrpSpPr/>
      </xdr:nvGrpSpPr>
      <xdr:grpSpPr>
        <a:xfrm>
          <a:off x="4625884" y="9795933"/>
          <a:ext cx="2440305" cy="1132038"/>
          <a:chOff x="4659630" y="10134600"/>
          <a:chExt cx="2432685" cy="1349419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5A65AF-0AFF-964C-247F-C4D435A17E9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909" r="-1"/>
          <a:stretch/>
        </xdr:blipFill>
        <xdr:spPr>
          <a:xfrm>
            <a:off x="4659630" y="10146030"/>
            <a:ext cx="2394585" cy="1337989"/>
          </a:xfrm>
          <a:prstGeom prst="rect">
            <a:avLst/>
          </a:prstGeom>
        </xdr:spPr>
      </xdr:pic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3869BDC5-665A-17E9-3B95-5D48DED9CBF5}"/>
              </a:ext>
            </a:extLst>
          </xdr:cNvPr>
          <xdr:cNvSpPr/>
        </xdr:nvSpPr>
        <xdr:spPr>
          <a:xfrm>
            <a:off x="6837045" y="10134600"/>
            <a:ext cx="255270" cy="30480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 editAs="oneCell">
    <xdr:from>
      <xdr:col>3</xdr:col>
      <xdr:colOff>180975</xdr:colOff>
      <xdr:row>89</xdr:row>
      <xdr:rowOff>104775</xdr:rowOff>
    </xdr:from>
    <xdr:to>
      <xdr:col>4</xdr:col>
      <xdr:colOff>2686963</xdr:colOff>
      <xdr:row>105</xdr:row>
      <xdr:rowOff>114920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56A8C05-99DF-EF42-21E3-FB2C7516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1050" y="13335000"/>
          <a:ext cx="6136918" cy="2751439"/>
        </a:xfrm>
        <a:prstGeom prst="rect">
          <a:avLst/>
        </a:prstGeom>
      </xdr:spPr>
    </xdr:pic>
    <xdr:clientData/>
  </xdr:twoCellAnchor>
  <xdr:twoCellAnchor editAs="oneCell">
    <xdr:from>
      <xdr:col>3</xdr:col>
      <xdr:colOff>668655</xdr:colOff>
      <xdr:row>106</xdr:row>
      <xdr:rowOff>15240</xdr:rowOff>
    </xdr:from>
    <xdr:to>
      <xdr:col>4</xdr:col>
      <xdr:colOff>2610632</xdr:colOff>
      <xdr:row>123</xdr:row>
      <xdr:rowOff>95249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759C37-9D30-AF4E-66B4-B67698CA0A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78730" y="17236440"/>
          <a:ext cx="5576717" cy="298513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84</xdr:row>
      <xdr:rowOff>17144</xdr:rowOff>
    </xdr:from>
    <xdr:to>
      <xdr:col>4</xdr:col>
      <xdr:colOff>948690</xdr:colOff>
      <xdr:row>84</xdr:row>
      <xdr:rowOff>327599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3A073B-F467-C963-E1FA-6BB7CD4A8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86725" y="12075794"/>
          <a:ext cx="910590" cy="3142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154</xdr:row>
      <xdr:rowOff>0</xdr:rowOff>
    </xdr:from>
    <xdr:to>
      <xdr:col>4</xdr:col>
      <xdr:colOff>910590</xdr:colOff>
      <xdr:row>155</xdr:row>
      <xdr:rowOff>131385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C1881B-570D-42A0-BFBD-1F2BF5F3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48625" y="20993100"/>
          <a:ext cx="910590" cy="306645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162</xdr:row>
      <xdr:rowOff>98584</xdr:rowOff>
    </xdr:from>
    <xdr:to>
      <xdr:col>3</xdr:col>
      <xdr:colOff>3063956</xdr:colOff>
      <xdr:row>187</xdr:row>
      <xdr:rowOff>38099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135E3EB-A029-680A-5470-EB0DC0E02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8179" y="23019544"/>
          <a:ext cx="2995377" cy="413051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3265235</xdr:colOff>
      <xdr:row>162</xdr:row>
      <xdr:rowOff>120942</xdr:rowOff>
    </xdr:from>
    <xdr:to>
      <xdr:col>4</xdr:col>
      <xdr:colOff>2649900</xdr:colOff>
      <xdr:row>187</xdr:row>
      <xdr:rowOff>17143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227E21A-8B36-B2AF-C2C1-8ED9D8E65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7215" y="23041902"/>
          <a:ext cx="3011785" cy="407767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78106</xdr:colOff>
      <xdr:row>188</xdr:row>
      <xdr:rowOff>11431</xdr:rowOff>
    </xdr:from>
    <xdr:to>
      <xdr:col>4</xdr:col>
      <xdr:colOff>1922605</xdr:colOff>
      <xdr:row>206</xdr:row>
      <xdr:rowOff>97301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C877C36-6E75-DE69-0C6A-C2AD39CC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90086" y="27291031"/>
          <a:ext cx="5494479" cy="3112914"/>
        </a:xfrm>
        <a:prstGeom prst="rect">
          <a:avLst/>
        </a:prstGeom>
      </xdr:spPr>
    </xdr:pic>
    <xdr:clientData/>
  </xdr:twoCellAnchor>
  <xdr:twoCellAnchor editAs="oneCell">
    <xdr:from>
      <xdr:col>4</xdr:col>
      <xdr:colOff>2825641</xdr:colOff>
      <xdr:row>162</xdr:row>
      <xdr:rowOff>129210</xdr:rowOff>
    </xdr:from>
    <xdr:to>
      <xdr:col>6</xdr:col>
      <xdr:colOff>2533650</xdr:colOff>
      <xdr:row>203</xdr:row>
      <xdr:rowOff>152595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EFF5365-C13B-7C89-A61C-D546A1AD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72361" y="23050170"/>
          <a:ext cx="3182729" cy="6896626"/>
        </a:xfrm>
        <a:prstGeom prst="rect">
          <a:avLst/>
        </a:prstGeom>
      </xdr:spPr>
    </xdr:pic>
    <xdr:clientData/>
  </xdr:twoCellAnchor>
  <xdr:twoCellAnchor editAs="oneCell">
    <xdr:from>
      <xdr:col>7</xdr:col>
      <xdr:colOff>501814</xdr:colOff>
      <xdr:row>89</xdr:row>
      <xdr:rowOff>54582</xdr:rowOff>
    </xdr:from>
    <xdr:to>
      <xdr:col>11</xdr:col>
      <xdr:colOff>59055</xdr:colOff>
      <xdr:row>123</xdr:row>
      <xdr:rowOff>95836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3C4907F-DC4A-74E1-4AA9-1531CDE9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951364" y="14361132"/>
          <a:ext cx="4119716" cy="58591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102871</xdr:colOff>
      <xdr:row>89</xdr:row>
      <xdr:rowOff>60778</xdr:rowOff>
    </xdr:from>
    <xdr:to>
      <xdr:col>7</xdr:col>
      <xdr:colOff>20095</xdr:colOff>
      <xdr:row>116</xdr:row>
      <xdr:rowOff>153519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E30A8CD-F6F2-B0CC-3BC4-81C4DAC75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b="11043"/>
        <a:stretch/>
      </xdr:blipFill>
      <xdr:spPr>
        <a:xfrm>
          <a:off x="11628121" y="14367328"/>
          <a:ext cx="4106047" cy="472189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2765611</xdr:colOff>
      <xdr:row>126</xdr:row>
      <xdr:rowOff>62355</xdr:rowOff>
    </xdr:from>
    <xdr:to>
      <xdr:col>6</xdr:col>
      <xdr:colOff>714487</xdr:colOff>
      <xdr:row>152</xdr:row>
      <xdr:rowOff>62165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BC921BD1-5C05-FAB9-A0D4-0AD6A8CB05C4}"/>
            </a:ext>
          </a:extLst>
        </xdr:cNvPr>
        <xdr:cNvGrpSpPr/>
      </xdr:nvGrpSpPr>
      <xdr:grpSpPr>
        <a:xfrm>
          <a:off x="3049849" y="22970736"/>
          <a:ext cx="9191400" cy="4245239"/>
          <a:chOff x="4486275" y="20532956"/>
          <a:chExt cx="9187815" cy="4457509"/>
        </a:xfrm>
      </xdr:grpSpPr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E744C33E-FC4F-E393-4CDA-8A8E557775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486275" y="20532956"/>
            <a:ext cx="9187815" cy="4457509"/>
          </a:xfrm>
          <a:prstGeom prst="rect">
            <a:avLst/>
          </a:prstGeom>
        </xdr:spPr>
      </xdr:pic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70183942-D902-37C3-CBAB-C6EA784B39D4}"/>
              </a:ext>
            </a:extLst>
          </xdr:cNvPr>
          <xdr:cNvSpPr/>
        </xdr:nvSpPr>
        <xdr:spPr>
          <a:xfrm>
            <a:off x="6315075" y="20554950"/>
            <a:ext cx="685800" cy="29146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4FA1082E-2606-4339-9FFD-9A83801783B4}"/>
              </a:ext>
            </a:extLst>
          </xdr:cNvPr>
          <xdr:cNvSpPr/>
        </xdr:nvSpPr>
        <xdr:spPr>
          <a:xfrm>
            <a:off x="7098029" y="21560790"/>
            <a:ext cx="1005840" cy="1261110"/>
          </a:xfrm>
          <a:prstGeom prst="roundRect">
            <a:avLst>
              <a:gd name="adj" fmla="val 11932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 editAs="oneCell">
    <xdr:from>
      <xdr:col>3</xdr:col>
      <xdr:colOff>198120</xdr:colOff>
      <xdr:row>60</xdr:row>
      <xdr:rowOff>16945</xdr:rowOff>
    </xdr:from>
    <xdr:to>
      <xdr:col>4</xdr:col>
      <xdr:colOff>1847261</xdr:colOff>
      <xdr:row>77</xdr:row>
      <xdr:rowOff>91440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7A64BCB-7B6A-5A66-AD29-500AC4961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08195" y="11875570"/>
          <a:ext cx="5301026" cy="2992955"/>
        </a:xfrm>
        <a:prstGeom prst="rect">
          <a:avLst/>
        </a:prstGeom>
      </xdr:spPr>
    </xdr:pic>
    <xdr:clientData/>
  </xdr:twoCellAnchor>
  <xdr:twoCellAnchor editAs="oneCell">
    <xdr:from>
      <xdr:col>3</xdr:col>
      <xdr:colOff>898072</xdr:colOff>
      <xdr:row>248</xdr:row>
      <xdr:rowOff>65406</xdr:rowOff>
    </xdr:from>
    <xdr:to>
      <xdr:col>4</xdr:col>
      <xdr:colOff>1275127</xdr:colOff>
      <xdr:row>254</xdr:row>
      <xdr:rowOff>81643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07B591-4A43-288D-D276-3E3B4454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15858" y="47635977"/>
          <a:ext cx="4014698" cy="1050380"/>
        </a:xfrm>
        <a:prstGeom prst="rect">
          <a:avLst/>
        </a:prstGeom>
      </xdr:spPr>
    </xdr:pic>
    <xdr:clientData/>
  </xdr:twoCellAnchor>
  <xdr:twoCellAnchor editAs="oneCell">
    <xdr:from>
      <xdr:col>3</xdr:col>
      <xdr:colOff>95976</xdr:colOff>
      <xdr:row>246</xdr:row>
      <xdr:rowOff>72571</xdr:rowOff>
    </xdr:from>
    <xdr:to>
      <xdr:col>4</xdr:col>
      <xdr:colOff>1281477</xdr:colOff>
      <xdr:row>247</xdr:row>
      <xdr:rowOff>145143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23AFF1B-1C64-3749-94EF-D98F84302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13762" y="46527357"/>
          <a:ext cx="4823144" cy="1016000"/>
        </a:xfrm>
        <a:prstGeom prst="rect">
          <a:avLst/>
        </a:prstGeom>
      </xdr:spPr>
    </xdr:pic>
    <xdr:clientData/>
  </xdr:twoCellAnchor>
  <xdr:twoCellAnchor>
    <xdr:from>
      <xdr:col>3</xdr:col>
      <xdr:colOff>3514453</xdr:colOff>
      <xdr:row>246</xdr:row>
      <xdr:rowOff>237762</xdr:rowOff>
    </xdr:from>
    <xdr:to>
      <xdr:col>4</xdr:col>
      <xdr:colOff>362857</xdr:colOff>
      <xdr:row>247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1A0F7F2-98FA-CF0E-5847-849759A68C0F}"/>
            </a:ext>
          </a:extLst>
        </xdr:cNvPr>
        <xdr:cNvSpPr/>
      </xdr:nvSpPr>
      <xdr:spPr>
        <a:xfrm>
          <a:off x="7932239" y="46692548"/>
          <a:ext cx="486047" cy="70566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72571</xdr:colOff>
      <xdr:row>246</xdr:row>
      <xdr:rowOff>47262</xdr:rowOff>
    </xdr:from>
    <xdr:to>
      <xdr:col>3</xdr:col>
      <xdr:colOff>552903</xdr:colOff>
      <xdr:row>246</xdr:row>
      <xdr:rowOff>317500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68DBE81-1596-4469-828D-DA40DD3D131D}"/>
            </a:ext>
          </a:extLst>
        </xdr:cNvPr>
        <xdr:cNvSpPr/>
      </xdr:nvSpPr>
      <xdr:spPr>
        <a:xfrm>
          <a:off x="4490357" y="46502048"/>
          <a:ext cx="480332" cy="2702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853168</xdr:colOff>
      <xdr:row>249</xdr:row>
      <xdr:rowOff>125095</xdr:rowOff>
    </xdr:from>
    <xdr:to>
      <xdr:col>4</xdr:col>
      <xdr:colOff>1329690</xdr:colOff>
      <xdr:row>253</xdr:row>
      <xdr:rowOff>143238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653BE1-EE0A-48BF-945F-82126209EA4D}"/>
            </a:ext>
          </a:extLst>
        </xdr:cNvPr>
        <xdr:cNvSpPr/>
      </xdr:nvSpPr>
      <xdr:spPr>
        <a:xfrm>
          <a:off x="8908597" y="47868024"/>
          <a:ext cx="476522" cy="7075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907142</xdr:colOff>
      <xdr:row>248</xdr:row>
      <xdr:rowOff>54430</xdr:rowOff>
    </xdr:from>
    <xdr:to>
      <xdr:col>3</xdr:col>
      <xdr:colOff>1383664</xdr:colOff>
      <xdr:row>249</xdr:row>
      <xdr:rowOff>158025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5E682A5-DFDA-4EC3-908C-DDF24BD6CD27}"/>
            </a:ext>
          </a:extLst>
        </xdr:cNvPr>
        <xdr:cNvSpPr/>
      </xdr:nvSpPr>
      <xdr:spPr>
        <a:xfrm>
          <a:off x="5324928" y="47625001"/>
          <a:ext cx="476522" cy="2759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17779</xdr:colOff>
      <xdr:row>11</xdr:row>
      <xdr:rowOff>97268</xdr:rowOff>
    </xdr:from>
    <xdr:to>
      <xdr:col>5</xdr:col>
      <xdr:colOff>17454</xdr:colOff>
      <xdr:row>45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FA8419-6D2D-4840-B43E-B1540C9A9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244835</xdr:colOff>
      <xdr:row>60</xdr:row>
      <xdr:rowOff>29625</xdr:rowOff>
    </xdr:from>
    <xdr:to>
      <xdr:col>5</xdr:col>
      <xdr:colOff>16325</xdr:colOff>
      <xdr:row>80</xdr:row>
      <xdr:rowOff>168300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9C969D-2F7F-4EC1-A1C7-788B4C1DF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227227</xdr:colOff>
      <xdr:row>82</xdr:row>
      <xdr:rowOff>13322</xdr:rowOff>
    </xdr:from>
    <xdr:to>
      <xdr:col>5</xdr:col>
      <xdr:colOff>622</xdr:colOff>
      <xdr:row>102</xdr:row>
      <xdr:rowOff>153902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4E33F2-3D1C-44C7-9459-1F4B05F57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232032</xdr:colOff>
      <xdr:row>104</xdr:row>
      <xdr:rowOff>57972</xdr:rowOff>
    </xdr:from>
    <xdr:to>
      <xdr:col>4</xdr:col>
      <xdr:colOff>1582822</xdr:colOff>
      <xdr:row>124</xdr:row>
      <xdr:rowOff>197587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1AF7A7-7594-43B6-BD7B-B6D318606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130811</xdr:colOff>
      <xdr:row>104</xdr:row>
      <xdr:rowOff>57495</xdr:rowOff>
    </xdr:from>
    <xdr:to>
      <xdr:col>17</xdr:col>
      <xdr:colOff>160693</xdr:colOff>
      <xdr:row>125</xdr:row>
      <xdr:rowOff>18964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2B8E1-A9DE-43B7-9786-077728E9B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134621</xdr:colOff>
      <xdr:row>82</xdr:row>
      <xdr:rowOff>13322</xdr:rowOff>
    </xdr:from>
    <xdr:to>
      <xdr:col>17</xdr:col>
      <xdr:colOff>171898</xdr:colOff>
      <xdr:row>102</xdr:row>
      <xdr:rowOff>192432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83E4DF-B0CB-4BFD-818A-7135BF8F7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132492</xdr:colOff>
      <xdr:row>60</xdr:row>
      <xdr:rowOff>29625</xdr:rowOff>
    </xdr:from>
    <xdr:to>
      <xdr:col>17</xdr:col>
      <xdr:colOff>169769</xdr:colOff>
      <xdr:row>80</xdr:row>
      <xdr:rowOff>193500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F4A7F8-A270-47CA-B09C-41212F155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255606</xdr:colOff>
      <xdr:row>1</xdr:row>
      <xdr:rowOff>91775</xdr:rowOff>
    </xdr:from>
    <xdr:to>
      <xdr:col>8</xdr:col>
      <xdr:colOff>89004</xdr:colOff>
      <xdr:row>15</xdr:row>
      <xdr:rowOff>170558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BAF983-8E2B-4A1B-99A3-6287D6A0A5A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126347</xdr:colOff>
      <xdr:row>1</xdr:row>
      <xdr:rowOff>89394</xdr:rowOff>
    </xdr:from>
    <xdr:to>
      <xdr:col>18</xdr:col>
      <xdr:colOff>261937</xdr:colOff>
      <xdr:row>15</xdr:row>
      <xdr:rowOff>164086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B060C4-56FE-4C98-A6A9-C2222F070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253701</xdr:colOff>
      <xdr:row>16</xdr:row>
      <xdr:rowOff>55805</xdr:rowOff>
    </xdr:from>
    <xdr:to>
      <xdr:col>8</xdr:col>
      <xdr:colOff>97008</xdr:colOff>
      <xdr:row>30</xdr:row>
      <xdr:rowOff>161257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6B6826-E653-4E0D-8106-5EA5E6844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126348</xdr:colOff>
      <xdr:row>16</xdr:row>
      <xdr:rowOff>57234</xdr:rowOff>
    </xdr:from>
    <xdr:to>
      <xdr:col>18</xdr:col>
      <xdr:colOff>277402</xdr:colOff>
      <xdr:row>30</xdr:row>
      <xdr:rowOff>126491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13CC40F-55EA-4A95-908B-89E2791D7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255606</xdr:colOff>
      <xdr:row>31</xdr:row>
      <xdr:rowOff>53340</xdr:rowOff>
    </xdr:from>
    <xdr:to>
      <xdr:col>8</xdr:col>
      <xdr:colOff>93197</xdr:colOff>
      <xdr:row>45</xdr:row>
      <xdr:rowOff>140528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B887E0-E70A-41E7-9AB4-160823860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122872</xdr:colOff>
      <xdr:row>31</xdr:row>
      <xdr:rowOff>41434</xdr:rowOff>
    </xdr:from>
    <xdr:to>
      <xdr:col>18</xdr:col>
      <xdr:colOff>264638</xdr:colOff>
      <xdr:row>45</xdr:row>
      <xdr:rowOff>133482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6A35084-0850-4C57-9A8E-E5DC56482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342900</xdr:colOff>
      <xdr:row>2</xdr:row>
      <xdr:rowOff>85725</xdr:rowOff>
    </xdr:from>
    <xdr:to>
      <xdr:col>39</xdr:col>
      <xdr:colOff>472831</xdr:colOff>
      <xdr:row>4</xdr:row>
      <xdr:rowOff>381124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01679-9A2E-A318-69F9-18E410ECB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9325" y="485775"/>
          <a:ext cx="2800741" cy="885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169321</xdr:colOff>
      <xdr:row>62</xdr:row>
      <xdr:rowOff>195522</xdr:rowOff>
    </xdr:from>
    <xdr:to>
      <xdr:col>42</xdr:col>
      <xdr:colOff>15456</xdr:colOff>
      <xdr:row>88</xdr:row>
      <xdr:rowOff>156110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073EB-5817-CE68-C7A4-4DFCA42BE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205154</xdr:colOff>
      <xdr:row>88</xdr:row>
      <xdr:rowOff>259725</xdr:rowOff>
    </xdr:from>
    <xdr:to>
      <xdr:col>42</xdr:col>
      <xdr:colOff>47429</xdr:colOff>
      <xdr:row>109</xdr:row>
      <xdr:rowOff>220001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A75641-2241-7C04-3B2D-AE76B8873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175845</xdr:colOff>
      <xdr:row>110</xdr:row>
      <xdr:rowOff>29308</xdr:rowOff>
    </xdr:from>
    <xdr:to>
      <xdr:col>42</xdr:col>
      <xdr:colOff>18120</xdr:colOff>
      <xdr:row>130</xdr:row>
      <xdr:rowOff>282661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752EA3-A273-40E9-94DE-98538DFDE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175846</xdr:colOff>
      <xdr:row>131</xdr:row>
      <xdr:rowOff>205154</xdr:rowOff>
    </xdr:from>
    <xdr:to>
      <xdr:col>42</xdr:col>
      <xdr:colOff>18121</xdr:colOff>
      <xdr:row>152</xdr:row>
      <xdr:rowOff>165429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D0AFA6-9E3B-49B4-9A02-1732DFB96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2599</xdr:colOff>
      <xdr:row>88</xdr:row>
      <xdr:rowOff>285570</xdr:rowOff>
    </xdr:from>
    <xdr:to>
      <xdr:col>27</xdr:col>
      <xdr:colOff>518720</xdr:colOff>
      <xdr:row>109</xdr:row>
      <xdr:rowOff>246231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F0DE4-09D2-A2A0-BE42-5D0B083A9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110</xdr:row>
      <xdr:rowOff>46653</xdr:rowOff>
    </xdr:from>
    <xdr:to>
      <xdr:col>27</xdr:col>
      <xdr:colOff>516121</xdr:colOff>
      <xdr:row>131</xdr:row>
      <xdr:rowOff>7314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9B2039-3FC1-4179-9075-BFF16FEE0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656167</xdr:colOff>
      <xdr:row>131</xdr:row>
      <xdr:rowOff>190500</xdr:rowOff>
    </xdr:from>
    <xdr:to>
      <xdr:col>27</xdr:col>
      <xdr:colOff>494954</xdr:colOff>
      <xdr:row>152</xdr:row>
      <xdr:rowOff>151161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2FB1E5-AEB7-4007-9014-FDB96D833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D_Work\Bio_Work\10_Review\TGO_ghgReduction_T-VER_LESS\LESS\LESS_FoOR_PD3_111-&#3605;&#3634;&#3619;&#3634;&#3591;&#3588;&#3635;&#3609;&#3623;&#3603;-10-&#3611;&#3637;-&#3652;&#3627;&#3621;&#3656;&#3609;&#3656;&#3634;&#3609;.xlsx" TargetMode="External"/><Relationship Id="rId1" Type="http://schemas.openxmlformats.org/officeDocument/2006/relationships/externalLinkPath" Target="/PD_Work/Bio_Work/10_Review/TGO_ghgReduction_T-VER_LESS/LESS/LESS_FoOR_PD3_111-&#3605;&#3634;&#3619;&#3634;&#3591;&#3588;&#3635;&#3609;&#3623;&#3603;-10-&#3611;&#3637;-&#3652;&#3627;&#3621;&#3656;&#3609;&#3656;&#3634;&#36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Template_ForDuplicate"/>
      <sheetName val="บุญเรือง"/>
      <sheetName val="แม่มอก หมู่ 1"/>
      <sheetName val="แม่มอก หมู่ 4"/>
      <sheetName val="แม่มอก หมู่ 7"/>
      <sheetName val="แม่มอก หมู่ 9"/>
      <sheetName val="แม่มอก หมู่ 10"/>
      <sheetName val="7"/>
      <sheetName val="8"/>
      <sheetName val="9"/>
      <sheetName val="10"/>
      <sheetName val="11"/>
      <sheetName val="12"/>
      <sheetName val="13"/>
      <sheetName val="14"/>
      <sheetName val="15"/>
      <sheetName val="Sheet1"/>
    </sheetNames>
    <sheetDataSet>
      <sheetData sheetId="0"/>
      <sheetData sheetId="1"/>
      <sheetData sheetId="2">
        <row r="1">
          <cell r="I1">
            <v>5</v>
          </cell>
          <cell r="K1" t="str">
            <v>แม่ปะ</v>
          </cell>
        </row>
      </sheetData>
      <sheetData sheetId="3">
        <row r="1">
          <cell r="I1">
            <v>1</v>
          </cell>
          <cell r="K1" t="str">
            <v>แม่มอก</v>
          </cell>
          <cell r="M1">
            <v>15</v>
          </cell>
          <cell r="U1">
            <v>786.00765296819043</v>
          </cell>
        </row>
      </sheetData>
      <sheetData sheetId="4">
        <row r="1">
          <cell r="I1">
            <v>4</v>
          </cell>
          <cell r="K1" t="str">
            <v>แม่มอก</v>
          </cell>
          <cell r="M1">
            <v>10</v>
          </cell>
          <cell r="U1">
            <v>304.88351530255653</v>
          </cell>
        </row>
      </sheetData>
      <sheetData sheetId="5">
        <row r="1">
          <cell r="I1">
            <v>7</v>
          </cell>
          <cell r="K1" t="str">
            <v>แม่มอก</v>
          </cell>
          <cell r="M1">
            <v>10</v>
          </cell>
          <cell r="U1">
            <v>428.27639145009334</v>
          </cell>
        </row>
      </sheetData>
      <sheetData sheetId="6">
        <row r="1">
          <cell r="I1">
            <v>9</v>
          </cell>
          <cell r="K1" t="str">
            <v>แม่มอก</v>
          </cell>
          <cell r="M1">
            <v>10</v>
          </cell>
          <cell r="U1">
            <v>370.35205877282306</v>
          </cell>
        </row>
      </sheetData>
      <sheetData sheetId="7">
        <row r="1">
          <cell r="I1">
            <v>10</v>
          </cell>
          <cell r="K1" t="str">
            <v>แม่มอก</v>
          </cell>
          <cell r="M1">
            <v>10</v>
          </cell>
          <cell r="U1">
            <v>354.15194197443225</v>
          </cell>
        </row>
      </sheetData>
      <sheetData sheetId="8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9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0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1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2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3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4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5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6">
        <row r="1">
          <cell r="I1" t="str">
            <v>พิมพ์ช่องนี้</v>
          </cell>
          <cell r="K1" t="str">
            <v>พิมพ์ช่องนี้</v>
          </cell>
          <cell r="M1" t="str">
            <v>พิมพ์ช่องนี้</v>
          </cell>
          <cell r="U1">
            <v>0</v>
          </cell>
        </row>
      </sheetData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" id="{F0CDF169-FB96-4737-9406-D937EB6201CC}" userId="AB" providerId="None"/>
  <person displayName="Pongchai Dumrongrojwatthana" id="{BB6B9225-EC44-42C5-AE25-B523C7545374}" userId="S::Pongchai.D@Chula.ac.th::d3ca18e6-3fde-400a-97ee-a7092fdaf924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12-23T15:47:01.64" personId="{F0CDF169-FB96-4737-9406-D937EB6201CC}" id="{96142D28-18D5-470C-8C9A-F6825B2EFEED}">
    <text>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5-05-04T11:16:34.24" personId="{F0CDF169-FB96-4737-9406-D937EB6201CC}" id="{29D04A26-C008-46E1-BB66-3B2D603B0AEF}">
    <text>หากเคยใช้โปรแกรมนี้เก็บข้อมูลมาแล้ว 1 ปี ที่ผ่านมา สามารถ copy/ paste ข้อมูลจากไฟล์ก่อนหน้า มาใช้คำนวณได้</text>
  </threadedComment>
  <threadedComment ref="C3" dT="2024-12-23T15:47:01.64" personId="{F0CDF169-FB96-4737-9406-D937EB6201CC}" id="{FFDE37D6-23E7-4130-A4EA-C1A3C5BF27EA}">
    <text>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4-12-23T15:47:01.64" personId="{F0CDF169-FB96-4737-9406-D937EB6201CC}" id="{29000578-A443-42B2-896A-A97EA6B9B542}">
    <text>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4-12-23T15:47:01.64" personId="{F0CDF169-FB96-4737-9406-D937EB6201CC}" id="{DDDA46A1-C8F4-4E14-8514-7233C2348A57}">
    <text>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4-12-23T15:47:01.64" personId="{F0CDF169-FB96-4737-9406-D937EB6201CC}" id="{6A1BDD14-E917-442C-AE05-32792CCC5959}">
    <text>ขนาดพื้นที่แปลง หรือพื้นที่เก็บตัวอย่าง
หากนับทั้งพื้นที่ ใส่ข้อมูลพื้นที่สีเขียวรวมทั้งหมด (= ปลูกพืชนอกอาคาร + สวนดาดฟ้า)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4-06-03T10:21:23.30" personId="{BB6B9225-EC44-42C5-AE25-B523C7545374}" id="{C6775708-BC80-4876-A50B-87C51159481E}">
    <text>คลิ๊กขวาที่ชีทนี้
Move or copy
Create a copy</text>
  </threadedComment>
  <threadedComment ref="M4" dT="2024-06-03T08:01:28.47" personId="{BB6B9225-EC44-42C5-AE25-B523C7545374}" id="{E1F7DCA4-93D4-42A1-9402-E89125249A3B}">
    <text>Ogawa, 1965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3" dT="2024-06-03T09:41:21.96" personId="{BB6B9225-EC44-42C5-AE25-B523C7545374}" id="{23593312-4EFB-4A32-A127-F100B8F97369}">
    <text>พิมพ์ เครื่องหมาย =  ในช่องนี้
แล้วเอาเมาส์ click ที่ชีท ที่ต้องการ 
แล้งคลิกตรงช่องตัวเลขรวม  (=K1)</text>
  </threadedComment>
  <threadedComment ref="B4" dT="2024-06-03T09:42:47.69" personId="{BB6B9225-EC44-42C5-AE25-B523C7545374}" id="{5E881853-1C0B-4243-BA10-2755A6ECA589}">
    <text xml:space="preserve">พิมพ์ เครื่องหมาย =  ในช่องนี้
แล้วเอาเมาส์ click ที่ชีท ที่ต้องการ 
แล้งคลิกตรงช่องตัวเลขรวม  (=I1)
</text>
  </threadedComment>
  <threadedComment ref="B5" dT="2024-06-03T10:25:19.43" personId="{BB6B9225-EC44-42C5-AE25-B523C7545374}" id="{11BCA579-D3D7-4AE2-8F28-A6ECAEA76EA4}">
    <text xml:space="preserve">พิมพ์ เครื่องหมาย =  ในช่องนี้
แล้วเอาเมาส์ click ที่ชีท ที่ต้องการ 
แล้งคลิกตรงช่องตัวเลขรวม  (=M1)
</text>
  </threadedComment>
  <threadedComment ref="B6" dT="2024-06-03T09:06:08.69" personId="{BB6B9225-EC44-42C5-AE25-B523C7545374}" id="{A5A18A89-C0CE-4AFF-8966-56DB38CBE782}">
    <text>พิมพ์ เครื่องหมาย =  ในช่องนี้
แล้วเอาเมาส์ click ที่ชีท ที่ต้องการ 
แล้งคลิกตรงช่องตัวเลขรวม  (=S1)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hgreduction.tgo.or.th/th/tver-method/tver-tool/for-agr.html" TargetMode="External"/><Relationship Id="rId2" Type="http://schemas.openxmlformats.org/officeDocument/2006/relationships/hyperlink" Target="https://ghgreduction.tgo.or.th/th/download-less/100-less-management/1364-2020-09-23-10-21-08.html" TargetMode="External"/><Relationship Id="rId1" Type="http://schemas.openxmlformats.org/officeDocument/2006/relationships/hyperlink" Target="https://www.rspgchula.sc.chula.ac.th/book/PDF&#3627;&#3609;&#3633;&#3591;&#3626;&#3639;&#3629;/Book-GPS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7"/>
  <sheetViews>
    <sheetView topLeftCell="A149" zoomScale="105" zoomScaleNormal="100" workbookViewId="0">
      <selection activeCell="B248" sqref="B248"/>
    </sheetView>
  </sheetViews>
  <sheetFormatPr defaultColWidth="8.75" defaultRowHeight="13" x14ac:dyDescent="0.45"/>
  <cols>
    <col min="1" max="1" width="3.75" style="222" customWidth="1"/>
    <col min="2" max="2" width="49.83203125" style="222" customWidth="1"/>
    <col min="3" max="3" width="4.25" style="222" customWidth="1"/>
    <col min="4" max="4" width="47.75" style="222" customWidth="1"/>
    <col min="5" max="5" width="41.33203125" style="222" customWidth="1"/>
    <col min="6" max="6" width="4.25" style="222" customWidth="1"/>
    <col min="7" max="7" width="55.08203125" style="222" customWidth="1"/>
    <col min="8" max="8" width="33.5" style="222" customWidth="1"/>
    <col min="9" max="16384" width="8.75" style="222"/>
  </cols>
  <sheetData>
    <row r="1" spans="2:5" ht="25.15" customHeight="1" x14ac:dyDescent="0.45">
      <c r="B1" s="232" t="s">
        <v>205</v>
      </c>
    </row>
    <row r="2" spans="2:5" x14ac:dyDescent="0.45">
      <c r="B2" s="233" t="s">
        <v>203</v>
      </c>
      <c r="D2" s="234" t="s">
        <v>204</v>
      </c>
    </row>
    <row r="3" spans="2:5" x14ac:dyDescent="0.45">
      <c r="B3" s="235"/>
      <c r="C3" s="236"/>
      <c r="D3" s="222" t="s">
        <v>48</v>
      </c>
    </row>
    <row r="4" spans="2:5" x14ac:dyDescent="0.45">
      <c r="B4" s="239"/>
      <c r="C4" s="240"/>
      <c r="D4" s="222" t="s">
        <v>463</v>
      </c>
    </row>
    <row r="5" spans="2:5" x14ac:dyDescent="0.45">
      <c r="B5" s="241"/>
      <c r="C5" s="242"/>
      <c r="D5" s="222" t="s">
        <v>464</v>
      </c>
    </row>
    <row r="6" spans="2:5" x14ac:dyDescent="0.45">
      <c r="B6" s="243"/>
      <c r="C6" s="244"/>
      <c r="D6" s="222" t="s">
        <v>465</v>
      </c>
    </row>
    <row r="7" spans="2:5" x14ac:dyDescent="0.45">
      <c r="B7" s="245"/>
      <c r="C7" s="246"/>
      <c r="D7" s="222" t="s">
        <v>466</v>
      </c>
    </row>
    <row r="8" spans="2:5" x14ac:dyDescent="0.45">
      <c r="B8" s="237"/>
      <c r="C8" s="238"/>
      <c r="D8" s="294" t="s">
        <v>467</v>
      </c>
    </row>
    <row r="9" spans="2:5" ht="13.15" customHeight="1" x14ac:dyDescent="0.45">
      <c r="B9" s="224"/>
      <c r="D9" s="294" t="s">
        <v>468</v>
      </c>
    </row>
    <row r="10" spans="2:5" x14ac:dyDescent="0.45">
      <c r="B10" s="247"/>
      <c r="D10" s="222" t="s">
        <v>206</v>
      </c>
    </row>
    <row r="13" spans="2:5" ht="25.15" customHeight="1" x14ac:dyDescent="0.45">
      <c r="B13" s="232" t="s">
        <v>332</v>
      </c>
      <c r="D13" s="234" t="s">
        <v>204</v>
      </c>
    </row>
    <row r="14" spans="2:5" ht="13.9" customHeight="1" x14ac:dyDescent="0.45">
      <c r="B14" s="205" t="s">
        <v>428</v>
      </c>
      <c r="C14" s="205"/>
      <c r="D14" s="222" t="s">
        <v>339</v>
      </c>
      <c r="E14" s="222" t="s">
        <v>349</v>
      </c>
    </row>
    <row r="15" spans="2:5" ht="39" x14ac:dyDescent="0.45">
      <c r="B15" s="205" t="s">
        <v>429</v>
      </c>
      <c r="C15" s="205"/>
      <c r="D15" s="222" t="s">
        <v>338</v>
      </c>
      <c r="E15" s="222" t="s">
        <v>350</v>
      </c>
    </row>
    <row r="16" spans="2:5" ht="13.9" customHeight="1" x14ac:dyDescent="0.45">
      <c r="B16" s="205" t="s">
        <v>430</v>
      </c>
      <c r="C16" s="205"/>
      <c r="D16" s="222" t="s">
        <v>340</v>
      </c>
      <c r="E16" s="222" t="s">
        <v>351</v>
      </c>
    </row>
    <row r="17" spans="1:7" ht="13.9" customHeight="1" x14ac:dyDescent="0.45">
      <c r="B17" s="225" t="s">
        <v>431</v>
      </c>
      <c r="C17" s="205"/>
      <c r="D17" s="222" t="s">
        <v>341</v>
      </c>
      <c r="E17" s="222" t="s">
        <v>352</v>
      </c>
      <c r="G17" s="222" t="s">
        <v>435</v>
      </c>
    </row>
    <row r="18" spans="1:7" ht="13.9" customHeight="1" x14ac:dyDescent="0.45">
      <c r="B18" s="225" t="s">
        <v>432</v>
      </c>
      <c r="C18" s="205"/>
      <c r="D18" s="222" t="s">
        <v>342</v>
      </c>
      <c r="E18" s="222" t="s">
        <v>352</v>
      </c>
    </row>
    <row r="19" spans="1:7" ht="13.9" customHeight="1" x14ac:dyDescent="0.45">
      <c r="B19" s="223" t="s">
        <v>433</v>
      </c>
      <c r="C19" s="223"/>
      <c r="D19" s="222" t="s">
        <v>353</v>
      </c>
    </row>
    <row r="20" spans="1:7" x14ac:dyDescent="0.45">
      <c r="B20" s="248" t="s">
        <v>434</v>
      </c>
      <c r="C20" s="248"/>
      <c r="D20" s="248" t="s">
        <v>208</v>
      </c>
    </row>
    <row r="23" spans="1:7" ht="25.15" customHeight="1" x14ac:dyDescent="0.45">
      <c r="B23" s="232" t="s">
        <v>348</v>
      </c>
      <c r="D23" s="256" t="s">
        <v>417</v>
      </c>
      <c r="E23" s="256" t="s">
        <v>17</v>
      </c>
    </row>
    <row r="24" spans="1:7" ht="13.9" customHeight="1" x14ac:dyDescent="0.45">
      <c r="A24" s="259">
        <v>1</v>
      </c>
      <c r="B24" s="222" t="s">
        <v>406</v>
      </c>
      <c r="D24" s="205" t="s">
        <v>405</v>
      </c>
      <c r="E24" s="222" t="s">
        <v>354</v>
      </c>
    </row>
    <row r="25" spans="1:7" ht="13.9" customHeight="1" x14ac:dyDescent="0.45">
      <c r="D25" s="205"/>
    </row>
    <row r="26" spans="1:7" x14ac:dyDescent="0.45">
      <c r="A26" s="260">
        <v>2</v>
      </c>
      <c r="B26" s="222" t="s">
        <v>404</v>
      </c>
    </row>
    <row r="27" spans="1:7" x14ac:dyDescent="0.45">
      <c r="B27" s="253" t="s">
        <v>359</v>
      </c>
      <c r="C27" s="249"/>
      <c r="D27" s="249" t="s">
        <v>364</v>
      </c>
    </row>
    <row r="28" spans="1:7" x14ac:dyDescent="0.45">
      <c r="B28" s="254" t="s">
        <v>360</v>
      </c>
      <c r="D28" s="205" t="s">
        <v>355</v>
      </c>
    </row>
    <row r="29" spans="1:7" ht="30" customHeight="1" x14ac:dyDescent="0.45">
      <c r="B29" s="253" t="s">
        <v>361</v>
      </c>
      <c r="C29" s="249"/>
      <c r="D29" s="249" t="s">
        <v>407</v>
      </c>
    </row>
    <row r="30" spans="1:7" ht="13.9" customHeight="1" x14ac:dyDescent="0.45">
      <c r="B30" s="254" t="s">
        <v>362</v>
      </c>
      <c r="D30" s="205" t="s">
        <v>369</v>
      </c>
    </row>
    <row r="31" spans="1:7" x14ac:dyDescent="0.45">
      <c r="B31" s="253" t="s">
        <v>363</v>
      </c>
      <c r="C31" s="249"/>
      <c r="D31" s="249" t="s">
        <v>370</v>
      </c>
    </row>
    <row r="32" spans="1:7" x14ac:dyDescent="0.45">
      <c r="B32" s="205"/>
      <c r="D32" s="251" t="s">
        <v>373</v>
      </c>
    </row>
    <row r="33" spans="2:4" ht="13.9" customHeight="1" x14ac:dyDescent="0.45">
      <c r="B33" s="205"/>
      <c r="D33" s="252" t="s">
        <v>374</v>
      </c>
    </row>
    <row r="34" spans="2:4" x14ac:dyDescent="0.45">
      <c r="B34" s="205"/>
      <c r="D34" s="205"/>
    </row>
    <row r="35" spans="2:4" x14ac:dyDescent="0.45">
      <c r="B35" s="205"/>
      <c r="D35" s="205"/>
    </row>
    <row r="36" spans="2:4" x14ac:dyDescent="0.45">
      <c r="B36" s="205"/>
      <c r="D36" s="205"/>
    </row>
    <row r="37" spans="2:4" x14ac:dyDescent="0.45">
      <c r="B37" s="205"/>
      <c r="D37" s="205"/>
    </row>
    <row r="38" spans="2:4" x14ac:dyDescent="0.45">
      <c r="B38" s="205"/>
      <c r="D38" s="205"/>
    </row>
    <row r="39" spans="2:4" x14ac:dyDescent="0.45">
      <c r="B39" s="205"/>
      <c r="D39" s="205"/>
    </row>
    <row r="40" spans="2:4" x14ac:dyDescent="0.45">
      <c r="B40" s="205"/>
      <c r="D40" s="205"/>
    </row>
    <row r="41" spans="2:4" x14ac:dyDescent="0.45">
      <c r="B41" s="205"/>
      <c r="D41" s="205"/>
    </row>
    <row r="42" spans="2:4" x14ac:dyDescent="0.45">
      <c r="B42" s="205"/>
      <c r="D42" s="205"/>
    </row>
    <row r="43" spans="2:4" x14ac:dyDescent="0.45">
      <c r="B43" s="205"/>
      <c r="D43" s="205"/>
    </row>
    <row r="44" spans="2:4" x14ac:dyDescent="0.45">
      <c r="B44" s="205"/>
      <c r="D44" s="205"/>
    </row>
    <row r="45" spans="2:4" x14ac:dyDescent="0.45">
      <c r="B45" s="205"/>
      <c r="D45" s="205"/>
    </row>
    <row r="46" spans="2:4" x14ac:dyDescent="0.45">
      <c r="B46" s="205"/>
      <c r="D46" s="205"/>
    </row>
    <row r="47" spans="2:4" x14ac:dyDescent="0.45">
      <c r="B47" s="205"/>
      <c r="D47" s="205"/>
    </row>
    <row r="48" spans="2:4" x14ac:dyDescent="0.45">
      <c r="B48" s="205"/>
      <c r="D48" s="205"/>
    </row>
    <row r="49" spans="2:5" x14ac:dyDescent="0.45">
      <c r="B49" s="205"/>
      <c r="D49" s="205"/>
    </row>
    <row r="50" spans="2:5" x14ac:dyDescent="0.45">
      <c r="B50" s="205"/>
      <c r="D50" s="205"/>
    </row>
    <row r="51" spans="2:5" x14ac:dyDescent="0.45">
      <c r="B51" s="205"/>
      <c r="D51" s="205"/>
    </row>
    <row r="52" spans="2:5" x14ac:dyDescent="0.45">
      <c r="B52" s="205"/>
      <c r="D52" s="205"/>
    </row>
    <row r="53" spans="2:5" ht="26" x14ac:dyDescent="0.45">
      <c r="B53" s="254" t="s">
        <v>377</v>
      </c>
      <c r="D53" s="205" t="s">
        <v>376</v>
      </c>
      <c r="E53" s="222" t="s">
        <v>424</v>
      </c>
    </row>
    <row r="54" spans="2:5" x14ac:dyDescent="0.45">
      <c r="B54" s="205"/>
      <c r="D54" s="205"/>
    </row>
    <row r="55" spans="2:5" x14ac:dyDescent="0.45">
      <c r="B55" s="205"/>
      <c r="D55" s="205"/>
    </row>
    <row r="56" spans="2:5" x14ac:dyDescent="0.45">
      <c r="B56" s="205"/>
      <c r="D56" s="205"/>
    </row>
    <row r="57" spans="2:5" x14ac:dyDescent="0.45">
      <c r="B57" s="205"/>
      <c r="D57" s="205"/>
    </row>
    <row r="58" spans="2:5" x14ac:dyDescent="0.45">
      <c r="B58" s="205"/>
      <c r="D58" s="205"/>
    </row>
    <row r="59" spans="2:5" x14ac:dyDescent="0.45">
      <c r="B59" s="205"/>
      <c r="D59" s="205"/>
    </row>
    <row r="60" spans="2:5" x14ac:dyDescent="0.45">
      <c r="B60" s="205"/>
      <c r="D60" s="205"/>
    </row>
    <row r="61" spans="2:5" x14ac:dyDescent="0.45">
      <c r="B61" s="205"/>
      <c r="D61" s="205"/>
    </row>
    <row r="62" spans="2:5" x14ac:dyDescent="0.45">
      <c r="B62" s="205"/>
      <c r="D62" s="205"/>
    </row>
    <row r="63" spans="2:5" x14ac:dyDescent="0.45">
      <c r="B63" s="205"/>
      <c r="D63" s="205"/>
    </row>
    <row r="64" spans="2:5" x14ac:dyDescent="0.45">
      <c r="B64" s="205"/>
      <c r="D64" s="205"/>
    </row>
    <row r="65" spans="2:4" x14ac:dyDescent="0.45">
      <c r="B65" s="205"/>
      <c r="D65" s="205"/>
    </row>
    <row r="66" spans="2:4" x14ac:dyDescent="0.45">
      <c r="B66" s="205"/>
      <c r="D66" s="205"/>
    </row>
    <row r="67" spans="2:4" x14ac:dyDescent="0.45">
      <c r="B67" s="205"/>
      <c r="D67" s="205"/>
    </row>
    <row r="68" spans="2:4" x14ac:dyDescent="0.45">
      <c r="B68" s="205"/>
      <c r="D68" s="205"/>
    </row>
    <row r="69" spans="2:4" x14ac:dyDescent="0.45">
      <c r="B69" s="205"/>
      <c r="D69" s="205"/>
    </row>
    <row r="70" spans="2:4" x14ac:dyDescent="0.45">
      <c r="B70" s="205"/>
      <c r="D70" s="205"/>
    </row>
    <row r="71" spans="2:4" x14ac:dyDescent="0.45">
      <c r="B71" s="205"/>
      <c r="D71" s="205"/>
    </row>
    <row r="72" spans="2:4" x14ac:dyDescent="0.45">
      <c r="B72" s="205"/>
      <c r="D72" s="205"/>
    </row>
    <row r="73" spans="2:4" x14ac:dyDescent="0.45">
      <c r="B73" s="205"/>
      <c r="D73" s="205"/>
    </row>
    <row r="74" spans="2:4" x14ac:dyDescent="0.45">
      <c r="B74" s="205"/>
      <c r="D74" s="205"/>
    </row>
    <row r="75" spans="2:4" x14ac:dyDescent="0.45">
      <c r="B75" s="205"/>
      <c r="D75" s="205"/>
    </row>
    <row r="76" spans="2:4" x14ac:dyDescent="0.45">
      <c r="B76" s="205"/>
      <c r="D76" s="205"/>
    </row>
    <row r="77" spans="2:4" x14ac:dyDescent="0.45">
      <c r="B77" s="205"/>
      <c r="D77" s="205"/>
    </row>
    <row r="78" spans="2:4" x14ac:dyDescent="0.45">
      <c r="B78" s="205"/>
      <c r="D78" s="205"/>
    </row>
    <row r="79" spans="2:4" x14ac:dyDescent="0.45">
      <c r="B79" s="205"/>
      <c r="D79" s="205"/>
    </row>
    <row r="80" spans="2:4" x14ac:dyDescent="0.45">
      <c r="B80" s="205"/>
      <c r="D80" s="205"/>
    </row>
    <row r="81" spans="1:5" x14ac:dyDescent="0.45">
      <c r="B81" s="205"/>
      <c r="D81" s="205"/>
    </row>
    <row r="82" spans="1:5" x14ac:dyDescent="0.45">
      <c r="B82" s="205"/>
      <c r="D82" s="205"/>
      <c r="E82" s="222" t="s">
        <v>386</v>
      </c>
    </row>
    <row r="83" spans="1:5" ht="32" x14ac:dyDescent="0.45">
      <c r="B83" s="205"/>
      <c r="D83" s="205"/>
      <c r="E83" s="271" t="s">
        <v>387</v>
      </c>
    </row>
    <row r="84" spans="1:5" x14ac:dyDescent="0.45">
      <c r="B84" s="205"/>
      <c r="D84" s="205"/>
    </row>
    <row r="85" spans="1:5" ht="26" x14ac:dyDescent="0.45">
      <c r="A85" s="261">
        <v>3</v>
      </c>
      <c r="B85" s="222" t="s">
        <v>216</v>
      </c>
      <c r="D85" s="222" t="s">
        <v>380</v>
      </c>
    </row>
    <row r="86" spans="1:5" ht="52" x14ac:dyDescent="0.45">
      <c r="B86" s="222" t="s">
        <v>403</v>
      </c>
      <c r="D86" s="222" t="s">
        <v>390</v>
      </c>
      <c r="E86" s="222" t="s">
        <v>437</v>
      </c>
    </row>
    <row r="87" spans="1:5" ht="13.9" customHeight="1" x14ac:dyDescent="0.45">
      <c r="D87" s="251" t="s">
        <v>389</v>
      </c>
    </row>
    <row r="88" spans="1:5" ht="13.9" customHeight="1" x14ac:dyDescent="0.45">
      <c r="D88" s="251" t="s">
        <v>384</v>
      </c>
    </row>
    <row r="89" spans="1:5" ht="26" x14ac:dyDescent="0.45">
      <c r="D89" s="251" t="s">
        <v>385</v>
      </c>
    </row>
    <row r="155" spans="1:5" ht="13.9" customHeight="1" x14ac:dyDescent="0.45">
      <c r="A155" s="262">
        <v>4</v>
      </c>
      <c r="B155" s="222" t="s">
        <v>402</v>
      </c>
      <c r="D155" s="222" t="s">
        <v>391</v>
      </c>
    </row>
    <row r="156" spans="1:5" x14ac:dyDescent="0.45">
      <c r="B156" s="205"/>
      <c r="D156" s="257" t="s">
        <v>388</v>
      </c>
    </row>
    <row r="157" spans="1:5" x14ac:dyDescent="0.45">
      <c r="B157" s="205"/>
    </row>
    <row r="158" spans="1:5" ht="46.9" customHeight="1" x14ac:dyDescent="0.3">
      <c r="A158" s="263">
        <v>5</v>
      </c>
      <c r="B158" s="222" t="s">
        <v>392</v>
      </c>
      <c r="D158" s="222" t="s">
        <v>397</v>
      </c>
      <c r="E158" s="22" t="s">
        <v>396</v>
      </c>
    </row>
    <row r="159" spans="1:5" ht="34.15" customHeight="1" x14ac:dyDescent="0.45">
      <c r="D159" s="222" t="s">
        <v>393</v>
      </c>
      <c r="E159" s="258" t="s">
        <v>394</v>
      </c>
    </row>
    <row r="160" spans="1:5" ht="26" x14ac:dyDescent="0.45">
      <c r="E160" s="258" t="s">
        <v>395</v>
      </c>
    </row>
    <row r="183" spans="4:4" x14ac:dyDescent="0.45">
      <c r="D183" s="205"/>
    </row>
    <row r="184" spans="4:4" x14ac:dyDescent="0.45">
      <c r="D184" s="205"/>
    </row>
    <row r="185" spans="4:4" x14ac:dyDescent="0.45">
      <c r="D185" s="205"/>
    </row>
    <row r="186" spans="4:4" x14ac:dyDescent="0.45">
      <c r="D186" s="205"/>
    </row>
    <row r="187" spans="4:4" x14ac:dyDescent="0.45">
      <c r="D187" s="205"/>
    </row>
    <row r="188" spans="4:4" x14ac:dyDescent="0.45">
      <c r="D188" s="205"/>
    </row>
    <row r="189" spans="4:4" x14ac:dyDescent="0.45">
      <c r="D189" s="205"/>
    </row>
    <row r="190" spans="4:4" x14ac:dyDescent="0.45">
      <c r="D190" s="205"/>
    </row>
    <row r="191" spans="4:4" x14ac:dyDescent="0.45">
      <c r="D191" s="205"/>
    </row>
    <row r="192" spans="4:4" x14ac:dyDescent="0.45">
      <c r="D192" s="205"/>
    </row>
    <row r="193" spans="4:4" x14ac:dyDescent="0.45">
      <c r="D193" s="205"/>
    </row>
    <row r="194" spans="4:4" x14ac:dyDescent="0.45">
      <c r="D194" s="205"/>
    </row>
    <row r="195" spans="4:4" x14ac:dyDescent="0.45">
      <c r="D195" s="205"/>
    </row>
    <row r="196" spans="4:4" x14ac:dyDescent="0.45">
      <c r="D196" s="205"/>
    </row>
    <row r="197" spans="4:4" x14ac:dyDescent="0.45">
      <c r="D197" s="205"/>
    </row>
    <row r="198" spans="4:4" x14ac:dyDescent="0.45">
      <c r="D198" s="205"/>
    </row>
    <row r="199" spans="4:4" x14ac:dyDescent="0.45">
      <c r="D199" s="205"/>
    </row>
    <row r="200" spans="4:4" x14ac:dyDescent="0.45">
      <c r="D200" s="205"/>
    </row>
    <row r="201" spans="4:4" x14ac:dyDescent="0.45">
      <c r="D201" s="205"/>
    </row>
    <row r="202" spans="4:4" x14ac:dyDescent="0.45">
      <c r="D202" s="205"/>
    </row>
    <row r="203" spans="4:4" x14ac:dyDescent="0.45">
      <c r="D203" s="205"/>
    </row>
    <row r="204" spans="4:4" x14ac:dyDescent="0.45">
      <c r="D204" s="205"/>
    </row>
    <row r="205" spans="4:4" x14ac:dyDescent="0.45">
      <c r="D205" s="205"/>
    </row>
    <row r="206" spans="4:4" x14ac:dyDescent="0.45">
      <c r="D206" s="205"/>
    </row>
    <row r="207" spans="4:4" x14ac:dyDescent="0.45">
      <c r="D207" s="205"/>
    </row>
    <row r="208" spans="4:4" x14ac:dyDescent="0.45">
      <c r="D208" s="205"/>
    </row>
    <row r="209" spans="1:6" x14ac:dyDescent="0.45">
      <c r="A209" s="228">
        <v>6</v>
      </c>
      <c r="B209" s="222" t="s">
        <v>399</v>
      </c>
      <c r="D209" s="205" t="s">
        <v>398</v>
      </c>
    </row>
    <row r="210" spans="1:6" x14ac:dyDescent="0.45">
      <c r="B210" s="205"/>
      <c r="D210" s="205"/>
    </row>
    <row r="211" spans="1:6" ht="43.15" customHeight="1" x14ac:dyDescent="0.45">
      <c r="A211" s="259">
        <v>7</v>
      </c>
      <c r="B211" s="222" t="s">
        <v>400</v>
      </c>
      <c r="D211" s="205" t="s">
        <v>401</v>
      </c>
    </row>
    <row r="212" spans="1:6" x14ac:dyDescent="0.45">
      <c r="B212" s="205"/>
      <c r="D212" s="205"/>
    </row>
    <row r="213" spans="1:6" ht="13.9" customHeight="1" x14ac:dyDescent="0.45">
      <c r="A213" s="263">
        <v>8</v>
      </c>
      <c r="B213" s="222" t="s">
        <v>408</v>
      </c>
    </row>
    <row r="214" spans="1:6" ht="13.9" customHeight="1" x14ac:dyDescent="0.45">
      <c r="B214" s="222" t="s">
        <v>409</v>
      </c>
    </row>
    <row r="215" spans="1:6" ht="13.9" customHeight="1" x14ac:dyDescent="0.45">
      <c r="B215" s="267" t="s">
        <v>412</v>
      </c>
      <c r="D215" s="234" t="s">
        <v>417</v>
      </c>
      <c r="E215" s="233" t="s">
        <v>17</v>
      </c>
    </row>
    <row r="216" spans="1:6" ht="13.9" customHeight="1" x14ac:dyDescent="0.45">
      <c r="B216" s="264" t="s">
        <v>315</v>
      </c>
      <c r="D216" s="268" t="s">
        <v>314</v>
      </c>
      <c r="E216" s="266" t="s">
        <v>411</v>
      </c>
    </row>
    <row r="217" spans="1:6" ht="13.9" customHeight="1" x14ac:dyDescent="0.45">
      <c r="B217" s="264" t="s">
        <v>316</v>
      </c>
      <c r="D217" s="268" t="s">
        <v>314</v>
      </c>
      <c r="E217" s="266" t="s">
        <v>410</v>
      </c>
    </row>
    <row r="218" spans="1:6" ht="13.9" customHeight="1" x14ac:dyDescent="0.45">
      <c r="B218" s="264"/>
      <c r="D218" s="268"/>
      <c r="E218" s="268"/>
      <c r="F218" s="268"/>
    </row>
    <row r="219" spans="1:6" ht="13.9" customHeight="1" x14ac:dyDescent="0.45">
      <c r="B219" s="226" t="s">
        <v>317</v>
      </c>
      <c r="D219" s="222" t="s">
        <v>413</v>
      </c>
      <c r="E219" s="228" t="s">
        <v>331</v>
      </c>
    </row>
    <row r="220" spans="1:6" ht="13.9" customHeight="1" x14ac:dyDescent="0.45">
      <c r="B220" s="226"/>
      <c r="E220" s="228"/>
    </row>
    <row r="221" spans="1:6" ht="13.9" customHeight="1" x14ac:dyDescent="0.45">
      <c r="B221" s="226" t="s">
        <v>318</v>
      </c>
      <c r="D221" s="222" t="s">
        <v>416</v>
      </c>
      <c r="E221" s="228" t="s">
        <v>331</v>
      </c>
    </row>
    <row r="222" spans="1:6" ht="52" x14ac:dyDescent="0.45">
      <c r="B222" s="226"/>
      <c r="D222" s="251" t="s">
        <v>414</v>
      </c>
      <c r="E222" s="228"/>
    </row>
    <row r="223" spans="1:6" ht="39" x14ac:dyDescent="0.45">
      <c r="B223" s="226"/>
      <c r="D223" s="251" t="s">
        <v>415</v>
      </c>
      <c r="E223" s="228"/>
    </row>
    <row r="224" spans="1:6" x14ac:dyDescent="0.45">
      <c r="B224" s="226"/>
      <c r="D224" s="251" t="s">
        <v>418</v>
      </c>
      <c r="E224" s="228"/>
    </row>
    <row r="225" spans="1:5" ht="13.9" customHeight="1" x14ac:dyDescent="0.45">
      <c r="B225" s="226"/>
      <c r="E225" s="228"/>
    </row>
    <row r="226" spans="1:5" ht="13.9" customHeight="1" x14ac:dyDescent="0.45">
      <c r="B226" s="264" t="s">
        <v>319</v>
      </c>
      <c r="C226" s="265"/>
      <c r="D226" s="265" t="s">
        <v>314</v>
      </c>
      <c r="E226" s="227" t="s">
        <v>207</v>
      </c>
    </row>
    <row r="227" spans="1:5" ht="13.9" customHeight="1" x14ac:dyDescent="0.45">
      <c r="B227" s="264" t="s">
        <v>321</v>
      </c>
      <c r="C227" s="265"/>
      <c r="D227" s="265" t="s">
        <v>419</v>
      </c>
      <c r="E227" s="227" t="s">
        <v>207</v>
      </c>
    </row>
    <row r="228" spans="1:5" ht="13.9" customHeight="1" x14ac:dyDescent="0.45">
      <c r="B228" s="264" t="s">
        <v>322</v>
      </c>
      <c r="C228" s="265"/>
      <c r="D228" s="265" t="s">
        <v>314</v>
      </c>
      <c r="E228" s="227" t="s">
        <v>207</v>
      </c>
    </row>
    <row r="229" spans="1:5" ht="13.9" customHeight="1" x14ac:dyDescent="0.45">
      <c r="B229" s="229" t="s">
        <v>323</v>
      </c>
      <c r="D229" s="222" t="s">
        <v>333</v>
      </c>
      <c r="E229" s="228" t="s">
        <v>331</v>
      </c>
    </row>
    <row r="230" spans="1:5" ht="13.9" customHeight="1" x14ac:dyDescent="0.45">
      <c r="B230" s="229" t="s">
        <v>324</v>
      </c>
      <c r="D230" s="222" t="s">
        <v>333</v>
      </c>
      <c r="E230" s="228" t="s">
        <v>331</v>
      </c>
    </row>
    <row r="231" spans="1:5" ht="13.9" customHeight="1" x14ac:dyDescent="0.45">
      <c r="B231" s="229" t="s">
        <v>325</v>
      </c>
      <c r="D231" s="222" t="s">
        <v>333</v>
      </c>
      <c r="E231" s="228" t="s">
        <v>331</v>
      </c>
    </row>
    <row r="232" spans="1:5" ht="13.9" customHeight="1" x14ac:dyDescent="0.45">
      <c r="B232" s="230" t="s">
        <v>326</v>
      </c>
      <c r="D232" s="222" t="s">
        <v>333</v>
      </c>
      <c r="E232" s="228" t="s">
        <v>331</v>
      </c>
    </row>
    <row r="233" spans="1:5" ht="13.9" customHeight="1" x14ac:dyDescent="0.45">
      <c r="B233" s="230" t="s">
        <v>327</v>
      </c>
      <c r="D233" s="222" t="s">
        <v>333</v>
      </c>
      <c r="E233" s="228" t="s">
        <v>331</v>
      </c>
    </row>
    <row r="234" spans="1:5" ht="13.9" customHeight="1" x14ac:dyDescent="0.45">
      <c r="B234" s="230" t="s">
        <v>328</v>
      </c>
      <c r="D234" s="222" t="s">
        <v>420</v>
      </c>
      <c r="E234" s="228" t="s">
        <v>331</v>
      </c>
    </row>
    <row r="235" spans="1:5" ht="13.9" customHeight="1" x14ac:dyDescent="0.45">
      <c r="B235" s="230" t="s">
        <v>329</v>
      </c>
      <c r="D235" s="222" t="s">
        <v>333</v>
      </c>
      <c r="E235" s="228" t="s">
        <v>331</v>
      </c>
    </row>
    <row r="236" spans="1:5" x14ac:dyDescent="0.45">
      <c r="B236" s="230" t="s">
        <v>330</v>
      </c>
      <c r="D236" s="222" t="s">
        <v>333</v>
      </c>
      <c r="E236" s="228" t="s">
        <v>331</v>
      </c>
    </row>
    <row r="239" spans="1:5" ht="26" x14ac:dyDescent="0.45">
      <c r="A239" s="261">
        <v>9</v>
      </c>
      <c r="B239" s="222" t="s">
        <v>421</v>
      </c>
    </row>
    <row r="243" spans="2:2" x14ac:dyDescent="0.45">
      <c r="B243" s="234" t="s">
        <v>213</v>
      </c>
    </row>
    <row r="244" spans="2:2" hidden="1" x14ac:dyDescent="0.45">
      <c r="B244" s="250" t="s">
        <v>209</v>
      </c>
    </row>
    <row r="245" spans="2:2" hidden="1" x14ac:dyDescent="0.45">
      <c r="B245" s="250" t="s">
        <v>210</v>
      </c>
    </row>
    <row r="246" spans="2:2" hidden="1" x14ac:dyDescent="0.45">
      <c r="B246" s="250" t="s">
        <v>211</v>
      </c>
    </row>
    <row r="247" spans="2:2" ht="74.5" customHeight="1" x14ac:dyDescent="0.45">
      <c r="B247" s="300" t="s">
        <v>480</v>
      </c>
    </row>
  </sheetData>
  <phoneticPr fontId="2" type="noConversion"/>
  <hyperlinks>
    <hyperlink ref="E83" r:id="rId1" xr:uid="{36C4E5FF-7887-4D9D-AB72-54BDE2F02833}"/>
    <hyperlink ref="E159" r:id="rId2" xr:uid="{928C3B73-9C67-4B85-8D81-4B9EECA1FBED}"/>
    <hyperlink ref="E160" r:id="rId3" xr:uid="{D3CB67D7-0228-4256-9DDE-9AE1840059A9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pageSetUpPr fitToPage="1"/>
  </sheetPr>
  <dimension ref="A1:K44"/>
  <sheetViews>
    <sheetView zoomScaleNormal="100" workbookViewId="0">
      <selection activeCell="D6" sqref="D6"/>
    </sheetView>
  </sheetViews>
  <sheetFormatPr defaultColWidth="8.75" defaultRowHeight="13" x14ac:dyDescent="0.45"/>
  <cols>
    <col min="1" max="1" width="5.75" style="135" customWidth="1"/>
    <col min="2" max="2" width="42.83203125" style="135" customWidth="1"/>
    <col min="3" max="3" width="49.5" style="142" customWidth="1"/>
    <col min="4" max="4" width="30.33203125" style="135" customWidth="1"/>
    <col min="5" max="5" width="12.33203125" style="135" customWidth="1"/>
    <col min="6" max="6" width="17" style="135" customWidth="1"/>
    <col min="7" max="7" width="8.75" style="135"/>
    <col min="8" max="8" width="22.75" style="135" bestFit="1" customWidth="1"/>
    <col min="9" max="16384" width="8.75" style="135"/>
  </cols>
  <sheetData>
    <row r="1" spans="1:5" ht="19.899999999999999" customHeight="1" x14ac:dyDescent="0.45">
      <c r="B1" s="231" t="s">
        <v>366</v>
      </c>
    </row>
    <row r="2" spans="1:5" x14ac:dyDescent="0.45">
      <c r="A2" s="2" t="s">
        <v>200</v>
      </c>
      <c r="B2" s="2" t="s">
        <v>1</v>
      </c>
      <c r="C2" s="3" t="s">
        <v>2</v>
      </c>
      <c r="D2" s="2" t="s">
        <v>3</v>
      </c>
      <c r="E2" s="2" t="s">
        <v>4</v>
      </c>
    </row>
    <row r="3" spans="1:5" x14ac:dyDescent="0.45">
      <c r="A3" s="4">
        <v>1</v>
      </c>
      <c r="B3" s="4" t="s">
        <v>160</v>
      </c>
      <c r="C3" s="5" t="s">
        <v>365</v>
      </c>
      <c r="D3" s="211">
        <v>45652</v>
      </c>
      <c r="E3" s="6"/>
    </row>
    <row r="4" spans="1:5" s="218" customFormat="1" x14ac:dyDescent="0.45">
      <c r="A4" s="215">
        <v>2</v>
      </c>
      <c r="B4" s="215" t="s">
        <v>5</v>
      </c>
      <c r="C4" s="129" t="s">
        <v>343</v>
      </c>
      <c r="D4" s="216"/>
      <c r="E4" s="217"/>
    </row>
    <row r="5" spans="1:5" x14ac:dyDescent="0.45">
      <c r="A5" s="207">
        <v>3</v>
      </c>
      <c r="B5" s="418" t="s">
        <v>358</v>
      </c>
      <c r="C5" s="213" t="s">
        <v>356</v>
      </c>
      <c r="D5" s="212"/>
      <c r="E5" s="6"/>
    </row>
    <row r="6" spans="1:5" x14ac:dyDescent="0.45">
      <c r="A6" s="209"/>
      <c r="B6" s="419"/>
      <c r="C6" s="214" t="s">
        <v>357</v>
      </c>
      <c r="D6" s="212"/>
      <c r="E6" s="6"/>
    </row>
    <row r="7" spans="1:5" x14ac:dyDescent="0.45">
      <c r="A7" s="209"/>
      <c r="B7" s="419"/>
      <c r="C7" s="213" t="s">
        <v>344</v>
      </c>
      <c r="D7" s="212"/>
      <c r="E7" s="6"/>
    </row>
    <row r="8" spans="1:5" x14ac:dyDescent="0.45">
      <c r="A8" s="210"/>
      <c r="B8" s="420"/>
      <c r="C8" s="213" t="s">
        <v>345</v>
      </c>
      <c r="D8" s="212"/>
      <c r="E8" s="6"/>
    </row>
    <row r="9" spans="1:5" s="218" customFormat="1" x14ac:dyDescent="0.45">
      <c r="A9" s="219">
        <v>4</v>
      </c>
      <c r="B9" s="220" t="s">
        <v>6</v>
      </c>
      <c r="C9" s="129" t="s">
        <v>458</v>
      </c>
      <c r="D9" s="216"/>
      <c r="E9" s="217"/>
    </row>
    <row r="10" spans="1:5" x14ac:dyDescent="0.45">
      <c r="A10" s="421">
        <v>5</v>
      </c>
      <c r="B10" s="207" t="s">
        <v>368</v>
      </c>
      <c r="C10" s="206" t="s">
        <v>371</v>
      </c>
      <c r="D10" s="212"/>
      <c r="E10" s="6"/>
    </row>
    <row r="11" spans="1:5" x14ac:dyDescent="0.45">
      <c r="A11" s="422"/>
      <c r="B11" s="209" t="s">
        <v>367</v>
      </c>
      <c r="C11" s="206" t="s">
        <v>372</v>
      </c>
      <c r="D11" s="212"/>
      <c r="E11" s="6"/>
    </row>
    <row r="12" spans="1:5" x14ac:dyDescent="0.45">
      <c r="A12" s="422"/>
      <c r="B12" s="209"/>
      <c r="C12" s="221" t="s">
        <v>346</v>
      </c>
      <c r="D12" s="212"/>
      <c r="E12" s="6"/>
    </row>
    <row r="13" spans="1:5" x14ac:dyDescent="0.45">
      <c r="A13" s="422"/>
      <c r="B13" s="209"/>
      <c r="C13" s="221" t="s">
        <v>257</v>
      </c>
      <c r="D13" s="212"/>
      <c r="E13" s="6"/>
    </row>
    <row r="14" spans="1:5" x14ac:dyDescent="0.45">
      <c r="A14" s="423"/>
      <c r="B14" s="210"/>
      <c r="C14" s="221" t="s">
        <v>258</v>
      </c>
      <c r="D14" s="212"/>
      <c r="E14" s="6"/>
    </row>
    <row r="15" spans="1:5" ht="18" customHeight="1" x14ac:dyDescent="0.45">
      <c r="A15" s="7">
        <v>6</v>
      </c>
      <c r="B15" s="208" t="s">
        <v>375</v>
      </c>
      <c r="C15" s="24" t="s">
        <v>376</v>
      </c>
      <c r="D15" s="8"/>
      <c r="E15" s="7"/>
    </row>
    <row r="16" spans="1:5" s="203" customFormat="1" ht="18" customHeight="1" x14ac:dyDescent="0.45">
      <c r="A16" s="198"/>
      <c r="B16" s="199"/>
      <c r="C16" s="200"/>
      <c r="D16" s="201"/>
      <c r="E16" s="202"/>
    </row>
    <row r="17" spans="1:7" x14ac:dyDescent="0.45">
      <c r="A17" s="91">
        <v>7</v>
      </c>
      <c r="B17" s="427" t="s">
        <v>8</v>
      </c>
      <c r="C17" s="428"/>
      <c r="D17" s="428"/>
      <c r="E17" s="429"/>
    </row>
    <row r="18" spans="1:7" ht="16.899999999999999" customHeight="1" x14ac:dyDescent="0.45">
      <c r="A18" s="197"/>
      <c r="B18" s="4" t="s">
        <v>334</v>
      </c>
      <c r="C18" s="5" t="s">
        <v>268</v>
      </c>
      <c r="D18" s="141">
        <f>คำนวณ!B8</f>
        <v>0</v>
      </c>
      <c r="E18" s="281" t="s">
        <v>15</v>
      </c>
    </row>
    <row r="19" spans="1:7" ht="29.5" customHeight="1" x14ac:dyDescent="0.45">
      <c r="A19" s="197"/>
      <c r="B19" s="4" t="s">
        <v>214</v>
      </c>
      <c r="C19" s="9" t="s">
        <v>212</v>
      </c>
      <c r="D19" s="176" t="str">
        <f>คำนวณ!B2</f>
        <v>ยังไม่บันทึกข้อมูล</v>
      </c>
      <c r="E19" s="281" t="s">
        <v>15</v>
      </c>
    </row>
    <row r="20" spans="1:7" ht="15" customHeight="1" x14ac:dyDescent="0.45">
      <c r="A20" s="197"/>
      <c r="B20" s="4" t="s">
        <v>215</v>
      </c>
      <c r="C20" s="9" t="s">
        <v>250</v>
      </c>
      <c r="D20" s="176" t="str">
        <f>คำนวณ!B3</f>
        <v>ยังไม่บันทึกข้อมูล</v>
      </c>
      <c r="E20" s="281" t="s">
        <v>15</v>
      </c>
    </row>
    <row r="21" spans="1:7" ht="15" customHeight="1" x14ac:dyDescent="0.45">
      <c r="A21" s="197"/>
      <c r="B21" s="145" t="s">
        <v>269</v>
      </c>
      <c r="C21" s="9" t="s">
        <v>270</v>
      </c>
      <c r="D21" s="176" t="e">
        <f>คำนวณ!B4</f>
        <v>#VALUE!</v>
      </c>
      <c r="E21" s="281" t="s">
        <v>15</v>
      </c>
    </row>
    <row r="22" spans="1:7" x14ac:dyDescent="0.45">
      <c r="A22" s="197"/>
      <c r="B22" s="4" t="s">
        <v>9</v>
      </c>
      <c r="C22" s="5" t="s">
        <v>10</v>
      </c>
      <c r="D22" s="176" t="str">
        <f>คำนวณ!B5</f>
        <v>ยังไม่บันทึกข้อมูล</v>
      </c>
      <c r="E22" s="281" t="s">
        <v>15</v>
      </c>
    </row>
    <row r="23" spans="1:7" x14ac:dyDescent="0.45">
      <c r="A23" s="91">
        <v>8</v>
      </c>
      <c r="B23" s="427" t="s">
        <v>41</v>
      </c>
      <c r="C23" s="428"/>
      <c r="D23" s="428"/>
      <c r="E23" s="429"/>
    </row>
    <row r="24" spans="1:7" x14ac:dyDescent="0.45">
      <c r="A24" s="92"/>
      <c r="B24" s="144" t="s">
        <v>264</v>
      </c>
      <c r="C24" s="144" t="s">
        <v>266</v>
      </c>
      <c r="D24" s="141">
        <f>'4ข้อมูลไม้ต้น (ปัจจุบัน)'!E3</f>
        <v>0</v>
      </c>
      <c r="E24" s="4" t="s">
        <v>15</v>
      </c>
    </row>
    <row r="25" spans="1:7" x14ac:dyDescent="0.45">
      <c r="A25" s="92"/>
      <c r="B25" s="4" t="s">
        <v>271</v>
      </c>
      <c r="C25" s="5" t="s">
        <v>256</v>
      </c>
      <c r="D25" s="141">
        <f>คำนวณ!B73</f>
        <v>3</v>
      </c>
      <c r="E25" s="207" t="s">
        <v>253</v>
      </c>
    </row>
    <row r="26" spans="1:7" x14ac:dyDescent="0.45">
      <c r="A26" s="92"/>
      <c r="B26" s="4" t="s">
        <v>272</v>
      </c>
      <c r="C26" s="4" t="s">
        <v>440</v>
      </c>
      <c r="D26" s="10" t="str">
        <f>IF(D18&gt;0,(D21*D25)/D24,"ยังไม่ได้บันทึกข้อมูล แผ่นงานที่ 2")</f>
        <v>ยังไม่ได้บันทึกข้อมูล แผ่นงานที่ 2</v>
      </c>
      <c r="E26" s="207" t="s">
        <v>253</v>
      </c>
    </row>
    <row r="27" spans="1:7" x14ac:dyDescent="0.45">
      <c r="A27" s="424">
        <v>9</v>
      </c>
      <c r="B27" s="427" t="s">
        <v>263</v>
      </c>
      <c r="C27" s="428"/>
      <c r="D27" s="428"/>
      <c r="E27" s="429"/>
    </row>
    <row r="28" spans="1:7" x14ac:dyDescent="0.45">
      <c r="A28" s="425"/>
      <c r="B28" s="4" t="s">
        <v>267</v>
      </c>
      <c r="C28" s="4" t="s">
        <v>267</v>
      </c>
      <c r="D28" s="176" t="e">
        <f>D26/D21</f>
        <v>#VALUE!</v>
      </c>
      <c r="E28" s="4" t="s">
        <v>19</v>
      </c>
    </row>
    <row r="29" spans="1:7" x14ac:dyDescent="0.45">
      <c r="A29" s="425"/>
      <c r="B29" s="4" t="s">
        <v>443</v>
      </c>
      <c r="C29" s="5" t="s">
        <v>446</v>
      </c>
      <c r="D29" s="176" t="str">
        <f>คำนวณ!C78</f>
        <v>ไม่ถูกต้อง ยังไม่ได้กรอกขนาดพื้นที่</v>
      </c>
      <c r="E29" s="4" t="s">
        <v>442</v>
      </c>
      <c r="F29" s="297" t="s">
        <v>475</v>
      </c>
      <c r="G29" s="296" t="s">
        <v>476</v>
      </c>
    </row>
    <row r="30" spans="1:7" x14ac:dyDescent="0.45">
      <c r="A30" s="425"/>
      <c r="B30" s="4" t="s">
        <v>444</v>
      </c>
      <c r="C30" s="5" t="s">
        <v>447</v>
      </c>
      <c r="D30" s="176" t="str">
        <f>คำนวณ!C79</f>
        <v>ไม่ถูกต้อง ยังไม่ได้กรอกขนาดพื้นที่</v>
      </c>
      <c r="E30" s="4" t="s">
        <v>442</v>
      </c>
    </row>
    <row r="31" spans="1:7" x14ac:dyDescent="0.45">
      <c r="A31" s="425"/>
      <c r="B31" s="4" t="s">
        <v>445</v>
      </c>
      <c r="C31" s="5" t="s">
        <v>448</v>
      </c>
      <c r="D31" s="176" t="str">
        <f>คำนวณ!$C$81</f>
        <v>ยังไม่บันทึกข้อมูล</v>
      </c>
      <c r="E31" s="4" t="s">
        <v>265</v>
      </c>
    </row>
    <row r="32" spans="1:7" x14ac:dyDescent="0.45">
      <c r="A32" s="426"/>
      <c r="B32" s="4" t="s">
        <v>255</v>
      </c>
      <c r="C32" s="5" t="s">
        <v>254</v>
      </c>
      <c r="D32" s="176">
        <f>คำนวณ!B7</f>
        <v>0</v>
      </c>
      <c r="E32" s="4" t="s">
        <v>15</v>
      </c>
    </row>
    <row r="33" spans="1:11" x14ac:dyDescent="0.45">
      <c r="A33" s="136"/>
      <c r="B33" s="143" t="s">
        <v>262</v>
      </c>
      <c r="C33" s="138"/>
      <c r="D33" s="137"/>
      <c r="E33" s="137"/>
    </row>
    <row r="34" spans="1:11" x14ac:dyDescent="0.45">
      <c r="A34" s="136">
        <v>1.1000000000000001</v>
      </c>
      <c r="B34" s="139" t="s">
        <v>259</v>
      </c>
      <c r="C34" s="140"/>
      <c r="D34" s="141" t="str">
        <f>คำนวณ!B11</f>
        <v>ยังไม่บันทึกข้อมูล</v>
      </c>
      <c r="E34" s="139"/>
    </row>
    <row r="35" spans="1:11" x14ac:dyDescent="0.45">
      <c r="A35" s="136">
        <v>1.5</v>
      </c>
      <c r="B35" s="139" t="s">
        <v>260</v>
      </c>
      <c r="C35" s="140"/>
      <c r="D35" s="141" t="str">
        <f>คำนวณ!C12</f>
        <v>ยังไม่บันทึกข้อมูล</v>
      </c>
      <c r="E35" s="139"/>
    </row>
    <row r="36" spans="1:11" x14ac:dyDescent="0.45">
      <c r="A36" s="136">
        <v>2.2000000000000002</v>
      </c>
      <c r="B36" s="139" t="s">
        <v>261</v>
      </c>
      <c r="C36" s="140"/>
      <c r="D36" s="141" t="e">
        <f>คำนวณ!C14</f>
        <v>#DIV/0!</v>
      </c>
      <c r="E36" s="139"/>
    </row>
    <row r="39" spans="1:11" x14ac:dyDescent="0.45">
      <c r="A39" s="280" t="s">
        <v>454</v>
      </c>
      <c r="B39" s="4" t="s">
        <v>455</v>
      </c>
      <c r="C39" s="5" t="s">
        <v>446</v>
      </c>
      <c r="D39" s="176" t="str">
        <f>คำนวณ!C83</f>
        <v>ไม่ถูกต้อง ยังไม่ได้กรอกขนาดพื้นที่</v>
      </c>
      <c r="E39" s="4" t="s">
        <v>442</v>
      </c>
      <c r="F39" s="297" t="s">
        <v>474</v>
      </c>
      <c r="G39" s="297" t="s">
        <v>469</v>
      </c>
      <c r="H39" s="297" t="s">
        <v>470</v>
      </c>
      <c r="I39" s="297" t="s">
        <v>471</v>
      </c>
      <c r="J39" s="296"/>
      <c r="K39" s="296"/>
    </row>
    <row r="40" spans="1:11" x14ac:dyDescent="0.45">
      <c r="B40" s="4" t="s">
        <v>456</v>
      </c>
      <c r="C40" s="5" t="s">
        <v>447</v>
      </c>
      <c r="D40" s="176" t="str">
        <f>คำนวณ!C84</f>
        <v>ไม่ถูกต้อง ยังไม่ได้กรอกขนาดพื้นที่</v>
      </c>
      <c r="E40" s="4" t="s">
        <v>442</v>
      </c>
      <c r="F40" s="297"/>
      <c r="G40" s="297"/>
      <c r="H40" s="297" t="s">
        <v>472</v>
      </c>
      <c r="I40" s="297"/>
      <c r="J40" s="296"/>
      <c r="K40" s="296"/>
    </row>
    <row r="41" spans="1:11" x14ac:dyDescent="0.45">
      <c r="B41" s="4" t="s">
        <v>457</v>
      </c>
      <c r="C41" s="5" t="s">
        <v>448</v>
      </c>
      <c r="D41" s="176" t="str">
        <f>คำนวณ!$C$86</f>
        <v>ยังไม่บันทึกข้อมูล</v>
      </c>
      <c r="E41" s="4" t="s">
        <v>265</v>
      </c>
      <c r="F41" s="297"/>
      <c r="G41" s="297"/>
      <c r="H41" s="297" t="s">
        <v>473</v>
      </c>
      <c r="I41" s="297"/>
      <c r="J41" s="296"/>
      <c r="K41" s="296"/>
    </row>
    <row r="42" spans="1:11" x14ac:dyDescent="0.45">
      <c r="F42" s="298"/>
      <c r="G42" s="298"/>
      <c r="H42" s="298"/>
      <c r="I42" s="299" t="s">
        <v>479</v>
      </c>
    </row>
    <row r="43" spans="1:11" x14ac:dyDescent="0.45">
      <c r="F43" s="297" t="s">
        <v>477</v>
      </c>
      <c r="G43" s="298"/>
      <c r="H43" s="298"/>
      <c r="I43" s="299" t="s">
        <v>478</v>
      </c>
    </row>
    <row r="44" spans="1:11" x14ac:dyDescent="0.45">
      <c r="F44" s="298"/>
      <c r="G44" s="298"/>
      <c r="H44" s="298"/>
      <c r="I44" s="298"/>
    </row>
  </sheetData>
  <mergeCells count="6">
    <mergeCell ref="B5:B8"/>
    <mergeCell ref="A10:A14"/>
    <mergeCell ref="A27:A32"/>
    <mergeCell ref="B27:E27"/>
    <mergeCell ref="B17:E17"/>
    <mergeCell ref="B23:E23"/>
  </mergeCells>
  <phoneticPr fontId="2" type="noConversion"/>
  <dataValidations count="1">
    <dataValidation operator="greaterThanOrEqual" allowBlank="1" showInputMessage="1" showErrorMessage="1" sqref="D18:D22" xr:uid="{00000000-0002-0000-0100-000000000000}"/>
  </dataValidations>
  <pageMargins left="0.7" right="0.7" top="0.75" bottom="0.75" header="0.3" footer="0.3"/>
  <pageSetup paperSize="9" scale="43" orientation="portrait" horizontalDpi="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ตัวเลือก!$A$2:$A$8</xm:f>
          </x14:formula1>
          <xm:sqref>D15:D16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15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6" sqref="C6"/>
    </sheetView>
  </sheetViews>
  <sheetFormatPr defaultColWidth="8.75" defaultRowHeight="13" x14ac:dyDescent="0.3"/>
  <cols>
    <col min="1" max="1" width="25.25" style="13" customWidth="1"/>
    <col min="2" max="2" width="19.75" style="13" customWidth="1"/>
    <col min="3" max="3" width="17.75" style="13" customWidth="1"/>
    <col min="4" max="4" width="16.5" style="13" customWidth="1"/>
    <col min="5" max="5" width="41" style="13" customWidth="1"/>
    <col min="6" max="6" width="34.75" style="13" customWidth="1"/>
    <col min="7" max="7" width="23.5" style="13" customWidth="1"/>
    <col min="8" max="16384" width="8.75" style="13"/>
  </cols>
  <sheetData>
    <row r="1" spans="1:6" ht="34.9" customHeight="1" x14ac:dyDescent="0.3">
      <c r="A1" s="17" t="s">
        <v>383</v>
      </c>
      <c r="B1" s="174"/>
      <c r="C1" s="2" t="s">
        <v>306</v>
      </c>
      <c r="D1" s="173" t="s">
        <v>307</v>
      </c>
    </row>
    <row r="2" spans="1:6" ht="34.9" customHeight="1" x14ac:dyDescent="0.3">
      <c r="A2" s="17" t="s">
        <v>379</v>
      </c>
      <c r="B2" s="274">
        <f>B1/1600</f>
        <v>0</v>
      </c>
      <c r="C2" s="2" t="s">
        <v>15</v>
      </c>
      <c r="D2" s="18"/>
    </row>
    <row r="4" spans="1:6" s="27" customFormat="1" ht="20.5" customHeight="1" x14ac:dyDescent="0.25">
      <c r="A4" s="255" t="s">
        <v>378</v>
      </c>
      <c r="B4" s="26"/>
      <c r="C4" s="26"/>
      <c r="D4" s="26"/>
      <c r="E4" s="26"/>
    </row>
    <row r="5" spans="1:6" ht="22.9" customHeight="1" x14ac:dyDescent="0.3">
      <c r="A5" s="19" t="s">
        <v>0</v>
      </c>
      <c r="B5" s="16" t="s">
        <v>31</v>
      </c>
      <c r="C5" s="20" t="s">
        <v>381</v>
      </c>
      <c r="D5" s="20" t="s">
        <v>382</v>
      </c>
      <c r="E5" s="19" t="s">
        <v>17</v>
      </c>
    </row>
    <row r="6" spans="1:6" x14ac:dyDescent="0.3">
      <c r="A6" s="21">
        <v>1</v>
      </c>
      <c r="B6" s="15" t="s">
        <v>7</v>
      </c>
      <c r="C6" s="14"/>
      <c r="D6" s="177">
        <f>C6/1600</f>
        <v>0</v>
      </c>
      <c r="E6" s="14"/>
      <c r="F6" s="275" t="s">
        <v>441</v>
      </c>
    </row>
    <row r="7" spans="1:6" x14ac:dyDescent="0.3">
      <c r="A7" s="21">
        <v>2</v>
      </c>
      <c r="B7" s="15" t="s">
        <v>7</v>
      </c>
      <c r="C7" s="14"/>
      <c r="D7" s="177">
        <f t="shared" ref="D7:D19" si="0">C7/1600</f>
        <v>0</v>
      </c>
      <c r="E7" s="14"/>
    </row>
    <row r="8" spans="1:6" x14ac:dyDescent="0.3">
      <c r="A8" s="21">
        <v>3</v>
      </c>
      <c r="B8" s="15" t="s">
        <v>7</v>
      </c>
      <c r="C8" s="14"/>
      <c r="D8" s="177">
        <f t="shared" si="0"/>
        <v>0</v>
      </c>
      <c r="E8" s="14"/>
    </row>
    <row r="9" spans="1:6" x14ac:dyDescent="0.3">
      <c r="A9" s="21">
        <v>4</v>
      </c>
      <c r="B9" s="15" t="s">
        <v>7</v>
      </c>
      <c r="C9" s="14"/>
      <c r="D9" s="177">
        <f t="shared" si="0"/>
        <v>0</v>
      </c>
      <c r="E9" s="14"/>
    </row>
    <row r="10" spans="1:6" x14ac:dyDescent="0.3">
      <c r="A10" s="21">
        <v>5</v>
      </c>
      <c r="B10" s="15" t="s">
        <v>7</v>
      </c>
      <c r="C10" s="14"/>
      <c r="D10" s="177">
        <f t="shared" si="0"/>
        <v>0</v>
      </c>
      <c r="E10" s="14"/>
    </row>
    <row r="11" spans="1:6" x14ac:dyDescent="0.3">
      <c r="A11" s="21">
        <v>6</v>
      </c>
      <c r="B11" s="15" t="s">
        <v>7</v>
      </c>
      <c r="C11" s="14"/>
      <c r="D11" s="177">
        <f t="shared" si="0"/>
        <v>0</v>
      </c>
      <c r="E11" s="14"/>
    </row>
    <row r="12" spans="1:6" x14ac:dyDescent="0.3">
      <c r="A12" s="21">
        <v>7</v>
      </c>
      <c r="B12" s="15" t="s">
        <v>7</v>
      </c>
      <c r="C12" s="14"/>
      <c r="D12" s="177">
        <f t="shared" si="0"/>
        <v>0</v>
      </c>
      <c r="E12" s="14"/>
    </row>
    <row r="13" spans="1:6" x14ac:dyDescent="0.3">
      <c r="A13" s="21">
        <v>8</v>
      </c>
      <c r="B13" s="15" t="s">
        <v>7</v>
      </c>
      <c r="C13" s="14"/>
      <c r="D13" s="177">
        <f t="shared" si="0"/>
        <v>0</v>
      </c>
      <c r="E13" s="14"/>
    </row>
    <row r="14" spans="1:6" x14ac:dyDescent="0.3">
      <c r="A14" s="21">
        <v>9</v>
      </c>
      <c r="B14" s="15" t="s">
        <v>7</v>
      </c>
      <c r="C14" s="14"/>
      <c r="D14" s="177">
        <f t="shared" si="0"/>
        <v>0</v>
      </c>
      <c r="E14" s="14"/>
    </row>
    <row r="15" spans="1:6" x14ac:dyDescent="0.3">
      <c r="A15" s="21">
        <v>10</v>
      </c>
      <c r="B15" s="15" t="s">
        <v>7</v>
      </c>
      <c r="C15" s="14"/>
      <c r="D15" s="177">
        <f t="shared" si="0"/>
        <v>0</v>
      </c>
      <c r="E15" s="14"/>
    </row>
    <row r="16" spans="1:6" x14ac:dyDescent="0.3">
      <c r="A16" s="21">
        <v>11</v>
      </c>
      <c r="B16" s="15" t="s">
        <v>7</v>
      </c>
      <c r="C16" s="14"/>
      <c r="D16" s="177">
        <f t="shared" si="0"/>
        <v>0</v>
      </c>
      <c r="E16" s="14"/>
    </row>
    <row r="17" spans="1:5" x14ac:dyDescent="0.3">
      <c r="A17" s="21">
        <v>12</v>
      </c>
      <c r="B17" s="15" t="s">
        <v>7</v>
      </c>
      <c r="C17" s="14"/>
      <c r="D17" s="177">
        <f t="shared" si="0"/>
        <v>0</v>
      </c>
      <c r="E17" s="14"/>
    </row>
    <row r="18" spans="1:5" x14ac:dyDescent="0.3">
      <c r="A18" s="21">
        <v>13</v>
      </c>
      <c r="B18" s="15" t="s">
        <v>7</v>
      </c>
      <c r="C18" s="14"/>
      <c r="D18" s="177">
        <f t="shared" si="0"/>
        <v>0</v>
      </c>
      <c r="E18" s="14"/>
    </row>
    <row r="19" spans="1:5" x14ac:dyDescent="0.3">
      <c r="A19" s="21">
        <v>14</v>
      </c>
      <c r="B19" s="15" t="s">
        <v>7</v>
      </c>
      <c r="C19" s="14"/>
      <c r="D19" s="177">
        <f t="shared" si="0"/>
        <v>0</v>
      </c>
      <c r="E19" s="14"/>
    </row>
    <row r="20" spans="1:5" x14ac:dyDescent="0.3">
      <c r="A20" s="21">
        <v>15</v>
      </c>
      <c r="B20" s="15" t="s">
        <v>7</v>
      </c>
      <c r="C20" s="14"/>
      <c r="D20" s="177">
        <f t="shared" ref="D20:D55" si="1">C20/1600</f>
        <v>0</v>
      </c>
      <c r="E20" s="14"/>
    </row>
    <row r="21" spans="1:5" x14ac:dyDescent="0.3">
      <c r="A21" s="21">
        <v>16</v>
      </c>
      <c r="B21" s="15" t="s">
        <v>7</v>
      </c>
      <c r="C21" s="14"/>
      <c r="D21" s="177">
        <f t="shared" si="1"/>
        <v>0</v>
      </c>
      <c r="E21" s="14"/>
    </row>
    <row r="22" spans="1:5" x14ac:dyDescent="0.3">
      <c r="A22" s="21">
        <v>17</v>
      </c>
      <c r="B22" s="15" t="s">
        <v>7</v>
      </c>
      <c r="C22" s="14"/>
      <c r="D22" s="177">
        <f t="shared" si="1"/>
        <v>0</v>
      </c>
      <c r="E22" s="14"/>
    </row>
    <row r="23" spans="1:5" x14ac:dyDescent="0.3">
      <c r="A23" s="21">
        <v>18</v>
      </c>
      <c r="B23" s="15" t="s">
        <v>7</v>
      </c>
      <c r="C23" s="14"/>
      <c r="D23" s="177">
        <f t="shared" si="1"/>
        <v>0</v>
      </c>
      <c r="E23" s="14"/>
    </row>
    <row r="24" spans="1:5" x14ac:dyDescent="0.3">
      <c r="A24" s="21">
        <v>19</v>
      </c>
      <c r="B24" s="15" t="s">
        <v>7</v>
      </c>
      <c r="C24" s="14"/>
      <c r="D24" s="177">
        <f t="shared" si="1"/>
        <v>0</v>
      </c>
      <c r="E24" s="14"/>
    </row>
    <row r="25" spans="1:5" x14ac:dyDescent="0.3">
      <c r="A25" s="21">
        <v>20</v>
      </c>
      <c r="B25" s="15" t="s">
        <v>7</v>
      </c>
      <c r="C25" s="14"/>
      <c r="D25" s="177">
        <f t="shared" si="1"/>
        <v>0</v>
      </c>
      <c r="E25" s="14"/>
    </row>
    <row r="26" spans="1:5" x14ac:dyDescent="0.3">
      <c r="A26" s="21">
        <v>21</v>
      </c>
      <c r="B26" s="15" t="s">
        <v>7</v>
      </c>
      <c r="C26" s="14"/>
      <c r="D26" s="177">
        <f t="shared" si="1"/>
        <v>0</v>
      </c>
      <c r="E26" s="14"/>
    </row>
    <row r="27" spans="1:5" x14ac:dyDescent="0.3">
      <c r="A27" s="21">
        <v>22</v>
      </c>
      <c r="B27" s="15" t="s">
        <v>7</v>
      </c>
      <c r="C27" s="14"/>
      <c r="D27" s="177">
        <f t="shared" si="1"/>
        <v>0</v>
      </c>
      <c r="E27" s="14"/>
    </row>
    <row r="28" spans="1:5" x14ac:dyDescent="0.3">
      <c r="A28" s="21">
        <v>23</v>
      </c>
      <c r="B28" s="15" t="s">
        <v>7</v>
      </c>
      <c r="C28" s="14"/>
      <c r="D28" s="177">
        <f t="shared" si="1"/>
        <v>0</v>
      </c>
      <c r="E28" s="14"/>
    </row>
    <row r="29" spans="1:5" x14ac:dyDescent="0.3">
      <c r="A29" s="21">
        <v>24</v>
      </c>
      <c r="B29" s="15" t="s">
        <v>7</v>
      </c>
      <c r="C29" s="14"/>
      <c r="D29" s="177">
        <f t="shared" si="1"/>
        <v>0</v>
      </c>
      <c r="E29" s="14"/>
    </row>
    <row r="30" spans="1:5" x14ac:dyDescent="0.3">
      <c r="A30" s="21">
        <v>25</v>
      </c>
      <c r="B30" s="15" t="s">
        <v>7</v>
      </c>
      <c r="C30" s="14"/>
      <c r="D30" s="177">
        <f t="shared" si="1"/>
        <v>0</v>
      </c>
      <c r="E30" s="14"/>
    </row>
    <row r="31" spans="1:5" x14ac:dyDescent="0.3">
      <c r="A31" s="21">
        <v>26</v>
      </c>
      <c r="B31" s="15" t="s">
        <v>7</v>
      </c>
      <c r="C31" s="14"/>
      <c r="D31" s="177">
        <f t="shared" si="1"/>
        <v>0</v>
      </c>
      <c r="E31" s="14"/>
    </row>
    <row r="32" spans="1:5" x14ac:dyDescent="0.3">
      <c r="A32" s="21">
        <v>27</v>
      </c>
      <c r="B32" s="15" t="s">
        <v>7</v>
      </c>
      <c r="C32" s="14"/>
      <c r="D32" s="177">
        <f t="shared" si="1"/>
        <v>0</v>
      </c>
      <c r="E32" s="14"/>
    </row>
    <row r="33" spans="1:5" x14ac:dyDescent="0.3">
      <c r="A33" s="21">
        <v>28</v>
      </c>
      <c r="B33" s="15" t="s">
        <v>7</v>
      </c>
      <c r="C33" s="14"/>
      <c r="D33" s="177">
        <f t="shared" si="1"/>
        <v>0</v>
      </c>
      <c r="E33" s="14"/>
    </row>
    <row r="34" spans="1:5" x14ac:dyDescent="0.3">
      <c r="A34" s="21">
        <v>29</v>
      </c>
      <c r="B34" s="15" t="s">
        <v>7</v>
      </c>
      <c r="C34" s="14"/>
      <c r="D34" s="177">
        <f t="shared" si="1"/>
        <v>0</v>
      </c>
      <c r="E34" s="14"/>
    </row>
    <row r="35" spans="1:5" x14ac:dyDescent="0.3">
      <c r="A35" s="21">
        <v>30</v>
      </c>
      <c r="B35" s="15" t="s">
        <v>7</v>
      </c>
      <c r="C35" s="14"/>
      <c r="D35" s="177">
        <f t="shared" si="1"/>
        <v>0</v>
      </c>
      <c r="E35" s="14"/>
    </row>
    <row r="36" spans="1:5" x14ac:dyDescent="0.3">
      <c r="A36" s="21">
        <v>31</v>
      </c>
      <c r="B36" s="15" t="s">
        <v>7</v>
      </c>
      <c r="C36" s="14"/>
      <c r="D36" s="177">
        <f t="shared" si="1"/>
        <v>0</v>
      </c>
      <c r="E36" s="14"/>
    </row>
    <row r="37" spans="1:5" x14ac:dyDescent="0.3">
      <c r="A37" s="21">
        <v>32</v>
      </c>
      <c r="B37" s="15" t="s">
        <v>7</v>
      </c>
      <c r="C37" s="14"/>
      <c r="D37" s="177">
        <f t="shared" si="1"/>
        <v>0</v>
      </c>
      <c r="E37" s="14"/>
    </row>
    <row r="38" spans="1:5" x14ac:dyDescent="0.3">
      <c r="A38" s="21">
        <v>33</v>
      </c>
      <c r="B38" s="15" t="s">
        <v>7</v>
      </c>
      <c r="C38" s="14"/>
      <c r="D38" s="177">
        <f t="shared" si="1"/>
        <v>0</v>
      </c>
      <c r="E38" s="14"/>
    </row>
    <row r="39" spans="1:5" x14ac:dyDescent="0.3">
      <c r="A39" s="21">
        <v>34</v>
      </c>
      <c r="B39" s="15" t="s">
        <v>7</v>
      </c>
      <c r="C39" s="14"/>
      <c r="D39" s="177">
        <f t="shared" si="1"/>
        <v>0</v>
      </c>
      <c r="E39" s="14"/>
    </row>
    <row r="40" spans="1:5" x14ac:dyDescent="0.3">
      <c r="A40" s="21">
        <v>35</v>
      </c>
      <c r="B40" s="15" t="s">
        <v>7</v>
      </c>
      <c r="C40" s="14"/>
      <c r="D40" s="177">
        <f t="shared" si="1"/>
        <v>0</v>
      </c>
      <c r="E40" s="14"/>
    </row>
    <row r="41" spans="1:5" x14ac:dyDescent="0.3">
      <c r="A41" s="21">
        <v>36</v>
      </c>
      <c r="B41" s="15" t="s">
        <v>7</v>
      </c>
      <c r="C41" s="14"/>
      <c r="D41" s="177">
        <f t="shared" si="1"/>
        <v>0</v>
      </c>
      <c r="E41" s="14"/>
    </row>
    <row r="42" spans="1:5" x14ac:dyDescent="0.3">
      <c r="A42" s="21">
        <v>37</v>
      </c>
      <c r="B42" s="15" t="s">
        <v>7</v>
      </c>
      <c r="C42" s="14"/>
      <c r="D42" s="177">
        <f t="shared" si="1"/>
        <v>0</v>
      </c>
      <c r="E42" s="14"/>
    </row>
    <row r="43" spans="1:5" x14ac:dyDescent="0.3">
      <c r="A43" s="21">
        <v>38</v>
      </c>
      <c r="B43" s="15" t="s">
        <v>7</v>
      </c>
      <c r="C43" s="14"/>
      <c r="D43" s="177">
        <f t="shared" si="1"/>
        <v>0</v>
      </c>
      <c r="E43" s="14"/>
    </row>
    <row r="44" spans="1:5" x14ac:dyDescent="0.3">
      <c r="A44" s="21">
        <v>39</v>
      </c>
      <c r="B44" s="15" t="s">
        <v>7</v>
      </c>
      <c r="C44" s="14"/>
      <c r="D44" s="177">
        <f t="shared" si="1"/>
        <v>0</v>
      </c>
      <c r="E44" s="14"/>
    </row>
    <row r="45" spans="1:5" x14ac:dyDescent="0.3">
      <c r="A45" s="21">
        <v>40</v>
      </c>
      <c r="B45" s="15" t="s">
        <v>7</v>
      </c>
      <c r="C45" s="14"/>
      <c r="D45" s="177">
        <f t="shared" si="1"/>
        <v>0</v>
      </c>
      <c r="E45" s="14"/>
    </row>
    <row r="46" spans="1:5" x14ac:dyDescent="0.3">
      <c r="A46" s="21">
        <v>41</v>
      </c>
      <c r="B46" s="15" t="s">
        <v>7</v>
      </c>
      <c r="C46" s="14"/>
      <c r="D46" s="177">
        <f t="shared" si="1"/>
        <v>0</v>
      </c>
      <c r="E46" s="14"/>
    </row>
    <row r="47" spans="1:5" x14ac:dyDescent="0.3">
      <c r="A47" s="21">
        <v>42</v>
      </c>
      <c r="B47" s="15" t="s">
        <v>7</v>
      </c>
      <c r="C47" s="14"/>
      <c r="D47" s="177">
        <f t="shared" si="1"/>
        <v>0</v>
      </c>
      <c r="E47" s="14"/>
    </row>
    <row r="48" spans="1:5" x14ac:dyDescent="0.3">
      <c r="A48" s="21">
        <v>43</v>
      </c>
      <c r="B48" s="15" t="s">
        <v>7</v>
      </c>
      <c r="C48" s="14"/>
      <c r="D48" s="177">
        <f t="shared" si="1"/>
        <v>0</v>
      </c>
      <c r="E48" s="14"/>
    </row>
    <row r="49" spans="1:5" x14ac:dyDescent="0.3">
      <c r="A49" s="21">
        <v>44</v>
      </c>
      <c r="B49" s="15" t="s">
        <v>7</v>
      </c>
      <c r="C49" s="14"/>
      <c r="D49" s="177">
        <f t="shared" si="1"/>
        <v>0</v>
      </c>
      <c r="E49" s="14"/>
    </row>
    <row r="50" spans="1:5" x14ac:dyDescent="0.3">
      <c r="A50" s="21">
        <v>45</v>
      </c>
      <c r="B50" s="15" t="s">
        <v>7</v>
      </c>
      <c r="C50" s="14"/>
      <c r="D50" s="177">
        <f t="shared" si="1"/>
        <v>0</v>
      </c>
      <c r="E50" s="14"/>
    </row>
    <row r="51" spans="1:5" x14ac:dyDescent="0.3">
      <c r="A51" s="21">
        <v>46</v>
      </c>
      <c r="B51" s="15" t="s">
        <v>7</v>
      </c>
      <c r="C51" s="14"/>
      <c r="D51" s="177">
        <f t="shared" si="1"/>
        <v>0</v>
      </c>
      <c r="E51" s="14"/>
    </row>
    <row r="52" spans="1:5" x14ac:dyDescent="0.3">
      <c r="A52" s="21">
        <v>47</v>
      </c>
      <c r="B52" s="15" t="s">
        <v>7</v>
      </c>
      <c r="C52" s="14"/>
      <c r="D52" s="177">
        <f t="shared" si="1"/>
        <v>0</v>
      </c>
      <c r="E52" s="14"/>
    </row>
    <row r="53" spans="1:5" x14ac:dyDescent="0.3">
      <c r="A53" s="21">
        <v>48</v>
      </c>
      <c r="B53" s="15" t="s">
        <v>7</v>
      </c>
      <c r="C53" s="14"/>
      <c r="D53" s="177">
        <f t="shared" si="1"/>
        <v>0</v>
      </c>
      <c r="E53" s="14"/>
    </row>
    <row r="54" spans="1:5" x14ac:dyDescent="0.3">
      <c r="A54" s="21">
        <v>49</v>
      </c>
      <c r="B54" s="15" t="s">
        <v>7</v>
      </c>
      <c r="C54" s="14"/>
      <c r="D54" s="177">
        <f t="shared" si="1"/>
        <v>0</v>
      </c>
      <c r="E54" s="14"/>
    </row>
    <row r="55" spans="1:5" x14ac:dyDescent="0.3">
      <c r="A55" s="21">
        <v>50</v>
      </c>
      <c r="B55" s="15" t="s">
        <v>7</v>
      </c>
      <c r="C55" s="14"/>
      <c r="D55" s="177">
        <f t="shared" si="1"/>
        <v>0</v>
      </c>
      <c r="E55" s="14"/>
    </row>
    <row r="56" spans="1:5" x14ac:dyDescent="0.3">
      <c r="A56" s="21">
        <v>51</v>
      </c>
      <c r="B56" s="15" t="s">
        <v>7</v>
      </c>
      <c r="C56" s="14"/>
      <c r="D56" s="177">
        <f t="shared" ref="D56:D105" si="2">C56/1600</f>
        <v>0</v>
      </c>
      <c r="E56" s="14"/>
    </row>
    <row r="57" spans="1:5" x14ac:dyDescent="0.3">
      <c r="A57" s="21">
        <v>52</v>
      </c>
      <c r="B57" s="15" t="s">
        <v>7</v>
      </c>
      <c r="C57" s="14"/>
      <c r="D57" s="177">
        <f t="shared" si="2"/>
        <v>0</v>
      </c>
      <c r="E57" s="14"/>
    </row>
    <row r="58" spans="1:5" x14ac:dyDescent="0.3">
      <c r="A58" s="21">
        <v>53</v>
      </c>
      <c r="B58" s="15" t="s">
        <v>7</v>
      </c>
      <c r="C58" s="14"/>
      <c r="D58" s="177">
        <f t="shared" si="2"/>
        <v>0</v>
      </c>
      <c r="E58" s="14"/>
    </row>
    <row r="59" spans="1:5" x14ac:dyDescent="0.3">
      <c r="A59" s="21">
        <v>54</v>
      </c>
      <c r="B59" s="15" t="s">
        <v>7</v>
      </c>
      <c r="C59" s="14"/>
      <c r="D59" s="177">
        <f t="shared" si="2"/>
        <v>0</v>
      </c>
      <c r="E59" s="14"/>
    </row>
    <row r="60" spans="1:5" x14ac:dyDescent="0.3">
      <c r="A60" s="21">
        <v>55</v>
      </c>
      <c r="B60" s="15" t="s">
        <v>7</v>
      </c>
      <c r="C60" s="14"/>
      <c r="D60" s="177">
        <f t="shared" si="2"/>
        <v>0</v>
      </c>
      <c r="E60" s="14"/>
    </row>
    <row r="61" spans="1:5" x14ac:dyDescent="0.3">
      <c r="A61" s="21">
        <v>56</v>
      </c>
      <c r="B61" s="15" t="s">
        <v>7</v>
      </c>
      <c r="C61" s="14"/>
      <c r="D61" s="177">
        <f t="shared" si="2"/>
        <v>0</v>
      </c>
      <c r="E61" s="14"/>
    </row>
    <row r="62" spans="1:5" x14ac:dyDescent="0.3">
      <c r="A62" s="21">
        <v>57</v>
      </c>
      <c r="B62" s="15" t="s">
        <v>7</v>
      </c>
      <c r="C62" s="14"/>
      <c r="D62" s="177">
        <f t="shared" si="2"/>
        <v>0</v>
      </c>
      <c r="E62" s="14"/>
    </row>
    <row r="63" spans="1:5" x14ac:dyDescent="0.3">
      <c r="A63" s="21">
        <v>58</v>
      </c>
      <c r="B63" s="15" t="s">
        <v>7</v>
      </c>
      <c r="C63" s="14"/>
      <c r="D63" s="177">
        <f t="shared" si="2"/>
        <v>0</v>
      </c>
      <c r="E63" s="14"/>
    </row>
    <row r="64" spans="1:5" x14ac:dyDescent="0.3">
      <c r="A64" s="21">
        <v>59</v>
      </c>
      <c r="B64" s="15" t="s">
        <v>7</v>
      </c>
      <c r="C64" s="14"/>
      <c r="D64" s="177">
        <f t="shared" si="2"/>
        <v>0</v>
      </c>
      <c r="E64" s="14"/>
    </row>
    <row r="65" spans="1:5" x14ac:dyDescent="0.3">
      <c r="A65" s="21">
        <v>60</v>
      </c>
      <c r="B65" s="15" t="s">
        <v>7</v>
      </c>
      <c r="C65" s="14"/>
      <c r="D65" s="177">
        <f t="shared" si="2"/>
        <v>0</v>
      </c>
      <c r="E65" s="14"/>
    </row>
    <row r="66" spans="1:5" x14ac:dyDescent="0.3">
      <c r="A66" s="21">
        <v>61</v>
      </c>
      <c r="B66" s="15" t="s">
        <v>7</v>
      </c>
      <c r="C66" s="14"/>
      <c r="D66" s="177">
        <f t="shared" si="2"/>
        <v>0</v>
      </c>
      <c r="E66" s="14"/>
    </row>
    <row r="67" spans="1:5" x14ac:dyDescent="0.3">
      <c r="A67" s="21">
        <v>62</v>
      </c>
      <c r="B67" s="15" t="s">
        <v>7</v>
      </c>
      <c r="C67" s="14"/>
      <c r="D67" s="177">
        <f t="shared" si="2"/>
        <v>0</v>
      </c>
      <c r="E67" s="14"/>
    </row>
    <row r="68" spans="1:5" x14ac:dyDescent="0.3">
      <c r="A68" s="21">
        <v>63</v>
      </c>
      <c r="B68" s="15" t="s">
        <v>7</v>
      </c>
      <c r="C68" s="14"/>
      <c r="D68" s="177">
        <f t="shared" si="2"/>
        <v>0</v>
      </c>
      <c r="E68" s="14"/>
    </row>
    <row r="69" spans="1:5" x14ac:dyDescent="0.3">
      <c r="A69" s="21">
        <v>64</v>
      </c>
      <c r="B69" s="15" t="s">
        <v>7</v>
      </c>
      <c r="C69" s="14"/>
      <c r="D69" s="177">
        <f t="shared" si="2"/>
        <v>0</v>
      </c>
      <c r="E69" s="14"/>
    </row>
    <row r="70" spans="1:5" x14ac:dyDescent="0.3">
      <c r="A70" s="21">
        <v>65</v>
      </c>
      <c r="B70" s="15" t="s">
        <v>7</v>
      </c>
      <c r="C70" s="14"/>
      <c r="D70" s="177">
        <f t="shared" si="2"/>
        <v>0</v>
      </c>
      <c r="E70" s="14"/>
    </row>
    <row r="71" spans="1:5" x14ac:dyDescent="0.3">
      <c r="A71" s="21">
        <v>66</v>
      </c>
      <c r="B71" s="15" t="s">
        <v>7</v>
      </c>
      <c r="C71" s="14"/>
      <c r="D71" s="177">
        <f t="shared" si="2"/>
        <v>0</v>
      </c>
      <c r="E71" s="14"/>
    </row>
    <row r="72" spans="1:5" x14ac:dyDescent="0.3">
      <c r="A72" s="21">
        <v>67</v>
      </c>
      <c r="B72" s="15" t="s">
        <v>7</v>
      </c>
      <c r="C72" s="14"/>
      <c r="D72" s="177">
        <f t="shared" si="2"/>
        <v>0</v>
      </c>
      <c r="E72" s="14"/>
    </row>
    <row r="73" spans="1:5" x14ac:dyDescent="0.3">
      <c r="A73" s="21">
        <v>68</v>
      </c>
      <c r="B73" s="15" t="s">
        <v>7</v>
      </c>
      <c r="C73" s="14"/>
      <c r="D73" s="177">
        <f t="shared" si="2"/>
        <v>0</v>
      </c>
      <c r="E73" s="14"/>
    </row>
    <row r="74" spans="1:5" x14ac:dyDescent="0.3">
      <c r="A74" s="21">
        <v>69</v>
      </c>
      <c r="B74" s="15" t="s">
        <v>7</v>
      </c>
      <c r="C74" s="14"/>
      <c r="D74" s="177">
        <f t="shared" si="2"/>
        <v>0</v>
      </c>
      <c r="E74" s="14"/>
    </row>
    <row r="75" spans="1:5" x14ac:dyDescent="0.3">
      <c r="A75" s="21">
        <v>70</v>
      </c>
      <c r="B75" s="15" t="s">
        <v>7</v>
      </c>
      <c r="C75" s="14"/>
      <c r="D75" s="177">
        <f t="shared" si="2"/>
        <v>0</v>
      </c>
      <c r="E75" s="14"/>
    </row>
    <row r="76" spans="1:5" x14ac:dyDescent="0.3">
      <c r="A76" s="21">
        <v>71</v>
      </c>
      <c r="B76" s="15" t="s">
        <v>7</v>
      </c>
      <c r="C76" s="14"/>
      <c r="D76" s="177">
        <f t="shared" si="2"/>
        <v>0</v>
      </c>
      <c r="E76" s="14"/>
    </row>
    <row r="77" spans="1:5" x14ac:dyDescent="0.3">
      <c r="A77" s="21">
        <v>72</v>
      </c>
      <c r="B77" s="15" t="s">
        <v>7</v>
      </c>
      <c r="C77" s="14"/>
      <c r="D77" s="177">
        <f t="shared" si="2"/>
        <v>0</v>
      </c>
      <c r="E77" s="14"/>
    </row>
    <row r="78" spans="1:5" x14ac:dyDescent="0.3">
      <c r="A78" s="21">
        <v>73</v>
      </c>
      <c r="B78" s="15" t="s">
        <v>7</v>
      </c>
      <c r="C78" s="14"/>
      <c r="D78" s="177">
        <f t="shared" si="2"/>
        <v>0</v>
      </c>
      <c r="E78" s="14"/>
    </row>
    <row r="79" spans="1:5" x14ac:dyDescent="0.3">
      <c r="A79" s="21">
        <v>74</v>
      </c>
      <c r="B79" s="15" t="s">
        <v>7</v>
      </c>
      <c r="C79" s="14"/>
      <c r="D79" s="177">
        <f t="shared" si="2"/>
        <v>0</v>
      </c>
      <c r="E79" s="14"/>
    </row>
    <row r="80" spans="1:5" x14ac:dyDescent="0.3">
      <c r="A80" s="21">
        <v>75</v>
      </c>
      <c r="B80" s="15" t="s">
        <v>7</v>
      </c>
      <c r="C80" s="14"/>
      <c r="D80" s="177">
        <f t="shared" si="2"/>
        <v>0</v>
      </c>
      <c r="E80" s="14"/>
    </row>
    <row r="81" spans="1:5" x14ac:dyDescent="0.3">
      <c r="A81" s="21">
        <v>76</v>
      </c>
      <c r="B81" s="15" t="s">
        <v>7</v>
      </c>
      <c r="C81" s="14"/>
      <c r="D81" s="177">
        <f t="shared" si="2"/>
        <v>0</v>
      </c>
      <c r="E81" s="14"/>
    </row>
    <row r="82" spans="1:5" x14ac:dyDescent="0.3">
      <c r="A82" s="21">
        <v>77</v>
      </c>
      <c r="B82" s="15" t="s">
        <v>7</v>
      </c>
      <c r="C82" s="14"/>
      <c r="D82" s="177">
        <f t="shared" si="2"/>
        <v>0</v>
      </c>
      <c r="E82" s="14"/>
    </row>
    <row r="83" spans="1:5" x14ac:dyDescent="0.3">
      <c r="A83" s="21">
        <v>78</v>
      </c>
      <c r="B83" s="15" t="s">
        <v>7</v>
      </c>
      <c r="C83" s="14"/>
      <c r="D83" s="177">
        <f t="shared" si="2"/>
        <v>0</v>
      </c>
      <c r="E83" s="14"/>
    </row>
    <row r="84" spans="1:5" x14ac:dyDescent="0.3">
      <c r="A84" s="21">
        <v>79</v>
      </c>
      <c r="B84" s="15" t="s">
        <v>7</v>
      </c>
      <c r="C84" s="14"/>
      <c r="D84" s="177">
        <f t="shared" si="2"/>
        <v>0</v>
      </c>
      <c r="E84" s="14"/>
    </row>
    <row r="85" spans="1:5" x14ac:dyDescent="0.3">
      <c r="A85" s="21">
        <v>80</v>
      </c>
      <c r="B85" s="15" t="s">
        <v>7</v>
      </c>
      <c r="C85" s="14"/>
      <c r="D85" s="177">
        <f t="shared" si="2"/>
        <v>0</v>
      </c>
      <c r="E85" s="14"/>
    </row>
    <row r="86" spans="1:5" x14ac:dyDescent="0.3">
      <c r="A86" s="21">
        <v>81</v>
      </c>
      <c r="B86" s="15" t="s">
        <v>7</v>
      </c>
      <c r="C86" s="14"/>
      <c r="D86" s="177">
        <f t="shared" si="2"/>
        <v>0</v>
      </c>
      <c r="E86" s="14"/>
    </row>
    <row r="87" spans="1:5" x14ac:dyDescent="0.3">
      <c r="A87" s="21">
        <v>82</v>
      </c>
      <c r="B87" s="15" t="s">
        <v>7</v>
      </c>
      <c r="C87" s="14"/>
      <c r="D87" s="177">
        <f t="shared" si="2"/>
        <v>0</v>
      </c>
      <c r="E87" s="14"/>
    </row>
    <row r="88" spans="1:5" x14ac:dyDescent="0.3">
      <c r="A88" s="21">
        <v>83</v>
      </c>
      <c r="B88" s="15" t="s">
        <v>7</v>
      </c>
      <c r="C88" s="14"/>
      <c r="D88" s="177">
        <f t="shared" si="2"/>
        <v>0</v>
      </c>
      <c r="E88" s="14"/>
    </row>
    <row r="89" spans="1:5" x14ac:dyDescent="0.3">
      <c r="A89" s="21">
        <v>84</v>
      </c>
      <c r="B89" s="15" t="s">
        <v>7</v>
      </c>
      <c r="C89" s="14"/>
      <c r="D89" s="177">
        <f t="shared" si="2"/>
        <v>0</v>
      </c>
      <c r="E89" s="14"/>
    </row>
    <row r="90" spans="1:5" x14ac:dyDescent="0.3">
      <c r="A90" s="21">
        <v>85</v>
      </c>
      <c r="B90" s="15" t="s">
        <v>7</v>
      </c>
      <c r="C90" s="14"/>
      <c r="D90" s="177">
        <f t="shared" si="2"/>
        <v>0</v>
      </c>
      <c r="E90" s="14"/>
    </row>
    <row r="91" spans="1:5" x14ac:dyDescent="0.3">
      <c r="A91" s="21">
        <v>86</v>
      </c>
      <c r="B91" s="15" t="s">
        <v>7</v>
      </c>
      <c r="C91" s="14"/>
      <c r="D91" s="177">
        <f t="shared" si="2"/>
        <v>0</v>
      </c>
      <c r="E91" s="14"/>
    </row>
    <row r="92" spans="1:5" x14ac:dyDescent="0.3">
      <c r="A92" s="21">
        <v>87</v>
      </c>
      <c r="B92" s="15" t="s">
        <v>7</v>
      </c>
      <c r="C92" s="14"/>
      <c r="D92" s="177">
        <f t="shared" si="2"/>
        <v>0</v>
      </c>
      <c r="E92" s="14"/>
    </row>
    <row r="93" spans="1:5" x14ac:dyDescent="0.3">
      <c r="A93" s="21">
        <v>88</v>
      </c>
      <c r="B93" s="15" t="s">
        <v>7</v>
      </c>
      <c r="C93" s="14"/>
      <c r="D93" s="177">
        <f t="shared" si="2"/>
        <v>0</v>
      </c>
      <c r="E93" s="14"/>
    </row>
    <row r="94" spans="1:5" x14ac:dyDescent="0.3">
      <c r="A94" s="21">
        <v>89</v>
      </c>
      <c r="B94" s="15" t="s">
        <v>7</v>
      </c>
      <c r="C94" s="14"/>
      <c r="D94" s="177">
        <f t="shared" si="2"/>
        <v>0</v>
      </c>
      <c r="E94" s="14"/>
    </row>
    <row r="95" spans="1:5" x14ac:dyDescent="0.3">
      <c r="A95" s="21">
        <v>90</v>
      </c>
      <c r="B95" s="15" t="s">
        <v>7</v>
      </c>
      <c r="C95" s="14"/>
      <c r="D95" s="177">
        <f t="shared" si="2"/>
        <v>0</v>
      </c>
      <c r="E95" s="14"/>
    </row>
    <row r="96" spans="1:5" x14ac:dyDescent="0.3">
      <c r="A96" s="21">
        <v>91</v>
      </c>
      <c r="B96" s="15" t="s">
        <v>7</v>
      </c>
      <c r="C96" s="14"/>
      <c r="D96" s="177">
        <f t="shared" si="2"/>
        <v>0</v>
      </c>
      <c r="E96" s="14"/>
    </row>
    <row r="97" spans="1:5" x14ac:dyDescent="0.3">
      <c r="A97" s="21">
        <v>92</v>
      </c>
      <c r="B97" s="15" t="s">
        <v>7</v>
      </c>
      <c r="C97" s="14"/>
      <c r="D97" s="177">
        <f t="shared" si="2"/>
        <v>0</v>
      </c>
      <c r="E97" s="14"/>
    </row>
    <row r="98" spans="1:5" x14ac:dyDescent="0.3">
      <c r="A98" s="21">
        <v>93</v>
      </c>
      <c r="B98" s="15" t="s">
        <v>7</v>
      </c>
      <c r="C98" s="14"/>
      <c r="D98" s="177">
        <f t="shared" si="2"/>
        <v>0</v>
      </c>
      <c r="E98" s="14"/>
    </row>
    <row r="99" spans="1:5" x14ac:dyDescent="0.3">
      <c r="A99" s="21">
        <v>94</v>
      </c>
      <c r="B99" s="15" t="s">
        <v>7</v>
      </c>
      <c r="C99" s="14"/>
      <c r="D99" s="177">
        <f t="shared" si="2"/>
        <v>0</v>
      </c>
      <c r="E99" s="14"/>
    </row>
    <row r="100" spans="1:5" x14ac:dyDescent="0.3">
      <c r="A100" s="21">
        <v>95</v>
      </c>
      <c r="B100" s="15" t="s">
        <v>7</v>
      </c>
      <c r="C100" s="14"/>
      <c r="D100" s="177">
        <f t="shared" si="2"/>
        <v>0</v>
      </c>
      <c r="E100" s="14"/>
    </row>
    <row r="101" spans="1:5" x14ac:dyDescent="0.3">
      <c r="A101" s="21">
        <v>96</v>
      </c>
      <c r="B101" s="15" t="s">
        <v>7</v>
      </c>
      <c r="C101" s="14"/>
      <c r="D101" s="177">
        <f t="shared" si="2"/>
        <v>0</v>
      </c>
      <c r="E101" s="14"/>
    </row>
    <row r="102" spans="1:5" x14ac:dyDescent="0.3">
      <c r="A102" s="21">
        <v>97</v>
      </c>
      <c r="B102" s="15" t="s">
        <v>7</v>
      </c>
      <c r="C102" s="14"/>
      <c r="D102" s="177">
        <f t="shared" si="2"/>
        <v>0</v>
      </c>
      <c r="E102" s="14"/>
    </row>
    <row r="103" spans="1:5" x14ac:dyDescent="0.3">
      <c r="A103" s="21">
        <v>98</v>
      </c>
      <c r="B103" s="15" t="s">
        <v>7</v>
      </c>
      <c r="C103" s="14"/>
      <c r="D103" s="177">
        <f t="shared" si="2"/>
        <v>0</v>
      </c>
      <c r="E103" s="14"/>
    </row>
    <row r="104" spans="1:5" x14ac:dyDescent="0.3">
      <c r="A104" s="21">
        <v>99</v>
      </c>
      <c r="B104" s="15" t="s">
        <v>7</v>
      </c>
      <c r="C104" s="14"/>
      <c r="D104" s="177">
        <f t="shared" si="2"/>
        <v>0</v>
      </c>
      <c r="E104" s="14"/>
    </row>
    <row r="105" spans="1:5" x14ac:dyDescent="0.3">
      <c r="A105" s="21">
        <v>100</v>
      </c>
      <c r="B105" s="15" t="s">
        <v>7</v>
      </c>
      <c r="C105" s="14"/>
      <c r="D105" s="177">
        <f t="shared" si="2"/>
        <v>0</v>
      </c>
      <c r="E105" s="14"/>
    </row>
    <row r="106" spans="1:5" x14ac:dyDescent="0.3">
      <c r="A106" s="21">
        <v>101</v>
      </c>
      <c r="B106" s="15" t="s">
        <v>7</v>
      </c>
      <c r="C106" s="14"/>
      <c r="D106" s="177">
        <f t="shared" ref="D106:D155" si="3">C106/1600</f>
        <v>0</v>
      </c>
      <c r="E106" s="14"/>
    </row>
    <row r="107" spans="1:5" x14ac:dyDescent="0.3">
      <c r="A107" s="21">
        <v>102</v>
      </c>
      <c r="B107" s="15" t="s">
        <v>7</v>
      </c>
      <c r="C107" s="14"/>
      <c r="D107" s="177">
        <f t="shared" si="3"/>
        <v>0</v>
      </c>
      <c r="E107" s="14"/>
    </row>
    <row r="108" spans="1:5" x14ac:dyDescent="0.3">
      <c r="A108" s="21">
        <v>103</v>
      </c>
      <c r="B108" s="15" t="s">
        <v>7</v>
      </c>
      <c r="C108" s="14"/>
      <c r="D108" s="177">
        <f t="shared" si="3"/>
        <v>0</v>
      </c>
      <c r="E108" s="14"/>
    </row>
    <row r="109" spans="1:5" x14ac:dyDescent="0.3">
      <c r="A109" s="21">
        <v>104</v>
      </c>
      <c r="B109" s="15" t="s">
        <v>7</v>
      </c>
      <c r="C109" s="14"/>
      <c r="D109" s="177">
        <f t="shared" si="3"/>
        <v>0</v>
      </c>
      <c r="E109" s="14"/>
    </row>
    <row r="110" spans="1:5" x14ac:dyDescent="0.3">
      <c r="A110" s="21">
        <v>105</v>
      </c>
      <c r="B110" s="15" t="s">
        <v>7</v>
      </c>
      <c r="C110" s="14"/>
      <c r="D110" s="177">
        <f t="shared" si="3"/>
        <v>0</v>
      </c>
      <c r="E110" s="14"/>
    </row>
    <row r="111" spans="1:5" x14ac:dyDescent="0.3">
      <c r="A111" s="21">
        <v>106</v>
      </c>
      <c r="B111" s="15" t="s">
        <v>7</v>
      </c>
      <c r="C111" s="14"/>
      <c r="D111" s="177">
        <f t="shared" si="3"/>
        <v>0</v>
      </c>
      <c r="E111" s="14"/>
    </row>
    <row r="112" spans="1:5" x14ac:dyDescent="0.3">
      <c r="A112" s="21">
        <v>107</v>
      </c>
      <c r="B112" s="15" t="s">
        <v>7</v>
      </c>
      <c r="C112" s="14"/>
      <c r="D112" s="177">
        <f t="shared" si="3"/>
        <v>0</v>
      </c>
      <c r="E112" s="14"/>
    </row>
    <row r="113" spans="1:5" x14ac:dyDescent="0.3">
      <c r="A113" s="21">
        <v>108</v>
      </c>
      <c r="B113" s="15" t="s">
        <v>7</v>
      </c>
      <c r="C113" s="14"/>
      <c r="D113" s="177">
        <f t="shared" si="3"/>
        <v>0</v>
      </c>
      <c r="E113" s="14"/>
    </row>
    <row r="114" spans="1:5" x14ac:dyDescent="0.3">
      <c r="A114" s="21">
        <v>109</v>
      </c>
      <c r="B114" s="15" t="s">
        <v>7</v>
      </c>
      <c r="C114" s="14"/>
      <c r="D114" s="177">
        <f t="shared" si="3"/>
        <v>0</v>
      </c>
      <c r="E114" s="14"/>
    </row>
    <row r="115" spans="1:5" x14ac:dyDescent="0.3">
      <c r="A115" s="21">
        <v>110</v>
      </c>
      <c r="B115" s="15" t="s">
        <v>7</v>
      </c>
      <c r="C115" s="14"/>
      <c r="D115" s="177">
        <f t="shared" si="3"/>
        <v>0</v>
      </c>
      <c r="E115" s="14"/>
    </row>
    <row r="116" spans="1:5" x14ac:dyDescent="0.3">
      <c r="A116" s="21">
        <v>111</v>
      </c>
      <c r="B116" s="15" t="s">
        <v>7</v>
      </c>
      <c r="C116" s="14"/>
      <c r="D116" s="177">
        <f t="shared" si="3"/>
        <v>0</v>
      </c>
      <c r="E116" s="14"/>
    </row>
    <row r="117" spans="1:5" x14ac:dyDescent="0.3">
      <c r="A117" s="21">
        <v>112</v>
      </c>
      <c r="B117" s="15" t="s">
        <v>7</v>
      </c>
      <c r="C117" s="14"/>
      <c r="D117" s="177">
        <f t="shared" si="3"/>
        <v>0</v>
      </c>
      <c r="E117" s="14"/>
    </row>
    <row r="118" spans="1:5" x14ac:dyDescent="0.3">
      <c r="A118" s="21">
        <v>113</v>
      </c>
      <c r="B118" s="15" t="s">
        <v>7</v>
      </c>
      <c r="C118" s="14"/>
      <c r="D118" s="177">
        <f t="shared" si="3"/>
        <v>0</v>
      </c>
      <c r="E118" s="14"/>
    </row>
    <row r="119" spans="1:5" x14ac:dyDescent="0.3">
      <c r="A119" s="21">
        <v>114</v>
      </c>
      <c r="B119" s="15" t="s">
        <v>7</v>
      </c>
      <c r="C119" s="14"/>
      <c r="D119" s="177">
        <f t="shared" si="3"/>
        <v>0</v>
      </c>
      <c r="E119" s="14"/>
    </row>
    <row r="120" spans="1:5" x14ac:dyDescent="0.3">
      <c r="A120" s="21">
        <v>115</v>
      </c>
      <c r="B120" s="15" t="s">
        <v>7</v>
      </c>
      <c r="C120" s="14"/>
      <c r="D120" s="177">
        <f t="shared" si="3"/>
        <v>0</v>
      </c>
      <c r="E120" s="14"/>
    </row>
    <row r="121" spans="1:5" x14ac:dyDescent="0.3">
      <c r="A121" s="21">
        <v>116</v>
      </c>
      <c r="B121" s="15" t="s">
        <v>7</v>
      </c>
      <c r="C121" s="14"/>
      <c r="D121" s="177">
        <f t="shared" si="3"/>
        <v>0</v>
      </c>
      <c r="E121" s="14"/>
    </row>
    <row r="122" spans="1:5" x14ac:dyDescent="0.3">
      <c r="A122" s="21">
        <v>117</v>
      </c>
      <c r="B122" s="15" t="s">
        <v>7</v>
      </c>
      <c r="C122" s="14"/>
      <c r="D122" s="177">
        <f t="shared" si="3"/>
        <v>0</v>
      </c>
      <c r="E122" s="14"/>
    </row>
    <row r="123" spans="1:5" x14ac:dyDescent="0.3">
      <c r="A123" s="21">
        <v>118</v>
      </c>
      <c r="B123" s="15" t="s">
        <v>7</v>
      </c>
      <c r="C123" s="14"/>
      <c r="D123" s="177">
        <f t="shared" si="3"/>
        <v>0</v>
      </c>
      <c r="E123" s="14"/>
    </row>
    <row r="124" spans="1:5" x14ac:dyDescent="0.3">
      <c r="A124" s="21">
        <v>119</v>
      </c>
      <c r="B124" s="15" t="s">
        <v>7</v>
      </c>
      <c r="C124" s="14"/>
      <c r="D124" s="177">
        <f t="shared" si="3"/>
        <v>0</v>
      </c>
      <c r="E124" s="14"/>
    </row>
    <row r="125" spans="1:5" x14ac:dyDescent="0.3">
      <c r="A125" s="21">
        <v>120</v>
      </c>
      <c r="B125" s="15" t="s">
        <v>7</v>
      </c>
      <c r="C125" s="14"/>
      <c r="D125" s="177">
        <f t="shared" si="3"/>
        <v>0</v>
      </c>
      <c r="E125" s="14"/>
    </row>
    <row r="126" spans="1:5" x14ac:dyDescent="0.3">
      <c r="A126" s="21">
        <v>121</v>
      </c>
      <c r="B126" s="15" t="s">
        <v>7</v>
      </c>
      <c r="C126" s="14"/>
      <c r="D126" s="177">
        <f t="shared" si="3"/>
        <v>0</v>
      </c>
      <c r="E126" s="14"/>
    </row>
    <row r="127" spans="1:5" x14ac:dyDescent="0.3">
      <c r="A127" s="21">
        <v>122</v>
      </c>
      <c r="B127" s="15" t="s">
        <v>7</v>
      </c>
      <c r="C127" s="14"/>
      <c r="D127" s="177">
        <f t="shared" si="3"/>
        <v>0</v>
      </c>
      <c r="E127" s="14"/>
    </row>
    <row r="128" spans="1:5" x14ac:dyDescent="0.3">
      <c r="A128" s="21">
        <v>123</v>
      </c>
      <c r="B128" s="15" t="s">
        <v>7</v>
      </c>
      <c r="C128" s="14"/>
      <c r="D128" s="177">
        <f t="shared" si="3"/>
        <v>0</v>
      </c>
      <c r="E128" s="14"/>
    </row>
    <row r="129" spans="1:5" x14ac:dyDescent="0.3">
      <c r="A129" s="21">
        <v>124</v>
      </c>
      <c r="B129" s="15" t="s">
        <v>7</v>
      </c>
      <c r="C129" s="14"/>
      <c r="D129" s="177">
        <f t="shared" si="3"/>
        <v>0</v>
      </c>
      <c r="E129" s="14"/>
    </row>
    <row r="130" spans="1:5" x14ac:dyDescent="0.3">
      <c r="A130" s="21">
        <v>125</v>
      </c>
      <c r="B130" s="15" t="s">
        <v>7</v>
      </c>
      <c r="C130" s="14"/>
      <c r="D130" s="177">
        <f t="shared" si="3"/>
        <v>0</v>
      </c>
      <c r="E130" s="14"/>
    </row>
    <row r="131" spans="1:5" x14ac:dyDescent="0.3">
      <c r="A131" s="21">
        <v>126</v>
      </c>
      <c r="B131" s="15" t="s">
        <v>7</v>
      </c>
      <c r="C131" s="14"/>
      <c r="D131" s="177">
        <f t="shared" si="3"/>
        <v>0</v>
      </c>
      <c r="E131" s="14"/>
    </row>
    <row r="132" spans="1:5" x14ac:dyDescent="0.3">
      <c r="A132" s="21">
        <v>127</v>
      </c>
      <c r="B132" s="15" t="s">
        <v>7</v>
      </c>
      <c r="C132" s="14"/>
      <c r="D132" s="177">
        <f t="shared" si="3"/>
        <v>0</v>
      </c>
      <c r="E132" s="14"/>
    </row>
    <row r="133" spans="1:5" x14ac:dyDescent="0.3">
      <c r="A133" s="21">
        <v>128</v>
      </c>
      <c r="B133" s="15" t="s">
        <v>7</v>
      </c>
      <c r="C133" s="14"/>
      <c r="D133" s="177">
        <f t="shared" si="3"/>
        <v>0</v>
      </c>
      <c r="E133" s="14"/>
    </row>
    <row r="134" spans="1:5" x14ac:dyDescent="0.3">
      <c r="A134" s="21">
        <v>129</v>
      </c>
      <c r="B134" s="15" t="s">
        <v>7</v>
      </c>
      <c r="C134" s="14"/>
      <c r="D134" s="177">
        <f t="shared" si="3"/>
        <v>0</v>
      </c>
      <c r="E134" s="14"/>
    </row>
    <row r="135" spans="1:5" x14ac:dyDescent="0.3">
      <c r="A135" s="21">
        <v>130</v>
      </c>
      <c r="B135" s="15" t="s">
        <v>7</v>
      </c>
      <c r="C135" s="14"/>
      <c r="D135" s="177">
        <f t="shared" si="3"/>
        <v>0</v>
      </c>
      <c r="E135" s="14"/>
    </row>
    <row r="136" spans="1:5" x14ac:dyDescent="0.3">
      <c r="A136" s="21">
        <v>131</v>
      </c>
      <c r="B136" s="15" t="s">
        <v>7</v>
      </c>
      <c r="C136" s="14"/>
      <c r="D136" s="177">
        <f t="shared" si="3"/>
        <v>0</v>
      </c>
      <c r="E136" s="14"/>
    </row>
    <row r="137" spans="1:5" x14ac:dyDescent="0.3">
      <c r="A137" s="21">
        <v>132</v>
      </c>
      <c r="B137" s="15" t="s">
        <v>7</v>
      </c>
      <c r="C137" s="14"/>
      <c r="D137" s="177">
        <f t="shared" si="3"/>
        <v>0</v>
      </c>
      <c r="E137" s="14"/>
    </row>
    <row r="138" spans="1:5" x14ac:dyDescent="0.3">
      <c r="A138" s="21">
        <v>133</v>
      </c>
      <c r="B138" s="15" t="s">
        <v>7</v>
      </c>
      <c r="C138" s="14"/>
      <c r="D138" s="177">
        <f t="shared" si="3"/>
        <v>0</v>
      </c>
      <c r="E138" s="14"/>
    </row>
    <row r="139" spans="1:5" x14ac:dyDescent="0.3">
      <c r="A139" s="21">
        <v>134</v>
      </c>
      <c r="B139" s="15" t="s">
        <v>7</v>
      </c>
      <c r="C139" s="14"/>
      <c r="D139" s="177">
        <f t="shared" si="3"/>
        <v>0</v>
      </c>
      <c r="E139" s="14"/>
    </row>
    <row r="140" spans="1:5" x14ac:dyDescent="0.3">
      <c r="A140" s="21">
        <v>135</v>
      </c>
      <c r="B140" s="15" t="s">
        <v>7</v>
      </c>
      <c r="C140" s="14"/>
      <c r="D140" s="177">
        <f t="shared" si="3"/>
        <v>0</v>
      </c>
      <c r="E140" s="14"/>
    </row>
    <row r="141" spans="1:5" x14ac:dyDescent="0.3">
      <c r="A141" s="21">
        <v>136</v>
      </c>
      <c r="B141" s="15" t="s">
        <v>7</v>
      </c>
      <c r="C141" s="14"/>
      <c r="D141" s="177">
        <f t="shared" si="3"/>
        <v>0</v>
      </c>
      <c r="E141" s="14"/>
    </row>
    <row r="142" spans="1:5" x14ac:dyDescent="0.3">
      <c r="A142" s="21">
        <v>137</v>
      </c>
      <c r="B142" s="15" t="s">
        <v>7</v>
      </c>
      <c r="C142" s="14"/>
      <c r="D142" s="177">
        <f t="shared" si="3"/>
        <v>0</v>
      </c>
      <c r="E142" s="14"/>
    </row>
    <row r="143" spans="1:5" x14ac:dyDescent="0.3">
      <c r="A143" s="21">
        <v>138</v>
      </c>
      <c r="B143" s="15" t="s">
        <v>7</v>
      </c>
      <c r="C143" s="14"/>
      <c r="D143" s="177">
        <f t="shared" si="3"/>
        <v>0</v>
      </c>
      <c r="E143" s="14"/>
    </row>
    <row r="144" spans="1:5" x14ac:dyDescent="0.3">
      <c r="A144" s="21">
        <v>139</v>
      </c>
      <c r="B144" s="15" t="s">
        <v>7</v>
      </c>
      <c r="C144" s="14"/>
      <c r="D144" s="177">
        <f t="shared" si="3"/>
        <v>0</v>
      </c>
      <c r="E144" s="14"/>
    </row>
    <row r="145" spans="1:5" x14ac:dyDescent="0.3">
      <c r="A145" s="21">
        <v>140</v>
      </c>
      <c r="B145" s="15" t="s">
        <v>7</v>
      </c>
      <c r="C145" s="14"/>
      <c r="D145" s="177">
        <f t="shared" si="3"/>
        <v>0</v>
      </c>
      <c r="E145" s="14"/>
    </row>
    <row r="146" spans="1:5" x14ac:dyDescent="0.3">
      <c r="A146" s="21">
        <v>141</v>
      </c>
      <c r="B146" s="15" t="s">
        <v>7</v>
      </c>
      <c r="C146" s="14"/>
      <c r="D146" s="177">
        <f t="shared" si="3"/>
        <v>0</v>
      </c>
      <c r="E146" s="14"/>
    </row>
    <row r="147" spans="1:5" x14ac:dyDescent="0.3">
      <c r="A147" s="21">
        <v>142</v>
      </c>
      <c r="B147" s="15" t="s">
        <v>7</v>
      </c>
      <c r="C147" s="14"/>
      <c r="D147" s="177">
        <f t="shared" si="3"/>
        <v>0</v>
      </c>
      <c r="E147" s="14"/>
    </row>
    <row r="148" spans="1:5" x14ac:dyDescent="0.3">
      <c r="A148" s="21">
        <v>143</v>
      </c>
      <c r="B148" s="15" t="s">
        <v>7</v>
      </c>
      <c r="C148" s="14"/>
      <c r="D148" s="177">
        <f t="shared" si="3"/>
        <v>0</v>
      </c>
      <c r="E148" s="14"/>
    </row>
    <row r="149" spans="1:5" x14ac:dyDescent="0.3">
      <c r="A149" s="21">
        <v>144</v>
      </c>
      <c r="B149" s="15" t="s">
        <v>7</v>
      </c>
      <c r="C149" s="14"/>
      <c r="D149" s="177">
        <f t="shared" si="3"/>
        <v>0</v>
      </c>
      <c r="E149" s="14"/>
    </row>
    <row r="150" spans="1:5" x14ac:dyDescent="0.3">
      <c r="A150" s="21">
        <v>145</v>
      </c>
      <c r="B150" s="15" t="s">
        <v>7</v>
      </c>
      <c r="C150" s="14"/>
      <c r="D150" s="177">
        <f t="shared" si="3"/>
        <v>0</v>
      </c>
      <c r="E150" s="14"/>
    </row>
    <row r="151" spans="1:5" x14ac:dyDescent="0.3">
      <c r="A151" s="21">
        <v>146</v>
      </c>
      <c r="B151" s="15" t="s">
        <v>7</v>
      </c>
      <c r="C151" s="14"/>
      <c r="D151" s="177">
        <f t="shared" si="3"/>
        <v>0</v>
      </c>
      <c r="E151" s="14"/>
    </row>
    <row r="152" spans="1:5" x14ac:dyDescent="0.3">
      <c r="A152" s="21">
        <v>147</v>
      </c>
      <c r="B152" s="15" t="s">
        <v>7</v>
      </c>
      <c r="C152" s="14"/>
      <c r="D152" s="177">
        <f t="shared" si="3"/>
        <v>0</v>
      </c>
      <c r="E152" s="14"/>
    </row>
    <row r="153" spans="1:5" x14ac:dyDescent="0.3">
      <c r="A153" s="21">
        <v>148</v>
      </c>
      <c r="B153" s="15" t="s">
        <v>7</v>
      </c>
      <c r="C153" s="14"/>
      <c r="D153" s="177">
        <f t="shared" si="3"/>
        <v>0</v>
      </c>
      <c r="E153" s="14"/>
    </row>
    <row r="154" spans="1:5" x14ac:dyDescent="0.3">
      <c r="A154" s="21">
        <v>149</v>
      </c>
      <c r="B154" s="15" t="s">
        <v>7</v>
      </c>
      <c r="C154" s="14"/>
      <c r="D154" s="177">
        <f t="shared" si="3"/>
        <v>0</v>
      </c>
      <c r="E154" s="14"/>
    </row>
    <row r="155" spans="1:5" x14ac:dyDescent="0.3">
      <c r="A155" s="21">
        <v>150</v>
      </c>
      <c r="B155" s="15" t="s">
        <v>7</v>
      </c>
      <c r="C155" s="14"/>
      <c r="D155" s="177">
        <f t="shared" si="3"/>
        <v>0</v>
      </c>
      <c r="E155" s="14"/>
    </row>
  </sheetData>
  <sheetProtection sheet="1" objects="1" scenarios="1"/>
  <dataValidations count="2">
    <dataValidation type="decimal" operator="greaterThanOrEqual" allowBlank="1" showInputMessage="1" showErrorMessage="1" sqref="B1:B2 C6:D155" xr:uid="{00000000-0002-0000-0300-000000000000}">
      <formula1>0</formula1>
    </dataValidation>
    <dataValidation type="whole" operator="greaterThanOrEqual" allowBlank="1" showInputMessage="1" showErrorMessage="1" sqref="A6:A155" xr:uid="{00000000-0002-0000-0300-000001000000}">
      <formula1>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ตัวเลือก!$A$11:$A$14</xm:f>
          </x14:formula1>
          <xm:sqref>B6:B155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E10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3" sqref="D23"/>
    </sheetView>
  </sheetViews>
  <sheetFormatPr defaultColWidth="8.75" defaultRowHeight="17.5" x14ac:dyDescent="0.45"/>
  <cols>
    <col min="1" max="1" width="4.75" style="12" bestFit="1" customWidth="1"/>
    <col min="2" max="2" width="27" style="12" customWidth="1"/>
    <col min="3" max="3" width="16.5" style="12" bestFit="1" customWidth="1"/>
    <col min="4" max="4" width="32.58203125" style="12" customWidth="1"/>
    <col min="5" max="5" width="17.83203125" style="12" customWidth="1"/>
    <col min="6" max="6" width="17.33203125" style="12" customWidth="1"/>
    <col min="7" max="16384" width="8.75" style="12"/>
  </cols>
  <sheetData>
    <row r="1" spans="1:5" s="27" customFormat="1" ht="20.5" customHeight="1" x14ac:dyDescent="0.25">
      <c r="A1" s="269" t="s">
        <v>217</v>
      </c>
      <c r="B1" s="25"/>
      <c r="C1" s="26"/>
      <c r="D1" s="26"/>
      <c r="E1" s="26"/>
    </row>
    <row r="2" spans="1:5" s="71" customFormat="1" ht="33.65" customHeight="1" x14ac:dyDescent="0.35">
      <c r="A2" s="28" t="s">
        <v>0</v>
      </c>
      <c r="B2" s="175" t="s">
        <v>308</v>
      </c>
      <c r="C2" s="175" t="s">
        <v>309</v>
      </c>
      <c r="D2" s="28" t="s">
        <v>17</v>
      </c>
    </row>
    <row r="3" spans="1:5" s="71" customFormat="1" ht="15.5" x14ac:dyDescent="0.35">
      <c r="A3" s="178">
        <v>1</v>
      </c>
      <c r="B3" s="179"/>
      <c r="C3" s="180">
        <f>B3/1600</f>
        <v>0</v>
      </c>
      <c r="D3" s="178"/>
    </row>
    <row r="4" spans="1:5" s="71" customFormat="1" ht="15.5" x14ac:dyDescent="0.35">
      <c r="A4" s="178">
        <v>2</v>
      </c>
      <c r="B4" s="179"/>
      <c r="C4" s="180">
        <f t="shared" ref="C4:C67" si="0">B4/1600</f>
        <v>0</v>
      </c>
      <c r="D4" s="178"/>
    </row>
    <row r="5" spans="1:5" s="71" customFormat="1" ht="15.5" x14ac:dyDescent="0.35">
      <c r="A5" s="178">
        <v>3</v>
      </c>
      <c r="B5" s="179"/>
      <c r="C5" s="180">
        <f t="shared" si="0"/>
        <v>0</v>
      </c>
      <c r="D5" s="178"/>
    </row>
    <row r="6" spans="1:5" s="71" customFormat="1" ht="15.5" x14ac:dyDescent="0.35">
      <c r="A6" s="178">
        <v>4</v>
      </c>
      <c r="B6" s="179"/>
      <c r="C6" s="180">
        <f t="shared" si="0"/>
        <v>0</v>
      </c>
      <c r="D6" s="178"/>
    </row>
    <row r="7" spans="1:5" s="71" customFormat="1" ht="15.5" x14ac:dyDescent="0.35">
      <c r="A7" s="178">
        <v>5</v>
      </c>
      <c r="B7" s="179"/>
      <c r="C7" s="180">
        <f t="shared" si="0"/>
        <v>0</v>
      </c>
      <c r="D7" s="178"/>
    </row>
    <row r="8" spans="1:5" s="71" customFormat="1" ht="15.5" x14ac:dyDescent="0.35">
      <c r="A8" s="178">
        <v>6</v>
      </c>
      <c r="B8" s="179"/>
      <c r="C8" s="180">
        <f t="shared" si="0"/>
        <v>0</v>
      </c>
      <c r="D8" s="178"/>
    </row>
    <row r="9" spans="1:5" s="71" customFormat="1" ht="15.5" x14ac:dyDescent="0.35">
      <c r="A9" s="178">
        <v>7</v>
      </c>
      <c r="B9" s="179"/>
      <c r="C9" s="180">
        <f t="shared" si="0"/>
        <v>0</v>
      </c>
      <c r="D9" s="178"/>
    </row>
    <row r="10" spans="1:5" s="71" customFormat="1" ht="15.5" x14ac:dyDescent="0.35">
      <c r="A10" s="178">
        <v>8</v>
      </c>
      <c r="B10" s="179"/>
      <c r="C10" s="180">
        <f t="shared" si="0"/>
        <v>0</v>
      </c>
      <c r="D10" s="178"/>
    </row>
    <row r="11" spans="1:5" s="71" customFormat="1" ht="15.5" x14ac:dyDescent="0.35">
      <c r="A11" s="178">
        <v>9</v>
      </c>
      <c r="B11" s="178"/>
      <c r="C11" s="180">
        <f t="shared" si="0"/>
        <v>0</v>
      </c>
      <c r="D11" s="178"/>
    </row>
    <row r="12" spans="1:5" s="71" customFormat="1" ht="15.5" x14ac:dyDescent="0.35">
      <c r="A12" s="178">
        <v>10</v>
      </c>
      <c r="B12" s="178"/>
      <c r="C12" s="180">
        <f t="shared" si="0"/>
        <v>0</v>
      </c>
      <c r="D12" s="178"/>
    </row>
    <row r="13" spans="1:5" s="71" customFormat="1" ht="15.5" x14ac:dyDescent="0.35">
      <c r="A13" s="178">
        <v>11</v>
      </c>
      <c r="B13" s="178"/>
      <c r="C13" s="180">
        <f t="shared" si="0"/>
        <v>0</v>
      </c>
      <c r="D13" s="178"/>
    </row>
    <row r="14" spans="1:5" s="71" customFormat="1" ht="15.5" x14ac:dyDescent="0.35">
      <c r="A14" s="178">
        <v>12</v>
      </c>
      <c r="B14" s="178"/>
      <c r="C14" s="180">
        <f t="shared" si="0"/>
        <v>0</v>
      </c>
      <c r="D14" s="178"/>
    </row>
    <row r="15" spans="1:5" s="71" customFormat="1" ht="15.5" x14ac:dyDescent="0.35">
      <c r="A15" s="178">
        <v>13</v>
      </c>
      <c r="B15" s="178"/>
      <c r="C15" s="180">
        <f t="shared" si="0"/>
        <v>0</v>
      </c>
      <c r="D15" s="178"/>
    </row>
    <row r="16" spans="1:5" s="71" customFormat="1" ht="15.5" x14ac:dyDescent="0.35">
      <c r="A16" s="178">
        <v>14</v>
      </c>
      <c r="B16" s="178"/>
      <c r="C16" s="180">
        <f t="shared" si="0"/>
        <v>0</v>
      </c>
      <c r="D16" s="178"/>
    </row>
    <row r="17" spans="1:4" s="71" customFormat="1" ht="15.5" x14ac:dyDescent="0.35">
      <c r="A17" s="178">
        <v>15</v>
      </c>
      <c r="B17" s="178"/>
      <c r="C17" s="180">
        <f t="shared" si="0"/>
        <v>0</v>
      </c>
      <c r="D17" s="178"/>
    </row>
    <row r="18" spans="1:4" s="71" customFormat="1" ht="15.5" x14ac:dyDescent="0.35">
      <c r="A18" s="178">
        <v>16</v>
      </c>
      <c r="B18" s="178"/>
      <c r="C18" s="180">
        <f t="shared" si="0"/>
        <v>0</v>
      </c>
      <c r="D18" s="178"/>
    </row>
    <row r="19" spans="1:4" s="71" customFormat="1" ht="15.5" x14ac:dyDescent="0.35">
      <c r="A19" s="178">
        <v>17</v>
      </c>
      <c r="B19" s="178"/>
      <c r="C19" s="180">
        <f t="shared" si="0"/>
        <v>0</v>
      </c>
      <c r="D19" s="178"/>
    </row>
    <row r="20" spans="1:4" s="71" customFormat="1" ht="15.5" x14ac:dyDescent="0.35">
      <c r="A20" s="178">
        <v>18</v>
      </c>
      <c r="B20" s="178"/>
      <c r="C20" s="180">
        <f t="shared" si="0"/>
        <v>0</v>
      </c>
      <c r="D20" s="178"/>
    </row>
    <row r="21" spans="1:4" s="71" customFormat="1" ht="15.5" x14ac:dyDescent="0.35">
      <c r="A21" s="178">
        <v>19</v>
      </c>
      <c r="B21" s="178"/>
      <c r="C21" s="180">
        <f t="shared" si="0"/>
        <v>0</v>
      </c>
      <c r="D21" s="178"/>
    </row>
    <row r="22" spans="1:4" s="71" customFormat="1" ht="15.5" x14ac:dyDescent="0.35">
      <c r="A22" s="178">
        <v>20</v>
      </c>
      <c r="B22" s="178"/>
      <c r="C22" s="180">
        <f t="shared" si="0"/>
        <v>0</v>
      </c>
      <c r="D22" s="178"/>
    </row>
    <row r="23" spans="1:4" s="71" customFormat="1" ht="15.5" x14ac:dyDescent="0.35">
      <c r="A23" s="178">
        <v>21</v>
      </c>
      <c r="B23" s="178"/>
      <c r="C23" s="180">
        <f t="shared" si="0"/>
        <v>0</v>
      </c>
      <c r="D23" s="178"/>
    </row>
    <row r="24" spans="1:4" s="71" customFormat="1" ht="15.5" x14ac:dyDescent="0.35">
      <c r="A24" s="178">
        <v>22</v>
      </c>
      <c r="B24" s="178"/>
      <c r="C24" s="180">
        <f t="shared" si="0"/>
        <v>0</v>
      </c>
      <c r="D24" s="178"/>
    </row>
    <row r="25" spans="1:4" s="71" customFormat="1" ht="15.5" x14ac:dyDescent="0.35">
      <c r="A25" s="178">
        <v>23</v>
      </c>
      <c r="B25" s="178"/>
      <c r="C25" s="180">
        <f t="shared" si="0"/>
        <v>0</v>
      </c>
      <c r="D25" s="178"/>
    </row>
    <row r="26" spans="1:4" s="71" customFormat="1" ht="15.5" x14ac:dyDescent="0.35">
      <c r="A26" s="178">
        <v>24</v>
      </c>
      <c r="B26" s="178"/>
      <c r="C26" s="180">
        <f t="shared" si="0"/>
        <v>0</v>
      </c>
      <c r="D26" s="178"/>
    </row>
    <row r="27" spans="1:4" s="71" customFormat="1" ht="15.5" x14ac:dyDescent="0.35">
      <c r="A27" s="178">
        <v>25</v>
      </c>
      <c r="B27" s="178"/>
      <c r="C27" s="180">
        <f t="shared" si="0"/>
        <v>0</v>
      </c>
      <c r="D27" s="178"/>
    </row>
    <row r="28" spans="1:4" s="71" customFormat="1" ht="15.5" x14ac:dyDescent="0.35">
      <c r="A28" s="178">
        <v>26</v>
      </c>
      <c r="B28" s="178"/>
      <c r="C28" s="180">
        <f t="shared" si="0"/>
        <v>0</v>
      </c>
      <c r="D28" s="178"/>
    </row>
    <row r="29" spans="1:4" s="71" customFormat="1" ht="15.5" x14ac:dyDescent="0.35">
      <c r="A29" s="178">
        <v>27</v>
      </c>
      <c r="B29" s="178"/>
      <c r="C29" s="180">
        <f t="shared" si="0"/>
        <v>0</v>
      </c>
      <c r="D29" s="178"/>
    </row>
    <row r="30" spans="1:4" s="71" customFormat="1" ht="15.5" x14ac:dyDescent="0.35">
      <c r="A30" s="178">
        <v>28</v>
      </c>
      <c r="B30" s="178"/>
      <c r="C30" s="180">
        <f t="shared" si="0"/>
        <v>0</v>
      </c>
      <c r="D30" s="178"/>
    </row>
    <row r="31" spans="1:4" s="71" customFormat="1" ht="15.5" x14ac:dyDescent="0.35">
      <c r="A31" s="178">
        <v>29</v>
      </c>
      <c r="B31" s="178"/>
      <c r="C31" s="180">
        <f t="shared" si="0"/>
        <v>0</v>
      </c>
      <c r="D31" s="178"/>
    </row>
    <row r="32" spans="1:4" s="71" customFormat="1" ht="15.5" x14ac:dyDescent="0.35">
      <c r="A32" s="178">
        <v>30</v>
      </c>
      <c r="B32" s="178"/>
      <c r="C32" s="180">
        <f t="shared" si="0"/>
        <v>0</v>
      </c>
      <c r="D32" s="178"/>
    </row>
    <row r="33" spans="1:4" s="71" customFormat="1" ht="15.5" x14ac:dyDescent="0.35">
      <c r="A33" s="178">
        <v>31</v>
      </c>
      <c r="B33" s="178"/>
      <c r="C33" s="180">
        <f t="shared" si="0"/>
        <v>0</v>
      </c>
      <c r="D33" s="178"/>
    </row>
    <row r="34" spans="1:4" s="71" customFormat="1" ht="15.5" x14ac:dyDescent="0.35">
      <c r="A34" s="178">
        <v>32</v>
      </c>
      <c r="B34" s="178"/>
      <c r="C34" s="180">
        <f t="shared" si="0"/>
        <v>0</v>
      </c>
      <c r="D34" s="178"/>
    </row>
    <row r="35" spans="1:4" s="71" customFormat="1" ht="15.5" x14ac:dyDescent="0.35">
      <c r="A35" s="178">
        <v>33</v>
      </c>
      <c r="B35" s="178"/>
      <c r="C35" s="180">
        <f t="shared" si="0"/>
        <v>0</v>
      </c>
      <c r="D35" s="178"/>
    </row>
    <row r="36" spans="1:4" s="71" customFormat="1" ht="15.5" x14ac:dyDescent="0.35">
      <c r="A36" s="178">
        <v>34</v>
      </c>
      <c r="B36" s="178"/>
      <c r="C36" s="180">
        <f t="shared" si="0"/>
        <v>0</v>
      </c>
      <c r="D36" s="178"/>
    </row>
    <row r="37" spans="1:4" s="71" customFormat="1" ht="15.5" x14ac:dyDescent="0.35">
      <c r="A37" s="178">
        <v>35</v>
      </c>
      <c r="B37" s="178"/>
      <c r="C37" s="180">
        <f t="shared" si="0"/>
        <v>0</v>
      </c>
      <c r="D37" s="178"/>
    </row>
    <row r="38" spans="1:4" s="71" customFormat="1" ht="15.5" x14ac:dyDescent="0.35">
      <c r="A38" s="178">
        <v>36</v>
      </c>
      <c r="B38" s="178"/>
      <c r="C38" s="180">
        <f t="shared" si="0"/>
        <v>0</v>
      </c>
      <c r="D38" s="178"/>
    </row>
    <row r="39" spans="1:4" s="71" customFormat="1" ht="15.5" x14ac:dyDescent="0.35">
      <c r="A39" s="178">
        <v>37</v>
      </c>
      <c r="B39" s="178"/>
      <c r="C39" s="180">
        <f t="shared" si="0"/>
        <v>0</v>
      </c>
      <c r="D39" s="178"/>
    </row>
    <row r="40" spans="1:4" s="71" customFormat="1" ht="15.5" x14ac:dyDescent="0.35">
      <c r="A40" s="178">
        <v>38</v>
      </c>
      <c r="B40" s="178"/>
      <c r="C40" s="180">
        <f t="shared" si="0"/>
        <v>0</v>
      </c>
      <c r="D40" s="178"/>
    </row>
    <row r="41" spans="1:4" s="71" customFormat="1" ht="15.5" x14ac:dyDescent="0.35">
      <c r="A41" s="178">
        <v>39</v>
      </c>
      <c r="B41" s="178"/>
      <c r="C41" s="180">
        <f t="shared" si="0"/>
        <v>0</v>
      </c>
      <c r="D41" s="178"/>
    </row>
    <row r="42" spans="1:4" s="71" customFormat="1" ht="15.5" x14ac:dyDescent="0.35">
      <c r="A42" s="178">
        <v>40</v>
      </c>
      <c r="B42" s="178"/>
      <c r="C42" s="180">
        <f t="shared" si="0"/>
        <v>0</v>
      </c>
      <c r="D42" s="178"/>
    </row>
    <row r="43" spans="1:4" s="71" customFormat="1" ht="15.5" x14ac:dyDescent="0.35">
      <c r="A43" s="178">
        <v>41</v>
      </c>
      <c r="B43" s="178"/>
      <c r="C43" s="180">
        <f t="shared" si="0"/>
        <v>0</v>
      </c>
      <c r="D43" s="178"/>
    </row>
    <row r="44" spans="1:4" s="71" customFormat="1" ht="15.5" x14ac:dyDescent="0.35">
      <c r="A44" s="178">
        <v>42</v>
      </c>
      <c r="B44" s="178"/>
      <c r="C44" s="180">
        <f t="shared" si="0"/>
        <v>0</v>
      </c>
      <c r="D44" s="178"/>
    </row>
    <row r="45" spans="1:4" s="71" customFormat="1" ht="15.5" x14ac:dyDescent="0.35">
      <c r="A45" s="178">
        <v>43</v>
      </c>
      <c r="B45" s="178"/>
      <c r="C45" s="180">
        <f t="shared" si="0"/>
        <v>0</v>
      </c>
      <c r="D45" s="178"/>
    </row>
    <row r="46" spans="1:4" s="71" customFormat="1" ht="15.5" x14ac:dyDescent="0.35">
      <c r="A46" s="178">
        <v>44</v>
      </c>
      <c r="B46" s="178"/>
      <c r="C46" s="180">
        <f t="shared" si="0"/>
        <v>0</v>
      </c>
      <c r="D46" s="178"/>
    </row>
    <row r="47" spans="1:4" s="71" customFormat="1" ht="15.5" x14ac:dyDescent="0.35">
      <c r="A47" s="178">
        <v>45</v>
      </c>
      <c r="B47" s="178"/>
      <c r="C47" s="180">
        <f t="shared" si="0"/>
        <v>0</v>
      </c>
      <c r="D47" s="178"/>
    </row>
    <row r="48" spans="1:4" s="71" customFormat="1" ht="15.5" x14ac:dyDescent="0.35">
      <c r="A48" s="178">
        <v>46</v>
      </c>
      <c r="B48" s="178"/>
      <c r="C48" s="180">
        <f t="shared" si="0"/>
        <v>0</v>
      </c>
      <c r="D48" s="178"/>
    </row>
    <row r="49" spans="1:4" s="71" customFormat="1" ht="15.5" x14ac:dyDescent="0.35">
      <c r="A49" s="178">
        <v>47</v>
      </c>
      <c r="B49" s="178"/>
      <c r="C49" s="180">
        <f t="shared" si="0"/>
        <v>0</v>
      </c>
      <c r="D49" s="178"/>
    </row>
    <row r="50" spans="1:4" s="71" customFormat="1" ht="15.5" x14ac:dyDescent="0.35">
      <c r="A50" s="178">
        <v>48</v>
      </c>
      <c r="B50" s="178"/>
      <c r="C50" s="180">
        <f t="shared" si="0"/>
        <v>0</v>
      </c>
      <c r="D50" s="178"/>
    </row>
    <row r="51" spans="1:4" s="71" customFormat="1" ht="15.5" x14ac:dyDescent="0.35">
      <c r="A51" s="178">
        <v>49</v>
      </c>
      <c r="B51" s="178"/>
      <c r="C51" s="180">
        <f t="shared" si="0"/>
        <v>0</v>
      </c>
      <c r="D51" s="178"/>
    </row>
    <row r="52" spans="1:4" s="71" customFormat="1" ht="15.5" x14ac:dyDescent="0.35">
      <c r="A52" s="178">
        <v>50</v>
      </c>
      <c r="B52" s="178"/>
      <c r="C52" s="180">
        <f t="shared" si="0"/>
        <v>0</v>
      </c>
      <c r="D52" s="178"/>
    </row>
    <row r="53" spans="1:4" s="71" customFormat="1" ht="15.5" x14ac:dyDescent="0.35">
      <c r="A53" s="178">
        <v>51</v>
      </c>
      <c r="B53" s="178"/>
      <c r="C53" s="180">
        <f t="shared" si="0"/>
        <v>0</v>
      </c>
      <c r="D53" s="178"/>
    </row>
    <row r="54" spans="1:4" s="71" customFormat="1" ht="15.5" x14ac:dyDescent="0.35">
      <c r="A54" s="178">
        <v>52</v>
      </c>
      <c r="B54" s="178"/>
      <c r="C54" s="180">
        <f t="shared" si="0"/>
        <v>0</v>
      </c>
      <c r="D54" s="178"/>
    </row>
    <row r="55" spans="1:4" s="71" customFormat="1" ht="15.5" x14ac:dyDescent="0.35">
      <c r="A55" s="178">
        <v>53</v>
      </c>
      <c r="B55" s="178"/>
      <c r="C55" s="180">
        <f t="shared" si="0"/>
        <v>0</v>
      </c>
      <c r="D55" s="178"/>
    </row>
    <row r="56" spans="1:4" s="71" customFormat="1" ht="15.5" x14ac:dyDescent="0.35">
      <c r="A56" s="178">
        <v>54</v>
      </c>
      <c r="B56" s="178"/>
      <c r="C56" s="180">
        <f t="shared" si="0"/>
        <v>0</v>
      </c>
      <c r="D56" s="178"/>
    </row>
    <row r="57" spans="1:4" s="71" customFormat="1" ht="15.5" x14ac:dyDescent="0.35">
      <c r="A57" s="178">
        <v>55</v>
      </c>
      <c r="B57" s="178"/>
      <c r="C57" s="180">
        <f t="shared" si="0"/>
        <v>0</v>
      </c>
      <c r="D57" s="178"/>
    </row>
    <row r="58" spans="1:4" s="71" customFormat="1" ht="15.5" x14ac:dyDescent="0.35">
      <c r="A58" s="178">
        <v>56</v>
      </c>
      <c r="B58" s="178"/>
      <c r="C58" s="180">
        <f t="shared" si="0"/>
        <v>0</v>
      </c>
      <c r="D58" s="178"/>
    </row>
    <row r="59" spans="1:4" s="71" customFormat="1" ht="15.5" x14ac:dyDescent="0.35">
      <c r="A59" s="178">
        <v>57</v>
      </c>
      <c r="B59" s="178"/>
      <c r="C59" s="180">
        <f t="shared" si="0"/>
        <v>0</v>
      </c>
      <c r="D59" s="178"/>
    </row>
    <row r="60" spans="1:4" s="71" customFormat="1" ht="15.5" x14ac:dyDescent="0.35">
      <c r="A60" s="178">
        <v>58</v>
      </c>
      <c r="B60" s="178"/>
      <c r="C60" s="180">
        <f t="shared" si="0"/>
        <v>0</v>
      </c>
      <c r="D60" s="178"/>
    </row>
    <row r="61" spans="1:4" s="71" customFormat="1" ht="15.5" x14ac:dyDescent="0.35">
      <c r="A61" s="178">
        <v>59</v>
      </c>
      <c r="B61" s="178"/>
      <c r="C61" s="180">
        <f t="shared" si="0"/>
        <v>0</v>
      </c>
      <c r="D61" s="178"/>
    </row>
    <row r="62" spans="1:4" s="71" customFormat="1" ht="15.5" x14ac:dyDescent="0.35">
      <c r="A62" s="178">
        <v>60</v>
      </c>
      <c r="B62" s="178"/>
      <c r="C62" s="180">
        <f t="shared" si="0"/>
        <v>0</v>
      </c>
      <c r="D62" s="178"/>
    </row>
    <row r="63" spans="1:4" s="71" customFormat="1" ht="15.5" x14ac:dyDescent="0.35">
      <c r="A63" s="178">
        <v>61</v>
      </c>
      <c r="B63" s="178"/>
      <c r="C63" s="180">
        <f t="shared" si="0"/>
        <v>0</v>
      </c>
      <c r="D63" s="178"/>
    </row>
    <row r="64" spans="1:4" s="71" customFormat="1" ht="15.5" x14ac:dyDescent="0.35">
      <c r="A64" s="178">
        <v>62</v>
      </c>
      <c r="B64" s="178"/>
      <c r="C64" s="180">
        <f t="shared" si="0"/>
        <v>0</v>
      </c>
      <c r="D64" s="178"/>
    </row>
    <row r="65" spans="1:4" s="71" customFormat="1" ht="15.5" x14ac:dyDescent="0.35">
      <c r="A65" s="178">
        <v>63</v>
      </c>
      <c r="B65" s="178"/>
      <c r="C65" s="180">
        <f t="shared" si="0"/>
        <v>0</v>
      </c>
      <c r="D65" s="178"/>
    </row>
    <row r="66" spans="1:4" s="71" customFormat="1" ht="15.5" x14ac:dyDescent="0.35">
      <c r="A66" s="178">
        <v>64</v>
      </c>
      <c r="B66" s="178"/>
      <c r="C66" s="180">
        <f t="shared" si="0"/>
        <v>0</v>
      </c>
      <c r="D66" s="178"/>
    </row>
    <row r="67" spans="1:4" s="71" customFormat="1" ht="15.5" x14ac:dyDescent="0.35">
      <c r="A67" s="178">
        <v>65</v>
      </c>
      <c r="B67" s="178"/>
      <c r="C67" s="180">
        <f t="shared" si="0"/>
        <v>0</v>
      </c>
      <c r="D67" s="178"/>
    </row>
    <row r="68" spans="1:4" s="71" customFormat="1" ht="15.5" x14ac:dyDescent="0.35">
      <c r="A68" s="178">
        <v>66</v>
      </c>
      <c r="B68" s="178"/>
      <c r="C68" s="180">
        <f t="shared" ref="C68:C102" si="1">B68/1600</f>
        <v>0</v>
      </c>
      <c r="D68" s="178"/>
    </row>
    <row r="69" spans="1:4" s="71" customFormat="1" ht="15.5" x14ac:dyDescent="0.35">
      <c r="A69" s="178">
        <v>67</v>
      </c>
      <c r="B69" s="178"/>
      <c r="C69" s="180">
        <f t="shared" si="1"/>
        <v>0</v>
      </c>
      <c r="D69" s="178"/>
    </row>
    <row r="70" spans="1:4" s="71" customFormat="1" ht="15.5" x14ac:dyDescent="0.35">
      <c r="A70" s="178">
        <v>68</v>
      </c>
      <c r="B70" s="178"/>
      <c r="C70" s="180">
        <f t="shared" si="1"/>
        <v>0</v>
      </c>
      <c r="D70" s="178"/>
    </row>
    <row r="71" spans="1:4" s="71" customFormat="1" ht="15.5" x14ac:dyDescent="0.35">
      <c r="A71" s="178">
        <v>69</v>
      </c>
      <c r="B71" s="178"/>
      <c r="C71" s="180">
        <f t="shared" si="1"/>
        <v>0</v>
      </c>
      <c r="D71" s="178"/>
    </row>
    <row r="72" spans="1:4" s="71" customFormat="1" ht="15.5" x14ac:dyDescent="0.35">
      <c r="A72" s="178">
        <v>70</v>
      </c>
      <c r="B72" s="178"/>
      <c r="C72" s="180">
        <f t="shared" si="1"/>
        <v>0</v>
      </c>
      <c r="D72" s="178"/>
    </row>
    <row r="73" spans="1:4" s="71" customFormat="1" ht="15.5" x14ac:dyDescent="0.35">
      <c r="A73" s="178">
        <v>71</v>
      </c>
      <c r="B73" s="178"/>
      <c r="C73" s="180">
        <f t="shared" si="1"/>
        <v>0</v>
      </c>
      <c r="D73" s="178"/>
    </row>
    <row r="74" spans="1:4" s="71" customFormat="1" ht="15.5" x14ac:dyDescent="0.35">
      <c r="A74" s="178">
        <v>72</v>
      </c>
      <c r="B74" s="178"/>
      <c r="C74" s="180">
        <f t="shared" si="1"/>
        <v>0</v>
      </c>
      <c r="D74" s="178"/>
    </row>
    <row r="75" spans="1:4" s="71" customFormat="1" ht="15.5" x14ac:dyDescent="0.35">
      <c r="A75" s="178">
        <v>73</v>
      </c>
      <c r="B75" s="178"/>
      <c r="C75" s="180">
        <f t="shared" si="1"/>
        <v>0</v>
      </c>
      <c r="D75" s="178"/>
    </row>
    <row r="76" spans="1:4" s="71" customFormat="1" ht="15.5" x14ac:dyDescent="0.35">
      <c r="A76" s="178">
        <v>74</v>
      </c>
      <c r="B76" s="178"/>
      <c r="C76" s="180">
        <f t="shared" si="1"/>
        <v>0</v>
      </c>
      <c r="D76" s="178"/>
    </row>
    <row r="77" spans="1:4" s="71" customFormat="1" ht="15.5" x14ac:dyDescent="0.35">
      <c r="A77" s="178">
        <v>75</v>
      </c>
      <c r="B77" s="178"/>
      <c r="C77" s="180">
        <f t="shared" si="1"/>
        <v>0</v>
      </c>
      <c r="D77" s="178"/>
    </row>
    <row r="78" spans="1:4" s="71" customFormat="1" ht="15.5" x14ac:dyDescent="0.35">
      <c r="A78" s="178">
        <v>76</v>
      </c>
      <c r="B78" s="178"/>
      <c r="C78" s="180">
        <f t="shared" si="1"/>
        <v>0</v>
      </c>
      <c r="D78" s="178"/>
    </row>
    <row r="79" spans="1:4" s="71" customFormat="1" ht="15.5" x14ac:dyDescent="0.35">
      <c r="A79" s="178">
        <v>77</v>
      </c>
      <c r="B79" s="178"/>
      <c r="C79" s="180">
        <f t="shared" si="1"/>
        <v>0</v>
      </c>
      <c r="D79" s="178"/>
    </row>
    <row r="80" spans="1:4" s="71" customFormat="1" ht="15.5" x14ac:dyDescent="0.35">
      <c r="A80" s="178">
        <v>78</v>
      </c>
      <c r="B80" s="178"/>
      <c r="C80" s="180">
        <f t="shared" si="1"/>
        <v>0</v>
      </c>
      <c r="D80" s="178"/>
    </row>
    <row r="81" spans="1:4" s="71" customFormat="1" ht="15.5" x14ac:dyDescent="0.35">
      <c r="A81" s="178">
        <v>79</v>
      </c>
      <c r="B81" s="178"/>
      <c r="C81" s="180">
        <f t="shared" si="1"/>
        <v>0</v>
      </c>
      <c r="D81" s="178"/>
    </row>
    <row r="82" spans="1:4" s="71" customFormat="1" ht="15.5" x14ac:dyDescent="0.35">
      <c r="A82" s="178">
        <v>80</v>
      </c>
      <c r="B82" s="178"/>
      <c r="C82" s="180">
        <f t="shared" si="1"/>
        <v>0</v>
      </c>
      <c r="D82" s="178"/>
    </row>
    <row r="83" spans="1:4" s="71" customFormat="1" ht="15.5" x14ac:dyDescent="0.35">
      <c r="A83" s="178">
        <v>81</v>
      </c>
      <c r="B83" s="178"/>
      <c r="C83" s="180">
        <f t="shared" si="1"/>
        <v>0</v>
      </c>
      <c r="D83" s="178"/>
    </row>
    <row r="84" spans="1:4" s="71" customFormat="1" ht="15.5" x14ac:dyDescent="0.35">
      <c r="A84" s="178">
        <v>82</v>
      </c>
      <c r="B84" s="178"/>
      <c r="C84" s="180">
        <f t="shared" si="1"/>
        <v>0</v>
      </c>
      <c r="D84" s="178"/>
    </row>
    <row r="85" spans="1:4" s="71" customFormat="1" ht="15.5" x14ac:dyDescent="0.35">
      <c r="A85" s="178">
        <v>83</v>
      </c>
      <c r="B85" s="178"/>
      <c r="C85" s="180">
        <f t="shared" si="1"/>
        <v>0</v>
      </c>
      <c r="D85" s="178"/>
    </row>
    <row r="86" spans="1:4" s="71" customFormat="1" ht="15.5" x14ac:dyDescent="0.35">
      <c r="A86" s="178">
        <v>84</v>
      </c>
      <c r="B86" s="178"/>
      <c r="C86" s="180">
        <f t="shared" si="1"/>
        <v>0</v>
      </c>
      <c r="D86" s="178"/>
    </row>
    <row r="87" spans="1:4" s="71" customFormat="1" ht="15.5" x14ac:dyDescent="0.35">
      <c r="A87" s="178">
        <v>85</v>
      </c>
      <c r="B87" s="178"/>
      <c r="C87" s="180">
        <f t="shared" si="1"/>
        <v>0</v>
      </c>
      <c r="D87" s="178"/>
    </row>
    <row r="88" spans="1:4" s="71" customFormat="1" ht="15.5" x14ac:dyDescent="0.35">
      <c r="A88" s="178">
        <v>86</v>
      </c>
      <c r="B88" s="178"/>
      <c r="C88" s="180">
        <f t="shared" si="1"/>
        <v>0</v>
      </c>
      <c r="D88" s="178"/>
    </row>
    <row r="89" spans="1:4" s="71" customFormat="1" ht="15.5" x14ac:dyDescent="0.35">
      <c r="A89" s="178">
        <v>87</v>
      </c>
      <c r="B89" s="178"/>
      <c r="C89" s="180">
        <f t="shared" si="1"/>
        <v>0</v>
      </c>
      <c r="D89" s="178"/>
    </row>
    <row r="90" spans="1:4" s="71" customFormat="1" ht="15.5" x14ac:dyDescent="0.35">
      <c r="A90" s="178">
        <v>88</v>
      </c>
      <c r="B90" s="178"/>
      <c r="C90" s="180">
        <f t="shared" si="1"/>
        <v>0</v>
      </c>
      <c r="D90" s="178"/>
    </row>
    <row r="91" spans="1:4" s="71" customFormat="1" ht="15.5" x14ac:dyDescent="0.35">
      <c r="A91" s="178">
        <v>89</v>
      </c>
      <c r="B91" s="178"/>
      <c r="C91" s="180">
        <f t="shared" si="1"/>
        <v>0</v>
      </c>
      <c r="D91" s="178"/>
    </row>
    <row r="92" spans="1:4" s="71" customFormat="1" ht="15.5" x14ac:dyDescent="0.35">
      <c r="A92" s="178">
        <v>90</v>
      </c>
      <c r="B92" s="178"/>
      <c r="C92" s="180">
        <f t="shared" si="1"/>
        <v>0</v>
      </c>
      <c r="D92" s="178"/>
    </row>
    <row r="93" spans="1:4" s="71" customFormat="1" ht="15.5" x14ac:dyDescent="0.35">
      <c r="A93" s="178">
        <v>91</v>
      </c>
      <c r="B93" s="178"/>
      <c r="C93" s="180">
        <f t="shared" si="1"/>
        <v>0</v>
      </c>
      <c r="D93" s="178"/>
    </row>
    <row r="94" spans="1:4" s="71" customFormat="1" ht="15.5" x14ac:dyDescent="0.35">
      <c r="A94" s="178">
        <v>92</v>
      </c>
      <c r="B94" s="178"/>
      <c r="C94" s="180">
        <f t="shared" si="1"/>
        <v>0</v>
      </c>
      <c r="D94" s="178"/>
    </row>
    <row r="95" spans="1:4" s="71" customFormat="1" ht="15.5" x14ac:dyDescent="0.35">
      <c r="A95" s="178">
        <v>93</v>
      </c>
      <c r="B95" s="178"/>
      <c r="C95" s="180">
        <f t="shared" si="1"/>
        <v>0</v>
      </c>
      <c r="D95" s="178"/>
    </row>
    <row r="96" spans="1:4" s="71" customFormat="1" ht="15.5" x14ac:dyDescent="0.35">
      <c r="A96" s="178">
        <v>94</v>
      </c>
      <c r="B96" s="178"/>
      <c r="C96" s="180">
        <f t="shared" si="1"/>
        <v>0</v>
      </c>
      <c r="D96" s="178"/>
    </row>
    <row r="97" spans="1:4" s="71" customFormat="1" ht="15.5" x14ac:dyDescent="0.35">
      <c r="A97" s="178">
        <v>95</v>
      </c>
      <c r="B97" s="178"/>
      <c r="C97" s="180">
        <f t="shared" si="1"/>
        <v>0</v>
      </c>
      <c r="D97" s="178"/>
    </row>
    <row r="98" spans="1:4" s="71" customFormat="1" ht="15.5" x14ac:dyDescent="0.35">
      <c r="A98" s="178">
        <v>96</v>
      </c>
      <c r="B98" s="178"/>
      <c r="C98" s="180">
        <f t="shared" si="1"/>
        <v>0</v>
      </c>
      <c r="D98" s="178"/>
    </row>
    <row r="99" spans="1:4" s="71" customFormat="1" ht="15.5" x14ac:dyDescent="0.35">
      <c r="A99" s="178">
        <v>97</v>
      </c>
      <c r="B99" s="178"/>
      <c r="C99" s="180">
        <f t="shared" si="1"/>
        <v>0</v>
      </c>
      <c r="D99" s="178"/>
    </row>
    <row r="100" spans="1:4" s="71" customFormat="1" ht="15.5" x14ac:dyDescent="0.35">
      <c r="A100" s="178">
        <v>98</v>
      </c>
      <c r="B100" s="178"/>
      <c r="C100" s="180">
        <f t="shared" si="1"/>
        <v>0</v>
      </c>
      <c r="D100" s="178"/>
    </row>
    <row r="101" spans="1:4" s="71" customFormat="1" ht="15.5" x14ac:dyDescent="0.35">
      <c r="A101" s="178">
        <v>99</v>
      </c>
      <c r="B101" s="178"/>
      <c r="C101" s="180">
        <f t="shared" si="1"/>
        <v>0</v>
      </c>
      <c r="D101" s="178"/>
    </row>
    <row r="102" spans="1:4" s="71" customFormat="1" ht="15.5" x14ac:dyDescent="0.35">
      <c r="A102" s="178">
        <v>100</v>
      </c>
      <c r="B102" s="178"/>
      <c r="C102" s="180">
        <f t="shared" si="1"/>
        <v>0</v>
      </c>
      <c r="D102" s="178"/>
    </row>
  </sheetData>
  <sheetProtection sheet="1" objects="1" scenarios="1"/>
  <dataValidations count="2">
    <dataValidation type="decimal" operator="greaterThanOrEqual" allowBlank="1" showInputMessage="1" showErrorMessage="1" sqref="B3:B10 C3:C102" xr:uid="{00000000-0002-0000-0200-000000000000}">
      <formula1>0</formula1>
    </dataValidation>
    <dataValidation type="whole" operator="greaterThan" allowBlank="1" showInputMessage="1" showErrorMessage="1" sqref="A3:A102 B11:B102" xr:uid="{00000000-0002-0000-0200-000001000000}">
      <formula1>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59999389629810485"/>
  </sheetPr>
  <dimension ref="A2:AA1005"/>
  <sheetViews>
    <sheetView zoomScale="90" zoomScaleNormal="90" workbookViewId="0">
      <pane xSplit="5" ySplit="5" topLeftCell="W6" activePane="bottomRight" state="frozen"/>
      <selection pane="topRight" activeCell="F1" sqref="F1"/>
      <selection pane="bottomLeft" activeCell="A6" sqref="A6"/>
      <selection pane="bottomRight" activeCell="E10" sqref="E10"/>
    </sheetView>
  </sheetViews>
  <sheetFormatPr defaultColWidth="8.75" defaultRowHeight="15.5" x14ac:dyDescent="0.45"/>
  <cols>
    <col min="1" max="1" width="5.25" style="34" bestFit="1" customWidth="1"/>
    <col min="2" max="2" width="8.25" style="34" customWidth="1"/>
    <col min="3" max="4" width="12" style="34" customWidth="1"/>
    <col min="5" max="5" width="20.83203125" style="34" customWidth="1"/>
    <col min="6" max="7" width="15.25" style="89" customWidth="1"/>
    <col min="8" max="8" width="12.25" style="151" customWidth="1"/>
    <col min="9" max="9" width="14.75" style="34" customWidth="1"/>
    <col min="10" max="10" width="15.25" style="34" customWidth="1"/>
    <col min="11" max="11" width="25" style="34" customWidth="1"/>
    <col min="12" max="12" width="15.83203125" style="34" customWidth="1"/>
    <col min="13" max="13" width="20.5" style="34" customWidth="1"/>
    <col min="14" max="17" width="21.75" style="34" customWidth="1"/>
    <col min="18" max="18" width="20" style="34" customWidth="1"/>
    <col min="19" max="19" width="14.33203125" style="34" customWidth="1"/>
    <col min="20" max="20" width="14" style="34" customWidth="1"/>
    <col min="21" max="21" width="28.25" style="34" customWidth="1"/>
    <col min="22" max="22" width="24.08203125" style="34" customWidth="1"/>
    <col min="23" max="23" width="21.75" style="34" customWidth="1"/>
    <col min="24" max="24" width="32" style="34" customWidth="1"/>
    <col min="25" max="25" width="26.33203125" style="34" customWidth="1"/>
    <col min="26" max="27" width="19.25" style="34" customWidth="1"/>
    <col min="28" max="16384" width="8.75" style="34"/>
  </cols>
  <sheetData>
    <row r="2" spans="1:27" ht="22.15" customHeight="1" x14ac:dyDescent="0.45">
      <c r="C2" s="41" t="s">
        <v>221</v>
      </c>
      <c r="D2" s="42"/>
      <c r="E2" s="63"/>
      <c r="F2" s="154" t="s">
        <v>275</v>
      </c>
    </row>
    <row r="3" spans="1:27" ht="30" customHeight="1" x14ac:dyDescent="0.45">
      <c r="C3" s="65" t="s">
        <v>273</v>
      </c>
      <c r="D3" s="42"/>
      <c r="E3" s="63"/>
      <c r="F3" s="64" t="s">
        <v>15</v>
      </c>
      <c r="H3" s="272" t="s">
        <v>438</v>
      </c>
      <c r="X3" s="156">
        <f>SUM(X6:X1005)</f>
        <v>0</v>
      </c>
    </row>
    <row r="5" spans="1:27" s="37" customFormat="1" ht="53.5" customHeight="1" x14ac:dyDescent="0.45">
      <c r="A5" s="36" t="s">
        <v>0</v>
      </c>
      <c r="B5" s="36" t="s">
        <v>222</v>
      </c>
      <c r="C5" s="36" t="s">
        <v>23</v>
      </c>
      <c r="D5" s="36" t="s">
        <v>425</v>
      </c>
      <c r="E5" s="36" t="s">
        <v>224</v>
      </c>
      <c r="F5" s="36" t="s">
        <v>220</v>
      </c>
      <c r="G5" s="36" t="s">
        <v>219</v>
      </c>
      <c r="H5" s="36" t="s">
        <v>189</v>
      </c>
      <c r="I5" s="36" t="s">
        <v>233</v>
      </c>
      <c r="J5" s="36" t="s">
        <v>190</v>
      </c>
      <c r="K5" s="43" t="s">
        <v>225</v>
      </c>
      <c r="L5" s="43" t="s">
        <v>25</v>
      </c>
      <c r="M5" s="36" t="s">
        <v>439</v>
      </c>
      <c r="N5" s="36" t="s">
        <v>26</v>
      </c>
      <c r="O5" s="36" t="s">
        <v>27</v>
      </c>
      <c r="P5" s="36" t="s">
        <v>28</v>
      </c>
      <c r="Q5" s="36" t="s">
        <v>29</v>
      </c>
      <c r="R5" s="36" t="s">
        <v>229</v>
      </c>
      <c r="S5" s="36" t="s">
        <v>230</v>
      </c>
      <c r="T5" s="36" t="s">
        <v>30</v>
      </c>
      <c r="U5" s="36" t="s">
        <v>226</v>
      </c>
      <c r="V5" s="36" t="s">
        <v>227</v>
      </c>
      <c r="W5" s="36" t="s">
        <v>228</v>
      </c>
      <c r="X5" s="36" t="s">
        <v>277</v>
      </c>
      <c r="Y5" s="36" t="s">
        <v>17</v>
      </c>
      <c r="Z5" s="36" t="s">
        <v>16</v>
      </c>
      <c r="AA5" s="36" t="s">
        <v>274</v>
      </c>
    </row>
    <row r="6" spans="1:27" x14ac:dyDescent="0.45">
      <c r="A6" s="38">
        <v>1</v>
      </c>
      <c r="B6" s="38">
        <v>1</v>
      </c>
      <c r="C6" s="295">
        <v>1</v>
      </c>
      <c r="D6" s="295">
        <v>1</v>
      </c>
      <c r="E6" s="38"/>
      <c r="F6" s="152"/>
      <c r="G6" s="152"/>
      <c r="H6" s="150"/>
      <c r="I6" s="38"/>
      <c r="J6" s="273" t="str">
        <f>IF(H6="","รอข้อมูลคอลัมน์ H",
IF(H6/PI()&gt;=4.5,H6/PI(),"ไม่ใช่ไม้ต้น ไม่นำมาคำนวณ"))</f>
        <v>รอข้อมูลคอลัมน์ H</v>
      </c>
      <c r="K6" s="150"/>
      <c r="L6" s="150"/>
      <c r="M6" s="150"/>
      <c r="N6" s="149" t="str" cm="1">
        <f t="array" ref="N6">IF(AND(K6:M6=""),"ยังไม่บันทึกข้อมูล",
IF(M6&lt;&gt;"",
IF(M6&gt;=1.3,M6,"เป็นไม้พุ่ม"),
IF(K6+L6&gt;=1.3,K6+L6,"เป็นไม้พุ่ม")))</f>
        <v>ยังไม่บันทึกข้อมูล</v>
      </c>
      <c r="O6" s="149" t="str">
        <f>IF(AND(ISNUMBER(J6),ISNUMBER(N6)),0.0396*(((J6)^2)*N6)^0.933,"ข้อมูลไม่ถูกต้อง")</f>
        <v>ข้อมูลไม่ถูกต้อง</v>
      </c>
      <c r="P6" s="149" t="str">
        <f>IF(AND(ISNUMBER(J6),ISNUMBER(N6)),0.00349*(((J6^2)*N6))^1.03,"ข้อมูลไม่ถูกต้อง")</f>
        <v>ข้อมูลไม่ถูกต้อง</v>
      </c>
      <c r="Q6" s="149" t="str">
        <f>IF(AND(ISNUMBER(O6),ISNUMBER(P6)),((1/(28/(O6+P6)))+0.025),"ข้อมูลไม่ถูกต้อง")</f>
        <v>ข้อมูลไม่ถูกต้อง</v>
      </c>
      <c r="R6" s="149" t="str">
        <f>IF(AND(O6&lt;&gt;"ข้อมูลไม่ถูกต้อง",P6&lt;&gt;"ข้อมูลไม่ถูกต้อง",Q6&lt;&gt;"ข้อมูลไม่ถูกต้อง"),O6+P6+Q6,"ข้อมูลไม่ถูกต้อง")</f>
        <v>ข้อมูลไม่ถูกต้อง</v>
      </c>
      <c r="S6" s="149" t="str">
        <f>IF(ISNUMBER(R6),
IF(H$2=ตัวเลือก!A$30,"ยังไม่บันทึกข้อมูล",R6*0.27),"ข้อมูลไม่ถูกต้อง")</f>
        <v>ข้อมูลไม่ถูกต้อง</v>
      </c>
      <c r="T6" s="149" t="str">
        <f>IF(AND(ISNUMBER(R6),ISNUMBER(S6)),R6+S6,"ข้อมูลไม่ถูกต้อง")</f>
        <v>ข้อมูลไม่ถูกต้อง</v>
      </c>
      <c r="U6" s="149" t="str">
        <f>IF(ISNUMBER(R6),
IF(H$2=ตัวเลือก!A$30,"ยังไม่บันทึกข้อมูล",R6*0.47),"ข้อมูลไม่ถูกต้อง")</f>
        <v>ข้อมูลไม่ถูกต้อง</v>
      </c>
      <c r="V6" s="149" t="str">
        <f>IF(ISNUMBER(S6),
IF(H$2=ตัวเลือก!A$30,"ยังไม่บันทึกข้อมูล",S6*0.47),"ข้อมูลไม่ถูกต้อง")</f>
        <v>ข้อมูลไม่ถูกต้อง</v>
      </c>
      <c r="W6" s="149" t="str">
        <f>IF(AND(ISNUMBER(U6),ISNUMBER(V6)),((U6+V6)/1000),"ข้อมูลไม่ถูกต้อง")</f>
        <v>ข้อมูลไม่ถูกต้อง</v>
      </c>
      <c r="X6" s="148" t="str">
        <f>IF(ISNUMBER(W6),W6*(44/12),"ข้อมูลไม่ถูกต้อง")</f>
        <v>ข้อมูลไม่ถูกต้อง</v>
      </c>
      <c r="Y6" s="38"/>
      <c r="Z6" s="38"/>
      <c r="AA6" s="38"/>
    </row>
    <row r="7" spans="1:27" x14ac:dyDescent="0.45">
      <c r="A7" s="38">
        <v>2</v>
      </c>
      <c r="B7" s="38">
        <v>1</v>
      </c>
      <c r="C7" s="295"/>
      <c r="D7" s="295">
        <v>2</v>
      </c>
      <c r="E7" s="38"/>
      <c r="F7" s="152"/>
      <c r="G7" s="152"/>
      <c r="H7" s="150"/>
      <c r="I7" s="38"/>
      <c r="J7" s="273" t="str">
        <f t="shared" ref="J7:J70" si="0">IF(H7="","รอข้อมูลคอลัมน์ H",
IF(H7/PI()&gt;=4.5,H7/PI(),"ไม่นำมาคำนวณ"))</f>
        <v>รอข้อมูลคอลัมน์ H</v>
      </c>
      <c r="K7" s="150"/>
      <c r="L7" s="150"/>
      <c r="M7" s="150"/>
      <c r="N7" s="149" t="str" cm="1">
        <f t="array" ref="N7">IF(AND(K7:M7=""),"ยังไม่บันทึกข้อมูล",
IF(M7&lt;&gt;"",
IF(M7&gt;=1.3,M7,"เป็นไม้พุ่ม"),
IF(K7+L7&gt;=1.3,K7+L7,"เป็นไม้พุ่ม")))</f>
        <v>ยังไม่บันทึกข้อมูล</v>
      </c>
      <c r="O7" s="149" t="str">
        <f t="shared" ref="O7:O70" si="1">IF(AND(ISNUMBER(J7),ISNUMBER(N7)),0.0396*(((J7)^2)*N7)^0.933,"ข้อมูลไม่ถูกต้อง")</f>
        <v>ข้อมูลไม่ถูกต้อง</v>
      </c>
      <c r="P7" s="149" t="str">
        <f t="shared" ref="P7:P70" si="2">IF(AND(ISNUMBER(J7),ISNUMBER(N7)),0.00349*(((J7^2)*N7))^1.03,"ข้อมูลไม่ถูกต้อง")</f>
        <v>ข้อมูลไม่ถูกต้อง</v>
      </c>
      <c r="Q7" s="149" t="str">
        <f t="shared" ref="Q7:Q70" si="3">IF(AND(ISNUMBER(O7),ISNUMBER(P7)),((1/(28/(O7+P7)))+0.025),"ข้อมูลไม่ถูกต้อง")</f>
        <v>ข้อมูลไม่ถูกต้อง</v>
      </c>
      <c r="R7" s="149" t="str">
        <f t="shared" ref="R7:R70" si="4">IF(AND(O7&lt;&gt;"ข้อมูลไม่ถูกต้อง",P7&lt;&gt;"ข้อมูลไม่ถูกต้อง",Q7&lt;&gt;"ข้อมูลไม่ถูกต้อง"),O7+P7+Q7,"ข้อมูลไม่ถูกต้อง")</f>
        <v>ข้อมูลไม่ถูกต้อง</v>
      </c>
      <c r="S7" s="149" t="str">
        <f>IF(ISNUMBER(R7),
IF(H$2=ตัวเลือก!A$30,"ยังไม่บันทึกข้อมูล",R7*0.27),"ข้อมูลไม่ถูกต้อง")</f>
        <v>ข้อมูลไม่ถูกต้อง</v>
      </c>
      <c r="T7" s="149" t="str">
        <f t="shared" ref="T7:T70" si="5">IF(AND(ISNUMBER(R7),ISNUMBER(S7)),R7+S7,"ข้อมูลไม่ถูกต้อง")</f>
        <v>ข้อมูลไม่ถูกต้อง</v>
      </c>
      <c r="U7" s="149" t="str">
        <f>IF(ISNUMBER(R7),
IF(H$2=ตัวเลือก!A$30,"ยังไม่บันทึกข้อมูล",R7*0.47),"ข้อมูลไม่ถูกต้อง")</f>
        <v>ข้อมูลไม่ถูกต้อง</v>
      </c>
      <c r="V7" s="149" t="str">
        <f>IF(ISNUMBER(S7),
IF(H$2=ตัวเลือก!A$30,"ยังไม่บันทึกข้อมูล",S7*0.47),"ข้อมูลไม่ถูกต้อง")</f>
        <v>ข้อมูลไม่ถูกต้อง</v>
      </c>
      <c r="W7" s="149" t="str">
        <f t="shared" ref="W7:W70" si="6">IF(AND(ISNUMBER(U7),ISNUMBER(V7)),((U7+V7)/1000),"ข้อมูลไม่ถูกต้อง")</f>
        <v>ข้อมูลไม่ถูกต้อง</v>
      </c>
      <c r="X7" s="148" t="str">
        <f t="shared" ref="X7:X70" si="7">IF(ISNUMBER(W7),W7*(44/12),"ข้อมูลไม่ถูกต้อง")</f>
        <v>ข้อมูลไม่ถูกต้อง</v>
      </c>
      <c r="Y7" s="38"/>
      <c r="Z7" s="38"/>
      <c r="AA7" s="38"/>
    </row>
    <row r="8" spans="1:27" x14ac:dyDescent="0.45">
      <c r="A8" s="38">
        <v>3</v>
      </c>
      <c r="B8" s="38">
        <v>1</v>
      </c>
      <c r="C8" s="295"/>
      <c r="D8" s="295">
        <v>3</v>
      </c>
      <c r="E8" s="38"/>
      <c r="F8" s="152"/>
      <c r="G8" s="152"/>
      <c r="H8" s="150"/>
      <c r="I8" s="38"/>
      <c r="J8" s="273" t="str">
        <f t="shared" si="0"/>
        <v>รอข้อมูลคอลัมน์ H</v>
      </c>
      <c r="K8" s="150"/>
      <c r="L8" s="150"/>
      <c r="M8" s="150"/>
      <c r="N8" s="149" t="str" cm="1">
        <f t="array" ref="N8">IF(AND(K8:M8=""),"ยังไม่บันทึกข้อมูล",
IF(M8&lt;&gt;"",
IF(M8&gt;=1.3,M8,"เป็นไม้พุ่ม"),
IF(K8+L8&gt;=1.3,K8+L8,"เป็นไม้พุ่ม")))</f>
        <v>ยังไม่บันทึกข้อมูล</v>
      </c>
      <c r="O8" s="149" t="str">
        <f t="shared" si="1"/>
        <v>ข้อมูลไม่ถูกต้อง</v>
      </c>
      <c r="P8" s="149" t="str">
        <f t="shared" si="2"/>
        <v>ข้อมูลไม่ถูกต้อง</v>
      </c>
      <c r="Q8" s="149" t="str">
        <f t="shared" si="3"/>
        <v>ข้อมูลไม่ถูกต้อง</v>
      </c>
      <c r="R8" s="149" t="str">
        <f t="shared" si="4"/>
        <v>ข้อมูลไม่ถูกต้อง</v>
      </c>
      <c r="S8" s="149" t="str">
        <f>IF(ISNUMBER(R8),
IF(H$2=ตัวเลือก!A$30,"ยังไม่บันทึกข้อมูล",R8*0.27),"ข้อมูลไม่ถูกต้อง")</f>
        <v>ข้อมูลไม่ถูกต้อง</v>
      </c>
      <c r="T8" s="149" t="str">
        <f t="shared" si="5"/>
        <v>ข้อมูลไม่ถูกต้อง</v>
      </c>
      <c r="U8" s="149" t="str">
        <f>IF(ISNUMBER(R8),
IF(H$2=ตัวเลือก!A$30,"ยังไม่บันทึกข้อมูล",R8*0.47),"ข้อมูลไม่ถูกต้อง")</f>
        <v>ข้อมูลไม่ถูกต้อง</v>
      </c>
      <c r="V8" s="149" t="str">
        <f>IF(ISNUMBER(S8),
IF(H$2=ตัวเลือก!A$30,"ยังไม่บันทึกข้อมูล",S8*0.47),"ข้อมูลไม่ถูกต้อง")</f>
        <v>ข้อมูลไม่ถูกต้อง</v>
      </c>
      <c r="W8" s="149" t="str">
        <f t="shared" si="6"/>
        <v>ข้อมูลไม่ถูกต้อง</v>
      </c>
      <c r="X8" s="148" t="str">
        <f t="shared" si="7"/>
        <v>ข้อมูลไม่ถูกต้อง</v>
      </c>
      <c r="Y8" s="38"/>
      <c r="Z8" s="38"/>
      <c r="AA8" s="38"/>
    </row>
    <row r="9" spans="1:27" x14ac:dyDescent="0.45">
      <c r="A9" s="38">
        <v>4</v>
      </c>
      <c r="B9" s="38">
        <v>1</v>
      </c>
      <c r="C9" s="295">
        <v>2</v>
      </c>
      <c r="D9" s="295">
        <v>1</v>
      </c>
      <c r="E9" s="38"/>
      <c r="F9" s="152"/>
      <c r="G9" s="152"/>
      <c r="H9" s="150"/>
      <c r="I9" s="38"/>
      <c r="J9" s="273" t="str">
        <f t="shared" si="0"/>
        <v>รอข้อมูลคอลัมน์ H</v>
      </c>
      <c r="K9" s="150"/>
      <c r="L9" s="150"/>
      <c r="M9" s="150"/>
      <c r="N9" s="149" t="str" cm="1">
        <f t="array" ref="N9">IF(AND(K9:M9=""),"ยังไม่บันทึกข้อมูล",
IF(M9&lt;&gt;"",
IF(M9&gt;=1.3,M9,"เป็นไม้พุ่ม"),
IF(K9+L9&gt;=1.3,K9+L9,"เป็นไม้พุ่ม")))</f>
        <v>ยังไม่บันทึกข้อมูล</v>
      </c>
      <c r="O9" s="149" t="str">
        <f t="shared" si="1"/>
        <v>ข้อมูลไม่ถูกต้อง</v>
      </c>
      <c r="P9" s="149" t="str">
        <f t="shared" si="2"/>
        <v>ข้อมูลไม่ถูกต้อง</v>
      </c>
      <c r="Q9" s="149" t="str">
        <f t="shared" si="3"/>
        <v>ข้อมูลไม่ถูกต้อง</v>
      </c>
      <c r="R9" s="149" t="str">
        <f t="shared" si="4"/>
        <v>ข้อมูลไม่ถูกต้อง</v>
      </c>
      <c r="S9" s="149" t="str">
        <f>IF(ISNUMBER(R9),
IF(H$2=ตัวเลือก!A$30,"ยังไม่บันทึกข้อมูล",R9*0.27),"ข้อมูลไม่ถูกต้อง")</f>
        <v>ข้อมูลไม่ถูกต้อง</v>
      </c>
      <c r="T9" s="149" t="str">
        <f t="shared" si="5"/>
        <v>ข้อมูลไม่ถูกต้อง</v>
      </c>
      <c r="U9" s="149" t="str">
        <f>IF(ISNUMBER(R9),
IF(H$2=ตัวเลือก!A$30,"ยังไม่บันทึกข้อมูล",R9*0.47),"ข้อมูลไม่ถูกต้อง")</f>
        <v>ข้อมูลไม่ถูกต้อง</v>
      </c>
      <c r="V9" s="149" t="str">
        <f>IF(ISNUMBER(S9),
IF(H$2=ตัวเลือก!A$30,"ยังไม่บันทึกข้อมูล",S9*0.47),"ข้อมูลไม่ถูกต้อง")</f>
        <v>ข้อมูลไม่ถูกต้อง</v>
      </c>
      <c r="W9" s="149" t="str">
        <f t="shared" si="6"/>
        <v>ข้อมูลไม่ถูกต้อง</v>
      </c>
      <c r="X9" s="148" t="str">
        <f t="shared" si="7"/>
        <v>ข้อมูลไม่ถูกต้อง</v>
      </c>
      <c r="Y9" s="38"/>
      <c r="Z9" s="38"/>
      <c r="AA9" s="38"/>
    </row>
    <row r="10" spans="1:27" x14ac:dyDescent="0.45">
      <c r="A10" s="38">
        <v>5</v>
      </c>
      <c r="B10" s="38">
        <v>1</v>
      </c>
      <c r="C10" s="295"/>
      <c r="D10" s="295">
        <v>2</v>
      </c>
      <c r="E10" s="38"/>
      <c r="F10" s="152"/>
      <c r="G10" s="152"/>
      <c r="H10" s="150"/>
      <c r="I10" s="38"/>
      <c r="J10" s="273" t="str">
        <f t="shared" si="0"/>
        <v>รอข้อมูลคอลัมน์ H</v>
      </c>
      <c r="K10" s="150"/>
      <c r="L10" s="150"/>
      <c r="M10" s="150"/>
      <c r="N10" s="149" t="str" cm="1">
        <f t="array" ref="N10">IF(AND(K10:M10=""),"ยังไม่บันทึกข้อมูล",
IF(M10&lt;&gt;"",
IF(M10&gt;=1.3,M10,"เป็นไม้พุ่ม"),
IF(K10+L10&gt;=1.3,K10+L10,"เป็นไม้พุ่ม")))</f>
        <v>ยังไม่บันทึกข้อมูล</v>
      </c>
      <c r="O10" s="149" t="str">
        <f t="shared" si="1"/>
        <v>ข้อมูลไม่ถูกต้อง</v>
      </c>
      <c r="P10" s="149" t="str">
        <f t="shared" si="2"/>
        <v>ข้อมูลไม่ถูกต้อง</v>
      </c>
      <c r="Q10" s="149" t="str">
        <f t="shared" si="3"/>
        <v>ข้อมูลไม่ถูกต้อง</v>
      </c>
      <c r="R10" s="149" t="str">
        <f t="shared" si="4"/>
        <v>ข้อมูลไม่ถูกต้อง</v>
      </c>
      <c r="S10" s="149" t="str">
        <f>IF(ISNUMBER(R10),
IF(H$2=ตัวเลือก!A$30,"ยังไม่บันทึกข้อมูล",R10*0.27),"ข้อมูลไม่ถูกต้อง")</f>
        <v>ข้อมูลไม่ถูกต้อง</v>
      </c>
      <c r="T10" s="149" t="str">
        <f t="shared" si="5"/>
        <v>ข้อมูลไม่ถูกต้อง</v>
      </c>
      <c r="U10" s="149" t="str">
        <f>IF(ISNUMBER(R10),
IF(H$2=ตัวเลือก!A$30,"ยังไม่บันทึกข้อมูล",R10*0.47),"ข้อมูลไม่ถูกต้อง")</f>
        <v>ข้อมูลไม่ถูกต้อง</v>
      </c>
      <c r="V10" s="149" t="str">
        <f>IF(ISNUMBER(S10),
IF(H$2=ตัวเลือก!A$30,"ยังไม่บันทึกข้อมูล",S10*0.47),"ข้อมูลไม่ถูกต้อง")</f>
        <v>ข้อมูลไม่ถูกต้อง</v>
      </c>
      <c r="W10" s="149" t="str">
        <f t="shared" si="6"/>
        <v>ข้อมูลไม่ถูกต้อง</v>
      </c>
      <c r="X10" s="148" t="str">
        <f t="shared" si="7"/>
        <v>ข้อมูลไม่ถูกต้อง</v>
      </c>
      <c r="Y10" s="38"/>
      <c r="Z10" s="38"/>
      <c r="AA10" s="38"/>
    </row>
    <row r="11" spans="1:27" x14ac:dyDescent="0.45">
      <c r="A11" s="38">
        <v>6</v>
      </c>
      <c r="B11" s="38">
        <v>1</v>
      </c>
      <c r="C11" s="295">
        <v>3</v>
      </c>
      <c r="D11" s="295">
        <v>1</v>
      </c>
      <c r="E11" s="38"/>
      <c r="F11" s="152"/>
      <c r="G11" s="152"/>
      <c r="H11" s="150"/>
      <c r="I11" s="38"/>
      <c r="J11" s="273" t="str">
        <f t="shared" si="0"/>
        <v>รอข้อมูลคอลัมน์ H</v>
      </c>
      <c r="K11" s="150"/>
      <c r="L11" s="150"/>
      <c r="M11" s="150"/>
      <c r="N11" s="149" t="str" cm="1">
        <f t="array" ref="N11">IF(AND(K11:M11=""),"ยังไม่บันทึกข้อมูล",
IF(M11&lt;&gt;"",
IF(M11&gt;=1.3,M11,"เป็นไม้พุ่ม"),
IF(K11+L11&gt;=1.3,K11+L11,"เป็นไม้พุ่ม")))</f>
        <v>ยังไม่บันทึกข้อมูล</v>
      </c>
      <c r="O11" s="149" t="str">
        <f t="shared" si="1"/>
        <v>ข้อมูลไม่ถูกต้อง</v>
      </c>
      <c r="P11" s="149" t="str">
        <f t="shared" si="2"/>
        <v>ข้อมูลไม่ถูกต้อง</v>
      </c>
      <c r="Q11" s="149" t="str">
        <f t="shared" si="3"/>
        <v>ข้อมูลไม่ถูกต้อง</v>
      </c>
      <c r="R11" s="149" t="str">
        <f t="shared" si="4"/>
        <v>ข้อมูลไม่ถูกต้อง</v>
      </c>
      <c r="S11" s="149" t="str">
        <f>IF(ISNUMBER(R11),
IF(H$2=ตัวเลือก!A$30,"ยังไม่บันทึกข้อมูล",R11*0.27),"ข้อมูลไม่ถูกต้อง")</f>
        <v>ข้อมูลไม่ถูกต้อง</v>
      </c>
      <c r="T11" s="149" t="str">
        <f t="shared" si="5"/>
        <v>ข้อมูลไม่ถูกต้อง</v>
      </c>
      <c r="U11" s="149" t="str">
        <f>IF(ISNUMBER(R11),
IF(H$2=ตัวเลือก!A$30,"ยังไม่บันทึกข้อมูล",R11*0.47),"ข้อมูลไม่ถูกต้อง")</f>
        <v>ข้อมูลไม่ถูกต้อง</v>
      </c>
      <c r="V11" s="149" t="str">
        <f>IF(ISNUMBER(S11),
IF(H$2=ตัวเลือก!A$30,"ยังไม่บันทึกข้อมูล",S11*0.47),"ข้อมูลไม่ถูกต้อง")</f>
        <v>ข้อมูลไม่ถูกต้อง</v>
      </c>
      <c r="W11" s="149" t="str">
        <f t="shared" si="6"/>
        <v>ข้อมูลไม่ถูกต้อง</v>
      </c>
      <c r="X11" s="148" t="str">
        <f>IF(ISNUMBER(W11),W11*(44/12),"ข้อมูลไม่ถูกต้อง")</f>
        <v>ข้อมูลไม่ถูกต้อง</v>
      </c>
      <c r="Y11" s="38"/>
      <c r="Z11" s="38"/>
      <c r="AA11" s="38"/>
    </row>
    <row r="12" spans="1:27" x14ac:dyDescent="0.45">
      <c r="A12" s="38">
        <v>7</v>
      </c>
      <c r="B12" s="38">
        <v>1</v>
      </c>
      <c r="C12" s="295"/>
      <c r="D12" s="295">
        <v>2</v>
      </c>
      <c r="E12" s="38"/>
      <c r="F12" s="152"/>
      <c r="G12" s="152"/>
      <c r="H12" s="150"/>
      <c r="I12" s="38"/>
      <c r="J12" s="273" t="str">
        <f t="shared" si="0"/>
        <v>รอข้อมูลคอลัมน์ H</v>
      </c>
      <c r="K12" s="150"/>
      <c r="L12" s="150"/>
      <c r="M12" s="150"/>
      <c r="N12" s="149" t="str" cm="1">
        <f t="array" ref="N12">IF(AND(K12:M12=""),"ยังไม่บันทึกข้อมูล",
IF(M12&lt;&gt;"",
IF(M12&gt;=1.3,M12,"เป็นไม้พุ่ม"),
IF(K12+L12&gt;=1.3,K12+L12,"เป็นไม้พุ่ม")))</f>
        <v>ยังไม่บันทึกข้อมูล</v>
      </c>
      <c r="O12" s="149" t="str">
        <f t="shared" si="1"/>
        <v>ข้อมูลไม่ถูกต้อง</v>
      </c>
      <c r="P12" s="149" t="str">
        <f t="shared" si="2"/>
        <v>ข้อมูลไม่ถูกต้อง</v>
      </c>
      <c r="Q12" s="149" t="str">
        <f t="shared" si="3"/>
        <v>ข้อมูลไม่ถูกต้อง</v>
      </c>
      <c r="R12" s="149" t="str">
        <f t="shared" si="4"/>
        <v>ข้อมูลไม่ถูกต้อง</v>
      </c>
      <c r="S12" s="149" t="str">
        <f>IF(ISNUMBER(R12),
IF(H$2=ตัวเลือก!A$30,"ยังไม่บันทึกข้อมูล",R12*0.27),"ข้อมูลไม่ถูกต้อง")</f>
        <v>ข้อมูลไม่ถูกต้อง</v>
      </c>
      <c r="T12" s="149" t="str">
        <f t="shared" si="5"/>
        <v>ข้อมูลไม่ถูกต้อง</v>
      </c>
      <c r="U12" s="149" t="str">
        <f>IF(ISNUMBER(R12),
IF(H$2=ตัวเลือก!A$30,"ยังไม่บันทึกข้อมูล",R12*0.47),"ข้อมูลไม่ถูกต้อง")</f>
        <v>ข้อมูลไม่ถูกต้อง</v>
      </c>
      <c r="V12" s="149" t="str">
        <f>IF(ISNUMBER(S12),
IF(H$2=ตัวเลือก!A$30,"ยังไม่บันทึกข้อมูล",S12*0.47),"ข้อมูลไม่ถูกต้อง")</f>
        <v>ข้อมูลไม่ถูกต้อง</v>
      </c>
      <c r="W12" s="149" t="str">
        <f t="shared" si="6"/>
        <v>ข้อมูลไม่ถูกต้อง</v>
      </c>
      <c r="X12" s="148" t="str">
        <f t="shared" si="7"/>
        <v>ข้อมูลไม่ถูกต้อง</v>
      </c>
      <c r="Y12" s="38"/>
      <c r="Z12" s="38"/>
      <c r="AA12" s="38"/>
    </row>
    <row r="13" spans="1:27" x14ac:dyDescent="0.45">
      <c r="A13" s="38">
        <v>8</v>
      </c>
      <c r="B13" s="38">
        <v>1</v>
      </c>
      <c r="C13" s="295"/>
      <c r="D13" s="295">
        <v>3</v>
      </c>
      <c r="E13" s="38"/>
      <c r="F13" s="152"/>
      <c r="G13" s="152"/>
      <c r="H13" s="150"/>
      <c r="I13" s="38"/>
      <c r="J13" s="273" t="str">
        <f t="shared" si="0"/>
        <v>รอข้อมูลคอลัมน์ H</v>
      </c>
      <c r="K13" s="150"/>
      <c r="L13" s="150"/>
      <c r="M13" s="150"/>
      <c r="N13" s="149" t="str" cm="1">
        <f t="array" ref="N13">IF(AND(K13:M13=""),"ยังไม่บันทึกข้อมูล",
IF(M13&lt;&gt;"",
IF(M13&gt;=1.3,M13,"เป็นไม้พุ่ม"),
IF(K13+L13&gt;=1.3,K13+L13,"เป็นไม้พุ่ม")))</f>
        <v>ยังไม่บันทึกข้อมูล</v>
      </c>
      <c r="O13" s="149" t="str">
        <f t="shared" si="1"/>
        <v>ข้อมูลไม่ถูกต้อง</v>
      </c>
      <c r="P13" s="149" t="str">
        <f t="shared" si="2"/>
        <v>ข้อมูลไม่ถูกต้อง</v>
      </c>
      <c r="Q13" s="149" t="str">
        <f t="shared" si="3"/>
        <v>ข้อมูลไม่ถูกต้อง</v>
      </c>
      <c r="R13" s="149" t="str">
        <f t="shared" si="4"/>
        <v>ข้อมูลไม่ถูกต้อง</v>
      </c>
      <c r="S13" s="149" t="str">
        <f>IF(ISNUMBER(R13),
IF(H$2=ตัวเลือก!A$30,"ยังไม่บันทึกข้อมูล",R13*0.27),"ข้อมูลไม่ถูกต้อง")</f>
        <v>ข้อมูลไม่ถูกต้อง</v>
      </c>
      <c r="T13" s="149" t="str">
        <f t="shared" si="5"/>
        <v>ข้อมูลไม่ถูกต้อง</v>
      </c>
      <c r="U13" s="149" t="str">
        <f>IF(ISNUMBER(R13),
IF(H$2=ตัวเลือก!A$30,"ยังไม่บันทึกข้อมูล",R13*0.47),"ข้อมูลไม่ถูกต้อง")</f>
        <v>ข้อมูลไม่ถูกต้อง</v>
      </c>
      <c r="V13" s="149" t="str">
        <f>IF(ISNUMBER(S13),
IF(H$2=ตัวเลือก!A$30,"ยังไม่บันทึกข้อมูล",S13*0.47),"ข้อมูลไม่ถูกต้อง")</f>
        <v>ข้อมูลไม่ถูกต้อง</v>
      </c>
      <c r="W13" s="149" t="str">
        <f t="shared" si="6"/>
        <v>ข้อมูลไม่ถูกต้อง</v>
      </c>
      <c r="X13" s="148" t="str">
        <f t="shared" si="7"/>
        <v>ข้อมูลไม่ถูกต้อง</v>
      </c>
      <c r="Y13" s="38"/>
      <c r="Z13" s="38"/>
      <c r="AA13" s="38"/>
    </row>
    <row r="14" spans="1:27" x14ac:dyDescent="0.45">
      <c r="A14" s="38">
        <v>9</v>
      </c>
      <c r="B14" s="38">
        <v>1</v>
      </c>
      <c r="C14" s="295"/>
      <c r="D14" s="295">
        <v>4</v>
      </c>
      <c r="E14" s="38"/>
      <c r="F14" s="152"/>
      <c r="G14" s="152"/>
      <c r="H14" s="150"/>
      <c r="I14" s="38"/>
      <c r="J14" s="273" t="str">
        <f>IF(H14="","รอข้อมูลคอลัมน์ H",
IF(H14/PI()&gt;=4.5,H14/PI(),"ไม่นำมาคำนวณ"))</f>
        <v>รอข้อมูลคอลัมน์ H</v>
      </c>
      <c r="K14" s="150"/>
      <c r="L14" s="150"/>
      <c r="M14" s="150"/>
      <c r="N14" s="149" t="str" cm="1">
        <f t="array" ref="N14">IF(AND(K14:M14=""),"ยังไม่บันทึกข้อมูล",
IF(M14&lt;&gt;"",
IF(M14&gt;=1.3,M14,"เป็นไม้พุ่ม"),
IF(K14+L14&gt;=1.3,K14+L14,"เป็นไม้พุ่ม")))</f>
        <v>ยังไม่บันทึกข้อมูล</v>
      </c>
      <c r="O14" s="149" t="str">
        <f t="shared" si="1"/>
        <v>ข้อมูลไม่ถูกต้อง</v>
      </c>
      <c r="P14" s="149" t="str">
        <f t="shared" si="2"/>
        <v>ข้อมูลไม่ถูกต้อง</v>
      </c>
      <c r="Q14" s="149" t="str">
        <f t="shared" si="3"/>
        <v>ข้อมูลไม่ถูกต้อง</v>
      </c>
      <c r="R14" s="149" t="str">
        <f t="shared" si="4"/>
        <v>ข้อมูลไม่ถูกต้อง</v>
      </c>
      <c r="S14" s="149" t="str">
        <f>IF(ISNUMBER(R14),
IF(H$2=ตัวเลือก!A$30,"ยังไม่บันทึกข้อมูล",R14*0.27),"ข้อมูลไม่ถูกต้อง")</f>
        <v>ข้อมูลไม่ถูกต้อง</v>
      </c>
      <c r="T14" s="149" t="str">
        <f t="shared" si="5"/>
        <v>ข้อมูลไม่ถูกต้อง</v>
      </c>
      <c r="U14" s="149" t="str">
        <f>IF(ISNUMBER(R14),
IF(H$2=ตัวเลือก!A$30,"ยังไม่บันทึกข้อมูล",R14*0.47),"ข้อมูลไม่ถูกต้อง")</f>
        <v>ข้อมูลไม่ถูกต้อง</v>
      </c>
      <c r="V14" s="149" t="str">
        <f>IF(ISNUMBER(S14),
IF(H$2=ตัวเลือก!A$30,"ยังไม่บันทึกข้อมูล",S14*0.47),"ข้อมูลไม่ถูกต้อง")</f>
        <v>ข้อมูลไม่ถูกต้อง</v>
      </c>
      <c r="W14" s="149" t="str">
        <f t="shared" si="6"/>
        <v>ข้อมูลไม่ถูกต้อง</v>
      </c>
      <c r="X14" s="148" t="str">
        <f t="shared" si="7"/>
        <v>ข้อมูลไม่ถูกต้อง</v>
      </c>
      <c r="Y14" s="38"/>
      <c r="Z14" s="38"/>
      <c r="AA14" s="38"/>
    </row>
    <row r="15" spans="1:27" x14ac:dyDescent="0.45">
      <c r="A15" s="38">
        <v>10</v>
      </c>
      <c r="B15" s="38">
        <v>1</v>
      </c>
      <c r="C15" s="295"/>
      <c r="D15" s="295">
        <v>5</v>
      </c>
      <c r="E15" s="38"/>
      <c r="F15" s="152"/>
      <c r="G15" s="152"/>
      <c r="H15" s="150"/>
      <c r="I15" s="38"/>
      <c r="J15" s="273" t="str">
        <f t="shared" si="0"/>
        <v>รอข้อมูลคอลัมน์ H</v>
      </c>
      <c r="K15" s="150"/>
      <c r="L15" s="150"/>
      <c r="M15" s="150"/>
      <c r="N15" s="149" t="str" cm="1">
        <f t="array" ref="N15">IF(AND(K15:M15=""),"ยังไม่บันทึกข้อมูล",
IF(M15&lt;&gt;"",
IF(M15&gt;=1.3,M15,"เป็นไม้พุ่ม"),
IF(K15+L15&gt;=1.3,K15+L15,"เป็นไม้พุ่ม")))</f>
        <v>ยังไม่บันทึกข้อมูล</v>
      </c>
      <c r="O15" s="149" t="str">
        <f t="shared" si="1"/>
        <v>ข้อมูลไม่ถูกต้อง</v>
      </c>
      <c r="P15" s="149" t="str">
        <f t="shared" si="2"/>
        <v>ข้อมูลไม่ถูกต้อง</v>
      </c>
      <c r="Q15" s="149" t="str">
        <f t="shared" si="3"/>
        <v>ข้อมูลไม่ถูกต้อง</v>
      </c>
      <c r="R15" s="149" t="str">
        <f t="shared" si="4"/>
        <v>ข้อมูลไม่ถูกต้อง</v>
      </c>
      <c r="S15" s="149" t="str">
        <f>IF(ISNUMBER(R15),
IF(H$2=ตัวเลือก!A$30,"ยังไม่บันทึกข้อมูล",R15*0.27),"ข้อมูลไม่ถูกต้อง")</f>
        <v>ข้อมูลไม่ถูกต้อง</v>
      </c>
      <c r="T15" s="149" t="str">
        <f t="shared" si="5"/>
        <v>ข้อมูลไม่ถูกต้อง</v>
      </c>
      <c r="U15" s="149" t="str">
        <f>IF(ISNUMBER(R15),
IF(H$2=ตัวเลือก!A$30,"ยังไม่บันทึกข้อมูล",R15*0.47),"ข้อมูลไม่ถูกต้อง")</f>
        <v>ข้อมูลไม่ถูกต้อง</v>
      </c>
      <c r="V15" s="149" t="str">
        <f>IF(ISNUMBER(S15),
IF(H$2=ตัวเลือก!A$30,"ยังไม่บันทึกข้อมูล",S15*0.47),"ข้อมูลไม่ถูกต้อง")</f>
        <v>ข้อมูลไม่ถูกต้อง</v>
      </c>
      <c r="W15" s="149" t="str">
        <f t="shared" si="6"/>
        <v>ข้อมูลไม่ถูกต้อง</v>
      </c>
      <c r="X15" s="148" t="str">
        <f t="shared" si="7"/>
        <v>ข้อมูลไม่ถูกต้อง</v>
      </c>
      <c r="Y15" s="38"/>
      <c r="Z15" s="38"/>
      <c r="AA15" s="38"/>
    </row>
    <row r="16" spans="1:27" x14ac:dyDescent="0.45">
      <c r="A16" s="38">
        <v>11</v>
      </c>
      <c r="B16" s="38">
        <v>1</v>
      </c>
      <c r="C16" s="38"/>
      <c r="D16" s="38"/>
      <c r="E16" s="38"/>
      <c r="F16" s="152"/>
      <c r="G16" s="152"/>
      <c r="H16" s="150"/>
      <c r="I16" s="38"/>
      <c r="J16" s="273" t="str">
        <f t="shared" si="0"/>
        <v>รอข้อมูลคอลัมน์ H</v>
      </c>
      <c r="K16" s="150"/>
      <c r="L16" s="150"/>
      <c r="M16" s="150"/>
      <c r="N16" s="149" t="str" cm="1">
        <f t="array" ref="N16">IF(AND(K16:M16=""),"ยังไม่บันทึกข้อมูล",
IF(M16&lt;&gt;"",
IF(M16&gt;=1.3,M16,"เป็นไม้พุ่ม"),
IF(K16+L16&gt;=1.3,K16+L16,"เป็นไม้พุ่ม")))</f>
        <v>ยังไม่บันทึกข้อมูล</v>
      </c>
      <c r="O16" s="149" t="str">
        <f t="shared" si="1"/>
        <v>ข้อมูลไม่ถูกต้อง</v>
      </c>
      <c r="P16" s="149" t="str">
        <f t="shared" si="2"/>
        <v>ข้อมูลไม่ถูกต้อง</v>
      </c>
      <c r="Q16" s="149" t="str">
        <f t="shared" si="3"/>
        <v>ข้อมูลไม่ถูกต้อง</v>
      </c>
      <c r="R16" s="149" t="str">
        <f t="shared" si="4"/>
        <v>ข้อมูลไม่ถูกต้อง</v>
      </c>
      <c r="S16" s="149" t="str">
        <f>IF(ISNUMBER(R16),
IF(H$2=ตัวเลือก!A$30,"ยังไม่บันทึกข้อมูล",R16*0.27),"ข้อมูลไม่ถูกต้อง")</f>
        <v>ข้อมูลไม่ถูกต้อง</v>
      </c>
      <c r="T16" s="149" t="str">
        <f t="shared" si="5"/>
        <v>ข้อมูลไม่ถูกต้อง</v>
      </c>
      <c r="U16" s="149" t="str">
        <f>IF(ISNUMBER(R16),
IF(H$2=ตัวเลือก!A$30,"ยังไม่บันทึกข้อมูล",R16*0.47),"ข้อมูลไม่ถูกต้อง")</f>
        <v>ข้อมูลไม่ถูกต้อง</v>
      </c>
      <c r="V16" s="149" t="str">
        <f>IF(ISNUMBER(S16),
IF(H$2=ตัวเลือก!A$30,"ยังไม่บันทึกข้อมูล",S16*0.47),"ข้อมูลไม่ถูกต้อง")</f>
        <v>ข้อมูลไม่ถูกต้อง</v>
      </c>
      <c r="W16" s="149" t="str">
        <f t="shared" si="6"/>
        <v>ข้อมูลไม่ถูกต้อง</v>
      </c>
      <c r="X16" s="148" t="str">
        <f t="shared" si="7"/>
        <v>ข้อมูลไม่ถูกต้อง</v>
      </c>
      <c r="Y16" s="38"/>
      <c r="Z16" s="38"/>
      <c r="AA16" s="38"/>
    </row>
    <row r="17" spans="1:27" x14ac:dyDescent="0.45">
      <c r="A17" s="38">
        <v>12</v>
      </c>
      <c r="B17" s="38">
        <v>1</v>
      </c>
      <c r="C17" s="38"/>
      <c r="D17" s="38"/>
      <c r="E17" s="38"/>
      <c r="F17" s="152"/>
      <c r="G17" s="152"/>
      <c r="H17" s="150"/>
      <c r="I17" s="38"/>
      <c r="J17" s="273" t="str">
        <f t="shared" si="0"/>
        <v>รอข้อมูลคอลัมน์ H</v>
      </c>
      <c r="K17" s="150"/>
      <c r="L17" s="150"/>
      <c r="M17" s="150"/>
      <c r="N17" s="149" t="str" cm="1">
        <f t="array" ref="N17">IF(AND(K17:M17=""),"ยังไม่บันทึกข้อมูล",
IF(M17&lt;&gt;"",
IF(M17&gt;=1.3,M17,"เป็นไม้พุ่ม"),
IF(K17+L17&gt;=1.3,K17+L17,"เป็นไม้พุ่ม")))</f>
        <v>ยังไม่บันทึกข้อมูล</v>
      </c>
      <c r="O17" s="149" t="str">
        <f t="shared" si="1"/>
        <v>ข้อมูลไม่ถูกต้อง</v>
      </c>
      <c r="P17" s="149" t="str">
        <f t="shared" si="2"/>
        <v>ข้อมูลไม่ถูกต้อง</v>
      </c>
      <c r="Q17" s="149" t="str">
        <f t="shared" si="3"/>
        <v>ข้อมูลไม่ถูกต้อง</v>
      </c>
      <c r="R17" s="149" t="str">
        <f t="shared" si="4"/>
        <v>ข้อมูลไม่ถูกต้อง</v>
      </c>
      <c r="S17" s="149" t="str">
        <f>IF(ISNUMBER(R17),
IF(H$2=ตัวเลือก!A$30,"ยังไม่บันทึกข้อมูล",R17*0.27),"ข้อมูลไม่ถูกต้อง")</f>
        <v>ข้อมูลไม่ถูกต้อง</v>
      </c>
      <c r="T17" s="149" t="str">
        <f t="shared" si="5"/>
        <v>ข้อมูลไม่ถูกต้อง</v>
      </c>
      <c r="U17" s="149" t="str">
        <f>IF(ISNUMBER(R17),
IF(H$2=ตัวเลือก!A$30,"ยังไม่บันทึกข้อมูล",R17*0.47),"ข้อมูลไม่ถูกต้อง")</f>
        <v>ข้อมูลไม่ถูกต้อง</v>
      </c>
      <c r="V17" s="149" t="str">
        <f>IF(ISNUMBER(S17),
IF(H$2=ตัวเลือก!A$30,"ยังไม่บันทึกข้อมูล",S17*0.47),"ข้อมูลไม่ถูกต้อง")</f>
        <v>ข้อมูลไม่ถูกต้อง</v>
      </c>
      <c r="W17" s="149" t="str">
        <f t="shared" si="6"/>
        <v>ข้อมูลไม่ถูกต้อง</v>
      </c>
      <c r="X17" s="148" t="str">
        <f t="shared" si="7"/>
        <v>ข้อมูลไม่ถูกต้อง</v>
      </c>
      <c r="Y17" s="38"/>
      <c r="Z17" s="38"/>
      <c r="AA17" s="38"/>
    </row>
    <row r="18" spans="1:27" x14ac:dyDescent="0.45">
      <c r="A18" s="38">
        <v>13</v>
      </c>
      <c r="B18" s="38">
        <v>1</v>
      </c>
      <c r="C18" s="38"/>
      <c r="D18" s="38"/>
      <c r="E18" s="38"/>
      <c r="F18" s="152"/>
      <c r="G18" s="152"/>
      <c r="H18" s="150"/>
      <c r="I18" s="38"/>
      <c r="J18" s="273" t="str">
        <f t="shared" si="0"/>
        <v>รอข้อมูลคอลัมน์ H</v>
      </c>
      <c r="K18" s="150"/>
      <c r="L18" s="150"/>
      <c r="M18" s="150"/>
      <c r="N18" s="149" t="str" cm="1">
        <f t="array" ref="N18">IF(AND(K18:M18=""),"ยังไม่บันทึกข้อมูล",
IF(M18&lt;&gt;"",
IF(M18&gt;=1.3,M18,"เป็นไม้พุ่ม"),
IF(K18+L18&gt;=1.3,K18+L18,"เป็นไม้พุ่ม")))</f>
        <v>ยังไม่บันทึกข้อมูล</v>
      </c>
      <c r="O18" s="149" t="str">
        <f t="shared" si="1"/>
        <v>ข้อมูลไม่ถูกต้อง</v>
      </c>
      <c r="P18" s="149" t="str">
        <f t="shared" si="2"/>
        <v>ข้อมูลไม่ถูกต้อง</v>
      </c>
      <c r="Q18" s="149" t="str">
        <f t="shared" si="3"/>
        <v>ข้อมูลไม่ถูกต้อง</v>
      </c>
      <c r="R18" s="149" t="str">
        <f t="shared" si="4"/>
        <v>ข้อมูลไม่ถูกต้อง</v>
      </c>
      <c r="S18" s="149" t="str">
        <f>IF(ISNUMBER(R18),
IF(H$2=ตัวเลือก!A$30,"ยังไม่บันทึกข้อมูล",R18*0.27),"ข้อมูลไม่ถูกต้อง")</f>
        <v>ข้อมูลไม่ถูกต้อง</v>
      </c>
      <c r="T18" s="149" t="str">
        <f t="shared" si="5"/>
        <v>ข้อมูลไม่ถูกต้อง</v>
      </c>
      <c r="U18" s="149" t="str">
        <f>IF(ISNUMBER(R18),
IF(H$2=ตัวเลือก!A$30,"ยังไม่บันทึกข้อมูล",R18*0.47),"ข้อมูลไม่ถูกต้อง")</f>
        <v>ข้อมูลไม่ถูกต้อง</v>
      </c>
      <c r="V18" s="149" t="str">
        <f>IF(ISNUMBER(S18),
IF(H$2=ตัวเลือก!A$30,"ยังไม่บันทึกข้อมูล",S18*0.47),"ข้อมูลไม่ถูกต้อง")</f>
        <v>ข้อมูลไม่ถูกต้อง</v>
      </c>
      <c r="W18" s="149" t="str">
        <f t="shared" si="6"/>
        <v>ข้อมูลไม่ถูกต้อง</v>
      </c>
      <c r="X18" s="148" t="str">
        <f t="shared" si="7"/>
        <v>ข้อมูลไม่ถูกต้อง</v>
      </c>
      <c r="Y18" s="38"/>
      <c r="Z18" s="38"/>
      <c r="AA18" s="38"/>
    </row>
    <row r="19" spans="1:27" x14ac:dyDescent="0.45">
      <c r="A19" s="38">
        <v>14</v>
      </c>
      <c r="B19" s="38">
        <v>1</v>
      </c>
      <c r="C19" s="38"/>
      <c r="D19" s="38"/>
      <c r="E19" s="38"/>
      <c r="F19" s="152"/>
      <c r="G19" s="152"/>
      <c r="H19" s="150"/>
      <c r="I19" s="38"/>
      <c r="J19" s="273" t="str">
        <f t="shared" si="0"/>
        <v>รอข้อมูลคอลัมน์ H</v>
      </c>
      <c r="K19" s="150"/>
      <c r="L19" s="150"/>
      <c r="M19" s="150"/>
      <c r="N19" s="149" t="str" cm="1">
        <f t="array" ref="N19">IF(AND(K19:M19=""),"ยังไม่บันทึกข้อมูล",
IF(M19&lt;&gt;"",
IF(M19&gt;=1.3,M19,"เป็นไม้พุ่ม"),
IF(K19+L19&gt;=1.3,K19+L19,"เป็นไม้พุ่ม")))</f>
        <v>ยังไม่บันทึกข้อมูล</v>
      </c>
      <c r="O19" s="149" t="str">
        <f t="shared" si="1"/>
        <v>ข้อมูลไม่ถูกต้อง</v>
      </c>
      <c r="P19" s="149" t="str">
        <f t="shared" si="2"/>
        <v>ข้อมูลไม่ถูกต้อง</v>
      </c>
      <c r="Q19" s="149" t="str">
        <f t="shared" si="3"/>
        <v>ข้อมูลไม่ถูกต้อง</v>
      </c>
      <c r="R19" s="149" t="str">
        <f t="shared" si="4"/>
        <v>ข้อมูลไม่ถูกต้อง</v>
      </c>
      <c r="S19" s="149" t="str">
        <f>IF(ISNUMBER(R19),
IF(H$2=ตัวเลือก!A$30,"ยังไม่บันทึกข้อมูล",R19*0.27),"ข้อมูลไม่ถูกต้อง")</f>
        <v>ข้อมูลไม่ถูกต้อง</v>
      </c>
      <c r="T19" s="149" t="str">
        <f t="shared" si="5"/>
        <v>ข้อมูลไม่ถูกต้อง</v>
      </c>
      <c r="U19" s="149" t="str">
        <f>IF(ISNUMBER(R19),
IF(H$2=ตัวเลือก!A$30,"ยังไม่บันทึกข้อมูล",R19*0.47),"ข้อมูลไม่ถูกต้อง")</f>
        <v>ข้อมูลไม่ถูกต้อง</v>
      </c>
      <c r="V19" s="149" t="str">
        <f>IF(ISNUMBER(S19),
IF(H$2=ตัวเลือก!A$30,"ยังไม่บันทึกข้อมูล",S19*0.47),"ข้อมูลไม่ถูกต้อง")</f>
        <v>ข้อมูลไม่ถูกต้อง</v>
      </c>
      <c r="W19" s="149" t="str">
        <f t="shared" si="6"/>
        <v>ข้อมูลไม่ถูกต้อง</v>
      </c>
      <c r="X19" s="148" t="str">
        <f t="shared" si="7"/>
        <v>ข้อมูลไม่ถูกต้อง</v>
      </c>
      <c r="Y19" s="38"/>
      <c r="Z19" s="38"/>
      <c r="AA19" s="38"/>
    </row>
    <row r="20" spans="1:27" x14ac:dyDescent="0.45">
      <c r="A20" s="38">
        <v>15</v>
      </c>
      <c r="B20" s="38">
        <v>1</v>
      </c>
      <c r="C20" s="38"/>
      <c r="D20" s="38"/>
      <c r="E20" s="38"/>
      <c r="F20" s="152"/>
      <c r="G20" s="152"/>
      <c r="H20" s="150"/>
      <c r="I20" s="38"/>
      <c r="J20" s="273" t="str">
        <f t="shared" si="0"/>
        <v>รอข้อมูลคอลัมน์ H</v>
      </c>
      <c r="K20" s="150"/>
      <c r="L20" s="150"/>
      <c r="M20" s="150"/>
      <c r="N20" s="149" t="str" cm="1">
        <f t="array" ref="N20">IF(AND(K20:M20=""),"ยังไม่บันทึกข้อมูล",
IF(M20&lt;&gt;"",
IF(M20&gt;=1.3,M20,"เป็นไม้พุ่ม"),
IF(K20+L20&gt;=1.3,K20+L20,"เป็นไม้พุ่ม")))</f>
        <v>ยังไม่บันทึกข้อมูล</v>
      </c>
      <c r="O20" s="149" t="str">
        <f t="shared" si="1"/>
        <v>ข้อมูลไม่ถูกต้อง</v>
      </c>
      <c r="P20" s="149" t="str">
        <f t="shared" si="2"/>
        <v>ข้อมูลไม่ถูกต้อง</v>
      </c>
      <c r="Q20" s="149" t="str">
        <f t="shared" si="3"/>
        <v>ข้อมูลไม่ถูกต้อง</v>
      </c>
      <c r="R20" s="149" t="str">
        <f t="shared" si="4"/>
        <v>ข้อมูลไม่ถูกต้อง</v>
      </c>
      <c r="S20" s="149" t="str">
        <f>IF(ISNUMBER(R20),
IF(H$2=ตัวเลือก!A$30,"ยังไม่บันทึกข้อมูล",R20*0.27),"ข้อมูลไม่ถูกต้อง")</f>
        <v>ข้อมูลไม่ถูกต้อง</v>
      </c>
      <c r="T20" s="149" t="str">
        <f t="shared" si="5"/>
        <v>ข้อมูลไม่ถูกต้อง</v>
      </c>
      <c r="U20" s="149" t="str">
        <f>IF(ISNUMBER(R20),
IF(H$2=ตัวเลือก!A$30,"ยังไม่บันทึกข้อมูล",R20*0.47),"ข้อมูลไม่ถูกต้อง")</f>
        <v>ข้อมูลไม่ถูกต้อง</v>
      </c>
      <c r="V20" s="149" t="str">
        <f>IF(ISNUMBER(S20),
IF(H$2=ตัวเลือก!A$30,"ยังไม่บันทึกข้อมูล",S20*0.47),"ข้อมูลไม่ถูกต้อง")</f>
        <v>ข้อมูลไม่ถูกต้อง</v>
      </c>
      <c r="W20" s="149" t="str">
        <f t="shared" si="6"/>
        <v>ข้อมูลไม่ถูกต้อง</v>
      </c>
      <c r="X20" s="148" t="str">
        <f t="shared" si="7"/>
        <v>ข้อมูลไม่ถูกต้อง</v>
      </c>
      <c r="Y20" s="38"/>
      <c r="Z20" s="38"/>
      <c r="AA20" s="38"/>
    </row>
    <row r="21" spans="1:27" x14ac:dyDescent="0.45">
      <c r="A21" s="38">
        <v>16</v>
      </c>
      <c r="B21" s="38">
        <v>1</v>
      </c>
      <c r="C21" s="38"/>
      <c r="D21" s="38"/>
      <c r="E21" s="38"/>
      <c r="F21" s="152"/>
      <c r="G21" s="152"/>
      <c r="H21" s="150"/>
      <c r="I21" s="38"/>
      <c r="J21" s="273" t="str">
        <f t="shared" si="0"/>
        <v>รอข้อมูลคอลัมน์ H</v>
      </c>
      <c r="K21" s="150"/>
      <c r="L21" s="150"/>
      <c r="M21" s="150"/>
      <c r="N21" s="149" t="str" cm="1">
        <f t="array" ref="N21">IF(AND(K21:M21=""),"ยังไม่บันทึกข้อมูล",
IF(M21&lt;&gt;"",
IF(M21&gt;=1.3,M21,"เป็นไม้พุ่ม"),
IF(K21+L21&gt;=1.3,K21+L21,"เป็นไม้พุ่ม")))</f>
        <v>ยังไม่บันทึกข้อมูล</v>
      </c>
      <c r="O21" s="149" t="str">
        <f t="shared" si="1"/>
        <v>ข้อมูลไม่ถูกต้อง</v>
      </c>
      <c r="P21" s="149" t="str">
        <f t="shared" si="2"/>
        <v>ข้อมูลไม่ถูกต้อง</v>
      </c>
      <c r="Q21" s="149" t="str">
        <f t="shared" si="3"/>
        <v>ข้อมูลไม่ถูกต้อง</v>
      </c>
      <c r="R21" s="149" t="str">
        <f t="shared" si="4"/>
        <v>ข้อมูลไม่ถูกต้อง</v>
      </c>
      <c r="S21" s="149" t="str">
        <f>IF(ISNUMBER(R21),
IF(H$2=ตัวเลือก!A$30,"ยังไม่บันทึกข้อมูล",R21*0.27),"ข้อมูลไม่ถูกต้อง")</f>
        <v>ข้อมูลไม่ถูกต้อง</v>
      </c>
      <c r="T21" s="149" t="str">
        <f t="shared" si="5"/>
        <v>ข้อมูลไม่ถูกต้อง</v>
      </c>
      <c r="U21" s="149" t="str">
        <f>IF(ISNUMBER(R21),
IF(H$2=ตัวเลือก!A$30,"ยังไม่บันทึกข้อมูล",R21*0.47),"ข้อมูลไม่ถูกต้อง")</f>
        <v>ข้อมูลไม่ถูกต้อง</v>
      </c>
      <c r="V21" s="149" t="str">
        <f>IF(ISNUMBER(S21),
IF(H$2=ตัวเลือก!A$30,"ยังไม่บันทึกข้อมูล",S21*0.47),"ข้อมูลไม่ถูกต้อง")</f>
        <v>ข้อมูลไม่ถูกต้อง</v>
      </c>
      <c r="W21" s="149" t="str">
        <f t="shared" si="6"/>
        <v>ข้อมูลไม่ถูกต้อง</v>
      </c>
      <c r="X21" s="148" t="str">
        <f t="shared" si="7"/>
        <v>ข้อมูลไม่ถูกต้อง</v>
      </c>
      <c r="Y21" s="38"/>
      <c r="Z21" s="38"/>
      <c r="AA21" s="38"/>
    </row>
    <row r="22" spans="1:27" x14ac:dyDescent="0.45">
      <c r="A22" s="38">
        <v>17</v>
      </c>
      <c r="B22" s="38">
        <v>1</v>
      </c>
      <c r="C22" s="38"/>
      <c r="D22" s="38"/>
      <c r="E22" s="38"/>
      <c r="F22" s="152"/>
      <c r="G22" s="152"/>
      <c r="H22" s="150"/>
      <c r="I22" s="38"/>
      <c r="J22" s="273" t="str">
        <f t="shared" si="0"/>
        <v>รอข้อมูลคอลัมน์ H</v>
      </c>
      <c r="K22" s="150"/>
      <c r="L22" s="150"/>
      <c r="M22" s="150"/>
      <c r="N22" s="149" t="str" cm="1">
        <f t="array" ref="N22">IF(AND(K22:M22=""),"ยังไม่บันทึกข้อมูล",
IF(M22&lt;&gt;"",
IF(M22&gt;=1.3,M22,"เป็นไม้พุ่ม"),
IF(K22+L22&gt;=1.3,K22+L22,"เป็นไม้พุ่ม")))</f>
        <v>ยังไม่บันทึกข้อมูล</v>
      </c>
      <c r="O22" s="149" t="str">
        <f t="shared" si="1"/>
        <v>ข้อมูลไม่ถูกต้อง</v>
      </c>
      <c r="P22" s="149" t="str">
        <f t="shared" si="2"/>
        <v>ข้อมูลไม่ถูกต้อง</v>
      </c>
      <c r="Q22" s="149" t="str">
        <f t="shared" si="3"/>
        <v>ข้อมูลไม่ถูกต้อง</v>
      </c>
      <c r="R22" s="149" t="str">
        <f t="shared" si="4"/>
        <v>ข้อมูลไม่ถูกต้อง</v>
      </c>
      <c r="S22" s="149" t="str">
        <f>IF(ISNUMBER(R22),
IF(H$2=ตัวเลือก!A$30,"ยังไม่บันทึกข้อมูล",R22*0.27),"ข้อมูลไม่ถูกต้อง")</f>
        <v>ข้อมูลไม่ถูกต้อง</v>
      </c>
      <c r="T22" s="149" t="str">
        <f t="shared" si="5"/>
        <v>ข้อมูลไม่ถูกต้อง</v>
      </c>
      <c r="U22" s="149" t="str">
        <f>IF(ISNUMBER(R22),
IF(H$2=ตัวเลือก!A$30,"ยังไม่บันทึกข้อมูล",R22*0.47),"ข้อมูลไม่ถูกต้อง")</f>
        <v>ข้อมูลไม่ถูกต้อง</v>
      </c>
      <c r="V22" s="149" t="str">
        <f>IF(ISNUMBER(S22),
IF(H$2=ตัวเลือก!A$30,"ยังไม่บันทึกข้อมูล",S22*0.47),"ข้อมูลไม่ถูกต้อง")</f>
        <v>ข้อมูลไม่ถูกต้อง</v>
      </c>
      <c r="W22" s="149" t="str">
        <f t="shared" si="6"/>
        <v>ข้อมูลไม่ถูกต้อง</v>
      </c>
      <c r="X22" s="148" t="str">
        <f t="shared" si="7"/>
        <v>ข้อมูลไม่ถูกต้อง</v>
      </c>
      <c r="Y22" s="38"/>
      <c r="Z22" s="38"/>
      <c r="AA22" s="38"/>
    </row>
    <row r="23" spans="1:27" x14ac:dyDescent="0.45">
      <c r="A23" s="38">
        <v>18</v>
      </c>
      <c r="B23" s="38">
        <v>1</v>
      </c>
      <c r="C23" s="38"/>
      <c r="D23" s="38"/>
      <c r="E23" s="38"/>
      <c r="F23" s="152"/>
      <c r="G23" s="152"/>
      <c r="H23" s="150"/>
      <c r="I23" s="38"/>
      <c r="J23" s="273" t="str">
        <f t="shared" si="0"/>
        <v>รอข้อมูลคอลัมน์ H</v>
      </c>
      <c r="K23" s="150"/>
      <c r="L23" s="150"/>
      <c r="M23" s="150"/>
      <c r="N23" s="149" t="str" cm="1">
        <f t="array" ref="N23">IF(AND(K23:M23=""),"ยังไม่บันทึกข้อมูล",
IF(M23&lt;&gt;"",
IF(M23&gt;=1.3,M23,"เป็นไม้พุ่ม"),
IF(K23+L23&gt;=1.3,K23+L23,"เป็นไม้พุ่ม")))</f>
        <v>ยังไม่บันทึกข้อมูล</v>
      </c>
      <c r="O23" s="149" t="str">
        <f t="shared" si="1"/>
        <v>ข้อมูลไม่ถูกต้อง</v>
      </c>
      <c r="P23" s="149" t="str">
        <f t="shared" si="2"/>
        <v>ข้อมูลไม่ถูกต้อง</v>
      </c>
      <c r="Q23" s="149" t="str">
        <f t="shared" si="3"/>
        <v>ข้อมูลไม่ถูกต้อง</v>
      </c>
      <c r="R23" s="149" t="str">
        <f t="shared" si="4"/>
        <v>ข้อมูลไม่ถูกต้อง</v>
      </c>
      <c r="S23" s="149" t="str">
        <f>IF(ISNUMBER(R23),
IF(H$2=ตัวเลือก!A$30,"ยังไม่บันทึกข้อมูล",R23*0.27),"ข้อมูลไม่ถูกต้อง")</f>
        <v>ข้อมูลไม่ถูกต้อง</v>
      </c>
      <c r="T23" s="149" t="str">
        <f t="shared" si="5"/>
        <v>ข้อมูลไม่ถูกต้อง</v>
      </c>
      <c r="U23" s="149" t="str">
        <f>IF(ISNUMBER(R23),
IF(H$2=ตัวเลือก!A$30,"ยังไม่บันทึกข้อมูล",R23*0.47),"ข้อมูลไม่ถูกต้อง")</f>
        <v>ข้อมูลไม่ถูกต้อง</v>
      </c>
      <c r="V23" s="149" t="str">
        <f>IF(ISNUMBER(S23),
IF(H$2=ตัวเลือก!A$30,"ยังไม่บันทึกข้อมูล",S23*0.47),"ข้อมูลไม่ถูกต้อง")</f>
        <v>ข้อมูลไม่ถูกต้อง</v>
      </c>
      <c r="W23" s="149" t="str">
        <f t="shared" si="6"/>
        <v>ข้อมูลไม่ถูกต้อง</v>
      </c>
      <c r="X23" s="148" t="str">
        <f t="shared" si="7"/>
        <v>ข้อมูลไม่ถูกต้อง</v>
      </c>
      <c r="Y23" s="38"/>
      <c r="Z23" s="38"/>
      <c r="AA23" s="38"/>
    </row>
    <row r="24" spans="1:27" x14ac:dyDescent="0.45">
      <c r="A24" s="38">
        <v>19</v>
      </c>
      <c r="B24" s="38">
        <v>1</v>
      </c>
      <c r="C24" s="38"/>
      <c r="D24" s="38"/>
      <c r="E24" s="38"/>
      <c r="F24" s="152"/>
      <c r="G24" s="152"/>
      <c r="H24" s="150"/>
      <c r="I24" s="38"/>
      <c r="J24" s="273" t="str">
        <f t="shared" si="0"/>
        <v>รอข้อมูลคอลัมน์ H</v>
      </c>
      <c r="K24" s="150"/>
      <c r="L24" s="150"/>
      <c r="M24" s="150"/>
      <c r="N24" s="149" t="str" cm="1">
        <f t="array" ref="N24">IF(AND(K24:M24=""),"ยังไม่บันทึกข้อมูล",
IF(M24&lt;&gt;"",
IF(M24&gt;=1.3,M24,"เป็นไม้พุ่ม"),
IF(K24+L24&gt;=1.3,K24+L24,"เป็นไม้พุ่ม")))</f>
        <v>ยังไม่บันทึกข้อมูล</v>
      </c>
      <c r="O24" s="149" t="str">
        <f t="shared" si="1"/>
        <v>ข้อมูลไม่ถูกต้อง</v>
      </c>
      <c r="P24" s="149" t="str">
        <f t="shared" si="2"/>
        <v>ข้อมูลไม่ถูกต้อง</v>
      </c>
      <c r="Q24" s="149" t="str">
        <f t="shared" si="3"/>
        <v>ข้อมูลไม่ถูกต้อง</v>
      </c>
      <c r="R24" s="149" t="str">
        <f t="shared" si="4"/>
        <v>ข้อมูลไม่ถูกต้อง</v>
      </c>
      <c r="S24" s="149" t="str">
        <f>IF(ISNUMBER(R24),
IF(H$2=ตัวเลือก!A$30,"ยังไม่บันทึกข้อมูล",R24*0.27),"ข้อมูลไม่ถูกต้อง")</f>
        <v>ข้อมูลไม่ถูกต้อง</v>
      </c>
      <c r="T24" s="149" t="str">
        <f t="shared" si="5"/>
        <v>ข้อมูลไม่ถูกต้อง</v>
      </c>
      <c r="U24" s="149" t="str">
        <f>IF(ISNUMBER(R24),
IF(H$2=ตัวเลือก!A$30,"ยังไม่บันทึกข้อมูล",R24*0.47),"ข้อมูลไม่ถูกต้อง")</f>
        <v>ข้อมูลไม่ถูกต้อง</v>
      </c>
      <c r="V24" s="149" t="str">
        <f>IF(ISNUMBER(S24),
IF(H$2=ตัวเลือก!A$30,"ยังไม่บันทึกข้อมูล",S24*0.47),"ข้อมูลไม่ถูกต้อง")</f>
        <v>ข้อมูลไม่ถูกต้อง</v>
      </c>
      <c r="W24" s="149" t="str">
        <f t="shared" si="6"/>
        <v>ข้อมูลไม่ถูกต้อง</v>
      </c>
      <c r="X24" s="148" t="str">
        <f t="shared" si="7"/>
        <v>ข้อมูลไม่ถูกต้อง</v>
      </c>
      <c r="Y24" s="38"/>
      <c r="Z24" s="38"/>
      <c r="AA24" s="38"/>
    </row>
    <row r="25" spans="1:27" x14ac:dyDescent="0.45">
      <c r="A25" s="38">
        <v>20</v>
      </c>
      <c r="B25" s="38">
        <v>1</v>
      </c>
      <c r="C25" s="38"/>
      <c r="D25" s="38"/>
      <c r="E25" s="38"/>
      <c r="F25" s="152"/>
      <c r="G25" s="152"/>
      <c r="H25" s="150"/>
      <c r="I25" s="38"/>
      <c r="J25" s="273" t="str">
        <f t="shared" si="0"/>
        <v>รอข้อมูลคอลัมน์ H</v>
      </c>
      <c r="K25" s="150"/>
      <c r="L25" s="150"/>
      <c r="M25" s="150"/>
      <c r="N25" s="149" t="str" cm="1">
        <f t="array" ref="N25">IF(AND(K25:M25=""),"ยังไม่บันทึกข้อมูล",
IF(M25&lt;&gt;"",
IF(M25&gt;=1.3,M25,"เป็นไม้พุ่ม"),
IF(K25+L25&gt;=1.3,K25+L25,"เป็นไม้พุ่ม")))</f>
        <v>ยังไม่บันทึกข้อมูล</v>
      </c>
      <c r="O25" s="149" t="str">
        <f t="shared" si="1"/>
        <v>ข้อมูลไม่ถูกต้อง</v>
      </c>
      <c r="P25" s="149" t="str">
        <f t="shared" si="2"/>
        <v>ข้อมูลไม่ถูกต้อง</v>
      </c>
      <c r="Q25" s="149" t="str">
        <f t="shared" si="3"/>
        <v>ข้อมูลไม่ถูกต้อง</v>
      </c>
      <c r="R25" s="149" t="str">
        <f t="shared" si="4"/>
        <v>ข้อมูลไม่ถูกต้อง</v>
      </c>
      <c r="S25" s="149" t="str">
        <f>IF(ISNUMBER(R25),
IF(H$2=ตัวเลือก!A$30,"ยังไม่บันทึกข้อมูล",R25*0.27),"ข้อมูลไม่ถูกต้อง")</f>
        <v>ข้อมูลไม่ถูกต้อง</v>
      </c>
      <c r="T25" s="149" t="str">
        <f t="shared" si="5"/>
        <v>ข้อมูลไม่ถูกต้อง</v>
      </c>
      <c r="U25" s="149" t="str">
        <f>IF(ISNUMBER(R25),
IF(H$2=ตัวเลือก!A$30,"ยังไม่บันทึกข้อมูล",R25*0.47),"ข้อมูลไม่ถูกต้อง")</f>
        <v>ข้อมูลไม่ถูกต้อง</v>
      </c>
      <c r="V25" s="149" t="str">
        <f>IF(ISNUMBER(S25),
IF(H$2=ตัวเลือก!A$30,"ยังไม่บันทึกข้อมูล",S25*0.47),"ข้อมูลไม่ถูกต้อง")</f>
        <v>ข้อมูลไม่ถูกต้อง</v>
      </c>
      <c r="W25" s="149" t="str">
        <f t="shared" si="6"/>
        <v>ข้อมูลไม่ถูกต้อง</v>
      </c>
      <c r="X25" s="148" t="str">
        <f t="shared" si="7"/>
        <v>ข้อมูลไม่ถูกต้อง</v>
      </c>
      <c r="Y25" s="38"/>
      <c r="Z25" s="38"/>
      <c r="AA25" s="38"/>
    </row>
    <row r="26" spans="1:27" x14ac:dyDescent="0.45">
      <c r="A26" s="38">
        <v>21</v>
      </c>
      <c r="B26" s="38">
        <v>1</v>
      </c>
      <c r="C26" s="38"/>
      <c r="D26" s="38"/>
      <c r="E26" s="38"/>
      <c r="F26" s="152"/>
      <c r="G26" s="152"/>
      <c r="H26" s="150"/>
      <c r="I26" s="38"/>
      <c r="J26" s="273" t="str">
        <f t="shared" si="0"/>
        <v>รอข้อมูลคอลัมน์ H</v>
      </c>
      <c r="K26" s="150"/>
      <c r="L26" s="150"/>
      <c r="M26" s="150"/>
      <c r="N26" s="149" t="str" cm="1">
        <f t="array" ref="N26">IF(AND(K26:M26=""),"ยังไม่บันทึกข้อมูล",
IF(M26&lt;&gt;"",
IF(M26&gt;=1.3,M26,"เป็นไม้พุ่ม"),
IF(K26+L26&gt;=1.3,K26+L26,"เป็นไม้พุ่ม")))</f>
        <v>ยังไม่บันทึกข้อมูล</v>
      </c>
      <c r="O26" s="149" t="str">
        <f t="shared" si="1"/>
        <v>ข้อมูลไม่ถูกต้อง</v>
      </c>
      <c r="P26" s="149" t="str">
        <f t="shared" si="2"/>
        <v>ข้อมูลไม่ถูกต้อง</v>
      </c>
      <c r="Q26" s="149" t="str">
        <f t="shared" si="3"/>
        <v>ข้อมูลไม่ถูกต้อง</v>
      </c>
      <c r="R26" s="149" t="str">
        <f t="shared" si="4"/>
        <v>ข้อมูลไม่ถูกต้อง</v>
      </c>
      <c r="S26" s="149" t="str">
        <f>IF(ISNUMBER(R26),
IF(H$2=ตัวเลือก!A$30,"ยังไม่บันทึกข้อมูล",R26*0.27),"ข้อมูลไม่ถูกต้อง")</f>
        <v>ข้อมูลไม่ถูกต้อง</v>
      </c>
      <c r="T26" s="149" t="str">
        <f t="shared" si="5"/>
        <v>ข้อมูลไม่ถูกต้อง</v>
      </c>
      <c r="U26" s="149" t="str">
        <f>IF(ISNUMBER(R26),
IF(H$2=ตัวเลือก!A$30,"ยังไม่บันทึกข้อมูล",R26*0.47),"ข้อมูลไม่ถูกต้อง")</f>
        <v>ข้อมูลไม่ถูกต้อง</v>
      </c>
      <c r="V26" s="149" t="str">
        <f>IF(ISNUMBER(S26),
IF(H$2=ตัวเลือก!A$30,"ยังไม่บันทึกข้อมูล",S26*0.47),"ข้อมูลไม่ถูกต้อง")</f>
        <v>ข้อมูลไม่ถูกต้อง</v>
      </c>
      <c r="W26" s="149" t="str">
        <f t="shared" si="6"/>
        <v>ข้อมูลไม่ถูกต้อง</v>
      </c>
      <c r="X26" s="148" t="str">
        <f t="shared" si="7"/>
        <v>ข้อมูลไม่ถูกต้อง</v>
      </c>
      <c r="Y26" s="38"/>
      <c r="Z26" s="38"/>
      <c r="AA26" s="38"/>
    </row>
    <row r="27" spans="1:27" x14ac:dyDescent="0.45">
      <c r="A27" s="38">
        <v>22</v>
      </c>
      <c r="B27" s="38">
        <v>1</v>
      </c>
      <c r="C27" s="38"/>
      <c r="D27" s="38"/>
      <c r="E27" s="38"/>
      <c r="F27" s="152"/>
      <c r="G27" s="152"/>
      <c r="H27" s="150"/>
      <c r="I27" s="38"/>
      <c r="J27" s="273" t="str">
        <f t="shared" si="0"/>
        <v>รอข้อมูลคอลัมน์ H</v>
      </c>
      <c r="K27" s="150"/>
      <c r="L27" s="150"/>
      <c r="M27" s="150"/>
      <c r="N27" s="149" t="str" cm="1">
        <f t="array" ref="N27">IF(AND(K27:M27=""),"ยังไม่บันทึกข้อมูล",
IF(M27&lt;&gt;"",
IF(M27&gt;=1.3,M27,"เป็นไม้พุ่ม"),
IF(K27+L27&gt;=1.3,K27+L27,"เป็นไม้พุ่ม")))</f>
        <v>ยังไม่บันทึกข้อมูล</v>
      </c>
      <c r="O27" s="149" t="str">
        <f t="shared" si="1"/>
        <v>ข้อมูลไม่ถูกต้อง</v>
      </c>
      <c r="P27" s="149" t="str">
        <f t="shared" si="2"/>
        <v>ข้อมูลไม่ถูกต้อง</v>
      </c>
      <c r="Q27" s="149" t="str">
        <f t="shared" si="3"/>
        <v>ข้อมูลไม่ถูกต้อง</v>
      </c>
      <c r="R27" s="149" t="str">
        <f t="shared" si="4"/>
        <v>ข้อมูลไม่ถูกต้อง</v>
      </c>
      <c r="S27" s="149" t="str">
        <f>IF(ISNUMBER(R27),
IF(H$2=ตัวเลือก!A$30,"ยังไม่บันทึกข้อมูล",R27*0.27),"ข้อมูลไม่ถูกต้อง")</f>
        <v>ข้อมูลไม่ถูกต้อง</v>
      </c>
      <c r="T27" s="149" t="str">
        <f t="shared" si="5"/>
        <v>ข้อมูลไม่ถูกต้อง</v>
      </c>
      <c r="U27" s="149" t="str">
        <f>IF(ISNUMBER(R27),
IF(H$2=ตัวเลือก!A$30,"ยังไม่บันทึกข้อมูล",R27*0.47),"ข้อมูลไม่ถูกต้อง")</f>
        <v>ข้อมูลไม่ถูกต้อง</v>
      </c>
      <c r="V27" s="149" t="str">
        <f>IF(ISNUMBER(S27),
IF(H$2=ตัวเลือก!A$30,"ยังไม่บันทึกข้อมูล",S27*0.47),"ข้อมูลไม่ถูกต้อง")</f>
        <v>ข้อมูลไม่ถูกต้อง</v>
      </c>
      <c r="W27" s="149" t="str">
        <f t="shared" si="6"/>
        <v>ข้อมูลไม่ถูกต้อง</v>
      </c>
      <c r="X27" s="148" t="str">
        <f t="shared" si="7"/>
        <v>ข้อมูลไม่ถูกต้อง</v>
      </c>
      <c r="Y27" s="38"/>
      <c r="Z27" s="38"/>
      <c r="AA27" s="38"/>
    </row>
    <row r="28" spans="1:27" x14ac:dyDescent="0.45">
      <c r="A28" s="38">
        <v>23</v>
      </c>
      <c r="B28" s="38">
        <v>1</v>
      </c>
      <c r="C28" s="38"/>
      <c r="D28" s="38"/>
      <c r="E28" s="38"/>
      <c r="F28" s="152"/>
      <c r="G28" s="152"/>
      <c r="H28" s="150"/>
      <c r="I28" s="38"/>
      <c r="J28" s="273" t="str">
        <f t="shared" si="0"/>
        <v>รอข้อมูลคอลัมน์ H</v>
      </c>
      <c r="K28" s="150"/>
      <c r="L28" s="150"/>
      <c r="M28" s="150"/>
      <c r="N28" s="149" t="str" cm="1">
        <f t="array" ref="N28">IF(AND(K28:M28=""),"ยังไม่บันทึกข้อมูล",
IF(M28&lt;&gt;"",
IF(M28&gt;=1.3,M28,"เป็นไม้พุ่ม"),
IF(K28+L28&gt;=1.3,K28+L28,"เป็นไม้พุ่ม")))</f>
        <v>ยังไม่บันทึกข้อมูล</v>
      </c>
      <c r="O28" s="149" t="str">
        <f t="shared" si="1"/>
        <v>ข้อมูลไม่ถูกต้อง</v>
      </c>
      <c r="P28" s="149" t="str">
        <f t="shared" si="2"/>
        <v>ข้อมูลไม่ถูกต้อง</v>
      </c>
      <c r="Q28" s="149" t="str">
        <f t="shared" si="3"/>
        <v>ข้อมูลไม่ถูกต้อง</v>
      </c>
      <c r="R28" s="149" t="str">
        <f t="shared" si="4"/>
        <v>ข้อมูลไม่ถูกต้อง</v>
      </c>
      <c r="S28" s="149" t="str">
        <f>IF(ISNUMBER(R28),
IF(H$2=ตัวเลือก!A$30,"ยังไม่บันทึกข้อมูล",R28*0.27),"ข้อมูลไม่ถูกต้อง")</f>
        <v>ข้อมูลไม่ถูกต้อง</v>
      </c>
      <c r="T28" s="149" t="str">
        <f t="shared" si="5"/>
        <v>ข้อมูลไม่ถูกต้อง</v>
      </c>
      <c r="U28" s="149" t="str">
        <f>IF(ISNUMBER(R28),
IF(H$2=ตัวเลือก!A$30,"ยังไม่บันทึกข้อมูล",R28*0.47),"ข้อมูลไม่ถูกต้อง")</f>
        <v>ข้อมูลไม่ถูกต้อง</v>
      </c>
      <c r="V28" s="149" t="str">
        <f>IF(ISNUMBER(S28),
IF(H$2=ตัวเลือก!A$30,"ยังไม่บันทึกข้อมูล",S28*0.47),"ข้อมูลไม่ถูกต้อง")</f>
        <v>ข้อมูลไม่ถูกต้อง</v>
      </c>
      <c r="W28" s="149" t="str">
        <f t="shared" si="6"/>
        <v>ข้อมูลไม่ถูกต้อง</v>
      </c>
      <c r="X28" s="148" t="str">
        <f t="shared" si="7"/>
        <v>ข้อมูลไม่ถูกต้อง</v>
      </c>
      <c r="Y28" s="38"/>
      <c r="Z28" s="38"/>
      <c r="AA28" s="38"/>
    </row>
    <row r="29" spans="1:27" x14ac:dyDescent="0.45">
      <c r="A29" s="38">
        <v>24</v>
      </c>
      <c r="B29" s="38">
        <v>1</v>
      </c>
      <c r="C29" s="38"/>
      <c r="D29" s="38"/>
      <c r="E29" s="38"/>
      <c r="F29" s="152"/>
      <c r="G29" s="152"/>
      <c r="H29" s="150"/>
      <c r="I29" s="38"/>
      <c r="J29" s="273" t="str">
        <f t="shared" si="0"/>
        <v>รอข้อมูลคอลัมน์ H</v>
      </c>
      <c r="K29" s="150"/>
      <c r="L29" s="150"/>
      <c r="M29" s="150"/>
      <c r="N29" s="149" t="str" cm="1">
        <f t="array" ref="N29">IF(AND(K29:M29=""),"ยังไม่บันทึกข้อมูล",
IF(M29&lt;&gt;"",
IF(M29&gt;=1.3,M29,"เป็นไม้พุ่ม"),
IF(K29+L29&gt;=1.3,K29+L29,"เป็นไม้พุ่ม")))</f>
        <v>ยังไม่บันทึกข้อมูล</v>
      </c>
      <c r="O29" s="149" t="str">
        <f t="shared" si="1"/>
        <v>ข้อมูลไม่ถูกต้อง</v>
      </c>
      <c r="P29" s="149" t="str">
        <f t="shared" si="2"/>
        <v>ข้อมูลไม่ถูกต้อง</v>
      </c>
      <c r="Q29" s="149" t="str">
        <f t="shared" si="3"/>
        <v>ข้อมูลไม่ถูกต้อง</v>
      </c>
      <c r="R29" s="149" t="str">
        <f t="shared" si="4"/>
        <v>ข้อมูลไม่ถูกต้อง</v>
      </c>
      <c r="S29" s="149" t="str">
        <f>IF(ISNUMBER(R29),
IF(H$2=ตัวเลือก!A$30,"ยังไม่บันทึกข้อมูล",R29*0.27),"ข้อมูลไม่ถูกต้อง")</f>
        <v>ข้อมูลไม่ถูกต้อง</v>
      </c>
      <c r="T29" s="149" t="str">
        <f t="shared" si="5"/>
        <v>ข้อมูลไม่ถูกต้อง</v>
      </c>
      <c r="U29" s="149" t="str">
        <f>IF(ISNUMBER(R29),
IF(H$2=ตัวเลือก!A$30,"ยังไม่บันทึกข้อมูล",R29*0.47),"ข้อมูลไม่ถูกต้อง")</f>
        <v>ข้อมูลไม่ถูกต้อง</v>
      </c>
      <c r="V29" s="149" t="str">
        <f>IF(ISNUMBER(S29),
IF(H$2=ตัวเลือก!A$30,"ยังไม่บันทึกข้อมูล",S29*0.47),"ข้อมูลไม่ถูกต้อง")</f>
        <v>ข้อมูลไม่ถูกต้อง</v>
      </c>
      <c r="W29" s="149" t="str">
        <f t="shared" si="6"/>
        <v>ข้อมูลไม่ถูกต้อง</v>
      </c>
      <c r="X29" s="148" t="str">
        <f t="shared" si="7"/>
        <v>ข้อมูลไม่ถูกต้อง</v>
      </c>
      <c r="Y29" s="38"/>
      <c r="Z29" s="38"/>
      <c r="AA29" s="38"/>
    </row>
    <row r="30" spans="1:27" x14ac:dyDescent="0.45">
      <c r="A30" s="38">
        <v>25</v>
      </c>
      <c r="B30" s="38">
        <v>1</v>
      </c>
      <c r="C30" s="38"/>
      <c r="D30" s="38"/>
      <c r="E30" s="38"/>
      <c r="F30" s="152"/>
      <c r="G30" s="152"/>
      <c r="H30" s="150"/>
      <c r="I30" s="38"/>
      <c r="J30" s="273" t="str">
        <f t="shared" si="0"/>
        <v>รอข้อมูลคอลัมน์ H</v>
      </c>
      <c r="K30" s="150"/>
      <c r="L30" s="150"/>
      <c r="M30" s="150"/>
      <c r="N30" s="149" t="str" cm="1">
        <f t="array" ref="N30">IF(AND(K30:M30=""),"ยังไม่บันทึกข้อมูล",
IF(M30&lt;&gt;"",
IF(M30&gt;=1.3,M30,"เป็นไม้พุ่ม"),
IF(K30+L30&gt;=1.3,K30+L30,"เป็นไม้พุ่ม")))</f>
        <v>ยังไม่บันทึกข้อมูล</v>
      </c>
      <c r="O30" s="149" t="str">
        <f t="shared" si="1"/>
        <v>ข้อมูลไม่ถูกต้อง</v>
      </c>
      <c r="P30" s="149" t="str">
        <f t="shared" si="2"/>
        <v>ข้อมูลไม่ถูกต้อง</v>
      </c>
      <c r="Q30" s="149" t="str">
        <f t="shared" si="3"/>
        <v>ข้อมูลไม่ถูกต้อง</v>
      </c>
      <c r="R30" s="149" t="str">
        <f t="shared" si="4"/>
        <v>ข้อมูลไม่ถูกต้อง</v>
      </c>
      <c r="S30" s="149" t="str">
        <f>IF(ISNUMBER(R30),
IF(H$2=ตัวเลือก!A$30,"ยังไม่บันทึกข้อมูล",R30*0.27),"ข้อมูลไม่ถูกต้อง")</f>
        <v>ข้อมูลไม่ถูกต้อง</v>
      </c>
      <c r="T30" s="149" t="str">
        <f t="shared" si="5"/>
        <v>ข้อมูลไม่ถูกต้อง</v>
      </c>
      <c r="U30" s="149" t="str">
        <f>IF(ISNUMBER(R30),
IF(H$2=ตัวเลือก!A$30,"ยังไม่บันทึกข้อมูล",R30*0.47),"ข้อมูลไม่ถูกต้อง")</f>
        <v>ข้อมูลไม่ถูกต้อง</v>
      </c>
      <c r="V30" s="149" t="str">
        <f>IF(ISNUMBER(S30),
IF(H$2=ตัวเลือก!A$30,"ยังไม่บันทึกข้อมูล",S30*0.47),"ข้อมูลไม่ถูกต้อง")</f>
        <v>ข้อมูลไม่ถูกต้อง</v>
      </c>
      <c r="W30" s="149" t="str">
        <f t="shared" si="6"/>
        <v>ข้อมูลไม่ถูกต้อง</v>
      </c>
      <c r="X30" s="148" t="str">
        <f t="shared" si="7"/>
        <v>ข้อมูลไม่ถูกต้อง</v>
      </c>
      <c r="Y30" s="38"/>
      <c r="Z30" s="38"/>
      <c r="AA30" s="38"/>
    </row>
    <row r="31" spans="1:27" x14ac:dyDescent="0.45">
      <c r="A31" s="38">
        <v>26</v>
      </c>
      <c r="B31" s="38">
        <v>1</v>
      </c>
      <c r="C31" s="38"/>
      <c r="D31" s="38"/>
      <c r="E31" s="38"/>
      <c r="F31" s="152"/>
      <c r="G31" s="152"/>
      <c r="H31" s="150"/>
      <c r="I31" s="38"/>
      <c r="J31" s="273" t="str">
        <f t="shared" si="0"/>
        <v>รอข้อมูลคอลัมน์ H</v>
      </c>
      <c r="K31" s="150"/>
      <c r="L31" s="150"/>
      <c r="M31" s="150"/>
      <c r="N31" s="149" t="str" cm="1">
        <f t="array" ref="N31">IF(AND(K31:M31=""),"ยังไม่บันทึกข้อมูล",
IF(M31&lt;&gt;"",
IF(M31&gt;=1.3,M31,"เป็นไม้พุ่ม"),
IF(K31+L31&gt;=1.3,K31+L31,"เป็นไม้พุ่ม")))</f>
        <v>ยังไม่บันทึกข้อมูล</v>
      </c>
      <c r="O31" s="149" t="str">
        <f t="shared" si="1"/>
        <v>ข้อมูลไม่ถูกต้อง</v>
      </c>
      <c r="P31" s="149" t="str">
        <f t="shared" si="2"/>
        <v>ข้อมูลไม่ถูกต้อง</v>
      </c>
      <c r="Q31" s="149" t="str">
        <f t="shared" si="3"/>
        <v>ข้อมูลไม่ถูกต้อง</v>
      </c>
      <c r="R31" s="149" t="str">
        <f t="shared" si="4"/>
        <v>ข้อมูลไม่ถูกต้อง</v>
      </c>
      <c r="S31" s="149" t="str">
        <f>IF(ISNUMBER(R31),
IF(H$2=ตัวเลือก!A$30,"ยังไม่บันทึกข้อมูล",R31*0.27),"ข้อมูลไม่ถูกต้อง")</f>
        <v>ข้อมูลไม่ถูกต้อง</v>
      </c>
      <c r="T31" s="149" t="str">
        <f t="shared" si="5"/>
        <v>ข้อมูลไม่ถูกต้อง</v>
      </c>
      <c r="U31" s="149" t="str">
        <f>IF(ISNUMBER(R31),
IF(H$2=ตัวเลือก!A$30,"ยังไม่บันทึกข้อมูล",R31*0.47),"ข้อมูลไม่ถูกต้อง")</f>
        <v>ข้อมูลไม่ถูกต้อง</v>
      </c>
      <c r="V31" s="149" t="str">
        <f>IF(ISNUMBER(S31),
IF(H$2=ตัวเลือก!A$30,"ยังไม่บันทึกข้อมูล",S31*0.47),"ข้อมูลไม่ถูกต้อง")</f>
        <v>ข้อมูลไม่ถูกต้อง</v>
      </c>
      <c r="W31" s="149" t="str">
        <f t="shared" si="6"/>
        <v>ข้อมูลไม่ถูกต้อง</v>
      </c>
      <c r="X31" s="148" t="str">
        <f t="shared" si="7"/>
        <v>ข้อมูลไม่ถูกต้อง</v>
      </c>
      <c r="Y31" s="38"/>
      <c r="Z31" s="38"/>
      <c r="AA31" s="38"/>
    </row>
    <row r="32" spans="1:27" x14ac:dyDescent="0.45">
      <c r="A32" s="38">
        <v>27</v>
      </c>
      <c r="B32" s="38">
        <v>1</v>
      </c>
      <c r="C32" s="38"/>
      <c r="D32" s="38"/>
      <c r="E32" s="38"/>
      <c r="F32" s="152"/>
      <c r="G32" s="152"/>
      <c r="H32" s="150"/>
      <c r="I32" s="38"/>
      <c r="J32" s="273" t="str">
        <f t="shared" si="0"/>
        <v>รอข้อมูลคอลัมน์ H</v>
      </c>
      <c r="K32" s="150"/>
      <c r="L32" s="150"/>
      <c r="M32" s="150"/>
      <c r="N32" s="149" t="str" cm="1">
        <f t="array" ref="N32">IF(AND(K32:M32=""),"ยังไม่บันทึกข้อมูล",
IF(M32&lt;&gt;"",
IF(M32&gt;=1.3,M32,"เป็นไม้พุ่ม"),
IF(K32+L32&gt;=1.3,K32+L32,"เป็นไม้พุ่ม")))</f>
        <v>ยังไม่บันทึกข้อมูล</v>
      </c>
      <c r="O32" s="149" t="str">
        <f t="shared" si="1"/>
        <v>ข้อมูลไม่ถูกต้อง</v>
      </c>
      <c r="P32" s="149" t="str">
        <f t="shared" si="2"/>
        <v>ข้อมูลไม่ถูกต้อง</v>
      </c>
      <c r="Q32" s="149" t="str">
        <f t="shared" si="3"/>
        <v>ข้อมูลไม่ถูกต้อง</v>
      </c>
      <c r="R32" s="149" t="str">
        <f t="shared" si="4"/>
        <v>ข้อมูลไม่ถูกต้อง</v>
      </c>
      <c r="S32" s="149" t="str">
        <f>IF(ISNUMBER(R32),
IF(H$2=ตัวเลือก!A$30,"ยังไม่บันทึกข้อมูล",R32*0.27),"ข้อมูลไม่ถูกต้อง")</f>
        <v>ข้อมูลไม่ถูกต้อง</v>
      </c>
      <c r="T32" s="149" t="str">
        <f t="shared" si="5"/>
        <v>ข้อมูลไม่ถูกต้อง</v>
      </c>
      <c r="U32" s="149" t="str">
        <f>IF(ISNUMBER(R32),
IF(H$2=ตัวเลือก!A$30,"ยังไม่บันทึกข้อมูล",R32*0.47),"ข้อมูลไม่ถูกต้อง")</f>
        <v>ข้อมูลไม่ถูกต้อง</v>
      </c>
      <c r="V32" s="149" t="str">
        <f>IF(ISNUMBER(S32),
IF(H$2=ตัวเลือก!A$30,"ยังไม่บันทึกข้อมูล",S32*0.47),"ข้อมูลไม่ถูกต้อง")</f>
        <v>ข้อมูลไม่ถูกต้อง</v>
      </c>
      <c r="W32" s="149" t="str">
        <f t="shared" si="6"/>
        <v>ข้อมูลไม่ถูกต้อง</v>
      </c>
      <c r="X32" s="148" t="str">
        <f t="shared" si="7"/>
        <v>ข้อมูลไม่ถูกต้อง</v>
      </c>
      <c r="Y32" s="38"/>
      <c r="Z32" s="38"/>
      <c r="AA32" s="38"/>
    </row>
    <row r="33" spans="1:27" x14ac:dyDescent="0.45">
      <c r="A33" s="38">
        <v>28</v>
      </c>
      <c r="B33" s="38">
        <v>1</v>
      </c>
      <c r="C33" s="38"/>
      <c r="D33" s="38"/>
      <c r="E33" s="38"/>
      <c r="F33" s="152"/>
      <c r="G33" s="152"/>
      <c r="H33" s="150"/>
      <c r="I33" s="38"/>
      <c r="J33" s="273" t="str">
        <f t="shared" si="0"/>
        <v>รอข้อมูลคอลัมน์ H</v>
      </c>
      <c r="K33" s="150"/>
      <c r="L33" s="150"/>
      <c r="M33" s="150"/>
      <c r="N33" s="149" t="str" cm="1">
        <f t="array" ref="N33">IF(AND(K33:M33=""),"ยังไม่บันทึกข้อมูล",
IF(M33&lt;&gt;"",
IF(M33&gt;=1.3,M33,"เป็นไม้พุ่ม"),
IF(K33+L33&gt;=1.3,K33+L33,"เป็นไม้พุ่ม")))</f>
        <v>ยังไม่บันทึกข้อมูล</v>
      </c>
      <c r="O33" s="149" t="str">
        <f t="shared" si="1"/>
        <v>ข้อมูลไม่ถูกต้อง</v>
      </c>
      <c r="P33" s="149" t="str">
        <f t="shared" si="2"/>
        <v>ข้อมูลไม่ถูกต้อง</v>
      </c>
      <c r="Q33" s="149" t="str">
        <f t="shared" si="3"/>
        <v>ข้อมูลไม่ถูกต้อง</v>
      </c>
      <c r="R33" s="149" t="str">
        <f t="shared" si="4"/>
        <v>ข้อมูลไม่ถูกต้อง</v>
      </c>
      <c r="S33" s="149" t="str">
        <f>IF(ISNUMBER(R33),
IF(H$2=ตัวเลือก!A$30,"ยังไม่บันทึกข้อมูล",R33*0.27),"ข้อมูลไม่ถูกต้อง")</f>
        <v>ข้อมูลไม่ถูกต้อง</v>
      </c>
      <c r="T33" s="149" t="str">
        <f t="shared" si="5"/>
        <v>ข้อมูลไม่ถูกต้อง</v>
      </c>
      <c r="U33" s="149" t="str">
        <f>IF(ISNUMBER(R33),
IF(H$2=ตัวเลือก!A$30,"ยังไม่บันทึกข้อมูล",R33*0.47),"ข้อมูลไม่ถูกต้อง")</f>
        <v>ข้อมูลไม่ถูกต้อง</v>
      </c>
      <c r="V33" s="149" t="str">
        <f>IF(ISNUMBER(S33),
IF(H$2=ตัวเลือก!A$30,"ยังไม่บันทึกข้อมูล",S33*0.47),"ข้อมูลไม่ถูกต้อง")</f>
        <v>ข้อมูลไม่ถูกต้อง</v>
      </c>
      <c r="W33" s="149" t="str">
        <f t="shared" si="6"/>
        <v>ข้อมูลไม่ถูกต้อง</v>
      </c>
      <c r="X33" s="148" t="str">
        <f t="shared" si="7"/>
        <v>ข้อมูลไม่ถูกต้อง</v>
      </c>
      <c r="Y33" s="38"/>
      <c r="Z33" s="38"/>
      <c r="AA33" s="38"/>
    </row>
    <row r="34" spans="1:27" x14ac:dyDescent="0.45">
      <c r="A34" s="38">
        <v>29</v>
      </c>
      <c r="B34" s="38">
        <v>1</v>
      </c>
      <c r="C34" s="38"/>
      <c r="D34" s="38"/>
      <c r="E34" s="38"/>
      <c r="F34" s="152"/>
      <c r="G34" s="152"/>
      <c r="H34" s="150"/>
      <c r="I34" s="38"/>
      <c r="J34" s="273" t="str">
        <f t="shared" si="0"/>
        <v>รอข้อมูลคอลัมน์ H</v>
      </c>
      <c r="K34" s="150"/>
      <c r="L34" s="150"/>
      <c r="M34" s="150"/>
      <c r="N34" s="149" t="str" cm="1">
        <f t="array" ref="N34">IF(AND(K34:M34=""),"ยังไม่บันทึกข้อมูล",
IF(M34&lt;&gt;"",
IF(M34&gt;=1.3,M34,"เป็นไม้พุ่ม"),
IF(K34+L34&gt;=1.3,K34+L34,"เป็นไม้พุ่ม")))</f>
        <v>ยังไม่บันทึกข้อมูล</v>
      </c>
      <c r="O34" s="149" t="str">
        <f t="shared" si="1"/>
        <v>ข้อมูลไม่ถูกต้อง</v>
      </c>
      <c r="P34" s="149" t="str">
        <f t="shared" si="2"/>
        <v>ข้อมูลไม่ถูกต้อง</v>
      </c>
      <c r="Q34" s="149" t="str">
        <f t="shared" si="3"/>
        <v>ข้อมูลไม่ถูกต้อง</v>
      </c>
      <c r="R34" s="149" t="str">
        <f t="shared" si="4"/>
        <v>ข้อมูลไม่ถูกต้อง</v>
      </c>
      <c r="S34" s="149" t="str">
        <f>IF(ISNUMBER(R34),
IF(H$2=ตัวเลือก!A$30,"ยังไม่บันทึกข้อมูล",R34*0.27),"ข้อมูลไม่ถูกต้อง")</f>
        <v>ข้อมูลไม่ถูกต้อง</v>
      </c>
      <c r="T34" s="149" t="str">
        <f t="shared" si="5"/>
        <v>ข้อมูลไม่ถูกต้อง</v>
      </c>
      <c r="U34" s="149" t="str">
        <f>IF(ISNUMBER(R34),
IF(H$2=ตัวเลือก!A$30,"ยังไม่บันทึกข้อมูล",R34*0.47),"ข้อมูลไม่ถูกต้อง")</f>
        <v>ข้อมูลไม่ถูกต้อง</v>
      </c>
      <c r="V34" s="149" t="str">
        <f>IF(ISNUMBER(S34),
IF(H$2=ตัวเลือก!A$30,"ยังไม่บันทึกข้อมูล",S34*0.47),"ข้อมูลไม่ถูกต้อง")</f>
        <v>ข้อมูลไม่ถูกต้อง</v>
      </c>
      <c r="W34" s="149" t="str">
        <f t="shared" si="6"/>
        <v>ข้อมูลไม่ถูกต้อง</v>
      </c>
      <c r="X34" s="148" t="str">
        <f t="shared" si="7"/>
        <v>ข้อมูลไม่ถูกต้อง</v>
      </c>
      <c r="Y34" s="38"/>
      <c r="Z34" s="38"/>
      <c r="AA34" s="38"/>
    </row>
    <row r="35" spans="1:27" x14ac:dyDescent="0.45">
      <c r="A35" s="38">
        <v>30</v>
      </c>
      <c r="B35" s="38">
        <v>1</v>
      </c>
      <c r="C35" s="38"/>
      <c r="D35" s="38"/>
      <c r="E35" s="38"/>
      <c r="F35" s="152"/>
      <c r="G35" s="152"/>
      <c r="H35" s="150"/>
      <c r="I35" s="38"/>
      <c r="J35" s="273" t="str">
        <f t="shared" si="0"/>
        <v>รอข้อมูลคอลัมน์ H</v>
      </c>
      <c r="K35" s="150"/>
      <c r="L35" s="150"/>
      <c r="M35" s="150"/>
      <c r="N35" s="149" t="str" cm="1">
        <f t="array" ref="N35">IF(AND(K35:M35=""),"ยังไม่บันทึกข้อมูล",
IF(M35&lt;&gt;"",
IF(M35&gt;=1.3,M35,"เป็นไม้พุ่ม"),
IF(K35+L35&gt;=1.3,K35+L35,"เป็นไม้พุ่ม")))</f>
        <v>ยังไม่บันทึกข้อมูล</v>
      </c>
      <c r="O35" s="149" t="str">
        <f t="shared" si="1"/>
        <v>ข้อมูลไม่ถูกต้อง</v>
      </c>
      <c r="P35" s="149" t="str">
        <f t="shared" si="2"/>
        <v>ข้อมูลไม่ถูกต้อง</v>
      </c>
      <c r="Q35" s="149" t="str">
        <f t="shared" si="3"/>
        <v>ข้อมูลไม่ถูกต้อง</v>
      </c>
      <c r="R35" s="149" t="str">
        <f t="shared" si="4"/>
        <v>ข้อมูลไม่ถูกต้อง</v>
      </c>
      <c r="S35" s="149" t="str">
        <f>IF(ISNUMBER(R35),
IF(H$2=ตัวเลือก!A$30,"ยังไม่บันทึกข้อมูล",R35*0.27),"ข้อมูลไม่ถูกต้อง")</f>
        <v>ข้อมูลไม่ถูกต้อง</v>
      </c>
      <c r="T35" s="149" t="str">
        <f t="shared" si="5"/>
        <v>ข้อมูลไม่ถูกต้อง</v>
      </c>
      <c r="U35" s="149" t="str">
        <f>IF(ISNUMBER(R35),
IF(H$2=ตัวเลือก!A$30,"ยังไม่บันทึกข้อมูล",R35*0.47),"ข้อมูลไม่ถูกต้อง")</f>
        <v>ข้อมูลไม่ถูกต้อง</v>
      </c>
      <c r="V35" s="149" t="str">
        <f>IF(ISNUMBER(S35),
IF(H$2=ตัวเลือก!A$30,"ยังไม่บันทึกข้อมูล",S35*0.47),"ข้อมูลไม่ถูกต้อง")</f>
        <v>ข้อมูลไม่ถูกต้อง</v>
      </c>
      <c r="W35" s="149" t="str">
        <f t="shared" si="6"/>
        <v>ข้อมูลไม่ถูกต้อง</v>
      </c>
      <c r="X35" s="148" t="str">
        <f t="shared" si="7"/>
        <v>ข้อมูลไม่ถูกต้อง</v>
      </c>
      <c r="Y35" s="38"/>
      <c r="Z35" s="38"/>
      <c r="AA35" s="38"/>
    </row>
    <row r="36" spans="1:27" x14ac:dyDescent="0.45">
      <c r="A36" s="38">
        <v>31</v>
      </c>
      <c r="B36" s="38">
        <v>1</v>
      </c>
      <c r="C36" s="38"/>
      <c r="D36" s="38"/>
      <c r="E36" s="38"/>
      <c r="F36" s="152"/>
      <c r="G36" s="152"/>
      <c r="H36" s="150"/>
      <c r="I36" s="38"/>
      <c r="J36" s="273" t="str">
        <f t="shared" si="0"/>
        <v>รอข้อมูลคอลัมน์ H</v>
      </c>
      <c r="K36" s="150"/>
      <c r="L36" s="150"/>
      <c r="M36" s="150"/>
      <c r="N36" s="149" t="str" cm="1">
        <f t="array" ref="N36">IF(AND(K36:M36=""),"ยังไม่บันทึกข้อมูล",
IF(M36&lt;&gt;"",
IF(M36&gt;=1.3,M36,"เป็นไม้พุ่ม"),
IF(K36+L36&gt;=1.3,K36+L36,"เป็นไม้พุ่ม")))</f>
        <v>ยังไม่บันทึกข้อมูล</v>
      </c>
      <c r="O36" s="149" t="str">
        <f t="shared" si="1"/>
        <v>ข้อมูลไม่ถูกต้อง</v>
      </c>
      <c r="P36" s="149" t="str">
        <f t="shared" si="2"/>
        <v>ข้อมูลไม่ถูกต้อง</v>
      </c>
      <c r="Q36" s="149" t="str">
        <f t="shared" si="3"/>
        <v>ข้อมูลไม่ถูกต้อง</v>
      </c>
      <c r="R36" s="149" t="str">
        <f t="shared" si="4"/>
        <v>ข้อมูลไม่ถูกต้อง</v>
      </c>
      <c r="S36" s="149" t="str">
        <f>IF(ISNUMBER(R36),
IF(H$2=ตัวเลือก!A$30,"ยังไม่บันทึกข้อมูล",R36*0.27),"ข้อมูลไม่ถูกต้อง")</f>
        <v>ข้อมูลไม่ถูกต้อง</v>
      </c>
      <c r="T36" s="149" t="str">
        <f t="shared" si="5"/>
        <v>ข้อมูลไม่ถูกต้อง</v>
      </c>
      <c r="U36" s="149" t="str">
        <f>IF(ISNUMBER(R36),
IF(H$2=ตัวเลือก!A$30,"ยังไม่บันทึกข้อมูล",R36*0.47),"ข้อมูลไม่ถูกต้อง")</f>
        <v>ข้อมูลไม่ถูกต้อง</v>
      </c>
      <c r="V36" s="149" t="str">
        <f>IF(ISNUMBER(S36),
IF(H$2=ตัวเลือก!A$30,"ยังไม่บันทึกข้อมูล",S36*0.47),"ข้อมูลไม่ถูกต้อง")</f>
        <v>ข้อมูลไม่ถูกต้อง</v>
      </c>
      <c r="W36" s="149" t="str">
        <f t="shared" si="6"/>
        <v>ข้อมูลไม่ถูกต้อง</v>
      </c>
      <c r="X36" s="148" t="str">
        <f t="shared" si="7"/>
        <v>ข้อมูลไม่ถูกต้อง</v>
      </c>
      <c r="Y36" s="38"/>
      <c r="Z36" s="38"/>
      <c r="AA36" s="38"/>
    </row>
    <row r="37" spans="1:27" x14ac:dyDescent="0.45">
      <c r="A37" s="38">
        <v>32</v>
      </c>
      <c r="B37" s="38">
        <v>1</v>
      </c>
      <c r="C37" s="38"/>
      <c r="D37" s="38"/>
      <c r="E37" s="38"/>
      <c r="F37" s="152"/>
      <c r="G37" s="152"/>
      <c r="H37" s="150"/>
      <c r="I37" s="38"/>
      <c r="J37" s="273" t="str">
        <f t="shared" si="0"/>
        <v>รอข้อมูลคอลัมน์ H</v>
      </c>
      <c r="K37" s="150"/>
      <c r="L37" s="150"/>
      <c r="M37" s="150"/>
      <c r="N37" s="149" t="str" cm="1">
        <f t="array" ref="N37">IF(AND(K37:M37=""),"ยังไม่บันทึกข้อมูล",
IF(M37&lt;&gt;"",
IF(M37&gt;=1.3,M37,"เป็นไม้พุ่ม"),
IF(K37+L37&gt;=1.3,K37+L37,"เป็นไม้พุ่ม")))</f>
        <v>ยังไม่บันทึกข้อมูล</v>
      </c>
      <c r="O37" s="149" t="str">
        <f t="shared" si="1"/>
        <v>ข้อมูลไม่ถูกต้อง</v>
      </c>
      <c r="P37" s="149" t="str">
        <f t="shared" si="2"/>
        <v>ข้อมูลไม่ถูกต้อง</v>
      </c>
      <c r="Q37" s="149" t="str">
        <f t="shared" si="3"/>
        <v>ข้อมูลไม่ถูกต้อง</v>
      </c>
      <c r="R37" s="149" t="str">
        <f t="shared" si="4"/>
        <v>ข้อมูลไม่ถูกต้อง</v>
      </c>
      <c r="S37" s="149" t="str">
        <f>IF(ISNUMBER(R37),
IF(H$2=ตัวเลือก!A$30,"ยังไม่บันทึกข้อมูล",R37*0.27),"ข้อมูลไม่ถูกต้อง")</f>
        <v>ข้อมูลไม่ถูกต้อง</v>
      </c>
      <c r="T37" s="149" t="str">
        <f t="shared" si="5"/>
        <v>ข้อมูลไม่ถูกต้อง</v>
      </c>
      <c r="U37" s="149" t="str">
        <f>IF(ISNUMBER(R37),
IF(H$2=ตัวเลือก!A$30,"ยังไม่บันทึกข้อมูล",R37*0.47),"ข้อมูลไม่ถูกต้อง")</f>
        <v>ข้อมูลไม่ถูกต้อง</v>
      </c>
      <c r="V37" s="149" t="str">
        <f>IF(ISNUMBER(S37),
IF(H$2=ตัวเลือก!A$30,"ยังไม่บันทึกข้อมูล",S37*0.47),"ข้อมูลไม่ถูกต้อง")</f>
        <v>ข้อมูลไม่ถูกต้อง</v>
      </c>
      <c r="W37" s="149" t="str">
        <f t="shared" si="6"/>
        <v>ข้อมูลไม่ถูกต้อง</v>
      </c>
      <c r="X37" s="148" t="str">
        <f t="shared" si="7"/>
        <v>ข้อมูลไม่ถูกต้อง</v>
      </c>
      <c r="Y37" s="38"/>
      <c r="Z37" s="38"/>
      <c r="AA37" s="38"/>
    </row>
    <row r="38" spans="1:27" x14ac:dyDescent="0.45">
      <c r="A38" s="38">
        <v>33</v>
      </c>
      <c r="B38" s="38">
        <v>1</v>
      </c>
      <c r="C38" s="38"/>
      <c r="D38" s="38"/>
      <c r="E38" s="38"/>
      <c r="F38" s="152"/>
      <c r="G38" s="152"/>
      <c r="H38" s="150"/>
      <c r="I38" s="38"/>
      <c r="J38" s="273" t="str">
        <f t="shared" si="0"/>
        <v>รอข้อมูลคอลัมน์ H</v>
      </c>
      <c r="K38" s="150"/>
      <c r="L38" s="150"/>
      <c r="M38" s="150"/>
      <c r="N38" s="149" t="str" cm="1">
        <f t="array" ref="N38">IF(AND(K38:M38=""),"ยังไม่บันทึกข้อมูล",
IF(M38&lt;&gt;"",
IF(M38&gt;=1.3,M38,"เป็นไม้พุ่ม"),
IF(K38+L38&gt;=1.3,K38+L38,"เป็นไม้พุ่ม")))</f>
        <v>ยังไม่บันทึกข้อมูล</v>
      </c>
      <c r="O38" s="149" t="str">
        <f t="shared" si="1"/>
        <v>ข้อมูลไม่ถูกต้อง</v>
      </c>
      <c r="P38" s="149" t="str">
        <f t="shared" si="2"/>
        <v>ข้อมูลไม่ถูกต้อง</v>
      </c>
      <c r="Q38" s="149" t="str">
        <f t="shared" si="3"/>
        <v>ข้อมูลไม่ถูกต้อง</v>
      </c>
      <c r="R38" s="149" t="str">
        <f t="shared" si="4"/>
        <v>ข้อมูลไม่ถูกต้อง</v>
      </c>
      <c r="S38" s="149" t="str">
        <f>IF(ISNUMBER(R38),
IF(H$2=ตัวเลือก!A$30,"ยังไม่บันทึกข้อมูล",R38*0.27),"ข้อมูลไม่ถูกต้อง")</f>
        <v>ข้อมูลไม่ถูกต้อง</v>
      </c>
      <c r="T38" s="149" t="str">
        <f t="shared" si="5"/>
        <v>ข้อมูลไม่ถูกต้อง</v>
      </c>
      <c r="U38" s="149" t="str">
        <f>IF(ISNUMBER(R38),
IF(H$2=ตัวเลือก!A$30,"ยังไม่บันทึกข้อมูล",R38*0.47),"ข้อมูลไม่ถูกต้อง")</f>
        <v>ข้อมูลไม่ถูกต้อง</v>
      </c>
      <c r="V38" s="149" t="str">
        <f>IF(ISNUMBER(S38),
IF(H$2=ตัวเลือก!A$30,"ยังไม่บันทึกข้อมูล",S38*0.47),"ข้อมูลไม่ถูกต้อง")</f>
        <v>ข้อมูลไม่ถูกต้อง</v>
      </c>
      <c r="W38" s="149" t="str">
        <f t="shared" si="6"/>
        <v>ข้อมูลไม่ถูกต้อง</v>
      </c>
      <c r="X38" s="148" t="str">
        <f t="shared" si="7"/>
        <v>ข้อมูลไม่ถูกต้อง</v>
      </c>
      <c r="Y38" s="38"/>
      <c r="Z38" s="38"/>
      <c r="AA38" s="38"/>
    </row>
    <row r="39" spans="1:27" x14ac:dyDescent="0.45">
      <c r="A39" s="38">
        <v>34</v>
      </c>
      <c r="B39" s="38">
        <v>1</v>
      </c>
      <c r="C39" s="38"/>
      <c r="D39" s="38"/>
      <c r="E39" s="38"/>
      <c r="F39" s="152"/>
      <c r="G39" s="152"/>
      <c r="H39" s="150"/>
      <c r="I39" s="38"/>
      <c r="J39" s="273" t="str">
        <f t="shared" si="0"/>
        <v>รอข้อมูลคอลัมน์ H</v>
      </c>
      <c r="K39" s="150"/>
      <c r="L39" s="150"/>
      <c r="M39" s="150"/>
      <c r="N39" s="149" t="str" cm="1">
        <f t="array" ref="N39">IF(AND(K39:M39=""),"ยังไม่บันทึกข้อมูล",
IF(M39&lt;&gt;"",
IF(M39&gt;=1.3,M39,"เป็นไม้พุ่ม"),
IF(K39+L39&gt;=1.3,K39+L39,"เป็นไม้พุ่ม")))</f>
        <v>ยังไม่บันทึกข้อมูล</v>
      </c>
      <c r="O39" s="149" t="str">
        <f t="shared" si="1"/>
        <v>ข้อมูลไม่ถูกต้อง</v>
      </c>
      <c r="P39" s="149" t="str">
        <f t="shared" si="2"/>
        <v>ข้อมูลไม่ถูกต้อง</v>
      </c>
      <c r="Q39" s="149" t="str">
        <f t="shared" si="3"/>
        <v>ข้อมูลไม่ถูกต้อง</v>
      </c>
      <c r="R39" s="149" t="str">
        <f t="shared" si="4"/>
        <v>ข้อมูลไม่ถูกต้อง</v>
      </c>
      <c r="S39" s="149" t="str">
        <f>IF(ISNUMBER(R39),
IF(H$2=ตัวเลือก!A$30,"ยังไม่บันทึกข้อมูล",R39*0.27),"ข้อมูลไม่ถูกต้อง")</f>
        <v>ข้อมูลไม่ถูกต้อง</v>
      </c>
      <c r="T39" s="149" t="str">
        <f t="shared" si="5"/>
        <v>ข้อมูลไม่ถูกต้อง</v>
      </c>
      <c r="U39" s="149" t="str">
        <f>IF(ISNUMBER(R39),
IF(H$2=ตัวเลือก!A$30,"ยังไม่บันทึกข้อมูล",R39*0.47),"ข้อมูลไม่ถูกต้อง")</f>
        <v>ข้อมูลไม่ถูกต้อง</v>
      </c>
      <c r="V39" s="149" t="str">
        <f>IF(ISNUMBER(S39),
IF(H$2=ตัวเลือก!A$30,"ยังไม่บันทึกข้อมูล",S39*0.47),"ข้อมูลไม่ถูกต้อง")</f>
        <v>ข้อมูลไม่ถูกต้อง</v>
      </c>
      <c r="W39" s="149" t="str">
        <f t="shared" si="6"/>
        <v>ข้อมูลไม่ถูกต้อง</v>
      </c>
      <c r="X39" s="148" t="str">
        <f t="shared" si="7"/>
        <v>ข้อมูลไม่ถูกต้อง</v>
      </c>
      <c r="Y39" s="38"/>
      <c r="Z39" s="38"/>
      <c r="AA39" s="38"/>
    </row>
    <row r="40" spans="1:27" x14ac:dyDescent="0.45">
      <c r="A40" s="38">
        <v>35</v>
      </c>
      <c r="B40" s="38">
        <v>1</v>
      </c>
      <c r="C40" s="38"/>
      <c r="D40" s="38"/>
      <c r="E40" s="38"/>
      <c r="F40" s="152"/>
      <c r="G40" s="152"/>
      <c r="H40" s="150"/>
      <c r="I40" s="38"/>
      <c r="J40" s="273" t="str">
        <f t="shared" si="0"/>
        <v>รอข้อมูลคอลัมน์ H</v>
      </c>
      <c r="K40" s="150"/>
      <c r="L40" s="150"/>
      <c r="M40" s="150"/>
      <c r="N40" s="149" t="str" cm="1">
        <f t="array" ref="N40">IF(AND(K40:M40=""),"ยังไม่บันทึกข้อมูล",
IF(M40&lt;&gt;"",
IF(M40&gt;=1.3,M40,"เป็นไม้พุ่ม"),
IF(K40+L40&gt;=1.3,K40+L40,"เป็นไม้พุ่ม")))</f>
        <v>ยังไม่บันทึกข้อมูล</v>
      </c>
      <c r="O40" s="149" t="str">
        <f t="shared" si="1"/>
        <v>ข้อมูลไม่ถูกต้อง</v>
      </c>
      <c r="P40" s="149" t="str">
        <f t="shared" si="2"/>
        <v>ข้อมูลไม่ถูกต้อง</v>
      </c>
      <c r="Q40" s="149" t="str">
        <f t="shared" si="3"/>
        <v>ข้อมูลไม่ถูกต้อง</v>
      </c>
      <c r="R40" s="149" t="str">
        <f t="shared" si="4"/>
        <v>ข้อมูลไม่ถูกต้อง</v>
      </c>
      <c r="S40" s="149" t="str">
        <f>IF(ISNUMBER(R40),
IF(H$2=ตัวเลือก!A$30,"ยังไม่บันทึกข้อมูล",R40*0.27),"ข้อมูลไม่ถูกต้อง")</f>
        <v>ข้อมูลไม่ถูกต้อง</v>
      </c>
      <c r="T40" s="149" t="str">
        <f t="shared" si="5"/>
        <v>ข้อมูลไม่ถูกต้อง</v>
      </c>
      <c r="U40" s="149" t="str">
        <f>IF(ISNUMBER(R40),
IF(H$2=ตัวเลือก!A$30,"ยังไม่บันทึกข้อมูล",R40*0.47),"ข้อมูลไม่ถูกต้อง")</f>
        <v>ข้อมูลไม่ถูกต้อง</v>
      </c>
      <c r="V40" s="149" t="str">
        <f>IF(ISNUMBER(S40),
IF(H$2=ตัวเลือก!A$30,"ยังไม่บันทึกข้อมูล",S40*0.47),"ข้อมูลไม่ถูกต้อง")</f>
        <v>ข้อมูลไม่ถูกต้อง</v>
      </c>
      <c r="W40" s="149" t="str">
        <f t="shared" si="6"/>
        <v>ข้อมูลไม่ถูกต้อง</v>
      </c>
      <c r="X40" s="148" t="str">
        <f t="shared" si="7"/>
        <v>ข้อมูลไม่ถูกต้อง</v>
      </c>
      <c r="Y40" s="38"/>
      <c r="Z40" s="38"/>
      <c r="AA40" s="38"/>
    </row>
    <row r="41" spans="1:27" x14ac:dyDescent="0.45">
      <c r="A41" s="38">
        <v>36</v>
      </c>
      <c r="B41" s="38">
        <v>1</v>
      </c>
      <c r="C41" s="38"/>
      <c r="D41" s="38"/>
      <c r="E41" s="38"/>
      <c r="F41" s="152"/>
      <c r="G41" s="152"/>
      <c r="H41" s="150"/>
      <c r="I41" s="38"/>
      <c r="J41" s="273" t="str">
        <f t="shared" si="0"/>
        <v>รอข้อมูลคอลัมน์ H</v>
      </c>
      <c r="K41" s="150"/>
      <c r="L41" s="150"/>
      <c r="M41" s="150"/>
      <c r="N41" s="149" t="str" cm="1">
        <f t="array" ref="N41">IF(AND(K41:M41=""),"ยังไม่บันทึกข้อมูล",
IF(M41&lt;&gt;"",
IF(M41&gt;=1.3,M41,"เป็นไม้พุ่ม"),
IF(K41+L41&gt;=1.3,K41+L41,"เป็นไม้พุ่ม")))</f>
        <v>ยังไม่บันทึกข้อมูล</v>
      </c>
      <c r="O41" s="149" t="str">
        <f t="shared" si="1"/>
        <v>ข้อมูลไม่ถูกต้อง</v>
      </c>
      <c r="P41" s="149" t="str">
        <f t="shared" si="2"/>
        <v>ข้อมูลไม่ถูกต้อง</v>
      </c>
      <c r="Q41" s="149" t="str">
        <f t="shared" si="3"/>
        <v>ข้อมูลไม่ถูกต้อง</v>
      </c>
      <c r="R41" s="149" t="str">
        <f t="shared" si="4"/>
        <v>ข้อมูลไม่ถูกต้อง</v>
      </c>
      <c r="S41" s="149" t="str">
        <f>IF(ISNUMBER(R41),
IF(H$2=ตัวเลือก!A$30,"ยังไม่บันทึกข้อมูล",R41*0.27),"ข้อมูลไม่ถูกต้อง")</f>
        <v>ข้อมูลไม่ถูกต้อง</v>
      </c>
      <c r="T41" s="149" t="str">
        <f t="shared" si="5"/>
        <v>ข้อมูลไม่ถูกต้อง</v>
      </c>
      <c r="U41" s="149" t="str">
        <f>IF(ISNUMBER(R41),
IF(H$2=ตัวเลือก!A$30,"ยังไม่บันทึกข้อมูล",R41*0.47),"ข้อมูลไม่ถูกต้อง")</f>
        <v>ข้อมูลไม่ถูกต้อง</v>
      </c>
      <c r="V41" s="149" t="str">
        <f>IF(ISNUMBER(S41),
IF(H$2=ตัวเลือก!A$30,"ยังไม่บันทึกข้อมูล",S41*0.47),"ข้อมูลไม่ถูกต้อง")</f>
        <v>ข้อมูลไม่ถูกต้อง</v>
      </c>
      <c r="W41" s="149" t="str">
        <f t="shared" si="6"/>
        <v>ข้อมูลไม่ถูกต้อง</v>
      </c>
      <c r="X41" s="148" t="str">
        <f t="shared" si="7"/>
        <v>ข้อมูลไม่ถูกต้อง</v>
      </c>
      <c r="Y41" s="38"/>
      <c r="Z41" s="38"/>
      <c r="AA41" s="38"/>
    </row>
    <row r="42" spans="1:27" x14ac:dyDescent="0.45">
      <c r="A42" s="38">
        <v>37</v>
      </c>
      <c r="B42" s="38">
        <v>1</v>
      </c>
      <c r="C42" s="38"/>
      <c r="D42" s="38"/>
      <c r="E42" s="38"/>
      <c r="F42" s="152"/>
      <c r="G42" s="152"/>
      <c r="H42" s="150"/>
      <c r="I42" s="38"/>
      <c r="J42" s="273" t="str">
        <f t="shared" si="0"/>
        <v>รอข้อมูลคอลัมน์ H</v>
      </c>
      <c r="K42" s="150"/>
      <c r="L42" s="150"/>
      <c r="M42" s="150"/>
      <c r="N42" s="149" t="str" cm="1">
        <f t="array" ref="N42">IF(AND(K42:M42=""),"ยังไม่บันทึกข้อมูล",
IF(M42&lt;&gt;"",
IF(M42&gt;=1.3,M42,"เป็นไม้พุ่ม"),
IF(K42+L42&gt;=1.3,K42+L42,"เป็นไม้พุ่ม")))</f>
        <v>ยังไม่บันทึกข้อมูล</v>
      </c>
      <c r="O42" s="149" t="str">
        <f t="shared" si="1"/>
        <v>ข้อมูลไม่ถูกต้อง</v>
      </c>
      <c r="P42" s="149" t="str">
        <f t="shared" si="2"/>
        <v>ข้อมูลไม่ถูกต้อง</v>
      </c>
      <c r="Q42" s="149" t="str">
        <f t="shared" si="3"/>
        <v>ข้อมูลไม่ถูกต้อง</v>
      </c>
      <c r="R42" s="149" t="str">
        <f t="shared" si="4"/>
        <v>ข้อมูลไม่ถูกต้อง</v>
      </c>
      <c r="S42" s="149" t="str">
        <f>IF(ISNUMBER(R42),
IF(H$2=ตัวเลือก!A$30,"ยังไม่บันทึกข้อมูล",R42*0.27),"ข้อมูลไม่ถูกต้อง")</f>
        <v>ข้อมูลไม่ถูกต้อง</v>
      </c>
      <c r="T42" s="149" t="str">
        <f t="shared" si="5"/>
        <v>ข้อมูลไม่ถูกต้อง</v>
      </c>
      <c r="U42" s="149" t="str">
        <f>IF(ISNUMBER(R42),
IF(H$2=ตัวเลือก!A$30,"ยังไม่บันทึกข้อมูล",R42*0.47),"ข้อมูลไม่ถูกต้อง")</f>
        <v>ข้อมูลไม่ถูกต้อง</v>
      </c>
      <c r="V42" s="149" t="str">
        <f>IF(ISNUMBER(S42),
IF(H$2=ตัวเลือก!A$30,"ยังไม่บันทึกข้อมูล",S42*0.47),"ข้อมูลไม่ถูกต้อง")</f>
        <v>ข้อมูลไม่ถูกต้อง</v>
      </c>
      <c r="W42" s="149" t="str">
        <f t="shared" si="6"/>
        <v>ข้อมูลไม่ถูกต้อง</v>
      </c>
      <c r="X42" s="148" t="str">
        <f t="shared" si="7"/>
        <v>ข้อมูลไม่ถูกต้อง</v>
      </c>
      <c r="Y42" s="38"/>
      <c r="Z42" s="38"/>
      <c r="AA42" s="38"/>
    </row>
    <row r="43" spans="1:27" x14ac:dyDescent="0.45">
      <c r="A43" s="38">
        <v>38</v>
      </c>
      <c r="B43" s="38">
        <v>1</v>
      </c>
      <c r="C43" s="38"/>
      <c r="D43" s="38"/>
      <c r="E43" s="38"/>
      <c r="F43" s="152"/>
      <c r="G43" s="152"/>
      <c r="H43" s="150"/>
      <c r="I43" s="38"/>
      <c r="J43" s="273" t="str">
        <f t="shared" si="0"/>
        <v>รอข้อมูลคอลัมน์ H</v>
      </c>
      <c r="K43" s="150"/>
      <c r="L43" s="150"/>
      <c r="M43" s="150"/>
      <c r="N43" s="149" t="str" cm="1">
        <f t="array" ref="N43">IF(AND(K43:M43=""),"ยังไม่บันทึกข้อมูล",
IF(M43&lt;&gt;"",
IF(M43&gt;=1.3,M43,"เป็นไม้พุ่ม"),
IF(K43+L43&gt;=1.3,K43+L43,"เป็นไม้พุ่ม")))</f>
        <v>ยังไม่บันทึกข้อมูล</v>
      </c>
      <c r="O43" s="149" t="str">
        <f t="shared" si="1"/>
        <v>ข้อมูลไม่ถูกต้อง</v>
      </c>
      <c r="P43" s="149" t="str">
        <f t="shared" si="2"/>
        <v>ข้อมูลไม่ถูกต้อง</v>
      </c>
      <c r="Q43" s="149" t="str">
        <f t="shared" si="3"/>
        <v>ข้อมูลไม่ถูกต้อง</v>
      </c>
      <c r="R43" s="149" t="str">
        <f t="shared" si="4"/>
        <v>ข้อมูลไม่ถูกต้อง</v>
      </c>
      <c r="S43" s="149" t="str">
        <f>IF(ISNUMBER(R43),
IF(H$2=ตัวเลือก!A$30,"ยังไม่บันทึกข้อมูล",R43*0.27),"ข้อมูลไม่ถูกต้อง")</f>
        <v>ข้อมูลไม่ถูกต้อง</v>
      </c>
      <c r="T43" s="149" t="str">
        <f t="shared" si="5"/>
        <v>ข้อมูลไม่ถูกต้อง</v>
      </c>
      <c r="U43" s="149" t="str">
        <f>IF(ISNUMBER(R43),
IF(H$2=ตัวเลือก!A$30,"ยังไม่บันทึกข้อมูล",R43*0.47),"ข้อมูลไม่ถูกต้อง")</f>
        <v>ข้อมูลไม่ถูกต้อง</v>
      </c>
      <c r="V43" s="149" t="str">
        <f>IF(ISNUMBER(S43),
IF(H$2=ตัวเลือก!A$30,"ยังไม่บันทึกข้อมูล",S43*0.47),"ข้อมูลไม่ถูกต้อง")</f>
        <v>ข้อมูลไม่ถูกต้อง</v>
      </c>
      <c r="W43" s="149" t="str">
        <f t="shared" si="6"/>
        <v>ข้อมูลไม่ถูกต้อง</v>
      </c>
      <c r="X43" s="148" t="str">
        <f t="shared" si="7"/>
        <v>ข้อมูลไม่ถูกต้อง</v>
      </c>
      <c r="Y43" s="38"/>
      <c r="Z43" s="38"/>
      <c r="AA43" s="38"/>
    </row>
    <row r="44" spans="1:27" x14ac:dyDescent="0.45">
      <c r="A44" s="38">
        <v>39</v>
      </c>
      <c r="B44" s="38">
        <v>1</v>
      </c>
      <c r="C44" s="38"/>
      <c r="D44" s="38"/>
      <c r="E44" s="38"/>
      <c r="F44" s="152"/>
      <c r="G44" s="152"/>
      <c r="H44" s="150"/>
      <c r="I44" s="38"/>
      <c r="J44" s="273" t="str">
        <f t="shared" si="0"/>
        <v>รอข้อมูลคอลัมน์ H</v>
      </c>
      <c r="K44" s="150"/>
      <c r="L44" s="150"/>
      <c r="M44" s="150"/>
      <c r="N44" s="149" t="str" cm="1">
        <f t="array" ref="N44">IF(AND(K44:M44=""),"ยังไม่บันทึกข้อมูล",
IF(M44&lt;&gt;"",
IF(M44&gt;=1.3,M44,"เป็นไม้พุ่ม"),
IF(K44+L44&gt;=1.3,K44+L44,"เป็นไม้พุ่ม")))</f>
        <v>ยังไม่บันทึกข้อมูล</v>
      </c>
      <c r="O44" s="149" t="str">
        <f t="shared" si="1"/>
        <v>ข้อมูลไม่ถูกต้อง</v>
      </c>
      <c r="P44" s="149" t="str">
        <f t="shared" si="2"/>
        <v>ข้อมูลไม่ถูกต้อง</v>
      </c>
      <c r="Q44" s="149" t="str">
        <f t="shared" si="3"/>
        <v>ข้อมูลไม่ถูกต้อง</v>
      </c>
      <c r="R44" s="149" t="str">
        <f t="shared" si="4"/>
        <v>ข้อมูลไม่ถูกต้อง</v>
      </c>
      <c r="S44" s="149" t="str">
        <f>IF(ISNUMBER(R44),
IF(H$2=ตัวเลือก!A$30,"ยังไม่บันทึกข้อมูล",R44*0.27),"ข้อมูลไม่ถูกต้อง")</f>
        <v>ข้อมูลไม่ถูกต้อง</v>
      </c>
      <c r="T44" s="149" t="str">
        <f t="shared" si="5"/>
        <v>ข้อมูลไม่ถูกต้อง</v>
      </c>
      <c r="U44" s="149" t="str">
        <f>IF(ISNUMBER(R44),
IF(H$2=ตัวเลือก!A$30,"ยังไม่บันทึกข้อมูล",R44*0.47),"ข้อมูลไม่ถูกต้อง")</f>
        <v>ข้อมูลไม่ถูกต้อง</v>
      </c>
      <c r="V44" s="149" t="str">
        <f>IF(ISNUMBER(S44),
IF(H$2=ตัวเลือก!A$30,"ยังไม่บันทึกข้อมูล",S44*0.47),"ข้อมูลไม่ถูกต้อง")</f>
        <v>ข้อมูลไม่ถูกต้อง</v>
      </c>
      <c r="W44" s="149" t="str">
        <f t="shared" si="6"/>
        <v>ข้อมูลไม่ถูกต้อง</v>
      </c>
      <c r="X44" s="148" t="str">
        <f t="shared" si="7"/>
        <v>ข้อมูลไม่ถูกต้อง</v>
      </c>
      <c r="Y44" s="38"/>
      <c r="Z44" s="38"/>
      <c r="AA44" s="38"/>
    </row>
    <row r="45" spans="1:27" x14ac:dyDescent="0.45">
      <c r="A45" s="38">
        <v>40</v>
      </c>
      <c r="B45" s="38">
        <v>1</v>
      </c>
      <c r="C45" s="38"/>
      <c r="D45" s="38"/>
      <c r="E45" s="38"/>
      <c r="F45" s="152"/>
      <c r="G45" s="152"/>
      <c r="H45" s="150"/>
      <c r="I45" s="38"/>
      <c r="J45" s="273" t="str">
        <f t="shared" si="0"/>
        <v>รอข้อมูลคอลัมน์ H</v>
      </c>
      <c r="K45" s="150"/>
      <c r="L45" s="150"/>
      <c r="M45" s="150"/>
      <c r="N45" s="149" t="str" cm="1">
        <f t="array" ref="N45">IF(AND(K45:M45=""),"ยังไม่บันทึกข้อมูล",
IF(M45&lt;&gt;"",
IF(M45&gt;=1.3,M45,"เป็นไม้พุ่ม"),
IF(K45+L45&gt;=1.3,K45+L45,"เป็นไม้พุ่ม")))</f>
        <v>ยังไม่บันทึกข้อมูล</v>
      </c>
      <c r="O45" s="149" t="str">
        <f t="shared" si="1"/>
        <v>ข้อมูลไม่ถูกต้อง</v>
      </c>
      <c r="P45" s="149" t="str">
        <f t="shared" si="2"/>
        <v>ข้อมูลไม่ถูกต้อง</v>
      </c>
      <c r="Q45" s="149" t="str">
        <f t="shared" si="3"/>
        <v>ข้อมูลไม่ถูกต้อง</v>
      </c>
      <c r="R45" s="149" t="str">
        <f t="shared" si="4"/>
        <v>ข้อมูลไม่ถูกต้อง</v>
      </c>
      <c r="S45" s="149" t="str">
        <f>IF(ISNUMBER(R45),
IF(H$2=ตัวเลือก!A$30,"ยังไม่บันทึกข้อมูล",R45*0.27),"ข้อมูลไม่ถูกต้อง")</f>
        <v>ข้อมูลไม่ถูกต้อง</v>
      </c>
      <c r="T45" s="149" t="str">
        <f t="shared" si="5"/>
        <v>ข้อมูลไม่ถูกต้อง</v>
      </c>
      <c r="U45" s="149" t="str">
        <f>IF(ISNUMBER(R45),
IF(H$2=ตัวเลือก!A$30,"ยังไม่บันทึกข้อมูล",R45*0.47),"ข้อมูลไม่ถูกต้อง")</f>
        <v>ข้อมูลไม่ถูกต้อง</v>
      </c>
      <c r="V45" s="149" t="str">
        <f>IF(ISNUMBER(S45),
IF(H$2=ตัวเลือก!A$30,"ยังไม่บันทึกข้อมูล",S45*0.47),"ข้อมูลไม่ถูกต้อง")</f>
        <v>ข้อมูลไม่ถูกต้อง</v>
      </c>
      <c r="W45" s="149" t="str">
        <f t="shared" si="6"/>
        <v>ข้อมูลไม่ถูกต้อง</v>
      </c>
      <c r="X45" s="148" t="str">
        <f t="shared" si="7"/>
        <v>ข้อมูลไม่ถูกต้อง</v>
      </c>
      <c r="Y45" s="38"/>
      <c r="Z45" s="38"/>
      <c r="AA45" s="38"/>
    </row>
    <row r="46" spans="1:27" x14ac:dyDescent="0.45">
      <c r="A46" s="38">
        <v>41</v>
      </c>
      <c r="B46" s="38"/>
      <c r="C46" s="38"/>
      <c r="D46" s="38"/>
      <c r="E46" s="38"/>
      <c r="F46" s="152"/>
      <c r="G46" s="152"/>
      <c r="H46" s="150"/>
      <c r="I46" s="38"/>
      <c r="J46" s="273" t="str">
        <f t="shared" si="0"/>
        <v>รอข้อมูลคอลัมน์ H</v>
      </c>
      <c r="K46" s="150"/>
      <c r="L46" s="150"/>
      <c r="M46" s="150"/>
      <c r="N46" s="149" t="str" cm="1">
        <f t="array" ref="N46">IF(AND(K46:M46=""),"ยังไม่บันทึกข้อมูล",
IF(M46&lt;&gt;"",
IF(M46&gt;=1.3,M46,"เป็นไม้พุ่ม"),
IF(K46+L46&gt;=1.3,K46+L46,"เป็นไม้พุ่ม")))</f>
        <v>ยังไม่บันทึกข้อมูล</v>
      </c>
      <c r="O46" s="149" t="str">
        <f t="shared" si="1"/>
        <v>ข้อมูลไม่ถูกต้อง</v>
      </c>
      <c r="P46" s="149" t="str">
        <f t="shared" si="2"/>
        <v>ข้อมูลไม่ถูกต้อง</v>
      </c>
      <c r="Q46" s="149" t="str">
        <f t="shared" si="3"/>
        <v>ข้อมูลไม่ถูกต้อง</v>
      </c>
      <c r="R46" s="149" t="str">
        <f t="shared" si="4"/>
        <v>ข้อมูลไม่ถูกต้อง</v>
      </c>
      <c r="S46" s="149" t="str">
        <f>IF(ISNUMBER(R46),
IF(H$2=ตัวเลือก!A$30,"ยังไม่บันทึกข้อมูล",R46*0.27),"ข้อมูลไม่ถูกต้อง")</f>
        <v>ข้อมูลไม่ถูกต้อง</v>
      </c>
      <c r="T46" s="149" t="str">
        <f t="shared" si="5"/>
        <v>ข้อมูลไม่ถูกต้อง</v>
      </c>
      <c r="U46" s="149" t="str">
        <f>IF(ISNUMBER(R46),
IF(H$2=ตัวเลือก!A$30,"ยังไม่บันทึกข้อมูล",R46*0.47),"ข้อมูลไม่ถูกต้อง")</f>
        <v>ข้อมูลไม่ถูกต้อง</v>
      </c>
      <c r="V46" s="149" t="str">
        <f>IF(ISNUMBER(S46),
IF(H$2=ตัวเลือก!A$30,"ยังไม่บันทึกข้อมูล",S46*0.47),"ข้อมูลไม่ถูกต้อง")</f>
        <v>ข้อมูลไม่ถูกต้อง</v>
      </c>
      <c r="W46" s="149" t="str">
        <f t="shared" si="6"/>
        <v>ข้อมูลไม่ถูกต้อง</v>
      </c>
      <c r="X46" s="148" t="str">
        <f t="shared" si="7"/>
        <v>ข้อมูลไม่ถูกต้อง</v>
      </c>
      <c r="Y46" s="38"/>
      <c r="Z46" s="38"/>
      <c r="AA46" s="38"/>
    </row>
    <row r="47" spans="1:27" x14ac:dyDescent="0.45">
      <c r="A47" s="38">
        <v>42</v>
      </c>
      <c r="B47" s="38"/>
      <c r="C47" s="38"/>
      <c r="D47" s="38"/>
      <c r="E47" s="38"/>
      <c r="F47" s="152"/>
      <c r="G47" s="152"/>
      <c r="H47" s="150"/>
      <c r="I47" s="38"/>
      <c r="J47" s="273" t="str">
        <f t="shared" si="0"/>
        <v>รอข้อมูลคอลัมน์ H</v>
      </c>
      <c r="K47" s="150"/>
      <c r="L47" s="150"/>
      <c r="M47" s="150"/>
      <c r="N47" s="149" t="str" cm="1">
        <f t="array" ref="N47">IF(AND(K47:M47=""),"ยังไม่บันทึกข้อมูล",
IF(M47&lt;&gt;"",
IF(M47&gt;=1.3,M47,"เป็นไม้พุ่ม"),
IF(K47+L47&gt;=1.3,K47+L47,"เป็นไม้พุ่ม")))</f>
        <v>ยังไม่บันทึกข้อมูล</v>
      </c>
      <c r="O47" s="149" t="str">
        <f t="shared" si="1"/>
        <v>ข้อมูลไม่ถูกต้อง</v>
      </c>
      <c r="P47" s="149" t="str">
        <f t="shared" si="2"/>
        <v>ข้อมูลไม่ถูกต้อง</v>
      </c>
      <c r="Q47" s="149" t="str">
        <f t="shared" si="3"/>
        <v>ข้อมูลไม่ถูกต้อง</v>
      </c>
      <c r="R47" s="149" t="str">
        <f t="shared" si="4"/>
        <v>ข้อมูลไม่ถูกต้อง</v>
      </c>
      <c r="S47" s="149" t="str">
        <f>IF(ISNUMBER(R47),
IF(H$2=ตัวเลือก!A$30,"ยังไม่บันทึกข้อมูล",R47*0.27),"ข้อมูลไม่ถูกต้อง")</f>
        <v>ข้อมูลไม่ถูกต้อง</v>
      </c>
      <c r="T47" s="149" t="str">
        <f t="shared" si="5"/>
        <v>ข้อมูลไม่ถูกต้อง</v>
      </c>
      <c r="U47" s="149" t="str">
        <f>IF(ISNUMBER(R47),
IF(H$2=ตัวเลือก!A$30,"ยังไม่บันทึกข้อมูล",R47*0.47),"ข้อมูลไม่ถูกต้อง")</f>
        <v>ข้อมูลไม่ถูกต้อง</v>
      </c>
      <c r="V47" s="149" t="str">
        <f>IF(ISNUMBER(S47),
IF(H$2=ตัวเลือก!A$30,"ยังไม่บันทึกข้อมูล",S47*0.47),"ข้อมูลไม่ถูกต้อง")</f>
        <v>ข้อมูลไม่ถูกต้อง</v>
      </c>
      <c r="W47" s="149" t="str">
        <f t="shared" si="6"/>
        <v>ข้อมูลไม่ถูกต้อง</v>
      </c>
      <c r="X47" s="148" t="str">
        <f t="shared" si="7"/>
        <v>ข้อมูลไม่ถูกต้อง</v>
      </c>
      <c r="Y47" s="38"/>
      <c r="Z47" s="38"/>
      <c r="AA47" s="38"/>
    </row>
    <row r="48" spans="1:27" x14ac:dyDescent="0.45">
      <c r="A48" s="38">
        <v>43</v>
      </c>
      <c r="B48" s="38"/>
      <c r="C48" s="38"/>
      <c r="D48" s="38"/>
      <c r="E48" s="38"/>
      <c r="F48" s="152"/>
      <c r="G48" s="152"/>
      <c r="H48" s="150"/>
      <c r="I48" s="38"/>
      <c r="J48" s="273" t="str">
        <f t="shared" si="0"/>
        <v>รอข้อมูลคอลัมน์ H</v>
      </c>
      <c r="K48" s="150"/>
      <c r="L48" s="150"/>
      <c r="M48" s="150"/>
      <c r="N48" s="149" t="str" cm="1">
        <f t="array" ref="N48">IF(AND(K48:M48=""),"ยังไม่บันทึกข้อมูล",
IF(M48&lt;&gt;"",
IF(M48&gt;=1.3,M48,"เป็นไม้พุ่ม"),
IF(K48+L48&gt;=1.3,K48+L48,"เป็นไม้พุ่ม")))</f>
        <v>ยังไม่บันทึกข้อมูล</v>
      </c>
      <c r="O48" s="149" t="str">
        <f t="shared" si="1"/>
        <v>ข้อมูลไม่ถูกต้อง</v>
      </c>
      <c r="P48" s="149" t="str">
        <f t="shared" si="2"/>
        <v>ข้อมูลไม่ถูกต้อง</v>
      </c>
      <c r="Q48" s="149" t="str">
        <f t="shared" si="3"/>
        <v>ข้อมูลไม่ถูกต้อง</v>
      </c>
      <c r="R48" s="149" t="str">
        <f t="shared" si="4"/>
        <v>ข้อมูลไม่ถูกต้อง</v>
      </c>
      <c r="S48" s="149" t="str">
        <f>IF(ISNUMBER(R48),
IF(H$2=ตัวเลือก!A$30,"ยังไม่บันทึกข้อมูล",R48*0.27),"ข้อมูลไม่ถูกต้อง")</f>
        <v>ข้อมูลไม่ถูกต้อง</v>
      </c>
      <c r="T48" s="149" t="str">
        <f t="shared" si="5"/>
        <v>ข้อมูลไม่ถูกต้อง</v>
      </c>
      <c r="U48" s="149" t="str">
        <f>IF(ISNUMBER(R48),
IF(H$2=ตัวเลือก!A$30,"ยังไม่บันทึกข้อมูล",R48*0.47),"ข้อมูลไม่ถูกต้อง")</f>
        <v>ข้อมูลไม่ถูกต้อง</v>
      </c>
      <c r="V48" s="149" t="str">
        <f>IF(ISNUMBER(S48),
IF(H$2=ตัวเลือก!A$30,"ยังไม่บันทึกข้อมูล",S48*0.47),"ข้อมูลไม่ถูกต้อง")</f>
        <v>ข้อมูลไม่ถูกต้อง</v>
      </c>
      <c r="W48" s="149" t="str">
        <f t="shared" si="6"/>
        <v>ข้อมูลไม่ถูกต้อง</v>
      </c>
      <c r="X48" s="148" t="str">
        <f t="shared" si="7"/>
        <v>ข้อมูลไม่ถูกต้อง</v>
      </c>
      <c r="Y48" s="38"/>
      <c r="Z48" s="38"/>
      <c r="AA48" s="38"/>
    </row>
    <row r="49" spans="1:27" x14ac:dyDescent="0.45">
      <c r="A49" s="38">
        <v>44</v>
      </c>
      <c r="B49" s="38"/>
      <c r="C49" s="38"/>
      <c r="D49" s="38"/>
      <c r="E49" s="38"/>
      <c r="F49" s="152"/>
      <c r="G49" s="152"/>
      <c r="H49" s="150"/>
      <c r="I49" s="38"/>
      <c r="J49" s="273" t="str">
        <f t="shared" si="0"/>
        <v>รอข้อมูลคอลัมน์ H</v>
      </c>
      <c r="K49" s="150"/>
      <c r="L49" s="150"/>
      <c r="M49" s="150"/>
      <c r="N49" s="149" t="str" cm="1">
        <f t="array" ref="N49">IF(AND(K49:M49=""),"ยังไม่บันทึกข้อมูล",
IF(M49&lt;&gt;"",
IF(M49&gt;=1.3,M49,"เป็นไม้พุ่ม"),
IF(K49+L49&gt;=1.3,K49+L49,"เป็นไม้พุ่ม")))</f>
        <v>ยังไม่บันทึกข้อมูล</v>
      </c>
      <c r="O49" s="149" t="str">
        <f t="shared" si="1"/>
        <v>ข้อมูลไม่ถูกต้อง</v>
      </c>
      <c r="P49" s="149" t="str">
        <f t="shared" si="2"/>
        <v>ข้อมูลไม่ถูกต้อง</v>
      </c>
      <c r="Q49" s="149" t="str">
        <f t="shared" si="3"/>
        <v>ข้อมูลไม่ถูกต้อง</v>
      </c>
      <c r="R49" s="149" t="str">
        <f t="shared" si="4"/>
        <v>ข้อมูลไม่ถูกต้อง</v>
      </c>
      <c r="S49" s="149" t="str">
        <f>IF(ISNUMBER(R49),
IF(H$2=ตัวเลือก!A$30,"ยังไม่บันทึกข้อมูล",R49*0.27),"ข้อมูลไม่ถูกต้อง")</f>
        <v>ข้อมูลไม่ถูกต้อง</v>
      </c>
      <c r="T49" s="149" t="str">
        <f t="shared" si="5"/>
        <v>ข้อมูลไม่ถูกต้อง</v>
      </c>
      <c r="U49" s="149" t="str">
        <f>IF(ISNUMBER(R49),
IF(H$2=ตัวเลือก!A$30,"ยังไม่บันทึกข้อมูล",R49*0.47),"ข้อมูลไม่ถูกต้อง")</f>
        <v>ข้อมูลไม่ถูกต้อง</v>
      </c>
      <c r="V49" s="149" t="str">
        <f>IF(ISNUMBER(S49),
IF(H$2=ตัวเลือก!A$30,"ยังไม่บันทึกข้อมูล",S49*0.47),"ข้อมูลไม่ถูกต้อง")</f>
        <v>ข้อมูลไม่ถูกต้อง</v>
      </c>
      <c r="W49" s="149" t="str">
        <f t="shared" si="6"/>
        <v>ข้อมูลไม่ถูกต้อง</v>
      </c>
      <c r="X49" s="148" t="str">
        <f t="shared" si="7"/>
        <v>ข้อมูลไม่ถูกต้อง</v>
      </c>
      <c r="Y49" s="38"/>
      <c r="Z49" s="38"/>
      <c r="AA49" s="38"/>
    </row>
    <row r="50" spans="1:27" x14ac:dyDescent="0.45">
      <c r="A50" s="38">
        <v>45</v>
      </c>
      <c r="B50" s="38"/>
      <c r="C50" s="38"/>
      <c r="D50" s="38"/>
      <c r="E50" s="38"/>
      <c r="F50" s="152"/>
      <c r="G50" s="152"/>
      <c r="H50" s="150"/>
      <c r="I50" s="38"/>
      <c r="J50" s="273" t="str">
        <f t="shared" si="0"/>
        <v>รอข้อมูลคอลัมน์ H</v>
      </c>
      <c r="K50" s="150"/>
      <c r="L50" s="150"/>
      <c r="M50" s="150"/>
      <c r="N50" s="149" t="str" cm="1">
        <f t="array" ref="N50">IF(AND(K50:M50=""),"ยังไม่บันทึกข้อมูล",
IF(M50&lt;&gt;"",
IF(M50&gt;=1.3,M50,"เป็นไม้พุ่ม"),
IF(K50+L50&gt;=1.3,K50+L50,"เป็นไม้พุ่ม")))</f>
        <v>ยังไม่บันทึกข้อมูล</v>
      </c>
      <c r="O50" s="149" t="str">
        <f t="shared" si="1"/>
        <v>ข้อมูลไม่ถูกต้อง</v>
      </c>
      <c r="P50" s="149" t="str">
        <f t="shared" si="2"/>
        <v>ข้อมูลไม่ถูกต้อง</v>
      </c>
      <c r="Q50" s="149" t="str">
        <f t="shared" si="3"/>
        <v>ข้อมูลไม่ถูกต้อง</v>
      </c>
      <c r="R50" s="149" t="str">
        <f t="shared" si="4"/>
        <v>ข้อมูลไม่ถูกต้อง</v>
      </c>
      <c r="S50" s="149" t="str">
        <f>IF(ISNUMBER(R50),
IF(H$2=ตัวเลือก!A$30,"ยังไม่บันทึกข้อมูล",R50*0.27),"ข้อมูลไม่ถูกต้อง")</f>
        <v>ข้อมูลไม่ถูกต้อง</v>
      </c>
      <c r="T50" s="149" t="str">
        <f t="shared" si="5"/>
        <v>ข้อมูลไม่ถูกต้อง</v>
      </c>
      <c r="U50" s="149" t="str">
        <f>IF(ISNUMBER(R50),
IF(H$2=ตัวเลือก!A$30,"ยังไม่บันทึกข้อมูล",R50*0.47),"ข้อมูลไม่ถูกต้อง")</f>
        <v>ข้อมูลไม่ถูกต้อง</v>
      </c>
      <c r="V50" s="149" t="str">
        <f>IF(ISNUMBER(S50),
IF(H$2=ตัวเลือก!A$30,"ยังไม่บันทึกข้อมูล",S50*0.47),"ข้อมูลไม่ถูกต้อง")</f>
        <v>ข้อมูลไม่ถูกต้อง</v>
      </c>
      <c r="W50" s="149" t="str">
        <f t="shared" si="6"/>
        <v>ข้อมูลไม่ถูกต้อง</v>
      </c>
      <c r="X50" s="148" t="str">
        <f t="shared" si="7"/>
        <v>ข้อมูลไม่ถูกต้อง</v>
      </c>
      <c r="Y50" s="38"/>
      <c r="Z50" s="38"/>
      <c r="AA50" s="38"/>
    </row>
    <row r="51" spans="1:27" x14ac:dyDescent="0.45">
      <c r="A51" s="38">
        <v>46</v>
      </c>
      <c r="B51" s="38"/>
      <c r="C51" s="38"/>
      <c r="D51" s="38"/>
      <c r="E51" s="38"/>
      <c r="F51" s="152"/>
      <c r="G51" s="152"/>
      <c r="H51" s="150"/>
      <c r="I51" s="38"/>
      <c r="J51" s="273" t="str">
        <f t="shared" si="0"/>
        <v>รอข้อมูลคอลัมน์ H</v>
      </c>
      <c r="K51" s="150"/>
      <c r="L51" s="150"/>
      <c r="M51" s="150"/>
      <c r="N51" s="149" t="str" cm="1">
        <f t="array" ref="N51">IF(AND(K51:M51=""),"ยังไม่บันทึกข้อมูล",
IF(M51&lt;&gt;"",
IF(M51&gt;=1.3,M51,"เป็นไม้พุ่ม"),
IF(K51+L51&gt;=1.3,K51+L51,"เป็นไม้พุ่ม")))</f>
        <v>ยังไม่บันทึกข้อมูล</v>
      </c>
      <c r="O51" s="149" t="str">
        <f t="shared" si="1"/>
        <v>ข้อมูลไม่ถูกต้อง</v>
      </c>
      <c r="P51" s="149" t="str">
        <f t="shared" si="2"/>
        <v>ข้อมูลไม่ถูกต้อง</v>
      </c>
      <c r="Q51" s="149" t="str">
        <f t="shared" si="3"/>
        <v>ข้อมูลไม่ถูกต้อง</v>
      </c>
      <c r="R51" s="149" t="str">
        <f t="shared" si="4"/>
        <v>ข้อมูลไม่ถูกต้อง</v>
      </c>
      <c r="S51" s="149" t="str">
        <f>IF(ISNUMBER(R51),
IF(H$2=ตัวเลือก!A$30,"ยังไม่บันทึกข้อมูล",R51*0.27),"ข้อมูลไม่ถูกต้อง")</f>
        <v>ข้อมูลไม่ถูกต้อง</v>
      </c>
      <c r="T51" s="149" t="str">
        <f t="shared" si="5"/>
        <v>ข้อมูลไม่ถูกต้อง</v>
      </c>
      <c r="U51" s="149" t="str">
        <f>IF(ISNUMBER(R51),
IF(H$2=ตัวเลือก!A$30,"ยังไม่บันทึกข้อมูล",R51*0.47),"ข้อมูลไม่ถูกต้อง")</f>
        <v>ข้อมูลไม่ถูกต้อง</v>
      </c>
      <c r="V51" s="149" t="str">
        <f>IF(ISNUMBER(S51),
IF(H$2=ตัวเลือก!A$30,"ยังไม่บันทึกข้อมูล",S51*0.47),"ข้อมูลไม่ถูกต้อง")</f>
        <v>ข้อมูลไม่ถูกต้อง</v>
      </c>
      <c r="W51" s="149" t="str">
        <f t="shared" si="6"/>
        <v>ข้อมูลไม่ถูกต้อง</v>
      </c>
      <c r="X51" s="148" t="str">
        <f t="shared" si="7"/>
        <v>ข้อมูลไม่ถูกต้อง</v>
      </c>
      <c r="Y51" s="38"/>
      <c r="Z51" s="38"/>
      <c r="AA51" s="38"/>
    </row>
    <row r="52" spans="1:27" x14ac:dyDescent="0.45">
      <c r="A52" s="38">
        <v>47</v>
      </c>
      <c r="B52" s="38"/>
      <c r="C52" s="38"/>
      <c r="D52" s="38"/>
      <c r="E52" s="38"/>
      <c r="F52" s="152"/>
      <c r="G52" s="152"/>
      <c r="H52" s="150"/>
      <c r="I52" s="38"/>
      <c r="J52" s="273" t="str">
        <f t="shared" si="0"/>
        <v>รอข้อมูลคอลัมน์ H</v>
      </c>
      <c r="K52" s="150"/>
      <c r="L52" s="150"/>
      <c r="M52" s="150"/>
      <c r="N52" s="149" t="str" cm="1">
        <f t="array" ref="N52">IF(AND(K52:M52=""),"ยังไม่บันทึกข้อมูล",
IF(M52&lt;&gt;"",
IF(M52&gt;=1.3,M52,"เป็นไม้พุ่ม"),
IF(K52+L52&gt;=1.3,K52+L52,"เป็นไม้พุ่ม")))</f>
        <v>ยังไม่บันทึกข้อมูล</v>
      </c>
      <c r="O52" s="149" t="str">
        <f t="shared" si="1"/>
        <v>ข้อมูลไม่ถูกต้อง</v>
      </c>
      <c r="P52" s="149" t="str">
        <f t="shared" si="2"/>
        <v>ข้อมูลไม่ถูกต้อง</v>
      </c>
      <c r="Q52" s="149" t="str">
        <f t="shared" si="3"/>
        <v>ข้อมูลไม่ถูกต้อง</v>
      </c>
      <c r="R52" s="149" t="str">
        <f t="shared" si="4"/>
        <v>ข้อมูลไม่ถูกต้อง</v>
      </c>
      <c r="S52" s="149" t="str">
        <f>IF(ISNUMBER(R52),
IF(H$2=ตัวเลือก!A$30,"ยังไม่บันทึกข้อมูล",R52*0.27),"ข้อมูลไม่ถูกต้อง")</f>
        <v>ข้อมูลไม่ถูกต้อง</v>
      </c>
      <c r="T52" s="149" t="str">
        <f t="shared" si="5"/>
        <v>ข้อมูลไม่ถูกต้อง</v>
      </c>
      <c r="U52" s="149" t="str">
        <f>IF(ISNUMBER(R52),
IF(H$2=ตัวเลือก!A$30,"ยังไม่บันทึกข้อมูล",R52*0.47),"ข้อมูลไม่ถูกต้อง")</f>
        <v>ข้อมูลไม่ถูกต้อง</v>
      </c>
      <c r="V52" s="149" t="str">
        <f>IF(ISNUMBER(S52),
IF(H$2=ตัวเลือก!A$30,"ยังไม่บันทึกข้อมูล",S52*0.47),"ข้อมูลไม่ถูกต้อง")</f>
        <v>ข้อมูลไม่ถูกต้อง</v>
      </c>
      <c r="W52" s="149" t="str">
        <f t="shared" si="6"/>
        <v>ข้อมูลไม่ถูกต้อง</v>
      </c>
      <c r="X52" s="148" t="str">
        <f t="shared" si="7"/>
        <v>ข้อมูลไม่ถูกต้อง</v>
      </c>
      <c r="Y52" s="38"/>
      <c r="Z52" s="38"/>
      <c r="AA52" s="38"/>
    </row>
    <row r="53" spans="1:27" x14ac:dyDescent="0.45">
      <c r="A53" s="38">
        <v>48</v>
      </c>
      <c r="B53" s="38"/>
      <c r="C53" s="38"/>
      <c r="D53" s="38"/>
      <c r="E53" s="38"/>
      <c r="F53" s="152"/>
      <c r="G53" s="152"/>
      <c r="H53" s="150"/>
      <c r="I53" s="38"/>
      <c r="J53" s="273" t="str">
        <f t="shared" si="0"/>
        <v>รอข้อมูลคอลัมน์ H</v>
      </c>
      <c r="K53" s="150"/>
      <c r="L53" s="150"/>
      <c r="M53" s="150"/>
      <c r="N53" s="149" t="str" cm="1">
        <f t="array" ref="N53">IF(AND(K53:M53=""),"ยังไม่บันทึกข้อมูล",
IF(M53&lt;&gt;"",
IF(M53&gt;=1.3,M53,"เป็นไม้พุ่ม"),
IF(K53+L53&gt;=1.3,K53+L53,"เป็นไม้พุ่ม")))</f>
        <v>ยังไม่บันทึกข้อมูล</v>
      </c>
      <c r="O53" s="149" t="str">
        <f t="shared" si="1"/>
        <v>ข้อมูลไม่ถูกต้อง</v>
      </c>
      <c r="P53" s="149" t="str">
        <f t="shared" si="2"/>
        <v>ข้อมูลไม่ถูกต้อง</v>
      </c>
      <c r="Q53" s="149" t="str">
        <f t="shared" si="3"/>
        <v>ข้อมูลไม่ถูกต้อง</v>
      </c>
      <c r="R53" s="149" t="str">
        <f t="shared" si="4"/>
        <v>ข้อมูลไม่ถูกต้อง</v>
      </c>
      <c r="S53" s="149" t="str">
        <f>IF(ISNUMBER(R53),
IF(H$2=ตัวเลือก!A$30,"ยังไม่บันทึกข้อมูล",R53*0.27),"ข้อมูลไม่ถูกต้อง")</f>
        <v>ข้อมูลไม่ถูกต้อง</v>
      </c>
      <c r="T53" s="149" t="str">
        <f t="shared" si="5"/>
        <v>ข้อมูลไม่ถูกต้อง</v>
      </c>
      <c r="U53" s="149" t="str">
        <f>IF(ISNUMBER(R53),
IF(H$2=ตัวเลือก!A$30,"ยังไม่บันทึกข้อมูล",R53*0.47),"ข้อมูลไม่ถูกต้อง")</f>
        <v>ข้อมูลไม่ถูกต้อง</v>
      </c>
      <c r="V53" s="149" t="str">
        <f>IF(ISNUMBER(S53),
IF(H$2=ตัวเลือก!A$30,"ยังไม่บันทึกข้อมูล",S53*0.47),"ข้อมูลไม่ถูกต้อง")</f>
        <v>ข้อมูลไม่ถูกต้อง</v>
      </c>
      <c r="W53" s="149" t="str">
        <f t="shared" si="6"/>
        <v>ข้อมูลไม่ถูกต้อง</v>
      </c>
      <c r="X53" s="148" t="str">
        <f t="shared" si="7"/>
        <v>ข้อมูลไม่ถูกต้อง</v>
      </c>
      <c r="Y53" s="38"/>
      <c r="Z53" s="38"/>
      <c r="AA53" s="38"/>
    </row>
    <row r="54" spans="1:27" x14ac:dyDescent="0.45">
      <c r="A54" s="38">
        <v>49</v>
      </c>
      <c r="B54" s="38"/>
      <c r="C54" s="38"/>
      <c r="D54" s="38"/>
      <c r="E54" s="38"/>
      <c r="F54" s="152"/>
      <c r="G54" s="152"/>
      <c r="H54" s="150"/>
      <c r="I54" s="38"/>
      <c r="J54" s="273" t="str">
        <f t="shared" si="0"/>
        <v>รอข้อมูลคอลัมน์ H</v>
      </c>
      <c r="K54" s="150"/>
      <c r="L54" s="150"/>
      <c r="M54" s="150"/>
      <c r="N54" s="149" t="str" cm="1">
        <f t="array" ref="N54">IF(AND(K54:M54=""),"ยังไม่บันทึกข้อมูล",
IF(M54&lt;&gt;"",
IF(M54&gt;=1.3,M54,"เป็นไม้พุ่ม"),
IF(K54+L54&gt;=1.3,K54+L54,"เป็นไม้พุ่ม")))</f>
        <v>ยังไม่บันทึกข้อมูล</v>
      </c>
      <c r="O54" s="149" t="str">
        <f t="shared" si="1"/>
        <v>ข้อมูลไม่ถูกต้อง</v>
      </c>
      <c r="P54" s="149" t="str">
        <f t="shared" si="2"/>
        <v>ข้อมูลไม่ถูกต้อง</v>
      </c>
      <c r="Q54" s="149" t="str">
        <f t="shared" si="3"/>
        <v>ข้อมูลไม่ถูกต้อง</v>
      </c>
      <c r="R54" s="149" t="str">
        <f t="shared" si="4"/>
        <v>ข้อมูลไม่ถูกต้อง</v>
      </c>
      <c r="S54" s="149" t="str">
        <f>IF(ISNUMBER(R54),
IF(H$2=ตัวเลือก!A$30,"ยังไม่บันทึกข้อมูล",R54*0.27),"ข้อมูลไม่ถูกต้อง")</f>
        <v>ข้อมูลไม่ถูกต้อง</v>
      </c>
      <c r="T54" s="149" t="str">
        <f t="shared" si="5"/>
        <v>ข้อมูลไม่ถูกต้อง</v>
      </c>
      <c r="U54" s="149" t="str">
        <f>IF(ISNUMBER(R54),
IF(H$2=ตัวเลือก!A$30,"ยังไม่บันทึกข้อมูล",R54*0.47),"ข้อมูลไม่ถูกต้อง")</f>
        <v>ข้อมูลไม่ถูกต้อง</v>
      </c>
      <c r="V54" s="149" t="str">
        <f>IF(ISNUMBER(S54),
IF(H$2=ตัวเลือก!A$30,"ยังไม่บันทึกข้อมูล",S54*0.47),"ข้อมูลไม่ถูกต้อง")</f>
        <v>ข้อมูลไม่ถูกต้อง</v>
      </c>
      <c r="W54" s="149" t="str">
        <f t="shared" si="6"/>
        <v>ข้อมูลไม่ถูกต้อง</v>
      </c>
      <c r="X54" s="148" t="str">
        <f t="shared" si="7"/>
        <v>ข้อมูลไม่ถูกต้อง</v>
      </c>
      <c r="Y54" s="38"/>
      <c r="Z54" s="38"/>
      <c r="AA54" s="38"/>
    </row>
    <row r="55" spans="1:27" x14ac:dyDescent="0.45">
      <c r="A55" s="38">
        <v>50</v>
      </c>
      <c r="B55" s="38"/>
      <c r="C55" s="38"/>
      <c r="D55" s="38"/>
      <c r="E55" s="38"/>
      <c r="F55" s="152"/>
      <c r="G55" s="152"/>
      <c r="H55" s="150"/>
      <c r="I55" s="38"/>
      <c r="J55" s="273" t="str">
        <f t="shared" si="0"/>
        <v>รอข้อมูลคอลัมน์ H</v>
      </c>
      <c r="K55" s="150"/>
      <c r="L55" s="150"/>
      <c r="M55" s="150"/>
      <c r="N55" s="149" t="str" cm="1">
        <f t="array" ref="N55">IF(AND(K55:M55=""),"ยังไม่บันทึกข้อมูล",
IF(M55&lt;&gt;"",
IF(M55&gt;=1.3,M55,"เป็นไม้พุ่ม"),
IF(K55+L55&gt;=1.3,K55+L55,"เป็นไม้พุ่ม")))</f>
        <v>ยังไม่บันทึกข้อมูล</v>
      </c>
      <c r="O55" s="149" t="str">
        <f t="shared" si="1"/>
        <v>ข้อมูลไม่ถูกต้อง</v>
      </c>
      <c r="P55" s="149" t="str">
        <f t="shared" si="2"/>
        <v>ข้อมูลไม่ถูกต้อง</v>
      </c>
      <c r="Q55" s="149" t="str">
        <f t="shared" si="3"/>
        <v>ข้อมูลไม่ถูกต้อง</v>
      </c>
      <c r="R55" s="149" t="str">
        <f t="shared" si="4"/>
        <v>ข้อมูลไม่ถูกต้อง</v>
      </c>
      <c r="S55" s="149" t="str">
        <f>IF(ISNUMBER(R55),
IF(H$2=ตัวเลือก!A$30,"ยังไม่บันทึกข้อมูล",R55*0.27),"ข้อมูลไม่ถูกต้อง")</f>
        <v>ข้อมูลไม่ถูกต้อง</v>
      </c>
      <c r="T55" s="149" t="str">
        <f t="shared" si="5"/>
        <v>ข้อมูลไม่ถูกต้อง</v>
      </c>
      <c r="U55" s="149" t="str">
        <f>IF(ISNUMBER(R55),
IF(H$2=ตัวเลือก!A$30,"ยังไม่บันทึกข้อมูล",R55*0.47),"ข้อมูลไม่ถูกต้อง")</f>
        <v>ข้อมูลไม่ถูกต้อง</v>
      </c>
      <c r="V55" s="149" t="str">
        <f>IF(ISNUMBER(S55),
IF(H$2=ตัวเลือก!A$30,"ยังไม่บันทึกข้อมูล",S55*0.47),"ข้อมูลไม่ถูกต้อง")</f>
        <v>ข้อมูลไม่ถูกต้อง</v>
      </c>
      <c r="W55" s="149" t="str">
        <f t="shared" si="6"/>
        <v>ข้อมูลไม่ถูกต้อง</v>
      </c>
      <c r="X55" s="148" t="str">
        <f t="shared" si="7"/>
        <v>ข้อมูลไม่ถูกต้อง</v>
      </c>
      <c r="Y55" s="38"/>
      <c r="Z55" s="38"/>
      <c r="AA55" s="38"/>
    </row>
    <row r="56" spans="1:27" x14ac:dyDescent="0.45">
      <c r="A56" s="38">
        <v>51</v>
      </c>
      <c r="B56" s="38"/>
      <c r="C56" s="38"/>
      <c r="D56" s="38"/>
      <c r="E56" s="38"/>
      <c r="F56" s="152"/>
      <c r="G56" s="152"/>
      <c r="H56" s="150"/>
      <c r="I56" s="38"/>
      <c r="J56" s="273" t="str">
        <f t="shared" si="0"/>
        <v>รอข้อมูลคอลัมน์ H</v>
      </c>
      <c r="K56" s="150"/>
      <c r="L56" s="150"/>
      <c r="M56" s="150"/>
      <c r="N56" s="149" t="str" cm="1">
        <f t="array" ref="N56">IF(AND(K56:M56=""),"ยังไม่บันทึกข้อมูล",
IF(M56&lt;&gt;"",
IF(M56&gt;=1.3,M56,"เป็นไม้พุ่ม"),
IF(K56+L56&gt;=1.3,K56+L56,"เป็นไม้พุ่ม")))</f>
        <v>ยังไม่บันทึกข้อมูล</v>
      </c>
      <c r="O56" s="149" t="str">
        <f t="shared" si="1"/>
        <v>ข้อมูลไม่ถูกต้อง</v>
      </c>
      <c r="P56" s="149" t="str">
        <f t="shared" si="2"/>
        <v>ข้อมูลไม่ถูกต้อง</v>
      </c>
      <c r="Q56" s="149" t="str">
        <f t="shared" si="3"/>
        <v>ข้อมูลไม่ถูกต้อง</v>
      </c>
      <c r="R56" s="149" t="str">
        <f t="shared" si="4"/>
        <v>ข้อมูลไม่ถูกต้อง</v>
      </c>
      <c r="S56" s="149" t="str">
        <f>IF(ISNUMBER(R56),
IF(H$2=ตัวเลือก!A$30,"ยังไม่บันทึกข้อมูล",R56*0.27),"ข้อมูลไม่ถูกต้อง")</f>
        <v>ข้อมูลไม่ถูกต้อง</v>
      </c>
      <c r="T56" s="149" t="str">
        <f t="shared" si="5"/>
        <v>ข้อมูลไม่ถูกต้อง</v>
      </c>
      <c r="U56" s="149" t="str">
        <f>IF(ISNUMBER(R56),
IF(H$2=ตัวเลือก!A$30,"ยังไม่บันทึกข้อมูล",R56*0.47),"ข้อมูลไม่ถูกต้อง")</f>
        <v>ข้อมูลไม่ถูกต้อง</v>
      </c>
      <c r="V56" s="149" t="str">
        <f>IF(ISNUMBER(S56),
IF(H$2=ตัวเลือก!A$30,"ยังไม่บันทึกข้อมูล",S56*0.47),"ข้อมูลไม่ถูกต้อง")</f>
        <v>ข้อมูลไม่ถูกต้อง</v>
      </c>
      <c r="W56" s="149" t="str">
        <f t="shared" si="6"/>
        <v>ข้อมูลไม่ถูกต้อง</v>
      </c>
      <c r="X56" s="148" t="str">
        <f t="shared" si="7"/>
        <v>ข้อมูลไม่ถูกต้อง</v>
      </c>
      <c r="Y56" s="38"/>
      <c r="Z56" s="38"/>
      <c r="AA56" s="38"/>
    </row>
    <row r="57" spans="1:27" x14ac:dyDescent="0.45">
      <c r="A57" s="38">
        <v>52</v>
      </c>
      <c r="B57" s="38"/>
      <c r="C57" s="38"/>
      <c r="D57" s="38"/>
      <c r="E57" s="38"/>
      <c r="F57" s="152"/>
      <c r="G57" s="152"/>
      <c r="H57" s="150"/>
      <c r="I57" s="38"/>
      <c r="J57" s="273" t="str">
        <f t="shared" si="0"/>
        <v>รอข้อมูลคอลัมน์ H</v>
      </c>
      <c r="K57" s="150"/>
      <c r="L57" s="150"/>
      <c r="M57" s="150"/>
      <c r="N57" s="149" t="str" cm="1">
        <f t="array" ref="N57">IF(AND(K57:M57=""),"ยังไม่บันทึกข้อมูล",
IF(M57&lt;&gt;"",
IF(M57&gt;=1.3,M57,"เป็นไม้พุ่ม"),
IF(K57+L57&gt;=1.3,K57+L57,"เป็นไม้พุ่ม")))</f>
        <v>ยังไม่บันทึกข้อมูล</v>
      </c>
      <c r="O57" s="149" t="str">
        <f t="shared" si="1"/>
        <v>ข้อมูลไม่ถูกต้อง</v>
      </c>
      <c r="P57" s="149" t="str">
        <f t="shared" si="2"/>
        <v>ข้อมูลไม่ถูกต้อง</v>
      </c>
      <c r="Q57" s="149" t="str">
        <f t="shared" si="3"/>
        <v>ข้อมูลไม่ถูกต้อง</v>
      </c>
      <c r="R57" s="149" t="str">
        <f t="shared" si="4"/>
        <v>ข้อมูลไม่ถูกต้อง</v>
      </c>
      <c r="S57" s="149" t="str">
        <f>IF(ISNUMBER(R57),
IF(H$2=ตัวเลือก!A$30,"ยังไม่บันทึกข้อมูล",R57*0.27),"ข้อมูลไม่ถูกต้อง")</f>
        <v>ข้อมูลไม่ถูกต้อง</v>
      </c>
      <c r="T57" s="149" t="str">
        <f t="shared" si="5"/>
        <v>ข้อมูลไม่ถูกต้อง</v>
      </c>
      <c r="U57" s="149" t="str">
        <f>IF(ISNUMBER(R57),
IF(H$2=ตัวเลือก!A$30,"ยังไม่บันทึกข้อมูล",R57*0.47),"ข้อมูลไม่ถูกต้อง")</f>
        <v>ข้อมูลไม่ถูกต้อง</v>
      </c>
      <c r="V57" s="149" t="str">
        <f>IF(ISNUMBER(S57),
IF(H$2=ตัวเลือก!A$30,"ยังไม่บันทึกข้อมูล",S57*0.47),"ข้อมูลไม่ถูกต้อง")</f>
        <v>ข้อมูลไม่ถูกต้อง</v>
      </c>
      <c r="W57" s="149" t="str">
        <f t="shared" si="6"/>
        <v>ข้อมูลไม่ถูกต้อง</v>
      </c>
      <c r="X57" s="148" t="str">
        <f t="shared" si="7"/>
        <v>ข้อมูลไม่ถูกต้อง</v>
      </c>
      <c r="Y57" s="38"/>
      <c r="Z57" s="38"/>
      <c r="AA57" s="38"/>
    </row>
    <row r="58" spans="1:27" x14ac:dyDescent="0.45">
      <c r="A58" s="38">
        <v>53</v>
      </c>
      <c r="B58" s="38"/>
      <c r="C58" s="38"/>
      <c r="D58" s="38"/>
      <c r="E58" s="38"/>
      <c r="F58" s="152"/>
      <c r="G58" s="152"/>
      <c r="H58" s="150"/>
      <c r="I58" s="38"/>
      <c r="J58" s="273" t="str">
        <f t="shared" si="0"/>
        <v>รอข้อมูลคอลัมน์ H</v>
      </c>
      <c r="K58" s="150"/>
      <c r="L58" s="150"/>
      <c r="M58" s="150"/>
      <c r="N58" s="149" t="str" cm="1">
        <f t="array" ref="N58">IF(AND(K58:M58=""),"ยังไม่บันทึกข้อมูล",
IF(M58&lt;&gt;"",
IF(M58&gt;=1.3,M58,"เป็นไม้พุ่ม"),
IF(K58+L58&gt;=1.3,K58+L58,"เป็นไม้พุ่ม")))</f>
        <v>ยังไม่บันทึกข้อมูล</v>
      </c>
      <c r="O58" s="149" t="str">
        <f t="shared" si="1"/>
        <v>ข้อมูลไม่ถูกต้อง</v>
      </c>
      <c r="P58" s="149" t="str">
        <f t="shared" si="2"/>
        <v>ข้อมูลไม่ถูกต้อง</v>
      </c>
      <c r="Q58" s="149" t="str">
        <f t="shared" si="3"/>
        <v>ข้อมูลไม่ถูกต้อง</v>
      </c>
      <c r="R58" s="149" t="str">
        <f t="shared" si="4"/>
        <v>ข้อมูลไม่ถูกต้อง</v>
      </c>
      <c r="S58" s="149" t="str">
        <f>IF(ISNUMBER(R58),
IF(H$2=ตัวเลือก!A$30,"ยังไม่บันทึกข้อมูล",R58*0.27),"ข้อมูลไม่ถูกต้อง")</f>
        <v>ข้อมูลไม่ถูกต้อง</v>
      </c>
      <c r="T58" s="149" t="str">
        <f t="shared" si="5"/>
        <v>ข้อมูลไม่ถูกต้อง</v>
      </c>
      <c r="U58" s="149" t="str">
        <f>IF(ISNUMBER(R58),
IF(H$2=ตัวเลือก!A$30,"ยังไม่บันทึกข้อมูล",R58*0.47),"ข้อมูลไม่ถูกต้อง")</f>
        <v>ข้อมูลไม่ถูกต้อง</v>
      </c>
      <c r="V58" s="149" t="str">
        <f>IF(ISNUMBER(S58),
IF(H$2=ตัวเลือก!A$30,"ยังไม่บันทึกข้อมูล",S58*0.47),"ข้อมูลไม่ถูกต้อง")</f>
        <v>ข้อมูลไม่ถูกต้อง</v>
      </c>
      <c r="W58" s="149" t="str">
        <f t="shared" si="6"/>
        <v>ข้อมูลไม่ถูกต้อง</v>
      </c>
      <c r="X58" s="148" t="str">
        <f t="shared" si="7"/>
        <v>ข้อมูลไม่ถูกต้อง</v>
      </c>
      <c r="Y58" s="38"/>
      <c r="Z58" s="38"/>
      <c r="AA58" s="38"/>
    </row>
    <row r="59" spans="1:27" x14ac:dyDescent="0.45">
      <c r="A59" s="38">
        <v>54</v>
      </c>
      <c r="B59" s="38"/>
      <c r="C59" s="38"/>
      <c r="D59" s="38"/>
      <c r="E59" s="38"/>
      <c r="F59" s="152"/>
      <c r="G59" s="152"/>
      <c r="H59" s="150"/>
      <c r="I59" s="38"/>
      <c r="J59" s="273" t="str">
        <f t="shared" si="0"/>
        <v>รอข้อมูลคอลัมน์ H</v>
      </c>
      <c r="K59" s="150"/>
      <c r="L59" s="150"/>
      <c r="M59" s="150"/>
      <c r="N59" s="149" t="str" cm="1">
        <f t="array" ref="N59">IF(AND(K59:M59=""),"ยังไม่บันทึกข้อมูล",
IF(M59&lt;&gt;"",
IF(M59&gt;=1.3,M59,"เป็นไม้พุ่ม"),
IF(K59+L59&gt;=1.3,K59+L59,"เป็นไม้พุ่ม")))</f>
        <v>ยังไม่บันทึกข้อมูล</v>
      </c>
      <c r="O59" s="149" t="str">
        <f t="shared" si="1"/>
        <v>ข้อมูลไม่ถูกต้อง</v>
      </c>
      <c r="P59" s="149" t="str">
        <f t="shared" si="2"/>
        <v>ข้อมูลไม่ถูกต้อง</v>
      </c>
      <c r="Q59" s="149" t="str">
        <f t="shared" si="3"/>
        <v>ข้อมูลไม่ถูกต้อง</v>
      </c>
      <c r="R59" s="149" t="str">
        <f t="shared" si="4"/>
        <v>ข้อมูลไม่ถูกต้อง</v>
      </c>
      <c r="S59" s="149" t="str">
        <f>IF(ISNUMBER(R59),
IF(H$2=ตัวเลือก!A$30,"ยังไม่บันทึกข้อมูล",R59*0.27),"ข้อมูลไม่ถูกต้อง")</f>
        <v>ข้อมูลไม่ถูกต้อง</v>
      </c>
      <c r="T59" s="149" t="str">
        <f t="shared" si="5"/>
        <v>ข้อมูลไม่ถูกต้อง</v>
      </c>
      <c r="U59" s="149" t="str">
        <f>IF(ISNUMBER(R59),
IF(H$2=ตัวเลือก!A$30,"ยังไม่บันทึกข้อมูล",R59*0.47),"ข้อมูลไม่ถูกต้อง")</f>
        <v>ข้อมูลไม่ถูกต้อง</v>
      </c>
      <c r="V59" s="149" t="str">
        <f>IF(ISNUMBER(S59),
IF(H$2=ตัวเลือก!A$30,"ยังไม่บันทึกข้อมูล",S59*0.47),"ข้อมูลไม่ถูกต้อง")</f>
        <v>ข้อมูลไม่ถูกต้อง</v>
      </c>
      <c r="W59" s="149" t="str">
        <f t="shared" si="6"/>
        <v>ข้อมูลไม่ถูกต้อง</v>
      </c>
      <c r="X59" s="148" t="str">
        <f t="shared" si="7"/>
        <v>ข้อมูลไม่ถูกต้อง</v>
      </c>
      <c r="Y59" s="38"/>
      <c r="Z59" s="38"/>
      <c r="AA59" s="38"/>
    </row>
    <row r="60" spans="1:27" x14ac:dyDescent="0.45">
      <c r="A60" s="38">
        <v>55</v>
      </c>
      <c r="B60" s="38"/>
      <c r="C60" s="38"/>
      <c r="D60" s="38"/>
      <c r="E60" s="38"/>
      <c r="F60" s="152"/>
      <c r="G60" s="152"/>
      <c r="H60" s="150"/>
      <c r="I60" s="38"/>
      <c r="J60" s="273" t="str">
        <f t="shared" si="0"/>
        <v>รอข้อมูลคอลัมน์ H</v>
      </c>
      <c r="K60" s="150"/>
      <c r="L60" s="150"/>
      <c r="M60" s="150"/>
      <c r="N60" s="149" t="str" cm="1">
        <f t="array" ref="N60">IF(AND(K60:M60=""),"ยังไม่บันทึกข้อมูล",
IF(M60&lt;&gt;"",
IF(M60&gt;=1.3,M60,"เป็นไม้พุ่ม"),
IF(K60+L60&gt;=1.3,K60+L60,"เป็นไม้พุ่ม")))</f>
        <v>ยังไม่บันทึกข้อมูล</v>
      </c>
      <c r="O60" s="149" t="str">
        <f t="shared" si="1"/>
        <v>ข้อมูลไม่ถูกต้อง</v>
      </c>
      <c r="P60" s="149" t="str">
        <f t="shared" si="2"/>
        <v>ข้อมูลไม่ถูกต้อง</v>
      </c>
      <c r="Q60" s="149" t="str">
        <f t="shared" si="3"/>
        <v>ข้อมูลไม่ถูกต้อง</v>
      </c>
      <c r="R60" s="149" t="str">
        <f t="shared" si="4"/>
        <v>ข้อมูลไม่ถูกต้อง</v>
      </c>
      <c r="S60" s="149" t="str">
        <f>IF(ISNUMBER(R60),
IF(H$2=ตัวเลือก!A$30,"ยังไม่บันทึกข้อมูล",R60*0.27),"ข้อมูลไม่ถูกต้อง")</f>
        <v>ข้อมูลไม่ถูกต้อง</v>
      </c>
      <c r="T60" s="149" t="str">
        <f t="shared" si="5"/>
        <v>ข้อมูลไม่ถูกต้อง</v>
      </c>
      <c r="U60" s="149" t="str">
        <f>IF(ISNUMBER(R60),
IF(H$2=ตัวเลือก!A$30,"ยังไม่บันทึกข้อมูล",R60*0.47),"ข้อมูลไม่ถูกต้อง")</f>
        <v>ข้อมูลไม่ถูกต้อง</v>
      </c>
      <c r="V60" s="149" t="str">
        <f>IF(ISNUMBER(S60),
IF(H$2=ตัวเลือก!A$30,"ยังไม่บันทึกข้อมูล",S60*0.47),"ข้อมูลไม่ถูกต้อง")</f>
        <v>ข้อมูลไม่ถูกต้อง</v>
      </c>
      <c r="W60" s="149" t="str">
        <f t="shared" si="6"/>
        <v>ข้อมูลไม่ถูกต้อง</v>
      </c>
      <c r="X60" s="148" t="str">
        <f t="shared" si="7"/>
        <v>ข้อมูลไม่ถูกต้อง</v>
      </c>
      <c r="Y60" s="38"/>
      <c r="Z60" s="38"/>
      <c r="AA60" s="38"/>
    </row>
    <row r="61" spans="1:27" x14ac:dyDescent="0.45">
      <c r="A61" s="38">
        <v>56</v>
      </c>
      <c r="B61" s="38"/>
      <c r="C61" s="38"/>
      <c r="D61" s="38"/>
      <c r="E61" s="38"/>
      <c r="F61" s="152"/>
      <c r="G61" s="152"/>
      <c r="H61" s="150"/>
      <c r="I61" s="38"/>
      <c r="J61" s="273" t="str">
        <f t="shared" si="0"/>
        <v>รอข้อมูลคอลัมน์ H</v>
      </c>
      <c r="K61" s="150"/>
      <c r="L61" s="150"/>
      <c r="M61" s="150"/>
      <c r="N61" s="149" t="str" cm="1">
        <f t="array" ref="N61">IF(AND(K61:M61=""),"ยังไม่บันทึกข้อมูล",
IF(M61&lt;&gt;"",
IF(M61&gt;=1.3,M61,"เป็นไม้พุ่ม"),
IF(K61+L61&gt;=1.3,K61+L61,"เป็นไม้พุ่ม")))</f>
        <v>ยังไม่บันทึกข้อมูล</v>
      </c>
      <c r="O61" s="149" t="str">
        <f t="shared" si="1"/>
        <v>ข้อมูลไม่ถูกต้อง</v>
      </c>
      <c r="P61" s="149" t="str">
        <f t="shared" si="2"/>
        <v>ข้อมูลไม่ถูกต้อง</v>
      </c>
      <c r="Q61" s="149" t="str">
        <f t="shared" si="3"/>
        <v>ข้อมูลไม่ถูกต้อง</v>
      </c>
      <c r="R61" s="149" t="str">
        <f t="shared" si="4"/>
        <v>ข้อมูลไม่ถูกต้อง</v>
      </c>
      <c r="S61" s="149" t="str">
        <f>IF(ISNUMBER(R61),
IF(H$2=ตัวเลือก!A$30,"ยังไม่บันทึกข้อมูล",R61*0.27),"ข้อมูลไม่ถูกต้อง")</f>
        <v>ข้อมูลไม่ถูกต้อง</v>
      </c>
      <c r="T61" s="149" t="str">
        <f t="shared" si="5"/>
        <v>ข้อมูลไม่ถูกต้อง</v>
      </c>
      <c r="U61" s="149" t="str">
        <f>IF(ISNUMBER(R61),
IF(H$2=ตัวเลือก!A$30,"ยังไม่บันทึกข้อมูล",R61*0.47),"ข้อมูลไม่ถูกต้อง")</f>
        <v>ข้อมูลไม่ถูกต้อง</v>
      </c>
      <c r="V61" s="149" t="str">
        <f>IF(ISNUMBER(S61),
IF(H$2=ตัวเลือก!A$30,"ยังไม่บันทึกข้อมูล",S61*0.47),"ข้อมูลไม่ถูกต้อง")</f>
        <v>ข้อมูลไม่ถูกต้อง</v>
      </c>
      <c r="W61" s="149" t="str">
        <f t="shared" si="6"/>
        <v>ข้อมูลไม่ถูกต้อง</v>
      </c>
      <c r="X61" s="148" t="str">
        <f t="shared" si="7"/>
        <v>ข้อมูลไม่ถูกต้อง</v>
      </c>
      <c r="Y61" s="38"/>
      <c r="Z61" s="38"/>
      <c r="AA61" s="38"/>
    </row>
    <row r="62" spans="1:27" x14ac:dyDescent="0.45">
      <c r="A62" s="38">
        <v>57</v>
      </c>
      <c r="B62" s="38"/>
      <c r="C62" s="38"/>
      <c r="D62" s="38"/>
      <c r="E62" s="38"/>
      <c r="F62" s="152"/>
      <c r="G62" s="152"/>
      <c r="H62" s="150"/>
      <c r="I62" s="38"/>
      <c r="J62" s="273" t="str">
        <f t="shared" si="0"/>
        <v>รอข้อมูลคอลัมน์ H</v>
      </c>
      <c r="K62" s="150"/>
      <c r="L62" s="150"/>
      <c r="M62" s="150"/>
      <c r="N62" s="149" t="str" cm="1">
        <f t="array" ref="N62">IF(AND(K62:M62=""),"ยังไม่บันทึกข้อมูล",
IF(M62&lt;&gt;"",
IF(M62&gt;=1.3,M62,"เป็นไม้พุ่ม"),
IF(K62+L62&gt;=1.3,K62+L62,"เป็นไม้พุ่ม")))</f>
        <v>ยังไม่บันทึกข้อมูล</v>
      </c>
      <c r="O62" s="149" t="str">
        <f t="shared" si="1"/>
        <v>ข้อมูลไม่ถูกต้อง</v>
      </c>
      <c r="P62" s="149" t="str">
        <f t="shared" si="2"/>
        <v>ข้อมูลไม่ถูกต้อง</v>
      </c>
      <c r="Q62" s="149" t="str">
        <f t="shared" si="3"/>
        <v>ข้อมูลไม่ถูกต้อง</v>
      </c>
      <c r="R62" s="149" t="str">
        <f t="shared" si="4"/>
        <v>ข้อมูลไม่ถูกต้อง</v>
      </c>
      <c r="S62" s="149" t="str">
        <f>IF(ISNUMBER(R62),
IF(H$2=ตัวเลือก!A$30,"ยังไม่บันทึกข้อมูล",R62*0.27),"ข้อมูลไม่ถูกต้อง")</f>
        <v>ข้อมูลไม่ถูกต้อง</v>
      </c>
      <c r="T62" s="149" t="str">
        <f t="shared" si="5"/>
        <v>ข้อมูลไม่ถูกต้อง</v>
      </c>
      <c r="U62" s="149" t="str">
        <f>IF(ISNUMBER(R62),
IF(H$2=ตัวเลือก!A$30,"ยังไม่บันทึกข้อมูล",R62*0.47),"ข้อมูลไม่ถูกต้อง")</f>
        <v>ข้อมูลไม่ถูกต้อง</v>
      </c>
      <c r="V62" s="149" t="str">
        <f>IF(ISNUMBER(S62),
IF(H$2=ตัวเลือก!A$30,"ยังไม่บันทึกข้อมูล",S62*0.47),"ข้อมูลไม่ถูกต้อง")</f>
        <v>ข้อมูลไม่ถูกต้อง</v>
      </c>
      <c r="W62" s="149" t="str">
        <f t="shared" si="6"/>
        <v>ข้อมูลไม่ถูกต้อง</v>
      </c>
      <c r="X62" s="148" t="str">
        <f t="shared" si="7"/>
        <v>ข้อมูลไม่ถูกต้อง</v>
      </c>
      <c r="Y62" s="38"/>
      <c r="Z62" s="38"/>
      <c r="AA62" s="38"/>
    </row>
    <row r="63" spans="1:27" x14ac:dyDescent="0.45">
      <c r="A63" s="38">
        <v>58</v>
      </c>
      <c r="B63" s="38"/>
      <c r="C63" s="38"/>
      <c r="D63" s="38"/>
      <c r="E63" s="38"/>
      <c r="F63" s="152"/>
      <c r="G63" s="152"/>
      <c r="H63" s="150"/>
      <c r="I63" s="38"/>
      <c r="J63" s="273" t="str">
        <f t="shared" si="0"/>
        <v>รอข้อมูลคอลัมน์ H</v>
      </c>
      <c r="K63" s="150"/>
      <c r="L63" s="150"/>
      <c r="M63" s="150"/>
      <c r="N63" s="149" t="str" cm="1">
        <f t="array" ref="N63">IF(AND(K63:M63=""),"ยังไม่บันทึกข้อมูล",
IF(M63&lt;&gt;"",
IF(M63&gt;=1.3,M63,"เป็นไม้พุ่ม"),
IF(K63+L63&gt;=1.3,K63+L63,"เป็นไม้พุ่ม")))</f>
        <v>ยังไม่บันทึกข้อมูล</v>
      </c>
      <c r="O63" s="149" t="str">
        <f t="shared" si="1"/>
        <v>ข้อมูลไม่ถูกต้อง</v>
      </c>
      <c r="P63" s="149" t="str">
        <f t="shared" si="2"/>
        <v>ข้อมูลไม่ถูกต้อง</v>
      </c>
      <c r="Q63" s="149" t="str">
        <f t="shared" si="3"/>
        <v>ข้อมูลไม่ถูกต้อง</v>
      </c>
      <c r="R63" s="149" t="str">
        <f t="shared" si="4"/>
        <v>ข้อมูลไม่ถูกต้อง</v>
      </c>
      <c r="S63" s="149" t="str">
        <f>IF(ISNUMBER(R63),
IF(H$2=ตัวเลือก!A$30,"ยังไม่บันทึกข้อมูล",R63*0.27),"ข้อมูลไม่ถูกต้อง")</f>
        <v>ข้อมูลไม่ถูกต้อง</v>
      </c>
      <c r="T63" s="149" t="str">
        <f t="shared" si="5"/>
        <v>ข้อมูลไม่ถูกต้อง</v>
      </c>
      <c r="U63" s="149" t="str">
        <f>IF(ISNUMBER(R63),
IF(H$2=ตัวเลือก!A$30,"ยังไม่บันทึกข้อมูล",R63*0.47),"ข้อมูลไม่ถูกต้อง")</f>
        <v>ข้อมูลไม่ถูกต้อง</v>
      </c>
      <c r="V63" s="149" t="str">
        <f>IF(ISNUMBER(S63),
IF(H$2=ตัวเลือก!A$30,"ยังไม่บันทึกข้อมูล",S63*0.47),"ข้อมูลไม่ถูกต้อง")</f>
        <v>ข้อมูลไม่ถูกต้อง</v>
      </c>
      <c r="W63" s="149" t="str">
        <f t="shared" si="6"/>
        <v>ข้อมูลไม่ถูกต้อง</v>
      </c>
      <c r="X63" s="148" t="str">
        <f t="shared" si="7"/>
        <v>ข้อมูลไม่ถูกต้อง</v>
      </c>
      <c r="Y63" s="38"/>
      <c r="Z63" s="38"/>
      <c r="AA63" s="38"/>
    </row>
    <row r="64" spans="1:27" x14ac:dyDescent="0.45">
      <c r="A64" s="38">
        <v>59</v>
      </c>
      <c r="B64" s="38"/>
      <c r="C64" s="38"/>
      <c r="D64" s="38"/>
      <c r="E64" s="38"/>
      <c r="F64" s="152"/>
      <c r="G64" s="152"/>
      <c r="H64" s="150"/>
      <c r="I64" s="38"/>
      <c r="J64" s="273" t="str">
        <f t="shared" si="0"/>
        <v>รอข้อมูลคอลัมน์ H</v>
      </c>
      <c r="K64" s="150"/>
      <c r="L64" s="150"/>
      <c r="M64" s="150"/>
      <c r="N64" s="149" t="str" cm="1">
        <f t="array" ref="N64">IF(AND(K64:M64=""),"ยังไม่บันทึกข้อมูล",
IF(M64&lt;&gt;"",
IF(M64&gt;=1.3,M64,"เป็นไม้พุ่ม"),
IF(K64+L64&gt;=1.3,K64+L64,"เป็นไม้พุ่ม")))</f>
        <v>ยังไม่บันทึกข้อมูล</v>
      </c>
      <c r="O64" s="149" t="str">
        <f t="shared" si="1"/>
        <v>ข้อมูลไม่ถูกต้อง</v>
      </c>
      <c r="P64" s="149" t="str">
        <f t="shared" si="2"/>
        <v>ข้อมูลไม่ถูกต้อง</v>
      </c>
      <c r="Q64" s="149" t="str">
        <f t="shared" si="3"/>
        <v>ข้อมูลไม่ถูกต้อง</v>
      </c>
      <c r="R64" s="149" t="str">
        <f t="shared" si="4"/>
        <v>ข้อมูลไม่ถูกต้อง</v>
      </c>
      <c r="S64" s="149" t="str">
        <f>IF(ISNUMBER(R64),
IF(H$2=ตัวเลือก!A$30,"ยังไม่บันทึกข้อมูล",R64*0.27),"ข้อมูลไม่ถูกต้อง")</f>
        <v>ข้อมูลไม่ถูกต้อง</v>
      </c>
      <c r="T64" s="149" t="str">
        <f t="shared" si="5"/>
        <v>ข้อมูลไม่ถูกต้อง</v>
      </c>
      <c r="U64" s="149" t="str">
        <f>IF(ISNUMBER(R64),
IF(H$2=ตัวเลือก!A$30,"ยังไม่บันทึกข้อมูล",R64*0.47),"ข้อมูลไม่ถูกต้อง")</f>
        <v>ข้อมูลไม่ถูกต้อง</v>
      </c>
      <c r="V64" s="149" t="str">
        <f>IF(ISNUMBER(S64),
IF(H$2=ตัวเลือก!A$30,"ยังไม่บันทึกข้อมูล",S64*0.47),"ข้อมูลไม่ถูกต้อง")</f>
        <v>ข้อมูลไม่ถูกต้อง</v>
      </c>
      <c r="W64" s="149" t="str">
        <f t="shared" si="6"/>
        <v>ข้อมูลไม่ถูกต้อง</v>
      </c>
      <c r="X64" s="148" t="str">
        <f t="shared" si="7"/>
        <v>ข้อมูลไม่ถูกต้อง</v>
      </c>
      <c r="Y64" s="38"/>
      <c r="Z64" s="38"/>
      <c r="AA64" s="38"/>
    </row>
    <row r="65" spans="1:27" x14ac:dyDescent="0.45">
      <c r="A65" s="38">
        <v>60</v>
      </c>
      <c r="B65" s="38"/>
      <c r="C65" s="38"/>
      <c r="D65" s="38"/>
      <c r="E65" s="38"/>
      <c r="F65" s="152"/>
      <c r="G65" s="152"/>
      <c r="H65" s="150"/>
      <c r="I65" s="38"/>
      <c r="J65" s="273" t="str">
        <f t="shared" si="0"/>
        <v>รอข้อมูลคอลัมน์ H</v>
      </c>
      <c r="K65" s="150"/>
      <c r="L65" s="150"/>
      <c r="M65" s="150"/>
      <c r="N65" s="149" t="str" cm="1">
        <f t="array" ref="N65">IF(AND(K65:M65=""),"ยังไม่บันทึกข้อมูล",
IF(M65&lt;&gt;"",
IF(M65&gt;=1.3,M65,"เป็นไม้พุ่ม"),
IF(K65+L65&gt;=1.3,K65+L65,"เป็นไม้พุ่ม")))</f>
        <v>ยังไม่บันทึกข้อมูล</v>
      </c>
      <c r="O65" s="149" t="str">
        <f t="shared" si="1"/>
        <v>ข้อมูลไม่ถูกต้อง</v>
      </c>
      <c r="P65" s="149" t="str">
        <f t="shared" si="2"/>
        <v>ข้อมูลไม่ถูกต้อง</v>
      </c>
      <c r="Q65" s="149" t="str">
        <f t="shared" si="3"/>
        <v>ข้อมูลไม่ถูกต้อง</v>
      </c>
      <c r="R65" s="149" t="str">
        <f t="shared" si="4"/>
        <v>ข้อมูลไม่ถูกต้อง</v>
      </c>
      <c r="S65" s="149" t="str">
        <f>IF(ISNUMBER(R65),
IF(H$2=ตัวเลือก!A$30,"ยังไม่บันทึกข้อมูล",R65*0.27),"ข้อมูลไม่ถูกต้อง")</f>
        <v>ข้อมูลไม่ถูกต้อง</v>
      </c>
      <c r="T65" s="149" t="str">
        <f t="shared" si="5"/>
        <v>ข้อมูลไม่ถูกต้อง</v>
      </c>
      <c r="U65" s="149" t="str">
        <f>IF(ISNUMBER(R65),
IF(H$2=ตัวเลือก!A$30,"ยังไม่บันทึกข้อมูล",R65*0.47),"ข้อมูลไม่ถูกต้อง")</f>
        <v>ข้อมูลไม่ถูกต้อง</v>
      </c>
      <c r="V65" s="149" t="str">
        <f>IF(ISNUMBER(S65),
IF(H$2=ตัวเลือก!A$30,"ยังไม่บันทึกข้อมูล",S65*0.47),"ข้อมูลไม่ถูกต้อง")</f>
        <v>ข้อมูลไม่ถูกต้อง</v>
      </c>
      <c r="W65" s="149" t="str">
        <f t="shared" si="6"/>
        <v>ข้อมูลไม่ถูกต้อง</v>
      </c>
      <c r="X65" s="148" t="str">
        <f t="shared" si="7"/>
        <v>ข้อมูลไม่ถูกต้อง</v>
      </c>
      <c r="Y65" s="38"/>
      <c r="Z65" s="38"/>
      <c r="AA65" s="38"/>
    </row>
    <row r="66" spans="1:27" x14ac:dyDescent="0.45">
      <c r="A66" s="38">
        <v>61</v>
      </c>
      <c r="B66" s="38"/>
      <c r="C66" s="38"/>
      <c r="D66" s="38"/>
      <c r="E66" s="38"/>
      <c r="F66" s="152"/>
      <c r="G66" s="152"/>
      <c r="H66" s="150"/>
      <c r="I66" s="38"/>
      <c r="J66" s="273" t="str">
        <f t="shared" si="0"/>
        <v>รอข้อมูลคอลัมน์ H</v>
      </c>
      <c r="K66" s="150"/>
      <c r="L66" s="150"/>
      <c r="M66" s="150"/>
      <c r="N66" s="149" t="str" cm="1">
        <f t="array" ref="N66">IF(AND(K66:M66=""),"ยังไม่บันทึกข้อมูล",
IF(M66&lt;&gt;"",
IF(M66&gt;=1.3,M66,"เป็นไม้พุ่ม"),
IF(K66+L66&gt;=1.3,K66+L66,"เป็นไม้พุ่ม")))</f>
        <v>ยังไม่บันทึกข้อมูล</v>
      </c>
      <c r="O66" s="149" t="str">
        <f t="shared" si="1"/>
        <v>ข้อมูลไม่ถูกต้อง</v>
      </c>
      <c r="P66" s="149" t="str">
        <f t="shared" si="2"/>
        <v>ข้อมูลไม่ถูกต้อง</v>
      </c>
      <c r="Q66" s="149" t="str">
        <f t="shared" si="3"/>
        <v>ข้อมูลไม่ถูกต้อง</v>
      </c>
      <c r="R66" s="149" t="str">
        <f t="shared" si="4"/>
        <v>ข้อมูลไม่ถูกต้อง</v>
      </c>
      <c r="S66" s="149" t="str">
        <f>IF(ISNUMBER(R66),
IF(H$2=ตัวเลือก!A$30,"ยังไม่บันทึกข้อมูล",R66*0.27),"ข้อมูลไม่ถูกต้อง")</f>
        <v>ข้อมูลไม่ถูกต้อง</v>
      </c>
      <c r="T66" s="149" t="str">
        <f t="shared" si="5"/>
        <v>ข้อมูลไม่ถูกต้อง</v>
      </c>
      <c r="U66" s="149" t="str">
        <f>IF(ISNUMBER(R66),
IF(H$2=ตัวเลือก!A$30,"ยังไม่บันทึกข้อมูล",R66*0.47),"ข้อมูลไม่ถูกต้อง")</f>
        <v>ข้อมูลไม่ถูกต้อง</v>
      </c>
      <c r="V66" s="149" t="str">
        <f>IF(ISNUMBER(S66),
IF(H$2=ตัวเลือก!A$30,"ยังไม่บันทึกข้อมูล",S66*0.47),"ข้อมูลไม่ถูกต้อง")</f>
        <v>ข้อมูลไม่ถูกต้อง</v>
      </c>
      <c r="W66" s="149" t="str">
        <f t="shared" si="6"/>
        <v>ข้อมูลไม่ถูกต้อง</v>
      </c>
      <c r="X66" s="148" t="str">
        <f t="shared" si="7"/>
        <v>ข้อมูลไม่ถูกต้อง</v>
      </c>
      <c r="Y66" s="38"/>
      <c r="Z66" s="38"/>
      <c r="AA66" s="38"/>
    </row>
    <row r="67" spans="1:27" x14ac:dyDescent="0.45">
      <c r="A67" s="38">
        <v>62</v>
      </c>
      <c r="B67" s="38"/>
      <c r="C67" s="38"/>
      <c r="D67" s="38"/>
      <c r="E67" s="38"/>
      <c r="F67" s="152"/>
      <c r="G67" s="152"/>
      <c r="H67" s="150"/>
      <c r="I67" s="38"/>
      <c r="J67" s="273" t="str">
        <f t="shared" si="0"/>
        <v>รอข้อมูลคอลัมน์ H</v>
      </c>
      <c r="K67" s="150"/>
      <c r="L67" s="150"/>
      <c r="M67" s="150"/>
      <c r="N67" s="149" t="str" cm="1">
        <f t="array" ref="N67">IF(AND(K67:M67=""),"ยังไม่บันทึกข้อมูล",
IF(M67&lt;&gt;"",
IF(M67&gt;=1.3,M67,"เป็นไม้พุ่ม"),
IF(K67+L67&gt;=1.3,K67+L67,"เป็นไม้พุ่ม")))</f>
        <v>ยังไม่บันทึกข้อมูล</v>
      </c>
      <c r="O67" s="149" t="str">
        <f t="shared" si="1"/>
        <v>ข้อมูลไม่ถูกต้อง</v>
      </c>
      <c r="P67" s="149" t="str">
        <f t="shared" si="2"/>
        <v>ข้อมูลไม่ถูกต้อง</v>
      </c>
      <c r="Q67" s="149" t="str">
        <f t="shared" si="3"/>
        <v>ข้อมูลไม่ถูกต้อง</v>
      </c>
      <c r="R67" s="149" t="str">
        <f t="shared" si="4"/>
        <v>ข้อมูลไม่ถูกต้อง</v>
      </c>
      <c r="S67" s="149" t="str">
        <f>IF(ISNUMBER(R67),
IF(H$2=ตัวเลือก!A$30,"ยังไม่บันทึกข้อมูล",R67*0.27),"ข้อมูลไม่ถูกต้อง")</f>
        <v>ข้อมูลไม่ถูกต้อง</v>
      </c>
      <c r="T67" s="149" t="str">
        <f t="shared" si="5"/>
        <v>ข้อมูลไม่ถูกต้อง</v>
      </c>
      <c r="U67" s="149" t="str">
        <f>IF(ISNUMBER(R67),
IF(H$2=ตัวเลือก!A$30,"ยังไม่บันทึกข้อมูล",R67*0.47),"ข้อมูลไม่ถูกต้อง")</f>
        <v>ข้อมูลไม่ถูกต้อง</v>
      </c>
      <c r="V67" s="149" t="str">
        <f>IF(ISNUMBER(S67),
IF(H$2=ตัวเลือก!A$30,"ยังไม่บันทึกข้อมูล",S67*0.47),"ข้อมูลไม่ถูกต้อง")</f>
        <v>ข้อมูลไม่ถูกต้อง</v>
      </c>
      <c r="W67" s="149" t="str">
        <f t="shared" si="6"/>
        <v>ข้อมูลไม่ถูกต้อง</v>
      </c>
      <c r="X67" s="148" t="str">
        <f t="shared" si="7"/>
        <v>ข้อมูลไม่ถูกต้อง</v>
      </c>
      <c r="Y67" s="38"/>
      <c r="Z67" s="38"/>
      <c r="AA67" s="38"/>
    </row>
    <row r="68" spans="1:27" x14ac:dyDescent="0.45">
      <c r="A68" s="38">
        <v>63</v>
      </c>
      <c r="B68" s="38"/>
      <c r="C68" s="38"/>
      <c r="D68" s="38"/>
      <c r="E68" s="38"/>
      <c r="F68" s="152"/>
      <c r="G68" s="152"/>
      <c r="H68" s="150"/>
      <c r="I68" s="38"/>
      <c r="J68" s="273" t="str">
        <f t="shared" si="0"/>
        <v>รอข้อมูลคอลัมน์ H</v>
      </c>
      <c r="K68" s="150"/>
      <c r="L68" s="150"/>
      <c r="M68" s="150"/>
      <c r="N68" s="149" t="str" cm="1">
        <f t="array" ref="N68">IF(AND(K68:M68=""),"ยังไม่บันทึกข้อมูล",
IF(M68&lt;&gt;"",
IF(M68&gt;=1.3,M68,"เป็นไม้พุ่ม"),
IF(K68+L68&gt;=1.3,K68+L68,"เป็นไม้พุ่ม")))</f>
        <v>ยังไม่บันทึกข้อมูล</v>
      </c>
      <c r="O68" s="149" t="str">
        <f t="shared" si="1"/>
        <v>ข้อมูลไม่ถูกต้อง</v>
      </c>
      <c r="P68" s="149" t="str">
        <f t="shared" si="2"/>
        <v>ข้อมูลไม่ถูกต้อง</v>
      </c>
      <c r="Q68" s="149" t="str">
        <f t="shared" si="3"/>
        <v>ข้อมูลไม่ถูกต้อง</v>
      </c>
      <c r="R68" s="149" t="str">
        <f t="shared" si="4"/>
        <v>ข้อมูลไม่ถูกต้อง</v>
      </c>
      <c r="S68" s="149" t="str">
        <f>IF(ISNUMBER(R68),
IF(H$2=ตัวเลือก!A$30,"ยังไม่บันทึกข้อมูล",R68*0.27),"ข้อมูลไม่ถูกต้อง")</f>
        <v>ข้อมูลไม่ถูกต้อง</v>
      </c>
      <c r="T68" s="149" t="str">
        <f t="shared" si="5"/>
        <v>ข้อมูลไม่ถูกต้อง</v>
      </c>
      <c r="U68" s="149" t="str">
        <f>IF(ISNUMBER(R68),
IF(H$2=ตัวเลือก!A$30,"ยังไม่บันทึกข้อมูล",R68*0.47),"ข้อมูลไม่ถูกต้อง")</f>
        <v>ข้อมูลไม่ถูกต้อง</v>
      </c>
      <c r="V68" s="149" t="str">
        <f>IF(ISNUMBER(S68),
IF(H$2=ตัวเลือก!A$30,"ยังไม่บันทึกข้อมูล",S68*0.47),"ข้อมูลไม่ถูกต้อง")</f>
        <v>ข้อมูลไม่ถูกต้อง</v>
      </c>
      <c r="W68" s="149" t="str">
        <f t="shared" si="6"/>
        <v>ข้อมูลไม่ถูกต้อง</v>
      </c>
      <c r="X68" s="148" t="str">
        <f t="shared" si="7"/>
        <v>ข้อมูลไม่ถูกต้อง</v>
      </c>
      <c r="Y68" s="38"/>
      <c r="Z68" s="38"/>
      <c r="AA68" s="38"/>
    </row>
    <row r="69" spans="1:27" x14ac:dyDescent="0.45">
      <c r="A69" s="38">
        <v>64</v>
      </c>
      <c r="B69" s="38"/>
      <c r="C69" s="38"/>
      <c r="D69" s="38"/>
      <c r="E69" s="38"/>
      <c r="F69" s="152"/>
      <c r="G69" s="152"/>
      <c r="H69" s="150"/>
      <c r="I69" s="38"/>
      <c r="J69" s="273" t="str">
        <f t="shared" si="0"/>
        <v>รอข้อมูลคอลัมน์ H</v>
      </c>
      <c r="K69" s="150"/>
      <c r="L69" s="150"/>
      <c r="M69" s="150"/>
      <c r="N69" s="149" t="str" cm="1">
        <f t="array" ref="N69">IF(AND(K69:M69=""),"ยังไม่บันทึกข้อมูล",
IF(M69&lt;&gt;"",
IF(M69&gt;=1.3,M69,"เป็นไม้พุ่ม"),
IF(K69+L69&gt;=1.3,K69+L69,"เป็นไม้พุ่ม")))</f>
        <v>ยังไม่บันทึกข้อมูล</v>
      </c>
      <c r="O69" s="149" t="str">
        <f t="shared" si="1"/>
        <v>ข้อมูลไม่ถูกต้อง</v>
      </c>
      <c r="P69" s="149" t="str">
        <f t="shared" si="2"/>
        <v>ข้อมูลไม่ถูกต้อง</v>
      </c>
      <c r="Q69" s="149" t="str">
        <f t="shared" si="3"/>
        <v>ข้อมูลไม่ถูกต้อง</v>
      </c>
      <c r="R69" s="149" t="str">
        <f t="shared" si="4"/>
        <v>ข้อมูลไม่ถูกต้อง</v>
      </c>
      <c r="S69" s="149" t="str">
        <f>IF(ISNUMBER(R69),
IF(H$2=ตัวเลือก!A$30,"ยังไม่บันทึกข้อมูล",R69*0.27),"ข้อมูลไม่ถูกต้อง")</f>
        <v>ข้อมูลไม่ถูกต้อง</v>
      </c>
      <c r="T69" s="149" t="str">
        <f t="shared" si="5"/>
        <v>ข้อมูลไม่ถูกต้อง</v>
      </c>
      <c r="U69" s="149" t="str">
        <f>IF(ISNUMBER(R69),
IF(H$2=ตัวเลือก!A$30,"ยังไม่บันทึกข้อมูล",R69*0.47),"ข้อมูลไม่ถูกต้อง")</f>
        <v>ข้อมูลไม่ถูกต้อง</v>
      </c>
      <c r="V69" s="149" t="str">
        <f>IF(ISNUMBER(S69),
IF(H$2=ตัวเลือก!A$30,"ยังไม่บันทึกข้อมูล",S69*0.47),"ข้อมูลไม่ถูกต้อง")</f>
        <v>ข้อมูลไม่ถูกต้อง</v>
      </c>
      <c r="W69" s="149" t="str">
        <f t="shared" si="6"/>
        <v>ข้อมูลไม่ถูกต้อง</v>
      </c>
      <c r="X69" s="148" t="str">
        <f t="shared" si="7"/>
        <v>ข้อมูลไม่ถูกต้อง</v>
      </c>
      <c r="Y69" s="38"/>
      <c r="Z69" s="38"/>
      <c r="AA69" s="38"/>
    </row>
    <row r="70" spans="1:27" x14ac:dyDescent="0.45">
      <c r="A70" s="38">
        <v>65</v>
      </c>
      <c r="B70" s="38"/>
      <c r="C70" s="38"/>
      <c r="D70" s="38"/>
      <c r="E70" s="38"/>
      <c r="F70" s="152"/>
      <c r="G70" s="152"/>
      <c r="H70" s="150"/>
      <c r="I70" s="38"/>
      <c r="J70" s="273" t="str">
        <f t="shared" si="0"/>
        <v>รอข้อมูลคอลัมน์ H</v>
      </c>
      <c r="K70" s="150"/>
      <c r="L70" s="150"/>
      <c r="M70" s="150"/>
      <c r="N70" s="149" t="str" cm="1">
        <f t="array" ref="N70">IF(AND(K70:M70=""),"ยังไม่บันทึกข้อมูล",
IF(M70&lt;&gt;"",
IF(M70&gt;=1.3,M70,"เป็นไม้พุ่ม"),
IF(K70+L70&gt;=1.3,K70+L70,"เป็นไม้พุ่ม")))</f>
        <v>ยังไม่บันทึกข้อมูล</v>
      </c>
      <c r="O70" s="149" t="str">
        <f t="shared" si="1"/>
        <v>ข้อมูลไม่ถูกต้อง</v>
      </c>
      <c r="P70" s="149" t="str">
        <f t="shared" si="2"/>
        <v>ข้อมูลไม่ถูกต้อง</v>
      </c>
      <c r="Q70" s="149" t="str">
        <f t="shared" si="3"/>
        <v>ข้อมูลไม่ถูกต้อง</v>
      </c>
      <c r="R70" s="149" t="str">
        <f t="shared" si="4"/>
        <v>ข้อมูลไม่ถูกต้อง</v>
      </c>
      <c r="S70" s="149" t="str">
        <f>IF(ISNUMBER(R70),
IF(H$2=ตัวเลือก!A$30,"ยังไม่บันทึกข้อมูล",R70*0.27),"ข้อมูลไม่ถูกต้อง")</f>
        <v>ข้อมูลไม่ถูกต้อง</v>
      </c>
      <c r="T70" s="149" t="str">
        <f t="shared" si="5"/>
        <v>ข้อมูลไม่ถูกต้อง</v>
      </c>
      <c r="U70" s="149" t="str">
        <f>IF(ISNUMBER(R70),
IF(H$2=ตัวเลือก!A$30,"ยังไม่บันทึกข้อมูล",R70*0.47),"ข้อมูลไม่ถูกต้อง")</f>
        <v>ข้อมูลไม่ถูกต้อง</v>
      </c>
      <c r="V70" s="149" t="str">
        <f>IF(ISNUMBER(S70),
IF(H$2=ตัวเลือก!A$30,"ยังไม่บันทึกข้อมูล",S70*0.47),"ข้อมูลไม่ถูกต้อง")</f>
        <v>ข้อมูลไม่ถูกต้อง</v>
      </c>
      <c r="W70" s="149" t="str">
        <f t="shared" si="6"/>
        <v>ข้อมูลไม่ถูกต้อง</v>
      </c>
      <c r="X70" s="148" t="str">
        <f t="shared" si="7"/>
        <v>ข้อมูลไม่ถูกต้อง</v>
      </c>
      <c r="Y70" s="38"/>
      <c r="Z70" s="38"/>
      <c r="AA70" s="38"/>
    </row>
    <row r="71" spans="1:27" x14ac:dyDescent="0.45">
      <c r="A71" s="38">
        <v>66</v>
      </c>
      <c r="B71" s="38"/>
      <c r="C71" s="38"/>
      <c r="D71" s="38"/>
      <c r="E71" s="38"/>
      <c r="F71" s="152"/>
      <c r="G71" s="152"/>
      <c r="H71" s="150"/>
      <c r="I71" s="38"/>
      <c r="J71" s="273" t="str">
        <f t="shared" ref="J71:J134" si="8">IF(H71="","รอข้อมูลคอลัมน์ H",
IF(H71/PI()&gt;=4.5,H71/PI(),"ไม่นำมาคำนวณ"))</f>
        <v>รอข้อมูลคอลัมน์ H</v>
      </c>
      <c r="K71" s="150"/>
      <c r="L71" s="150"/>
      <c r="M71" s="150"/>
      <c r="N71" s="149" t="str" cm="1">
        <f t="array" ref="N71">IF(AND(K71:M71=""),"ยังไม่บันทึกข้อมูล",
IF(M71&lt;&gt;"",
IF(M71&gt;=1.3,M71,"เป็นไม้พุ่ม"),
IF(K71+L71&gt;=1.3,K71+L71,"เป็นไม้พุ่ม")))</f>
        <v>ยังไม่บันทึกข้อมูล</v>
      </c>
      <c r="O71" s="149" t="str">
        <f t="shared" ref="O71:O134" si="9">IF(AND(ISNUMBER(J71),ISNUMBER(N71)),0.0396*(((J71)^2)*N71)^0.933,"ข้อมูลไม่ถูกต้อง")</f>
        <v>ข้อมูลไม่ถูกต้อง</v>
      </c>
      <c r="P71" s="149" t="str">
        <f t="shared" ref="P71:P134" si="10">IF(AND(ISNUMBER(J71),ISNUMBER(N71)),0.00349*(((J71^2)*N71))^1.03,"ข้อมูลไม่ถูกต้อง")</f>
        <v>ข้อมูลไม่ถูกต้อง</v>
      </c>
      <c r="Q71" s="149" t="str">
        <f t="shared" ref="Q71:Q134" si="11">IF(AND(ISNUMBER(O71),ISNUMBER(P71)),((1/(28/(O71+P71)))+0.025),"ข้อมูลไม่ถูกต้อง")</f>
        <v>ข้อมูลไม่ถูกต้อง</v>
      </c>
      <c r="R71" s="149" t="str">
        <f t="shared" ref="R71:R134" si="12">IF(AND(O71&lt;&gt;"ข้อมูลไม่ถูกต้อง",P71&lt;&gt;"ข้อมูลไม่ถูกต้อง",Q71&lt;&gt;"ข้อมูลไม่ถูกต้อง"),O71+P71+Q71,"ข้อมูลไม่ถูกต้อง")</f>
        <v>ข้อมูลไม่ถูกต้อง</v>
      </c>
      <c r="S71" s="149" t="str">
        <f>IF(ISNUMBER(R71),
IF(H$2=ตัวเลือก!A$30,"ยังไม่บันทึกข้อมูล",R71*0.27),"ข้อมูลไม่ถูกต้อง")</f>
        <v>ข้อมูลไม่ถูกต้อง</v>
      </c>
      <c r="T71" s="149" t="str">
        <f t="shared" ref="T71:T134" si="13">IF(AND(ISNUMBER(R71),ISNUMBER(S71)),R71+S71,"ข้อมูลไม่ถูกต้อง")</f>
        <v>ข้อมูลไม่ถูกต้อง</v>
      </c>
      <c r="U71" s="149" t="str">
        <f>IF(ISNUMBER(R71),
IF(H$2=ตัวเลือก!A$30,"ยังไม่บันทึกข้อมูล",R71*0.47),"ข้อมูลไม่ถูกต้อง")</f>
        <v>ข้อมูลไม่ถูกต้อง</v>
      </c>
      <c r="V71" s="149" t="str">
        <f>IF(ISNUMBER(S71),
IF(H$2=ตัวเลือก!A$30,"ยังไม่บันทึกข้อมูล",S71*0.47),"ข้อมูลไม่ถูกต้อง")</f>
        <v>ข้อมูลไม่ถูกต้อง</v>
      </c>
      <c r="W71" s="149" t="str">
        <f t="shared" ref="W71:W134" si="14">IF(AND(ISNUMBER(U71),ISNUMBER(V71)),((U71+V71)/1000),"ข้อมูลไม่ถูกต้อง")</f>
        <v>ข้อมูลไม่ถูกต้อง</v>
      </c>
      <c r="X71" s="148" t="str">
        <f t="shared" ref="X71:X134" si="15">IF(ISNUMBER(W71),W71*(44/12),"ข้อมูลไม่ถูกต้อง")</f>
        <v>ข้อมูลไม่ถูกต้อง</v>
      </c>
      <c r="Y71" s="38"/>
      <c r="Z71" s="38"/>
      <c r="AA71" s="38"/>
    </row>
    <row r="72" spans="1:27" x14ac:dyDescent="0.45">
      <c r="A72" s="38">
        <v>67</v>
      </c>
      <c r="B72" s="38"/>
      <c r="C72" s="38"/>
      <c r="D72" s="38"/>
      <c r="E72" s="38"/>
      <c r="F72" s="152"/>
      <c r="G72" s="152"/>
      <c r="H72" s="150"/>
      <c r="I72" s="38"/>
      <c r="J72" s="273" t="str">
        <f t="shared" si="8"/>
        <v>รอข้อมูลคอลัมน์ H</v>
      </c>
      <c r="K72" s="150"/>
      <c r="L72" s="150"/>
      <c r="M72" s="150"/>
      <c r="N72" s="149" t="str" cm="1">
        <f t="array" ref="N72">IF(AND(K72:M72=""),"ยังไม่บันทึกข้อมูล",
IF(M72&lt;&gt;"",
IF(M72&gt;=1.3,M72,"เป็นไม้พุ่ม"),
IF(K72+L72&gt;=1.3,K72+L72,"เป็นไม้พุ่ม")))</f>
        <v>ยังไม่บันทึกข้อมูล</v>
      </c>
      <c r="O72" s="149" t="str">
        <f t="shared" si="9"/>
        <v>ข้อมูลไม่ถูกต้อง</v>
      </c>
      <c r="P72" s="149" t="str">
        <f t="shared" si="10"/>
        <v>ข้อมูลไม่ถูกต้อง</v>
      </c>
      <c r="Q72" s="149" t="str">
        <f t="shared" si="11"/>
        <v>ข้อมูลไม่ถูกต้อง</v>
      </c>
      <c r="R72" s="149" t="str">
        <f t="shared" si="12"/>
        <v>ข้อมูลไม่ถูกต้อง</v>
      </c>
      <c r="S72" s="149" t="str">
        <f>IF(ISNUMBER(R72),
IF(H$2=ตัวเลือก!A$30,"ยังไม่บันทึกข้อมูล",R72*0.27),"ข้อมูลไม่ถูกต้อง")</f>
        <v>ข้อมูลไม่ถูกต้อง</v>
      </c>
      <c r="T72" s="149" t="str">
        <f t="shared" si="13"/>
        <v>ข้อมูลไม่ถูกต้อง</v>
      </c>
      <c r="U72" s="149" t="str">
        <f>IF(ISNUMBER(R72),
IF(H$2=ตัวเลือก!A$30,"ยังไม่บันทึกข้อมูล",R72*0.47),"ข้อมูลไม่ถูกต้อง")</f>
        <v>ข้อมูลไม่ถูกต้อง</v>
      </c>
      <c r="V72" s="149" t="str">
        <f>IF(ISNUMBER(S72),
IF(H$2=ตัวเลือก!A$30,"ยังไม่บันทึกข้อมูล",S72*0.47),"ข้อมูลไม่ถูกต้อง")</f>
        <v>ข้อมูลไม่ถูกต้อง</v>
      </c>
      <c r="W72" s="149" t="str">
        <f t="shared" si="14"/>
        <v>ข้อมูลไม่ถูกต้อง</v>
      </c>
      <c r="X72" s="148" t="str">
        <f t="shared" si="15"/>
        <v>ข้อมูลไม่ถูกต้อง</v>
      </c>
      <c r="Y72" s="38"/>
      <c r="Z72" s="38"/>
      <c r="AA72" s="38"/>
    </row>
    <row r="73" spans="1:27" x14ac:dyDescent="0.45">
      <c r="A73" s="38">
        <v>68</v>
      </c>
      <c r="B73" s="38"/>
      <c r="C73" s="38"/>
      <c r="D73" s="38"/>
      <c r="E73" s="38"/>
      <c r="F73" s="152"/>
      <c r="G73" s="152"/>
      <c r="H73" s="150"/>
      <c r="I73" s="38"/>
      <c r="J73" s="273" t="str">
        <f t="shared" si="8"/>
        <v>รอข้อมูลคอลัมน์ H</v>
      </c>
      <c r="K73" s="150"/>
      <c r="L73" s="150"/>
      <c r="M73" s="150"/>
      <c r="N73" s="149" t="str" cm="1">
        <f t="array" ref="N73">IF(AND(K73:M73=""),"ยังไม่บันทึกข้อมูล",
IF(M73&lt;&gt;"",
IF(M73&gt;=1.3,M73,"เป็นไม้พุ่ม"),
IF(K73+L73&gt;=1.3,K73+L73,"เป็นไม้พุ่ม")))</f>
        <v>ยังไม่บันทึกข้อมูล</v>
      </c>
      <c r="O73" s="149" t="str">
        <f t="shared" si="9"/>
        <v>ข้อมูลไม่ถูกต้อง</v>
      </c>
      <c r="P73" s="149" t="str">
        <f t="shared" si="10"/>
        <v>ข้อมูลไม่ถูกต้อง</v>
      </c>
      <c r="Q73" s="149" t="str">
        <f t="shared" si="11"/>
        <v>ข้อมูลไม่ถูกต้อง</v>
      </c>
      <c r="R73" s="149" t="str">
        <f t="shared" si="12"/>
        <v>ข้อมูลไม่ถูกต้อง</v>
      </c>
      <c r="S73" s="149" t="str">
        <f>IF(ISNUMBER(R73),
IF(H$2=ตัวเลือก!A$30,"ยังไม่บันทึกข้อมูล",R73*0.27),"ข้อมูลไม่ถูกต้อง")</f>
        <v>ข้อมูลไม่ถูกต้อง</v>
      </c>
      <c r="T73" s="149" t="str">
        <f t="shared" si="13"/>
        <v>ข้อมูลไม่ถูกต้อง</v>
      </c>
      <c r="U73" s="149" t="str">
        <f>IF(ISNUMBER(R73),
IF(H$2=ตัวเลือก!A$30,"ยังไม่บันทึกข้อมูล",R73*0.47),"ข้อมูลไม่ถูกต้อง")</f>
        <v>ข้อมูลไม่ถูกต้อง</v>
      </c>
      <c r="V73" s="149" t="str">
        <f>IF(ISNUMBER(S73),
IF(H$2=ตัวเลือก!A$30,"ยังไม่บันทึกข้อมูล",S73*0.47),"ข้อมูลไม่ถูกต้อง")</f>
        <v>ข้อมูลไม่ถูกต้อง</v>
      </c>
      <c r="W73" s="149" t="str">
        <f t="shared" si="14"/>
        <v>ข้อมูลไม่ถูกต้อง</v>
      </c>
      <c r="X73" s="148" t="str">
        <f t="shared" si="15"/>
        <v>ข้อมูลไม่ถูกต้อง</v>
      </c>
      <c r="Y73" s="38"/>
      <c r="Z73" s="38"/>
      <c r="AA73" s="38"/>
    </row>
    <row r="74" spans="1:27" x14ac:dyDescent="0.45">
      <c r="A74" s="38">
        <v>69</v>
      </c>
      <c r="B74" s="38"/>
      <c r="C74" s="38"/>
      <c r="D74" s="38"/>
      <c r="E74" s="38"/>
      <c r="F74" s="152"/>
      <c r="G74" s="152"/>
      <c r="H74" s="150"/>
      <c r="I74" s="38"/>
      <c r="J74" s="273" t="str">
        <f t="shared" si="8"/>
        <v>รอข้อมูลคอลัมน์ H</v>
      </c>
      <c r="K74" s="150"/>
      <c r="L74" s="150"/>
      <c r="M74" s="150"/>
      <c r="N74" s="149" t="str" cm="1">
        <f t="array" ref="N74">IF(AND(K74:M74=""),"ยังไม่บันทึกข้อมูล",
IF(M74&lt;&gt;"",
IF(M74&gt;=1.3,M74,"เป็นไม้พุ่ม"),
IF(K74+L74&gt;=1.3,K74+L74,"เป็นไม้พุ่ม")))</f>
        <v>ยังไม่บันทึกข้อมูล</v>
      </c>
      <c r="O74" s="149" t="str">
        <f t="shared" si="9"/>
        <v>ข้อมูลไม่ถูกต้อง</v>
      </c>
      <c r="P74" s="149" t="str">
        <f t="shared" si="10"/>
        <v>ข้อมูลไม่ถูกต้อง</v>
      </c>
      <c r="Q74" s="149" t="str">
        <f t="shared" si="11"/>
        <v>ข้อมูลไม่ถูกต้อง</v>
      </c>
      <c r="R74" s="149" t="str">
        <f t="shared" si="12"/>
        <v>ข้อมูลไม่ถูกต้อง</v>
      </c>
      <c r="S74" s="149" t="str">
        <f>IF(ISNUMBER(R74),
IF(H$2=ตัวเลือก!A$30,"ยังไม่บันทึกข้อมูล",R74*0.27),"ข้อมูลไม่ถูกต้อง")</f>
        <v>ข้อมูลไม่ถูกต้อง</v>
      </c>
      <c r="T74" s="149" t="str">
        <f t="shared" si="13"/>
        <v>ข้อมูลไม่ถูกต้อง</v>
      </c>
      <c r="U74" s="149" t="str">
        <f>IF(ISNUMBER(R74),
IF(H$2=ตัวเลือก!A$30,"ยังไม่บันทึกข้อมูล",R74*0.47),"ข้อมูลไม่ถูกต้อง")</f>
        <v>ข้อมูลไม่ถูกต้อง</v>
      </c>
      <c r="V74" s="149" t="str">
        <f>IF(ISNUMBER(S74),
IF(H$2=ตัวเลือก!A$30,"ยังไม่บันทึกข้อมูล",S74*0.47),"ข้อมูลไม่ถูกต้อง")</f>
        <v>ข้อมูลไม่ถูกต้อง</v>
      </c>
      <c r="W74" s="149" t="str">
        <f t="shared" si="14"/>
        <v>ข้อมูลไม่ถูกต้อง</v>
      </c>
      <c r="X74" s="148" t="str">
        <f t="shared" si="15"/>
        <v>ข้อมูลไม่ถูกต้อง</v>
      </c>
      <c r="Y74" s="38"/>
      <c r="Z74" s="38"/>
      <c r="AA74" s="38"/>
    </row>
    <row r="75" spans="1:27" x14ac:dyDescent="0.45">
      <c r="A75" s="38">
        <v>70</v>
      </c>
      <c r="B75" s="38"/>
      <c r="C75" s="38"/>
      <c r="D75" s="38"/>
      <c r="E75" s="38"/>
      <c r="F75" s="152"/>
      <c r="G75" s="152"/>
      <c r="H75" s="150"/>
      <c r="I75" s="38"/>
      <c r="J75" s="273" t="str">
        <f t="shared" si="8"/>
        <v>รอข้อมูลคอลัมน์ H</v>
      </c>
      <c r="K75" s="150"/>
      <c r="L75" s="150"/>
      <c r="M75" s="150"/>
      <c r="N75" s="149" t="str" cm="1">
        <f t="array" ref="N75">IF(AND(K75:M75=""),"ยังไม่บันทึกข้อมูล",
IF(M75&lt;&gt;"",
IF(M75&gt;=1.3,M75,"เป็นไม้พุ่ม"),
IF(K75+L75&gt;=1.3,K75+L75,"เป็นไม้พุ่ม")))</f>
        <v>ยังไม่บันทึกข้อมูล</v>
      </c>
      <c r="O75" s="149" t="str">
        <f t="shared" si="9"/>
        <v>ข้อมูลไม่ถูกต้อง</v>
      </c>
      <c r="P75" s="149" t="str">
        <f t="shared" si="10"/>
        <v>ข้อมูลไม่ถูกต้อง</v>
      </c>
      <c r="Q75" s="149" t="str">
        <f t="shared" si="11"/>
        <v>ข้อมูลไม่ถูกต้อง</v>
      </c>
      <c r="R75" s="149" t="str">
        <f t="shared" si="12"/>
        <v>ข้อมูลไม่ถูกต้อง</v>
      </c>
      <c r="S75" s="149" t="str">
        <f>IF(ISNUMBER(R75),
IF(H$2=ตัวเลือก!A$30,"ยังไม่บันทึกข้อมูล",R75*0.27),"ข้อมูลไม่ถูกต้อง")</f>
        <v>ข้อมูลไม่ถูกต้อง</v>
      </c>
      <c r="T75" s="149" t="str">
        <f t="shared" si="13"/>
        <v>ข้อมูลไม่ถูกต้อง</v>
      </c>
      <c r="U75" s="149" t="str">
        <f>IF(ISNUMBER(R75),
IF(H$2=ตัวเลือก!A$30,"ยังไม่บันทึกข้อมูล",R75*0.47),"ข้อมูลไม่ถูกต้อง")</f>
        <v>ข้อมูลไม่ถูกต้อง</v>
      </c>
      <c r="V75" s="149" t="str">
        <f>IF(ISNUMBER(S75),
IF(H$2=ตัวเลือก!A$30,"ยังไม่บันทึกข้อมูล",S75*0.47),"ข้อมูลไม่ถูกต้อง")</f>
        <v>ข้อมูลไม่ถูกต้อง</v>
      </c>
      <c r="W75" s="149" t="str">
        <f t="shared" si="14"/>
        <v>ข้อมูลไม่ถูกต้อง</v>
      </c>
      <c r="X75" s="148" t="str">
        <f t="shared" si="15"/>
        <v>ข้อมูลไม่ถูกต้อง</v>
      </c>
      <c r="Y75" s="38"/>
      <c r="Z75" s="38"/>
      <c r="AA75" s="38"/>
    </row>
    <row r="76" spans="1:27" x14ac:dyDescent="0.45">
      <c r="A76" s="38">
        <v>71</v>
      </c>
      <c r="B76" s="38"/>
      <c r="C76" s="38"/>
      <c r="D76" s="38"/>
      <c r="E76" s="38"/>
      <c r="F76" s="152"/>
      <c r="G76" s="152"/>
      <c r="H76" s="150"/>
      <c r="I76" s="38"/>
      <c r="J76" s="273" t="str">
        <f t="shared" si="8"/>
        <v>รอข้อมูลคอลัมน์ H</v>
      </c>
      <c r="K76" s="150"/>
      <c r="L76" s="150"/>
      <c r="M76" s="150"/>
      <c r="N76" s="149" t="str" cm="1">
        <f t="array" ref="N76">IF(AND(K76:M76=""),"ยังไม่บันทึกข้อมูล",
IF(M76&lt;&gt;"",
IF(M76&gt;=1.3,M76,"เป็นไม้พุ่ม"),
IF(K76+L76&gt;=1.3,K76+L76,"เป็นไม้พุ่ม")))</f>
        <v>ยังไม่บันทึกข้อมูล</v>
      </c>
      <c r="O76" s="149" t="str">
        <f t="shared" si="9"/>
        <v>ข้อมูลไม่ถูกต้อง</v>
      </c>
      <c r="P76" s="149" t="str">
        <f t="shared" si="10"/>
        <v>ข้อมูลไม่ถูกต้อง</v>
      </c>
      <c r="Q76" s="149" t="str">
        <f t="shared" si="11"/>
        <v>ข้อมูลไม่ถูกต้อง</v>
      </c>
      <c r="R76" s="149" t="str">
        <f t="shared" si="12"/>
        <v>ข้อมูลไม่ถูกต้อง</v>
      </c>
      <c r="S76" s="149" t="str">
        <f>IF(ISNUMBER(R76),
IF(H$2=ตัวเลือก!A$30,"ยังไม่บันทึกข้อมูล",R76*0.27),"ข้อมูลไม่ถูกต้อง")</f>
        <v>ข้อมูลไม่ถูกต้อง</v>
      </c>
      <c r="T76" s="149" t="str">
        <f t="shared" si="13"/>
        <v>ข้อมูลไม่ถูกต้อง</v>
      </c>
      <c r="U76" s="149" t="str">
        <f>IF(ISNUMBER(R76),
IF(H$2=ตัวเลือก!A$30,"ยังไม่บันทึกข้อมูล",R76*0.47),"ข้อมูลไม่ถูกต้อง")</f>
        <v>ข้อมูลไม่ถูกต้อง</v>
      </c>
      <c r="V76" s="149" t="str">
        <f>IF(ISNUMBER(S76),
IF(H$2=ตัวเลือก!A$30,"ยังไม่บันทึกข้อมูล",S76*0.47),"ข้อมูลไม่ถูกต้อง")</f>
        <v>ข้อมูลไม่ถูกต้อง</v>
      </c>
      <c r="W76" s="149" t="str">
        <f t="shared" si="14"/>
        <v>ข้อมูลไม่ถูกต้อง</v>
      </c>
      <c r="X76" s="148" t="str">
        <f t="shared" si="15"/>
        <v>ข้อมูลไม่ถูกต้อง</v>
      </c>
      <c r="Y76" s="38"/>
      <c r="Z76" s="38"/>
      <c r="AA76" s="38"/>
    </row>
    <row r="77" spans="1:27" x14ac:dyDescent="0.45">
      <c r="A77" s="38">
        <v>72</v>
      </c>
      <c r="B77" s="38"/>
      <c r="C77" s="38"/>
      <c r="D77" s="38"/>
      <c r="E77" s="38"/>
      <c r="F77" s="152"/>
      <c r="G77" s="152"/>
      <c r="H77" s="150"/>
      <c r="I77" s="38"/>
      <c r="J77" s="273" t="str">
        <f t="shared" si="8"/>
        <v>รอข้อมูลคอลัมน์ H</v>
      </c>
      <c r="K77" s="150"/>
      <c r="L77" s="150"/>
      <c r="M77" s="150"/>
      <c r="N77" s="149" t="str" cm="1">
        <f t="array" ref="N77">IF(AND(K77:M77=""),"ยังไม่บันทึกข้อมูล",
IF(M77&lt;&gt;"",
IF(M77&gt;=1.3,M77,"เป็นไม้พุ่ม"),
IF(K77+L77&gt;=1.3,K77+L77,"เป็นไม้พุ่ม")))</f>
        <v>ยังไม่บันทึกข้อมูล</v>
      </c>
      <c r="O77" s="149" t="str">
        <f t="shared" si="9"/>
        <v>ข้อมูลไม่ถูกต้อง</v>
      </c>
      <c r="P77" s="149" t="str">
        <f t="shared" si="10"/>
        <v>ข้อมูลไม่ถูกต้อง</v>
      </c>
      <c r="Q77" s="149" t="str">
        <f t="shared" si="11"/>
        <v>ข้อมูลไม่ถูกต้อง</v>
      </c>
      <c r="R77" s="149" t="str">
        <f t="shared" si="12"/>
        <v>ข้อมูลไม่ถูกต้อง</v>
      </c>
      <c r="S77" s="149" t="str">
        <f>IF(ISNUMBER(R77),
IF(H$2=ตัวเลือก!A$30,"ยังไม่บันทึกข้อมูล",R77*0.27),"ข้อมูลไม่ถูกต้อง")</f>
        <v>ข้อมูลไม่ถูกต้อง</v>
      </c>
      <c r="T77" s="149" t="str">
        <f t="shared" si="13"/>
        <v>ข้อมูลไม่ถูกต้อง</v>
      </c>
      <c r="U77" s="149" t="str">
        <f>IF(ISNUMBER(R77),
IF(H$2=ตัวเลือก!A$30,"ยังไม่บันทึกข้อมูล",R77*0.47),"ข้อมูลไม่ถูกต้อง")</f>
        <v>ข้อมูลไม่ถูกต้อง</v>
      </c>
      <c r="V77" s="149" t="str">
        <f>IF(ISNUMBER(S77),
IF(H$2=ตัวเลือก!A$30,"ยังไม่บันทึกข้อมูล",S77*0.47),"ข้อมูลไม่ถูกต้อง")</f>
        <v>ข้อมูลไม่ถูกต้อง</v>
      </c>
      <c r="W77" s="149" t="str">
        <f t="shared" si="14"/>
        <v>ข้อมูลไม่ถูกต้อง</v>
      </c>
      <c r="X77" s="148" t="str">
        <f t="shared" si="15"/>
        <v>ข้อมูลไม่ถูกต้อง</v>
      </c>
      <c r="Y77" s="38"/>
      <c r="Z77" s="38"/>
      <c r="AA77" s="38"/>
    </row>
    <row r="78" spans="1:27" x14ac:dyDescent="0.45">
      <c r="A78" s="38">
        <v>73</v>
      </c>
      <c r="B78" s="38"/>
      <c r="C78" s="38"/>
      <c r="D78" s="38"/>
      <c r="E78" s="38"/>
      <c r="F78" s="152"/>
      <c r="G78" s="152"/>
      <c r="H78" s="150"/>
      <c r="I78" s="38"/>
      <c r="J78" s="273" t="str">
        <f t="shared" si="8"/>
        <v>รอข้อมูลคอลัมน์ H</v>
      </c>
      <c r="K78" s="150"/>
      <c r="L78" s="150"/>
      <c r="M78" s="150"/>
      <c r="N78" s="149" t="str" cm="1">
        <f t="array" ref="N78">IF(AND(K78:M78=""),"ยังไม่บันทึกข้อมูล",
IF(M78&lt;&gt;"",
IF(M78&gt;=1.3,M78,"เป็นไม้พุ่ม"),
IF(K78+L78&gt;=1.3,K78+L78,"เป็นไม้พุ่ม")))</f>
        <v>ยังไม่บันทึกข้อมูล</v>
      </c>
      <c r="O78" s="149" t="str">
        <f t="shared" si="9"/>
        <v>ข้อมูลไม่ถูกต้อง</v>
      </c>
      <c r="P78" s="149" t="str">
        <f t="shared" si="10"/>
        <v>ข้อมูลไม่ถูกต้อง</v>
      </c>
      <c r="Q78" s="149" t="str">
        <f t="shared" si="11"/>
        <v>ข้อมูลไม่ถูกต้อง</v>
      </c>
      <c r="R78" s="149" t="str">
        <f t="shared" si="12"/>
        <v>ข้อมูลไม่ถูกต้อง</v>
      </c>
      <c r="S78" s="149" t="str">
        <f>IF(ISNUMBER(R78),
IF(H$2=ตัวเลือก!A$30,"ยังไม่บันทึกข้อมูล",R78*0.27),"ข้อมูลไม่ถูกต้อง")</f>
        <v>ข้อมูลไม่ถูกต้อง</v>
      </c>
      <c r="T78" s="149" t="str">
        <f t="shared" si="13"/>
        <v>ข้อมูลไม่ถูกต้อง</v>
      </c>
      <c r="U78" s="149" t="str">
        <f>IF(ISNUMBER(R78),
IF(H$2=ตัวเลือก!A$30,"ยังไม่บันทึกข้อมูล",R78*0.47),"ข้อมูลไม่ถูกต้อง")</f>
        <v>ข้อมูลไม่ถูกต้อง</v>
      </c>
      <c r="V78" s="149" t="str">
        <f>IF(ISNUMBER(S78),
IF(H$2=ตัวเลือก!A$30,"ยังไม่บันทึกข้อมูล",S78*0.47),"ข้อมูลไม่ถูกต้อง")</f>
        <v>ข้อมูลไม่ถูกต้อง</v>
      </c>
      <c r="W78" s="149" t="str">
        <f t="shared" si="14"/>
        <v>ข้อมูลไม่ถูกต้อง</v>
      </c>
      <c r="X78" s="148" t="str">
        <f t="shared" si="15"/>
        <v>ข้อมูลไม่ถูกต้อง</v>
      </c>
      <c r="Y78" s="38"/>
      <c r="Z78" s="38"/>
      <c r="AA78" s="38"/>
    </row>
    <row r="79" spans="1:27" x14ac:dyDescent="0.45">
      <c r="A79" s="38">
        <v>74</v>
      </c>
      <c r="B79" s="38"/>
      <c r="C79" s="38"/>
      <c r="D79" s="38"/>
      <c r="E79" s="38"/>
      <c r="F79" s="152"/>
      <c r="G79" s="152"/>
      <c r="H79" s="150"/>
      <c r="I79" s="38"/>
      <c r="J79" s="273" t="str">
        <f t="shared" si="8"/>
        <v>รอข้อมูลคอลัมน์ H</v>
      </c>
      <c r="K79" s="150"/>
      <c r="L79" s="150"/>
      <c r="M79" s="150"/>
      <c r="N79" s="149" t="str" cm="1">
        <f t="array" ref="N79">IF(AND(K79:M79=""),"ยังไม่บันทึกข้อมูล",
IF(M79&lt;&gt;"",
IF(M79&gt;=1.3,M79,"เป็นไม้พุ่ม"),
IF(K79+L79&gt;=1.3,K79+L79,"เป็นไม้พุ่ม")))</f>
        <v>ยังไม่บันทึกข้อมูล</v>
      </c>
      <c r="O79" s="149" t="str">
        <f t="shared" si="9"/>
        <v>ข้อมูลไม่ถูกต้อง</v>
      </c>
      <c r="P79" s="149" t="str">
        <f t="shared" si="10"/>
        <v>ข้อมูลไม่ถูกต้อง</v>
      </c>
      <c r="Q79" s="149" t="str">
        <f t="shared" si="11"/>
        <v>ข้อมูลไม่ถูกต้อง</v>
      </c>
      <c r="R79" s="149" t="str">
        <f t="shared" si="12"/>
        <v>ข้อมูลไม่ถูกต้อง</v>
      </c>
      <c r="S79" s="149" t="str">
        <f>IF(ISNUMBER(R79),
IF(H$2=ตัวเลือก!A$30,"ยังไม่บันทึกข้อมูล",R79*0.27),"ข้อมูลไม่ถูกต้อง")</f>
        <v>ข้อมูลไม่ถูกต้อง</v>
      </c>
      <c r="T79" s="149" t="str">
        <f t="shared" si="13"/>
        <v>ข้อมูลไม่ถูกต้อง</v>
      </c>
      <c r="U79" s="149" t="str">
        <f>IF(ISNUMBER(R79),
IF(H$2=ตัวเลือก!A$30,"ยังไม่บันทึกข้อมูล",R79*0.47),"ข้อมูลไม่ถูกต้อง")</f>
        <v>ข้อมูลไม่ถูกต้อง</v>
      </c>
      <c r="V79" s="149" t="str">
        <f>IF(ISNUMBER(S79),
IF(H$2=ตัวเลือก!A$30,"ยังไม่บันทึกข้อมูล",S79*0.47),"ข้อมูลไม่ถูกต้อง")</f>
        <v>ข้อมูลไม่ถูกต้อง</v>
      </c>
      <c r="W79" s="149" t="str">
        <f t="shared" si="14"/>
        <v>ข้อมูลไม่ถูกต้อง</v>
      </c>
      <c r="X79" s="148" t="str">
        <f t="shared" si="15"/>
        <v>ข้อมูลไม่ถูกต้อง</v>
      </c>
      <c r="Y79" s="38"/>
      <c r="Z79" s="38"/>
      <c r="AA79" s="38"/>
    </row>
    <row r="80" spans="1:27" x14ac:dyDescent="0.45">
      <c r="A80" s="38">
        <v>75</v>
      </c>
      <c r="B80" s="38"/>
      <c r="C80" s="38"/>
      <c r="D80" s="38"/>
      <c r="E80" s="38"/>
      <c r="F80" s="152"/>
      <c r="G80" s="152"/>
      <c r="H80" s="150"/>
      <c r="I80" s="38"/>
      <c r="J80" s="273" t="str">
        <f t="shared" si="8"/>
        <v>รอข้อมูลคอลัมน์ H</v>
      </c>
      <c r="K80" s="150"/>
      <c r="L80" s="150"/>
      <c r="M80" s="150"/>
      <c r="N80" s="149" t="str" cm="1">
        <f t="array" ref="N80">IF(AND(K80:M80=""),"ยังไม่บันทึกข้อมูล",
IF(M80&lt;&gt;"",
IF(M80&gt;=1.3,M80,"เป็นไม้พุ่ม"),
IF(K80+L80&gt;=1.3,K80+L80,"เป็นไม้พุ่ม")))</f>
        <v>ยังไม่บันทึกข้อมูล</v>
      </c>
      <c r="O80" s="149" t="str">
        <f t="shared" si="9"/>
        <v>ข้อมูลไม่ถูกต้อง</v>
      </c>
      <c r="P80" s="149" t="str">
        <f t="shared" si="10"/>
        <v>ข้อมูลไม่ถูกต้อง</v>
      </c>
      <c r="Q80" s="149" t="str">
        <f t="shared" si="11"/>
        <v>ข้อมูลไม่ถูกต้อง</v>
      </c>
      <c r="R80" s="149" t="str">
        <f t="shared" si="12"/>
        <v>ข้อมูลไม่ถูกต้อง</v>
      </c>
      <c r="S80" s="149" t="str">
        <f>IF(ISNUMBER(R80),
IF(H$2=ตัวเลือก!A$30,"ยังไม่บันทึกข้อมูล",R80*0.27),"ข้อมูลไม่ถูกต้อง")</f>
        <v>ข้อมูลไม่ถูกต้อง</v>
      </c>
      <c r="T80" s="149" t="str">
        <f t="shared" si="13"/>
        <v>ข้อมูลไม่ถูกต้อง</v>
      </c>
      <c r="U80" s="149" t="str">
        <f>IF(ISNUMBER(R80),
IF(H$2=ตัวเลือก!A$30,"ยังไม่บันทึกข้อมูล",R80*0.47),"ข้อมูลไม่ถูกต้อง")</f>
        <v>ข้อมูลไม่ถูกต้อง</v>
      </c>
      <c r="V80" s="149" t="str">
        <f>IF(ISNUMBER(S80),
IF(H$2=ตัวเลือก!A$30,"ยังไม่บันทึกข้อมูล",S80*0.47),"ข้อมูลไม่ถูกต้อง")</f>
        <v>ข้อมูลไม่ถูกต้อง</v>
      </c>
      <c r="W80" s="149" t="str">
        <f t="shared" si="14"/>
        <v>ข้อมูลไม่ถูกต้อง</v>
      </c>
      <c r="X80" s="148" t="str">
        <f t="shared" si="15"/>
        <v>ข้อมูลไม่ถูกต้อง</v>
      </c>
      <c r="Y80" s="38"/>
      <c r="Z80" s="38"/>
      <c r="AA80" s="38"/>
    </row>
    <row r="81" spans="1:27" x14ac:dyDescent="0.45">
      <c r="A81" s="38">
        <v>76</v>
      </c>
      <c r="B81" s="38"/>
      <c r="C81" s="38"/>
      <c r="D81" s="38"/>
      <c r="E81" s="38"/>
      <c r="F81" s="152"/>
      <c r="G81" s="152"/>
      <c r="H81" s="150"/>
      <c r="I81" s="38"/>
      <c r="J81" s="273" t="str">
        <f t="shared" si="8"/>
        <v>รอข้อมูลคอลัมน์ H</v>
      </c>
      <c r="K81" s="150"/>
      <c r="L81" s="150"/>
      <c r="M81" s="150"/>
      <c r="N81" s="149" t="str" cm="1">
        <f t="array" ref="N81">IF(AND(K81:M81=""),"ยังไม่บันทึกข้อมูล",
IF(M81&lt;&gt;"",
IF(M81&gt;=1.3,M81,"เป็นไม้พุ่ม"),
IF(K81+L81&gt;=1.3,K81+L81,"เป็นไม้พุ่ม")))</f>
        <v>ยังไม่บันทึกข้อมูล</v>
      </c>
      <c r="O81" s="149" t="str">
        <f t="shared" si="9"/>
        <v>ข้อมูลไม่ถูกต้อง</v>
      </c>
      <c r="P81" s="149" t="str">
        <f t="shared" si="10"/>
        <v>ข้อมูลไม่ถูกต้อง</v>
      </c>
      <c r="Q81" s="149" t="str">
        <f t="shared" si="11"/>
        <v>ข้อมูลไม่ถูกต้อง</v>
      </c>
      <c r="R81" s="149" t="str">
        <f t="shared" si="12"/>
        <v>ข้อมูลไม่ถูกต้อง</v>
      </c>
      <c r="S81" s="149" t="str">
        <f>IF(ISNUMBER(R81),
IF(H$2=ตัวเลือก!A$30,"ยังไม่บันทึกข้อมูล",R81*0.27),"ข้อมูลไม่ถูกต้อง")</f>
        <v>ข้อมูลไม่ถูกต้อง</v>
      </c>
      <c r="T81" s="149" t="str">
        <f t="shared" si="13"/>
        <v>ข้อมูลไม่ถูกต้อง</v>
      </c>
      <c r="U81" s="149" t="str">
        <f>IF(ISNUMBER(R81),
IF(H$2=ตัวเลือก!A$30,"ยังไม่บันทึกข้อมูล",R81*0.47),"ข้อมูลไม่ถูกต้อง")</f>
        <v>ข้อมูลไม่ถูกต้อง</v>
      </c>
      <c r="V81" s="149" t="str">
        <f>IF(ISNUMBER(S81),
IF(H$2=ตัวเลือก!A$30,"ยังไม่บันทึกข้อมูล",S81*0.47),"ข้อมูลไม่ถูกต้อง")</f>
        <v>ข้อมูลไม่ถูกต้อง</v>
      </c>
      <c r="W81" s="149" t="str">
        <f t="shared" si="14"/>
        <v>ข้อมูลไม่ถูกต้อง</v>
      </c>
      <c r="X81" s="148" t="str">
        <f t="shared" si="15"/>
        <v>ข้อมูลไม่ถูกต้อง</v>
      </c>
      <c r="Y81" s="38"/>
      <c r="Z81" s="38"/>
      <c r="AA81" s="38"/>
    </row>
    <row r="82" spans="1:27" x14ac:dyDescent="0.45">
      <c r="A82" s="38">
        <v>77</v>
      </c>
      <c r="B82" s="38"/>
      <c r="C82" s="38"/>
      <c r="D82" s="38"/>
      <c r="E82" s="38"/>
      <c r="F82" s="152"/>
      <c r="G82" s="152"/>
      <c r="H82" s="150"/>
      <c r="I82" s="38"/>
      <c r="J82" s="273" t="str">
        <f t="shared" si="8"/>
        <v>รอข้อมูลคอลัมน์ H</v>
      </c>
      <c r="K82" s="150"/>
      <c r="L82" s="150"/>
      <c r="M82" s="150"/>
      <c r="N82" s="149" t="str" cm="1">
        <f t="array" ref="N82">IF(AND(K82:M82=""),"ยังไม่บันทึกข้อมูล",
IF(M82&lt;&gt;"",
IF(M82&gt;=1.3,M82,"เป็นไม้พุ่ม"),
IF(K82+L82&gt;=1.3,K82+L82,"เป็นไม้พุ่ม")))</f>
        <v>ยังไม่บันทึกข้อมูล</v>
      </c>
      <c r="O82" s="149" t="str">
        <f t="shared" si="9"/>
        <v>ข้อมูลไม่ถูกต้อง</v>
      </c>
      <c r="P82" s="149" t="str">
        <f t="shared" si="10"/>
        <v>ข้อมูลไม่ถูกต้อง</v>
      </c>
      <c r="Q82" s="149" t="str">
        <f t="shared" si="11"/>
        <v>ข้อมูลไม่ถูกต้อง</v>
      </c>
      <c r="R82" s="149" t="str">
        <f t="shared" si="12"/>
        <v>ข้อมูลไม่ถูกต้อง</v>
      </c>
      <c r="S82" s="149" t="str">
        <f>IF(ISNUMBER(R82),
IF(H$2=ตัวเลือก!A$30,"ยังไม่บันทึกข้อมูล",R82*0.27),"ข้อมูลไม่ถูกต้อง")</f>
        <v>ข้อมูลไม่ถูกต้อง</v>
      </c>
      <c r="T82" s="149" t="str">
        <f t="shared" si="13"/>
        <v>ข้อมูลไม่ถูกต้อง</v>
      </c>
      <c r="U82" s="149" t="str">
        <f>IF(ISNUMBER(R82),
IF(H$2=ตัวเลือก!A$30,"ยังไม่บันทึกข้อมูล",R82*0.47),"ข้อมูลไม่ถูกต้อง")</f>
        <v>ข้อมูลไม่ถูกต้อง</v>
      </c>
      <c r="V82" s="149" t="str">
        <f>IF(ISNUMBER(S82),
IF(H$2=ตัวเลือก!A$30,"ยังไม่บันทึกข้อมูล",S82*0.47),"ข้อมูลไม่ถูกต้อง")</f>
        <v>ข้อมูลไม่ถูกต้อง</v>
      </c>
      <c r="W82" s="149" t="str">
        <f t="shared" si="14"/>
        <v>ข้อมูลไม่ถูกต้อง</v>
      </c>
      <c r="X82" s="148" t="str">
        <f t="shared" si="15"/>
        <v>ข้อมูลไม่ถูกต้อง</v>
      </c>
      <c r="Y82" s="38"/>
      <c r="Z82" s="38"/>
      <c r="AA82" s="38"/>
    </row>
    <row r="83" spans="1:27" x14ac:dyDescent="0.45">
      <c r="A83" s="38">
        <v>78</v>
      </c>
      <c r="B83" s="38"/>
      <c r="C83" s="38"/>
      <c r="D83" s="38"/>
      <c r="E83" s="38"/>
      <c r="F83" s="152"/>
      <c r="G83" s="152"/>
      <c r="H83" s="150"/>
      <c r="I83" s="38"/>
      <c r="J83" s="273" t="str">
        <f t="shared" si="8"/>
        <v>รอข้อมูลคอลัมน์ H</v>
      </c>
      <c r="K83" s="150"/>
      <c r="L83" s="150"/>
      <c r="M83" s="150"/>
      <c r="N83" s="149" t="str" cm="1">
        <f t="array" ref="N83">IF(AND(K83:M83=""),"ยังไม่บันทึกข้อมูล",
IF(M83&lt;&gt;"",
IF(M83&gt;=1.3,M83,"เป็นไม้พุ่ม"),
IF(K83+L83&gt;=1.3,K83+L83,"เป็นไม้พุ่ม")))</f>
        <v>ยังไม่บันทึกข้อมูล</v>
      </c>
      <c r="O83" s="149" t="str">
        <f t="shared" si="9"/>
        <v>ข้อมูลไม่ถูกต้อง</v>
      </c>
      <c r="P83" s="149" t="str">
        <f t="shared" si="10"/>
        <v>ข้อมูลไม่ถูกต้อง</v>
      </c>
      <c r="Q83" s="149" t="str">
        <f t="shared" si="11"/>
        <v>ข้อมูลไม่ถูกต้อง</v>
      </c>
      <c r="R83" s="149" t="str">
        <f t="shared" si="12"/>
        <v>ข้อมูลไม่ถูกต้อง</v>
      </c>
      <c r="S83" s="149" t="str">
        <f>IF(ISNUMBER(R83),
IF(H$2=ตัวเลือก!A$30,"ยังไม่บันทึกข้อมูล",R83*0.27),"ข้อมูลไม่ถูกต้อง")</f>
        <v>ข้อมูลไม่ถูกต้อง</v>
      </c>
      <c r="T83" s="149" t="str">
        <f t="shared" si="13"/>
        <v>ข้อมูลไม่ถูกต้อง</v>
      </c>
      <c r="U83" s="149" t="str">
        <f>IF(ISNUMBER(R83),
IF(H$2=ตัวเลือก!A$30,"ยังไม่บันทึกข้อมูล",R83*0.47),"ข้อมูลไม่ถูกต้อง")</f>
        <v>ข้อมูลไม่ถูกต้อง</v>
      </c>
      <c r="V83" s="149" t="str">
        <f>IF(ISNUMBER(S83),
IF(H$2=ตัวเลือก!A$30,"ยังไม่บันทึกข้อมูล",S83*0.47),"ข้อมูลไม่ถูกต้อง")</f>
        <v>ข้อมูลไม่ถูกต้อง</v>
      </c>
      <c r="W83" s="149" t="str">
        <f t="shared" si="14"/>
        <v>ข้อมูลไม่ถูกต้อง</v>
      </c>
      <c r="X83" s="148" t="str">
        <f t="shared" si="15"/>
        <v>ข้อมูลไม่ถูกต้อง</v>
      </c>
      <c r="Y83" s="38"/>
      <c r="Z83" s="38"/>
      <c r="AA83" s="38"/>
    </row>
    <row r="84" spans="1:27" x14ac:dyDescent="0.45">
      <c r="A84" s="38">
        <v>79</v>
      </c>
      <c r="B84" s="38"/>
      <c r="C84" s="38"/>
      <c r="D84" s="38"/>
      <c r="E84" s="38"/>
      <c r="F84" s="152"/>
      <c r="G84" s="152"/>
      <c r="H84" s="150"/>
      <c r="I84" s="38"/>
      <c r="J84" s="273" t="str">
        <f t="shared" si="8"/>
        <v>รอข้อมูลคอลัมน์ H</v>
      </c>
      <c r="K84" s="150"/>
      <c r="L84" s="150"/>
      <c r="M84" s="150"/>
      <c r="N84" s="149" t="str" cm="1">
        <f t="array" ref="N84">IF(AND(K84:M84=""),"ยังไม่บันทึกข้อมูล",
IF(M84&lt;&gt;"",
IF(M84&gt;=1.3,M84,"เป็นไม้พุ่ม"),
IF(K84+L84&gt;=1.3,K84+L84,"เป็นไม้พุ่ม")))</f>
        <v>ยังไม่บันทึกข้อมูล</v>
      </c>
      <c r="O84" s="149" t="str">
        <f t="shared" si="9"/>
        <v>ข้อมูลไม่ถูกต้อง</v>
      </c>
      <c r="P84" s="149" t="str">
        <f t="shared" si="10"/>
        <v>ข้อมูลไม่ถูกต้อง</v>
      </c>
      <c r="Q84" s="149" t="str">
        <f t="shared" si="11"/>
        <v>ข้อมูลไม่ถูกต้อง</v>
      </c>
      <c r="R84" s="149" t="str">
        <f t="shared" si="12"/>
        <v>ข้อมูลไม่ถูกต้อง</v>
      </c>
      <c r="S84" s="149" t="str">
        <f>IF(ISNUMBER(R84),
IF(H$2=ตัวเลือก!A$30,"ยังไม่บันทึกข้อมูล",R84*0.27),"ข้อมูลไม่ถูกต้อง")</f>
        <v>ข้อมูลไม่ถูกต้อง</v>
      </c>
      <c r="T84" s="149" t="str">
        <f t="shared" si="13"/>
        <v>ข้อมูลไม่ถูกต้อง</v>
      </c>
      <c r="U84" s="149" t="str">
        <f>IF(ISNUMBER(R84),
IF(H$2=ตัวเลือก!A$30,"ยังไม่บันทึกข้อมูล",R84*0.47),"ข้อมูลไม่ถูกต้อง")</f>
        <v>ข้อมูลไม่ถูกต้อง</v>
      </c>
      <c r="V84" s="149" t="str">
        <f>IF(ISNUMBER(S84),
IF(H$2=ตัวเลือก!A$30,"ยังไม่บันทึกข้อมูล",S84*0.47),"ข้อมูลไม่ถูกต้อง")</f>
        <v>ข้อมูลไม่ถูกต้อง</v>
      </c>
      <c r="W84" s="149" t="str">
        <f t="shared" si="14"/>
        <v>ข้อมูลไม่ถูกต้อง</v>
      </c>
      <c r="X84" s="148" t="str">
        <f t="shared" si="15"/>
        <v>ข้อมูลไม่ถูกต้อง</v>
      </c>
      <c r="Y84" s="38"/>
      <c r="Z84" s="38"/>
      <c r="AA84" s="38"/>
    </row>
    <row r="85" spans="1:27" x14ac:dyDescent="0.45">
      <c r="A85" s="38">
        <v>80</v>
      </c>
      <c r="B85" s="38"/>
      <c r="C85" s="38"/>
      <c r="D85" s="38"/>
      <c r="E85" s="38"/>
      <c r="F85" s="152"/>
      <c r="G85" s="152"/>
      <c r="H85" s="150"/>
      <c r="I85" s="38"/>
      <c r="J85" s="273" t="str">
        <f t="shared" si="8"/>
        <v>รอข้อมูลคอลัมน์ H</v>
      </c>
      <c r="K85" s="150"/>
      <c r="L85" s="150"/>
      <c r="M85" s="150"/>
      <c r="N85" s="149" t="str" cm="1">
        <f t="array" ref="N85">IF(AND(K85:M85=""),"ยังไม่บันทึกข้อมูล",
IF(M85&lt;&gt;"",
IF(M85&gt;=1.3,M85,"เป็นไม้พุ่ม"),
IF(K85+L85&gt;=1.3,K85+L85,"เป็นไม้พุ่ม")))</f>
        <v>ยังไม่บันทึกข้อมูล</v>
      </c>
      <c r="O85" s="149" t="str">
        <f t="shared" si="9"/>
        <v>ข้อมูลไม่ถูกต้อง</v>
      </c>
      <c r="P85" s="149" t="str">
        <f t="shared" si="10"/>
        <v>ข้อมูลไม่ถูกต้อง</v>
      </c>
      <c r="Q85" s="149" t="str">
        <f t="shared" si="11"/>
        <v>ข้อมูลไม่ถูกต้อง</v>
      </c>
      <c r="R85" s="149" t="str">
        <f t="shared" si="12"/>
        <v>ข้อมูลไม่ถูกต้อง</v>
      </c>
      <c r="S85" s="149" t="str">
        <f>IF(ISNUMBER(R85),
IF(H$2=ตัวเลือก!A$30,"ยังไม่บันทึกข้อมูล",R85*0.27),"ข้อมูลไม่ถูกต้อง")</f>
        <v>ข้อมูลไม่ถูกต้อง</v>
      </c>
      <c r="T85" s="149" t="str">
        <f t="shared" si="13"/>
        <v>ข้อมูลไม่ถูกต้อง</v>
      </c>
      <c r="U85" s="149" t="str">
        <f>IF(ISNUMBER(R85),
IF(H$2=ตัวเลือก!A$30,"ยังไม่บันทึกข้อมูล",R85*0.47),"ข้อมูลไม่ถูกต้อง")</f>
        <v>ข้อมูลไม่ถูกต้อง</v>
      </c>
      <c r="V85" s="149" t="str">
        <f>IF(ISNUMBER(S85),
IF(H$2=ตัวเลือก!A$30,"ยังไม่บันทึกข้อมูล",S85*0.47),"ข้อมูลไม่ถูกต้อง")</f>
        <v>ข้อมูลไม่ถูกต้อง</v>
      </c>
      <c r="W85" s="149" t="str">
        <f t="shared" si="14"/>
        <v>ข้อมูลไม่ถูกต้อง</v>
      </c>
      <c r="X85" s="148" t="str">
        <f t="shared" si="15"/>
        <v>ข้อมูลไม่ถูกต้อง</v>
      </c>
      <c r="Y85" s="38"/>
      <c r="Z85" s="38"/>
      <c r="AA85" s="38"/>
    </row>
    <row r="86" spans="1:27" x14ac:dyDescent="0.45">
      <c r="A86" s="38">
        <v>81</v>
      </c>
      <c r="B86" s="38"/>
      <c r="C86" s="38"/>
      <c r="D86" s="38"/>
      <c r="E86" s="38"/>
      <c r="F86" s="152"/>
      <c r="G86" s="152"/>
      <c r="H86" s="150"/>
      <c r="I86" s="38"/>
      <c r="J86" s="273" t="str">
        <f t="shared" si="8"/>
        <v>รอข้อมูลคอลัมน์ H</v>
      </c>
      <c r="K86" s="150"/>
      <c r="L86" s="150"/>
      <c r="M86" s="150"/>
      <c r="N86" s="149" t="str" cm="1">
        <f t="array" ref="N86">IF(AND(K86:M86=""),"ยังไม่บันทึกข้อมูล",
IF(M86&lt;&gt;"",
IF(M86&gt;=1.3,M86,"เป็นไม้พุ่ม"),
IF(K86+L86&gt;=1.3,K86+L86,"เป็นไม้พุ่ม")))</f>
        <v>ยังไม่บันทึกข้อมูล</v>
      </c>
      <c r="O86" s="149" t="str">
        <f t="shared" si="9"/>
        <v>ข้อมูลไม่ถูกต้อง</v>
      </c>
      <c r="P86" s="149" t="str">
        <f t="shared" si="10"/>
        <v>ข้อมูลไม่ถูกต้อง</v>
      </c>
      <c r="Q86" s="149" t="str">
        <f t="shared" si="11"/>
        <v>ข้อมูลไม่ถูกต้อง</v>
      </c>
      <c r="R86" s="149" t="str">
        <f t="shared" si="12"/>
        <v>ข้อมูลไม่ถูกต้อง</v>
      </c>
      <c r="S86" s="149" t="str">
        <f>IF(ISNUMBER(R86),
IF(H$2=ตัวเลือก!A$30,"ยังไม่บันทึกข้อมูล",R86*0.27),"ข้อมูลไม่ถูกต้อง")</f>
        <v>ข้อมูลไม่ถูกต้อง</v>
      </c>
      <c r="T86" s="149" t="str">
        <f t="shared" si="13"/>
        <v>ข้อมูลไม่ถูกต้อง</v>
      </c>
      <c r="U86" s="149" t="str">
        <f>IF(ISNUMBER(R86),
IF(H$2=ตัวเลือก!A$30,"ยังไม่บันทึกข้อมูล",R86*0.47),"ข้อมูลไม่ถูกต้อง")</f>
        <v>ข้อมูลไม่ถูกต้อง</v>
      </c>
      <c r="V86" s="149" t="str">
        <f>IF(ISNUMBER(S86),
IF(H$2=ตัวเลือก!A$30,"ยังไม่บันทึกข้อมูล",S86*0.47),"ข้อมูลไม่ถูกต้อง")</f>
        <v>ข้อมูลไม่ถูกต้อง</v>
      </c>
      <c r="W86" s="149" t="str">
        <f t="shared" si="14"/>
        <v>ข้อมูลไม่ถูกต้อง</v>
      </c>
      <c r="X86" s="148" t="str">
        <f t="shared" si="15"/>
        <v>ข้อมูลไม่ถูกต้อง</v>
      </c>
      <c r="Y86" s="38"/>
      <c r="Z86" s="38"/>
      <c r="AA86" s="38"/>
    </row>
    <row r="87" spans="1:27" x14ac:dyDescent="0.45">
      <c r="A87" s="38">
        <v>82</v>
      </c>
      <c r="B87" s="38"/>
      <c r="C87" s="38"/>
      <c r="D87" s="38"/>
      <c r="E87" s="38"/>
      <c r="F87" s="152"/>
      <c r="G87" s="152"/>
      <c r="H87" s="150"/>
      <c r="I87" s="38"/>
      <c r="J87" s="273" t="str">
        <f t="shared" si="8"/>
        <v>รอข้อมูลคอลัมน์ H</v>
      </c>
      <c r="K87" s="150"/>
      <c r="L87" s="150"/>
      <c r="M87" s="150"/>
      <c r="N87" s="149" t="str" cm="1">
        <f t="array" ref="N87">IF(AND(K87:M87=""),"ยังไม่บันทึกข้อมูล",
IF(M87&lt;&gt;"",
IF(M87&gt;=1.3,M87,"เป็นไม้พุ่ม"),
IF(K87+L87&gt;=1.3,K87+L87,"เป็นไม้พุ่ม")))</f>
        <v>ยังไม่บันทึกข้อมูล</v>
      </c>
      <c r="O87" s="149" t="str">
        <f t="shared" si="9"/>
        <v>ข้อมูลไม่ถูกต้อง</v>
      </c>
      <c r="P87" s="149" t="str">
        <f t="shared" si="10"/>
        <v>ข้อมูลไม่ถูกต้อง</v>
      </c>
      <c r="Q87" s="149" t="str">
        <f t="shared" si="11"/>
        <v>ข้อมูลไม่ถูกต้อง</v>
      </c>
      <c r="R87" s="149" t="str">
        <f t="shared" si="12"/>
        <v>ข้อมูลไม่ถูกต้อง</v>
      </c>
      <c r="S87" s="149" t="str">
        <f>IF(ISNUMBER(R87),
IF(H$2=ตัวเลือก!A$30,"ยังไม่บันทึกข้อมูล",R87*0.27),"ข้อมูลไม่ถูกต้อง")</f>
        <v>ข้อมูลไม่ถูกต้อง</v>
      </c>
      <c r="T87" s="149" t="str">
        <f t="shared" si="13"/>
        <v>ข้อมูลไม่ถูกต้อง</v>
      </c>
      <c r="U87" s="149" t="str">
        <f>IF(ISNUMBER(R87),
IF(H$2=ตัวเลือก!A$30,"ยังไม่บันทึกข้อมูล",R87*0.47),"ข้อมูลไม่ถูกต้อง")</f>
        <v>ข้อมูลไม่ถูกต้อง</v>
      </c>
      <c r="V87" s="149" t="str">
        <f>IF(ISNUMBER(S87),
IF(H$2=ตัวเลือก!A$30,"ยังไม่บันทึกข้อมูล",S87*0.47),"ข้อมูลไม่ถูกต้อง")</f>
        <v>ข้อมูลไม่ถูกต้อง</v>
      </c>
      <c r="W87" s="149" t="str">
        <f t="shared" si="14"/>
        <v>ข้อมูลไม่ถูกต้อง</v>
      </c>
      <c r="X87" s="148" t="str">
        <f t="shared" si="15"/>
        <v>ข้อมูลไม่ถูกต้อง</v>
      </c>
      <c r="Y87" s="38"/>
      <c r="Z87" s="38"/>
      <c r="AA87" s="38"/>
    </row>
    <row r="88" spans="1:27" x14ac:dyDescent="0.45">
      <c r="A88" s="38">
        <v>83</v>
      </c>
      <c r="B88" s="38"/>
      <c r="C88" s="38"/>
      <c r="D88" s="38"/>
      <c r="E88" s="38"/>
      <c r="F88" s="152"/>
      <c r="G88" s="152"/>
      <c r="H88" s="150"/>
      <c r="I88" s="38"/>
      <c r="J88" s="273" t="str">
        <f t="shared" si="8"/>
        <v>รอข้อมูลคอลัมน์ H</v>
      </c>
      <c r="K88" s="150"/>
      <c r="L88" s="150"/>
      <c r="M88" s="150"/>
      <c r="N88" s="149" t="str" cm="1">
        <f t="array" ref="N88">IF(AND(K88:M88=""),"ยังไม่บันทึกข้อมูล",
IF(M88&lt;&gt;"",
IF(M88&gt;=1.3,M88,"เป็นไม้พุ่ม"),
IF(K88+L88&gt;=1.3,K88+L88,"เป็นไม้พุ่ม")))</f>
        <v>ยังไม่บันทึกข้อมูล</v>
      </c>
      <c r="O88" s="149" t="str">
        <f t="shared" si="9"/>
        <v>ข้อมูลไม่ถูกต้อง</v>
      </c>
      <c r="P88" s="149" t="str">
        <f t="shared" si="10"/>
        <v>ข้อมูลไม่ถูกต้อง</v>
      </c>
      <c r="Q88" s="149" t="str">
        <f t="shared" si="11"/>
        <v>ข้อมูลไม่ถูกต้อง</v>
      </c>
      <c r="R88" s="149" t="str">
        <f t="shared" si="12"/>
        <v>ข้อมูลไม่ถูกต้อง</v>
      </c>
      <c r="S88" s="149" t="str">
        <f>IF(ISNUMBER(R88),
IF(H$2=ตัวเลือก!A$30,"ยังไม่บันทึกข้อมูล",R88*0.27),"ข้อมูลไม่ถูกต้อง")</f>
        <v>ข้อมูลไม่ถูกต้อง</v>
      </c>
      <c r="T88" s="149" t="str">
        <f t="shared" si="13"/>
        <v>ข้อมูลไม่ถูกต้อง</v>
      </c>
      <c r="U88" s="149" t="str">
        <f>IF(ISNUMBER(R88),
IF(H$2=ตัวเลือก!A$30,"ยังไม่บันทึกข้อมูล",R88*0.47),"ข้อมูลไม่ถูกต้อง")</f>
        <v>ข้อมูลไม่ถูกต้อง</v>
      </c>
      <c r="V88" s="149" t="str">
        <f>IF(ISNUMBER(S88),
IF(H$2=ตัวเลือก!A$30,"ยังไม่บันทึกข้อมูล",S88*0.47),"ข้อมูลไม่ถูกต้อง")</f>
        <v>ข้อมูลไม่ถูกต้อง</v>
      </c>
      <c r="W88" s="149" t="str">
        <f t="shared" si="14"/>
        <v>ข้อมูลไม่ถูกต้อง</v>
      </c>
      <c r="X88" s="148" t="str">
        <f t="shared" si="15"/>
        <v>ข้อมูลไม่ถูกต้อง</v>
      </c>
      <c r="Y88" s="38"/>
      <c r="Z88" s="38"/>
      <c r="AA88" s="38"/>
    </row>
    <row r="89" spans="1:27" x14ac:dyDescent="0.45">
      <c r="A89" s="38">
        <v>84</v>
      </c>
      <c r="B89" s="38"/>
      <c r="C89" s="38"/>
      <c r="D89" s="38"/>
      <c r="E89" s="38"/>
      <c r="F89" s="152"/>
      <c r="G89" s="152"/>
      <c r="H89" s="150"/>
      <c r="I89" s="38"/>
      <c r="J89" s="273" t="str">
        <f t="shared" si="8"/>
        <v>รอข้อมูลคอลัมน์ H</v>
      </c>
      <c r="K89" s="150"/>
      <c r="L89" s="150"/>
      <c r="M89" s="150"/>
      <c r="N89" s="149" t="str" cm="1">
        <f t="array" ref="N89">IF(AND(K89:M89=""),"ยังไม่บันทึกข้อมูล",
IF(M89&lt;&gt;"",
IF(M89&gt;=1.3,M89,"เป็นไม้พุ่ม"),
IF(K89+L89&gt;=1.3,K89+L89,"เป็นไม้พุ่ม")))</f>
        <v>ยังไม่บันทึกข้อมูล</v>
      </c>
      <c r="O89" s="149" t="str">
        <f t="shared" si="9"/>
        <v>ข้อมูลไม่ถูกต้อง</v>
      </c>
      <c r="P89" s="149" t="str">
        <f t="shared" si="10"/>
        <v>ข้อมูลไม่ถูกต้อง</v>
      </c>
      <c r="Q89" s="149" t="str">
        <f t="shared" si="11"/>
        <v>ข้อมูลไม่ถูกต้อง</v>
      </c>
      <c r="R89" s="149" t="str">
        <f t="shared" si="12"/>
        <v>ข้อมูลไม่ถูกต้อง</v>
      </c>
      <c r="S89" s="149" t="str">
        <f>IF(ISNUMBER(R89),
IF(H$2=ตัวเลือก!A$30,"ยังไม่บันทึกข้อมูล",R89*0.27),"ข้อมูลไม่ถูกต้อง")</f>
        <v>ข้อมูลไม่ถูกต้อง</v>
      </c>
      <c r="T89" s="149" t="str">
        <f t="shared" si="13"/>
        <v>ข้อมูลไม่ถูกต้อง</v>
      </c>
      <c r="U89" s="149" t="str">
        <f>IF(ISNUMBER(R89),
IF(H$2=ตัวเลือก!A$30,"ยังไม่บันทึกข้อมูล",R89*0.47),"ข้อมูลไม่ถูกต้อง")</f>
        <v>ข้อมูลไม่ถูกต้อง</v>
      </c>
      <c r="V89" s="149" t="str">
        <f>IF(ISNUMBER(S89),
IF(H$2=ตัวเลือก!A$30,"ยังไม่บันทึกข้อมูล",S89*0.47),"ข้อมูลไม่ถูกต้อง")</f>
        <v>ข้อมูลไม่ถูกต้อง</v>
      </c>
      <c r="W89" s="149" t="str">
        <f t="shared" si="14"/>
        <v>ข้อมูลไม่ถูกต้อง</v>
      </c>
      <c r="X89" s="148" t="str">
        <f t="shared" si="15"/>
        <v>ข้อมูลไม่ถูกต้อง</v>
      </c>
      <c r="Y89" s="38"/>
      <c r="Z89" s="38"/>
      <c r="AA89" s="38"/>
    </row>
    <row r="90" spans="1:27" x14ac:dyDescent="0.45">
      <c r="A90" s="38">
        <v>85</v>
      </c>
      <c r="B90" s="38"/>
      <c r="C90" s="38"/>
      <c r="D90" s="38"/>
      <c r="E90" s="38"/>
      <c r="F90" s="152"/>
      <c r="G90" s="152"/>
      <c r="H90" s="150"/>
      <c r="I90" s="38"/>
      <c r="J90" s="273" t="str">
        <f t="shared" si="8"/>
        <v>รอข้อมูลคอลัมน์ H</v>
      </c>
      <c r="K90" s="150"/>
      <c r="L90" s="150"/>
      <c r="M90" s="150"/>
      <c r="N90" s="149" t="str" cm="1">
        <f t="array" ref="N90">IF(AND(K90:M90=""),"ยังไม่บันทึกข้อมูล",
IF(M90&lt;&gt;"",
IF(M90&gt;=1.3,M90,"เป็นไม้พุ่ม"),
IF(K90+L90&gt;=1.3,K90+L90,"เป็นไม้พุ่ม")))</f>
        <v>ยังไม่บันทึกข้อมูล</v>
      </c>
      <c r="O90" s="149" t="str">
        <f t="shared" si="9"/>
        <v>ข้อมูลไม่ถูกต้อง</v>
      </c>
      <c r="P90" s="149" t="str">
        <f t="shared" si="10"/>
        <v>ข้อมูลไม่ถูกต้อง</v>
      </c>
      <c r="Q90" s="149" t="str">
        <f t="shared" si="11"/>
        <v>ข้อมูลไม่ถูกต้อง</v>
      </c>
      <c r="R90" s="149" t="str">
        <f t="shared" si="12"/>
        <v>ข้อมูลไม่ถูกต้อง</v>
      </c>
      <c r="S90" s="149" t="str">
        <f>IF(ISNUMBER(R90),
IF(H$2=ตัวเลือก!A$30,"ยังไม่บันทึกข้อมูล",R90*0.27),"ข้อมูลไม่ถูกต้อง")</f>
        <v>ข้อมูลไม่ถูกต้อง</v>
      </c>
      <c r="T90" s="149" t="str">
        <f t="shared" si="13"/>
        <v>ข้อมูลไม่ถูกต้อง</v>
      </c>
      <c r="U90" s="149" t="str">
        <f>IF(ISNUMBER(R90),
IF(H$2=ตัวเลือก!A$30,"ยังไม่บันทึกข้อมูล",R90*0.47),"ข้อมูลไม่ถูกต้อง")</f>
        <v>ข้อมูลไม่ถูกต้อง</v>
      </c>
      <c r="V90" s="149" t="str">
        <f>IF(ISNUMBER(S90),
IF(H$2=ตัวเลือก!A$30,"ยังไม่บันทึกข้อมูล",S90*0.47),"ข้อมูลไม่ถูกต้อง")</f>
        <v>ข้อมูลไม่ถูกต้อง</v>
      </c>
      <c r="W90" s="149" t="str">
        <f t="shared" si="14"/>
        <v>ข้อมูลไม่ถูกต้อง</v>
      </c>
      <c r="X90" s="148" t="str">
        <f t="shared" si="15"/>
        <v>ข้อมูลไม่ถูกต้อง</v>
      </c>
      <c r="Y90" s="38"/>
      <c r="Z90" s="38"/>
      <c r="AA90" s="38"/>
    </row>
    <row r="91" spans="1:27" x14ac:dyDescent="0.45">
      <c r="A91" s="38">
        <v>86</v>
      </c>
      <c r="B91" s="38"/>
      <c r="C91" s="38"/>
      <c r="D91" s="38"/>
      <c r="E91" s="38"/>
      <c r="F91" s="152"/>
      <c r="G91" s="152"/>
      <c r="H91" s="150"/>
      <c r="I91" s="38"/>
      <c r="J91" s="273" t="str">
        <f t="shared" si="8"/>
        <v>รอข้อมูลคอลัมน์ H</v>
      </c>
      <c r="K91" s="150"/>
      <c r="L91" s="150"/>
      <c r="M91" s="150"/>
      <c r="N91" s="149" t="str" cm="1">
        <f t="array" ref="N91">IF(AND(K91:M91=""),"ยังไม่บันทึกข้อมูล",
IF(M91&lt;&gt;"",
IF(M91&gt;=1.3,M91,"เป็นไม้พุ่ม"),
IF(K91+L91&gt;=1.3,K91+L91,"เป็นไม้พุ่ม")))</f>
        <v>ยังไม่บันทึกข้อมูล</v>
      </c>
      <c r="O91" s="149" t="str">
        <f t="shared" si="9"/>
        <v>ข้อมูลไม่ถูกต้อง</v>
      </c>
      <c r="P91" s="149" t="str">
        <f t="shared" si="10"/>
        <v>ข้อมูลไม่ถูกต้อง</v>
      </c>
      <c r="Q91" s="149" t="str">
        <f t="shared" si="11"/>
        <v>ข้อมูลไม่ถูกต้อง</v>
      </c>
      <c r="R91" s="149" t="str">
        <f t="shared" si="12"/>
        <v>ข้อมูลไม่ถูกต้อง</v>
      </c>
      <c r="S91" s="149" t="str">
        <f>IF(ISNUMBER(R91),
IF(H$2=ตัวเลือก!A$30,"ยังไม่บันทึกข้อมูล",R91*0.27),"ข้อมูลไม่ถูกต้อง")</f>
        <v>ข้อมูลไม่ถูกต้อง</v>
      </c>
      <c r="T91" s="149" t="str">
        <f t="shared" si="13"/>
        <v>ข้อมูลไม่ถูกต้อง</v>
      </c>
      <c r="U91" s="149" t="str">
        <f>IF(ISNUMBER(R91),
IF(H$2=ตัวเลือก!A$30,"ยังไม่บันทึกข้อมูล",R91*0.47),"ข้อมูลไม่ถูกต้อง")</f>
        <v>ข้อมูลไม่ถูกต้อง</v>
      </c>
      <c r="V91" s="149" t="str">
        <f>IF(ISNUMBER(S91),
IF(H$2=ตัวเลือก!A$30,"ยังไม่บันทึกข้อมูล",S91*0.47),"ข้อมูลไม่ถูกต้อง")</f>
        <v>ข้อมูลไม่ถูกต้อง</v>
      </c>
      <c r="W91" s="149" t="str">
        <f t="shared" si="14"/>
        <v>ข้อมูลไม่ถูกต้อง</v>
      </c>
      <c r="X91" s="148" t="str">
        <f t="shared" si="15"/>
        <v>ข้อมูลไม่ถูกต้อง</v>
      </c>
      <c r="Y91" s="38"/>
      <c r="Z91" s="38"/>
      <c r="AA91" s="38"/>
    </row>
    <row r="92" spans="1:27" x14ac:dyDescent="0.45">
      <c r="A92" s="38">
        <v>87</v>
      </c>
      <c r="B92" s="38"/>
      <c r="C92" s="38"/>
      <c r="D92" s="38"/>
      <c r="E92" s="38"/>
      <c r="F92" s="152"/>
      <c r="G92" s="152"/>
      <c r="H92" s="150"/>
      <c r="I92" s="38"/>
      <c r="J92" s="273" t="str">
        <f t="shared" si="8"/>
        <v>รอข้อมูลคอลัมน์ H</v>
      </c>
      <c r="K92" s="150"/>
      <c r="L92" s="150"/>
      <c r="M92" s="150"/>
      <c r="N92" s="149" t="str" cm="1">
        <f t="array" ref="N92">IF(AND(K92:M92=""),"ยังไม่บันทึกข้อมูล",
IF(M92&lt;&gt;"",
IF(M92&gt;=1.3,M92,"เป็นไม้พุ่ม"),
IF(K92+L92&gt;=1.3,K92+L92,"เป็นไม้พุ่ม")))</f>
        <v>ยังไม่บันทึกข้อมูล</v>
      </c>
      <c r="O92" s="149" t="str">
        <f t="shared" si="9"/>
        <v>ข้อมูลไม่ถูกต้อง</v>
      </c>
      <c r="P92" s="149" t="str">
        <f t="shared" si="10"/>
        <v>ข้อมูลไม่ถูกต้อง</v>
      </c>
      <c r="Q92" s="149" t="str">
        <f t="shared" si="11"/>
        <v>ข้อมูลไม่ถูกต้อง</v>
      </c>
      <c r="R92" s="149" t="str">
        <f t="shared" si="12"/>
        <v>ข้อมูลไม่ถูกต้อง</v>
      </c>
      <c r="S92" s="149" t="str">
        <f>IF(ISNUMBER(R92),
IF(H$2=ตัวเลือก!A$30,"ยังไม่บันทึกข้อมูล",R92*0.27),"ข้อมูลไม่ถูกต้อง")</f>
        <v>ข้อมูลไม่ถูกต้อง</v>
      </c>
      <c r="T92" s="149" t="str">
        <f t="shared" si="13"/>
        <v>ข้อมูลไม่ถูกต้อง</v>
      </c>
      <c r="U92" s="149" t="str">
        <f>IF(ISNUMBER(R92),
IF(H$2=ตัวเลือก!A$30,"ยังไม่บันทึกข้อมูล",R92*0.47),"ข้อมูลไม่ถูกต้อง")</f>
        <v>ข้อมูลไม่ถูกต้อง</v>
      </c>
      <c r="V92" s="149" t="str">
        <f>IF(ISNUMBER(S92),
IF(H$2=ตัวเลือก!A$30,"ยังไม่บันทึกข้อมูล",S92*0.47),"ข้อมูลไม่ถูกต้อง")</f>
        <v>ข้อมูลไม่ถูกต้อง</v>
      </c>
      <c r="W92" s="149" t="str">
        <f t="shared" si="14"/>
        <v>ข้อมูลไม่ถูกต้อง</v>
      </c>
      <c r="X92" s="148" t="str">
        <f t="shared" si="15"/>
        <v>ข้อมูลไม่ถูกต้อง</v>
      </c>
      <c r="Y92" s="38"/>
      <c r="Z92" s="38"/>
      <c r="AA92" s="38"/>
    </row>
    <row r="93" spans="1:27" x14ac:dyDescent="0.45">
      <c r="A93" s="38">
        <v>88</v>
      </c>
      <c r="B93" s="38"/>
      <c r="C93" s="38"/>
      <c r="D93" s="38"/>
      <c r="E93" s="38"/>
      <c r="F93" s="152"/>
      <c r="G93" s="152"/>
      <c r="H93" s="150"/>
      <c r="I93" s="38"/>
      <c r="J93" s="273" t="str">
        <f t="shared" si="8"/>
        <v>รอข้อมูลคอลัมน์ H</v>
      </c>
      <c r="K93" s="150"/>
      <c r="L93" s="150"/>
      <c r="M93" s="150"/>
      <c r="N93" s="149" t="str" cm="1">
        <f t="array" ref="N93">IF(AND(K93:M93=""),"ยังไม่บันทึกข้อมูล",
IF(M93&lt;&gt;"",
IF(M93&gt;=1.3,M93,"เป็นไม้พุ่ม"),
IF(K93+L93&gt;=1.3,K93+L93,"เป็นไม้พุ่ม")))</f>
        <v>ยังไม่บันทึกข้อมูล</v>
      </c>
      <c r="O93" s="149" t="str">
        <f t="shared" si="9"/>
        <v>ข้อมูลไม่ถูกต้อง</v>
      </c>
      <c r="P93" s="149" t="str">
        <f t="shared" si="10"/>
        <v>ข้อมูลไม่ถูกต้อง</v>
      </c>
      <c r="Q93" s="149" t="str">
        <f t="shared" si="11"/>
        <v>ข้อมูลไม่ถูกต้อง</v>
      </c>
      <c r="R93" s="149" t="str">
        <f t="shared" si="12"/>
        <v>ข้อมูลไม่ถูกต้อง</v>
      </c>
      <c r="S93" s="149" t="str">
        <f>IF(ISNUMBER(R93),
IF(H$2=ตัวเลือก!A$30,"ยังไม่บันทึกข้อมูล",R93*0.27),"ข้อมูลไม่ถูกต้อง")</f>
        <v>ข้อมูลไม่ถูกต้อง</v>
      </c>
      <c r="T93" s="149" t="str">
        <f t="shared" si="13"/>
        <v>ข้อมูลไม่ถูกต้อง</v>
      </c>
      <c r="U93" s="149" t="str">
        <f>IF(ISNUMBER(R93),
IF(H$2=ตัวเลือก!A$30,"ยังไม่บันทึกข้อมูล",R93*0.47),"ข้อมูลไม่ถูกต้อง")</f>
        <v>ข้อมูลไม่ถูกต้อง</v>
      </c>
      <c r="V93" s="149" t="str">
        <f>IF(ISNUMBER(S93),
IF(H$2=ตัวเลือก!A$30,"ยังไม่บันทึกข้อมูล",S93*0.47),"ข้อมูลไม่ถูกต้อง")</f>
        <v>ข้อมูลไม่ถูกต้อง</v>
      </c>
      <c r="W93" s="149" t="str">
        <f t="shared" si="14"/>
        <v>ข้อมูลไม่ถูกต้อง</v>
      </c>
      <c r="X93" s="148" t="str">
        <f t="shared" si="15"/>
        <v>ข้อมูลไม่ถูกต้อง</v>
      </c>
      <c r="Y93" s="38"/>
      <c r="Z93" s="38"/>
      <c r="AA93" s="38"/>
    </row>
    <row r="94" spans="1:27" x14ac:dyDescent="0.45">
      <c r="A94" s="38">
        <v>89</v>
      </c>
      <c r="B94" s="38"/>
      <c r="C94" s="38"/>
      <c r="D94" s="38"/>
      <c r="E94" s="38"/>
      <c r="F94" s="152"/>
      <c r="G94" s="152"/>
      <c r="H94" s="150"/>
      <c r="I94" s="38"/>
      <c r="J94" s="273" t="str">
        <f t="shared" si="8"/>
        <v>รอข้อมูลคอลัมน์ H</v>
      </c>
      <c r="K94" s="150"/>
      <c r="L94" s="150"/>
      <c r="M94" s="150"/>
      <c r="N94" s="149" t="str" cm="1">
        <f t="array" ref="N94">IF(AND(K94:M94=""),"ยังไม่บันทึกข้อมูล",
IF(M94&lt;&gt;"",
IF(M94&gt;=1.3,M94,"เป็นไม้พุ่ม"),
IF(K94+L94&gt;=1.3,K94+L94,"เป็นไม้พุ่ม")))</f>
        <v>ยังไม่บันทึกข้อมูล</v>
      </c>
      <c r="O94" s="149" t="str">
        <f t="shared" si="9"/>
        <v>ข้อมูลไม่ถูกต้อง</v>
      </c>
      <c r="P94" s="149" t="str">
        <f t="shared" si="10"/>
        <v>ข้อมูลไม่ถูกต้อง</v>
      </c>
      <c r="Q94" s="149" t="str">
        <f t="shared" si="11"/>
        <v>ข้อมูลไม่ถูกต้อง</v>
      </c>
      <c r="R94" s="149" t="str">
        <f t="shared" si="12"/>
        <v>ข้อมูลไม่ถูกต้อง</v>
      </c>
      <c r="S94" s="149" t="str">
        <f>IF(ISNUMBER(R94),
IF(H$2=ตัวเลือก!A$30,"ยังไม่บันทึกข้อมูล",R94*0.27),"ข้อมูลไม่ถูกต้อง")</f>
        <v>ข้อมูลไม่ถูกต้อง</v>
      </c>
      <c r="T94" s="149" t="str">
        <f t="shared" si="13"/>
        <v>ข้อมูลไม่ถูกต้อง</v>
      </c>
      <c r="U94" s="149" t="str">
        <f>IF(ISNUMBER(R94),
IF(H$2=ตัวเลือก!A$30,"ยังไม่บันทึกข้อมูล",R94*0.47),"ข้อมูลไม่ถูกต้อง")</f>
        <v>ข้อมูลไม่ถูกต้อง</v>
      </c>
      <c r="V94" s="149" t="str">
        <f>IF(ISNUMBER(S94),
IF(H$2=ตัวเลือก!A$30,"ยังไม่บันทึกข้อมูล",S94*0.47),"ข้อมูลไม่ถูกต้อง")</f>
        <v>ข้อมูลไม่ถูกต้อง</v>
      </c>
      <c r="W94" s="149" t="str">
        <f t="shared" si="14"/>
        <v>ข้อมูลไม่ถูกต้อง</v>
      </c>
      <c r="X94" s="148" t="str">
        <f t="shared" si="15"/>
        <v>ข้อมูลไม่ถูกต้อง</v>
      </c>
      <c r="Y94" s="38"/>
      <c r="Z94" s="38"/>
      <c r="AA94" s="38"/>
    </row>
    <row r="95" spans="1:27" x14ac:dyDescent="0.45">
      <c r="A95" s="38">
        <v>90</v>
      </c>
      <c r="B95" s="38"/>
      <c r="C95" s="38"/>
      <c r="D95" s="38"/>
      <c r="E95" s="38"/>
      <c r="F95" s="152"/>
      <c r="G95" s="152"/>
      <c r="H95" s="150"/>
      <c r="I95" s="38"/>
      <c r="J95" s="273" t="str">
        <f t="shared" si="8"/>
        <v>รอข้อมูลคอลัมน์ H</v>
      </c>
      <c r="K95" s="150"/>
      <c r="L95" s="150"/>
      <c r="M95" s="150"/>
      <c r="N95" s="149" t="str" cm="1">
        <f t="array" ref="N95">IF(AND(K95:M95=""),"ยังไม่บันทึกข้อมูล",
IF(M95&lt;&gt;"",
IF(M95&gt;=1.3,M95,"เป็นไม้พุ่ม"),
IF(K95+L95&gt;=1.3,K95+L95,"เป็นไม้พุ่ม")))</f>
        <v>ยังไม่บันทึกข้อมูล</v>
      </c>
      <c r="O95" s="149" t="str">
        <f t="shared" si="9"/>
        <v>ข้อมูลไม่ถูกต้อง</v>
      </c>
      <c r="P95" s="149" t="str">
        <f t="shared" si="10"/>
        <v>ข้อมูลไม่ถูกต้อง</v>
      </c>
      <c r="Q95" s="149" t="str">
        <f t="shared" si="11"/>
        <v>ข้อมูลไม่ถูกต้อง</v>
      </c>
      <c r="R95" s="149" t="str">
        <f t="shared" si="12"/>
        <v>ข้อมูลไม่ถูกต้อง</v>
      </c>
      <c r="S95" s="149" t="str">
        <f>IF(ISNUMBER(R95),
IF(H$2=ตัวเลือก!A$30,"ยังไม่บันทึกข้อมูล",R95*0.27),"ข้อมูลไม่ถูกต้อง")</f>
        <v>ข้อมูลไม่ถูกต้อง</v>
      </c>
      <c r="T95" s="149" t="str">
        <f t="shared" si="13"/>
        <v>ข้อมูลไม่ถูกต้อง</v>
      </c>
      <c r="U95" s="149" t="str">
        <f>IF(ISNUMBER(R95),
IF(H$2=ตัวเลือก!A$30,"ยังไม่บันทึกข้อมูล",R95*0.47),"ข้อมูลไม่ถูกต้อง")</f>
        <v>ข้อมูลไม่ถูกต้อง</v>
      </c>
      <c r="V95" s="149" t="str">
        <f>IF(ISNUMBER(S95),
IF(H$2=ตัวเลือก!A$30,"ยังไม่บันทึกข้อมูล",S95*0.47),"ข้อมูลไม่ถูกต้อง")</f>
        <v>ข้อมูลไม่ถูกต้อง</v>
      </c>
      <c r="W95" s="149" t="str">
        <f t="shared" si="14"/>
        <v>ข้อมูลไม่ถูกต้อง</v>
      </c>
      <c r="X95" s="148" t="str">
        <f t="shared" si="15"/>
        <v>ข้อมูลไม่ถูกต้อง</v>
      </c>
      <c r="Y95" s="38"/>
      <c r="Z95" s="38"/>
      <c r="AA95" s="38"/>
    </row>
    <row r="96" spans="1:27" x14ac:dyDescent="0.45">
      <c r="A96" s="38">
        <v>91</v>
      </c>
      <c r="B96" s="38"/>
      <c r="C96" s="38"/>
      <c r="D96" s="38"/>
      <c r="E96" s="38"/>
      <c r="F96" s="152"/>
      <c r="G96" s="152"/>
      <c r="H96" s="150"/>
      <c r="I96" s="38"/>
      <c r="J96" s="273" t="str">
        <f t="shared" si="8"/>
        <v>รอข้อมูลคอลัมน์ H</v>
      </c>
      <c r="K96" s="150"/>
      <c r="L96" s="150"/>
      <c r="M96" s="150"/>
      <c r="N96" s="149" t="str" cm="1">
        <f t="array" ref="N96">IF(AND(K96:M96=""),"ยังไม่บันทึกข้อมูล",
IF(M96&lt;&gt;"",
IF(M96&gt;=1.3,M96,"เป็นไม้พุ่ม"),
IF(K96+L96&gt;=1.3,K96+L96,"เป็นไม้พุ่ม")))</f>
        <v>ยังไม่บันทึกข้อมูล</v>
      </c>
      <c r="O96" s="149" t="str">
        <f t="shared" si="9"/>
        <v>ข้อมูลไม่ถูกต้อง</v>
      </c>
      <c r="P96" s="149" t="str">
        <f t="shared" si="10"/>
        <v>ข้อมูลไม่ถูกต้อง</v>
      </c>
      <c r="Q96" s="149" t="str">
        <f t="shared" si="11"/>
        <v>ข้อมูลไม่ถูกต้อง</v>
      </c>
      <c r="R96" s="149" t="str">
        <f t="shared" si="12"/>
        <v>ข้อมูลไม่ถูกต้อง</v>
      </c>
      <c r="S96" s="149" t="str">
        <f>IF(ISNUMBER(R96),
IF(H$2=ตัวเลือก!A$30,"ยังไม่บันทึกข้อมูล",R96*0.27),"ข้อมูลไม่ถูกต้อง")</f>
        <v>ข้อมูลไม่ถูกต้อง</v>
      </c>
      <c r="T96" s="149" t="str">
        <f t="shared" si="13"/>
        <v>ข้อมูลไม่ถูกต้อง</v>
      </c>
      <c r="U96" s="149" t="str">
        <f>IF(ISNUMBER(R96),
IF(H$2=ตัวเลือก!A$30,"ยังไม่บันทึกข้อมูล",R96*0.47),"ข้อมูลไม่ถูกต้อง")</f>
        <v>ข้อมูลไม่ถูกต้อง</v>
      </c>
      <c r="V96" s="149" t="str">
        <f>IF(ISNUMBER(S96),
IF(H$2=ตัวเลือก!A$30,"ยังไม่บันทึกข้อมูล",S96*0.47),"ข้อมูลไม่ถูกต้อง")</f>
        <v>ข้อมูลไม่ถูกต้อง</v>
      </c>
      <c r="W96" s="149" t="str">
        <f t="shared" si="14"/>
        <v>ข้อมูลไม่ถูกต้อง</v>
      </c>
      <c r="X96" s="148" t="str">
        <f t="shared" si="15"/>
        <v>ข้อมูลไม่ถูกต้อง</v>
      </c>
      <c r="Y96" s="38"/>
      <c r="Z96" s="38"/>
      <c r="AA96" s="38"/>
    </row>
    <row r="97" spans="1:27" x14ac:dyDescent="0.45">
      <c r="A97" s="38">
        <v>92</v>
      </c>
      <c r="B97" s="38"/>
      <c r="C97" s="38"/>
      <c r="D97" s="38"/>
      <c r="E97" s="38"/>
      <c r="F97" s="152"/>
      <c r="G97" s="152"/>
      <c r="H97" s="150"/>
      <c r="I97" s="38"/>
      <c r="J97" s="273" t="str">
        <f t="shared" si="8"/>
        <v>รอข้อมูลคอลัมน์ H</v>
      </c>
      <c r="K97" s="150"/>
      <c r="L97" s="150"/>
      <c r="M97" s="150"/>
      <c r="N97" s="149" t="str" cm="1">
        <f t="array" ref="N97">IF(AND(K97:M97=""),"ยังไม่บันทึกข้อมูล",
IF(M97&lt;&gt;"",
IF(M97&gt;=1.3,M97,"เป็นไม้พุ่ม"),
IF(K97+L97&gt;=1.3,K97+L97,"เป็นไม้พุ่ม")))</f>
        <v>ยังไม่บันทึกข้อมูล</v>
      </c>
      <c r="O97" s="149" t="str">
        <f t="shared" si="9"/>
        <v>ข้อมูลไม่ถูกต้อง</v>
      </c>
      <c r="P97" s="149" t="str">
        <f t="shared" si="10"/>
        <v>ข้อมูลไม่ถูกต้อง</v>
      </c>
      <c r="Q97" s="149" t="str">
        <f t="shared" si="11"/>
        <v>ข้อมูลไม่ถูกต้อง</v>
      </c>
      <c r="R97" s="149" t="str">
        <f t="shared" si="12"/>
        <v>ข้อมูลไม่ถูกต้อง</v>
      </c>
      <c r="S97" s="149" t="str">
        <f>IF(ISNUMBER(R97),
IF(H$2=ตัวเลือก!A$30,"ยังไม่บันทึกข้อมูล",R97*0.27),"ข้อมูลไม่ถูกต้อง")</f>
        <v>ข้อมูลไม่ถูกต้อง</v>
      </c>
      <c r="T97" s="149" t="str">
        <f t="shared" si="13"/>
        <v>ข้อมูลไม่ถูกต้อง</v>
      </c>
      <c r="U97" s="149" t="str">
        <f>IF(ISNUMBER(R97),
IF(H$2=ตัวเลือก!A$30,"ยังไม่บันทึกข้อมูล",R97*0.47),"ข้อมูลไม่ถูกต้อง")</f>
        <v>ข้อมูลไม่ถูกต้อง</v>
      </c>
      <c r="V97" s="149" t="str">
        <f>IF(ISNUMBER(S97),
IF(H$2=ตัวเลือก!A$30,"ยังไม่บันทึกข้อมูล",S97*0.47),"ข้อมูลไม่ถูกต้อง")</f>
        <v>ข้อมูลไม่ถูกต้อง</v>
      </c>
      <c r="W97" s="149" t="str">
        <f t="shared" si="14"/>
        <v>ข้อมูลไม่ถูกต้อง</v>
      </c>
      <c r="X97" s="148" t="str">
        <f t="shared" si="15"/>
        <v>ข้อมูลไม่ถูกต้อง</v>
      </c>
      <c r="Y97" s="38"/>
      <c r="Z97" s="38"/>
      <c r="AA97" s="38"/>
    </row>
    <row r="98" spans="1:27" x14ac:dyDescent="0.45">
      <c r="A98" s="38">
        <v>93</v>
      </c>
      <c r="B98" s="38"/>
      <c r="C98" s="38"/>
      <c r="D98" s="38"/>
      <c r="E98" s="38"/>
      <c r="F98" s="152"/>
      <c r="G98" s="152"/>
      <c r="H98" s="150"/>
      <c r="I98" s="38"/>
      <c r="J98" s="273" t="str">
        <f t="shared" si="8"/>
        <v>รอข้อมูลคอลัมน์ H</v>
      </c>
      <c r="K98" s="150"/>
      <c r="L98" s="150"/>
      <c r="M98" s="150"/>
      <c r="N98" s="149" t="str" cm="1">
        <f t="array" ref="N98">IF(AND(K98:M98=""),"ยังไม่บันทึกข้อมูล",
IF(M98&lt;&gt;"",
IF(M98&gt;=1.3,M98,"เป็นไม้พุ่ม"),
IF(K98+L98&gt;=1.3,K98+L98,"เป็นไม้พุ่ม")))</f>
        <v>ยังไม่บันทึกข้อมูล</v>
      </c>
      <c r="O98" s="149" t="str">
        <f t="shared" si="9"/>
        <v>ข้อมูลไม่ถูกต้อง</v>
      </c>
      <c r="P98" s="149" t="str">
        <f t="shared" si="10"/>
        <v>ข้อมูลไม่ถูกต้อง</v>
      </c>
      <c r="Q98" s="149" t="str">
        <f t="shared" si="11"/>
        <v>ข้อมูลไม่ถูกต้อง</v>
      </c>
      <c r="R98" s="149" t="str">
        <f t="shared" si="12"/>
        <v>ข้อมูลไม่ถูกต้อง</v>
      </c>
      <c r="S98" s="149" t="str">
        <f>IF(ISNUMBER(R98),
IF(H$2=ตัวเลือก!A$30,"ยังไม่บันทึกข้อมูล",R98*0.27),"ข้อมูลไม่ถูกต้อง")</f>
        <v>ข้อมูลไม่ถูกต้อง</v>
      </c>
      <c r="T98" s="149" t="str">
        <f t="shared" si="13"/>
        <v>ข้อมูลไม่ถูกต้อง</v>
      </c>
      <c r="U98" s="149" t="str">
        <f>IF(ISNUMBER(R98),
IF(H$2=ตัวเลือก!A$30,"ยังไม่บันทึกข้อมูล",R98*0.47),"ข้อมูลไม่ถูกต้อง")</f>
        <v>ข้อมูลไม่ถูกต้อง</v>
      </c>
      <c r="V98" s="149" t="str">
        <f>IF(ISNUMBER(S98),
IF(H$2=ตัวเลือก!A$30,"ยังไม่บันทึกข้อมูล",S98*0.47),"ข้อมูลไม่ถูกต้อง")</f>
        <v>ข้อมูลไม่ถูกต้อง</v>
      </c>
      <c r="W98" s="149" t="str">
        <f t="shared" si="14"/>
        <v>ข้อมูลไม่ถูกต้อง</v>
      </c>
      <c r="X98" s="148" t="str">
        <f t="shared" si="15"/>
        <v>ข้อมูลไม่ถูกต้อง</v>
      </c>
      <c r="Y98" s="38"/>
      <c r="Z98" s="38"/>
      <c r="AA98" s="38"/>
    </row>
    <row r="99" spans="1:27" x14ac:dyDescent="0.45">
      <c r="A99" s="38">
        <v>94</v>
      </c>
      <c r="B99" s="38"/>
      <c r="C99" s="38"/>
      <c r="D99" s="38"/>
      <c r="E99" s="38"/>
      <c r="F99" s="152"/>
      <c r="G99" s="152"/>
      <c r="H99" s="150"/>
      <c r="I99" s="38"/>
      <c r="J99" s="273" t="str">
        <f t="shared" si="8"/>
        <v>รอข้อมูลคอลัมน์ H</v>
      </c>
      <c r="K99" s="150"/>
      <c r="L99" s="150"/>
      <c r="M99" s="150"/>
      <c r="N99" s="149" t="str" cm="1">
        <f t="array" ref="N99">IF(AND(K99:M99=""),"ยังไม่บันทึกข้อมูล",
IF(M99&lt;&gt;"",
IF(M99&gt;=1.3,M99,"เป็นไม้พุ่ม"),
IF(K99+L99&gt;=1.3,K99+L99,"เป็นไม้พุ่ม")))</f>
        <v>ยังไม่บันทึกข้อมูล</v>
      </c>
      <c r="O99" s="149" t="str">
        <f t="shared" si="9"/>
        <v>ข้อมูลไม่ถูกต้อง</v>
      </c>
      <c r="P99" s="149" t="str">
        <f t="shared" si="10"/>
        <v>ข้อมูลไม่ถูกต้อง</v>
      </c>
      <c r="Q99" s="149" t="str">
        <f t="shared" si="11"/>
        <v>ข้อมูลไม่ถูกต้อง</v>
      </c>
      <c r="R99" s="149" t="str">
        <f t="shared" si="12"/>
        <v>ข้อมูลไม่ถูกต้อง</v>
      </c>
      <c r="S99" s="149" t="str">
        <f>IF(ISNUMBER(R99),
IF(H$2=ตัวเลือก!A$30,"ยังไม่บันทึกข้อมูล",R99*0.27),"ข้อมูลไม่ถูกต้อง")</f>
        <v>ข้อมูลไม่ถูกต้อง</v>
      </c>
      <c r="T99" s="149" t="str">
        <f t="shared" si="13"/>
        <v>ข้อมูลไม่ถูกต้อง</v>
      </c>
      <c r="U99" s="149" t="str">
        <f>IF(ISNUMBER(R99),
IF(H$2=ตัวเลือก!A$30,"ยังไม่บันทึกข้อมูล",R99*0.47),"ข้อมูลไม่ถูกต้อง")</f>
        <v>ข้อมูลไม่ถูกต้อง</v>
      </c>
      <c r="V99" s="149" t="str">
        <f>IF(ISNUMBER(S99),
IF(H$2=ตัวเลือก!A$30,"ยังไม่บันทึกข้อมูล",S99*0.47),"ข้อมูลไม่ถูกต้อง")</f>
        <v>ข้อมูลไม่ถูกต้อง</v>
      </c>
      <c r="W99" s="149" t="str">
        <f t="shared" si="14"/>
        <v>ข้อมูลไม่ถูกต้อง</v>
      </c>
      <c r="X99" s="148" t="str">
        <f t="shared" si="15"/>
        <v>ข้อมูลไม่ถูกต้อง</v>
      </c>
      <c r="Y99" s="38"/>
      <c r="Z99" s="38"/>
      <c r="AA99" s="38"/>
    </row>
    <row r="100" spans="1:27" x14ac:dyDescent="0.45">
      <c r="A100" s="38">
        <v>95</v>
      </c>
      <c r="B100" s="38"/>
      <c r="C100" s="38"/>
      <c r="D100" s="38"/>
      <c r="E100" s="38"/>
      <c r="F100" s="152"/>
      <c r="G100" s="152"/>
      <c r="H100" s="150"/>
      <c r="I100" s="38"/>
      <c r="J100" s="273" t="str">
        <f t="shared" si="8"/>
        <v>รอข้อมูลคอลัมน์ H</v>
      </c>
      <c r="K100" s="150"/>
      <c r="L100" s="150"/>
      <c r="M100" s="150"/>
      <c r="N100" s="149" t="str" cm="1">
        <f t="array" ref="N100">IF(AND(K100:M100=""),"ยังไม่บันทึกข้อมูล",
IF(M100&lt;&gt;"",
IF(M100&gt;=1.3,M100,"เป็นไม้พุ่ม"),
IF(K100+L100&gt;=1.3,K100+L100,"เป็นไม้พุ่ม")))</f>
        <v>ยังไม่บันทึกข้อมูล</v>
      </c>
      <c r="O100" s="149" t="str">
        <f t="shared" si="9"/>
        <v>ข้อมูลไม่ถูกต้อง</v>
      </c>
      <c r="P100" s="149" t="str">
        <f t="shared" si="10"/>
        <v>ข้อมูลไม่ถูกต้อง</v>
      </c>
      <c r="Q100" s="149" t="str">
        <f t="shared" si="11"/>
        <v>ข้อมูลไม่ถูกต้อง</v>
      </c>
      <c r="R100" s="149" t="str">
        <f t="shared" si="12"/>
        <v>ข้อมูลไม่ถูกต้อง</v>
      </c>
      <c r="S100" s="149" t="str">
        <f>IF(ISNUMBER(R100),
IF(H$2=ตัวเลือก!A$30,"ยังไม่บันทึกข้อมูล",R100*0.27),"ข้อมูลไม่ถูกต้อง")</f>
        <v>ข้อมูลไม่ถูกต้อง</v>
      </c>
      <c r="T100" s="149" t="str">
        <f t="shared" si="13"/>
        <v>ข้อมูลไม่ถูกต้อง</v>
      </c>
      <c r="U100" s="149" t="str">
        <f>IF(ISNUMBER(R100),
IF(H$2=ตัวเลือก!A$30,"ยังไม่บันทึกข้อมูล",R100*0.47),"ข้อมูลไม่ถูกต้อง")</f>
        <v>ข้อมูลไม่ถูกต้อง</v>
      </c>
      <c r="V100" s="149" t="str">
        <f>IF(ISNUMBER(S100),
IF(H$2=ตัวเลือก!A$30,"ยังไม่บันทึกข้อมูล",S100*0.47),"ข้อมูลไม่ถูกต้อง")</f>
        <v>ข้อมูลไม่ถูกต้อง</v>
      </c>
      <c r="W100" s="149" t="str">
        <f t="shared" si="14"/>
        <v>ข้อมูลไม่ถูกต้อง</v>
      </c>
      <c r="X100" s="148" t="str">
        <f t="shared" si="15"/>
        <v>ข้อมูลไม่ถูกต้อง</v>
      </c>
      <c r="Y100" s="38"/>
      <c r="Z100" s="38"/>
      <c r="AA100" s="38"/>
    </row>
    <row r="101" spans="1:27" x14ac:dyDescent="0.45">
      <c r="A101" s="38">
        <v>96</v>
      </c>
      <c r="B101" s="38"/>
      <c r="C101" s="38"/>
      <c r="D101" s="38"/>
      <c r="E101" s="38"/>
      <c r="F101" s="152"/>
      <c r="G101" s="152"/>
      <c r="H101" s="150"/>
      <c r="I101" s="38"/>
      <c r="J101" s="273" t="str">
        <f t="shared" si="8"/>
        <v>รอข้อมูลคอลัมน์ H</v>
      </c>
      <c r="K101" s="150"/>
      <c r="L101" s="150"/>
      <c r="M101" s="150"/>
      <c r="N101" s="149" t="str" cm="1">
        <f t="array" ref="N101">IF(AND(K101:M101=""),"ยังไม่บันทึกข้อมูล",
IF(M101&lt;&gt;"",
IF(M101&gt;=1.3,M101,"เป็นไม้พุ่ม"),
IF(K101+L101&gt;=1.3,K101+L101,"เป็นไม้พุ่ม")))</f>
        <v>ยังไม่บันทึกข้อมูล</v>
      </c>
      <c r="O101" s="149" t="str">
        <f t="shared" si="9"/>
        <v>ข้อมูลไม่ถูกต้อง</v>
      </c>
      <c r="P101" s="149" t="str">
        <f t="shared" si="10"/>
        <v>ข้อมูลไม่ถูกต้อง</v>
      </c>
      <c r="Q101" s="149" t="str">
        <f t="shared" si="11"/>
        <v>ข้อมูลไม่ถูกต้อง</v>
      </c>
      <c r="R101" s="149" t="str">
        <f t="shared" si="12"/>
        <v>ข้อมูลไม่ถูกต้อง</v>
      </c>
      <c r="S101" s="149" t="str">
        <f>IF(ISNUMBER(R101),
IF(H$2=ตัวเลือก!A$30,"ยังไม่บันทึกข้อมูล",R101*0.27),"ข้อมูลไม่ถูกต้อง")</f>
        <v>ข้อมูลไม่ถูกต้อง</v>
      </c>
      <c r="T101" s="149" t="str">
        <f t="shared" si="13"/>
        <v>ข้อมูลไม่ถูกต้อง</v>
      </c>
      <c r="U101" s="149" t="str">
        <f>IF(ISNUMBER(R101),
IF(H$2=ตัวเลือก!A$30,"ยังไม่บันทึกข้อมูล",R101*0.47),"ข้อมูลไม่ถูกต้อง")</f>
        <v>ข้อมูลไม่ถูกต้อง</v>
      </c>
      <c r="V101" s="149" t="str">
        <f>IF(ISNUMBER(S101),
IF(H$2=ตัวเลือก!A$30,"ยังไม่บันทึกข้อมูล",S101*0.47),"ข้อมูลไม่ถูกต้อง")</f>
        <v>ข้อมูลไม่ถูกต้อง</v>
      </c>
      <c r="W101" s="149" t="str">
        <f t="shared" si="14"/>
        <v>ข้อมูลไม่ถูกต้อง</v>
      </c>
      <c r="X101" s="148" t="str">
        <f t="shared" si="15"/>
        <v>ข้อมูลไม่ถูกต้อง</v>
      </c>
      <c r="Y101" s="38"/>
      <c r="Z101" s="38"/>
      <c r="AA101" s="38"/>
    </row>
    <row r="102" spans="1:27" x14ac:dyDescent="0.45">
      <c r="A102" s="38">
        <v>97</v>
      </c>
      <c r="B102" s="38"/>
      <c r="C102" s="38"/>
      <c r="D102" s="38"/>
      <c r="E102" s="38"/>
      <c r="F102" s="152"/>
      <c r="G102" s="152"/>
      <c r="H102" s="150"/>
      <c r="I102" s="38"/>
      <c r="J102" s="273" t="str">
        <f t="shared" si="8"/>
        <v>รอข้อมูลคอลัมน์ H</v>
      </c>
      <c r="K102" s="150"/>
      <c r="L102" s="150"/>
      <c r="M102" s="150"/>
      <c r="N102" s="149" t="str" cm="1">
        <f t="array" ref="N102">IF(AND(K102:M102=""),"ยังไม่บันทึกข้อมูล",
IF(M102&lt;&gt;"",
IF(M102&gt;=1.3,M102,"เป็นไม้พุ่ม"),
IF(K102+L102&gt;=1.3,K102+L102,"เป็นไม้พุ่ม")))</f>
        <v>ยังไม่บันทึกข้อมูล</v>
      </c>
      <c r="O102" s="149" t="str">
        <f t="shared" si="9"/>
        <v>ข้อมูลไม่ถูกต้อง</v>
      </c>
      <c r="P102" s="149" t="str">
        <f t="shared" si="10"/>
        <v>ข้อมูลไม่ถูกต้อง</v>
      </c>
      <c r="Q102" s="149" t="str">
        <f t="shared" si="11"/>
        <v>ข้อมูลไม่ถูกต้อง</v>
      </c>
      <c r="R102" s="149" t="str">
        <f t="shared" si="12"/>
        <v>ข้อมูลไม่ถูกต้อง</v>
      </c>
      <c r="S102" s="149" t="str">
        <f>IF(ISNUMBER(R102),
IF(H$2=ตัวเลือก!A$30,"ยังไม่บันทึกข้อมูล",R102*0.27),"ข้อมูลไม่ถูกต้อง")</f>
        <v>ข้อมูลไม่ถูกต้อง</v>
      </c>
      <c r="T102" s="149" t="str">
        <f t="shared" si="13"/>
        <v>ข้อมูลไม่ถูกต้อง</v>
      </c>
      <c r="U102" s="149" t="str">
        <f>IF(ISNUMBER(R102),
IF(H$2=ตัวเลือก!A$30,"ยังไม่บันทึกข้อมูล",R102*0.47),"ข้อมูลไม่ถูกต้อง")</f>
        <v>ข้อมูลไม่ถูกต้อง</v>
      </c>
      <c r="V102" s="149" t="str">
        <f>IF(ISNUMBER(S102),
IF(H$2=ตัวเลือก!A$30,"ยังไม่บันทึกข้อมูล",S102*0.47),"ข้อมูลไม่ถูกต้อง")</f>
        <v>ข้อมูลไม่ถูกต้อง</v>
      </c>
      <c r="W102" s="149" t="str">
        <f t="shared" si="14"/>
        <v>ข้อมูลไม่ถูกต้อง</v>
      </c>
      <c r="X102" s="148" t="str">
        <f t="shared" si="15"/>
        <v>ข้อมูลไม่ถูกต้อง</v>
      </c>
      <c r="Y102" s="38"/>
      <c r="Z102" s="38"/>
      <c r="AA102" s="38"/>
    </row>
    <row r="103" spans="1:27" x14ac:dyDescent="0.45">
      <c r="A103" s="38">
        <v>98</v>
      </c>
      <c r="B103" s="38"/>
      <c r="C103" s="38"/>
      <c r="D103" s="38"/>
      <c r="E103" s="38"/>
      <c r="F103" s="152"/>
      <c r="G103" s="152"/>
      <c r="H103" s="150"/>
      <c r="I103" s="38"/>
      <c r="J103" s="273" t="str">
        <f t="shared" si="8"/>
        <v>รอข้อมูลคอลัมน์ H</v>
      </c>
      <c r="K103" s="150"/>
      <c r="L103" s="150"/>
      <c r="M103" s="150"/>
      <c r="N103" s="149" t="str" cm="1">
        <f t="array" ref="N103">IF(AND(K103:M103=""),"ยังไม่บันทึกข้อมูล",
IF(M103&lt;&gt;"",
IF(M103&gt;=1.3,M103,"เป็นไม้พุ่ม"),
IF(K103+L103&gt;=1.3,K103+L103,"เป็นไม้พุ่ม")))</f>
        <v>ยังไม่บันทึกข้อมูล</v>
      </c>
      <c r="O103" s="149" t="str">
        <f t="shared" si="9"/>
        <v>ข้อมูลไม่ถูกต้อง</v>
      </c>
      <c r="P103" s="149" t="str">
        <f t="shared" si="10"/>
        <v>ข้อมูลไม่ถูกต้อง</v>
      </c>
      <c r="Q103" s="149" t="str">
        <f t="shared" si="11"/>
        <v>ข้อมูลไม่ถูกต้อง</v>
      </c>
      <c r="R103" s="149" t="str">
        <f t="shared" si="12"/>
        <v>ข้อมูลไม่ถูกต้อง</v>
      </c>
      <c r="S103" s="149" t="str">
        <f>IF(ISNUMBER(R103),
IF(H$2=ตัวเลือก!A$30,"ยังไม่บันทึกข้อมูล",R103*0.27),"ข้อมูลไม่ถูกต้อง")</f>
        <v>ข้อมูลไม่ถูกต้อง</v>
      </c>
      <c r="T103" s="149" t="str">
        <f t="shared" si="13"/>
        <v>ข้อมูลไม่ถูกต้อง</v>
      </c>
      <c r="U103" s="149" t="str">
        <f>IF(ISNUMBER(R103),
IF(H$2=ตัวเลือก!A$30,"ยังไม่บันทึกข้อมูล",R103*0.47),"ข้อมูลไม่ถูกต้อง")</f>
        <v>ข้อมูลไม่ถูกต้อง</v>
      </c>
      <c r="V103" s="149" t="str">
        <f>IF(ISNUMBER(S103),
IF(H$2=ตัวเลือก!A$30,"ยังไม่บันทึกข้อมูล",S103*0.47),"ข้อมูลไม่ถูกต้อง")</f>
        <v>ข้อมูลไม่ถูกต้อง</v>
      </c>
      <c r="W103" s="149" t="str">
        <f t="shared" si="14"/>
        <v>ข้อมูลไม่ถูกต้อง</v>
      </c>
      <c r="X103" s="148" t="str">
        <f t="shared" si="15"/>
        <v>ข้อมูลไม่ถูกต้อง</v>
      </c>
      <c r="Y103" s="38"/>
      <c r="Z103" s="38"/>
      <c r="AA103" s="38"/>
    </row>
    <row r="104" spans="1:27" x14ac:dyDescent="0.45">
      <c r="A104" s="38">
        <v>99</v>
      </c>
      <c r="B104" s="38"/>
      <c r="C104" s="38"/>
      <c r="D104" s="38"/>
      <c r="E104" s="38"/>
      <c r="F104" s="152"/>
      <c r="G104" s="152"/>
      <c r="H104" s="150"/>
      <c r="I104" s="38"/>
      <c r="J104" s="273" t="str">
        <f t="shared" si="8"/>
        <v>รอข้อมูลคอลัมน์ H</v>
      </c>
      <c r="K104" s="150"/>
      <c r="L104" s="150"/>
      <c r="M104" s="150"/>
      <c r="N104" s="149" t="str" cm="1">
        <f t="array" ref="N104">IF(AND(K104:M104=""),"ยังไม่บันทึกข้อมูล",
IF(M104&lt;&gt;"",
IF(M104&gt;=1.3,M104,"เป็นไม้พุ่ม"),
IF(K104+L104&gt;=1.3,K104+L104,"เป็นไม้พุ่ม")))</f>
        <v>ยังไม่บันทึกข้อมูล</v>
      </c>
      <c r="O104" s="149" t="str">
        <f t="shared" si="9"/>
        <v>ข้อมูลไม่ถูกต้อง</v>
      </c>
      <c r="P104" s="149" t="str">
        <f t="shared" si="10"/>
        <v>ข้อมูลไม่ถูกต้อง</v>
      </c>
      <c r="Q104" s="149" t="str">
        <f t="shared" si="11"/>
        <v>ข้อมูลไม่ถูกต้อง</v>
      </c>
      <c r="R104" s="149" t="str">
        <f t="shared" si="12"/>
        <v>ข้อมูลไม่ถูกต้อง</v>
      </c>
      <c r="S104" s="149" t="str">
        <f>IF(ISNUMBER(R104),
IF(H$2=ตัวเลือก!A$30,"ยังไม่บันทึกข้อมูล",R104*0.27),"ข้อมูลไม่ถูกต้อง")</f>
        <v>ข้อมูลไม่ถูกต้อง</v>
      </c>
      <c r="T104" s="149" t="str">
        <f t="shared" si="13"/>
        <v>ข้อมูลไม่ถูกต้อง</v>
      </c>
      <c r="U104" s="149" t="str">
        <f>IF(ISNUMBER(R104),
IF(H$2=ตัวเลือก!A$30,"ยังไม่บันทึกข้อมูล",R104*0.47),"ข้อมูลไม่ถูกต้อง")</f>
        <v>ข้อมูลไม่ถูกต้อง</v>
      </c>
      <c r="V104" s="149" t="str">
        <f>IF(ISNUMBER(S104),
IF(H$2=ตัวเลือก!A$30,"ยังไม่บันทึกข้อมูล",S104*0.47),"ข้อมูลไม่ถูกต้อง")</f>
        <v>ข้อมูลไม่ถูกต้อง</v>
      </c>
      <c r="W104" s="149" t="str">
        <f t="shared" si="14"/>
        <v>ข้อมูลไม่ถูกต้อง</v>
      </c>
      <c r="X104" s="148" t="str">
        <f t="shared" si="15"/>
        <v>ข้อมูลไม่ถูกต้อง</v>
      </c>
      <c r="Y104" s="38"/>
      <c r="Z104" s="38"/>
      <c r="AA104" s="38"/>
    </row>
    <row r="105" spans="1:27" x14ac:dyDescent="0.45">
      <c r="A105" s="38">
        <v>100</v>
      </c>
      <c r="B105" s="38"/>
      <c r="C105" s="38"/>
      <c r="D105" s="38"/>
      <c r="E105" s="38"/>
      <c r="F105" s="152"/>
      <c r="G105" s="152"/>
      <c r="H105" s="150"/>
      <c r="I105" s="38"/>
      <c r="J105" s="273" t="str">
        <f t="shared" si="8"/>
        <v>รอข้อมูลคอลัมน์ H</v>
      </c>
      <c r="K105" s="150"/>
      <c r="L105" s="150"/>
      <c r="M105" s="150"/>
      <c r="N105" s="149" t="str" cm="1">
        <f t="array" ref="N105">IF(AND(K105:M105=""),"ยังไม่บันทึกข้อมูล",
IF(M105&lt;&gt;"",
IF(M105&gt;=1.3,M105,"เป็นไม้พุ่ม"),
IF(K105+L105&gt;=1.3,K105+L105,"เป็นไม้พุ่ม")))</f>
        <v>ยังไม่บันทึกข้อมูล</v>
      </c>
      <c r="O105" s="149" t="str">
        <f t="shared" si="9"/>
        <v>ข้อมูลไม่ถูกต้อง</v>
      </c>
      <c r="P105" s="149" t="str">
        <f t="shared" si="10"/>
        <v>ข้อมูลไม่ถูกต้อง</v>
      </c>
      <c r="Q105" s="149" t="str">
        <f t="shared" si="11"/>
        <v>ข้อมูลไม่ถูกต้อง</v>
      </c>
      <c r="R105" s="149" t="str">
        <f t="shared" si="12"/>
        <v>ข้อมูลไม่ถูกต้อง</v>
      </c>
      <c r="S105" s="149" t="str">
        <f>IF(ISNUMBER(R105),
IF(H$2=ตัวเลือก!A$30,"ยังไม่บันทึกข้อมูล",R105*0.27),"ข้อมูลไม่ถูกต้อง")</f>
        <v>ข้อมูลไม่ถูกต้อง</v>
      </c>
      <c r="T105" s="149" t="str">
        <f t="shared" si="13"/>
        <v>ข้อมูลไม่ถูกต้อง</v>
      </c>
      <c r="U105" s="149" t="str">
        <f>IF(ISNUMBER(R105),
IF(H$2=ตัวเลือก!A$30,"ยังไม่บันทึกข้อมูล",R105*0.47),"ข้อมูลไม่ถูกต้อง")</f>
        <v>ข้อมูลไม่ถูกต้อง</v>
      </c>
      <c r="V105" s="149" t="str">
        <f>IF(ISNUMBER(S105),
IF(H$2=ตัวเลือก!A$30,"ยังไม่บันทึกข้อมูล",S105*0.47),"ข้อมูลไม่ถูกต้อง")</f>
        <v>ข้อมูลไม่ถูกต้อง</v>
      </c>
      <c r="W105" s="149" t="str">
        <f t="shared" si="14"/>
        <v>ข้อมูลไม่ถูกต้อง</v>
      </c>
      <c r="X105" s="148" t="str">
        <f t="shared" si="15"/>
        <v>ข้อมูลไม่ถูกต้อง</v>
      </c>
      <c r="Y105" s="38"/>
      <c r="Z105" s="38"/>
      <c r="AA105" s="38"/>
    </row>
    <row r="106" spans="1:27" x14ac:dyDescent="0.45">
      <c r="A106" s="38">
        <v>101</v>
      </c>
      <c r="B106" s="38"/>
      <c r="C106" s="38"/>
      <c r="D106" s="38"/>
      <c r="E106" s="38"/>
      <c r="F106" s="152"/>
      <c r="G106" s="152"/>
      <c r="H106" s="150"/>
      <c r="I106" s="38"/>
      <c r="J106" s="273" t="str">
        <f t="shared" si="8"/>
        <v>รอข้อมูลคอลัมน์ H</v>
      </c>
      <c r="K106" s="150"/>
      <c r="L106" s="150"/>
      <c r="M106" s="150"/>
      <c r="N106" s="149" t="str" cm="1">
        <f t="array" ref="N106">IF(AND(K106:M106=""),"ยังไม่บันทึกข้อมูล",
IF(M106&lt;&gt;"",
IF(M106&gt;=1.3,M106,"เป็นไม้พุ่ม"),
IF(K106+L106&gt;=1.3,K106+L106,"เป็นไม้พุ่ม")))</f>
        <v>ยังไม่บันทึกข้อมูล</v>
      </c>
      <c r="O106" s="149" t="str">
        <f t="shared" si="9"/>
        <v>ข้อมูลไม่ถูกต้อง</v>
      </c>
      <c r="P106" s="149" t="str">
        <f t="shared" si="10"/>
        <v>ข้อมูลไม่ถูกต้อง</v>
      </c>
      <c r="Q106" s="149" t="str">
        <f t="shared" si="11"/>
        <v>ข้อมูลไม่ถูกต้อง</v>
      </c>
      <c r="R106" s="149" t="str">
        <f t="shared" si="12"/>
        <v>ข้อมูลไม่ถูกต้อง</v>
      </c>
      <c r="S106" s="149" t="str">
        <f>IF(ISNUMBER(R106),
IF(H$2=ตัวเลือก!A$30,"ยังไม่บันทึกข้อมูล",R106*0.27),"ข้อมูลไม่ถูกต้อง")</f>
        <v>ข้อมูลไม่ถูกต้อง</v>
      </c>
      <c r="T106" s="149" t="str">
        <f t="shared" si="13"/>
        <v>ข้อมูลไม่ถูกต้อง</v>
      </c>
      <c r="U106" s="149" t="str">
        <f>IF(ISNUMBER(R106),
IF(H$2=ตัวเลือก!A$30,"ยังไม่บันทึกข้อมูล",R106*0.47),"ข้อมูลไม่ถูกต้อง")</f>
        <v>ข้อมูลไม่ถูกต้อง</v>
      </c>
      <c r="V106" s="149" t="str">
        <f>IF(ISNUMBER(S106),
IF(H$2=ตัวเลือก!A$30,"ยังไม่บันทึกข้อมูล",S106*0.47),"ข้อมูลไม่ถูกต้อง")</f>
        <v>ข้อมูลไม่ถูกต้อง</v>
      </c>
      <c r="W106" s="149" t="str">
        <f t="shared" si="14"/>
        <v>ข้อมูลไม่ถูกต้อง</v>
      </c>
      <c r="X106" s="148" t="str">
        <f t="shared" si="15"/>
        <v>ข้อมูลไม่ถูกต้อง</v>
      </c>
      <c r="Y106" s="38"/>
      <c r="Z106" s="38"/>
      <c r="AA106" s="38"/>
    </row>
    <row r="107" spans="1:27" x14ac:dyDescent="0.45">
      <c r="A107" s="38">
        <v>102</v>
      </c>
      <c r="B107" s="38"/>
      <c r="C107" s="38"/>
      <c r="D107" s="38"/>
      <c r="E107" s="38"/>
      <c r="F107" s="152"/>
      <c r="G107" s="152"/>
      <c r="H107" s="150"/>
      <c r="I107" s="38"/>
      <c r="J107" s="273" t="str">
        <f t="shared" si="8"/>
        <v>รอข้อมูลคอลัมน์ H</v>
      </c>
      <c r="K107" s="150"/>
      <c r="L107" s="150"/>
      <c r="M107" s="150"/>
      <c r="N107" s="149" t="str" cm="1">
        <f t="array" ref="N107">IF(AND(K107:M107=""),"ยังไม่บันทึกข้อมูล",
IF(M107&lt;&gt;"",
IF(M107&gt;=1.3,M107,"เป็นไม้พุ่ม"),
IF(K107+L107&gt;=1.3,K107+L107,"เป็นไม้พุ่ม")))</f>
        <v>ยังไม่บันทึกข้อมูล</v>
      </c>
      <c r="O107" s="149" t="str">
        <f t="shared" si="9"/>
        <v>ข้อมูลไม่ถูกต้อง</v>
      </c>
      <c r="P107" s="149" t="str">
        <f t="shared" si="10"/>
        <v>ข้อมูลไม่ถูกต้อง</v>
      </c>
      <c r="Q107" s="149" t="str">
        <f t="shared" si="11"/>
        <v>ข้อมูลไม่ถูกต้อง</v>
      </c>
      <c r="R107" s="149" t="str">
        <f t="shared" si="12"/>
        <v>ข้อมูลไม่ถูกต้อง</v>
      </c>
      <c r="S107" s="149" t="str">
        <f>IF(ISNUMBER(R107),
IF(H$2=ตัวเลือก!A$30,"ยังไม่บันทึกข้อมูล",R107*0.27),"ข้อมูลไม่ถูกต้อง")</f>
        <v>ข้อมูลไม่ถูกต้อง</v>
      </c>
      <c r="T107" s="149" t="str">
        <f t="shared" si="13"/>
        <v>ข้อมูลไม่ถูกต้อง</v>
      </c>
      <c r="U107" s="149" t="str">
        <f>IF(ISNUMBER(R107),
IF(H$2=ตัวเลือก!A$30,"ยังไม่บันทึกข้อมูล",R107*0.47),"ข้อมูลไม่ถูกต้อง")</f>
        <v>ข้อมูลไม่ถูกต้อง</v>
      </c>
      <c r="V107" s="149" t="str">
        <f>IF(ISNUMBER(S107),
IF(H$2=ตัวเลือก!A$30,"ยังไม่บันทึกข้อมูล",S107*0.47),"ข้อมูลไม่ถูกต้อง")</f>
        <v>ข้อมูลไม่ถูกต้อง</v>
      </c>
      <c r="W107" s="149" t="str">
        <f t="shared" si="14"/>
        <v>ข้อมูลไม่ถูกต้อง</v>
      </c>
      <c r="X107" s="148" t="str">
        <f t="shared" si="15"/>
        <v>ข้อมูลไม่ถูกต้อง</v>
      </c>
      <c r="Y107" s="38"/>
      <c r="Z107" s="38"/>
      <c r="AA107" s="38"/>
    </row>
    <row r="108" spans="1:27" x14ac:dyDescent="0.45">
      <c r="A108" s="38">
        <v>103</v>
      </c>
      <c r="B108" s="38"/>
      <c r="C108" s="38"/>
      <c r="D108" s="38"/>
      <c r="E108" s="38"/>
      <c r="F108" s="152"/>
      <c r="G108" s="152"/>
      <c r="H108" s="150"/>
      <c r="I108" s="38"/>
      <c r="J108" s="273" t="str">
        <f t="shared" si="8"/>
        <v>รอข้อมูลคอลัมน์ H</v>
      </c>
      <c r="K108" s="150"/>
      <c r="L108" s="150"/>
      <c r="M108" s="150"/>
      <c r="N108" s="149" t="str" cm="1">
        <f t="array" ref="N108">IF(AND(K108:M108=""),"ยังไม่บันทึกข้อมูล",
IF(M108&lt;&gt;"",
IF(M108&gt;=1.3,M108,"เป็นไม้พุ่ม"),
IF(K108+L108&gt;=1.3,K108+L108,"เป็นไม้พุ่ม")))</f>
        <v>ยังไม่บันทึกข้อมูล</v>
      </c>
      <c r="O108" s="149" t="str">
        <f t="shared" si="9"/>
        <v>ข้อมูลไม่ถูกต้อง</v>
      </c>
      <c r="P108" s="149" t="str">
        <f t="shared" si="10"/>
        <v>ข้อมูลไม่ถูกต้อง</v>
      </c>
      <c r="Q108" s="149" t="str">
        <f t="shared" si="11"/>
        <v>ข้อมูลไม่ถูกต้อง</v>
      </c>
      <c r="R108" s="149" t="str">
        <f t="shared" si="12"/>
        <v>ข้อมูลไม่ถูกต้อง</v>
      </c>
      <c r="S108" s="149" t="str">
        <f>IF(ISNUMBER(R108),
IF(H$2=ตัวเลือก!A$30,"ยังไม่บันทึกข้อมูล",R108*0.27),"ข้อมูลไม่ถูกต้อง")</f>
        <v>ข้อมูลไม่ถูกต้อง</v>
      </c>
      <c r="T108" s="149" t="str">
        <f t="shared" si="13"/>
        <v>ข้อมูลไม่ถูกต้อง</v>
      </c>
      <c r="U108" s="149" t="str">
        <f>IF(ISNUMBER(R108),
IF(H$2=ตัวเลือก!A$30,"ยังไม่บันทึกข้อมูล",R108*0.47),"ข้อมูลไม่ถูกต้อง")</f>
        <v>ข้อมูลไม่ถูกต้อง</v>
      </c>
      <c r="V108" s="149" t="str">
        <f>IF(ISNUMBER(S108),
IF(H$2=ตัวเลือก!A$30,"ยังไม่บันทึกข้อมูล",S108*0.47),"ข้อมูลไม่ถูกต้อง")</f>
        <v>ข้อมูลไม่ถูกต้อง</v>
      </c>
      <c r="W108" s="149" t="str">
        <f t="shared" si="14"/>
        <v>ข้อมูลไม่ถูกต้อง</v>
      </c>
      <c r="X108" s="148" t="str">
        <f t="shared" si="15"/>
        <v>ข้อมูลไม่ถูกต้อง</v>
      </c>
      <c r="Y108" s="38"/>
      <c r="Z108" s="38"/>
      <c r="AA108" s="38"/>
    </row>
    <row r="109" spans="1:27" x14ac:dyDescent="0.45">
      <c r="A109" s="38">
        <v>104</v>
      </c>
      <c r="B109" s="38"/>
      <c r="C109" s="38"/>
      <c r="D109" s="38"/>
      <c r="E109" s="38"/>
      <c r="F109" s="152"/>
      <c r="G109" s="152"/>
      <c r="H109" s="150"/>
      <c r="I109" s="38"/>
      <c r="J109" s="273" t="str">
        <f t="shared" si="8"/>
        <v>รอข้อมูลคอลัมน์ H</v>
      </c>
      <c r="K109" s="150"/>
      <c r="L109" s="150"/>
      <c r="M109" s="150"/>
      <c r="N109" s="149" t="str" cm="1">
        <f t="array" ref="N109">IF(AND(K109:M109=""),"ยังไม่บันทึกข้อมูล",
IF(M109&lt;&gt;"",
IF(M109&gt;=1.3,M109,"เป็นไม้พุ่ม"),
IF(K109+L109&gt;=1.3,K109+L109,"เป็นไม้พุ่ม")))</f>
        <v>ยังไม่บันทึกข้อมูล</v>
      </c>
      <c r="O109" s="149" t="str">
        <f t="shared" si="9"/>
        <v>ข้อมูลไม่ถูกต้อง</v>
      </c>
      <c r="P109" s="149" t="str">
        <f t="shared" si="10"/>
        <v>ข้อมูลไม่ถูกต้อง</v>
      </c>
      <c r="Q109" s="149" t="str">
        <f t="shared" si="11"/>
        <v>ข้อมูลไม่ถูกต้อง</v>
      </c>
      <c r="R109" s="149" t="str">
        <f t="shared" si="12"/>
        <v>ข้อมูลไม่ถูกต้อง</v>
      </c>
      <c r="S109" s="149" t="str">
        <f>IF(ISNUMBER(R109),
IF(H$2=ตัวเลือก!A$30,"ยังไม่บันทึกข้อมูล",R109*0.27),"ข้อมูลไม่ถูกต้อง")</f>
        <v>ข้อมูลไม่ถูกต้อง</v>
      </c>
      <c r="T109" s="149" t="str">
        <f t="shared" si="13"/>
        <v>ข้อมูลไม่ถูกต้อง</v>
      </c>
      <c r="U109" s="149" t="str">
        <f>IF(ISNUMBER(R109),
IF(H$2=ตัวเลือก!A$30,"ยังไม่บันทึกข้อมูล",R109*0.47),"ข้อมูลไม่ถูกต้อง")</f>
        <v>ข้อมูลไม่ถูกต้อง</v>
      </c>
      <c r="V109" s="149" t="str">
        <f>IF(ISNUMBER(S109),
IF(H$2=ตัวเลือก!A$30,"ยังไม่บันทึกข้อมูล",S109*0.47),"ข้อมูลไม่ถูกต้อง")</f>
        <v>ข้อมูลไม่ถูกต้อง</v>
      </c>
      <c r="W109" s="149" t="str">
        <f t="shared" si="14"/>
        <v>ข้อมูลไม่ถูกต้อง</v>
      </c>
      <c r="X109" s="148" t="str">
        <f t="shared" si="15"/>
        <v>ข้อมูลไม่ถูกต้อง</v>
      </c>
      <c r="Y109" s="38"/>
      <c r="Z109" s="38"/>
      <c r="AA109" s="38"/>
    </row>
    <row r="110" spans="1:27" x14ac:dyDescent="0.45">
      <c r="A110" s="38">
        <v>105</v>
      </c>
      <c r="B110" s="38"/>
      <c r="C110" s="38"/>
      <c r="D110" s="38"/>
      <c r="E110" s="38"/>
      <c r="F110" s="152"/>
      <c r="G110" s="152"/>
      <c r="H110" s="150"/>
      <c r="I110" s="38"/>
      <c r="J110" s="273" t="str">
        <f t="shared" si="8"/>
        <v>รอข้อมูลคอลัมน์ H</v>
      </c>
      <c r="K110" s="150"/>
      <c r="L110" s="150"/>
      <c r="M110" s="150"/>
      <c r="N110" s="149" t="str" cm="1">
        <f t="array" ref="N110">IF(AND(K110:M110=""),"ยังไม่บันทึกข้อมูล",
IF(M110&lt;&gt;"",
IF(M110&gt;=1.3,M110,"เป็นไม้พุ่ม"),
IF(K110+L110&gt;=1.3,K110+L110,"เป็นไม้พุ่ม")))</f>
        <v>ยังไม่บันทึกข้อมูล</v>
      </c>
      <c r="O110" s="149" t="str">
        <f t="shared" si="9"/>
        <v>ข้อมูลไม่ถูกต้อง</v>
      </c>
      <c r="P110" s="149" t="str">
        <f t="shared" si="10"/>
        <v>ข้อมูลไม่ถูกต้อง</v>
      </c>
      <c r="Q110" s="149" t="str">
        <f t="shared" si="11"/>
        <v>ข้อมูลไม่ถูกต้อง</v>
      </c>
      <c r="R110" s="149" t="str">
        <f t="shared" si="12"/>
        <v>ข้อมูลไม่ถูกต้อง</v>
      </c>
      <c r="S110" s="149" t="str">
        <f>IF(ISNUMBER(R110),
IF(H$2=ตัวเลือก!A$30,"ยังไม่บันทึกข้อมูล",R110*0.27),"ข้อมูลไม่ถูกต้อง")</f>
        <v>ข้อมูลไม่ถูกต้อง</v>
      </c>
      <c r="T110" s="149" t="str">
        <f t="shared" si="13"/>
        <v>ข้อมูลไม่ถูกต้อง</v>
      </c>
      <c r="U110" s="149" t="str">
        <f>IF(ISNUMBER(R110),
IF(H$2=ตัวเลือก!A$30,"ยังไม่บันทึกข้อมูล",R110*0.47),"ข้อมูลไม่ถูกต้อง")</f>
        <v>ข้อมูลไม่ถูกต้อง</v>
      </c>
      <c r="V110" s="149" t="str">
        <f>IF(ISNUMBER(S110),
IF(H$2=ตัวเลือก!A$30,"ยังไม่บันทึกข้อมูล",S110*0.47),"ข้อมูลไม่ถูกต้อง")</f>
        <v>ข้อมูลไม่ถูกต้อง</v>
      </c>
      <c r="W110" s="149" t="str">
        <f t="shared" si="14"/>
        <v>ข้อมูลไม่ถูกต้อง</v>
      </c>
      <c r="X110" s="148" t="str">
        <f t="shared" si="15"/>
        <v>ข้อมูลไม่ถูกต้อง</v>
      </c>
      <c r="Y110" s="38"/>
      <c r="Z110" s="38"/>
      <c r="AA110" s="38"/>
    </row>
    <row r="111" spans="1:27" x14ac:dyDescent="0.45">
      <c r="A111" s="38">
        <v>106</v>
      </c>
      <c r="B111" s="38"/>
      <c r="C111" s="38"/>
      <c r="D111" s="38"/>
      <c r="E111" s="38"/>
      <c r="F111" s="152"/>
      <c r="G111" s="152"/>
      <c r="H111" s="150"/>
      <c r="I111" s="38"/>
      <c r="J111" s="273" t="str">
        <f t="shared" si="8"/>
        <v>รอข้อมูลคอลัมน์ H</v>
      </c>
      <c r="K111" s="150"/>
      <c r="L111" s="150"/>
      <c r="M111" s="150"/>
      <c r="N111" s="149" t="str" cm="1">
        <f t="array" ref="N111">IF(AND(K111:M111=""),"ยังไม่บันทึกข้อมูล",
IF(M111&lt;&gt;"",
IF(M111&gt;=1.3,M111,"เป็นไม้พุ่ม"),
IF(K111+L111&gt;=1.3,K111+L111,"เป็นไม้พุ่ม")))</f>
        <v>ยังไม่บันทึกข้อมูล</v>
      </c>
      <c r="O111" s="149" t="str">
        <f t="shared" si="9"/>
        <v>ข้อมูลไม่ถูกต้อง</v>
      </c>
      <c r="P111" s="149" t="str">
        <f t="shared" si="10"/>
        <v>ข้อมูลไม่ถูกต้อง</v>
      </c>
      <c r="Q111" s="149" t="str">
        <f t="shared" si="11"/>
        <v>ข้อมูลไม่ถูกต้อง</v>
      </c>
      <c r="R111" s="149" t="str">
        <f t="shared" si="12"/>
        <v>ข้อมูลไม่ถูกต้อง</v>
      </c>
      <c r="S111" s="149" t="str">
        <f>IF(ISNUMBER(R111),
IF(H$2=ตัวเลือก!A$30,"ยังไม่บันทึกข้อมูล",R111*0.27),"ข้อมูลไม่ถูกต้อง")</f>
        <v>ข้อมูลไม่ถูกต้อง</v>
      </c>
      <c r="T111" s="149" t="str">
        <f t="shared" si="13"/>
        <v>ข้อมูลไม่ถูกต้อง</v>
      </c>
      <c r="U111" s="149" t="str">
        <f>IF(ISNUMBER(R111),
IF(H$2=ตัวเลือก!A$30,"ยังไม่บันทึกข้อมูล",R111*0.47),"ข้อมูลไม่ถูกต้อง")</f>
        <v>ข้อมูลไม่ถูกต้อง</v>
      </c>
      <c r="V111" s="149" t="str">
        <f>IF(ISNUMBER(S111),
IF(H$2=ตัวเลือก!A$30,"ยังไม่บันทึกข้อมูล",S111*0.47),"ข้อมูลไม่ถูกต้อง")</f>
        <v>ข้อมูลไม่ถูกต้อง</v>
      </c>
      <c r="W111" s="149" t="str">
        <f t="shared" si="14"/>
        <v>ข้อมูลไม่ถูกต้อง</v>
      </c>
      <c r="X111" s="148" t="str">
        <f t="shared" si="15"/>
        <v>ข้อมูลไม่ถูกต้อง</v>
      </c>
      <c r="Y111" s="38"/>
      <c r="Z111" s="38"/>
      <c r="AA111" s="38"/>
    </row>
    <row r="112" spans="1:27" x14ac:dyDescent="0.45">
      <c r="A112" s="38">
        <v>107</v>
      </c>
      <c r="B112" s="38"/>
      <c r="C112" s="38"/>
      <c r="D112" s="38"/>
      <c r="E112" s="38"/>
      <c r="F112" s="152"/>
      <c r="G112" s="152"/>
      <c r="H112" s="150"/>
      <c r="I112" s="38"/>
      <c r="J112" s="273" t="str">
        <f t="shared" si="8"/>
        <v>รอข้อมูลคอลัมน์ H</v>
      </c>
      <c r="K112" s="150"/>
      <c r="L112" s="150"/>
      <c r="M112" s="150"/>
      <c r="N112" s="149" t="str" cm="1">
        <f t="array" ref="N112">IF(AND(K112:M112=""),"ยังไม่บันทึกข้อมูล",
IF(M112&lt;&gt;"",
IF(M112&gt;=1.3,M112,"เป็นไม้พุ่ม"),
IF(K112+L112&gt;=1.3,K112+L112,"เป็นไม้พุ่ม")))</f>
        <v>ยังไม่บันทึกข้อมูล</v>
      </c>
      <c r="O112" s="149" t="str">
        <f t="shared" si="9"/>
        <v>ข้อมูลไม่ถูกต้อง</v>
      </c>
      <c r="P112" s="149" t="str">
        <f t="shared" si="10"/>
        <v>ข้อมูลไม่ถูกต้อง</v>
      </c>
      <c r="Q112" s="149" t="str">
        <f t="shared" si="11"/>
        <v>ข้อมูลไม่ถูกต้อง</v>
      </c>
      <c r="R112" s="149" t="str">
        <f t="shared" si="12"/>
        <v>ข้อมูลไม่ถูกต้อง</v>
      </c>
      <c r="S112" s="149" t="str">
        <f>IF(ISNUMBER(R112),
IF(H$2=ตัวเลือก!A$30,"ยังไม่บันทึกข้อมูล",R112*0.27),"ข้อมูลไม่ถูกต้อง")</f>
        <v>ข้อมูลไม่ถูกต้อง</v>
      </c>
      <c r="T112" s="149" t="str">
        <f t="shared" si="13"/>
        <v>ข้อมูลไม่ถูกต้อง</v>
      </c>
      <c r="U112" s="149" t="str">
        <f>IF(ISNUMBER(R112),
IF(H$2=ตัวเลือก!A$30,"ยังไม่บันทึกข้อมูล",R112*0.47),"ข้อมูลไม่ถูกต้อง")</f>
        <v>ข้อมูลไม่ถูกต้อง</v>
      </c>
      <c r="V112" s="149" t="str">
        <f>IF(ISNUMBER(S112),
IF(H$2=ตัวเลือก!A$30,"ยังไม่บันทึกข้อมูล",S112*0.47),"ข้อมูลไม่ถูกต้อง")</f>
        <v>ข้อมูลไม่ถูกต้อง</v>
      </c>
      <c r="W112" s="149" t="str">
        <f t="shared" si="14"/>
        <v>ข้อมูลไม่ถูกต้อง</v>
      </c>
      <c r="X112" s="148" t="str">
        <f t="shared" si="15"/>
        <v>ข้อมูลไม่ถูกต้อง</v>
      </c>
      <c r="Y112" s="38"/>
      <c r="Z112" s="38"/>
      <c r="AA112" s="38"/>
    </row>
    <row r="113" spans="1:27" x14ac:dyDescent="0.45">
      <c r="A113" s="38">
        <v>108</v>
      </c>
      <c r="B113" s="38"/>
      <c r="C113" s="38"/>
      <c r="D113" s="38"/>
      <c r="E113" s="38"/>
      <c r="F113" s="152"/>
      <c r="G113" s="152"/>
      <c r="H113" s="150"/>
      <c r="I113" s="38"/>
      <c r="J113" s="273" t="str">
        <f t="shared" si="8"/>
        <v>รอข้อมูลคอลัมน์ H</v>
      </c>
      <c r="K113" s="150"/>
      <c r="L113" s="150"/>
      <c r="M113" s="150"/>
      <c r="N113" s="149" t="str" cm="1">
        <f t="array" ref="N113">IF(AND(K113:M113=""),"ยังไม่บันทึกข้อมูล",
IF(M113&lt;&gt;"",
IF(M113&gt;=1.3,M113,"เป็นไม้พุ่ม"),
IF(K113+L113&gt;=1.3,K113+L113,"เป็นไม้พุ่ม")))</f>
        <v>ยังไม่บันทึกข้อมูล</v>
      </c>
      <c r="O113" s="149" t="str">
        <f t="shared" si="9"/>
        <v>ข้อมูลไม่ถูกต้อง</v>
      </c>
      <c r="P113" s="149" t="str">
        <f t="shared" si="10"/>
        <v>ข้อมูลไม่ถูกต้อง</v>
      </c>
      <c r="Q113" s="149" t="str">
        <f t="shared" si="11"/>
        <v>ข้อมูลไม่ถูกต้อง</v>
      </c>
      <c r="R113" s="149" t="str">
        <f t="shared" si="12"/>
        <v>ข้อมูลไม่ถูกต้อง</v>
      </c>
      <c r="S113" s="149" t="str">
        <f>IF(ISNUMBER(R113),
IF(H$2=ตัวเลือก!A$30,"ยังไม่บันทึกข้อมูล",R113*0.27),"ข้อมูลไม่ถูกต้อง")</f>
        <v>ข้อมูลไม่ถูกต้อง</v>
      </c>
      <c r="T113" s="149" t="str">
        <f t="shared" si="13"/>
        <v>ข้อมูลไม่ถูกต้อง</v>
      </c>
      <c r="U113" s="149" t="str">
        <f>IF(ISNUMBER(R113),
IF(H$2=ตัวเลือก!A$30,"ยังไม่บันทึกข้อมูล",R113*0.47),"ข้อมูลไม่ถูกต้อง")</f>
        <v>ข้อมูลไม่ถูกต้อง</v>
      </c>
      <c r="V113" s="149" t="str">
        <f>IF(ISNUMBER(S113),
IF(H$2=ตัวเลือก!A$30,"ยังไม่บันทึกข้อมูล",S113*0.47),"ข้อมูลไม่ถูกต้อง")</f>
        <v>ข้อมูลไม่ถูกต้อง</v>
      </c>
      <c r="W113" s="149" t="str">
        <f t="shared" si="14"/>
        <v>ข้อมูลไม่ถูกต้อง</v>
      </c>
      <c r="X113" s="148" t="str">
        <f t="shared" si="15"/>
        <v>ข้อมูลไม่ถูกต้อง</v>
      </c>
      <c r="Y113" s="38"/>
      <c r="Z113" s="38"/>
      <c r="AA113" s="38"/>
    </row>
    <row r="114" spans="1:27" x14ac:dyDescent="0.45">
      <c r="A114" s="38">
        <v>109</v>
      </c>
      <c r="B114" s="38"/>
      <c r="C114" s="38"/>
      <c r="D114" s="38"/>
      <c r="E114" s="38"/>
      <c r="F114" s="152"/>
      <c r="G114" s="152"/>
      <c r="H114" s="150"/>
      <c r="I114" s="38"/>
      <c r="J114" s="273" t="str">
        <f t="shared" si="8"/>
        <v>รอข้อมูลคอลัมน์ H</v>
      </c>
      <c r="K114" s="150"/>
      <c r="L114" s="150"/>
      <c r="M114" s="150"/>
      <c r="N114" s="149" t="str" cm="1">
        <f t="array" ref="N114">IF(AND(K114:M114=""),"ยังไม่บันทึกข้อมูล",
IF(M114&lt;&gt;"",
IF(M114&gt;=1.3,M114,"เป็นไม้พุ่ม"),
IF(K114+L114&gt;=1.3,K114+L114,"เป็นไม้พุ่ม")))</f>
        <v>ยังไม่บันทึกข้อมูล</v>
      </c>
      <c r="O114" s="149" t="str">
        <f t="shared" si="9"/>
        <v>ข้อมูลไม่ถูกต้อง</v>
      </c>
      <c r="P114" s="149" t="str">
        <f t="shared" si="10"/>
        <v>ข้อมูลไม่ถูกต้อง</v>
      </c>
      <c r="Q114" s="149" t="str">
        <f t="shared" si="11"/>
        <v>ข้อมูลไม่ถูกต้อง</v>
      </c>
      <c r="R114" s="149" t="str">
        <f t="shared" si="12"/>
        <v>ข้อมูลไม่ถูกต้อง</v>
      </c>
      <c r="S114" s="149" t="str">
        <f>IF(ISNUMBER(R114),
IF(H$2=ตัวเลือก!A$30,"ยังไม่บันทึกข้อมูล",R114*0.27),"ข้อมูลไม่ถูกต้อง")</f>
        <v>ข้อมูลไม่ถูกต้อง</v>
      </c>
      <c r="T114" s="149" t="str">
        <f t="shared" si="13"/>
        <v>ข้อมูลไม่ถูกต้อง</v>
      </c>
      <c r="U114" s="149" t="str">
        <f>IF(ISNUMBER(R114),
IF(H$2=ตัวเลือก!A$30,"ยังไม่บันทึกข้อมูล",R114*0.47),"ข้อมูลไม่ถูกต้อง")</f>
        <v>ข้อมูลไม่ถูกต้อง</v>
      </c>
      <c r="V114" s="149" t="str">
        <f>IF(ISNUMBER(S114),
IF(H$2=ตัวเลือก!A$30,"ยังไม่บันทึกข้อมูล",S114*0.47),"ข้อมูลไม่ถูกต้อง")</f>
        <v>ข้อมูลไม่ถูกต้อง</v>
      </c>
      <c r="W114" s="149" t="str">
        <f t="shared" si="14"/>
        <v>ข้อมูลไม่ถูกต้อง</v>
      </c>
      <c r="X114" s="148" t="str">
        <f t="shared" si="15"/>
        <v>ข้อมูลไม่ถูกต้อง</v>
      </c>
      <c r="Y114" s="38"/>
      <c r="Z114" s="38"/>
      <c r="AA114" s="38"/>
    </row>
    <row r="115" spans="1:27" x14ac:dyDescent="0.45">
      <c r="A115" s="38">
        <v>110</v>
      </c>
      <c r="B115" s="38"/>
      <c r="C115" s="38"/>
      <c r="D115" s="38"/>
      <c r="E115" s="38"/>
      <c r="F115" s="152"/>
      <c r="G115" s="152"/>
      <c r="H115" s="150"/>
      <c r="I115" s="38"/>
      <c r="J115" s="273" t="str">
        <f t="shared" si="8"/>
        <v>รอข้อมูลคอลัมน์ H</v>
      </c>
      <c r="K115" s="150"/>
      <c r="L115" s="150"/>
      <c r="M115" s="150"/>
      <c r="N115" s="149" t="str" cm="1">
        <f t="array" ref="N115">IF(AND(K115:M115=""),"ยังไม่บันทึกข้อมูล",
IF(M115&lt;&gt;"",
IF(M115&gt;=1.3,M115,"เป็นไม้พุ่ม"),
IF(K115+L115&gt;=1.3,K115+L115,"เป็นไม้พุ่ม")))</f>
        <v>ยังไม่บันทึกข้อมูล</v>
      </c>
      <c r="O115" s="149" t="str">
        <f t="shared" si="9"/>
        <v>ข้อมูลไม่ถูกต้อง</v>
      </c>
      <c r="P115" s="149" t="str">
        <f t="shared" si="10"/>
        <v>ข้อมูลไม่ถูกต้อง</v>
      </c>
      <c r="Q115" s="149" t="str">
        <f t="shared" si="11"/>
        <v>ข้อมูลไม่ถูกต้อง</v>
      </c>
      <c r="R115" s="149" t="str">
        <f t="shared" si="12"/>
        <v>ข้อมูลไม่ถูกต้อง</v>
      </c>
      <c r="S115" s="149" t="str">
        <f>IF(ISNUMBER(R115),
IF(H$2=ตัวเลือก!A$30,"ยังไม่บันทึกข้อมูล",R115*0.27),"ข้อมูลไม่ถูกต้อง")</f>
        <v>ข้อมูลไม่ถูกต้อง</v>
      </c>
      <c r="T115" s="149" t="str">
        <f t="shared" si="13"/>
        <v>ข้อมูลไม่ถูกต้อง</v>
      </c>
      <c r="U115" s="149" t="str">
        <f>IF(ISNUMBER(R115),
IF(H$2=ตัวเลือก!A$30,"ยังไม่บันทึกข้อมูล",R115*0.47),"ข้อมูลไม่ถูกต้อง")</f>
        <v>ข้อมูลไม่ถูกต้อง</v>
      </c>
      <c r="V115" s="149" t="str">
        <f>IF(ISNUMBER(S115),
IF(H$2=ตัวเลือก!A$30,"ยังไม่บันทึกข้อมูล",S115*0.47),"ข้อมูลไม่ถูกต้อง")</f>
        <v>ข้อมูลไม่ถูกต้อง</v>
      </c>
      <c r="W115" s="149" t="str">
        <f t="shared" si="14"/>
        <v>ข้อมูลไม่ถูกต้อง</v>
      </c>
      <c r="X115" s="148" t="str">
        <f t="shared" si="15"/>
        <v>ข้อมูลไม่ถูกต้อง</v>
      </c>
      <c r="Y115" s="38"/>
      <c r="Z115" s="38"/>
      <c r="AA115" s="38"/>
    </row>
    <row r="116" spans="1:27" x14ac:dyDescent="0.45">
      <c r="A116" s="38">
        <v>111</v>
      </c>
      <c r="B116" s="38"/>
      <c r="C116" s="38"/>
      <c r="D116" s="38"/>
      <c r="E116" s="38"/>
      <c r="F116" s="152"/>
      <c r="G116" s="152"/>
      <c r="H116" s="150"/>
      <c r="I116" s="38"/>
      <c r="J116" s="273" t="str">
        <f t="shared" si="8"/>
        <v>รอข้อมูลคอลัมน์ H</v>
      </c>
      <c r="K116" s="150"/>
      <c r="L116" s="150"/>
      <c r="M116" s="150"/>
      <c r="N116" s="149" t="str" cm="1">
        <f t="array" ref="N116">IF(AND(K116:M116=""),"ยังไม่บันทึกข้อมูล",
IF(M116&lt;&gt;"",
IF(M116&gt;=1.3,M116,"เป็นไม้พุ่ม"),
IF(K116+L116&gt;=1.3,K116+L116,"เป็นไม้พุ่ม")))</f>
        <v>ยังไม่บันทึกข้อมูล</v>
      </c>
      <c r="O116" s="149" t="str">
        <f t="shared" si="9"/>
        <v>ข้อมูลไม่ถูกต้อง</v>
      </c>
      <c r="P116" s="149" t="str">
        <f t="shared" si="10"/>
        <v>ข้อมูลไม่ถูกต้อง</v>
      </c>
      <c r="Q116" s="149" t="str">
        <f t="shared" si="11"/>
        <v>ข้อมูลไม่ถูกต้อง</v>
      </c>
      <c r="R116" s="149" t="str">
        <f t="shared" si="12"/>
        <v>ข้อมูลไม่ถูกต้อง</v>
      </c>
      <c r="S116" s="149" t="str">
        <f>IF(ISNUMBER(R116),
IF(H$2=ตัวเลือก!A$30,"ยังไม่บันทึกข้อมูล",R116*0.27),"ข้อมูลไม่ถูกต้อง")</f>
        <v>ข้อมูลไม่ถูกต้อง</v>
      </c>
      <c r="T116" s="149" t="str">
        <f t="shared" si="13"/>
        <v>ข้อมูลไม่ถูกต้อง</v>
      </c>
      <c r="U116" s="149" t="str">
        <f>IF(ISNUMBER(R116),
IF(H$2=ตัวเลือก!A$30,"ยังไม่บันทึกข้อมูล",R116*0.47),"ข้อมูลไม่ถูกต้อง")</f>
        <v>ข้อมูลไม่ถูกต้อง</v>
      </c>
      <c r="V116" s="149" t="str">
        <f>IF(ISNUMBER(S116),
IF(H$2=ตัวเลือก!A$30,"ยังไม่บันทึกข้อมูล",S116*0.47),"ข้อมูลไม่ถูกต้อง")</f>
        <v>ข้อมูลไม่ถูกต้อง</v>
      </c>
      <c r="W116" s="149" t="str">
        <f t="shared" si="14"/>
        <v>ข้อมูลไม่ถูกต้อง</v>
      </c>
      <c r="X116" s="148" t="str">
        <f t="shared" si="15"/>
        <v>ข้อมูลไม่ถูกต้อง</v>
      </c>
      <c r="Y116" s="38"/>
      <c r="Z116" s="38"/>
      <c r="AA116" s="38"/>
    </row>
    <row r="117" spans="1:27" x14ac:dyDescent="0.45">
      <c r="A117" s="38">
        <v>112</v>
      </c>
      <c r="B117" s="38"/>
      <c r="C117" s="38"/>
      <c r="D117" s="38"/>
      <c r="E117" s="38"/>
      <c r="F117" s="152"/>
      <c r="G117" s="152"/>
      <c r="H117" s="150"/>
      <c r="I117" s="38"/>
      <c r="J117" s="273" t="str">
        <f t="shared" si="8"/>
        <v>รอข้อมูลคอลัมน์ H</v>
      </c>
      <c r="K117" s="150"/>
      <c r="L117" s="150"/>
      <c r="M117" s="150"/>
      <c r="N117" s="149" t="str" cm="1">
        <f t="array" ref="N117">IF(AND(K117:M117=""),"ยังไม่บันทึกข้อมูล",
IF(M117&lt;&gt;"",
IF(M117&gt;=1.3,M117,"เป็นไม้พุ่ม"),
IF(K117+L117&gt;=1.3,K117+L117,"เป็นไม้พุ่ม")))</f>
        <v>ยังไม่บันทึกข้อมูล</v>
      </c>
      <c r="O117" s="149" t="str">
        <f t="shared" si="9"/>
        <v>ข้อมูลไม่ถูกต้อง</v>
      </c>
      <c r="P117" s="149" t="str">
        <f t="shared" si="10"/>
        <v>ข้อมูลไม่ถูกต้อง</v>
      </c>
      <c r="Q117" s="149" t="str">
        <f t="shared" si="11"/>
        <v>ข้อมูลไม่ถูกต้อง</v>
      </c>
      <c r="R117" s="149" t="str">
        <f t="shared" si="12"/>
        <v>ข้อมูลไม่ถูกต้อง</v>
      </c>
      <c r="S117" s="149" t="str">
        <f>IF(ISNUMBER(R117),
IF(H$2=ตัวเลือก!A$30,"ยังไม่บันทึกข้อมูล",R117*0.27),"ข้อมูลไม่ถูกต้อง")</f>
        <v>ข้อมูลไม่ถูกต้อง</v>
      </c>
      <c r="T117" s="149" t="str">
        <f t="shared" si="13"/>
        <v>ข้อมูลไม่ถูกต้อง</v>
      </c>
      <c r="U117" s="149" t="str">
        <f>IF(ISNUMBER(R117),
IF(H$2=ตัวเลือก!A$30,"ยังไม่บันทึกข้อมูล",R117*0.47),"ข้อมูลไม่ถูกต้อง")</f>
        <v>ข้อมูลไม่ถูกต้อง</v>
      </c>
      <c r="V117" s="149" t="str">
        <f>IF(ISNUMBER(S117),
IF(H$2=ตัวเลือก!A$30,"ยังไม่บันทึกข้อมูล",S117*0.47),"ข้อมูลไม่ถูกต้อง")</f>
        <v>ข้อมูลไม่ถูกต้อง</v>
      </c>
      <c r="W117" s="149" t="str">
        <f t="shared" si="14"/>
        <v>ข้อมูลไม่ถูกต้อง</v>
      </c>
      <c r="X117" s="148" t="str">
        <f t="shared" si="15"/>
        <v>ข้อมูลไม่ถูกต้อง</v>
      </c>
      <c r="Y117" s="38"/>
      <c r="Z117" s="38"/>
      <c r="AA117" s="38"/>
    </row>
    <row r="118" spans="1:27" x14ac:dyDescent="0.45">
      <c r="A118" s="38">
        <v>113</v>
      </c>
      <c r="B118" s="38"/>
      <c r="C118" s="38"/>
      <c r="D118" s="38"/>
      <c r="E118" s="38"/>
      <c r="F118" s="152"/>
      <c r="G118" s="152"/>
      <c r="H118" s="150"/>
      <c r="I118" s="38"/>
      <c r="J118" s="273" t="str">
        <f t="shared" si="8"/>
        <v>รอข้อมูลคอลัมน์ H</v>
      </c>
      <c r="K118" s="150"/>
      <c r="L118" s="150"/>
      <c r="M118" s="150"/>
      <c r="N118" s="149" t="str" cm="1">
        <f t="array" ref="N118">IF(AND(K118:M118=""),"ยังไม่บันทึกข้อมูล",
IF(M118&lt;&gt;"",
IF(M118&gt;=1.3,M118,"เป็นไม้พุ่ม"),
IF(K118+L118&gt;=1.3,K118+L118,"เป็นไม้พุ่ม")))</f>
        <v>ยังไม่บันทึกข้อมูล</v>
      </c>
      <c r="O118" s="149" t="str">
        <f t="shared" si="9"/>
        <v>ข้อมูลไม่ถูกต้อง</v>
      </c>
      <c r="P118" s="149" t="str">
        <f t="shared" si="10"/>
        <v>ข้อมูลไม่ถูกต้อง</v>
      </c>
      <c r="Q118" s="149" t="str">
        <f t="shared" si="11"/>
        <v>ข้อมูลไม่ถูกต้อง</v>
      </c>
      <c r="R118" s="149" t="str">
        <f t="shared" si="12"/>
        <v>ข้อมูลไม่ถูกต้อง</v>
      </c>
      <c r="S118" s="149" t="str">
        <f>IF(ISNUMBER(R118),
IF(H$2=ตัวเลือก!A$30,"ยังไม่บันทึกข้อมูล",R118*0.27),"ข้อมูลไม่ถูกต้อง")</f>
        <v>ข้อมูลไม่ถูกต้อง</v>
      </c>
      <c r="T118" s="149" t="str">
        <f t="shared" si="13"/>
        <v>ข้อมูลไม่ถูกต้อง</v>
      </c>
      <c r="U118" s="149" t="str">
        <f>IF(ISNUMBER(R118),
IF(H$2=ตัวเลือก!A$30,"ยังไม่บันทึกข้อมูล",R118*0.47),"ข้อมูลไม่ถูกต้อง")</f>
        <v>ข้อมูลไม่ถูกต้อง</v>
      </c>
      <c r="V118" s="149" t="str">
        <f>IF(ISNUMBER(S118),
IF(H$2=ตัวเลือก!A$30,"ยังไม่บันทึกข้อมูล",S118*0.47),"ข้อมูลไม่ถูกต้อง")</f>
        <v>ข้อมูลไม่ถูกต้อง</v>
      </c>
      <c r="W118" s="149" t="str">
        <f t="shared" si="14"/>
        <v>ข้อมูลไม่ถูกต้อง</v>
      </c>
      <c r="X118" s="148" t="str">
        <f t="shared" si="15"/>
        <v>ข้อมูลไม่ถูกต้อง</v>
      </c>
      <c r="Y118" s="38"/>
      <c r="Z118" s="38"/>
      <c r="AA118" s="38"/>
    </row>
    <row r="119" spans="1:27" x14ac:dyDescent="0.45">
      <c r="A119" s="38">
        <v>114</v>
      </c>
      <c r="B119" s="38"/>
      <c r="C119" s="38"/>
      <c r="D119" s="38"/>
      <c r="E119" s="38"/>
      <c r="F119" s="152"/>
      <c r="G119" s="152"/>
      <c r="H119" s="150"/>
      <c r="I119" s="38"/>
      <c r="J119" s="273" t="str">
        <f t="shared" si="8"/>
        <v>รอข้อมูลคอลัมน์ H</v>
      </c>
      <c r="K119" s="150"/>
      <c r="L119" s="150"/>
      <c r="M119" s="150"/>
      <c r="N119" s="149" t="str" cm="1">
        <f t="array" ref="N119">IF(AND(K119:M119=""),"ยังไม่บันทึกข้อมูล",
IF(M119&lt;&gt;"",
IF(M119&gt;=1.3,M119,"เป็นไม้พุ่ม"),
IF(K119+L119&gt;=1.3,K119+L119,"เป็นไม้พุ่ม")))</f>
        <v>ยังไม่บันทึกข้อมูล</v>
      </c>
      <c r="O119" s="149" t="str">
        <f t="shared" si="9"/>
        <v>ข้อมูลไม่ถูกต้อง</v>
      </c>
      <c r="P119" s="149" t="str">
        <f t="shared" si="10"/>
        <v>ข้อมูลไม่ถูกต้อง</v>
      </c>
      <c r="Q119" s="149" t="str">
        <f t="shared" si="11"/>
        <v>ข้อมูลไม่ถูกต้อง</v>
      </c>
      <c r="R119" s="149" t="str">
        <f t="shared" si="12"/>
        <v>ข้อมูลไม่ถูกต้อง</v>
      </c>
      <c r="S119" s="149" t="str">
        <f>IF(ISNUMBER(R119),
IF(H$2=ตัวเลือก!A$30,"ยังไม่บันทึกข้อมูล",R119*0.27),"ข้อมูลไม่ถูกต้อง")</f>
        <v>ข้อมูลไม่ถูกต้อง</v>
      </c>
      <c r="T119" s="149" t="str">
        <f t="shared" si="13"/>
        <v>ข้อมูลไม่ถูกต้อง</v>
      </c>
      <c r="U119" s="149" t="str">
        <f>IF(ISNUMBER(R119),
IF(H$2=ตัวเลือก!A$30,"ยังไม่บันทึกข้อมูล",R119*0.47),"ข้อมูลไม่ถูกต้อง")</f>
        <v>ข้อมูลไม่ถูกต้อง</v>
      </c>
      <c r="V119" s="149" t="str">
        <f>IF(ISNUMBER(S119),
IF(H$2=ตัวเลือก!A$30,"ยังไม่บันทึกข้อมูล",S119*0.47),"ข้อมูลไม่ถูกต้อง")</f>
        <v>ข้อมูลไม่ถูกต้อง</v>
      </c>
      <c r="W119" s="149" t="str">
        <f t="shared" si="14"/>
        <v>ข้อมูลไม่ถูกต้อง</v>
      </c>
      <c r="X119" s="148" t="str">
        <f t="shared" si="15"/>
        <v>ข้อมูลไม่ถูกต้อง</v>
      </c>
      <c r="Y119" s="38"/>
      <c r="Z119" s="38"/>
      <c r="AA119" s="38"/>
    </row>
    <row r="120" spans="1:27" x14ac:dyDescent="0.45">
      <c r="A120" s="38">
        <v>115</v>
      </c>
      <c r="B120" s="38"/>
      <c r="C120" s="38"/>
      <c r="D120" s="38"/>
      <c r="E120" s="38"/>
      <c r="F120" s="152"/>
      <c r="G120" s="152"/>
      <c r="H120" s="150"/>
      <c r="I120" s="38"/>
      <c r="J120" s="273" t="str">
        <f t="shared" si="8"/>
        <v>รอข้อมูลคอลัมน์ H</v>
      </c>
      <c r="K120" s="150"/>
      <c r="L120" s="150"/>
      <c r="M120" s="150"/>
      <c r="N120" s="149" t="str" cm="1">
        <f t="array" ref="N120">IF(AND(K120:M120=""),"ยังไม่บันทึกข้อมูล",
IF(M120&lt;&gt;"",
IF(M120&gt;=1.3,M120,"เป็นไม้พุ่ม"),
IF(K120+L120&gt;=1.3,K120+L120,"เป็นไม้พุ่ม")))</f>
        <v>ยังไม่บันทึกข้อมูล</v>
      </c>
      <c r="O120" s="149" t="str">
        <f t="shared" si="9"/>
        <v>ข้อมูลไม่ถูกต้อง</v>
      </c>
      <c r="P120" s="149" t="str">
        <f t="shared" si="10"/>
        <v>ข้อมูลไม่ถูกต้อง</v>
      </c>
      <c r="Q120" s="149" t="str">
        <f t="shared" si="11"/>
        <v>ข้อมูลไม่ถูกต้อง</v>
      </c>
      <c r="R120" s="149" t="str">
        <f t="shared" si="12"/>
        <v>ข้อมูลไม่ถูกต้อง</v>
      </c>
      <c r="S120" s="149" t="str">
        <f>IF(ISNUMBER(R120),
IF(H$2=ตัวเลือก!A$30,"ยังไม่บันทึกข้อมูล",R120*0.27),"ข้อมูลไม่ถูกต้อง")</f>
        <v>ข้อมูลไม่ถูกต้อง</v>
      </c>
      <c r="T120" s="149" t="str">
        <f t="shared" si="13"/>
        <v>ข้อมูลไม่ถูกต้อง</v>
      </c>
      <c r="U120" s="149" t="str">
        <f>IF(ISNUMBER(R120),
IF(H$2=ตัวเลือก!A$30,"ยังไม่บันทึกข้อมูล",R120*0.47),"ข้อมูลไม่ถูกต้อง")</f>
        <v>ข้อมูลไม่ถูกต้อง</v>
      </c>
      <c r="V120" s="149" t="str">
        <f>IF(ISNUMBER(S120),
IF(H$2=ตัวเลือก!A$30,"ยังไม่บันทึกข้อมูล",S120*0.47),"ข้อมูลไม่ถูกต้อง")</f>
        <v>ข้อมูลไม่ถูกต้อง</v>
      </c>
      <c r="W120" s="149" t="str">
        <f t="shared" si="14"/>
        <v>ข้อมูลไม่ถูกต้อง</v>
      </c>
      <c r="X120" s="148" t="str">
        <f t="shared" si="15"/>
        <v>ข้อมูลไม่ถูกต้อง</v>
      </c>
      <c r="Y120" s="38"/>
      <c r="Z120" s="38"/>
      <c r="AA120" s="38"/>
    </row>
    <row r="121" spans="1:27" x14ac:dyDescent="0.45">
      <c r="A121" s="38">
        <v>116</v>
      </c>
      <c r="B121" s="38"/>
      <c r="C121" s="38"/>
      <c r="D121" s="38"/>
      <c r="E121" s="38"/>
      <c r="F121" s="152"/>
      <c r="G121" s="152"/>
      <c r="H121" s="150"/>
      <c r="I121" s="38"/>
      <c r="J121" s="273" t="str">
        <f t="shared" si="8"/>
        <v>รอข้อมูลคอลัมน์ H</v>
      </c>
      <c r="K121" s="150"/>
      <c r="L121" s="150"/>
      <c r="M121" s="150"/>
      <c r="N121" s="149" t="str" cm="1">
        <f t="array" ref="N121">IF(AND(K121:M121=""),"ยังไม่บันทึกข้อมูล",
IF(M121&lt;&gt;"",
IF(M121&gt;=1.3,M121,"เป็นไม้พุ่ม"),
IF(K121+L121&gt;=1.3,K121+L121,"เป็นไม้พุ่ม")))</f>
        <v>ยังไม่บันทึกข้อมูล</v>
      </c>
      <c r="O121" s="149" t="str">
        <f t="shared" si="9"/>
        <v>ข้อมูลไม่ถูกต้อง</v>
      </c>
      <c r="P121" s="149" t="str">
        <f t="shared" si="10"/>
        <v>ข้อมูลไม่ถูกต้อง</v>
      </c>
      <c r="Q121" s="149" t="str">
        <f t="shared" si="11"/>
        <v>ข้อมูลไม่ถูกต้อง</v>
      </c>
      <c r="R121" s="149" t="str">
        <f t="shared" si="12"/>
        <v>ข้อมูลไม่ถูกต้อง</v>
      </c>
      <c r="S121" s="149" t="str">
        <f>IF(ISNUMBER(R121),
IF(H$2=ตัวเลือก!A$30,"ยังไม่บันทึกข้อมูล",R121*0.27),"ข้อมูลไม่ถูกต้อง")</f>
        <v>ข้อมูลไม่ถูกต้อง</v>
      </c>
      <c r="T121" s="149" t="str">
        <f t="shared" si="13"/>
        <v>ข้อมูลไม่ถูกต้อง</v>
      </c>
      <c r="U121" s="149" t="str">
        <f>IF(ISNUMBER(R121),
IF(H$2=ตัวเลือก!A$30,"ยังไม่บันทึกข้อมูล",R121*0.47),"ข้อมูลไม่ถูกต้อง")</f>
        <v>ข้อมูลไม่ถูกต้อง</v>
      </c>
      <c r="V121" s="149" t="str">
        <f>IF(ISNUMBER(S121),
IF(H$2=ตัวเลือก!A$30,"ยังไม่บันทึกข้อมูล",S121*0.47),"ข้อมูลไม่ถูกต้อง")</f>
        <v>ข้อมูลไม่ถูกต้อง</v>
      </c>
      <c r="W121" s="149" t="str">
        <f t="shared" si="14"/>
        <v>ข้อมูลไม่ถูกต้อง</v>
      </c>
      <c r="X121" s="148" t="str">
        <f t="shared" si="15"/>
        <v>ข้อมูลไม่ถูกต้อง</v>
      </c>
      <c r="Y121" s="38"/>
      <c r="Z121" s="38"/>
      <c r="AA121" s="38"/>
    </row>
    <row r="122" spans="1:27" x14ac:dyDescent="0.45">
      <c r="A122" s="38">
        <v>117</v>
      </c>
      <c r="B122" s="38"/>
      <c r="C122" s="38"/>
      <c r="D122" s="38"/>
      <c r="E122" s="38"/>
      <c r="F122" s="152"/>
      <c r="G122" s="152"/>
      <c r="H122" s="150"/>
      <c r="I122" s="38"/>
      <c r="J122" s="273" t="str">
        <f t="shared" si="8"/>
        <v>รอข้อมูลคอลัมน์ H</v>
      </c>
      <c r="K122" s="150"/>
      <c r="L122" s="150"/>
      <c r="M122" s="150"/>
      <c r="N122" s="149" t="str" cm="1">
        <f t="array" ref="N122">IF(AND(K122:M122=""),"ยังไม่บันทึกข้อมูล",
IF(M122&lt;&gt;"",
IF(M122&gt;=1.3,M122,"เป็นไม้พุ่ม"),
IF(K122+L122&gt;=1.3,K122+L122,"เป็นไม้พุ่ม")))</f>
        <v>ยังไม่บันทึกข้อมูล</v>
      </c>
      <c r="O122" s="149" t="str">
        <f t="shared" si="9"/>
        <v>ข้อมูลไม่ถูกต้อง</v>
      </c>
      <c r="P122" s="149" t="str">
        <f t="shared" si="10"/>
        <v>ข้อมูลไม่ถูกต้อง</v>
      </c>
      <c r="Q122" s="149" t="str">
        <f t="shared" si="11"/>
        <v>ข้อมูลไม่ถูกต้อง</v>
      </c>
      <c r="R122" s="149" t="str">
        <f t="shared" si="12"/>
        <v>ข้อมูลไม่ถูกต้อง</v>
      </c>
      <c r="S122" s="149" t="str">
        <f>IF(ISNUMBER(R122),
IF(H$2=ตัวเลือก!A$30,"ยังไม่บันทึกข้อมูล",R122*0.27),"ข้อมูลไม่ถูกต้อง")</f>
        <v>ข้อมูลไม่ถูกต้อง</v>
      </c>
      <c r="T122" s="149" t="str">
        <f t="shared" si="13"/>
        <v>ข้อมูลไม่ถูกต้อง</v>
      </c>
      <c r="U122" s="149" t="str">
        <f>IF(ISNUMBER(R122),
IF(H$2=ตัวเลือก!A$30,"ยังไม่บันทึกข้อมูล",R122*0.47),"ข้อมูลไม่ถูกต้อง")</f>
        <v>ข้อมูลไม่ถูกต้อง</v>
      </c>
      <c r="V122" s="149" t="str">
        <f>IF(ISNUMBER(S122),
IF(H$2=ตัวเลือก!A$30,"ยังไม่บันทึกข้อมูล",S122*0.47),"ข้อมูลไม่ถูกต้อง")</f>
        <v>ข้อมูลไม่ถูกต้อง</v>
      </c>
      <c r="W122" s="149" t="str">
        <f t="shared" si="14"/>
        <v>ข้อมูลไม่ถูกต้อง</v>
      </c>
      <c r="X122" s="148" t="str">
        <f t="shared" si="15"/>
        <v>ข้อมูลไม่ถูกต้อง</v>
      </c>
      <c r="Y122" s="38"/>
      <c r="Z122" s="38"/>
      <c r="AA122" s="38"/>
    </row>
    <row r="123" spans="1:27" x14ac:dyDescent="0.45">
      <c r="A123" s="38">
        <v>118</v>
      </c>
      <c r="B123" s="38"/>
      <c r="C123" s="38"/>
      <c r="D123" s="38"/>
      <c r="E123" s="38"/>
      <c r="F123" s="152"/>
      <c r="G123" s="152"/>
      <c r="H123" s="150"/>
      <c r="I123" s="38"/>
      <c r="J123" s="273" t="str">
        <f t="shared" si="8"/>
        <v>รอข้อมูลคอลัมน์ H</v>
      </c>
      <c r="K123" s="150"/>
      <c r="L123" s="150"/>
      <c r="M123" s="150"/>
      <c r="N123" s="149" t="str" cm="1">
        <f t="array" ref="N123">IF(AND(K123:M123=""),"ยังไม่บันทึกข้อมูล",
IF(M123&lt;&gt;"",
IF(M123&gt;=1.3,M123,"เป็นไม้พุ่ม"),
IF(K123+L123&gt;=1.3,K123+L123,"เป็นไม้พุ่ม")))</f>
        <v>ยังไม่บันทึกข้อมูล</v>
      </c>
      <c r="O123" s="149" t="str">
        <f t="shared" si="9"/>
        <v>ข้อมูลไม่ถูกต้อง</v>
      </c>
      <c r="P123" s="149" t="str">
        <f t="shared" si="10"/>
        <v>ข้อมูลไม่ถูกต้อง</v>
      </c>
      <c r="Q123" s="149" t="str">
        <f t="shared" si="11"/>
        <v>ข้อมูลไม่ถูกต้อง</v>
      </c>
      <c r="R123" s="149" t="str">
        <f t="shared" si="12"/>
        <v>ข้อมูลไม่ถูกต้อง</v>
      </c>
      <c r="S123" s="149" t="str">
        <f>IF(ISNUMBER(R123),
IF(H$2=ตัวเลือก!A$30,"ยังไม่บันทึกข้อมูล",R123*0.27),"ข้อมูลไม่ถูกต้อง")</f>
        <v>ข้อมูลไม่ถูกต้อง</v>
      </c>
      <c r="T123" s="149" t="str">
        <f t="shared" si="13"/>
        <v>ข้อมูลไม่ถูกต้อง</v>
      </c>
      <c r="U123" s="149" t="str">
        <f>IF(ISNUMBER(R123),
IF(H$2=ตัวเลือก!A$30,"ยังไม่บันทึกข้อมูล",R123*0.47),"ข้อมูลไม่ถูกต้อง")</f>
        <v>ข้อมูลไม่ถูกต้อง</v>
      </c>
      <c r="V123" s="149" t="str">
        <f>IF(ISNUMBER(S123),
IF(H$2=ตัวเลือก!A$30,"ยังไม่บันทึกข้อมูล",S123*0.47),"ข้อมูลไม่ถูกต้อง")</f>
        <v>ข้อมูลไม่ถูกต้อง</v>
      </c>
      <c r="W123" s="149" t="str">
        <f t="shared" si="14"/>
        <v>ข้อมูลไม่ถูกต้อง</v>
      </c>
      <c r="X123" s="148" t="str">
        <f t="shared" si="15"/>
        <v>ข้อมูลไม่ถูกต้อง</v>
      </c>
      <c r="Y123" s="38"/>
      <c r="Z123" s="38"/>
      <c r="AA123" s="38"/>
    </row>
    <row r="124" spans="1:27" x14ac:dyDescent="0.45">
      <c r="A124" s="38">
        <v>119</v>
      </c>
      <c r="B124" s="38"/>
      <c r="C124" s="38"/>
      <c r="D124" s="38"/>
      <c r="E124" s="38"/>
      <c r="F124" s="152"/>
      <c r="G124" s="152"/>
      <c r="H124" s="150"/>
      <c r="I124" s="38"/>
      <c r="J124" s="273" t="str">
        <f t="shared" si="8"/>
        <v>รอข้อมูลคอลัมน์ H</v>
      </c>
      <c r="K124" s="150"/>
      <c r="L124" s="150"/>
      <c r="M124" s="150"/>
      <c r="N124" s="149" t="str" cm="1">
        <f t="array" ref="N124">IF(AND(K124:M124=""),"ยังไม่บันทึกข้อมูล",
IF(M124&lt;&gt;"",
IF(M124&gt;=1.3,M124,"เป็นไม้พุ่ม"),
IF(K124+L124&gt;=1.3,K124+L124,"เป็นไม้พุ่ม")))</f>
        <v>ยังไม่บันทึกข้อมูล</v>
      </c>
      <c r="O124" s="149" t="str">
        <f t="shared" si="9"/>
        <v>ข้อมูลไม่ถูกต้อง</v>
      </c>
      <c r="P124" s="149" t="str">
        <f t="shared" si="10"/>
        <v>ข้อมูลไม่ถูกต้อง</v>
      </c>
      <c r="Q124" s="149" t="str">
        <f t="shared" si="11"/>
        <v>ข้อมูลไม่ถูกต้อง</v>
      </c>
      <c r="R124" s="149" t="str">
        <f t="shared" si="12"/>
        <v>ข้อมูลไม่ถูกต้อง</v>
      </c>
      <c r="S124" s="149" t="str">
        <f>IF(ISNUMBER(R124),
IF(H$2=ตัวเลือก!A$30,"ยังไม่บันทึกข้อมูล",R124*0.27),"ข้อมูลไม่ถูกต้อง")</f>
        <v>ข้อมูลไม่ถูกต้อง</v>
      </c>
      <c r="T124" s="149" t="str">
        <f t="shared" si="13"/>
        <v>ข้อมูลไม่ถูกต้อง</v>
      </c>
      <c r="U124" s="149" t="str">
        <f>IF(ISNUMBER(R124),
IF(H$2=ตัวเลือก!A$30,"ยังไม่บันทึกข้อมูล",R124*0.47),"ข้อมูลไม่ถูกต้อง")</f>
        <v>ข้อมูลไม่ถูกต้อง</v>
      </c>
      <c r="V124" s="149" t="str">
        <f>IF(ISNUMBER(S124),
IF(H$2=ตัวเลือก!A$30,"ยังไม่บันทึกข้อมูล",S124*0.47),"ข้อมูลไม่ถูกต้อง")</f>
        <v>ข้อมูลไม่ถูกต้อง</v>
      </c>
      <c r="W124" s="149" t="str">
        <f t="shared" si="14"/>
        <v>ข้อมูลไม่ถูกต้อง</v>
      </c>
      <c r="X124" s="148" t="str">
        <f t="shared" si="15"/>
        <v>ข้อมูลไม่ถูกต้อง</v>
      </c>
      <c r="Y124" s="38"/>
      <c r="Z124" s="38"/>
      <c r="AA124" s="38"/>
    </row>
    <row r="125" spans="1:27" x14ac:dyDescent="0.45">
      <c r="A125" s="38">
        <v>120</v>
      </c>
      <c r="B125" s="38"/>
      <c r="C125" s="38"/>
      <c r="D125" s="38"/>
      <c r="E125" s="38"/>
      <c r="F125" s="152"/>
      <c r="G125" s="152"/>
      <c r="H125" s="150"/>
      <c r="I125" s="38"/>
      <c r="J125" s="273" t="str">
        <f t="shared" si="8"/>
        <v>รอข้อมูลคอลัมน์ H</v>
      </c>
      <c r="K125" s="150"/>
      <c r="L125" s="150"/>
      <c r="M125" s="150"/>
      <c r="N125" s="149" t="str" cm="1">
        <f t="array" ref="N125">IF(AND(K125:M125=""),"ยังไม่บันทึกข้อมูล",
IF(M125&lt;&gt;"",
IF(M125&gt;=1.3,M125,"เป็นไม้พุ่ม"),
IF(K125+L125&gt;=1.3,K125+L125,"เป็นไม้พุ่ม")))</f>
        <v>ยังไม่บันทึกข้อมูล</v>
      </c>
      <c r="O125" s="149" t="str">
        <f t="shared" si="9"/>
        <v>ข้อมูลไม่ถูกต้อง</v>
      </c>
      <c r="P125" s="149" t="str">
        <f t="shared" si="10"/>
        <v>ข้อมูลไม่ถูกต้อง</v>
      </c>
      <c r="Q125" s="149" t="str">
        <f t="shared" si="11"/>
        <v>ข้อมูลไม่ถูกต้อง</v>
      </c>
      <c r="R125" s="149" t="str">
        <f t="shared" si="12"/>
        <v>ข้อมูลไม่ถูกต้อง</v>
      </c>
      <c r="S125" s="149" t="str">
        <f>IF(ISNUMBER(R125),
IF(H$2=ตัวเลือก!A$30,"ยังไม่บันทึกข้อมูล",R125*0.27),"ข้อมูลไม่ถูกต้อง")</f>
        <v>ข้อมูลไม่ถูกต้อง</v>
      </c>
      <c r="T125" s="149" t="str">
        <f t="shared" si="13"/>
        <v>ข้อมูลไม่ถูกต้อง</v>
      </c>
      <c r="U125" s="149" t="str">
        <f>IF(ISNUMBER(R125),
IF(H$2=ตัวเลือก!A$30,"ยังไม่บันทึกข้อมูล",R125*0.47),"ข้อมูลไม่ถูกต้อง")</f>
        <v>ข้อมูลไม่ถูกต้อง</v>
      </c>
      <c r="V125" s="149" t="str">
        <f>IF(ISNUMBER(S125),
IF(H$2=ตัวเลือก!A$30,"ยังไม่บันทึกข้อมูล",S125*0.47),"ข้อมูลไม่ถูกต้อง")</f>
        <v>ข้อมูลไม่ถูกต้อง</v>
      </c>
      <c r="W125" s="149" t="str">
        <f t="shared" si="14"/>
        <v>ข้อมูลไม่ถูกต้อง</v>
      </c>
      <c r="X125" s="148" t="str">
        <f t="shared" si="15"/>
        <v>ข้อมูลไม่ถูกต้อง</v>
      </c>
      <c r="Y125" s="38"/>
      <c r="Z125" s="38"/>
      <c r="AA125" s="38"/>
    </row>
    <row r="126" spans="1:27" x14ac:dyDescent="0.45">
      <c r="A126" s="38">
        <v>121</v>
      </c>
      <c r="B126" s="38"/>
      <c r="C126" s="38"/>
      <c r="D126" s="38"/>
      <c r="E126" s="38"/>
      <c r="F126" s="152"/>
      <c r="G126" s="152"/>
      <c r="H126" s="150"/>
      <c r="I126" s="38"/>
      <c r="J126" s="273" t="str">
        <f t="shared" si="8"/>
        <v>รอข้อมูลคอลัมน์ H</v>
      </c>
      <c r="K126" s="150"/>
      <c r="L126" s="150"/>
      <c r="M126" s="150"/>
      <c r="N126" s="149" t="str" cm="1">
        <f t="array" ref="N126">IF(AND(K126:M126=""),"ยังไม่บันทึกข้อมูล",
IF(M126&lt;&gt;"",
IF(M126&gt;=1.3,M126,"เป็นไม้พุ่ม"),
IF(K126+L126&gt;=1.3,K126+L126,"เป็นไม้พุ่ม")))</f>
        <v>ยังไม่บันทึกข้อมูล</v>
      </c>
      <c r="O126" s="149" t="str">
        <f t="shared" si="9"/>
        <v>ข้อมูลไม่ถูกต้อง</v>
      </c>
      <c r="P126" s="149" t="str">
        <f t="shared" si="10"/>
        <v>ข้อมูลไม่ถูกต้อง</v>
      </c>
      <c r="Q126" s="149" t="str">
        <f t="shared" si="11"/>
        <v>ข้อมูลไม่ถูกต้อง</v>
      </c>
      <c r="R126" s="149" t="str">
        <f t="shared" si="12"/>
        <v>ข้อมูลไม่ถูกต้อง</v>
      </c>
      <c r="S126" s="149" t="str">
        <f>IF(ISNUMBER(R126),
IF(H$2=ตัวเลือก!A$30,"ยังไม่บันทึกข้อมูล",R126*0.27),"ข้อมูลไม่ถูกต้อง")</f>
        <v>ข้อมูลไม่ถูกต้อง</v>
      </c>
      <c r="T126" s="149" t="str">
        <f t="shared" si="13"/>
        <v>ข้อมูลไม่ถูกต้อง</v>
      </c>
      <c r="U126" s="149" t="str">
        <f>IF(ISNUMBER(R126),
IF(H$2=ตัวเลือก!A$30,"ยังไม่บันทึกข้อมูล",R126*0.47),"ข้อมูลไม่ถูกต้อง")</f>
        <v>ข้อมูลไม่ถูกต้อง</v>
      </c>
      <c r="V126" s="149" t="str">
        <f>IF(ISNUMBER(S126),
IF(H$2=ตัวเลือก!A$30,"ยังไม่บันทึกข้อมูล",S126*0.47),"ข้อมูลไม่ถูกต้อง")</f>
        <v>ข้อมูลไม่ถูกต้อง</v>
      </c>
      <c r="W126" s="149" t="str">
        <f t="shared" si="14"/>
        <v>ข้อมูลไม่ถูกต้อง</v>
      </c>
      <c r="X126" s="148" t="str">
        <f t="shared" si="15"/>
        <v>ข้อมูลไม่ถูกต้อง</v>
      </c>
      <c r="Y126" s="38"/>
      <c r="Z126" s="38"/>
      <c r="AA126" s="38"/>
    </row>
    <row r="127" spans="1:27" x14ac:dyDescent="0.45">
      <c r="A127" s="38">
        <v>122</v>
      </c>
      <c r="B127" s="38"/>
      <c r="C127" s="38"/>
      <c r="D127" s="38"/>
      <c r="E127" s="38"/>
      <c r="F127" s="152"/>
      <c r="G127" s="152"/>
      <c r="H127" s="150"/>
      <c r="I127" s="38"/>
      <c r="J127" s="273" t="str">
        <f t="shared" si="8"/>
        <v>รอข้อมูลคอลัมน์ H</v>
      </c>
      <c r="K127" s="150"/>
      <c r="L127" s="150"/>
      <c r="M127" s="150"/>
      <c r="N127" s="149" t="str" cm="1">
        <f t="array" ref="N127">IF(AND(K127:M127=""),"ยังไม่บันทึกข้อมูล",
IF(M127&lt;&gt;"",
IF(M127&gt;=1.3,M127,"เป็นไม้พุ่ม"),
IF(K127+L127&gt;=1.3,K127+L127,"เป็นไม้พุ่ม")))</f>
        <v>ยังไม่บันทึกข้อมูล</v>
      </c>
      <c r="O127" s="149" t="str">
        <f t="shared" si="9"/>
        <v>ข้อมูลไม่ถูกต้อง</v>
      </c>
      <c r="P127" s="149" t="str">
        <f t="shared" si="10"/>
        <v>ข้อมูลไม่ถูกต้อง</v>
      </c>
      <c r="Q127" s="149" t="str">
        <f t="shared" si="11"/>
        <v>ข้อมูลไม่ถูกต้อง</v>
      </c>
      <c r="R127" s="149" t="str">
        <f t="shared" si="12"/>
        <v>ข้อมูลไม่ถูกต้อง</v>
      </c>
      <c r="S127" s="149" t="str">
        <f>IF(ISNUMBER(R127),
IF(H$2=ตัวเลือก!A$30,"ยังไม่บันทึกข้อมูล",R127*0.27),"ข้อมูลไม่ถูกต้อง")</f>
        <v>ข้อมูลไม่ถูกต้อง</v>
      </c>
      <c r="T127" s="149" t="str">
        <f t="shared" si="13"/>
        <v>ข้อมูลไม่ถูกต้อง</v>
      </c>
      <c r="U127" s="149" t="str">
        <f>IF(ISNUMBER(R127),
IF(H$2=ตัวเลือก!A$30,"ยังไม่บันทึกข้อมูล",R127*0.47),"ข้อมูลไม่ถูกต้อง")</f>
        <v>ข้อมูลไม่ถูกต้อง</v>
      </c>
      <c r="V127" s="149" t="str">
        <f>IF(ISNUMBER(S127),
IF(H$2=ตัวเลือก!A$30,"ยังไม่บันทึกข้อมูล",S127*0.47),"ข้อมูลไม่ถูกต้อง")</f>
        <v>ข้อมูลไม่ถูกต้อง</v>
      </c>
      <c r="W127" s="149" t="str">
        <f t="shared" si="14"/>
        <v>ข้อมูลไม่ถูกต้อง</v>
      </c>
      <c r="X127" s="148" t="str">
        <f t="shared" si="15"/>
        <v>ข้อมูลไม่ถูกต้อง</v>
      </c>
      <c r="Y127" s="38"/>
      <c r="Z127" s="38"/>
      <c r="AA127" s="38"/>
    </row>
    <row r="128" spans="1:27" x14ac:dyDescent="0.45">
      <c r="A128" s="38">
        <v>123</v>
      </c>
      <c r="B128" s="38"/>
      <c r="C128" s="38"/>
      <c r="D128" s="38"/>
      <c r="E128" s="38"/>
      <c r="F128" s="152"/>
      <c r="G128" s="152"/>
      <c r="H128" s="150"/>
      <c r="I128" s="38"/>
      <c r="J128" s="273" t="str">
        <f t="shared" si="8"/>
        <v>รอข้อมูลคอลัมน์ H</v>
      </c>
      <c r="K128" s="150"/>
      <c r="L128" s="150"/>
      <c r="M128" s="150"/>
      <c r="N128" s="149" t="str" cm="1">
        <f t="array" ref="N128">IF(AND(K128:M128=""),"ยังไม่บันทึกข้อมูล",
IF(M128&lt;&gt;"",
IF(M128&gt;=1.3,M128,"เป็นไม้พุ่ม"),
IF(K128+L128&gt;=1.3,K128+L128,"เป็นไม้พุ่ม")))</f>
        <v>ยังไม่บันทึกข้อมูล</v>
      </c>
      <c r="O128" s="149" t="str">
        <f t="shared" si="9"/>
        <v>ข้อมูลไม่ถูกต้อง</v>
      </c>
      <c r="P128" s="149" t="str">
        <f t="shared" si="10"/>
        <v>ข้อมูลไม่ถูกต้อง</v>
      </c>
      <c r="Q128" s="149" t="str">
        <f t="shared" si="11"/>
        <v>ข้อมูลไม่ถูกต้อง</v>
      </c>
      <c r="R128" s="149" t="str">
        <f t="shared" si="12"/>
        <v>ข้อมูลไม่ถูกต้อง</v>
      </c>
      <c r="S128" s="149" t="str">
        <f>IF(ISNUMBER(R128),
IF(H$2=ตัวเลือก!A$30,"ยังไม่บันทึกข้อมูล",R128*0.27),"ข้อมูลไม่ถูกต้อง")</f>
        <v>ข้อมูลไม่ถูกต้อง</v>
      </c>
      <c r="T128" s="149" t="str">
        <f t="shared" si="13"/>
        <v>ข้อมูลไม่ถูกต้อง</v>
      </c>
      <c r="U128" s="149" t="str">
        <f>IF(ISNUMBER(R128),
IF(H$2=ตัวเลือก!A$30,"ยังไม่บันทึกข้อมูล",R128*0.47),"ข้อมูลไม่ถูกต้อง")</f>
        <v>ข้อมูลไม่ถูกต้อง</v>
      </c>
      <c r="V128" s="149" t="str">
        <f>IF(ISNUMBER(S128),
IF(H$2=ตัวเลือก!A$30,"ยังไม่บันทึกข้อมูล",S128*0.47),"ข้อมูลไม่ถูกต้อง")</f>
        <v>ข้อมูลไม่ถูกต้อง</v>
      </c>
      <c r="W128" s="149" t="str">
        <f t="shared" si="14"/>
        <v>ข้อมูลไม่ถูกต้อง</v>
      </c>
      <c r="X128" s="148" t="str">
        <f t="shared" si="15"/>
        <v>ข้อมูลไม่ถูกต้อง</v>
      </c>
      <c r="Y128" s="38"/>
      <c r="Z128" s="38"/>
      <c r="AA128" s="38"/>
    </row>
    <row r="129" spans="1:27" x14ac:dyDescent="0.45">
      <c r="A129" s="38">
        <v>124</v>
      </c>
      <c r="B129" s="38"/>
      <c r="C129" s="38"/>
      <c r="D129" s="38"/>
      <c r="E129" s="38"/>
      <c r="F129" s="152"/>
      <c r="G129" s="152"/>
      <c r="H129" s="150"/>
      <c r="I129" s="38"/>
      <c r="J129" s="273" t="str">
        <f t="shared" si="8"/>
        <v>รอข้อมูลคอลัมน์ H</v>
      </c>
      <c r="K129" s="150"/>
      <c r="L129" s="150"/>
      <c r="M129" s="150"/>
      <c r="N129" s="149" t="str" cm="1">
        <f t="array" ref="N129">IF(AND(K129:M129=""),"ยังไม่บันทึกข้อมูล",
IF(M129&lt;&gt;"",
IF(M129&gt;=1.3,M129,"เป็นไม้พุ่ม"),
IF(K129+L129&gt;=1.3,K129+L129,"เป็นไม้พุ่ม")))</f>
        <v>ยังไม่บันทึกข้อมูล</v>
      </c>
      <c r="O129" s="149" t="str">
        <f t="shared" si="9"/>
        <v>ข้อมูลไม่ถูกต้อง</v>
      </c>
      <c r="P129" s="149" t="str">
        <f t="shared" si="10"/>
        <v>ข้อมูลไม่ถูกต้อง</v>
      </c>
      <c r="Q129" s="149" t="str">
        <f t="shared" si="11"/>
        <v>ข้อมูลไม่ถูกต้อง</v>
      </c>
      <c r="R129" s="149" t="str">
        <f t="shared" si="12"/>
        <v>ข้อมูลไม่ถูกต้อง</v>
      </c>
      <c r="S129" s="149" t="str">
        <f>IF(ISNUMBER(R129),
IF(H$2=ตัวเลือก!A$30,"ยังไม่บันทึกข้อมูล",R129*0.27),"ข้อมูลไม่ถูกต้อง")</f>
        <v>ข้อมูลไม่ถูกต้อง</v>
      </c>
      <c r="T129" s="149" t="str">
        <f t="shared" si="13"/>
        <v>ข้อมูลไม่ถูกต้อง</v>
      </c>
      <c r="U129" s="149" t="str">
        <f>IF(ISNUMBER(R129),
IF(H$2=ตัวเลือก!A$30,"ยังไม่บันทึกข้อมูล",R129*0.47),"ข้อมูลไม่ถูกต้อง")</f>
        <v>ข้อมูลไม่ถูกต้อง</v>
      </c>
      <c r="V129" s="149" t="str">
        <f>IF(ISNUMBER(S129),
IF(H$2=ตัวเลือก!A$30,"ยังไม่บันทึกข้อมูล",S129*0.47),"ข้อมูลไม่ถูกต้อง")</f>
        <v>ข้อมูลไม่ถูกต้อง</v>
      </c>
      <c r="W129" s="149" t="str">
        <f t="shared" si="14"/>
        <v>ข้อมูลไม่ถูกต้อง</v>
      </c>
      <c r="X129" s="148" t="str">
        <f t="shared" si="15"/>
        <v>ข้อมูลไม่ถูกต้อง</v>
      </c>
      <c r="Y129" s="38"/>
      <c r="Z129" s="38"/>
      <c r="AA129" s="38"/>
    </row>
    <row r="130" spans="1:27" x14ac:dyDescent="0.45">
      <c r="A130" s="38">
        <v>125</v>
      </c>
      <c r="B130" s="38"/>
      <c r="C130" s="38"/>
      <c r="D130" s="38"/>
      <c r="E130" s="38"/>
      <c r="F130" s="152"/>
      <c r="G130" s="152"/>
      <c r="H130" s="150"/>
      <c r="I130" s="38"/>
      <c r="J130" s="273" t="str">
        <f t="shared" si="8"/>
        <v>รอข้อมูลคอลัมน์ H</v>
      </c>
      <c r="K130" s="150"/>
      <c r="L130" s="150"/>
      <c r="M130" s="150"/>
      <c r="N130" s="149" t="str" cm="1">
        <f t="array" ref="N130">IF(AND(K130:M130=""),"ยังไม่บันทึกข้อมูล",
IF(M130&lt;&gt;"",
IF(M130&gt;=1.3,M130,"เป็นไม้พุ่ม"),
IF(K130+L130&gt;=1.3,K130+L130,"เป็นไม้พุ่ม")))</f>
        <v>ยังไม่บันทึกข้อมูล</v>
      </c>
      <c r="O130" s="149" t="str">
        <f t="shared" si="9"/>
        <v>ข้อมูลไม่ถูกต้อง</v>
      </c>
      <c r="P130" s="149" t="str">
        <f t="shared" si="10"/>
        <v>ข้อมูลไม่ถูกต้อง</v>
      </c>
      <c r="Q130" s="149" t="str">
        <f t="shared" si="11"/>
        <v>ข้อมูลไม่ถูกต้อง</v>
      </c>
      <c r="R130" s="149" t="str">
        <f t="shared" si="12"/>
        <v>ข้อมูลไม่ถูกต้อง</v>
      </c>
      <c r="S130" s="149" t="str">
        <f>IF(ISNUMBER(R130),
IF(H$2=ตัวเลือก!A$30,"ยังไม่บันทึกข้อมูล",R130*0.27),"ข้อมูลไม่ถูกต้อง")</f>
        <v>ข้อมูลไม่ถูกต้อง</v>
      </c>
      <c r="T130" s="149" t="str">
        <f t="shared" si="13"/>
        <v>ข้อมูลไม่ถูกต้อง</v>
      </c>
      <c r="U130" s="149" t="str">
        <f>IF(ISNUMBER(R130),
IF(H$2=ตัวเลือก!A$30,"ยังไม่บันทึกข้อมูล",R130*0.47),"ข้อมูลไม่ถูกต้อง")</f>
        <v>ข้อมูลไม่ถูกต้อง</v>
      </c>
      <c r="V130" s="149" t="str">
        <f>IF(ISNUMBER(S130),
IF(H$2=ตัวเลือก!A$30,"ยังไม่บันทึกข้อมูล",S130*0.47),"ข้อมูลไม่ถูกต้อง")</f>
        <v>ข้อมูลไม่ถูกต้อง</v>
      </c>
      <c r="W130" s="149" t="str">
        <f t="shared" si="14"/>
        <v>ข้อมูลไม่ถูกต้อง</v>
      </c>
      <c r="X130" s="148" t="str">
        <f t="shared" si="15"/>
        <v>ข้อมูลไม่ถูกต้อง</v>
      </c>
      <c r="Y130" s="38"/>
      <c r="Z130" s="38"/>
      <c r="AA130" s="38"/>
    </row>
    <row r="131" spans="1:27" x14ac:dyDescent="0.45">
      <c r="A131" s="38">
        <v>126</v>
      </c>
      <c r="B131" s="38"/>
      <c r="C131" s="38"/>
      <c r="D131" s="38"/>
      <c r="E131" s="38"/>
      <c r="F131" s="152"/>
      <c r="G131" s="152"/>
      <c r="H131" s="150"/>
      <c r="I131" s="38"/>
      <c r="J131" s="273" t="str">
        <f t="shared" si="8"/>
        <v>รอข้อมูลคอลัมน์ H</v>
      </c>
      <c r="K131" s="150"/>
      <c r="L131" s="150"/>
      <c r="M131" s="150"/>
      <c r="N131" s="149" t="str" cm="1">
        <f t="array" ref="N131">IF(AND(K131:M131=""),"ยังไม่บันทึกข้อมูล",
IF(M131&lt;&gt;"",
IF(M131&gt;=1.3,M131,"เป็นไม้พุ่ม"),
IF(K131+L131&gt;=1.3,K131+L131,"เป็นไม้พุ่ม")))</f>
        <v>ยังไม่บันทึกข้อมูล</v>
      </c>
      <c r="O131" s="149" t="str">
        <f t="shared" si="9"/>
        <v>ข้อมูลไม่ถูกต้อง</v>
      </c>
      <c r="P131" s="149" t="str">
        <f t="shared" si="10"/>
        <v>ข้อมูลไม่ถูกต้อง</v>
      </c>
      <c r="Q131" s="149" t="str">
        <f t="shared" si="11"/>
        <v>ข้อมูลไม่ถูกต้อง</v>
      </c>
      <c r="R131" s="149" t="str">
        <f t="shared" si="12"/>
        <v>ข้อมูลไม่ถูกต้อง</v>
      </c>
      <c r="S131" s="149" t="str">
        <f>IF(ISNUMBER(R131),
IF(H$2=ตัวเลือก!A$30,"ยังไม่บันทึกข้อมูล",R131*0.27),"ข้อมูลไม่ถูกต้อง")</f>
        <v>ข้อมูลไม่ถูกต้อง</v>
      </c>
      <c r="T131" s="149" t="str">
        <f t="shared" si="13"/>
        <v>ข้อมูลไม่ถูกต้อง</v>
      </c>
      <c r="U131" s="149" t="str">
        <f>IF(ISNUMBER(R131),
IF(H$2=ตัวเลือก!A$30,"ยังไม่บันทึกข้อมูล",R131*0.47),"ข้อมูลไม่ถูกต้อง")</f>
        <v>ข้อมูลไม่ถูกต้อง</v>
      </c>
      <c r="V131" s="149" t="str">
        <f>IF(ISNUMBER(S131),
IF(H$2=ตัวเลือก!A$30,"ยังไม่บันทึกข้อมูล",S131*0.47),"ข้อมูลไม่ถูกต้อง")</f>
        <v>ข้อมูลไม่ถูกต้อง</v>
      </c>
      <c r="W131" s="149" t="str">
        <f t="shared" si="14"/>
        <v>ข้อมูลไม่ถูกต้อง</v>
      </c>
      <c r="X131" s="148" t="str">
        <f t="shared" si="15"/>
        <v>ข้อมูลไม่ถูกต้อง</v>
      </c>
      <c r="Y131" s="38"/>
      <c r="Z131" s="38"/>
      <c r="AA131" s="38"/>
    </row>
    <row r="132" spans="1:27" x14ac:dyDescent="0.45">
      <c r="A132" s="38">
        <v>127</v>
      </c>
      <c r="B132" s="38"/>
      <c r="C132" s="38"/>
      <c r="D132" s="38"/>
      <c r="E132" s="38"/>
      <c r="F132" s="152"/>
      <c r="G132" s="152"/>
      <c r="H132" s="150"/>
      <c r="I132" s="38"/>
      <c r="J132" s="273" t="str">
        <f t="shared" si="8"/>
        <v>รอข้อมูลคอลัมน์ H</v>
      </c>
      <c r="K132" s="150"/>
      <c r="L132" s="150"/>
      <c r="M132" s="150"/>
      <c r="N132" s="149" t="str" cm="1">
        <f t="array" ref="N132">IF(AND(K132:M132=""),"ยังไม่บันทึกข้อมูล",
IF(M132&lt;&gt;"",
IF(M132&gt;=1.3,M132,"เป็นไม้พุ่ม"),
IF(K132+L132&gt;=1.3,K132+L132,"เป็นไม้พุ่ม")))</f>
        <v>ยังไม่บันทึกข้อมูล</v>
      </c>
      <c r="O132" s="149" t="str">
        <f t="shared" si="9"/>
        <v>ข้อมูลไม่ถูกต้อง</v>
      </c>
      <c r="P132" s="149" t="str">
        <f t="shared" si="10"/>
        <v>ข้อมูลไม่ถูกต้อง</v>
      </c>
      <c r="Q132" s="149" t="str">
        <f t="shared" si="11"/>
        <v>ข้อมูลไม่ถูกต้อง</v>
      </c>
      <c r="R132" s="149" t="str">
        <f t="shared" si="12"/>
        <v>ข้อมูลไม่ถูกต้อง</v>
      </c>
      <c r="S132" s="149" t="str">
        <f>IF(ISNUMBER(R132),
IF(H$2=ตัวเลือก!A$30,"ยังไม่บันทึกข้อมูล",R132*0.27),"ข้อมูลไม่ถูกต้อง")</f>
        <v>ข้อมูลไม่ถูกต้อง</v>
      </c>
      <c r="T132" s="149" t="str">
        <f t="shared" si="13"/>
        <v>ข้อมูลไม่ถูกต้อง</v>
      </c>
      <c r="U132" s="149" t="str">
        <f>IF(ISNUMBER(R132),
IF(H$2=ตัวเลือก!A$30,"ยังไม่บันทึกข้อมูล",R132*0.47),"ข้อมูลไม่ถูกต้อง")</f>
        <v>ข้อมูลไม่ถูกต้อง</v>
      </c>
      <c r="V132" s="149" t="str">
        <f>IF(ISNUMBER(S132),
IF(H$2=ตัวเลือก!A$30,"ยังไม่บันทึกข้อมูล",S132*0.47),"ข้อมูลไม่ถูกต้อง")</f>
        <v>ข้อมูลไม่ถูกต้อง</v>
      </c>
      <c r="W132" s="149" t="str">
        <f t="shared" si="14"/>
        <v>ข้อมูลไม่ถูกต้อง</v>
      </c>
      <c r="X132" s="148" t="str">
        <f t="shared" si="15"/>
        <v>ข้อมูลไม่ถูกต้อง</v>
      </c>
      <c r="Y132" s="38"/>
      <c r="Z132" s="38"/>
      <c r="AA132" s="38"/>
    </row>
    <row r="133" spans="1:27" x14ac:dyDescent="0.45">
      <c r="A133" s="38">
        <v>128</v>
      </c>
      <c r="B133" s="38"/>
      <c r="C133" s="38"/>
      <c r="D133" s="38"/>
      <c r="E133" s="38"/>
      <c r="F133" s="152"/>
      <c r="G133" s="152"/>
      <c r="H133" s="150"/>
      <c r="I133" s="38"/>
      <c r="J133" s="273" t="str">
        <f t="shared" si="8"/>
        <v>รอข้อมูลคอลัมน์ H</v>
      </c>
      <c r="K133" s="150"/>
      <c r="L133" s="150"/>
      <c r="M133" s="150"/>
      <c r="N133" s="149" t="str" cm="1">
        <f t="array" ref="N133">IF(AND(K133:M133=""),"ยังไม่บันทึกข้อมูล",
IF(M133&lt;&gt;"",
IF(M133&gt;=1.3,M133,"เป็นไม้พุ่ม"),
IF(K133+L133&gt;=1.3,K133+L133,"เป็นไม้พุ่ม")))</f>
        <v>ยังไม่บันทึกข้อมูล</v>
      </c>
      <c r="O133" s="149" t="str">
        <f t="shared" si="9"/>
        <v>ข้อมูลไม่ถูกต้อง</v>
      </c>
      <c r="P133" s="149" t="str">
        <f t="shared" si="10"/>
        <v>ข้อมูลไม่ถูกต้อง</v>
      </c>
      <c r="Q133" s="149" t="str">
        <f t="shared" si="11"/>
        <v>ข้อมูลไม่ถูกต้อง</v>
      </c>
      <c r="R133" s="149" t="str">
        <f t="shared" si="12"/>
        <v>ข้อมูลไม่ถูกต้อง</v>
      </c>
      <c r="S133" s="149" t="str">
        <f>IF(ISNUMBER(R133),
IF(H$2=ตัวเลือก!A$30,"ยังไม่บันทึกข้อมูล",R133*0.27),"ข้อมูลไม่ถูกต้อง")</f>
        <v>ข้อมูลไม่ถูกต้อง</v>
      </c>
      <c r="T133" s="149" t="str">
        <f t="shared" si="13"/>
        <v>ข้อมูลไม่ถูกต้อง</v>
      </c>
      <c r="U133" s="149" t="str">
        <f>IF(ISNUMBER(R133),
IF(H$2=ตัวเลือก!A$30,"ยังไม่บันทึกข้อมูล",R133*0.47),"ข้อมูลไม่ถูกต้อง")</f>
        <v>ข้อมูลไม่ถูกต้อง</v>
      </c>
      <c r="V133" s="149" t="str">
        <f>IF(ISNUMBER(S133),
IF(H$2=ตัวเลือก!A$30,"ยังไม่บันทึกข้อมูล",S133*0.47),"ข้อมูลไม่ถูกต้อง")</f>
        <v>ข้อมูลไม่ถูกต้อง</v>
      </c>
      <c r="W133" s="149" t="str">
        <f t="shared" si="14"/>
        <v>ข้อมูลไม่ถูกต้อง</v>
      </c>
      <c r="X133" s="148" t="str">
        <f t="shared" si="15"/>
        <v>ข้อมูลไม่ถูกต้อง</v>
      </c>
      <c r="Y133" s="38"/>
      <c r="Z133" s="38"/>
      <c r="AA133" s="38"/>
    </row>
    <row r="134" spans="1:27" x14ac:dyDescent="0.45">
      <c r="A134" s="38">
        <v>129</v>
      </c>
      <c r="B134" s="38"/>
      <c r="C134" s="38"/>
      <c r="D134" s="38"/>
      <c r="E134" s="38"/>
      <c r="F134" s="152"/>
      <c r="G134" s="152"/>
      <c r="H134" s="150"/>
      <c r="I134" s="38"/>
      <c r="J134" s="273" t="str">
        <f t="shared" si="8"/>
        <v>รอข้อมูลคอลัมน์ H</v>
      </c>
      <c r="K134" s="150"/>
      <c r="L134" s="150"/>
      <c r="M134" s="150"/>
      <c r="N134" s="149" t="str" cm="1">
        <f t="array" ref="N134">IF(AND(K134:M134=""),"ยังไม่บันทึกข้อมูล",
IF(M134&lt;&gt;"",
IF(M134&gt;=1.3,M134,"เป็นไม้พุ่ม"),
IF(K134+L134&gt;=1.3,K134+L134,"เป็นไม้พุ่ม")))</f>
        <v>ยังไม่บันทึกข้อมูล</v>
      </c>
      <c r="O134" s="149" t="str">
        <f t="shared" si="9"/>
        <v>ข้อมูลไม่ถูกต้อง</v>
      </c>
      <c r="P134" s="149" t="str">
        <f t="shared" si="10"/>
        <v>ข้อมูลไม่ถูกต้อง</v>
      </c>
      <c r="Q134" s="149" t="str">
        <f t="shared" si="11"/>
        <v>ข้อมูลไม่ถูกต้อง</v>
      </c>
      <c r="R134" s="149" t="str">
        <f t="shared" si="12"/>
        <v>ข้อมูลไม่ถูกต้อง</v>
      </c>
      <c r="S134" s="149" t="str">
        <f>IF(ISNUMBER(R134),
IF(H$2=ตัวเลือก!A$30,"ยังไม่บันทึกข้อมูล",R134*0.27),"ข้อมูลไม่ถูกต้อง")</f>
        <v>ข้อมูลไม่ถูกต้อง</v>
      </c>
      <c r="T134" s="149" t="str">
        <f t="shared" si="13"/>
        <v>ข้อมูลไม่ถูกต้อง</v>
      </c>
      <c r="U134" s="149" t="str">
        <f>IF(ISNUMBER(R134),
IF(H$2=ตัวเลือก!A$30,"ยังไม่บันทึกข้อมูล",R134*0.47),"ข้อมูลไม่ถูกต้อง")</f>
        <v>ข้อมูลไม่ถูกต้อง</v>
      </c>
      <c r="V134" s="149" t="str">
        <f>IF(ISNUMBER(S134),
IF(H$2=ตัวเลือก!A$30,"ยังไม่บันทึกข้อมูล",S134*0.47),"ข้อมูลไม่ถูกต้อง")</f>
        <v>ข้อมูลไม่ถูกต้อง</v>
      </c>
      <c r="W134" s="149" t="str">
        <f t="shared" si="14"/>
        <v>ข้อมูลไม่ถูกต้อง</v>
      </c>
      <c r="X134" s="148" t="str">
        <f t="shared" si="15"/>
        <v>ข้อมูลไม่ถูกต้อง</v>
      </c>
      <c r="Y134" s="38"/>
      <c r="Z134" s="38"/>
      <c r="AA134" s="38"/>
    </row>
    <row r="135" spans="1:27" x14ac:dyDescent="0.45">
      <c r="A135" s="38">
        <v>130</v>
      </c>
      <c r="B135" s="38"/>
      <c r="C135" s="38"/>
      <c r="D135" s="38"/>
      <c r="E135" s="38"/>
      <c r="F135" s="152"/>
      <c r="G135" s="152"/>
      <c r="H135" s="150"/>
      <c r="I135" s="38"/>
      <c r="J135" s="273" t="str">
        <f t="shared" ref="J135:J198" si="16">IF(H135="","รอข้อมูลคอลัมน์ H",
IF(H135/PI()&gt;=4.5,H135/PI(),"ไม่นำมาคำนวณ"))</f>
        <v>รอข้อมูลคอลัมน์ H</v>
      </c>
      <c r="K135" s="150"/>
      <c r="L135" s="150"/>
      <c r="M135" s="150"/>
      <c r="N135" s="149" t="str" cm="1">
        <f t="array" ref="N135">IF(AND(K135:M135=""),"ยังไม่บันทึกข้อมูล",
IF(M135&lt;&gt;"",
IF(M135&gt;=1.3,M135,"เป็นไม้พุ่ม"),
IF(K135+L135&gt;=1.3,K135+L135,"เป็นไม้พุ่ม")))</f>
        <v>ยังไม่บันทึกข้อมูล</v>
      </c>
      <c r="O135" s="149" t="str">
        <f t="shared" ref="O135:O198" si="17">IF(AND(ISNUMBER(J135),ISNUMBER(N135)),0.0396*(((J135)^2)*N135)^0.933,"ข้อมูลไม่ถูกต้อง")</f>
        <v>ข้อมูลไม่ถูกต้อง</v>
      </c>
      <c r="P135" s="149" t="str">
        <f t="shared" ref="P135:P198" si="18">IF(AND(ISNUMBER(J135),ISNUMBER(N135)),0.00349*(((J135^2)*N135))^1.03,"ข้อมูลไม่ถูกต้อง")</f>
        <v>ข้อมูลไม่ถูกต้อง</v>
      </c>
      <c r="Q135" s="149" t="str">
        <f t="shared" ref="Q135:Q198" si="19">IF(AND(ISNUMBER(O135),ISNUMBER(P135)),((1/(28/(O135+P135)))+0.025),"ข้อมูลไม่ถูกต้อง")</f>
        <v>ข้อมูลไม่ถูกต้อง</v>
      </c>
      <c r="R135" s="149" t="str">
        <f t="shared" ref="R135:R198" si="20">IF(AND(O135&lt;&gt;"ข้อมูลไม่ถูกต้อง",P135&lt;&gt;"ข้อมูลไม่ถูกต้อง",Q135&lt;&gt;"ข้อมูลไม่ถูกต้อง"),O135+P135+Q135,"ข้อมูลไม่ถูกต้อง")</f>
        <v>ข้อมูลไม่ถูกต้อง</v>
      </c>
      <c r="S135" s="149" t="str">
        <f>IF(ISNUMBER(R135),
IF(H$2=ตัวเลือก!A$30,"ยังไม่บันทึกข้อมูล",R135*0.27),"ข้อมูลไม่ถูกต้อง")</f>
        <v>ข้อมูลไม่ถูกต้อง</v>
      </c>
      <c r="T135" s="149" t="str">
        <f t="shared" ref="T135:T198" si="21">IF(AND(ISNUMBER(R135),ISNUMBER(S135)),R135+S135,"ข้อมูลไม่ถูกต้อง")</f>
        <v>ข้อมูลไม่ถูกต้อง</v>
      </c>
      <c r="U135" s="149" t="str">
        <f>IF(ISNUMBER(R135),
IF(H$2=ตัวเลือก!A$30,"ยังไม่บันทึกข้อมูล",R135*0.47),"ข้อมูลไม่ถูกต้อง")</f>
        <v>ข้อมูลไม่ถูกต้อง</v>
      </c>
      <c r="V135" s="149" t="str">
        <f>IF(ISNUMBER(S135),
IF(H$2=ตัวเลือก!A$30,"ยังไม่บันทึกข้อมูล",S135*0.47),"ข้อมูลไม่ถูกต้อง")</f>
        <v>ข้อมูลไม่ถูกต้อง</v>
      </c>
      <c r="W135" s="149" t="str">
        <f t="shared" ref="W135:W198" si="22">IF(AND(ISNUMBER(U135),ISNUMBER(V135)),((U135+V135)/1000),"ข้อมูลไม่ถูกต้อง")</f>
        <v>ข้อมูลไม่ถูกต้อง</v>
      </c>
      <c r="X135" s="148" t="str">
        <f t="shared" ref="X135:X198" si="23">IF(ISNUMBER(W135),W135*(44/12),"ข้อมูลไม่ถูกต้อง")</f>
        <v>ข้อมูลไม่ถูกต้อง</v>
      </c>
      <c r="Y135" s="38"/>
      <c r="Z135" s="38"/>
      <c r="AA135" s="38"/>
    </row>
    <row r="136" spans="1:27" x14ac:dyDescent="0.45">
      <c r="A136" s="38">
        <v>131</v>
      </c>
      <c r="B136" s="38"/>
      <c r="C136" s="38"/>
      <c r="D136" s="38"/>
      <c r="E136" s="38"/>
      <c r="F136" s="35"/>
      <c r="G136" s="35"/>
      <c r="H136" s="150"/>
      <c r="I136" s="38"/>
      <c r="J136" s="273" t="str">
        <f t="shared" si="16"/>
        <v>รอข้อมูลคอลัมน์ H</v>
      </c>
      <c r="K136" s="150"/>
      <c r="L136" s="150"/>
      <c r="M136" s="150"/>
      <c r="N136" s="149" t="str" cm="1">
        <f t="array" ref="N136">IF(AND(K136:M136=""),"ยังไม่บันทึกข้อมูล",
IF(M136&lt;&gt;"",
IF(M136&gt;=1.3,M136,"เป็นไม้พุ่ม"),
IF(K136+L136&gt;=1.3,K136+L136,"เป็นไม้พุ่ม")))</f>
        <v>ยังไม่บันทึกข้อมูล</v>
      </c>
      <c r="O136" s="149" t="str">
        <f t="shared" si="17"/>
        <v>ข้อมูลไม่ถูกต้อง</v>
      </c>
      <c r="P136" s="149" t="str">
        <f t="shared" si="18"/>
        <v>ข้อมูลไม่ถูกต้อง</v>
      </c>
      <c r="Q136" s="149" t="str">
        <f t="shared" si="19"/>
        <v>ข้อมูลไม่ถูกต้อง</v>
      </c>
      <c r="R136" s="149" t="str">
        <f t="shared" si="20"/>
        <v>ข้อมูลไม่ถูกต้อง</v>
      </c>
      <c r="S136" s="149" t="str">
        <f>IF(ISNUMBER(R136),
IF(H$2=ตัวเลือก!A$30,"ยังไม่บันทึกข้อมูล",R136*0.27),"ข้อมูลไม่ถูกต้อง")</f>
        <v>ข้อมูลไม่ถูกต้อง</v>
      </c>
      <c r="T136" s="149" t="str">
        <f t="shared" si="21"/>
        <v>ข้อมูลไม่ถูกต้อง</v>
      </c>
      <c r="U136" s="149" t="str">
        <f>IF(ISNUMBER(R136),
IF(H$2=ตัวเลือก!A$30,"ยังไม่บันทึกข้อมูล",R136*0.47),"ข้อมูลไม่ถูกต้อง")</f>
        <v>ข้อมูลไม่ถูกต้อง</v>
      </c>
      <c r="V136" s="149" t="str">
        <f>IF(ISNUMBER(S136),
IF(H$2=ตัวเลือก!A$30,"ยังไม่บันทึกข้อมูล",S136*0.47),"ข้อมูลไม่ถูกต้อง")</f>
        <v>ข้อมูลไม่ถูกต้อง</v>
      </c>
      <c r="W136" s="149" t="str">
        <f t="shared" si="22"/>
        <v>ข้อมูลไม่ถูกต้อง</v>
      </c>
      <c r="X136" s="148" t="str">
        <f t="shared" si="23"/>
        <v>ข้อมูลไม่ถูกต้อง</v>
      </c>
      <c r="Y136" s="38"/>
      <c r="Z136" s="38"/>
      <c r="AA136" s="38"/>
    </row>
    <row r="137" spans="1:27" x14ac:dyDescent="0.45">
      <c r="A137" s="38">
        <v>132</v>
      </c>
      <c r="B137" s="38"/>
      <c r="C137" s="38"/>
      <c r="D137" s="38"/>
      <c r="E137" s="38"/>
      <c r="F137" s="35"/>
      <c r="G137" s="35"/>
      <c r="H137" s="150"/>
      <c r="I137" s="38"/>
      <c r="J137" s="273" t="str">
        <f t="shared" si="16"/>
        <v>รอข้อมูลคอลัมน์ H</v>
      </c>
      <c r="K137" s="150"/>
      <c r="L137" s="150"/>
      <c r="M137" s="150"/>
      <c r="N137" s="149" t="str" cm="1">
        <f t="array" ref="N137">IF(AND(K137:M137=""),"ยังไม่บันทึกข้อมูล",
IF(M137&lt;&gt;"",
IF(M137&gt;=1.3,M137,"เป็นไม้พุ่ม"),
IF(K137+L137&gt;=1.3,K137+L137,"เป็นไม้พุ่ม")))</f>
        <v>ยังไม่บันทึกข้อมูล</v>
      </c>
      <c r="O137" s="149" t="str">
        <f t="shared" si="17"/>
        <v>ข้อมูลไม่ถูกต้อง</v>
      </c>
      <c r="P137" s="149" t="str">
        <f t="shared" si="18"/>
        <v>ข้อมูลไม่ถูกต้อง</v>
      </c>
      <c r="Q137" s="149" t="str">
        <f t="shared" si="19"/>
        <v>ข้อมูลไม่ถูกต้อง</v>
      </c>
      <c r="R137" s="149" t="str">
        <f t="shared" si="20"/>
        <v>ข้อมูลไม่ถูกต้อง</v>
      </c>
      <c r="S137" s="149" t="str">
        <f>IF(ISNUMBER(R137),
IF(H$2=ตัวเลือก!A$30,"ยังไม่บันทึกข้อมูล",R137*0.27),"ข้อมูลไม่ถูกต้อง")</f>
        <v>ข้อมูลไม่ถูกต้อง</v>
      </c>
      <c r="T137" s="149" t="str">
        <f t="shared" si="21"/>
        <v>ข้อมูลไม่ถูกต้อง</v>
      </c>
      <c r="U137" s="149" t="str">
        <f>IF(ISNUMBER(R137),
IF(H$2=ตัวเลือก!A$30,"ยังไม่บันทึกข้อมูล",R137*0.47),"ข้อมูลไม่ถูกต้อง")</f>
        <v>ข้อมูลไม่ถูกต้อง</v>
      </c>
      <c r="V137" s="149" t="str">
        <f>IF(ISNUMBER(S137),
IF(H$2=ตัวเลือก!A$30,"ยังไม่บันทึกข้อมูล",S137*0.47),"ข้อมูลไม่ถูกต้อง")</f>
        <v>ข้อมูลไม่ถูกต้อง</v>
      </c>
      <c r="W137" s="149" t="str">
        <f t="shared" si="22"/>
        <v>ข้อมูลไม่ถูกต้อง</v>
      </c>
      <c r="X137" s="148" t="str">
        <f t="shared" si="23"/>
        <v>ข้อมูลไม่ถูกต้อง</v>
      </c>
      <c r="Y137" s="38"/>
      <c r="Z137" s="38"/>
      <c r="AA137" s="38"/>
    </row>
    <row r="138" spans="1:27" x14ac:dyDescent="0.45">
      <c r="A138" s="38">
        <v>133</v>
      </c>
      <c r="B138" s="38"/>
      <c r="C138" s="38"/>
      <c r="D138" s="38"/>
      <c r="E138" s="38"/>
      <c r="F138" s="35"/>
      <c r="G138" s="35"/>
      <c r="H138" s="150"/>
      <c r="I138" s="38"/>
      <c r="J138" s="273" t="str">
        <f t="shared" si="16"/>
        <v>รอข้อมูลคอลัมน์ H</v>
      </c>
      <c r="K138" s="150"/>
      <c r="L138" s="150"/>
      <c r="M138" s="150"/>
      <c r="N138" s="149" t="str" cm="1">
        <f t="array" ref="N138">IF(AND(K138:M138=""),"ยังไม่บันทึกข้อมูล",
IF(M138&lt;&gt;"",
IF(M138&gt;=1.3,M138,"เป็นไม้พุ่ม"),
IF(K138+L138&gt;=1.3,K138+L138,"เป็นไม้พุ่ม")))</f>
        <v>ยังไม่บันทึกข้อมูล</v>
      </c>
      <c r="O138" s="149" t="str">
        <f t="shared" si="17"/>
        <v>ข้อมูลไม่ถูกต้อง</v>
      </c>
      <c r="P138" s="149" t="str">
        <f t="shared" si="18"/>
        <v>ข้อมูลไม่ถูกต้อง</v>
      </c>
      <c r="Q138" s="149" t="str">
        <f t="shared" si="19"/>
        <v>ข้อมูลไม่ถูกต้อง</v>
      </c>
      <c r="R138" s="149" t="str">
        <f t="shared" si="20"/>
        <v>ข้อมูลไม่ถูกต้อง</v>
      </c>
      <c r="S138" s="149" t="str">
        <f>IF(ISNUMBER(R138),
IF(H$2=ตัวเลือก!A$30,"ยังไม่บันทึกข้อมูล",R138*0.27),"ข้อมูลไม่ถูกต้อง")</f>
        <v>ข้อมูลไม่ถูกต้อง</v>
      </c>
      <c r="T138" s="149" t="str">
        <f t="shared" si="21"/>
        <v>ข้อมูลไม่ถูกต้อง</v>
      </c>
      <c r="U138" s="149" t="str">
        <f>IF(ISNUMBER(R138),
IF(H$2=ตัวเลือก!A$30,"ยังไม่บันทึกข้อมูล",R138*0.47),"ข้อมูลไม่ถูกต้อง")</f>
        <v>ข้อมูลไม่ถูกต้อง</v>
      </c>
      <c r="V138" s="149" t="str">
        <f>IF(ISNUMBER(S138),
IF(H$2=ตัวเลือก!A$30,"ยังไม่บันทึกข้อมูล",S138*0.47),"ข้อมูลไม่ถูกต้อง")</f>
        <v>ข้อมูลไม่ถูกต้อง</v>
      </c>
      <c r="W138" s="149" t="str">
        <f t="shared" si="22"/>
        <v>ข้อมูลไม่ถูกต้อง</v>
      </c>
      <c r="X138" s="148" t="str">
        <f t="shared" si="23"/>
        <v>ข้อมูลไม่ถูกต้อง</v>
      </c>
      <c r="Y138" s="38"/>
      <c r="Z138" s="38"/>
      <c r="AA138" s="38"/>
    </row>
    <row r="139" spans="1:27" x14ac:dyDescent="0.45">
      <c r="A139" s="38">
        <v>134</v>
      </c>
      <c r="B139" s="38"/>
      <c r="C139" s="38"/>
      <c r="D139" s="38"/>
      <c r="E139" s="38"/>
      <c r="F139" s="35"/>
      <c r="G139" s="35"/>
      <c r="H139" s="150"/>
      <c r="I139" s="38"/>
      <c r="J139" s="273" t="str">
        <f t="shared" si="16"/>
        <v>รอข้อมูลคอลัมน์ H</v>
      </c>
      <c r="K139" s="150"/>
      <c r="L139" s="150"/>
      <c r="M139" s="150"/>
      <c r="N139" s="149" t="str" cm="1">
        <f t="array" ref="N139">IF(AND(K139:M139=""),"ยังไม่บันทึกข้อมูล",
IF(M139&lt;&gt;"",
IF(M139&gt;=1.3,M139,"เป็นไม้พุ่ม"),
IF(K139+L139&gt;=1.3,K139+L139,"เป็นไม้พุ่ม")))</f>
        <v>ยังไม่บันทึกข้อมูล</v>
      </c>
      <c r="O139" s="149" t="str">
        <f t="shared" si="17"/>
        <v>ข้อมูลไม่ถูกต้อง</v>
      </c>
      <c r="P139" s="149" t="str">
        <f t="shared" si="18"/>
        <v>ข้อมูลไม่ถูกต้อง</v>
      </c>
      <c r="Q139" s="149" t="str">
        <f t="shared" si="19"/>
        <v>ข้อมูลไม่ถูกต้อง</v>
      </c>
      <c r="R139" s="149" t="str">
        <f t="shared" si="20"/>
        <v>ข้อมูลไม่ถูกต้อง</v>
      </c>
      <c r="S139" s="149" t="str">
        <f>IF(ISNUMBER(R139),
IF(H$2=ตัวเลือก!A$30,"ยังไม่บันทึกข้อมูล",R139*0.27),"ข้อมูลไม่ถูกต้อง")</f>
        <v>ข้อมูลไม่ถูกต้อง</v>
      </c>
      <c r="T139" s="149" t="str">
        <f t="shared" si="21"/>
        <v>ข้อมูลไม่ถูกต้อง</v>
      </c>
      <c r="U139" s="149" t="str">
        <f>IF(ISNUMBER(R139),
IF(H$2=ตัวเลือก!A$30,"ยังไม่บันทึกข้อมูล",R139*0.47),"ข้อมูลไม่ถูกต้อง")</f>
        <v>ข้อมูลไม่ถูกต้อง</v>
      </c>
      <c r="V139" s="149" t="str">
        <f>IF(ISNUMBER(S139),
IF(H$2=ตัวเลือก!A$30,"ยังไม่บันทึกข้อมูล",S139*0.47),"ข้อมูลไม่ถูกต้อง")</f>
        <v>ข้อมูลไม่ถูกต้อง</v>
      </c>
      <c r="W139" s="149" t="str">
        <f t="shared" si="22"/>
        <v>ข้อมูลไม่ถูกต้อง</v>
      </c>
      <c r="X139" s="148" t="str">
        <f t="shared" si="23"/>
        <v>ข้อมูลไม่ถูกต้อง</v>
      </c>
      <c r="Y139" s="38"/>
      <c r="Z139" s="38"/>
      <c r="AA139" s="38"/>
    </row>
    <row r="140" spans="1:27" x14ac:dyDescent="0.45">
      <c r="A140" s="38">
        <v>135</v>
      </c>
      <c r="B140" s="38"/>
      <c r="C140" s="38"/>
      <c r="D140" s="38"/>
      <c r="E140" s="38"/>
      <c r="F140" s="35"/>
      <c r="G140" s="35"/>
      <c r="H140" s="150"/>
      <c r="I140" s="38"/>
      <c r="J140" s="273" t="str">
        <f t="shared" si="16"/>
        <v>รอข้อมูลคอลัมน์ H</v>
      </c>
      <c r="K140" s="150"/>
      <c r="L140" s="150"/>
      <c r="M140" s="150"/>
      <c r="N140" s="149" t="str" cm="1">
        <f t="array" ref="N140">IF(AND(K140:M140=""),"ยังไม่บันทึกข้อมูล",
IF(M140&lt;&gt;"",
IF(M140&gt;=1.3,M140,"เป็นไม้พุ่ม"),
IF(K140+L140&gt;=1.3,K140+L140,"เป็นไม้พุ่ม")))</f>
        <v>ยังไม่บันทึกข้อมูล</v>
      </c>
      <c r="O140" s="149" t="str">
        <f t="shared" si="17"/>
        <v>ข้อมูลไม่ถูกต้อง</v>
      </c>
      <c r="P140" s="149" t="str">
        <f t="shared" si="18"/>
        <v>ข้อมูลไม่ถูกต้อง</v>
      </c>
      <c r="Q140" s="149" t="str">
        <f t="shared" si="19"/>
        <v>ข้อมูลไม่ถูกต้อง</v>
      </c>
      <c r="R140" s="149" t="str">
        <f t="shared" si="20"/>
        <v>ข้อมูลไม่ถูกต้อง</v>
      </c>
      <c r="S140" s="149" t="str">
        <f>IF(ISNUMBER(R140),
IF(H$2=ตัวเลือก!A$30,"ยังไม่บันทึกข้อมูล",R140*0.27),"ข้อมูลไม่ถูกต้อง")</f>
        <v>ข้อมูลไม่ถูกต้อง</v>
      </c>
      <c r="T140" s="149" t="str">
        <f t="shared" si="21"/>
        <v>ข้อมูลไม่ถูกต้อง</v>
      </c>
      <c r="U140" s="149" t="str">
        <f>IF(ISNUMBER(R140),
IF(H$2=ตัวเลือก!A$30,"ยังไม่บันทึกข้อมูล",R140*0.47),"ข้อมูลไม่ถูกต้อง")</f>
        <v>ข้อมูลไม่ถูกต้อง</v>
      </c>
      <c r="V140" s="149" t="str">
        <f>IF(ISNUMBER(S140),
IF(H$2=ตัวเลือก!A$30,"ยังไม่บันทึกข้อมูล",S140*0.47),"ข้อมูลไม่ถูกต้อง")</f>
        <v>ข้อมูลไม่ถูกต้อง</v>
      </c>
      <c r="W140" s="149" t="str">
        <f t="shared" si="22"/>
        <v>ข้อมูลไม่ถูกต้อง</v>
      </c>
      <c r="X140" s="148" t="str">
        <f t="shared" si="23"/>
        <v>ข้อมูลไม่ถูกต้อง</v>
      </c>
      <c r="Y140" s="38"/>
      <c r="Z140" s="38"/>
      <c r="AA140" s="38"/>
    </row>
    <row r="141" spans="1:27" x14ac:dyDescent="0.45">
      <c r="A141" s="38">
        <v>136</v>
      </c>
      <c r="B141" s="38"/>
      <c r="C141" s="38"/>
      <c r="D141" s="38"/>
      <c r="E141" s="38"/>
      <c r="F141" s="35"/>
      <c r="G141" s="35"/>
      <c r="H141" s="150"/>
      <c r="I141" s="38"/>
      <c r="J141" s="273" t="str">
        <f t="shared" si="16"/>
        <v>รอข้อมูลคอลัมน์ H</v>
      </c>
      <c r="K141" s="150"/>
      <c r="L141" s="150"/>
      <c r="M141" s="150"/>
      <c r="N141" s="149" t="str" cm="1">
        <f t="array" ref="N141">IF(AND(K141:M141=""),"ยังไม่บันทึกข้อมูล",
IF(M141&lt;&gt;"",
IF(M141&gt;=1.3,M141,"เป็นไม้พุ่ม"),
IF(K141+L141&gt;=1.3,K141+L141,"เป็นไม้พุ่ม")))</f>
        <v>ยังไม่บันทึกข้อมูล</v>
      </c>
      <c r="O141" s="149" t="str">
        <f t="shared" si="17"/>
        <v>ข้อมูลไม่ถูกต้อง</v>
      </c>
      <c r="P141" s="149" t="str">
        <f t="shared" si="18"/>
        <v>ข้อมูลไม่ถูกต้อง</v>
      </c>
      <c r="Q141" s="149" t="str">
        <f t="shared" si="19"/>
        <v>ข้อมูลไม่ถูกต้อง</v>
      </c>
      <c r="R141" s="149" t="str">
        <f t="shared" si="20"/>
        <v>ข้อมูลไม่ถูกต้อง</v>
      </c>
      <c r="S141" s="149" t="str">
        <f>IF(ISNUMBER(R141),
IF(H$2=ตัวเลือก!A$30,"ยังไม่บันทึกข้อมูล",R141*0.27),"ข้อมูลไม่ถูกต้อง")</f>
        <v>ข้อมูลไม่ถูกต้อง</v>
      </c>
      <c r="T141" s="149" t="str">
        <f t="shared" si="21"/>
        <v>ข้อมูลไม่ถูกต้อง</v>
      </c>
      <c r="U141" s="149" t="str">
        <f>IF(ISNUMBER(R141),
IF(H$2=ตัวเลือก!A$30,"ยังไม่บันทึกข้อมูล",R141*0.47),"ข้อมูลไม่ถูกต้อง")</f>
        <v>ข้อมูลไม่ถูกต้อง</v>
      </c>
      <c r="V141" s="149" t="str">
        <f>IF(ISNUMBER(S141),
IF(H$2=ตัวเลือก!A$30,"ยังไม่บันทึกข้อมูล",S141*0.47),"ข้อมูลไม่ถูกต้อง")</f>
        <v>ข้อมูลไม่ถูกต้อง</v>
      </c>
      <c r="W141" s="149" t="str">
        <f t="shared" si="22"/>
        <v>ข้อมูลไม่ถูกต้อง</v>
      </c>
      <c r="X141" s="148" t="str">
        <f t="shared" si="23"/>
        <v>ข้อมูลไม่ถูกต้อง</v>
      </c>
      <c r="Y141" s="38"/>
      <c r="Z141" s="38"/>
      <c r="AA141" s="38"/>
    </row>
    <row r="142" spans="1:27" x14ac:dyDescent="0.45">
      <c r="A142" s="38">
        <v>137</v>
      </c>
      <c r="B142" s="38"/>
      <c r="C142" s="38"/>
      <c r="D142" s="38"/>
      <c r="E142" s="38"/>
      <c r="F142" s="35"/>
      <c r="G142" s="35"/>
      <c r="H142" s="150"/>
      <c r="I142" s="38"/>
      <c r="J142" s="273" t="str">
        <f t="shared" si="16"/>
        <v>รอข้อมูลคอลัมน์ H</v>
      </c>
      <c r="K142" s="150"/>
      <c r="L142" s="150"/>
      <c r="M142" s="150"/>
      <c r="N142" s="149" t="str" cm="1">
        <f t="array" ref="N142">IF(AND(K142:M142=""),"ยังไม่บันทึกข้อมูล",
IF(M142&lt;&gt;"",
IF(M142&gt;=1.3,M142,"เป็นไม้พุ่ม"),
IF(K142+L142&gt;=1.3,K142+L142,"เป็นไม้พุ่ม")))</f>
        <v>ยังไม่บันทึกข้อมูล</v>
      </c>
      <c r="O142" s="149" t="str">
        <f t="shared" si="17"/>
        <v>ข้อมูลไม่ถูกต้อง</v>
      </c>
      <c r="P142" s="149" t="str">
        <f t="shared" si="18"/>
        <v>ข้อมูลไม่ถูกต้อง</v>
      </c>
      <c r="Q142" s="149" t="str">
        <f t="shared" si="19"/>
        <v>ข้อมูลไม่ถูกต้อง</v>
      </c>
      <c r="R142" s="149" t="str">
        <f t="shared" si="20"/>
        <v>ข้อมูลไม่ถูกต้อง</v>
      </c>
      <c r="S142" s="149" t="str">
        <f>IF(ISNUMBER(R142),
IF(H$2=ตัวเลือก!A$30,"ยังไม่บันทึกข้อมูล",R142*0.27),"ข้อมูลไม่ถูกต้อง")</f>
        <v>ข้อมูลไม่ถูกต้อง</v>
      </c>
      <c r="T142" s="149" t="str">
        <f t="shared" si="21"/>
        <v>ข้อมูลไม่ถูกต้อง</v>
      </c>
      <c r="U142" s="149" t="str">
        <f>IF(ISNUMBER(R142),
IF(H$2=ตัวเลือก!A$30,"ยังไม่บันทึกข้อมูล",R142*0.47),"ข้อมูลไม่ถูกต้อง")</f>
        <v>ข้อมูลไม่ถูกต้อง</v>
      </c>
      <c r="V142" s="149" t="str">
        <f>IF(ISNUMBER(S142),
IF(H$2=ตัวเลือก!A$30,"ยังไม่บันทึกข้อมูล",S142*0.47),"ข้อมูลไม่ถูกต้อง")</f>
        <v>ข้อมูลไม่ถูกต้อง</v>
      </c>
      <c r="W142" s="149" t="str">
        <f t="shared" si="22"/>
        <v>ข้อมูลไม่ถูกต้อง</v>
      </c>
      <c r="X142" s="148" t="str">
        <f t="shared" si="23"/>
        <v>ข้อมูลไม่ถูกต้อง</v>
      </c>
      <c r="Y142" s="38"/>
      <c r="Z142" s="38"/>
      <c r="AA142" s="38"/>
    </row>
    <row r="143" spans="1:27" x14ac:dyDescent="0.45">
      <c r="A143" s="38">
        <v>138</v>
      </c>
      <c r="B143" s="38"/>
      <c r="C143" s="38"/>
      <c r="D143" s="38"/>
      <c r="E143" s="38"/>
      <c r="F143" s="35"/>
      <c r="G143" s="35"/>
      <c r="H143" s="150"/>
      <c r="I143" s="38"/>
      <c r="J143" s="273" t="str">
        <f t="shared" si="16"/>
        <v>รอข้อมูลคอลัมน์ H</v>
      </c>
      <c r="K143" s="150"/>
      <c r="L143" s="150"/>
      <c r="M143" s="150"/>
      <c r="N143" s="149" t="str" cm="1">
        <f t="array" ref="N143">IF(AND(K143:M143=""),"ยังไม่บันทึกข้อมูล",
IF(M143&lt;&gt;"",
IF(M143&gt;=1.3,M143,"เป็นไม้พุ่ม"),
IF(K143+L143&gt;=1.3,K143+L143,"เป็นไม้พุ่ม")))</f>
        <v>ยังไม่บันทึกข้อมูล</v>
      </c>
      <c r="O143" s="149" t="str">
        <f t="shared" si="17"/>
        <v>ข้อมูลไม่ถูกต้อง</v>
      </c>
      <c r="P143" s="149" t="str">
        <f t="shared" si="18"/>
        <v>ข้อมูลไม่ถูกต้อง</v>
      </c>
      <c r="Q143" s="149" t="str">
        <f t="shared" si="19"/>
        <v>ข้อมูลไม่ถูกต้อง</v>
      </c>
      <c r="R143" s="149" t="str">
        <f t="shared" si="20"/>
        <v>ข้อมูลไม่ถูกต้อง</v>
      </c>
      <c r="S143" s="149" t="str">
        <f>IF(ISNUMBER(R143),
IF(H$2=ตัวเลือก!A$30,"ยังไม่บันทึกข้อมูล",R143*0.27),"ข้อมูลไม่ถูกต้อง")</f>
        <v>ข้อมูลไม่ถูกต้อง</v>
      </c>
      <c r="T143" s="149" t="str">
        <f t="shared" si="21"/>
        <v>ข้อมูลไม่ถูกต้อง</v>
      </c>
      <c r="U143" s="149" t="str">
        <f>IF(ISNUMBER(R143),
IF(H$2=ตัวเลือก!A$30,"ยังไม่บันทึกข้อมูล",R143*0.47),"ข้อมูลไม่ถูกต้อง")</f>
        <v>ข้อมูลไม่ถูกต้อง</v>
      </c>
      <c r="V143" s="149" t="str">
        <f>IF(ISNUMBER(S143),
IF(H$2=ตัวเลือก!A$30,"ยังไม่บันทึกข้อมูล",S143*0.47),"ข้อมูลไม่ถูกต้อง")</f>
        <v>ข้อมูลไม่ถูกต้อง</v>
      </c>
      <c r="W143" s="149" t="str">
        <f t="shared" si="22"/>
        <v>ข้อมูลไม่ถูกต้อง</v>
      </c>
      <c r="X143" s="148" t="str">
        <f t="shared" si="23"/>
        <v>ข้อมูลไม่ถูกต้อง</v>
      </c>
      <c r="Y143" s="38"/>
      <c r="Z143" s="38"/>
      <c r="AA143" s="38"/>
    </row>
    <row r="144" spans="1:27" x14ac:dyDescent="0.45">
      <c r="A144" s="38">
        <v>139</v>
      </c>
      <c r="B144" s="38"/>
      <c r="C144" s="38"/>
      <c r="D144" s="38"/>
      <c r="E144" s="38"/>
      <c r="F144" s="35"/>
      <c r="G144" s="35"/>
      <c r="H144" s="150"/>
      <c r="I144" s="38"/>
      <c r="J144" s="273" t="str">
        <f t="shared" si="16"/>
        <v>รอข้อมูลคอลัมน์ H</v>
      </c>
      <c r="K144" s="150"/>
      <c r="L144" s="150"/>
      <c r="M144" s="150"/>
      <c r="N144" s="149" t="str" cm="1">
        <f t="array" ref="N144">IF(AND(K144:M144=""),"ยังไม่บันทึกข้อมูล",
IF(M144&lt;&gt;"",
IF(M144&gt;=1.3,M144,"เป็นไม้พุ่ม"),
IF(K144+L144&gt;=1.3,K144+L144,"เป็นไม้พุ่ม")))</f>
        <v>ยังไม่บันทึกข้อมูล</v>
      </c>
      <c r="O144" s="149" t="str">
        <f t="shared" si="17"/>
        <v>ข้อมูลไม่ถูกต้อง</v>
      </c>
      <c r="P144" s="149" t="str">
        <f t="shared" si="18"/>
        <v>ข้อมูลไม่ถูกต้อง</v>
      </c>
      <c r="Q144" s="149" t="str">
        <f t="shared" si="19"/>
        <v>ข้อมูลไม่ถูกต้อง</v>
      </c>
      <c r="R144" s="149" t="str">
        <f t="shared" si="20"/>
        <v>ข้อมูลไม่ถูกต้อง</v>
      </c>
      <c r="S144" s="149" t="str">
        <f>IF(ISNUMBER(R144),
IF(H$2=ตัวเลือก!A$30,"ยังไม่บันทึกข้อมูล",R144*0.27),"ข้อมูลไม่ถูกต้อง")</f>
        <v>ข้อมูลไม่ถูกต้อง</v>
      </c>
      <c r="T144" s="149" t="str">
        <f t="shared" si="21"/>
        <v>ข้อมูลไม่ถูกต้อง</v>
      </c>
      <c r="U144" s="149" t="str">
        <f>IF(ISNUMBER(R144),
IF(H$2=ตัวเลือก!A$30,"ยังไม่บันทึกข้อมูล",R144*0.47),"ข้อมูลไม่ถูกต้อง")</f>
        <v>ข้อมูลไม่ถูกต้อง</v>
      </c>
      <c r="V144" s="149" t="str">
        <f>IF(ISNUMBER(S144),
IF(H$2=ตัวเลือก!A$30,"ยังไม่บันทึกข้อมูล",S144*0.47),"ข้อมูลไม่ถูกต้อง")</f>
        <v>ข้อมูลไม่ถูกต้อง</v>
      </c>
      <c r="W144" s="149" t="str">
        <f t="shared" si="22"/>
        <v>ข้อมูลไม่ถูกต้อง</v>
      </c>
      <c r="X144" s="148" t="str">
        <f t="shared" si="23"/>
        <v>ข้อมูลไม่ถูกต้อง</v>
      </c>
      <c r="Y144" s="38"/>
      <c r="Z144" s="38"/>
      <c r="AA144" s="38"/>
    </row>
    <row r="145" spans="1:27" x14ac:dyDescent="0.45">
      <c r="A145" s="38">
        <v>140</v>
      </c>
      <c r="B145" s="38"/>
      <c r="C145" s="38"/>
      <c r="D145" s="38"/>
      <c r="E145" s="38"/>
      <c r="F145" s="35"/>
      <c r="G145" s="35"/>
      <c r="H145" s="150"/>
      <c r="I145" s="38"/>
      <c r="J145" s="273" t="str">
        <f t="shared" si="16"/>
        <v>รอข้อมูลคอลัมน์ H</v>
      </c>
      <c r="K145" s="150"/>
      <c r="L145" s="150"/>
      <c r="M145" s="150"/>
      <c r="N145" s="149" t="str" cm="1">
        <f t="array" ref="N145">IF(AND(K145:M145=""),"ยังไม่บันทึกข้อมูล",
IF(M145&lt;&gt;"",
IF(M145&gt;=1.3,M145,"เป็นไม้พุ่ม"),
IF(K145+L145&gt;=1.3,K145+L145,"เป็นไม้พุ่ม")))</f>
        <v>ยังไม่บันทึกข้อมูล</v>
      </c>
      <c r="O145" s="149" t="str">
        <f t="shared" si="17"/>
        <v>ข้อมูลไม่ถูกต้อง</v>
      </c>
      <c r="P145" s="149" t="str">
        <f t="shared" si="18"/>
        <v>ข้อมูลไม่ถูกต้อง</v>
      </c>
      <c r="Q145" s="149" t="str">
        <f t="shared" si="19"/>
        <v>ข้อมูลไม่ถูกต้อง</v>
      </c>
      <c r="R145" s="149" t="str">
        <f t="shared" si="20"/>
        <v>ข้อมูลไม่ถูกต้อง</v>
      </c>
      <c r="S145" s="149" t="str">
        <f>IF(ISNUMBER(R145),
IF(H$2=ตัวเลือก!A$30,"ยังไม่บันทึกข้อมูล",R145*0.27),"ข้อมูลไม่ถูกต้อง")</f>
        <v>ข้อมูลไม่ถูกต้อง</v>
      </c>
      <c r="T145" s="149" t="str">
        <f t="shared" si="21"/>
        <v>ข้อมูลไม่ถูกต้อง</v>
      </c>
      <c r="U145" s="149" t="str">
        <f>IF(ISNUMBER(R145),
IF(H$2=ตัวเลือก!A$30,"ยังไม่บันทึกข้อมูล",R145*0.47),"ข้อมูลไม่ถูกต้อง")</f>
        <v>ข้อมูลไม่ถูกต้อง</v>
      </c>
      <c r="V145" s="149" t="str">
        <f>IF(ISNUMBER(S145),
IF(H$2=ตัวเลือก!A$30,"ยังไม่บันทึกข้อมูล",S145*0.47),"ข้อมูลไม่ถูกต้อง")</f>
        <v>ข้อมูลไม่ถูกต้อง</v>
      </c>
      <c r="W145" s="149" t="str">
        <f t="shared" si="22"/>
        <v>ข้อมูลไม่ถูกต้อง</v>
      </c>
      <c r="X145" s="148" t="str">
        <f t="shared" si="23"/>
        <v>ข้อมูลไม่ถูกต้อง</v>
      </c>
      <c r="Y145" s="38"/>
      <c r="Z145" s="38"/>
      <c r="AA145" s="38"/>
    </row>
    <row r="146" spans="1:27" x14ac:dyDescent="0.45">
      <c r="A146" s="38">
        <v>141</v>
      </c>
      <c r="B146" s="38"/>
      <c r="C146" s="38"/>
      <c r="D146" s="38"/>
      <c r="E146" s="38"/>
      <c r="F146" s="35"/>
      <c r="G146" s="35"/>
      <c r="H146" s="150"/>
      <c r="I146" s="38"/>
      <c r="J146" s="273" t="str">
        <f t="shared" si="16"/>
        <v>รอข้อมูลคอลัมน์ H</v>
      </c>
      <c r="K146" s="150"/>
      <c r="L146" s="150"/>
      <c r="M146" s="150"/>
      <c r="N146" s="149" t="str" cm="1">
        <f t="array" ref="N146">IF(AND(K146:M146=""),"ยังไม่บันทึกข้อมูล",
IF(M146&lt;&gt;"",
IF(M146&gt;=1.3,M146,"เป็นไม้พุ่ม"),
IF(K146+L146&gt;=1.3,K146+L146,"เป็นไม้พุ่ม")))</f>
        <v>ยังไม่บันทึกข้อมูล</v>
      </c>
      <c r="O146" s="149" t="str">
        <f t="shared" si="17"/>
        <v>ข้อมูลไม่ถูกต้อง</v>
      </c>
      <c r="P146" s="149" t="str">
        <f t="shared" si="18"/>
        <v>ข้อมูลไม่ถูกต้อง</v>
      </c>
      <c r="Q146" s="149" t="str">
        <f t="shared" si="19"/>
        <v>ข้อมูลไม่ถูกต้อง</v>
      </c>
      <c r="R146" s="149" t="str">
        <f t="shared" si="20"/>
        <v>ข้อมูลไม่ถูกต้อง</v>
      </c>
      <c r="S146" s="149" t="str">
        <f>IF(ISNUMBER(R146),
IF(H$2=ตัวเลือก!A$30,"ยังไม่บันทึกข้อมูล",R146*0.27),"ข้อมูลไม่ถูกต้อง")</f>
        <v>ข้อมูลไม่ถูกต้อง</v>
      </c>
      <c r="T146" s="149" t="str">
        <f t="shared" si="21"/>
        <v>ข้อมูลไม่ถูกต้อง</v>
      </c>
      <c r="U146" s="149" t="str">
        <f>IF(ISNUMBER(R146),
IF(H$2=ตัวเลือก!A$30,"ยังไม่บันทึกข้อมูล",R146*0.47),"ข้อมูลไม่ถูกต้อง")</f>
        <v>ข้อมูลไม่ถูกต้อง</v>
      </c>
      <c r="V146" s="149" t="str">
        <f>IF(ISNUMBER(S146),
IF(H$2=ตัวเลือก!A$30,"ยังไม่บันทึกข้อมูล",S146*0.47),"ข้อมูลไม่ถูกต้อง")</f>
        <v>ข้อมูลไม่ถูกต้อง</v>
      </c>
      <c r="W146" s="149" t="str">
        <f t="shared" si="22"/>
        <v>ข้อมูลไม่ถูกต้อง</v>
      </c>
      <c r="X146" s="148" t="str">
        <f t="shared" si="23"/>
        <v>ข้อมูลไม่ถูกต้อง</v>
      </c>
      <c r="Y146" s="38"/>
      <c r="Z146" s="38"/>
      <c r="AA146" s="38"/>
    </row>
    <row r="147" spans="1:27" x14ac:dyDescent="0.45">
      <c r="A147" s="38">
        <v>142</v>
      </c>
      <c r="B147" s="38"/>
      <c r="C147" s="38"/>
      <c r="D147" s="38"/>
      <c r="E147" s="38"/>
      <c r="F147" s="35"/>
      <c r="G147" s="35"/>
      <c r="H147" s="150"/>
      <c r="I147" s="38"/>
      <c r="J147" s="273" t="str">
        <f t="shared" si="16"/>
        <v>รอข้อมูลคอลัมน์ H</v>
      </c>
      <c r="K147" s="150"/>
      <c r="L147" s="150"/>
      <c r="M147" s="150"/>
      <c r="N147" s="149" t="str" cm="1">
        <f t="array" ref="N147">IF(AND(K147:M147=""),"ยังไม่บันทึกข้อมูล",
IF(M147&lt;&gt;"",
IF(M147&gt;=1.3,M147,"เป็นไม้พุ่ม"),
IF(K147+L147&gt;=1.3,K147+L147,"เป็นไม้พุ่ม")))</f>
        <v>ยังไม่บันทึกข้อมูล</v>
      </c>
      <c r="O147" s="149" t="str">
        <f t="shared" si="17"/>
        <v>ข้อมูลไม่ถูกต้อง</v>
      </c>
      <c r="P147" s="149" t="str">
        <f t="shared" si="18"/>
        <v>ข้อมูลไม่ถูกต้อง</v>
      </c>
      <c r="Q147" s="149" t="str">
        <f t="shared" si="19"/>
        <v>ข้อมูลไม่ถูกต้อง</v>
      </c>
      <c r="R147" s="149" t="str">
        <f t="shared" si="20"/>
        <v>ข้อมูลไม่ถูกต้อง</v>
      </c>
      <c r="S147" s="149" t="str">
        <f>IF(ISNUMBER(R147),
IF(H$2=ตัวเลือก!A$30,"ยังไม่บันทึกข้อมูล",R147*0.27),"ข้อมูลไม่ถูกต้อง")</f>
        <v>ข้อมูลไม่ถูกต้อง</v>
      </c>
      <c r="T147" s="149" t="str">
        <f t="shared" si="21"/>
        <v>ข้อมูลไม่ถูกต้อง</v>
      </c>
      <c r="U147" s="149" t="str">
        <f>IF(ISNUMBER(R147),
IF(H$2=ตัวเลือก!A$30,"ยังไม่บันทึกข้อมูล",R147*0.47),"ข้อมูลไม่ถูกต้อง")</f>
        <v>ข้อมูลไม่ถูกต้อง</v>
      </c>
      <c r="V147" s="149" t="str">
        <f>IF(ISNUMBER(S147),
IF(H$2=ตัวเลือก!A$30,"ยังไม่บันทึกข้อมูล",S147*0.47),"ข้อมูลไม่ถูกต้อง")</f>
        <v>ข้อมูลไม่ถูกต้อง</v>
      </c>
      <c r="W147" s="149" t="str">
        <f t="shared" si="22"/>
        <v>ข้อมูลไม่ถูกต้อง</v>
      </c>
      <c r="X147" s="148" t="str">
        <f t="shared" si="23"/>
        <v>ข้อมูลไม่ถูกต้อง</v>
      </c>
      <c r="Y147" s="38"/>
      <c r="Z147" s="38"/>
      <c r="AA147" s="38"/>
    </row>
    <row r="148" spans="1:27" x14ac:dyDescent="0.45">
      <c r="A148" s="38">
        <v>143</v>
      </c>
      <c r="B148" s="38"/>
      <c r="C148" s="38"/>
      <c r="D148" s="38"/>
      <c r="E148" s="38"/>
      <c r="F148" s="35"/>
      <c r="G148" s="35"/>
      <c r="H148" s="150"/>
      <c r="I148" s="38"/>
      <c r="J148" s="273" t="str">
        <f t="shared" si="16"/>
        <v>รอข้อมูลคอลัมน์ H</v>
      </c>
      <c r="K148" s="150"/>
      <c r="L148" s="150"/>
      <c r="M148" s="150"/>
      <c r="N148" s="149" t="str" cm="1">
        <f t="array" ref="N148">IF(AND(K148:M148=""),"ยังไม่บันทึกข้อมูล",
IF(M148&lt;&gt;"",
IF(M148&gt;=1.3,M148,"เป็นไม้พุ่ม"),
IF(K148+L148&gt;=1.3,K148+L148,"เป็นไม้พุ่ม")))</f>
        <v>ยังไม่บันทึกข้อมูล</v>
      </c>
      <c r="O148" s="149" t="str">
        <f t="shared" si="17"/>
        <v>ข้อมูลไม่ถูกต้อง</v>
      </c>
      <c r="P148" s="149" t="str">
        <f t="shared" si="18"/>
        <v>ข้อมูลไม่ถูกต้อง</v>
      </c>
      <c r="Q148" s="149" t="str">
        <f t="shared" si="19"/>
        <v>ข้อมูลไม่ถูกต้อง</v>
      </c>
      <c r="R148" s="149" t="str">
        <f t="shared" si="20"/>
        <v>ข้อมูลไม่ถูกต้อง</v>
      </c>
      <c r="S148" s="149" t="str">
        <f>IF(ISNUMBER(R148),
IF(H$2=ตัวเลือก!A$30,"ยังไม่บันทึกข้อมูล",R148*0.27),"ข้อมูลไม่ถูกต้อง")</f>
        <v>ข้อมูลไม่ถูกต้อง</v>
      </c>
      <c r="T148" s="149" t="str">
        <f t="shared" si="21"/>
        <v>ข้อมูลไม่ถูกต้อง</v>
      </c>
      <c r="U148" s="149" t="str">
        <f>IF(ISNUMBER(R148),
IF(H$2=ตัวเลือก!A$30,"ยังไม่บันทึกข้อมูล",R148*0.47),"ข้อมูลไม่ถูกต้อง")</f>
        <v>ข้อมูลไม่ถูกต้อง</v>
      </c>
      <c r="V148" s="149" t="str">
        <f>IF(ISNUMBER(S148),
IF(H$2=ตัวเลือก!A$30,"ยังไม่บันทึกข้อมูล",S148*0.47),"ข้อมูลไม่ถูกต้อง")</f>
        <v>ข้อมูลไม่ถูกต้อง</v>
      </c>
      <c r="W148" s="149" t="str">
        <f t="shared" si="22"/>
        <v>ข้อมูลไม่ถูกต้อง</v>
      </c>
      <c r="X148" s="148" t="str">
        <f t="shared" si="23"/>
        <v>ข้อมูลไม่ถูกต้อง</v>
      </c>
      <c r="Y148" s="38"/>
      <c r="Z148" s="38"/>
      <c r="AA148" s="38"/>
    </row>
    <row r="149" spans="1:27" x14ac:dyDescent="0.45">
      <c r="A149" s="38">
        <v>144</v>
      </c>
      <c r="B149" s="38"/>
      <c r="C149" s="38"/>
      <c r="D149" s="38"/>
      <c r="E149" s="38"/>
      <c r="F149" s="35"/>
      <c r="G149" s="35"/>
      <c r="H149" s="150"/>
      <c r="I149" s="38"/>
      <c r="J149" s="273" t="str">
        <f t="shared" si="16"/>
        <v>รอข้อมูลคอลัมน์ H</v>
      </c>
      <c r="K149" s="150"/>
      <c r="L149" s="150"/>
      <c r="M149" s="150"/>
      <c r="N149" s="149" t="str" cm="1">
        <f t="array" ref="N149">IF(AND(K149:M149=""),"ยังไม่บันทึกข้อมูล",
IF(M149&lt;&gt;"",
IF(M149&gt;=1.3,M149,"เป็นไม้พุ่ม"),
IF(K149+L149&gt;=1.3,K149+L149,"เป็นไม้พุ่ม")))</f>
        <v>ยังไม่บันทึกข้อมูล</v>
      </c>
      <c r="O149" s="149" t="str">
        <f t="shared" si="17"/>
        <v>ข้อมูลไม่ถูกต้อง</v>
      </c>
      <c r="P149" s="149" t="str">
        <f t="shared" si="18"/>
        <v>ข้อมูลไม่ถูกต้อง</v>
      </c>
      <c r="Q149" s="149" t="str">
        <f t="shared" si="19"/>
        <v>ข้อมูลไม่ถูกต้อง</v>
      </c>
      <c r="R149" s="149" t="str">
        <f t="shared" si="20"/>
        <v>ข้อมูลไม่ถูกต้อง</v>
      </c>
      <c r="S149" s="149" t="str">
        <f>IF(ISNUMBER(R149),
IF(H$2=ตัวเลือก!A$30,"ยังไม่บันทึกข้อมูล",R149*0.27),"ข้อมูลไม่ถูกต้อง")</f>
        <v>ข้อมูลไม่ถูกต้อง</v>
      </c>
      <c r="T149" s="149" t="str">
        <f t="shared" si="21"/>
        <v>ข้อมูลไม่ถูกต้อง</v>
      </c>
      <c r="U149" s="149" t="str">
        <f>IF(ISNUMBER(R149),
IF(H$2=ตัวเลือก!A$30,"ยังไม่บันทึกข้อมูล",R149*0.47),"ข้อมูลไม่ถูกต้อง")</f>
        <v>ข้อมูลไม่ถูกต้อง</v>
      </c>
      <c r="V149" s="149" t="str">
        <f>IF(ISNUMBER(S149),
IF(H$2=ตัวเลือก!A$30,"ยังไม่บันทึกข้อมูล",S149*0.47),"ข้อมูลไม่ถูกต้อง")</f>
        <v>ข้อมูลไม่ถูกต้อง</v>
      </c>
      <c r="W149" s="149" t="str">
        <f t="shared" si="22"/>
        <v>ข้อมูลไม่ถูกต้อง</v>
      </c>
      <c r="X149" s="148" t="str">
        <f t="shared" si="23"/>
        <v>ข้อมูลไม่ถูกต้อง</v>
      </c>
      <c r="Y149" s="38"/>
      <c r="Z149" s="38"/>
      <c r="AA149" s="38"/>
    </row>
    <row r="150" spans="1:27" x14ac:dyDescent="0.45">
      <c r="A150" s="38">
        <v>145</v>
      </c>
      <c r="B150" s="38"/>
      <c r="C150" s="38"/>
      <c r="D150" s="38"/>
      <c r="E150" s="38"/>
      <c r="F150" s="35"/>
      <c r="G150" s="35"/>
      <c r="H150" s="150"/>
      <c r="I150" s="38"/>
      <c r="J150" s="273" t="str">
        <f t="shared" si="16"/>
        <v>รอข้อมูลคอลัมน์ H</v>
      </c>
      <c r="K150" s="150"/>
      <c r="L150" s="150"/>
      <c r="M150" s="150"/>
      <c r="N150" s="149" t="str" cm="1">
        <f t="array" ref="N150">IF(AND(K150:M150=""),"ยังไม่บันทึกข้อมูล",
IF(M150&lt;&gt;"",
IF(M150&gt;=1.3,M150,"เป็นไม้พุ่ม"),
IF(K150+L150&gt;=1.3,K150+L150,"เป็นไม้พุ่ม")))</f>
        <v>ยังไม่บันทึกข้อมูล</v>
      </c>
      <c r="O150" s="149" t="str">
        <f t="shared" si="17"/>
        <v>ข้อมูลไม่ถูกต้อง</v>
      </c>
      <c r="P150" s="149" t="str">
        <f t="shared" si="18"/>
        <v>ข้อมูลไม่ถูกต้อง</v>
      </c>
      <c r="Q150" s="149" t="str">
        <f t="shared" si="19"/>
        <v>ข้อมูลไม่ถูกต้อง</v>
      </c>
      <c r="R150" s="149" t="str">
        <f t="shared" si="20"/>
        <v>ข้อมูลไม่ถูกต้อง</v>
      </c>
      <c r="S150" s="149" t="str">
        <f>IF(ISNUMBER(R150),
IF(H$2=ตัวเลือก!A$30,"ยังไม่บันทึกข้อมูล",R150*0.27),"ข้อมูลไม่ถูกต้อง")</f>
        <v>ข้อมูลไม่ถูกต้อง</v>
      </c>
      <c r="T150" s="149" t="str">
        <f t="shared" si="21"/>
        <v>ข้อมูลไม่ถูกต้อง</v>
      </c>
      <c r="U150" s="149" t="str">
        <f>IF(ISNUMBER(R150),
IF(H$2=ตัวเลือก!A$30,"ยังไม่บันทึกข้อมูล",R150*0.47),"ข้อมูลไม่ถูกต้อง")</f>
        <v>ข้อมูลไม่ถูกต้อง</v>
      </c>
      <c r="V150" s="149" t="str">
        <f>IF(ISNUMBER(S150),
IF(H$2=ตัวเลือก!A$30,"ยังไม่บันทึกข้อมูล",S150*0.47),"ข้อมูลไม่ถูกต้อง")</f>
        <v>ข้อมูลไม่ถูกต้อง</v>
      </c>
      <c r="W150" s="149" t="str">
        <f t="shared" si="22"/>
        <v>ข้อมูลไม่ถูกต้อง</v>
      </c>
      <c r="X150" s="148" t="str">
        <f t="shared" si="23"/>
        <v>ข้อมูลไม่ถูกต้อง</v>
      </c>
      <c r="Y150" s="38"/>
      <c r="Z150" s="38"/>
      <c r="AA150" s="38"/>
    </row>
    <row r="151" spans="1:27" x14ac:dyDescent="0.45">
      <c r="A151" s="38">
        <v>146</v>
      </c>
      <c r="B151" s="38"/>
      <c r="C151" s="38"/>
      <c r="D151" s="38"/>
      <c r="E151" s="38"/>
      <c r="F151" s="35"/>
      <c r="G151" s="35"/>
      <c r="H151" s="150"/>
      <c r="I151" s="38"/>
      <c r="J151" s="273" t="str">
        <f t="shared" si="16"/>
        <v>รอข้อมูลคอลัมน์ H</v>
      </c>
      <c r="K151" s="150"/>
      <c r="L151" s="150"/>
      <c r="M151" s="150"/>
      <c r="N151" s="149" t="str" cm="1">
        <f t="array" ref="N151">IF(AND(K151:M151=""),"ยังไม่บันทึกข้อมูล",
IF(M151&lt;&gt;"",
IF(M151&gt;=1.3,M151,"เป็นไม้พุ่ม"),
IF(K151+L151&gt;=1.3,K151+L151,"เป็นไม้พุ่ม")))</f>
        <v>ยังไม่บันทึกข้อมูล</v>
      </c>
      <c r="O151" s="149" t="str">
        <f t="shared" si="17"/>
        <v>ข้อมูลไม่ถูกต้อง</v>
      </c>
      <c r="P151" s="149" t="str">
        <f t="shared" si="18"/>
        <v>ข้อมูลไม่ถูกต้อง</v>
      </c>
      <c r="Q151" s="149" t="str">
        <f t="shared" si="19"/>
        <v>ข้อมูลไม่ถูกต้อง</v>
      </c>
      <c r="R151" s="149" t="str">
        <f t="shared" si="20"/>
        <v>ข้อมูลไม่ถูกต้อง</v>
      </c>
      <c r="S151" s="149" t="str">
        <f>IF(ISNUMBER(R151),
IF(H$2=ตัวเลือก!A$30,"ยังไม่บันทึกข้อมูล",R151*0.27),"ข้อมูลไม่ถูกต้อง")</f>
        <v>ข้อมูลไม่ถูกต้อง</v>
      </c>
      <c r="T151" s="149" t="str">
        <f t="shared" si="21"/>
        <v>ข้อมูลไม่ถูกต้อง</v>
      </c>
      <c r="U151" s="149" t="str">
        <f>IF(ISNUMBER(R151),
IF(H$2=ตัวเลือก!A$30,"ยังไม่บันทึกข้อมูล",R151*0.47),"ข้อมูลไม่ถูกต้อง")</f>
        <v>ข้อมูลไม่ถูกต้อง</v>
      </c>
      <c r="V151" s="149" t="str">
        <f>IF(ISNUMBER(S151),
IF(H$2=ตัวเลือก!A$30,"ยังไม่บันทึกข้อมูล",S151*0.47),"ข้อมูลไม่ถูกต้อง")</f>
        <v>ข้อมูลไม่ถูกต้อง</v>
      </c>
      <c r="W151" s="149" t="str">
        <f t="shared" si="22"/>
        <v>ข้อมูลไม่ถูกต้อง</v>
      </c>
      <c r="X151" s="148" t="str">
        <f t="shared" si="23"/>
        <v>ข้อมูลไม่ถูกต้อง</v>
      </c>
      <c r="Y151" s="38"/>
      <c r="Z151" s="38"/>
      <c r="AA151" s="38"/>
    </row>
    <row r="152" spans="1:27" x14ac:dyDescent="0.45">
      <c r="A152" s="38">
        <v>147</v>
      </c>
      <c r="B152" s="38"/>
      <c r="C152" s="38"/>
      <c r="D152" s="38"/>
      <c r="E152" s="38"/>
      <c r="F152" s="35"/>
      <c r="G152" s="35"/>
      <c r="H152" s="150"/>
      <c r="I152" s="38"/>
      <c r="J152" s="273" t="str">
        <f t="shared" si="16"/>
        <v>รอข้อมูลคอลัมน์ H</v>
      </c>
      <c r="K152" s="150"/>
      <c r="L152" s="150"/>
      <c r="M152" s="150"/>
      <c r="N152" s="149" t="str" cm="1">
        <f t="array" ref="N152">IF(AND(K152:M152=""),"ยังไม่บันทึกข้อมูล",
IF(M152&lt;&gt;"",
IF(M152&gt;=1.3,M152,"เป็นไม้พุ่ม"),
IF(K152+L152&gt;=1.3,K152+L152,"เป็นไม้พุ่ม")))</f>
        <v>ยังไม่บันทึกข้อมูล</v>
      </c>
      <c r="O152" s="149" t="str">
        <f t="shared" si="17"/>
        <v>ข้อมูลไม่ถูกต้อง</v>
      </c>
      <c r="P152" s="149" t="str">
        <f t="shared" si="18"/>
        <v>ข้อมูลไม่ถูกต้อง</v>
      </c>
      <c r="Q152" s="149" t="str">
        <f t="shared" si="19"/>
        <v>ข้อมูลไม่ถูกต้อง</v>
      </c>
      <c r="R152" s="149" t="str">
        <f t="shared" si="20"/>
        <v>ข้อมูลไม่ถูกต้อง</v>
      </c>
      <c r="S152" s="149" t="str">
        <f>IF(ISNUMBER(R152),
IF(H$2=ตัวเลือก!A$30,"ยังไม่บันทึกข้อมูล",R152*0.27),"ข้อมูลไม่ถูกต้อง")</f>
        <v>ข้อมูลไม่ถูกต้อง</v>
      </c>
      <c r="T152" s="149" t="str">
        <f t="shared" si="21"/>
        <v>ข้อมูลไม่ถูกต้อง</v>
      </c>
      <c r="U152" s="149" t="str">
        <f>IF(ISNUMBER(R152),
IF(H$2=ตัวเลือก!A$30,"ยังไม่บันทึกข้อมูล",R152*0.47),"ข้อมูลไม่ถูกต้อง")</f>
        <v>ข้อมูลไม่ถูกต้อง</v>
      </c>
      <c r="V152" s="149" t="str">
        <f>IF(ISNUMBER(S152),
IF(H$2=ตัวเลือก!A$30,"ยังไม่บันทึกข้อมูล",S152*0.47),"ข้อมูลไม่ถูกต้อง")</f>
        <v>ข้อมูลไม่ถูกต้อง</v>
      </c>
      <c r="W152" s="149" t="str">
        <f t="shared" si="22"/>
        <v>ข้อมูลไม่ถูกต้อง</v>
      </c>
      <c r="X152" s="148" t="str">
        <f t="shared" si="23"/>
        <v>ข้อมูลไม่ถูกต้อง</v>
      </c>
      <c r="Y152" s="38"/>
      <c r="Z152" s="38"/>
      <c r="AA152" s="38"/>
    </row>
    <row r="153" spans="1:27" x14ac:dyDescent="0.45">
      <c r="A153" s="38">
        <v>148</v>
      </c>
      <c r="B153" s="38"/>
      <c r="C153" s="38"/>
      <c r="D153" s="38"/>
      <c r="E153" s="38"/>
      <c r="F153" s="35"/>
      <c r="G153" s="35"/>
      <c r="H153" s="150"/>
      <c r="I153" s="38"/>
      <c r="J153" s="273" t="str">
        <f t="shared" si="16"/>
        <v>รอข้อมูลคอลัมน์ H</v>
      </c>
      <c r="K153" s="150"/>
      <c r="L153" s="150"/>
      <c r="M153" s="150"/>
      <c r="N153" s="149" t="str" cm="1">
        <f t="array" ref="N153">IF(AND(K153:M153=""),"ยังไม่บันทึกข้อมูล",
IF(M153&lt;&gt;"",
IF(M153&gt;=1.3,M153,"เป็นไม้พุ่ม"),
IF(K153+L153&gt;=1.3,K153+L153,"เป็นไม้พุ่ม")))</f>
        <v>ยังไม่บันทึกข้อมูล</v>
      </c>
      <c r="O153" s="149" t="str">
        <f t="shared" si="17"/>
        <v>ข้อมูลไม่ถูกต้อง</v>
      </c>
      <c r="P153" s="149" t="str">
        <f t="shared" si="18"/>
        <v>ข้อมูลไม่ถูกต้อง</v>
      </c>
      <c r="Q153" s="149" t="str">
        <f t="shared" si="19"/>
        <v>ข้อมูลไม่ถูกต้อง</v>
      </c>
      <c r="R153" s="149" t="str">
        <f t="shared" si="20"/>
        <v>ข้อมูลไม่ถูกต้อง</v>
      </c>
      <c r="S153" s="149" t="str">
        <f>IF(ISNUMBER(R153),
IF(H$2=ตัวเลือก!A$30,"ยังไม่บันทึกข้อมูล",R153*0.27),"ข้อมูลไม่ถูกต้อง")</f>
        <v>ข้อมูลไม่ถูกต้อง</v>
      </c>
      <c r="T153" s="149" t="str">
        <f t="shared" si="21"/>
        <v>ข้อมูลไม่ถูกต้อง</v>
      </c>
      <c r="U153" s="149" t="str">
        <f>IF(ISNUMBER(R153),
IF(H$2=ตัวเลือก!A$30,"ยังไม่บันทึกข้อมูล",R153*0.47),"ข้อมูลไม่ถูกต้อง")</f>
        <v>ข้อมูลไม่ถูกต้อง</v>
      </c>
      <c r="V153" s="149" t="str">
        <f>IF(ISNUMBER(S153),
IF(H$2=ตัวเลือก!A$30,"ยังไม่บันทึกข้อมูล",S153*0.47),"ข้อมูลไม่ถูกต้อง")</f>
        <v>ข้อมูลไม่ถูกต้อง</v>
      </c>
      <c r="W153" s="149" t="str">
        <f t="shared" si="22"/>
        <v>ข้อมูลไม่ถูกต้อง</v>
      </c>
      <c r="X153" s="148" t="str">
        <f t="shared" si="23"/>
        <v>ข้อมูลไม่ถูกต้อง</v>
      </c>
      <c r="Y153" s="38"/>
      <c r="Z153" s="38"/>
      <c r="AA153" s="38"/>
    </row>
    <row r="154" spans="1:27" x14ac:dyDescent="0.45">
      <c r="A154" s="38">
        <v>149</v>
      </c>
      <c r="B154" s="38"/>
      <c r="C154" s="38"/>
      <c r="D154" s="38"/>
      <c r="E154" s="38"/>
      <c r="F154" s="35"/>
      <c r="G154" s="35"/>
      <c r="H154" s="150"/>
      <c r="I154" s="38"/>
      <c r="J154" s="273" t="str">
        <f t="shared" si="16"/>
        <v>รอข้อมูลคอลัมน์ H</v>
      </c>
      <c r="K154" s="150"/>
      <c r="L154" s="150"/>
      <c r="M154" s="150"/>
      <c r="N154" s="149" t="str" cm="1">
        <f t="array" ref="N154">IF(AND(K154:M154=""),"ยังไม่บันทึกข้อมูล",
IF(M154&lt;&gt;"",
IF(M154&gt;=1.3,M154,"เป็นไม้พุ่ม"),
IF(K154+L154&gt;=1.3,K154+L154,"เป็นไม้พุ่ม")))</f>
        <v>ยังไม่บันทึกข้อมูล</v>
      </c>
      <c r="O154" s="149" t="str">
        <f t="shared" si="17"/>
        <v>ข้อมูลไม่ถูกต้อง</v>
      </c>
      <c r="P154" s="149" t="str">
        <f t="shared" si="18"/>
        <v>ข้อมูลไม่ถูกต้อง</v>
      </c>
      <c r="Q154" s="149" t="str">
        <f t="shared" si="19"/>
        <v>ข้อมูลไม่ถูกต้อง</v>
      </c>
      <c r="R154" s="149" t="str">
        <f t="shared" si="20"/>
        <v>ข้อมูลไม่ถูกต้อง</v>
      </c>
      <c r="S154" s="149" t="str">
        <f>IF(ISNUMBER(R154),
IF(H$2=ตัวเลือก!A$30,"ยังไม่บันทึกข้อมูล",R154*0.27),"ข้อมูลไม่ถูกต้อง")</f>
        <v>ข้อมูลไม่ถูกต้อง</v>
      </c>
      <c r="T154" s="149" t="str">
        <f t="shared" si="21"/>
        <v>ข้อมูลไม่ถูกต้อง</v>
      </c>
      <c r="U154" s="149" t="str">
        <f>IF(ISNUMBER(R154),
IF(H$2=ตัวเลือก!A$30,"ยังไม่บันทึกข้อมูล",R154*0.47),"ข้อมูลไม่ถูกต้อง")</f>
        <v>ข้อมูลไม่ถูกต้อง</v>
      </c>
      <c r="V154" s="149" t="str">
        <f>IF(ISNUMBER(S154),
IF(H$2=ตัวเลือก!A$30,"ยังไม่บันทึกข้อมูล",S154*0.47),"ข้อมูลไม่ถูกต้อง")</f>
        <v>ข้อมูลไม่ถูกต้อง</v>
      </c>
      <c r="W154" s="149" t="str">
        <f t="shared" si="22"/>
        <v>ข้อมูลไม่ถูกต้อง</v>
      </c>
      <c r="X154" s="148" t="str">
        <f t="shared" si="23"/>
        <v>ข้อมูลไม่ถูกต้อง</v>
      </c>
      <c r="Y154" s="38"/>
      <c r="Z154" s="38"/>
      <c r="AA154" s="38"/>
    </row>
    <row r="155" spans="1:27" x14ac:dyDescent="0.45">
      <c r="A155" s="38">
        <v>150</v>
      </c>
      <c r="B155" s="38"/>
      <c r="C155" s="38"/>
      <c r="D155" s="38"/>
      <c r="E155" s="38"/>
      <c r="F155" s="35"/>
      <c r="G155" s="35"/>
      <c r="H155" s="150"/>
      <c r="I155" s="38"/>
      <c r="J155" s="273" t="str">
        <f t="shared" si="16"/>
        <v>รอข้อมูลคอลัมน์ H</v>
      </c>
      <c r="K155" s="150"/>
      <c r="L155" s="150"/>
      <c r="M155" s="150"/>
      <c r="N155" s="149" t="str" cm="1">
        <f t="array" ref="N155">IF(AND(K155:M155=""),"ยังไม่บันทึกข้อมูล",
IF(M155&lt;&gt;"",
IF(M155&gt;=1.3,M155,"เป็นไม้พุ่ม"),
IF(K155+L155&gt;=1.3,K155+L155,"เป็นไม้พุ่ม")))</f>
        <v>ยังไม่บันทึกข้อมูล</v>
      </c>
      <c r="O155" s="149" t="str">
        <f t="shared" si="17"/>
        <v>ข้อมูลไม่ถูกต้อง</v>
      </c>
      <c r="P155" s="149" t="str">
        <f t="shared" si="18"/>
        <v>ข้อมูลไม่ถูกต้อง</v>
      </c>
      <c r="Q155" s="149" t="str">
        <f t="shared" si="19"/>
        <v>ข้อมูลไม่ถูกต้อง</v>
      </c>
      <c r="R155" s="149" t="str">
        <f t="shared" si="20"/>
        <v>ข้อมูลไม่ถูกต้อง</v>
      </c>
      <c r="S155" s="149" t="str">
        <f>IF(ISNUMBER(R155),
IF(H$2=ตัวเลือก!A$30,"ยังไม่บันทึกข้อมูล",R155*0.27),"ข้อมูลไม่ถูกต้อง")</f>
        <v>ข้อมูลไม่ถูกต้อง</v>
      </c>
      <c r="T155" s="149" t="str">
        <f t="shared" si="21"/>
        <v>ข้อมูลไม่ถูกต้อง</v>
      </c>
      <c r="U155" s="149" t="str">
        <f>IF(ISNUMBER(R155),
IF(H$2=ตัวเลือก!A$30,"ยังไม่บันทึกข้อมูล",R155*0.47),"ข้อมูลไม่ถูกต้อง")</f>
        <v>ข้อมูลไม่ถูกต้อง</v>
      </c>
      <c r="V155" s="149" t="str">
        <f>IF(ISNUMBER(S155),
IF(H$2=ตัวเลือก!A$30,"ยังไม่บันทึกข้อมูล",S155*0.47),"ข้อมูลไม่ถูกต้อง")</f>
        <v>ข้อมูลไม่ถูกต้อง</v>
      </c>
      <c r="W155" s="149" t="str">
        <f t="shared" si="22"/>
        <v>ข้อมูลไม่ถูกต้อง</v>
      </c>
      <c r="X155" s="148" t="str">
        <f t="shared" si="23"/>
        <v>ข้อมูลไม่ถูกต้อง</v>
      </c>
      <c r="Y155" s="38"/>
      <c r="Z155" s="38"/>
      <c r="AA155" s="38"/>
    </row>
    <row r="156" spans="1:27" x14ac:dyDescent="0.45">
      <c r="A156" s="38">
        <v>151</v>
      </c>
      <c r="B156" s="38"/>
      <c r="C156" s="38"/>
      <c r="D156" s="38"/>
      <c r="E156" s="38"/>
      <c r="F156" s="35"/>
      <c r="G156" s="35"/>
      <c r="H156" s="150"/>
      <c r="I156" s="38"/>
      <c r="J156" s="273" t="str">
        <f t="shared" si="16"/>
        <v>รอข้อมูลคอลัมน์ H</v>
      </c>
      <c r="K156" s="150"/>
      <c r="L156" s="150"/>
      <c r="M156" s="150"/>
      <c r="N156" s="149" t="str" cm="1">
        <f t="array" ref="N156">IF(AND(K156:M156=""),"ยังไม่บันทึกข้อมูล",
IF(M156&lt;&gt;"",
IF(M156&gt;=1.3,M156,"เป็นไม้พุ่ม"),
IF(K156+L156&gt;=1.3,K156+L156,"เป็นไม้พุ่ม")))</f>
        <v>ยังไม่บันทึกข้อมูล</v>
      </c>
      <c r="O156" s="149" t="str">
        <f t="shared" si="17"/>
        <v>ข้อมูลไม่ถูกต้อง</v>
      </c>
      <c r="P156" s="149" t="str">
        <f t="shared" si="18"/>
        <v>ข้อมูลไม่ถูกต้อง</v>
      </c>
      <c r="Q156" s="149" t="str">
        <f t="shared" si="19"/>
        <v>ข้อมูลไม่ถูกต้อง</v>
      </c>
      <c r="R156" s="149" t="str">
        <f t="shared" si="20"/>
        <v>ข้อมูลไม่ถูกต้อง</v>
      </c>
      <c r="S156" s="149" t="str">
        <f>IF(ISNUMBER(R156),
IF(H$2=ตัวเลือก!A$30,"ยังไม่บันทึกข้อมูล",R156*0.27),"ข้อมูลไม่ถูกต้อง")</f>
        <v>ข้อมูลไม่ถูกต้อง</v>
      </c>
      <c r="T156" s="149" t="str">
        <f t="shared" si="21"/>
        <v>ข้อมูลไม่ถูกต้อง</v>
      </c>
      <c r="U156" s="149" t="str">
        <f>IF(ISNUMBER(R156),
IF(H$2=ตัวเลือก!A$30,"ยังไม่บันทึกข้อมูล",R156*0.47),"ข้อมูลไม่ถูกต้อง")</f>
        <v>ข้อมูลไม่ถูกต้อง</v>
      </c>
      <c r="V156" s="149" t="str">
        <f>IF(ISNUMBER(S156),
IF(H$2=ตัวเลือก!A$30,"ยังไม่บันทึกข้อมูล",S156*0.47),"ข้อมูลไม่ถูกต้อง")</f>
        <v>ข้อมูลไม่ถูกต้อง</v>
      </c>
      <c r="W156" s="149" t="str">
        <f t="shared" si="22"/>
        <v>ข้อมูลไม่ถูกต้อง</v>
      </c>
      <c r="X156" s="148" t="str">
        <f t="shared" si="23"/>
        <v>ข้อมูลไม่ถูกต้อง</v>
      </c>
      <c r="Y156" s="38"/>
      <c r="Z156" s="38"/>
      <c r="AA156" s="38"/>
    </row>
    <row r="157" spans="1:27" x14ac:dyDescent="0.45">
      <c r="A157" s="38">
        <v>152</v>
      </c>
      <c r="B157" s="38"/>
      <c r="C157" s="38"/>
      <c r="D157" s="38"/>
      <c r="E157" s="38"/>
      <c r="F157" s="35"/>
      <c r="G157" s="35"/>
      <c r="H157" s="150"/>
      <c r="I157" s="38"/>
      <c r="J157" s="273" t="str">
        <f t="shared" si="16"/>
        <v>รอข้อมูลคอลัมน์ H</v>
      </c>
      <c r="K157" s="150"/>
      <c r="L157" s="150"/>
      <c r="M157" s="150"/>
      <c r="N157" s="149" t="str" cm="1">
        <f t="array" ref="N157">IF(AND(K157:M157=""),"ยังไม่บันทึกข้อมูล",
IF(M157&lt;&gt;"",
IF(M157&gt;=1.3,M157,"เป็นไม้พุ่ม"),
IF(K157+L157&gt;=1.3,K157+L157,"เป็นไม้พุ่ม")))</f>
        <v>ยังไม่บันทึกข้อมูล</v>
      </c>
      <c r="O157" s="149" t="str">
        <f t="shared" si="17"/>
        <v>ข้อมูลไม่ถูกต้อง</v>
      </c>
      <c r="P157" s="149" t="str">
        <f t="shared" si="18"/>
        <v>ข้อมูลไม่ถูกต้อง</v>
      </c>
      <c r="Q157" s="149" t="str">
        <f t="shared" si="19"/>
        <v>ข้อมูลไม่ถูกต้อง</v>
      </c>
      <c r="R157" s="149" t="str">
        <f t="shared" si="20"/>
        <v>ข้อมูลไม่ถูกต้อง</v>
      </c>
      <c r="S157" s="149" t="str">
        <f>IF(ISNUMBER(R157),
IF(H$2=ตัวเลือก!A$30,"ยังไม่บันทึกข้อมูล",R157*0.27),"ข้อมูลไม่ถูกต้อง")</f>
        <v>ข้อมูลไม่ถูกต้อง</v>
      </c>
      <c r="T157" s="149" t="str">
        <f t="shared" si="21"/>
        <v>ข้อมูลไม่ถูกต้อง</v>
      </c>
      <c r="U157" s="149" t="str">
        <f>IF(ISNUMBER(R157),
IF(H$2=ตัวเลือก!A$30,"ยังไม่บันทึกข้อมูล",R157*0.47),"ข้อมูลไม่ถูกต้อง")</f>
        <v>ข้อมูลไม่ถูกต้อง</v>
      </c>
      <c r="V157" s="149" t="str">
        <f>IF(ISNUMBER(S157),
IF(H$2=ตัวเลือก!A$30,"ยังไม่บันทึกข้อมูล",S157*0.47),"ข้อมูลไม่ถูกต้อง")</f>
        <v>ข้อมูลไม่ถูกต้อง</v>
      </c>
      <c r="W157" s="149" t="str">
        <f t="shared" si="22"/>
        <v>ข้อมูลไม่ถูกต้อง</v>
      </c>
      <c r="X157" s="148" t="str">
        <f t="shared" si="23"/>
        <v>ข้อมูลไม่ถูกต้อง</v>
      </c>
      <c r="Y157" s="38"/>
      <c r="Z157" s="38"/>
      <c r="AA157" s="38"/>
    </row>
    <row r="158" spans="1:27" x14ac:dyDescent="0.45">
      <c r="A158" s="38">
        <v>153</v>
      </c>
      <c r="B158" s="38"/>
      <c r="C158" s="38"/>
      <c r="D158" s="38"/>
      <c r="E158" s="38"/>
      <c r="F158" s="35"/>
      <c r="G158" s="35"/>
      <c r="H158" s="150"/>
      <c r="I158" s="38"/>
      <c r="J158" s="273" t="str">
        <f t="shared" si="16"/>
        <v>รอข้อมูลคอลัมน์ H</v>
      </c>
      <c r="K158" s="150"/>
      <c r="L158" s="150"/>
      <c r="M158" s="150"/>
      <c r="N158" s="149" t="str" cm="1">
        <f t="array" ref="N158">IF(AND(K158:M158=""),"ยังไม่บันทึกข้อมูล",
IF(M158&lt;&gt;"",
IF(M158&gt;=1.3,M158,"เป็นไม้พุ่ม"),
IF(K158+L158&gt;=1.3,K158+L158,"เป็นไม้พุ่ม")))</f>
        <v>ยังไม่บันทึกข้อมูล</v>
      </c>
      <c r="O158" s="149" t="str">
        <f t="shared" si="17"/>
        <v>ข้อมูลไม่ถูกต้อง</v>
      </c>
      <c r="P158" s="149" t="str">
        <f t="shared" si="18"/>
        <v>ข้อมูลไม่ถูกต้อง</v>
      </c>
      <c r="Q158" s="149" t="str">
        <f t="shared" si="19"/>
        <v>ข้อมูลไม่ถูกต้อง</v>
      </c>
      <c r="R158" s="149" t="str">
        <f t="shared" si="20"/>
        <v>ข้อมูลไม่ถูกต้อง</v>
      </c>
      <c r="S158" s="149" t="str">
        <f>IF(ISNUMBER(R158),
IF(H$2=ตัวเลือก!A$30,"ยังไม่บันทึกข้อมูล",R158*0.27),"ข้อมูลไม่ถูกต้อง")</f>
        <v>ข้อมูลไม่ถูกต้อง</v>
      </c>
      <c r="T158" s="149" t="str">
        <f t="shared" si="21"/>
        <v>ข้อมูลไม่ถูกต้อง</v>
      </c>
      <c r="U158" s="149" t="str">
        <f>IF(ISNUMBER(R158),
IF(H$2=ตัวเลือก!A$30,"ยังไม่บันทึกข้อมูล",R158*0.47),"ข้อมูลไม่ถูกต้อง")</f>
        <v>ข้อมูลไม่ถูกต้อง</v>
      </c>
      <c r="V158" s="149" t="str">
        <f>IF(ISNUMBER(S158),
IF(H$2=ตัวเลือก!A$30,"ยังไม่บันทึกข้อมูล",S158*0.47),"ข้อมูลไม่ถูกต้อง")</f>
        <v>ข้อมูลไม่ถูกต้อง</v>
      </c>
      <c r="W158" s="149" t="str">
        <f t="shared" si="22"/>
        <v>ข้อมูลไม่ถูกต้อง</v>
      </c>
      <c r="X158" s="148" t="str">
        <f t="shared" si="23"/>
        <v>ข้อมูลไม่ถูกต้อง</v>
      </c>
      <c r="Y158" s="38"/>
      <c r="Z158" s="38"/>
      <c r="AA158" s="38"/>
    </row>
    <row r="159" spans="1:27" x14ac:dyDescent="0.45">
      <c r="A159" s="38">
        <v>154</v>
      </c>
      <c r="B159" s="38"/>
      <c r="C159" s="38"/>
      <c r="D159" s="38"/>
      <c r="E159" s="38"/>
      <c r="F159" s="35"/>
      <c r="G159" s="35"/>
      <c r="H159" s="150"/>
      <c r="I159" s="38"/>
      <c r="J159" s="273" t="str">
        <f t="shared" si="16"/>
        <v>รอข้อมูลคอลัมน์ H</v>
      </c>
      <c r="K159" s="150"/>
      <c r="L159" s="150"/>
      <c r="M159" s="150"/>
      <c r="N159" s="149" t="str" cm="1">
        <f t="array" ref="N159">IF(AND(K159:M159=""),"ยังไม่บันทึกข้อมูล",
IF(M159&lt;&gt;"",
IF(M159&gt;=1.3,M159,"เป็นไม้พุ่ม"),
IF(K159+L159&gt;=1.3,K159+L159,"เป็นไม้พุ่ม")))</f>
        <v>ยังไม่บันทึกข้อมูล</v>
      </c>
      <c r="O159" s="149" t="str">
        <f t="shared" si="17"/>
        <v>ข้อมูลไม่ถูกต้อง</v>
      </c>
      <c r="P159" s="149" t="str">
        <f t="shared" si="18"/>
        <v>ข้อมูลไม่ถูกต้อง</v>
      </c>
      <c r="Q159" s="149" t="str">
        <f t="shared" si="19"/>
        <v>ข้อมูลไม่ถูกต้อง</v>
      </c>
      <c r="R159" s="149" t="str">
        <f t="shared" si="20"/>
        <v>ข้อมูลไม่ถูกต้อง</v>
      </c>
      <c r="S159" s="149" t="str">
        <f>IF(ISNUMBER(R159),
IF(H$2=ตัวเลือก!A$30,"ยังไม่บันทึกข้อมูล",R159*0.27),"ข้อมูลไม่ถูกต้อง")</f>
        <v>ข้อมูลไม่ถูกต้อง</v>
      </c>
      <c r="T159" s="149" t="str">
        <f t="shared" si="21"/>
        <v>ข้อมูลไม่ถูกต้อง</v>
      </c>
      <c r="U159" s="149" t="str">
        <f>IF(ISNUMBER(R159),
IF(H$2=ตัวเลือก!A$30,"ยังไม่บันทึกข้อมูล",R159*0.47),"ข้อมูลไม่ถูกต้อง")</f>
        <v>ข้อมูลไม่ถูกต้อง</v>
      </c>
      <c r="V159" s="149" t="str">
        <f>IF(ISNUMBER(S159),
IF(H$2=ตัวเลือก!A$30,"ยังไม่บันทึกข้อมูล",S159*0.47),"ข้อมูลไม่ถูกต้อง")</f>
        <v>ข้อมูลไม่ถูกต้อง</v>
      </c>
      <c r="W159" s="149" t="str">
        <f t="shared" si="22"/>
        <v>ข้อมูลไม่ถูกต้อง</v>
      </c>
      <c r="X159" s="148" t="str">
        <f t="shared" si="23"/>
        <v>ข้อมูลไม่ถูกต้อง</v>
      </c>
      <c r="Y159" s="38"/>
      <c r="Z159" s="38"/>
      <c r="AA159" s="38"/>
    </row>
    <row r="160" spans="1:27" x14ac:dyDescent="0.45">
      <c r="A160" s="38">
        <v>155</v>
      </c>
      <c r="B160" s="38"/>
      <c r="C160" s="38"/>
      <c r="D160" s="38"/>
      <c r="E160" s="38"/>
      <c r="F160" s="35"/>
      <c r="G160" s="35"/>
      <c r="H160" s="150"/>
      <c r="I160" s="38"/>
      <c r="J160" s="273" t="str">
        <f t="shared" si="16"/>
        <v>รอข้อมูลคอลัมน์ H</v>
      </c>
      <c r="K160" s="150"/>
      <c r="L160" s="150"/>
      <c r="M160" s="150"/>
      <c r="N160" s="149" t="str" cm="1">
        <f t="array" ref="N160">IF(AND(K160:M160=""),"ยังไม่บันทึกข้อมูล",
IF(M160&lt;&gt;"",
IF(M160&gt;=1.3,M160,"เป็นไม้พุ่ม"),
IF(K160+L160&gt;=1.3,K160+L160,"เป็นไม้พุ่ม")))</f>
        <v>ยังไม่บันทึกข้อมูล</v>
      </c>
      <c r="O160" s="149" t="str">
        <f t="shared" si="17"/>
        <v>ข้อมูลไม่ถูกต้อง</v>
      </c>
      <c r="P160" s="149" t="str">
        <f t="shared" si="18"/>
        <v>ข้อมูลไม่ถูกต้อง</v>
      </c>
      <c r="Q160" s="149" t="str">
        <f t="shared" si="19"/>
        <v>ข้อมูลไม่ถูกต้อง</v>
      </c>
      <c r="R160" s="149" t="str">
        <f t="shared" si="20"/>
        <v>ข้อมูลไม่ถูกต้อง</v>
      </c>
      <c r="S160" s="149" t="str">
        <f>IF(ISNUMBER(R160),
IF(H$2=ตัวเลือก!A$30,"ยังไม่บันทึกข้อมูล",R160*0.27),"ข้อมูลไม่ถูกต้อง")</f>
        <v>ข้อมูลไม่ถูกต้อง</v>
      </c>
      <c r="T160" s="149" t="str">
        <f t="shared" si="21"/>
        <v>ข้อมูลไม่ถูกต้อง</v>
      </c>
      <c r="U160" s="149" t="str">
        <f>IF(ISNUMBER(R160),
IF(H$2=ตัวเลือก!A$30,"ยังไม่บันทึกข้อมูล",R160*0.47),"ข้อมูลไม่ถูกต้อง")</f>
        <v>ข้อมูลไม่ถูกต้อง</v>
      </c>
      <c r="V160" s="149" t="str">
        <f>IF(ISNUMBER(S160),
IF(H$2=ตัวเลือก!A$30,"ยังไม่บันทึกข้อมูล",S160*0.47),"ข้อมูลไม่ถูกต้อง")</f>
        <v>ข้อมูลไม่ถูกต้อง</v>
      </c>
      <c r="W160" s="149" t="str">
        <f t="shared" si="22"/>
        <v>ข้อมูลไม่ถูกต้อง</v>
      </c>
      <c r="X160" s="148" t="str">
        <f t="shared" si="23"/>
        <v>ข้อมูลไม่ถูกต้อง</v>
      </c>
      <c r="Y160" s="38"/>
      <c r="Z160" s="38"/>
      <c r="AA160" s="38"/>
    </row>
    <row r="161" spans="1:27" x14ac:dyDescent="0.45">
      <c r="A161" s="38">
        <v>156</v>
      </c>
      <c r="B161" s="38"/>
      <c r="C161" s="38"/>
      <c r="D161" s="38"/>
      <c r="E161" s="38"/>
      <c r="F161" s="35"/>
      <c r="G161" s="35"/>
      <c r="H161" s="150"/>
      <c r="I161" s="38"/>
      <c r="J161" s="273" t="str">
        <f t="shared" si="16"/>
        <v>รอข้อมูลคอลัมน์ H</v>
      </c>
      <c r="K161" s="150"/>
      <c r="L161" s="150"/>
      <c r="M161" s="150"/>
      <c r="N161" s="149" t="str" cm="1">
        <f t="array" ref="N161">IF(AND(K161:M161=""),"ยังไม่บันทึกข้อมูล",
IF(M161&lt;&gt;"",
IF(M161&gt;=1.3,M161,"เป็นไม้พุ่ม"),
IF(K161+L161&gt;=1.3,K161+L161,"เป็นไม้พุ่ม")))</f>
        <v>ยังไม่บันทึกข้อมูล</v>
      </c>
      <c r="O161" s="149" t="str">
        <f t="shared" si="17"/>
        <v>ข้อมูลไม่ถูกต้อง</v>
      </c>
      <c r="P161" s="149" t="str">
        <f t="shared" si="18"/>
        <v>ข้อมูลไม่ถูกต้อง</v>
      </c>
      <c r="Q161" s="149" t="str">
        <f t="shared" si="19"/>
        <v>ข้อมูลไม่ถูกต้อง</v>
      </c>
      <c r="R161" s="149" t="str">
        <f t="shared" si="20"/>
        <v>ข้อมูลไม่ถูกต้อง</v>
      </c>
      <c r="S161" s="149" t="str">
        <f>IF(ISNUMBER(R161),
IF(H$2=ตัวเลือก!A$30,"ยังไม่บันทึกข้อมูล",R161*0.27),"ข้อมูลไม่ถูกต้อง")</f>
        <v>ข้อมูลไม่ถูกต้อง</v>
      </c>
      <c r="T161" s="149" t="str">
        <f t="shared" si="21"/>
        <v>ข้อมูลไม่ถูกต้อง</v>
      </c>
      <c r="U161" s="149" t="str">
        <f>IF(ISNUMBER(R161),
IF(H$2=ตัวเลือก!A$30,"ยังไม่บันทึกข้อมูล",R161*0.47),"ข้อมูลไม่ถูกต้อง")</f>
        <v>ข้อมูลไม่ถูกต้อง</v>
      </c>
      <c r="V161" s="149" t="str">
        <f>IF(ISNUMBER(S161),
IF(H$2=ตัวเลือก!A$30,"ยังไม่บันทึกข้อมูล",S161*0.47),"ข้อมูลไม่ถูกต้อง")</f>
        <v>ข้อมูลไม่ถูกต้อง</v>
      </c>
      <c r="W161" s="149" t="str">
        <f t="shared" si="22"/>
        <v>ข้อมูลไม่ถูกต้อง</v>
      </c>
      <c r="X161" s="148" t="str">
        <f t="shared" si="23"/>
        <v>ข้อมูลไม่ถูกต้อง</v>
      </c>
      <c r="Y161" s="38"/>
      <c r="Z161" s="38"/>
      <c r="AA161" s="38"/>
    </row>
    <row r="162" spans="1:27" x14ac:dyDescent="0.45">
      <c r="A162" s="38">
        <v>157</v>
      </c>
      <c r="B162" s="38"/>
      <c r="C162" s="38"/>
      <c r="D162" s="38"/>
      <c r="E162" s="38"/>
      <c r="F162" s="35"/>
      <c r="G162" s="35"/>
      <c r="H162" s="150"/>
      <c r="I162" s="38"/>
      <c r="J162" s="273" t="str">
        <f t="shared" si="16"/>
        <v>รอข้อมูลคอลัมน์ H</v>
      </c>
      <c r="K162" s="150"/>
      <c r="L162" s="150"/>
      <c r="M162" s="150"/>
      <c r="N162" s="149" t="str" cm="1">
        <f t="array" ref="N162">IF(AND(K162:M162=""),"ยังไม่บันทึกข้อมูล",
IF(M162&lt;&gt;"",
IF(M162&gt;=1.3,M162,"เป็นไม้พุ่ม"),
IF(K162+L162&gt;=1.3,K162+L162,"เป็นไม้พุ่ม")))</f>
        <v>ยังไม่บันทึกข้อมูล</v>
      </c>
      <c r="O162" s="149" t="str">
        <f t="shared" si="17"/>
        <v>ข้อมูลไม่ถูกต้อง</v>
      </c>
      <c r="P162" s="149" t="str">
        <f t="shared" si="18"/>
        <v>ข้อมูลไม่ถูกต้อง</v>
      </c>
      <c r="Q162" s="149" t="str">
        <f t="shared" si="19"/>
        <v>ข้อมูลไม่ถูกต้อง</v>
      </c>
      <c r="R162" s="149" t="str">
        <f t="shared" si="20"/>
        <v>ข้อมูลไม่ถูกต้อง</v>
      </c>
      <c r="S162" s="149" t="str">
        <f>IF(ISNUMBER(R162),
IF(H$2=ตัวเลือก!A$30,"ยังไม่บันทึกข้อมูล",R162*0.27),"ข้อมูลไม่ถูกต้อง")</f>
        <v>ข้อมูลไม่ถูกต้อง</v>
      </c>
      <c r="T162" s="149" t="str">
        <f t="shared" si="21"/>
        <v>ข้อมูลไม่ถูกต้อง</v>
      </c>
      <c r="U162" s="149" t="str">
        <f>IF(ISNUMBER(R162),
IF(H$2=ตัวเลือก!A$30,"ยังไม่บันทึกข้อมูล",R162*0.47),"ข้อมูลไม่ถูกต้อง")</f>
        <v>ข้อมูลไม่ถูกต้อง</v>
      </c>
      <c r="V162" s="149" t="str">
        <f>IF(ISNUMBER(S162),
IF(H$2=ตัวเลือก!A$30,"ยังไม่บันทึกข้อมูล",S162*0.47),"ข้อมูลไม่ถูกต้อง")</f>
        <v>ข้อมูลไม่ถูกต้อง</v>
      </c>
      <c r="W162" s="149" t="str">
        <f t="shared" si="22"/>
        <v>ข้อมูลไม่ถูกต้อง</v>
      </c>
      <c r="X162" s="148" t="str">
        <f t="shared" si="23"/>
        <v>ข้อมูลไม่ถูกต้อง</v>
      </c>
      <c r="Y162" s="38"/>
      <c r="Z162" s="38"/>
      <c r="AA162" s="38"/>
    </row>
    <row r="163" spans="1:27" x14ac:dyDescent="0.45">
      <c r="A163" s="38">
        <v>158</v>
      </c>
      <c r="B163" s="38"/>
      <c r="C163" s="38"/>
      <c r="D163" s="38"/>
      <c r="E163" s="38"/>
      <c r="F163" s="35"/>
      <c r="G163" s="35"/>
      <c r="H163" s="150"/>
      <c r="I163" s="38"/>
      <c r="J163" s="273" t="str">
        <f t="shared" si="16"/>
        <v>รอข้อมูลคอลัมน์ H</v>
      </c>
      <c r="K163" s="150"/>
      <c r="L163" s="150"/>
      <c r="M163" s="150"/>
      <c r="N163" s="149" t="str" cm="1">
        <f t="array" ref="N163">IF(AND(K163:M163=""),"ยังไม่บันทึกข้อมูล",
IF(M163&lt;&gt;"",
IF(M163&gt;=1.3,M163,"เป็นไม้พุ่ม"),
IF(K163+L163&gt;=1.3,K163+L163,"เป็นไม้พุ่ม")))</f>
        <v>ยังไม่บันทึกข้อมูล</v>
      </c>
      <c r="O163" s="149" t="str">
        <f t="shared" si="17"/>
        <v>ข้อมูลไม่ถูกต้อง</v>
      </c>
      <c r="P163" s="149" t="str">
        <f t="shared" si="18"/>
        <v>ข้อมูลไม่ถูกต้อง</v>
      </c>
      <c r="Q163" s="149" t="str">
        <f t="shared" si="19"/>
        <v>ข้อมูลไม่ถูกต้อง</v>
      </c>
      <c r="R163" s="149" t="str">
        <f t="shared" si="20"/>
        <v>ข้อมูลไม่ถูกต้อง</v>
      </c>
      <c r="S163" s="149" t="str">
        <f>IF(ISNUMBER(R163),
IF(H$2=ตัวเลือก!A$30,"ยังไม่บันทึกข้อมูล",R163*0.27),"ข้อมูลไม่ถูกต้อง")</f>
        <v>ข้อมูลไม่ถูกต้อง</v>
      </c>
      <c r="T163" s="149" t="str">
        <f t="shared" si="21"/>
        <v>ข้อมูลไม่ถูกต้อง</v>
      </c>
      <c r="U163" s="149" t="str">
        <f>IF(ISNUMBER(R163),
IF(H$2=ตัวเลือก!A$30,"ยังไม่บันทึกข้อมูล",R163*0.47),"ข้อมูลไม่ถูกต้อง")</f>
        <v>ข้อมูลไม่ถูกต้อง</v>
      </c>
      <c r="V163" s="149" t="str">
        <f>IF(ISNUMBER(S163),
IF(H$2=ตัวเลือก!A$30,"ยังไม่บันทึกข้อมูล",S163*0.47),"ข้อมูลไม่ถูกต้อง")</f>
        <v>ข้อมูลไม่ถูกต้อง</v>
      </c>
      <c r="W163" s="149" t="str">
        <f t="shared" si="22"/>
        <v>ข้อมูลไม่ถูกต้อง</v>
      </c>
      <c r="X163" s="148" t="str">
        <f t="shared" si="23"/>
        <v>ข้อมูลไม่ถูกต้อง</v>
      </c>
      <c r="Y163" s="38"/>
      <c r="Z163" s="38"/>
      <c r="AA163" s="38"/>
    </row>
    <row r="164" spans="1:27" x14ac:dyDescent="0.45">
      <c r="A164" s="38">
        <v>159</v>
      </c>
      <c r="B164" s="38"/>
      <c r="C164" s="38"/>
      <c r="D164" s="38"/>
      <c r="E164" s="38"/>
      <c r="F164" s="35"/>
      <c r="G164" s="35"/>
      <c r="H164" s="150"/>
      <c r="I164" s="38"/>
      <c r="J164" s="273" t="str">
        <f t="shared" si="16"/>
        <v>รอข้อมูลคอลัมน์ H</v>
      </c>
      <c r="K164" s="150"/>
      <c r="L164" s="150"/>
      <c r="M164" s="150"/>
      <c r="N164" s="149" t="str" cm="1">
        <f t="array" ref="N164">IF(AND(K164:M164=""),"ยังไม่บันทึกข้อมูล",
IF(M164&lt;&gt;"",
IF(M164&gt;=1.3,M164,"เป็นไม้พุ่ม"),
IF(K164+L164&gt;=1.3,K164+L164,"เป็นไม้พุ่ม")))</f>
        <v>ยังไม่บันทึกข้อมูล</v>
      </c>
      <c r="O164" s="149" t="str">
        <f t="shared" si="17"/>
        <v>ข้อมูลไม่ถูกต้อง</v>
      </c>
      <c r="P164" s="149" t="str">
        <f t="shared" si="18"/>
        <v>ข้อมูลไม่ถูกต้อง</v>
      </c>
      <c r="Q164" s="149" t="str">
        <f t="shared" si="19"/>
        <v>ข้อมูลไม่ถูกต้อง</v>
      </c>
      <c r="R164" s="149" t="str">
        <f t="shared" si="20"/>
        <v>ข้อมูลไม่ถูกต้อง</v>
      </c>
      <c r="S164" s="149" t="str">
        <f>IF(ISNUMBER(R164),
IF(H$2=ตัวเลือก!A$30,"ยังไม่บันทึกข้อมูล",R164*0.27),"ข้อมูลไม่ถูกต้อง")</f>
        <v>ข้อมูลไม่ถูกต้อง</v>
      </c>
      <c r="T164" s="149" t="str">
        <f t="shared" si="21"/>
        <v>ข้อมูลไม่ถูกต้อง</v>
      </c>
      <c r="U164" s="149" t="str">
        <f>IF(ISNUMBER(R164),
IF(H$2=ตัวเลือก!A$30,"ยังไม่บันทึกข้อมูล",R164*0.47),"ข้อมูลไม่ถูกต้อง")</f>
        <v>ข้อมูลไม่ถูกต้อง</v>
      </c>
      <c r="V164" s="149" t="str">
        <f>IF(ISNUMBER(S164),
IF(H$2=ตัวเลือก!A$30,"ยังไม่บันทึกข้อมูล",S164*0.47),"ข้อมูลไม่ถูกต้อง")</f>
        <v>ข้อมูลไม่ถูกต้อง</v>
      </c>
      <c r="W164" s="149" t="str">
        <f t="shared" si="22"/>
        <v>ข้อมูลไม่ถูกต้อง</v>
      </c>
      <c r="X164" s="148" t="str">
        <f t="shared" si="23"/>
        <v>ข้อมูลไม่ถูกต้อง</v>
      </c>
      <c r="Y164" s="38"/>
      <c r="Z164" s="38"/>
      <c r="AA164" s="38"/>
    </row>
    <row r="165" spans="1:27" x14ac:dyDescent="0.45">
      <c r="A165" s="38">
        <v>160</v>
      </c>
      <c r="B165" s="38"/>
      <c r="C165" s="38"/>
      <c r="D165" s="38"/>
      <c r="E165" s="38"/>
      <c r="F165" s="35"/>
      <c r="G165" s="35"/>
      <c r="H165" s="150"/>
      <c r="I165" s="38"/>
      <c r="J165" s="273" t="str">
        <f t="shared" si="16"/>
        <v>รอข้อมูลคอลัมน์ H</v>
      </c>
      <c r="K165" s="150"/>
      <c r="L165" s="150"/>
      <c r="M165" s="150"/>
      <c r="N165" s="149" t="str" cm="1">
        <f t="array" ref="N165">IF(AND(K165:M165=""),"ยังไม่บันทึกข้อมูล",
IF(M165&lt;&gt;"",
IF(M165&gt;=1.3,M165,"เป็นไม้พุ่ม"),
IF(K165+L165&gt;=1.3,K165+L165,"เป็นไม้พุ่ม")))</f>
        <v>ยังไม่บันทึกข้อมูล</v>
      </c>
      <c r="O165" s="149" t="str">
        <f t="shared" si="17"/>
        <v>ข้อมูลไม่ถูกต้อง</v>
      </c>
      <c r="P165" s="149" t="str">
        <f t="shared" si="18"/>
        <v>ข้อมูลไม่ถูกต้อง</v>
      </c>
      <c r="Q165" s="149" t="str">
        <f t="shared" si="19"/>
        <v>ข้อมูลไม่ถูกต้อง</v>
      </c>
      <c r="R165" s="149" t="str">
        <f t="shared" si="20"/>
        <v>ข้อมูลไม่ถูกต้อง</v>
      </c>
      <c r="S165" s="149" t="str">
        <f>IF(ISNUMBER(R165),
IF(H$2=ตัวเลือก!A$30,"ยังไม่บันทึกข้อมูล",R165*0.27),"ข้อมูลไม่ถูกต้อง")</f>
        <v>ข้อมูลไม่ถูกต้อง</v>
      </c>
      <c r="T165" s="149" t="str">
        <f t="shared" si="21"/>
        <v>ข้อมูลไม่ถูกต้อง</v>
      </c>
      <c r="U165" s="149" t="str">
        <f>IF(ISNUMBER(R165),
IF(H$2=ตัวเลือก!A$30,"ยังไม่บันทึกข้อมูล",R165*0.47),"ข้อมูลไม่ถูกต้อง")</f>
        <v>ข้อมูลไม่ถูกต้อง</v>
      </c>
      <c r="V165" s="149" t="str">
        <f>IF(ISNUMBER(S165),
IF(H$2=ตัวเลือก!A$30,"ยังไม่บันทึกข้อมูล",S165*0.47),"ข้อมูลไม่ถูกต้อง")</f>
        <v>ข้อมูลไม่ถูกต้อง</v>
      </c>
      <c r="W165" s="149" t="str">
        <f t="shared" si="22"/>
        <v>ข้อมูลไม่ถูกต้อง</v>
      </c>
      <c r="X165" s="148" t="str">
        <f t="shared" si="23"/>
        <v>ข้อมูลไม่ถูกต้อง</v>
      </c>
      <c r="Y165" s="38"/>
      <c r="Z165" s="38"/>
      <c r="AA165" s="38"/>
    </row>
    <row r="166" spans="1:27" x14ac:dyDescent="0.45">
      <c r="A166" s="38">
        <v>161</v>
      </c>
      <c r="B166" s="38"/>
      <c r="C166" s="38"/>
      <c r="D166" s="38"/>
      <c r="E166" s="38"/>
      <c r="F166" s="35"/>
      <c r="G166" s="35"/>
      <c r="H166" s="150"/>
      <c r="I166" s="38"/>
      <c r="J166" s="273" t="str">
        <f t="shared" si="16"/>
        <v>รอข้อมูลคอลัมน์ H</v>
      </c>
      <c r="K166" s="150"/>
      <c r="L166" s="150"/>
      <c r="M166" s="150"/>
      <c r="N166" s="149" t="str" cm="1">
        <f t="array" ref="N166">IF(AND(K166:M166=""),"ยังไม่บันทึกข้อมูล",
IF(M166&lt;&gt;"",
IF(M166&gt;=1.3,M166,"เป็นไม้พุ่ม"),
IF(K166+L166&gt;=1.3,K166+L166,"เป็นไม้พุ่ม")))</f>
        <v>ยังไม่บันทึกข้อมูล</v>
      </c>
      <c r="O166" s="149" t="str">
        <f t="shared" si="17"/>
        <v>ข้อมูลไม่ถูกต้อง</v>
      </c>
      <c r="P166" s="149" t="str">
        <f t="shared" si="18"/>
        <v>ข้อมูลไม่ถูกต้อง</v>
      </c>
      <c r="Q166" s="149" t="str">
        <f t="shared" si="19"/>
        <v>ข้อมูลไม่ถูกต้อง</v>
      </c>
      <c r="R166" s="149" t="str">
        <f t="shared" si="20"/>
        <v>ข้อมูลไม่ถูกต้อง</v>
      </c>
      <c r="S166" s="149" t="str">
        <f>IF(ISNUMBER(R166),
IF(H$2=ตัวเลือก!A$30,"ยังไม่บันทึกข้อมูล",R166*0.27),"ข้อมูลไม่ถูกต้อง")</f>
        <v>ข้อมูลไม่ถูกต้อง</v>
      </c>
      <c r="T166" s="149" t="str">
        <f t="shared" si="21"/>
        <v>ข้อมูลไม่ถูกต้อง</v>
      </c>
      <c r="U166" s="149" t="str">
        <f>IF(ISNUMBER(R166),
IF(H$2=ตัวเลือก!A$30,"ยังไม่บันทึกข้อมูล",R166*0.47),"ข้อมูลไม่ถูกต้อง")</f>
        <v>ข้อมูลไม่ถูกต้อง</v>
      </c>
      <c r="V166" s="149" t="str">
        <f>IF(ISNUMBER(S166),
IF(H$2=ตัวเลือก!A$30,"ยังไม่บันทึกข้อมูล",S166*0.47),"ข้อมูลไม่ถูกต้อง")</f>
        <v>ข้อมูลไม่ถูกต้อง</v>
      </c>
      <c r="W166" s="149" t="str">
        <f t="shared" si="22"/>
        <v>ข้อมูลไม่ถูกต้อง</v>
      </c>
      <c r="X166" s="148" t="str">
        <f t="shared" si="23"/>
        <v>ข้อมูลไม่ถูกต้อง</v>
      </c>
      <c r="Y166" s="38"/>
      <c r="Z166" s="38"/>
      <c r="AA166" s="38"/>
    </row>
    <row r="167" spans="1:27" x14ac:dyDescent="0.45">
      <c r="A167" s="38">
        <v>162</v>
      </c>
      <c r="B167" s="38"/>
      <c r="C167" s="38"/>
      <c r="D167" s="38"/>
      <c r="E167" s="38"/>
      <c r="F167" s="35"/>
      <c r="G167" s="35"/>
      <c r="H167" s="150"/>
      <c r="I167" s="38"/>
      <c r="J167" s="273" t="str">
        <f t="shared" si="16"/>
        <v>รอข้อมูลคอลัมน์ H</v>
      </c>
      <c r="K167" s="150"/>
      <c r="L167" s="150"/>
      <c r="M167" s="150"/>
      <c r="N167" s="149" t="str" cm="1">
        <f t="array" ref="N167">IF(AND(K167:M167=""),"ยังไม่บันทึกข้อมูล",
IF(M167&lt;&gt;"",
IF(M167&gt;=1.3,M167,"เป็นไม้พุ่ม"),
IF(K167+L167&gt;=1.3,K167+L167,"เป็นไม้พุ่ม")))</f>
        <v>ยังไม่บันทึกข้อมูล</v>
      </c>
      <c r="O167" s="149" t="str">
        <f t="shared" si="17"/>
        <v>ข้อมูลไม่ถูกต้อง</v>
      </c>
      <c r="P167" s="149" t="str">
        <f t="shared" si="18"/>
        <v>ข้อมูลไม่ถูกต้อง</v>
      </c>
      <c r="Q167" s="149" t="str">
        <f t="shared" si="19"/>
        <v>ข้อมูลไม่ถูกต้อง</v>
      </c>
      <c r="R167" s="149" t="str">
        <f t="shared" si="20"/>
        <v>ข้อมูลไม่ถูกต้อง</v>
      </c>
      <c r="S167" s="149" t="str">
        <f>IF(ISNUMBER(R167),
IF(H$2=ตัวเลือก!A$30,"ยังไม่บันทึกข้อมูล",R167*0.27),"ข้อมูลไม่ถูกต้อง")</f>
        <v>ข้อมูลไม่ถูกต้อง</v>
      </c>
      <c r="T167" s="149" t="str">
        <f t="shared" si="21"/>
        <v>ข้อมูลไม่ถูกต้อง</v>
      </c>
      <c r="U167" s="149" t="str">
        <f>IF(ISNUMBER(R167),
IF(H$2=ตัวเลือก!A$30,"ยังไม่บันทึกข้อมูล",R167*0.47),"ข้อมูลไม่ถูกต้อง")</f>
        <v>ข้อมูลไม่ถูกต้อง</v>
      </c>
      <c r="V167" s="149" t="str">
        <f>IF(ISNUMBER(S167),
IF(H$2=ตัวเลือก!A$30,"ยังไม่บันทึกข้อมูล",S167*0.47),"ข้อมูลไม่ถูกต้อง")</f>
        <v>ข้อมูลไม่ถูกต้อง</v>
      </c>
      <c r="W167" s="149" t="str">
        <f t="shared" si="22"/>
        <v>ข้อมูลไม่ถูกต้อง</v>
      </c>
      <c r="X167" s="148" t="str">
        <f t="shared" si="23"/>
        <v>ข้อมูลไม่ถูกต้อง</v>
      </c>
      <c r="Y167" s="38"/>
      <c r="Z167" s="38"/>
      <c r="AA167" s="38"/>
    </row>
    <row r="168" spans="1:27" x14ac:dyDescent="0.45">
      <c r="A168" s="38">
        <v>163</v>
      </c>
      <c r="B168" s="38"/>
      <c r="C168" s="38"/>
      <c r="D168" s="38"/>
      <c r="E168" s="38"/>
      <c r="F168" s="35"/>
      <c r="G168" s="35"/>
      <c r="H168" s="150"/>
      <c r="I168" s="38"/>
      <c r="J168" s="273" t="str">
        <f t="shared" si="16"/>
        <v>รอข้อมูลคอลัมน์ H</v>
      </c>
      <c r="K168" s="150"/>
      <c r="L168" s="150"/>
      <c r="M168" s="150"/>
      <c r="N168" s="149" t="str" cm="1">
        <f t="array" ref="N168">IF(AND(K168:M168=""),"ยังไม่บันทึกข้อมูล",
IF(M168&lt;&gt;"",
IF(M168&gt;=1.3,M168,"เป็นไม้พุ่ม"),
IF(K168+L168&gt;=1.3,K168+L168,"เป็นไม้พุ่ม")))</f>
        <v>ยังไม่บันทึกข้อมูล</v>
      </c>
      <c r="O168" s="149" t="str">
        <f t="shared" si="17"/>
        <v>ข้อมูลไม่ถูกต้อง</v>
      </c>
      <c r="P168" s="149" t="str">
        <f t="shared" si="18"/>
        <v>ข้อมูลไม่ถูกต้อง</v>
      </c>
      <c r="Q168" s="149" t="str">
        <f t="shared" si="19"/>
        <v>ข้อมูลไม่ถูกต้อง</v>
      </c>
      <c r="R168" s="149" t="str">
        <f t="shared" si="20"/>
        <v>ข้อมูลไม่ถูกต้อง</v>
      </c>
      <c r="S168" s="149" t="str">
        <f>IF(ISNUMBER(R168),
IF(H$2=ตัวเลือก!A$30,"ยังไม่บันทึกข้อมูล",R168*0.27),"ข้อมูลไม่ถูกต้อง")</f>
        <v>ข้อมูลไม่ถูกต้อง</v>
      </c>
      <c r="T168" s="149" t="str">
        <f t="shared" si="21"/>
        <v>ข้อมูลไม่ถูกต้อง</v>
      </c>
      <c r="U168" s="149" t="str">
        <f>IF(ISNUMBER(R168),
IF(H$2=ตัวเลือก!A$30,"ยังไม่บันทึกข้อมูล",R168*0.47),"ข้อมูลไม่ถูกต้อง")</f>
        <v>ข้อมูลไม่ถูกต้อง</v>
      </c>
      <c r="V168" s="149" t="str">
        <f>IF(ISNUMBER(S168),
IF(H$2=ตัวเลือก!A$30,"ยังไม่บันทึกข้อมูล",S168*0.47),"ข้อมูลไม่ถูกต้อง")</f>
        <v>ข้อมูลไม่ถูกต้อง</v>
      </c>
      <c r="W168" s="149" t="str">
        <f t="shared" si="22"/>
        <v>ข้อมูลไม่ถูกต้อง</v>
      </c>
      <c r="X168" s="148" t="str">
        <f t="shared" si="23"/>
        <v>ข้อมูลไม่ถูกต้อง</v>
      </c>
      <c r="Y168" s="38"/>
      <c r="Z168" s="38"/>
      <c r="AA168" s="38"/>
    </row>
    <row r="169" spans="1:27" x14ac:dyDescent="0.45">
      <c r="A169" s="38">
        <v>164</v>
      </c>
      <c r="B169" s="38"/>
      <c r="C169" s="38"/>
      <c r="D169" s="38"/>
      <c r="E169" s="38"/>
      <c r="F169" s="35"/>
      <c r="G169" s="35"/>
      <c r="H169" s="150"/>
      <c r="I169" s="38"/>
      <c r="J169" s="273" t="str">
        <f t="shared" si="16"/>
        <v>รอข้อมูลคอลัมน์ H</v>
      </c>
      <c r="K169" s="150"/>
      <c r="L169" s="150"/>
      <c r="M169" s="150"/>
      <c r="N169" s="149" t="str" cm="1">
        <f t="array" ref="N169">IF(AND(K169:M169=""),"ยังไม่บันทึกข้อมูล",
IF(M169&lt;&gt;"",
IF(M169&gt;=1.3,M169,"เป็นไม้พุ่ม"),
IF(K169+L169&gt;=1.3,K169+L169,"เป็นไม้พุ่ม")))</f>
        <v>ยังไม่บันทึกข้อมูล</v>
      </c>
      <c r="O169" s="149" t="str">
        <f t="shared" si="17"/>
        <v>ข้อมูลไม่ถูกต้อง</v>
      </c>
      <c r="P169" s="149" t="str">
        <f t="shared" si="18"/>
        <v>ข้อมูลไม่ถูกต้อง</v>
      </c>
      <c r="Q169" s="149" t="str">
        <f t="shared" si="19"/>
        <v>ข้อมูลไม่ถูกต้อง</v>
      </c>
      <c r="R169" s="149" t="str">
        <f t="shared" si="20"/>
        <v>ข้อมูลไม่ถูกต้อง</v>
      </c>
      <c r="S169" s="149" t="str">
        <f>IF(ISNUMBER(R169),
IF(H$2=ตัวเลือก!A$30,"ยังไม่บันทึกข้อมูล",R169*0.27),"ข้อมูลไม่ถูกต้อง")</f>
        <v>ข้อมูลไม่ถูกต้อง</v>
      </c>
      <c r="T169" s="149" t="str">
        <f t="shared" si="21"/>
        <v>ข้อมูลไม่ถูกต้อง</v>
      </c>
      <c r="U169" s="149" t="str">
        <f>IF(ISNUMBER(R169),
IF(H$2=ตัวเลือก!A$30,"ยังไม่บันทึกข้อมูล",R169*0.47),"ข้อมูลไม่ถูกต้อง")</f>
        <v>ข้อมูลไม่ถูกต้อง</v>
      </c>
      <c r="V169" s="149" t="str">
        <f>IF(ISNUMBER(S169),
IF(H$2=ตัวเลือก!A$30,"ยังไม่บันทึกข้อมูล",S169*0.47),"ข้อมูลไม่ถูกต้อง")</f>
        <v>ข้อมูลไม่ถูกต้อง</v>
      </c>
      <c r="W169" s="149" t="str">
        <f t="shared" si="22"/>
        <v>ข้อมูลไม่ถูกต้อง</v>
      </c>
      <c r="X169" s="148" t="str">
        <f t="shared" si="23"/>
        <v>ข้อมูลไม่ถูกต้อง</v>
      </c>
      <c r="Y169" s="38"/>
      <c r="Z169" s="38"/>
      <c r="AA169" s="38"/>
    </row>
    <row r="170" spans="1:27" x14ac:dyDescent="0.45">
      <c r="A170" s="38">
        <v>165</v>
      </c>
      <c r="B170" s="38"/>
      <c r="C170" s="38"/>
      <c r="D170" s="38"/>
      <c r="E170" s="38"/>
      <c r="F170" s="35"/>
      <c r="G170" s="35"/>
      <c r="H170" s="150"/>
      <c r="I170" s="38"/>
      <c r="J170" s="273" t="str">
        <f t="shared" si="16"/>
        <v>รอข้อมูลคอลัมน์ H</v>
      </c>
      <c r="K170" s="150"/>
      <c r="L170" s="150"/>
      <c r="M170" s="150"/>
      <c r="N170" s="149" t="str" cm="1">
        <f t="array" ref="N170">IF(AND(K170:M170=""),"ยังไม่บันทึกข้อมูล",
IF(M170&lt;&gt;"",
IF(M170&gt;=1.3,M170,"เป็นไม้พุ่ม"),
IF(K170+L170&gt;=1.3,K170+L170,"เป็นไม้พุ่ม")))</f>
        <v>ยังไม่บันทึกข้อมูล</v>
      </c>
      <c r="O170" s="149" t="str">
        <f t="shared" si="17"/>
        <v>ข้อมูลไม่ถูกต้อง</v>
      </c>
      <c r="P170" s="149" t="str">
        <f t="shared" si="18"/>
        <v>ข้อมูลไม่ถูกต้อง</v>
      </c>
      <c r="Q170" s="149" t="str">
        <f t="shared" si="19"/>
        <v>ข้อมูลไม่ถูกต้อง</v>
      </c>
      <c r="R170" s="149" t="str">
        <f t="shared" si="20"/>
        <v>ข้อมูลไม่ถูกต้อง</v>
      </c>
      <c r="S170" s="149" t="str">
        <f>IF(ISNUMBER(R170),
IF(H$2=ตัวเลือก!A$30,"ยังไม่บันทึกข้อมูล",R170*0.27),"ข้อมูลไม่ถูกต้อง")</f>
        <v>ข้อมูลไม่ถูกต้อง</v>
      </c>
      <c r="T170" s="149" t="str">
        <f t="shared" si="21"/>
        <v>ข้อมูลไม่ถูกต้อง</v>
      </c>
      <c r="U170" s="149" t="str">
        <f>IF(ISNUMBER(R170),
IF(H$2=ตัวเลือก!A$30,"ยังไม่บันทึกข้อมูล",R170*0.47),"ข้อมูลไม่ถูกต้อง")</f>
        <v>ข้อมูลไม่ถูกต้อง</v>
      </c>
      <c r="V170" s="149" t="str">
        <f>IF(ISNUMBER(S170),
IF(H$2=ตัวเลือก!A$30,"ยังไม่บันทึกข้อมูล",S170*0.47),"ข้อมูลไม่ถูกต้อง")</f>
        <v>ข้อมูลไม่ถูกต้อง</v>
      </c>
      <c r="W170" s="149" t="str">
        <f t="shared" si="22"/>
        <v>ข้อมูลไม่ถูกต้อง</v>
      </c>
      <c r="X170" s="148" t="str">
        <f t="shared" si="23"/>
        <v>ข้อมูลไม่ถูกต้อง</v>
      </c>
      <c r="Y170" s="38"/>
      <c r="Z170" s="38"/>
      <c r="AA170" s="38"/>
    </row>
    <row r="171" spans="1:27" x14ac:dyDescent="0.45">
      <c r="A171" s="38">
        <v>166</v>
      </c>
      <c r="B171" s="38"/>
      <c r="C171" s="38"/>
      <c r="D171" s="38"/>
      <c r="E171" s="38"/>
      <c r="F171" s="35"/>
      <c r="G171" s="35"/>
      <c r="H171" s="150"/>
      <c r="I171" s="38"/>
      <c r="J171" s="273" t="str">
        <f t="shared" si="16"/>
        <v>รอข้อมูลคอลัมน์ H</v>
      </c>
      <c r="K171" s="150"/>
      <c r="L171" s="150"/>
      <c r="M171" s="150"/>
      <c r="N171" s="149" t="str" cm="1">
        <f t="array" ref="N171">IF(AND(K171:M171=""),"ยังไม่บันทึกข้อมูล",
IF(M171&lt;&gt;"",
IF(M171&gt;=1.3,M171,"เป็นไม้พุ่ม"),
IF(K171+L171&gt;=1.3,K171+L171,"เป็นไม้พุ่ม")))</f>
        <v>ยังไม่บันทึกข้อมูล</v>
      </c>
      <c r="O171" s="149" t="str">
        <f t="shared" si="17"/>
        <v>ข้อมูลไม่ถูกต้อง</v>
      </c>
      <c r="P171" s="149" t="str">
        <f t="shared" si="18"/>
        <v>ข้อมูลไม่ถูกต้อง</v>
      </c>
      <c r="Q171" s="149" t="str">
        <f t="shared" si="19"/>
        <v>ข้อมูลไม่ถูกต้อง</v>
      </c>
      <c r="R171" s="149" t="str">
        <f t="shared" si="20"/>
        <v>ข้อมูลไม่ถูกต้อง</v>
      </c>
      <c r="S171" s="149" t="str">
        <f>IF(ISNUMBER(R171),
IF(H$2=ตัวเลือก!A$30,"ยังไม่บันทึกข้อมูล",R171*0.27),"ข้อมูลไม่ถูกต้อง")</f>
        <v>ข้อมูลไม่ถูกต้อง</v>
      </c>
      <c r="T171" s="149" t="str">
        <f t="shared" si="21"/>
        <v>ข้อมูลไม่ถูกต้อง</v>
      </c>
      <c r="U171" s="149" t="str">
        <f>IF(ISNUMBER(R171),
IF(H$2=ตัวเลือก!A$30,"ยังไม่บันทึกข้อมูล",R171*0.47),"ข้อมูลไม่ถูกต้อง")</f>
        <v>ข้อมูลไม่ถูกต้อง</v>
      </c>
      <c r="V171" s="149" t="str">
        <f>IF(ISNUMBER(S171),
IF(H$2=ตัวเลือก!A$30,"ยังไม่บันทึกข้อมูล",S171*0.47),"ข้อมูลไม่ถูกต้อง")</f>
        <v>ข้อมูลไม่ถูกต้อง</v>
      </c>
      <c r="W171" s="149" t="str">
        <f t="shared" si="22"/>
        <v>ข้อมูลไม่ถูกต้อง</v>
      </c>
      <c r="X171" s="148" t="str">
        <f t="shared" si="23"/>
        <v>ข้อมูลไม่ถูกต้อง</v>
      </c>
      <c r="Y171" s="38"/>
      <c r="Z171" s="38"/>
      <c r="AA171" s="38"/>
    </row>
    <row r="172" spans="1:27" x14ac:dyDescent="0.45">
      <c r="A172" s="38">
        <v>167</v>
      </c>
      <c r="B172" s="38"/>
      <c r="C172" s="38"/>
      <c r="D172" s="38"/>
      <c r="E172" s="38"/>
      <c r="F172" s="35"/>
      <c r="G172" s="35"/>
      <c r="H172" s="150"/>
      <c r="I172" s="38"/>
      <c r="J172" s="273" t="str">
        <f t="shared" si="16"/>
        <v>รอข้อมูลคอลัมน์ H</v>
      </c>
      <c r="K172" s="150"/>
      <c r="L172" s="150"/>
      <c r="M172" s="150"/>
      <c r="N172" s="149" t="str" cm="1">
        <f t="array" ref="N172">IF(AND(K172:M172=""),"ยังไม่บันทึกข้อมูล",
IF(M172&lt;&gt;"",
IF(M172&gt;=1.3,M172,"เป็นไม้พุ่ม"),
IF(K172+L172&gt;=1.3,K172+L172,"เป็นไม้พุ่ม")))</f>
        <v>ยังไม่บันทึกข้อมูล</v>
      </c>
      <c r="O172" s="149" t="str">
        <f t="shared" si="17"/>
        <v>ข้อมูลไม่ถูกต้อง</v>
      </c>
      <c r="P172" s="149" t="str">
        <f t="shared" si="18"/>
        <v>ข้อมูลไม่ถูกต้อง</v>
      </c>
      <c r="Q172" s="149" t="str">
        <f t="shared" si="19"/>
        <v>ข้อมูลไม่ถูกต้อง</v>
      </c>
      <c r="R172" s="149" t="str">
        <f t="shared" si="20"/>
        <v>ข้อมูลไม่ถูกต้อง</v>
      </c>
      <c r="S172" s="149" t="str">
        <f>IF(ISNUMBER(R172),
IF(H$2=ตัวเลือก!A$30,"ยังไม่บันทึกข้อมูล",R172*0.27),"ข้อมูลไม่ถูกต้อง")</f>
        <v>ข้อมูลไม่ถูกต้อง</v>
      </c>
      <c r="T172" s="149" t="str">
        <f t="shared" si="21"/>
        <v>ข้อมูลไม่ถูกต้อง</v>
      </c>
      <c r="U172" s="149" t="str">
        <f>IF(ISNUMBER(R172),
IF(H$2=ตัวเลือก!A$30,"ยังไม่บันทึกข้อมูล",R172*0.47),"ข้อมูลไม่ถูกต้อง")</f>
        <v>ข้อมูลไม่ถูกต้อง</v>
      </c>
      <c r="V172" s="149" t="str">
        <f>IF(ISNUMBER(S172),
IF(H$2=ตัวเลือก!A$30,"ยังไม่บันทึกข้อมูล",S172*0.47),"ข้อมูลไม่ถูกต้อง")</f>
        <v>ข้อมูลไม่ถูกต้อง</v>
      </c>
      <c r="W172" s="149" t="str">
        <f t="shared" si="22"/>
        <v>ข้อมูลไม่ถูกต้อง</v>
      </c>
      <c r="X172" s="148" t="str">
        <f t="shared" si="23"/>
        <v>ข้อมูลไม่ถูกต้อง</v>
      </c>
      <c r="Y172" s="38"/>
      <c r="Z172" s="38"/>
      <c r="AA172" s="38"/>
    </row>
    <row r="173" spans="1:27" x14ac:dyDescent="0.45">
      <c r="A173" s="38">
        <v>168</v>
      </c>
      <c r="B173" s="38"/>
      <c r="C173" s="38"/>
      <c r="D173" s="38"/>
      <c r="E173" s="38"/>
      <c r="F173" s="35"/>
      <c r="G173" s="35"/>
      <c r="H173" s="150"/>
      <c r="I173" s="38"/>
      <c r="J173" s="273" t="str">
        <f t="shared" si="16"/>
        <v>รอข้อมูลคอลัมน์ H</v>
      </c>
      <c r="K173" s="150"/>
      <c r="L173" s="150"/>
      <c r="M173" s="150"/>
      <c r="N173" s="149" t="str" cm="1">
        <f t="array" ref="N173">IF(AND(K173:M173=""),"ยังไม่บันทึกข้อมูล",
IF(M173&lt;&gt;"",
IF(M173&gt;=1.3,M173,"เป็นไม้พุ่ม"),
IF(K173+L173&gt;=1.3,K173+L173,"เป็นไม้พุ่ม")))</f>
        <v>ยังไม่บันทึกข้อมูล</v>
      </c>
      <c r="O173" s="149" t="str">
        <f t="shared" si="17"/>
        <v>ข้อมูลไม่ถูกต้อง</v>
      </c>
      <c r="P173" s="149" t="str">
        <f t="shared" si="18"/>
        <v>ข้อมูลไม่ถูกต้อง</v>
      </c>
      <c r="Q173" s="149" t="str">
        <f t="shared" si="19"/>
        <v>ข้อมูลไม่ถูกต้อง</v>
      </c>
      <c r="R173" s="149" t="str">
        <f t="shared" si="20"/>
        <v>ข้อมูลไม่ถูกต้อง</v>
      </c>
      <c r="S173" s="149" t="str">
        <f>IF(ISNUMBER(R173),
IF(H$2=ตัวเลือก!A$30,"ยังไม่บันทึกข้อมูล",R173*0.27),"ข้อมูลไม่ถูกต้อง")</f>
        <v>ข้อมูลไม่ถูกต้อง</v>
      </c>
      <c r="T173" s="149" t="str">
        <f t="shared" si="21"/>
        <v>ข้อมูลไม่ถูกต้อง</v>
      </c>
      <c r="U173" s="149" t="str">
        <f>IF(ISNUMBER(R173),
IF(H$2=ตัวเลือก!A$30,"ยังไม่บันทึกข้อมูล",R173*0.47),"ข้อมูลไม่ถูกต้อง")</f>
        <v>ข้อมูลไม่ถูกต้อง</v>
      </c>
      <c r="V173" s="149" t="str">
        <f>IF(ISNUMBER(S173),
IF(H$2=ตัวเลือก!A$30,"ยังไม่บันทึกข้อมูล",S173*0.47),"ข้อมูลไม่ถูกต้อง")</f>
        <v>ข้อมูลไม่ถูกต้อง</v>
      </c>
      <c r="W173" s="149" t="str">
        <f t="shared" si="22"/>
        <v>ข้อมูลไม่ถูกต้อง</v>
      </c>
      <c r="X173" s="148" t="str">
        <f t="shared" si="23"/>
        <v>ข้อมูลไม่ถูกต้อง</v>
      </c>
      <c r="Y173" s="38"/>
      <c r="Z173" s="38"/>
      <c r="AA173" s="38"/>
    </row>
    <row r="174" spans="1:27" x14ac:dyDescent="0.45">
      <c r="A174" s="38">
        <v>169</v>
      </c>
      <c r="B174" s="38"/>
      <c r="C174" s="38"/>
      <c r="D174" s="38"/>
      <c r="E174" s="38"/>
      <c r="F174" s="35"/>
      <c r="G174" s="35"/>
      <c r="H174" s="150"/>
      <c r="I174" s="38"/>
      <c r="J174" s="273" t="str">
        <f t="shared" si="16"/>
        <v>รอข้อมูลคอลัมน์ H</v>
      </c>
      <c r="K174" s="150"/>
      <c r="L174" s="150"/>
      <c r="M174" s="150"/>
      <c r="N174" s="149" t="str" cm="1">
        <f t="array" ref="N174">IF(AND(K174:M174=""),"ยังไม่บันทึกข้อมูล",
IF(M174&lt;&gt;"",
IF(M174&gt;=1.3,M174,"เป็นไม้พุ่ม"),
IF(K174+L174&gt;=1.3,K174+L174,"เป็นไม้พุ่ม")))</f>
        <v>ยังไม่บันทึกข้อมูล</v>
      </c>
      <c r="O174" s="149" t="str">
        <f t="shared" si="17"/>
        <v>ข้อมูลไม่ถูกต้อง</v>
      </c>
      <c r="P174" s="149" t="str">
        <f t="shared" si="18"/>
        <v>ข้อมูลไม่ถูกต้อง</v>
      </c>
      <c r="Q174" s="149" t="str">
        <f t="shared" si="19"/>
        <v>ข้อมูลไม่ถูกต้อง</v>
      </c>
      <c r="R174" s="149" t="str">
        <f t="shared" si="20"/>
        <v>ข้อมูลไม่ถูกต้อง</v>
      </c>
      <c r="S174" s="149" t="str">
        <f>IF(ISNUMBER(R174),
IF(H$2=ตัวเลือก!A$30,"ยังไม่บันทึกข้อมูล",R174*0.27),"ข้อมูลไม่ถูกต้อง")</f>
        <v>ข้อมูลไม่ถูกต้อง</v>
      </c>
      <c r="T174" s="149" t="str">
        <f t="shared" si="21"/>
        <v>ข้อมูลไม่ถูกต้อง</v>
      </c>
      <c r="U174" s="149" t="str">
        <f>IF(ISNUMBER(R174),
IF(H$2=ตัวเลือก!A$30,"ยังไม่บันทึกข้อมูล",R174*0.47),"ข้อมูลไม่ถูกต้อง")</f>
        <v>ข้อมูลไม่ถูกต้อง</v>
      </c>
      <c r="V174" s="149" t="str">
        <f>IF(ISNUMBER(S174),
IF(H$2=ตัวเลือก!A$30,"ยังไม่บันทึกข้อมูล",S174*0.47),"ข้อมูลไม่ถูกต้อง")</f>
        <v>ข้อมูลไม่ถูกต้อง</v>
      </c>
      <c r="W174" s="149" t="str">
        <f t="shared" si="22"/>
        <v>ข้อมูลไม่ถูกต้อง</v>
      </c>
      <c r="X174" s="148" t="str">
        <f t="shared" si="23"/>
        <v>ข้อมูลไม่ถูกต้อง</v>
      </c>
      <c r="Y174" s="38"/>
      <c r="Z174" s="38"/>
      <c r="AA174" s="38"/>
    </row>
    <row r="175" spans="1:27" x14ac:dyDescent="0.45">
      <c r="A175" s="38">
        <v>170</v>
      </c>
      <c r="B175" s="38"/>
      <c r="C175" s="38"/>
      <c r="D175" s="38"/>
      <c r="E175" s="38"/>
      <c r="F175" s="35"/>
      <c r="G175" s="35"/>
      <c r="H175" s="150"/>
      <c r="I175" s="38"/>
      <c r="J175" s="273" t="str">
        <f t="shared" si="16"/>
        <v>รอข้อมูลคอลัมน์ H</v>
      </c>
      <c r="K175" s="150"/>
      <c r="L175" s="150"/>
      <c r="M175" s="150"/>
      <c r="N175" s="149" t="str" cm="1">
        <f t="array" ref="N175">IF(AND(K175:M175=""),"ยังไม่บันทึกข้อมูล",
IF(M175&lt;&gt;"",
IF(M175&gt;=1.3,M175,"เป็นไม้พุ่ม"),
IF(K175+L175&gt;=1.3,K175+L175,"เป็นไม้พุ่ม")))</f>
        <v>ยังไม่บันทึกข้อมูล</v>
      </c>
      <c r="O175" s="149" t="str">
        <f t="shared" si="17"/>
        <v>ข้อมูลไม่ถูกต้อง</v>
      </c>
      <c r="P175" s="149" t="str">
        <f t="shared" si="18"/>
        <v>ข้อมูลไม่ถูกต้อง</v>
      </c>
      <c r="Q175" s="149" t="str">
        <f t="shared" si="19"/>
        <v>ข้อมูลไม่ถูกต้อง</v>
      </c>
      <c r="R175" s="149" t="str">
        <f t="shared" si="20"/>
        <v>ข้อมูลไม่ถูกต้อง</v>
      </c>
      <c r="S175" s="149" t="str">
        <f>IF(ISNUMBER(R175),
IF(H$2=ตัวเลือก!A$30,"ยังไม่บันทึกข้อมูล",R175*0.27),"ข้อมูลไม่ถูกต้อง")</f>
        <v>ข้อมูลไม่ถูกต้อง</v>
      </c>
      <c r="T175" s="149" t="str">
        <f t="shared" si="21"/>
        <v>ข้อมูลไม่ถูกต้อง</v>
      </c>
      <c r="U175" s="149" t="str">
        <f>IF(ISNUMBER(R175),
IF(H$2=ตัวเลือก!A$30,"ยังไม่บันทึกข้อมูล",R175*0.47),"ข้อมูลไม่ถูกต้อง")</f>
        <v>ข้อมูลไม่ถูกต้อง</v>
      </c>
      <c r="V175" s="149" t="str">
        <f>IF(ISNUMBER(S175),
IF(H$2=ตัวเลือก!A$30,"ยังไม่บันทึกข้อมูล",S175*0.47),"ข้อมูลไม่ถูกต้อง")</f>
        <v>ข้อมูลไม่ถูกต้อง</v>
      </c>
      <c r="W175" s="149" t="str">
        <f t="shared" si="22"/>
        <v>ข้อมูลไม่ถูกต้อง</v>
      </c>
      <c r="X175" s="148" t="str">
        <f t="shared" si="23"/>
        <v>ข้อมูลไม่ถูกต้อง</v>
      </c>
      <c r="Y175" s="38"/>
      <c r="Z175" s="38"/>
      <c r="AA175" s="38"/>
    </row>
    <row r="176" spans="1:27" x14ac:dyDescent="0.45">
      <c r="A176" s="38">
        <v>171</v>
      </c>
      <c r="B176" s="38"/>
      <c r="C176" s="38"/>
      <c r="D176" s="38"/>
      <c r="E176" s="38"/>
      <c r="F176" s="35"/>
      <c r="G176" s="35"/>
      <c r="H176" s="150"/>
      <c r="I176" s="38"/>
      <c r="J176" s="273" t="str">
        <f t="shared" si="16"/>
        <v>รอข้อมูลคอลัมน์ H</v>
      </c>
      <c r="K176" s="150"/>
      <c r="L176" s="150"/>
      <c r="M176" s="150"/>
      <c r="N176" s="149" t="str" cm="1">
        <f t="array" ref="N176">IF(AND(K176:M176=""),"ยังไม่บันทึกข้อมูล",
IF(M176&lt;&gt;"",
IF(M176&gt;=1.3,M176,"เป็นไม้พุ่ม"),
IF(K176+L176&gt;=1.3,K176+L176,"เป็นไม้พุ่ม")))</f>
        <v>ยังไม่บันทึกข้อมูล</v>
      </c>
      <c r="O176" s="149" t="str">
        <f t="shared" si="17"/>
        <v>ข้อมูลไม่ถูกต้อง</v>
      </c>
      <c r="P176" s="149" t="str">
        <f t="shared" si="18"/>
        <v>ข้อมูลไม่ถูกต้อง</v>
      </c>
      <c r="Q176" s="149" t="str">
        <f t="shared" si="19"/>
        <v>ข้อมูลไม่ถูกต้อง</v>
      </c>
      <c r="R176" s="149" t="str">
        <f t="shared" si="20"/>
        <v>ข้อมูลไม่ถูกต้อง</v>
      </c>
      <c r="S176" s="149" t="str">
        <f>IF(ISNUMBER(R176),
IF(H$2=ตัวเลือก!A$30,"ยังไม่บันทึกข้อมูล",R176*0.27),"ข้อมูลไม่ถูกต้อง")</f>
        <v>ข้อมูลไม่ถูกต้อง</v>
      </c>
      <c r="T176" s="149" t="str">
        <f t="shared" si="21"/>
        <v>ข้อมูลไม่ถูกต้อง</v>
      </c>
      <c r="U176" s="149" t="str">
        <f>IF(ISNUMBER(R176),
IF(H$2=ตัวเลือก!A$30,"ยังไม่บันทึกข้อมูล",R176*0.47),"ข้อมูลไม่ถูกต้อง")</f>
        <v>ข้อมูลไม่ถูกต้อง</v>
      </c>
      <c r="V176" s="149" t="str">
        <f>IF(ISNUMBER(S176),
IF(H$2=ตัวเลือก!A$30,"ยังไม่บันทึกข้อมูล",S176*0.47),"ข้อมูลไม่ถูกต้อง")</f>
        <v>ข้อมูลไม่ถูกต้อง</v>
      </c>
      <c r="W176" s="149" t="str">
        <f t="shared" si="22"/>
        <v>ข้อมูลไม่ถูกต้อง</v>
      </c>
      <c r="X176" s="148" t="str">
        <f t="shared" si="23"/>
        <v>ข้อมูลไม่ถูกต้อง</v>
      </c>
      <c r="Y176" s="38"/>
      <c r="Z176" s="38"/>
      <c r="AA176" s="38"/>
    </row>
    <row r="177" spans="1:27" x14ac:dyDescent="0.45">
      <c r="A177" s="38">
        <v>172</v>
      </c>
      <c r="B177" s="38"/>
      <c r="C177" s="38"/>
      <c r="D177" s="38"/>
      <c r="E177" s="38"/>
      <c r="F177" s="35"/>
      <c r="G177" s="35"/>
      <c r="H177" s="150"/>
      <c r="I177" s="38"/>
      <c r="J177" s="273" t="str">
        <f t="shared" si="16"/>
        <v>รอข้อมูลคอลัมน์ H</v>
      </c>
      <c r="K177" s="150"/>
      <c r="L177" s="150"/>
      <c r="M177" s="150"/>
      <c r="N177" s="149" t="str" cm="1">
        <f t="array" ref="N177">IF(AND(K177:M177=""),"ยังไม่บันทึกข้อมูล",
IF(M177&lt;&gt;"",
IF(M177&gt;=1.3,M177,"เป็นไม้พุ่ม"),
IF(K177+L177&gt;=1.3,K177+L177,"เป็นไม้พุ่ม")))</f>
        <v>ยังไม่บันทึกข้อมูล</v>
      </c>
      <c r="O177" s="149" t="str">
        <f t="shared" si="17"/>
        <v>ข้อมูลไม่ถูกต้อง</v>
      </c>
      <c r="P177" s="149" t="str">
        <f t="shared" si="18"/>
        <v>ข้อมูลไม่ถูกต้อง</v>
      </c>
      <c r="Q177" s="149" t="str">
        <f t="shared" si="19"/>
        <v>ข้อมูลไม่ถูกต้อง</v>
      </c>
      <c r="R177" s="149" t="str">
        <f t="shared" si="20"/>
        <v>ข้อมูลไม่ถูกต้อง</v>
      </c>
      <c r="S177" s="149" t="str">
        <f>IF(ISNUMBER(R177),
IF(H$2=ตัวเลือก!A$30,"ยังไม่บันทึกข้อมูล",R177*0.27),"ข้อมูลไม่ถูกต้อง")</f>
        <v>ข้อมูลไม่ถูกต้อง</v>
      </c>
      <c r="T177" s="149" t="str">
        <f t="shared" si="21"/>
        <v>ข้อมูลไม่ถูกต้อง</v>
      </c>
      <c r="U177" s="149" t="str">
        <f>IF(ISNUMBER(R177),
IF(H$2=ตัวเลือก!A$30,"ยังไม่บันทึกข้อมูล",R177*0.47),"ข้อมูลไม่ถูกต้อง")</f>
        <v>ข้อมูลไม่ถูกต้อง</v>
      </c>
      <c r="V177" s="149" t="str">
        <f>IF(ISNUMBER(S177),
IF(H$2=ตัวเลือก!A$30,"ยังไม่บันทึกข้อมูล",S177*0.47),"ข้อมูลไม่ถูกต้อง")</f>
        <v>ข้อมูลไม่ถูกต้อง</v>
      </c>
      <c r="W177" s="149" t="str">
        <f t="shared" si="22"/>
        <v>ข้อมูลไม่ถูกต้อง</v>
      </c>
      <c r="X177" s="148" t="str">
        <f t="shared" si="23"/>
        <v>ข้อมูลไม่ถูกต้อง</v>
      </c>
      <c r="Y177" s="38"/>
      <c r="Z177" s="38"/>
      <c r="AA177" s="38"/>
    </row>
    <row r="178" spans="1:27" x14ac:dyDescent="0.45">
      <c r="A178" s="38">
        <v>173</v>
      </c>
      <c r="B178" s="38"/>
      <c r="C178" s="38"/>
      <c r="D178" s="38"/>
      <c r="E178" s="38"/>
      <c r="F178" s="35"/>
      <c r="G178" s="35"/>
      <c r="H178" s="150"/>
      <c r="I178" s="38"/>
      <c r="J178" s="273" t="str">
        <f t="shared" si="16"/>
        <v>รอข้อมูลคอลัมน์ H</v>
      </c>
      <c r="K178" s="150"/>
      <c r="L178" s="150"/>
      <c r="M178" s="150"/>
      <c r="N178" s="149" t="str" cm="1">
        <f t="array" ref="N178">IF(AND(K178:M178=""),"ยังไม่บันทึกข้อมูล",
IF(M178&lt;&gt;"",
IF(M178&gt;=1.3,M178,"เป็นไม้พุ่ม"),
IF(K178+L178&gt;=1.3,K178+L178,"เป็นไม้พุ่ม")))</f>
        <v>ยังไม่บันทึกข้อมูล</v>
      </c>
      <c r="O178" s="149" t="str">
        <f t="shared" si="17"/>
        <v>ข้อมูลไม่ถูกต้อง</v>
      </c>
      <c r="P178" s="149" t="str">
        <f t="shared" si="18"/>
        <v>ข้อมูลไม่ถูกต้อง</v>
      </c>
      <c r="Q178" s="149" t="str">
        <f t="shared" si="19"/>
        <v>ข้อมูลไม่ถูกต้อง</v>
      </c>
      <c r="R178" s="149" t="str">
        <f t="shared" si="20"/>
        <v>ข้อมูลไม่ถูกต้อง</v>
      </c>
      <c r="S178" s="149" t="str">
        <f>IF(ISNUMBER(R178),
IF(H$2=ตัวเลือก!A$30,"ยังไม่บันทึกข้อมูล",R178*0.27),"ข้อมูลไม่ถูกต้อง")</f>
        <v>ข้อมูลไม่ถูกต้อง</v>
      </c>
      <c r="T178" s="149" t="str">
        <f t="shared" si="21"/>
        <v>ข้อมูลไม่ถูกต้อง</v>
      </c>
      <c r="U178" s="149" t="str">
        <f>IF(ISNUMBER(R178),
IF(H$2=ตัวเลือก!A$30,"ยังไม่บันทึกข้อมูล",R178*0.47),"ข้อมูลไม่ถูกต้อง")</f>
        <v>ข้อมูลไม่ถูกต้อง</v>
      </c>
      <c r="V178" s="149" t="str">
        <f>IF(ISNUMBER(S178),
IF(H$2=ตัวเลือก!A$30,"ยังไม่บันทึกข้อมูล",S178*0.47),"ข้อมูลไม่ถูกต้อง")</f>
        <v>ข้อมูลไม่ถูกต้อง</v>
      </c>
      <c r="W178" s="149" t="str">
        <f t="shared" si="22"/>
        <v>ข้อมูลไม่ถูกต้อง</v>
      </c>
      <c r="X178" s="148" t="str">
        <f t="shared" si="23"/>
        <v>ข้อมูลไม่ถูกต้อง</v>
      </c>
      <c r="Y178" s="38"/>
      <c r="Z178" s="38"/>
      <c r="AA178" s="38"/>
    </row>
    <row r="179" spans="1:27" x14ac:dyDescent="0.45">
      <c r="A179" s="38">
        <v>174</v>
      </c>
      <c r="B179" s="38"/>
      <c r="C179" s="38"/>
      <c r="D179" s="38"/>
      <c r="E179" s="38"/>
      <c r="F179" s="35"/>
      <c r="G179" s="35"/>
      <c r="H179" s="150"/>
      <c r="I179" s="38"/>
      <c r="J179" s="273" t="str">
        <f t="shared" si="16"/>
        <v>รอข้อมูลคอลัมน์ H</v>
      </c>
      <c r="K179" s="150"/>
      <c r="L179" s="150"/>
      <c r="M179" s="150"/>
      <c r="N179" s="149" t="str" cm="1">
        <f t="array" ref="N179">IF(AND(K179:M179=""),"ยังไม่บันทึกข้อมูล",
IF(M179&lt;&gt;"",
IF(M179&gt;=1.3,M179,"เป็นไม้พุ่ม"),
IF(K179+L179&gt;=1.3,K179+L179,"เป็นไม้พุ่ม")))</f>
        <v>ยังไม่บันทึกข้อมูล</v>
      </c>
      <c r="O179" s="149" t="str">
        <f t="shared" si="17"/>
        <v>ข้อมูลไม่ถูกต้อง</v>
      </c>
      <c r="P179" s="149" t="str">
        <f t="shared" si="18"/>
        <v>ข้อมูลไม่ถูกต้อง</v>
      </c>
      <c r="Q179" s="149" t="str">
        <f t="shared" si="19"/>
        <v>ข้อมูลไม่ถูกต้อง</v>
      </c>
      <c r="R179" s="149" t="str">
        <f t="shared" si="20"/>
        <v>ข้อมูลไม่ถูกต้อง</v>
      </c>
      <c r="S179" s="149" t="str">
        <f>IF(ISNUMBER(R179),
IF(H$2=ตัวเลือก!A$30,"ยังไม่บันทึกข้อมูล",R179*0.27),"ข้อมูลไม่ถูกต้อง")</f>
        <v>ข้อมูลไม่ถูกต้อง</v>
      </c>
      <c r="T179" s="149" t="str">
        <f t="shared" si="21"/>
        <v>ข้อมูลไม่ถูกต้อง</v>
      </c>
      <c r="U179" s="149" t="str">
        <f>IF(ISNUMBER(R179),
IF(H$2=ตัวเลือก!A$30,"ยังไม่บันทึกข้อมูล",R179*0.47),"ข้อมูลไม่ถูกต้อง")</f>
        <v>ข้อมูลไม่ถูกต้อง</v>
      </c>
      <c r="V179" s="149" t="str">
        <f>IF(ISNUMBER(S179),
IF(H$2=ตัวเลือก!A$30,"ยังไม่บันทึกข้อมูล",S179*0.47),"ข้อมูลไม่ถูกต้อง")</f>
        <v>ข้อมูลไม่ถูกต้อง</v>
      </c>
      <c r="W179" s="149" t="str">
        <f t="shared" si="22"/>
        <v>ข้อมูลไม่ถูกต้อง</v>
      </c>
      <c r="X179" s="148" t="str">
        <f t="shared" si="23"/>
        <v>ข้อมูลไม่ถูกต้อง</v>
      </c>
      <c r="Y179" s="38"/>
      <c r="Z179" s="38"/>
      <c r="AA179" s="38"/>
    </row>
    <row r="180" spans="1:27" x14ac:dyDescent="0.45">
      <c r="A180" s="38">
        <v>175</v>
      </c>
      <c r="B180" s="38"/>
      <c r="C180" s="38"/>
      <c r="D180" s="38"/>
      <c r="E180" s="38"/>
      <c r="F180" s="35"/>
      <c r="G180" s="35"/>
      <c r="H180" s="150"/>
      <c r="I180" s="38"/>
      <c r="J180" s="273" t="str">
        <f t="shared" si="16"/>
        <v>รอข้อมูลคอลัมน์ H</v>
      </c>
      <c r="K180" s="150"/>
      <c r="L180" s="150"/>
      <c r="M180" s="150"/>
      <c r="N180" s="149" t="str" cm="1">
        <f t="array" ref="N180">IF(AND(K180:M180=""),"ยังไม่บันทึกข้อมูล",
IF(M180&lt;&gt;"",
IF(M180&gt;=1.3,M180,"เป็นไม้พุ่ม"),
IF(K180+L180&gt;=1.3,K180+L180,"เป็นไม้พุ่ม")))</f>
        <v>ยังไม่บันทึกข้อมูล</v>
      </c>
      <c r="O180" s="149" t="str">
        <f t="shared" si="17"/>
        <v>ข้อมูลไม่ถูกต้อง</v>
      </c>
      <c r="P180" s="149" t="str">
        <f t="shared" si="18"/>
        <v>ข้อมูลไม่ถูกต้อง</v>
      </c>
      <c r="Q180" s="149" t="str">
        <f t="shared" si="19"/>
        <v>ข้อมูลไม่ถูกต้อง</v>
      </c>
      <c r="R180" s="149" t="str">
        <f t="shared" si="20"/>
        <v>ข้อมูลไม่ถูกต้อง</v>
      </c>
      <c r="S180" s="149" t="str">
        <f>IF(ISNUMBER(R180),
IF(H$2=ตัวเลือก!A$30,"ยังไม่บันทึกข้อมูล",R180*0.27),"ข้อมูลไม่ถูกต้อง")</f>
        <v>ข้อมูลไม่ถูกต้อง</v>
      </c>
      <c r="T180" s="149" t="str">
        <f t="shared" si="21"/>
        <v>ข้อมูลไม่ถูกต้อง</v>
      </c>
      <c r="U180" s="149" t="str">
        <f>IF(ISNUMBER(R180),
IF(H$2=ตัวเลือก!A$30,"ยังไม่บันทึกข้อมูล",R180*0.47),"ข้อมูลไม่ถูกต้อง")</f>
        <v>ข้อมูลไม่ถูกต้อง</v>
      </c>
      <c r="V180" s="149" t="str">
        <f>IF(ISNUMBER(S180),
IF(H$2=ตัวเลือก!A$30,"ยังไม่บันทึกข้อมูล",S180*0.47),"ข้อมูลไม่ถูกต้อง")</f>
        <v>ข้อมูลไม่ถูกต้อง</v>
      </c>
      <c r="W180" s="149" t="str">
        <f t="shared" si="22"/>
        <v>ข้อมูลไม่ถูกต้อง</v>
      </c>
      <c r="X180" s="148" t="str">
        <f t="shared" si="23"/>
        <v>ข้อมูลไม่ถูกต้อง</v>
      </c>
      <c r="Y180" s="38"/>
      <c r="Z180" s="38"/>
      <c r="AA180" s="38"/>
    </row>
    <row r="181" spans="1:27" x14ac:dyDescent="0.45">
      <c r="A181" s="38">
        <v>176</v>
      </c>
      <c r="B181" s="38"/>
      <c r="C181" s="38"/>
      <c r="D181" s="38"/>
      <c r="E181" s="38"/>
      <c r="F181" s="35"/>
      <c r="G181" s="35"/>
      <c r="H181" s="150"/>
      <c r="I181" s="38"/>
      <c r="J181" s="273" t="str">
        <f t="shared" si="16"/>
        <v>รอข้อมูลคอลัมน์ H</v>
      </c>
      <c r="K181" s="150"/>
      <c r="L181" s="150"/>
      <c r="M181" s="150"/>
      <c r="N181" s="149" t="str" cm="1">
        <f t="array" ref="N181">IF(AND(K181:M181=""),"ยังไม่บันทึกข้อมูล",
IF(M181&lt;&gt;"",
IF(M181&gt;=1.3,M181,"เป็นไม้พุ่ม"),
IF(K181+L181&gt;=1.3,K181+L181,"เป็นไม้พุ่ม")))</f>
        <v>ยังไม่บันทึกข้อมูล</v>
      </c>
      <c r="O181" s="149" t="str">
        <f t="shared" si="17"/>
        <v>ข้อมูลไม่ถูกต้อง</v>
      </c>
      <c r="P181" s="149" t="str">
        <f t="shared" si="18"/>
        <v>ข้อมูลไม่ถูกต้อง</v>
      </c>
      <c r="Q181" s="149" t="str">
        <f t="shared" si="19"/>
        <v>ข้อมูลไม่ถูกต้อง</v>
      </c>
      <c r="R181" s="149" t="str">
        <f t="shared" si="20"/>
        <v>ข้อมูลไม่ถูกต้อง</v>
      </c>
      <c r="S181" s="149" t="str">
        <f>IF(ISNUMBER(R181),
IF(H$2=ตัวเลือก!A$30,"ยังไม่บันทึกข้อมูล",R181*0.27),"ข้อมูลไม่ถูกต้อง")</f>
        <v>ข้อมูลไม่ถูกต้อง</v>
      </c>
      <c r="T181" s="149" t="str">
        <f t="shared" si="21"/>
        <v>ข้อมูลไม่ถูกต้อง</v>
      </c>
      <c r="U181" s="149" t="str">
        <f>IF(ISNUMBER(R181),
IF(H$2=ตัวเลือก!A$30,"ยังไม่บันทึกข้อมูล",R181*0.47),"ข้อมูลไม่ถูกต้อง")</f>
        <v>ข้อมูลไม่ถูกต้อง</v>
      </c>
      <c r="V181" s="149" t="str">
        <f>IF(ISNUMBER(S181),
IF(H$2=ตัวเลือก!A$30,"ยังไม่บันทึกข้อมูล",S181*0.47),"ข้อมูลไม่ถูกต้อง")</f>
        <v>ข้อมูลไม่ถูกต้อง</v>
      </c>
      <c r="W181" s="149" t="str">
        <f t="shared" si="22"/>
        <v>ข้อมูลไม่ถูกต้อง</v>
      </c>
      <c r="X181" s="148" t="str">
        <f t="shared" si="23"/>
        <v>ข้อมูลไม่ถูกต้อง</v>
      </c>
      <c r="Y181" s="38"/>
      <c r="Z181" s="38"/>
      <c r="AA181" s="38"/>
    </row>
    <row r="182" spans="1:27" x14ac:dyDescent="0.45">
      <c r="A182" s="38">
        <v>177</v>
      </c>
      <c r="B182" s="38"/>
      <c r="C182" s="38"/>
      <c r="D182" s="38"/>
      <c r="E182" s="38"/>
      <c r="F182" s="35"/>
      <c r="G182" s="35"/>
      <c r="H182" s="150"/>
      <c r="I182" s="38"/>
      <c r="J182" s="273" t="str">
        <f t="shared" si="16"/>
        <v>รอข้อมูลคอลัมน์ H</v>
      </c>
      <c r="K182" s="150"/>
      <c r="L182" s="150"/>
      <c r="M182" s="150"/>
      <c r="N182" s="149" t="str" cm="1">
        <f t="array" ref="N182">IF(AND(K182:M182=""),"ยังไม่บันทึกข้อมูล",
IF(M182&lt;&gt;"",
IF(M182&gt;=1.3,M182,"เป็นไม้พุ่ม"),
IF(K182+L182&gt;=1.3,K182+L182,"เป็นไม้พุ่ม")))</f>
        <v>ยังไม่บันทึกข้อมูล</v>
      </c>
      <c r="O182" s="149" t="str">
        <f t="shared" si="17"/>
        <v>ข้อมูลไม่ถูกต้อง</v>
      </c>
      <c r="P182" s="149" t="str">
        <f t="shared" si="18"/>
        <v>ข้อมูลไม่ถูกต้อง</v>
      </c>
      <c r="Q182" s="149" t="str">
        <f t="shared" si="19"/>
        <v>ข้อมูลไม่ถูกต้อง</v>
      </c>
      <c r="R182" s="149" t="str">
        <f t="shared" si="20"/>
        <v>ข้อมูลไม่ถูกต้อง</v>
      </c>
      <c r="S182" s="149" t="str">
        <f>IF(ISNUMBER(R182),
IF(H$2=ตัวเลือก!A$30,"ยังไม่บันทึกข้อมูล",R182*0.27),"ข้อมูลไม่ถูกต้อง")</f>
        <v>ข้อมูลไม่ถูกต้อง</v>
      </c>
      <c r="T182" s="149" t="str">
        <f t="shared" si="21"/>
        <v>ข้อมูลไม่ถูกต้อง</v>
      </c>
      <c r="U182" s="149" t="str">
        <f>IF(ISNUMBER(R182),
IF(H$2=ตัวเลือก!A$30,"ยังไม่บันทึกข้อมูล",R182*0.47),"ข้อมูลไม่ถูกต้อง")</f>
        <v>ข้อมูลไม่ถูกต้อง</v>
      </c>
      <c r="V182" s="149" t="str">
        <f>IF(ISNUMBER(S182),
IF(H$2=ตัวเลือก!A$30,"ยังไม่บันทึกข้อมูล",S182*0.47),"ข้อมูลไม่ถูกต้อง")</f>
        <v>ข้อมูลไม่ถูกต้อง</v>
      </c>
      <c r="W182" s="149" t="str">
        <f t="shared" si="22"/>
        <v>ข้อมูลไม่ถูกต้อง</v>
      </c>
      <c r="X182" s="148" t="str">
        <f t="shared" si="23"/>
        <v>ข้อมูลไม่ถูกต้อง</v>
      </c>
      <c r="Y182" s="38"/>
      <c r="Z182" s="38"/>
      <c r="AA182" s="38"/>
    </row>
    <row r="183" spans="1:27" x14ac:dyDescent="0.45">
      <c r="A183" s="38">
        <v>178</v>
      </c>
      <c r="B183" s="38"/>
      <c r="C183" s="38"/>
      <c r="D183" s="38"/>
      <c r="E183" s="38"/>
      <c r="F183" s="35"/>
      <c r="G183" s="35"/>
      <c r="H183" s="150"/>
      <c r="I183" s="38"/>
      <c r="J183" s="273" t="str">
        <f t="shared" si="16"/>
        <v>รอข้อมูลคอลัมน์ H</v>
      </c>
      <c r="K183" s="150"/>
      <c r="L183" s="150"/>
      <c r="M183" s="150"/>
      <c r="N183" s="149" t="str" cm="1">
        <f t="array" ref="N183">IF(AND(K183:M183=""),"ยังไม่บันทึกข้อมูล",
IF(M183&lt;&gt;"",
IF(M183&gt;=1.3,M183,"เป็นไม้พุ่ม"),
IF(K183+L183&gt;=1.3,K183+L183,"เป็นไม้พุ่ม")))</f>
        <v>ยังไม่บันทึกข้อมูล</v>
      </c>
      <c r="O183" s="149" t="str">
        <f t="shared" si="17"/>
        <v>ข้อมูลไม่ถูกต้อง</v>
      </c>
      <c r="P183" s="149" t="str">
        <f t="shared" si="18"/>
        <v>ข้อมูลไม่ถูกต้อง</v>
      </c>
      <c r="Q183" s="149" t="str">
        <f t="shared" si="19"/>
        <v>ข้อมูลไม่ถูกต้อง</v>
      </c>
      <c r="R183" s="149" t="str">
        <f t="shared" si="20"/>
        <v>ข้อมูลไม่ถูกต้อง</v>
      </c>
      <c r="S183" s="149" t="str">
        <f>IF(ISNUMBER(R183),
IF(H$2=ตัวเลือก!A$30,"ยังไม่บันทึกข้อมูล",R183*0.27),"ข้อมูลไม่ถูกต้อง")</f>
        <v>ข้อมูลไม่ถูกต้อง</v>
      </c>
      <c r="T183" s="149" t="str">
        <f t="shared" si="21"/>
        <v>ข้อมูลไม่ถูกต้อง</v>
      </c>
      <c r="U183" s="149" t="str">
        <f>IF(ISNUMBER(R183),
IF(H$2=ตัวเลือก!A$30,"ยังไม่บันทึกข้อมูล",R183*0.47),"ข้อมูลไม่ถูกต้อง")</f>
        <v>ข้อมูลไม่ถูกต้อง</v>
      </c>
      <c r="V183" s="149" t="str">
        <f>IF(ISNUMBER(S183),
IF(H$2=ตัวเลือก!A$30,"ยังไม่บันทึกข้อมูล",S183*0.47),"ข้อมูลไม่ถูกต้อง")</f>
        <v>ข้อมูลไม่ถูกต้อง</v>
      </c>
      <c r="W183" s="149" t="str">
        <f t="shared" si="22"/>
        <v>ข้อมูลไม่ถูกต้อง</v>
      </c>
      <c r="X183" s="148" t="str">
        <f t="shared" si="23"/>
        <v>ข้อมูลไม่ถูกต้อง</v>
      </c>
      <c r="Y183" s="38"/>
      <c r="Z183" s="38"/>
      <c r="AA183" s="38"/>
    </row>
    <row r="184" spans="1:27" x14ac:dyDescent="0.45">
      <c r="A184" s="38">
        <v>179</v>
      </c>
      <c r="B184" s="38"/>
      <c r="C184" s="38"/>
      <c r="D184" s="38"/>
      <c r="E184" s="38"/>
      <c r="F184" s="35"/>
      <c r="G184" s="35"/>
      <c r="H184" s="150"/>
      <c r="I184" s="38"/>
      <c r="J184" s="273" t="str">
        <f t="shared" si="16"/>
        <v>รอข้อมูลคอลัมน์ H</v>
      </c>
      <c r="K184" s="150"/>
      <c r="L184" s="150"/>
      <c r="M184" s="150"/>
      <c r="N184" s="149" t="str" cm="1">
        <f t="array" ref="N184">IF(AND(K184:M184=""),"ยังไม่บันทึกข้อมูล",
IF(M184&lt;&gt;"",
IF(M184&gt;=1.3,M184,"เป็นไม้พุ่ม"),
IF(K184+L184&gt;=1.3,K184+L184,"เป็นไม้พุ่ม")))</f>
        <v>ยังไม่บันทึกข้อมูล</v>
      </c>
      <c r="O184" s="149" t="str">
        <f t="shared" si="17"/>
        <v>ข้อมูลไม่ถูกต้อง</v>
      </c>
      <c r="P184" s="149" t="str">
        <f t="shared" si="18"/>
        <v>ข้อมูลไม่ถูกต้อง</v>
      </c>
      <c r="Q184" s="149" t="str">
        <f t="shared" si="19"/>
        <v>ข้อมูลไม่ถูกต้อง</v>
      </c>
      <c r="R184" s="149" t="str">
        <f t="shared" si="20"/>
        <v>ข้อมูลไม่ถูกต้อง</v>
      </c>
      <c r="S184" s="149" t="str">
        <f>IF(ISNUMBER(R184),
IF(H$2=ตัวเลือก!A$30,"ยังไม่บันทึกข้อมูล",R184*0.27),"ข้อมูลไม่ถูกต้อง")</f>
        <v>ข้อมูลไม่ถูกต้อง</v>
      </c>
      <c r="T184" s="149" t="str">
        <f t="shared" si="21"/>
        <v>ข้อมูลไม่ถูกต้อง</v>
      </c>
      <c r="U184" s="149" t="str">
        <f>IF(ISNUMBER(R184),
IF(H$2=ตัวเลือก!A$30,"ยังไม่บันทึกข้อมูล",R184*0.47),"ข้อมูลไม่ถูกต้อง")</f>
        <v>ข้อมูลไม่ถูกต้อง</v>
      </c>
      <c r="V184" s="149" t="str">
        <f>IF(ISNUMBER(S184),
IF(H$2=ตัวเลือก!A$30,"ยังไม่บันทึกข้อมูล",S184*0.47),"ข้อมูลไม่ถูกต้อง")</f>
        <v>ข้อมูลไม่ถูกต้อง</v>
      </c>
      <c r="W184" s="149" t="str">
        <f t="shared" si="22"/>
        <v>ข้อมูลไม่ถูกต้อง</v>
      </c>
      <c r="X184" s="148" t="str">
        <f t="shared" si="23"/>
        <v>ข้อมูลไม่ถูกต้อง</v>
      </c>
      <c r="Y184" s="38"/>
      <c r="Z184" s="38"/>
      <c r="AA184" s="38"/>
    </row>
    <row r="185" spans="1:27" x14ac:dyDescent="0.45">
      <c r="A185" s="38">
        <v>180</v>
      </c>
      <c r="B185" s="38"/>
      <c r="C185" s="38"/>
      <c r="D185" s="38"/>
      <c r="E185" s="38"/>
      <c r="F185" s="35"/>
      <c r="G185" s="35"/>
      <c r="H185" s="150"/>
      <c r="I185" s="38"/>
      <c r="J185" s="273" t="str">
        <f t="shared" si="16"/>
        <v>รอข้อมูลคอลัมน์ H</v>
      </c>
      <c r="K185" s="150"/>
      <c r="L185" s="150"/>
      <c r="M185" s="150"/>
      <c r="N185" s="149" t="str" cm="1">
        <f t="array" ref="N185">IF(AND(K185:M185=""),"ยังไม่บันทึกข้อมูล",
IF(M185&lt;&gt;"",
IF(M185&gt;=1.3,M185,"เป็นไม้พุ่ม"),
IF(K185+L185&gt;=1.3,K185+L185,"เป็นไม้พุ่ม")))</f>
        <v>ยังไม่บันทึกข้อมูล</v>
      </c>
      <c r="O185" s="149" t="str">
        <f t="shared" si="17"/>
        <v>ข้อมูลไม่ถูกต้อง</v>
      </c>
      <c r="P185" s="149" t="str">
        <f t="shared" si="18"/>
        <v>ข้อมูลไม่ถูกต้อง</v>
      </c>
      <c r="Q185" s="149" t="str">
        <f t="shared" si="19"/>
        <v>ข้อมูลไม่ถูกต้อง</v>
      </c>
      <c r="R185" s="149" t="str">
        <f t="shared" si="20"/>
        <v>ข้อมูลไม่ถูกต้อง</v>
      </c>
      <c r="S185" s="149" t="str">
        <f>IF(ISNUMBER(R185),
IF(H$2=ตัวเลือก!A$30,"ยังไม่บันทึกข้อมูล",R185*0.27),"ข้อมูลไม่ถูกต้อง")</f>
        <v>ข้อมูลไม่ถูกต้อง</v>
      </c>
      <c r="T185" s="149" t="str">
        <f t="shared" si="21"/>
        <v>ข้อมูลไม่ถูกต้อง</v>
      </c>
      <c r="U185" s="149" t="str">
        <f>IF(ISNUMBER(R185),
IF(H$2=ตัวเลือก!A$30,"ยังไม่บันทึกข้อมูล",R185*0.47),"ข้อมูลไม่ถูกต้อง")</f>
        <v>ข้อมูลไม่ถูกต้อง</v>
      </c>
      <c r="V185" s="149" t="str">
        <f>IF(ISNUMBER(S185),
IF(H$2=ตัวเลือก!A$30,"ยังไม่บันทึกข้อมูล",S185*0.47),"ข้อมูลไม่ถูกต้อง")</f>
        <v>ข้อมูลไม่ถูกต้อง</v>
      </c>
      <c r="W185" s="149" t="str">
        <f t="shared" si="22"/>
        <v>ข้อมูลไม่ถูกต้อง</v>
      </c>
      <c r="X185" s="148" t="str">
        <f t="shared" si="23"/>
        <v>ข้อมูลไม่ถูกต้อง</v>
      </c>
      <c r="Y185" s="38"/>
      <c r="Z185" s="38"/>
      <c r="AA185" s="38"/>
    </row>
    <row r="186" spans="1:27" x14ac:dyDescent="0.45">
      <c r="A186" s="38">
        <v>181</v>
      </c>
      <c r="B186" s="38"/>
      <c r="C186" s="38"/>
      <c r="D186" s="38"/>
      <c r="E186" s="38"/>
      <c r="F186" s="35"/>
      <c r="G186" s="35"/>
      <c r="H186" s="150"/>
      <c r="I186" s="38"/>
      <c r="J186" s="273" t="str">
        <f t="shared" si="16"/>
        <v>รอข้อมูลคอลัมน์ H</v>
      </c>
      <c r="K186" s="150"/>
      <c r="L186" s="150"/>
      <c r="M186" s="150"/>
      <c r="N186" s="149" t="str" cm="1">
        <f t="array" ref="N186">IF(AND(K186:M186=""),"ยังไม่บันทึกข้อมูล",
IF(M186&lt;&gt;"",
IF(M186&gt;=1.3,M186,"เป็นไม้พุ่ม"),
IF(K186+L186&gt;=1.3,K186+L186,"เป็นไม้พุ่ม")))</f>
        <v>ยังไม่บันทึกข้อมูล</v>
      </c>
      <c r="O186" s="149" t="str">
        <f t="shared" si="17"/>
        <v>ข้อมูลไม่ถูกต้อง</v>
      </c>
      <c r="P186" s="149" t="str">
        <f t="shared" si="18"/>
        <v>ข้อมูลไม่ถูกต้อง</v>
      </c>
      <c r="Q186" s="149" t="str">
        <f t="shared" si="19"/>
        <v>ข้อมูลไม่ถูกต้อง</v>
      </c>
      <c r="R186" s="149" t="str">
        <f t="shared" si="20"/>
        <v>ข้อมูลไม่ถูกต้อง</v>
      </c>
      <c r="S186" s="149" t="str">
        <f>IF(ISNUMBER(R186),
IF(H$2=ตัวเลือก!A$30,"ยังไม่บันทึกข้อมูล",R186*0.27),"ข้อมูลไม่ถูกต้อง")</f>
        <v>ข้อมูลไม่ถูกต้อง</v>
      </c>
      <c r="T186" s="149" t="str">
        <f t="shared" si="21"/>
        <v>ข้อมูลไม่ถูกต้อง</v>
      </c>
      <c r="U186" s="149" t="str">
        <f>IF(ISNUMBER(R186),
IF(H$2=ตัวเลือก!A$30,"ยังไม่บันทึกข้อมูล",R186*0.47),"ข้อมูลไม่ถูกต้อง")</f>
        <v>ข้อมูลไม่ถูกต้อง</v>
      </c>
      <c r="V186" s="149" t="str">
        <f>IF(ISNUMBER(S186),
IF(H$2=ตัวเลือก!A$30,"ยังไม่บันทึกข้อมูล",S186*0.47),"ข้อมูลไม่ถูกต้อง")</f>
        <v>ข้อมูลไม่ถูกต้อง</v>
      </c>
      <c r="W186" s="149" t="str">
        <f t="shared" si="22"/>
        <v>ข้อมูลไม่ถูกต้อง</v>
      </c>
      <c r="X186" s="148" t="str">
        <f t="shared" si="23"/>
        <v>ข้อมูลไม่ถูกต้อง</v>
      </c>
      <c r="Y186" s="38"/>
      <c r="Z186" s="38"/>
      <c r="AA186" s="38"/>
    </row>
    <row r="187" spans="1:27" x14ac:dyDescent="0.45">
      <c r="A187" s="38">
        <v>182</v>
      </c>
      <c r="B187" s="38"/>
      <c r="C187" s="38"/>
      <c r="D187" s="38"/>
      <c r="E187" s="38"/>
      <c r="F187" s="35"/>
      <c r="G187" s="35"/>
      <c r="H187" s="150"/>
      <c r="I187" s="38"/>
      <c r="J187" s="273" t="str">
        <f t="shared" si="16"/>
        <v>รอข้อมูลคอลัมน์ H</v>
      </c>
      <c r="K187" s="150"/>
      <c r="L187" s="150"/>
      <c r="M187" s="150"/>
      <c r="N187" s="149" t="str" cm="1">
        <f t="array" ref="N187">IF(AND(K187:M187=""),"ยังไม่บันทึกข้อมูล",
IF(M187&lt;&gt;"",
IF(M187&gt;=1.3,M187,"เป็นไม้พุ่ม"),
IF(K187+L187&gt;=1.3,K187+L187,"เป็นไม้พุ่ม")))</f>
        <v>ยังไม่บันทึกข้อมูล</v>
      </c>
      <c r="O187" s="149" t="str">
        <f t="shared" si="17"/>
        <v>ข้อมูลไม่ถูกต้อง</v>
      </c>
      <c r="P187" s="149" t="str">
        <f t="shared" si="18"/>
        <v>ข้อมูลไม่ถูกต้อง</v>
      </c>
      <c r="Q187" s="149" t="str">
        <f t="shared" si="19"/>
        <v>ข้อมูลไม่ถูกต้อง</v>
      </c>
      <c r="R187" s="149" t="str">
        <f t="shared" si="20"/>
        <v>ข้อมูลไม่ถูกต้อง</v>
      </c>
      <c r="S187" s="149" t="str">
        <f>IF(ISNUMBER(R187),
IF(H$2=ตัวเลือก!A$30,"ยังไม่บันทึกข้อมูล",R187*0.27),"ข้อมูลไม่ถูกต้อง")</f>
        <v>ข้อมูลไม่ถูกต้อง</v>
      </c>
      <c r="T187" s="149" t="str">
        <f t="shared" si="21"/>
        <v>ข้อมูลไม่ถูกต้อง</v>
      </c>
      <c r="U187" s="149" t="str">
        <f>IF(ISNUMBER(R187),
IF(H$2=ตัวเลือก!A$30,"ยังไม่บันทึกข้อมูล",R187*0.47),"ข้อมูลไม่ถูกต้อง")</f>
        <v>ข้อมูลไม่ถูกต้อง</v>
      </c>
      <c r="V187" s="149" t="str">
        <f>IF(ISNUMBER(S187),
IF(H$2=ตัวเลือก!A$30,"ยังไม่บันทึกข้อมูล",S187*0.47),"ข้อมูลไม่ถูกต้อง")</f>
        <v>ข้อมูลไม่ถูกต้อง</v>
      </c>
      <c r="W187" s="149" t="str">
        <f t="shared" si="22"/>
        <v>ข้อมูลไม่ถูกต้อง</v>
      </c>
      <c r="X187" s="148" t="str">
        <f t="shared" si="23"/>
        <v>ข้อมูลไม่ถูกต้อง</v>
      </c>
      <c r="Y187" s="38"/>
      <c r="Z187" s="38"/>
      <c r="AA187" s="38"/>
    </row>
    <row r="188" spans="1:27" x14ac:dyDescent="0.45">
      <c r="A188" s="38">
        <v>183</v>
      </c>
      <c r="B188" s="38"/>
      <c r="C188" s="38"/>
      <c r="D188" s="38"/>
      <c r="E188" s="38"/>
      <c r="F188" s="35"/>
      <c r="G188" s="35"/>
      <c r="H188" s="150"/>
      <c r="I188" s="38"/>
      <c r="J188" s="273" t="str">
        <f t="shared" si="16"/>
        <v>รอข้อมูลคอลัมน์ H</v>
      </c>
      <c r="K188" s="150"/>
      <c r="L188" s="150"/>
      <c r="M188" s="150"/>
      <c r="N188" s="149" t="str" cm="1">
        <f t="array" ref="N188">IF(AND(K188:M188=""),"ยังไม่บันทึกข้อมูล",
IF(M188&lt;&gt;"",
IF(M188&gt;=1.3,M188,"เป็นไม้พุ่ม"),
IF(K188+L188&gt;=1.3,K188+L188,"เป็นไม้พุ่ม")))</f>
        <v>ยังไม่บันทึกข้อมูล</v>
      </c>
      <c r="O188" s="149" t="str">
        <f t="shared" si="17"/>
        <v>ข้อมูลไม่ถูกต้อง</v>
      </c>
      <c r="P188" s="149" t="str">
        <f t="shared" si="18"/>
        <v>ข้อมูลไม่ถูกต้อง</v>
      </c>
      <c r="Q188" s="149" t="str">
        <f t="shared" si="19"/>
        <v>ข้อมูลไม่ถูกต้อง</v>
      </c>
      <c r="R188" s="149" t="str">
        <f t="shared" si="20"/>
        <v>ข้อมูลไม่ถูกต้อง</v>
      </c>
      <c r="S188" s="149" t="str">
        <f>IF(ISNUMBER(R188),
IF(H$2=ตัวเลือก!A$30,"ยังไม่บันทึกข้อมูล",R188*0.27),"ข้อมูลไม่ถูกต้อง")</f>
        <v>ข้อมูลไม่ถูกต้อง</v>
      </c>
      <c r="T188" s="149" t="str">
        <f t="shared" si="21"/>
        <v>ข้อมูลไม่ถูกต้อง</v>
      </c>
      <c r="U188" s="149" t="str">
        <f>IF(ISNUMBER(R188),
IF(H$2=ตัวเลือก!A$30,"ยังไม่บันทึกข้อมูล",R188*0.47),"ข้อมูลไม่ถูกต้อง")</f>
        <v>ข้อมูลไม่ถูกต้อง</v>
      </c>
      <c r="V188" s="149" t="str">
        <f>IF(ISNUMBER(S188),
IF(H$2=ตัวเลือก!A$30,"ยังไม่บันทึกข้อมูล",S188*0.47),"ข้อมูลไม่ถูกต้อง")</f>
        <v>ข้อมูลไม่ถูกต้อง</v>
      </c>
      <c r="W188" s="149" t="str">
        <f t="shared" si="22"/>
        <v>ข้อมูลไม่ถูกต้อง</v>
      </c>
      <c r="X188" s="148" t="str">
        <f t="shared" si="23"/>
        <v>ข้อมูลไม่ถูกต้อง</v>
      </c>
      <c r="Y188" s="38"/>
      <c r="Z188" s="38"/>
      <c r="AA188" s="38"/>
    </row>
    <row r="189" spans="1:27" x14ac:dyDescent="0.45">
      <c r="A189" s="38">
        <v>184</v>
      </c>
      <c r="B189" s="38"/>
      <c r="C189" s="38"/>
      <c r="D189" s="38"/>
      <c r="E189" s="38"/>
      <c r="F189" s="35"/>
      <c r="G189" s="35"/>
      <c r="H189" s="150"/>
      <c r="I189" s="38"/>
      <c r="J189" s="273" t="str">
        <f t="shared" si="16"/>
        <v>รอข้อมูลคอลัมน์ H</v>
      </c>
      <c r="K189" s="150"/>
      <c r="L189" s="150"/>
      <c r="M189" s="150"/>
      <c r="N189" s="149" t="str" cm="1">
        <f t="array" ref="N189">IF(AND(K189:M189=""),"ยังไม่บันทึกข้อมูล",
IF(M189&lt;&gt;"",
IF(M189&gt;=1.3,M189,"เป็นไม้พุ่ม"),
IF(K189+L189&gt;=1.3,K189+L189,"เป็นไม้พุ่ม")))</f>
        <v>ยังไม่บันทึกข้อมูล</v>
      </c>
      <c r="O189" s="149" t="str">
        <f t="shared" si="17"/>
        <v>ข้อมูลไม่ถูกต้อง</v>
      </c>
      <c r="P189" s="149" t="str">
        <f t="shared" si="18"/>
        <v>ข้อมูลไม่ถูกต้อง</v>
      </c>
      <c r="Q189" s="149" t="str">
        <f t="shared" si="19"/>
        <v>ข้อมูลไม่ถูกต้อง</v>
      </c>
      <c r="R189" s="149" t="str">
        <f t="shared" si="20"/>
        <v>ข้อมูลไม่ถูกต้อง</v>
      </c>
      <c r="S189" s="149" t="str">
        <f>IF(ISNUMBER(R189),
IF(H$2=ตัวเลือก!A$30,"ยังไม่บันทึกข้อมูล",R189*0.27),"ข้อมูลไม่ถูกต้อง")</f>
        <v>ข้อมูลไม่ถูกต้อง</v>
      </c>
      <c r="T189" s="149" t="str">
        <f t="shared" si="21"/>
        <v>ข้อมูลไม่ถูกต้อง</v>
      </c>
      <c r="U189" s="149" t="str">
        <f>IF(ISNUMBER(R189),
IF(H$2=ตัวเลือก!A$30,"ยังไม่บันทึกข้อมูล",R189*0.47),"ข้อมูลไม่ถูกต้อง")</f>
        <v>ข้อมูลไม่ถูกต้อง</v>
      </c>
      <c r="V189" s="149" t="str">
        <f>IF(ISNUMBER(S189),
IF(H$2=ตัวเลือก!A$30,"ยังไม่บันทึกข้อมูล",S189*0.47),"ข้อมูลไม่ถูกต้อง")</f>
        <v>ข้อมูลไม่ถูกต้อง</v>
      </c>
      <c r="W189" s="149" t="str">
        <f t="shared" si="22"/>
        <v>ข้อมูลไม่ถูกต้อง</v>
      </c>
      <c r="X189" s="148" t="str">
        <f t="shared" si="23"/>
        <v>ข้อมูลไม่ถูกต้อง</v>
      </c>
      <c r="Y189" s="38"/>
      <c r="Z189" s="38"/>
      <c r="AA189" s="38"/>
    </row>
    <row r="190" spans="1:27" x14ac:dyDescent="0.45">
      <c r="A190" s="38">
        <v>185</v>
      </c>
      <c r="B190" s="38"/>
      <c r="C190" s="38"/>
      <c r="D190" s="38"/>
      <c r="E190" s="38"/>
      <c r="F190" s="35"/>
      <c r="G190" s="35"/>
      <c r="H190" s="150"/>
      <c r="I190" s="38"/>
      <c r="J190" s="273" t="str">
        <f t="shared" si="16"/>
        <v>รอข้อมูลคอลัมน์ H</v>
      </c>
      <c r="K190" s="150"/>
      <c r="L190" s="150"/>
      <c r="M190" s="150"/>
      <c r="N190" s="149" t="str" cm="1">
        <f t="array" ref="N190">IF(AND(K190:M190=""),"ยังไม่บันทึกข้อมูล",
IF(M190&lt;&gt;"",
IF(M190&gt;=1.3,M190,"เป็นไม้พุ่ม"),
IF(K190+L190&gt;=1.3,K190+L190,"เป็นไม้พุ่ม")))</f>
        <v>ยังไม่บันทึกข้อมูล</v>
      </c>
      <c r="O190" s="149" t="str">
        <f t="shared" si="17"/>
        <v>ข้อมูลไม่ถูกต้อง</v>
      </c>
      <c r="P190" s="149" t="str">
        <f t="shared" si="18"/>
        <v>ข้อมูลไม่ถูกต้อง</v>
      </c>
      <c r="Q190" s="149" t="str">
        <f t="shared" si="19"/>
        <v>ข้อมูลไม่ถูกต้อง</v>
      </c>
      <c r="R190" s="149" t="str">
        <f t="shared" si="20"/>
        <v>ข้อมูลไม่ถูกต้อง</v>
      </c>
      <c r="S190" s="149" t="str">
        <f>IF(ISNUMBER(R190),
IF(H$2=ตัวเลือก!A$30,"ยังไม่บันทึกข้อมูล",R190*0.27),"ข้อมูลไม่ถูกต้อง")</f>
        <v>ข้อมูลไม่ถูกต้อง</v>
      </c>
      <c r="T190" s="149" t="str">
        <f t="shared" si="21"/>
        <v>ข้อมูลไม่ถูกต้อง</v>
      </c>
      <c r="U190" s="149" t="str">
        <f>IF(ISNUMBER(R190),
IF(H$2=ตัวเลือก!A$30,"ยังไม่บันทึกข้อมูล",R190*0.47),"ข้อมูลไม่ถูกต้อง")</f>
        <v>ข้อมูลไม่ถูกต้อง</v>
      </c>
      <c r="V190" s="149" t="str">
        <f>IF(ISNUMBER(S190),
IF(H$2=ตัวเลือก!A$30,"ยังไม่บันทึกข้อมูล",S190*0.47),"ข้อมูลไม่ถูกต้อง")</f>
        <v>ข้อมูลไม่ถูกต้อง</v>
      </c>
      <c r="W190" s="149" t="str">
        <f t="shared" si="22"/>
        <v>ข้อมูลไม่ถูกต้อง</v>
      </c>
      <c r="X190" s="148" t="str">
        <f t="shared" si="23"/>
        <v>ข้อมูลไม่ถูกต้อง</v>
      </c>
      <c r="Y190" s="38"/>
      <c r="Z190" s="38"/>
      <c r="AA190" s="38"/>
    </row>
    <row r="191" spans="1:27" x14ac:dyDescent="0.45">
      <c r="A191" s="38">
        <v>186</v>
      </c>
      <c r="B191" s="38"/>
      <c r="C191" s="38"/>
      <c r="D191" s="38"/>
      <c r="E191" s="38"/>
      <c r="F191" s="35"/>
      <c r="G191" s="35"/>
      <c r="H191" s="150"/>
      <c r="I191" s="38"/>
      <c r="J191" s="273" t="str">
        <f t="shared" si="16"/>
        <v>รอข้อมูลคอลัมน์ H</v>
      </c>
      <c r="K191" s="150"/>
      <c r="L191" s="150"/>
      <c r="M191" s="150"/>
      <c r="N191" s="149" t="str" cm="1">
        <f t="array" ref="N191">IF(AND(K191:M191=""),"ยังไม่บันทึกข้อมูล",
IF(M191&lt;&gt;"",
IF(M191&gt;=1.3,M191,"เป็นไม้พุ่ม"),
IF(K191+L191&gt;=1.3,K191+L191,"เป็นไม้พุ่ม")))</f>
        <v>ยังไม่บันทึกข้อมูล</v>
      </c>
      <c r="O191" s="149" t="str">
        <f t="shared" si="17"/>
        <v>ข้อมูลไม่ถูกต้อง</v>
      </c>
      <c r="P191" s="149" t="str">
        <f t="shared" si="18"/>
        <v>ข้อมูลไม่ถูกต้อง</v>
      </c>
      <c r="Q191" s="149" t="str">
        <f t="shared" si="19"/>
        <v>ข้อมูลไม่ถูกต้อง</v>
      </c>
      <c r="R191" s="149" t="str">
        <f t="shared" si="20"/>
        <v>ข้อมูลไม่ถูกต้อง</v>
      </c>
      <c r="S191" s="149" t="str">
        <f>IF(ISNUMBER(R191),
IF(H$2=ตัวเลือก!A$30,"ยังไม่บันทึกข้อมูล",R191*0.27),"ข้อมูลไม่ถูกต้อง")</f>
        <v>ข้อมูลไม่ถูกต้อง</v>
      </c>
      <c r="T191" s="149" t="str">
        <f t="shared" si="21"/>
        <v>ข้อมูลไม่ถูกต้อง</v>
      </c>
      <c r="U191" s="149" t="str">
        <f>IF(ISNUMBER(R191),
IF(H$2=ตัวเลือก!A$30,"ยังไม่บันทึกข้อมูล",R191*0.47),"ข้อมูลไม่ถูกต้อง")</f>
        <v>ข้อมูลไม่ถูกต้อง</v>
      </c>
      <c r="V191" s="149" t="str">
        <f>IF(ISNUMBER(S191),
IF(H$2=ตัวเลือก!A$30,"ยังไม่บันทึกข้อมูล",S191*0.47),"ข้อมูลไม่ถูกต้อง")</f>
        <v>ข้อมูลไม่ถูกต้อง</v>
      </c>
      <c r="W191" s="149" t="str">
        <f t="shared" si="22"/>
        <v>ข้อมูลไม่ถูกต้อง</v>
      </c>
      <c r="X191" s="148" t="str">
        <f t="shared" si="23"/>
        <v>ข้อมูลไม่ถูกต้อง</v>
      </c>
      <c r="Y191" s="38"/>
      <c r="Z191" s="38"/>
      <c r="AA191" s="38"/>
    </row>
    <row r="192" spans="1:27" x14ac:dyDescent="0.45">
      <c r="A192" s="38">
        <v>187</v>
      </c>
      <c r="B192" s="38"/>
      <c r="C192" s="38"/>
      <c r="D192" s="38"/>
      <c r="E192" s="38"/>
      <c r="F192" s="35"/>
      <c r="G192" s="35"/>
      <c r="H192" s="150"/>
      <c r="I192" s="38"/>
      <c r="J192" s="273" t="str">
        <f t="shared" si="16"/>
        <v>รอข้อมูลคอลัมน์ H</v>
      </c>
      <c r="K192" s="150"/>
      <c r="L192" s="150"/>
      <c r="M192" s="150"/>
      <c r="N192" s="149" t="str" cm="1">
        <f t="array" ref="N192">IF(AND(K192:M192=""),"ยังไม่บันทึกข้อมูล",
IF(M192&lt;&gt;"",
IF(M192&gt;=1.3,M192,"เป็นไม้พุ่ม"),
IF(K192+L192&gt;=1.3,K192+L192,"เป็นไม้พุ่ม")))</f>
        <v>ยังไม่บันทึกข้อมูล</v>
      </c>
      <c r="O192" s="149" t="str">
        <f t="shared" si="17"/>
        <v>ข้อมูลไม่ถูกต้อง</v>
      </c>
      <c r="P192" s="149" t="str">
        <f t="shared" si="18"/>
        <v>ข้อมูลไม่ถูกต้อง</v>
      </c>
      <c r="Q192" s="149" t="str">
        <f t="shared" si="19"/>
        <v>ข้อมูลไม่ถูกต้อง</v>
      </c>
      <c r="R192" s="149" t="str">
        <f t="shared" si="20"/>
        <v>ข้อมูลไม่ถูกต้อง</v>
      </c>
      <c r="S192" s="149" t="str">
        <f>IF(ISNUMBER(R192),
IF(H$2=ตัวเลือก!A$30,"ยังไม่บันทึกข้อมูล",R192*0.27),"ข้อมูลไม่ถูกต้อง")</f>
        <v>ข้อมูลไม่ถูกต้อง</v>
      </c>
      <c r="T192" s="149" t="str">
        <f t="shared" si="21"/>
        <v>ข้อมูลไม่ถูกต้อง</v>
      </c>
      <c r="U192" s="149" t="str">
        <f>IF(ISNUMBER(R192),
IF(H$2=ตัวเลือก!A$30,"ยังไม่บันทึกข้อมูล",R192*0.47),"ข้อมูลไม่ถูกต้อง")</f>
        <v>ข้อมูลไม่ถูกต้อง</v>
      </c>
      <c r="V192" s="149" t="str">
        <f>IF(ISNUMBER(S192),
IF(H$2=ตัวเลือก!A$30,"ยังไม่บันทึกข้อมูล",S192*0.47),"ข้อมูลไม่ถูกต้อง")</f>
        <v>ข้อมูลไม่ถูกต้อง</v>
      </c>
      <c r="W192" s="149" t="str">
        <f t="shared" si="22"/>
        <v>ข้อมูลไม่ถูกต้อง</v>
      </c>
      <c r="X192" s="148" t="str">
        <f t="shared" si="23"/>
        <v>ข้อมูลไม่ถูกต้อง</v>
      </c>
      <c r="Y192" s="38"/>
      <c r="Z192" s="38"/>
      <c r="AA192" s="38"/>
    </row>
    <row r="193" spans="1:27" x14ac:dyDescent="0.45">
      <c r="A193" s="38">
        <v>188</v>
      </c>
      <c r="B193" s="38"/>
      <c r="C193" s="38"/>
      <c r="D193" s="38"/>
      <c r="E193" s="38"/>
      <c r="F193" s="35"/>
      <c r="G193" s="35"/>
      <c r="H193" s="150"/>
      <c r="I193" s="38"/>
      <c r="J193" s="273" t="str">
        <f t="shared" si="16"/>
        <v>รอข้อมูลคอลัมน์ H</v>
      </c>
      <c r="K193" s="150"/>
      <c r="L193" s="150"/>
      <c r="M193" s="150"/>
      <c r="N193" s="149" t="str" cm="1">
        <f t="array" ref="N193">IF(AND(K193:M193=""),"ยังไม่บันทึกข้อมูล",
IF(M193&lt;&gt;"",
IF(M193&gt;=1.3,M193,"เป็นไม้พุ่ม"),
IF(K193+L193&gt;=1.3,K193+L193,"เป็นไม้พุ่ม")))</f>
        <v>ยังไม่บันทึกข้อมูล</v>
      </c>
      <c r="O193" s="149" t="str">
        <f t="shared" si="17"/>
        <v>ข้อมูลไม่ถูกต้อง</v>
      </c>
      <c r="P193" s="149" t="str">
        <f t="shared" si="18"/>
        <v>ข้อมูลไม่ถูกต้อง</v>
      </c>
      <c r="Q193" s="149" t="str">
        <f t="shared" si="19"/>
        <v>ข้อมูลไม่ถูกต้อง</v>
      </c>
      <c r="R193" s="149" t="str">
        <f t="shared" si="20"/>
        <v>ข้อมูลไม่ถูกต้อง</v>
      </c>
      <c r="S193" s="149" t="str">
        <f>IF(ISNUMBER(R193),
IF(H$2=ตัวเลือก!A$30,"ยังไม่บันทึกข้อมูล",R193*0.27),"ข้อมูลไม่ถูกต้อง")</f>
        <v>ข้อมูลไม่ถูกต้อง</v>
      </c>
      <c r="T193" s="149" t="str">
        <f t="shared" si="21"/>
        <v>ข้อมูลไม่ถูกต้อง</v>
      </c>
      <c r="U193" s="149" t="str">
        <f>IF(ISNUMBER(R193),
IF(H$2=ตัวเลือก!A$30,"ยังไม่บันทึกข้อมูล",R193*0.47),"ข้อมูลไม่ถูกต้อง")</f>
        <v>ข้อมูลไม่ถูกต้อง</v>
      </c>
      <c r="V193" s="149" t="str">
        <f>IF(ISNUMBER(S193),
IF(H$2=ตัวเลือก!A$30,"ยังไม่บันทึกข้อมูล",S193*0.47),"ข้อมูลไม่ถูกต้อง")</f>
        <v>ข้อมูลไม่ถูกต้อง</v>
      </c>
      <c r="W193" s="149" t="str">
        <f t="shared" si="22"/>
        <v>ข้อมูลไม่ถูกต้อง</v>
      </c>
      <c r="X193" s="148" t="str">
        <f t="shared" si="23"/>
        <v>ข้อมูลไม่ถูกต้อง</v>
      </c>
      <c r="Y193" s="38"/>
      <c r="Z193" s="38"/>
      <c r="AA193" s="38"/>
    </row>
    <row r="194" spans="1:27" x14ac:dyDescent="0.45">
      <c r="A194" s="38">
        <v>189</v>
      </c>
      <c r="B194" s="38"/>
      <c r="C194" s="38"/>
      <c r="D194" s="38"/>
      <c r="E194" s="38"/>
      <c r="F194" s="35"/>
      <c r="G194" s="35"/>
      <c r="H194" s="150"/>
      <c r="I194" s="38"/>
      <c r="J194" s="273" t="str">
        <f t="shared" si="16"/>
        <v>รอข้อมูลคอลัมน์ H</v>
      </c>
      <c r="K194" s="150"/>
      <c r="L194" s="150"/>
      <c r="M194" s="150"/>
      <c r="N194" s="149" t="str" cm="1">
        <f t="array" ref="N194">IF(AND(K194:M194=""),"ยังไม่บันทึกข้อมูล",
IF(M194&lt;&gt;"",
IF(M194&gt;=1.3,M194,"เป็นไม้พุ่ม"),
IF(K194+L194&gt;=1.3,K194+L194,"เป็นไม้พุ่ม")))</f>
        <v>ยังไม่บันทึกข้อมูล</v>
      </c>
      <c r="O194" s="149" t="str">
        <f t="shared" si="17"/>
        <v>ข้อมูลไม่ถูกต้อง</v>
      </c>
      <c r="P194" s="149" t="str">
        <f t="shared" si="18"/>
        <v>ข้อมูลไม่ถูกต้อง</v>
      </c>
      <c r="Q194" s="149" t="str">
        <f t="shared" si="19"/>
        <v>ข้อมูลไม่ถูกต้อง</v>
      </c>
      <c r="R194" s="149" t="str">
        <f t="shared" si="20"/>
        <v>ข้อมูลไม่ถูกต้อง</v>
      </c>
      <c r="S194" s="149" t="str">
        <f>IF(ISNUMBER(R194),
IF(H$2=ตัวเลือก!A$30,"ยังไม่บันทึกข้อมูล",R194*0.27),"ข้อมูลไม่ถูกต้อง")</f>
        <v>ข้อมูลไม่ถูกต้อง</v>
      </c>
      <c r="T194" s="149" t="str">
        <f t="shared" si="21"/>
        <v>ข้อมูลไม่ถูกต้อง</v>
      </c>
      <c r="U194" s="149" t="str">
        <f>IF(ISNUMBER(R194),
IF(H$2=ตัวเลือก!A$30,"ยังไม่บันทึกข้อมูล",R194*0.47),"ข้อมูลไม่ถูกต้อง")</f>
        <v>ข้อมูลไม่ถูกต้อง</v>
      </c>
      <c r="V194" s="149" t="str">
        <f>IF(ISNUMBER(S194),
IF(H$2=ตัวเลือก!A$30,"ยังไม่บันทึกข้อมูล",S194*0.47),"ข้อมูลไม่ถูกต้อง")</f>
        <v>ข้อมูลไม่ถูกต้อง</v>
      </c>
      <c r="W194" s="149" t="str">
        <f t="shared" si="22"/>
        <v>ข้อมูลไม่ถูกต้อง</v>
      </c>
      <c r="X194" s="148" t="str">
        <f t="shared" si="23"/>
        <v>ข้อมูลไม่ถูกต้อง</v>
      </c>
      <c r="Y194" s="38"/>
      <c r="Z194" s="38"/>
      <c r="AA194" s="38"/>
    </row>
    <row r="195" spans="1:27" x14ac:dyDescent="0.45">
      <c r="A195" s="38">
        <v>190</v>
      </c>
      <c r="B195" s="38"/>
      <c r="C195" s="38"/>
      <c r="D195" s="38"/>
      <c r="E195" s="38"/>
      <c r="F195" s="35"/>
      <c r="G195" s="35"/>
      <c r="H195" s="150"/>
      <c r="I195" s="38"/>
      <c r="J195" s="273" t="str">
        <f t="shared" si="16"/>
        <v>รอข้อมูลคอลัมน์ H</v>
      </c>
      <c r="K195" s="150"/>
      <c r="L195" s="150"/>
      <c r="M195" s="150"/>
      <c r="N195" s="149" t="str" cm="1">
        <f t="array" ref="N195">IF(AND(K195:M195=""),"ยังไม่บันทึกข้อมูล",
IF(M195&lt;&gt;"",
IF(M195&gt;=1.3,M195,"เป็นไม้พุ่ม"),
IF(K195+L195&gt;=1.3,K195+L195,"เป็นไม้พุ่ม")))</f>
        <v>ยังไม่บันทึกข้อมูล</v>
      </c>
      <c r="O195" s="149" t="str">
        <f t="shared" si="17"/>
        <v>ข้อมูลไม่ถูกต้อง</v>
      </c>
      <c r="P195" s="149" t="str">
        <f t="shared" si="18"/>
        <v>ข้อมูลไม่ถูกต้อง</v>
      </c>
      <c r="Q195" s="149" t="str">
        <f t="shared" si="19"/>
        <v>ข้อมูลไม่ถูกต้อง</v>
      </c>
      <c r="R195" s="149" t="str">
        <f t="shared" si="20"/>
        <v>ข้อมูลไม่ถูกต้อง</v>
      </c>
      <c r="S195" s="149" t="str">
        <f>IF(ISNUMBER(R195),
IF(H$2=ตัวเลือก!A$30,"ยังไม่บันทึกข้อมูล",R195*0.27),"ข้อมูลไม่ถูกต้อง")</f>
        <v>ข้อมูลไม่ถูกต้อง</v>
      </c>
      <c r="T195" s="149" t="str">
        <f t="shared" si="21"/>
        <v>ข้อมูลไม่ถูกต้อง</v>
      </c>
      <c r="U195" s="149" t="str">
        <f>IF(ISNUMBER(R195),
IF(H$2=ตัวเลือก!A$30,"ยังไม่บันทึกข้อมูล",R195*0.47),"ข้อมูลไม่ถูกต้อง")</f>
        <v>ข้อมูลไม่ถูกต้อง</v>
      </c>
      <c r="V195" s="149" t="str">
        <f>IF(ISNUMBER(S195),
IF(H$2=ตัวเลือก!A$30,"ยังไม่บันทึกข้อมูล",S195*0.47),"ข้อมูลไม่ถูกต้อง")</f>
        <v>ข้อมูลไม่ถูกต้อง</v>
      </c>
      <c r="W195" s="149" t="str">
        <f t="shared" si="22"/>
        <v>ข้อมูลไม่ถูกต้อง</v>
      </c>
      <c r="X195" s="148" t="str">
        <f t="shared" si="23"/>
        <v>ข้อมูลไม่ถูกต้อง</v>
      </c>
      <c r="Y195" s="38"/>
      <c r="Z195" s="38"/>
      <c r="AA195" s="38"/>
    </row>
    <row r="196" spans="1:27" x14ac:dyDescent="0.45">
      <c r="A196" s="38">
        <v>191</v>
      </c>
      <c r="B196" s="38"/>
      <c r="C196" s="38"/>
      <c r="D196" s="38"/>
      <c r="E196" s="38"/>
      <c r="F196" s="35"/>
      <c r="G196" s="35"/>
      <c r="H196" s="150"/>
      <c r="I196" s="38"/>
      <c r="J196" s="273" t="str">
        <f t="shared" si="16"/>
        <v>รอข้อมูลคอลัมน์ H</v>
      </c>
      <c r="K196" s="150"/>
      <c r="L196" s="150"/>
      <c r="M196" s="150"/>
      <c r="N196" s="149" t="str" cm="1">
        <f t="array" ref="N196">IF(AND(K196:M196=""),"ยังไม่บันทึกข้อมูล",
IF(M196&lt;&gt;"",
IF(M196&gt;=1.3,M196,"เป็นไม้พุ่ม"),
IF(K196+L196&gt;=1.3,K196+L196,"เป็นไม้พุ่ม")))</f>
        <v>ยังไม่บันทึกข้อมูล</v>
      </c>
      <c r="O196" s="149" t="str">
        <f t="shared" si="17"/>
        <v>ข้อมูลไม่ถูกต้อง</v>
      </c>
      <c r="P196" s="149" t="str">
        <f t="shared" si="18"/>
        <v>ข้อมูลไม่ถูกต้อง</v>
      </c>
      <c r="Q196" s="149" t="str">
        <f t="shared" si="19"/>
        <v>ข้อมูลไม่ถูกต้อง</v>
      </c>
      <c r="R196" s="149" t="str">
        <f t="shared" si="20"/>
        <v>ข้อมูลไม่ถูกต้อง</v>
      </c>
      <c r="S196" s="149" t="str">
        <f>IF(ISNUMBER(R196),
IF(H$2=ตัวเลือก!A$30,"ยังไม่บันทึกข้อมูล",R196*0.27),"ข้อมูลไม่ถูกต้อง")</f>
        <v>ข้อมูลไม่ถูกต้อง</v>
      </c>
      <c r="T196" s="149" t="str">
        <f t="shared" si="21"/>
        <v>ข้อมูลไม่ถูกต้อง</v>
      </c>
      <c r="U196" s="149" t="str">
        <f>IF(ISNUMBER(R196),
IF(H$2=ตัวเลือก!A$30,"ยังไม่บันทึกข้อมูล",R196*0.47),"ข้อมูลไม่ถูกต้อง")</f>
        <v>ข้อมูลไม่ถูกต้อง</v>
      </c>
      <c r="V196" s="149" t="str">
        <f>IF(ISNUMBER(S196),
IF(H$2=ตัวเลือก!A$30,"ยังไม่บันทึกข้อมูล",S196*0.47),"ข้อมูลไม่ถูกต้อง")</f>
        <v>ข้อมูลไม่ถูกต้อง</v>
      </c>
      <c r="W196" s="149" t="str">
        <f t="shared" si="22"/>
        <v>ข้อมูลไม่ถูกต้อง</v>
      </c>
      <c r="X196" s="148" t="str">
        <f t="shared" si="23"/>
        <v>ข้อมูลไม่ถูกต้อง</v>
      </c>
      <c r="Y196" s="38"/>
      <c r="Z196" s="38"/>
      <c r="AA196" s="38"/>
    </row>
    <row r="197" spans="1:27" x14ac:dyDescent="0.45">
      <c r="A197" s="38">
        <v>192</v>
      </c>
      <c r="B197" s="38"/>
      <c r="C197" s="38"/>
      <c r="D197" s="38"/>
      <c r="E197" s="38"/>
      <c r="F197" s="35"/>
      <c r="G197" s="35"/>
      <c r="H197" s="150"/>
      <c r="I197" s="38"/>
      <c r="J197" s="273" t="str">
        <f t="shared" si="16"/>
        <v>รอข้อมูลคอลัมน์ H</v>
      </c>
      <c r="K197" s="150"/>
      <c r="L197" s="150"/>
      <c r="M197" s="150"/>
      <c r="N197" s="149" t="str" cm="1">
        <f t="array" ref="N197">IF(AND(K197:M197=""),"ยังไม่บันทึกข้อมูล",
IF(M197&lt;&gt;"",
IF(M197&gt;=1.3,M197,"เป็นไม้พุ่ม"),
IF(K197+L197&gt;=1.3,K197+L197,"เป็นไม้พุ่ม")))</f>
        <v>ยังไม่บันทึกข้อมูล</v>
      </c>
      <c r="O197" s="149" t="str">
        <f t="shared" si="17"/>
        <v>ข้อมูลไม่ถูกต้อง</v>
      </c>
      <c r="P197" s="149" t="str">
        <f t="shared" si="18"/>
        <v>ข้อมูลไม่ถูกต้อง</v>
      </c>
      <c r="Q197" s="149" t="str">
        <f t="shared" si="19"/>
        <v>ข้อมูลไม่ถูกต้อง</v>
      </c>
      <c r="R197" s="149" t="str">
        <f t="shared" si="20"/>
        <v>ข้อมูลไม่ถูกต้อง</v>
      </c>
      <c r="S197" s="149" t="str">
        <f>IF(ISNUMBER(R197),
IF(H$2=ตัวเลือก!A$30,"ยังไม่บันทึกข้อมูล",R197*0.27),"ข้อมูลไม่ถูกต้อง")</f>
        <v>ข้อมูลไม่ถูกต้อง</v>
      </c>
      <c r="T197" s="149" t="str">
        <f t="shared" si="21"/>
        <v>ข้อมูลไม่ถูกต้อง</v>
      </c>
      <c r="U197" s="149" t="str">
        <f>IF(ISNUMBER(R197),
IF(H$2=ตัวเลือก!A$30,"ยังไม่บันทึกข้อมูล",R197*0.47),"ข้อมูลไม่ถูกต้อง")</f>
        <v>ข้อมูลไม่ถูกต้อง</v>
      </c>
      <c r="V197" s="149" t="str">
        <f>IF(ISNUMBER(S197),
IF(H$2=ตัวเลือก!A$30,"ยังไม่บันทึกข้อมูล",S197*0.47),"ข้อมูลไม่ถูกต้อง")</f>
        <v>ข้อมูลไม่ถูกต้อง</v>
      </c>
      <c r="W197" s="149" t="str">
        <f t="shared" si="22"/>
        <v>ข้อมูลไม่ถูกต้อง</v>
      </c>
      <c r="X197" s="148" t="str">
        <f t="shared" si="23"/>
        <v>ข้อมูลไม่ถูกต้อง</v>
      </c>
      <c r="Y197" s="38"/>
      <c r="Z197" s="38"/>
      <c r="AA197" s="38"/>
    </row>
    <row r="198" spans="1:27" x14ac:dyDescent="0.45">
      <c r="A198" s="38">
        <v>193</v>
      </c>
      <c r="B198" s="38"/>
      <c r="C198" s="38"/>
      <c r="D198" s="38"/>
      <c r="E198" s="38"/>
      <c r="F198" s="35"/>
      <c r="G198" s="35"/>
      <c r="H198" s="150"/>
      <c r="I198" s="38"/>
      <c r="J198" s="273" t="str">
        <f t="shared" si="16"/>
        <v>รอข้อมูลคอลัมน์ H</v>
      </c>
      <c r="K198" s="150"/>
      <c r="L198" s="150"/>
      <c r="M198" s="150"/>
      <c r="N198" s="149" t="str" cm="1">
        <f t="array" ref="N198">IF(AND(K198:M198=""),"ยังไม่บันทึกข้อมูล",
IF(M198&lt;&gt;"",
IF(M198&gt;=1.3,M198,"เป็นไม้พุ่ม"),
IF(K198+L198&gt;=1.3,K198+L198,"เป็นไม้พุ่ม")))</f>
        <v>ยังไม่บันทึกข้อมูล</v>
      </c>
      <c r="O198" s="149" t="str">
        <f t="shared" si="17"/>
        <v>ข้อมูลไม่ถูกต้อง</v>
      </c>
      <c r="P198" s="149" t="str">
        <f t="shared" si="18"/>
        <v>ข้อมูลไม่ถูกต้อง</v>
      </c>
      <c r="Q198" s="149" t="str">
        <f t="shared" si="19"/>
        <v>ข้อมูลไม่ถูกต้อง</v>
      </c>
      <c r="R198" s="149" t="str">
        <f t="shared" si="20"/>
        <v>ข้อมูลไม่ถูกต้อง</v>
      </c>
      <c r="S198" s="149" t="str">
        <f>IF(ISNUMBER(R198),
IF(H$2=ตัวเลือก!A$30,"ยังไม่บันทึกข้อมูล",R198*0.27),"ข้อมูลไม่ถูกต้อง")</f>
        <v>ข้อมูลไม่ถูกต้อง</v>
      </c>
      <c r="T198" s="149" t="str">
        <f t="shared" si="21"/>
        <v>ข้อมูลไม่ถูกต้อง</v>
      </c>
      <c r="U198" s="149" t="str">
        <f>IF(ISNUMBER(R198),
IF(H$2=ตัวเลือก!A$30,"ยังไม่บันทึกข้อมูล",R198*0.47),"ข้อมูลไม่ถูกต้อง")</f>
        <v>ข้อมูลไม่ถูกต้อง</v>
      </c>
      <c r="V198" s="149" t="str">
        <f>IF(ISNUMBER(S198),
IF(H$2=ตัวเลือก!A$30,"ยังไม่บันทึกข้อมูล",S198*0.47),"ข้อมูลไม่ถูกต้อง")</f>
        <v>ข้อมูลไม่ถูกต้อง</v>
      </c>
      <c r="W198" s="149" t="str">
        <f t="shared" si="22"/>
        <v>ข้อมูลไม่ถูกต้อง</v>
      </c>
      <c r="X198" s="148" t="str">
        <f t="shared" si="23"/>
        <v>ข้อมูลไม่ถูกต้อง</v>
      </c>
      <c r="Y198" s="38"/>
      <c r="Z198" s="38"/>
      <c r="AA198" s="38"/>
    </row>
    <row r="199" spans="1:27" x14ac:dyDescent="0.45">
      <c r="A199" s="38">
        <v>194</v>
      </c>
      <c r="B199" s="38"/>
      <c r="C199" s="38"/>
      <c r="D199" s="38"/>
      <c r="E199" s="38"/>
      <c r="F199" s="35"/>
      <c r="G199" s="35"/>
      <c r="H199" s="150"/>
      <c r="I199" s="38"/>
      <c r="J199" s="273" t="str">
        <f t="shared" ref="J199:J262" si="24">IF(H199="","รอข้อมูลคอลัมน์ H",
IF(H199/PI()&gt;=4.5,H199/PI(),"ไม่นำมาคำนวณ"))</f>
        <v>รอข้อมูลคอลัมน์ H</v>
      </c>
      <c r="K199" s="150"/>
      <c r="L199" s="150"/>
      <c r="M199" s="150"/>
      <c r="N199" s="149" t="str" cm="1">
        <f t="array" ref="N199">IF(AND(K199:M199=""),"ยังไม่บันทึกข้อมูล",
IF(M199&lt;&gt;"",
IF(M199&gt;=1.3,M199,"เป็นไม้พุ่ม"),
IF(K199+L199&gt;=1.3,K199+L199,"เป็นไม้พุ่ม")))</f>
        <v>ยังไม่บันทึกข้อมูล</v>
      </c>
      <c r="O199" s="149" t="str">
        <f t="shared" ref="O199:O262" si="25">IF(AND(ISNUMBER(J199),ISNUMBER(N199)),0.0396*(((J199)^2)*N199)^0.933,"ข้อมูลไม่ถูกต้อง")</f>
        <v>ข้อมูลไม่ถูกต้อง</v>
      </c>
      <c r="P199" s="149" t="str">
        <f t="shared" ref="P199:P262" si="26">IF(AND(ISNUMBER(J199),ISNUMBER(N199)),0.00349*(((J199^2)*N199))^1.03,"ข้อมูลไม่ถูกต้อง")</f>
        <v>ข้อมูลไม่ถูกต้อง</v>
      </c>
      <c r="Q199" s="149" t="str">
        <f t="shared" ref="Q199:Q262" si="27">IF(AND(ISNUMBER(O199),ISNUMBER(P199)),((1/(28/(O199+P199)))+0.025),"ข้อมูลไม่ถูกต้อง")</f>
        <v>ข้อมูลไม่ถูกต้อง</v>
      </c>
      <c r="R199" s="149" t="str">
        <f t="shared" ref="R199:R262" si="28">IF(AND(O199&lt;&gt;"ข้อมูลไม่ถูกต้อง",P199&lt;&gt;"ข้อมูลไม่ถูกต้อง",Q199&lt;&gt;"ข้อมูลไม่ถูกต้อง"),O199+P199+Q199,"ข้อมูลไม่ถูกต้อง")</f>
        <v>ข้อมูลไม่ถูกต้อง</v>
      </c>
      <c r="S199" s="149" t="str">
        <f>IF(ISNUMBER(R199),
IF(H$2=ตัวเลือก!A$30,"ยังไม่บันทึกข้อมูล",R199*0.27),"ข้อมูลไม่ถูกต้อง")</f>
        <v>ข้อมูลไม่ถูกต้อง</v>
      </c>
      <c r="T199" s="149" t="str">
        <f t="shared" ref="T199:T262" si="29">IF(AND(ISNUMBER(R199),ISNUMBER(S199)),R199+S199,"ข้อมูลไม่ถูกต้อง")</f>
        <v>ข้อมูลไม่ถูกต้อง</v>
      </c>
      <c r="U199" s="149" t="str">
        <f>IF(ISNUMBER(R199),
IF(H$2=ตัวเลือก!A$30,"ยังไม่บันทึกข้อมูล",R199*0.47),"ข้อมูลไม่ถูกต้อง")</f>
        <v>ข้อมูลไม่ถูกต้อง</v>
      </c>
      <c r="V199" s="149" t="str">
        <f>IF(ISNUMBER(S199),
IF(H$2=ตัวเลือก!A$30,"ยังไม่บันทึกข้อมูล",S199*0.47),"ข้อมูลไม่ถูกต้อง")</f>
        <v>ข้อมูลไม่ถูกต้อง</v>
      </c>
      <c r="W199" s="149" t="str">
        <f t="shared" ref="W199:W262" si="30">IF(AND(ISNUMBER(U199),ISNUMBER(V199)),((U199+V199)/1000),"ข้อมูลไม่ถูกต้อง")</f>
        <v>ข้อมูลไม่ถูกต้อง</v>
      </c>
      <c r="X199" s="148" t="str">
        <f t="shared" ref="X199:X262" si="31">IF(ISNUMBER(W199),W199*(44/12),"ข้อมูลไม่ถูกต้อง")</f>
        <v>ข้อมูลไม่ถูกต้อง</v>
      </c>
      <c r="Y199" s="38"/>
      <c r="Z199" s="38"/>
      <c r="AA199" s="38"/>
    </row>
    <row r="200" spans="1:27" x14ac:dyDescent="0.45">
      <c r="A200" s="38">
        <v>195</v>
      </c>
      <c r="B200" s="38"/>
      <c r="C200" s="38"/>
      <c r="D200" s="38"/>
      <c r="E200" s="38"/>
      <c r="F200" s="35"/>
      <c r="G200" s="35"/>
      <c r="H200" s="150"/>
      <c r="I200" s="38"/>
      <c r="J200" s="273" t="str">
        <f t="shared" si="24"/>
        <v>รอข้อมูลคอลัมน์ H</v>
      </c>
      <c r="K200" s="150"/>
      <c r="L200" s="150"/>
      <c r="M200" s="150"/>
      <c r="N200" s="149" t="str" cm="1">
        <f t="array" ref="N200">IF(AND(K200:M200=""),"ยังไม่บันทึกข้อมูล",
IF(M200&lt;&gt;"",
IF(M200&gt;=1.3,M200,"เป็นไม้พุ่ม"),
IF(K200+L200&gt;=1.3,K200+L200,"เป็นไม้พุ่ม")))</f>
        <v>ยังไม่บันทึกข้อมูล</v>
      </c>
      <c r="O200" s="149" t="str">
        <f t="shared" si="25"/>
        <v>ข้อมูลไม่ถูกต้อง</v>
      </c>
      <c r="P200" s="149" t="str">
        <f t="shared" si="26"/>
        <v>ข้อมูลไม่ถูกต้อง</v>
      </c>
      <c r="Q200" s="149" t="str">
        <f t="shared" si="27"/>
        <v>ข้อมูลไม่ถูกต้อง</v>
      </c>
      <c r="R200" s="149" t="str">
        <f t="shared" si="28"/>
        <v>ข้อมูลไม่ถูกต้อง</v>
      </c>
      <c r="S200" s="149" t="str">
        <f>IF(ISNUMBER(R200),
IF(H$2=ตัวเลือก!A$30,"ยังไม่บันทึกข้อมูล",R200*0.27),"ข้อมูลไม่ถูกต้อง")</f>
        <v>ข้อมูลไม่ถูกต้อง</v>
      </c>
      <c r="T200" s="149" t="str">
        <f t="shared" si="29"/>
        <v>ข้อมูลไม่ถูกต้อง</v>
      </c>
      <c r="U200" s="149" t="str">
        <f>IF(ISNUMBER(R200),
IF(H$2=ตัวเลือก!A$30,"ยังไม่บันทึกข้อมูล",R200*0.47),"ข้อมูลไม่ถูกต้อง")</f>
        <v>ข้อมูลไม่ถูกต้อง</v>
      </c>
      <c r="V200" s="149" t="str">
        <f>IF(ISNUMBER(S200),
IF(H$2=ตัวเลือก!A$30,"ยังไม่บันทึกข้อมูล",S200*0.47),"ข้อมูลไม่ถูกต้อง")</f>
        <v>ข้อมูลไม่ถูกต้อง</v>
      </c>
      <c r="W200" s="149" t="str">
        <f t="shared" si="30"/>
        <v>ข้อมูลไม่ถูกต้อง</v>
      </c>
      <c r="X200" s="148" t="str">
        <f t="shared" si="31"/>
        <v>ข้อมูลไม่ถูกต้อง</v>
      </c>
      <c r="Y200" s="38"/>
      <c r="Z200" s="38"/>
      <c r="AA200" s="38"/>
    </row>
    <row r="201" spans="1:27" x14ac:dyDescent="0.45">
      <c r="A201" s="38">
        <v>196</v>
      </c>
      <c r="B201" s="38"/>
      <c r="C201" s="38"/>
      <c r="D201" s="38"/>
      <c r="E201" s="38"/>
      <c r="F201" s="35"/>
      <c r="G201" s="35"/>
      <c r="H201" s="150"/>
      <c r="I201" s="38"/>
      <c r="J201" s="273" t="str">
        <f t="shared" si="24"/>
        <v>รอข้อมูลคอลัมน์ H</v>
      </c>
      <c r="K201" s="150"/>
      <c r="L201" s="150"/>
      <c r="M201" s="150"/>
      <c r="N201" s="149" t="str" cm="1">
        <f t="array" ref="N201">IF(AND(K201:M201=""),"ยังไม่บันทึกข้อมูล",
IF(M201&lt;&gt;"",
IF(M201&gt;=1.3,M201,"เป็นไม้พุ่ม"),
IF(K201+L201&gt;=1.3,K201+L201,"เป็นไม้พุ่ม")))</f>
        <v>ยังไม่บันทึกข้อมูล</v>
      </c>
      <c r="O201" s="149" t="str">
        <f t="shared" si="25"/>
        <v>ข้อมูลไม่ถูกต้อง</v>
      </c>
      <c r="P201" s="149" t="str">
        <f t="shared" si="26"/>
        <v>ข้อมูลไม่ถูกต้อง</v>
      </c>
      <c r="Q201" s="149" t="str">
        <f t="shared" si="27"/>
        <v>ข้อมูลไม่ถูกต้อง</v>
      </c>
      <c r="R201" s="149" t="str">
        <f t="shared" si="28"/>
        <v>ข้อมูลไม่ถูกต้อง</v>
      </c>
      <c r="S201" s="149" t="str">
        <f>IF(ISNUMBER(R201),
IF(H$2=ตัวเลือก!A$30,"ยังไม่บันทึกข้อมูล",R201*0.27),"ข้อมูลไม่ถูกต้อง")</f>
        <v>ข้อมูลไม่ถูกต้อง</v>
      </c>
      <c r="T201" s="149" t="str">
        <f t="shared" si="29"/>
        <v>ข้อมูลไม่ถูกต้อง</v>
      </c>
      <c r="U201" s="149" t="str">
        <f>IF(ISNUMBER(R201),
IF(H$2=ตัวเลือก!A$30,"ยังไม่บันทึกข้อมูล",R201*0.47),"ข้อมูลไม่ถูกต้อง")</f>
        <v>ข้อมูลไม่ถูกต้อง</v>
      </c>
      <c r="V201" s="149" t="str">
        <f>IF(ISNUMBER(S201),
IF(H$2=ตัวเลือก!A$30,"ยังไม่บันทึกข้อมูล",S201*0.47),"ข้อมูลไม่ถูกต้อง")</f>
        <v>ข้อมูลไม่ถูกต้อง</v>
      </c>
      <c r="W201" s="149" t="str">
        <f t="shared" si="30"/>
        <v>ข้อมูลไม่ถูกต้อง</v>
      </c>
      <c r="X201" s="148" t="str">
        <f t="shared" si="31"/>
        <v>ข้อมูลไม่ถูกต้อง</v>
      </c>
      <c r="Y201" s="38"/>
      <c r="Z201" s="38"/>
      <c r="AA201" s="38"/>
    </row>
    <row r="202" spans="1:27" x14ac:dyDescent="0.45">
      <c r="A202" s="38">
        <v>197</v>
      </c>
      <c r="B202" s="38"/>
      <c r="C202" s="38"/>
      <c r="D202" s="38"/>
      <c r="E202" s="38"/>
      <c r="F202" s="35"/>
      <c r="G202" s="35"/>
      <c r="H202" s="150"/>
      <c r="I202" s="38"/>
      <c r="J202" s="273" t="str">
        <f t="shared" si="24"/>
        <v>รอข้อมูลคอลัมน์ H</v>
      </c>
      <c r="K202" s="150"/>
      <c r="L202" s="150"/>
      <c r="M202" s="150"/>
      <c r="N202" s="149" t="str" cm="1">
        <f t="array" ref="N202">IF(AND(K202:M202=""),"ยังไม่บันทึกข้อมูล",
IF(M202&lt;&gt;"",
IF(M202&gt;=1.3,M202,"เป็นไม้พุ่ม"),
IF(K202+L202&gt;=1.3,K202+L202,"เป็นไม้พุ่ม")))</f>
        <v>ยังไม่บันทึกข้อมูล</v>
      </c>
      <c r="O202" s="149" t="str">
        <f t="shared" si="25"/>
        <v>ข้อมูลไม่ถูกต้อง</v>
      </c>
      <c r="P202" s="149" t="str">
        <f t="shared" si="26"/>
        <v>ข้อมูลไม่ถูกต้อง</v>
      </c>
      <c r="Q202" s="149" t="str">
        <f t="shared" si="27"/>
        <v>ข้อมูลไม่ถูกต้อง</v>
      </c>
      <c r="R202" s="149" t="str">
        <f t="shared" si="28"/>
        <v>ข้อมูลไม่ถูกต้อง</v>
      </c>
      <c r="S202" s="149" t="str">
        <f>IF(ISNUMBER(R202),
IF(H$2=ตัวเลือก!A$30,"ยังไม่บันทึกข้อมูล",R202*0.27),"ข้อมูลไม่ถูกต้อง")</f>
        <v>ข้อมูลไม่ถูกต้อง</v>
      </c>
      <c r="T202" s="149" t="str">
        <f t="shared" si="29"/>
        <v>ข้อมูลไม่ถูกต้อง</v>
      </c>
      <c r="U202" s="149" t="str">
        <f>IF(ISNUMBER(R202),
IF(H$2=ตัวเลือก!A$30,"ยังไม่บันทึกข้อมูล",R202*0.47),"ข้อมูลไม่ถูกต้อง")</f>
        <v>ข้อมูลไม่ถูกต้อง</v>
      </c>
      <c r="V202" s="149" t="str">
        <f>IF(ISNUMBER(S202),
IF(H$2=ตัวเลือก!A$30,"ยังไม่บันทึกข้อมูล",S202*0.47),"ข้อมูลไม่ถูกต้อง")</f>
        <v>ข้อมูลไม่ถูกต้อง</v>
      </c>
      <c r="W202" s="149" t="str">
        <f t="shared" si="30"/>
        <v>ข้อมูลไม่ถูกต้อง</v>
      </c>
      <c r="X202" s="148" t="str">
        <f t="shared" si="31"/>
        <v>ข้อมูลไม่ถูกต้อง</v>
      </c>
      <c r="Y202" s="38"/>
      <c r="Z202" s="38"/>
      <c r="AA202" s="38"/>
    </row>
    <row r="203" spans="1:27" x14ac:dyDescent="0.45">
      <c r="A203" s="38">
        <v>198</v>
      </c>
      <c r="B203" s="38"/>
      <c r="C203" s="38"/>
      <c r="D203" s="38"/>
      <c r="E203" s="38"/>
      <c r="F203" s="35"/>
      <c r="G203" s="35"/>
      <c r="H203" s="150"/>
      <c r="I203" s="38"/>
      <c r="J203" s="273" t="str">
        <f t="shared" si="24"/>
        <v>รอข้อมูลคอลัมน์ H</v>
      </c>
      <c r="K203" s="150"/>
      <c r="L203" s="150"/>
      <c r="M203" s="150"/>
      <c r="N203" s="149" t="str" cm="1">
        <f t="array" ref="N203">IF(AND(K203:M203=""),"ยังไม่บันทึกข้อมูล",
IF(M203&lt;&gt;"",
IF(M203&gt;=1.3,M203,"เป็นไม้พุ่ม"),
IF(K203+L203&gt;=1.3,K203+L203,"เป็นไม้พุ่ม")))</f>
        <v>ยังไม่บันทึกข้อมูล</v>
      </c>
      <c r="O203" s="149" t="str">
        <f t="shared" si="25"/>
        <v>ข้อมูลไม่ถูกต้อง</v>
      </c>
      <c r="P203" s="149" t="str">
        <f t="shared" si="26"/>
        <v>ข้อมูลไม่ถูกต้อง</v>
      </c>
      <c r="Q203" s="149" t="str">
        <f t="shared" si="27"/>
        <v>ข้อมูลไม่ถูกต้อง</v>
      </c>
      <c r="R203" s="149" t="str">
        <f t="shared" si="28"/>
        <v>ข้อมูลไม่ถูกต้อง</v>
      </c>
      <c r="S203" s="149" t="str">
        <f>IF(ISNUMBER(R203),
IF(H$2=ตัวเลือก!A$30,"ยังไม่บันทึกข้อมูล",R203*0.27),"ข้อมูลไม่ถูกต้อง")</f>
        <v>ข้อมูลไม่ถูกต้อง</v>
      </c>
      <c r="T203" s="149" t="str">
        <f t="shared" si="29"/>
        <v>ข้อมูลไม่ถูกต้อง</v>
      </c>
      <c r="U203" s="149" t="str">
        <f>IF(ISNUMBER(R203),
IF(H$2=ตัวเลือก!A$30,"ยังไม่บันทึกข้อมูล",R203*0.47),"ข้อมูลไม่ถูกต้อง")</f>
        <v>ข้อมูลไม่ถูกต้อง</v>
      </c>
      <c r="V203" s="149" t="str">
        <f>IF(ISNUMBER(S203),
IF(H$2=ตัวเลือก!A$30,"ยังไม่บันทึกข้อมูล",S203*0.47),"ข้อมูลไม่ถูกต้อง")</f>
        <v>ข้อมูลไม่ถูกต้อง</v>
      </c>
      <c r="W203" s="149" t="str">
        <f t="shared" si="30"/>
        <v>ข้อมูลไม่ถูกต้อง</v>
      </c>
      <c r="X203" s="148" t="str">
        <f t="shared" si="31"/>
        <v>ข้อมูลไม่ถูกต้อง</v>
      </c>
      <c r="Y203" s="38"/>
      <c r="Z203" s="38"/>
      <c r="AA203" s="38"/>
    </row>
    <row r="204" spans="1:27" x14ac:dyDescent="0.45">
      <c r="A204" s="38">
        <v>199</v>
      </c>
      <c r="B204" s="38"/>
      <c r="C204" s="38"/>
      <c r="D204" s="38"/>
      <c r="E204" s="38"/>
      <c r="F204" s="35"/>
      <c r="G204" s="35"/>
      <c r="H204" s="150"/>
      <c r="I204" s="38"/>
      <c r="J204" s="273" t="str">
        <f t="shared" si="24"/>
        <v>รอข้อมูลคอลัมน์ H</v>
      </c>
      <c r="K204" s="150"/>
      <c r="L204" s="150"/>
      <c r="M204" s="150"/>
      <c r="N204" s="149" t="str" cm="1">
        <f t="array" ref="N204">IF(AND(K204:M204=""),"ยังไม่บันทึกข้อมูล",
IF(M204&lt;&gt;"",
IF(M204&gt;=1.3,M204,"เป็นไม้พุ่ม"),
IF(K204+L204&gt;=1.3,K204+L204,"เป็นไม้พุ่ม")))</f>
        <v>ยังไม่บันทึกข้อมูล</v>
      </c>
      <c r="O204" s="149" t="str">
        <f t="shared" si="25"/>
        <v>ข้อมูลไม่ถูกต้อง</v>
      </c>
      <c r="P204" s="149" t="str">
        <f t="shared" si="26"/>
        <v>ข้อมูลไม่ถูกต้อง</v>
      </c>
      <c r="Q204" s="149" t="str">
        <f t="shared" si="27"/>
        <v>ข้อมูลไม่ถูกต้อง</v>
      </c>
      <c r="R204" s="149" t="str">
        <f t="shared" si="28"/>
        <v>ข้อมูลไม่ถูกต้อง</v>
      </c>
      <c r="S204" s="149" t="str">
        <f>IF(ISNUMBER(R204),
IF(H$2=ตัวเลือก!A$30,"ยังไม่บันทึกข้อมูล",R204*0.27),"ข้อมูลไม่ถูกต้อง")</f>
        <v>ข้อมูลไม่ถูกต้อง</v>
      </c>
      <c r="T204" s="149" t="str">
        <f t="shared" si="29"/>
        <v>ข้อมูลไม่ถูกต้อง</v>
      </c>
      <c r="U204" s="149" t="str">
        <f>IF(ISNUMBER(R204),
IF(H$2=ตัวเลือก!A$30,"ยังไม่บันทึกข้อมูล",R204*0.47),"ข้อมูลไม่ถูกต้อง")</f>
        <v>ข้อมูลไม่ถูกต้อง</v>
      </c>
      <c r="V204" s="149" t="str">
        <f>IF(ISNUMBER(S204),
IF(H$2=ตัวเลือก!A$30,"ยังไม่บันทึกข้อมูล",S204*0.47),"ข้อมูลไม่ถูกต้อง")</f>
        <v>ข้อมูลไม่ถูกต้อง</v>
      </c>
      <c r="W204" s="149" t="str">
        <f t="shared" si="30"/>
        <v>ข้อมูลไม่ถูกต้อง</v>
      </c>
      <c r="X204" s="148" t="str">
        <f t="shared" si="31"/>
        <v>ข้อมูลไม่ถูกต้อง</v>
      </c>
      <c r="Y204" s="38"/>
      <c r="Z204" s="38"/>
      <c r="AA204" s="38"/>
    </row>
    <row r="205" spans="1:27" x14ac:dyDescent="0.45">
      <c r="A205" s="38">
        <v>200</v>
      </c>
      <c r="B205" s="38"/>
      <c r="C205" s="38"/>
      <c r="D205" s="38"/>
      <c r="E205" s="38"/>
      <c r="F205" s="35"/>
      <c r="G205" s="35"/>
      <c r="H205" s="150"/>
      <c r="I205" s="38"/>
      <c r="J205" s="273" t="str">
        <f t="shared" si="24"/>
        <v>รอข้อมูลคอลัมน์ H</v>
      </c>
      <c r="K205" s="150"/>
      <c r="L205" s="150"/>
      <c r="M205" s="150"/>
      <c r="N205" s="149" t="str" cm="1">
        <f t="array" ref="N205">IF(AND(K205:M205=""),"ยังไม่บันทึกข้อมูล",
IF(M205&lt;&gt;"",
IF(M205&gt;=1.3,M205,"เป็นไม้พุ่ม"),
IF(K205+L205&gt;=1.3,K205+L205,"เป็นไม้พุ่ม")))</f>
        <v>ยังไม่บันทึกข้อมูล</v>
      </c>
      <c r="O205" s="149" t="str">
        <f t="shared" si="25"/>
        <v>ข้อมูลไม่ถูกต้อง</v>
      </c>
      <c r="P205" s="149" t="str">
        <f t="shared" si="26"/>
        <v>ข้อมูลไม่ถูกต้อง</v>
      </c>
      <c r="Q205" s="149" t="str">
        <f t="shared" si="27"/>
        <v>ข้อมูลไม่ถูกต้อง</v>
      </c>
      <c r="R205" s="149" t="str">
        <f t="shared" si="28"/>
        <v>ข้อมูลไม่ถูกต้อง</v>
      </c>
      <c r="S205" s="149" t="str">
        <f>IF(ISNUMBER(R205),
IF(H$2=ตัวเลือก!A$30,"ยังไม่บันทึกข้อมูล",R205*0.27),"ข้อมูลไม่ถูกต้อง")</f>
        <v>ข้อมูลไม่ถูกต้อง</v>
      </c>
      <c r="T205" s="149" t="str">
        <f t="shared" si="29"/>
        <v>ข้อมูลไม่ถูกต้อง</v>
      </c>
      <c r="U205" s="149" t="str">
        <f>IF(ISNUMBER(R205),
IF(H$2=ตัวเลือก!A$30,"ยังไม่บันทึกข้อมูล",R205*0.47),"ข้อมูลไม่ถูกต้อง")</f>
        <v>ข้อมูลไม่ถูกต้อง</v>
      </c>
      <c r="V205" s="149" t="str">
        <f>IF(ISNUMBER(S205),
IF(H$2=ตัวเลือก!A$30,"ยังไม่บันทึกข้อมูล",S205*0.47),"ข้อมูลไม่ถูกต้อง")</f>
        <v>ข้อมูลไม่ถูกต้อง</v>
      </c>
      <c r="W205" s="149" t="str">
        <f t="shared" si="30"/>
        <v>ข้อมูลไม่ถูกต้อง</v>
      </c>
      <c r="X205" s="148" t="str">
        <f t="shared" si="31"/>
        <v>ข้อมูลไม่ถูกต้อง</v>
      </c>
      <c r="Y205" s="38"/>
      <c r="Z205" s="38"/>
      <c r="AA205" s="38"/>
    </row>
    <row r="206" spans="1:27" x14ac:dyDescent="0.45">
      <c r="A206" s="38">
        <v>201</v>
      </c>
      <c r="B206" s="38"/>
      <c r="C206" s="38"/>
      <c r="D206" s="38"/>
      <c r="E206" s="38"/>
      <c r="F206" s="35"/>
      <c r="G206" s="35"/>
      <c r="H206" s="150"/>
      <c r="I206" s="38"/>
      <c r="J206" s="273" t="str">
        <f t="shared" si="24"/>
        <v>รอข้อมูลคอลัมน์ H</v>
      </c>
      <c r="K206" s="150"/>
      <c r="L206" s="150"/>
      <c r="M206" s="150"/>
      <c r="N206" s="149" t="str" cm="1">
        <f t="array" ref="N206">IF(AND(K206:M206=""),"ยังไม่บันทึกข้อมูล",
IF(M206&lt;&gt;"",
IF(M206&gt;=1.3,M206,"เป็นไม้พุ่ม"),
IF(K206+L206&gt;=1.3,K206+L206,"เป็นไม้พุ่ม")))</f>
        <v>ยังไม่บันทึกข้อมูล</v>
      </c>
      <c r="O206" s="149" t="str">
        <f t="shared" si="25"/>
        <v>ข้อมูลไม่ถูกต้อง</v>
      </c>
      <c r="P206" s="149" t="str">
        <f t="shared" si="26"/>
        <v>ข้อมูลไม่ถูกต้อง</v>
      </c>
      <c r="Q206" s="149" t="str">
        <f t="shared" si="27"/>
        <v>ข้อมูลไม่ถูกต้อง</v>
      </c>
      <c r="R206" s="149" t="str">
        <f t="shared" si="28"/>
        <v>ข้อมูลไม่ถูกต้อง</v>
      </c>
      <c r="S206" s="149" t="str">
        <f>IF(ISNUMBER(R206),
IF(H$2=ตัวเลือก!A$30,"ยังไม่บันทึกข้อมูล",R206*0.27),"ข้อมูลไม่ถูกต้อง")</f>
        <v>ข้อมูลไม่ถูกต้อง</v>
      </c>
      <c r="T206" s="149" t="str">
        <f t="shared" si="29"/>
        <v>ข้อมูลไม่ถูกต้อง</v>
      </c>
      <c r="U206" s="149" t="str">
        <f>IF(ISNUMBER(R206),
IF(H$2=ตัวเลือก!A$30,"ยังไม่บันทึกข้อมูล",R206*0.47),"ข้อมูลไม่ถูกต้อง")</f>
        <v>ข้อมูลไม่ถูกต้อง</v>
      </c>
      <c r="V206" s="149" t="str">
        <f>IF(ISNUMBER(S206),
IF(H$2=ตัวเลือก!A$30,"ยังไม่บันทึกข้อมูล",S206*0.47),"ข้อมูลไม่ถูกต้อง")</f>
        <v>ข้อมูลไม่ถูกต้อง</v>
      </c>
      <c r="W206" s="149" t="str">
        <f t="shared" si="30"/>
        <v>ข้อมูลไม่ถูกต้อง</v>
      </c>
      <c r="X206" s="148" t="str">
        <f t="shared" si="31"/>
        <v>ข้อมูลไม่ถูกต้อง</v>
      </c>
      <c r="Y206" s="38"/>
      <c r="Z206" s="38"/>
      <c r="AA206" s="38"/>
    </row>
    <row r="207" spans="1:27" x14ac:dyDescent="0.45">
      <c r="A207" s="38">
        <v>202</v>
      </c>
      <c r="B207" s="38"/>
      <c r="C207" s="38"/>
      <c r="D207" s="38"/>
      <c r="E207" s="38"/>
      <c r="F207" s="35"/>
      <c r="G207" s="35"/>
      <c r="H207" s="150"/>
      <c r="I207" s="38"/>
      <c r="J207" s="273" t="str">
        <f t="shared" si="24"/>
        <v>รอข้อมูลคอลัมน์ H</v>
      </c>
      <c r="K207" s="150"/>
      <c r="L207" s="150"/>
      <c r="M207" s="150"/>
      <c r="N207" s="149" t="str" cm="1">
        <f t="array" ref="N207">IF(AND(K207:M207=""),"ยังไม่บันทึกข้อมูล",
IF(M207&lt;&gt;"",
IF(M207&gt;=1.3,M207,"เป็นไม้พุ่ม"),
IF(K207+L207&gt;=1.3,K207+L207,"เป็นไม้พุ่ม")))</f>
        <v>ยังไม่บันทึกข้อมูล</v>
      </c>
      <c r="O207" s="149" t="str">
        <f t="shared" si="25"/>
        <v>ข้อมูลไม่ถูกต้อง</v>
      </c>
      <c r="P207" s="149" t="str">
        <f t="shared" si="26"/>
        <v>ข้อมูลไม่ถูกต้อง</v>
      </c>
      <c r="Q207" s="149" t="str">
        <f t="shared" si="27"/>
        <v>ข้อมูลไม่ถูกต้อง</v>
      </c>
      <c r="R207" s="149" t="str">
        <f t="shared" si="28"/>
        <v>ข้อมูลไม่ถูกต้อง</v>
      </c>
      <c r="S207" s="149" t="str">
        <f>IF(ISNUMBER(R207),
IF(H$2=ตัวเลือก!A$30,"ยังไม่บันทึกข้อมูล",R207*0.27),"ข้อมูลไม่ถูกต้อง")</f>
        <v>ข้อมูลไม่ถูกต้อง</v>
      </c>
      <c r="T207" s="149" t="str">
        <f t="shared" si="29"/>
        <v>ข้อมูลไม่ถูกต้อง</v>
      </c>
      <c r="U207" s="149" t="str">
        <f>IF(ISNUMBER(R207),
IF(H$2=ตัวเลือก!A$30,"ยังไม่บันทึกข้อมูล",R207*0.47),"ข้อมูลไม่ถูกต้อง")</f>
        <v>ข้อมูลไม่ถูกต้อง</v>
      </c>
      <c r="V207" s="149" t="str">
        <f>IF(ISNUMBER(S207),
IF(H$2=ตัวเลือก!A$30,"ยังไม่บันทึกข้อมูล",S207*0.47),"ข้อมูลไม่ถูกต้อง")</f>
        <v>ข้อมูลไม่ถูกต้อง</v>
      </c>
      <c r="W207" s="149" t="str">
        <f t="shared" si="30"/>
        <v>ข้อมูลไม่ถูกต้อง</v>
      </c>
      <c r="X207" s="148" t="str">
        <f t="shared" si="31"/>
        <v>ข้อมูลไม่ถูกต้อง</v>
      </c>
      <c r="Y207" s="38"/>
      <c r="Z207" s="38"/>
      <c r="AA207" s="38"/>
    </row>
    <row r="208" spans="1:27" x14ac:dyDescent="0.45">
      <c r="A208" s="38">
        <v>203</v>
      </c>
      <c r="B208" s="38"/>
      <c r="C208" s="38"/>
      <c r="D208" s="38"/>
      <c r="E208" s="38"/>
      <c r="F208" s="35"/>
      <c r="G208" s="35"/>
      <c r="H208" s="150"/>
      <c r="I208" s="38"/>
      <c r="J208" s="273" t="str">
        <f t="shared" si="24"/>
        <v>รอข้อมูลคอลัมน์ H</v>
      </c>
      <c r="K208" s="150"/>
      <c r="L208" s="150"/>
      <c r="M208" s="150"/>
      <c r="N208" s="149" t="str" cm="1">
        <f t="array" ref="N208">IF(AND(K208:M208=""),"ยังไม่บันทึกข้อมูล",
IF(M208&lt;&gt;"",
IF(M208&gt;=1.3,M208,"เป็นไม้พุ่ม"),
IF(K208+L208&gt;=1.3,K208+L208,"เป็นไม้พุ่ม")))</f>
        <v>ยังไม่บันทึกข้อมูล</v>
      </c>
      <c r="O208" s="149" t="str">
        <f t="shared" si="25"/>
        <v>ข้อมูลไม่ถูกต้อง</v>
      </c>
      <c r="P208" s="149" t="str">
        <f t="shared" si="26"/>
        <v>ข้อมูลไม่ถูกต้อง</v>
      </c>
      <c r="Q208" s="149" t="str">
        <f t="shared" si="27"/>
        <v>ข้อมูลไม่ถูกต้อง</v>
      </c>
      <c r="R208" s="149" t="str">
        <f t="shared" si="28"/>
        <v>ข้อมูลไม่ถูกต้อง</v>
      </c>
      <c r="S208" s="149" t="str">
        <f>IF(ISNUMBER(R208),
IF(H$2=ตัวเลือก!A$30,"ยังไม่บันทึกข้อมูล",R208*0.27),"ข้อมูลไม่ถูกต้อง")</f>
        <v>ข้อมูลไม่ถูกต้อง</v>
      </c>
      <c r="T208" s="149" t="str">
        <f t="shared" si="29"/>
        <v>ข้อมูลไม่ถูกต้อง</v>
      </c>
      <c r="U208" s="149" t="str">
        <f>IF(ISNUMBER(R208),
IF(H$2=ตัวเลือก!A$30,"ยังไม่บันทึกข้อมูล",R208*0.47),"ข้อมูลไม่ถูกต้อง")</f>
        <v>ข้อมูลไม่ถูกต้อง</v>
      </c>
      <c r="V208" s="149" t="str">
        <f>IF(ISNUMBER(S208),
IF(H$2=ตัวเลือก!A$30,"ยังไม่บันทึกข้อมูล",S208*0.47),"ข้อมูลไม่ถูกต้อง")</f>
        <v>ข้อมูลไม่ถูกต้อง</v>
      </c>
      <c r="W208" s="149" t="str">
        <f t="shared" si="30"/>
        <v>ข้อมูลไม่ถูกต้อง</v>
      </c>
      <c r="X208" s="148" t="str">
        <f t="shared" si="31"/>
        <v>ข้อมูลไม่ถูกต้อง</v>
      </c>
      <c r="Y208" s="38"/>
      <c r="Z208" s="38"/>
      <c r="AA208" s="38"/>
    </row>
    <row r="209" spans="1:27" x14ac:dyDescent="0.45">
      <c r="A209" s="38">
        <v>204</v>
      </c>
      <c r="B209" s="38"/>
      <c r="C209" s="38"/>
      <c r="D209" s="38"/>
      <c r="E209" s="38"/>
      <c r="F209" s="35"/>
      <c r="G209" s="35"/>
      <c r="H209" s="150"/>
      <c r="I209" s="38"/>
      <c r="J209" s="273" t="str">
        <f t="shared" si="24"/>
        <v>รอข้อมูลคอลัมน์ H</v>
      </c>
      <c r="K209" s="150"/>
      <c r="L209" s="150"/>
      <c r="M209" s="150"/>
      <c r="N209" s="149" t="str" cm="1">
        <f t="array" ref="N209">IF(AND(K209:M209=""),"ยังไม่บันทึกข้อมูล",
IF(M209&lt;&gt;"",
IF(M209&gt;=1.3,M209,"เป็นไม้พุ่ม"),
IF(K209+L209&gt;=1.3,K209+L209,"เป็นไม้พุ่ม")))</f>
        <v>ยังไม่บันทึกข้อมูล</v>
      </c>
      <c r="O209" s="149" t="str">
        <f t="shared" si="25"/>
        <v>ข้อมูลไม่ถูกต้อง</v>
      </c>
      <c r="P209" s="149" t="str">
        <f t="shared" si="26"/>
        <v>ข้อมูลไม่ถูกต้อง</v>
      </c>
      <c r="Q209" s="149" t="str">
        <f t="shared" si="27"/>
        <v>ข้อมูลไม่ถูกต้อง</v>
      </c>
      <c r="R209" s="149" t="str">
        <f t="shared" si="28"/>
        <v>ข้อมูลไม่ถูกต้อง</v>
      </c>
      <c r="S209" s="149" t="str">
        <f>IF(ISNUMBER(R209),
IF(H$2=ตัวเลือก!A$30,"ยังไม่บันทึกข้อมูล",R209*0.27),"ข้อมูลไม่ถูกต้อง")</f>
        <v>ข้อมูลไม่ถูกต้อง</v>
      </c>
      <c r="T209" s="149" t="str">
        <f t="shared" si="29"/>
        <v>ข้อมูลไม่ถูกต้อง</v>
      </c>
      <c r="U209" s="149" t="str">
        <f>IF(ISNUMBER(R209),
IF(H$2=ตัวเลือก!A$30,"ยังไม่บันทึกข้อมูล",R209*0.47),"ข้อมูลไม่ถูกต้อง")</f>
        <v>ข้อมูลไม่ถูกต้อง</v>
      </c>
      <c r="V209" s="149" t="str">
        <f>IF(ISNUMBER(S209),
IF(H$2=ตัวเลือก!A$30,"ยังไม่บันทึกข้อมูล",S209*0.47),"ข้อมูลไม่ถูกต้อง")</f>
        <v>ข้อมูลไม่ถูกต้อง</v>
      </c>
      <c r="W209" s="149" t="str">
        <f t="shared" si="30"/>
        <v>ข้อมูลไม่ถูกต้อง</v>
      </c>
      <c r="X209" s="148" t="str">
        <f t="shared" si="31"/>
        <v>ข้อมูลไม่ถูกต้อง</v>
      </c>
      <c r="Y209" s="38"/>
      <c r="Z209" s="38"/>
      <c r="AA209" s="38"/>
    </row>
    <row r="210" spans="1:27" x14ac:dyDescent="0.45">
      <c r="A210" s="38">
        <v>205</v>
      </c>
      <c r="B210" s="38"/>
      <c r="C210" s="38"/>
      <c r="D210" s="38"/>
      <c r="E210" s="38"/>
      <c r="F210" s="35"/>
      <c r="G210" s="35"/>
      <c r="H210" s="150"/>
      <c r="I210" s="38"/>
      <c r="J210" s="273" t="str">
        <f t="shared" si="24"/>
        <v>รอข้อมูลคอลัมน์ H</v>
      </c>
      <c r="K210" s="150"/>
      <c r="L210" s="150"/>
      <c r="M210" s="150"/>
      <c r="N210" s="149" t="str" cm="1">
        <f t="array" ref="N210">IF(AND(K210:M210=""),"ยังไม่บันทึกข้อมูล",
IF(M210&lt;&gt;"",
IF(M210&gt;=1.3,M210,"เป็นไม้พุ่ม"),
IF(K210+L210&gt;=1.3,K210+L210,"เป็นไม้พุ่ม")))</f>
        <v>ยังไม่บันทึกข้อมูล</v>
      </c>
      <c r="O210" s="149" t="str">
        <f t="shared" si="25"/>
        <v>ข้อมูลไม่ถูกต้อง</v>
      </c>
      <c r="P210" s="149" t="str">
        <f t="shared" si="26"/>
        <v>ข้อมูลไม่ถูกต้อง</v>
      </c>
      <c r="Q210" s="149" t="str">
        <f t="shared" si="27"/>
        <v>ข้อมูลไม่ถูกต้อง</v>
      </c>
      <c r="R210" s="149" t="str">
        <f t="shared" si="28"/>
        <v>ข้อมูลไม่ถูกต้อง</v>
      </c>
      <c r="S210" s="149" t="str">
        <f>IF(ISNUMBER(R210),
IF(H$2=ตัวเลือก!A$30,"ยังไม่บันทึกข้อมูล",R210*0.27),"ข้อมูลไม่ถูกต้อง")</f>
        <v>ข้อมูลไม่ถูกต้อง</v>
      </c>
      <c r="T210" s="149" t="str">
        <f t="shared" si="29"/>
        <v>ข้อมูลไม่ถูกต้อง</v>
      </c>
      <c r="U210" s="149" t="str">
        <f>IF(ISNUMBER(R210),
IF(H$2=ตัวเลือก!A$30,"ยังไม่บันทึกข้อมูล",R210*0.47),"ข้อมูลไม่ถูกต้อง")</f>
        <v>ข้อมูลไม่ถูกต้อง</v>
      </c>
      <c r="V210" s="149" t="str">
        <f>IF(ISNUMBER(S210),
IF(H$2=ตัวเลือก!A$30,"ยังไม่บันทึกข้อมูล",S210*0.47),"ข้อมูลไม่ถูกต้อง")</f>
        <v>ข้อมูลไม่ถูกต้อง</v>
      </c>
      <c r="W210" s="149" t="str">
        <f t="shared" si="30"/>
        <v>ข้อมูลไม่ถูกต้อง</v>
      </c>
      <c r="X210" s="148" t="str">
        <f t="shared" si="31"/>
        <v>ข้อมูลไม่ถูกต้อง</v>
      </c>
      <c r="Y210" s="38"/>
      <c r="Z210" s="38"/>
      <c r="AA210" s="38"/>
    </row>
    <row r="211" spans="1:27" x14ac:dyDescent="0.45">
      <c r="A211" s="38">
        <v>206</v>
      </c>
      <c r="B211" s="38"/>
      <c r="C211" s="38"/>
      <c r="D211" s="38"/>
      <c r="E211" s="38"/>
      <c r="F211" s="35"/>
      <c r="G211" s="35"/>
      <c r="H211" s="150"/>
      <c r="I211" s="38"/>
      <c r="J211" s="273" t="str">
        <f t="shared" si="24"/>
        <v>รอข้อมูลคอลัมน์ H</v>
      </c>
      <c r="K211" s="150"/>
      <c r="L211" s="150"/>
      <c r="M211" s="150"/>
      <c r="N211" s="149" t="str" cm="1">
        <f t="array" ref="N211">IF(AND(K211:M211=""),"ยังไม่บันทึกข้อมูล",
IF(M211&lt;&gt;"",
IF(M211&gt;=1.3,M211,"เป็นไม้พุ่ม"),
IF(K211+L211&gt;=1.3,K211+L211,"เป็นไม้พุ่ม")))</f>
        <v>ยังไม่บันทึกข้อมูล</v>
      </c>
      <c r="O211" s="149" t="str">
        <f t="shared" si="25"/>
        <v>ข้อมูลไม่ถูกต้อง</v>
      </c>
      <c r="P211" s="149" t="str">
        <f t="shared" si="26"/>
        <v>ข้อมูลไม่ถูกต้อง</v>
      </c>
      <c r="Q211" s="149" t="str">
        <f t="shared" si="27"/>
        <v>ข้อมูลไม่ถูกต้อง</v>
      </c>
      <c r="R211" s="149" t="str">
        <f t="shared" si="28"/>
        <v>ข้อมูลไม่ถูกต้อง</v>
      </c>
      <c r="S211" s="149" t="str">
        <f>IF(ISNUMBER(R211),
IF(H$2=ตัวเลือก!A$30,"ยังไม่บันทึกข้อมูล",R211*0.27),"ข้อมูลไม่ถูกต้อง")</f>
        <v>ข้อมูลไม่ถูกต้อง</v>
      </c>
      <c r="T211" s="149" t="str">
        <f t="shared" si="29"/>
        <v>ข้อมูลไม่ถูกต้อง</v>
      </c>
      <c r="U211" s="149" t="str">
        <f>IF(ISNUMBER(R211),
IF(H$2=ตัวเลือก!A$30,"ยังไม่บันทึกข้อมูล",R211*0.47),"ข้อมูลไม่ถูกต้อง")</f>
        <v>ข้อมูลไม่ถูกต้อง</v>
      </c>
      <c r="V211" s="149" t="str">
        <f>IF(ISNUMBER(S211),
IF(H$2=ตัวเลือก!A$30,"ยังไม่บันทึกข้อมูล",S211*0.47),"ข้อมูลไม่ถูกต้อง")</f>
        <v>ข้อมูลไม่ถูกต้อง</v>
      </c>
      <c r="W211" s="149" t="str">
        <f t="shared" si="30"/>
        <v>ข้อมูลไม่ถูกต้อง</v>
      </c>
      <c r="X211" s="148" t="str">
        <f t="shared" si="31"/>
        <v>ข้อมูลไม่ถูกต้อง</v>
      </c>
      <c r="Y211" s="38"/>
      <c r="Z211" s="38"/>
      <c r="AA211" s="38"/>
    </row>
    <row r="212" spans="1:27" x14ac:dyDescent="0.45">
      <c r="A212" s="38">
        <v>207</v>
      </c>
      <c r="B212" s="38"/>
      <c r="C212" s="38"/>
      <c r="D212" s="38"/>
      <c r="E212" s="38"/>
      <c r="F212" s="35"/>
      <c r="G212" s="35"/>
      <c r="H212" s="150"/>
      <c r="I212" s="38"/>
      <c r="J212" s="273" t="str">
        <f t="shared" si="24"/>
        <v>รอข้อมูลคอลัมน์ H</v>
      </c>
      <c r="K212" s="150"/>
      <c r="L212" s="150"/>
      <c r="M212" s="150"/>
      <c r="N212" s="149" t="str" cm="1">
        <f t="array" ref="N212">IF(AND(K212:M212=""),"ยังไม่บันทึกข้อมูล",
IF(M212&lt;&gt;"",
IF(M212&gt;=1.3,M212,"เป็นไม้พุ่ม"),
IF(K212+L212&gt;=1.3,K212+L212,"เป็นไม้พุ่ม")))</f>
        <v>ยังไม่บันทึกข้อมูล</v>
      </c>
      <c r="O212" s="149" t="str">
        <f t="shared" si="25"/>
        <v>ข้อมูลไม่ถูกต้อง</v>
      </c>
      <c r="P212" s="149" t="str">
        <f t="shared" si="26"/>
        <v>ข้อมูลไม่ถูกต้อง</v>
      </c>
      <c r="Q212" s="149" t="str">
        <f t="shared" si="27"/>
        <v>ข้อมูลไม่ถูกต้อง</v>
      </c>
      <c r="R212" s="149" t="str">
        <f t="shared" si="28"/>
        <v>ข้อมูลไม่ถูกต้อง</v>
      </c>
      <c r="S212" s="149" t="str">
        <f>IF(ISNUMBER(R212),
IF(H$2=ตัวเลือก!A$30,"ยังไม่บันทึกข้อมูล",R212*0.27),"ข้อมูลไม่ถูกต้อง")</f>
        <v>ข้อมูลไม่ถูกต้อง</v>
      </c>
      <c r="T212" s="149" t="str">
        <f t="shared" si="29"/>
        <v>ข้อมูลไม่ถูกต้อง</v>
      </c>
      <c r="U212" s="149" t="str">
        <f>IF(ISNUMBER(R212),
IF(H$2=ตัวเลือก!A$30,"ยังไม่บันทึกข้อมูล",R212*0.47),"ข้อมูลไม่ถูกต้อง")</f>
        <v>ข้อมูลไม่ถูกต้อง</v>
      </c>
      <c r="V212" s="149" t="str">
        <f>IF(ISNUMBER(S212),
IF(H$2=ตัวเลือก!A$30,"ยังไม่บันทึกข้อมูล",S212*0.47),"ข้อมูลไม่ถูกต้อง")</f>
        <v>ข้อมูลไม่ถูกต้อง</v>
      </c>
      <c r="W212" s="149" t="str">
        <f t="shared" si="30"/>
        <v>ข้อมูลไม่ถูกต้อง</v>
      </c>
      <c r="X212" s="148" t="str">
        <f t="shared" si="31"/>
        <v>ข้อมูลไม่ถูกต้อง</v>
      </c>
      <c r="Y212" s="38"/>
      <c r="Z212" s="38"/>
      <c r="AA212" s="38"/>
    </row>
    <row r="213" spans="1:27" x14ac:dyDescent="0.45">
      <c r="A213" s="38">
        <v>208</v>
      </c>
      <c r="B213" s="38"/>
      <c r="C213" s="38"/>
      <c r="D213" s="38"/>
      <c r="E213" s="38"/>
      <c r="F213" s="35"/>
      <c r="G213" s="35"/>
      <c r="H213" s="150"/>
      <c r="I213" s="38"/>
      <c r="J213" s="273" t="str">
        <f t="shared" si="24"/>
        <v>รอข้อมูลคอลัมน์ H</v>
      </c>
      <c r="K213" s="150"/>
      <c r="L213" s="150"/>
      <c r="M213" s="150"/>
      <c r="N213" s="149" t="str" cm="1">
        <f t="array" ref="N213">IF(AND(K213:M213=""),"ยังไม่บันทึกข้อมูล",
IF(M213&lt;&gt;"",
IF(M213&gt;=1.3,M213,"เป็นไม้พุ่ม"),
IF(K213+L213&gt;=1.3,K213+L213,"เป็นไม้พุ่ม")))</f>
        <v>ยังไม่บันทึกข้อมูล</v>
      </c>
      <c r="O213" s="149" t="str">
        <f t="shared" si="25"/>
        <v>ข้อมูลไม่ถูกต้อง</v>
      </c>
      <c r="P213" s="149" t="str">
        <f t="shared" si="26"/>
        <v>ข้อมูลไม่ถูกต้อง</v>
      </c>
      <c r="Q213" s="149" t="str">
        <f t="shared" si="27"/>
        <v>ข้อมูลไม่ถูกต้อง</v>
      </c>
      <c r="R213" s="149" t="str">
        <f t="shared" si="28"/>
        <v>ข้อมูลไม่ถูกต้อง</v>
      </c>
      <c r="S213" s="149" t="str">
        <f>IF(ISNUMBER(R213),
IF(H$2=ตัวเลือก!A$30,"ยังไม่บันทึกข้อมูล",R213*0.27),"ข้อมูลไม่ถูกต้อง")</f>
        <v>ข้อมูลไม่ถูกต้อง</v>
      </c>
      <c r="T213" s="149" t="str">
        <f t="shared" si="29"/>
        <v>ข้อมูลไม่ถูกต้อง</v>
      </c>
      <c r="U213" s="149" t="str">
        <f>IF(ISNUMBER(R213),
IF(H$2=ตัวเลือก!A$30,"ยังไม่บันทึกข้อมูล",R213*0.47),"ข้อมูลไม่ถูกต้อง")</f>
        <v>ข้อมูลไม่ถูกต้อง</v>
      </c>
      <c r="V213" s="149" t="str">
        <f>IF(ISNUMBER(S213),
IF(H$2=ตัวเลือก!A$30,"ยังไม่บันทึกข้อมูล",S213*0.47),"ข้อมูลไม่ถูกต้อง")</f>
        <v>ข้อมูลไม่ถูกต้อง</v>
      </c>
      <c r="W213" s="149" t="str">
        <f t="shared" si="30"/>
        <v>ข้อมูลไม่ถูกต้อง</v>
      </c>
      <c r="X213" s="148" t="str">
        <f t="shared" si="31"/>
        <v>ข้อมูลไม่ถูกต้อง</v>
      </c>
      <c r="Y213" s="38"/>
      <c r="Z213" s="38"/>
      <c r="AA213" s="38"/>
    </row>
    <row r="214" spans="1:27" x14ac:dyDescent="0.45">
      <c r="A214" s="38">
        <v>209</v>
      </c>
      <c r="B214" s="38"/>
      <c r="C214" s="38"/>
      <c r="D214" s="38"/>
      <c r="E214" s="38"/>
      <c r="F214" s="35"/>
      <c r="G214" s="35"/>
      <c r="H214" s="150"/>
      <c r="I214" s="38"/>
      <c r="J214" s="273" t="str">
        <f t="shared" si="24"/>
        <v>รอข้อมูลคอลัมน์ H</v>
      </c>
      <c r="K214" s="150"/>
      <c r="L214" s="150"/>
      <c r="M214" s="150"/>
      <c r="N214" s="149" t="str" cm="1">
        <f t="array" ref="N214">IF(AND(K214:M214=""),"ยังไม่บันทึกข้อมูล",
IF(M214&lt;&gt;"",
IF(M214&gt;=1.3,M214,"เป็นไม้พุ่ม"),
IF(K214+L214&gt;=1.3,K214+L214,"เป็นไม้พุ่ม")))</f>
        <v>ยังไม่บันทึกข้อมูล</v>
      </c>
      <c r="O214" s="149" t="str">
        <f t="shared" si="25"/>
        <v>ข้อมูลไม่ถูกต้อง</v>
      </c>
      <c r="P214" s="149" t="str">
        <f t="shared" si="26"/>
        <v>ข้อมูลไม่ถูกต้อง</v>
      </c>
      <c r="Q214" s="149" t="str">
        <f t="shared" si="27"/>
        <v>ข้อมูลไม่ถูกต้อง</v>
      </c>
      <c r="R214" s="149" t="str">
        <f t="shared" si="28"/>
        <v>ข้อมูลไม่ถูกต้อง</v>
      </c>
      <c r="S214" s="149" t="str">
        <f>IF(ISNUMBER(R214),
IF(H$2=ตัวเลือก!A$30,"ยังไม่บันทึกข้อมูล",R214*0.27),"ข้อมูลไม่ถูกต้อง")</f>
        <v>ข้อมูลไม่ถูกต้อง</v>
      </c>
      <c r="T214" s="149" t="str">
        <f t="shared" si="29"/>
        <v>ข้อมูลไม่ถูกต้อง</v>
      </c>
      <c r="U214" s="149" t="str">
        <f>IF(ISNUMBER(R214),
IF(H$2=ตัวเลือก!A$30,"ยังไม่บันทึกข้อมูล",R214*0.47),"ข้อมูลไม่ถูกต้อง")</f>
        <v>ข้อมูลไม่ถูกต้อง</v>
      </c>
      <c r="V214" s="149" t="str">
        <f>IF(ISNUMBER(S214),
IF(H$2=ตัวเลือก!A$30,"ยังไม่บันทึกข้อมูล",S214*0.47),"ข้อมูลไม่ถูกต้อง")</f>
        <v>ข้อมูลไม่ถูกต้อง</v>
      </c>
      <c r="W214" s="149" t="str">
        <f t="shared" si="30"/>
        <v>ข้อมูลไม่ถูกต้อง</v>
      </c>
      <c r="X214" s="148" t="str">
        <f t="shared" si="31"/>
        <v>ข้อมูลไม่ถูกต้อง</v>
      </c>
      <c r="Y214" s="38"/>
      <c r="Z214" s="38"/>
      <c r="AA214" s="38"/>
    </row>
    <row r="215" spans="1:27" x14ac:dyDescent="0.45">
      <c r="A215" s="38">
        <v>210</v>
      </c>
      <c r="B215" s="38"/>
      <c r="C215" s="38"/>
      <c r="D215" s="38"/>
      <c r="E215" s="38"/>
      <c r="F215" s="35"/>
      <c r="G215" s="35"/>
      <c r="H215" s="150"/>
      <c r="I215" s="38"/>
      <c r="J215" s="273" t="str">
        <f t="shared" si="24"/>
        <v>รอข้อมูลคอลัมน์ H</v>
      </c>
      <c r="K215" s="150"/>
      <c r="L215" s="150"/>
      <c r="M215" s="150"/>
      <c r="N215" s="149" t="str" cm="1">
        <f t="array" ref="N215">IF(AND(K215:M215=""),"ยังไม่บันทึกข้อมูล",
IF(M215&lt;&gt;"",
IF(M215&gt;=1.3,M215,"เป็นไม้พุ่ม"),
IF(K215+L215&gt;=1.3,K215+L215,"เป็นไม้พุ่ม")))</f>
        <v>ยังไม่บันทึกข้อมูล</v>
      </c>
      <c r="O215" s="149" t="str">
        <f t="shared" si="25"/>
        <v>ข้อมูลไม่ถูกต้อง</v>
      </c>
      <c r="P215" s="149" t="str">
        <f t="shared" si="26"/>
        <v>ข้อมูลไม่ถูกต้อง</v>
      </c>
      <c r="Q215" s="149" t="str">
        <f t="shared" si="27"/>
        <v>ข้อมูลไม่ถูกต้อง</v>
      </c>
      <c r="R215" s="149" t="str">
        <f t="shared" si="28"/>
        <v>ข้อมูลไม่ถูกต้อง</v>
      </c>
      <c r="S215" s="149" t="str">
        <f>IF(ISNUMBER(R215),
IF(H$2=ตัวเลือก!A$30,"ยังไม่บันทึกข้อมูล",R215*0.27),"ข้อมูลไม่ถูกต้อง")</f>
        <v>ข้อมูลไม่ถูกต้อง</v>
      </c>
      <c r="T215" s="149" t="str">
        <f t="shared" si="29"/>
        <v>ข้อมูลไม่ถูกต้อง</v>
      </c>
      <c r="U215" s="149" t="str">
        <f>IF(ISNUMBER(R215),
IF(H$2=ตัวเลือก!A$30,"ยังไม่บันทึกข้อมูล",R215*0.47),"ข้อมูลไม่ถูกต้อง")</f>
        <v>ข้อมูลไม่ถูกต้อง</v>
      </c>
      <c r="V215" s="149" t="str">
        <f>IF(ISNUMBER(S215),
IF(H$2=ตัวเลือก!A$30,"ยังไม่บันทึกข้อมูล",S215*0.47),"ข้อมูลไม่ถูกต้อง")</f>
        <v>ข้อมูลไม่ถูกต้อง</v>
      </c>
      <c r="W215" s="149" t="str">
        <f t="shared" si="30"/>
        <v>ข้อมูลไม่ถูกต้อง</v>
      </c>
      <c r="X215" s="148" t="str">
        <f t="shared" si="31"/>
        <v>ข้อมูลไม่ถูกต้อง</v>
      </c>
      <c r="Y215" s="38"/>
      <c r="Z215" s="38"/>
      <c r="AA215" s="38"/>
    </row>
    <row r="216" spans="1:27" x14ac:dyDescent="0.45">
      <c r="A216" s="38">
        <v>211</v>
      </c>
      <c r="B216" s="38"/>
      <c r="C216" s="38"/>
      <c r="D216" s="38"/>
      <c r="E216" s="38"/>
      <c r="F216" s="35"/>
      <c r="G216" s="35"/>
      <c r="H216" s="150"/>
      <c r="I216" s="38"/>
      <c r="J216" s="273" t="str">
        <f t="shared" si="24"/>
        <v>รอข้อมูลคอลัมน์ H</v>
      </c>
      <c r="K216" s="150"/>
      <c r="L216" s="150"/>
      <c r="M216" s="150"/>
      <c r="N216" s="149" t="str" cm="1">
        <f t="array" ref="N216">IF(AND(K216:M216=""),"ยังไม่บันทึกข้อมูล",
IF(M216&lt;&gt;"",
IF(M216&gt;=1.3,M216,"เป็นไม้พุ่ม"),
IF(K216+L216&gt;=1.3,K216+L216,"เป็นไม้พุ่ม")))</f>
        <v>ยังไม่บันทึกข้อมูล</v>
      </c>
      <c r="O216" s="149" t="str">
        <f t="shared" si="25"/>
        <v>ข้อมูลไม่ถูกต้อง</v>
      </c>
      <c r="P216" s="149" t="str">
        <f t="shared" si="26"/>
        <v>ข้อมูลไม่ถูกต้อง</v>
      </c>
      <c r="Q216" s="149" t="str">
        <f t="shared" si="27"/>
        <v>ข้อมูลไม่ถูกต้อง</v>
      </c>
      <c r="R216" s="149" t="str">
        <f t="shared" si="28"/>
        <v>ข้อมูลไม่ถูกต้อง</v>
      </c>
      <c r="S216" s="149" t="str">
        <f>IF(ISNUMBER(R216),
IF(H$2=ตัวเลือก!A$30,"ยังไม่บันทึกข้อมูล",R216*0.27),"ข้อมูลไม่ถูกต้อง")</f>
        <v>ข้อมูลไม่ถูกต้อง</v>
      </c>
      <c r="T216" s="149" t="str">
        <f t="shared" si="29"/>
        <v>ข้อมูลไม่ถูกต้อง</v>
      </c>
      <c r="U216" s="149" t="str">
        <f>IF(ISNUMBER(R216),
IF(H$2=ตัวเลือก!A$30,"ยังไม่บันทึกข้อมูล",R216*0.47),"ข้อมูลไม่ถูกต้อง")</f>
        <v>ข้อมูลไม่ถูกต้อง</v>
      </c>
      <c r="V216" s="149" t="str">
        <f>IF(ISNUMBER(S216),
IF(H$2=ตัวเลือก!A$30,"ยังไม่บันทึกข้อมูล",S216*0.47),"ข้อมูลไม่ถูกต้อง")</f>
        <v>ข้อมูลไม่ถูกต้อง</v>
      </c>
      <c r="W216" s="149" t="str">
        <f t="shared" si="30"/>
        <v>ข้อมูลไม่ถูกต้อง</v>
      </c>
      <c r="X216" s="148" t="str">
        <f t="shared" si="31"/>
        <v>ข้อมูลไม่ถูกต้อง</v>
      </c>
      <c r="Y216" s="38"/>
      <c r="Z216" s="38"/>
      <c r="AA216" s="38"/>
    </row>
    <row r="217" spans="1:27" x14ac:dyDescent="0.45">
      <c r="A217" s="38">
        <v>212</v>
      </c>
      <c r="B217" s="38"/>
      <c r="C217" s="38"/>
      <c r="D217" s="38"/>
      <c r="E217" s="38"/>
      <c r="F217" s="35"/>
      <c r="G217" s="35"/>
      <c r="H217" s="150"/>
      <c r="I217" s="38"/>
      <c r="J217" s="273" t="str">
        <f t="shared" si="24"/>
        <v>รอข้อมูลคอลัมน์ H</v>
      </c>
      <c r="K217" s="150"/>
      <c r="L217" s="150"/>
      <c r="M217" s="150"/>
      <c r="N217" s="149" t="str" cm="1">
        <f t="array" ref="N217">IF(AND(K217:M217=""),"ยังไม่บันทึกข้อมูล",
IF(M217&lt;&gt;"",
IF(M217&gt;=1.3,M217,"เป็นไม้พุ่ม"),
IF(K217+L217&gt;=1.3,K217+L217,"เป็นไม้พุ่ม")))</f>
        <v>ยังไม่บันทึกข้อมูล</v>
      </c>
      <c r="O217" s="149" t="str">
        <f t="shared" si="25"/>
        <v>ข้อมูลไม่ถูกต้อง</v>
      </c>
      <c r="P217" s="149" t="str">
        <f t="shared" si="26"/>
        <v>ข้อมูลไม่ถูกต้อง</v>
      </c>
      <c r="Q217" s="149" t="str">
        <f t="shared" si="27"/>
        <v>ข้อมูลไม่ถูกต้อง</v>
      </c>
      <c r="R217" s="149" t="str">
        <f t="shared" si="28"/>
        <v>ข้อมูลไม่ถูกต้อง</v>
      </c>
      <c r="S217" s="149" t="str">
        <f>IF(ISNUMBER(R217),
IF(H$2=ตัวเลือก!A$30,"ยังไม่บันทึกข้อมูล",R217*0.27),"ข้อมูลไม่ถูกต้อง")</f>
        <v>ข้อมูลไม่ถูกต้อง</v>
      </c>
      <c r="T217" s="149" t="str">
        <f t="shared" si="29"/>
        <v>ข้อมูลไม่ถูกต้อง</v>
      </c>
      <c r="U217" s="149" t="str">
        <f>IF(ISNUMBER(R217),
IF(H$2=ตัวเลือก!A$30,"ยังไม่บันทึกข้อมูล",R217*0.47),"ข้อมูลไม่ถูกต้อง")</f>
        <v>ข้อมูลไม่ถูกต้อง</v>
      </c>
      <c r="V217" s="149" t="str">
        <f>IF(ISNUMBER(S217),
IF(H$2=ตัวเลือก!A$30,"ยังไม่บันทึกข้อมูล",S217*0.47),"ข้อมูลไม่ถูกต้อง")</f>
        <v>ข้อมูลไม่ถูกต้อง</v>
      </c>
      <c r="W217" s="149" t="str">
        <f t="shared" si="30"/>
        <v>ข้อมูลไม่ถูกต้อง</v>
      </c>
      <c r="X217" s="148" t="str">
        <f t="shared" si="31"/>
        <v>ข้อมูลไม่ถูกต้อง</v>
      </c>
      <c r="Y217" s="38"/>
      <c r="Z217" s="38"/>
      <c r="AA217" s="38"/>
    </row>
    <row r="218" spans="1:27" x14ac:dyDescent="0.45">
      <c r="A218" s="38">
        <v>213</v>
      </c>
      <c r="B218" s="38"/>
      <c r="C218" s="38"/>
      <c r="D218" s="38"/>
      <c r="E218" s="38"/>
      <c r="F218" s="35"/>
      <c r="G218" s="35"/>
      <c r="H218" s="150"/>
      <c r="I218" s="38"/>
      <c r="J218" s="273" t="str">
        <f t="shared" si="24"/>
        <v>รอข้อมูลคอลัมน์ H</v>
      </c>
      <c r="K218" s="150"/>
      <c r="L218" s="150"/>
      <c r="M218" s="150"/>
      <c r="N218" s="149" t="str" cm="1">
        <f t="array" ref="N218">IF(AND(K218:M218=""),"ยังไม่บันทึกข้อมูล",
IF(M218&lt;&gt;"",
IF(M218&gt;=1.3,M218,"เป็นไม้พุ่ม"),
IF(K218+L218&gt;=1.3,K218+L218,"เป็นไม้พุ่ม")))</f>
        <v>ยังไม่บันทึกข้อมูล</v>
      </c>
      <c r="O218" s="149" t="str">
        <f t="shared" si="25"/>
        <v>ข้อมูลไม่ถูกต้อง</v>
      </c>
      <c r="P218" s="149" t="str">
        <f t="shared" si="26"/>
        <v>ข้อมูลไม่ถูกต้อง</v>
      </c>
      <c r="Q218" s="149" t="str">
        <f t="shared" si="27"/>
        <v>ข้อมูลไม่ถูกต้อง</v>
      </c>
      <c r="R218" s="149" t="str">
        <f t="shared" si="28"/>
        <v>ข้อมูลไม่ถูกต้อง</v>
      </c>
      <c r="S218" s="149" t="str">
        <f>IF(ISNUMBER(R218),
IF(H$2=ตัวเลือก!A$30,"ยังไม่บันทึกข้อมูล",R218*0.27),"ข้อมูลไม่ถูกต้อง")</f>
        <v>ข้อมูลไม่ถูกต้อง</v>
      </c>
      <c r="T218" s="149" t="str">
        <f t="shared" si="29"/>
        <v>ข้อมูลไม่ถูกต้อง</v>
      </c>
      <c r="U218" s="149" t="str">
        <f>IF(ISNUMBER(R218),
IF(H$2=ตัวเลือก!A$30,"ยังไม่บันทึกข้อมูล",R218*0.47),"ข้อมูลไม่ถูกต้อง")</f>
        <v>ข้อมูลไม่ถูกต้อง</v>
      </c>
      <c r="V218" s="149" t="str">
        <f>IF(ISNUMBER(S218),
IF(H$2=ตัวเลือก!A$30,"ยังไม่บันทึกข้อมูล",S218*0.47),"ข้อมูลไม่ถูกต้อง")</f>
        <v>ข้อมูลไม่ถูกต้อง</v>
      </c>
      <c r="W218" s="149" t="str">
        <f t="shared" si="30"/>
        <v>ข้อมูลไม่ถูกต้อง</v>
      </c>
      <c r="X218" s="148" t="str">
        <f t="shared" si="31"/>
        <v>ข้อมูลไม่ถูกต้อง</v>
      </c>
      <c r="Y218" s="38"/>
      <c r="Z218" s="38"/>
      <c r="AA218" s="38"/>
    </row>
    <row r="219" spans="1:27" x14ac:dyDescent="0.45">
      <c r="A219" s="38">
        <v>214</v>
      </c>
      <c r="B219" s="38"/>
      <c r="C219" s="38"/>
      <c r="D219" s="38"/>
      <c r="E219" s="38"/>
      <c r="F219" s="35"/>
      <c r="G219" s="35"/>
      <c r="H219" s="150"/>
      <c r="I219" s="38"/>
      <c r="J219" s="273" t="str">
        <f t="shared" si="24"/>
        <v>รอข้อมูลคอลัมน์ H</v>
      </c>
      <c r="K219" s="150"/>
      <c r="L219" s="150"/>
      <c r="M219" s="150"/>
      <c r="N219" s="149" t="str" cm="1">
        <f t="array" ref="N219">IF(AND(K219:M219=""),"ยังไม่บันทึกข้อมูล",
IF(M219&lt;&gt;"",
IF(M219&gt;=1.3,M219,"เป็นไม้พุ่ม"),
IF(K219+L219&gt;=1.3,K219+L219,"เป็นไม้พุ่ม")))</f>
        <v>ยังไม่บันทึกข้อมูล</v>
      </c>
      <c r="O219" s="149" t="str">
        <f t="shared" si="25"/>
        <v>ข้อมูลไม่ถูกต้อง</v>
      </c>
      <c r="P219" s="149" t="str">
        <f t="shared" si="26"/>
        <v>ข้อมูลไม่ถูกต้อง</v>
      </c>
      <c r="Q219" s="149" t="str">
        <f t="shared" si="27"/>
        <v>ข้อมูลไม่ถูกต้อง</v>
      </c>
      <c r="R219" s="149" t="str">
        <f t="shared" si="28"/>
        <v>ข้อมูลไม่ถูกต้อง</v>
      </c>
      <c r="S219" s="149" t="str">
        <f>IF(ISNUMBER(R219),
IF(H$2=ตัวเลือก!A$30,"ยังไม่บันทึกข้อมูล",R219*0.27),"ข้อมูลไม่ถูกต้อง")</f>
        <v>ข้อมูลไม่ถูกต้อง</v>
      </c>
      <c r="T219" s="149" t="str">
        <f t="shared" si="29"/>
        <v>ข้อมูลไม่ถูกต้อง</v>
      </c>
      <c r="U219" s="149" t="str">
        <f>IF(ISNUMBER(R219),
IF(H$2=ตัวเลือก!A$30,"ยังไม่บันทึกข้อมูล",R219*0.47),"ข้อมูลไม่ถูกต้อง")</f>
        <v>ข้อมูลไม่ถูกต้อง</v>
      </c>
      <c r="V219" s="149" t="str">
        <f>IF(ISNUMBER(S219),
IF(H$2=ตัวเลือก!A$30,"ยังไม่บันทึกข้อมูล",S219*0.47),"ข้อมูลไม่ถูกต้อง")</f>
        <v>ข้อมูลไม่ถูกต้อง</v>
      </c>
      <c r="W219" s="149" t="str">
        <f t="shared" si="30"/>
        <v>ข้อมูลไม่ถูกต้อง</v>
      </c>
      <c r="X219" s="148" t="str">
        <f t="shared" si="31"/>
        <v>ข้อมูลไม่ถูกต้อง</v>
      </c>
      <c r="Y219" s="38"/>
      <c r="Z219" s="38"/>
      <c r="AA219" s="38"/>
    </row>
    <row r="220" spans="1:27" x14ac:dyDescent="0.45">
      <c r="A220" s="38">
        <v>215</v>
      </c>
      <c r="B220" s="38"/>
      <c r="C220" s="38"/>
      <c r="D220" s="38"/>
      <c r="E220" s="38"/>
      <c r="F220" s="35"/>
      <c r="G220" s="35"/>
      <c r="H220" s="150"/>
      <c r="I220" s="38"/>
      <c r="J220" s="273" t="str">
        <f t="shared" si="24"/>
        <v>รอข้อมูลคอลัมน์ H</v>
      </c>
      <c r="K220" s="150"/>
      <c r="L220" s="150"/>
      <c r="M220" s="150"/>
      <c r="N220" s="149" t="str" cm="1">
        <f t="array" ref="N220">IF(AND(K220:M220=""),"ยังไม่บันทึกข้อมูล",
IF(M220&lt;&gt;"",
IF(M220&gt;=1.3,M220,"เป็นไม้พุ่ม"),
IF(K220+L220&gt;=1.3,K220+L220,"เป็นไม้พุ่ม")))</f>
        <v>ยังไม่บันทึกข้อมูล</v>
      </c>
      <c r="O220" s="149" t="str">
        <f t="shared" si="25"/>
        <v>ข้อมูลไม่ถูกต้อง</v>
      </c>
      <c r="P220" s="149" t="str">
        <f t="shared" si="26"/>
        <v>ข้อมูลไม่ถูกต้อง</v>
      </c>
      <c r="Q220" s="149" t="str">
        <f t="shared" si="27"/>
        <v>ข้อมูลไม่ถูกต้อง</v>
      </c>
      <c r="R220" s="149" t="str">
        <f t="shared" si="28"/>
        <v>ข้อมูลไม่ถูกต้อง</v>
      </c>
      <c r="S220" s="149" t="str">
        <f>IF(ISNUMBER(R220),
IF(H$2=ตัวเลือก!A$30,"ยังไม่บันทึกข้อมูล",R220*0.27),"ข้อมูลไม่ถูกต้อง")</f>
        <v>ข้อมูลไม่ถูกต้อง</v>
      </c>
      <c r="T220" s="149" t="str">
        <f t="shared" si="29"/>
        <v>ข้อมูลไม่ถูกต้อง</v>
      </c>
      <c r="U220" s="149" t="str">
        <f>IF(ISNUMBER(R220),
IF(H$2=ตัวเลือก!A$30,"ยังไม่บันทึกข้อมูล",R220*0.47),"ข้อมูลไม่ถูกต้อง")</f>
        <v>ข้อมูลไม่ถูกต้อง</v>
      </c>
      <c r="V220" s="149" t="str">
        <f>IF(ISNUMBER(S220),
IF(H$2=ตัวเลือก!A$30,"ยังไม่บันทึกข้อมูล",S220*0.47),"ข้อมูลไม่ถูกต้อง")</f>
        <v>ข้อมูลไม่ถูกต้อง</v>
      </c>
      <c r="W220" s="149" t="str">
        <f t="shared" si="30"/>
        <v>ข้อมูลไม่ถูกต้อง</v>
      </c>
      <c r="X220" s="148" t="str">
        <f t="shared" si="31"/>
        <v>ข้อมูลไม่ถูกต้อง</v>
      </c>
      <c r="Y220" s="38"/>
      <c r="Z220" s="38"/>
      <c r="AA220" s="38"/>
    </row>
    <row r="221" spans="1:27" x14ac:dyDescent="0.45">
      <c r="A221" s="38">
        <v>216</v>
      </c>
      <c r="B221" s="38"/>
      <c r="C221" s="38"/>
      <c r="D221" s="38"/>
      <c r="E221" s="38"/>
      <c r="F221" s="35"/>
      <c r="G221" s="35"/>
      <c r="H221" s="150"/>
      <c r="I221" s="38"/>
      <c r="J221" s="273" t="str">
        <f t="shared" si="24"/>
        <v>รอข้อมูลคอลัมน์ H</v>
      </c>
      <c r="K221" s="150"/>
      <c r="L221" s="150"/>
      <c r="M221" s="150"/>
      <c r="N221" s="149" t="str" cm="1">
        <f t="array" ref="N221">IF(AND(K221:M221=""),"ยังไม่บันทึกข้อมูล",
IF(M221&lt;&gt;"",
IF(M221&gt;=1.3,M221,"เป็นไม้พุ่ม"),
IF(K221+L221&gt;=1.3,K221+L221,"เป็นไม้พุ่ม")))</f>
        <v>ยังไม่บันทึกข้อมูล</v>
      </c>
      <c r="O221" s="149" t="str">
        <f t="shared" si="25"/>
        <v>ข้อมูลไม่ถูกต้อง</v>
      </c>
      <c r="P221" s="149" t="str">
        <f t="shared" si="26"/>
        <v>ข้อมูลไม่ถูกต้อง</v>
      </c>
      <c r="Q221" s="149" t="str">
        <f t="shared" si="27"/>
        <v>ข้อมูลไม่ถูกต้อง</v>
      </c>
      <c r="R221" s="149" t="str">
        <f t="shared" si="28"/>
        <v>ข้อมูลไม่ถูกต้อง</v>
      </c>
      <c r="S221" s="149" t="str">
        <f>IF(ISNUMBER(R221),
IF(H$2=ตัวเลือก!A$30,"ยังไม่บันทึกข้อมูล",R221*0.27),"ข้อมูลไม่ถูกต้อง")</f>
        <v>ข้อมูลไม่ถูกต้อง</v>
      </c>
      <c r="T221" s="149" t="str">
        <f t="shared" si="29"/>
        <v>ข้อมูลไม่ถูกต้อง</v>
      </c>
      <c r="U221" s="149" t="str">
        <f>IF(ISNUMBER(R221),
IF(H$2=ตัวเลือก!A$30,"ยังไม่บันทึกข้อมูล",R221*0.47),"ข้อมูลไม่ถูกต้อง")</f>
        <v>ข้อมูลไม่ถูกต้อง</v>
      </c>
      <c r="V221" s="149" t="str">
        <f>IF(ISNUMBER(S221),
IF(H$2=ตัวเลือก!A$30,"ยังไม่บันทึกข้อมูล",S221*0.47),"ข้อมูลไม่ถูกต้อง")</f>
        <v>ข้อมูลไม่ถูกต้อง</v>
      </c>
      <c r="W221" s="149" t="str">
        <f t="shared" si="30"/>
        <v>ข้อมูลไม่ถูกต้อง</v>
      </c>
      <c r="X221" s="148" t="str">
        <f t="shared" si="31"/>
        <v>ข้อมูลไม่ถูกต้อง</v>
      </c>
      <c r="Y221" s="38"/>
      <c r="Z221" s="38"/>
      <c r="AA221" s="38"/>
    </row>
    <row r="222" spans="1:27" x14ac:dyDescent="0.45">
      <c r="A222" s="38">
        <v>217</v>
      </c>
      <c r="B222" s="38"/>
      <c r="C222" s="38"/>
      <c r="D222" s="38"/>
      <c r="E222" s="38"/>
      <c r="F222" s="35"/>
      <c r="G222" s="35"/>
      <c r="H222" s="150"/>
      <c r="I222" s="38"/>
      <c r="J222" s="273" t="str">
        <f t="shared" si="24"/>
        <v>รอข้อมูลคอลัมน์ H</v>
      </c>
      <c r="K222" s="150"/>
      <c r="L222" s="150"/>
      <c r="M222" s="150"/>
      <c r="N222" s="149" t="str" cm="1">
        <f t="array" ref="N222">IF(AND(K222:M222=""),"ยังไม่บันทึกข้อมูล",
IF(M222&lt;&gt;"",
IF(M222&gt;=1.3,M222,"เป็นไม้พุ่ม"),
IF(K222+L222&gt;=1.3,K222+L222,"เป็นไม้พุ่ม")))</f>
        <v>ยังไม่บันทึกข้อมูล</v>
      </c>
      <c r="O222" s="149" t="str">
        <f t="shared" si="25"/>
        <v>ข้อมูลไม่ถูกต้อง</v>
      </c>
      <c r="P222" s="149" t="str">
        <f t="shared" si="26"/>
        <v>ข้อมูลไม่ถูกต้อง</v>
      </c>
      <c r="Q222" s="149" t="str">
        <f t="shared" si="27"/>
        <v>ข้อมูลไม่ถูกต้อง</v>
      </c>
      <c r="R222" s="149" t="str">
        <f t="shared" si="28"/>
        <v>ข้อมูลไม่ถูกต้อง</v>
      </c>
      <c r="S222" s="149" t="str">
        <f>IF(ISNUMBER(R222),
IF(H$2=ตัวเลือก!A$30,"ยังไม่บันทึกข้อมูล",R222*0.27),"ข้อมูลไม่ถูกต้อง")</f>
        <v>ข้อมูลไม่ถูกต้อง</v>
      </c>
      <c r="T222" s="149" t="str">
        <f t="shared" si="29"/>
        <v>ข้อมูลไม่ถูกต้อง</v>
      </c>
      <c r="U222" s="149" t="str">
        <f>IF(ISNUMBER(R222),
IF(H$2=ตัวเลือก!A$30,"ยังไม่บันทึกข้อมูล",R222*0.47),"ข้อมูลไม่ถูกต้อง")</f>
        <v>ข้อมูลไม่ถูกต้อง</v>
      </c>
      <c r="V222" s="149" t="str">
        <f>IF(ISNUMBER(S222),
IF(H$2=ตัวเลือก!A$30,"ยังไม่บันทึกข้อมูล",S222*0.47),"ข้อมูลไม่ถูกต้อง")</f>
        <v>ข้อมูลไม่ถูกต้อง</v>
      </c>
      <c r="W222" s="149" t="str">
        <f t="shared" si="30"/>
        <v>ข้อมูลไม่ถูกต้อง</v>
      </c>
      <c r="X222" s="148" t="str">
        <f t="shared" si="31"/>
        <v>ข้อมูลไม่ถูกต้อง</v>
      </c>
      <c r="Y222" s="38"/>
      <c r="Z222" s="38"/>
      <c r="AA222" s="38"/>
    </row>
    <row r="223" spans="1:27" x14ac:dyDescent="0.45">
      <c r="A223" s="38">
        <v>218</v>
      </c>
      <c r="B223" s="38"/>
      <c r="C223" s="38"/>
      <c r="D223" s="38"/>
      <c r="E223" s="38"/>
      <c r="F223" s="35"/>
      <c r="G223" s="35"/>
      <c r="H223" s="150"/>
      <c r="I223" s="38"/>
      <c r="J223" s="273" t="str">
        <f t="shared" si="24"/>
        <v>รอข้อมูลคอลัมน์ H</v>
      </c>
      <c r="K223" s="150"/>
      <c r="L223" s="150"/>
      <c r="M223" s="150"/>
      <c r="N223" s="149" t="str" cm="1">
        <f t="array" ref="N223">IF(AND(K223:M223=""),"ยังไม่บันทึกข้อมูล",
IF(M223&lt;&gt;"",
IF(M223&gt;=1.3,M223,"เป็นไม้พุ่ม"),
IF(K223+L223&gt;=1.3,K223+L223,"เป็นไม้พุ่ม")))</f>
        <v>ยังไม่บันทึกข้อมูล</v>
      </c>
      <c r="O223" s="149" t="str">
        <f t="shared" si="25"/>
        <v>ข้อมูลไม่ถูกต้อง</v>
      </c>
      <c r="P223" s="149" t="str">
        <f t="shared" si="26"/>
        <v>ข้อมูลไม่ถูกต้อง</v>
      </c>
      <c r="Q223" s="149" t="str">
        <f t="shared" si="27"/>
        <v>ข้อมูลไม่ถูกต้อง</v>
      </c>
      <c r="R223" s="149" t="str">
        <f t="shared" si="28"/>
        <v>ข้อมูลไม่ถูกต้อง</v>
      </c>
      <c r="S223" s="149" t="str">
        <f>IF(ISNUMBER(R223),
IF(H$2=ตัวเลือก!A$30,"ยังไม่บันทึกข้อมูล",R223*0.27),"ข้อมูลไม่ถูกต้อง")</f>
        <v>ข้อมูลไม่ถูกต้อง</v>
      </c>
      <c r="T223" s="149" t="str">
        <f t="shared" si="29"/>
        <v>ข้อมูลไม่ถูกต้อง</v>
      </c>
      <c r="U223" s="149" t="str">
        <f>IF(ISNUMBER(R223),
IF(H$2=ตัวเลือก!A$30,"ยังไม่บันทึกข้อมูล",R223*0.47),"ข้อมูลไม่ถูกต้อง")</f>
        <v>ข้อมูลไม่ถูกต้อง</v>
      </c>
      <c r="V223" s="149" t="str">
        <f>IF(ISNUMBER(S223),
IF(H$2=ตัวเลือก!A$30,"ยังไม่บันทึกข้อมูล",S223*0.47),"ข้อมูลไม่ถูกต้อง")</f>
        <v>ข้อมูลไม่ถูกต้อง</v>
      </c>
      <c r="W223" s="149" t="str">
        <f t="shared" si="30"/>
        <v>ข้อมูลไม่ถูกต้อง</v>
      </c>
      <c r="X223" s="148" t="str">
        <f t="shared" si="31"/>
        <v>ข้อมูลไม่ถูกต้อง</v>
      </c>
      <c r="Y223" s="38"/>
      <c r="Z223" s="38"/>
      <c r="AA223" s="38"/>
    </row>
    <row r="224" spans="1:27" x14ac:dyDescent="0.45">
      <c r="A224" s="38">
        <v>219</v>
      </c>
      <c r="B224" s="38"/>
      <c r="C224" s="38"/>
      <c r="D224" s="38"/>
      <c r="E224" s="38"/>
      <c r="F224" s="35"/>
      <c r="G224" s="35"/>
      <c r="H224" s="150"/>
      <c r="I224" s="38"/>
      <c r="J224" s="273" t="str">
        <f t="shared" si="24"/>
        <v>รอข้อมูลคอลัมน์ H</v>
      </c>
      <c r="K224" s="150"/>
      <c r="L224" s="150"/>
      <c r="M224" s="150"/>
      <c r="N224" s="149" t="str" cm="1">
        <f t="array" ref="N224">IF(AND(K224:M224=""),"ยังไม่บันทึกข้อมูล",
IF(M224&lt;&gt;"",
IF(M224&gt;=1.3,M224,"เป็นไม้พุ่ม"),
IF(K224+L224&gt;=1.3,K224+L224,"เป็นไม้พุ่ม")))</f>
        <v>ยังไม่บันทึกข้อมูล</v>
      </c>
      <c r="O224" s="149" t="str">
        <f t="shared" si="25"/>
        <v>ข้อมูลไม่ถูกต้อง</v>
      </c>
      <c r="P224" s="149" t="str">
        <f t="shared" si="26"/>
        <v>ข้อมูลไม่ถูกต้อง</v>
      </c>
      <c r="Q224" s="149" t="str">
        <f t="shared" si="27"/>
        <v>ข้อมูลไม่ถูกต้อง</v>
      </c>
      <c r="R224" s="149" t="str">
        <f t="shared" si="28"/>
        <v>ข้อมูลไม่ถูกต้อง</v>
      </c>
      <c r="S224" s="149" t="str">
        <f>IF(ISNUMBER(R224),
IF(H$2=ตัวเลือก!A$30,"ยังไม่บันทึกข้อมูล",R224*0.27),"ข้อมูลไม่ถูกต้อง")</f>
        <v>ข้อมูลไม่ถูกต้อง</v>
      </c>
      <c r="T224" s="149" t="str">
        <f t="shared" si="29"/>
        <v>ข้อมูลไม่ถูกต้อง</v>
      </c>
      <c r="U224" s="149" t="str">
        <f>IF(ISNUMBER(R224),
IF(H$2=ตัวเลือก!A$30,"ยังไม่บันทึกข้อมูล",R224*0.47),"ข้อมูลไม่ถูกต้อง")</f>
        <v>ข้อมูลไม่ถูกต้อง</v>
      </c>
      <c r="V224" s="149" t="str">
        <f>IF(ISNUMBER(S224),
IF(H$2=ตัวเลือก!A$30,"ยังไม่บันทึกข้อมูล",S224*0.47),"ข้อมูลไม่ถูกต้อง")</f>
        <v>ข้อมูลไม่ถูกต้อง</v>
      </c>
      <c r="W224" s="149" t="str">
        <f t="shared" si="30"/>
        <v>ข้อมูลไม่ถูกต้อง</v>
      </c>
      <c r="X224" s="148" t="str">
        <f t="shared" si="31"/>
        <v>ข้อมูลไม่ถูกต้อง</v>
      </c>
      <c r="Y224" s="38"/>
      <c r="Z224" s="38"/>
      <c r="AA224" s="38"/>
    </row>
    <row r="225" spans="1:27" x14ac:dyDescent="0.45">
      <c r="A225" s="38">
        <v>220</v>
      </c>
      <c r="B225" s="38"/>
      <c r="C225" s="38"/>
      <c r="D225" s="38"/>
      <c r="E225" s="38"/>
      <c r="F225" s="35"/>
      <c r="G225" s="35"/>
      <c r="H225" s="150"/>
      <c r="I225" s="38"/>
      <c r="J225" s="273" t="str">
        <f t="shared" si="24"/>
        <v>รอข้อมูลคอลัมน์ H</v>
      </c>
      <c r="K225" s="150"/>
      <c r="L225" s="150"/>
      <c r="M225" s="150"/>
      <c r="N225" s="149" t="str" cm="1">
        <f t="array" ref="N225">IF(AND(K225:M225=""),"ยังไม่บันทึกข้อมูล",
IF(M225&lt;&gt;"",
IF(M225&gt;=1.3,M225,"เป็นไม้พุ่ม"),
IF(K225+L225&gt;=1.3,K225+L225,"เป็นไม้พุ่ม")))</f>
        <v>ยังไม่บันทึกข้อมูล</v>
      </c>
      <c r="O225" s="149" t="str">
        <f t="shared" si="25"/>
        <v>ข้อมูลไม่ถูกต้อง</v>
      </c>
      <c r="P225" s="149" t="str">
        <f t="shared" si="26"/>
        <v>ข้อมูลไม่ถูกต้อง</v>
      </c>
      <c r="Q225" s="149" t="str">
        <f t="shared" si="27"/>
        <v>ข้อมูลไม่ถูกต้อง</v>
      </c>
      <c r="R225" s="149" t="str">
        <f t="shared" si="28"/>
        <v>ข้อมูลไม่ถูกต้อง</v>
      </c>
      <c r="S225" s="149" t="str">
        <f>IF(ISNUMBER(R225),
IF(H$2=ตัวเลือก!A$30,"ยังไม่บันทึกข้อมูล",R225*0.27),"ข้อมูลไม่ถูกต้อง")</f>
        <v>ข้อมูลไม่ถูกต้อง</v>
      </c>
      <c r="T225" s="149" t="str">
        <f t="shared" si="29"/>
        <v>ข้อมูลไม่ถูกต้อง</v>
      </c>
      <c r="U225" s="149" t="str">
        <f>IF(ISNUMBER(R225),
IF(H$2=ตัวเลือก!A$30,"ยังไม่บันทึกข้อมูล",R225*0.47),"ข้อมูลไม่ถูกต้อง")</f>
        <v>ข้อมูลไม่ถูกต้อง</v>
      </c>
      <c r="V225" s="149" t="str">
        <f>IF(ISNUMBER(S225),
IF(H$2=ตัวเลือก!A$30,"ยังไม่บันทึกข้อมูล",S225*0.47),"ข้อมูลไม่ถูกต้อง")</f>
        <v>ข้อมูลไม่ถูกต้อง</v>
      </c>
      <c r="W225" s="149" t="str">
        <f t="shared" si="30"/>
        <v>ข้อมูลไม่ถูกต้อง</v>
      </c>
      <c r="X225" s="148" t="str">
        <f t="shared" si="31"/>
        <v>ข้อมูลไม่ถูกต้อง</v>
      </c>
      <c r="Y225" s="38"/>
      <c r="Z225" s="38"/>
      <c r="AA225" s="38"/>
    </row>
    <row r="226" spans="1:27" x14ac:dyDescent="0.45">
      <c r="A226" s="38">
        <v>221</v>
      </c>
      <c r="B226" s="38"/>
      <c r="C226" s="38"/>
      <c r="D226" s="38"/>
      <c r="E226" s="38"/>
      <c r="F226" s="35"/>
      <c r="G226" s="35"/>
      <c r="H226" s="150"/>
      <c r="I226" s="38"/>
      <c r="J226" s="273" t="str">
        <f t="shared" si="24"/>
        <v>รอข้อมูลคอลัมน์ H</v>
      </c>
      <c r="K226" s="150"/>
      <c r="L226" s="150"/>
      <c r="M226" s="150"/>
      <c r="N226" s="149" t="str" cm="1">
        <f t="array" ref="N226">IF(AND(K226:M226=""),"ยังไม่บันทึกข้อมูล",
IF(M226&lt;&gt;"",
IF(M226&gt;=1.3,M226,"เป็นไม้พุ่ม"),
IF(K226+L226&gt;=1.3,K226+L226,"เป็นไม้พุ่ม")))</f>
        <v>ยังไม่บันทึกข้อมูล</v>
      </c>
      <c r="O226" s="149" t="str">
        <f t="shared" si="25"/>
        <v>ข้อมูลไม่ถูกต้อง</v>
      </c>
      <c r="P226" s="149" t="str">
        <f t="shared" si="26"/>
        <v>ข้อมูลไม่ถูกต้อง</v>
      </c>
      <c r="Q226" s="149" t="str">
        <f t="shared" si="27"/>
        <v>ข้อมูลไม่ถูกต้อง</v>
      </c>
      <c r="R226" s="149" t="str">
        <f t="shared" si="28"/>
        <v>ข้อมูลไม่ถูกต้อง</v>
      </c>
      <c r="S226" s="149" t="str">
        <f>IF(ISNUMBER(R226),
IF(H$2=ตัวเลือก!A$30,"ยังไม่บันทึกข้อมูล",R226*0.27),"ข้อมูลไม่ถูกต้อง")</f>
        <v>ข้อมูลไม่ถูกต้อง</v>
      </c>
      <c r="T226" s="149" t="str">
        <f t="shared" si="29"/>
        <v>ข้อมูลไม่ถูกต้อง</v>
      </c>
      <c r="U226" s="149" t="str">
        <f>IF(ISNUMBER(R226),
IF(H$2=ตัวเลือก!A$30,"ยังไม่บันทึกข้อมูล",R226*0.47),"ข้อมูลไม่ถูกต้อง")</f>
        <v>ข้อมูลไม่ถูกต้อง</v>
      </c>
      <c r="V226" s="149" t="str">
        <f>IF(ISNUMBER(S226),
IF(H$2=ตัวเลือก!A$30,"ยังไม่บันทึกข้อมูล",S226*0.47),"ข้อมูลไม่ถูกต้อง")</f>
        <v>ข้อมูลไม่ถูกต้อง</v>
      </c>
      <c r="W226" s="149" t="str">
        <f t="shared" si="30"/>
        <v>ข้อมูลไม่ถูกต้อง</v>
      </c>
      <c r="X226" s="148" t="str">
        <f t="shared" si="31"/>
        <v>ข้อมูลไม่ถูกต้อง</v>
      </c>
      <c r="Y226" s="38"/>
      <c r="Z226" s="38"/>
      <c r="AA226" s="38"/>
    </row>
    <row r="227" spans="1:27" x14ac:dyDescent="0.45">
      <c r="A227" s="38">
        <v>222</v>
      </c>
      <c r="B227" s="38"/>
      <c r="C227" s="38"/>
      <c r="D227" s="38"/>
      <c r="E227" s="38"/>
      <c r="F227" s="35"/>
      <c r="G227" s="35"/>
      <c r="H227" s="150"/>
      <c r="I227" s="38"/>
      <c r="J227" s="273" t="str">
        <f t="shared" si="24"/>
        <v>รอข้อมูลคอลัมน์ H</v>
      </c>
      <c r="K227" s="150"/>
      <c r="L227" s="150"/>
      <c r="M227" s="150"/>
      <c r="N227" s="149" t="str" cm="1">
        <f t="array" ref="N227">IF(AND(K227:M227=""),"ยังไม่บันทึกข้อมูล",
IF(M227&lt;&gt;"",
IF(M227&gt;=1.3,M227,"เป็นไม้พุ่ม"),
IF(K227+L227&gt;=1.3,K227+L227,"เป็นไม้พุ่ม")))</f>
        <v>ยังไม่บันทึกข้อมูล</v>
      </c>
      <c r="O227" s="149" t="str">
        <f t="shared" si="25"/>
        <v>ข้อมูลไม่ถูกต้อง</v>
      </c>
      <c r="P227" s="149" t="str">
        <f t="shared" si="26"/>
        <v>ข้อมูลไม่ถูกต้อง</v>
      </c>
      <c r="Q227" s="149" t="str">
        <f t="shared" si="27"/>
        <v>ข้อมูลไม่ถูกต้อง</v>
      </c>
      <c r="R227" s="149" t="str">
        <f t="shared" si="28"/>
        <v>ข้อมูลไม่ถูกต้อง</v>
      </c>
      <c r="S227" s="149" t="str">
        <f>IF(ISNUMBER(R227),
IF(H$2=ตัวเลือก!A$30,"ยังไม่บันทึกข้อมูล",R227*0.27),"ข้อมูลไม่ถูกต้อง")</f>
        <v>ข้อมูลไม่ถูกต้อง</v>
      </c>
      <c r="T227" s="149" t="str">
        <f t="shared" si="29"/>
        <v>ข้อมูลไม่ถูกต้อง</v>
      </c>
      <c r="U227" s="149" t="str">
        <f>IF(ISNUMBER(R227),
IF(H$2=ตัวเลือก!A$30,"ยังไม่บันทึกข้อมูล",R227*0.47),"ข้อมูลไม่ถูกต้อง")</f>
        <v>ข้อมูลไม่ถูกต้อง</v>
      </c>
      <c r="V227" s="149" t="str">
        <f>IF(ISNUMBER(S227),
IF(H$2=ตัวเลือก!A$30,"ยังไม่บันทึกข้อมูล",S227*0.47),"ข้อมูลไม่ถูกต้อง")</f>
        <v>ข้อมูลไม่ถูกต้อง</v>
      </c>
      <c r="W227" s="149" t="str">
        <f t="shared" si="30"/>
        <v>ข้อมูลไม่ถูกต้อง</v>
      </c>
      <c r="X227" s="148" t="str">
        <f t="shared" si="31"/>
        <v>ข้อมูลไม่ถูกต้อง</v>
      </c>
      <c r="Y227" s="38"/>
      <c r="Z227" s="38"/>
      <c r="AA227" s="38"/>
    </row>
    <row r="228" spans="1:27" x14ac:dyDescent="0.45">
      <c r="A228" s="38">
        <v>223</v>
      </c>
      <c r="B228" s="38"/>
      <c r="C228" s="38"/>
      <c r="D228" s="38"/>
      <c r="E228" s="38"/>
      <c r="F228" s="35"/>
      <c r="G228" s="35"/>
      <c r="H228" s="150"/>
      <c r="I228" s="38"/>
      <c r="J228" s="273" t="str">
        <f t="shared" si="24"/>
        <v>รอข้อมูลคอลัมน์ H</v>
      </c>
      <c r="K228" s="150"/>
      <c r="L228" s="150"/>
      <c r="M228" s="150"/>
      <c r="N228" s="149" t="str" cm="1">
        <f t="array" ref="N228">IF(AND(K228:M228=""),"ยังไม่บันทึกข้อมูล",
IF(M228&lt;&gt;"",
IF(M228&gt;=1.3,M228,"เป็นไม้พุ่ม"),
IF(K228+L228&gt;=1.3,K228+L228,"เป็นไม้พุ่ม")))</f>
        <v>ยังไม่บันทึกข้อมูล</v>
      </c>
      <c r="O228" s="149" t="str">
        <f t="shared" si="25"/>
        <v>ข้อมูลไม่ถูกต้อง</v>
      </c>
      <c r="P228" s="149" t="str">
        <f t="shared" si="26"/>
        <v>ข้อมูลไม่ถูกต้อง</v>
      </c>
      <c r="Q228" s="149" t="str">
        <f t="shared" si="27"/>
        <v>ข้อมูลไม่ถูกต้อง</v>
      </c>
      <c r="R228" s="149" t="str">
        <f t="shared" si="28"/>
        <v>ข้อมูลไม่ถูกต้อง</v>
      </c>
      <c r="S228" s="149" t="str">
        <f>IF(ISNUMBER(R228),
IF(H$2=ตัวเลือก!A$30,"ยังไม่บันทึกข้อมูล",R228*0.27),"ข้อมูลไม่ถูกต้อง")</f>
        <v>ข้อมูลไม่ถูกต้อง</v>
      </c>
      <c r="T228" s="149" t="str">
        <f t="shared" si="29"/>
        <v>ข้อมูลไม่ถูกต้อง</v>
      </c>
      <c r="U228" s="149" t="str">
        <f>IF(ISNUMBER(R228),
IF(H$2=ตัวเลือก!A$30,"ยังไม่บันทึกข้อมูล",R228*0.47),"ข้อมูลไม่ถูกต้อง")</f>
        <v>ข้อมูลไม่ถูกต้อง</v>
      </c>
      <c r="V228" s="149" t="str">
        <f>IF(ISNUMBER(S228),
IF(H$2=ตัวเลือก!A$30,"ยังไม่บันทึกข้อมูล",S228*0.47),"ข้อมูลไม่ถูกต้อง")</f>
        <v>ข้อมูลไม่ถูกต้อง</v>
      </c>
      <c r="W228" s="149" t="str">
        <f t="shared" si="30"/>
        <v>ข้อมูลไม่ถูกต้อง</v>
      </c>
      <c r="X228" s="148" t="str">
        <f t="shared" si="31"/>
        <v>ข้อมูลไม่ถูกต้อง</v>
      </c>
      <c r="Y228" s="38"/>
      <c r="Z228" s="38"/>
      <c r="AA228" s="38"/>
    </row>
    <row r="229" spans="1:27" x14ac:dyDescent="0.45">
      <c r="A229" s="38">
        <v>224</v>
      </c>
      <c r="B229" s="38"/>
      <c r="C229" s="38"/>
      <c r="D229" s="38"/>
      <c r="E229" s="38"/>
      <c r="F229" s="35"/>
      <c r="G229" s="35"/>
      <c r="H229" s="150"/>
      <c r="I229" s="38"/>
      <c r="J229" s="273" t="str">
        <f t="shared" si="24"/>
        <v>รอข้อมูลคอลัมน์ H</v>
      </c>
      <c r="K229" s="150"/>
      <c r="L229" s="150"/>
      <c r="M229" s="150"/>
      <c r="N229" s="149" t="str" cm="1">
        <f t="array" ref="N229">IF(AND(K229:M229=""),"ยังไม่บันทึกข้อมูล",
IF(M229&lt;&gt;"",
IF(M229&gt;=1.3,M229,"เป็นไม้พุ่ม"),
IF(K229+L229&gt;=1.3,K229+L229,"เป็นไม้พุ่ม")))</f>
        <v>ยังไม่บันทึกข้อมูล</v>
      </c>
      <c r="O229" s="149" t="str">
        <f t="shared" si="25"/>
        <v>ข้อมูลไม่ถูกต้อง</v>
      </c>
      <c r="P229" s="149" t="str">
        <f t="shared" si="26"/>
        <v>ข้อมูลไม่ถูกต้อง</v>
      </c>
      <c r="Q229" s="149" t="str">
        <f t="shared" si="27"/>
        <v>ข้อมูลไม่ถูกต้อง</v>
      </c>
      <c r="R229" s="149" t="str">
        <f t="shared" si="28"/>
        <v>ข้อมูลไม่ถูกต้อง</v>
      </c>
      <c r="S229" s="149" t="str">
        <f>IF(ISNUMBER(R229),
IF(H$2=ตัวเลือก!A$30,"ยังไม่บันทึกข้อมูล",R229*0.27),"ข้อมูลไม่ถูกต้อง")</f>
        <v>ข้อมูลไม่ถูกต้อง</v>
      </c>
      <c r="T229" s="149" t="str">
        <f t="shared" si="29"/>
        <v>ข้อมูลไม่ถูกต้อง</v>
      </c>
      <c r="U229" s="149" t="str">
        <f>IF(ISNUMBER(R229),
IF(H$2=ตัวเลือก!A$30,"ยังไม่บันทึกข้อมูล",R229*0.47),"ข้อมูลไม่ถูกต้อง")</f>
        <v>ข้อมูลไม่ถูกต้อง</v>
      </c>
      <c r="V229" s="149" t="str">
        <f>IF(ISNUMBER(S229),
IF(H$2=ตัวเลือก!A$30,"ยังไม่บันทึกข้อมูล",S229*0.47),"ข้อมูลไม่ถูกต้อง")</f>
        <v>ข้อมูลไม่ถูกต้อง</v>
      </c>
      <c r="W229" s="149" t="str">
        <f t="shared" si="30"/>
        <v>ข้อมูลไม่ถูกต้อง</v>
      </c>
      <c r="X229" s="148" t="str">
        <f t="shared" si="31"/>
        <v>ข้อมูลไม่ถูกต้อง</v>
      </c>
      <c r="Y229" s="38"/>
      <c r="Z229" s="38"/>
      <c r="AA229" s="38"/>
    </row>
    <row r="230" spans="1:27" x14ac:dyDescent="0.45">
      <c r="A230" s="38">
        <v>225</v>
      </c>
      <c r="B230" s="38"/>
      <c r="C230" s="38"/>
      <c r="D230" s="38"/>
      <c r="E230" s="38"/>
      <c r="F230" s="35"/>
      <c r="G230" s="35"/>
      <c r="H230" s="150"/>
      <c r="I230" s="38"/>
      <c r="J230" s="273" t="str">
        <f t="shared" si="24"/>
        <v>รอข้อมูลคอลัมน์ H</v>
      </c>
      <c r="K230" s="150"/>
      <c r="L230" s="150"/>
      <c r="M230" s="150"/>
      <c r="N230" s="149" t="str" cm="1">
        <f t="array" ref="N230">IF(AND(K230:M230=""),"ยังไม่บันทึกข้อมูล",
IF(M230&lt;&gt;"",
IF(M230&gt;=1.3,M230,"เป็นไม้พุ่ม"),
IF(K230+L230&gt;=1.3,K230+L230,"เป็นไม้พุ่ม")))</f>
        <v>ยังไม่บันทึกข้อมูล</v>
      </c>
      <c r="O230" s="149" t="str">
        <f t="shared" si="25"/>
        <v>ข้อมูลไม่ถูกต้อง</v>
      </c>
      <c r="P230" s="149" t="str">
        <f t="shared" si="26"/>
        <v>ข้อมูลไม่ถูกต้อง</v>
      </c>
      <c r="Q230" s="149" t="str">
        <f t="shared" si="27"/>
        <v>ข้อมูลไม่ถูกต้อง</v>
      </c>
      <c r="R230" s="149" t="str">
        <f t="shared" si="28"/>
        <v>ข้อมูลไม่ถูกต้อง</v>
      </c>
      <c r="S230" s="149" t="str">
        <f>IF(ISNUMBER(R230),
IF(H$2=ตัวเลือก!A$30,"ยังไม่บันทึกข้อมูล",R230*0.27),"ข้อมูลไม่ถูกต้อง")</f>
        <v>ข้อมูลไม่ถูกต้อง</v>
      </c>
      <c r="T230" s="149" t="str">
        <f t="shared" si="29"/>
        <v>ข้อมูลไม่ถูกต้อง</v>
      </c>
      <c r="U230" s="149" t="str">
        <f>IF(ISNUMBER(R230),
IF(H$2=ตัวเลือก!A$30,"ยังไม่บันทึกข้อมูล",R230*0.47),"ข้อมูลไม่ถูกต้อง")</f>
        <v>ข้อมูลไม่ถูกต้อง</v>
      </c>
      <c r="V230" s="149" t="str">
        <f>IF(ISNUMBER(S230),
IF(H$2=ตัวเลือก!A$30,"ยังไม่บันทึกข้อมูล",S230*0.47),"ข้อมูลไม่ถูกต้อง")</f>
        <v>ข้อมูลไม่ถูกต้อง</v>
      </c>
      <c r="W230" s="149" t="str">
        <f t="shared" si="30"/>
        <v>ข้อมูลไม่ถูกต้อง</v>
      </c>
      <c r="X230" s="148" t="str">
        <f t="shared" si="31"/>
        <v>ข้อมูลไม่ถูกต้อง</v>
      </c>
      <c r="Y230" s="38"/>
      <c r="Z230" s="38"/>
      <c r="AA230" s="38"/>
    </row>
    <row r="231" spans="1:27" x14ac:dyDescent="0.45">
      <c r="A231" s="38">
        <v>226</v>
      </c>
      <c r="B231" s="38"/>
      <c r="C231" s="38"/>
      <c r="D231" s="38"/>
      <c r="E231" s="38"/>
      <c r="F231" s="35"/>
      <c r="G231" s="35"/>
      <c r="H231" s="150"/>
      <c r="I231" s="38"/>
      <c r="J231" s="273" t="str">
        <f t="shared" si="24"/>
        <v>รอข้อมูลคอลัมน์ H</v>
      </c>
      <c r="K231" s="150"/>
      <c r="L231" s="150"/>
      <c r="M231" s="150"/>
      <c r="N231" s="149" t="str" cm="1">
        <f t="array" ref="N231">IF(AND(K231:M231=""),"ยังไม่บันทึกข้อมูล",
IF(M231&lt;&gt;"",
IF(M231&gt;=1.3,M231,"เป็นไม้พุ่ม"),
IF(K231+L231&gt;=1.3,K231+L231,"เป็นไม้พุ่ม")))</f>
        <v>ยังไม่บันทึกข้อมูล</v>
      </c>
      <c r="O231" s="149" t="str">
        <f t="shared" si="25"/>
        <v>ข้อมูลไม่ถูกต้อง</v>
      </c>
      <c r="P231" s="149" t="str">
        <f t="shared" si="26"/>
        <v>ข้อมูลไม่ถูกต้อง</v>
      </c>
      <c r="Q231" s="149" t="str">
        <f t="shared" si="27"/>
        <v>ข้อมูลไม่ถูกต้อง</v>
      </c>
      <c r="R231" s="149" t="str">
        <f t="shared" si="28"/>
        <v>ข้อมูลไม่ถูกต้อง</v>
      </c>
      <c r="S231" s="149" t="str">
        <f>IF(ISNUMBER(R231),
IF(H$2=ตัวเลือก!A$30,"ยังไม่บันทึกข้อมูล",R231*0.27),"ข้อมูลไม่ถูกต้อง")</f>
        <v>ข้อมูลไม่ถูกต้อง</v>
      </c>
      <c r="T231" s="149" t="str">
        <f t="shared" si="29"/>
        <v>ข้อมูลไม่ถูกต้อง</v>
      </c>
      <c r="U231" s="149" t="str">
        <f>IF(ISNUMBER(R231),
IF(H$2=ตัวเลือก!A$30,"ยังไม่บันทึกข้อมูล",R231*0.47),"ข้อมูลไม่ถูกต้อง")</f>
        <v>ข้อมูลไม่ถูกต้อง</v>
      </c>
      <c r="V231" s="149" t="str">
        <f>IF(ISNUMBER(S231),
IF(H$2=ตัวเลือก!A$30,"ยังไม่บันทึกข้อมูล",S231*0.47),"ข้อมูลไม่ถูกต้อง")</f>
        <v>ข้อมูลไม่ถูกต้อง</v>
      </c>
      <c r="W231" s="149" t="str">
        <f t="shared" si="30"/>
        <v>ข้อมูลไม่ถูกต้อง</v>
      </c>
      <c r="X231" s="148" t="str">
        <f t="shared" si="31"/>
        <v>ข้อมูลไม่ถูกต้อง</v>
      </c>
      <c r="Y231" s="38"/>
      <c r="Z231" s="38"/>
      <c r="AA231" s="38"/>
    </row>
    <row r="232" spans="1:27" x14ac:dyDescent="0.45">
      <c r="A232" s="38">
        <v>227</v>
      </c>
      <c r="B232" s="38"/>
      <c r="C232" s="38"/>
      <c r="D232" s="38"/>
      <c r="E232" s="38"/>
      <c r="F232" s="35"/>
      <c r="G232" s="35"/>
      <c r="H232" s="150"/>
      <c r="I232" s="38"/>
      <c r="J232" s="273" t="str">
        <f t="shared" si="24"/>
        <v>รอข้อมูลคอลัมน์ H</v>
      </c>
      <c r="K232" s="150"/>
      <c r="L232" s="150"/>
      <c r="M232" s="150"/>
      <c r="N232" s="149" t="str" cm="1">
        <f t="array" ref="N232">IF(AND(K232:M232=""),"ยังไม่บันทึกข้อมูล",
IF(M232&lt;&gt;"",
IF(M232&gt;=1.3,M232,"เป็นไม้พุ่ม"),
IF(K232+L232&gt;=1.3,K232+L232,"เป็นไม้พุ่ม")))</f>
        <v>ยังไม่บันทึกข้อมูล</v>
      </c>
      <c r="O232" s="149" t="str">
        <f t="shared" si="25"/>
        <v>ข้อมูลไม่ถูกต้อง</v>
      </c>
      <c r="P232" s="149" t="str">
        <f t="shared" si="26"/>
        <v>ข้อมูลไม่ถูกต้อง</v>
      </c>
      <c r="Q232" s="149" t="str">
        <f t="shared" si="27"/>
        <v>ข้อมูลไม่ถูกต้อง</v>
      </c>
      <c r="R232" s="149" t="str">
        <f t="shared" si="28"/>
        <v>ข้อมูลไม่ถูกต้อง</v>
      </c>
      <c r="S232" s="149" t="str">
        <f>IF(ISNUMBER(R232),
IF(H$2=ตัวเลือก!A$30,"ยังไม่บันทึกข้อมูล",R232*0.27),"ข้อมูลไม่ถูกต้อง")</f>
        <v>ข้อมูลไม่ถูกต้อง</v>
      </c>
      <c r="T232" s="149" t="str">
        <f t="shared" si="29"/>
        <v>ข้อมูลไม่ถูกต้อง</v>
      </c>
      <c r="U232" s="149" t="str">
        <f>IF(ISNUMBER(R232),
IF(H$2=ตัวเลือก!A$30,"ยังไม่บันทึกข้อมูล",R232*0.47),"ข้อมูลไม่ถูกต้อง")</f>
        <v>ข้อมูลไม่ถูกต้อง</v>
      </c>
      <c r="V232" s="149" t="str">
        <f>IF(ISNUMBER(S232),
IF(H$2=ตัวเลือก!A$30,"ยังไม่บันทึกข้อมูล",S232*0.47),"ข้อมูลไม่ถูกต้อง")</f>
        <v>ข้อมูลไม่ถูกต้อง</v>
      </c>
      <c r="W232" s="149" t="str">
        <f t="shared" si="30"/>
        <v>ข้อมูลไม่ถูกต้อง</v>
      </c>
      <c r="X232" s="148" t="str">
        <f t="shared" si="31"/>
        <v>ข้อมูลไม่ถูกต้อง</v>
      </c>
      <c r="Y232" s="38"/>
      <c r="Z232" s="38"/>
      <c r="AA232" s="38"/>
    </row>
    <row r="233" spans="1:27" x14ac:dyDescent="0.45">
      <c r="A233" s="38">
        <v>228</v>
      </c>
      <c r="B233" s="38"/>
      <c r="C233" s="38"/>
      <c r="D233" s="38"/>
      <c r="E233" s="38"/>
      <c r="F233" s="35"/>
      <c r="G233" s="35"/>
      <c r="H233" s="150"/>
      <c r="I233" s="38"/>
      <c r="J233" s="273" t="str">
        <f t="shared" si="24"/>
        <v>รอข้อมูลคอลัมน์ H</v>
      </c>
      <c r="K233" s="150"/>
      <c r="L233" s="150"/>
      <c r="M233" s="150"/>
      <c r="N233" s="149" t="str" cm="1">
        <f t="array" ref="N233">IF(AND(K233:M233=""),"ยังไม่บันทึกข้อมูล",
IF(M233&lt;&gt;"",
IF(M233&gt;=1.3,M233,"เป็นไม้พุ่ม"),
IF(K233+L233&gt;=1.3,K233+L233,"เป็นไม้พุ่ม")))</f>
        <v>ยังไม่บันทึกข้อมูล</v>
      </c>
      <c r="O233" s="149" t="str">
        <f t="shared" si="25"/>
        <v>ข้อมูลไม่ถูกต้อง</v>
      </c>
      <c r="P233" s="149" t="str">
        <f t="shared" si="26"/>
        <v>ข้อมูลไม่ถูกต้อง</v>
      </c>
      <c r="Q233" s="149" t="str">
        <f t="shared" si="27"/>
        <v>ข้อมูลไม่ถูกต้อง</v>
      </c>
      <c r="R233" s="149" t="str">
        <f t="shared" si="28"/>
        <v>ข้อมูลไม่ถูกต้อง</v>
      </c>
      <c r="S233" s="149" t="str">
        <f>IF(ISNUMBER(R233),
IF(H$2=ตัวเลือก!A$30,"ยังไม่บันทึกข้อมูล",R233*0.27),"ข้อมูลไม่ถูกต้อง")</f>
        <v>ข้อมูลไม่ถูกต้อง</v>
      </c>
      <c r="T233" s="149" t="str">
        <f t="shared" si="29"/>
        <v>ข้อมูลไม่ถูกต้อง</v>
      </c>
      <c r="U233" s="149" t="str">
        <f>IF(ISNUMBER(R233),
IF(H$2=ตัวเลือก!A$30,"ยังไม่บันทึกข้อมูล",R233*0.47),"ข้อมูลไม่ถูกต้อง")</f>
        <v>ข้อมูลไม่ถูกต้อง</v>
      </c>
      <c r="V233" s="149" t="str">
        <f>IF(ISNUMBER(S233),
IF(H$2=ตัวเลือก!A$30,"ยังไม่บันทึกข้อมูล",S233*0.47),"ข้อมูลไม่ถูกต้อง")</f>
        <v>ข้อมูลไม่ถูกต้อง</v>
      </c>
      <c r="W233" s="149" t="str">
        <f t="shared" si="30"/>
        <v>ข้อมูลไม่ถูกต้อง</v>
      </c>
      <c r="X233" s="148" t="str">
        <f t="shared" si="31"/>
        <v>ข้อมูลไม่ถูกต้อง</v>
      </c>
      <c r="Y233" s="38"/>
      <c r="Z233" s="38"/>
      <c r="AA233" s="38"/>
    </row>
    <row r="234" spans="1:27" x14ac:dyDescent="0.45">
      <c r="A234" s="38">
        <v>229</v>
      </c>
      <c r="B234" s="38"/>
      <c r="C234" s="38"/>
      <c r="D234" s="38"/>
      <c r="E234" s="38"/>
      <c r="F234" s="35"/>
      <c r="G234" s="35"/>
      <c r="H234" s="150"/>
      <c r="I234" s="38"/>
      <c r="J234" s="273" t="str">
        <f t="shared" si="24"/>
        <v>รอข้อมูลคอลัมน์ H</v>
      </c>
      <c r="K234" s="150"/>
      <c r="L234" s="150"/>
      <c r="M234" s="150"/>
      <c r="N234" s="149" t="str" cm="1">
        <f t="array" ref="N234">IF(AND(K234:M234=""),"ยังไม่บันทึกข้อมูล",
IF(M234&lt;&gt;"",
IF(M234&gt;=1.3,M234,"เป็นไม้พุ่ม"),
IF(K234+L234&gt;=1.3,K234+L234,"เป็นไม้พุ่ม")))</f>
        <v>ยังไม่บันทึกข้อมูล</v>
      </c>
      <c r="O234" s="149" t="str">
        <f t="shared" si="25"/>
        <v>ข้อมูลไม่ถูกต้อง</v>
      </c>
      <c r="P234" s="149" t="str">
        <f t="shared" si="26"/>
        <v>ข้อมูลไม่ถูกต้อง</v>
      </c>
      <c r="Q234" s="149" t="str">
        <f t="shared" si="27"/>
        <v>ข้อมูลไม่ถูกต้อง</v>
      </c>
      <c r="R234" s="149" t="str">
        <f t="shared" si="28"/>
        <v>ข้อมูลไม่ถูกต้อง</v>
      </c>
      <c r="S234" s="149" t="str">
        <f>IF(ISNUMBER(R234),
IF(H$2=ตัวเลือก!A$30,"ยังไม่บันทึกข้อมูล",R234*0.27),"ข้อมูลไม่ถูกต้อง")</f>
        <v>ข้อมูลไม่ถูกต้อง</v>
      </c>
      <c r="T234" s="149" t="str">
        <f t="shared" si="29"/>
        <v>ข้อมูลไม่ถูกต้อง</v>
      </c>
      <c r="U234" s="149" t="str">
        <f>IF(ISNUMBER(R234),
IF(H$2=ตัวเลือก!A$30,"ยังไม่บันทึกข้อมูล",R234*0.47),"ข้อมูลไม่ถูกต้อง")</f>
        <v>ข้อมูลไม่ถูกต้อง</v>
      </c>
      <c r="V234" s="149" t="str">
        <f>IF(ISNUMBER(S234),
IF(H$2=ตัวเลือก!A$30,"ยังไม่บันทึกข้อมูล",S234*0.47),"ข้อมูลไม่ถูกต้อง")</f>
        <v>ข้อมูลไม่ถูกต้อง</v>
      </c>
      <c r="W234" s="149" t="str">
        <f t="shared" si="30"/>
        <v>ข้อมูลไม่ถูกต้อง</v>
      </c>
      <c r="X234" s="148" t="str">
        <f t="shared" si="31"/>
        <v>ข้อมูลไม่ถูกต้อง</v>
      </c>
      <c r="Y234" s="38"/>
      <c r="Z234" s="38"/>
      <c r="AA234" s="38"/>
    </row>
    <row r="235" spans="1:27" x14ac:dyDescent="0.45">
      <c r="A235" s="38">
        <v>230</v>
      </c>
      <c r="B235" s="38"/>
      <c r="C235" s="38"/>
      <c r="D235" s="38"/>
      <c r="E235" s="38"/>
      <c r="F235" s="35"/>
      <c r="G235" s="35"/>
      <c r="H235" s="150"/>
      <c r="I235" s="38"/>
      <c r="J235" s="273" t="str">
        <f t="shared" si="24"/>
        <v>รอข้อมูลคอลัมน์ H</v>
      </c>
      <c r="K235" s="150"/>
      <c r="L235" s="150"/>
      <c r="M235" s="150"/>
      <c r="N235" s="149" t="str" cm="1">
        <f t="array" ref="N235">IF(AND(K235:M235=""),"ยังไม่บันทึกข้อมูล",
IF(M235&lt;&gt;"",
IF(M235&gt;=1.3,M235,"เป็นไม้พุ่ม"),
IF(K235+L235&gt;=1.3,K235+L235,"เป็นไม้พุ่ม")))</f>
        <v>ยังไม่บันทึกข้อมูล</v>
      </c>
      <c r="O235" s="149" t="str">
        <f t="shared" si="25"/>
        <v>ข้อมูลไม่ถูกต้อง</v>
      </c>
      <c r="P235" s="149" t="str">
        <f t="shared" si="26"/>
        <v>ข้อมูลไม่ถูกต้อง</v>
      </c>
      <c r="Q235" s="149" t="str">
        <f t="shared" si="27"/>
        <v>ข้อมูลไม่ถูกต้อง</v>
      </c>
      <c r="R235" s="149" t="str">
        <f t="shared" si="28"/>
        <v>ข้อมูลไม่ถูกต้อง</v>
      </c>
      <c r="S235" s="149" t="str">
        <f>IF(ISNUMBER(R235),
IF(H$2=ตัวเลือก!A$30,"ยังไม่บันทึกข้อมูล",R235*0.27),"ข้อมูลไม่ถูกต้อง")</f>
        <v>ข้อมูลไม่ถูกต้อง</v>
      </c>
      <c r="T235" s="149" t="str">
        <f t="shared" si="29"/>
        <v>ข้อมูลไม่ถูกต้อง</v>
      </c>
      <c r="U235" s="149" t="str">
        <f>IF(ISNUMBER(R235),
IF(H$2=ตัวเลือก!A$30,"ยังไม่บันทึกข้อมูล",R235*0.47),"ข้อมูลไม่ถูกต้อง")</f>
        <v>ข้อมูลไม่ถูกต้อง</v>
      </c>
      <c r="V235" s="149" t="str">
        <f>IF(ISNUMBER(S235),
IF(H$2=ตัวเลือก!A$30,"ยังไม่บันทึกข้อมูล",S235*0.47),"ข้อมูลไม่ถูกต้อง")</f>
        <v>ข้อมูลไม่ถูกต้อง</v>
      </c>
      <c r="W235" s="149" t="str">
        <f t="shared" si="30"/>
        <v>ข้อมูลไม่ถูกต้อง</v>
      </c>
      <c r="X235" s="148" t="str">
        <f t="shared" si="31"/>
        <v>ข้อมูลไม่ถูกต้อง</v>
      </c>
      <c r="Y235" s="38"/>
      <c r="Z235" s="38"/>
      <c r="AA235" s="38"/>
    </row>
    <row r="236" spans="1:27" x14ac:dyDescent="0.45">
      <c r="A236" s="38">
        <v>231</v>
      </c>
      <c r="B236" s="38"/>
      <c r="C236" s="38"/>
      <c r="D236" s="38"/>
      <c r="E236" s="38"/>
      <c r="F236" s="35"/>
      <c r="G236" s="35"/>
      <c r="H236" s="150"/>
      <c r="I236" s="38"/>
      <c r="J236" s="273" t="str">
        <f t="shared" si="24"/>
        <v>รอข้อมูลคอลัมน์ H</v>
      </c>
      <c r="K236" s="150"/>
      <c r="L236" s="150"/>
      <c r="M236" s="150"/>
      <c r="N236" s="149" t="str" cm="1">
        <f t="array" ref="N236">IF(AND(K236:M236=""),"ยังไม่บันทึกข้อมูล",
IF(M236&lt;&gt;"",
IF(M236&gt;=1.3,M236,"เป็นไม้พุ่ม"),
IF(K236+L236&gt;=1.3,K236+L236,"เป็นไม้พุ่ม")))</f>
        <v>ยังไม่บันทึกข้อมูล</v>
      </c>
      <c r="O236" s="149" t="str">
        <f t="shared" si="25"/>
        <v>ข้อมูลไม่ถูกต้อง</v>
      </c>
      <c r="P236" s="149" t="str">
        <f t="shared" si="26"/>
        <v>ข้อมูลไม่ถูกต้อง</v>
      </c>
      <c r="Q236" s="149" t="str">
        <f t="shared" si="27"/>
        <v>ข้อมูลไม่ถูกต้อง</v>
      </c>
      <c r="R236" s="149" t="str">
        <f t="shared" si="28"/>
        <v>ข้อมูลไม่ถูกต้อง</v>
      </c>
      <c r="S236" s="149" t="str">
        <f>IF(ISNUMBER(R236),
IF(H$2=ตัวเลือก!A$30,"ยังไม่บันทึกข้อมูล",R236*0.27),"ข้อมูลไม่ถูกต้อง")</f>
        <v>ข้อมูลไม่ถูกต้อง</v>
      </c>
      <c r="T236" s="149" t="str">
        <f t="shared" si="29"/>
        <v>ข้อมูลไม่ถูกต้อง</v>
      </c>
      <c r="U236" s="149" t="str">
        <f>IF(ISNUMBER(R236),
IF(H$2=ตัวเลือก!A$30,"ยังไม่บันทึกข้อมูล",R236*0.47),"ข้อมูลไม่ถูกต้อง")</f>
        <v>ข้อมูลไม่ถูกต้อง</v>
      </c>
      <c r="V236" s="149" t="str">
        <f>IF(ISNUMBER(S236),
IF(H$2=ตัวเลือก!A$30,"ยังไม่บันทึกข้อมูล",S236*0.47),"ข้อมูลไม่ถูกต้อง")</f>
        <v>ข้อมูลไม่ถูกต้อง</v>
      </c>
      <c r="W236" s="149" t="str">
        <f t="shared" si="30"/>
        <v>ข้อมูลไม่ถูกต้อง</v>
      </c>
      <c r="X236" s="148" t="str">
        <f t="shared" si="31"/>
        <v>ข้อมูลไม่ถูกต้อง</v>
      </c>
      <c r="Y236" s="38"/>
      <c r="Z236" s="38"/>
      <c r="AA236" s="38"/>
    </row>
    <row r="237" spans="1:27" x14ac:dyDescent="0.45">
      <c r="A237" s="38">
        <v>232</v>
      </c>
      <c r="B237" s="38"/>
      <c r="C237" s="38"/>
      <c r="D237" s="38"/>
      <c r="E237" s="38"/>
      <c r="F237" s="35"/>
      <c r="G237" s="35"/>
      <c r="H237" s="150"/>
      <c r="I237" s="38"/>
      <c r="J237" s="273" t="str">
        <f t="shared" si="24"/>
        <v>รอข้อมูลคอลัมน์ H</v>
      </c>
      <c r="K237" s="150"/>
      <c r="L237" s="150"/>
      <c r="M237" s="150"/>
      <c r="N237" s="149" t="str" cm="1">
        <f t="array" ref="N237">IF(AND(K237:M237=""),"ยังไม่บันทึกข้อมูล",
IF(M237&lt;&gt;"",
IF(M237&gt;=1.3,M237,"เป็นไม้พุ่ม"),
IF(K237+L237&gt;=1.3,K237+L237,"เป็นไม้พุ่ม")))</f>
        <v>ยังไม่บันทึกข้อมูล</v>
      </c>
      <c r="O237" s="149" t="str">
        <f t="shared" si="25"/>
        <v>ข้อมูลไม่ถูกต้อง</v>
      </c>
      <c r="P237" s="149" t="str">
        <f t="shared" si="26"/>
        <v>ข้อมูลไม่ถูกต้อง</v>
      </c>
      <c r="Q237" s="149" t="str">
        <f t="shared" si="27"/>
        <v>ข้อมูลไม่ถูกต้อง</v>
      </c>
      <c r="R237" s="149" t="str">
        <f t="shared" si="28"/>
        <v>ข้อมูลไม่ถูกต้อง</v>
      </c>
      <c r="S237" s="149" t="str">
        <f>IF(ISNUMBER(R237),
IF(H$2=ตัวเลือก!A$30,"ยังไม่บันทึกข้อมูล",R237*0.27),"ข้อมูลไม่ถูกต้อง")</f>
        <v>ข้อมูลไม่ถูกต้อง</v>
      </c>
      <c r="T237" s="149" t="str">
        <f t="shared" si="29"/>
        <v>ข้อมูลไม่ถูกต้อง</v>
      </c>
      <c r="U237" s="149" t="str">
        <f>IF(ISNUMBER(R237),
IF(H$2=ตัวเลือก!A$30,"ยังไม่บันทึกข้อมูล",R237*0.47),"ข้อมูลไม่ถูกต้อง")</f>
        <v>ข้อมูลไม่ถูกต้อง</v>
      </c>
      <c r="V237" s="149" t="str">
        <f>IF(ISNUMBER(S237),
IF(H$2=ตัวเลือก!A$30,"ยังไม่บันทึกข้อมูล",S237*0.47),"ข้อมูลไม่ถูกต้อง")</f>
        <v>ข้อมูลไม่ถูกต้อง</v>
      </c>
      <c r="W237" s="149" t="str">
        <f t="shared" si="30"/>
        <v>ข้อมูลไม่ถูกต้อง</v>
      </c>
      <c r="X237" s="148" t="str">
        <f t="shared" si="31"/>
        <v>ข้อมูลไม่ถูกต้อง</v>
      </c>
      <c r="Y237" s="38"/>
      <c r="Z237" s="38"/>
      <c r="AA237" s="38"/>
    </row>
    <row r="238" spans="1:27" x14ac:dyDescent="0.45">
      <c r="A238" s="38">
        <v>233</v>
      </c>
      <c r="B238" s="38"/>
      <c r="C238" s="38"/>
      <c r="D238" s="38"/>
      <c r="E238" s="38"/>
      <c r="F238" s="35"/>
      <c r="G238" s="35"/>
      <c r="H238" s="150"/>
      <c r="I238" s="38"/>
      <c r="J238" s="273" t="str">
        <f t="shared" si="24"/>
        <v>รอข้อมูลคอลัมน์ H</v>
      </c>
      <c r="K238" s="150"/>
      <c r="L238" s="150"/>
      <c r="M238" s="150"/>
      <c r="N238" s="149" t="str" cm="1">
        <f t="array" ref="N238">IF(AND(K238:M238=""),"ยังไม่บันทึกข้อมูล",
IF(M238&lt;&gt;"",
IF(M238&gt;=1.3,M238,"เป็นไม้พุ่ม"),
IF(K238+L238&gt;=1.3,K238+L238,"เป็นไม้พุ่ม")))</f>
        <v>ยังไม่บันทึกข้อมูล</v>
      </c>
      <c r="O238" s="149" t="str">
        <f t="shared" si="25"/>
        <v>ข้อมูลไม่ถูกต้อง</v>
      </c>
      <c r="P238" s="149" t="str">
        <f t="shared" si="26"/>
        <v>ข้อมูลไม่ถูกต้อง</v>
      </c>
      <c r="Q238" s="149" t="str">
        <f t="shared" si="27"/>
        <v>ข้อมูลไม่ถูกต้อง</v>
      </c>
      <c r="R238" s="149" t="str">
        <f t="shared" si="28"/>
        <v>ข้อมูลไม่ถูกต้อง</v>
      </c>
      <c r="S238" s="149" t="str">
        <f>IF(ISNUMBER(R238),
IF(H$2=ตัวเลือก!A$30,"ยังไม่บันทึกข้อมูล",R238*0.27),"ข้อมูลไม่ถูกต้อง")</f>
        <v>ข้อมูลไม่ถูกต้อง</v>
      </c>
      <c r="T238" s="149" t="str">
        <f t="shared" si="29"/>
        <v>ข้อมูลไม่ถูกต้อง</v>
      </c>
      <c r="U238" s="149" t="str">
        <f>IF(ISNUMBER(R238),
IF(H$2=ตัวเลือก!A$30,"ยังไม่บันทึกข้อมูล",R238*0.47),"ข้อมูลไม่ถูกต้อง")</f>
        <v>ข้อมูลไม่ถูกต้อง</v>
      </c>
      <c r="V238" s="149" t="str">
        <f>IF(ISNUMBER(S238),
IF(H$2=ตัวเลือก!A$30,"ยังไม่บันทึกข้อมูล",S238*0.47),"ข้อมูลไม่ถูกต้อง")</f>
        <v>ข้อมูลไม่ถูกต้อง</v>
      </c>
      <c r="W238" s="149" t="str">
        <f t="shared" si="30"/>
        <v>ข้อมูลไม่ถูกต้อง</v>
      </c>
      <c r="X238" s="148" t="str">
        <f t="shared" si="31"/>
        <v>ข้อมูลไม่ถูกต้อง</v>
      </c>
      <c r="Y238" s="38"/>
      <c r="Z238" s="38"/>
      <c r="AA238" s="38"/>
    </row>
    <row r="239" spans="1:27" x14ac:dyDescent="0.45">
      <c r="A239" s="38">
        <v>234</v>
      </c>
      <c r="B239" s="38"/>
      <c r="C239" s="38"/>
      <c r="D239" s="38"/>
      <c r="E239" s="38"/>
      <c r="F239" s="35"/>
      <c r="G239" s="35"/>
      <c r="H239" s="150"/>
      <c r="I239" s="38"/>
      <c r="J239" s="273" t="str">
        <f t="shared" si="24"/>
        <v>รอข้อมูลคอลัมน์ H</v>
      </c>
      <c r="K239" s="150"/>
      <c r="L239" s="150"/>
      <c r="M239" s="150"/>
      <c r="N239" s="149" t="str" cm="1">
        <f t="array" ref="N239">IF(AND(K239:M239=""),"ยังไม่บันทึกข้อมูล",
IF(M239&lt;&gt;"",
IF(M239&gt;=1.3,M239,"เป็นไม้พุ่ม"),
IF(K239+L239&gt;=1.3,K239+L239,"เป็นไม้พุ่ม")))</f>
        <v>ยังไม่บันทึกข้อมูล</v>
      </c>
      <c r="O239" s="149" t="str">
        <f t="shared" si="25"/>
        <v>ข้อมูลไม่ถูกต้อง</v>
      </c>
      <c r="P239" s="149" t="str">
        <f t="shared" si="26"/>
        <v>ข้อมูลไม่ถูกต้อง</v>
      </c>
      <c r="Q239" s="149" t="str">
        <f t="shared" si="27"/>
        <v>ข้อมูลไม่ถูกต้อง</v>
      </c>
      <c r="R239" s="149" t="str">
        <f t="shared" si="28"/>
        <v>ข้อมูลไม่ถูกต้อง</v>
      </c>
      <c r="S239" s="149" t="str">
        <f>IF(ISNUMBER(R239),
IF(H$2=ตัวเลือก!A$30,"ยังไม่บันทึกข้อมูล",R239*0.27),"ข้อมูลไม่ถูกต้อง")</f>
        <v>ข้อมูลไม่ถูกต้อง</v>
      </c>
      <c r="T239" s="149" t="str">
        <f t="shared" si="29"/>
        <v>ข้อมูลไม่ถูกต้อง</v>
      </c>
      <c r="U239" s="149" t="str">
        <f>IF(ISNUMBER(R239),
IF(H$2=ตัวเลือก!A$30,"ยังไม่บันทึกข้อมูล",R239*0.47),"ข้อมูลไม่ถูกต้อง")</f>
        <v>ข้อมูลไม่ถูกต้อง</v>
      </c>
      <c r="V239" s="149" t="str">
        <f>IF(ISNUMBER(S239),
IF(H$2=ตัวเลือก!A$30,"ยังไม่บันทึกข้อมูล",S239*0.47),"ข้อมูลไม่ถูกต้อง")</f>
        <v>ข้อมูลไม่ถูกต้อง</v>
      </c>
      <c r="W239" s="149" t="str">
        <f t="shared" si="30"/>
        <v>ข้อมูลไม่ถูกต้อง</v>
      </c>
      <c r="X239" s="148" t="str">
        <f t="shared" si="31"/>
        <v>ข้อมูลไม่ถูกต้อง</v>
      </c>
      <c r="Y239" s="38"/>
      <c r="Z239" s="38"/>
      <c r="AA239" s="38"/>
    </row>
    <row r="240" spans="1:27" x14ac:dyDescent="0.45">
      <c r="A240" s="38">
        <v>235</v>
      </c>
      <c r="B240" s="38"/>
      <c r="C240" s="38"/>
      <c r="D240" s="38"/>
      <c r="E240" s="38"/>
      <c r="F240" s="35"/>
      <c r="G240" s="35"/>
      <c r="H240" s="150"/>
      <c r="I240" s="38"/>
      <c r="J240" s="273" t="str">
        <f t="shared" si="24"/>
        <v>รอข้อมูลคอลัมน์ H</v>
      </c>
      <c r="K240" s="150"/>
      <c r="L240" s="150"/>
      <c r="M240" s="150"/>
      <c r="N240" s="149" t="str" cm="1">
        <f t="array" ref="N240">IF(AND(K240:M240=""),"ยังไม่บันทึกข้อมูล",
IF(M240&lt;&gt;"",
IF(M240&gt;=1.3,M240,"เป็นไม้พุ่ม"),
IF(K240+L240&gt;=1.3,K240+L240,"เป็นไม้พุ่ม")))</f>
        <v>ยังไม่บันทึกข้อมูล</v>
      </c>
      <c r="O240" s="149" t="str">
        <f t="shared" si="25"/>
        <v>ข้อมูลไม่ถูกต้อง</v>
      </c>
      <c r="P240" s="149" t="str">
        <f t="shared" si="26"/>
        <v>ข้อมูลไม่ถูกต้อง</v>
      </c>
      <c r="Q240" s="149" t="str">
        <f t="shared" si="27"/>
        <v>ข้อมูลไม่ถูกต้อง</v>
      </c>
      <c r="R240" s="149" t="str">
        <f t="shared" si="28"/>
        <v>ข้อมูลไม่ถูกต้อง</v>
      </c>
      <c r="S240" s="149" t="str">
        <f>IF(ISNUMBER(R240),
IF(H$2=ตัวเลือก!A$30,"ยังไม่บันทึกข้อมูล",R240*0.27),"ข้อมูลไม่ถูกต้อง")</f>
        <v>ข้อมูลไม่ถูกต้อง</v>
      </c>
      <c r="T240" s="149" t="str">
        <f t="shared" si="29"/>
        <v>ข้อมูลไม่ถูกต้อง</v>
      </c>
      <c r="U240" s="149" t="str">
        <f>IF(ISNUMBER(R240),
IF(H$2=ตัวเลือก!A$30,"ยังไม่บันทึกข้อมูล",R240*0.47),"ข้อมูลไม่ถูกต้อง")</f>
        <v>ข้อมูลไม่ถูกต้อง</v>
      </c>
      <c r="V240" s="149" t="str">
        <f>IF(ISNUMBER(S240),
IF(H$2=ตัวเลือก!A$30,"ยังไม่บันทึกข้อมูล",S240*0.47),"ข้อมูลไม่ถูกต้อง")</f>
        <v>ข้อมูลไม่ถูกต้อง</v>
      </c>
      <c r="W240" s="149" t="str">
        <f t="shared" si="30"/>
        <v>ข้อมูลไม่ถูกต้อง</v>
      </c>
      <c r="X240" s="148" t="str">
        <f t="shared" si="31"/>
        <v>ข้อมูลไม่ถูกต้อง</v>
      </c>
      <c r="Y240" s="38"/>
      <c r="Z240" s="38"/>
      <c r="AA240" s="38"/>
    </row>
    <row r="241" spans="1:27" x14ac:dyDescent="0.45">
      <c r="A241" s="38">
        <v>236</v>
      </c>
      <c r="B241" s="38"/>
      <c r="C241" s="38"/>
      <c r="D241" s="38"/>
      <c r="E241" s="38"/>
      <c r="F241" s="35"/>
      <c r="G241" s="35"/>
      <c r="H241" s="150"/>
      <c r="I241" s="38"/>
      <c r="J241" s="273" t="str">
        <f t="shared" si="24"/>
        <v>รอข้อมูลคอลัมน์ H</v>
      </c>
      <c r="K241" s="150"/>
      <c r="L241" s="150"/>
      <c r="M241" s="150"/>
      <c r="N241" s="149" t="str" cm="1">
        <f t="array" ref="N241">IF(AND(K241:M241=""),"ยังไม่บันทึกข้อมูล",
IF(M241&lt;&gt;"",
IF(M241&gt;=1.3,M241,"เป็นไม้พุ่ม"),
IF(K241+L241&gt;=1.3,K241+L241,"เป็นไม้พุ่ม")))</f>
        <v>ยังไม่บันทึกข้อมูล</v>
      </c>
      <c r="O241" s="149" t="str">
        <f t="shared" si="25"/>
        <v>ข้อมูลไม่ถูกต้อง</v>
      </c>
      <c r="P241" s="149" t="str">
        <f t="shared" si="26"/>
        <v>ข้อมูลไม่ถูกต้อง</v>
      </c>
      <c r="Q241" s="149" t="str">
        <f t="shared" si="27"/>
        <v>ข้อมูลไม่ถูกต้อง</v>
      </c>
      <c r="R241" s="149" t="str">
        <f t="shared" si="28"/>
        <v>ข้อมูลไม่ถูกต้อง</v>
      </c>
      <c r="S241" s="149" t="str">
        <f>IF(ISNUMBER(R241),
IF(H$2=ตัวเลือก!A$30,"ยังไม่บันทึกข้อมูล",R241*0.27),"ข้อมูลไม่ถูกต้อง")</f>
        <v>ข้อมูลไม่ถูกต้อง</v>
      </c>
      <c r="T241" s="149" t="str">
        <f t="shared" si="29"/>
        <v>ข้อมูลไม่ถูกต้อง</v>
      </c>
      <c r="U241" s="149" t="str">
        <f>IF(ISNUMBER(R241),
IF(H$2=ตัวเลือก!A$30,"ยังไม่บันทึกข้อมูล",R241*0.47),"ข้อมูลไม่ถูกต้อง")</f>
        <v>ข้อมูลไม่ถูกต้อง</v>
      </c>
      <c r="V241" s="149" t="str">
        <f>IF(ISNUMBER(S241),
IF(H$2=ตัวเลือก!A$30,"ยังไม่บันทึกข้อมูล",S241*0.47),"ข้อมูลไม่ถูกต้อง")</f>
        <v>ข้อมูลไม่ถูกต้อง</v>
      </c>
      <c r="W241" s="149" t="str">
        <f t="shared" si="30"/>
        <v>ข้อมูลไม่ถูกต้อง</v>
      </c>
      <c r="X241" s="148" t="str">
        <f t="shared" si="31"/>
        <v>ข้อมูลไม่ถูกต้อง</v>
      </c>
      <c r="Y241" s="38"/>
      <c r="Z241" s="38"/>
      <c r="AA241" s="38"/>
    </row>
    <row r="242" spans="1:27" x14ac:dyDescent="0.45">
      <c r="A242" s="38">
        <v>237</v>
      </c>
      <c r="B242" s="38"/>
      <c r="C242" s="38"/>
      <c r="D242" s="38"/>
      <c r="E242" s="38"/>
      <c r="F242" s="35"/>
      <c r="G242" s="35"/>
      <c r="H242" s="150"/>
      <c r="I242" s="38"/>
      <c r="J242" s="273" t="str">
        <f t="shared" si="24"/>
        <v>รอข้อมูลคอลัมน์ H</v>
      </c>
      <c r="K242" s="150"/>
      <c r="L242" s="150"/>
      <c r="M242" s="150"/>
      <c r="N242" s="149" t="str" cm="1">
        <f t="array" ref="N242">IF(AND(K242:M242=""),"ยังไม่บันทึกข้อมูล",
IF(M242&lt;&gt;"",
IF(M242&gt;=1.3,M242,"เป็นไม้พุ่ม"),
IF(K242+L242&gt;=1.3,K242+L242,"เป็นไม้พุ่ม")))</f>
        <v>ยังไม่บันทึกข้อมูล</v>
      </c>
      <c r="O242" s="149" t="str">
        <f t="shared" si="25"/>
        <v>ข้อมูลไม่ถูกต้อง</v>
      </c>
      <c r="P242" s="149" t="str">
        <f t="shared" si="26"/>
        <v>ข้อมูลไม่ถูกต้อง</v>
      </c>
      <c r="Q242" s="149" t="str">
        <f t="shared" si="27"/>
        <v>ข้อมูลไม่ถูกต้อง</v>
      </c>
      <c r="R242" s="149" t="str">
        <f t="shared" si="28"/>
        <v>ข้อมูลไม่ถูกต้อง</v>
      </c>
      <c r="S242" s="149" t="str">
        <f>IF(ISNUMBER(R242),
IF(H$2=ตัวเลือก!A$30,"ยังไม่บันทึกข้อมูล",R242*0.27),"ข้อมูลไม่ถูกต้อง")</f>
        <v>ข้อมูลไม่ถูกต้อง</v>
      </c>
      <c r="T242" s="149" t="str">
        <f t="shared" si="29"/>
        <v>ข้อมูลไม่ถูกต้อง</v>
      </c>
      <c r="U242" s="149" t="str">
        <f>IF(ISNUMBER(R242),
IF(H$2=ตัวเลือก!A$30,"ยังไม่บันทึกข้อมูล",R242*0.47),"ข้อมูลไม่ถูกต้อง")</f>
        <v>ข้อมูลไม่ถูกต้อง</v>
      </c>
      <c r="V242" s="149" t="str">
        <f>IF(ISNUMBER(S242),
IF(H$2=ตัวเลือก!A$30,"ยังไม่บันทึกข้อมูล",S242*0.47),"ข้อมูลไม่ถูกต้อง")</f>
        <v>ข้อมูลไม่ถูกต้อง</v>
      </c>
      <c r="W242" s="149" t="str">
        <f t="shared" si="30"/>
        <v>ข้อมูลไม่ถูกต้อง</v>
      </c>
      <c r="X242" s="148" t="str">
        <f t="shared" si="31"/>
        <v>ข้อมูลไม่ถูกต้อง</v>
      </c>
      <c r="Y242" s="38"/>
      <c r="Z242" s="38"/>
      <c r="AA242" s="38"/>
    </row>
    <row r="243" spans="1:27" x14ac:dyDescent="0.45">
      <c r="A243" s="38">
        <v>238</v>
      </c>
      <c r="B243" s="38"/>
      <c r="C243" s="38"/>
      <c r="D243" s="38"/>
      <c r="E243" s="38"/>
      <c r="F243" s="35"/>
      <c r="G243" s="35"/>
      <c r="H243" s="150"/>
      <c r="I243" s="38"/>
      <c r="J243" s="273" t="str">
        <f t="shared" si="24"/>
        <v>รอข้อมูลคอลัมน์ H</v>
      </c>
      <c r="K243" s="150"/>
      <c r="L243" s="150"/>
      <c r="M243" s="150"/>
      <c r="N243" s="149" t="str" cm="1">
        <f t="array" ref="N243">IF(AND(K243:M243=""),"ยังไม่บันทึกข้อมูล",
IF(M243&lt;&gt;"",
IF(M243&gt;=1.3,M243,"เป็นไม้พุ่ม"),
IF(K243+L243&gt;=1.3,K243+L243,"เป็นไม้พุ่ม")))</f>
        <v>ยังไม่บันทึกข้อมูล</v>
      </c>
      <c r="O243" s="149" t="str">
        <f t="shared" si="25"/>
        <v>ข้อมูลไม่ถูกต้อง</v>
      </c>
      <c r="P243" s="149" t="str">
        <f t="shared" si="26"/>
        <v>ข้อมูลไม่ถูกต้อง</v>
      </c>
      <c r="Q243" s="149" t="str">
        <f t="shared" si="27"/>
        <v>ข้อมูลไม่ถูกต้อง</v>
      </c>
      <c r="R243" s="149" t="str">
        <f t="shared" si="28"/>
        <v>ข้อมูลไม่ถูกต้อง</v>
      </c>
      <c r="S243" s="149" t="str">
        <f>IF(ISNUMBER(R243),
IF(H$2=ตัวเลือก!A$30,"ยังไม่บันทึกข้อมูล",R243*0.27),"ข้อมูลไม่ถูกต้อง")</f>
        <v>ข้อมูลไม่ถูกต้อง</v>
      </c>
      <c r="T243" s="149" t="str">
        <f t="shared" si="29"/>
        <v>ข้อมูลไม่ถูกต้อง</v>
      </c>
      <c r="U243" s="149" t="str">
        <f>IF(ISNUMBER(R243),
IF(H$2=ตัวเลือก!A$30,"ยังไม่บันทึกข้อมูล",R243*0.47),"ข้อมูลไม่ถูกต้อง")</f>
        <v>ข้อมูลไม่ถูกต้อง</v>
      </c>
      <c r="V243" s="149" t="str">
        <f>IF(ISNUMBER(S243),
IF(H$2=ตัวเลือก!A$30,"ยังไม่บันทึกข้อมูล",S243*0.47),"ข้อมูลไม่ถูกต้อง")</f>
        <v>ข้อมูลไม่ถูกต้อง</v>
      </c>
      <c r="W243" s="149" t="str">
        <f t="shared" si="30"/>
        <v>ข้อมูลไม่ถูกต้อง</v>
      </c>
      <c r="X243" s="148" t="str">
        <f t="shared" si="31"/>
        <v>ข้อมูลไม่ถูกต้อง</v>
      </c>
      <c r="Y243" s="38"/>
      <c r="Z243" s="38"/>
      <c r="AA243" s="38"/>
    </row>
    <row r="244" spans="1:27" x14ac:dyDescent="0.45">
      <c r="A244" s="38">
        <v>239</v>
      </c>
      <c r="B244" s="38"/>
      <c r="C244" s="38"/>
      <c r="D244" s="38"/>
      <c r="E244" s="38"/>
      <c r="F244" s="35"/>
      <c r="G244" s="35"/>
      <c r="H244" s="150"/>
      <c r="I244" s="38"/>
      <c r="J244" s="273" t="str">
        <f t="shared" si="24"/>
        <v>รอข้อมูลคอลัมน์ H</v>
      </c>
      <c r="K244" s="150"/>
      <c r="L244" s="150"/>
      <c r="M244" s="150"/>
      <c r="N244" s="149" t="str" cm="1">
        <f t="array" ref="N244">IF(AND(K244:M244=""),"ยังไม่บันทึกข้อมูล",
IF(M244&lt;&gt;"",
IF(M244&gt;=1.3,M244,"เป็นไม้พุ่ม"),
IF(K244+L244&gt;=1.3,K244+L244,"เป็นไม้พุ่ม")))</f>
        <v>ยังไม่บันทึกข้อมูล</v>
      </c>
      <c r="O244" s="149" t="str">
        <f t="shared" si="25"/>
        <v>ข้อมูลไม่ถูกต้อง</v>
      </c>
      <c r="P244" s="149" t="str">
        <f t="shared" si="26"/>
        <v>ข้อมูลไม่ถูกต้อง</v>
      </c>
      <c r="Q244" s="149" t="str">
        <f t="shared" si="27"/>
        <v>ข้อมูลไม่ถูกต้อง</v>
      </c>
      <c r="R244" s="149" t="str">
        <f t="shared" si="28"/>
        <v>ข้อมูลไม่ถูกต้อง</v>
      </c>
      <c r="S244" s="149" t="str">
        <f>IF(ISNUMBER(R244),
IF(H$2=ตัวเลือก!A$30,"ยังไม่บันทึกข้อมูล",R244*0.27),"ข้อมูลไม่ถูกต้อง")</f>
        <v>ข้อมูลไม่ถูกต้อง</v>
      </c>
      <c r="T244" s="149" t="str">
        <f t="shared" si="29"/>
        <v>ข้อมูลไม่ถูกต้อง</v>
      </c>
      <c r="U244" s="149" t="str">
        <f>IF(ISNUMBER(R244),
IF(H$2=ตัวเลือก!A$30,"ยังไม่บันทึกข้อมูล",R244*0.47),"ข้อมูลไม่ถูกต้อง")</f>
        <v>ข้อมูลไม่ถูกต้อง</v>
      </c>
      <c r="V244" s="149" t="str">
        <f>IF(ISNUMBER(S244),
IF(H$2=ตัวเลือก!A$30,"ยังไม่บันทึกข้อมูล",S244*0.47),"ข้อมูลไม่ถูกต้อง")</f>
        <v>ข้อมูลไม่ถูกต้อง</v>
      </c>
      <c r="W244" s="149" t="str">
        <f t="shared" si="30"/>
        <v>ข้อมูลไม่ถูกต้อง</v>
      </c>
      <c r="X244" s="148" t="str">
        <f t="shared" si="31"/>
        <v>ข้อมูลไม่ถูกต้อง</v>
      </c>
      <c r="Y244" s="38"/>
      <c r="Z244" s="38"/>
      <c r="AA244" s="38"/>
    </row>
    <row r="245" spans="1:27" x14ac:dyDescent="0.45">
      <c r="A245" s="38">
        <v>240</v>
      </c>
      <c r="B245" s="38"/>
      <c r="C245" s="38"/>
      <c r="D245" s="38"/>
      <c r="E245" s="38"/>
      <c r="F245" s="35"/>
      <c r="G245" s="35"/>
      <c r="H245" s="150"/>
      <c r="I245" s="38"/>
      <c r="J245" s="273" t="str">
        <f t="shared" si="24"/>
        <v>รอข้อมูลคอลัมน์ H</v>
      </c>
      <c r="K245" s="150"/>
      <c r="L245" s="150"/>
      <c r="M245" s="150"/>
      <c r="N245" s="149" t="str" cm="1">
        <f t="array" ref="N245">IF(AND(K245:M245=""),"ยังไม่บันทึกข้อมูล",
IF(M245&lt;&gt;"",
IF(M245&gt;=1.3,M245,"เป็นไม้พุ่ม"),
IF(K245+L245&gt;=1.3,K245+L245,"เป็นไม้พุ่ม")))</f>
        <v>ยังไม่บันทึกข้อมูล</v>
      </c>
      <c r="O245" s="149" t="str">
        <f t="shared" si="25"/>
        <v>ข้อมูลไม่ถูกต้อง</v>
      </c>
      <c r="P245" s="149" t="str">
        <f t="shared" si="26"/>
        <v>ข้อมูลไม่ถูกต้อง</v>
      </c>
      <c r="Q245" s="149" t="str">
        <f t="shared" si="27"/>
        <v>ข้อมูลไม่ถูกต้อง</v>
      </c>
      <c r="R245" s="149" t="str">
        <f t="shared" si="28"/>
        <v>ข้อมูลไม่ถูกต้อง</v>
      </c>
      <c r="S245" s="149" t="str">
        <f>IF(ISNUMBER(R245),
IF(H$2=ตัวเลือก!A$30,"ยังไม่บันทึกข้อมูล",R245*0.27),"ข้อมูลไม่ถูกต้อง")</f>
        <v>ข้อมูลไม่ถูกต้อง</v>
      </c>
      <c r="T245" s="149" t="str">
        <f t="shared" si="29"/>
        <v>ข้อมูลไม่ถูกต้อง</v>
      </c>
      <c r="U245" s="149" t="str">
        <f>IF(ISNUMBER(R245),
IF(H$2=ตัวเลือก!A$30,"ยังไม่บันทึกข้อมูล",R245*0.47),"ข้อมูลไม่ถูกต้อง")</f>
        <v>ข้อมูลไม่ถูกต้อง</v>
      </c>
      <c r="V245" s="149" t="str">
        <f>IF(ISNUMBER(S245),
IF(H$2=ตัวเลือก!A$30,"ยังไม่บันทึกข้อมูล",S245*0.47),"ข้อมูลไม่ถูกต้อง")</f>
        <v>ข้อมูลไม่ถูกต้อง</v>
      </c>
      <c r="W245" s="149" t="str">
        <f t="shared" si="30"/>
        <v>ข้อมูลไม่ถูกต้อง</v>
      </c>
      <c r="X245" s="148" t="str">
        <f t="shared" si="31"/>
        <v>ข้อมูลไม่ถูกต้อง</v>
      </c>
      <c r="Y245" s="38"/>
      <c r="Z245" s="38"/>
      <c r="AA245" s="38"/>
    </row>
    <row r="246" spans="1:27" x14ac:dyDescent="0.45">
      <c r="A246" s="38">
        <v>241</v>
      </c>
      <c r="B246" s="38"/>
      <c r="C246" s="38"/>
      <c r="D246" s="38"/>
      <c r="E246" s="38"/>
      <c r="F246" s="35"/>
      <c r="G246" s="35"/>
      <c r="H246" s="150"/>
      <c r="I246" s="38"/>
      <c r="J246" s="273" t="str">
        <f t="shared" si="24"/>
        <v>รอข้อมูลคอลัมน์ H</v>
      </c>
      <c r="K246" s="150"/>
      <c r="L246" s="150"/>
      <c r="M246" s="150"/>
      <c r="N246" s="149" t="str" cm="1">
        <f t="array" ref="N246">IF(AND(K246:M246=""),"ยังไม่บันทึกข้อมูล",
IF(M246&lt;&gt;"",
IF(M246&gt;=1.3,M246,"เป็นไม้พุ่ม"),
IF(K246+L246&gt;=1.3,K246+L246,"เป็นไม้พุ่ม")))</f>
        <v>ยังไม่บันทึกข้อมูล</v>
      </c>
      <c r="O246" s="149" t="str">
        <f t="shared" si="25"/>
        <v>ข้อมูลไม่ถูกต้อง</v>
      </c>
      <c r="P246" s="149" t="str">
        <f t="shared" si="26"/>
        <v>ข้อมูลไม่ถูกต้อง</v>
      </c>
      <c r="Q246" s="149" t="str">
        <f t="shared" si="27"/>
        <v>ข้อมูลไม่ถูกต้อง</v>
      </c>
      <c r="R246" s="149" t="str">
        <f t="shared" si="28"/>
        <v>ข้อมูลไม่ถูกต้อง</v>
      </c>
      <c r="S246" s="149" t="str">
        <f>IF(ISNUMBER(R246),
IF(H$2=ตัวเลือก!A$30,"ยังไม่บันทึกข้อมูล",R246*0.27),"ข้อมูลไม่ถูกต้อง")</f>
        <v>ข้อมูลไม่ถูกต้อง</v>
      </c>
      <c r="T246" s="149" t="str">
        <f t="shared" si="29"/>
        <v>ข้อมูลไม่ถูกต้อง</v>
      </c>
      <c r="U246" s="149" t="str">
        <f>IF(ISNUMBER(R246),
IF(H$2=ตัวเลือก!A$30,"ยังไม่บันทึกข้อมูล",R246*0.47),"ข้อมูลไม่ถูกต้อง")</f>
        <v>ข้อมูลไม่ถูกต้อง</v>
      </c>
      <c r="V246" s="149" t="str">
        <f>IF(ISNUMBER(S246),
IF(H$2=ตัวเลือก!A$30,"ยังไม่บันทึกข้อมูล",S246*0.47),"ข้อมูลไม่ถูกต้อง")</f>
        <v>ข้อมูลไม่ถูกต้อง</v>
      </c>
      <c r="W246" s="149" t="str">
        <f t="shared" si="30"/>
        <v>ข้อมูลไม่ถูกต้อง</v>
      </c>
      <c r="X246" s="148" t="str">
        <f t="shared" si="31"/>
        <v>ข้อมูลไม่ถูกต้อง</v>
      </c>
      <c r="Y246" s="38"/>
      <c r="Z246" s="38"/>
      <c r="AA246" s="38"/>
    </row>
    <row r="247" spans="1:27" x14ac:dyDescent="0.45">
      <c r="A247" s="38">
        <v>242</v>
      </c>
      <c r="B247" s="38"/>
      <c r="C247" s="38"/>
      <c r="D247" s="38"/>
      <c r="E247" s="38"/>
      <c r="F247" s="35"/>
      <c r="G247" s="35"/>
      <c r="H247" s="150"/>
      <c r="I247" s="38"/>
      <c r="J247" s="273" t="str">
        <f t="shared" si="24"/>
        <v>รอข้อมูลคอลัมน์ H</v>
      </c>
      <c r="K247" s="150"/>
      <c r="L247" s="150"/>
      <c r="M247" s="150"/>
      <c r="N247" s="149" t="str" cm="1">
        <f t="array" ref="N247">IF(AND(K247:M247=""),"ยังไม่บันทึกข้อมูล",
IF(M247&lt;&gt;"",
IF(M247&gt;=1.3,M247,"เป็นไม้พุ่ม"),
IF(K247+L247&gt;=1.3,K247+L247,"เป็นไม้พุ่ม")))</f>
        <v>ยังไม่บันทึกข้อมูล</v>
      </c>
      <c r="O247" s="149" t="str">
        <f t="shared" si="25"/>
        <v>ข้อมูลไม่ถูกต้อง</v>
      </c>
      <c r="P247" s="149" t="str">
        <f t="shared" si="26"/>
        <v>ข้อมูลไม่ถูกต้อง</v>
      </c>
      <c r="Q247" s="149" t="str">
        <f t="shared" si="27"/>
        <v>ข้อมูลไม่ถูกต้อง</v>
      </c>
      <c r="R247" s="149" t="str">
        <f t="shared" si="28"/>
        <v>ข้อมูลไม่ถูกต้อง</v>
      </c>
      <c r="S247" s="149" t="str">
        <f>IF(ISNUMBER(R247),
IF(H$2=ตัวเลือก!A$30,"ยังไม่บันทึกข้อมูล",R247*0.27),"ข้อมูลไม่ถูกต้อง")</f>
        <v>ข้อมูลไม่ถูกต้อง</v>
      </c>
      <c r="T247" s="149" t="str">
        <f t="shared" si="29"/>
        <v>ข้อมูลไม่ถูกต้อง</v>
      </c>
      <c r="U247" s="149" t="str">
        <f>IF(ISNUMBER(R247),
IF(H$2=ตัวเลือก!A$30,"ยังไม่บันทึกข้อมูล",R247*0.47),"ข้อมูลไม่ถูกต้อง")</f>
        <v>ข้อมูลไม่ถูกต้อง</v>
      </c>
      <c r="V247" s="149" t="str">
        <f>IF(ISNUMBER(S247),
IF(H$2=ตัวเลือก!A$30,"ยังไม่บันทึกข้อมูล",S247*0.47),"ข้อมูลไม่ถูกต้อง")</f>
        <v>ข้อมูลไม่ถูกต้อง</v>
      </c>
      <c r="W247" s="149" t="str">
        <f t="shared" si="30"/>
        <v>ข้อมูลไม่ถูกต้อง</v>
      </c>
      <c r="X247" s="148" t="str">
        <f t="shared" si="31"/>
        <v>ข้อมูลไม่ถูกต้อง</v>
      </c>
      <c r="Y247" s="38"/>
      <c r="Z247" s="38"/>
      <c r="AA247" s="38"/>
    </row>
    <row r="248" spans="1:27" x14ac:dyDescent="0.45">
      <c r="A248" s="38">
        <v>243</v>
      </c>
      <c r="B248" s="38"/>
      <c r="C248" s="38"/>
      <c r="D248" s="38"/>
      <c r="E248" s="38"/>
      <c r="F248" s="35"/>
      <c r="G248" s="35"/>
      <c r="H248" s="150"/>
      <c r="I248" s="38"/>
      <c r="J248" s="273" t="str">
        <f t="shared" si="24"/>
        <v>รอข้อมูลคอลัมน์ H</v>
      </c>
      <c r="K248" s="150"/>
      <c r="L248" s="150"/>
      <c r="M248" s="150"/>
      <c r="N248" s="149" t="str" cm="1">
        <f t="array" ref="N248">IF(AND(K248:M248=""),"ยังไม่บันทึกข้อมูล",
IF(M248&lt;&gt;"",
IF(M248&gt;=1.3,M248,"เป็นไม้พุ่ม"),
IF(K248+L248&gt;=1.3,K248+L248,"เป็นไม้พุ่ม")))</f>
        <v>ยังไม่บันทึกข้อมูล</v>
      </c>
      <c r="O248" s="149" t="str">
        <f t="shared" si="25"/>
        <v>ข้อมูลไม่ถูกต้อง</v>
      </c>
      <c r="P248" s="149" t="str">
        <f t="shared" si="26"/>
        <v>ข้อมูลไม่ถูกต้อง</v>
      </c>
      <c r="Q248" s="149" t="str">
        <f t="shared" si="27"/>
        <v>ข้อมูลไม่ถูกต้อง</v>
      </c>
      <c r="R248" s="149" t="str">
        <f t="shared" si="28"/>
        <v>ข้อมูลไม่ถูกต้อง</v>
      </c>
      <c r="S248" s="149" t="str">
        <f>IF(ISNUMBER(R248),
IF(H$2=ตัวเลือก!A$30,"ยังไม่บันทึกข้อมูล",R248*0.27),"ข้อมูลไม่ถูกต้อง")</f>
        <v>ข้อมูลไม่ถูกต้อง</v>
      </c>
      <c r="T248" s="149" t="str">
        <f t="shared" si="29"/>
        <v>ข้อมูลไม่ถูกต้อง</v>
      </c>
      <c r="U248" s="149" t="str">
        <f>IF(ISNUMBER(R248),
IF(H$2=ตัวเลือก!A$30,"ยังไม่บันทึกข้อมูล",R248*0.47),"ข้อมูลไม่ถูกต้อง")</f>
        <v>ข้อมูลไม่ถูกต้อง</v>
      </c>
      <c r="V248" s="149" t="str">
        <f>IF(ISNUMBER(S248),
IF(H$2=ตัวเลือก!A$30,"ยังไม่บันทึกข้อมูล",S248*0.47),"ข้อมูลไม่ถูกต้อง")</f>
        <v>ข้อมูลไม่ถูกต้อง</v>
      </c>
      <c r="W248" s="149" t="str">
        <f t="shared" si="30"/>
        <v>ข้อมูลไม่ถูกต้อง</v>
      </c>
      <c r="X248" s="148" t="str">
        <f t="shared" si="31"/>
        <v>ข้อมูลไม่ถูกต้อง</v>
      </c>
      <c r="Y248" s="38"/>
      <c r="Z248" s="38"/>
      <c r="AA248" s="38"/>
    </row>
    <row r="249" spans="1:27" x14ac:dyDescent="0.45">
      <c r="A249" s="38">
        <v>244</v>
      </c>
      <c r="B249" s="38"/>
      <c r="C249" s="38"/>
      <c r="D249" s="38"/>
      <c r="E249" s="38"/>
      <c r="F249" s="35"/>
      <c r="G249" s="35"/>
      <c r="H249" s="150"/>
      <c r="I249" s="38"/>
      <c r="J249" s="273" t="str">
        <f t="shared" si="24"/>
        <v>รอข้อมูลคอลัมน์ H</v>
      </c>
      <c r="K249" s="150"/>
      <c r="L249" s="150"/>
      <c r="M249" s="150"/>
      <c r="N249" s="149" t="str" cm="1">
        <f t="array" ref="N249">IF(AND(K249:M249=""),"ยังไม่บันทึกข้อมูล",
IF(M249&lt;&gt;"",
IF(M249&gt;=1.3,M249,"เป็นไม้พุ่ม"),
IF(K249+L249&gt;=1.3,K249+L249,"เป็นไม้พุ่ม")))</f>
        <v>ยังไม่บันทึกข้อมูล</v>
      </c>
      <c r="O249" s="149" t="str">
        <f t="shared" si="25"/>
        <v>ข้อมูลไม่ถูกต้อง</v>
      </c>
      <c r="P249" s="149" t="str">
        <f t="shared" si="26"/>
        <v>ข้อมูลไม่ถูกต้อง</v>
      </c>
      <c r="Q249" s="149" t="str">
        <f t="shared" si="27"/>
        <v>ข้อมูลไม่ถูกต้อง</v>
      </c>
      <c r="R249" s="149" t="str">
        <f t="shared" si="28"/>
        <v>ข้อมูลไม่ถูกต้อง</v>
      </c>
      <c r="S249" s="149" t="str">
        <f>IF(ISNUMBER(R249),
IF(H$2=ตัวเลือก!A$30,"ยังไม่บันทึกข้อมูล",R249*0.27),"ข้อมูลไม่ถูกต้อง")</f>
        <v>ข้อมูลไม่ถูกต้อง</v>
      </c>
      <c r="T249" s="149" t="str">
        <f t="shared" si="29"/>
        <v>ข้อมูลไม่ถูกต้อง</v>
      </c>
      <c r="U249" s="149" t="str">
        <f>IF(ISNUMBER(R249),
IF(H$2=ตัวเลือก!A$30,"ยังไม่บันทึกข้อมูล",R249*0.47),"ข้อมูลไม่ถูกต้อง")</f>
        <v>ข้อมูลไม่ถูกต้อง</v>
      </c>
      <c r="V249" s="149" t="str">
        <f>IF(ISNUMBER(S249),
IF(H$2=ตัวเลือก!A$30,"ยังไม่บันทึกข้อมูล",S249*0.47),"ข้อมูลไม่ถูกต้อง")</f>
        <v>ข้อมูลไม่ถูกต้อง</v>
      </c>
      <c r="W249" s="149" t="str">
        <f t="shared" si="30"/>
        <v>ข้อมูลไม่ถูกต้อง</v>
      </c>
      <c r="X249" s="148" t="str">
        <f t="shared" si="31"/>
        <v>ข้อมูลไม่ถูกต้อง</v>
      </c>
      <c r="Y249" s="38"/>
      <c r="Z249" s="38"/>
      <c r="AA249" s="38"/>
    </row>
    <row r="250" spans="1:27" x14ac:dyDescent="0.45">
      <c r="A250" s="38">
        <v>245</v>
      </c>
      <c r="B250" s="38"/>
      <c r="C250" s="38"/>
      <c r="D250" s="38"/>
      <c r="E250" s="38"/>
      <c r="F250" s="35"/>
      <c r="G250" s="35"/>
      <c r="H250" s="150"/>
      <c r="I250" s="38"/>
      <c r="J250" s="273" t="str">
        <f t="shared" si="24"/>
        <v>รอข้อมูลคอลัมน์ H</v>
      </c>
      <c r="K250" s="150"/>
      <c r="L250" s="150"/>
      <c r="M250" s="150"/>
      <c r="N250" s="149" t="str" cm="1">
        <f t="array" ref="N250">IF(AND(K250:M250=""),"ยังไม่บันทึกข้อมูล",
IF(M250&lt;&gt;"",
IF(M250&gt;=1.3,M250,"เป็นไม้พุ่ม"),
IF(K250+L250&gt;=1.3,K250+L250,"เป็นไม้พุ่ม")))</f>
        <v>ยังไม่บันทึกข้อมูล</v>
      </c>
      <c r="O250" s="149" t="str">
        <f t="shared" si="25"/>
        <v>ข้อมูลไม่ถูกต้อง</v>
      </c>
      <c r="P250" s="149" t="str">
        <f t="shared" si="26"/>
        <v>ข้อมูลไม่ถูกต้อง</v>
      </c>
      <c r="Q250" s="149" t="str">
        <f t="shared" si="27"/>
        <v>ข้อมูลไม่ถูกต้อง</v>
      </c>
      <c r="R250" s="149" t="str">
        <f t="shared" si="28"/>
        <v>ข้อมูลไม่ถูกต้อง</v>
      </c>
      <c r="S250" s="149" t="str">
        <f>IF(ISNUMBER(R250),
IF(H$2=ตัวเลือก!A$30,"ยังไม่บันทึกข้อมูล",R250*0.27),"ข้อมูลไม่ถูกต้อง")</f>
        <v>ข้อมูลไม่ถูกต้อง</v>
      </c>
      <c r="T250" s="149" t="str">
        <f t="shared" si="29"/>
        <v>ข้อมูลไม่ถูกต้อง</v>
      </c>
      <c r="U250" s="149" t="str">
        <f>IF(ISNUMBER(R250),
IF(H$2=ตัวเลือก!A$30,"ยังไม่บันทึกข้อมูล",R250*0.47),"ข้อมูลไม่ถูกต้อง")</f>
        <v>ข้อมูลไม่ถูกต้อง</v>
      </c>
      <c r="V250" s="149" t="str">
        <f>IF(ISNUMBER(S250),
IF(H$2=ตัวเลือก!A$30,"ยังไม่บันทึกข้อมูล",S250*0.47),"ข้อมูลไม่ถูกต้อง")</f>
        <v>ข้อมูลไม่ถูกต้อง</v>
      </c>
      <c r="W250" s="149" t="str">
        <f t="shared" si="30"/>
        <v>ข้อมูลไม่ถูกต้อง</v>
      </c>
      <c r="X250" s="148" t="str">
        <f t="shared" si="31"/>
        <v>ข้อมูลไม่ถูกต้อง</v>
      </c>
      <c r="Y250" s="38"/>
      <c r="Z250" s="38"/>
      <c r="AA250" s="38"/>
    </row>
    <row r="251" spans="1:27" x14ac:dyDescent="0.45">
      <c r="A251" s="38">
        <v>246</v>
      </c>
      <c r="B251" s="38"/>
      <c r="C251" s="38"/>
      <c r="D251" s="38"/>
      <c r="E251" s="38"/>
      <c r="F251" s="35"/>
      <c r="G251" s="35"/>
      <c r="H251" s="150"/>
      <c r="I251" s="38"/>
      <c r="J251" s="273" t="str">
        <f t="shared" si="24"/>
        <v>รอข้อมูลคอลัมน์ H</v>
      </c>
      <c r="K251" s="150"/>
      <c r="L251" s="150"/>
      <c r="M251" s="150"/>
      <c r="N251" s="149" t="str" cm="1">
        <f t="array" ref="N251">IF(AND(K251:M251=""),"ยังไม่บันทึกข้อมูล",
IF(M251&lt;&gt;"",
IF(M251&gt;=1.3,M251,"เป็นไม้พุ่ม"),
IF(K251+L251&gt;=1.3,K251+L251,"เป็นไม้พุ่ม")))</f>
        <v>ยังไม่บันทึกข้อมูล</v>
      </c>
      <c r="O251" s="149" t="str">
        <f t="shared" si="25"/>
        <v>ข้อมูลไม่ถูกต้อง</v>
      </c>
      <c r="P251" s="149" t="str">
        <f t="shared" si="26"/>
        <v>ข้อมูลไม่ถูกต้อง</v>
      </c>
      <c r="Q251" s="149" t="str">
        <f t="shared" si="27"/>
        <v>ข้อมูลไม่ถูกต้อง</v>
      </c>
      <c r="R251" s="149" t="str">
        <f t="shared" si="28"/>
        <v>ข้อมูลไม่ถูกต้อง</v>
      </c>
      <c r="S251" s="149" t="str">
        <f>IF(ISNUMBER(R251),
IF(H$2=ตัวเลือก!A$30,"ยังไม่บันทึกข้อมูล",R251*0.27),"ข้อมูลไม่ถูกต้อง")</f>
        <v>ข้อมูลไม่ถูกต้อง</v>
      </c>
      <c r="T251" s="149" t="str">
        <f t="shared" si="29"/>
        <v>ข้อมูลไม่ถูกต้อง</v>
      </c>
      <c r="U251" s="149" t="str">
        <f>IF(ISNUMBER(R251),
IF(H$2=ตัวเลือก!A$30,"ยังไม่บันทึกข้อมูล",R251*0.47),"ข้อมูลไม่ถูกต้อง")</f>
        <v>ข้อมูลไม่ถูกต้อง</v>
      </c>
      <c r="V251" s="149" t="str">
        <f>IF(ISNUMBER(S251),
IF(H$2=ตัวเลือก!A$30,"ยังไม่บันทึกข้อมูล",S251*0.47),"ข้อมูลไม่ถูกต้อง")</f>
        <v>ข้อมูลไม่ถูกต้อง</v>
      </c>
      <c r="W251" s="149" t="str">
        <f t="shared" si="30"/>
        <v>ข้อมูลไม่ถูกต้อง</v>
      </c>
      <c r="X251" s="148" t="str">
        <f t="shared" si="31"/>
        <v>ข้อมูลไม่ถูกต้อง</v>
      </c>
      <c r="Y251" s="38"/>
      <c r="Z251" s="38"/>
      <c r="AA251" s="38"/>
    </row>
    <row r="252" spans="1:27" x14ac:dyDescent="0.45">
      <c r="A252" s="38">
        <v>247</v>
      </c>
      <c r="B252" s="38"/>
      <c r="C252" s="38"/>
      <c r="D252" s="38"/>
      <c r="E252" s="38"/>
      <c r="F252" s="35"/>
      <c r="G252" s="35"/>
      <c r="H252" s="150"/>
      <c r="I252" s="38"/>
      <c r="J252" s="273" t="str">
        <f t="shared" si="24"/>
        <v>รอข้อมูลคอลัมน์ H</v>
      </c>
      <c r="K252" s="150"/>
      <c r="L252" s="150"/>
      <c r="M252" s="150"/>
      <c r="N252" s="149" t="str" cm="1">
        <f t="array" ref="N252">IF(AND(K252:M252=""),"ยังไม่บันทึกข้อมูล",
IF(M252&lt;&gt;"",
IF(M252&gt;=1.3,M252,"เป็นไม้พุ่ม"),
IF(K252+L252&gt;=1.3,K252+L252,"เป็นไม้พุ่ม")))</f>
        <v>ยังไม่บันทึกข้อมูล</v>
      </c>
      <c r="O252" s="149" t="str">
        <f t="shared" si="25"/>
        <v>ข้อมูลไม่ถูกต้อง</v>
      </c>
      <c r="P252" s="149" t="str">
        <f t="shared" si="26"/>
        <v>ข้อมูลไม่ถูกต้อง</v>
      </c>
      <c r="Q252" s="149" t="str">
        <f t="shared" si="27"/>
        <v>ข้อมูลไม่ถูกต้อง</v>
      </c>
      <c r="R252" s="149" t="str">
        <f t="shared" si="28"/>
        <v>ข้อมูลไม่ถูกต้อง</v>
      </c>
      <c r="S252" s="149" t="str">
        <f>IF(ISNUMBER(R252),
IF(H$2=ตัวเลือก!A$30,"ยังไม่บันทึกข้อมูล",R252*0.27),"ข้อมูลไม่ถูกต้อง")</f>
        <v>ข้อมูลไม่ถูกต้อง</v>
      </c>
      <c r="T252" s="149" t="str">
        <f t="shared" si="29"/>
        <v>ข้อมูลไม่ถูกต้อง</v>
      </c>
      <c r="U252" s="149" t="str">
        <f>IF(ISNUMBER(R252),
IF(H$2=ตัวเลือก!A$30,"ยังไม่บันทึกข้อมูล",R252*0.47),"ข้อมูลไม่ถูกต้อง")</f>
        <v>ข้อมูลไม่ถูกต้อง</v>
      </c>
      <c r="V252" s="149" t="str">
        <f>IF(ISNUMBER(S252),
IF(H$2=ตัวเลือก!A$30,"ยังไม่บันทึกข้อมูล",S252*0.47),"ข้อมูลไม่ถูกต้อง")</f>
        <v>ข้อมูลไม่ถูกต้อง</v>
      </c>
      <c r="W252" s="149" t="str">
        <f t="shared" si="30"/>
        <v>ข้อมูลไม่ถูกต้อง</v>
      </c>
      <c r="X252" s="148" t="str">
        <f t="shared" si="31"/>
        <v>ข้อมูลไม่ถูกต้อง</v>
      </c>
      <c r="Y252" s="38"/>
      <c r="Z252" s="38"/>
      <c r="AA252" s="38"/>
    </row>
    <row r="253" spans="1:27" x14ac:dyDescent="0.45">
      <c r="A253" s="38">
        <v>248</v>
      </c>
      <c r="B253" s="38"/>
      <c r="C253" s="38"/>
      <c r="D253" s="38"/>
      <c r="E253" s="38"/>
      <c r="F253" s="35"/>
      <c r="G253" s="35"/>
      <c r="H253" s="150"/>
      <c r="I253" s="38"/>
      <c r="J253" s="273" t="str">
        <f t="shared" si="24"/>
        <v>รอข้อมูลคอลัมน์ H</v>
      </c>
      <c r="K253" s="150"/>
      <c r="L253" s="150"/>
      <c r="M253" s="150"/>
      <c r="N253" s="149" t="str" cm="1">
        <f t="array" ref="N253">IF(AND(K253:M253=""),"ยังไม่บันทึกข้อมูล",
IF(M253&lt;&gt;"",
IF(M253&gt;=1.3,M253,"เป็นไม้พุ่ม"),
IF(K253+L253&gt;=1.3,K253+L253,"เป็นไม้พุ่ม")))</f>
        <v>ยังไม่บันทึกข้อมูล</v>
      </c>
      <c r="O253" s="149" t="str">
        <f t="shared" si="25"/>
        <v>ข้อมูลไม่ถูกต้อง</v>
      </c>
      <c r="P253" s="149" t="str">
        <f t="shared" si="26"/>
        <v>ข้อมูลไม่ถูกต้อง</v>
      </c>
      <c r="Q253" s="149" t="str">
        <f t="shared" si="27"/>
        <v>ข้อมูลไม่ถูกต้อง</v>
      </c>
      <c r="R253" s="149" t="str">
        <f t="shared" si="28"/>
        <v>ข้อมูลไม่ถูกต้อง</v>
      </c>
      <c r="S253" s="149" t="str">
        <f>IF(ISNUMBER(R253),
IF(H$2=ตัวเลือก!A$30,"ยังไม่บันทึกข้อมูล",R253*0.27),"ข้อมูลไม่ถูกต้อง")</f>
        <v>ข้อมูลไม่ถูกต้อง</v>
      </c>
      <c r="T253" s="149" t="str">
        <f t="shared" si="29"/>
        <v>ข้อมูลไม่ถูกต้อง</v>
      </c>
      <c r="U253" s="149" t="str">
        <f>IF(ISNUMBER(R253),
IF(H$2=ตัวเลือก!A$30,"ยังไม่บันทึกข้อมูล",R253*0.47),"ข้อมูลไม่ถูกต้อง")</f>
        <v>ข้อมูลไม่ถูกต้อง</v>
      </c>
      <c r="V253" s="149" t="str">
        <f>IF(ISNUMBER(S253),
IF(H$2=ตัวเลือก!A$30,"ยังไม่บันทึกข้อมูล",S253*0.47),"ข้อมูลไม่ถูกต้อง")</f>
        <v>ข้อมูลไม่ถูกต้อง</v>
      </c>
      <c r="W253" s="149" t="str">
        <f t="shared" si="30"/>
        <v>ข้อมูลไม่ถูกต้อง</v>
      </c>
      <c r="X253" s="148" t="str">
        <f t="shared" si="31"/>
        <v>ข้อมูลไม่ถูกต้อง</v>
      </c>
      <c r="Y253" s="38"/>
      <c r="Z253" s="38"/>
      <c r="AA253" s="38"/>
    </row>
    <row r="254" spans="1:27" x14ac:dyDescent="0.45">
      <c r="A254" s="38">
        <v>249</v>
      </c>
      <c r="B254" s="38"/>
      <c r="C254" s="38"/>
      <c r="D254" s="38"/>
      <c r="E254" s="38"/>
      <c r="F254" s="35"/>
      <c r="G254" s="35"/>
      <c r="H254" s="150"/>
      <c r="I254" s="38"/>
      <c r="J254" s="273" t="str">
        <f t="shared" si="24"/>
        <v>รอข้อมูลคอลัมน์ H</v>
      </c>
      <c r="K254" s="150"/>
      <c r="L254" s="150"/>
      <c r="M254" s="150"/>
      <c r="N254" s="149" t="str" cm="1">
        <f t="array" ref="N254">IF(AND(K254:M254=""),"ยังไม่บันทึกข้อมูล",
IF(M254&lt;&gt;"",
IF(M254&gt;=1.3,M254,"เป็นไม้พุ่ม"),
IF(K254+L254&gt;=1.3,K254+L254,"เป็นไม้พุ่ม")))</f>
        <v>ยังไม่บันทึกข้อมูล</v>
      </c>
      <c r="O254" s="149" t="str">
        <f t="shared" si="25"/>
        <v>ข้อมูลไม่ถูกต้อง</v>
      </c>
      <c r="P254" s="149" t="str">
        <f t="shared" si="26"/>
        <v>ข้อมูลไม่ถูกต้อง</v>
      </c>
      <c r="Q254" s="149" t="str">
        <f t="shared" si="27"/>
        <v>ข้อมูลไม่ถูกต้อง</v>
      </c>
      <c r="R254" s="149" t="str">
        <f t="shared" si="28"/>
        <v>ข้อมูลไม่ถูกต้อง</v>
      </c>
      <c r="S254" s="149" t="str">
        <f>IF(ISNUMBER(R254),
IF(H$2=ตัวเลือก!A$30,"ยังไม่บันทึกข้อมูล",R254*0.27),"ข้อมูลไม่ถูกต้อง")</f>
        <v>ข้อมูลไม่ถูกต้อง</v>
      </c>
      <c r="T254" s="149" t="str">
        <f t="shared" si="29"/>
        <v>ข้อมูลไม่ถูกต้อง</v>
      </c>
      <c r="U254" s="149" t="str">
        <f>IF(ISNUMBER(R254),
IF(H$2=ตัวเลือก!A$30,"ยังไม่บันทึกข้อมูล",R254*0.47),"ข้อมูลไม่ถูกต้อง")</f>
        <v>ข้อมูลไม่ถูกต้อง</v>
      </c>
      <c r="V254" s="149" t="str">
        <f>IF(ISNUMBER(S254),
IF(H$2=ตัวเลือก!A$30,"ยังไม่บันทึกข้อมูล",S254*0.47),"ข้อมูลไม่ถูกต้อง")</f>
        <v>ข้อมูลไม่ถูกต้อง</v>
      </c>
      <c r="W254" s="149" t="str">
        <f t="shared" si="30"/>
        <v>ข้อมูลไม่ถูกต้อง</v>
      </c>
      <c r="X254" s="148" t="str">
        <f t="shared" si="31"/>
        <v>ข้อมูลไม่ถูกต้อง</v>
      </c>
      <c r="Y254" s="38"/>
      <c r="Z254" s="38"/>
      <c r="AA254" s="38"/>
    </row>
    <row r="255" spans="1:27" x14ac:dyDescent="0.45">
      <c r="A255" s="38">
        <v>250</v>
      </c>
      <c r="B255" s="38"/>
      <c r="C255" s="38"/>
      <c r="D255" s="38"/>
      <c r="E255" s="38"/>
      <c r="F255" s="35"/>
      <c r="G255" s="35"/>
      <c r="H255" s="150"/>
      <c r="I255" s="38"/>
      <c r="J255" s="273" t="str">
        <f t="shared" si="24"/>
        <v>รอข้อมูลคอลัมน์ H</v>
      </c>
      <c r="K255" s="150"/>
      <c r="L255" s="150"/>
      <c r="M255" s="150"/>
      <c r="N255" s="149" t="str" cm="1">
        <f t="array" ref="N255">IF(AND(K255:M255=""),"ยังไม่บันทึกข้อมูล",
IF(M255&lt;&gt;"",
IF(M255&gt;=1.3,M255,"เป็นไม้พุ่ม"),
IF(K255+L255&gt;=1.3,K255+L255,"เป็นไม้พุ่ม")))</f>
        <v>ยังไม่บันทึกข้อมูล</v>
      </c>
      <c r="O255" s="149" t="str">
        <f t="shared" si="25"/>
        <v>ข้อมูลไม่ถูกต้อง</v>
      </c>
      <c r="P255" s="149" t="str">
        <f t="shared" si="26"/>
        <v>ข้อมูลไม่ถูกต้อง</v>
      </c>
      <c r="Q255" s="149" t="str">
        <f t="shared" si="27"/>
        <v>ข้อมูลไม่ถูกต้อง</v>
      </c>
      <c r="R255" s="149" t="str">
        <f t="shared" si="28"/>
        <v>ข้อมูลไม่ถูกต้อง</v>
      </c>
      <c r="S255" s="149" t="str">
        <f>IF(ISNUMBER(R255),
IF(H$2=ตัวเลือก!A$30,"ยังไม่บันทึกข้อมูล",R255*0.27),"ข้อมูลไม่ถูกต้อง")</f>
        <v>ข้อมูลไม่ถูกต้อง</v>
      </c>
      <c r="T255" s="149" t="str">
        <f t="shared" si="29"/>
        <v>ข้อมูลไม่ถูกต้อง</v>
      </c>
      <c r="U255" s="149" t="str">
        <f>IF(ISNUMBER(R255),
IF(H$2=ตัวเลือก!A$30,"ยังไม่บันทึกข้อมูล",R255*0.47),"ข้อมูลไม่ถูกต้อง")</f>
        <v>ข้อมูลไม่ถูกต้อง</v>
      </c>
      <c r="V255" s="149" t="str">
        <f>IF(ISNUMBER(S255),
IF(H$2=ตัวเลือก!A$30,"ยังไม่บันทึกข้อมูล",S255*0.47),"ข้อมูลไม่ถูกต้อง")</f>
        <v>ข้อมูลไม่ถูกต้อง</v>
      </c>
      <c r="W255" s="149" t="str">
        <f t="shared" si="30"/>
        <v>ข้อมูลไม่ถูกต้อง</v>
      </c>
      <c r="X255" s="148" t="str">
        <f t="shared" si="31"/>
        <v>ข้อมูลไม่ถูกต้อง</v>
      </c>
      <c r="Y255" s="38"/>
      <c r="Z255" s="38"/>
      <c r="AA255" s="38"/>
    </row>
    <row r="256" spans="1:27" x14ac:dyDescent="0.45">
      <c r="A256" s="38">
        <v>251</v>
      </c>
      <c r="B256" s="38"/>
      <c r="C256" s="38"/>
      <c r="D256" s="38"/>
      <c r="E256" s="38"/>
      <c r="F256" s="35"/>
      <c r="G256" s="35"/>
      <c r="H256" s="150"/>
      <c r="I256" s="38"/>
      <c r="J256" s="273" t="str">
        <f t="shared" si="24"/>
        <v>รอข้อมูลคอลัมน์ H</v>
      </c>
      <c r="K256" s="150"/>
      <c r="L256" s="150"/>
      <c r="M256" s="150"/>
      <c r="N256" s="149" t="str" cm="1">
        <f t="array" ref="N256">IF(AND(K256:M256=""),"ยังไม่บันทึกข้อมูล",
IF(M256&lt;&gt;"",
IF(M256&gt;=1.3,M256,"เป็นไม้พุ่ม"),
IF(K256+L256&gt;=1.3,K256+L256,"เป็นไม้พุ่ม")))</f>
        <v>ยังไม่บันทึกข้อมูล</v>
      </c>
      <c r="O256" s="149" t="str">
        <f t="shared" si="25"/>
        <v>ข้อมูลไม่ถูกต้อง</v>
      </c>
      <c r="P256" s="149" t="str">
        <f t="shared" si="26"/>
        <v>ข้อมูลไม่ถูกต้อง</v>
      </c>
      <c r="Q256" s="149" t="str">
        <f t="shared" si="27"/>
        <v>ข้อมูลไม่ถูกต้อง</v>
      </c>
      <c r="R256" s="149" t="str">
        <f t="shared" si="28"/>
        <v>ข้อมูลไม่ถูกต้อง</v>
      </c>
      <c r="S256" s="149" t="str">
        <f>IF(ISNUMBER(R256),
IF(H$2=ตัวเลือก!A$30,"ยังไม่บันทึกข้อมูล",R256*0.27),"ข้อมูลไม่ถูกต้อง")</f>
        <v>ข้อมูลไม่ถูกต้อง</v>
      </c>
      <c r="T256" s="149" t="str">
        <f t="shared" si="29"/>
        <v>ข้อมูลไม่ถูกต้อง</v>
      </c>
      <c r="U256" s="149" t="str">
        <f>IF(ISNUMBER(R256),
IF(H$2=ตัวเลือก!A$30,"ยังไม่บันทึกข้อมูล",R256*0.47),"ข้อมูลไม่ถูกต้อง")</f>
        <v>ข้อมูลไม่ถูกต้อง</v>
      </c>
      <c r="V256" s="149" t="str">
        <f>IF(ISNUMBER(S256),
IF(H$2=ตัวเลือก!A$30,"ยังไม่บันทึกข้อมูล",S256*0.47),"ข้อมูลไม่ถูกต้อง")</f>
        <v>ข้อมูลไม่ถูกต้อง</v>
      </c>
      <c r="W256" s="149" t="str">
        <f t="shared" si="30"/>
        <v>ข้อมูลไม่ถูกต้อง</v>
      </c>
      <c r="X256" s="148" t="str">
        <f t="shared" si="31"/>
        <v>ข้อมูลไม่ถูกต้อง</v>
      </c>
      <c r="Y256" s="38"/>
      <c r="Z256" s="38"/>
      <c r="AA256" s="38"/>
    </row>
    <row r="257" spans="1:27" x14ac:dyDescent="0.45">
      <c r="A257" s="38">
        <v>252</v>
      </c>
      <c r="B257" s="38"/>
      <c r="C257" s="38"/>
      <c r="D257" s="38"/>
      <c r="E257" s="38"/>
      <c r="F257" s="35"/>
      <c r="G257" s="35"/>
      <c r="H257" s="150"/>
      <c r="I257" s="38"/>
      <c r="J257" s="273" t="str">
        <f t="shared" si="24"/>
        <v>รอข้อมูลคอลัมน์ H</v>
      </c>
      <c r="K257" s="150"/>
      <c r="L257" s="150"/>
      <c r="M257" s="150"/>
      <c r="N257" s="149" t="str" cm="1">
        <f t="array" ref="N257">IF(AND(K257:M257=""),"ยังไม่บันทึกข้อมูล",
IF(M257&lt;&gt;"",
IF(M257&gt;=1.3,M257,"เป็นไม้พุ่ม"),
IF(K257+L257&gt;=1.3,K257+L257,"เป็นไม้พุ่ม")))</f>
        <v>ยังไม่บันทึกข้อมูล</v>
      </c>
      <c r="O257" s="149" t="str">
        <f t="shared" si="25"/>
        <v>ข้อมูลไม่ถูกต้อง</v>
      </c>
      <c r="P257" s="149" t="str">
        <f t="shared" si="26"/>
        <v>ข้อมูลไม่ถูกต้อง</v>
      </c>
      <c r="Q257" s="149" t="str">
        <f t="shared" si="27"/>
        <v>ข้อมูลไม่ถูกต้อง</v>
      </c>
      <c r="R257" s="149" t="str">
        <f t="shared" si="28"/>
        <v>ข้อมูลไม่ถูกต้อง</v>
      </c>
      <c r="S257" s="149" t="str">
        <f>IF(ISNUMBER(R257),
IF(H$2=ตัวเลือก!A$30,"ยังไม่บันทึกข้อมูล",R257*0.27),"ข้อมูลไม่ถูกต้อง")</f>
        <v>ข้อมูลไม่ถูกต้อง</v>
      </c>
      <c r="T257" s="149" t="str">
        <f t="shared" si="29"/>
        <v>ข้อมูลไม่ถูกต้อง</v>
      </c>
      <c r="U257" s="149" t="str">
        <f>IF(ISNUMBER(R257),
IF(H$2=ตัวเลือก!A$30,"ยังไม่บันทึกข้อมูล",R257*0.47),"ข้อมูลไม่ถูกต้อง")</f>
        <v>ข้อมูลไม่ถูกต้อง</v>
      </c>
      <c r="V257" s="149" t="str">
        <f>IF(ISNUMBER(S257),
IF(H$2=ตัวเลือก!A$30,"ยังไม่บันทึกข้อมูล",S257*0.47),"ข้อมูลไม่ถูกต้อง")</f>
        <v>ข้อมูลไม่ถูกต้อง</v>
      </c>
      <c r="W257" s="149" t="str">
        <f t="shared" si="30"/>
        <v>ข้อมูลไม่ถูกต้อง</v>
      </c>
      <c r="X257" s="148" t="str">
        <f t="shared" si="31"/>
        <v>ข้อมูลไม่ถูกต้อง</v>
      </c>
      <c r="Y257" s="38"/>
      <c r="Z257" s="38"/>
      <c r="AA257" s="38"/>
    </row>
    <row r="258" spans="1:27" x14ac:dyDescent="0.45">
      <c r="A258" s="38">
        <v>253</v>
      </c>
      <c r="B258" s="38"/>
      <c r="C258" s="38"/>
      <c r="D258" s="38"/>
      <c r="E258" s="38"/>
      <c r="F258" s="35"/>
      <c r="G258" s="35"/>
      <c r="H258" s="150"/>
      <c r="I258" s="38"/>
      <c r="J258" s="273" t="str">
        <f t="shared" si="24"/>
        <v>รอข้อมูลคอลัมน์ H</v>
      </c>
      <c r="K258" s="150"/>
      <c r="L258" s="150"/>
      <c r="M258" s="150"/>
      <c r="N258" s="149" t="str" cm="1">
        <f t="array" ref="N258">IF(AND(K258:M258=""),"ยังไม่บันทึกข้อมูล",
IF(M258&lt;&gt;"",
IF(M258&gt;=1.3,M258,"เป็นไม้พุ่ม"),
IF(K258+L258&gt;=1.3,K258+L258,"เป็นไม้พุ่ม")))</f>
        <v>ยังไม่บันทึกข้อมูล</v>
      </c>
      <c r="O258" s="149" t="str">
        <f t="shared" si="25"/>
        <v>ข้อมูลไม่ถูกต้อง</v>
      </c>
      <c r="P258" s="149" t="str">
        <f t="shared" si="26"/>
        <v>ข้อมูลไม่ถูกต้อง</v>
      </c>
      <c r="Q258" s="149" t="str">
        <f t="shared" si="27"/>
        <v>ข้อมูลไม่ถูกต้อง</v>
      </c>
      <c r="R258" s="149" t="str">
        <f t="shared" si="28"/>
        <v>ข้อมูลไม่ถูกต้อง</v>
      </c>
      <c r="S258" s="149" t="str">
        <f>IF(ISNUMBER(R258),
IF(H$2=ตัวเลือก!A$30,"ยังไม่บันทึกข้อมูล",R258*0.27),"ข้อมูลไม่ถูกต้อง")</f>
        <v>ข้อมูลไม่ถูกต้อง</v>
      </c>
      <c r="T258" s="149" t="str">
        <f t="shared" si="29"/>
        <v>ข้อมูลไม่ถูกต้อง</v>
      </c>
      <c r="U258" s="149" t="str">
        <f>IF(ISNUMBER(R258),
IF(H$2=ตัวเลือก!A$30,"ยังไม่บันทึกข้อมูล",R258*0.47),"ข้อมูลไม่ถูกต้อง")</f>
        <v>ข้อมูลไม่ถูกต้อง</v>
      </c>
      <c r="V258" s="149" t="str">
        <f>IF(ISNUMBER(S258),
IF(H$2=ตัวเลือก!A$30,"ยังไม่บันทึกข้อมูล",S258*0.47),"ข้อมูลไม่ถูกต้อง")</f>
        <v>ข้อมูลไม่ถูกต้อง</v>
      </c>
      <c r="W258" s="149" t="str">
        <f t="shared" si="30"/>
        <v>ข้อมูลไม่ถูกต้อง</v>
      </c>
      <c r="X258" s="148" t="str">
        <f t="shared" si="31"/>
        <v>ข้อมูลไม่ถูกต้อง</v>
      </c>
      <c r="Y258" s="38"/>
      <c r="Z258" s="38"/>
      <c r="AA258" s="38"/>
    </row>
    <row r="259" spans="1:27" x14ac:dyDescent="0.45">
      <c r="A259" s="38">
        <v>254</v>
      </c>
      <c r="B259" s="38"/>
      <c r="C259" s="38"/>
      <c r="D259" s="38"/>
      <c r="E259" s="38"/>
      <c r="F259" s="35"/>
      <c r="G259" s="35"/>
      <c r="H259" s="150"/>
      <c r="I259" s="38"/>
      <c r="J259" s="273" t="str">
        <f t="shared" si="24"/>
        <v>รอข้อมูลคอลัมน์ H</v>
      </c>
      <c r="K259" s="150"/>
      <c r="L259" s="150"/>
      <c r="M259" s="150"/>
      <c r="N259" s="149" t="str" cm="1">
        <f t="array" ref="N259">IF(AND(K259:M259=""),"ยังไม่บันทึกข้อมูล",
IF(M259&lt;&gt;"",
IF(M259&gt;=1.3,M259,"เป็นไม้พุ่ม"),
IF(K259+L259&gt;=1.3,K259+L259,"เป็นไม้พุ่ม")))</f>
        <v>ยังไม่บันทึกข้อมูล</v>
      </c>
      <c r="O259" s="149" t="str">
        <f t="shared" si="25"/>
        <v>ข้อมูลไม่ถูกต้อง</v>
      </c>
      <c r="P259" s="149" t="str">
        <f t="shared" si="26"/>
        <v>ข้อมูลไม่ถูกต้อง</v>
      </c>
      <c r="Q259" s="149" t="str">
        <f t="shared" si="27"/>
        <v>ข้อมูลไม่ถูกต้อง</v>
      </c>
      <c r="R259" s="149" t="str">
        <f t="shared" si="28"/>
        <v>ข้อมูลไม่ถูกต้อง</v>
      </c>
      <c r="S259" s="149" t="str">
        <f>IF(ISNUMBER(R259),
IF(H$2=ตัวเลือก!A$30,"ยังไม่บันทึกข้อมูล",R259*0.27),"ข้อมูลไม่ถูกต้อง")</f>
        <v>ข้อมูลไม่ถูกต้อง</v>
      </c>
      <c r="T259" s="149" t="str">
        <f t="shared" si="29"/>
        <v>ข้อมูลไม่ถูกต้อง</v>
      </c>
      <c r="U259" s="149" t="str">
        <f>IF(ISNUMBER(R259),
IF(H$2=ตัวเลือก!A$30,"ยังไม่บันทึกข้อมูล",R259*0.47),"ข้อมูลไม่ถูกต้อง")</f>
        <v>ข้อมูลไม่ถูกต้อง</v>
      </c>
      <c r="V259" s="149" t="str">
        <f>IF(ISNUMBER(S259),
IF(H$2=ตัวเลือก!A$30,"ยังไม่บันทึกข้อมูล",S259*0.47),"ข้อมูลไม่ถูกต้อง")</f>
        <v>ข้อมูลไม่ถูกต้อง</v>
      </c>
      <c r="W259" s="149" t="str">
        <f t="shared" si="30"/>
        <v>ข้อมูลไม่ถูกต้อง</v>
      </c>
      <c r="X259" s="148" t="str">
        <f t="shared" si="31"/>
        <v>ข้อมูลไม่ถูกต้อง</v>
      </c>
      <c r="Y259" s="38"/>
      <c r="Z259" s="38"/>
      <c r="AA259" s="38"/>
    </row>
    <row r="260" spans="1:27" x14ac:dyDescent="0.45">
      <c r="A260" s="38">
        <v>255</v>
      </c>
      <c r="B260" s="38"/>
      <c r="C260" s="38"/>
      <c r="D260" s="38"/>
      <c r="E260" s="38"/>
      <c r="F260" s="35"/>
      <c r="G260" s="35"/>
      <c r="H260" s="150"/>
      <c r="I260" s="38"/>
      <c r="J260" s="273" t="str">
        <f t="shared" si="24"/>
        <v>รอข้อมูลคอลัมน์ H</v>
      </c>
      <c r="K260" s="150"/>
      <c r="L260" s="150"/>
      <c r="M260" s="150"/>
      <c r="N260" s="149" t="str" cm="1">
        <f t="array" ref="N260">IF(AND(K260:M260=""),"ยังไม่บันทึกข้อมูล",
IF(M260&lt;&gt;"",
IF(M260&gt;=1.3,M260,"เป็นไม้พุ่ม"),
IF(K260+L260&gt;=1.3,K260+L260,"เป็นไม้พุ่ม")))</f>
        <v>ยังไม่บันทึกข้อมูล</v>
      </c>
      <c r="O260" s="149" t="str">
        <f t="shared" si="25"/>
        <v>ข้อมูลไม่ถูกต้อง</v>
      </c>
      <c r="P260" s="149" t="str">
        <f t="shared" si="26"/>
        <v>ข้อมูลไม่ถูกต้อง</v>
      </c>
      <c r="Q260" s="149" t="str">
        <f t="shared" si="27"/>
        <v>ข้อมูลไม่ถูกต้อง</v>
      </c>
      <c r="R260" s="149" t="str">
        <f t="shared" si="28"/>
        <v>ข้อมูลไม่ถูกต้อง</v>
      </c>
      <c r="S260" s="149" t="str">
        <f>IF(ISNUMBER(R260),
IF(H$2=ตัวเลือก!A$30,"ยังไม่บันทึกข้อมูล",R260*0.27),"ข้อมูลไม่ถูกต้อง")</f>
        <v>ข้อมูลไม่ถูกต้อง</v>
      </c>
      <c r="T260" s="149" t="str">
        <f t="shared" si="29"/>
        <v>ข้อมูลไม่ถูกต้อง</v>
      </c>
      <c r="U260" s="149" t="str">
        <f>IF(ISNUMBER(R260),
IF(H$2=ตัวเลือก!A$30,"ยังไม่บันทึกข้อมูล",R260*0.47),"ข้อมูลไม่ถูกต้อง")</f>
        <v>ข้อมูลไม่ถูกต้อง</v>
      </c>
      <c r="V260" s="149" t="str">
        <f>IF(ISNUMBER(S260),
IF(H$2=ตัวเลือก!A$30,"ยังไม่บันทึกข้อมูล",S260*0.47),"ข้อมูลไม่ถูกต้อง")</f>
        <v>ข้อมูลไม่ถูกต้อง</v>
      </c>
      <c r="W260" s="149" t="str">
        <f t="shared" si="30"/>
        <v>ข้อมูลไม่ถูกต้อง</v>
      </c>
      <c r="X260" s="148" t="str">
        <f t="shared" si="31"/>
        <v>ข้อมูลไม่ถูกต้อง</v>
      </c>
      <c r="Y260" s="38"/>
      <c r="Z260" s="38"/>
      <c r="AA260" s="38"/>
    </row>
    <row r="261" spans="1:27" x14ac:dyDescent="0.45">
      <c r="A261" s="38">
        <v>256</v>
      </c>
      <c r="B261" s="38"/>
      <c r="C261" s="38"/>
      <c r="D261" s="38"/>
      <c r="E261" s="38"/>
      <c r="F261" s="35"/>
      <c r="G261" s="35"/>
      <c r="H261" s="150"/>
      <c r="I261" s="38"/>
      <c r="J261" s="273" t="str">
        <f t="shared" si="24"/>
        <v>รอข้อมูลคอลัมน์ H</v>
      </c>
      <c r="K261" s="150"/>
      <c r="L261" s="150"/>
      <c r="M261" s="150"/>
      <c r="N261" s="149" t="str" cm="1">
        <f t="array" ref="N261">IF(AND(K261:M261=""),"ยังไม่บันทึกข้อมูล",
IF(M261&lt;&gt;"",
IF(M261&gt;=1.3,M261,"เป็นไม้พุ่ม"),
IF(K261+L261&gt;=1.3,K261+L261,"เป็นไม้พุ่ม")))</f>
        <v>ยังไม่บันทึกข้อมูล</v>
      </c>
      <c r="O261" s="149" t="str">
        <f t="shared" si="25"/>
        <v>ข้อมูลไม่ถูกต้อง</v>
      </c>
      <c r="P261" s="149" t="str">
        <f t="shared" si="26"/>
        <v>ข้อมูลไม่ถูกต้อง</v>
      </c>
      <c r="Q261" s="149" t="str">
        <f t="shared" si="27"/>
        <v>ข้อมูลไม่ถูกต้อง</v>
      </c>
      <c r="R261" s="149" t="str">
        <f t="shared" si="28"/>
        <v>ข้อมูลไม่ถูกต้อง</v>
      </c>
      <c r="S261" s="149" t="str">
        <f>IF(ISNUMBER(R261),
IF(H$2=ตัวเลือก!A$30,"ยังไม่บันทึกข้อมูล",R261*0.27),"ข้อมูลไม่ถูกต้อง")</f>
        <v>ข้อมูลไม่ถูกต้อง</v>
      </c>
      <c r="T261" s="149" t="str">
        <f t="shared" si="29"/>
        <v>ข้อมูลไม่ถูกต้อง</v>
      </c>
      <c r="U261" s="149" t="str">
        <f>IF(ISNUMBER(R261),
IF(H$2=ตัวเลือก!A$30,"ยังไม่บันทึกข้อมูล",R261*0.47),"ข้อมูลไม่ถูกต้อง")</f>
        <v>ข้อมูลไม่ถูกต้อง</v>
      </c>
      <c r="V261" s="149" t="str">
        <f>IF(ISNUMBER(S261),
IF(H$2=ตัวเลือก!A$30,"ยังไม่บันทึกข้อมูล",S261*0.47),"ข้อมูลไม่ถูกต้อง")</f>
        <v>ข้อมูลไม่ถูกต้อง</v>
      </c>
      <c r="W261" s="149" t="str">
        <f t="shared" si="30"/>
        <v>ข้อมูลไม่ถูกต้อง</v>
      </c>
      <c r="X261" s="148" t="str">
        <f t="shared" si="31"/>
        <v>ข้อมูลไม่ถูกต้อง</v>
      </c>
      <c r="Y261" s="38"/>
      <c r="Z261" s="38"/>
      <c r="AA261" s="38"/>
    </row>
    <row r="262" spans="1:27" x14ac:dyDescent="0.45">
      <c r="A262" s="38">
        <v>257</v>
      </c>
      <c r="B262" s="38"/>
      <c r="C262" s="38"/>
      <c r="D262" s="38"/>
      <c r="E262" s="38"/>
      <c r="F262" s="35"/>
      <c r="G262" s="35"/>
      <c r="H262" s="150"/>
      <c r="I262" s="38"/>
      <c r="J262" s="273" t="str">
        <f t="shared" si="24"/>
        <v>รอข้อมูลคอลัมน์ H</v>
      </c>
      <c r="K262" s="150"/>
      <c r="L262" s="150"/>
      <c r="M262" s="150"/>
      <c r="N262" s="149" t="str" cm="1">
        <f t="array" ref="N262">IF(AND(K262:M262=""),"ยังไม่บันทึกข้อมูล",
IF(M262&lt;&gt;"",
IF(M262&gt;=1.3,M262,"เป็นไม้พุ่ม"),
IF(K262+L262&gt;=1.3,K262+L262,"เป็นไม้พุ่ม")))</f>
        <v>ยังไม่บันทึกข้อมูล</v>
      </c>
      <c r="O262" s="149" t="str">
        <f t="shared" si="25"/>
        <v>ข้อมูลไม่ถูกต้อง</v>
      </c>
      <c r="P262" s="149" t="str">
        <f t="shared" si="26"/>
        <v>ข้อมูลไม่ถูกต้อง</v>
      </c>
      <c r="Q262" s="149" t="str">
        <f t="shared" si="27"/>
        <v>ข้อมูลไม่ถูกต้อง</v>
      </c>
      <c r="R262" s="149" t="str">
        <f t="shared" si="28"/>
        <v>ข้อมูลไม่ถูกต้อง</v>
      </c>
      <c r="S262" s="149" t="str">
        <f>IF(ISNUMBER(R262),
IF(H$2=ตัวเลือก!A$30,"ยังไม่บันทึกข้อมูล",R262*0.27),"ข้อมูลไม่ถูกต้อง")</f>
        <v>ข้อมูลไม่ถูกต้อง</v>
      </c>
      <c r="T262" s="149" t="str">
        <f t="shared" si="29"/>
        <v>ข้อมูลไม่ถูกต้อง</v>
      </c>
      <c r="U262" s="149" t="str">
        <f>IF(ISNUMBER(R262),
IF(H$2=ตัวเลือก!A$30,"ยังไม่บันทึกข้อมูล",R262*0.47),"ข้อมูลไม่ถูกต้อง")</f>
        <v>ข้อมูลไม่ถูกต้อง</v>
      </c>
      <c r="V262" s="149" t="str">
        <f>IF(ISNUMBER(S262),
IF(H$2=ตัวเลือก!A$30,"ยังไม่บันทึกข้อมูล",S262*0.47),"ข้อมูลไม่ถูกต้อง")</f>
        <v>ข้อมูลไม่ถูกต้อง</v>
      </c>
      <c r="W262" s="149" t="str">
        <f t="shared" si="30"/>
        <v>ข้อมูลไม่ถูกต้อง</v>
      </c>
      <c r="X262" s="148" t="str">
        <f t="shared" si="31"/>
        <v>ข้อมูลไม่ถูกต้อง</v>
      </c>
      <c r="Y262" s="38"/>
      <c r="Z262" s="38"/>
      <c r="AA262" s="38"/>
    </row>
    <row r="263" spans="1:27" x14ac:dyDescent="0.45">
      <c r="A263" s="38">
        <v>258</v>
      </c>
      <c r="B263" s="38"/>
      <c r="C263" s="38"/>
      <c r="D263" s="38"/>
      <c r="E263" s="38"/>
      <c r="F263" s="35"/>
      <c r="G263" s="35"/>
      <c r="H263" s="150"/>
      <c r="I263" s="38"/>
      <c r="J263" s="273" t="str">
        <f t="shared" ref="J263:J326" si="32">IF(H263="","รอข้อมูลคอลัมน์ H",
IF(H263/PI()&gt;=4.5,H263/PI(),"ไม่นำมาคำนวณ"))</f>
        <v>รอข้อมูลคอลัมน์ H</v>
      </c>
      <c r="K263" s="150"/>
      <c r="L263" s="150"/>
      <c r="M263" s="150"/>
      <c r="N263" s="149" t="str" cm="1">
        <f t="array" ref="N263">IF(AND(K263:M263=""),"ยังไม่บันทึกข้อมูล",
IF(M263&lt;&gt;"",
IF(M263&gt;=1.3,M263,"เป็นไม้พุ่ม"),
IF(K263+L263&gt;=1.3,K263+L263,"เป็นไม้พุ่ม")))</f>
        <v>ยังไม่บันทึกข้อมูล</v>
      </c>
      <c r="O263" s="149" t="str">
        <f t="shared" ref="O263:O326" si="33">IF(AND(ISNUMBER(J263),ISNUMBER(N263)),0.0396*(((J263)^2)*N263)^0.933,"ข้อมูลไม่ถูกต้อง")</f>
        <v>ข้อมูลไม่ถูกต้อง</v>
      </c>
      <c r="P263" s="149" t="str">
        <f t="shared" ref="P263:P326" si="34">IF(AND(ISNUMBER(J263),ISNUMBER(N263)),0.00349*(((J263^2)*N263))^1.03,"ข้อมูลไม่ถูกต้อง")</f>
        <v>ข้อมูลไม่ถูกต้อง</v>
      </c>
      <c r="Q263" s="149" t="str">
        <f t="shared" ref="Q263:Q326" si="35">IF(AND(ISNUMBER(O263),ISNUMBER(P263)),((1/(28/(O263+P263)))+0.025),"ข้อมูลไม่ถูกต้อง")</f>
        <v>ข้อมูลไม่ถูกต้อง</v>
      </c>
      <c r="R263" s="149" t="str">
        <f t="shared" ref="R263:R326" si="36">IF(AND(O263&lt;&gt;"ข้อมูลไม่ถูกต้อง",P263&lt;&gt;"ข้อมูลไม่ถูกต้อง",Q263&lt;&gt;"ข้อมูลไม่ถูกต้อง"),O263+P263+Q263,"ข้อมูลไม่ถูกต้อง")</f>
        <v>ข้อมูลไม่ถูกต้อง</v>
      </c>
      <c r="S263" s="149" t="str">
        <f>IF(ISNUMBER(R263),
IF(H$2=ตัวเลือก!A$30,"ยังไม่บันทึกข้อมูล",R263*0.27),"ข้อมูลไม่ถูกต้อง")</f>
        <v>ข้อมูลไม่ถูกต้อง</v>
      </c>
      <c r="T263" s="149" t="str">
        <f t="shared" ref="T263:T326" si="37">IF(AND(ISNUMBER(R263),ISNUMBER(S263)),R263+S263,"ข้อมูลไม่ถูกต้อง")</f>
        <v>ข้อมูลไม่ถูกต้อง</v>
      </c>
      <c r="U263" s="149" t="str">
        <f>IF(ISNUMBER(R263),
IF(H$2=ตัวเลือก!A$30,"ยังไม่บันทึกข้อมูล",R263*0.47),"ข้อมูลไม่ถูกต้อง")</f>
        <v>ข้อมูลไม่ถูกต้อง</v>
      </c>
      <c r="V263" s="149" t="str">
        <f>IF(ISNUMBER(S263),
IF(H$2=ตัวเลือก!A$30,"ยังไม่บันทึกข้อมูล",S263*0.47),"ข้อมูลไม่ถูกต้อง")</f>
        <v>ข้อมูลไม่ถูกต้อง</v>
      </c>
      <c r="W263" s="149" t="str">
        <f t="shared" ref="W263:W326" si="38">IF(AND(ISNUMBER(U263),ISNUMBER(V263)),((U263+V263)/1000),"ข้อมูลไม่ถูกต้อง")</f>
        <v>ข้อมูลไม่ถูกต้อง</v>
      </c>
      <c r="X263" s="148" t="str">
        <f t="shared" ref="X263:X326" si="39">IF(ISNUMBER(W263),W263*(44/12),"ข้อมูลไม่ถูกต้อง")</f>
        <v>ข้อมูลไม่ถูกต้อง</v>
      </c>
      <c r="Y263" s="38"/>
      <c r="Z263" s="38"/>
      <c r="AA263" s="38"/>
    </row>
    <row r="264" spans="1:27" x14ac:dyDescent="0.45">
      <c r="A264" s="38">
        <v>259</v>
      </c>
      <c r="B264" s="38"/>
      <c r="C264" s="38"/>
      <c r="D264" s="38"/>
      <c r="E264" s="38"/>
      <c r="F264" s="35"/>
      <c r="G264" s="35"/>
      <c r="H264" s="150"/>
      <c r="I264" s="38"/>
      <c r="J264" s="273" t="str">
        <f t="shared" si="32"/>
        <v>รอข้อมูลคอลัมน์ H</v>
      </c>
      <c r="K264" s="150"/>
      <c r="L264" s="150"/>
      <c r="M264" s="150"/>
      <c r="N264" s="149" t="str" cm="1">
        <f t="array" ref="N264">IF(AND(K264:M264=""),"ยังไม่บันทึกข้อมูล",
IF(M264&lt;&gt;"",
IF(M264&gt;=1.3,M264,"เป็นไม้พุ่ม"),
IF(K264+L264&gt;=1.3,K264+L264,"เป็นไม้พุ่ม")))</f>
        <v>ยังไม่บันทึกข้อมูล</v>
      </c>
      <c r="O264" s="149" t="str">
        <f t="shared" si="33"/>
        <v>ข้อมูลไม่ถูกต้อง</v>
      </c>
      <c r="P264" s="149" t="str">
        <f t="shared" si="34"/>
        <v>ข้อมูลไม่ถูกต้อง</v>
      </c>
      <c r="Q264" s="149" t="str">
        <f t="shared" si="35"/>
        <v>ข้อมูลไม่ถูกต้อง</v>
      </c>
      <c r="R264" s="149" t="str">
        <f t="shared" si="36"/>
        <v>ข้อมูลไม่ถูกต้อง</v>
      </c>
      <c r="S264" s="149" t="str">
        <f>IF(ISNUMBER(R264),
IF(H$2=ตัวเลือก!A$30,"ยังไม่บันทึกข้อมูล",R264*0.27),"ข้อมูลไม่ถูกต้อง")</f>
        <v>ข้อมูลไม่ถูกต้อง</v>
      </c>
      <c r="T264" s="149" t="str">
        <f t="shared" si="37"/>
        <v>ข้อมูลไม่ถูกต้อง</v>
      </c>
      <c r="U264" s="149" t="str">
        <f>IF(ISNUMBER(R264),
IF(H$2=ตัวเลือก!A$30,"ยังไม่บันทึกข้อมูล",R264*0.47),"ข้อมูลไม่ถูกต้อง")</f>
        <v>ข้อมูลไม่ถูกต้อง</v>
      </c>
      <c r="V264" s="149" t="str">
        <f>IF(ISNUMBER(S264),
IF(H$2=ตัวเลือก!A$30,"ยังไม่บันทึกข้อมูล",S264*0.47),"ข้อมูลไม่ถูกต้อง")</f>
        <v>ข้อมูลไม่ถูกต้อง</v>
      </c>
      <c r="W264" s="149" t="str">
        <f t="shared" si="38"/>
        <v>ข้อมูลไม่ถูกต้อง</v>
      </c>
      <c r="X264" s="148" t="str">
        <f t="shared" si="39"/>
        <v>ข้อมูลไม่ถูกต้อง</v>
      </c>
      <c r="Y264" s="38"/>
      <c r="Z264" s="38"/>
      <c r="AA264" s="38"/>
    </row>
    <row r="265" spans="1:27" x14ac:dyDescent="0.45">
      <c r="A265" s="38">
        <v>260</v>
      </c>
      <c r="B265" s="38"/>
      <c r="C265" s="38"/>
      <c r="D265" s="38"/>
      <c r="E265" s="38"/>
      <c r="F265" s="35"/>
      <c r="G265" s="35"/>
      <c r="H265" s="150"/>
      <c r="I265" s="38"/>
      <c r="J265" s="273" t="str">
        <f t="shared" si="32"/>
        <v>รอข้อมูลคอลัมน์ H</v>
      </c>
      <c r="K265" s="150"/>
      <c r="L265" s="150"/>
      <c r="M265" s="150"/>
      <c r="N265" s="149" t="str" cm="1">
        <f t="array" ref="N265">IF(AND(K265:M265=""),"ยังไม่บันทึกข้อมูล",
IF(M265&lt;&gt;"",
IF(M265&gt;=1.3,M265,"เป็นไม้พุ่ม"),
IF(K265+L265&gt;=1.3,K265+L265,"เป็นไม้พุ่ม")))</f>
        <v>ยังไม่บันทึกข้อมูล</v>
      </c>
      <c r="O265" s="149" t="str">
        <f t="shared" si="33"/>
        <v>ข้อมูลไม่ถูกต้อง</v>
      </c>
      <c r="P265" s="149" t="str">
        <f t="shared" si="34"/>
        <v>ข้อมูลไม่ถูกต้อง</v>
      </c>
      <c r="Q265" s="149" t="str">
        <f t="shared" si="35"/>
        <v>ข้อมูลไม่ถูกต้อง</v>
      </c>
      <c r="R265" s="149" t="str">
        <f t="shared" si="36"/>
        <v>ข้อมูลไม่ถูกต้อง</v>
      </c>
      <c r="S265" s="149" t="str">
        <f>IF(ISNUMBER(R265),
IF(H$2=ตัวเลือก!A$30,"ยังไม่บันทึกข้อมูล",R265*0.27),"ข้อมูลไม่ถูกต้อง")</f>
        <v>ข้อมูลไม่ถูกต้อง</v>
      </c>
      <c r="T265" s="149" t="str">
        <f t="shared" si="37"/>
        <v>ข้อมูลไม่ถูกต้อง</v>
      </c>
      <c r="U265" s="149" t="str">
        <f>IF(ISNUMBER(R265),
IF(H$2=ตัวเลือก!A$30,"ยังไม่บันทึกข้อมูล",R265*0.47),"ข้อมูลไม่ถูกต้อง")</f>
        <v>ข้อมูลไม่ถูกต้อง</v>
      </c>
      <c r="V265" s="149" t="str">
        <f>IF(ISNUMBER(S265),
IF(H$2=ตัวเลือก!A$30,"ยังไม่บันทึกข้อมูล",S265*0.47),"ข้อมูลไม่ถูกต้อง")</f>
        <v>ข้อมูลไม่ถูกต้อง</v>
      </c>
      <c r="W265" s="149" t="str">
        <f t="shared" si="38"/>
        <v>ข้อมูลไม่ถูกต้อง</v>
      </c>
      <c r="X265" s="148" t="str">
        <f t="shared" si="39"/>
        <v>ข้อมูลไม่ถูกต้อง</v>
      </c>
      <c r="Y265" s="38"/>
      <c r="Z265" s="38"/>
      <c r="AA265" s="38"/>
    </row>
    <row r="266" spans="1:27" x14ac:dyDescent="0.45">
      <c r="A266" s="38">
        <v>261</v>
      </c>
      <c r="B266" s="38"/>
      <c r="C266" s="38"/>
      <c r="D266" s="38"/>
      <c r="E266" s="38"/>
      <c r="F266" s="35"/>
      <c r="G266" s="35"/>
      <c r="H266" s="150"/>
      <c r="I266" s="38"/>
      <c r="J266" s="273" t="str">
        <f t="shared" si="32"/>
        <v>รอข้อมูลคอลัมน์ H</v>
      </c>
      <c r="K266" s="150"/>
      <c r="L266" s="150"/>
      <c r="M266" s="150"/>
      <c r="N266" s="149" t="str" cm="1">
        <f t="array" ref="N266">IF(AND(K266:M266=""),"ยังไม่บันทึกข้อมูล",
IF(M266&lt;&gt;"",
IF(M266&gt;=1.3,M266,"เป็นไม้พุ่ม"),
IF(K266+L266&gt;=1.3,K266+L266,"เป็นไม้พุ่ม")))</f>
        <v>ยังไม่บันทึกข้อมูล</v>
      </c>
      <c r="O266" s="149" t="str">
        <f t="shared" si="33"/>
        <v>ข้อมูลไม่ถูกต้อง</v>
      </c>
      <c r="P266" s="149" t="str">
        <f t="shared" si="34"/>
        <v>ข้อมูลไม่ถูกต้อง</v>
      </c>
      <c r="Q266" s="149" t="str">
        <f t="shared" si="35"/>
        <v>ข้อมูลไม่ถูกต้อง</v>
      </c>
      <c r="R266" s="149" t="str">
        <f t="shared" si="36"/>
        <v>ข้อมูลไม่ถูกต้อง</v>
      </c>
      <c r="S266" s="149" t="str">
        <f>IF(ISNUMBER(R266),
IF(H$2=ตัวเลือก!A$30,"ยังไม่บันทึกข้อมูล",R266*0.27),"ข้อมูลไม่ถูกต้อง")</f>
        <v>ข้อมูลไม่ถูกต้อง</v>
      </c>
      <c r="T266" s="149" t="str">
        <f t="shared" si="37"/>
        <v>ข้อมูลไม่ถูกต้อง</v>
      </c>
      <c r="U266" s="149" t="str">
        <f>IF(ISNUMBER(R266),
IF(H$2=ตัวเลือก!A$30,"ยังไม่บันทึกข้อมูล",R266*0.47),"ข้อมูลไม่ถูกต้อง")</f>
        <v>ข้อมูลไม่ถูกต้อง</v>
      </c>
      <c r="V266" s="149" t="str">
        <f>IF(ISNUMBER(S266),
IF(H$2=ตัวเลือก!A$30,"ยังไม่บันทึกข้อมูล",S266*0.47),"ข้อมูลไม่ถูกต้อง")</f>
        <v>ข้อมูลไม่ถูกต้อง</v>
      </c>
      <c r="W266" s="149" t="str">
        <f t="shared" si="38"/>
        <v>ข้อมูลไม่ถูกต้อง</v>
      </c>
      <c r="X266" s="148" t="str">
        <f t="shared" si="39"/>
        <v>ข้อมูลไม่ถูกต้อง</v>
      </c>
      <c r="Y266" s="38"/>
      <c r="Z266" s="38"/>
      <c r="AA266" s="38"/>
    </row>
    <row r="267" spans="1:27" x14ac:dyDescent="0.45">
      <c r="A267" s="38">
        <v>262</v>
      </c>
      <c r="B267" s="38"/>
      <c r="C267" s="38"/>
      <c r="D267" s="38"/>
      <c r="E267" s="38"/>
      <c r="F267" s="35"/>
      <c r="G267" s="35"/>
      <c r="H267" s="150"/>
      <c r="I267" s="38"/>
      <c r="J267" s="273" t="str">
        <f t="shared" si="32"/>
        <v>รอข้อมูลคอลัมน์ H</v>
      </c>
      <c r="K267" s="150"/>
      <c r="L267" s="150"/>
      <c r="M267" s="150"/>
      <c r="N267" s="149" t="str" cm="1">
        <f t="array" ref="N267">IF(AND(K267:M267=""),"ยังไม่บันทึกข้อมูล",
IF(M267&lt;&gt;"",
IF(M267&gt;=1.3,M267,"เป็นไม้พุ่ม"),
IF(K267+L267&gt;=1.3,K267+L267,"เป็นไม้พุ่ม")))</f>
        <v>ยังไม่บันทึกข้อมูล</v>
      </c>
      <c r="O267" s="149" t="str">
        <f t="shared" si="33"/>
        <v>ข้อมูลไม่ถูกต้อง</v>
      </c>
      <c r="P267" s="149" t="str">
        <f t="shared" si="34"/>
        <v>ข้อมูลไม่ถูกต้อง</v>
      </c>
      <c r="Q267" s="149" t="str">
        <f t="shared" si="35"/>
        <v>ข้อมูลไม่ถูกต้อง</v>
      </c>
      <c r="R267" s="149" t="str">
        <f t="shared" si="36"/>
        <v>ข้อมูลไม่ถูกต้อง</v>
      </c>
      <c r="S267" s="149" t="str">
        <f>IF(ISNUMBER(R267),
IF(H$2=ตัวเลือก!A$30,"ยังไม่บันทึกข้อมูล",R267*0.27),"ข้อมูลไม่ถูกต้อง")</f>
        <v>ข้อมูลไม่ถูกต้อง</v>
      </c>
      <c r="T267" s="149" t="str">
        <f t="shared" si="37"/>
        <v>ข้อมูลไม่ถูกต้อง</v>
      </c>
      <c r="U267" s="149" t="str">
        <f>IF(ISNUMBER(R267),
IF(H$2=ตัวเลือก!A$30,"ยังไม่บันทึกข้อมูล",R267*0.47),"ข้อมูลไม่ถูกต้อง")</f>
        <v>ข้อมูลไม่ถูกต้อง</v>
      </c>
      <c r="V267" s="149" t="str">
        <f>IF(ISNUMBER(S267),
IF(H$2=ตัวเลือก!A$30,"ยังไม่บันทึกข้อมูล",S267*0.47),"ข้อมูลไม่ถูกต้อง")</f>
        <v>ข้อมูลไม่ถูกต้อง</v>
      </c>
      <c r="W267" s="149" t="str">
        <f t="shared" si="38"/>
        <v>ข้อมูลไม่ถูกต้อง</v>
      </c>
      <c r="X267" s="148" t="str">
        <f t="shared" si="39"/>
        <v>ข้อมูลไม่ถูกต้อง</v>
      </c>
      <c r="Y267" s="38"/>
      <c r="Z267" s="38"/>
      <c r="AA267" s="38"/>
    </row>
    <row r="268" spans="1:27" x14ac:dyDescent="0.45">
      <c r="A268" s="38">
        <v>263</v>
      </c>
      <c r="B268" s="38"/>
      <c r="C268" s="38"/>
      <c r="D268" s="38"/>
      <c r="E268" s="38"/>
      <c r="F268" s="35"/>
      <c r="G268" s="35"/>
      <c r="H268" s="150"/>
      <c r="I268" s="38"/>
      <c r="J268" s="273" t="str">
        <f t="shared" si="32"/>
        <v>รอข้อมูลคอลัมน์ H</v>
      </c>
      <c r="K268" s="150"/>
      <c r="L268" s="150"/>
      <c r="M268" s="150"/>
      <c r="N268" s="149" t="str" cm="1">
        <f t="array" ref="N268">IF(AND(K268:M268=""),"ยังไม่บันทึกข้อมูล",
IF(M268&lt;&gt;"",
IF(M268&gt;=1.3,M268,"เป็นไม้พุ่ม"),
IF(K268+L268&gt;=1.3,K268+L268,"เป็นไม้พุ่ม")))</f>
        <v>ยังไม่บันทึกข้อมูล</v>
      </c>
      <c r="O268" s="149" t="str">
        <f t="shared" si="33"/>
        <v>ข้อมูลไม่ถูกต้อง</v>
      </c>
      <c r="P268" s="149" t="str">
        <f t="shared" si="34"/>
        <v>ข้อมูลไม่ถูกต้อง</v>
      </c>
      <c r="Q268" s="149" t="str">
        <f t="shared" si="35"/>
        <v>ข้อมูลไม่ถูกต้อง</v>
      </c>
      <c r="R268" s="149" t="str">
        <f t="shared" si="36"/>
        <v>ข้อมูลไม่ถูกต้อง</v>
      </c>
      <c r="S268" s="149" t="str">
        <f>IF(ISNUMBER(R268),
IF(H$2=ตัวเลือก!A$30,"ยังไม่บันทึกข้อมูล",R268*0.27),"ข้อมูลไม่ถูกต้อง")</f>
        <v>ข้อมูลไม่ถูกต้อง</v>
      </c>
      <c r="T268" s="149" t="str">
        <f t="shared" si="37"/>
        <v>ข้อมูลไม่ถูกต้อง</v>
      </c>
      <c r="U268" s="149" t="str">
        <f>IF(ISNUMBER(R268),
IF(H$2=ตัวเลือก!A$30,"ยังไม่บันทึกข้อมูล",R268*0.47),"ข้อมูลไม่ถูกต้อง")</f>
        <v>ข้อมูลไม่ถูกต้อง</v>
      </c>
      <c r="V268" s="149" t="str">
        <f>IF(ISNUMBER(S268),
IF(H$2=ตัวเลือก!A$30,"ยังไม่บันทึกข้อมูล",S268*0.47),"ข้อมูลไม่ถูกต้อง")</f>
        <v>ข้อมูลไม่ถูกต้อง</v>
      </c>
      <c r="W268" s="149" t="str">
        <f t="shared" si="38"/>
        <v>ข้อมูลไม่ถูกต้อง</v>
      </c>
      <c r="X268" s="148" t="str">
        <f t="shared" si="39"/>
        <v>ข้อมูลไม่ถูกต้อง</v>
      </c>
      <c r="Y268" s="38"/>
      <c r="Z268" s="38"/>
      <c r="AA268" s="38"/>
    </row>
    <row r="269" spans="1:27" x14ac:dyDescent="0.45">
      <c r="A269" s="38">
        <v>264</v>
      </c>
      <c r="B269" s="38"/>
      <c r="C269" s="38"/>
      <c r="D269" s="38"/>
      <c r="E269" s="38"/>
      <c r="F269" s="35"/>
      <c r="G269" s="35"/>
      <c r="H269" s="150"/>
      <c r="I269" s="38"/>
      <c r="J269" s="273" t="str">
        <f t="shared" si="32"/>
        <v>รอข้อมูลคอลัมน์ H</v>
      </c>
      <c r="K269" s="150"/>
      <c r="L269" s="150"/>
      <c r="M269" s="150"/>
      <c r="N269" s="149" t="str" cm="1">
        <f t="array" ref="N269">IF(AND(K269:M269=""),"ยังไม่บันทึกข้อมูล",
IF(M269&lt;&gt;"",
IF(M269&gt;=1.3,M269,"เป็นไม้พุ่ม"),
IF(K269+L269&gt;=1.3,K269+L269,"เป็นไม้พุ่ม")))</f>
        <v>ยังไม่บันทึกข้อมูล</v>
      </c>
      <c r="O269" s="149" t="str">
        <f t="shared" si="33"/>
        <v>ข้อมูลไม่ถูกต้อง</v>
      </c>
      <c r="P269" s="149" t="str">
        <f t="shared" si="34"/>
        <v>ข้อมูลไม่ถูกต้อง</v>
      </c>
      <c r="Q269" s="149" t="str">
        <f t="shared" si="35"/>
        <v>ข้อมูลไม่ถูกต้อง</v>
      </c>
      <c r="R269" s="149" t="str">
        <f t="shared" si="36"/>
        <v>ข้อมูลไม่ถูกต้อง</v>
      </c>
      <c r="S269" s="149" t="str">
        <f>IF(ISNUMBER(R269),
IF(H$2=ตัวเลือก!A$30,"ยังไม่บันทึกข้อมูล",R269*0.27),"ข้อมูลไม่ถูกต้อง")</f>
        <v>ข้อมูลไม่ถูกต้อง</v>
      </c>
      <c r="T269" s="149" t="str">
        <f t="shared" si="37"/>
        <v>ข้อมูลไม่ถูกต้อง</v>
      </c>
      <c r="U269" s="149" t="str">
        <f>IF(ISNUMBER(R269),
IF(H$2=ตัวเลือก!A$30,"ยังไม่บันทึกข้อมูล",R269*0.47),"ข้อมูลไม่ถูกต้อง")</f>
        <v>ข้อมูลไม่ถูกต้อง</v>
      </c>
      <c r="V269" s="149" t="str">
        <f>IF(ISNUMBER(S269),
IF(H$2=ตัวเลือก!A$30,"ยังไม่บันทึกข้อมูล",S269*0.47),"ข้อมูลไม่ถูกต้อง")</f>
        <v>ข้อมูลไม่ถูกต้อง</v>
      </c>
      <c r="W269" s="149" t="str">
        <f t="shared" si="38"/>
        <v>ข้อมูลไม่ถูกต้อง</v>
      </c>
      <c r="X269" s="148" t="str">
        <f t="shared" si="39"/>
        <v>ข้อมูลไม่ถูกต้อง</v>
      </c>
      <c r="Y269" s="38"/>
      <c r="Z269" s="38"/>
      <c r="AA269" s="38"/>
    </row>
    <row r="270" spans="1:27" x14ac:dyDescent="0.45">
      <c r="A270" s="38">
        <v>265</v>
      </c>
      <c r="B270" s="38"/>
      <c r="C270" s="38"/>
      <c r="D270" s="38"/>
      <c r="E270" s="38"/>
      <c r="F270" s="35"/>
      <c r="G270" s="35"/>
      <c r="H270" s="150"/>
      <c r="I270" s="38"/>
      <c r="J270" s="273" t="str">
        <f t="shared" si="32"/>
        <v>รอข้อมูลคอลัมน์ H</v>
      </c>
      <c r="K270" s="150"/>
      <c r="L270" s="150"/>
      <c r="M270" s="150"/>
      <c r="N270" s="149" t="str" cm="1">
        <f t="array" ref="N270">IF(AND(K270:M270=""),"ยังไม่บันทึกข้อมูล",
IF(M270&lt;&gt;"",
IF(M270&gt;=1.3,M270,"เป็นไม้พุ่ม"),
IF(K270+L270&gt;=1.3,K270+L270,"เป็นไม้พุ่ม")))</f>
        <v>ยังไม่บันทึกข้อมูล</v>
      </c>
      <c r="O270" s="149" t="str">
        <f t="shared" si="33"/>
        <v>ข้อมูลไม่ถูกต้อง</v>
      </c>
      <c r="P270" s="149" t="str">
        <f t="shared" si="34"/>
        <v>ข้อมูลไม่ถูกต้อง</v>
      </c>
      <c r="Q270" s="149" t="str">
        <f t="shared" si="35"/>
        <v>ข้อมูลไม่ถูกต้อง</v>
      </c>
      <c r="R270" s="149" t="str">
        <f t="shared" si="36"/>
        <v>ข้อมูลไม่ถูกต้อง</v>
      </c>
      <c r="S270" s="149" t="str">
        <f>IF(ISNUMBER(R270),
IF(H$2=ตัวเลือก!A$30,"ยังไม่บันทึกข้อมูล",R270*0.27),"ข้อมูลไม่ถูกต้อง")</f>
        <v>ข้อมูลไม่ถูกต้อง</v>
      </c>
      <c r="T270" s="149" t="str">
        <f t="shared" si="37"/>
        <v>ข้อมูลไม่ถูกต้อง</v>
      </c>
      <c r="U270" s="149" t="str">
        <f>IF(ISNUMBER(R270),
IF(H$2=ตัวเลือก!A$30,"ยังไม่บันทึกข้อมูล",R270*0.47),"ข้อมูลไม่ถูกต้อง")</f>
        <v>ข้อมูลไม่ถูกต้อง</v>
      </c>
      <c r="V270" s="149" t="str">
        <f>IF(ISNUMBER(S270),
IF(H$2=ตัวเลือก!A$30,"ยังไม่บันทึกข้อมูล",S270*0.47),"ข้อมูลไม่ถูกต้อง")</f>
        <v>ข้อมูลไม่ถูกต้อง</v>
      </c>
      <c r="W270" s="149" t="str">
        <f t="shared" si="38"/>
        <v>ข้อมูลไม่ถูกต้อง</v>
      </c>
      <c r="X270" s="148" t="str">
        <f t="shared" si="39"/>
        <v>ข้อมูลไม่ถูกต้อง</v>
      </c>
      <c r="Y270" s="38"/>
      <c r="Z270" s="38"/>
      <c r="AA270" s="38"/>
    </row>
    <row r="271" spans="1:27" x14ac:dyDescent="0.45">
      <c r="A271" s="38">
        <v>266</v>
      </c>
      <c r="B271" s="38"/>
      <c r="C271" s="38"/>
      <c r="D271" s="38"/>
      <c r="E271" s="38"/>
      <c r="F271" s="35"/>
      <c r="G271" s="35"/>
      <c r="H271" s="150"/>
      <c r="I271" s="38"/>
      <c r="J271" s="273" t="str">
        <f t="shared" si="32"/>
        <v>รอข้อมูลคอลัมน์ H</v>
      </c>
      <c r="K271" s="150"/>
      <c r="L271" s="150"/>
      <c r="M271" s="150"/>
      <c r="N271" s="149" t="str" cm="1">
        <f t="array" ref="N271">IF(AND(K271:M271=""),"ยังไม่บันทึกข้อมูล",
IF(M271&lt;&gt;"",
IF(M271&gt;=1.3,M271,"เป็นไม้พุ่ม"),
IF(K271+L271&gt;=1.3,K271+L271,"เป็นไม้พุ่ม")))</f>
        <v>ยังไม่บันทึกข้อมูล</v>
      </c>
      <c r="O271" s="149" t="str">
        <f t="shared" si="33"/>
        <v>ข้อมูลไม่ถูกต้อง</v>
      </c>
      <c r="P271" s="149" t="str">
        <f t="shared" si="34"/>
        <v>ข้อมูลไม่ถูกต้อง</v>
      </c>
      <c r="Q271" s="149" t="str">
        <f t="shared" si="35"/>
        <v>ข้อมูลไม่ถูกต้อง</v>
      </c>
      <c r="R271" s="149" t="str">
        <f t="shared" si="36"/>
        <v>ข้อมูลไม่ถูกต้อง</v>
      </c>
      <c r="S271" s="149" t="str">
        <f>IF(ISNUMBER(R271),
IF(H$2=ตัวเลือก!A$30,"ยังไม่บันทึกข้อมูล",R271*0.27),"ข้อมูลไม่ถูกต้อง")</f>
        <v>ข้อมูลไม่ถูกต้อง</v>
      </c>
      <c r="T271" s="149" t="str">
        <f t="shared" si="37"/>
        <v>ข้อมูลไม่ถูกต้อง</v>
      </c>
      <c r="U271" s="149" t="str">
        <f>IF(ISNUMBER(R271),
IF(H$2=ตัวเลือก!A$30,"ยังไม่บันทึกข้อมูล",R271*0.47),"ข้อมูลไม่ถูกต้อง")</f>
        <v>ข้อมูลไม่ถูกต้อง</v>
      </c>
      <c r="V271" s="149" t="str">
        <f>IF(ISNUMBER(S271),
IF(H$2=ตัวเลือก!A$30,"ยังไม่บันทึกข้อมูล",S271*0.47),"ข้อมูลไม่ถูกต้อง")</f>
        <v>ข้อมูลไม่ถูกต้อง</v>
      </c>
      <c r="W271" s="149" t="str">
        <f t="shared" si="38"/>
        <v>ข้อมูลไม่ถูกต้อง</v>
      </c>
      <c r="X271" s="148" t="str">
        <f t="shared" si="39"/>
        <v>ข้อมูลไม่ถูกต้อง</v>
      </c>
      <c r="Y271" s="38"/>
      <c r="Z271" s="38"/>
      <c r="AA271" s="38"/>
    </row>
    <row r="272" spans="1:27" x14ac:dyDescent="0.45">
      <c r="A272" s="38">
        <v>267</v>
      </c>
      <c r="B272" s="38"/>
      <c r="C272" s="38"/>
      <c r="D272" s="38"/>
      <c r="E272" s="38"/>
      <c r="F272" s="35"/>
      <c r="G272" s="35"/>
      <c r="H272" s="150"/>
      <c r="I272" s="38"/>
      <c r="J272" s="273" t="str">
        <f t="shared" si="32"/>
        <v>รอข้อมูลคอลัมน์ H</v>
      </c>
      <c r="K272" s="150"/>
      <c r="L272" s="150"/>
      <c r="M272" s="150"/>
      <c r="N272" s="149" t="str" cm="1">
        <f t="array" ref="N272">IF(AND(K272:M272=""),"ยังไม่บันทึกข้อมูล",
IF(M272&lt;&gt;"",
IF(M272&gt;=1.3,M272,"เป็นไม้พุ่ม"),
IF(K272+L272&gt;=1.3,K272+L272,"เป็นไม้พุ่ม")))</f>
        <v>ยังไม่บันทึกข้อมูล</v>
      </c>
      <c r="O272" s="149" t="str">
        <f t="shared" si="33"/>
        <v>ข้อมูลไม่ถูกต้อง</v>
      </c>
      <c r="P272" s="149" t="str">
        <f t="shared" si="34"/>
        <v>ข้อมูลไม่ถูกต้อง</v>
      </c>
      <c r="Q272" s="149" t="str">
        <f t="shared" si="35"/>
        <v>ข้อมูลไม่ถูกต้อง</v>
      </c>
      <c r="R272" s="149" t="str">
        <f t="shared" si="36"/>
        <v>ข้อมูลไม่ถูกต้อง</v>
      </c>
      <c r="S272" s="149" t="str">
        <f>IF(ISNUMBER(R272),
IF(H$2=ตัวเลือก!A$30,"ยังไม่บันทึกข้อมูล",R272*0.27),"ข้อมูลไม่ถูกต้อง")</f>
        <v>ข้อมูลไม่ถูกต้อง</v>
      </c>
      <c r="T272" s="149" t="str">
        <f t="shared" si="37"/>
        <v>ข้อมูลไม่ถูกต้อง</v>
      </c>
      <c r="U272" s="149" t="str">
        <f>IF(ISNUMBER(R272),
IF(H$2=ตัวเลือก!A$30,"ยังไม่บันทึกข้อมูล",R272*0.47),"ข้อมูลไม่ถูกต้อง")</f>
        <v>ข้อมูลไม่ถูกต้อง</v>
      </c>
      <c r="V272" s="149" t="str">
        <f>IF(ISNUMBER(S272),
IF(H$2=ตัวเลือก!A$30,"ยังไม่บันทึกข้อมูล",S272*0.47),"ข้อมูลไม่ถูกต้อง")</f>
        <v>ข้อมูลไม่ถูกต้อง</v>
      </c>
      <c r="W272" s="149" t="str">
        <f t="shared" si="38"/>
        <v>ข้อมูลไม่ถูกต้อง</v>
      </c>
      <c r="X272" s="148" t="str">
        <f t="shared" si="39"/>
        <v>ข้อมูลไม่ถูกต้อง</v>
      </c>
      <c r="Y272" s="38"/>
      <c r="Z272" s="38"/>
      <c r="AA272" s="38"/>
    </row>
    <row r="273" spans="1:27" x14ac:dyDescent="0.45">
      <c r="A273" s="38">
        <v>268</v>
      </c>
      <c r="B273" s="38"/>
      <c r="C273" s="38"/>
      <c r="D273" s="38"/>
      <c r="E273" s="38"/>
      <c r="F273" s="35"/>
      <c r="G273" s="35"/>
      <c r="H273" s="150"/>
      <c r="I273" s="38"/>
      <c r="J273" s="273" t="str">
        <f t="shared" si="32"/>
        <v>รอข้อมูลคอลัมน์ H</v>
      </c>
      <c r="K273" s="150"/>
      <c r="L273" s="150"/>
      <c r="M273" s="150"/>
      <c r="N273" s="149" t="str" cm="1">
        <f t="array" ref="N273">IF(AND(K273:M273=""),"ยังไม่บันทึกข้อมูล",
IF(M273&lt;&gt;"",
IF(M273&gt;=1.3,M273,"เป็นไม้พุ่ม"),
IF(K273+L273&gt;=1.3,K273+L273,"เป็นไม้พุ่ม")))</f>
        <v>ยังไม่บันทึกข้อมูล</v>
      </c>
      <c r="O273" s="149" t="str">
        <f t="shared" si="33"/>
        <v>ข้อมูลไม่ถูกต้อง</v>
      </c>
      <c r="P273" s="149" t="str">
        <f t="shared" si="34"/>
        <v>ข้อมูลไม่ถูกต้อง</v>
      </c>
      <c r="Q273" s="149" t="str">
        <f t="shared" si="35"/>
        <v>ข้อมูลไม่ถูกต้อง</v>
      </c>
      <c r="R273" s="149" t="str">
        <f t="shared" si="36"/>
        <v>ข้อมูลไม่ถูกต้อง</v>
      </c>
      <c r="S273" s="149" t="str">
        <f>IF(ISNUMBER(R273),
IF(H$2=ตัวเลือก!A$30,"ยังไม่บันทึกข้อมูล",R273*0.27),"ข้อมูลไม่ถูกต้อง")</f>
        <v>ข้อมูลไม่ถูกต้อง</v>
      </c>
      <c r="T273" s="149" t="str">
        <f t="shared" si="37"/>
        <v>ข้อมูลไม่ถูกต้อง</v>
      </c>
      <c r="U273" s="149" t="str">
        <f>IF(ISNUMBER(R273),
IF(H$2=ตัวเลือก!A$30,"ยังไม่บันทึกข้อมูล",R273*0.47),"ข้อมูลไม่ถูกต้อง")</f>
        <v>ข้อมูลไม่ถูกต้อง</v>
      </c>
      <c r="V273" s="149" t="str">
        <f>IF(ISNUMBER(S273),
IF(H$2=ตัวเลือก!A$30,"ยังไม่บันทึกข้อมูล",S273*0.47),"ข้อมูลไม่ถูกต้อง")</f>
        <v>ข้อมูลไม่ถูกต้อง</v>
      </c>
      <c r="W273" s="149" t="str">
        <f t="shared" si="38"/>
        <v>ข้อมูลไม่ถูกต้อง</v>
      </c>
      <c r="X273" s="148" t="str">
        <f t="shared" si="39"/>
        <v>ข้อมูลไม่ถูกต้อง</v>
      </c>
      <c r="Y273" s="38"/>
      <c r="Z273" s="38"/>
      <c r="AA273" s="38"/>
    </row>
    <row r="274" spans="1:27" x14ac:dyDescent="0.45">
      <c r="A274" s="38">
        <v>269</v>
      </c>
      <c r="B274" s="38"/>
      <c r="C274" s="38"/>
      <c r="D274" s="38"/>
      <c r="E274" s="38"/>
      <c r="F274" s="35"/>
      <c r="G274" s="35"/>
      <c r="H274" s="150"/>
      <c r="I274" s="38"/>
      <c r="J274" s="273" t="str">
        <f t="shared" si="32"/>
        <v>รอข้อมูลคอลัมน์ H</v>
      </c>
      <c r="K274" s="150"/>
      <c r="L274" s="150"/>
      <c r="M274" s="150"/>
      <c r="N274" s="149" t="str" cm="1">
        <f t="array" ref="N274">IF(AND(K274:M274=""),"ยังไม่บันทึกข้อมูล",
IF(M274&lt;&gt;"",
IF(M274&gt;=1.3,M274,"เป็นไม้พุ่ม"),
IF(K274+L274&gt;=1.3,K274+L274,"เป็นไม้พุ่ม")))</f>
        <v>ยังไม่บันทึกข้อมูล</v>
      </c>
      <c r="O274" s="149" t="str">
        <f t="shared" si="33"/>
        <v>ข้อมูลไม่ถูกต้อง</v>
      </c>
      <c r="P274" s="149" t="str">
        <f t="shared" si="34"/>
        <v>ข้อมูลไม่ถูกต้อง</v>
      </c>
      <c r="Q274" s="149" t="str">
        <f t="shared" si="35"/>
        <v>ข้อมูลไม่ถูกต้อง</v>
      </c>
      <c r="R274" s="149" t="str">
        <f t="shared" si="36"/>
        <v>ข้อมูลไม่ถูกต้อง</v>
      </c>
      <c r="S274" s="149" t="str">
        <f>IF(ISNUMBER(R274),
IF(H$2=ตัวเลือก!A$30,"ยังไม่บันทึกข้อมูล",R274*0.27),"ข้อมูลไม่ถูกต้อง")</f>
        <v>ข้อมูลไม่ถูกต้อง</v>
      </c>
      <c r="T274" s="149" t="str">
        <f t="shared" si="37"/>
        <v>ข้อมูลไม่ถูกต้อง</v>
      </c>
      <c r="U274" s="149" t="str">
        <f>IF(ISNUMBER(R274),
IF(H$2=ตัวเลือก!A$30,"ยังไม่บันทึกข้อมูล",R274*0.47),"ข้อมูลไม่ถูกต้อง")</f>
        <v>ข้อมูลไม่ถูกต้อง</v>
      </c>
      <c r="V274" s="149" t="str">
        <f>IF(ISNUMBER(S274),
IF(H$2=ตัวเลือก!A$30,"ยังไม่บันทึกข้อมูล",S274*0.47),"ข้อมูลไม่ถูกต้อง")</f>
        <v>ข้อมูลไม่ถูกต้อง</v>
      </c>
      <c r="W274" s="149" t="str">
        <f t="shared" si="38"/>
        <v>ข้อมูลไม่ถูกต้อง</v>
      </c>
      <c r="X274" s="148" t="str">
        <f t="shared" si="39"/>
        <v>ข้อมูลไม่ถูกต้อง</v>
      </c>
      <c r="Y274" s="38"/>
      <c r="Z274" s="38"/>
      <c r="AA274" s="38"/>
    </row>
    <row r="275" spans="1:27" x14ac:dyDescent="0.45">
      <c r="A275" s="38">
        <v>270</v>
      </c>
      <c r="B275" s="38"/>
      <c r="C275" s="38"/>
      <c r="D275" s="38"/>
      <c r="E275" s="38"/>
      <c r="F275" s="35"/>
      <c r="G275" s="35"/>
      <c r="H275" s="150"/>
      <c r="I275" s="38"/>
      <c r="J275" s="273" t="str">
        <f t="shared" si="32"/>
        <v>รอข้อมูลคอลัมน์ H</v>
      </c>
      <c r="K275" s="150"/>
      <c r="L275" s="150"/>
      <c r="M275" s="150"/>
      <c r="N275" s="149" t="str" cm="1">
        <f t="array" ref="N275">IF(AND(K275:M275=""),"ยังไม่บันทึกข้อมูล",
IF(M275&lt;&gt;"",
IF(M275&gt;=1.3,M275,"เป็นไม้พุ่ม"),
IF(K275+L275&gt;=1.3,K275+L275,"เป็นไม้พุ่ม")))</f>
        <v>ยังไม่บันทึกข้อมูล</v>
      </c>
      <c r="O275" s="149" t="str">
        <f t="shared" si="33"/>
        <v>ข้อมูลไม่ถูกต้อง</v>
      </c>
      <c r="P275" s="149" t="str">
        <f t="shared" si="34"/>
        <v>ข้อมูลไม่ถูกต้อง</v>
      </c>
      <c r="Q275" s="149" t="str">
        <f t="shared" si="35"/>
        <v>ข้อมูลไม่ถูกต้อง</v>
      </c>
      <c r="R275" s="149" t="str">
        <f t="shared" si="36"/>
        <v>ข้อมูลไม่ถูกต้อง</v>
      </c>
      <c r="S275" s="149" t="str">
        <f>IF(ISNUMBER(R275),
IF(H$2=ตัวเลือก!A$30,"ยังไม่บันทึกข้อมูล",R275*0.27),"ข้อมูลไม่ถูกต้อง")</f>
        <v>ข้อมูลไม่ถูกต้อง</v>
      </c>
      <c r="T275" s="149" t="str">
        <f t="shared" si="37"/>
        <v>ข้อมูลไม่ถูกต้อง</v>
      </c>
      <c r="U275" s="149" t="str">
        <f>IF(ISNUMBER(R275),
IF(H$2=ตัวเลือก!A$30,"ยังไม่บันทึกข้อมูล",R275*0.47),"ข้อมูลไม่ถูกต้อง")</f>
        <v>ข้อมูลไม่ถูกต้อง</v>
      </c>
      <c r="V275" s="149" t="str">
        <f>IF(ISNUMBER(S275),
IF(H$2=ตัวเลือก!A$30,"ยังไม่บันทึกข้อมูล",S275*0.47),"ข้อมูลไม่ถูกต้อง")</f>
        <v>ข้อมูลไม่ถูกต้อง</v>
      </c>
      <c r="W275" s="149" t="str">
        <f t="shared" si="38"/>
        <v>ข้อมูลไม่ถูกต้อง</v>
      </c>
      <c r="X275" s="148" t="str">
        <f t="shared" si="39"/>
        <v>ข้อมูลไม่ถูกต้อง</v>
      </c>
      <c r="Y275" s="38"/>
      <c r="Z275" s="38"/>
      <c r="AA275" s="38"/>
    </row>
    <row r="276" spans="1:27" x14ac:dyDescent="0.45">
      <c r="A276" s="38">
        <v>271</v>
      </c>
      <c r="B276" s="38"/>
      <c r="C276" s="38"/>
      <c r="D276" s="38"/>
      <c r="E276" s="38"/>
      <c r="F276" s="35"/>
      <c r="G276" s="35"/>
      <c r="H276" s="150"/>
      <c r="I276" s="38"/>
      <c r="J276" s="273" t="str">
        <f t="shared" si="32"/>
        <v>รอข้อมูลคอลัมน์ H</v>
      </c>
      <c r="K276" s="150"/>
      <c r="L276" s="150"/>
      <c r="M276" s="150"/>
      <c r="N276" s="149" t="str" cm="1">
        <f t="array" ref="N276">IF(AND(K276:M276=""),"ยังไม่บันทึกข้อมูล",
IF(M276&lt;&gt;"",
IF(M276&gt;=1.3,M276,"เป็นไม้พุ่ม"),
IF(K276+L276&gt;=1.3,K276+L276,"เป็นไม้พุ่ม")))</f>
        <v>ยังไม่บันทึกข้อมูล</v>
      </c>
      <c r="O276" s="149" t="str">
        <f t="shared" si="33"/>
        <v>ข้อมูลไม่ถูกต้อง</v>
      </c>
      <c r="P276" s="149" t="str">
        <f t="shared" si="34"/>
        <v>ข้อมูลไม่ถูกต้อง</v>
      </c>
      <c r="Q276" s="149" t="str">
        <f t="shared" si="35"/>
        <v>ข้อมูลไม่ถูกต้อง</v>
      </c>
      <c r="R276" s="149" t="str">
        <f t="shared" si="36"/>
        <v>ข้อมูลไม่ถูกต้อง</v>
      </c>
      <c r="S276" s="149" t="str">
        <f>IF(ISNUMBER(R276),
IF(H$2=ตัวเลือก!A$30,"ยังไม่บันทึกข้อมูล",R276*0.27),"ข้อมูลไม่ถูกต้อง")</f>
        <v>ข้อมูลไม่ถูกต้อง</v>
      </c>
      <c r="T276" s="149" t="str">
        <f t="shared" si="37"/>
        <v>ข้อมูลไม่ถูกต้อง</v>
      </c>
      <c r="U276" s="149" t="str">
        <f>IF(ISNUMBER(R276),
IF(H$2=ตัวเลือก!A$30,"ยังไม่บันทึกข้อมูล",R276*0.47),"ข้อมูลไม่ถูกต้อง")</f>
        <v>ข้อมูลไม่ถูกต้อง</v>
      </c>
      <c r="V276" s="149" t="str">
        <f>IF(ISNUMBER(S276),
IF(H$2=ตัวเลือก!A$30,"ยังไม่บันทึกข้อมูล",S276*0.47),"ข้อมูลไม่ถูกต้อง")</f>
        <v>ข้อมูลไม่ถูกต้อง</v>
      </c>
      <c r="W276" s="149" t="str">
        <f t="shared" si="38"/>
        <v>ข้อมูลไม่ถูกต้อง</v>
      </c>
      <c r="X276" s="148" t="str">
        <f t="shared" si="39"/>
        <v>ข้อมูลไม่ถูกต้อง</v>
      </c>
      <c r="Y276" s="38"/>
      <c r="Z276" s="38"/>
      <c r="AA276" s="38"/>
    </row>
    <row r="277" spans="1:27" x14ac:dyDescent="0.45">
      <c r="A277" s="38">
        <v>272</v>
      </c>
      <c r="B277" s="38"/>
      <c r="C277" s="38"/>
      <c r="D277" s="38"/>
      <c r="E277" s="38"/>
      <c r="F277" s="35"/>
      <c r="G277" s="35"/>
      <c r="H277" s="150"/>
      <c r="I277" s="38"/>
      <c r="J277" s="273" t="str">
        <f t="shared" si="32"/>
        <v>รอข้อมูลคอลัมน์ H</v>
      </c>
      <c r="K277" s="150"/>
      <c r="L277" s="150"/>
      <c r="M277" s="150"/>
      <c r="N277" s="149" t="str" cm="1">
        <f t="array" ref="N277">IF(AND(K277:M277=""),"ยังไม่บันทึกข้อมูล",
IF(M277&lt;&gt;"",
IF(M277&gt;=1.3,M277,"เป็นไม้พุ่ม"),
IF(K277+L277&gt;=1.3,K277+L277,"เป็นไม้พุ่ม")))</f>
        <v>ยังไม่บันทึกข้อมูล</v>
      </c>
      <c r="O277" s="149" t="str">
        <f t="shared" si="33"/>
        <v>ข้อมูลไม่ถูกต้อง</v>
      </c>
      <c r="P277" s="149" t="str">
        <f t="shared" si="34"/>
        <v>ข้อมูลไม่ถูกต้อง</v>
      </c>
      <c r="Q277" s="149" t="str">
        <f t="shared" si="35"/>
        <v>ข้อมูลไม่ถูกต้อง</v>
      </c>
      <c r="R277" s="149" t="str">
        <f t="shared" si="36"/>
        <v>ข้อมูลไม่ถูกต้อง</v>
      </c>
      <c r="S277" s="149" t="str">
        <f>IF(ISNUMBER(R277),
IF(H$2=ตัวเลือก!A$30,"ยังไม่บันทึกข้อมูล",R277*0.27),"ข้อมูลไม่ถูกต้อง")</f>
        <v>ข้อมูลไม่ถูกต้อง</v>
      </c>
      <c r="T277" s="149" t="str">
        <f t="shared" si="37"/>
        <v>ข้อมูลไม่ถูกต้อง</v>
      </c>
      <c r="U277" s="149" t="str">
        <f>IF(ISNUMBER(R277),
IF(H$2=ตัวเลือก!A$30,"ยังไม่บันทึกข้อมูล",R277*0.47),"ข้อมูลไม่ถูกต้อง")</f>
        <v>ข้อมูลไม่ถูกต้อง</v>
      </c>
      <c r="V277" s="149" t="str">
        <f>IF(ISNUMBER(S277),
IF(H$2=ตัวเลือก!A$30,"ยังไม่บันทึกข้อมูล",S277*0.47),"ข้อมูลไม่ถูกต้อง")</f>
        <v>ข้อมูลไม่ถูกต้อง</v>
      </c>
      <c r="W277" s="149" t="str">
        <f t="shared" si="38"/>
        <v>ข้อมูลไม่ถูกต้อง</v>
      </c>
      <c r="X277" s="148" t="str">
        <f t="shared" si="39"/>
        <v>ข้อมูลไม่ถูกต้อง</v>
      </c>
      <c r="Y277" s="38"/>
      <c r="Z277" s="38"/>
      <c r="AA277" s="38"/>
    </row>
    <row r="278" spans="1:27" x14ac:dyDescent="0.45">
      <c r="A278" s="38">
        <v>273</v>
      </c>
      <c r="B278" s="38"/>
      <c r="C278" s="38"/>
      <c r="D278" s="38"/>
      <c r="E278" s="38"/>
      <c r="F278" s="35"/>
      <c r="G278" s="35"/>
      <c r="H278" s="150"/>
      <c r="I278" s="38"/>
      <c r="J278" s="273" t="str">
        <f t="shared" si="32"/>
        <v>รอข้อมูลคอลัมน์ H</v>
      </c>
      <c r="K278" s="150"/>
      <c r="L278" s="150"/>
      <c r="M278" s="150"/>
      <c r="N278" s="149" t="str" cm="1">
        <f t="array" ref="N278">IF(AND(K278:M278=""),"ยังไม่บันทึกข้อมูล",
IF(M278&lt;&gt;"",
IF(M278&gt;=1.3,M278,"เป็นไม้พุ่ม"),
IF(K278+L278&gt;=1.3,K278+L278,"เป็นไม้พุ่ม")))</f>
        <v>ยังไม่บันทึกข้อมูล</v>
      </c>
      <c r="O278" s="149" t="str">
        <f t="shared" si="33"/>
        <v>ข้อมูลไม่ถูกต้อง</v>
      </c>
      <c r="P278" s="149" t="str">
        <f t="shared" si="34"/>
        <v>ข้อมูลไม่ถูกต้อง</v>
      </c>
      <c r="Q278" s="149" t="str">
        <f t="shared" si="35"/>
        <v>ข้อมูลไม่ถูกต้อง</v>
      </c>
      <c r="R278" s="149" t="str">
        <f t="shared" si="36"/>
        <v>ข้อมูลไม่ถูกต้อง</v>
      </c>
      <c r="S278" s="149" t="str">
        <f>IF(ISNUMBER(R278),
IF(H$2=ตัวเลือก!A$30,"ยังไม่บันทึกข้อมูล",R278*0.27),"ข้อมูลไม่ถูกต้อง")</f>
        <v>ข้อมูลไม่ถูกต้อง</v>
      </c>
      <c r="T278" s="149" t="str">
        <f t="shared" si="37"/>
        <v>ข้อมูลไม่ถูกต้อง</v>
      </c>
      <c r="U278" s="149" t="str">
        <f>IF(ISNUMBER(R278),
IF(H$2=ตัวเลือก!A$30,"ยังไม่บันทึกข้อมูล",R278*0.47),"ข้อมูลไม่ถูกต้อง")</f>
        <v>ข้อมูลไม่ถูกต้อง</v>
      </c>
      <c r="V278" s="149" t="str">
        <f>IF(ISNUMBER(S278),
IF(H$2=ตัวเลือก!A$30,"ยังไม่บันทึกข้อมูล",S278*0.47),"ข้อมูลไม่ถูกต้อง")</f>
        <v>ข้อมูลไม่ถูกต้อง</v>
      </c>
      <c r="W278" s="149" t="str">
        <f t="shared" si="38"/>
        <v>ข้อมูลไม่ถูกต้อง</v>
      </c>
      <c r="X278" s="148" t="str">
        <f t="shared" si="39"/>
        <v>ข้อมูลไม่ถูกต้อง</v>
      </c>
      <c r="Y278" s="38"/>
      <c r="Z278" s="38"/>
      <c r="AA278" s="38"/>
    </row>
    <row r="279" spans="1:27" x14ac:dyDescent="0.45">
      <c r="A279" s="38">
        <v>274</v>
      </c>
      <c r="B279" s="38"/>
      <c r="C279" s="38"/>
      <c r="D279" s="38"/>
      <c r="E279" s="38"/>
      <c r="F279" s="35"/>
      <c r="G279" s="35"/>
      <c r="H279" s="150"/>
      <c r="I279" s="38"/>
      <c r="J279" s="273" t="str">
        <f t="shared" si="32"/>
        <v>รอข้อมูลคอลัมน์ H</v>
      </c>
      <c r="K279" s="150"/>
      <c r="L279" s="150"/>
      <c r="M279" s="150"/>
      <c r="N279" s="149" t="str" cm="1">
        <f t="array" ref="N279">IF(AND(K279:M279=""),"ยังไม่บันทึกข้อมูล",
IF(M279&lt;&gt;"",
IF(M279&gt;=1.3,M279,"เป็นไม้พุ่ม"),
IF(K279+L279&gt;=1.3,K279+L279,"เป็นไม้พุ่ม")))</f>
        <v>ยังไม่บันทึกข้อมูล</v>
      </c>
      <c r="O279" s="149" t="str">
        <f t="shared" si="33"/>
        <v>ข้อมูลไม่ถูกต้อง</v>
      </c>
      <c r="P279" s="149" t="str">
        <f t="shared" si="34"/>
        <v>ข้อมูลไม่ถูกต้อง</v>
      </c>
      <c r="Q279" s="149" t="str">
        <f t="shared" si="35"/>
        <v>ข้อมูลไม่ถูกต้อง</v>
      </c>
      <c r="R279" s="149" t="str">
        <f t="shared" si="36"/>
        <v>ข้อมูลไม่ถูกต้อง</v>
      </c>
      <c r="S279" s="149" t="str">
        <f>IF(ISNUMBER(R279),
IF(H$2=ตัวเลือก!A$30,"ยังไม่บันทึกข้อมูล",R279*0.27),"ข้อมูลไม่ถูกต้อง")</f>
        <v>ข้อมูลไม่ถูกต้อง</v>
      </c>
      <c r="T279" s="149" t="str">
        <f t="shared" si="37"/>
        <v>ข้อมูลไม่ถูกต้อง</v>
      </c>
      <c r="U279" s="149" t="str">
        <f>IF(ISNUMBER(R279),
IF(H$2=ตัวเลือก!A$30,"ยังไม่บันทึกข้อมูล",R279*0.47),"ข้อมูลไม่ถูกต้อง")</f>
        <v>ข้อมูลไม่ถูกต้อง</v>
      </c>
      <c r="V279" s="149" t="str">
        <f>IF(ISNUMBER(S279),
IF(H$2=ตัวเลือก!A$30,"ยังไม่บันทึกข้อมูล",S279*0.47),"ข้อมูลไม่ถูกต้อง")</f>
        <v>ข้อมูลไม่ถูกต้อง</v>
      </c>
      <c r="W279" s="149" t="str">
        <f t="shared" si="38"/>
        <v>ข้อมูลไม่ถูกต้อง</v>
      </c>
      <c r="X279" s="148" t="str">
        <f t="shared" si="39"/>
        <v>ข้อมูลไม่ถูกต้อง</v>
      </c>
      <c r="Y279" s="38"/>
      <c r="Z279" s="38"/>
      <c r="AA279" s="38"/>
    </row>
    <row r="280" spans="1:27" x14ac:dyDescent="0.45">
      <c r="A280" s="38">
        <v>275</v>
      </c>
      <c r="B280" s="38"/>
      <c r="C280" s="38"/>
      <c r="D280" s="38"/>
      <c r="E280" s="38"/>
      <c r="F280" s="35"/>
      <c r="G280" s="35"/>
      <c r="H280" s="150"/>
      <c r="I280" s="38"/>
      <c r="J280" s="273" t="str">
        <f t="shared" si="32"/>
        <v>รอข้อมูลคอลัมน์ H</v>
      </c>
      <c r="K280" s="150"/>
      <c r="L280" s="150"/>
      <c r="M280" s="150"/>
      <c r="N280" s="149" t="str" cm="1">
        <f t="array" ref="N280">IF(AND(K280:M280=""),"ยังไม่บันทึกข้อมูล",
IF(M280&lt;&gt;"",
IF(M280&gt;=1.3,M280,"เป็นไม้พุ่ม"),
IF(K280+L280&gt;=1.3,K280+L280,"เป็นไม้พุ่ม")))</f>
        <v>ยังไม่บันทึกข้อมูล</v>
      </c>
      <c r="O280" s="149" t="str">
        <f t="shared" si="33"/>
        <v>ข้อมูลไม่ถูกต้อง</v>
      </c>
      <c r="P280" s="149" t="str">
        <f t="shared" si="34"/>
        <v>ข้อมูลไม่ถูกต้อง</v>
      </c>
      <c r="Q280" s="149" t="str">
        <f t="shared" si="35"/>
        <v>ข้อมูลไม่ถูกต้อง</v>
      </c>
      <c r="R280" s="149" t="str">
        <f t="shared" si="36"/>
        <v>ข้อมูลไม่ถูกต้อง</v>
      </c>
      <c r="S280" s="149" t="str">
        <f>IF(ISNUMBER(R280),
IF(H$2=ตัวเลือก!A$30,"ยังไม่บันทึกข้อมูล",R280*0.27),"ข้อมูลไม่ถูกต้อง")</f>
        <v>ข้อมูลไม่ถูกต้อง</v>
      </c>
      <c r="T280" s="149" t="str">
        <f t="shared" si="37"/>
        <v>ข้อมูลไม่ถูกต้อง</v>
      </c>
      <c r="U280" s="149" t="str">
        <f>IF(ISNUMBER(R280),
IF(H$2=ตัวเลือก!A$30,"ยังไม่บันทึกข้อมูล",R280*0.47),"ข้อมูลไม่ถูกต้อง")</f>
        <v>ข้อมูลไม่ถูกต้อง</v>
      </c>
      <c r="V280" s="149" t="str">
        <f>IF(ISNUMBER(S280),
IF(H$2=ตัวเลือก!A$30,"ยังไม่บันทึกข้อมูล",S280*0.47),"ข้อมูลไม่ถูกต้อง")</f>
        <v>ข้อมูลไม่ถูกต้อง</v>
      </c>
      <c r="W280" s="149" t="str">
        <f t="shared" si="38"/>
        <v>ข้อมูลไม่ถูกต้อง</v>
      </c>
      <c r="X280" s="148" t="str">
        <f t="shared" si="39"/>
        <v>ข้อมูลไม่ถูกต้อง</v>
      </c>
      <c r="Y280" s="38"/>
      <c r="Z280" s="38"/>
      <c r="AA280" s="38"/>
    </row>
    <row r="281" spans="1:27" x14ac:dyDescent="0.45">
      <c r="A281" s="38">
        <v>276</v>
      </c>
      <c r="B281" s="38"/>
      <c r="C281" s="38"/>
      <c r="D281" s="38"/>
      <c r="E281" s="38"/>
      <c r="F281" s="35"/>
      <c r="G281" s="35"/>
      <c r="H281" s="150"/>
      <c r="I281" s="38"/>
      <c r="J281" s="273" t="str">
        <f t="shared" si="32"/>
        <v>รอข้อมูลคอลัมน์ H</v>
      </c>
      <c r="K281" s="150"/>
      <c r="L281" s="150"/>
      <c r="M281" s="150"/>
      <c r="N281" s="149" t="str" cm="1">
        <f t="array" ref="N281">IF(AND(K281:M281=""),"ยังไม่บันทึกข้อมูล",
IF(M281&lt;&gt;"",
IF(M281&gt;=1.3,M281,"เป็นไม้พุ่ม"),
IF(K281+L281&gt;=1.3,K281+L281,"เป็นไม้พุ่ม")))</f>
        <v>ยังไม่บันทึกข้อมูล</v>
      </c>
      <c r="O281" s="149" t="str">
        <f t="shared" si="33"/>
        <v>ข้อมูลไม่ถูกต้อง</v>
      </c>
      <c r="P281" s="149" t="str">
        <f t="shared" si="34"/>
        <v>ข้อมูลไม่ถูกต้อง</v>
      </c>
      <c r="Q281" s="149" t="str">
        <f t="shared" si="35"/>
        <v>ข้อมูลไม่ถูกต้อง</v>
      </c>
      <c r="R281" s="149" t="str">
        <f t="shared" si="36"/>
        <v>ข้อมูลไม่ถูกต้อง</v>
      </c>
      <c r="S281" s="149" t="str">
        <f>IF(ISNUMBER(R281),
IF(H$2=ตัวเลือก!A$30,"ยังไม่บันทึกข้อมูล",R281*0.27),"ข้อมูลไม่ถูกต้อง")</f>
        <v>ข้อมูลไม่ถูกต้อง</v>
      </c>
      <c r="T281" s="149" t="str">
        <f t="shared" si="37"/>
        <v>ข้อมูลไม่ถูกต้อง</v>
      </c>
      <c r="U281" s="149" t="str">
        <f>IF(ISNUMBER(R281),
IF(H$2=ตัวเลือก!A$30,"ยังไม่บันทึกข้อมูล",R281*0.47),"ข้อมูลไม่ถูกต้อง")</f>
        <v>ข้อมูลไม่ถูกต้อง</v>
      </c>
      <c r="V281" s="149" t="str">
        <f>IF(ISNUMBER(S281),
IF(H$2=ตัวเลือก!A$30,"ยังไม่บันทึกข้อมูล",S281*0.47),"ข้อมูลไม่ถูกต้อง")</f>
        <v>ข้อมูลไม่ถูกต้อง</v>
      </c>
      <c r="W281" s="149" t="str">
        <f t="shared" si="38"/>
        <v>ข้อมูลไม่ถูกต้อง</v>
      </c>
      <c r="X281" s="148" t="str">
        <f t="shared" si="39"/>
        <v>ข้อมูลไม่ถูกต้อง</v>
      </c>
      <c r="Y281" s="38"/>
      <c r="Z281" s="38"/>
      <c r="AA281" s="38"/>
    </row>
    <row r="282" spans="1:27" x14ac:dyDescent="0.45">
      <c r="A282" s="38">
        <v>277</v>
      </c>
      <c r="B282" s="38"/>
      <c r="C282" s="38"/>
      <c r="D282" s="38"/>
      <c r="E282" s="38"/>
      <c r="F282" s="35"/>
      <c r="G282" s="35"/>
      <c r="H282" s="150"/>
      <c r="I282" s="38"/>
      <c r="J282" s="273" t="str">
        <f t="shared" si="32"/>
        <v>รอข้อมูลคอลัมน์ H</v>
      </c>
      <c r="K282" s="150"/>
      <c r="L282" s="150"/>
      <c r="M282" s="150"/>
      <c r="N282" s="149" t="str" cm="1">
        <f t="array" ref="N282">IF(AND(K282:M282=""),"ยังไม่บันทึกข้อมูล",
IF(M282&lt;&gt;"",
IF(M282&gt;=1.3,M282,"เป็นไม้พุ่ม"),
IF(K282+L282&gt;=1.3,K282+L282,"เป็นไม้พุ่ม")))</f>
        <v>ยังไม่บันทึกข้อมูล</v>
      </c>
      <c r="O282" s="149" t="str">
        <f t="shared" si="33"/>
        <v>ข้อมูลไม่ถูกต้อง</v>
      </c>
      <c r="P282" s="149" t="str">
        <f t="shared" si="34"/>
        <v>ข้อมูลไม่ถูกต้อง</v>
      </c>
      <c r="Q282" s="149" t="str">
        <f t="shared" si="35"/>
        <v>ข้อมูลไม่ถูกต้อง</v>
      </c>
      <c r="R282" s="149" t="str">
        <f t="shared" si="36"/>
        <v>ข้อมูลไม่ถูกต้อง</v>
      </c>
      <c r="S282" s="149" t="str">
        <f>IF(ISNUMBER(R282),
IF(H$2=ตัวเลือก!A$30,"ยังไม่บันทึกข้อมูล",R282*0.27),"ข้อมูลไม่ถูกต้อง")</f>
        <v>ข้อมูลไม่ถูกต้อง</v>
      </c>
      <c r="T282" s="149" t="str">
        <f t="shared" si="37"/>
        <v>ข้อมูลไม่ถูกต้อง</v>
      </c>
      <c r="U282" s="149" t="str">
        <f>IF(ISNUMBER(R282),
IF(H$2=ตัวเลือก!A$30,"ยังไม่บันทึกข้อมูล",R282*0.47),"ข้อมูลไม่ถูกต้อง")</f>
        <v>ข้อมูลไม่ถูกต้อง</v>
      </c>
      <c r="V282" s="149" t="str">
        <f>IF(ISNUMBER(S282),
IF(H$2=ตัวเลือก!A$30,"ยังไม่บันทึกข้อมูล",S282*0.47),"ข้อมูลไม่ถูกต้อง")</f>
        <v>ข้อมูลไม่ถูกต้อง</v>
      </c>
      <c r="W282" s="149" t="str">
        <f t="shared" si="38"/>
        <v>ข้อมูลไม่ถูกต้อง</v>
      </c>
      <c r="X282" s="148" t="str">
        <f t="shared" si="39"/>
        <v>ข้อมูลไม่ถูกต้อง</v>
      </c>
      <c r="Y282" s="38"/>
      <c r="Z282" s="38"/>
      <c r="AA282" s="38"/>
    </row>
    <row r="283" spans="1:27" x14ac:dyDescent="0.45">
      <c r="A283" s="38">
        <v>278</v>
      </c>
      <c r="B283" s="38"/>
      <c r="C283" s="38"/>
      <c r="D283" s="38"/>
      <c r="E283" s="38"/>
      <c r="F283" s="35"/>
      <c r="G283" s="35"/>
      <c r="H283" s="150"/>
      <c r="I283" s="38"/>
      <c r="J283" s="273" t="str">
        <f t="shared" si="32"/>
        <v>รอข้อมูลคอลัมน์ H</v>
      </c>
      <c r="K283" s="150"/>
      <c r="L283" s="150"/>
      <c r="M283" s="150"/>
      <c r="N283" s="149" t="str" cm="1">
        <f t="array" ref="N283">IF(AND(K283:M283=""),"ยังไม่บันทึกข้อมูล",
IF(M283&lt;&gt;"",
IF(M283&gt;=1.3,M283,"เป็นไม้พุ่ม"),
IF(K283+L283&gt;=1.3,K283+L283,"เป็นไม้พุ่ม")))</f>
        <v>ยังไม่บันทึกข้อมูล</v>
      </c>
      <c r="O283" s="149" t="str">
        <f t="shared" si="33"/>
        <v>ข้อมูลไม่ถูกต้อง</v>
      </c>
      <c r="P283" s="149" t="str">
        <f t="shared" si="34"/>
        <v>ข้อมูลไม่ถูกต้อง</v>
      </c>
      <c r="Q283" s="149" t="str">
        <f t="shared" si="35"/>
        <v>ข้อมูลไม่ถูกต้อง</v>
      </c>
      <c r="R283" s="149" t="str">
        <f t="shared" si="36"/>
        <v>ข้อมูลไม่ถูกต้อง</v>
      </c>
      <c r="S283" s="149" t="str">
        <f>IF(ISNUMBER(R283),
IF(H$2=ตัวเลือก!A$30,"ยังไม่บันทึกข้อมูล",R283*0.27),"ข้อมูลไม่ถูกต้อง")</f>
        <v>ข้อมูลไม่ถูกต้อง</v>
      </c>
      <c r="T283" s="149" t="str">
        <f t="shared" si="37"/>
        <v>ข้อมูลไม่ถูกต้อง</v>
      </c>
      <c r="U283" s="149" t="str">
        <f>IF(ISNUMBER(R283),
IF(H$2=ตัวเลือก!A$30,"ยังไม่บันทึกข้อมูล",R283*0.47),"ข้อมูลไม่ถูกต้อง")</f>
        <v>ข้อมูลไม่ถูกต้อง</v>
      </c>
      <c r="V283" s="149" t="str">
        <f>IF(ISNUMBER(S283),
IF(H$2=ตัวเลือก!A$30,"ยังไม่บันทึกข้อมูล",S283*0.47),"ข้อมูลไม่ถูกต้อง")</f>
        <v>ข้อมูลไม่ถูกต้อง</v>
      </c>
      <c r="W283" s="149" t="str">
        <f t="shared" si="38"/>
        <v>ข้อมูลไม่ถูกต้อง</v>
      </c>
      <c r="X283" s="148" t="str">
        <f t="shared" si="39"/>
        <v>ข้อมูลไม่ถูกต้อง</v>
      </c>
      <c r="Y283" s="38"/>
      <c r="Z283" s="38"/>
      <c r="AA283" s="38"/>
    </row>
    <row r="284" spans="1:27" x14ac:dyDescent="0.45">
      <c r="A284" s="38">
        <v>279</v>
      </c>
      <c r="B284" s="38"/>
      <c r="C284" s="38"/>
      <c r="D284" s="38"/>
      <c r="E284" s="38"/>
      <c r="F284" s="35"/>
      <c r="G284" s="35"/>
      <c r="H284" s="150"/>
      <c r="I284" s="38"/>
      <c r="J284" s="273" t="str">
        <f t="shared" si="32"/>
        <v>รอข้อมูลคอลัมน์ H</v>
      </c>
      <c r="K284" s="150"/>
      <c r="L284" s="150"/>
      <c r="M284" s="150"/>
      <c r="N284" s="149" t="str" cm="1">
        <f t="array" ref="N284">IF(AND(K284:M284=""),"ยังไม่บันทึกข้อมูล",
IF(M284&lt;&gt;"",
IF(M284&gt;=1.3,M284,"เป็นไม้พุ่ม"),
IF(K284+L284&gt;=1.3,K284+L284,"เป็นไม้พุ่ม")))</f>
        <v>ยังไม่บันทึกข้อมูล</v>
      </c>
      <c r="O284" s="149" t="str">
        <f t="shared" si="33"/>
        <v>ข้อมูลไม่ถูกต้อง</v>
      </c>
      <c r="P284" s="149" t="str">
        <f t="shared" si="34"/>
        <v>ข้อมูลไม่ถูกต้อง</v>
      </c>
      <c r="Q284" s="149" t="str">
        <f t="shared" si="35"/>
        <v>ข้อมูลไม่ถูกต้อง</v>
      </c>
      <c r="R284" s="149" t="str">
        <f t="shared" si="36"/>
        <v>ข้อมูลไม่ถูกต้อง</v>
      </c>
      <c r="S284" s="149" t="str">
        <f>IF(ISNUMBER(R284),
IF(H$2=ตัวเลือก!A$30,"ยังไม่บันทึกข้อมูล",R284*0.27),"ข้อมูลไม่ถูกต้อง")</f>
        <v>ข้อมูลไม่ถูกต้อง</v>
      </c>
      <c r="T284" s="149" t="str">
        <f t="shared" si="37"/>
        <v>ข้อมูลไม่ถูกต้อง</v>
      </c>
      <c r="U284" s="149" t="str">
        <f>IF(ISNUMBER(R284),
IF(H$2=ตัวเลือก!A$30,"ยังไม่บันทึกข้อมูล",R284*0.47),"ข้อมูลไม่ถูกต้อง")</f>
        <v>ข้อมูลไม่ถูกต้อง</v>
      </c>
      <c r="V284" s="149" t="str">
        <f>IF(ISNUMBER(S284),
IF(H$2=ตัวเลือก!A$30,"ยังไม่บันทึกข้อมูล",S284*0.47),"ข้อมูลไม่ถูกต้อง")</f>
        <v>ข้อมูลไม่ถูกต้อง</v>
      </c>
      <c r="W284" s="149" t="str">
        <f t="shared" si="38"/>
        <v>ข้อมูลไม่ถูกต้อง</v>
      </c>
      <c r="X284" s="148" t="str">
        <f t="shared" si="39"/>
        <v>ข้อมูลไม่ถูกต้อง</v>
      </c>
      <c r="Y284" s="38"/>
      <c r="Z284" s="38"/>
      <c r="AA284" s="38"/>
    </row>
    <row r="285" spans="1:27" x14ac:dyDescent="0.45">
      <c r="A285" s="38">
        <v>280</v>
      </c>
      <c r="B285" s="38"/>
      <c r="C285" s="38"/>
      <c r="D285" s="38"/>
      <c r="E285" s="38"/>
      <c r="F285" s="35"/>
      <c r="G285" s="35"/>
      <c r="H285" s="150"/>
      <c r="I285" s="38"/>
      <c r="J285" s="273" t="str">
        <f t="shared" si="32"/>
        <v>รอข้อมูลคอลัมน์ H</v>
      </c>
      <c r="K285" s="150"/>
      <c r="L285" s="150"/>
      <c r="M285" s="150"/>
      <c r="N285" s="149" t="str" cm="1">
        <f t="array" ref="N285">IF(AND(K285:M285=""),"ยังไม่บันทึกข้อมูล",
IF(M285&lt;&gt;"",
IF(M285&gt;=1.3,M285,"เป็นไม้พุ่ม"),
IF(K285+L285&gt;=1.3,K285+L285,"เป็นไม้พุ่ม")))</f>
        <v>ยังไม่บันทึกข้อมูล</v>
      </c>
      <c r="O285" s="149" t="str">
        <f t="shared" si="33"/>
        <v>ข้อมูลไม่ถูกต้อง</v>
      </c>
      <c r="P285" s="149" t="str">
        <f t="shared" si="34"/>
        <v>ข้อมูลไม่ถูกต้อง</v>
      </c>
      <c r="Q285" s="149" t="str">
        <f t="shared" si="35"/>
        <v>ข้อมูลไม่ถูกต้อง</v>
      </c>
      <c r="R285" s="149" t="str">
        <f t="shared" si="36"/>
        <v>ข้อมูลไม่ถูกต้อง</v>
      </c>
      <c r="S285" s="149" t="str">
        <f>IF(ISNUMBER(R285),
IF(H$2=ตัวเลือก!A$30,"ยังไม่บันทึกข้อมูล",R285*0.27),"ข้อมูลไม่ถูกต้อง")</f>
        <v>ข้อมูลไม่ถูกต้อง</v>
      </c>
      <c r="T285" s="149" t="str">
        <f t="shared" si="37"/>
        <v>ข้อมูลไม่ถูกต้อง</v>
      </c>
      <c r="U285" s="149" t="str">
        <f>IF(ISNUMBER(R285),
IF(H$2=ตัวเลือก!A$30,"ยังไม่บันทึกข้อมูล",R285*0.47),"ข้อมูลไม่ถูกต้อง")</f>
        <v>ข้อมูลไม่ถูกต้อง</v>
      </c>
      <c r="V285" s="149" t="str">
        <f>IF(ISNUMBER(S285),
IF(H$2=ตัวเลือก!A$30,"ยังไม่บันทึกข้อมูล",S285*0.47),"ข้อมูลไม่ถูกต้อง")</f>
        <v>ข้อมูลไม่ถูกต้อง</v>
      </c>
      <c r="W285" s="149" t="str">
        <f t="shared" si="38"/>
        <v>ข้อมูลไม่ถูกต้อง</v>
      </c>
      <c r="X285" s="148" t="str">
        <f t="shared" si="39"/>
        <v>ข้อมูลไม่ถูกต้อง</v>
      </c>
      <c r="Y285" s="38"/>
      <c r="Z285" s="38"/>
      <c r="AA285" s="38"/>
    </row>
    <row r="286" spans="1:27" x14ac:dyDescent="0.45">
      <c r="A286" s="38">
        <v>281</v>
      </c>
      <c r="B286" s="38"/>
      <c r="C286" s="38"/>
      <c r="D286" s="38"/>
      <c r="E286" s="38"/>
      <c r="F286" s="35"/>
      <c r="G286" s="35"/>
      <c r="H286" s="150"/>
      <c r="I286" s="38"/>
      <c r="J286" s="273" t="str">
        <f t="shared" si="32"/>
        <v>รอข้อมูลคอลัมน์ H</v>
      </c>
      <c r="K286" s="150"/>
      <c r="L286" s="150"/>
      <c r="M286" s="150"/>
      <c r="N286" s="149" t="str" cm="1">
        <f t="array" ref="N286">IF(AND(K286:M286=""),"ยังไม่บันทึกข้อมูล",
IF(M286&lt;&gt;"",
IF(M286&gt;=1.3,M286,"เป็นไม้พุ่ม"),
IF(K286+L286&gt;=1.3,K286+L286,"เป็นไม้พุ่ม")))</f>
        <v>ยังไม่บันทึกข้อมูล</v>
      </c>
      <c r="O286" s="149" t="str">
        <f t="shared" si="33"/>
        <v>ข้อมูลไม่ถูกต้อง</v>
      </c>
      <c r="P286" s="149" t="str">
        <f t="shared" si="34"/>
        <v>ข้อมูลไม่ถูกต้อง</v>
      </c>
      <c r="Q286" s="149" t="str">
        <f t="shared" si="35"/>
        <v>ข้อมูลไม่ถูกต้อง</v>
      </c>
      <c r="R286" s="149" t="str">
        <f t="shared" si="36"/>
        <v>ข้อมูลไม่ถูกต้อง</v>
      </c>
      <c r="S286" s="149" t="str">
        <f>IF(ISNUMBER(R286),
IF(H$2=ตัวเลือก!A$30,"ยังไม่บันทึกข้อมูล",R286*0.27),"ข้อมูลไม่ถูกต้อง")</f>
        <v>ข้อมูลไม่ถูกต้อง</v>
      </c>
      <c r="T286" s="149" t="str">
        <f t="shared" si="37"/>
        <v>ข้อมูลไม่ถูกต้อง</v>
      </c>
      <c r="U286" s="149" t="str">
        <f>IF(ISNUMBER(R286),
IF(H$2=ตัวเลือก!A$30,"ยังไม่บันทึกข้อมูล",R286*0.47),"ข้อมูลไม่ถูกต้อง")</f>
        <v>ข้อมูลไม่ถูกต้อง</v>
      </c>
      <c r="V286" s="149" t="str">
        <f>IF(ISNUMBER(S286),
IF(H$2=ตัวเลือก!A$30,"ยังไม่บันทึกข้อมูล",S286*0.47),"ข้อมูลไม่ถูกต้อง")</f>
        <v>ข้อมูลไม่ถูกต้อง</v>
      </c>
      <c r="W286" s="149" t="str">
        <f t="shared" si="38"/>
        <v>ข้อมูลไม่ถูกต้อง</v>
      </c>
      <c r="X286" s="148" t="str">
        <f t="shared" si="39"/>
        <v>ข้อมูลไม่ถูกต้อง</v>
      </c>
      <c r="Y286" s="38"/>
      <c r="Z286" s="38"/>
      <c r="AA286" s="38"/>
    </row>
    <row r="287" spans="1:27" x14ac:dyDescent="0.45">
      <c r="A287" s="38">
        <v>282</v>
      </c>
      <c r="B287" s="38"/>
      <c r="C287" s="38"/>
      <c r="D287" s="38"/>
      <c r="E287" s="38"/>
      <c r="F287" s="35"/>
      <c r="G287" s="35"/>
      <c r="H287" s="150"/>
      <c r="I287" s="38"/>
      <c r="J287" s="273" t="str">
        <f t="shared" si="32"/>
        <v>รอข้อมูลคอลัมน์ H</v>
      </c>
      <c r="K287" s="150"/>
      <c r="L287" s="150"/>
      <c r="M287" s="150"/>
      <c r="N287" s="149" t="str" cm="1">
        <f t="array" ref="N287">IF(AND(K287:M287=""),"ยังไม่บันทึกข้อมูล",
IF(M287&lt;&gt;"",
IF(M287&gt;=1.3,M287,"เป็นไม้พุ่ม"),
IF(K287+L287&gt;=1.3,K287+L287,"เป็นไม้พุ่ม")))</f>
        <v>ยังไม่บันทึกข้อมูล</v>
      </c>
      <c r="O287" s="149" t="str">
        <f t="shared" si="33"/>
        <v>ข้อมูลไม่ถูกต้อง</v>
      </c>
      <c r="P287" s="149" t="str">
        <f t="shared" si="34"/>
        <v>ข้อมูลไม่ถูกต้อง</v>
      </c>
      <c r="Q287" s="149" t="str">
        <f t="shared" si="35"/>
        <v>ข้อมูลไม่ถูกต้อง</v>
      </c>
      <c r="R287" s="149" t="str">
        <f t="shared" si="36"/>
        <v>ข้อมูลไม่ถูกต้อง</v>
      </c>
      <c r="S287" s="149" t="str">
        <f>IF(ISNUMBER(R287),
IF(H$2=ตัวเลือก!A$30,"ยังไม่บันทึกข้อมูล",R287*0.27),"ข้อมูลไม่ถูกต้อง")</f>
        <v>ข้อมูลไม่ถูกต้อง</v>
      </c>
      <c r="T287" s="149" t="str">
        <f t="shared" si="37"/>
        <v>ข้อมูลไม่ถูกต้อง</v>
      </c>
      <c r="U287" s="149" t="str">
        <f>IF(ISNUMBER(R287),
IF(H$2=ตัวเลือก!A$30,"ยังไม่บันทึกข้อมูล",R287*0.47),"ข้อมูลไม่ถูกต้อง")</f>
        <v>ข้อมูลไม่ถูกต้อง</v>
      </c>
      <c r="V287" s="149" t="str">
        <f>IF(ISNUMBER(S287),
IF(H$2=ตัวเลือก!A$30,"ยังไม่บันทึกข้อมูล",S287*0.47),"ข้อมูลไม่ถูกต้อง")</f>
        <v>ข้อมูลไม่ถูกต้อง</v>
      </c>
      <c r="W287" s="149" t="str">
        <f t="shared" si="38"/>
        <v>ข้อมูลไม่ถูกต้อง</v>
      </c>
      <c r="X287" s="148" t="str">
        <f t="shared" si="39"/>
        <v>ข้อมูลไม่ถูกต้อง</v>
      </c>
      <c r="Y287" s="38"/>
      <c r="Z287" s="38"/>
      <c r="AA287" s="38"/>
    </row>
    <row r="288" spans="1:27" x14ac:dyDescent="0.45">
      <c r="A288" s="38">
        <v>283</v>
      </c>
      <c r="B288" s="38"/>
      <c r="C288" s="38"/>
      <c r="D288" s="38"/>
      <c r="E288" s="38"/>
      <c r="F288" s="35"/>
      <c r="G288" s="35"/>
      <c r="H288" s="150"/>
      <c r="I288" s="38"/>
      <c r="J288" s="273" t="str">
        <f t="shared" si="32"/>
        <v>รอข้อมูลคอลัมน์ H</v>
      </c>
      <c r="K288" s="150"/>
      <c r="L288" s="150"/>
      <c r="M288" s="150"/>
      <c r="N288" s="149" t="str" cm="1">
        <f t="array" ref="N288">IF(AND(K288:M288=""),"ยังไม่บันทึกข้อมูล",
IF(M288&lt;&gt;"",
IF(M288&gt;=1.3,M288,"เป็นไม้พุ่ม"),
IF(K288+L288&gt;=1.3,K288+L288,"เป็นไม้พุ่ม")))</f>
        <v>ยังไม่บันทึกข้อมูล</v>
      </c>
      <c r="O288" s="149" t="str">
        <f t="shared" si="33"/>
        <v>ข้อมูลไม่ถูกต้อง</v>
      </c>
      <c r="P288" s="149" t="str">
        <f t="shared" si="34"/>
        <v>ข้อมูลไม่ถูกต้อง</v>
      </c>
      <c r="Q288" s="149" t="str">
        <f t="shared" si="35"/>
        <v>ข้อมูลไม่ถูกต้อง</v>
      </c>
      <c r="R288" s="149" t="str">
        <f t="shared" si="36"/>
        <v>ข้อมูลไม่ถูกต้อง</v>
      </c>
      <c r="S288" s="149" t="str">
        <f>IF(ISNUMBER(R288),
IF(H$2=ตัวเลือก!A$30,"ยังไม่บันทึกข้อมูล",R288*0.27),"ข้อมูลไม่ถูกต้อง")</f>
        <v>ข้อมูลไม่ถูกต้อง</v>
      </c>
      <c r="T288" s="149" t="str">
        <f t="shared" si="37"/>
        <v>ข้อมูลไม่ถูกต้อง</v>
      </c>
      <c r="U288" s="149" t="str">
        <f>IF(ISNUMBER(R288),
IF(H$2=ตัวเลือก!A$30,"ยังไม่บันทึกข้อมูล",R288*0.47),"ข้อมูลไม่ถูกต้อง")</f>
        <v>ข้อมูลไม่ถูกต้อง</v>
      </c>
      <c r="V288" s="149" t="str">
        <f>IF(ISNUMBER(S288),
IF(H$2=ตัวเลือก!A$30,"ยังไม่บันทึกข้อมูล",S288*0.47),"ข้อมูลไม่ถูกต้อง")</f>
        <v>ข้อมูลไม่ถูกต้อง</v>
      </c>
      <c r="W288" s="149" t="str">
        <f t="shared" si="38"/>
        <v>ข้อมูลไม่ถูกต้อง</v>
      </c>
      <c r="X288" s="148" t="str">
        <f t="shared" si="39"/>
        <v>ข้อมูลไม่ถูกต้อง</v>
      </c>
      <c r="Y288" s="38"/>
      <c r="Z288" s="38"/>
      <c r="AA288" s="38"/>
    </row>
    <row r="289" spans="1:27" x14ac:dyDescent="0.45">
      <c r="A289" s="38">
        <v>284</v>
      </c>
      <c r="B289" s="38"/>
      <c r="C289" s="38"/>
      <c r="D289" s="38"/>
      <c r="E289" s="38"/>
      <c r="F289" s="35"/>
      <c r="G289" s="35"/>
      <c r="H289" s="150"/>
      <c r="I289" s="38"/>
      <c r="J289" s="273" t="str">
        <f t="shared" si="32"/>
        <v>รอข้อมูลคอลัมน์ H</v>
      </c>
      <c r="K289" s="150"/>
      <c r="L289" s="150"/>
      <c r="M289" s="150"/>
      <c r="N289" s="149" t="str" cm="1">
        <f t="array" ref="N289">IF(AND(K289:M289=""),"ยังไม่บันทึกข้อมูล",
IF(M289&lt;&gt;"",
IF(M289&gt;=1.3,M289,"เป็นไม้พุ่ม"),
IF(K289+L289&gt;=1.3,K289+L289,"เป็นไม้พุ่ม")))</f>
        <v>ยังไม่บันทึกข้อมูล</v>
      </c>
      <c r="O289" s="149" t="str">
        <f t="shared" si="33"/>
        <v>ข้อมูลไม่ถูกต้อง</v>
      </c>
      <c r="P289" s="149" t="str">
        <f t="shared" si="34"/>
        <v>ข้อมูลไม่ถูกต้อง</v>
      </c>
      <c r="Q289" s="149" t="str">
        <f t="shared" si="35"/>
        <v>ข้อมูลไม่ถูกต้อง</v>
      </c>
      <c r="R289" s="149" t="str">
        <f t="shared" si="36"/>
        <v>ข้อมูลไม่ถูกต้อง</v>
      </c>
      <c r="S289" s="149" t="str">
        <f>IF(ISNUMBER(R289),
IF(H$2=ตัวเลือก!A$30,"ยังไม่บันทึกข้อมูล",R289*0.27),"ข้อมูลไม่ถูกต้อง")</f>
        <v>ข้อมูลไม่ถูกต้อง</v>
      </c>
      <c r="T289" s="149" t="str">
        <f t="shared" si="37"/>
        <v>ข้อมูลไม่ถูกต้อง</v>
      </c>
      <c r="U289" s="149" t="str">
        <f>IF(ISNUMBER(R289),
IF(H$2=ตัวเลือก!A$30,"ยังไม่บันทึกข้อมูล",R289*0.47),"ข้อมูลไม่ถูกต้อง")</f>
        <v>ข้อมูลไม่ถูกต้อง</v>
      </c>
      <c r="V289" s="149" t="str">
        <f>IF(ISNUMBER(S289),
IF(H$2=ตัวเลือก!A$30,"ยังไม่บันทึกข้อมูล",S289*0.47),"ข้อมูลไม่ถูกต้อง")</f>
        <v>ข้อมูลไม่ถูกต้อง</v>
      </c>
      <c r="W289" s="149" t="str">
        <f t="shared" si="38"/>
        <v>ข้อมูลไม่ถูกต้อง</v>
      </c>
      <c r="X289" s="148" t="str">
        <f t="shared" si="39"/>
        <v>ข้อมูลไม่ถูกต้อง</v>
      </c>
      <c r="Y289" s="38"/>
      <c r="Z289" s="38"/>
      <c r="AA289" s="38"/>
    </row>
    <row r="290" spans="1:27" x14ac:dyDescent="0.45">
      <c r="A290" s="38">
        <v>285</v>
      </c>
      <c r="B290" s="38"/>
      <c r="C290" s="38"/>
      <c r="D290" s="38"/>
      <c r="E290" s="38"/>
      <c r="F290" s="35"/>
      <c r="G290" s="35"/>
      <c r="H290" s="150"/>
      <c r="I290" s="38"/>
      <c r="J290" s="273" t="str">
        <f t="shared" si="32"/>
        <v>รอข้อมูลคอลัมน์ H</v>
      </c>
      <c r="K290" s="150"/>
      <c r="L290" s="150"/>
      <c r="M290" s="150"/>
      <c r="N290" s="149" t="str" cm="1">
        <f t="array" ref="N290">IF(AND(K290:M290=""),"ยังไม่บันทึกข้อมูล",
IF(M290&lt;&gt;"",
IF(M290&gt;=1.3,M290,"เป็นไม้พุ่ม"),
IF(K290+L290&gt;=1.3,K290+L290,"เป็นไม้พุ่ม")))</f>
        <v>ยังไม่บันทึกข้อมูล</v>
      </c>
      <c r="O290" s="149" t="str">
        <f t="shared" si="33"/>
        <v>ข้อมูลไม่ถูกต้อง</v>
      </c>
      <c r="P290" s="149" t="str">
        <f t="shared" si="34"/>
        <v>ข้อมูลไม่ถูกต้อง</v>
      </c>
      <c r="Q290" s="149" t="str">
        <f t="shared" si="35"/>
        <v>ข้อมูลไม่ถูกต้อง</v>
      </c>
      <c r="R290" s="149" t="str">
        <f t="shared" si="36"/>
        <v>ข้อมูลไม่ถูกต้อง</v>
      </c>
      <c r="S290" s="149" t="str">
        <f>IF(ISNUMBER(R290),
IF(H$2=ตัวเลือก!A$30,"ยังไม่บันทึกข้อมูล",R290*0.27),"ข้อมูลไม่ถูกต้อง")</f>
        <v>ข้อมูลไม่ถูกต้อง</v>
      </c>
      <c r="T290" s="149" t="str">
        <f t="shared" si="37"/>
        <v>ข้อมูลไม่ถูกต้อง</v>
      </c>
      <c r="U290" s="149" t="str">
        <f>IF(ISNUMBER(R290),
IF(H$2=ตัวเลือก!A$30,"ยังไม่บันทึกข้อมูล",R290*0.47),"ข้อมูลไม่ถูกต้อง")</f>
        <v>ข้อมูลไม่ถูกต้อง</v>
      </c>
      <c r="V290" s="149" t="str">
        <f>IF(ISNUMBER(S290),
IF(H$2=ตัวเลือก!A$30,"ยังไม่บันทึกข้อมูล",S290*0.47),"ข้อมูลไม่ถูกต้อง")</f>
        <v>ข้อมูลไม่ถูกต้อง</v>
      </c>
      <c r="W290" s="149" t="str">
        <f t="shared" si="38"/>
        <v>ข้อมูลไม่ถูกต้อง</v>
      </c>
      <c r="X290" s="148" t="str">
        <f t="shared" si="39"/>
        <v>ข้อมูลไม่ถูกต้อง</v>
      </c>
      <c r="Y290" s="38"/>
      <c r="Z290" s="38"/>
      <c r="AA290" s="38"/>
    </row>
    <row r="291" spans="1:27" x14ac:dyDescent="0.45">
      <c r="A291" s="38">
        <v>286</v>
      </c>
      <c r="B291" s="38"/>
      <c r="C291" s="38"/>
      <c r="D291" s="38"/>
      <c r="E291" s="38"/>
      <c r="F291" s="35"/>
      <c r="G291" s="35"/>
      <c r="H291" s="150"/>
      <c r="I291" s="38"/>
      <c r="J291" s="273" t="str">
        <f t="shared" si="32"/>
        <v>รอข้อมูลคอลัมน์ H</v>
      </c>
      <c r="K291" s="150"/>
      <c r="L291" s="150"/>
      <c r="M291" s="150"/>
      <c r="N291" s="149" t="str" cm="1">
        <f t="array" ref="N291">IF(AND(K291:M291=""),"ยังไม่บันทึกข้อมูล",
IF(M291&lt;&gt;"",
IF(M291&gt;=1.3,M291,"เป็นไม้พุ่ม"),
IF(K291+L291&gt;=1.3,K291+L291,"เป็นไม้พุ่ม")))</f>
        <v>ยังไม่บันทึกข้อมูล</v>
      </c>
      <c r="O291" s="149" t="str">
        <f t="shared" si="33"/>
        <v>ข้อมูลไม่ถูกต้อง</v>
      </c>
      <c r="P291" s="149" t="str">
        <f t="shared" si="34"/>
        <v>ข้อมูลไม่ถูกต้อง</v>
      </c>
      <c r="Q291" s="149" t="str">
        <f t="shared" si="35"/>
        <v>ข้อมูลไม่ถูกต้อง</v>
      </c>
      <c r="R291" s="149" t="str">
        <f t="shared" si="36"/>
        <v>ข้อมูลไม่ถูกต้อง</v>
      </c>
      <c r="S291" s="149" t="str">
        <f>IF(ISNUMBER(R291),
IF(H$2=ตัวเลือก!A$30,"ยังไม่บันทึกข้อมูล",R291*0.27),"ข้อมูลไม่ถูกต้อง")</f>
        <v>ข้อมูลไม่ถูกต้อง</v>
      </c>
      <c r="T291" s="149" t="str">
        <f t="shared" si="37"/>
        <v>ข้อมูลไม่ถูกต้อง</v>
      </c>
      <c r="U291" s="149" t="str">
        <f>IF(ISNUMBER(R291),
IF(H$2=ตัวเลือก!A$30,"ยังไม่บันทึกข้อมูล",R291*0.47),"ข้อมูลไม่ถูกต้อง")</f>
        <v>ข้อมูลไม่ถูกต้อง</v>
      </c>
      <c r="V291" s="149" t="str">
        <f>IF(ISNUMBER(S291),
IF(H$2=ตัวเลือก!A$30,"ยังไม่บันทึกข้อมูล",S291*0.47),"ข้อมูลไม่ถูกต้อง")</f>
        <v>ข้อมูลไม่ถูกต้อง</v>
      </c>
      <c r="W291" s="149" t="str">
        <f t="shared" si="38"/>
        <v>ข้อมูลไม่ถูกต้อง</v>
      </c>
      <c r="X291" s="148" t="str">
        <f t="shared" si="39"/>
        <v>ข้อมูลไม่ถูกต้อง</v>
      </c>
      <c r="Y291" s="38"/>
      <c r="Z291" s="38"/>
      <c r="AA291" s="38"/>
    </row>
    <row r="292" spans="1:27" x14ac:dyDescent="0.45">
      <c r="A292" s="38">
        <v>287</v>
      </c>
      <c r="B292" s="38"/>
      <c r="C292" s="38"/>
      <c r="D292" s="38"/>
      <c r="E292" s="38"/>
      <c r="F292" s="35"/>
      <c r="G292" s="35"/>
      <c r="H292" s="150"/>
      <c r="I292" s="38"/>
      <c r="J292" s="273" t="str">
        <f t="shared" si="32"/>
        <v>รอข้อมูลคอลัมน์ H</v>
      </c>
      <c r="K292" s="150"/>
      <c r="L292" s="150"/>
      <c r="M292" s="150"/>
      <c r="N292" s="149" t="str" cm="1">
        <f t="array" ref="N292">IF(AND(K292:M292=""),"ยังไม่บันทึกข้อมูล",
IF(M292&lt;&gt;"",
IF(M292&gt;=1.3,M292,"เป็นไม้พุ่ม"),
IF(K292+L292&gt;=1.3,K292+L292,"เป็นไม้พุ่ม")))</f>
        <v>ยังไม่บันทึกข้อมูล</v>
      </c>
      <c r="O292" s="149" t="str">
        <f t="shared" si="33"/>
        <v>ข้อมูลไม่ถูกต้อง</v>
      </c>
      <c r="P292" s="149" t="str">
        <f t="shared" si="34"/>
        <v>ข้อมูลไม่ถูกต้อง</v>
      </c>
      <c r="Q292" s="149" t="str">
        <f t="shared" si="35"/>
        <v>ข้อมูลไม่ถูกต้อง</v>
      </c>
      <c r="R292" s="149" t="str">
        <f t="shared" si="36"/>
        <v>ข้อมูลไม่ถูกต้อง</v>
      </c>
      <c r="S292" s="149" t="str">
        <f>IF(ISNUMBER(R292),
IF(H$2=ตัวเลือก!A$30,"ยังไม่บันทึกข้อมูล",R292*0.27),"ข้อมูลไม่ถูกต้อง")</f>
        <v>ข้อมูลไม่ถูกต้อง</v>
      </c>
      <c r="T292" s="149" t="str">
        <f t="shared" si="37"/>
        <v>ข้อมูลไม่ถูกต้อง</v>
      </c>
      <c r="U292" s="149" t="str">
        <f>IF(ISNUMBER(R292),
IF(H$2=ตัวเลือก!A$30,"ยังไม่บันทึกข้อมูล",R292*0.47),"ข้อมูลไม่ถูกต้อง")</f>
        <v>ข้อมูลไม่ถูกต้อง</v>
      </c>
      <c r="V292" s="149" t="str">
        <f>IF(ISNUMBER(S292),
IF(H$2=ตัวเลือก!A$30,"ยังไม่บันทึกข้อมูล",S292*0.47),"ข้อมูลไม่ถูกต้อง")</f>
        <v>ข้อมูลไม่ถูกต้อง</v>
      </c>
      <c r="W292" s="149" t="str">
        <f t="shared" si="38"/>
        <v>ข้อมูลไม่ถูกต้อง</v>
      </c>
      <c r="X292" s="148" t="str">
        <f t="shared" si="39"/>
        <v>ข้อมูลไม่ถูกต้อง</v>
      </c>
      <c r="Y292" s="38"/>
      <c r="Z292" s="38"/>
      <c r="AA292" s="38"/>
    </row>
    <row r="293" spans="1:27" x14ac:dyDescent="0.45">
      <c r="A293" s="38">
        <v>288</v>
      </c>
      <c r="B293" s="38"/>
      <c r="C293" s="38"/>
      <c r="D293" s="38"/>
      <c r="E293" s="38"/>
      <c r="F293" s="35"/>
      <c r="G293" s="35"/>
      <c r="H293" s="150"/>
      <c r="I293" s="38"/>
      <c r="J293" s="273" t="str">
        <f t="shared" si="32"/>
        <v>รอข้อมูลคอลัมน์ H</v>
      </c>
      <c r="K293" s="150"/>
      <c r="L293" s="150"/>
      <c r="M293" s="150"/>
      <c r="N293" s="149" t="str" cm="1">
        <f t="array" ref="N293">IF(AND(K293:M293=""),"ยังไม่บันทึกข้อมูล",
IF(M293&lt;&gt;"",
IF(M293&gt;=1.3,M293,"เป็นไม้พุ่ม"),
IF(K293+L293&gt;=1.3,K293+L293,"เป็นไม้พุ่ม")))</f>
        <v>ยังไม่บันทึกข้อมูล</v>
      </c>
      <c r="O293" s="149" t="str">
        <f t="shared" si="33"/>
        <v>ข้อมูลไม่ถูกต้อง</v>
      </c>
      <c r="P293" s="149" t="str">
        <f t="shared" si="34"/>
        <v>ข้อมูลไม่ถูกต้อง</v>
      </c>
      <c r="Q293" s="149" t="str">
        <f t="shared" si="35"/>
        <v>ข้อมูลไม่ถูกต้อง</v>
      </c>
      <c r="R293" s="149" t="str">
        <f t="shared" si="36"/>
        <v>ข้อมูลไม่ถูกต้อง</v>
      </c>
      <c r="S293" s="149" t="str">
        <f>IF(ISNUMBER(R293),
IF(H$2=ตัวเลือก!A$30,"ยังไม่บันทึกข้อมูล",R293*0.27),"ข้อมูลไม่ถูกต้อง")</f>
        <v>ข้อมูลไม่ถูกต้อง</v>
      </c>
      <c r="T293" s="149" t="str">
        <f t="shared" si="37"/>
        <v>ข้อมูลไม่ถูกต้อง</v>
      </c>
      <c r="U293" s="149" t="str">
        <f>IF(ISNUMBER(R293),
IF(H$2=ตัวเลือก!A$30,"ยังไม่บันทึกข้อมูล",R293*0.47),"ข้อมูลไม่ถูกต้อง")</f>
        <v>ข้อมูลไม่ถูกต้อง</v>
      </c>
      <c r="V293" s="149" t="str">
        <f>IF(ISNUMBER(S293),
IF(H$2=ตัวเลือก!A$30,"ยังไม่บันทึกข้อมูล",S293*0.47),"ข้อมูลไม่ถูกต้อง")</f>
        <v>ข้อมูลไม่ถูกต้อง</v>
      </c>
      <c r="W293" s="149" t="str">
        <f t="shared" si="38"/>
        <v>ข้อมูลไม่ถูกต้อง</v>
      </c>
      <c r="X293" s="148" t="str">
        <f t="shared" si="39"/>
        <v>ข้อมูลไม่ถูกต้อง</v>
      </c>
      <c r="Y293" s="38"/>
      <c r="Z293" s="38"/>
      <c r="AA293" s="38"/>
    </row>
    <row r="294" spans="1:27" x14ac:dyDescent="0.45">
      <c r="A294" s="38">
        <v>289</v>
      </c>
      <c r="B294" s="38"/>
      <c r="C294" s="38"/>
      <c r="D294" s="38"/>
      <c r="E294" s="38"/>
      <c r="F294" s="35"/>
      <c r="G294" s="35"/>
      <c r="H294" s="150"/>
      <c r="I294" s="38"/>
      <c r="J294" s="273" t="str">
        <f t="shared" si="32"/>
        <v>รอข้อมูลคอลัมน์ H</v>
      </c>
      <c r="K294" s="150"/>
      <c r="L294" s="150"/>
      <c r="M294" s="150"/>
      <c r="N294" s="149" t="str" cm="1">
        <f t="array" ref="N294">IF(AND(K294:M294=""),"ยังไม่บันทึกข้อมูล",
IF(M294&lt;&gt;"",
IF(M294&gt;=1.3,M294,"เป็นไม้พุ่ม"),
IF(K294+L294&gt;=1.3,K294+L294,"เป็นไม้พุ่ม")))</f>
        <v>ยังไม่บันทึกข้อมูล</v>
      </c>
      <c r="O294" s="149" t="str">
        <f t="shared" si="33"/>
        <v>ข้อมูลไม่ถูกต้อง</v>
      </c>
      <c r="P294" s="149" t="str">
        <f t="shared" si="34"/>
        <v>ข้อมูลไม่ถูกต้อง</v>
      </c>
      <c r="Q294" s="149" t="str">
        <f t="shared" si="35"/>
        <v>ข้อมูลไม่ถูกต้อง</v>
      </c>
      <c r="R294" s="149" t="str">
        <f t="shared" si="36"/>
        <v>ข้อมูลไม่ถูกต้อง</v>
      </c>
      <c r="S294" s="149" t="str">
        <f>IF(ISNUMBER(R294),
IF(H$2=ตัวเลือก!A$30,"ยังไม่บันทึกข้อมูล",R294*0.27),"ข้อมูลไม่ถูกต้อง")</f>
        <v>ข้อมูลไม่ถูกต้อง</v>
      </c>
      <c r="T294" s="149" t="str">
        <f t="shared" si="37"/>
        <v>ข้อมูลไม่ถูกต้อง</v>
      </c>
      <c r="U294" s="149" t="str">
        <f>IF(ISNUMBER(R294),
IF(H$2=ตัวเลือก!A$30,"ยังไม่บันทึกข้อมูล",R294*0.47),"ข้อมูลไม่ถูกต้อง")</f>
        <v>ข้อมูลไม่ถูกต้อง</v>
      </c>
      <c r="V294" s="149" t="str">
        <f>IF(ISNUMBER(S294),
IF(H$2=ตัวเลือก!A$30,"ยังไม่บันทึกข้อมูล",S294*0.47),"ข้อมูลไม่ถูกต้อง")</f>
        <v>ข้อมูลไม่ถูกต้อง</v>
      </c>
      <c r="W294" s="149" t="str">
        <f t="shared" si="38"/>
        <v>ข้อมูลไม่ถูกต้อง</v>
      </c>
      <c r="X294" s="148" t="str">
        <f t="shared" si="39"/>
        <v>ข้อมูลไม่ถูกต้อง</v>
      </c>
      <c r="Y294" s="38"/>
      <c r="Z294" s="38"/>
      <c r="AA294" s="38"/>
    </row>
    <row r="295" spans="1:27" x14ac:dyDescent="0.45">
      <c r="A295" s="38">
        <v>290</v>
      </c>
      <c r="B295" s="38"/>
      <c r="C295" s="38"/>
      <c r="D295" s="38"/>
      <c r="E295" s="38"/>
      <c r="F295" s="35"/>
      <c r="G295" s="35"/>
      <c r="H295" s="150"/>
      <c r="I295" s="38"/>
      <c r="J295" s="273" t="str">
        <f t="shared" si="32"/>
        <v>รอข้อมูลคอลัมน์ H</v>
      </c>
      <c r="K295" s="150"/>
      <c r="L295" s="150"/>
      <c r="M295" s="150"/>
      <c r="N295" s="149" t="str" cm="1">
        <f t="array" ref="N295">IF(AND(K295:M295=""),"ยังไม่บันทึกข้อมูล",
IF(M295&lt;&gt;"",
IF(M295&gt;=1.3,M295,"เป็นไม้พุ่ม"),
IF(K295+L295&gt;=1.3,K295+L295,"เป็นไม้พุ่ม")))</f>
        <v>ยังไม่บันทึกข้อมูล</v>
      </c>
      <c r="O295" s="149" t="str">
        <f t="shared" si="33"/>
        <v>ข้อมูลไม่ถูกต้อง</v>
      </c>
      <c r="P295" s="149" t="str">
        <f t="shared" si="34"/>
        <v>ข้อมูลไม่ถูกต้อง</v>
      </c>
      <c r="Q295" s="149" t="str">
        <f t="shared" si="35"/>
        <v>ข้อมูลไม่ถูกต้อง</v>
      </c>
      <c r="R295" s="149" t="str">
        <f t="shared" si="36"/>
        <v>ข้อมูลไม่ถูกต้อง</v>
      </c>
      <c r="S295" s="149" t="str">
        <f>IF(ISNUMBER(R295),
IF(H$2=ตัวเลือก!A$30,"ยังไม่บันทึกข้อมูล",R295*0.27),"ข้อมูลไม่ถูกต้อง")</f>
        <v>ข้อมูลไม่ถูกต้อง</v>
      </c>
      <c r="T295" s="149" t="str">
        <f t="shared" si="37"/>
        <v>ข้อมูลไม่ถูกต้อง</v>
      </c>
      <c r="U295" s="149" t="str">
        <f>IF(ISNUMBER(R295),
IF(H$2=ตัวเลือก!A$30,"ยังไม่บันทึกข้อมูล",R295*0.47),"ข้อมูลไม่ถูกต้อง")</f>
        <v>ข้อมูลไม่ถูกต้อง</v>
      </c>
      <c r="V295" s="149" t="str">
        <f>IF(ISNUMBER(S295),
IF(H$2=ตัวเลือก!A$30,"ยังไม่บันทึกข้อมูล",S295*0.47),"ข้อมูลไม่ถูกต้อง")</f>
        <v>ข้อมูลไม่ถูกต้อง</v>
      </c>
      <c r="W295" s="149" t="str">
        <f t="shared" si="38"/>
        <v>ข้อมูลไม่ถูกต้อง</v>
      </c>
      <c r="X295" s="148" t="str">
        <f t="shared" si="39"/>
        <v>ข้อมูลไม่ถูกต้อง</v>
      </c>
      <c r="Y295" s="38"/>
      <c r="Z295" s="38"/>
      <c r="AA295" s="38"/>
    </row>
    <row r="296" spans="1:27" x14ac:dyDescent="0.45">
      <c r="A296" s="38">
        <v>291</v>
      </c>
      <c r="B296" s="38"/>
      <c r="C296" s="38"/>
      <c r="D296" s="38"/>
      <c r="E296" s="38"/>
      <c r="F296" s="35"/>
      <c r="G296" s="35"/>
      <c r="H296" s="150"/>
      <c r="I296" s="38"/>
      <c r="J296" s="273" t="str">
        <f t="shared" si="32"/>
        <v>รอข้อมูลคอลัมน์ H</v>
      </c>
      <c r="K296" s="150"/>
      <c r="L296" s="150"/>
      <c r="M296" s="150"/>
      <c r="N296" s="149" t="str" cm="1">
        <f t="array" ref="N296">IF(AND(K296:M296=""),"ยังไม่บันทึกข้อมูล",
IF(M296&lt;&gt;"",
IF(M296&gt;=1.3,M296,"เป็นไม้พุ่ม"),
IF(K296+L296&gt;=1.3,K296+L296,"เป็นไม้พุ่ม")))</f>
        <v>ยังไม่บันทึกข้อมูล</v>
      </c>
      <c r="O296" s="149" t="str">
        <f t="shared" si="33"/>
        <v>ข้อมูลไม่ถูกต้อง</v>
      </c>
      <c r="P296" s="149" t="str">
        <f t="shared" si="34"/>
        <v>ข้อมูลไม่ถูกต้อง</v>
      </c>
      <c r="Q296" s="149" t="str">
        <f t="shared" si="35"/>
        <v>ข้อมูลไม่ถูกต้อง</v>
      </c>
      <c r="R296" s="149" t="str">
        <f t="shared" si="36"/>
        <v>ข้อมูลไม่ถูกต้อง</v>
      </c>
      <c r="S296" s="149" t="str">
        <f>IF(ISNUMBER(R296),
IF(H$2=ตัวเลือก!A$30,"ยังไม่บันทึกข้อมูล",R296*0.27),"ข้อมูลไม่ถูกต้อง")</f>
        <v>ข้อมูลไม่ถูกต้อง</v>
      </c>
      <c r="T296" s="149" t="str">
        <f t="shared" si="37"/>
        <v>ข้อมูลไม่ถูกต้อง</v>
      </c>
      <c r="U296" s="149" t="str">
        <f>IF(ISNUMBER(R296),
IF(H$2=ตัวเลือก!A$30,"ยังไม่บันทึกข้อมูล",R296*0.47),"ข้อมูลไม่ถูกต้อง")</f>
        <v>ข้อมูลไม่ถูกต้อง</v>
      </c>
      <c r="V296" s="149" t="str">
        <f>IF(ISNUMBER(S296),
IF(H$2=ตัวเลือก!A$30,"ยังไม่บันทึกข้อมูล",S296*0.47),"ข้อมูลไม่ถูกต้อง")</f>
        <v>ข้อมูลไม่ถูกต้อง</v>
      </c>
      <c r="W296" s="149" t="str">
        <f t="shared" si="38"/>
        <v>ข้อมูลไม่ถูกต้อง</v>
      </c>
      <c r="X296" s="148" t="str">
        <f t="shared" si="39"/>
        <v>ข้อมูลไม่ถูกต้อง</v>
      </c>
      <c r="Y296" s="38"/>
      <c r="Z296" s="38"/>
      <c r="AA296" s="38"/>
    </row>
    <row r="297" spans="1:27" x14ac:dyDescent="0.45">
      <c r="A297" s="38">
        <v>292</v>
      </c>
      <c r="B297" s="38"/>
      <c r="C297" s="38"/>
      <c r="D297" s="38"/>
      <c r="E297" s="38"/>
      <c r="F297" s="35"/>
      <c r="G297" s="35"/>
      <c r="H297" s="150"/>
      <c r="I297" s="38"/>
      <c r="J297" s="273" t="str">
        <f t="shared" si="32"/>
        <v>รอข้อมูลคอลัมน์ H</v>
      </c>
      <c r="K297" s="150"/>
      <c r="L297" s="150"/>
      <c r="M297" s="150"/>
      <c r="N297" s="149" t="str" cm="1">
        <f t="array" ref="N297">IF(AND(K297:M297=""),"ยังไม่บันทึกข้อมูล",
IF(M297&lt;&gt;"",
IF(M297&gt;=1.3,M297,"เป็นไม้พุ่ม"),
IF(K297+L297&gt;=1.3,K297+L297,"เป็นไม้พุ่ม")))</f>
        <v>ยังไม่บันทึกข้อมูล</v>
      </c>
      <c r="O297" s="149" t="str">
        <f t="shared" si="33"/>
        <v>ข้อมูลไม่ถูกต้อง</v>
      </c>
      <c r="P297" s="149" t="str">
        <f t="shared" si="34"/>
        <v>ข้อมูลไม่ถูกต้อง</v>
      </c>
      <c r="Q297" s="149" t="str">
        <f t="shared" si="35"/>
        <v>ข้อมูลไม่ถูกต้อง</v>
      </c>
      <c r="R297" s="149" t="str">
        <f t="shared" si="36"/>
        <v>ข้อมูลไม่ถูกต้อง</v>
      </c>
      <c r="S297" s="149" t="str">
        <f>IF(ISNUMBER(R297),
IF(H$2=ตัวเลือก!A$30,"ยังไม่บันทึกข้อมูล",R297*0.27),"ข้อมูลไม่ถูกต้อง")</f>
        <v>ข้อมูลไม่ถูกต้อง</v>
      </c>
      <c r="T297" s="149" t="str">
        <f t="shared" si="37"/>
        <v>ข้อมูลไม่ถูกต้อง</v>
      </c>
      <c r="U297" s="149" t="str">
        <f>IF(ISNUMBER(R297),
IF(H$2=ตัวเลือก!A$30,"ยังไม่บันทึกข้อมูล",R297*0.47),"ข้อมูลไม่ถูกต้อง")</f>
        <v>ข้อมูลไม่ถูกต้อง</v>
      </c>
      <c r="V297" s="149" t="str">
        <f>IF(ISNUMBER(S297),
IF(H$2=ตัวเลือก!A$30,"ยังไม่บันทึกข้อมูล",S297*0.47),"ข้อมูลไม่ถูกต้อง")</f>
        <v>ข้อมูลไม่ถูกต้อง</v>
      </c>
      <c r="W297" s="149" t="str">
        <f t="shared" si="38"/>
        <v>ข้อมูลไม่ถูกต้อง</v>
      </c>
      <c r="X297" s="148" t="str">
        <f t="shared" si="39"/>
        <v>ข้อมูลไม่ถูกต้อง</v>
      </c>
      <c r="Y297" s="38"/>
      <c r="Z297" s="38"/>
      <c r="AA297" s="38"/>
    </row>
    <row r="298" spans="1:27" x14ac:dyDescent="0.45">
      <c r="A298" s="38">
        <v>293</v>
      </c>
      <c r="B298" s="38"/>
      <c r="C298" s="38"/>
      <c r="D298" s="38"/>
      <c r="E298" s="38"/>
      <c r="F298" s="35"/>
      <c r="G298" s="35"/>
      <c r="H298" s="150"/>
      <c r="I298" s="38"/>
      <c r="J298" s="273" t="str">
        <f t="shared" si="32"/>
        <v>รอข้อมูลคอลัมน์ H</v>
      </c>
      <c r="K298" s="150"/>
      <c r="L298" s="150"/>
      <c r="M298" s="150"/>
      <c r="N298" s="149" t="str" cm="1">
        <f t="array" ref="N298">IF(AND(K298:M298=""),"ยังไม่บันทึกข้อมูล",
IF(M298&lt;&gt;"",
IF(M298&gt;=1.3,M298,"เป็นไม้พุ่ม"),
IF(K298+L298&gt;=1.3,K298+L298,"เป็นไม้พุ่ม")))</f>
        <v>ยังไม่บันทึกข้อมูล</v>
      </c>
      <c r="O298" s="149" t="str">
        <f t="shared" si="33"/>
        <v>ข้อมูลไม่ถูกต้อง</v>
      </c>
      <c r="P298" s="149" t="str">
        <f t="shared" si="34"/>
        <v>ข้อมูลไม่ถูกต้อง</v>
      </c>
      <c r="Q298" s="149" t="str">
        <f t="shared" si="35"/>
        <v>ข้อมูลไม่ถูกต้อง</v>
      </c>
      <c r="R298" s="149" t="str">
        <f t="shared" si="36"/>
        <v>ข้อมูลไม่ถูกต้อง</v>
      </c>
      <c r="S298" s="149" t="str">
        <f>IF(ISNUMBER(R298),
IF(H$2=ตัวเลือก!A$30,"ยังไม่บันทึกข้อมูล",R298*0.27),"ข้อมูลไม่ถูกต้อง")</f>
        <v>ข้อมูลไม่ถูกต้อง</v>
      </c>
      <c r="T298" s="149" t="str">
        <f t="shared" si="37"/>
        <v>ข้อมูลไม่ถูกต้อง</v>
      </c>
      <c r="U298" s="149" t="str">
        <f>IF(ISNUMBER(R298),
IF(H$2=ตัวเลือก!A$30,"ยังไม่บันทึกข้อมูล",R298*0.47),"ข้อมูลไม่ถูกต้อง")</f>
        <v>ข้อมูลไม่ถูกต้อง</v>
      </c>
      <c r="V298" s="149" t="str">
        <f>IF(ISNUMBER(S298),
IF(H$2=ตัวเลือก!A$30,"ยังไม่บันทึกข้อมูล",S298*0.47),"ข้อมูลไม่ถูกต้อง")</f>
        <v>ข้อมูลไม่ถูกต้อง</v>
      </c>
      <c r="W298" s="149" t="str">
        <f t="shared" si="38"/>
        <v>ข้อมูลไม่ถูกต้อง</v>
      </c>
      <c r="X298" s="148" t="str">
        <f t="shared" si="39"/>
        <v>ข้อมูลไม่ถูกต้อง</v>
      </c>
      <c r="Y298" s="38"/>
      <c r="Z298" s="38"/>
      <c r="AA298" s="38"/>
    </row>
    <row r="299" spans="1:27" x14ac:dyDescent="0.45">
      <c r="A299" s="38">
        <v>294</v>
      </c>
      <c r="B299" s="38"/>
      <c r="C299" s="38"/>
      <c r="D299" s="38"/>
      <c r="E299" s="38"/>
      <c r="F299" s="35"/>
      <c r="G299" s="35"/>
      <c r="H299" s="150"/>
      <c r="I299" s="38"/>
      <c r="J299" s="273" t="str">
        <f t="shared" si="32"/>
        <v>รอข้อมูลคอลัมน์ H</v>
      </c>
      <c r="K299" s="150"/>
      <c r="L299" s="150"/>
      <c r="M299" s="150"/>
      <c r="N299" s="149" t="str" cm="1">
        <f t="array" ref="N299">IF(AND(K299:M299=""),"ยังไม่บันทึกข้อมูล",
IF(M299&lt;&gt;"",
IF(M299&gt;=1.3,M299,"เป็นไม้พุ่ม"),
IF(K299+L299&gt;=1.3,K299+L299,"เป็นไม้พุ่ม")))</f>
        <v>ยังไม่บันทึกข้อมูล</v>
      </c>
      <c r="O299" s="149" t="str">
        <f t="shared" si="33"/>
        <v>ข้อมูลไม่ถูกต้อง</v>
      </c>
      <c r="P299" s="149" t="str">
        <f t="shared" si="34"/>
        <v>ข้อมูลไม่ถูกต้อง</v>
      </c>
      <c r="Q299" s="149" t="str">
        <f t="shared" si="35"/>
        <v>ข้อมูลไม่ถูกต้อง</v>
      </c>
      <c r="R299" s="149" t="str">
        <f t="shared" si="36"/>
        <v>ข้อมูลไม่ถูกต้อง</v>
      </c>
      <c r="S299" s="149" t="str">
        <f>IF(ISNUMBER(R299),
IF(H$2=ตัวเลือก!A$30,"ยังไม่บันทึกข้อมูล",R299*0.27),"ข้อมูลไม่ถูกต้อง")</f>
        <v>ข้อมูลไม่ถูกต้อง</v>
      </c>
      <c r="T299" s="149" t="str">
        <f t="shared" si="37"/>
        <v>ข้อมูลไม่ถูกต้อง</v>
      </c>
      <c r="U299" s="149" t="str">
        <f>IF(ISNUMBER(R299),
IF(H$2=ตัวเลือก!A$30,"ยังไม่บันทึกข้อมูล",R299*0.47),"ข้อมูลไม่ถูกต้อง")</f>
        <v>ข้อมูลไม่ถูกต้อง</v>
      </c>
      <c r="V299" s="149" t="str">
        <f>IF(ISNUMBER(S299),
IF(H$2=ตัวเลือก!A$30,"ยังไม่บันทึกข้อมูล",S299*0.47),"ข้อมูลไม่ถูกต้อง")</f>
        <v>ข้อมูลไม่ถูกต้อง</v>
      </c>
      <c r="W299" s="149" t="str">
        <f t="shared" si="38"/>
        <v>ข้อมูลไม่ถูกต้อง</v>
      </c>
      <c r="X299" s="148" t="str">
        <f t="shared" si="39"/>
        <v>ข้อมูลไม่ถูกต้อง</v>
      </c>
      <c r="Y299" s="38"/>
      <c r="Z299" s="38"/>
      <c r="AA299" s="38"/>
    </row>
    <row r="300" spans="1:27" x14ac:dyDescent="0.45">
      <c r="A300" s="38">
        <v>295</v>
      </c>
      <c r="B300" s="38"/>
      <c r="C300" s="38"/>
      <c r="D300" s="38"/>
      <c r="E300" s="38"/>
      <c r="F300" s="35"/>
      <c r="G300" s="35"/>
      <c r="H300" s="150"/>
      <c r="I300" s="38"/>
      <c r="J300" s="273" t="str">
        <f t="shared" si="32"/>
        <v>รอข้อมูลคอลัมน์ H</v>
      </c>
      <c r="K300" s="150"/>
      <c r="L300" s="150"/>
      <c r="M300" s="150"/>
      <c r="N300" s="149" t="str" cm="1">
        <f t="array" ref="N300">IF(AND(K300:M300=""),"ยังไม่บันทึกข้อมูล",
IF(M300&lt;&gt;"",
IF(M300&gt;=1.3,M300,"เป็นไม้พุ่ม"),
IF(K300+L300&gt;=1.3,K300+L300,"เป็นไม้พุ่ม")))</f>
        <v>ยังไม่บันทึกข้อมูล</v>
      </c>
      <c r="O300" s="149" t="str">
        <f t="shared" si="33"/>
        <v>ข้อมูลไม่ถูกต้อง</v>
      </c>
      <c r="P300" s="149" t="str">
        <f t="shared" si="34"/>
        <v>ข้อมูลไม่ถูกต้อง</v>
      </c>
      <c r="Q300" s="149" t="str">
        <f t="shared" si="35"/>
        <v>ข้อมูลไม่ถูกต้อง</v>
      </c>
      <c r="R300" s="149" t="str">
        <f t="shared" si="36"/>
        <v>ข้อมูลไม่ถูกต้อง</v>
      </c>
      <c r="S300" s="149" t="str">
        <f>IF(ISNUMBER(R300),
IF(H$2=ตัวเลือก!A$30,"ยังไม่บันทึกข้อมูล",R300*0.27),"ข้อมูลไม่ถูกต้อง")</f>
        <v>ข้อมูลไม่ถูกต้อง</v>
      </c>
      <c r="T300" s="149" t="str">
        <f t="shared" si="37"/>
        <v>ข้อมูลไม่ถูกต้อง</v>
      </c>
      <c r="U300" s="149" t="str">
        <f>IF(ISNUMBER(R300),
IF(H$2=ตัวเลือก!A$30,"ยังไม่บันทึกข้อมูล",R300*0.47),"ข้อมูลไม่ถูกต้อง")</f>
        <v>ข้อมูลไม่ถูกต้อง</v>
      </c>
      <c r="V300" s="149" t="str">
        <f>IF(ISNUMBER(S300),
IF(H$2=ตัวเลือก!A$30,"ยังไม่บันทึกข้อมูล",S300*0.47),"ข้อมูลไม่ถูกต้อง")</f>
        <v>ข้อมูลไม่ถูกต้อง</v>
      </c>
      <c r="W300" s="149" t="str">
        <f t="shared" si="38"/>
        <v>ข้อมูลไม่ถูกต้อง</v>
      </c>
      <c r="X300" s="148" t="str">
        <f t="shared" si="39"/>
        <v>ข้อมูลไม่ถูกต้อง</v>
      </c>
      <c r="Y300" s="38"/>
      <c r="Z300" s="38"/>
      <c r="AA300" s="38"/>
    </row>
    <row r="301" spans="1:27" x14ac:dyDescent="0.45">
      <c r="A301" s="38">
        <v>296</v>
      </c>
      <c r="B301" s="38"/>
      <c r="C301" s="38"/>
      <c r="D301" s="38"/>
      <c r="E301" s="38"/>
      <c r="F301" s="35"/>
      <c r="G301" s="35"/>
      <c r="H301" s="150"/>
      <c r="I301" s="38"/>
      <c r="J301" s="273" t="str">
        <f t="shared" si="32"/>
        <v>รอข้อมูลคอลัมน์ H</v>
      </c>
      <c r="K301" s="150"/>
      <c r="L301" s="150"/>
      <c r="M301" s="150"/>
      <c r="N301" s="149" t="str" cm="1">
        <f t="array" ref="N301">IF(AND(K301:M301=""),"ยังไม่บันทึกข้อมูล",
IF(M301&lt;&gt;"",
IF(M301&gt;=1.3,M301,"เป็นไม้พุ่ม"),
IF(K301+L301&gt;=1.3,K301+L301,"เป็นไม้พุ่ม")))</f>
        <v>ยังไม่บันทึกข้อมูล</v>
      </c>
      <c r="O301" s="149" t="str">
        <f t="shared" si="33"/>
        <v>ข้อมูลไม่ถูกต้อง</v>
      </c>
      <c r="P301" s="149" t="str">
        <f t="shared" si="34"/>
        <v>ข้อมูลไม่ถูกต้อง</v>
      </c>
      <c r="Q301" s="149" t="str">
        <f t="shared" si="35"/>
        <v>ข้อมูลไม่ถูกต้อง</v>
      </c>
      <c r="R301" s="149" t="str">
        <f t="shared" si="36"/>
        <v>ข้อมูลไม่ถูกต้อง</v>
      </c>
      <c r="S301" s="149" t="str">
        <f>IF(ISNUMBER(R301),
IF(H$2=ตัวเลือก!A$30,"ยังไม่บันทึกข้อมูล",R301*0.27),"ข้อมูลไม่ถูกต้อง")</f>
        <v>ข้อมูลไม่ถูกต้อง</v>
      </c>
      <c r="T301" s="149" t="str">
        <f t="shared" si="37"/>
        <v>ข้อมูลไม่ถูกต้อง</v>
      </c>
      <c r="U301" s="149" t="str">
        <f>IF(ISNUMBER(R301),
IF(H$2=ตัวเลือก!A$30,"ยังไม่บันทึกข้อมูล",R301*0.47),"ข้อมูลไม่ถูกต้อง")</f>
        <v>ข้อมูลไม่ถูกต้อง</v>
      </c>
      <c r="V301" s="149" t="str">
        <f>IF(ISNUMBER(S301),
IF(H$2=ตัวเลือก!A$30,"ยังไม่บันทึกข้อมูล",S301*0.47),"ข้อมูลไม่ถูกต้อง")</f>
        <v>ข้อมูลไม่ถูกต้อง</v>
      </c>
      <c r="W301" s="149" t="str">
        <f t="shared" si="38"/>
        <v>ข้อมูลไม่ถูกต้อง</v>
      </c>
      <c r="X301" s="148" t="str">
        <f t="shared" si="39"/>
        <v>ข้อมูลไม่ถูกต้อง</v>
      </c>
      <c r="Y301" s="38"/>
      <c r="Z301" s="38"/>
      <c r="AA301" s="38"/>
    </row>
    <row r="302" spans="1:27" x14ac:dyDescent="0.45">
      <c r="A302" s="38">
        <v>297</v>
      </c>
      <c r="B302" s="38"/>
      <c r="C302" s="38"/>
      <c r="D302" s="38"/>
      <c r="E302" s="38"/>
      <c r="F302" s="35"/>
      <c r="G302" s="35"/>
      <c r="H302" s="150"/>
      <c r="I302" s="38"/>
      <c r="J302" s="273" t="str">
        <f t="shared" si="32"/>
        <v>รอข้อมูลคอลัมน์ H</v>
      </c>
      <c r="K302" s="150"/>
      <c r="L302" s="150"/>
      <c r="M302" s="150"/>
      <c r="N302" s="149" t="str" cm="1">
        <f t="array" ref="N302">IF(AND(K302:M302=""),"ยังไม่บันทึกข้อมูล",
IF(M302&lt;&gt;"",
IF(M302&gt;=1.3,M302,"เป็นไม้พุ่ม"),
IF(K302+L302&gt;=1.3,K302+L302,"เป็นไม้พุ่ม")))</f>
        <v>ยังไม่บันทึกข้อมูล</v>
      </c>
      <c r="O302" s="149" t="str">
        <f t="shared" si="33"/>
        <v>ข้อมูลไม่ถูกต้อง</v>
      </c>
      <c r="P302" s="149" t="str">
        <f t="shared" si="34"/>
        <v>ข้อมูลไม่ถูกต้อง</v>
      </c>
      <c r="Q302" s="149" t="str">
        <f t="shared" si="35"/>
        <v>ข้อมูลไม่ถูกต้อง</v>
      </c>
      <c r="R302" s="149" t="str">
        <f t="shared" si="36"/>
        <v>ข้อมูลไม่ถูกต้อง</v>
      </c>
      <c r="S302" s="149" t="str">
        <f>IF(ISNUMBER(R302),
IF(H$2=ตัวเลือก!A$30,"ยังไม่บันทึกข้อมูล",R302*0.27),"ข้อมูลไม่ถูกต้อง")</f>
        <v>ข้อมูลไม่ถูกต้อง</v>
      </c>
      <c r="T302" s="149" t="str">
        <f t="shared" si="37"/>
        <v>ข้อมูลไม่ถูกต้อง</v>
      </c>
      <c r="U302" s="149" t="str">
        <f>IF(ISNUMBER(R302),
IF(H$2=ตัวเลือก!A$30,"ยังไม่บันทึกข้อมูล",R302*0.47),"ข้อมูลไม่ถูกต้อง")</f>
        <v>ข้อมูลไม่ถูกต้อง</v>
      </c>
      <c r="V302" s="149" t="str">
        <f>IF(ISNUMBER(S302),
IF(H$2=ตัวเลือก!A$30,"ยังไม่บันทึกข้อมูล",S302*0.47),"ข้อมูลไม่ถูกต้อง")</f>
        <v>ข้อมูลไม่ถูกต้อง</v>
      </c>
      <c r="W302" s="149" t="str">
        <f t="shared" si="38"/>
        <v>ข้อมูลไม่ถูกต้อง</v>
      </c>
      <c r="X302" s="148" t="str">
        <f t="shared" si="39"/>
        <v>ข้อมูลไม่ถูกต้อง</v>
      </c>
      <c r="Y302" s="38"/>
      <c r="Z302" s="38"/>
      <c r="AA302" s="38"/>
    </row>
    <row r="303" spans="1:27" x14ac:dyDescent="0.45">
      <c r="A303" s="38">
        <v>298</v>
      </c>
      <c r="B303" s="38"/>
      <c r="C303" s="38"/>
      <c r="D303" s="38"/>
      <c r="E303" s="38"/>
      <c r="F303" s="35"/>
      <c r="G303" s="35"/>
      <c r="H303" s="150"/>
      <c r="I303" s="38"/>
      <c r="J303" s="273" t="str">
        <f t="shared" si="32"/>
        <v>รอข้อมูลคอลัมน์ H</v>
      </c>
      <c r="K303" s="150"/>
      <c r="L303" s="150"/>
      <c r="M303" s="150"/>
      <c r="N303" s="149" t="str" cm="1">
        <f t="array" ref="N303">IF(AND(K303:M303=""),"ยังไม่บันทึกข้อมูล",
IF(M303&lt;&gt;"",
IF(M303&gt;=1.3,M303,"เป็นไม้พุ่ม"),
IF(K303+L303&gt;=1.3,K303+L303,"เป็นไม้พุ่ม")))</f>
        <v>ยังไม่บันทึกข้อมูล</v>
      </c>
      <c r="O303" s="149" t="str">
        <f t="shared" si="33"/>
        <v>ข้อมูลไม่ถูกต้อง</v>
      </c>
      <c r="P303" s="149" t="str">
        <f t="shared" si="34"/>
        <v>ข้อมูลไม่ถูกต้อง</v>
      </c>
      <c r="Q303" s="149" t="str">
        <f t="shared" si="35"/>
        <v>ข้อมูลไม่ถูกต้อง</v>
      </c>
      <c r="R303" s="149" t="str">
        <f t="shared" si="36"/>
        <v>ข้อมูลไม่ถูกต้อง</v>
      </c>
      <c r="S303" s="149" t="str">
        <f>IF(ISNUMBER(R303),
IF(H$2=ตัวเลือก!A$30,"ยังไม่บันทึกข้อมูล",R303*0.27),"ข้อมูลไม่ถูกต้อง")</f>
        <v>ข้อมูลไม่ถูกต้อง</v>
      </c>
      <c r="T303" s="149" t="str">
        <f t="shared" si="37"/>
        <v>ข้อมูลไม่ถูกต้อง</v>
      </c>
      <c r="U303" s="149" t="str">
        <f>IF(ISNUMBER(R303),
IF(H$2=ตัวเลือก!A$30,"ยังไม่บันทึกข้อมูล",R303*0.47),"ข้อมูลไม่ถูกต้อง")</f>
        <v>ข้อมูลไม่ถูกต้อง</v>
      </c>
      <c r="V303" s="149" t="str">
        <f>IF(ISNUMBER(S303),
IF(H$2=ตัวเลือก!A$30,"ยังไม่บันทึกข้อมูล",S303*0.47),"ข้อมูลไม่ถูกต้อง")</f>
        <v>ข้อมูลไม่ถูกต้อง</v>
      </c>
      <c r="W303" s="149" t="str">
        <f t="shared" si="38"/>
        <v>ข้อมูลไม่ถูกต้อง</v>
      </c>
      <c r="X303" s="148" t="str">
        <f t="shared" si="39"/>
        <v>ข้อมูลไม่ถูกต้อง</v>
      </c>
      <c r="Y303" s="38"/>
      <c r="Z303" s="38"/>
      <c r="AA303" s="38"/>
    </row>
    <row r="304" spans="1:27" x14ac:dyDescent="0.45">
      <c r="A304" s="38">
        <v>299</v>
      </c>
      <c r="B304" s="38"/>
      <c r="C304" s="38"/>
      <c r="D304" s="38"/>
      <c r="E304" s="38"/>
      <c r="F304" s="35"/>
      <c r="G304" s="35"/>
      <c r="H304" s="150"/>
      <c r="I304" s="38"/>
      <c r="J304" s="273" t="str">
        <f t="shared" si="32"/>
        <v>รอข้อมูลคอลัมน์ H</v>
      </c>
      <c r="K304" s="150"/>
      <c r="L304" s="150"/>
      <c r="M304" s="150"/>
      <c r="N304" s="149" t="str" cm="1">
        <f t="array" ref="N304">IF(AND(K304:M304=""),"ยังไม่บันทึกข้อมูล",
IF(M304&lt;&gt;"",
IF(M304&gt;=1.3,M304,"เป็นไม้พุ่ม"),
IF(K304+L304&gt;=1.3,K304+L304,"เป็นไม้พุ่ม")))</f>
        <v>ยังไม่บันทึกข้อมูล</v>
      </c>
      <c r="O304" s="149" t="str">
        <f t="shared" si="33"/>
        <v>ข้อมูลไม่ถูกต้อง</v>
      </c>
      <c r="P304" s="149" t="str">
        <f t="shared" si="34"/>
        <v>ข้อมูลไม่ถูกต้อง</v>
      </c>
      <c r="Q304" s="149" t="str">
        <f t="shared" si="35"/>
        <v>ข้อมูลไม่ถูกต้อง</v>
      </c>
      <c r="R304" s="149" t="str">
        <f t="shared" si="36"/>
        <v>ข้อมูลไม่ถูกต้อง</v>
      </c>
      <c r="S304" s="149" t="str">
        <f>IF(ISNUMBER(R304),
IF(H$2=ตัวเลือก!A$30,"ยังไม่บันทึกข้อมูล",R304*0.27),"ข้อมูลไม่ถูกต้อง")</f>
        <v>ข้อมูลไม่ถูกต้อง</v>
      </c>
      <c r="T304" s="149" t="str">
        <f t="shared" si="37"/>
        <v>ข้อมูลไม่ถูกต้อง</v>
      </c>
      <c r="U304" s="149" t="str">
        <f>IF(ISNUMBER(R304),
IF(H$2=ตัวเลือก!A$30,"ยังไม่บันทึกข้อมูล",R304*0.47),"ข้อมูลไม่ถูกต้อง")</f>
        <v>ข้อมูลไม่ถูกต้อง</v>
      </c>
      <c r="V304" s="149" t="str">
        <f>IF(ISNUMBER(S304),
IF(H$2=ตัวเลือก!A$30,"ยังไม่บันทึกข้อมูล",S304*0.47),"ข้อมูลไม่ถูกต้อง")</f>
        <v>ข้อมูลไม่ถูกต้อง</v>
      </c>
      <c r="W304" s="149" t="str">
        <f t="shared" si="38"/>
        <v>ข้อมูลไม่ถูกต้อง</v>
      </c>
      <c r="X304" s="148" t="str">
        <f t="shared" si="39"/>
        <v>ข้อมูลไม่ถูกต้อง</v>
      </c>
      <c r="Y304" s="38"/>
      <c r="Z304" s="38"/>
      <c r="AA304" s="38"/>
    </row>
    <row r="305" spans="1:27" x14ac:dyDescent="0.45">
      <c r="A305" s="38">
        <v>300</v>
      </c>
      <c r="B305" s="38"/>
      <c r="C305" s="38"/>
      <c r="D305" s="38"/>
      <c r="E305" s="38"/>
      <c r="F305" s="35"/>
      <c r="G305" s="35"/>
      <c r="H305" s="150"/>
      <c r="I305" s="38"/>
      <c r="J305" s="273" t="str">
        <f t="shared" si="32"/>
        <v>รอข้อมูลคอลัมน์ H</v>
      </c>
      <c r="K305" s="150"/>
      <c r="L305" s="150"/>
      <c r="M305" s="150"/>
      <c r="N305" s="149" t="str" cm="1">
        <f t="array" ref="N305">IF(AND(K305:M305=""),"ยังไม่บันทึกข้อมูล",
IF(M305&lt;&gt;"",
IF(M305&gt;=1.3,M305,"เป็นไม้พุ่ม"),
IF(K305+L305&gt;=1.3,K305+L305,"เป็นไม้พุ่ม")))</f>
        <v>ยังไม่บันทึกข้อมูล</v>
      </c>
      <c r="O305" s="149" t="str">
        <f t="shared" si="33"/>
        <v>ข้อมูลไม่ถูกต้อง</v>
      </c>
      <c r="P305" s="149" t="str">
        <f t="shared" si="34"/>
        <v>ข้อมูลไม่ถูกต้อง</v>
      </c>
      <c r="Q305" s="149" t="str">
        <f t="shared" si="35"/>
        <v>ข้อมูลไม่ถูกต้อง</v>
      </c>
      <c r="R305" s="149" t="str">
        <f t="shared" si="36"/>
        <v>ข้อมูลไม่ถูกต้อง</v>
      </c>
      <c r="S305" s="149" t="str">
        <f>IF(ISNUMBER(R305),
IF(H$2=ตัวเลือก!A$30,"ยังไม่บันทึกข้อมูล",R305*0.27),"ข้อมูลไม่ถูกต้อง")</f>
        <v>ข้อมูลไม่ถูกต้อง</v>
      </c>
      <c r="T305" s="149" t="str">
        <f t="shared" si="37"/>
        <v>ข้อมูลไม่ถูกต้อง</v>
      </c>
      <c r="U305" s="149" t="str">
        <f>IF(ISNUMBER(R305),
IF(H$2=ตัวเลือก!A$30,"ยังไม่บันทึกข้อมูล",R305*0.47),"ข้อมูลไม่ถูกต้อง")</f>
        <v>ข้อมูลไม่ถูกต้อง</v>
      </c>
      <c r="V305" s="149" t="str">
        <f>IF(ISNUMBER(S305),
IF(H$2=ตัวเลือก!A$30,"ยังไม่บันทึกข้อมูล",S305*0.47),"ข้อมูลไม่ถูกต้อง")</f>
        <v>ข้อมูลไม่ถูกต้อง</v>
      </c>
      <c r="W305" s="149" t="str">
        <f t="shared" si="38"/>
        <v>ข้อมูลไม่ถูกต้อง</v>
      </c>
      <c r="X305" s="148" t="str">
        <f t="shared" si="39"/>
        <v>ข้อมูลไม่ถูกต้อง</v>
      </c>
      <c r="Y305" s="38"/>
      <c r="Z305" s="38"/>
      <c r="AA305" s="38"/>
    </row>
    <row r="306" spans="1:27" x14ac:dyDescent="0.45">
      <c r="A306" s="38">
        <v>301</v>
      </c>
      <c r="B306" s="38"/>
      <c r="C306" s="38"/>
      <c r="D306" s="38"/>
      <c r="E306" s="38"/>
      <c r="F306" s="35"/>
      <c r="G306" s="35"/>
      <c r="H306" s="150"/>
      <c r="I306" s="38"/>
      <c r="J306" s="273" t="str">
        <f t="shared" si="32"/>
        <v>รอข้อมูลคอลัมน์ H</v>
      </c>
      <c r="K306" s="150"/>
      <c r="L306" s="150"/>
      <c r="M306" s="150"/>
      <c r="N306" s="149" t="str" cm="1">
        <f t="array" ref="N306">IF(AND(K306:M306=""),"ยังไม่บันทึกข้อมูล",
IF(M306&lt;&gt;"",
IF(M306&gt;=1.3,M306,"เป็นไม้พุ่ม"),
IF(K306+L306&gt;=1.3,K306+L306,"เป็นไม้พุ่ม")))</f>
        <v>ยังไม่บันทึกข้อมูล</v>
      </c>
      <c r="O306" s="149" t="str">
        <f t="shared" si="33"/>
        <v>ข้อมูลไม่ถูกต้อง</v>
      </c>
      <c r="P306" s="149" t="str">
        <f t="shared" si="34"/>
        <v>ข้อมูลไม่ถูกต้อง</v>
      </c>
      <c r="Q306" s="149" t="str">
        <f t="shared" si="35"/>
        <v>ข้อมูลไม่ถูกต้อง</v>
      </c>
      <c r="R306" s="149" t="str">
        <f t="shared" si="36"/>
        <v>ข้อมูลไม่ถูกต้อง</v>
      </c>
      <c r="S306" s="149" t="str">
        <f>IF(ISNUMBER(R306),
IF(H$2=ตัวเลือก!A$30,"ยังไม่บันทึกข้อมูล",R306*0.27),"ข้อมูลไม่ถูกต้อง")</f>
        <v>ข้อมูลไม่ถูกต้อง</v>
      </c>
      <c r="T306" s="149" t="str">
        <f t="shared" si="37"/>
        <v>ข้อมูลไม่ถูกต้อง</v>
      </c>
      <c r="U306" s="149" t="str">
        <f>IF(ISNUMBER(R306),
IF(H$2=ตัวเลือก!A$30,"ยังไม่บันทึกข้อมูล",R306*0.47),"ข้อมูลไม่ถูกต้อง")</f>
        <v>ข้อมูลไม่ถูกต้อง</v>
      </c>
      <c r="V306" s="149" t="str">
        <f>IF(ISNUMBER(S306),
IF(H$2=ตัวเลือก!A$30,"ยังไม่บันทึกข้อมูล",S306*0.47),"ข้อมูลไม่ถูกต้อง")</f>
        <v>ข้อมูลไม่ถูกต้อง</v>
      </c>
      <c r="W306" s="149" t="str">
        <f t="shared" si="38"/>
        <v>ข้อมูลไม่ถูกต้อง</v>
      </c>
      <c r="X306" s="148" t="str">
        <f t="shared" si="39"/>
        <v>ข้อมูลไม่ถูกต้อง</v>
      </c>
      <c r="Y306" s="38"/>
      <c r="Z306" s="38"/>
      <c r="AA306" s="38"/>
    </row>
    <row r="307" spans="1:27" x14ac:dyDescent="0.45">
      <c r="A307" s="38">
        <v>302</v>
      </c>
      <c r="B307" s="38"/>
      <c r="C307" s="38"/>
      <c r="D307" s="38"/>
      <c r="E307" s="38"/>
      <c r="F307" s="35"/>
      <c r="G307" s="35"/>
      <c r="H307" s="150"/>
      <c r="I307" s="38"/>
      <c r="J307" s="273" t="str">
        <f t="shared" si="32"/>
        <v>รอข้อมูลคอลัมน์ H</v>
      </c>
      <c r="K307" s="150"/>
      <c r="L307" s="150"/>
      <c r="M307" s="150"/>
      <c r="N307" s="149" t="str" cm="1">
        <f t="array" ref="N307">IF(AND(K307:M307=""),"ยังไม่บันทึกข้อมูล",
IF(M307&lt;&gt;"",
IF(M307&gt;=1.3,M307,"เป็นไม้พุ่ม"),
IF(K307+L307&gt;=1.3,K307+L307,"เป็นไม้พุ่ม")))</f>
        <v>ยังไม่บันทึกข้อมูล</v>
      </c>
      <c r="O307" s="149" t="str">
        <f t="shared" si="33"/>
        <v>ข้อมูลไม่ถูกต้อง</v>
      </c>
      <c r="P307" s="149" t="str">
        <f t="shared" si="34"/>
        <v>ข้อมูลไม่ถูกต้อง</v>
      </c>
      <c r="Q307" s="149" t="str">
        <f t="shared" si="35"/>
        <v>ข้อมูลไม่ถูกต้อง</v>
      </c>
      <c r="R307" s="149" t="str">
        <f t="shared" si="36"/>
        <v>ข้อมูลไม่ถูกต้อง</v>
      </c>
      <c r="S307" s="149" t="str">
        <f>IF(ISNUMBER(R307),
IF(H$2=ตัวเลือก!A$30,"ยังไม่บันทึกข้อมูล",R307*0.27),"ข้อมูลไม่ถูกต้อง")</f>
        <v>ข้อมูลไม่ถูกต้อง</v>
      </c>
      <c r="T307" s="149" t="str">
        <f t="shared" si="37"/>
        <v>ข้อมูลไม่ถูกต้อง</v>
      </c>
      <c r="U307" s="149" t="str">
        <f>IF(ISNUMBER(R307),
IF(H$2=ตัวเลือก!A$30,"ยังไม่บันทึกข้อมูล",R307*0.47),"ข้อมูลไม่ถูกต้อง")</f>
        <v>ข้อมูลไม่ถูกต้อง</v>
      </c>
      <c r="V307" s="149" t="str">
        <f>IF(ISNUMBER(S307),
IF(H$2=ตัวเลือก!A$30,"ยังไม่บันทึกข้อมูล",S307*0.47),"ข้อมูลไม่ถูกต้อง")</f>
        <v>ข้อมูลไม่ถูกต้อง</v>
      </c>
      <c r="W307" s="149" t="str">
        <f t="shared" si="38"/>
        <v>ข้อมูลไม่ถูกต้อง</v>
      </c>
      <c r="X307" s="148" t="str">
        <f t="shared" si="39"/>
        <v>ข้อมูลไม่ถูกต้อง</v>
      </c>
      <c r="Y307" s="38"/>
      <c r="Z307" s="38"/>
      <c r="AA307" s="38"/>
    </row>
    <row r="308" spans="1:27" x14ac:dyDescent="0.45">
      <c r="A308" s="38">
        <v>303</v>
      </c>
      <c r="B308" s="38"/>
      <c r="C308" s="38"/>
      <c r="D308" s="38"/>
      <c r="E308" s="38"/>
      <c r="F308" s="35"/>
      <c r="G308" s="35"/>
      <c r="H308" s="150"/>
      <c r="I308" s="38"/>
      <c r="J308" s="273" t="str">
        <f t="shared" si="32"/>
        <v>รอข้อมูลคอลัมน์ H</v>
      </c>
      <c r="K308" s="150"/>
      <c r="L308" s="150"/>
      <c r="M308" s="150"/>
      <c r="N308" s="149" t="str" cm="1">
        <f t="array" ref="N308">IF(AND(K308:M308=""),"ยังไม่บันทึกข้อมูล",
IF(M308&lt;&gt;"",
IF(M308&gt;=1.3,M308,"เป็นไม้พุ่ม"),
IF(K308+L308&gt;=1.3,K308+L308,"เป็นไม้พุ่ม")))</f>
        <v>ยังไม่บันทึกข้อมูล</v>
      </c>
      <c r="O308" s="149" t="str">
        <f t="shared" si="33"/>
        <v>ข้อมูลไม่ถูกต้อง</v>
      </c>
      <c r="P308" s="149" t="str">
        <f t="shared" si="34"/>
        <v>ข้อมูลไม่ถูกต้อง</v>
      </c>
      <c r="Q308" s="149" t="str">
        <f t="shared" si="35"/>
        <v>ข้อมูลไม่ถูกต้อง</v>
      </c>
      <c r="R308" s="149" t="str">
        <f t="shared" si="36"/>
        <v>ข้อมูลไม่ถูกต้อง</v>
      </c>
      <c r="S308" s="149" t="str">
        <f>IF(ISNUMBER(R308),
IF(H$2=ตัวเลือก!A$30,"ยังไม่บันทึกข้อมูล",R308*0.27),"ข้อมูลไม่ถูกต้อง")</f>
        <v>ข้อมูลไม่ถูกต้อง</v>
      </c>
      <c r="T308" s="149" t="str">
        <f t="shared" si="37"/>
        <v>ข้อมูลไม่ถูกต้อง</v>
      </c>
      <c r="U308" s="149" t="str">
        <f>IF(ISNUMBER(R308),
IF(H$2=ตัวเลือก!A$30,"ยังไม่บันทึกข้อมูล",R308*0.47),"ข้อมูลไม่ถูกต้อง")</f>
        <v>ข้อมูลไม่ถูกต้อง</v>
      </c>
      <c r="V308" s="149" t="str">
        <f>IF(ISNUMBER(S308),
IF(H$2=ตัวเลือก!A$30,"ยังไม่บันทึกข้อมูล",S308*0.47),"ข้อมูลไม่ถูกต้อง")</f>
        <v>ข้อมูลไม่ถูกต้อง</v>
      </c>
      <c r="W308" s="149" t="str">
        <f t="shared" si="38"/>
        <v>ข้อมูลไม่ถูกต้อง</v>
      </c>
      <c r="X308" s="148" t="str">
        <f t="shared" si="39"/>
        <v>ข้อมูลไม่ถูกต้อง</v>
      </c>
      <c r="Y308" s="38"/>
      <c r="Z308" s="38"/>
      <c r="AA308" s="38"/>
    </row>
    <row r="309" spans="1:27" x14ac:dyDescent="0.45">
      <c r="A309" s="38">
        <v>304</v>
      </c>
      <c r="B309" s="38"/>
      <c r="C309" s="38"/>
      <c r="D309" s="38"/>
      <c r="E309" s="38"/>
      <c r="F309" s="35"/>
      <c r="G309" s="35"/>
      <c r="H309" s="150"/>
      <c r="I309" s="38"/>
      <c r="J309" s="273" t="str">
        <f t="shared" si="32"/>
        <v>รอข้อมูลคอลัมน์ H</v>
      </c>
      <c r="K309" s="150"/>
      <c r="L309" s="150"/>
      <c r="M309" s="150"/>
      <c r="N309" s="149" t="str" cm="1">
        <f t="array" ref="N309">IF(AND(K309:M309=""),"ยังไม่บันทึกข้อมูล",
IF(M309&lt;&gt;"",
IF(M309&gt;=1.3,M309,"เป็นไม้พุ่ม"),
IF(K309+L309&gt;=1.3,K309+L309,"เป็นไม้พุ่ม")))</f>
        <v>ยังไม่บันทึกข้อมูล</v>
      </c>
      <c r="O309" s="149" t="str">
        <f t="shared" si="33"/>
        <v>ข้อมูลไม่ถูกต้อง</v>
      </c>
      <c r="P309" s="149" t="str">
        <f t="shared" si="34"/>
        <v>ข้อมูลไม่ถูกต้อง</v>
      </c>
      <c r="Q309" s="149" t="str">
        <f t="shared" si="35"/>
        <v>ข้อมูลไม่ถูกต้อง</v>
      </c>
      <c r="R309" s="149" t="str">
        <f t="shared" si="36"/>
        <v>ข้อมูลไม่ถูกต้อง</v>
      </c>
      <c r="S309" s="149" t="str">
        <f>IF(ISNUMBER(R309),
IF(H$2=ตัวเลือก!A$30,"ยังไม่บันทึกข้อมูล",R309*0.27),"ข้อมูลไม่ถูกต้อง")</f>
        <v>ข้อมูลไม่ถูกต้อง</v>
      </c>
      <c r="T309" s="149" t="str">
        <f t="shared" si="37"/>
        <v>ข้อมูลไม่ถูกต้อง</v>
      </c>
      <c r="U309" s="149" t="str">
        <f>IF(ISNUMBER(R309),
IF(H$2=ตัวเลือก!A$30,"ยังไม่บันทึกข้อมูล",R309*0.47),"ข้อมูลไม่ถูกต้อง")</f>
        <v>ข้อมูลไม่ถูกต้อง</v>
      </c>
      <c r="V309" s="149" t="str">
        <f>IF(ISNUMBER(S309),
IF(H$2=ตัวเลือก!A$30,"ยังไม่บันทึกข้อมูล",S309*0.47),"ข้อมูลไม่ถูกต้อง")</f>
        <v>ข้อมูลไม่ถูกต้อง</v>
      </c>
      <c r="W309" s="149" t="str">
        <f t="shared" si="38"/>
        <v>ข้อมูลไม่ถูกต้อง</v>
      </c>
      <c r="X309" s="148" t="str">
        <f t="shared" si="39"/>
        <v>ข้อมูลไม่ถูกต้อง</v>
      </c>
      <c r="Y309" s="38"/>
      <c r="Z309" s="38"/>
      <c r="AA309" s="38"/>
    </row>
    <row r="310" spans="1:27" x14ac:dyDescent="0.45">
      <c r="A310" s="38">
        <v>305</v>
      </c>
      <c r="B310" s="38"/>
      <c r="C310" s="38"/>
      <c r="D310" s="38"/>
      <c r="E310" s="38"/>
      <c r="F310" s="35"/>
      <c r="G310" s="35"/>
      <c r="H310" s="150"/>
      <c r="I310" s="38"/>
      <c r="J310" s="273" t="str">
        <f t="shared" si="32"/>
        <v>รอข้อมูลคอลัมน์ H</v>
      </c>
      <c r="K310" s="150"/>
      <c r="L310" s="150"/>
      <c r="M310" s="150"/>
      <c r="N310" s="149" t="str" cm="1">
        <f t="array" ref="N310">IF(AND(K310:M310=""),"ยังไม่บันทึกข้อมูล",
IF(M310&lt;&gt;"",
IF(M310&gt;=1.3,M310,"เป็นไม้พุ่ม"),
IF(K310+L310&gt;=1.3,K310+L310,"เป็นไม้พุ่ม")))</f>
        <v>ยังไม่บันทึกข้อมูล</v>
      </c>
      <c r="O310" s="149" t="str">
        <f t="shared" si="33"/>
        <v>ข้อมูลไม่ถูกต้อง</v>
      </c>
      <c r="P310" s="149" t="str">
        <f t="shared" si="34"/>
        <v>ข้อมูลไม่ถูกต้อง</v>
      </c>
      <c r="Q310" s="149" t="str">
        <f t="shared" si="35"/>
        <v>ข้อมูลไม่ถูกต้อง</v>
      </c>
      <c r="R310" s="149" t="str">
        <f t="shared" si="36"/>
        <v>ข้อมูลไม่ถูกต้อง</v>
      </c>
      <c r="S310" s="149" t="str">
        <f>IF(ISNUMBER(R310),
IF(H$2=ตัวเลือก!A$30,"ยังไม่บันทึกข้อมูล",R310*0.27),"ข้อมูลไม่ถูกต้อง")</f>
        <v>ข้อมูลไม่ถูกต้อง</v>
      </c>
      <c r="T310" s="149" t="str">
        <f t="shared" si="37"/>
        <v>ข้อมูลไม่ถูกต้อง</v>
      </c>
      <c r="U310" s="149" t="str">
        <f>IF(ISNUMBER(R310),
IF(H$2=ตัวเลือก!A$30,"ยังไม่บันทึกข้อมูล",R310*0.47),"ข้อมูลไม่ถูกต้อง")</f>
        <v>ข้อมูลไม่ถูกต้อง</v>
      </c>
      <c r="V310" s="149" t="str">
        <f>IF(ISNUMBER(S310),
IF(H$2=ตัวเลือก!A$30,"ยังไม่บันทึกข้อมูล",S310*0.47),"ข้อมูลไม่ถูกต้อง")</f>
        <v>ข้อมูลไม่ถูกต้อง</v>
      </c>
      <c r="W310" s="149" t="str">
        <f t="shared" si="38"/>
        <v>ข้อมูลไม่ถูกต้อง</v>
      </c>
      <c r="X310" s="148" t="str">
        <f t="shared" si="39"/>
        <v>ข้อมูลไม่ถูกต้อง</v>
      </c>
      <c r="Y310" s="38"/>
      <c r="Z310" s="38"/>
      <c r="AA310" s="38"/>
    </row>
    <row r="311" spans="1:27" x14ac:dyDescent="0.45">
      <c r="A311" s="38">
        <v>306</v>
      </c>
      <c r="B311" s="38"/>
      <c r="C311" s="38"/>
      <c r="D311" s="38"/>
      <c r="E311" s="38"/>
      <c r="F311" s="35"/>
      <c r="G311" s="35"/>
      <c r="H311" s="150"/>
      <c r="I311" s="38"/>
      <c r="J311" s="273" t="str">
        <f t="shared" si="32"/>
        <v>รอข้อมูลคอลัมน์ H</v>
      </c>
      <c r="K311" s="150"/>
      <c r="L311" s="150"/>
      <c r="M311" s="150"/>
      <c r="N311" s="149" t="str" cm="1">
        <f t="array" ref="N311">IF(AND(K311:M311=""),"ยังไม่บันทึกข้อมูล",
IF(M311&lt;&gt;"",
IF(M311&gt;=1.3,M311,"เป็นไม้พุ่ม"),
IF(K311+L311&gt;=1.3,K311+L311,"เป็นไม้พุ่ม")))</f>
        <v>ยังไม่บันทึกข้อมูล</v>
      </c>
      <c r="O311" s="149" t="str">
        <f t="shared" si="33"/>
        <v>ข้อมูลไม่ถูกต้อง</v>
      </c>
      <c r="P311" s="149" t="str">
        <f t="shared" si="34"/>
        <v>ข้อมูลไม่ถูกต้อง</v>
      </c>
      <c r="Q311" s="149" t="str">
        <f t="shared" si="35"/>
        <v>ข้อมูลไม่ถูกต้อง</v>
      </c>
      <c r="R311" s="149" t="str">
        <f t="shared" si="36"/>
        <v>ข้อมูลไม่ถูกต้อง</v>
      </c>
      <c r="S311" s="149" t="str">
        <f>IF(ISNUMBER(R311),
IF(H$2=ตัวเลือก!A$30,"ยังไม่บันทึกข้อมูล",R311*0.27),"ข้อมูลไม่ถูกต้อง")</f>
        <v>ข้อมูลไม่ถูกต้อง</v>
      </c>
      <c r="T311" s="149" t="str">
        <f t="shared" si="37"/>
        <v>ข้อมูลไม่ถูกต้อง</v>
      </c>
      <c r="U311" s="149" t="str">
        <f>IF(ISNUMBER(R311),
IF(H$2=ตัวเลือก!A$30,"ยังไม่บันทึกข้อมูล",R311*0.47),"ข้อมูลไม่ถูกต้อง")</f>
        <v>ข้อมูลไม่ถูกต้อง</v>
      </c>
      <c r="V311" s="149" t="str">
        <f>IF(ISNUMBER(S311),
IF(H$2=ตัวเลือก!A$30,"ยังไม่บันทึกข้อมูล",S311*0.47),"ข้อมูลไม่ถูกต้อง")</f>
        <v>ข้อมูลไม่ถูกต้อง</v>
      </c>
      <c r="W311" s="149" t="str">
        <f t="shared" si="38"/>
        <v>ข้อมูลไม่ถูกต้อง</v>
      </c>
      <c r="X311" s="148" t="str">
        <f t="shared" si="39"/>
        <v>ข้อมูลไม่ถูกต้อง</v>
      </c>
      <c r="Y311" s="38"/>
      <c r="Z311" s="38"/>
      <c r="AA311" s="38"/>
    </row>
    <row r="312" spans="1:27" x14ac:dyDescent="0.45">
      <c r="A312" s="38">
        <v>307</v>
      </c>
      <c r="B312" s="38"/>
      <c r="C312" s="38"/>
      <c r="D312" s="38"/>
      <c r="E312" s="38"/>
      <c r="F312" s="35"/>
      <c r="G312" s="35"/>
      <c r="H312" s="150"/>
      <c r="I312" s="38"/>
      <c r="J312" s="273" t="str">
        <f t="shared" si="32"/>
        <v>รอข้อมูลคอลัมน์ H</v>
      </c>
      <c r="K312" s="150"/>
      <c r="L312" s="150"/>
      <c r="M312" s="150"/>
      <c r="N312" s="149" t="str" cm="1">
        <f t="array" ref="N312">IF(AND(K312:M312=""),"ยังไม่บันทึกข้อมูล",
IF(M312&lt;&gt;"",
IF(M312&gt;=1.3,M312,"เป็นไม้พุ่ม"),
IF(K312+L312&gt;=1.3,K312+L312,"เป็นไม้พุ่ม")))</f>
        <v>ยังไม่บันทึกข้อมูล</v>
      </c>
      <c r="O312" s="149" t="str">
        <f t="shared" si="33"/>
        <v>ข้อมูลไม่ถูกต้อง</v>
      </c>
      <c r="P312" s="149" t="str">
        <f t="shared" si="34"/>
        <v>ข้อมูลไม่ถูกต้อง</v>
      </c>
      <c r="Q312" s="149" t="str">
        <f t="shared" si="35"/>
        <v>ข้อมูลไม่ถูกต้อง</v>
      </c>
      <c r="R312" s="149" t="str">
        <f t="shared" si="36"/>
        <v>ข้อมูลไม่ถูกต้อง</v>
      </c>
      <c r="S312" s="149" t="str">
        <f>IF(ISNUMBER(R312),
IF(H$2=ตัวเลือก!A$30,"ยังไม่บันทึกข้อมูล",R312*0.27),"ข้อมูลไม่ถูกต้อง")</f>
        <v>ข้อมูลไม่ถูกต้อง</v>
      </c>
      <c r="T312" s="149" t="str">
        <f t="shared" si="37"/>
        <v>ข้อมูลไม่ถูกต้อง</v>
      </c>
      <c r="U312" s="149" t="str">
        <f>IF(ISNUMBER(R312),
IF(H$2=ตัวเลือก!A$30,"ยังไม่บันทึกข้อมูล",R312*0.47),"ข้อมูลไม่ถูกต้อง")</f>
        <v>ข้อมูลไม่ถูกต้อง</v>
      </c>
      <c r="V312" s="149" t="str">
        <f>IF(ISNUMBER(S312),
IF(H$2=ตัวเลือก!A$30,"ยังไม่บันทึกข้อมูล",S312*0.47),"ข้อมูลไม่ถูกต้อง")</f>
        <v>ข้อมูลไม่ถูกต้อง</v>
      </c>
      <c r="W312" s="149" t="str">
        <f t="shared" si="38"/>
        <v>ข้อมูลไม่ถูกต้อง</v>
      </c>
      <c r="X312" s="148" t="str">
        <f t="shared" si="39"/>
        <v>ข้อมูลไม่ถูกต้อง</v>
      </c>
      <c r="Y312" s="38"/>
      <c r="Z312" s="38"/>
      <c r="AA312" s="38"/>
    </row>
    <row r="313" spans="1:27" x14ac:dyDescent="0.45">
      <c r="A313" s="38">
        <v>308</v>
      </c>
      <c r="B313" s="38"/>
      <c r="C313" s="38"/>
      <c r="D313" s="38"/>
      <c r="E313" s="38"/>
      <c r="F313" s="35"/>
      <c r="G313" s="35"/>
      <c r="H313" s="150"/>
      <c r="I313" s="38"/>
      <c r="J313" s="273" t="str">
        <f t="shared" si="32"/>
        <v>รอข้อมูลคอลัมน์ H</v>
      </c>
      <c r="K313" s="150"/>
      <c r="L313" s="150"/>
      <c r="M313" s="150"/>
      <c r="N313" s="149" t="str" cm="1">
        <f t="array" ref="N313">IF(AND(K313:M313=""),"ยังไม่บันทึกข้อมูล",
IF(M313&lt;&gt;"",
IF(M313&gt;=1.3,M313,"เป็นไม้พุ่ม"),
IF(K313+L313&gt;=1.3,K313+L313,"เป็นไม้พุ่ม")))</f>
        <v>ยังไม่บันทึกข้อมูล</v>
      </c>
      <c r="O313" s="149" t="str">
        <f t="shared" si="33"/>
        <v>ข้อมูลไม่ถูกต้อง</v>
      </c>
      <c r="P313" s="149" t="str">
        <f t="shared" si="34"/>
        <v>ข้อมูลไม่ถูกต้อง</v>
      </c>
      <c r="Q313" s="149" t="str">
        <f t="shared" si="35"/>
        <v>ข้อมูลไม่ถูกต้อง</v>
      </c>
      <c r="R313" s="149" t="str">
        <f t="shared" si="36"/>
        <v>ข้อมูลไม่ถูกต้อง</v>
      </c>
      <c r="S313" s="149" t="str">
        <f>IF(ISNUMBER(R313),
IF(H$2=ตัวเลือก!A$30,"ยังไม่บันทึกข้อมูล",R313*0.27),"ข้อมูลไม่ถูกต้อง")</f>
        <v>ข้อมูลไม่ถูกต้อง</v>
      </c>
      <c r="T313" s="149" t="str">
        <f t="shared" si="37"/>
        <v>ข้อมูลไม่ถูกต้อง</v>
      </c>
      <c r="U313" s="149" t="str">
        <f>IF(ISNUMBER(R313),
IF(H$2=ตัวเลือก!A$30,"ยังไม่บันทึกข้อมูล",R313*0.47),"ข้อมูลไม่ถูกต้อง")</f>
        <v>ข้อมูลไม่ถูกต้อง</v>
      </c>
      <c r="V313" s="149" t="str">
        <f>IF(ISNUMBER(S313),
IF(H$2=ตัวเลือก!A$30,"ยังไม่บันทึกข้อมูล",S313*0.47),"ข้อมูลไม่ถูกต้อง")</f>
        <v>ข้อมูลไม่ถูกต้อง</v>
      </c>
      <c r="W313" s="149" t="str">
        <f t="shared" si="38"/>
        <v>ข้อมูลไม่ถูกต้อง</v>
      </c>
      <c r="X313" s="148" t="str">
        <f t="shared" si="39"/>
        <v>ข้อมูลไม่ถูกต้อง</v>
      </c>
      <c r="Y313" s="38"/>
      <c r="Z313" s="38"/>
      <c r="AA313" s="38"/>
    </row>
    <row r="314" spans="1:27" x14ac:dyDescent="0.45">
      <c r="A314" s="38">
        <v>309</v>
      </c>
      <c r="B314" s="38"/>
      <c r="C314" s="38"/>
      <c r="D314" s="38"/>
      <c r="E314" s="38"/>
      <c r="F314" s="35"/>
      <c r="G314" s="35"/>
      <c r="H314" s="150"/>
      <c r="I314" s="38"/>
      <c r="J314" s="273" t="str">
        <f t="shared" si="32"/>
        <v>รอข้อมูลคอลัมน์ H</v>
      </c>
      <c r="K314" s="150"/>
      <c r="L314" s="150"/>
      <c r="M314" s="150"/>
      <c r="N314" s="149" t="str" cm="1">
        <f t="array" ref="N314">IF(AND(K314:M314=""),"ยังไม่บันทึกข้อมูล",
IF(M314&lt;&gt;"",
IF(M314&gt;=1.3,M314,"เป็นไม้พุ่ม"),
IF(K314+L314&gt;=1.3,K314+L314,"เป็นไม้พุ่ม")))</f>
        <v>ยังไม่บันทึกข้อมูล</v>
      </c>
      <c r="O314" s="149" t="str">
        <f t="shared" si="33"/>
        <v>ข้อมูลไม่ถูกต้อง</v>
      </c>
      <c r="P314" s="149" t="str">
        <f t="shared" si="34"/>
        <v>ข้อมูลไม่ถูกต้อง</v>
      </c>
      <c r="Q314" s="149" t="str">
        <f t="shared" si="35"/>
        <v>ข้อมูลไม่ถูกต้อง</v>
      </c>
      <c r="R314" s="149" t="str">
        <f t="shared" si="36"/>
        <v>ข้อมูลไม่ถูกต้อง</v>
      </c>
      <c r="S314" s="149" t="str">
        <f>IF(ISNUMBER(R314),
IF(H$2=ตัวเลือก!A$30,"ยังไม่บันทึกข้อมูล",R314*0.27),"ข้อมูลไม่ถูกต้อง")</f>
        <v>ข้อมูลไม่ถูกต้อง</v>
      </c>
      <c r="T314" s="149" t="str">
        <f t="shared" si="37"/>
        <v>ข้อมูลไม่ถูกต้อง</v>
      </c>
      <c r="U314" s="149" t="str">
        <f>IF(ISNUMBER(R314),
IF(H$2=ตัวเลือก!A$30,"ยังไม่บันทึกข้อมูล",R314*0.47),"ข้อมูลไม่ถูกต้อง")</f>
        <v>ข้อมูลไม่ถูกต้อง</v>
      </c>
      <c r="V314" s="149" t="str">
        <f>IF(ISNUMBER(S314),
IF(H$2=ตัวเลือก!A$30,"ยังไม่บันทึกข้อมูล",S314*0.47),"ข้อมูลไม่ถูกต้อง")</f>
        <v>ข้อมูลไม่ถูกต้อง</v>
      </c>
      <c r="W314" s="149" t="str">
        <f t="shared" si="38"/>
        <v>ข้อมูลไม่ถูกต้อง</v>
      </c>
      <c r="X314" s="148" t="str">
        <f t="shared" si="39"/>
        <v>ข้อมูลไม่ถูกต้อง</v>
      </c>
      <c r="Y314" s="38"/>
      <c r="Z314" s="38"/>
      <c r="AA314" s="38"/>
    </row>
    <row r="315" spans="1:27" x14ac:dyDescent="0.45">
      <c r="A315" s="38">
        <v>310</v>
      </c>
      <c r="B315" s="38"/>
      <c r="C315" s="38"/>
      <c r="D315" s="38"/>
      <c r="E315" s="38"/>
      <c r="F315" s="35"/>
      <c r="G315" s="35"/>
      <c r="H315" s="150"/>
      <c r="I315" s="38"/>
      <c r="J315" s="273" t="str">
        <f t="shared" si="32"/>
        <v>รอข้อมูลคอลัมน์ H</v>
      </c>
      <c r="K315" s="150"/>
      <c r="L315" s="150"/>
      <c r="M315" s="150"/>
      <c r="N315" s="149" t="str" cm="1">
        <f t="array" ref="N315">IF(AND(K315:M315=""),"ยังไม่บันทึกข้อมูล",
IF(M315&lt;&gt;"",
IF(M315&gt;=1.3,M315,"เป็นไม้พุ่ม"),
IF(K315+L315&gt;=1.3,K315+L315,"เป็นไม้พุ่ม")))</f>
        <v>ยังไม่บันทึกข้อมูล</v>
      </c>
      <c r="O315" s="149" t="str">
        <f t="shared" si="33"/>
        <v>ข้อมูลไม่ถูกต้อง</v>
      </c>
      <c r="P315" s="149" t="str">
        <f t="shared" si="34"/>
        <v>ข้อมูลไม่ถูกต้อง</v>
      </c>
      <c r="Q315" s="149" t="str">
        <f t="shared" si="35"/>
        <v>ข้อมูลไม่ถูกต้อง</v>
      </c>
      <c r="R315" s="149" t="str">
        <f t="shared" si="36"/>
        <v>ข้อมูลไม่ถูกต้อง</v>
      </c>
      <c r="S315" s="149" t="str">
        <f>IF(ISNUMBER(R315),
IF(H$2=ตัวเลือก!A$30,"ยังไม่บันทึกข้อมูล",R315*0.27),"ข้อมูลไม่ถูกต้อง")</f>
        <v>ข้อมูลไม่ถูกต้อง</v>
      </c>
      <c r="T315" s="149" t="str">
        <f t="shared" si="37"/>
        <v>ข้อมูลไม่ถูกต้อง</v>
      </c>
      <c r="U315" s="149" t="str">
        <f>IF(ISNUMBER(R315),
IF(H$2=ตัวเลือก!A$30,"ยังไม่บันทึกข้อมูล",R315*0.47),"ข้อมูลไม่ถูกต้อง")</f>
        <v>ข้อมูลไม่ถูกต้อง</v>
      </c>
      <c r="V315" s="149" t="str">
        <f>IF(ISNUMBER(S315),
IF(H$2=ตัวเลือก!A$30,"ยังไม่บันทึกข้อมูล",S315*0.47),"ข้อมูลไม่ถูกต้อง")</f>
        <v>ข้อมูลไม่ถูกต้อง</v>
      </c>
      <c r="W315" s="149" t="str">
        <f t="shared" si="38"/>
        <v>ข้อมูลไม่ถูกต้อง</v>
      </c>
      <c r="X315" s="148" t="str">
        <f t="shared" si="39"/>
        <v>ข้อมูลไม่ถูกต้อง</v>
      </c>
      <c r="Y315" s="38"/>
      <c r="Z315" s="38"/>
      <c r="AA315" s="38"/>
    </row>
    <row r="316" spans="1:27" x14ac:dyDescent="0.45">
      <c r="A316" s="38">
        <v>311</v>
      </c>
      <c r="B316" s="38"/>
      <c r="C316" s="38"/>
      <c r="D316" s="38"/>
      <c r="E316" s="38"/>
      <c r="F316" s="35"/>
      <c r="G316" s="35"/>
      <c r="H316" s="150"/>
      <c r="I316" s="38"/>
      <c r="J316" s="273" t="str">
        <f t="shared" si="32"/>
        <v>รอข้อมูลคอลัมน์ H</v>
      </c>
      <c r="K316" s="150"/>
      <c r="L316" s="150"/>
      <c r="M316" s="150"/>
      <c r="N316" s="149" t="str" cm="1">
        <f t="array" ref="N316">IF(AND(K316:M316=""),"ยังไม่บันทึกข้อมูล",
IF(M316&lt;&gt;"",
IF(M316&gt;=1.3,M316,"เป็นไม้พุ่ม"),
IF(K316+L316&gt;=1.3,K316+L316,"เป็นไม้พุ่ม")))</f>
        <v>ยังไม่บันทึกข้อมูล</v>
      </c>
      <c r="O316" s="149" t="str">
        <f t="shared" si="33"/>
        <v>ข้อมูลไม่ถูกต้อง</v>
      </c>
      <c r="P316" s="149" t="str">
        <f t="shared" si="34"/>
        <v>ข้อมูลไม่ถูกต้อง</v>
      </c>
      <c r="Q316" s="149" t="str">
        <f t="shared" si="35"/>
        <v>ข้อมูลไม่ถูกต้อง</v>
      </c>
      <c r="R316" s="149" t="str">
        <f t="shared" si="36"/>
        <v>ข้อมูลไม่ถูกต้อง</v>
      </c>
      <c r="S316" s="149" t="str">
        <f>IF(ISNUMBER(R316),
IF(H$2=ตัวเลือก!A$30,"ยังไม่บันทึกข้อมูล",R316*0.27),"ข้อมูลไม่ถูกต้อง")</f>
        <v>ข้อมูลไม่ถูกต้อง</v>
      </c>
      <c r="T316" s="149" t="str">
        <f t="shared" si="37"/>
        <v>ข้อมูลไม่ถูกต้อง</v>
      </c>
      <c r="U316" s="149" t="str">
        <f>IF(ISNUMBER(R316),
IF(H$2=ตัวเลือก!A$30,"ยังไม่บันทึกข้อมูล",R316*0.47),"ข้อมูลไม่ถูกต้อง")</f>
        <v>ข้อมูลไม่ถูกต้อง</v>
      </c>
      <c r="V316" s="149" t="str">
        <f>IF(ISNUMBER(S316),
IF(H$2=ตัวเลือก!A$30,"ยังไม่บันทึกข้อมูล",S316*0.47),"ข้อมูลไม่ถูกต้อง")</f>
        <v>ข้อมูลไม่ถูกต้อง</v>
      </c>
      <c r="W316" s="149" t="str">
        <f t="shared" si="38"/>
        <v>ข้อมูลไม่ถูกต้อง</v>
      </c>
      <c r="X316" s="148" t="str">
        <f t="shared" si="39"/>
        <v>ข้อมูลไม่ถูกต้อง</v>
      </c>
      <c r="Y316" s="38"/>
      <c r="Z316" s="38"/>
      <c r="AA316" s="38"/>
    </row>
    <row r="317" spans="1:27" x14ac:dyDescent="0.45">
      <c r="A317" s="38">
        <v>312</v>
      </c>
      <c r="B317" s="38"/>
      <c r="C317" s="38"/>
      <c r="D317" s="38"/>
      <c r="E317" s="38"/>
      <c r="F317" s="35"/>
      <c r="G317" s="35"/>
      <c r="H317" s="150"/>
      <c r="I317" s="38"/>
      <c r="J317" s="273" t="str">
        <f t="shared" si="32"/>
        <v>รอข้อมูลคอลัมน์ H</v>
      </c>
      <c r="K317" s="150"/>
      <c r="L317" s="150"/>
      <c r="M317" s="150"/>
      <c r="N317" s="149" t="str" cm="1">
        <f t="array" ref="N317">IF(AND(K317:M317=""),"ยังไม่บันทึกข้อมูล",
IF(M317&lt;&gt;"",
IF(M317&gt;=1.3,M317,"เป็นไม้พุ่ม"),
IF(K317+L317&gt;=1.3,K317+L317,"เป็นไม้พุ่ม")))</f>
        <v>ยังไม่บันทึกข้อมูล</v>
      </c>
      <c r="O317" s="149" t="str">
        <f t="shared" si="33"/>
        <v>ข้อมูลไม่ถูกต้อง</v>
      </c>
      <c r="P317" s="149" t="str">
        <f t="shared" si="34"/>
        <v>ข้อมูลไม่ถูกต้อง</v>
      </c>
      <c r="Q317" s="149" t="str">
        <f t="shared" si="35"/>
        <v>ข้อมูลไม่ถูกต้อง</v>
      </c>
      <c r="R317" s="149" t="str">
        <f t="shared" si="36"/>
        <v>ข้อมูลไม่ถูกต้อง</v>
      </c>
      <c r="S317" s="149" t="str">
        <f>IF(ISNUMBER(R317),
IF(H$2=ตัวเลือก!A$30,"ยังไม่บันทึกข้อมูล",R317*0.27),"ข้อมูลไม่ถูกต้อง")</f>
        <v>ข้อมูลไม่ถูกต้อง</v>
      </c>
      <c r="T317" s="149" t="str">
        <f t="shared" si="37"/>
        <v>ข้อมูลไม่ถูกต้อง</v>
      </c>
      <c r="U317" s="149" t="str">
        <f>IF(ISNUMBER(R317),
IF(H$2=ตัวเลือก!A$30,"ยังไม่บันทึกข้อมูล",R317*0.47),"ข้อมูลไม่ถูกต้อง")</f>
        <v>ข้อมูลไม่ถูกต้อง</v>
      </c>
      <c r="V317" s="149" t="str">
        <f>IF(ISNUMBER(S317),
IF(H$2=ตัวเลือก!A$30,"ยังไม่บันทึกข้อมูล",S317*0.47),"ข้อมูลไม่ถูกต้อง")</f>
        <v>ข้อมูลไม่ถูกต้อง</v>
      </c>
      <c r="W317" s="149" t="str">
        <f t="shared" si="38"/>
        <v>ข้อมูลไม่ถูกต้อง</v>
      </c>
      <c r="X317" s="148" t="str">
        <f t="shared" si="39"/>
        <v>ข้อมูลไม่ถูกต้อง</v>
      </c>
      <c r="Y317" s="38"/>
      <c r="Z317" s="38"/>
      <c r="AA317" s="38"/>
    </row>
    <row r="318" spans="1:27" x14ac:dyDescent="0.45">
      <c r="A318" s="38">
        <v>313</v>
      </c>
      <c r="B318" s="38"/>
      <c r="C318" s="38"/>
      <c r="D318" s="38"/>
      <c r="E318" s="38"/>
      <c r="F318" s="35"/>
      <c r="G318" s="35"/>
      <c r="H318" s="150"/>
      <c r="I318" s="38"/>
      <c r="J318" s="273" t="str">
        <f t="shared" si="32"/>
        <v>รอข้อมูลคอลัมน์ H</v>
      </c>
      <c r="K318" s="150"/>
      <c r="L318" s="150"/>
      <c r="M318" s="150"/>
      <c r="N318" s="149" t="str" cm="1">
        <f t="array" ref="N318">IF(AND(K318:M318=""),"ยังไม่บันทึกข้อมูล",
IF(M318&lt;&gt;"",
IF(M318&gt;=1.3,M318,"เป็นไม้พุ่ม"),
IF(K318+L318&gt;=1.3,K318+L318,"เป็นไม้พุ่ม")))</f>
        <v>ยังไม่บันทึกข้อมูล</v>
      </c>
      <c r="O318" s="149" t="str">
        <f t="shared" si="33"/>
        <v>ข้อมูลไม่ถูกต้อง</v>
      </c>
      <c r="P318" s="149" t="str">
        <f t="shared" si="34"/>
        <v>ข้อมูลไม่ถูกต้อง</v>
      </c>
      <c r="Q318" s="149" t="str">
        <f t="shared" si="35"/>
        <v>ข้อมูลไม่ถูกต้อง</v>
      </c>
      <c r="R318" s="149" t="str">
        <f t="shared" si="36"/>
        <v>ข้อมูลไม่ถูกต้อง</v>
      </c>
      <c r="S318" s="149" t="str">
        <f>IF(ISNUMBER(R318),
IF(H$2=ตัวเลือก!A$30,"ยังไม่บันทึกข้อมูล",R318*0.27),"ข้อมูลไม่ถูกต้อง")</f>
        <v>ข้อมูลไม่ถูกต้อง</v>
      </c>
      <c r="T318" s="149" t="str">
        <f t="shared" si="37"/>
        <v>ข้อมูลไม่ถูกต้อง</v>
      </c>
      <c r="U318" s="149" t="str">
        <f>IF(ISNUMBER(R318),
IF(H$2=ตัวเลือก!A$30,"ยังไม่บันทึกข้อมูล",R318*0.47),"ข้อมูลไม่ถูกต้อง")</f>
        <v>ข้อมูลไม่ถูกต้อง</v>
      </c>
      <c r="V318" s="149" t="str">
        <f>IF(ISNUMBER(S318),
IF(H$2=ตัวเลือก!A$30,"ยังไม่บันทึกข้อมูล",S318*0.47),"ข้อมูลไม่ถูกต้อง")</f>
        <v>ข้อมูลไม่ถูกต้อง</v>
      </c>
      <c r="W318" s="149" t="str">
        <f t="shared" si="38"/>
        <v>ข้อมูลไม่ถูกต้อง</v>
      </c>
      <c r="X318" s="148" t="str">
        <f t="shared" si="39"/>
        <v>ข้อมูลไม่ถูกต้อง</v>
      </c>
      <c r="Y318" s="38"/>
      <c r="Z318" s="38"/>
      <c r="AA318" s="38"/>
    </row>
    <row r="319" spans="1:27" x14ac:dyDescent="0.45">
      <c r="A319" s="38">
        <v>314</v>
      </c>
      <c r="B319" s="38"/>
      <c r="C319" s="38"/>
      <c r="D319" s="38"/>
      <c r="E319" s="38"/>
      <c r="F319" s="35"/>
      <c r="G319" s="35"/>
      <c r="H319" s="150"/>
      <c r="I319" s="38"/>
      <c r="J319" s="273" t="str">
        <f t="shared" si="32"/>
        <v>รอข้อมูลคอลัมน์ H</v>
      </c>
      <c r="K319" s="150"/>
      <c r="L319" s="150"/>
      <c r="M319" s="150"/>
      <c r="N319" s="149" t="str" cm="1">
        <f t="array" ref="N319">IF(AND(K319:M319=""),"ยังไม่บันทึกข้อมูล",
IF(M319&lt;&gt;"",
IF(M319&gt;=1.3,M319,"เป็นไม้พุ่ม"),
IF(K319+L319&gt;=1.3,K319+L319,"เป็นไม้พุ่ม")))</f>
        <v>ยังไม่บันทึกข้อมูล</v>
      </c>
      <c r="O319" s="149" t="str">
        <f t="shared" si="33"/>
        <v>ข้อมูลไม่ถูกต้อง</v>
      </c>
      <c r="P319" s="149" t="str">
        <f t="shared" si="34"/>
        <v>ข้อมูลไม่ถูกต้อง</v>
      </c>
      <c r="Q319" s="149" t="str">
        <f t="shared" si="35"/>
        <v>ข้อมูลไม่ถูกต้อง</v>
      </c>
      <c r="R319" s="149" t="str">
        <f t="shared" si="36"/>
        <v>ข้อมูลไม่ถูกต้อง</v>
      </c>
      <c r="S319" s="149" t="str">
        <f>IF(ISNUMBER(R319),
IF(H$2=ตัวเลือก!A$30,"ยังไม่บันทึกข้อมูล",R319*0.27),"ข้อมูลไม่ถูกต้อง")</f>
        <v>ข้อมูลไม่ถูกต้อง</v>
      </c>
      <c r="T319" s="149" t="str">
        <f t="shared" si="37"/>
        <v>ข้อมูลไม่ถูกต้อง</v>
      </c>
      <c r="U319" s="149" t="str">
        <f>IF(ISNUMBER(R319),
IF(H$2=ตัวเลือก!A$30,"ยังไม่บันทึกข้อมูล",R319*0.47),"ข้อมูลไม่ถูกต้อง")</f>
        <v>ข้อมูลไม่ถูกต้อง</v>
      </c>
      <c r="V319" s="149" t="str">
        <f>IF(ISNUMBER(S319),
IF(H$2=ตัวเลือก!A$30,"ยังไม่บันทึกข้อมูล",S319*0.47),"ข้อมูลไม่ถูกต้อง")</f>
        <v>ข้อมูลไม่ถูกต้อง</v>
      </c>
      <c r="W319" s="149" t="str">
        <f t="shared" si="38"/>
        <v>ข้อมูลไม่ถูกต้อง</v>
      </c>
      <c r="X319" s="148" t="str">
        <f t="shared" si="39"/>
        <v>ข้อมูลไม่ถูกต้อง</v>
      </c>
      <c r="Y319" s="38"/>
      <c r="Z319" s="38"/>
      <c r="AA319" s="38"/>
    </row>
    <row r="320" spans="1:27" x14ac:dyDescent="0.45">
      <c r="A320" s="38">
        <v>315</v>
      </c>
      <c r="B320" s="38"/>
      <c r="C320" s="38"/>
      <c r="D320" s="38"/>
      <c r="E320" s="38"/>
      <c r="F320" s="35"/>
      <c r="G320" s="35"/>
      <c r="H320" s="150"/>
      <c r="I320" s="38"/>
      <c r="J320" s="273" t="str">
        <f t="shared" si="32"/>
        <v>รอข้อมูลคอลัมน์ H</v>
      </c>
      <c r="K320" s="150"/>
      <c r="L320" s="150"/>
      <c r="M320" s="150"/>
      <c r="N320" s="149" t="str" cm="1">
        <f t="array" ref="N320">IF(AND(K320:M320=""),"ยังไม่บันทึกข้อมูล",
IF(M320&lt;&gt;"",
IF(M320&gt;=1.3,M320,"เป็นไม้พุ่ม"),
IF(K320+L320&gt;=1.3,K320+L320,"เป็นไม้พุ่ม")))</f>
        <v>ยังไม่บันทึกข้อมูล</v>
      </c>
      <c r="O320" s="149" t="str">
        <f t="shared" si="33"/>
        <v>ข้อมูลไม่ถูกต้อง</v>
      </c>
      <c r="P320" s="149" t="str">
        <f t="shared" si="34"/>
        <v>ข้อมูลไม่ถูกต้อง</v>
      </c>
      <c r="Q320" s="149" t="str">
        <f t="shared" si="35"/>
        <v>ข้อมูลไม่ถูกต้อง</v>
      </c>
      <c r="R320" s="149" t="str">
        <f t="shared" si="36"/>
        <v>ข้อมูลไม่ถูกต้อง</v>
      </c>
      <c r="S320" s="149" t="str">
        <f>IF(ISNUMBER(R320),
IF(H$2=ตัวเลือก!A$30,"ยังไม่บันทึกข้อมูล",R320*0.27),"ข้อมูลไม่ถูกต้อง")</f>
        <v>ข้อมูลไม่ถูกต้อง</v>
      </c>
      <c r="T320" s="149" t="str">
        <f t="shared" si="37"/>
        <v>ข้อมูลไม่ถูกต้อง</v>
      </c>
      <c r="U320" s="149" t="str">
        <f>IF(ISNUMBER(R320),
IF(H$2=ตัวเลือก!A$30,"ยังไม่บันทึกข้อมูล",R320*0.47),"ข้อมูลไม่ถูกต้อง")</f>
        <v>ข้อมูลไม่ถูกต้อง</v>
      </c>
      <c r="V320" s="149" t="str">
        <f>IF(ISNUMBER(S320),
IF(H$2=ตัวเลือก!A$30,"ยังไม่บันทึกข้อมูล",S320*0.47),"ข้อมูลไม่ถูกต้อง")</f>
        <v>ข้อมูลไม่ถูกต้อง</v>
      </c>
      <c r="W320" s="149" t="str">
        <f t="shared" si="38"/>
        <v>ข้อมูลไม่ถูกต้อง</v>
      </c>
      <c r="X320" s="148" t="str">
        <f t="shared" si="39"/>
        <v>ข้อมูลไม่ถูกต้อง</v>
      </c>
      <c r="Y320" s="38"/>
      <c r="Z320" s="38"/>
      <c r="AA320" s="38"/>
    </row>
    <row r="321" spans="1:27" x14ac:dyDescent="0.45">
      <c r="A321" s="38">
        <v>316</v>
      </c>
      <c r="B321" s="38"/>
      <c r="C321" s="38"/>
      <c r="D321" s="38"/>
      <c r="E321" s="38"/>
      <c r="F321" s="35"/>
      <c r="G321" s="35"/>
      <c r="H321" s="150"/>
      <c r="I321" s="38"/>
      <c r="J321" s="273" t="str">
        <f t="shared" si="32"/>
        <v>รอข้อมูลคอลัมน์ H</v>
      </c>
      <c r="K321" s="150"/>
      <c r="L321" s="150"/>
      <c r="M321" s="150"/>
      <c r="N321" s="149" t="str" cm="1">
        <f t="array" ref="N321">IF(AND(K321:M321=""),"ยังไม่บันทึกข้อมูล",
IF(M321&lt;&gt;"",
IF(M321&gt;=1.3,M321,"เป็นไม้พุ่ม"),
IF(K321+L321&gt;=1.3,K321+L321,"เป็นไม้พุ่ม")))</f>
        <v>ยังไม่บันทึกข้อมูล</v>
      </c>
      <c r="O321" s="149" t="str">
        <f t="shared" si="33"/>
        <v>ข้อมูลไม่ถูกต้อง</v>
      </c>
      <c r="P321" s="149" t="str">
        <f t="shared" si="34"/>
        <v>ข้อมูลไม่ถูกต้อง</v>
      </c>
      <c r="Q321" s="149" t="str">
        <f t="shared" si="35"/>
        <v>ข้อมูลไม่ถูกต้อง</v>
      </c>
      <c r="R321" s="149" t="str">
        <f t="shared" si="36"/>
        <v>ข้อมูลไม่ถูกต้อง</v>
      </c>
      <c r="S321" s="149" t="str">
        <f>IF(ISNUMBER(R321),
IF(H$2=ตัวเลือก!A$30,"ยังไม่บันทึกข้อมูล",R321*0.27),"ข้อมูลไม่ถูกต้อง")</f>
        <v>ข้อมูลไม่ถูกต้อง</v>
      </c>
      <c r="T321" s="149" t="str">
        <f t="shared" si="37"/>
        <v>ข้อมูลไม่ถูกต้อง</v>
      </c>
      <c r="U321" s="149" t="str">
        <f>IF(ISNUMBER(R321),
IF(H$2=ตัวเลือก!A$30,"ยังไม่บันทึกข้อมูล",R321*0.47),"ข้อมูลไม่ถูกต้อง")</f>
        <v>ข้อมูลไม่ถูกต้อง</v>
      </c>
      <c r="V321" s="149" t="str">
        <f>IF(ISNUMBER(S321),
IF(H$2=ตัวเลือก!A$30,"ยังไม่บันทึกข้อมูล",S321*0.47),"ข้อมูลไม่ถูกต้อง")</f>
        <v>ข้อมูลไม่ถูกต้อง</v>
      </c>
      <c r="W321" s="149" t="str">
        <f t="shared" si="38"/>
        <v>ข้อมูลไม่ถูกต้อง</v>
      </c>
      <c r="X321" s="148" t="str">
        <f t="shared" si="39"/>
        <v>ข้อมูลไม่ถูกต้อง</v>
      </c>
      <c r="Y321" s="38"/>
      <c r="Z321" s="38"/>
      <c r="AA321" s="38"/>
    </row>
    <row r="322" spans="1:27" x14ac:dyDescent="0.45">
      <c r="A322" s="38">
        <v>317</v>
      </c>
      <c r="B322" s="38"/>
      <c r="C322" s="38"/>
      <c r="D322" s="38"/>
      <c r="E322" s="38"/>
      <c r="F322" s="35"/>
      <c r="G322" s="35"/>
      <c r="H322" s="150"/>
      <c r="I322" s="38"/>
      <c r="J322" s="273" t="str">
        <f t="shared" si="32"/>
        <v>รอข้อมูลคอลัมน์ H</v>
      </c>
      <c r="K322" s="150"/>
      <c r="L322" s="150"/>
      <c r="M322" s="150"/>
      <c r="N322" s="149" t="str" cm="1">
        <f t="array" ref="N322">IF(AND(K322:M322=""),"ยังไม่บันทึกข้อมูล",
IF(M322&lt;&gt;"",
IF(M322&gt;=1.3,M322,"เป็นไม้พุ่ม"),
IF(K322+L322&gt;=1.3,K322+L322,"เป็นไม้พุ่ม")))</f>
        <v>ยังไม่บันทึกข้อมูล</v>
      </c>
      <c r="O322" s="149" t="str">
        <f t="shared" si="33"/>
        <v>ข้อมูลไม่ถูกต้อง</v>
      </c>
      <c r="P322" s="149" t="str">
        <f t="shared" si="34"/>
        <v>ข้อมูลไม่ถูกต้อง</v>
      </c>
      <c r="Q322" s="149" t="str">
        <f t="shared" si="35"/>
        <v>ข้อมูลไม่ถูกต้อง</v>
      </c>
      <c r="R322" s="149" t="str">
        <f t="shared" si="36"/>
        <v>ข้อมูลไม่ถูกต้อง</v>
      </c>
      <c r="S322" s="149" t="str">
        <f>IF(ISNUMBER(R322),
IF(H$2=ตัวเลือก!A$30,"ยังไม่บันทึกข้อมูล",R322*0.27),"ข้อมูลไม่ถูกต้อง")</f>
        <v>ข้อมูลไม่ถูกต้อง</v>
      </c>
      <c r="T322" s="149" t="str">
        <f t="shared" si="37"/>
        <v>ข้อมูลไม่ถูกต้อง</v>
      </c>
      <c r="U322" s="149" t="str">
        <f>IF(ISNUMBER(R322),
IF(H$2=ตัวเลือก!A$30,"ยังไม่บันทึกข้อมูล",R322*0.47),"ข้อมูลไม่ถูกต้อง")</f>
        <v>ข้อมูลไม่ถูกต้อง</v>
      </c>
      <c r="V322" s="149" t="str">
        <f>IF(ISNUMBER(S322),
IF(H$2=ตัวเลือก!A$30,"ยังไม่บันทึกข้อมูล",S322*0.47),"ข้อมูลไม่ถูกต้อง")</f>
        <v>ข้อมูลไม่ถูกต้อง</v>
      </c>
      <c r="W322" s="149" t="str">
        <f t="shared" si="38"/>
        <v>ข้อมูลไม่ถูกต้อง</v>
      </c>
      <c r="X322" s="148" t="str">
        <f t="shared" si="39"/>
        <v>ข้อมูลไม่ถูกต้อง</v>
      </c>
      <c r="Y322" s="38"/>
      <c r="Z322" s="38"/>
      <c r="AA322" s="38"/>
    </row>
    <row r="323" spans="1:27" x14ac:dyDescent="0.45">
      <c r="A323" s="38">
        <v>318</v>
      </c>
      <c r="B323" s="38"/>
      <c r="C323" s="38"/>
      <c r="D323" s="38"/>
      <c r="E323" s="38"/>
      <c r="F323" s="35"/>
      <c r="G323" s="35"/>
      <c r="H323" s="150"/>
      <c r="I323" s="38"/>
      <c r="J323" s="273" t="str">
        <f t="shared" si="32"/>
        <v>รอข้อมูลคอลัมน์ H</v>
      </c>
      <c r="K323" s="150"/>
      <c r="L323" s="150"/>
      <c r="M323" s="150"/>
      <c r="N323" s="149" t="str" cm="1">
        <f t="array" ref="N323">IF(AND(K323:M323=""),"ยังไม่บันทึกข้อมูล",
IF(M323&lt;&gt;"",
IF(M323&gt;=1.3,M323,"เป็นไม้พุ่ม"),
IF(K323+L323&gt;=1.3,K323+L323,"เป็นไม้พุ่ม")))</f>
        <v>ยังไม่บันทึกข้อมูล</v>
      </c>
      <c r="O323" s="149" t="str">
        <f t="shared" si="33"/>
        <v>ข้อมูลไม่ถูกต้อง</v>
      </c>
      <c r="P323" s="149" t="str">
        <f t="shared" si="34"/>
        <v>ข้อมูลไม่ถูกต้อง</v>
      </c>
      <c r="Q323" s="149" t="str">
        <f t="shared" si="35"/>
        <v>ข้อมูลไม่ถูกต้อง</v>
      </c>
      <c r="R323" s="149" t="str">
        <f t="shared" si="36"/>
        <v>ข้อมูลไม่ถูกต้อง</v>
      </c>
      <c r="S323" s="149" t="str">
        <f>IF(ISNUMBER(R323),
IF(H$2=ตัวเลือก!A$30,"ยังไม่บันทึกข้อมูล",R323*0.27),"ข้อมูลไม่ถูกต้อง")</f>
        <v>ข้อมูลไม่ถูกต้อง</v>
      </c>
      <c r="T323" s="149" t="str">
        <f t="shared" si="37"/>
        <v>ข้อมูลไม่ถูกต้อง</v>
      </c>
      <c r="U323" s="149" t="str">
        <f>IF(ISNUMBER(R323),
IF(H$2=ตัวเลือก!A$30,"ยังไม่บันทึกข้อมูล",R323*0.47),"ข้อมูลไม่ถูกต้อง")</f>
        <v>ข้อมูลไม่ถูกต้อง</v>
      </c>
      <c r="V323" s="149" t="str">
        <f>IF(ISNUMBER(S323),
IF(H$2=ตัวเลือก!A$30,"ยังไม่บันทึกข้อมูล",S323*0.47),"ข้อมูลไม่ถูกต้อง")</f>
        <v>ข้อมูลไม่ถูกต้อง</v>
      </c>
      <c r="W323" s="149" t="str">
        <f t="shared" si="38"/>
        <v>ข้อมูลไม่ถูกต้อง</v>
      </c>
      <c r="X323" s="148" t="str">
        <f t="shared" si="39"/>
        <v>ข้อมูลไม่ถูกต้อง</v>
      </c>
      <c r="Y323" s="38"/>
      <c r="Z323" s="38"/>
      <c r="AA323" s="38"/>
    </row>
    <row r="324" spans="1:27" x14ac:dyDescent="0.45">
      <c r="A324" s="38">
        <v>319</v>
      </c>
      <c r="B324" s="38"/>
      <c r="C324" s="38"/>
      <c r="D324" s="38"/>
      <c r="E324" s="38"/>
      <c r="F324" s="35"/>
      <c r="G324" s="35"/>
      <c r="H324" s="150"/>
      <c r="I324" s="38"/>
      <c r="J324" s="273" t="str">
        <f t="shared" si="32"/>
        <v>รอข้อมูลคอลัมน์ H</v>
      </c>
      <c r="K324" s="150"/>
      <c r="L324" s="150"/>
      <c r="M324" s="150"/>
      <c r="N324" s="149" t="str" cm="1">
        <f t="array" ref="N324">IF(AND(K324:M324=""),"ยังไม่บันทึกข้อมูล",
IF(M324&lt;&gt;"",
IF(M324&gt;=1.3,M324,"เป็นไม้พุ่ม"),
IF(K324+L324&gt;=1.3,K324+L324,"เป็นไม้พุ่ม")))</f>
        <v>ยังไม่บันทึกข้อมูล</v>
      </c>
      <c r="O324" s="149" t="str">
        <f t="shared" si="33"/>
        <v>ข้อมูลไม่ถูกต้อง</v>
      </c>
      <c r="P324" s="149" t="str">
        <f t="shared" si="34"/>
        <v>ข้อมูลไม่ถูกต้อง</v>
      </c>
      <c r="Q324" s="149" t="str">
        <f t="shared" si="35"/>
        <v>ข้อมูลไม่ถูกต้อง</v>
      </c>
      <c r="R324" s="149" t="str">
        <f t="shared" si="36"/>
        <v>ข้อมูลไม่ถูกต้อง</v>
      </c>
      <c r="S324" s="149" t="str">
        <f>IF(ISNUMBER(R324),
IF(H$2=ตัวเลือก!A$30,"ยังไม่บันทึกข้อมูล",R324*0.27),"ข้อมูลไม่ถูกต้อง")</f>
        <v>ข้อมูลไม่ถูกต้อง</v>
      </c>
      <c r="T324" s="149" t="str">
        <f t="shared" si="37"/>
        <v>ข้อมูลไม่ถูกต้อง</v>
      </c>
      <c r="U324" s="149" t="str">
        <f>IF(ISNUMBER(R324),
IF(H$2=ตัวเลือก!A$30,"ยังไม่บันทึกข้อมูล",R324*0.47),"ข้อมูลไม่ถูกต้อง")</f>
        <v>ข้อมูลไม่ถูกต้อง</v>
      </c>
      <c r="V324" s="149" t="str">
        <f>IF(ISNUMBER(S324),
IF(H$2=ตัวเลือก!A$30,"ยังไม่บันทึกข้อมูล",S324*0.47),"ข้อมูลไม่ถูกต้อง")</f>
        <v>ข้อมูลไม่ถูกต้อง</v>
      </c>
      <c r="W324" s="149" t="str">
        <f t="shared" si="38"/>
        <v>ข้อมูลไม่ถูกต้อง</v>
      </c>
      <c r="X324" s="148" t="str">
        <f t="shared" si="39"/>
        <v>ข้อมูลไม่ถูกต้อง</v>
      </c>
      <c r="Y324" s="38"/>
      <c r="Z324" s="38"/>
      <c r="AA324" s="38"/>
    </row>
    <row r="325" spans="1:27" x14ac:dyDescent="0.45">
      <c r="A325" s="38">
        <v>320</v>
      </c>
      <c r="B325" s="38"/>
      <c r="C325" s="38"/>
      <c r="D325" s="38"/>
      <c r="E325" s="38"/>
      <c r="F325" s="35"/>
      <c r="G325" s="35"/>
      <c r="H325" s="150"/>
      <c r="I325" s="38"/>
      <c r="J325" s="273" t="str">
        <f t="shared" si="32"/>
        <v>รอข้อมูลคอลัมน์ H</v>
      </c>
      <c r="K325" s="150"/>
      <c r="L325" s="150"/>
      <c r="M325" s="150"/>
      <c r="N325" s="149" t="str" cm="1">
        <f t="array" ref="N325">IF(AND(K325:M325=""),"ยังไม่บันทึกข้อมูล",
IF(M325&lt;&gt;"",
IF(M325&gt;=1.3,M325,"เป็นไม้พุ่ม"),
IF(K325+L325&gt;=1.3,K325+L325,"เป็นไม้พุ่ม")))</f>
        <v>ยังไม่บันทึกข้อมูล</v>
      </c>
      <c r="O325" s="149" t="str">
        <f t="shared" si="33"/>
        <v>ข้อมูลไม่ถูกต้อง</v>
      </c>
      <c r="P325" s="149" t="str">
        <f t="shared" si="34"/>
        <v>ข้อมูลไม่ถูกต้อง</v>
      </c>
      <c r="Q325" s="149" t="str">
        <f t="shared" si="35"/>
        <v>ข้อมูลไม่ถูกต้อง</v>
      </c>
      <c r="R325" s="149" t="str">
        <f t="shared" si="36"/>
        <v>ข้อมูลไม่ถูกต้อง</v>
      </c>
      <c r="S325" s="149" t="str">
        <f>IF(ISNUMBER(R325),
IF(H$2=ตัวเลือก!A$30,"ยังไม่บันทึกข้อมูล",R325*0.27),"ข้อมูลไม่ถูกต้อง")</f>
        <v>ข้อมูลไม่ถูกต้อง</v>
      </c>
      <c r="T325" s="149" t="str">
        <f t="shared" si="37"/>
        <v>ข้อมูลไม่ถูกต้อง</v>
      </c>
      <c r="U325" s="149" t="str">
        <f>IF(ISNUMBER(R325),
IF(H$2=ตัวเลือก!A$30,"ยังไม่บันทึกข้อมูล",R325*0.47),"ข้อมูลไม่ถูกต้อง")</f>
        <v>ข้อมูลไม่ถูกต้อง</v>
      </c>
      <c r="V325" s="149" t="str">
        <f>IF(ISNUMBER(S325),
IF(H$2=ตัวเลือก!A$30,"ยังไม่บันทึกข้อมูล",S325*0.47),"ข้อมูลไม่ถูกต้อง")</f>
        <v>ข้อมูลไม่ถูกต้อง</v>
      </c>
      <c r="W325" s="149" t="str">
        <f t="shared" si="38"/>
        <v>ข้อมูลไม่ถูกต้อง</v>
      </c>
      <c r="X325" s="148" t="str">
        <f t="shared" si="39"/>
        <v>ข้อมูลไม่ถูกต้อง</v>
      </c>
      <c r="Y325" s="38"/>
      <c r="Z325" s="38"/>
      <c r="AA325" s="38"/>
    </row>
    <row r="326" spans="1:27" x14ac:dyDescent="0.45">
      <c r="A326" s="38">
        <v>321</v>
      </c>
      <c r="B326" s="38"/>
      <c r="C326" s="38"/>
      <c r="D326" s="38"/>
      <c r="E326" s="38"/>
      <c r="F326" s="35"/>
      <c r="G326" s="35"/>
      <c r="H326" s="150"/>
      <c r="I326" s="38"/>
      <c r="J326" s="273" t="str">
        <f t="shared" si="32"/>
        <v>รอข้อมูลคอลัมน์ H</v>
      </c>
      <c r="K326" s="150"/>
      <c r="L326" s="150"/>
      <c r="M326" s="150"/>
      <c r="N326" s="149" t="str" cm="1">
        <f t="array" ref="N326">IF(AND(K326:M326=""),"ยังไม่บันทึกข้อมูล",
IF(M326&lt;&gt;"",
IF(M326&gt;=1.3,M326,"เป็นไม้พุ่ม"),
IF(K326+L326&gt;=1.3,K326+L326,"เป็นไม้พุ่ม")))</f>
        <v>ยังไม่บันทึกข้อมูล</v>
      </c>
      <c r="O326" s="149" t="str">
        <f t="shared" si="33"/>
        <v>ข้อมูลไม่ถูกต้อง</v>
      </c>
      <c r="P326" s="149" t="str">
        <f t="shared" si="34"/>
        <v>ข้อมูลไม่ถูกต้อง</v>
      </c>
      <c r="Q326" s="149" t="str">
        <f t="shared" si="35"/>
        <v>ข้อมูลไม่ถูกต้อง</v>
      </c>
      <c r="R326" s="149" t="str">
        <f t="shared" si="36"/>
        <v>ข้อมูลไม่ถูกต้อง</v>
      </c>
      <c r="S326" s="149" t="str">
        <f>IF(ISNUMBER(R326),
IF(H$2=ตัวเลือก!A$30,"ยังไม่บันทึกข้อมูล",R326*0.27),"ข้อมูลไม่ถูกต้อง")</f>
        <v>ข้อมูลไม่ถูกต้อง</v>
      </c>
      <c r="T326" s="149" t="str">
        <f t="shared" si="37"/>
        <v>ข้อมูลไม่ถูกต้อง</v>
      </c>
      <c r="U326" s="149" t="str">
        <f>IF(ISNUMBER(R326),
IF(H$2=ตัวเลือก!A$30,"ยังไม่บันทึกข้อมูล",R326*0.47),"ข้อมูลไม่ถูกต้อง")</f>
        <v>ข้อมูลไม่ถูกต้อง</v>
      </c>
      <c r="V326" s="149" t="str">
        <f>IF(ISNUMBER(S326),
IF(H$2=ตัวเลือก!A$30,"ยังไม่บันทึกข้อมูล",S326*0.47),"ข้อมูลไม่ถูกต้อง")</f>
        <v>ข้อมูลไม่ถูกต้อง</v>
      </c>
      <c r="W326" s="149" t="str">
        <f t="shared" si="38"/>
        <v>ข้อมูลไม่ถูกต้อง</v>
      </c>
      <c r="X326" s="148" t="str">
        <f t="shared" si="39"/>
        <v>ข้อมูลไม่ถูกต้อง</v>
      </c>
      <c r="Y326" s="38"/>
      <c r="Z326" s="38"/>
      <c r="AA326" s="38"/>
    </row>
    <row r="327" spans="1:27" x14ac:dyDescent="0.45">
      <c r="A327" s="38">
        <v>322</v>
      </c>
      <c r="B327" s="38"/>
      <c r="C327" s="38"/>
      <c r="D327" s="38"/>
      <c r="E327" s="38"/>
      <c r="F327" s="35"/>
      <c r="G327" s="35"/>
      <c r="H327" s="150"/>
      <c r="I327" s="38"/>
      <c r="J327" s="273" t="str">
        <f t="shared" ref="J327:J390" si="40">IF(H327="","รอข้อมูลคอลัมน์ H",
IF(H327/PI()&gt;=4.5,H327/PI(),"ไม่นำมาคำนวณ"))</f>
        <v>รอข้อมูลคอลัมน์ H</v>
      </c>
      <c r="K327" s="150"/>
      <c r="L327" s="150"/>
      <c r="M327" s="150"/>
      <c r="N327" s="149" t="str" cm="1">
        <f t="array" ref="N327">IF(AND(K327:M327=""),"ยังไม่บันทึกข้อมูล",
IF(M327&lt;&gt;"",
IF(M327&gt;=1.3,M327,"เป็นไม้พุ่ม"),
IF(K327+L327&gt;=1.3,K327+L327,"เป็นไม้พุ่ม")))</f>
        <v>ยังไม่บันทึกข้อมูล</v>
      </c>
      <c r="O327" s="149" t="str">
        <f t="shared" ref="O327:O390" si="41">IF(AND(ISNUMBER(J327),ISNUMBER(N327)),0.0396*(((J327)^2)*N327)^0.933,"ข้อมูลไม่ถูกต้อง")</f>
        <v>ข้อมูลไม่ถูกต้อง</v>
      </c>
      <c r="P327" s="149" t="str">
        <f t="shared" ref="P327:P390" si="42">IF(AND(ISNUMBER(J327),ISNUMBER(N327)),0.00349*(((J327^2)*N327))^1.03,"ข้อมูลไม่ถูกต้อง")</f>
        <v>ข้อมูลไม่ถูกต้อง</v>
      </c>
      <c r="Q327" s="149" t="str">
        <f t="shared" ref="Q327:Q390" si="43">IF(AND(ISNUMBER(O327),ISNUMBER(P327)),((1/(28/(O327+P327)))+0.025),"ข้อมูลไม่ถูกต้อง")</f>
        <v>ข้อมูลไม่ถูกต้อง</v>
      </c>
      <c r="R327" s="149" t="str">
        <f t="shared" ref="R327:R390" si="44">IF(AND(O327&lt;&gt;"ข้อมูลไม่ถูกต้อง",P327&lt;&gt;"ข้อมูลไม่ถูกต้อง",Q327&lt;&gt;"ข้อมูลไม่ถูกต้อง"),O327+P327+Q327,"ข้อมูลไม่ถูกต้อง")</f>
        <v>ข้อมูลไม่ถูกต้อง</v>
      </c>
      <c r="S327" s="149" t="str">
        <f>IF(ISNUMBER(R327),
IF(H$2=ตัวเลือก!A$30,"ยังไม่บันทึกข้อมูล",R327*0.27),"ข้อมูลไม่ถูกต้อง")</f>
        <v>ข้อมูลไม่ถูกต้อง</v>
      </c>
      <c r="T327" s="149" t="str">
        <f t="shared" ref="T327:T390" si="45">IF(AND(ISNUMBER(R327),ISNUMBER(S327)),R327+S327,"ข้อมูลไม่ถูกต้อง")</f>
        <v>ข้อมูลไม่ถูกต้อง</v>
      </c>
      <c r="U327" s="149" t="str">
        <f>IF(ISNUMBER(R327),
IF(H$2=ตัวเลือก!A$30,"ยังไม่บันทึกข้อมูล",R327*0.47),"ข้อมูลไม่ถูกต้อง")</f>
        <v>ข้อมูลไม่ถูกต้อง</v>
      </c>
      <c r="V327" s="149" t="str">
        <f>IF(ISNUMBER(S327),
IF(H$2=ตัวเลือก!A$30,"ยังไม่บันทึกข้อมูล",S327*0.47),"ข้อมูลไม่ถูกต้อง")</f>
        <v>ข้อมูลไม่ถูกต้อง</v>
      </c>
      <c r="W327" s="149" t="str">
        <f t="shared" ref="W327:W390" si="46">IF(AND(ISNUMBER(U327),ISNUMBER(V327)),((U327+V327)/1000),"ข้อมูลไม่ถูกต้อง")</f>
        <v>ข้อมูลไม่ถูกต้อง</v>
      </c>
      <c r="X327" s="148" t="str">
        <f t="shared" ref="X327:X390" si="47">IF(ISNUMBER(W327),W327*(44/12),"ข้อมูลไม่ถูกต้อง")</f>
        <v>ข้อมูลไม่ถูกต้อง</v>
      </c>
      <c r="Y327" s="38"/>
      <c r="Z327" s="38"/>
      <c r="AA327" s="38"/>
    </row>
    <row r="328" spans="1:27" x14ac:dyDescent="0.45">
      <c r="A328" s="38">
        <v>323</v>
      </c>
      <c r="B328" s="38"/>
      <c r="C328" s="38"/>
      <c r="D328" s="38"/>
      <c r="E328" s="38"/>
      <c r="F328" s="35"/>
      <c r="G328" s="35"/>
      <c r="H328" s="150"/>
      <c r="I328" s="38"/>
      <c r="J328" s="273" t="str">
        <f t="shared" si="40"/>
        <v>รอข้อมูลคอลัมน์ H</v>
      </c>
      <c r="K328" s="150"/>
      <c r="L328" s="150"/>
      <c r="M328" s="150"/>
      <c r="N328" s="149" t="str" cm="1">
        <f t="array" ref="N328">IF(AND(K328:M328=""),"ยังไม่บันทึกข้อมูล",
IF(M328&lt;&gt;"",
IF(M328&gt;=1.3,M328,"เป็นไม้พุ่ม"),
IF(K328+L328&gt;=1.3,K328+L328,"เป็นไม้พุ่ม")))</f>
        <v>ยังไม่บันทึกข้อมูล</v>
      </c>
      <c r="O328" s="149" t="str">
        <f t="shared" si="41"/>
        <v>ข้อมูลไม่ถูกต้อง</v>
      </c>
      <c r="P328" s="149" t="str">
        <f t="shared" si="42"/>
        <v>ข้อมูลไม่ถูกต้อง</v>
      </c>
      <c r="Q328" s="149" t="str">
        <f t="shared" si="43"/>
        <v>ข้อมูลไม่ถูกต้อง</v>
      </c>
      <c r="R328" s="149" t="str">
        <f t="shared" si="44"/>
        <v>ข้อมูลไม่ถูกต้อง</v>
      </c>
      <c r="S328" s="149" t="str">
        <f>IF(ISNUMBER(R328),
IF(H$2=ตัวเลือก!A$30,"ยังไม่บันทึกข้อมูล",R328*0.27),"ข้อมูลไม่ถูกต้อง")</f>
        <v>ข้อมูลไม่ถูกต้อง</v>
      </c>
      <c r="T328" s="149" t="str">
        <f t="shared" si="45"/>
        <v>ข้อมูลไม่ถูกต้อง</v>
      </c>
      <c r="U328" s="149" t="str">
        <f>IF(ISNUMBER(R328),
IF(H$2=ตัวเลือก!A$30,"ยังไม่บันทึกข้อมูล",R328*0.47),"ข้อมูลไม่ถูกต้อง")</f>
        <v>ข้อมูลไม่ถูกต้อง</v>
      </c>
      <c r="V328" s="149" t="str">
        <f>IF(ISNUMBER(S328),
IF(H$2=ตัวเลือก!A$30,"ยังไม่บันทึกข้อมูล",S328*0.47),"ข้อมูลไม่ถูกต้อง")</f>
        <v>ข้อมูลไม่ถูกต้อง</v>
      </c>
      <c r="W328" s="149" t="str">
        <f t="shared" si="46"/>
        <v>ข้อมูลไม่ถูกต้อง</v>
      </c>
      <c r="X328" s="148" t="str">
        <f t="shared" si="47"/>
        <v>ข้อมูลไม่ถูกต้อง</v>
      </c>
      <c r="Y328" s="38"/>
      <c r="Z328" s="38"/>
      <c r="AA328" s="38"/>
    </row>
    <row r="329" spans="1:27" x14ac:dyDescent="0.45">
      <c r="A329" s="38">
        <v>324</v>
      </c>
      <c r="B329" s="38"/>
      <c r="C329" s="38"/>
      <c r="D329" s="38"/>
      <c r="E329" s="38"/>
      <c r="F329" s="35"/>
      <c r="G329" s="35"/>
      <c r="H329" s="150"/>
      <c r="I329" s="38"/>
      <c r="J329" s="273" t="str">
        <f t="shared" si="40"/>
        <v>รอข้อมูลคอลัมน์ H</v>
      </c>
      <c r="K329" s="150"/>
      <c r="L329" s="150"/>
      <c r="M329" s="150"/>
      <c r="N329" s="149" t="str" cm="1">
        <f t="array" ref="N329">IF(AND(K329:M329=""),"ยังไม่บันทึกข้อมูล",
IF(M329&lt;&gt;"",
IF(M329&gt;=1.3,M329,"เป็นไม้พุ่ม"),
IF(K329+L329&gt;=1.3,K329+L329,"เป็นไม้พุ่ม")))</f>
        <v>ยังไม่บันทึกข้อมูล</v>
      </c>
      <c r="O329" s="149" t="str">
        <f t="shared" si="41"/>
        <v>ข้อมูลไม่ถูกต้อง</v>
      </c>
      <c r="P329" s="149" t="str">
        <f t="shared" si="42"/>
        <v>ข้อมูลไม่ถูกต้อง</v>
      </c>
      <c r="Q329" s="149" t="str">
        <f t="shared" si="43"/>
        <v>ข้อมูลไม่ถูกต้อง</v>
      </c>
      <c r="R329" s="149" t="str">
        <f t="shared" si="44"/>
        <v>ข้อมูลไม่ถูกต้อง</v>
      </c>
      <c r="S329" s="149" t="str">
        <f>IF(ISNUMBER(R329),
IF(H$2=ตัวเลือก!A$30,"ยังไม่บันทึกข้อมูล",R329*0.27),"ข้อมูลไม่ถูกต้อง")</f>
        <v>ข้อมูลไม่ถูกต้อง</v>
      </c>
      <c r="T329" s="149" t="str">
        <f t="shared" si="45"/>
        <v>ข้อมูลไม่ถูกต้อง</v>
      </c>
      <c r="U329" s="149" t="str">
        <f>IF(ISNUMBER(R329),
IF(H$2=ตัวเลือก!A$30,"ยังไม่บันทึกข้อมูล",R329*0.47),"ข้อมูลไม่ถูกต้อง")</f>
        <v>ข้อมูลไม่ถูกต้อง</v>
      </c>
      <c r="V329" s="149" t="str">
        <f>IF(ISNUMBER(S329),
IF(H$2=ตัวเลือก!A$30,"ยังไม่บันทึกข้อมูล",S329*0.47),"ข้อมูลไม่ถูกต้อง")</f>
        <v>ข้อมูลไม่ถูกต้อง</v>
      </c>
      <c r="W329" s="149" t="str">
        <f t="shared" si="46"/>
        <v>ข้อมูลไม่ถูกต้อง</v>
      </c>
      <c r="X329" s="148" t="str">
        <f t="shared" si="47"/>
        <v>ข้อมูลไม่ถูกต้อง</v>
      </c>
      <c r="Y329" s="38"/>
      <c r="Z329" s="38"/>
      <c r="AA329" s="38"/>
    </row>
    <row r="330" spans="1:27" x14ac:dyDescent="0.45">
      <c r="A330" s="38">
        <v>325</v>
      </c>
      <c r="B330" s="38"/>
      <c r="C330" s="38"/>
      <c r="D330" s="38"/>
      <c r="E330" s="38"/>
      <c r="F330" s="35"/>
      <c r="G330" s="35"/>
      <c r="H330" s="150"/>
      <c r="I330" s="38"/>
      <c r="J330" s="273" t="str">
        <f t="shared" si="40"/>
        <v>รอข้อมูลคอลัมน์ H</v>
      </c>
      <c r="K330" s="150"/>
      <c r="L330" s="150"/>
      <c r="M330" s="150"/>
      <c r="N330" s="149" t="str" cm="1">
        <f t="array" ref="N330">IF(AND(K330:M330=""),"ยังไม่บันทึกข้อมูล",
IF(M330&lt;&gt;"",
IF(M330&gt;=1.3,M330,"เป็นไม้พุ่ม"),
IF(K330+L330&gt;=1.3,K330+L330,"เป็นไม้พุ่ม")))</f>
        <v>ยังไม่บันทึกข้อมูล</v>
      </c>
      <c r="O330" s="149" t="str">
        <f t="shared" si="41"/>
        <v>ข้อมูลไม่ถูกต้อง</v>
      </c>
      <c r="P330" s="149" t="str">
        <f t="shared" si="42"/>
        <v>ข้อมูลไม่ถูกต้อง</v>
      </c>
      <c r="Q330" s="149" t="str">
        <f t="shared" si="43"/>
        <v>ข้อมูลไม่ถูกต้อง</v>
      </c>
      <c r="R330" s="149" t="str">
        <f t="shared" si="44"/>
        <v>ข้อมูลไม่ถูกต้อง</v>
      </c>
      <c r="S330" s="149" t="str">
        <f>IF(ISNUMBER(R330),
IF(H$2=ตัวเลือก!A$30,"ยังไม่บันทึกข้อมูล",R330*0.27),"ข้อมูลไม่ถูกต้อง")</f>
        <v>ข้อมูลไม่ถูกต้อง</v>
      </c>
      <c r="T330" s="149" t="str">
        <f t="shared" si="45"/>
        <v>ข้อมูลไม่ถูกต้อง</v>
      </c>
      <c r="U330" s="149" t="str">
        <f>IF(ISNUMBER(R330),
IF(H$2=ตัวเลือก!A$30,"ยังไม่บันทึกข้อมูล",R330*0.47),"ข้อมูลไม่ถูกต้อง")</f>
        <v>ข้อมูลไม่ถูกต้อง</v>
      </c>
      <c r="V330" s="149" t="str">
        <f>IF(ISNUMBER(S330),
IF(H$2=ตัวเลือก!A$30,"ยังไม่บันทึกข้อมูล",S330*0.47),"ข้อมูลไม่ถูกต้อง")</f>
        <v>ข้อมูลไม่ถูกต้อง</v>
      </c>
      <c r="W330" s="149" t="str">
        <f t="shared" si="46"/>
        <v>ข้อมูลไม่ถูกต้อง</v>
      </c>
      <c r="X330" s="148" t="str">
        <f t="shared" si="47"/>
        <v>ข้อมูลไม่ถูกต้อง</v>
      </c>
      <c r="Y330" s="38"/>
      <c r="Z330" s="38"/>
      <c r="AA330" s="38"/>
    </row>
    <row r="331" spans="1:27" x14ac:dyDescent="0.45">
      <c r="A331" s="38">
        <v>326</v>
      </c>
      <c r="B331" s="38"/>
      <c r="C331" s="38"/>
      <c r="D331" s="38"/>
      <c r="E331" s="38"/>
      <c r="F331" s="35"/>
      <c r="G331" s="35"/>
      <c r="H331" s="150"/>
      <c r="I331" s="38"/>
      <c r="J331" s="273" t="str">
        <f t="shared" si="40"/>
        <v>รอข้อมูลคอลัมน์ H</v>
      </c>
      <c r="K331" s="150"/>
      <c r="L331" s="150"/>
      <c r="M331" s="150"/>
      <c r="N331" s="149" t="str" cm="1">
        <f t="array" ref="N331">IF(AND(K331:M331=""),"ยังไม่บันทึกข้อมูล",
IF(M331&lt;&gt;"",
IF(M331&gt;=1.3,M331,"เป็นไม้พุ่ม"),
IF(K331+L331&gt;=1.3,K331+L331,"เป็นไม้พุ่ม")))</f>
        <v>ยังไม่บันทึกข้อมูล</v>
      </c>
      <c r="O331" s="149" t="str">
        <f t="shared" si="41"/>
        <v>ข้อมูลไม่ถูกต้อง</v>
      </c>
      <c r="P331" s="149" t="str">
        <f t="shared" si="42"/>
        <v>ข้อมูลไม่ถูกต้อง</v>
      </c>
      <c r="Q331" s="149" t="str">
        <f t="shared" si="43"/>
        <v>ข้อมูลไม่ถูกต้อง</v>
      </c>
      <c r="R331" s="149" t="str">
        <f t="shared" si="44"/>
        <v>ข้อมูลไม่ถูกต้อง</v>
      </c>
      <c r="S331" s="149" t="str">
        <f>IF(ISNUMBER(R331),
IF(H$2=ตัวเลือก!A$30,"ยังไม่บันทึกข้อมูล",R331*0.27),"ข้อมูลไม่ถูกต้อง")</f>
        <v>ข้อมูลไม่ถูกต้อง</v>
      </c>
      <c r="T331" s="149" t="str">
        <f t="shared" si="45"/>
        <v>ข้อมูลไม่ถูกต้อง</v>
      </c>
      <c r="U331" s="149" t="str">
        <f>IF(ISNUMBER(R331),
IF(H$2=ตัวเลือก!A$30,"ยังไม่บันทึกข้อมูล",R331*0.47),"ข้อมูลไม่ถูกต้อง")</f>
        <v>ข้อมูลไม่ถูกต้อง</v>
      </c>
      <c r="V331" s="149" t="str">
        <f>IF(ISNUMBER(S331),
IF(H$2=ตัวเลือก!A$30,"ยังไม่บันทึกข้อมูล",S331*0.47),"ข้อมูลไม่ถูกต้อง")</f>
        <v>ข้อมูลไม่ถูกต้อง</v>
      </c>
      <c r="W331" s="149" t="str">
        <f t="shared" si="46"/>
        <v>ข้อมูลไม่ถูกต้อง</v>
      </c>
      <c r="X331" s="148" t="str">
        <f t="shared" si="47"/>
        <v>ข้อมูลไม่ถูกต้อง</v>
      </c>
      <c r="Y331" s="38"/>
      <c r="Z331" s="38"/>
      <c r="AA331" s="38"/>
    </row>
    <row r="332" spans="1:27" x14ac:dyDescent="0.45">
      <c r="A332" s="38">
        <v>327</v>
      </c>
      <c r="B332" s="38"/>
      <c r="C332" s="38"/>
      <c r="D332" s="38"/>
      <c r="E332" s="38"/>
      <c r="F332" s="35"/>
      <c r="G332" s="35"/>
      <c r="H332" s="150"/>
      <c r="I332" s="38"/>
      <c r="J332" s="273" t="str">
        <f t="shared" si="40"/>
        <v>รอข้อมูลคอลัมน์ H</v>
      </c>
      <c r="K332" s="150"/>
      <c r="L332" s="150"/>
      <c r="M332" s="150"/>
      <c r="N332" s="149" t="str" cm="1">
        <f t="array" ref="N332">IF(AND(K332:M332=""),"ยังไม่บันทึกข้อมูล",
IF(M332&lt;&gt;"",
IF(M332&gt;=1.3,M332,"เป็นไม้พุ่ม"),
IF(K332+L332&gt;=1.3,K332+L332,"เป็นไม้พุ่ม")))</f>
        <v>ยังไม่บันทึกข้อมูล</v>
      </c>
      <c r="O332" s="149" t="str">
        <f t="shared" si="41"/>
        <v>ข้อมูลไม่ถูกต้อง</v>
      </c>
      <c r="P332" s="149" t="str">
        <f t="shared" si="42"/>
        <v>ข้อมูลไม่ถูกต้อง</v>
      </c>
      <c r="Q332" s="149" t="str">
        <f t="shared" si="43"/>
        <v>ข้อมูลไม่ถูกต้อง</v>
      </c>
      <c r="R332" s="149" t="str">
        <f t="shared" si="44"/>
        <v>ข้อมูลไม่ถูกต้อง</v>
      </c>
      <c r="S332" s="149" t="str">
        <f>IF(ISNUMBER(R332),
IF(H$2=ตัวเลือก!A$30,"ยังไม่บันทึกข้อมูล",R332*0.27),"ข้อมูลไม่ถูกต้อง")</f>
        <v>ข้อมูลไม่ถูกต้อง</v>
      </c>
      <c r="T332" s="149" t="str">
        <f t="shared" si="45"/>
        <v>ข้อมูลไม่ถูกต้อง</v>
      </c>
      <c r="U332" s="149" t="str">
        <f>IF(ISNUMBER(R332),
IF(H$2=ตัวเลือก!A$30,"ยังไม่บันทึกข้อมูล",R332*0.47),"ข้อมูลไม่ถูกต้อง")</f>
        <v>ข้อมูลไม่ถูกต้อง</v>
      </c>
      <c r="V332" s="149" t="str">
        <f>IF(ISNUMBER(S332),
IF(H$2=ตัวเลือก!A$30,"ยังไม่บันทึกข้อมูล",S332*0.47),"ข้อมูลไม่ถูกต้อง")</f>
        <v>ข้อมูลไม่ถูกต้อง</v>
      </c>
      <c r="W332" s="149" t="str">
        <f t="shared" si="46"/>
        <v>ข้อมูลไม่ถูกต้อง</v>
      </c>
      <c r="X332" s="148" t="str">
        <f t="shared" si="47"/>
        <v>ข้อมูลไม่ถูกต้อง</v>
      </c>
      <c r="Y332" s="38"/>
      <c r="Z332" s="38"/>
      <c r="AA332" s="38"/>
    </row>
    <row r="333" spans="1:27" x14ac:dyDescent="0.45">
      <c r="A333" s="38">
        <v>328</v>
      </c>
      <c r="B333" s="38"/>
      <c r="C333" s="38"/>
      <c r="D333" s="38"/>
      <c r="E333" s="38"/>
      <c r="F333" s="35"/>
      <c r="G333" s="35"/>
      <c r="H333" s="150"/>
      <c r="I333" s="38"/>
      <c r="J333" s="273" t="str">
        <f t="shared" si="40"/>
        <v>รอข้อมูลคอลัมน์ H</v>
      </c>
      <c r="K333" s="150"/>
      <c r="L333" s="150"/>
      <c r="M333" s="150"/>
      <c r="N333" s="149" t="str" cm="1">
        <f t="array" ref="N333">IF(AND(K333:M333=""),"ยังไม่บันทึกข้อมูล",
IF(M333&lt;&gt;"",
IF(M333&gt;=1.3,M333,"เป็นไม้พุ่ม"),
IF(K333+L333&gt;=1.3,K333+L333,"เป็นไม้พุ่ม")))</f>
        <v>ยังไม่บันทึกข้อมูล</v>
      </c>
      <c r="O333" s="149" t="str">
        <f t="shared" si="41"/>
        <v>ข้อมูลไม่ถูกต้อง</v>
      </c>
      <c r="P333" s="149" t="str">
        <f t="shared" si="42"/>
        <v>ข้อมูลไม่ถูกต้อง</v>
      </c>
      <c r="Q333" s="149" t="str">
        <f t="shared" si="43"/>
        <v>ข้อมูลไม่ถูกต้อง</v>
      </c>
      <c r="R333" s="149" t="str">
        <f t="shared" si="44"/>
        <v>ข้อมูลไม่ถูกต้อง</v>
      </c>
      <c r="S333" s="149" t="str">
        <f>IF(ISNUMBER(R333),
IF(H$2=ตัวเลือก!A$30,"ยังไม่บันทึกข้อมูล",R333*0.27),"ข้อมูลไม่ถูกต้อง")</f>
        <v>ข้อมูลไม่ถูกต้อง</v>
      </c>
      <c r="T333" s="149" t="str">
        <f t="shared" si="45"/>
        <v>ข้อมูลไม่ถูกต้อง</v>
      </c>
      <c r="U333" s="149" t="str">
        <f>IF(ISNUMBER(R333),
IF(H$2=ตัวเลือก!A$30,"ยังไม่บันทึกข้อมูล",R333*0.47),"ข้อมูลไม่ถูกต้อง")</f>
        <v>ข้อมูลไม่ถูกต้อง</v>
      </c>
      <c r="V333" s="149" t="str">
        <f>IF(ISNUMBER(S333),
IF(H$2=ตัวเลือก!A$30,"ยังไม่บันทึกข้อมูล",S333*0.47),"ข้อมูลไม่ถูกต้อง")</f>
        <v>ข้อมูลไม่ถูกต้อง</v>
      </c>
      <c r="W333" s="149" t="str">
        <f t="shared" si="46"/>
        <v>ข้อมูลไม่ถูกต้อง</v>
      </c>
      <c r="X333" s="148" t="str">
        <f t="shared" si="47"/>
        <v>ข้อมูลไม่ถูกต้อง</v>
      </c>
      <c r="Y333" s="38"/>
      <c r="Z333" s="38"/>
      <c r="AA333" s="38"/>
    </row>
    <row r="334" spans="1:27" x14ac:dyDescent="0.45">
      <c r="A334" s="38">
        <v>329</v>
      </c>
      <c r="B334" s="38"/>
      <c r="C334" s="38"/>
      <c r="D334" s="38"/>
      <c r="E334" s="38"/>
      <c r="F334" s="35"/>
      <c r="G334" s="35"/>
      <c r="H334" s="150"/>
      <c r="I334" s="38"/>
      <c r="J334" s="273" t="str">
        <f t="shared" si="40"/>
        <v>รอข้อมูลคอลัมน์ H</v>
      </c>
      <c r="K334" s="150"/>
      <c r="L334" s="150"/>
      <c r="M334" s="150"/>
      <c r="N334" s="149" t="str" cm="1">
        <f t="array" ref="N334">IF(AND(K334:M334=""),"ยังไม่บันทึกข้อมูล",
IF(M334&lt;&gt;"",
IF(M334&gt;=1.3,M334,"เป็นไม้พุ่ม"),
IF(K334+L334&gt;=1.3,K334+L334,"เป็นไม้พุ่ม")))</f>
        <v>ยังไม่บันทึกข้อมูล</v>
      </c>
      <c r="O334" s="149" t="str">
        <f t="shared" si="41"/>
        <v>ข้อมูลไม่ถูกต้อง</v>
      </c>
      <c r="P334" s="149" t="str">
        <f t="shared" si="42"/>
        <v>ข้อมูลไม่ถูกต้อง</v>
      </c>
      <c r="Q334" s="149" t="str">
        <f t="shared" si="43"/>
        <v>ข้อมูลไม่ถูกต้อง</v>
      </c>
      <c r="R334" s="149" t="str">
        <f t="shared" si="44"/>
        <v>ข้อมูลไม่ถูกต้อง</v>
      </c>
      <c r="S334" s="149" t="str">
        <f>IF(ISNUMBER(R334),
IF(H$2=ตัวเลือก!A$30,"ยังไม่บันทึกข้อมูล",R334*0.27),"ข้อมูลไม่ถูกต้อง")</f>
        <v>ข้อมูลไม่ถูกต้อง</v>
      </c>
      <c r="T334" s="149" t="str">
        <f t="shared" si="45"/>
        <v>ข้อมูลไม่ถูกต้อง</v>
      </c>
      <c r="U334" s="149" t="str">
        <f>IF(ISNUMBER(R334),
IF(H$2=ตัวเลือก!A$30,"ยังไม่บันทึกข้อมูล",R334*0.47),"ข้อมูลไม่ถูกต้อง")</f>
        <v>ข้อมูลไม่ถูกต้อง</v>
      </c>
      <c r="V334" s="149" t="str">
        <f>IF(ISNUMBER(S334),
IF(H$2=ตัวเลือก!A$30,"ยังไม่บันทึกข้อมูล",S334*0.47),"ข้อมูลไม่ถูกต้อง")</f>
        <v>ข้อมูลไม่ถูกต้อง</v>
      </c>
      <c r="W334" s="149" t="str">
        <f t="shared" si="46"/>
        <v>ข้อมูลไม่ถูกต้อง</v>
      </c>
      <c r="X334" s="148" t="str">
        <f t="shared" si="47"/>
        <v>ข้อมูลไม่ถูกต้อง</v>
      </c>
      <c r="Y334" s="38"/>
      <c r="Z334" s="38"/>
      <c r="AA334" s="38"/>
    </row>
    <row r="335" spans="1:27" x14ac:dyDescent="0.45">
      <c r="A335" s="38">
        <v>330</v>
      </c>
      <c r="B335" s="38"/>
      <c r="C335" s="38"/>
      <c r="D335" s="38"/>
      <c r="E335" s="38"/>
      <c r="F335" s="35"/>
      <c r="G335" s="35"/>
      <c r="H335" s="150"/>
      <c r="I335" s="38"/>
      <c r="J335" s="273" t="str">
        <f t="shared" si="40"/>
        <v>รอข้อมูลคอลัมน์ H</v>
      </c>
      <c r="K335" s="150"/>
      <c r="L335" s="150"/>
      <c r="M335" s="150"/>
      <c r="N335" s="149" t="str" cm="1">
        <f t="array" ref="N335">IF(AND(K335:M335=""),"ยังไม่บันทึกข้อมูล",
IF(M335&lt;&gt;"",
IF(M335&gt;=1.3,M335,"เป็นไม้พุ่ม"),
IF(K335+L335&gt;=1.3,K335+L335,"เป็นไม้พุ่ม")))</f>
        <v>ยังไม่บันทึกข้อมูล</v>
      </c>
      <c r="O335" s="149" t="str">
        <f t="shared" si="41"/>
        <v>ข้อมูลไม่ถูกต้อง</v>
      </c>
      <c r="P335" s="149" t="str">
        <f t="shared" si="42"/>
        <v>ข้อมูลไม่ถูกต้อง</v>
      </c>
      <c r="Q335" s="149" t="str">
        <f t="shared" si="43"/>
        <v>ข้อมูลไม่ถูกต้อง</v>
      </c>
      <c r="R335" s="149" t="str">
        <f t="shared" si="44"/>
        <v>ข้อมูลไม่ถูกต้อง</v>
      </c>
      <c r="S335" s="149" t="str">
        <f>IF(ISNUMBER(R335),
IF(H$2=ตัวเลือก!A$30,"ยังไม่บันทึกข้อมูล",R335*0.27),"ข้อมูลไม่ถูกต้อง")</f>
        <v>ข้อมูลไม่ถูกต้อง</v>
      </c>
      <c r="T335" s="149" t="str">
        <f t="shared" si="45"/>
        <v>ข้อมูลไม่ถูกต้อง</v>
      </c>
      <c r="U335" s="149" t="str">
        <f>IF(ISNUMBER(R335),
IF(H$2=ตัวเลือก!A$30,"ยังไม่บันทึกข้อมูล",R335*0.47),"ข้อมูลไม่ถูกต้อง")</f>
        <v>ข้อมูลไม่ถูกต้อง</v>
      </c>
      <c r="V335" s="149" t="str">
        <f>IF(ISNUMBER(S335),
IF(H$2=ตัวเลือก!A$30,"ยังไม่บันทึกข้อมูล",S335*0.47),"ข้อมูลไม่ถูกต้อง")</f>
        <v>ข้อมูลไม่ถูกต้อง</v>
      </c>
      <c r="W335" s="149" t="str">
        <f t="shared" si="46"/>
        <v>ข้อมูลไม่ถูกต้อง</v>
      </c>
      <c r="X335" s="148" t="str">
        <f t="shared" si="47"/>
        <v>ข้อมูลไม่ถูกต้อง</v>
      </c>
      <c r="Y335" s="38"/>
      <c r="Z335" s="38"/>
      <c r="AA335" s="38"/>
    </row>
    <row r="336" spans="1:27" x14ac:dyDescent="0.45">
      <c r="A336" s="38">
        <v>331</v>
      </c>
      <c r="B336" s="38"/>
      <c r="C336" s="38"/>
      <c r="D336" s="38"/>
      <c r="E336" s="38"/>
      <c r="F336" s="35"/>
      <c r="G336" s="35"/>
      <c r="H336" s="150"/>
      <c r="I336" s="38"/>
      <c r="J336" s="273" t="str">
        <f t="shared" si="40"/>
        <v>รอข้อมูลคอลัมน์ H</v>
      </c>
      <c r="K336" s="150"/>
      <c r="L336" s="150"/>
      <c r="M336" s="150"/>
      <c r="N336" s="149" t="str" cm="1">
        <f t="array" ref="N336">IF(AND(K336:M336=""),"ยังไม่บันทึกข้อมูล",
IF(M336&lt;&gt;"",
IF(M336&gt;=1.3,M336,"เป็นไม้พุ่ม"),
IF(K336+L336&gt;=1.3,K336+L336,"เป็นไม้พุ่ม")))</f>
        <v>ยังไม่บันทึกข้อมูล</v>
      </c>
      <c r="O336" s="149" t="str">
        <f t="shared" si="41"/>
        <v>ข้อมูลไม่ถูกต้อง</v>
      </c>
      <c r="P336" s="149" t="str">
        <f t="shared" si="42"/>
        <v>ข้อมูลไม่ถูกต้อง</v>
      </c>
      <c r="Q336" s="149" t="str">
        <f t="shared" si="43"/>
        <v>ข้อมูลไม่ถูกต้อง</v>
      </c>
      <c r="R336" s="149" t="str">
        <f t="shared" si="44"/>
        <v>ข้อมูลไม่ถูกต้อง</v>
      </c>
      <c r="S336" s="149" t="str">
        <f>IF(ISNUMBER(R336),
IF(H$2=ตัวเลือก!A$30,"ยังไม่บันทึกข้อมูล",R336*0.27),"ข้อมูลไม่ถูกต้อง")</f>
        <v>ข้อมูลไม่ถูกต้อง</v>
      </c>
      <c r="T336" s="149" t="str">
        <f t="shared" si="45"/>
        <v>ข้อมูลไม่ถูกต้อง</v>
      </c>
      <c r="U336" s="149" t="str">
        <f>IF(ISNUMBER(R336),
IF(H$2=ตัวเลือก!A$30,"ยังไม่บันทึกข้อมูล",R336*0.47),"ข้อมูลไม่ถูกต้อง")</f>
        <v>ข้อมูลไม่ถูกต้อง</v>
      </c>
      <c r="V336" s="149" t="str">
        <f>IF(ISNUMBER(S336),
IF(H$2=ตัวเลือก!A$30,"ยังไม่บันทึกข้อมูล",S336*0.47),"ข้อมูลไม่ถูกต้อง")</f>
        <v>ข้อมูลไม่ถูกต้อง</v>
      </c>
      <c r="W336" s="149" t="str">
        <f t="shared" si="46"/>
        <v>ข้อมูลไม่ถูกต้อง</v>
      </c>
      <c r="X336" s="148" t="str">
        <f t="shared" si="47"/>
        <v>ข้อมูลไม่ถูกต้อง</v>
      </c>
      <c r="Y336" s="38"/>
      <c r="Z336" s="38"/>
      <c r="AA336" s="38"/>
    </row>
    <row r="337" spans="1:27" x14ac:dyDescent="0.45">
      <c r="A337" s="38">
        <v>332</v>
      </c>
      <c r="B337" s="38"/>
      <c r="C337" s="38"/>
      <c r="D337" s="38"/>
      <c r="E337" s="38"/>
      <c r="F337" s="35"/>
      <c r="G337" s="35"/>
      <c r="H337" s="150"/>
      <c r="I337" s="38"/>
      <c r="J337" s="273" t="str">
        <f t="shared" si="40"/>
        <v>รอข้อมูลคอลัมน์ H</v>
      </c>
      <c r="K337" s="150"/>
      <c r="L337" s="150"/>
      <c r="M337" s="150"/>
      <c r="N337" s="149" t="str" cm="1">
        <f t="array" ref="N337">IF(AND(K337:M337=""),"ยังไม่บันทึกข้อมูล",
IF(M337&lt;&gt;"",
IF(M337&gt;=1.3,M337,"เป็นไม้พุ่ม"),
IF(K337+L337&gt;=1.3,K337+L337,"เป็นไม้พุ่ม")))</f>
        <v>ยังไม่บันทึกข้อมูล</v>
      </c>
      <c r="O337" s="149" t="str">
        <f t="shared" si="41"/>
        <v>ข้อมูลไม่ถูกต้อง</v>
      </c>
      <c r="P337" s="149" t="str">
        <f t="shared" si="42"/>
        <v>ข้อมูลไม่ถูกต้อง</v>
      </c>
      <c r="Q337" s="149" t="str">
        <f t="shared" si="43"/>
        <v>ข้อมูลไม่ถูกต้อง</v>
      </c>
      <c r="R337" s="149" t="str">
        <f t="shared" si="44"/>
        <v>ข้อมูลไม่ถูกต้อง</v>
      </c>
      <c r="S337" s="149" t="str">
        <f>IF(ISNUMBER(R337),
IF(H$2=ตัวเลือก!A$30,"ยังไม่บันทึกข้อมูล",R337*0.27),"ข้อมูลไม่ถูกต้อง")</f>
        <v>ข้อมูลไม่ถูกต้อง</v>
      </c>
      <c r="T337" s="149" t="str">
        <f t="shared" si="45"/>
        <v>ข้อมูลไม่ถูกต้อง</v>
      </c>
      <c r="U337" s="149" t="str">
        <f>IF(ISNUMBER(R337),
IF(H$2=ตัวเลือก!A$30,"ยังไม่บันทึกข้อมูล",R337*0.47),"ข้อมูลไม่ถูกต้อง")</f>
        <v>ข้อมูลไม่ถูกต้อง</v>
      </c>
      <c r="V337" s="149" t="str">
        <f>IF(ISNUMBER(S337),
IF(H$2=ตัวเลือก!A$30,"ยังไม่บันทึกข้อมูล",S337*0.47),"ข้อมูลไม่ถูกต้อง")</f>
        <v>ข้อมูลไม่ถูกต้อง</v>
      </c>
      <c r="W337" s="149" t="str">
        <f t="shared" si="46"/>
        <v>ข้อมูลไม่ถูกต้อง</v>
      </c>
      <c r="X337" s="148" t="str">
        <f t="shared" si="47"/>
        <v>ข้อมูลไม่ถูกต้อง</v>
      </c>
      <c r="Y337" s="38"/>
      <c r="Z337" s="38"/>
      <c r="AA337" s="38"/>
    </row>
    <row r="338" spans="1:27" x14ac:dyDescent="0.45">
      <c r="A338" s="38">
        <v>333</v>
      </c>
      <c r="B338" s="38"/>
      <c r="C338" s="38"/>
      <c r="D338" s="38"/>
      <c r="E338" s="38"/>
      <c r="F338" s="35"/>
      <c r="G338" s="35"/>
      <c r="H338" s="150"/>
      <c r="I338" s="38"/>
      <c r="J338" s="273" t="str">
        <f t="shared" si="40"/>
        <v>รอข้อมูลคอลัมน์ H</v>
      </c>
      <c r="K338" s="150"/>
      <c r="L338" s="150"/>
      <c r="M338" s="150"/>
      <c r="N338" s="149" t="str" cm="1">
        <f t="array" ref="N338">IF(AND(K338:M338=""),"ยังไม่บันทึกข้อมูล",
IF(M338&lt;&gt;"",
IF(M338&gt;=1.3,M338,"เป็นไม้พุ่ม"),
IF(K338+L338&gt;=1.3,K338+L338,"เป็นไม้พุ่ม")))</f>
        <v>ยังไม่บันทึกข้อมูล</v>
      </c>
      <c r="O338" s="149" t="str">
        <f t="shared" si="41"/>
        <v>ข้อมูลไม่ถูกต้อง</v>
      </c>
      <c r="P338" s="149" t="str">
        <f t="shared" si="42"/>
        <v>ข้อมูลไม่ถูกต้อง</v>
      </c>
      <c r="Q338" s="149" t="str">
        <f t="shared" si="43"/>
        <v>ข้อมูลไม่ถูกต้อง</v>
      </c>
      <c r="R338" s="149" t="str">
        <f t="shared" si="44"/>
        <v>ข้อมูลไม่ถูกต้อง</v>
      </c>
      <c r="S338" s="149" t="str">
        <f>IF(ISNUMBER(R338),
IF(H$2=ตัวเลือก!A$30,"ยังไม่บันทึกข้อมูล",R338*0.27),"ข้อมูลไม่ถูกต้อง")</f>
        <v>ข้อมูลไม่ถูกต้อง</v>
      </c>
      <c r="T338" s="149" t="str">
        <f t="shared" si="45"/>
        <v>ข้อมูลไม่ถูกต้อง</v>
      </c>
      <c r="U338" s="149" t="str">
        <f>IF(ISNUMBER(R338),
IF(H$2=ตัวเลือก!A$30,"ยังไม่บันทึกข้อมูล",R338*0.47),"ข้อมูลไม่ถูกต้อง")</f>
        <v>ข้อมูลไม่ถูกต้อง</v>
      </c>
      <c r="V338" s="149" t="str">
        <f>IF(ISNUMBER(S338),
IF(H$2=ตัวเลือก!A$30,"ยังไม่บันทึกข้อมูล",S338*0.47),"ข้อมูลไม่ถูกต้อง")</f>
        <v>ข้อมูลไม่ถูกต้อง</v>
      </c>
      <c r="W338" s="149" t="str">
        <f t="shared" si="46"/>
        <v>ข้อมูลไม่ถูกต้อง</v>
      </c>
      <c r="X338" s="148" t="str">
        <f t="shared" si="47"/>
        <v>ข้อมูลไม่ถูกต้อง</v>
      </c>
      <c r="Y338" s="38"/>
      <c r="Z338" s="38"/>
      <c r="AA338" s="38"/>
    </row>
    <row r="339" spans="1:27" x14ac:dyDescent="0.45">
      <c r="A339" s="38">
        <v>334</v>
      </c>
      <c r="B339" s="38"/>
      <c r="C339" s="38"/>
      <c r="D339" s="38"/>
      <c r="E339" s="38"/>
      <c r="F339" s="35"/>
      <c r="G339" s="35"/>
      <c r="H339" s="150"/>
      <c r="I339" s="38"/>
      <c r="J339" s="273" t="str">
        <f t="shared" si="40"/>
        <v>รอข้อมูลคอลัมน์ H</v>
      </c>
      <c r="K339" s="150"/>
      <c r="L339" s="150"/>
      <c r="M339" s="150"/>
      <c r="N339" s="149" t="str" cm="1">
        <f t="array" ref="N339">IF(AND(K339:M339=""),"ยังไม่บันทึกข้อมูล",
IF(M339&lt;&gt;"",
IF(M339&gt;=1.3,M339,"เป็นไม้พุ่ม"),
IF(K339+L339&gt;=1.3,K339+L339,"เป็นไม้พุ่ม")))</f>
        <v>ยังไม่บันทึกข้อมูล</v>
      </c>
      <c r="O339" s="149" t="str">
        <f t="shared" si="41"/>
        <v>ข้อมูลไม่ถูกต้อง</v>
      </c>
      <c r="P339" s="149" t="str">
        <f t="shared" si="42"/>
        <v>ข้อมูลไม่ถูกต้อง</v>
      </c>
      <c r="Q339" s="149" t="str">
        <f t="shared" si="43"/>
        <v>ข้อมูลไม่ถูกต้อง</v>
      </c>
      <c r="R339" s="149" t="str">
        <f t="shared" si="44"/>
        <v>ข้อมูลไม่ถูกต้อง</v>
      </c>
      <c r="S339" s="149" t="str">
        <f>IF(ISNUMBER(R339),
IF(H$2=ตัวเลือก!A$30,"ยังไม่บันทึกข้อมูล",R339*0.27),"ข้อมูลไม่ถูกต้อง")</f>
        <v>ข้อมูลไม่ถูกต้อง</v>
      </c>
      <c r="T339" s="149" t="str">
        <f t="shared" si="45"/>
        <v>ข้อมูลไม่ถูกต้อง</v>
      </c>
      <c r="U339" s="149" t="str">
        <f>IF(ISNUMBER(R339),
IF(H$2=ตัวเลือก!A$30,"ยังไม่บันทึกข้อมูล",R339*0.47),"ข้อมูลไม่ถูกต้อง")</f>
        <v>ข้อมูลไม่ถูกต้อง</v>
      </c>
      <c r="V339" s="149" t="str">
        <f>IF(ISNUMBER(S339),
IF(H$2=ตัวเลือก!A$30,"ยังไม่บันทึกข้อมูล",S339*0.47),"ข้อมูลไม่ถูกต้อง")</f>
        <v>ข้อมูลไม่ถูกต้อง</v>
      </c>
      <c r="W339" s="149" t="str">
        <f t="shared" si="46"/>
        <v>ข้อมูลไม่ถูกต้อง</v>
      </c>
      <c r="X339" s="148" t="str">
        <f t="shared" si="47"/>
        <v>ข้อมูลไม่ถูกต้อง</v>
      </c>
      <c r="Y339" s="38"/>
      <c r="Z339" s="38"/>
      <c r="AA339" s="38"/>
    </row>
    <row r="340" spans="1:27" x14ac:dyDescent="0.45">
      <c r="A340" s="38">
        <v>335</v>
      </c>
      <c r="B340" s="38"/>
      <c r="C340" s="38"/>
      <c r="D340" s="38"/>
      <c r="E340" s="38"/>
      <c r="F340" s="35"/>
      <c r="G340" s="35"/>
      <c r="H340" s="150"/>
      <c r="I340" s="38"/>
      <c r="J340" s="273" t="str">
        <f t="shared" si="40"/>
        <v>รอข้อมูลคอลัมน์ H</v>
      </c>
      <c r="K340" s="150"/>
      <c r="L340" s="150"/>
      <c r="M340" s="150"/>
      <c r="N340" s="149" t="str" cm="1">
        <f t="array" ref="N340">IF(AND(K340:M340=""),"ยังไม่บันทึกข้อมูล",
IF(M340&lt;&gt;"",
IF(M340&gt;=1.3,M340,"เป็นไม้พุ่ม"),
IF(K340+L340&gt;=1.3,K340+L340,"เป็นไม้พุ่ม")))</f>
        <v>ยังไม่บันทึกข้อมูล</v>
      </c>
      <c r="O340" s="149" t="str">
        <f t="shared" si="41"/>
        <v>ข้อมูลไม่ถูกต้อง</v>
      </c>
      <c r="P340" s="149" t="str">
        <f t="shared" si="42"/>
        <v>ข้อมูลไม่ถูกต้อง</v>
      </c>
      <c r="Q340" s="149" t="str">
        <f t="shared" si="43"/>
        <v>ข้อมูลไม่ถูกต้อง</v>
      </c>
      <c r="R340" s="149" t="str">
        <f t="shared" si="44"/>
        <v>ข้อมูลไม่ถูกต้อง</v>
      </c>
      <c r="S340" s="149" t="str">
        <f>IF(ISNUMBER(R340),
IF(H$2=ตัวเลือก!A$30,"ยังไม่บันทึกข้อมูล",R340*0.27),"ข้อมูลไม่ถูกต้อง")</f>
        <v>ข้อมูลไม่ถูกต้อง</v>
      </c>
      <c r="T340" s="149" t="str">
        <f t="shared" si="45"/>
        <v>ข้อมูลไม่ถูกต้อง</v>
      </c>
      <c r="U340" s="149" t="str">
        <f>IF(ISNUMBER(R340),
IF(H$2=ตัวเลือก!A$30,"ยังไม่บันทึกข้อมูล",R340*0.47),"ข้อมูลไม่ถูกต้อง")</f>
        <v>ข้อมูลไม่ถูกต้อง</v>
      </c>
      <c r="V340" s="149" t="str">
        <f>IF(ISNUMBER(S340),
IF(H$2=ตัวเลือก!A$30,"ยังไม่บันทึกข้อมูล",S340*0.47),"ข้อมูลไม่ถูกต้อง")</f>
        <v>ข้อมูลไม่ถูกต้อง</v>
      </c>
      <c r="W340" s="149" t="str">
        <f t="shared" si="46"/>
        <v>ข้อมูลไม่ถูกต้อง</v>
      </c>
      <c r="X340" s="148" t="str">
        <f t="shared" si="47"/>
        <v>ข้อมูลไม่ถูกต้อง</v>
      </c>
      <c r="Y340" s="38"/>
      <c r="Z340" s="38"/>
      <c r="AA340" s="38"/>
    </row>
    <row r="341" spans="1:27" x14ac:dyDescent="0.45">
      <c r="A341" s="38">
        <v>336</v>
      </c>
      <c r="B341" s="38"/>
      <c r="C341" s="38"/>
      <c r="D341" s="38"/>
      <c r="E341" s="38"/>
      <c r="F341" s="35"/>
      <c r="G341" s="35"/>
      <c r="H341" s="150"/>
      <c r="I341" s="38"/>
      <c r="J341" s="273" t="str">
        <f t="shared" si="40"/>
        <v>รอข้อมูลคอลัมน์ H</v>
      </c>
      <c r="K341" s="150"/>
      <c r="L341" s="150"/>
      <c r="M341" s="150"/>
      <c r="N341" s="149" t="str" cm="1">
        <f t="array" ref="N341">IF(AND(K341:M341=""),"ยังไม่บันทึกข้อมูล",
IF(M341&lt;&gt;"",
IF(M341&gt;=1.3,M341,"เป็นไม้พุ่ม"),
IF(K341+L341&gt;=1.3,K341+L341,"เป็นไม้พุ่ม")))</f>
        <v>ยังไม่บันทึกข้อมูล</v>
      </c>
      <c r="O341" s="149" t="str">
        <f t="shared" si="41"/>
        <v>ข้อมูลไม่ถูกต้อง</v>
      </c>
      <c r="P341" s="149" t="str">
        <f t="shared" si="42"/>
        <v>ข้อมูลไม่ถูกต้อง</v>
      </c>
      <c r="Q341" s="149" t="str">
        <f t="shared" si="43"/>
        <v>ข้อมูลไม่ถูกต้อง</v>
      </c>
      <c r="R341" s="149" t="str">
        <f t="shared" si="44"/>
        <v>ข้อมูลไม่ถูกต้อง</v>
      </c>
      <c r="S341" s="149" t="str">
        <f>IF(ISNUMBER(R341),
IF(H$2=ตัวเลือก!A$30,"ยังไม่บันทึกข้อมูล",R341*0.27),"ข้อมูลไม่ถูกต้อง")</f>
        <v>ข้อมูลไม่ถูกต้อง</v>
      </c>
      <c r="T341" s="149" t="str">
        <f t="shared" si="45"/>
        <v>ข้อมูลไม่ถูกต้อง</v>
      </c>
      <c r="U341" s="149" t="str">
        <f>IF(ISNUMBER(R341),
IF(H$2=ตัวเลือก!A$30,"ยังไม่บันทึกข้อมูล",R341*0.47),"ข้อมูลไม่ถูกต้อง")</f>
        <v>ข้อมูลไม่ถูกต้อง</v>
      </c>
      <c r="V341" s="149" t="str">
        <f>IF(ISNUMBER(S341),
IF(H$2=ตัวเลือก!A$30,"ยังไม่บันทึกข้อมูล",S341*0.47),"ข้อมูลไม่ถูกต้อง")</f>
        <v>ข้อมูลไม่ถูกต้อง</v>
      </c>
      <c r="W341" s="149" t="str">
        <f t="shared" si="46"/>
        <v>ข้อมูลไม่ถูกต้อง</v>
      </c>
      <c r="X341" s="148" t="str">
        <f t="shared" si="47"/>
        <v>ข้อมูลไม่ถูกต้อง</v>
      </c>
      <c r="Y341" s="38"/>
      <c r="Z341" s="38"/>
      <c r="AA341" s="38"/>
    </row>
    <row r="342" spans="1:27" x14ac:dyDescent="0.45">
      <c r="A342" s="38">
        <v>337</v>
      </c>
      <c r="B342" s="38"/>
      <c r="C342" s="38"/>
      <c r="D342" s="38"/>
      <c r="E342" s="38"/>
      <c r="F342" s="35"/>
      <c r="G342" s="35"/>
      <c r="H342" s="150"/>
      <c r="I342" s="38"/>
      <c r="J342" s="273" t="str">
        <f t="shared" si="40"/>
        <v>รอข้อมูลคอลัมน์ H</v>
      </c>
      <c r="K342" s="150"/>
      <c r="L342" s="150"/>
      <c r="M342" s="150"/>
      <c r="N342" s="149" t="str" cm="1">
        <f t="array" ref="N342">IF(AND(K342:M342=""),"ยังไม่บันทึกข้อมูล",
IF(M342&lt;&gt;"",
IF(M342&gt;=1.3,M342,"เป็นไม้พุ่ม"),
IF(K342+L342&gt;=1.3,K342+L342,"เป็นไม้พุ่ม")))</f>
        <v>ยังไม่บันทึกข้อมูล</v>
      </c>
      <c r="O342" s="149" t="str">
        <f t="shared" si="41"/>
        <v>ข้อมูลไม่ถูกต้อง</v>
      </c>
      <c r="P342" s="149" t="str">
        <f t="shared" si="42"/>
        <v>ข้อมูลไม่ถูกต้อง</v>
      </c>
      <c r="Q342" s="149" t="str">
        <f t="shared" si="43"/>
        <v>ข้อมูลไม่ถูกต้อง</v>
      </c>
      <c r="R342" s="149" t="str">
        <f t="shared" si="44"/>
        <v>ข้อมูลไม่ถูกต้อง</v>
      </c>
      <c r="S342" s="149" t="str">
        <f>IF(ISNUMBER(R342),
IF(H$2=ตัวเลือก!A$30,"ยังไม่บันทึกข้อมูล",R342*0.27),"ข้อมูลไม่ถูกต้อง")</f>
        <v>ข้อมูลไม่ถูกต้อง</v>
      </c>
      <c r="T342" s="149" t="str">
        <f t="shared" si="45"/>
        <v>ข้อมูลไม่ถูกต้อง</v>
      </c>
      <c r="U342" s="149" t="str">
        <f>IF(ISNUMBER(R342),
IF(H$2=ตัวเลือก!A$30,"ยังไม่บันทึกข้อมูล",R342*0.47),"ข้อมูลไม่ถูกต้อง")</f>
        <v>ข้อมูลไม่ถูกต้อง</v>
      </c>
      <c r="V342" s="149" t="str">
        <f>IF(ISNUMBER(S342),
IF(H$2=ตัวเลือก!A$30,"ยังไม่บันทึกข้อมูล",S342*0.47),"ข้อมูลไม่ถูกต้อง")</f>
        <v>ข้อมูลไม่ถูกต้อง</v>
      </c>
      <c r="W342" s="149" t="str">
        <f t="shared" si="46"/>
        <v>ข้อมูลไม่ถูกต้อง</v>
      </c>
      <c r="X342" s="148" t="str">
        <f t="shared" si="47"/>
        <v>ข้อมูลไม่ถูกต้อง</v>
      </c>
      <c r="Y342" s="38"/>
      <c r="Z342" s="38"/>
      <c r="AA342" s="38"/>
    </row>
    <row r="343" spans="1:27" x14ac:dyDescent="0.45">
      <c r="A343" s="38">
        <v>338</v>
      </c>
      <c r="B343" s="38"/>
      <c r="C343" s="38"/>
      <c r="D343" s="38"/>
      <c r="E343" s="38"/>
      <c r="F343" s="35"/>
      <c r="G343" s="35"/>
      <c r="H343" s="150"/>
      <c r="I343" s="38"/>
      <c r="J343" s="273" t="str">
        <f t="shared" si="40"/>
        <v>รอข้อมูลคอลัมน์ H</v>
      </c>
      <c r="K343" s="150"/>
      <c r="L343" s="150"/>
      <c r="M343" s="150"/>
      <c r="N343" s="149" t="str" cm="1">
        <f t="array" ref="N343">IF(AND(K343:M343=""),"ยังไม่บันทึกข้อมูล",
IF(M343&lt;&gt;"",
IF(M343&gt;=1.3,M343,"เป็นไม้พุ่ม"),
IF(K343+L343&gt;=1.3,K343+L343,"เป็นไม้พุ่ม")))</f>
        <v>ยังไม่บันทึกข้อมูล</v>
      </c>
      <c r="O343" s="149" t="str">
        <f t="shared" si="41"/>
        <v>ข้อมูลไม่ถูกต้อง</v>
      </c>
      <c r="P343" s="149" t="str">
        <f t="shared" si="42"/>
        <v>ข้อมูลไม่ถูกต้อง</v>
      </c>
      <c r="Q343" s="149" t="str">
        <f t="shared" si="43"/>
        <v>ข้อมูลไม่ถูกต้อง</v>
      </c>
      <c r="R343" s="149" t="str">
        <f t="shared" si="44"/>
        <v>ข้อมูลไม่ถูกต้อง</v>
      </c>
      <c r="S343" s="149" t="str">
        <f>IF(ISNUMBER(R343),
IF(H$2=ตัวเลือก!A$30,"ยังไม่บันทึกข้อมูล",R343*0.27),"ข้อมูลไม่ถูกต้อง")</f>
        <v>ข้อมูลไม่ถูกต้อง</v>
      </c>
      <c r="T343" s="149" t="str">
        <f t="shared" si="45"/>
        <v>ข้อมูลไม่ถูกต้อง</v>
      </c>
      <c r="U343" s="149" t="str">
        <f>IF(ISNUMBER(R343),
IF(H$2=ตัวเลือก!A$30,"ยังไม่บันทึกข้อมูล",R343*0.47),"ข้อมูลไม่ถูกต้อง")</f>
        <v>ข้อมูลไม่ถูกต้อง</v>
      </c>
      <c r="V343" s="149" t="str">
        <f>IF(ISNUMBER(S343),
IF(H$2=ตัวเลือก!A$30,"ยังไม่บันทึกข้อมูล",S343*0.47),"ข้อมูลไม่ถูกต้อง")</f>
        <v>ข้อมูลไม่ถูกต้อง</v>
      </c>
      <c r="W343" s="149" t="str">
        <f t="shared" si="46"/>
        <v>ข้อมูลไม่ถูกต้อง</v>
      </c>
      <c r="X343" s="148" t="str">
        <f t="shared" si="47"/>
        <v>ข้อมูลไม่ถูกต้อง</v>
      </c>
      <c r="Y343" s="38"/>
      <c r="Z343" s="38"/>
      <c r="AA343" s="38"/>
    </row>
    <row r="344" spans="1:27" x14ac:dyDescent="0.45">
      <c r="A344" s="38">
        <v>339</v>
      </c>
      <c r="B344" s="38"/>
      <c r="C344" s="38"/>
      <c r="D344" s="38"/>
      <c r="E344" s="38"/>
      <c r="F344" s="35"/>
      <c r="G344" s="35"/>
      <c r="H344" s="150"/>
      <c r="I344" s="38"/>
      <c r="J344" s="273" t="str">
        <f t="shared" si="40"/>
        <v>รอข้อมูลคอลัมน์ H</v>
      </c>
      <c r="K344" s="150"/>
      <c r="L344" s="150"/>
      <c r="M344" s="150"/>
      <c r="N344" s="149" t="str" cm="1">
        <f t="array" ref="N344">IF(AND(K344:M344=""),"ยังไม่บันทึกข้อมูล",
IF(M344&lt;&gt;"",
IF(M344&gt;=1.3,M344,"เป็นไม้พุ่ม"),
IF(K344+L344&gt;=1.3,K344+L344,"เป็นไม้พุ่ม")))</f>
        <v>ยังไม่บันทึกข้อมูล</v>
      </c>
      <c r="O344" s="149" t="str">
        <f t="shared" si="41"/>
        <v>ข้อมูลไม่ถูกต้อง</v>
      </c>
      <c r="P344" s="149" t="str">
        <f t="shared" si="42"/>
        <v>ข้อมูลไม่ถูกต้อง</v>
      </c>
      <c r="Q344" s="149" t="str">
        <f t="shared" si="43"/>
        <v>ข้อมูลไม่ถูกต้อง</v>
      </c>
      <c r="R344" s="149" t="str">
        <f t="shared" si="44"/>
        <v>ข้อมูลไม่ถูกต้อง</v>
      </c>
      <c r="S344" s="149" t="str">
        <f>IF(ISNUMBER(R344),
IF(H$2=ตัวเลือก!A$30,"ยังไม่บันทึกข้อมูล",R344*0.27),"ข้อมูลไม่ถูกต้อง")</f>
        <v>ข้อมูลไม่ถูกต้อง</v>
      </c>
      <c r="T344" s="149" t="str">
        <f t="shared" si="45"/>
        <v>ข้อมูลไม่ถูกต้อง</v>
      </c>
      <c r="U344" s="149" t="str">
        <f>IF(ISNUMBER(R344),
IF(H$2=ตัวเลือก!A$30,"ยังไม่บันทึกข้อมูล",R344*0.47),"ข้อมูลไม่ถูกต้อง")</f>
        <v>ข้อมูลไม่ถูกต้อง</v>
      </c>
      <c r="V344" s="149" t="str">
        <f>IF(ISNUMBER(S344),
IF(H$2=ตัวเลือก!A$30,"ยังไม่บันทึกข้อมูล",S344*0.47),"ข้อมูลไม่ถูกต้อง")</f>
        <v>ข้อมูลไม่ถูกต้อง</v>
      </c>
      <c r="W344" s="149" t="str">
        <f t="shared" si="46"/>
        <v>ข้อมูลไม่ถูกต้อง</v>
      </c>
      <c r="X344" s="148" t="str">
        <f t="shared" si="47"/>
        <v>ข้อมูลไม่ถูกต้อง</v>
      </c>
      <c r="Y344" s="38"/>
      <c r="Z344" s="38"/>
      <c r="AA344" s="38"/>
    </row>
    <row r="345" spans="1:27" x14ac:dyDescent="0.45">
      <c r="A345" s="38">
        <v>340</v>
      </c>
      <c r="B345" s="38"/>
      <c r="C345" s="38"/>
      <c r="D345" s="38"/>
      <c r="E345" s="38"/>
      <c r="F345" s="35"/>
      <c r="G345" s="35"/>
      <c r="H345" s="150"/>
      <c r="I345" s="38"/>
      <c r="J345" s="273" t="str">
        <f t="shared" si="40"/>
        <v>รอข้อมูลคอลัมน์ H</v>
      </c>
      <c r="K345" s="150"/>
      <c r="L345" s="150"/>
      <c r="M345" s="150"/>
      <c r="N345" s="149" t="str" cm="1">
        <f t="array" ref="N345">IF(AND(K345:M345=""),"ยังไม่บันทึกข้อมูล",
IF(M345&lt;&gt;"",
IF(M345&gt;=1.3,M345,"เป็นไม้พุ่ม"),
IF(K345+L345&gt;=1.3,K345+L345,"เป็นไม้พุ่ม")))</f>
        <v>ยังไม่บันทึกข้อมูล</v>
      </c>
      <c r="O345" s="149" t="str">
        <f t="shared" si="41"/>
        <v>ข้อมูลไม่ถูกต้อง</v>
      </c>
      <c r="P345" s="149" t="str">
        <f t="shared" si="42"/>
        <v>ข้อมูลไม่ถูกต้อง</v>
      </c>
      <c r="Q345" s="149" t="str">
        <f t="shared" si="43"/>
        <v>ข้อมูลไม่ถูกต้อง</v>
      </c>
      <c r="R345" s="149" t="str">
        <f t="shared" si="44"/>
        <v>ข้อมูลไม่ถูกต้อง</v>
      </c>
      <c r="S345" s="149" t="str">
        <f>IF(ISNUMBER(R345),
IF(H$2=ตัวเลือก!A$30,"ยังไม่บันทึกข้อมูล",R345*0.27),"ข้อมูลไม่ถูกต้อง")</f>
        <v>ข้อมูลไม่ถูกต้อง</v>
      </c>
      <c r="T345" s="149" t="str">
        <f t="shared" si="45"/>
        <v>ข้อมูลไม่ถูกต้อง</v>
      </c>
      <c r="U345" s="149" t="str">
        <f>IF(ISNUMBER(R345),
IF(H$2=ตัวเลือก!A$30,"ยังไม่บันทึกข้อมูล",R345*0.47),"ข้อมูลไม่ถูกต้อง")</f>
        <v>ข้อมูลไม่ถูกต้อง</v>
      </c>
      <c r="V345" s="149" t="str">
        <f>IF(ISNUMBER(S345),
IF(H$2=ตัวเลือก!A$30,"ยังไม่บันทึกข้อมูล",S345*0.47),"ข้อมูลไม่ถูกต้อง")</f>
        <v>ข้อมูลไม่ถูกต้อง</v>
      </c>
      <c r="W345" s="149" t="str">
        <f t="shared" si="46"/>
        <v>ข้อมูลไม่ถูกต้อง</v>
      </c>
      <c r="X345" s="148" t="str">
        <f t="shared" si="47"/>
        <v>ข้อมูลไม่ถูกต้อง</v>
      </c>
      <c r="Y345" s="38"/>
      <c r="Z345" s="38"/>
      <c r="AA345" s="38"/>
    </row>
    <row r="346" spans="1:27" x14ac:dyDescent="0.45">
      <c r="A346" s="38">
        <v>341</v>
      </c>
      <c r="B346" s="38"/>
      <c r="C346" s="38"/>
      <c r="D346" s="38"/>
      <c r="E346" s="38"/>
      <c r="F346" s="35"/>
      <c r="G346" s="35"/>
      <c r="H346" s="150"/>
      <c r="I346" s="38"/>
      <c r="J346" s="273" t="str">
        <f t="shared" si="40"/>
        <v>รอข้อมูลคอลัมน์ H</v>
      </c>
      <c r="K346" s="150"/>
      <c r="L346" s="150"/>
      <c r="M346" s="150"/>
      <c r="N346" s="149" t="str" cm="1">
        <f t="array" ref="N346">IF(AND(K346:M346=""),"ยังไม่บันทึกข้อมูล",
IF(M346&lt;&gt;"",
IF(M346&gt;=1.3,M346,"เป็นไม้พุ่ม"),
IF(K346+L346&gt;=1.3,K346+L346,"เป็นไม้พุ่ม")))</f>
        <v>ยังไม่บันทึกข้อมูล</v>
      </c>
      <c r="O346" s="149" t="str">
        <f t="shared" si="41"/>
        <v>ข้อมูลไม่ถูกต้อง</v>
      </c>
      <c r="P346" s="149" t="str">
        <f t="shared" si="42"/>
        <v>ข้อมูลไม่ถูกต้อง</v>
      </c>
      <c r="Q346" s="149" t="str">
        <f t="shared" si="43"/>
        <v>ข้อมูลไม่ถูกต้อง</v>
      </c>
      <c r="R346" s="149" t="str">
        <f t="shared" si="44"/>
        <v>ข้อมูลไม่ถูกต้อง</v>
      </c>
      <c r="S346" s="149" t="str">
        <f>IF(ISNUMBER(R346),
IF(H$2=ตัวเลือก!A$30,"ยังไม่บันทึกข้อมูล",R346*0.27),"ข้อมูลไม่ถูกต้อง")</f>
        <v>ข้อมูลไม่ถูกต้อง</v>
      </c>
      <c r="T346" s="149" t="str">
        <f t="shared" si="45"/>
        <v>ข้อมูลไม่ถูกต้อง</v>
      </c>
      <c r="U346" s="149" t="str">
        <f>IF(ISNUMBER(R346),
IF(H$2=ตัวเลือก!A$30,"ยังไม่บันทึกข้อมูล",R346*0.47),"ข้อมูลไม่ถูกต้อง")</f>
        <v>ข้อมูลไม่ถูกต้อง</v>
      </c>
      <c r="V346" s="149" t="str">
        <f>IF(ISNUMBER(S346),
IF(H$2=ตัวเลือก!A$30,"ยังไม่บันทึกข้อมูล",S346*0.47),"ข้อมูลไม่ถูกต้อง")</f>
        <v>ข้อมูลไม่ถูกต้อง</v>
      </c>
      <c r="W346" s="149" t="str">
        <f t="shared" si="46"/>
        <v>ข้อมูลไม่ถูกต้อง</v>
      </c>
      <c r="X346" s="148" t="str">
        <f t="shared" si="47"/>
        <v>ข้อมูลไม่ถูกต้อง</v>
      </c>
      <c r="Y346" s="38"/>
      <c r="Z346" s="38"/>
      <c r="AA346" s="38"/>
    </row>
    <row r="347" spans="1:27" x14ac:dyDescent="0.45">
      <c r="A347" s="38">
        <v>342</v>
      </c>
      <c r="B347" s="38"/>
      <c r="C347" s="38"/>
      <c r="D347" s="38"/>
      <c r="E347" s="38"/>
      <c r="F347" s="35"/>
      <c r="G347" s="35"/>
      <c r="H347" s="150"/>
      <c r="I347" s="38"/>
      <c r="J347" s="273" t="str">
        <f t="shared" si="40"/>
        <v>รอข้อมูลคอลัมน์ H</v>
      </c>
      <c r="K347" s="150"/>
      <c r="L347" s="150"/>
      <c r="M347" s="150"/>
      <c r="N347" s="149" t="str" cm="1">
        <f t="array" ref="N347">IF(AND(K347:M347=""),"ยังไม่บันทึกข้อมูล",
IF(M347&lt;&gt;"",
IF(M347&gt;=1.3,M347,"เป็นไม้พุ่ม"),
IF(K347+L347&gt;=1.3,K347+L347,"เป็นไม้พุ่ม")))</f>
        <v>ยังไม่บันทึกข้อมูล</v>
      </c>
      <c r="O347" s="149" t="str">
        <f t="shared" si="41"/>
        <v>ข้อมูลไม่ถูกต้อง</v>
      </c>
      <c r="P347" s="149" t="str">
        <f t="shared" si="42"/>
        <v>ข้อมูลไม่ถูกต้อง</v>
      </c>
      <c r="Q347" s="149" t="str">
        <f t="shared" si="43"/>
        <v>ข้อมูลไม่ถูกต้อง</v>
      </c>
      <c r="R347" s="149" t="str">
        <f t="shared" si="44"/>
        <v>ข้อมูลไม่ถูกต้อง</v>
      </c>
      <c r="S347" s="149" t="str">
        <f>IF(ISNUMBER(R347),
IF(H$2=ตัวเลือก!A$30,"ยังไม่บันทึกข้อมูล",R347*0.27),"ข้อมูลไม่ถูกต้อง")</f>
        <v>ข้อมูลไม่ถูกต้อง</v>
      </c>
      <c r="T347" s="149" t="str">
        <f t="shared" si="45"/>
        <v>ข้อมูลไม่ถูกต้อง</v>
      </c>
      <c r="U347" s="149" t="str">
        <f>IF(ISNUMBER(R347),
IF(H$2=ตัวเลือก!A$30,"ยังไม่บันทึกข้อมูล",R347*0.47),"ข้อมูลไม่ถูกต้อง")</f>
        <v>ข้อมูลไม่ถูกต้อง</v>
      </c>
      <c r="V347" s="149" t="str">
        <f>IF(ISNUMBER(S347),
IF(H$2=ตัวเลือก!A$30,"ยังไม่บันทึกข้อมูล",S347*0.47),"ข้อมูลไม่ถูกต้อง")</f>
        <v>ข้อมูลไม่ถูกต้อง</v>
      </c>
      <c r="W347" s="149" t="str">
        <f t="shared" si="46"/>
        <v>ข้อมูลไม่ถูกต้อง</v>
      </c>
      <c r="X347" s="148" t="str">
        <f t="shared" si="47"/>
        <v>ข้อมูลไม่ถูกต้อง</v>
      </c>
      <c r="Y347" s="38"/>
      <c r="Z347" s="38"/>
      <c r="AA347" s="38"/>
    </row>
    <row r="348" spans="1:27" x14ac:dyDescent="0.45">
      <c r="A348" s="38">
        <v>343</v>
      </c>
      <c r="B348" s="38"/>
      <c r="C348" s="38"/>
      <c r="D348" s="38"/>
      <c r="E348" s="38"/>
      <c r="F348" s="35"/>
      <c r="G348" s="35"/>
      <c r="H348" s="150"/>
      <c r="I348" s="38"/>
      <c r="J348" s="273" t="str">
        <f t="shared" si="40"/>
        <v>รอข้อมูลคอลัมน์ H</v>
      </c>
      <c r="K348" s="150"/>
      <c r="L348" s="150"/>
      <c r="M348" s="150"/>
      <c r="N348" s="149" t="str" cm="1">
        <f t="array" ref="N348">IF(AND(K348:M348=""),"ยังไม่บันทึกข้อมูล",
IF(M348&lt;&gt;"",
IF(M348&gt;=1.3,M348,"เป็นไม้พุ่ม"),
IF(K348+L348&gt;=1.3,K348+L348,"เป็นไม้พุ่ม")))</f>
        <v>ยังไม่บันทึกข้อมูล</v>
      </c>
      <c r="O348" s="149" t="str">
        <f t="shared" si="41"/>
        <v>ข้อมูลไม่ถูกต้อง</v>
      </c>
      <c r="P348" s="149" t="str">
        <f t="shared" si="42"/>
        <v>ข้อมูลไม่ถูกต้อง</v>
      </c>
      <c r="Q348" s="149" t="str">
        <f t="shared" si="43"/>
        <v>ข้อมูลไม่ถูกต้อง</v>
      </c>
      <c r="R348" s="149" t="str">
        <f t="shared" si="44"/>
        <v>ข้อมูลไม่ถูกต้อง</v>
      </c>
      <c r="S348" s="149" t="str">
        <f>IF(ISNUMBER(R348),
IF(H$2=ตัวเลือก!A$30,"ยังไม่บันทึกข้อมูล",R348*0.27),"ข้อมูลไม่ถูกต้อง")</f>
        <v>ข้อมูลไม่ถูกต้อง</v>
      </c>
      <c r="T348" s="149" t="str">
        <f t="shared" si="45"/>
        <v>ข้อมูลไม่ถูกต้อง</v>
      </c>
      <c r="U348" s="149" t="str">
        <f>IF(ISNUMBER(R348),
IF(H$2=ตัวเลือก!A$30,"ยังไม่บันทึกข้อมูล",R348*0.47),"ข้อมูลไม่ถูกต้อง")</f>
        <v>ข้อมูลไม่ถูกต้อง</v>
      </c>
      <c r="V348" s="149" t="str">
        <f>IF(ISNUMBER(S348),
IF(H$2=ตัวเลือก!A$30,"ยังไม่บันทึกข้อมูล",S348*0.47),"ข้อมูลไม่ถูกต้อง")</f>
        <v>ข้อมูลไม่ถูกต้อง</v>
      </c>
      <c r="W348" s="149" t="str">
        <f t="shared" si="46"/>
        <v>ข้อมูลไม่ถูกต้อง</v>
      </c>
      <c r="X348" s="148" t="str">
        <f t="shared" si="47"/>
        <v>ข้อมูลไม่ถูกต้อง</v>
      </c>
      <c r="Y348" s="38"/>
      <c r="Z348" s="38"/>
      <c r="AA348" s="38"/>
    </row>
    <row r="349" spans="1:27" x14ac:dyDescent="0.45">
      <c r="A349" s="38">
        <v>344</v>
      </c>
      <c r="B349" s="38"/>
      <c r="C349" s="38"/>
      <c r="D349" s="38"/>
      <c r="E349" s="38"/>
      <c r="F349" s="35"/>
      <c r="G349" s="35"/>
      <c r="H349" s="150"/>
      <c r="I349" s="38"/>
      <c r="J349" s="273" t="str">
        <f t="shared" si="40"/>
        <v>รอข้อมูลคอลัมน์ H</v>
      </c>
      <c r="K349" s="150"/>
      <c r="L349" s="150"/>
      <c r="M349" s="150"/>
      <c r="N349" s="149" t="str" cm="1">
        <f t="array" ref="N349">IF(AND(K349:M349=""),"ยังไม่บันทึกข้อมูล",
IF(M349&lt;&gt;"",
IF(M349&gt;=1.3,M349,"เป็นไม้พุ่ม"),
IF(K349+L349&gt;=1.3,K349+L349,"เป็นไม้พุ่ม")))</f>
        <v>ยังไม่บันทึกข้อมูล</v>
      </c>
      <c r="O349" s="149" t="str">
        <f t="shared" si="41"/>
        <v>ข้อมูลไม่ถูกต้อง</v>
      </c>
      <c r="P349" s="149" t="str">
        <f t="shared" si="42"/>
        <v>ข้อมูลไม่ถูกต้อง</v>
      </c>
      <c r="Q349" s="149" t="str">
        <f t="shared" si="43"/>
        <v>ข้อมูลไม่ถูกต้อง</v>
      </c>
      <c r="R349" s="149" t="str">
        <f t="shared" si="44"/>
        <v>ข้อมูลไม่ถูกต้อง</v>
      </c>
      <c r="S349" s="149" t="str">
        <f>IF(ISNUMBER(R349),
IF(H$2=ตัวเลือก!A$30,"ยังไม่บันทึกข้อมูล",R349*0.27),"ข้อมูลไม่ถูกต้อง")</f>
        <v>ข้อมูลไม่ถูกต้อง</v>
      </c>
      <c r="T349" s="149" t="str">
        <f t="shared" si="45"/>
        <v>ข้อมูลไม่ถูกต้อง</v>
      </c>
      <c r="U349" s="149" t="str">
        <f>IF(ISNUMBER(R349),
IF(H$2=ตัวเลือก!A$30,"ยังไม่บันทึกข้อมูล",R349*0.47),"ข้อมูลไม่ถูกต้อง")</f>
        <v>ข้อมูลไม่ถูกต้อง</v>
      </c>
      <c r="V349" s="149" t="str">
        <f>IF(ISNUMBER(S349),
IF(H$2=ตัวเลือก!A$30,"ยังไม่บันทึกข้อมูล",S349*0.47),"ข้อมูลไม่ถูกต้อง")</f>
        <v>ข้อมูลไม่ถูกต้อง</v>
      </c>
      <c r="W349" s="149" t="str">
        <f t="shared" si="46"/>
        <v>ข้อมูลไม่ถูกต้อง</v>
      </c>
      <c r="X349" s="148" t="str">
        <f t="shared" si="47"/>
        <v>ข้อมูลไม่ถูกต้อง</v>
      </c>
      <c r="Y349" s="38"/>
      <c r="Z349" s="38"/>
      <c r="AA349" s="38"/>
    </row>
    <row r="350" spans="1:27" x14ac:dyDescent="0.45">
      <c r="A350" s="38">
        <v>345</v>
      </c>
      <c r="B350" s="38"/>
      <c r="C350" s="38"/>
      <c r="D350" s="38"/>
      <c r="E350" s="38"/>
      <c r="F350" s="35"/>
      <c r="G350" s="35"/>
      <c r="H350" s="150"/>
      <c r="I350" s="38"/>
      <c r="J350" s="273" t="str">
        <f t="shared" si="40"/>
        <v>รอข้อมูลคอลัมน์ H</v>
      </c>
      <c r="K350" s="150"/>
      <c r="L350" s="150"/>
      <c r="M350" s="150"/>
      <c r="N350" s="149" t="str" cm="1">
        <f t="array" ref="N350">IF(AND(K350:M350=""),"ยังไม่บันทึกข้อมูล",
IF(M350&lt;&gt;"",
IF(M350&gt;=1.3,M350,"เป็นไม้พุ่ม"),
IF(K350+L350&gt;=1.3,K350+L350,"เป็นไม้พุ่ม")))</f>
        <v>ยังไม่บันทึกข้อมูล</v>
      </c>
      <c r="O350" s="149" t="str">
        <f t="shared" si="41"/>
        <v>ข้อมูลไม่ถูกต้อง</v>
      </c>
      <c r="P350" s="149" t="str">
        <f t="shared" si="42"/>
        <v>ข้อมูลไม่ถูกต้อง</v>
      </c>
      <c r="Q350" s="149" t="str">
        <f t="shared" si="43"/>
        <v>ข้อมูลไม่ถูกต้อง</v>
      </c>
      <c r="R350" s="149" t="str">
        <f t="shared" si="44"/>
        <v>ข้อมูลไม่ถูกต้อง</v>
      </c>
      <c r="S350" s="149" t="str">
        <f>IF(ISNUMBER(R350),
IF(H$2=ตัวเลือก!A$30,"ยังไม่บันทึกข้อมูล",R350*0.27),"ข้อมูลไม่ถูกต้อง")</f>
        <v>ข้อมูลไม่ถูกต้อง</v>
      </c>
      <c r="T350" s="149" t="str">
        <f t="shared" si="45"/>
        <v>ข้อมูลไม่ถูกต้อง</v>
      </c>
      <c r="U350" s="149" t="str">
        <f>IF(ISNUMBER(R350),
IF(H$2=ตัวเลือก!A$30,"ยังไม่บันทึกข้อมูล",R350*0.47),"ข้อมูลไม่ถูกต้อง")</f>
        <v>ข้อมูลไม่ถูกต้อง</v>
      </c>
      <c r="V350" s="149" t="str">
        <f>IF(ISNUMBER(S350),
IF(H$2=ตัวเลือก!A$30,"ยังไม่บันทึกข้อมูล",S350*0.47),"ข้อมูลไม่ถูกต้อง")</f>
        <v>ข้อมูลไม่ถูกต้อง</v>
      </c>
      <c r="W350" s="149" t="str">
        <f t="shared" si="46"/>
        <v>ข้อมูลไม่ถูกต้อง</v>
      </c>
      <c r="X350" s="148" t="str">
        <f t="shared" si="47"/>
        <v>ข้อมูลไม่ถูกต้อง</v>
      </c>
      <c r="Y350" s="38"/>
      <c r="Z350" s="38"/>
      <c r="AA350" s="38"/>
    </row>
    <row r="351" spans="1:27" x14ac:dyDescent="0.45">
      <c r="A351" s="38">
        <v>346</v>
      </c>
      <c r="B351" s="38"/>
      <c r="C351" s="38"/>
      <c r="D351" s="38"/>
      <c r="E351" s="38"/>
      <c r="F351" s="35"/>
      <c r="G351" s="35"/>
      <c r="H351" s="150"/>
      <c r="I351" s="38"/>
      <c r="J351" s="273" t="str">
        <f t="shared" si="40"/>
        <v>รอข้อมูลคอลัมน์ H</v>
      </c>
      <c r="K351" s="150"/>
      <c r="L351" s="150"/>
      <c r="M351" s="150"/>
      <c r="N351" s="149" t="str" cm="1">
        <f t="array" ref="N351">IF(AND(K351:M351=""),"ยังไม่บันทึกข้อมูล",
IF(M351&lt;&gt;"",
IF(M351&gt;=1.3,M351,"เป็นไม้พุ่ม"),
IF(K351+L351&gt;=1.3,K351+L351,"เป็นไม้พุ่ม")))</f>
        <v>ยังไม่บันทึกข้อมูล</v>
      </c>
      <c r="O351" s="149" t="str">
        <f t="shared" si="41"/>
        <v>ข้อมูลไม่ถูกต้อง</v>
      </c>
      <c r="P351" s="149" t="str">
        <f t="shared" si="42"/>
        <v>ข้อมูลไม่ถูกต้อง</v>
      </c>
      <c r="Q351" s="149" t="str">
        <f t="shared" si="43"/>
        <v>ข้อมูลไม่ถูกต้อง</v>
      </c>
      <c r="R351" s="149" t="str">
        <f t="shared" si="44"/>
        <v>ข้อมูลไม่ถูกต้อง</v>
      </c>
      <c r="S351" s="149" t="str">
        <f>IF(ISNUMBER(R351),
IF(H$2=ตัวเลือก!A$30,"ยังไม่บันทึกข้อมูล",R351*0.27),"ข้อมูลไม่ถูกต้อง")</f>
        <v>ข้อมูลไม่ถูกต้อง</v>
      </c>
      <c r="T351" s="149" t="str">
        <f t="shared" si="45"/>
        <v>ข้อมูลไม่ถูกต้อง</v>
      </c>
      <c r="U351" s="149" t="str">
        <f>IF(ISNUMBER(R351),
IF(H$2=ตัวเลือก!A$30,"ยังไม่บันทึกข้อมูล",R351*0.47),"ข้อมูลไม่ถูกต้อง")</f>
        <v>ข้อมูลไม่ถูกต้อง</v>
      </c>
      <c r="V351" s="149" t="str">
        <f>IF(ISNUMBER(S351),
IF(H$2=ตัวเลือก!A$30,"ยังไม่บันทึกข้อมูล",S351*0.47),"ข้อมูลไม่ถูกต้อง")</f>
        <v>ข้อมูลไม่ถูกต้อง</v>
      </c>
      <c r="W351" s="149" t="str">
        <f t="shared" si="46"/>
        <v>ข้อมูลไม่ถูกต้อง</v>
      </c>
      <c r="X351" s="148" t="str">
        <f t="shared" si="47"/>
        <v>ข้อมูลไม่ถูกต้อง</v>
      </c>
      <c r="Y351" s="38"/>
      <c r="Z351" s="38"/>
      <c r="AA351" s="38"/>
    </row>
    <row r="352" spans="1:27" x14ac:dyDescent="0.45">
      <c r="A352" s="38">
        <v>347</v>
      </c>
      <c r="B352" s="38"/>
      <c r="C352" s="38"/>
      <c r="D352" s="38"/>
      <c r="E352" s="38"/>
      <c r="F352" s="35"/>
      <c r="G352" s="35"/>
      <c r="H352" s="150"/>
      <c r="I352" s="38"/>
      <c r="J352" s="273" t="str">
        <f t="shared" si="40"/>
        <v>รอข้อมูลคอลัมน์ H</v>
      </c>
      <c r="K352" s="150"/>
      <c r="L352" s="150"/>
      <c r="M352" s="150"/>
      <c r="N352" s="149" t="str" cm="1">
        <f t="array" ref="N352">IF(AND(K352:M352=""),"ยังไม่บันทึกข้อมูล",
IF(M352&lt;&gt;"",
IF(M352&gt;=1.3,M352,"เป็นไม้พุ่ม"),
IF(K352+L352&gt;=1.3,K352+L352,"เป็นไม้พุ่ม")))</f>
        <v>ยังไม่บันทึกข้อมูล</v>
      </c>
      <c r="O352" s="149" t="str">
        <f t="shared" si="41"/>
        <v>ข้อมูลไม่ถูกต้อง</v>
      </c>
      <c r="P352" s="149" t="str">
        <f t="shared" si="42"/>
        <v>ข้อมูลไม่ถูกต้อง</v>
      </c>
      <c r="Q352" s="149" t="str">
        <f t="shared" si="43"/>
        <v>ข้อมูลไม่ถูกต้อง</v>
      </c>
      <c r="R352" s="149" t="str">
        <f t="shared" si="44"/>
        <v>ข้อมูลไม่ถูกต้อง</v>
      </c>
      <c r="S352" s="149" t="str">
        <f>IF(ISNUMBER(R352),
IF(H$2=ตัวเลือก!A$30,"ยังไม่บันทึกข้อมูล",R352*0.27),"ข้อมูลไม่ถูกต้อง")</f>
        <v>ข้อมูลไม่ถูกต้อง</v>
      </c>
      <c r="T352" s="149" t="str">
        <f t="shared" si="45"/>
        <v>ข้อมูลไม่ถูกต้อง</v>
      </c>
      <c r="U352" s="149" t="str">
        <f>IF(ISNUMBER(R352),
IF(H$2=ตัวเลือก!A$30,"ยังไม่บันทึกข้อมูล",R352*0.47),"ข้อมูลไม่ถูกต้อง")</f>
        <v>ข้อมูลไม่ถูกต้อง</v>
      </c>
      <c r="V352" s="149" t="str">
        <f>IF(ISNUMBER(S352),
IF(H$2=ตัวเลือก!A$30,"ยังไม่บันทึกข้อมูล",S352*0.47),"ข้อมูลไม่ถูกต้อง")</f>
        <v>ข้อมูลไม่ถูกต้อง</v>
      </c>
      <c r="W352" s="149" t="str">
        <f t="shared" si="46"/>
        <v>ข้อมูลไม่ถูกต้อง</v>
      </c>
      <c r="X352" s="148" t="str">
        <f t="shared" si="47"/>
        <v>ข้อมูลไม่ถูกต้อง</v>
      </c>
      <c r="Y352" s="38"/>
      <c r="Z352" s="38"/>
      <c r="AA352" s="38"/>
    </row>
    <row r="353" spans="1:27" x14ac:dyDescent="0.45">
      <c r="A353" s="38">
        <v>348</v>
      </c>
      <c r="B353" s="38"/>
      <c r="C353" s="38"/>
      <c r="D353" s="38"/>
      <c r="E353" s="38"/>
      <c r="F353" s="35"/>
      <c r="G353" s="35"/>
      <c r="H353" s="150"/>
      <c r="I353" s="38"/>
      <c r="J353" s="273" t="str">
        <f t="shared" si="40"/>
        <v>รอข้อมูลคอลัมน์ H</v>
      </c>
      <c r="K353" s="150"/>
      <c r="L353" s="150"/>
      <c r="M353" s="150"/>
      <c r="N353" s="149" t="str" cm="1">
        <f t="array" ref="N353">IF(AND(K353:M353=""),"ยังไม่บันทึกข้อมูล",
IF(M353&lt;&gt;"",
IF(M353&gt;=1.3,M353,"เป็นไม้พุ่ม"),
IF(K353+L353&gt;=1.3,K353+L353,"เป็นไม้พุ่ม")))</f>
        <v>ยังไม่บันทึกข้อมูล</v>
      </c>
      <c r="O353" s="149" t="str">
        <f t="shared" si="41"/>
        <v>ข้อมูลไม่ถูกต้อง</v>
      </c>
      <c r="P353" s="149" t="str">
        <f t="shared" si="42"/>
        <v>ข้อมูลไม่ถูกต้อง</v>
      </c>
      <c r="Q353" s="149" t="str">
        <f t="shared" si="43"/>
        <v>ข้อมูลไม่ถูกต้อง</v>
      </c>
      <c r="R353" s="149" t="str">
        <f t="shared" si="44"/>
        <v>ข้อมูลไม่ถูกต้อง</v>
      </c>
      <c r="S353" s="149" t="str">
        <f>IF(ISNUMBER(R353),
IF(H$2=ตัวเลือก!A$30,"ยังไม่บันทึกข้อมูล",R353*0.27),"ข้อมูลไม่ถูกต้อง")</f>
        <v>ข้อมูลไม่ถูกต้อง</v>
      </c>
      <c r="T353" s="149" t="str">
        <f t="shared" si="45"/>
        <v>ข้อมูลไม่ถูกต้อง</v>
      </c>
      <c r="U353" s="149" t="str">
        <f>IF(ISNUMBER(R353),
IF(H$2=ตัวเลือก!A$30,"ยังไม่บันทึกข้อมูล",R353*0.47),"ข้อมูลไม่ถูกต้อง")</f>
        <v>ข้อมูลไม่ถูกต้อง</v>
      </c>
      <c r="V353" s="149" t="str">
        <f>IF(ISNUMBER(S353),
IF(H$2=ตัวเลือก!A$30,"ยังไม่บันทึกข้อมูล",S353*0.47),"ข้อมูลไม่ถูกต้อง")</f>
        <v>ข้อมูลไม่ถูกต้อง</v>
      </c>
      <c r="W353" s="149" t="str">
        <f t="shared" si="46"/>
        <v>ข้อมูลไม่ถูกต้อง</v>
      </c>
      <c r="X353" s="148" t="str">
        <f t="shared" si="47"/>
        <v>ข้อมูลไม่ถูกต้อง</v>
      </c>
      <c r="Y353" s="38"/>
      <c r="Z353" s="38"/>
      <c r="AA353" s="38"/>
    </row>
    <row r="354" spans="1:27" x14ac:dyDescent="0.45">
      <c r="A354" s="38">
        <v>349</v>
      </c>
      <c r="B354" s="38"/>
      <c r="C354" s="38"/>
      <c r="D354" s="38"/>
      <c r="E354" s="38"/>
      <c r="F354" s="35"/>
      <c r="G354" s="35"/>
      <c r="H354" s="150"/>
      <c r="I354" s="38"/>
      <c r="J354" s="273" t="str">
        <f t="shared" si="40"/>
        <v>รอข้อมูลคอลัมน์ H</v>
      </c>
      <c r="K354" s="150"/>
      <c r="L354" s="150"/>
      <c r="M354" s="150"/>
      <c r="N354" s="149" t="str" cm="1">
        <f t="array" ref="N354">IF(AND(K354:M354=""),"ยังไม่บันทึกข้อมูล",
IF(M354&lt;&gt;"",
IF(M354&gt;=1.3,M354,"เป็นไม้พุ่ม"),
IF(K354+L354&gt;=1.3,K354+L354,"เป็นไม้พุ่ม")))</f>
        <v>ยังไม่บันทึกข้อมูล</v>
      </c>
      <c r="O354" s="149" t="str">
        <f t="shared" si="41"/>
        <v>ข้อมูลไม่ถูกต้อง</v>
      </c>
      <c r="P354" s="149" t="str">
        <f t="shared" si="42"/>
        <v>ข้อมูลไม่ถูกต้อง</v>
      </c>
      <c r="Q354" s="149" t="str">
        <f t="shared" si="43"/>
        <v>ข้อมูลไม่ถูกต้อง</v>
      </c>
      <c r="R354" s="149" t="str">
        <f t="shared" si="44"/>
        <v>ข้อมูลไม่ถูกต้อง</v>
      </c>
      <c r="S354" s="149" t="str">
        <f>IF(ISNUMBER(R354),
IF(H$2=ตัวเลือก!A$30,"ยังไม่บันทึกข้อมูล",R354*0.27),"ข้อมูลไม่ถูกต้อง")</f>
        <v>ข้อมูลไม่ถูกต้อง</v>
      </c>
      <c r="T354" s="149" t="str">
        <f t="shared" si="45"/>
        <v>ข้อมูลไม่ถูกต้อง</v>
      </c>
      <c r="U354" s="149" t="str">
        <f>IF(ISNUMBER(R354),
IF(H$2=ตัวเลือก!A$30,"ยังไม่บันทึกข้อมูล",R354*0.47),"ข้อมูลไม่ถูกต้อง")</f>
        <v>ข้อมูลไม่ถูกต้อง</v>
      </c>
      <c r="V354" s="149" t="str">
        <f>IF(ISNUMBER(S354),
IF(H$2=ตัวเลือก!A$30,"ยังไม่บันทึกข้อมูล",S354*0.47),"ข้อมูลไม่ถูกต้อง")</f>
        <v>ข้อมูลไม่ถูกต้อง</v>
      </c>
      <c r="W354" s="149" t="str">
        <f t="shared" si="46"/>
        <v>ข้อมูลไม่ถูกต้อง</v>
      </c>
      <c r="X354" s="148" t="str">
        <f t="shared" si="47"/>
        <v>ข้อมูลไม่ถูกต้อง</v>
      </c>
      <c r="Y354" s="38"/>
      <c r="Z354" s="38"/>
      <c r="AA354" s="38"/>
    </row>
    <row r="355" spans="1:27" x14ac:dyDescent="0.45">
      <c r="A355" s="38">
        <v>350</v>
      </c>
      <c r="B355" s="38"/>
      <c r="C355" s="38"/>
      <c r="D355" s="38"/>
      <c r="E355" s="38"/>
      <c r="F355" s="35"/>
      <c r="G355" s="35"/>
      <c r="H355" s="150"/>
      <c r="I355" s="38"/>
      <c r="J355" s="273" t="str">
        <f t="shared" si="40"/>
        <v>รอข้อมูลคอลัมน์ H</v>
      </c>
      <c r="K355" s="150"/>
      <c r="L355" s="150"/>
      <c r="M355" s="150"/>
      <c r="N355" s="149" t="str" cm="1">
        <f t="array" ref="N355">IF(AND(K355:M355=""),"ยังไม่บันทึกข้อมูล",
IF(M355&lt;&gt;"",
IF(M355&gt;=1.3,M355,"เป็นไม้พุ่ม"),
IF(K355+L355&gt;=1.3,K355+L355,"เป็นไม้พุ่ม")))</f>
        <v>ยังไม่บันทึกข้อมูล</v>
      </c>
      <c r="O355" s="149" t="str">
        <f t="shared" si="41"/>
        <v>ข้อมูลไม่ถูกต้อง</v>
      </c>
      <c r="P355" s="149" t="str">
        <f t="shared" si="42"/>
        <v>ข้อมูลไม่ถูกต้อง</v>
      </c>
      <c r="Q355" s="149" t="str">
        <f t="shared" si="43"/>
        <v>ข้อมูลไม่ถูกต้อง</v>
      </c>
      <c r="R355" s="149" t="str">
        <f t="shared" si="44"/>
        <v>ข้อมูลไม่ถูกต้อง</v>
      </c>
      <c r="S355" s="149" t="str">
        <f>IF(ISNUMBER(R355),
IF(H$2=ตัวเลือก!A$30,"ยังไม่บันทึกข้อมูล",R355*0.27),"ข้อมูลไม่ถูกต้อง")</f>
        <v>ข้อมูลไม่ถูกต้อง</v>
      </c>
      <c r="T355" s="149" t="str">
        <f t="shared" si="45"/>
        <v>ข้อมูลไม่ถูกต้อง</v>
      </c>
      <c r="U355" s="149" t="str">
        <f>IF(ISNUMBER(R355),
IF(H$2=ตัวเลือก!A$30,"ยังไม่บันทึกข้อมูล",R355*0.47),"ข้อมูลไม่ถูกต้อง")</f>
        <v>ข้อมูลไม่ถูกต้อง</v>
      </c>
      <c r="V355" s="149" t="str">
        <f>IF(ISNUMBER(S355),
IF(H$2=ตัวเลือก!A$30,"ยังไม่บันทึกข้อมูล",S355*0.47),"ข้อมูลไม่ถูกต้อง")</f>
        <v>ข้อมูลไม่ถูกต้อง</v>
      </c>
      <c r="W355" s="149" t="str">
        <f t="shared" si="46"/>
        <v>ข้อมูลไม่ถูกต้อง</v>
      </c>
      <c r="X355" s="148" t="str">
        <f t="shared" si="47"/>
        <v>ข้อมูลไม่ถูกต้อง</v>
      </c>
      <c r="Y355" s="38"/>
      <c r="Z355" s="38"/>
      <c r="AA355" s="38"/>
    </row>
    <row r="356" spans="1:27" x14ac:dyDescent="0.45">
      <c r="A356" s="38">
        <v>351</v>
      </c>
      <c r="B356" s="38"/>
      <c r="C356" s="38"/>
      <c r="D356" s="38"/>
      <c r="E356" s="38"/>
      <c r="F356" s="35"/>
      <c r="G356" s="35"/>
      <c r="H356" s="150"/>
      <c r="I356" s="38"/>
      <c r="J356" s="273" t="str">
        <f t="shared" si="40"/>
        <v>รอข้อมูลคอลัมน์ H</v>
      </c>
      <c r="K356" s="150"/>
      <c r="L356" s="150"/>
      <c r="M356" s="150"/>
      <c r="N356" s="149" t="str" cm="1">
        <f t="array" ref="N356">IF(AND(K356:M356=""),"ยังไม่บันทึกข้อมูล",
IF(M356&lt;&gt;"",
IF(M356&gt;=1.3,M356,"เป็นไม้พุ่ม"),
IF(K356+L356&gt;=1.3,K356+L356,"เป็นไม้พุ่ม")))</f>
        <v>ยังไม่บันทึกข้อมูล</v>
      </c>
      <c r="O356" s="149" t="str">
        <f t="shared" si="41"/>
        <v>ข้อมูลไม่ถูกต้อง</v>
      </c>
      <c r="P356" s="149" t="str">
        <f t="shared" si="42"/>
        <v>ข้อมูลไม่ถูกต้อง</v>
      </c>
      <c r="Q356" s="149" t="str">
        <f t="shared" si="43"/>
        <v>ข้อมูลไม่ถูกต้อง</v>
      </c>
      <c r="R356" s="149" t="str">
        <f t="shared" si="44"/>
        <v>ข้อมูลไม่ถูกต้อง</v>
      </c>
      <c r="S356" s="149" t="str">
        <f>IF(ISNUMBER(R356),
IF(H$2=ตัวเลือก!A$30,"ยังไม่บันทึกข้อมูล",R356*0.27),"ข้อมูลไม่ถูกต้อง")</f>
        <v>ข้อมูลไม่ถูกต้อง</v>
      </c>
      <c r="T356" s="149" t="str">
        <f t="shared" si="45"/>
        <v>ข้อมูลไม่ถูกต้อง</v>
      </c>
      <c r="U356" s="149" t="str">
        <f>IF(ISNUMBER(R356),
IF(H$2=ตัวเลือก!A$30,"ยังไม่บันทึกข้อมูล",R356*0.47),"ข้อมูลไม่ถูกต้อง")</f>
        <v>ข้อมูลไม่ถูกต้อง</v>
      </c>
      <c r="V356" s="149" t="str">
        <f>IF(ISNUMBER(S356),
IF(H$2=ตัวเลือก!A$30,"ยังไม่บันทึกข้อมูล",S356*0.47),"ข้อมูลไม่ถูกต้อง")</f>
        <v>ข้อมูลไม่ถูกต้อง</v>
      </c>
      <c r="W356" s="149" t="str">
        <f t="shared" si="46"/>
        <v>ข้อมูลไม่ถูกต้อง</v>
      </c>
      <c r="X356" s="148" t="str">
        <f t="shared" si="47"/>
        <v>ข้อมูลไม่ถูกต้อง</v>
      </c>
      <c r="Y356" s="38"/>
      <c r="Z356" s="38"/>
      <c r="AA356" s="38"/>
    </row>
    <row r="357" spans="1:27" x14ac:dyDescent="0.45">
      <c r="A357" s="38">
        <v>352</v>
      </c>
      <c r="B357" s="38"/>
      <c r="C357" s="38"/>
      <c r="D357" s="38"/>
      <c r="E357" s="38"/>
      <c r="F357" s="35"/>
      <c r="G357" s="35"/>
      <c r="H357" s="150"/>
      <c r="I357" s="38"/>
      <c r="J357" s="273" t="str">
        <f t="shared" si="40"/>
        <v>รอข้อมูลคอลัมน์ H</v>
      </c>
      <c r="K357" s="150"/>
      <c r="L357" s="150"/>
      <c r="M357" s="150"/>
      <c r="N357" s="149" t="str" cm="1">
        <f t="array" ref="N357">IF(AND(K357:M357=""),"ยังไม่บันทึกข้อมูล",
IF(M357&lt;&gt;"",
IF(M357&gt;=1.3,M357,"เป็นไม้พุ่ม"),
IF(K357+L357&gt;=1.3,K357+L357,"เป็นไม้พุ่ม")))</f>
        <v>ยังไม่บันทึกข้อมูล</v>
      </c>
      <c r="O357" s="149" t="str">
        <f t="shared" si="41"/>
        <v>ข้อมูลไม่ถูกต้อง</v>
      </c>
      <c r="P357" s="149" t="str">
        <f t="shared" si="42"/>
        <v>ข้อมูลไม่ถูกต้อง</v>
      </c>
      <c r="Q357" s="149" t="str">
        <f t="shared" si="43"/>
        <v>ข้อมูลไม่ถูกต้อง</v>
      </c>
      <c r="R357" s="149" t="str">
        <f t="shared" si="44"/>
        <v>ข้อมูลไม่ถูกต้อง</v>
      </c>
      <c r="S357" s="149" t="str">
        <f>IF(ISNUMBER(R357),
IF(H$2=ตัวเลือก!A$30,"ยังไม่บันทึกข้อมูล",R357*0.27),"ข้อมูลไม่ถูกต้อง")</f>
        <v>ข้อมูลไม่ถูกต้อง</v>
      </c>
      <c r="T357" s="149" t="str">
        <f t="shared" si="45"/>
        <v>ข้อมูลไม่ถูกต้อง</v>
      </c>
      <c r="U357" s="149" t="str">
        <f>IF(ISNUMBER(R357),
IF(H$2=ตัวเลือก!A$30,"ยังไม่บันทึกข้อมูล",R357*0.47),"ข้อมูลไม่ถูกต้อง")</f>
        <v>ข้อมูลไม่ถูกต้อง</v>
      </c>
      <c r="V357" s="149" t="str">
        <f>IF(ISNUMBER(S357),
IF(H$2=ตัวเลือก!A$30,"ยังไม่บันทึกข้อมูล",S357*0.47),"ข้อมูลไม่ถูกต้อง")</f>
        <v>ข้อมูลไม่ถูกต้อง</v>
      </c>
      <c r="W357" s="149" t="str">
        <f t="shared" si="46"/>
        <v>ข้อมูลไม่ถูกต้อง</v>
      </c>
      <c r="X357" s="148" t="str">
        <f t="shared" si="47"/>
        <v>ข้อมูลไม่ถูกต้อง</v>
      </c>
      <c r="Y357" s="38"/>
      <c r="Z357" s="38"/>
      <c r="AA357" s="38"/>
    </row>
    <row r="358" spans="1:27" x14ac:dyDescent="0.45">
      <c r="A358" s="38">
        <v>353</v>
      </c>
      <c r="B358" s="38"/>
      <c r="C358" s="38"/>
      <c r="D358" s="38"/>
      <c r="E358" s="38"/>
      <c r="F358" s="35"/>
      <c r="G358" s="35"/>
      <c r="H358" s="150"/>
      <c r="I358" s="38"/>
      <c r="J358" s="273" t="str">
        <f t="shared" si="40"/>
        <v>รอข้อมูลคอลัมน์ H</v>
      </c>
      <c r="K358" s="150"/>
      <c r="L358" s="150"/>
      <c r="M358" s="150"/>
      <c r="N358" s="149" t="str" cm="1">
        <f t="array" ref="N358">IF(AND(K358:M358=""),"ยังไม่บันทึกข้อมูล",
IF(M358&lt;&gt;"",
IF(M358&gt;=1.3,M358,"เป็นไม้พุ่ม"),
IF(K358+L358&gt;=1.3,K358+L358,"เป็นไม้พุ่ม")))</f>
        <v>ยังไม่บันทึกข้อมูล</v>
      </c>
      <c r="O358" s="149" t="str">
        <f t="shared" si="41"/>
        <v>ข้อมูลไม่ถูกต้อง</v>
      </c>
      <c r="P358" s="149" t="str">
        <f t="shared" si="42"/>
        <v>ข้อมูลไม่ถูกต้อง</v>
      </c>
      <c r="Q358" s="149" t="str">
        <f t="shared" si="43"/>
        <v>ข้อมูลไม่ถูกต้อง</v>
      </c>
      <c r="R358" s="149" t="str">
        <f t="shared" si="44"/>
        <v>ข้อมูลไม่ถูกต้อง</v>
      </c>
      <c r="S358" s="149" t="str">
        <f>IF(ISNUMBER(R358),
IF(H$2=ตัวเลือก!A$30,"ยังไม่บันทึกข้อมูล",R358*0.27),"ข้อมูลไม่ถูกต้อง")</f>
        <v>ข้อมูลไม่ถูกต้อง</v>
      </c>
      <c r="T358" s="149" t="str">
        <f t="shared" si="45"/>
        <v>ข้อมูลไม่ถูกต้อง</v>
      </c>
      <c r="U358" s="149" t="str">
        <f>IF(ISNUMBER(R358),
IF(H$2=ตัวเลือก!A$30,"ยังไม่บันทึกข้อมูล",R358*0.47),"ข้อมูลไม่ถูกต้อง")</f>
        <v>ข้อมูลไม่ถูกต้อง</v>
      </c>
      <c r="V358" s="149" t="str">
        <f>IF(ISNUMBER(S358),
IF(H$2=ตัวเลือก!A$30,"ยังไม่บันทึกข้อมูล",S358*0.47),"ข้อมูลไม่ถูกต้อง")</f>
        <v>ข้อมูลไม่ถูกต้อง</v>
      </c>
      <c r="W358" s="149" t="str">
        <f t="shared" si="46"/>
        <v>ข้อมูลไม่ถูกต้อง</v>
      </c>
      <c r="X358" s="148" t="str">
        <f t="shared" si="47"/>
        <v>ข้อมูลไม่ถูกต้อง</v>
      </c>
      <c r="Y358" s="38"/>
      <c r="Z358" s="38"/>
      <c r="AA358" s="38"/>
    </row>
    <row r="359" spans="1:27" x14ac:dyDescent="0.45">
      <c r="A359" s="38">
        <v>354</v>
      </c>
      <c r="B359" s="38"/>
      <c r="C359" s="38"/>
      <c r="D359" s="38"/>
      <c r="E359" s="38"/>
      <c r="F359" s="35"/>
      <c r="G359" s="35"/>
      <c r="H359" s="150"/>
      <c r="I359" s="38"/>
      <c r="J359" s="273" t="str">
        <f t="shared" si="40"/>
        <v>รอข้อมูลคอลัมน์ H</v>
      </c>
      <c r="K359" s="150"/>
      <c r="L359" s="150"/>
      <c r="M359" s="150"/>
      <c r="N359" s="149" t="str" cm="1">
        <f t="array" ref="N359">IF(AND(K359:M359=""),"ยังไม่บันทึกข้อมูล",
IF(M359&lt;&gt;"",
IF(M359&gt;=1.3,M359,"เป็นไม้พุ่ม"),
IF(K359+L359&gt;=1.3,K359+L359,"เป็นไม้พุ่ม")))</f>
        <v>ยังไม่บันทึกข้อมูล</v>
      </c>
      <c r="O359" s="149" t="str">
        <f t="shared" si="41"/>
        <v>ข้อมูลไม่ถูกต้อง</v>
      </c>
      <c r="P359" s="149" t="str">
        <f t="shared" si="42"/>
        <v>ข้อมูลไม่ถูกต้อง</v>
      </c>
      <c r="Q359" s="149" t="str">
        <f t="shared" si="43"/>
        <v>ข้อมูลไม่ถูกต้อง</v>
      </c>
      <c r="R359" s="149" t="str">
        <f t="shared" si="44"/>
        <v>ข้อมูลไม่ถูกต้อง</v>
      </c>
      <c r="S359" s="149" t="str">
        <f>IF(ISNUMBER(R359),
IF(H$2=ตัวเลือก!A$30,"ยังไม่บันทึกข้อมูล",R359*0.27),"ข้อมูลไม่ถูกต้อง")</f>
        <v>ข้อมูลไม่ถูกต้อง</v>
      </c>
      <c r="T359" s="149" t="str">
        <f t="shared" si="45"/>
        <v>ข้อมูลไม่ถูกต้อง</v>
      </c>
      <c r="U359" s="149" t="str">
        <f>IF(ISNUMBER(R359),
IF(H$2=ตัวเลือก!A$30,"ยังไม่บันทึกข้อมูล",R359*0.47),"ข้อมูลไม่ถูกต้อง")</f>
        <v>ข้อมูลไม่ถูกต้อง</v>
      </c>
      <c r="V359" s="149" t="str">
        <f>IF(ISNUMBER(S359),
IF(H$2=ตัวเลือก!A$30,"ยังไม่บันทึกข้อมูล",S359*0.47),"ข้อมูลไม่ถูกต้อง")</f>
        <v>ข้อมูลไม่ถูกต้อง</v>
      </c>
      <c r="W359" s="149" t="str">
        <f t="shared" si="46"/>
        <v>ข้อมูลไม่ถูกต้อง</v>
      </c>
      <c r="X359" s="148" t="str">
        <f t="shared" si="47"/>
        <v>ข้อมูลไม่ถูกต้อง</v>
      </c>
      <c r="Y359" s="38"/>
      <c r="Z359" s="38"/>
      <c r="AA359" s="38"/>
    </row>
    <row r="360" spans="1:27" x14ac:dyDescent="0.45">
      <c r="A360" s="38">
        <v>355</v>
      </c>
      <c r="B360" s="38"/>
      <c r="C360" s="38"/>
      <c r="D360" s="38"/>
      <c r="E360" s="38"/>
      <c r="F360" s="35"/>
      <c r="G360" s="35"/>
      <c r="H360" s="150"/>
      <c r="I360" s="38"/>
      <c r="J360" s="273" t="str">
        <f t="shared" si="40"/>
        <v>รอข้อมูลคอลัมน์ H</v>
      </c>
      <c r="K360" s="150"/>
      <c r="L360" s="150"/>
      <c r="M360" s="150"/>
      <c r="N360" s="149" t="str" cm="1">
        <f t="array" ref="N360">IF(AND(K360:M360=""),"ยังไม่บันทึกข้อมูล",
IF(M360&lt;&gt;"",
IF(M360&gt;=1.3,M360,"เป็นไม้พุ่ม"),
IF(K360+L360&gt;=1.3,K360+L360,"เป็นไม้พุ่ม")))</f>
        <v>ยังไม่บันทึกข้อมูล</v>
      </c>
      <c r="O360" s="149" t="str">
        <f t="shared" si="41"/>
        <v>ข้อมูลไม่ถูกต้อง</v>
      </c>
      <c r="P360" s="149" t="str">
        <f t="shared" si="42"/>
        <v>ข้อมูลไม่ถูกต้อง</v>
      </c>
      <c r="Q360" s="149" t="str">
        <f t="shared" si="43"/>
        <v>ข้อมูลไม่ถูกต้อง</v>
      </c>
      <c r="R360" s="149" t="str">
        <f t="shared" si="44"/>
        <v>ข้อมูลไม่ถูกต้อง</v>
      </c>
      <c r="S360" s="149" t="str">
        <f>IF(ISNUMBER(R360),
IF(H$2=ตัวเลือก!A$30,"ยังไม่บันทึกข้อมูล",R360*0.27),"ข้อมูลไม่ถูกต้อง")</f>
        <v>ข้อมูลไม่ถูกต้อง</v>
      </c>
      <c r="T360" s="149" t="str">
        <f t="shared" si="45"/>
        <v>ข้อมูลไม่ถูกต้อง</v>
      </c>
      <c r="U360" s="149" t="str">
        <f>IF(ISNUMBER(R360),
IF(H$2=ตัวเลือก!A$30,"ยังไม่บันทึกข้อมูล",R360*0.47),"ข้อมูลไม่ถูกต้อง")</f>
        <v>ข้อมูลไม่ถูกต้อง</v>
      </c>
      <c r="V360" s="149" t="str">
        <f>IF(ISNUMBER(S360),
IF(H$2=ตัวเลือก!A$30,"ยังไม่บันทึกข้อมูล",S360*0.47),"ข้อมูลไม่ถูกต้อง")</f>
        <v>ข้อมูลไม่ถูกต้อง</v>
      </c>
      <c r="W360" s="149" t="str">
        <f t="shared" si="46"/>
        <v>ข้อมูลไม่ถูกต้อง</v>
      </c>
      <c r="X360" s="148" t="str">
        <f t="shared" si="47"/>
        <v>ข้อมูลไม่ถูกต้อง</v>
      </c>
      <c r="Y360" s="38"/>
      <c r="Z360" s="38"/>
      <c r="AA360" s="38"/>
    </row>
    <row r="361" spans="1:27" x14ac:dyDescent="0.45">
      <c r="A361" s="38">
        <v>356</v>
      </c>
      <c r="B361" s="38"/>
      <c r="C361" s="38"/>
      <c r="D361" s="38"/>
      <c r="E361" s="38"/>
      <c r="F361" s="35"/>
      <c r="G361" s="35"/>
      <c r="H361" s="150"/>
      <c r="I361" s="38"/>
      <c r="J361" s="273" t="str">
        <f t="shared" si="40"/>
        <v>รอข้อมูลคอลัมน์ H</v>
      </c>
      <c r="K361" s="150"/>
      <c r="L361" s="150"/>
      <c r="M361" s="150"/>
      <c r="N361" s="149" t="str" cm="1">
        <f t="array" ref="N361">IF(AND(K361:M361=""),"ยังไม่บันทึกข้อมูล",
IF(M361&lt;&gt;"",
IF(M361&gt;=1.3,M361,"เป็นไม้พุ่ม"),
IF(K361+L361&gt;=1.3,K361+L361,"เป็นไม้พุ่ม")))</f>
        <v>ยังไม่บันทึกข้อมูล</v>
      </c>
      <c r="O361" s="149" t="str">
        <f t="shared" si="41"/>
        <v>ข้อมูลไม่ถูกต้อง</v>
      </c>
      <c r="P361" s="149" t="str">
        <f t="shared" si="42"/>
        <v>ข้อมูลไม่ถูกต้อง</v>
      </c>
      <c r="Q361" s="149" t="str">
        <f t="shared" si="43"/>
        <v>ข้อมูลไม่ถูกต้อง</v>
      </c>
      <c r="R361" s="149" t="str">
        <f t="shared" si="44"/>
        <v>ข้อมูลไม่ถูกต้อง</v>
      </c>
      <c r="S361" s="149" t="str">
        <f>IF(ISNUMBER(R361),
IF(H$2=ตัวเลือก!A$30,"ยังไม่บันทึกข้อมูล",R361*0.27),"ข้อมูลไม่ถูกต้อง")</f>
        <v>ข้อมูลไม่ถูกต้อง</v>
      </c>
      <c r="T361" s="149" t="str">
        <f t="shared" si="45"/>
        <v>ข้อมูลไม่ถูกต้อง</v>
      </c>
      <c r="U361" s="149" t="str">
        <f>IF(ISNUMBER(R361),
IF(H$2=ตัวเลือก!A$30,"ยังไม่บันทึกข้อมูล",R361*0.47),"ข้อมูลไม่ถูกต้อง")</f>
        <v>ข้อมูลไม่ถูกต้อง</v>
      </c>
      <c r="V361" s="149" t="str">
        <f>IF(ISNUMBER(S361),
IF(H$2=ตัวเลือก!A$30,"ยังไม่บันทึกข้อมูล",S361*0.47),"ข้อมูลไม่ถูกต้อง")</f>
        <v>ข้อมูลไม่ถูกต้อง</v>
      </c>
      <c r="W361" s="149" t="str">
        <f t="shared" si="46"/>
        <v>ข้อมูลไม่ถูกต้อง</v>
      </c>
      <c r="X361" s="148" t="str">
        <f t="shared" si="47"/>
        <v>ข้อมูลไม่ถูกต้อง</v>
      </c>
      <c r="Y361" s="38"/>
      <c r="Z361" s="38"/>
      <c r="AA361" s="38"/>
    </row>
    <row r="362" spans="1:27" x14ac:dyDescent="0.45">
      <c r="A362" s="38">
        <v>357</v>
      </c>
      <c r="B362" s="38"/>
      <c r="C362" s="38"/>
      <c r="D362" s="38"/>
      <c r="E362" s="38"/>
      <c r="F362" s="35"/>
      <c r="G362" s="35"/>
      <c r="H362" s="150"/>
      <c r="I362" s="38"/>
      <c r="J362" s="273" t="str">
        <f t="shared" si="40"/>
        <v>รอข้อมูลคอลัมน์ H</v>
      </c>
      <c r="K362" s="150"/>
      <c r="L362" s="150"/>
      <c r="M362" s="150"/>
      <c r="N362" s="149" t="str" cm="1">
        <f t="array" ref="N362">IF(AND(K362:M362=""),"ยังไม่บันทึกข้อมูล",
IF(M362&lt;&gt;"",
IF(M362&gt;=1.3,M362,"เป็นไม้พุ่ม"),
IF(K362+L362&gt;=1.3,K362+L362,"เป็นไม้พุ่ม")))</f>
        <v>ยังไม่บันทึกข้อมูล</v>
      </c>
      <c r="O362" s="149" t="str">
        <f t="shared" si="41"/>
        <v>ข้อมูลไม่ถูกต้อง</v>
      </c>
      <c r="P362" s="149" t="str">
        <f t="shared" si="42"/>
        <v>ข้อมูลไม่ถูกต้อง</v>
      </c>
      <c r="Q362" s="149" t="str">
        <f t="shared" si="43"/>
        <v>ข้อมูลไม่ถูกต้อง</v>
      </c>
      <c r="R362" s="149" t="str">
        <f t="shared" si="44"/>
        <v>ข้อมูลไม่ถูกต้อง</v>
      </c>
      <c r="S362" s="149" t="str">
        <f>IF(ISNUMBER(R362),
IF(H$2=ตัวเลือก!A$30,"ยังไม่บันทึกข้อมูล",R362*0.27),"ข้อมูลไม่ถูกต้อง")</f>
        <v>ข้อมูลไม่ถูกต้อง</v>
      </c>
      <c r="T362" s="149" t="str">
        <f t="shared" si="45"/>
        <v>ข้อมูลไม่ถูกต้อง</v>
      </c>
      <c r="U362" s="149" t="str">
        <f>IF(ISNUMBER(R362),
IF(H$2=ตัวเลือก!A$30,"ยังไม่บันทึกข้อมูล",R362*0.47),"ข้อมูลไม่ถูกต้อง")</f>
        <v>ข้อมูลไม่ถูกต้อง</v>
      </c>
      <c r="V362" s="149" t="str">
        <f>IF(ISNUMBER(S362),
IF(H$2=ตัวเลือก!A$30,"ยังไม่บันทึกข้อมูล",S362*0.47),"ข้อมูลไม่ถูกต้อง")</f>
        <v>ข้อมูลไม่ถูกต้อง</v>
      </c>
      <c r="W362" s="149" t="str">
        <f t="shared" si="46"/>
        <v>ข้อมูลไม่ถูกต้อง</v>
      </c>
      <c r="X362" s="148" t="str">
        <f t="shared" si="47"/>
        <v>ข้อมูลไม่ถูกต้อง</v>
      </c>
      <c r="Y362" s="38"/>
      <c r="Z362" s="38"/>
      <c r="AA362" s="38"/>
    </row>
    <row r="363" spans="1:27" x14ac:dyDescent="0.45">
      <c r="A363" s="38">
        <v>358</v>
      </c>
      <c r="B363" s="38"/>
      <c r="C363" s="38"/>
      <c r="D363" s="38"/>
      <c r="E363" s="38"/>
      <c r="F363" s="35"/>
      <c r="G363" s="35"/>
      <c r="H363" s="150"/>
      <c r="I363" s="38"/>
      <c r="J363" s="273" t="str">
        <f t="shared" si="40"/>
        <v>รอข้อมูลคอลัมน์ H</v>
      </c>
      <c r="K363" s="150"/>
      <c r="L363" s="150"/>
      <c r="M363" s="150"/>
      <c r="N363" s="149" t="str" cm="1">
        <f t="array" ref="N363">IF(AND(K363:M363=""),"ยังไม่บันทึกข้อมูล",
IF(M363&lt;&gt;"",
IF(M363&gt;=1.3,M363,"เป็นไม้พุ่ม"),
IF(K363+L363&gt;=1.3,K363+L363,"เป็นไม้พุ่ม")))</f>
        <v>ยังไม่บันทึกข้อมูล</v>
      </c>
      <c r="O363" s="149" t="str">
        <f t="shared" si="41"/>
        <v>ข้อมูลไม่ถูกต้อง</v>
      </c>
      <c r="P363" s="149" t="str">
        <f t="shared" si="42"/>
        <v>ข้อมูลไม่ถูกต้อง</v>
      </c>
      <c r="Q363" s="149" t="str">
        <f t="shared" si="43"/>
        <v>ข้อมูลไม่ถูกต้อง</v>
      </c>
      <c r="R363" s="149" t="str">
        <f t="shared" si="44"/>
        <v>ข้อมูลไม่ถูกต้อง</v>
      </c>
      <c r="S363" s="149" t="str">
        <f>IF(ISNUMBER(R363),
IF(H$2=ตัวเลือก!A$30,"ยังไม่บันทึกข้อมูล",R363*0.27),"ข้อมูลไม่ถูกต้อง")</f>
        <v>ข้อมูลไม่ถูกต้อง</v>
      </c>
      <c r="T363" s="149" t="str">
        <f t="shared" si="45"/>
        <v>ข้อมูลไม่ถูกต้อง</v>
      </c>
      <c r="U363" s="149" t="str">
        <f>IF(ISNUMBER(R363),
IF(H$2=ตัวเลือก!A$30,"ยังไม่บันทึกข้อมูล",R363*0.47),"ข้อมูลไม่ถูกต้อง")</f>
        <v>ข้อมูลไม่ถูกต้อง</v>
      </c>
      <c r="V363" s="149" t="str">
        <f>IF(ISNUMBER(S363),
IF(H$2=ตัวเลือก!A$30,"ยังไม่บันทึกข้อมูล",S363*0.47),"ข้อมูลไม่ถูกต้อง")</f>
        <v>ข้อมูลไม่ถูกต้อง</v>
      </c>
      <c r="W363" s="149" t="str">
        <f t="shared" si="46"/>
        <v>ข้อมูลไม่ถูกต้อง</v>
      </c>
      <c r="X363" s="148" t="str">
        <f t="shared" si="47"/>
        <v>ข้อมูลไม่ถูกต้อง</v>
      </c>
      <c r="Y363" s="38"/>
      <c r="Z363" s="38"/>
      <c r="AA363" s="38"/>
    </row>
    <row r="364" spans="1:27" x14ac:dyDescent="0.45">
      <c r="A364" s="38">
        <v>359</v>
      </c>
      <c r="B364" s="38"/>
      <c r="C364" s="38"/>
      <c r="D364" s="38"/>
      <c r="E364" s="38"/>
      <c r="F364" s="35"/>
      <c r="G364" s="35"/>
      <c r="H364" s="150"/>
      <c r="I364" s="38"/>
      <c r="J364" s="273" t="str">
        <f t="shared" si="40"/>
        <v>รอข้อมูลคอลัมน์ H</v>
      </c>
      <c r="K364" s="150"/>
      <c r="L364" s="150"/>
      <c r="M364" s="150"/>
      <c r="N364" s="149" t="str" cm="1">
        <f t="array" ref="N364">IF(AND(K364:M364=""),"ยังไม่บันทึกข้อมูล",
IF(M364&lt;&gt;"",
IF(M364&gt;=1.3,M364,"เป็นไม้พุ่ม"),
IF(K364+L364&gt;=1.3,K364+L364,"เป็นไม้พุ่ม")))</f>
        <v>ยังไม่บันทึกข้อมูล</v>
      </c>
      <c r="O364" s="149" t="str">
        <f t="shared" si="41"/>
        <v>ข้อมูลไม่ถูกต้อง</v>
      </c>
      <c r="P364" s="149" t="str">
        <f t="shared" si="42"/>
        <v>ข้อมูลไม่ถูกต้อง</v>
      </c>
      <c r="Q364" s="149" t="str">
        <f t="shared" si="43"/>
        <v>ข้อมูลไม่ถูกต้อง</v>
      </c>
      <c r="R364" s="149" t="str">
        <f t="shared" si="44"/>
        <v>ข้อมูลไม่ถูกต้อง</v>
      </c>
      <c r="S364" s="149" t="str">
        <f>IF(ISNUMBER(R364),
IF(H$2=ตัวเลือก!A$30,"ยังไม่บันทึกข้อมูล",R364*0.27),"ข้อมูลไม่ถูกต้อง")</f>
        <v>ข้อมูลไม่ถูกต้อง</v>
      </c>
      <c r="T364" s="149" t="str">
        <f t="shared" si="45"/>
        <v>ข้อมูลไม่ถูกต้อง</v>
      </c>
      <c r="U364" s="149" t="str">
        <f>IF(ISNUMBER(R364),
IF(H$2=ตัวเลือก!A$30,"ยังไม่บันทึกข้อมูล",R364*0.47),"ข้อมูลไม่ถูกต้อง")</f>
        <v>ข้อมูลไม่ถูกต้อง</v>
      </c>
      <c r="V364" s="149" t="str">
        <f>IF(ISNUMBER(S364),
IF(H$2=ตัวเลือก!A$30,"ยังไม่บันทึกข้อมูล",S364*0.47),"ข้อมูลไม่ถูกต้อง")</f>
        <v>ข้อมูลไม่ถูกต้อง</v>
      </c>
      <c r="W364" s="149" t="str">
        <f t="shared" si="46"/>
        <v>ข้อมูลไม่ถูกต้อง</v>
      </c>
      <c r="X364" s="148" t="str">
        <f t="shared" si="47"/>
        <v>ข้อมูลไม่ถูกต้อง</v>
      </c>
      <c r="Y364" s="38"/>
      <c r="Z364" s="38"/>
      <c r="AA364" s="38"/>
    </row>
    <row r="365" spans="1:27" x14ac:dyDescent="0.45">
      <c r="A365" s="38">
        <v>360</v>
      </c>
      <c r="B365" s="38"/>
      <c r="C365" s="38"/>
      <c r="D365" s="38"/>
      <c r="E365" s="38"/>
      <c r="F365" s="35"/>
      <c r="G365" s="35"/>
      <c r="H365" s="150"/>
      <c r="I365" s="38"/>
      <c r="J365" s="273" t="str">
        <f t="shared" si="40"/>
        <v>รอข้อมูลคอลัมน์ H</v>
      </c>
      <c r="K365" s="150"/>
      <c r="L365" s="150"/>
      <c r="M365" s="150"/>
      <c r="N365" s="149" t="str" cm="1">
        <f t="array" ref="N365">IF(AND(K365:M365=""),"ยังไม่บันทึกข้อมูล",
IF(M365&lt;&gt;"",
IF(M365&gt;=1.3,M365,"เป็นไม้พุ่ม"),
IF(K365+L365&gt;=1.3,K365+L365,"เป็นไม้พุ่ม")))</f>
        <v>ยังไม่บันทึกข้อมูล</v>
      </c>
      <c r="O365" s="149" t="str">
        <f t="shared" si="41"/>
        <v>ข้อมูลไม่ถูกต้อง</v>
      </c>
      <c r="P365" s="149" t="str">
        <f t="shared" si="42"/>
        <v>ข้อมูลไม่ถูกต้อง</v>
      </c>
      <c r="Q365" s="149" t="str">
        <f t="shared" si="43"/>
        <v>ข้อมูลไม่ถูกต้อง</v>
      </c>
      <c r="R365" s="149" t="str">
        <f t="shared" si="44"/>
        <v>ข้อมูลไม่ถูกต้อง</v>
      </c>
      <c r="S365" s="149" t="str">
        <f>IF(ISNUMBER(R365),
IF(H$2=ตัวเลือก!A$30,"ยังไม่บันทึกข้อมูล",R365*0.27),"ข้อมูลไม่ถูกต้อง")</f>
        <v>ข้อมูลไม่ถูกต้อง</v>
      </c>
      <c r="T365" s="149" t="str">
        <f t="shared" si="45"/>
        <v>ข้อมูลไม่ถูกต้อง</v>
      </c>
      <c r="U365" s="149" t="str">
        <f>IF(ISNUMBER(R365),
IF(H$2=ตัวเลือก!A$30,"ยังไม่บันทึกข้อมูล",R365*0.47),"ข้อมูลไม่ถูกต้อง")</f>
        <v>ข้อมูลไม่ถูกต้อง</v>
      </c>
      <c r="V365" s="149" t="str">
        <f>IF(ISNUMBER(S365),
IF(H$2=ตัวเลือก!A$30,"ยังไม่บันทึกข้อมูล",S365*0.47),"ข้อมูลไม่ถูกต้อง")</f>
        <v>ข้อมูลไม่ถูกต้อง</v>
      </c>
      <c r="W365" s="149" t="str">
        <f t="shared" si="46"/>
        <v>ข้อมูลไม่ถูกต้อง</v>
      </c>
      <c r="X365" s="148" t="str">
        <f t="shared" si="47"/>
        <v>ข้อมูลไม่ถูกต้อง</v>
      </c>
      <c r="Y365" s="38"/>
      <c r="Z365" s="38"/>
      <c r="AA365" s="38"/>
    </row>
    <row r="366" spans="1:27" x14ac:dyDescent="0.45">
      <c r="A366" s="38">
        <v>361</v>
      </c>
      <c r="B366" s="38"/>
      <c r="C366" s="38"/>
      <c r="D366" s="38"/>
      <c r="E366" s="38"/>
      <c r="F366" s="35"/>
      <c r="G366" s="35"/>
      <c r="H366" s="150"/>
      <c r="I366" s="38"/>
      <c r="J366" s="273" t="str">
        <f t="shared" si="40"/>
        <v>รอข้อมูลคอลัมน์ H</v>
      </c>
      <c r="K366" s="150"/>
      <c r="L366" s="150"/>
      <c r="M366" s="150"/>
      <c r="N366" s="149" t="str" cm="1">
        <f t="array" ref="N366">IF(AND(K366:M366=""),"ยังไม่บันทึกข้อมูล",
IF(M366&lt;&gt;"",
IF(M366&gt;=1.3,M366,"เป็นไม้พุ่ม"),
IF(K366+L366&gt;=1.3,K366+L366,"เป็นไม้พุ่ม")))</f>
        <v>ยังไม่บันทึกข้อมูล</v>
      </c>
      <c r="O366" s="149" t="str">
        <f t="shared" si="41"/>
        <v>ข้อมูลไม่ถูกต้อง</v>
      </c>
      <c r="P366" s="149" t="str">
        <f t="shared" si="42"/>
        <v>ข้อมูลไม่ถูกต้อง</v>
      </c>
      <c r="Q366" s="149" t="str">
        <f t="shared" si="43"/>
        <v>ข้อมูลไม่ถูกต้อง</v>
      </c>
      <c r="R366" s="149" t="str">
        <f t="shared" si="44"/>
        <v>ข้อมูลไม่ถูกต้อง</v>
      </c>
      <c r="S366" s="149" t="str">
        <f>IF(ISNUMBER(R366),
IF(H$2=ตัวเลือก!A$30,"ยังไม่บันทึกข้อมูล",R366*0.27),"ข้อมูลไม่ถูกต้อง")</f>
        <v>ข้อมูลไม่ถูกต้อง</v>
      </c>
      <c r="T366" s="149" t="str">
        <f t="shared" si="45"/>
        <v>ข้อมูลไม่ถูกต้อง</v>
      </c>
      <c r="U366" s="149" t="str">
        <f>IF(ISNUMBER(R366),
IF(H$2=ตัวเลือก!A$30,"ยังไม่บันทึกข้อมูล",R366*0.47),"ข้อมูลไม่ถูกต้อง")</f>
        <v>ข้อมูลไม่ถูกต้อง</v>
      </c>
      <c r="V366" s="149" t="str">
        <f>IF(ISNUMBER(S366),
IF(H$2=ตัวเลือก!A$30,"ยังไม่บันทึกข้อมูล",S366*0.47),"ข้อมูลไม่ถูกต้อง")</f>
        <v>ข้อมูลไม่ถูกต้อง</v>
      </c>
      <c r="W366" s="149" t="str">
        <f t="shared" si="46"/>
        <v>ข้อมูลไม่ถูกต้อง</v>
      </c>
      <c r="X366" s="148" t="str">
        <f t="shared" si="47"/>
        <v>ข้อมูลไม่ถูกต้อง</v>
      </c>
      <c r="Y366" s="38"/>
      <c r="Z366" s="38"/>
      <c r="AA366" s="38"/>
    </row>
    <row r="367" spans="1:27" x14ac:dyDescent="0.45">
      <c r="A367" s="38">
        <v>362</v>
      </c>
      <c r="B367" s="38"/>
      <c r="C367" s="38"/>
      <c r="D367" s="38"/>
      <c r="E367" s="38"/>
      <c r="F367" s="35"/>
      <c r="G367" s="35"/>
      <c r="H367" s="150"/>
      <c r="I367" s="38"/>
      <c r="J367" s="273" t="str">
        <f t="shared" si="40"/>
        <v>รอข้อมูลคอลัมน์ H</v>
      </c>
      <c r="K367" s="150"/>
      <c r="L367" s="150"/>
      <c r="M367" s="150"/>
      <c r="N367" s="149" t="str" cm="1">
        <f t="array" ref="N367">IF(AND(K367:M367=""),"ยังไม่บันทึกข้อมูล",
IF(M367&lt;&gt;"",
IF(M367&gt;=1.3,M367,"เป็นไม้พุ่ม"),
IF(K367+L367&gt;=1.3,K367+L367,"เป็นไม้พุ่ม")))</f>
        <v>ยังไม่บันทึกข้อมูล</v>
      </c>
      <c r="O367" s="149" t="str">
        <f t="shared" si="41"/>
        <v>ข้อมูลไม่ถูกต้อง</v>
      </c>
      <c r="P367" s="149" t="str">
        <f t="shared" si="42"/>
        <v>ข้อมูลไม่ถูกต้อง</v>
      </c>
      <c r="Q367" s="149" t="str">
        <f t="shared" si="43"/>
        <v>ข้อมูลไม่ถูกต้อง</v>
      </c>
      <c r="R367" s="149" t="str">
        <f t="shared" si="44"/>
        <v>ข้อมูลไม่ถูกต้อง</v>
      </c>
      <c r="S367" s="149" t="str">
        <f>IF(ISNUMBER(R367),
IF(H$2=ตัวเลือก!A$30,"ยังไม่บันทึกข้อมูล",R367*0.27),"ข้อมูลไม่ถูกต้อง")</f>
        <v>ข้อมูลไม่ถูกต้อง</v>
      </c>
      <c r="T367" s="149" t="str">
        <f t="shared" si="45"/>
        <v>ข้อมูลไม่ถูกต้อง</v>
      </c>
      <c r="U367" s="149" t="str">
        <f>IF(ISNUMBER(R367),
IF(H$2=ตัวเลือก!A$30,"ยังไม่บันทึกข้อมูล",R367*0.47),"ข้อมูลไม่ถูกต้อง")</f>
        <v>ข้อมูลไม่ถูกต้อง</v>
      </c>
      <c r="V367" s="149" t="str">
        <f>IF(ISNUMBER(S367),
IF(H$2=ตัวเลือก!A$30,"ยังไม่บันทึกข้อมูล",S367*0.47),"ข้อมูลไม่ถูกต้อง")</f>
        <v>ข้อมูลไม่ถูกต้อง</v>
      </c>
      <c r="W367" s="149" t="str">
        <f t="shared" si="46"/>
        <v>ข้อมูลไม่ถูกต้อง</v>
      </c>
      <c r="X367" s="148" t="str">
        <f t="shared" si="47"/>
        <v>ข้อมูลไม่ถูกต้อง</v>
      </c>
      <c r="Y367" s="38"/>
      <c r="Z367" s="38"/>
      <c r="AA367" s="38"/>
    </row>
    <row r="368" spans="1:27" x14ac:dyDescent="0.45">
      <c r="A368" s="38">
        <v>363</v>
      </c>
      <c r="B368" s="38"/>
      <c r="C368" s="38"/>
      <c r="D368" s="38"/>
      <c r="E368" s="38"/>
      <c r="F368" s="35"/>
      <c r="G368" s="35"/>
      <c r="H368" s="150"/>
      <c r="I368" s="38"/>
      <c r="J368" s="273" t="str">
        <f t="shared" si="40"/>
        <v>รอข้อมูลคอลัมน์ H</v>
      </c>
      <c r="K368" s="150"/>
      <c r="L368" s="150"/>
      <c r="M368" s="150"/>
      <c r="N368" s="149" t="str" cm="1">
        <f t="array" ref="N368">IF(AND(K368:M368=""),"ยังไม่บันทึกข้อมูล",
IF(M368&lt;&gt;"",
IF(M368&gt;=1.3,M368,"เป็นไม้พุ่ม"),
IF(K368+L368&gt;=1.3,K368+L368,"เป็นไม้พุ่ม")))</f>
        <v>ยังไม่บันทึกข้อมูล</v>
      </c>
      <c r="O368" s="149" t="str">
        <f t="shared" si="41"/>
        <v>ข้อมูลไม่ถูกต้อง</v>
      </c>
      <c r="P368" s="149" t="str">
        <f t="shared" si="42"/>
        <v>ข้อมูลไม่ถูกต้อง</v>
      </c>
      <c r="Q368" s="149" t="str">
        <f t="shared" si="43"/>
        <v>ข้อมูลไม่ถูกต้อง</v>
      </c>
      <c r="R368" s="149" t="str">
        <f t="shared" si="44"/>
        <v>ข้อมูลไม่ถูกต้อง</v>
      </c>
      <c r="S368" s="149" t="str">
        <f>IF(ISNUMBER(R368),
IF(H$2=ตัวเลือก!A$30,"ยังไม่บันทึกข้อมูล",R368*0.27),"ข้อมูลไม่ถูกต้อง")</f>
        <v>ข้อมูลไม่ถูกต้อง</v>
      </c>
      <c r="T368" s="149" t="str">
        <f t="shared" si="45"/>
        <v>ข้อมูลไม่ถูกต้อง</v>
      </c>
      <c r="U368" s="149" t="str">
        <f>IF(ISNUMBER(R368),
IF(H$2=ตัวเลือก!A$30,"ยังไม่บันทึกข้อมูล",R368*0.47),"ข้อมูลไม่ถูกต้อง")</f>
        <v>ข้อมูลไม่ถูกต้อง</v>
      </c>
      <c r="V368" s="149" t="str">
        <f>IF(ISNUMBER(S368),
IF(H$2=ตัวเลือก!A$30,"ยังไม่บันทึกข้อมูล",S368*0.47),"ข้อมูลไม่ถูกต้อง")</f>
        <v>ข้อมูลไม่ถูกต้อง</v>
      </c>
      <c r="W368" s="149" t="str">
        <f t="shared" si="46"/>
        <v>ข้อมูลไม่ถูกต้อง</v>
      </c>
      <c r="X368" s="148" t="str">
        <f t="shared" si="47"/>
        <v>ข้อมูลไม่ถูกต้อง</v>
      </c>
      <c r="Y368" s="38"/>
      <c r="Z368" s="38"/>
      <c r="AA368" s="38"/>
    </row>
    <row r="369" spans="1:27" x14ac:dyDescent="0.45">
      <c r="A369" s="38">
        <v>364</v>
      </c>
      <c r="B369" s="38"/>
      <c r="C369" s="38"/>
      <c r="D369" s="38"/>
      <c r="E369" s="38"/>
      <c r="F369" s="35"/>
      <c r="G369" s="35"/>
      <c r="H369" s="150"/>
      <c r="I369" s="38"/>
      <c r="J369" s="273" t="str">
        <f t="shared" si="40"/>
        <v>รอข้อมูลคอลัมน์ H</v>
      </c>
      <c r="K369" s="150"/>
      <c r="L369" s="150"/>
      <c r="M369" s="150"/>
      <c r="N369" s="149" t="str" cm="1">
        <f t="array" ref="N369">IF(AND(K369:M369=""),"ยังไม่บันทึกข้อมูล",
IF(M369&lt;&gt;"",
IF(M369&gt;=1.3,M369,"เป็นไม้พุ่ม"),
IF(K369+L369&gt;=1.3,K369+L369,"เป็นไม้พุ่ม")))</f>
        <v>ยังไม่บันทึกข้อมูล</v>
      </c>
      <c r="O369" s="149" t="str">
        <f t="shared" si="41"/>
        <v>ข้อมูลไม่ถูกต้อง</v>
      </c>
      <c r="P369" s="149" t="str">
        <f t="shared" si="42"/>
        <v>ข้อมูลไม่ถูกต้อง</v>
      </c>
      <c r="Q369" s="149" t="str">
        <f t="shared" si="43"/>
        <v>ข้อมูลไม่ถูกต้อง</v>
      </c>
      <c r="R369" s="149" t="str">
        <f t="shared" si="44"/>
        <v>ข้อมูลไม่ถูกต้อง</v>
      </c>
      <c r="S369" s="149" t="str">
        <f>IF(ISNUMBER(R369),
IF(H$2=ตัวเลือก!A$30,"ยังไม่บันทึกข้อมูล",R369*0.27),"ข้อมูลไม่ถูกต้อง")</f>
        <v>ข้อมูลไม่ถูกต้อง</v>
      </c>
      <c r="T369" s="149" t="str">
        <f t="shared" si="45"/>
        <v>ข้อมูลไม่ถูกต้อง</v>
      </c>
      <c r="U369" s="149" t="str">
        <f>IF(ISNUMBER(R369),
IF(H$2=ตัวเลือก!A$30,"ยังไม่บันทึกข้อมูล",R369*0.47),"ข้อมูลไม่ถูกต้อง")</f>
        <v>ข้อมูลไม่ถูกต้อง</v>
      </c>
      <c r="V369" s="149" t="str">
        <f>IF(ISNUMBER(S369),
IF(H$2=ตัวเลือก!A$30,"ยังไม่บันทึกข้อมูล",S369*0.47),"ข้อมูลไม่ถูกต้อง")</f>
        <v>ข้อมูลไม่ถูกต้อง</v>
      </c>
      <c r="W369" s="149" t="str">
        <f t="shared" si="46"/>
        <v>ข้อมูลไม่ถูกต้อง</v>
      </c>
      <c r="X369" s="148" t="str">
        <f t="shared" si="47"/>
        <v>ข้อมูลไม่ถูกต้อง</v>
      </c>
      <c r="Y369" s="38"/>
      <c r="Z369" s="38"/>
      <c r="AA369" s="38"/>
    </row>
    <row r="370" spans="1:27" x14ac:dyDescent="0.45">
      <c r="A370" s="38">
        <v>365</v>
      </c>
      <c r="B370" s="38"/>
      <c r="C370" s="38"/>
      <c r="D370" s="38"/>
      <c r="E370" s="38"/>
      <c r="F370" s="35"/>
      <c r="G370" s="35"/>
      <c r="H370" s="150"/>
      <c r="I370" s="38"/>
      <c r="J370" s="273" t="str">
        <f t="shared" si="40"/>
        <v>รอข้อมูลคอลัมน์ H</v>
      </c>
      <c r="K370" s="150"/>
      <c r="L370" s="150"/>
      <c r="M370" s="150"/>
      <c r="N370" s="149" t="str" cm="1">
        <f t="array" ref="N370">IF(AND(K370:M370=""),"ยังไม่บันทึกข้อมูล",
IF(M370&lt;&gt;"",
IF(M370&gt;=1.3,M370,"เป็นไม้พุ่ม"),
IF(K370+L370&gt;=1.3,K370+L370,"เป็นไม้พุ่ม")))</f>
        <v>ยังไม่บันทึกข้อมูล</v>
      </c>
      <c r="O370" s="149" t="str">
        <f t="shared" si="41"/>
        <v>ข้อมูลไม่ถูกต้อง</v>
      </c>
      <c r="P370" s="149" t="str">
        <f t="shared" si="42"/>
        <v>ข้อมูลไม่ถูกต้อง</v>
      </c>
      <c r="Q370" s="149" t="str">
        <f t="shared" si="43"/>
        <v>ข้อมูลไม่ถูกต้อง</v>
      </c>
      <c r="R370" s="149" t="str">
        <f t="shared" si="44"/>
        <v>ข้อมูลไม่ถูกต้อง</v>
      </c>
      <c r="S370" s="149" t="str">
        <f>IF(ISNUMBER(R370),
IF(H$2=ตัวเลือก!A$30,"ยังไม่บันทึกข้อมูล",R370*0.27),"ข้อมูลไม่ถูกต้อง")</f>
        <v>ข้อมูลไม่ถูกต้อง</v>
      </c>
      <c r="T370" s="149" t="str">
        <f t="shared" si="45"/>
        <v>ข้อมูลไม่ถูกต้อง</v>
      </c>
      <c r="U370" s="149" t="str">
        <f>IF(ISNUMBER(R370),
IF(H$2=ตัวเลือก!A$30,"ยังไม่บันทึกข้อมูล",R370*0.47),"ข้อมูลไม่ถูกต้อง")</f>
        <v>ข้อมูลไม่ถูกต้อง</v>
      </c>
      <c r="V370" s="149" t="str">
        <f>IF(ISNUMBER(S370),
IF(H$2=ตัวเลือก!A$30,"ยังไม่บันทึกข้อมูล",S370*0.47),"ข้อมูลไม่ถูกต้อง")</f>
        <v>ข้อมูลไม่ถูกต้อง</v>
      </c>
      <c r="W370" s="149" t="str">
        <f t="shared" si="46"/>
        <v>ข้อมูลไม่ถูกต้อง</v>
      </c>
      <c r="X370" s="148" t="str">
        <f t="shared" si="47"/>
        <v>ข้อมูลไม่ถูกต้อง</v>
      </c>
      <c r="Y370" s="38"/>
      <c r="Z370" s="38"/>
      <c r="AA370" s="38"/>
    </row>
    <row r="371" spans="1:27" x14ac:dyDescent="0.45">
      <c r="A371" s="38">
        <v>366</v>
      </c>
      <c r="B371" s="38"/>
      <c r="C371" s="38"/>
      <c r="D371" s="38"/>
      <c r="E371" s="38"/>
      <c r="F371" s="35"/>
      <c r="G371" s="35"/>
      <c r="H371" s="150"/>
      <c r="I371" s="38"/>
      <c r="J371" s="273" t="str">
        <f t="shared" si="40"/>
        <v>รอข้อมูลคอลัมน์ H</v>
      </c>
      <c r="K371" s="150"/>
      <c r="L371" s="150"/>
      <c r="M371" s="150"/>
      <c r="N371" s="149" t="str" cm="1">
        <f t="array" ref="N371">IF(AND(K371:M371=""),"ยังไม่บันทึกข้อมูล",
IF(M371&lt;&gt;"",
IF(M371&gt;=1.3,M371,"เป็นไม้พุ่ม"),
IF(K371+L371&gt;=1.3,K371+L371,"เป็นไม้พุ่ม")))</f>
        <v>ยังไม่บันทึกข้อมูล</v>
      </c>
      <c r="O371" s="149" t="str">
        <f t="shared" si="41"/>
        <v>ข้อมูลไม่ถูกต้อง</v>
      </c>
      <c r="P371" s="149" t="str">
        <f t="shared" si="42"/>
        <v>ข้อมูลไม่ถูกต้อง</v>
      </c>
      <c r="Q371" s="149" t="str">
        <f t="shared" si="43"/>
        <v>ข้อมูลไม่ถูกต้อง</v>
      </c>
      <c r="R371" s="149" t="str">
        <f t="shared" si="44"/>
        <v>ข้อมูลไม่ถูกต้อง</v>
      </c>
      <c r="S371" s="149" t="str">
        <f>IF(ISNUMBER(R371),
IF(H$2=ตัวเลือก!A$30,"ยังไม่บันทึกข้อมูล",R371*0.27),"ข้อมูลไม่ถูกต้อง")</f>
        <v>ข้อมูลไม่ถูกต้อง</v>
      </c>
      <c r="T371" s="149" t="str">
        <f t="shared" si="45"/>
        <v>ข้อมูลไม่ถูกต้อง</v>
      </c>
      <c r="U371" s="149" t="str">
        <f>IF(ISNUMBER(R371),
IF(H$2=ตัวเลือก!A$30,"ยังไม่บันทึกข้อมูล",R371*0.47),"ข้อมูลไม่ถูกต้อง")</f>
        <v>ข้อมูลไม่ถูกต้อง</v>
      </c>
      <c r="V371" s="149" t="str">
        <f>IF(ISNUMBER(S371),
IF(H$2=ตัวเลือก!A$30,"ยังไม่บันทึกข้อมูล",S371*0.47),"ข้อมูลไม่ถูกต้อง")</f>
        <v>ข้อมูลไม่ถูกต้อง</v>
      </c>
      <c r="W371" s="149" t="str">
        <f t="shared" si="46"/>
        <v>ข้อมูลไม่ถูกต้อง</v>
      </c>
      <c r="X371" s="148" t="str">
        <f t="shared" si="47"/>
        <v>ข้อมูลไม่ถูกต้อง</v>
      </c>
      <c r="Y371" s="38"/>
      <c r="Z371" s="38"/>
      <c r="AA371" s="38"/>
    </row>
    <row r="372" spans="1:27" x14ac:dyDescent="0.45">
      <c r="A372" s="38">
        <v>367</v>
      </c>
      <c r="B372" s="38"/>
      <c r="C372" s="38"/>
      <c r="D372" s="38"/>
      <c r="E372" s="38"/>
      <c r="F372" s="35"/>
      <c r="G372" s="35"/>
      <c r="H372" s="150"/>
      <c r="I372" s="38"/>
      <c r="J372" s="273" t="str">
        <f t="shared" si="40"/>
        <v>รอข้อมูลคอลัมน์ H</v>
      </c>
      <c r="K372" s="150"/>
      <c r="L372" s="150"/>
      <c r="M372" s="150"/>
      <c r="N372" s="149" t="str" cm="1">
        <f t="array" ref="N372">IF(AND(K372:M372=""),"ยังไม่บันทึกข้อมูล",
IF(M372&lt;&gt;"",
IF(M372&gt;=1.3,M372,"เป็นไม้พุ่ม"),
IF(K372+L372&gt;=1.3,K372+L372,"เป็นไม้พุ่ม")))</f>
        <v>ยังไม่บันทึกข้อมูล</v>
      </c>
      <c r="O372" s="149" t="str">
        <f t="shared" si="41"/>
        <v>ข้อมูลไม่ถูกต้อง</v>
      </c>
      <c r="P372" s="149" t="str">
        <f t="shared" si="42"/>
        <v>ข้อมูลไม่ถูกต้อง</v>
      </c>
      <c r="Q372" s="149" t="str">
        <f t="shared" si="43"/>
        <v>ข้อมูลไม่ถูกต้อง</v>
      </c>
      <c r="R372" s="149" t="str">
        <f t="shared" si="44"/>
        <v>ข้อมูลไม่ถูกต้อง</v>
      </c>
      <c r="S372" s="149" t="str">
        <f>IF(ISNUMBER(R372),
IF(H$2=ตัวเลือก!A$30,"ยังไม่บันทึกข้อมูล",R372*0.27),"ข้อมูลไม่ถูกต้อง")</f>
        <v>ข้อมูลไม่ถูกต้อง</v>
      </c>
      <c r="T372" s="149" t="str">
        <f t="shared" si="45"/>
        <v>ข้อมูลไม่ถูกต้อง</v>
      </c>
      <c r="U372" s="149" t="str">
        <f>IF(ISNUMBER(R372),
IF(H$2=ตัวเลือก!A$30,"ยังไม่บันทึกข้อมูล",R372*0.47),"ข้อมูลไม่ถูกต้อง")</f>
        <v>ข้อมูลไม่ถูกต้อง</v>
      </c>
      <c r="V372" s="149" t="str">
        <f>IF(ISNUMBER(S372),
IF(H$2=ตัวเลือก!A$30,"ยังไม่บันทึกข้อมูล",S372*0.47),"ข้อมูลไม่ถูกต้อง")</f>
        <v>ข้อมูลไม่ถูกต้อง</v>
      </c>
      <c r="W372" s="149" t="str">
        <f t="shared" si="46"/>
        <v>ข้อมูลไม่ถูกต้อง</v>
      </c>
      <c r="X372" s="148" t="str">
        <f t="shared" si="47"/>
        <v>ข้อมูลไม่ถูกต้อง</v>
      </c>
      <c r="Y372" s="38"/>
      <c r="Z372" s="38"/>
      <c r="AA372" s="38"/>
    </row>
    <row r="373" spans="1:27" x14ac:dyDescent="0.45">
      <c r="A373" s="38">
        <v>368</v>
      </c>
      <c r="B373" s="38"/>
      <c r="C373" s="38"/>
      <c r="D373" s="38"/>
      <c r="E373" s="38"/>
      <c r="F373" s="35"/>
      <c r="G373" s="35"/>
      <c r="H373" s="150"/>
      <c r="I373" s="38"/>
      <c r="J373" s="273" t="str">
        <f t="shared" si="40"/>
        <v>รอข้อมูลคอลัมน์ H</v>
      </c>
      <c r="K373" s="150"/>
      <c r="L373" s="150"/>
      <c r="M373" s="150"/>
      <c r="N373" s="149" t="str" cm="1">
        <f t="array" ref="N373">IF(AND(K373:M373=""),"ยังไม่บันทึกข้อมูล",
IF(M373&lt;&gt;"",
IF(M373&gt;=1.3,M373,"เป็นไม้พุ่ม"),
IF(K373+L373&gt;=1.3,K373+L373,"เป็นไม้พุ่ม")))</f>
        <v>ยังไม่บันทึกข้อมูล</v>
      </c>
      <c r="O373" s="149" t="str">
        <f t="shared" si="41"/>
        <v>ข้อมูลไม่ถูกต้อง</v>
      </c>
      <c r="P373" s="149" t="str">
        <f t="shared" si="42"/>
        <v>ข้อมูลไม่ถูกต้อง</v>
      </c>
      <c r="Q373" s="149" t="str">
        <f t="shared" si="43"/>
        <v>ข้อมูลไม่ถูกต้อง</v>
      </c>
      <c r="R373" s="149" t="str">
        <f t="shared" si="44"/>
        <v>ข้อมูลไม่ถูกต้อง</v>
      </c>
      <c r="S373" s="149" t="str">
        <f>IF(ISNUMBER(R373),
IF(H$2=ตัวเลือก!A$30,"ยังไม่บันทึกข้อมูล",R373*0.27),"ข้อมูลไม่ถูกต้อง")</f>
        <v>ข้อมูลไม่ถูกต้อง</v>
      </c>
      <c r="T373" s="149" t="str">
        <f t="shared" si="45"/>
        <v>ข้อมูลไม่ถูกต้อง</v>
      </c>
      <c r="U373" s="149" t="str">
        <f>IF(ISNUMBER(R373),
IF(H$2=ตัวเลือก!A$30,"ยังไม่บันทึกข้อมูล",R373*0.47),"ข้อมูลไม่ถูกต้อง")</f>
        <v>ข้อมูลไม่ถูกต้อง</v>
      </c>
      <c r="V373" s="149" t="str">
        <f>IF(ISNUMBER(S373),
IF(H$2=ตัวเลือก!A$30,"ยังไม่บันทึกข้อมูล",S373*0.47),"ข้อมูลไม่ถูกต้อง")</f>
        <v>ข้อมูลไม่ถูกต้อง</v>
      </c>
      <c r="W373" s="149" t="str">
        <f t="shared" si="46"/>
        <v>ข้อมูลไม่ถูกต้อง</v>
      </c>
      <c r="X373" s="148" t="str">
        <f t="shared" si="47"/>
        <v>ข้อมูลไม่ถูกต้อง</v>
      </c>
      <c r="Y373" s="38"/>
      <c r="Z373" s="38"/>
      <c r="AA373" s="38"/>
    </row>
    <row r="374" spans="1:27" x14ac:dyDescent="0.45">
      <c r="A374" s="38">
        <v>369</v>
      </c>
      <c r="B374" s="38"/>
      <c r="C374" s="38"/>
      <c r="D374" s="38"/>
      <c r="E374" s="38"/>
      <c r="F374" s="35"/>
      <c r="G374" s="35"/>
      <c r="H374" s="150"/>
      <c r="I374" s="38"/>
      <c r="J374" s="273" t="str">
        <f t="shared" si="40"/>
        <v>รอข้อมูลคอลัมน์ H</v>
      </c>
      <c r="K374" s="150"/>
      <c r="L374" s="150"/>
      <c r="M374" s="150"/>
      <c r="N374" s="149" t="str" cm="1">
        <f t="array" ref="N374">IF(AND(K374:M374=""),"ยังไม่บันทึกข้อมูล",
IF(M374&lt;&gt;"",
IF(M374&gt;=1.3,M374,"เป็นไม้พุ่ม"),
IF(K374+L374&gt;=1.3,K374+L374,"เป็นไม้พุ่ม")))</f>
        <v>ยังไม่บันทึกข้อมูล</v>
      </c>
      <c r="O374" s="149" t="str">
        <f t="shared" si="41"/>
        <v>ข้อมูลไม่ถูกต้อง</v>
      </c>
      <c r="P374" s="149" t="str">
        <f t="shared" si="42"/>
        <v>ข้อมูลไม่ถูกต้อง</v>
      </c>
      <c r="Q374" s="149" t="str">
        <f t="shared" si="43"/>
        <v>ข้อมูลไม่ถูกต้อง</v>
      </c>
      <c r="R374" s="149" t="str">
        <f t="shared" si="44"/>
        <v>ข้อมูลไม่ถูกต้อง</v>
      </c>
      <c r="S374" s="149" t="str">
        <f>IF(ISNUMBER(R374),
IF(H$2=ตัวเลือก!A$30,"ยังไม่บันทึกข้อมูล",R374*0.27),"ข้อมูลไม่ถูกต้อง")</f>
        <v>ข้อมูลไม่ถูกต้อง</v>
      </c>
      <c r="T374" s="149" t="str">
        <f t="shared" si="45"/>
        <v>ข้อมูลไม่ถูกต้อง</v>
      </c>
      <c r="U374" s="149" t="str">
        <f>IF(ISNUMBER(R374),
IF(H$2=ตัวเลือก!A$30,"ยังไม่บันทึกข้อมูล",R374*0.47),"ข้อมูลไม่ถูกต้อง")</f>
        <v>ข้อมูลไม่ถูกต้อง</v>
      </c>
      <c r="V374" s="149" t="str">
        <f>IF(ISNUMBER(S374),
IF(H$2=ตัวเลือก!A$30,"ยังไม่บันทึกข้อมูล",S374*0.47),"ข้อมูลไม่ถูกต้อง")</f>
        <v>ข้อมูลไม่ถูกต้อง</v>
      </c>
      <c r="W374" s="149" t="str">
        <f t="shared" si="46"/>
        <v>ข้อมูลไม่ถูกต้อง</v>
      </c>
      <c r="X374" s="148" t="str">
        <f t="shared" si="47"/>
        <v>ข้อมูลไม่ถูกต้อง</v>
      </c>
      <c r="Y374" s="38"/>
      <c r="Z374" s="38"/>
      <c r="AA374" s="38"/>
    </row>
    <row r="375" spans="1:27" x14ac:dyDescent="0.45">
      <c r="A375" s="38">
        <v>370</v>
      </c>
      <c r="B375" s="38"/>
      <c r="C375" s="38"/>
      <c r="D375" s="38"/>
      <c r="E375" s="38"/>
      <c r="F375" s="35"/>
      <c r="G375" s="35"/>
      <c r="H375" s="150"/>
      <c r="I375" s="38"/>
      <c r="J375" s="273" t="str">
        <f t="shared" si="40"/>
        <v>รอข้อมูลคอลัมน์ H</v>
      </c>
      <c r="K375" s="150"/>
      <c r="L375" s="150"/>
      <c r="M375" s="150"/>
      <c r="N375" s="149" t="str" cm="1">
        <f t="array" ref="N375">IF(AND(K375:M375=""),"ยังไม่บันทึกข้อมูล",
IF(M375&lt;&gt;"",
IF(M375&gt;=1.3,M375,"เป็นไม้พุ่ม"),
IF(K375+L375&gt;=1.3,K375+L375,"เป็นไม้พุ่ม")))</f>
        <v>ยังไม่บันทึกข้อมูล</v>
      </c>
      <c r="O375" s="149" t="str">
        <f t="shared" si="41"/>
        <v>ข้อมูลไม่ถูกต้อง</v>
      </c>
      <c r="P375" s="149" t="str">
        <f t="shared" si="42"/>
        <v>ข้อมูลไม่ถูกต้อง</v>
      </c>
      <c r="Q375" s="149" t="str">
        <f t="shared" si="43"/>
        <v>ข้อมูลไม่ถูกต้อง</v>
      </c>
      <c r="R375" s="149" t="str">
        <f t="shared" si="44"/>
        <v>ข้อมูลไม่ถูกต้อง</v>
      </c>
      <c r="S375" s="149" t="str">
        <f>IF(ISNUMBER(R375),
IF(H$2=ตัวเลือก!A$30,"ยังไม่บันทึกข้อมูล",R375*0.27),"ข้อมูลไม่ถูกต้อง")</f>
        <v>ข้อมูลไม่ถูกต้อง</v>
      </c>
      <c r="T375" s="149" t="str">
        <f t="shared" si="45"/>
        <v>ข้อมูลไม่ถูกต้อง</v>
      </c>
      <c r="U375" s="149" t="str">
        <f>IF(ISNUMBER(R375),
IF(H$2=ตัวเลือก!A$30,"ยังไม่บันทึกข้อมูล",R375*0.47),"ข้อมูลไม่ถูกต้อง")</f>
        <v>ข้อมูลไม่ถูกต้อง</v>
      </c>
      <c r="V375" s="149" t="str">
        <f>IF(ISNUMBER(S375),
IF(H$2=ตัวเลือก!A$30,"ยังไม่บันทึกข้อมูล",S375*0.47),"ข้อมูลไม่ถูกต้อง")</f>
        <v>ข้อมูลไม่ถูกต้อง</v>
      </c>
      <c r="W375" s="149" t="str">
        <f t="shared" si="46"/>
        <v>ข้อมูลไม่ถูกต้อง</v>
      </c>
      <c r="X375" s="148" t="str">
        <f t="shared" si="47"/>
        <v>ข้อมูลไม่ถูกต้อง</v>
      </c>
      <c r="Y375" s="38"/>
      <c r="Z375" s="38"/>
      <c r="AA375" s="38"/>
    </row>
    <row r="376" spans="1:27" x14ac:dyDescent="0.45">
      <c r="A376" s="38">
        <v>371</v>
      </c>
      <c r="B376" s="38"/>
      <c r="C376" s="38"/>
      <c r="D376" s="38"/>
      <c r="E376" s="38"/>
      <c r="F376" s="35"/>
      <c r="G376" s="35"/>
      <c r="H376" s="150"/>
      <c r="I376" s="38"/>
      <c r="J376" s="273" t="str">
        <f t="shared" si="40"/>
        <v>รอข้อมูลคอลัมน์ H</v>
      </c>
      <c r="K376" s="150"/>
      <c r="L376" s="150"/>
      <c r="M376" s="150"/>
      <c r="N376" s="149" t="str" cm="1">
        <f t="array" ref="N376">IF(AND(K376:M376=""),"ยังไม่บันทึกข้อมูล",
IF(M376&lt;&gt;"",
IF(M376&gt;=1.3,M376,"เป็นไม้พุ่ม"),
IF(K376+L376&gt;=1.3,K376+L376,"เป็นไม้พุ่ม")))</f>
        <v>ยังไม่บันทึกข้อมูล</v>
      </c>
      <c r="O376" s="149" t="str">
        <f t="shared" si="41"/>
        <v>ข้อมูลไม่ถูกต้อง</v>
      </c>
      <c r="P376" s="149" t="str">
        <f t="shared" si="42"/>
        <v>ข้อมูลไม่ถูกต้อง</v>
      </c>
      <c r="Q376" s="149" t="str">
        <f t="shared" si="43"/>
        <v>ข้อมูลไม่ถูกต้อง</v>
      </c>
      <c r="R376" s="149" t="str">
        <f t="shared" si="44"/>
        <v>ข้อมูลไม่ถูกต้อง</v>
      </c>
      <c r="S376" s="149" t="str">
        <f>IF(ISNUMBER(R376),
IF(H$2=ตัวเลือก!A$30,"ยังไม่บันทึกข้อมูล",R376*0.27),"ข้อมูลไม่ถูกต้อง")</f>
        <v>ข้อมูลไม่ถูกต้อง</v>
      </c>
      <c r="T376" s="149" t="str">
        <f t="shared" si="45"/>
        <v>ข้อมูลไม่ถูกต้อง</v>
      </c>
      <c r="U376" s="149" t="str">
        <f>IF(ISNUMBER(R376),
IF(H$2=ตัวเลือก!A$30,"ยังไม่บันทึกข้อมูล",R376*0.47),"ข้อมูลไม่ถูกต้อง")</f>
        <v>ข้อมูลไม่ถูกต้อง</v>
      </c>
      <c r="V376" s="149" t="str">
        <f>IF(ISNUMBER(S376),
IF(H$2=ตัวเลือก!A$30,"ยังไม่บันทึกข้อมูล",S376*0.47),"ข้อมูลไม่ถูกต้อง")</f>
        <v>ข้อมูลไม่ถูกต้อง</v>
      </c>
      <c r="W376" s="149" t="str">
        <f t="shared" si="46"/>
        <v>ข้อมูลไม่ถูกต้อง</v>
      </c>
      <c r="X376" s="148" t="str">
        <f t="shared" si="47"/>
        <v>ข้อมูลไม่ถูกต้อง</v>
      </c>
      <c r="Y376" s="38"/>
      <c r="Z376" s="38"/>
      <c r="AA376" s="38"/>
    </row>
    <row r="377" spans="1:27" x14ac:dyDescent="0.45">
      <c r="A377" s="38">
        <v>372</v>
      </c>
      <c r="B377" s="38"/>
      <c r="C377" s="38"/>
      <c r="D377" s="38"/>
      <c r="E377" s="38"/>
      <c r="F377" s="35"/>
      <c r="G377" s="35"/>
      <c r="H377" s="150"/>
      <c r="I377" s="38"/>
      <c r="J377" s="273" t="str">
        <f t="shared" si="40"/>
        <v>รอข้อมูลคอลัมน์ H</v>
      </c>
      <c r="K377" s="150"/>
      <c r="L377" s="150"/>
      <c r="M377" s="150"/>
      <c r="N377" s="149" t="str" cm="1">
        <f t="array" ref="N377">IF(AND(K377:M377=""),"ยังไม่บันทึกข้อมูล",
IF(M377&lt;&gt;"",
IF(M377&gt;=1.3,M377,"เป็นไม้พุ่ม"),
IF(K377+L377&gt;=1.3,K377+L377,"เป็นไม้พุ่ม")))</f>
        <v>ยังไม่บันทึกข้อมูล</v>
      </c>
      <c r="O377" s="149" t="str">
        <f t="shared" si="41"/>
        <v>ข้อมูลไม่ถูกต้อง</v>
      </c>
      <c r="P377" s="149" t="str">
        <f t="shared" si="42"/>
        <v>ข้อมูลไม่ถูกต้อง</v>
      </c>
      <c r="Q377" s="149" t="str">
        <f t="shared" si="43"/>
        <v>ข้อมูลไม่ถูกต้อง</v>
      </c>
      <c r="R377" s="149" t="str">
        <f t="shared" si="44"/>
        <v>ข้อมูลไม่ถูกต้อง</v>
      </c>
      <c r="S377" s="149" t="str">
        <f>IF(ISNUMBER(R377),
IF(H$2=ตัวเลือก!A$30,"ยังไม่บันทึกข้อมูล",R377*0.27),"ข้อมูลไม่ถูกต้อง")</f>
        <v>ข้อมูลไม่ถูกต้อง</v>
      </c>
      <c r="T377" s="149" t="str">
        <f t="shared" si="45"/>
        <v>ข้อมูลไม่ถูกต้อง</v>
      </c>
      <c r="U377" s="149" t="str">
        <f>IF(ISNUMBER(R377),
IF(H$2=ตัวเลือก!A$30,"ยังไม่บันทึกข้อมูล",R377*0.47),"ข้อมูลไม่ถูกต้อง")</f>
        <v>ข้อมูลไม่ถูกต้อง</v>
      </c>
      <c r="V377" s="149" t="str">
        <f>IF(ISNUMBER(S377),
IF(H$2=ตัวเลือก!A$30,"ยังไม่บันทึกข้อมูล",S377*0.47),"ข้อมูลไม่ถูกต้อง")</f>
        <v>ข้อมูลไม่ถูกต้อง</v>
      </c>
      <c r="W377" s="149" t="str">
        <f t="shared" si="46"/>
        <v>ข้อมูลไม่ถูกต้อง</v>
      </c>
      <c r="X377" s="148" t="str">
        <f t="shared" si="47"/>
        <v>ข้อมูลไม่ถูกต้อง</v>
      </c>
      <c r="Y377" s="38"/>
      <c r="Z377" s="38"/>
      <c r="AA377" s="38"/>
    </row>
    <row r="378" spans="1:27" x14ac:dyDescent="0.45">
      <c r="A378" s="38">
        <v>373</v>
      </c>
      <c r="B378" s="38"/>
      <c r="C378" s="38"/>
      <c r="D378" s="38"/>
      <c r="E378" s="38"/>
      <c r="F378" s="35"/>
      <c r="G378" s="35"/>
      <c r="H378" s="150"/>
      <c r="I378" s="38"/>
      <c r="J378" s="273" t="str">
        <f t="shared" si="40"/>
        <v>รอข้อมูลคอลัมน์ H</v>
      </c>
      <c r="K378" s="150"/>
      <c r="L378" s="150"/>
      <c r="M378" s="150"/>
      <c r="N378" s="149" t="str" cm="1">
        <f t="array" ref="N378">IF(AND(K378:M378=""),"ยังไม่บันทึกข้อมูล",
IF(M378&lt;&gt;"",
IF(M378&gt;=1.3,M378,"เป็นไม้พุ่ม"),
IF(K378+L378&gt;=1.3,K378+L378,"เป็นไม้พุ่ม")))</f>
        <v>ยังไม่บันทึกข้อมูล</v>
      </c>
      <c r="O378" s="149" t="str">
        <f t="shared" si="41"/>
        <v>ข้อมูลไม่ถูกต้อง</v>
      </c>
      <c r="P378" s="149" t="str">
        <f t="shared" si="42"/>
        <v>ข้อมูลไม่ถูกต้อง</v>
      </c>
      <c r="Q378" s="149" t="str">
        <f t="shared" si="43"/>
        <v>ข้อมูลไม่ถูกต้อง</v>
      </c>
      <c r="R378" s="149" t="str">
        <f t="shared" si="44"/>
        <v>ข้อมูลไม่ถูกต้อง</v>
      </c>
      <c r="S378" s="149" t="str">
        <f>IF(ISNUMBER(R378),
IF(H$2=ตัวเลือก!A$30,"ยังไม่บันทึกข้อมูล",R378*0.27),"ข้อมูลไม่ถูกต้อง")</f>
        <v>ข้อมูลไม่ถูกต้อง</v>
      </c>
      <c r="T378" s="149" t="str">
        <f t="shared" si="45"/>
        <v>ข้อมูลไม่ถูกต้อง</v>
      </c>
      <c r="U378" s="149" t="str">
        <f>IF(ISNUMBER(R378),
IF(H$2=ตัวเลือก!A$30,"ยังไม่บันทึกข้อมูล",R378*0.47),"ข้อมูลไม่ถูกต้อง")</f>
        <v>ข้อมูลไม่ถูกต้อง</v>
      </c>
      <c r="V378" s="149" t="str">
        <f>IF(ISNUMBER(S378),
IF(H$2=ตัวเลือก!A$30,"ยังไม่บันทึกข้อมูล",S378*0.47),"ข้อมูลไม่ถูกต้อง")</f>
        <v>ข้อมูลไม่ถูกต้อง</v>
      </c>
      <c r="W378" s="149" t="str">
        <f t="shared" si="46"/>
        <v>ข้อมูลไม่ถูกต้อง</v>
      </c>
      <c r="X378" s="148" t="str">
        <f t="shared" si="47"/>
        <v>ข้อมูลไม่ถูกต้อง</v>
      </c>
      <c r="Y378" s="38"/>
      <c r="Z378" s="38"/>
      <c r="AA378" s="38"/>
    </row>
    <row r="379" spans="1:27" x14ac:dyDescent="0.45">
      <c r="A379" s="38">
        <v>374</v>
      </c>
      <c r="B379" s="38"/>
      <c r="C379" s="38"/>
      <c r="D379" s="38"/>
      <c r="E379" s="38"/>
      <c r="F379" s="35"/>
      <c r="G379" s="35"/>
      <c r="H379" s="150"/>
      <c r="I379" s="38"/>
      <c r="J379" s="273" t="str">
        <f t="shared" si="40"/>
        <v>รอข้อมูลคอลัมน์ H</v>
      </c>
      <c r="K379" s="150"/>
      <c r="L379" s="150"/>
      <c r="M379" s="150"/>
      <c r="N379" s="149" t="str" cm="1">
        <f t="array" ref="N379">IF(AND(K379:M379=""),"ยังไม่บันทึกข้อมูล",
IF(M379&lt;&gt;"",
IF(M379&gt;=1.3,M379,"เป็นไม้พุ่ม"),
IF(K379+L379&gt;=1.3,K379+L379,"เป็นไม้พุ่ม")))</f>
        <v>ยังไม่บันทึกข้อมูล</v>
      </c>
      <c r="O379" s="149" t="str">
        <f t="shared" si="41"/>
        <v>ข้อมูลไม่ถูกต้อง</v>
      </c>
      <c r="P379" s="149" t="str">
        <f t="shared" si="42"/>
        <v>ข้อมูลไม่ถูกต้อง</v>
      </c>
      <c r="Q379" s="149" t="str">
        <f t="shared" si="43"/>
        <v>ข้อมูลไม่ถูกต้อง</v>
      </c>
      <c r="R379" s="149" t="str">
        <f t="shared" si="44"/>
        <v>ข้อมูลไม่ถูกต้อง</v>
      </c>
      <c r="S379" s="149" t="str">
        <f>IF(ISNUMBER(R379),
IF(H$2=ตัวเลือก!A$30,"ยังไม่บันทึกข้อมูล",R379*0.27),"ข้อมูลไม่ถูกต้อง")</f>
        <v>ข้อมูลไม่ถูกต้อง</v>
      </c>
      <c r="T379" s="149" t="str">
        <f t="shared" si="45"/>
        <v>ข้อมูลไม่ถูกต้อง</v>
      </c>
      <c r="U379" s="149" t="str">
        <f>IF(ISNUMBER(R379),
IF(H$2=ตัวเลือก!A$30,"ยังไม่บันทึกข้อมูล",R379*0.47),"ข้อมูลไม่ถูกต้อง")</f>
        <v>ข้อมูลไม่ถูกต้อง</v>
      </c>
      <c r="V379" s="149" t="str">
        <f>IF(ISNUMBER(S379),
IF(H$2=ตัวเลือก!A$30,"ยังไม่บันทึกข้อมูล",S379*0.47),"ข้อมูลไม่ถูกต้อง")</f>
        <v>ข้อมูลไม่ถูกต้อง</v>
      </c>
      <c r="W379" s="149" t="str">
        <f t="shared" si="46"/>
        <v>ข้อมูลไม่ถูกต้อง</v>
      </c>
      <c r="X379" s="148" t="str">
        <f t="shared" si="47"/>
        <v>ข้อมูลไม่ถูกต้อง</v>
      </c>
      <c r="Y379" s="38"/>
      <c r="Z379" s="38"/>
      <c r="AA379" s="38"/>
    </row>
    <row r="380" spans="1:27" x14ac:dyDescent="0.45">
      <c r="A380" s="38">
        <v>375</v>
      </c>
      <c r="B380" s="38"/>
      <c r="C380" s="38"/>
      <c r="D380" s="38"/>
      <c r="E380" s="38"/>
      <c r="F380" s="35"/>
      <c r="G380" s="35"/>
      <c r="H380" s="150"/>
      <c r="I380" s="38"/>
      <c r="J380" s="273" t="str">
        <f t="shared" si="40"/>
        <v>รอข้อมูลคอลัมน์ H</v>
      </c>
      <c r="K380" s="150"/>
      <c r="L380" s="150"/>
      <c r="M380" s="150"/>
      <c r="N380" s="149" t="str" cm="1">
        <f t="array" ref="N380">IF(AND(K380:M380=""),"ยังไม่บันทึกข้อมูล",
IF(M380&lt;&gt;"",
IF(M380&gt;=1.3,M380,"เป็นไม้พุ่ม"),
IF(K380+L380&gt;=1.3,K380+L380,"เป็นไม้พุ่ม")))</f>
        <v>ยังไม่บันทึกข้อมูล</v>
      </c>
      <c r="O380" s="149" t="str">
        <f t="shared" si="41"/>
        <v>ข้อมูลไม่ถูกต้อง</v>
      </c>
      <c r="P380" s="149" t="str">
        <f t="shared" si="42"/>
        <v>ข้อมูลไม่ถูกต้อง</v>
      </c>
      <c r="Q380" s="149" t="str">
        <f t="shared" si="43"/>
        <v>ข้อมูลไม่ถูกต้อง</v>
      </c>
      <c r="R380" s="149" t="str">
        <f t="shared" si="44"/>
        <v>ข้อมูลไม่ถูกต้อง</v>
      </c>
      <c r="S380" s="149" t="str">
        <f>IF(ISNUMBER(R380),
IF(H$2=ตัวเลือก!A$30,"ยังไม่บันทึกข้อมูล",R380*0.27),"ข้อมูลไม่ถูกต้อง")</f>
        <v>ข้อมูลไม่ถูกต้อง</v>
      </c>
      <c r="T380" s="149" t="str">
        <f t="shared" si="45"/>
        <v>ข้อมูลไม่ถูกต้อง</v>
      </c>
      <c r="U380" s="149" t="str">
        <f>IF(ISNUMBER(R380),
IF(H$2=ตัวเลือก!A$30,"ยังไม่บันทึกข้อมูล",R380*0.47),"ข้อมูลไม่ถูกต้อง")</f>
        <v>ข้อมูลไม่ถูกต้อง</v>
      </c>
      <c r="V380" s="149" t="str">
        <f>IF(ISNUMBER(S380),
IF(H$2=ตัวเลือก!A$30,"ยังไม่บันทึกข้อมูล",S380*0.47),"ข้อมูลไม่ถูกต้อง")</f>
        <v>ข้อมูลไม่ถูกต้อง</v>
      </c>
      <c r="W380" s="149" t="str">
        <f t="shared" si="46"/>
        <v>ข้อมูลไม่ถูกต้อง</v>
      </c>
      <c r="X380" s="148" t="str">
        <f t="shared" si="47"/>
        <v>ข้อมูลไม่ถูกต้อง</v>
      </c>
      <c r="Y380" s="38"/>
      <c r="Z380" s="38"/>
      <c r="AA380" s="38"/>
    </row>
    <row r="381" spans="1:27" x14ac:dyDescent="0.45">
      <c r="A381" s="38">
        <v>376</v>
      </c>
      <c r="B381" s="38"/>
      <c r="C381" s="38"/>
      <c r="D381" s="38"/>
      <c r="E381" s="38"/>
      <c r="F381" s="35"/>
      <c r="G381" s="35"/>
      <c r="H381" s="150"/>
      <c r="I381" s="38"/>
      <c r="J381" s="273" t="str">
        <f t="shared" si="40"/>
        <v>รอข้อมูลคอลัมน์ H</v>
      </c>
      <c r="K381" s="150"/>
      <c r="L381" s="150"/>
      <c r="M381" s="150"/>
      <c r="N381" s="149" t="str" cm="1">
        <f t="array" ref="N381">IF(AND(K381:M381=""),"ยังไม่บันทึกข้อมูล",
IF(M381&lt;&gt;"",
IF(M381&gt;=1.3,M381,"เป็นไม้พุ่ม"),
IF(K381+L381&gt;=1.3,K381+L381,"เป็นไม้พุ่ม")))</f>
        <v>ยังไม่บันทึกข้อมูล</v>
      </c>
      <c r="O381" s="149" t="str">
        <f t="shared" si="41"/>
        <v>ข้อมูลไม่ถูกต้อง</v>
      </c>
      <c r="P381" s="149" t="str">
        <f t="shared" si="42"/>
        <v>ข้อมูลไม่ถูกต้อง</v>
      </c>
      <c r="Q381" s="149" t="str">
        <f t="shared" si="43"/>
        <v>ข้อมูลไม่ถูกต้อง</v>
      </c>
      <c r="R381" s="149" t="str">
        <f t="shared" si="44"/>
        <v>ข้อมูลไม่ถูกต้อง</v>
      </c>
      <c r="S381" s="149" t="str">
        <f>IF(ISNUMBER(R381),
IF(H$2=ตัวเลือก!A$30,"ยังไม่บันทึกข้อมูล",R381*0.27),"ข้อมูลไม่ถูกต้อง")</f>
        <v>ข้อมูลไม่ถูกต้อง</v>
      </c>
      <c r="T381" s="149" t="str">
        <f t="shared" si="45"/>
        <v>ข้อมูลไม่ถูกต้อง</v>
      </c>
      <c r="U381" s="149" t="str">
        <f>IF(ISNUMBER(R381),
IF(H$2=ตัวเลือก!A$30,"ยังไม่บันทึกข้อมูล",R381*0.47),"ข้อมูลไม่ถูกต้อง")</f>
        <v>ข้อมูลไม่ถูกต้อง</v>
      </c>
      <c r="V381" s="149" t="str">
        <f>IF(ISNUMBER(S381),
IF(H$2=ตัวเลือก!A$30,"ยังไม่บันทึกข้อมูล",S381*0.47),"ข้อมูลไม่ถูกต้อง")</f>
        <v>ข้อมูลไม่ถูกต้อง</v>
      </c>
      <c r="W381" s="149" t="str">
        <f t="shared" si="46"/>
        <v>ข้อมูลไม่ถูกต้อง</v>
      </c>
      <c r="X381" s="148" t="str">
        <f t="shared" si="47"/>
        <v>ข้อมูลไม่ถูกต้อง</v>
      </c>
      <c r="Y381" s="38"/>
      <c r="Z381" s="38"/>
      <c r="AA381" s="38"/>
    </row>
    <row r="382" spans="1:27" x14ac:dyDescent="0.45">
      <c r="A382" s="38">
        <v>377</v>
      </c>
      <c r="B382" s="38"/>
      <c r="C382" s="38"/>
      <c r="D382" s="38"/>
      <c r="E382" s="38"/>
      <c r="F382" s="35"/>
      <c r="G382" s="35"/>
      <c r="H382" s="150"/>
      <c r="I382" s="38"/>
      <c r="J382" s="273" t="str">
        <f t="shared" si="40"/>
        <v>รอข้อมูลคอลัมน์ H</v>
      </c>
      <c r="K382" s="150"/>
      <c r="L382" s="150"/>
      <c r="M382" s="150"/>
      <c r="N382" s="149" t="str" cm="1">
        <f t="array" ref="N382">IF(AND(K382:M382=""),"ยังไม่บันทึกข้อมูล",
IF(M382&lt;&gt;"",
IF(M382&gt;=1.3,M382,"เป็นไม้พุ่ม"),
IF(K382+L382&gt;=1.3,K382+L382,"เป็นไม้พุ่ม")))</f>
        <v>ยังไม่บันทึกข้อมูล</v>
      </c>
      <c r="O382" s="149" t="str">
        <f t="shared" si="41"/>
        <v>ข้อมูลไม่ถูกต้อง</v>
      </c>
      <c r="P382" s="149" t="str">
        <f t="shared" si="42"/>
        <v>ข้อมูลไม่ถูกต้อง</v>
      </c>
      <c r="Q382" s="149" t="str">
        <f t="shared" si="43"/>
        <v>ข้อมูลไม่ถูกต้อง</v>
      </c>
      <c r="R382" s="149" t="str">
        <f t="shared" si="44"/>
        <v>ข้อมูลไม่ถูกต้อง</v>
      </c>
      <c r="S382" s="149" t="str">
        <f>IF(ISNUMBER(R382),
IF(H$2=ตัวเลือก!A$30,"ยังไม่บันทึกข้อมูล",R382*0.27),"ข้อมูลไม่ถูกต้อง")</f>
        <v>ข้อมูลไม่ถูกต้อง</v>
      </c>
      <c r="T382" s="149" t="str">
        <f t="shared" si="45"/>
        <v>ข้อมูลไม่ถูกต้อง</v>
      </c>
      <c r="U382" s="149" t="str">
        <f>IF(ISNUMBER(R382),
IF(H$2=ตัวเลือก!A$30,"ยังไม่บันทึกข้อมูล",R382*0.47),"ข้อมูลไม่ถูกต้อง")</f>
        <v>ข้อมูลไม่ถูกต้อง</v>
      </c>
      <c r="V382" s="149" t="str">
        <f>IF(ISNUMBER(S382),
IF(H$2=ตัวเลือก!A$30,"ยังไม่บันทึกข้อมูล",S382*0.47),"ข้อมูลไม่ถูกต้อง")</f>
        <v>ข้อมูลไม่ถูกต้อง</v>
      </c>
      <c r="W382" s="149" t="str">
        <f t="shared" si="46"/>
        <v>ข้อมูลไม่ถูกต้อง</v>
      </c>
      <c r="X382" s="148" t="str">
        <f t="shared" si="47"/>
        <v>ข้อมูลไม่ถูกต้อง</v>
      </c>
      <c r="Y382" s="38"/>
      <c r="Z382" s="38"/>
      <c r="AA382" s="38"/>
    </row>
    <row r="383" spans="1:27" x14ac:dyDescent="0.45">
      <c r="A383" s="38">
        <v>378</v>
      </c>
      <c r="B383" s="38"/>
      <c r="C383" s="38"/>
      <c r="D383" s="38"/>
      <c r="E383" s="38"/>
      <c r="F383" s="35"/>
      <c r="G383" s="35"/>
      <c r="H383" s="150"/>
      <c r="I383" s="38"/>
      <c r="J383" s="273" t="str">
        <f t="shared" si="40"/>
        <v>รอข้อมูลคอลัมน์ H</v>
      </c>
      <c r="K383" s="150"/>
      <c r="L383" s="150"/>
      <c r="M383" s="150"/>
      <c r="N383" s="149" t="str" cm="1">
        <f t="array" ref="N383">IF(AND(K383:M383=""),"ยังไม่บันทึกข้อมูล",
IF(M383&lt;&gt;"",
IF(M383&gt;=1.3,M383,"เป็นไม้พุ่ม"),
IF(K383+L383&gt;=1.3,K383+L383,"เป็นไม้พุ่ม")))</f>
        <v>ยังไม่บันทึกข้อมูล</v>
      </c>
      <c r="O383" s="149" t="str">
        <f t="shared" si="41"/>
        <v>ข้อมูลไม่ถูกต้อง</v>
      </c>
      <c r="P383" s="149" t="str">
        <f t="shared" si="42"/>
        <v>ข้อมูลไม่ถูกต้อง</v>
      </c>
      <c r="Q383" s="149" t="str">
        <f t="shared" si="43"/>
        <v>ข้อมูลไม่ถูกต้อง</v>
      </c>
      <c r="R383" s="149" t="str">
        <f t="shared" si="44"/>
        <v>ข้อมูลไม่ถูกต้อง</v>
      </c>
      <c r="S383" s="149" t="str">
        <f>IF(ISNUMBER(R383),
IF(H$2=ตัวเลือก!A$30,"ยังไม่บันทึกข้อมูล",R383*0.27),"ข้อมูลไม่ถูกต้อง")</f>
        <v>ข้อมูลไม่ถูกต้อง</v>
      </c>
      <c r="T383" s="149" t="str">
        <f t="shared" si="45"/>
        <v>ข้อมูลไม่ถูกต้อง</v>
      </c>
      <c r="U383" s="149" t="str">
        <f>IF(ISNUMBER(R383),
IF(H$2=ตัวเลือก!A$30,"ยังไม่บันทึกข้อมูล",R383*0.47),"ข้อมูลไม่ถูกต้อง")</f>
        <v>ข้อมูลไม่ถูกต้อง</v>
      </c>
      <c r="V383" s="149" t="str">
        <f>IF(ISNUMBER(S383),
IF(H$2=ตัวเลือก!A$30,"ยังไม่บันทึกข้อมูล",S383*0.47),"ข้อมูลไม่ถูกต้อง")</f>
        <v>ข้อมูลไม่ถูกต้อง</v>
      </c>
      <c r="W383" s="149" t="str">
        <f t="shared" si="46"/>
        <v>ข้อมูลไม่ถูกต้อง</v>
      </c>
      <c r="X383" s="148" t="str">
        <f t="shared" si="47"/>
        <v>ข้อมูลไม่ถูกต้อง</v>
      </c>
      <c r="Y383" s="38"/>
      <c r="Z383" s="38"/>
      <c r="AA383" s="38"/>
    </row>
    <row r="384" spans="1:27" x14ac:dyDescent="0.45">
      <c r="A384" s="38">
        <v>379</v>
      </c>
      <c r="B384" s="38"/>
      <c r="C384" s="38"/>
      <c r="D384" s="38"/>
      <c r="E384" s="38"/>
      <c r="F384" s="35"/>
      <c r="G384" s="35"/>
      <c r="H384" s="150"/>
      <c r="I384" s="38"/>
      <c r="J384" s="273" t="str">
        <f t="shared" si="40"/>
        <v>รอข้อมูลคอลัมน์ H</v>
      </c>
      <c r="K384" s="150"/>
      <c r="L384" s="150"/>
      <c r="M384" s="150"/>
      <c r="N384" s="149" t="str" cm="1">
        <f t="array" ref="N384">IF(AND(K384:M384=""),"ยังไม่บันทึกข้อมูล",
IF(M384&lt;&gt;"",
IF(M384&gt;=1.3,M384,"เป็นไม้พุ่ม"),
IF(K384+L384&gt;=1.3,K384+L384,"เป็นไม้พุ่ม")))</f>
        <v>ยังไม่บันทึกข้อมูล</v>
      </c>
      <c r="O384" s="149" t="str">
        <f t="shared" si="41"/>
        <v>ข้อมูลไม่ถูกต้อง</v>
      </c>
      <c r="P384" s="149" t="str">
        <f t="shared" si="42"/>
        <v>ข้อมูลไม่ถูกต้อง</v>
      </c>
      <c r="Q384" s="149" t="str">
        <f t="shared" si="43"/>
        <v>ข้อมูลไม่ถูกต้อง</v>
      </c>
      <c r="R384" s="149" t="str">
        <f t="shared" si="44"/>
        <v>ข้อมูลไม่ถูกต้อง</v>
      </c>
      <c r="S384" s="149" t="str">
        <f>IF(ISNUMBER(R384),
IF(H$2=ตัวเลือก!A$30,"ยังไม่บันทึกข้อมูล",R384*0.27),"ข้อมูลไม่ถูกต้อง")</f>
        <v>ข้อมูลไม่ถูกต้อง</v>
      </c>
      <c r="T384" s="149" t="str">
        <f t="shared" si="45"/>
        <v>ข้อมูลไม่ถูกต้อง</v>
      </c>
      <c r="U384" s="149" t="str">
        <f>IF(ISNUMBER(R384),
IF(H$2=ตัวเลือก!A$30,"ยังไม่บันทึกข้อมูล",R384*0.47),"ข้อมูลไม่ถูกต้อง")</f>
        <v>ข้อมูลไม่ถูกต้อง</v>
      </c>
      <c r="V384" s="149" t="str">
        <f>IF(ISNUMBER(S384),
IF(H$2=ตัวเลือก!A$30,"ยังไม่บันทึกข้อมูล",S384*0.47),"ข้อมูลไม่ถูกต้อง")</f>
        <v>ข้อมูลไม่ถูกต้อง</v>
      </c>
      <c r="W384" s="149" t="str">
        <f t="shared" si="46"/>
        <v>ข้อมูลไม่ถูกต้อง</v>
      </c>
      <c r="X384" s="148" t="str">
        <f t="shared" si="47"/>
        <v>ข้อมูลไม่ถูกต้อง</v>
      </c>
      <c r="Y384" s="38"/>
      <c r="Z384" s="38"/>
      <c r="AA384" s="38"/>
    </row>
    <row r="385" spans="1:27" x14ac:dyDescent="0.45">
      <c r="A385" s="38">
        <v>380</v>
      </c>
      <c r="B385" s="38"/>
      <c r="C385" s="38"/>
      <c r="D385" s="38"/>
      <c r="E385" s="38"/>
      <c r="F385" s="35"/>
      <c r="G385" s="35"/>
      <c r="H385" s="150"/>
      <c r="I385" s="38"/>
      <c r="J385" s="273" t="str">
        <f t="shared" si="40"/>
        <v>รอข้อมูลคอลัมน์ H</v>
      </c>
      <c r="K385" s="150"/>
      <c r="L385" s="150"/>
      <c r="M385" s="150"/>
      <c r="N385" s="149" t="str" cm="1">
        <f t="array" ref="N385">IF(AND(K385:M385=""),"ยังไม่บันทึกข้อมูล",
IF(M385&lt;&gt;"",
IF(M385&gt;=1.3,M385,"เป็นไม้พุ่ม"),
IF(K385+L385&gt;=1.3,K385+L385,"เป็นไม้พุ่ม")))</f>
        <v>ยังไม่บันทึกข้อมูล</v>
      </c>
      <c r="O385" s="149" t="str">
        <f t="shared" si="41"/>
        <v>ข้อมูลไม่ถูกต้อง</v>
      </c>
      <c r="P385" s="149" t="str">
        <f t="shared" si="42"/>
        <v>ข้อมูลไม่ถูกต้อง</v>
      </c>
      <c r="Q385" s="149" t="str">
        <f t="shared" si="43"/>
        <v>ข้อมูลไม่ถูกต้อง</v>
      </c>
      <c r="R385" s="149" t="str">
        <f t="shared" si="44"/>
        <v>ข้อมูลไม่ถูกต้อง</v>
      </c>
      <c r="S385" s="149" t="str">
        <f>IF(ISNUMBER(R385),
IF(H$2=ตัวเลือก!A$30,"ยังไม่บันทึกข้อมูล",R385*0.27),"ข้อมูลไม่ถูกต้อง")</f>
        <v>ข้อมูลไม่ถูกต้อง</v>
      </c>
      <c r="T385" s="149" t="str">
        <f t="shared" si="45"/>
        <v>ข้อมูลไม่ถูกต้อง</v>
      </c>
      <c r="U385" s="149" t="str">
        <f>IF(ISNUMBER(R385),
IF(H$2=ตัวเลือก!A$30,"ยังไม่บันทึกข้อมูล",R385*0.47),"ข้อมูลไม่ถูกต้อง")</f>
        <v>ข้อมูลไม่ถูกต้อง</v>
      </c>
      <c r="V385" s="149" t="str">
        <f>IF(ISNUMBER(S385),
IF(H$2=ตัวเลือก!A$30,"ยังไม่บันทึกข้อมูล",S385*0.47),"ข้อมูลไม่ถูกต้อง")</f>
        <v>ข้อมูลไม่ถูกต้อง</v>
      </c>
      <c r="W385" s="149" t="str">
        <f t="shared" si="46"/>
        <v>ข้อมูลไม่ถูกต้อง</v>
      </c>
      <c r="X385" s="148" t="str">
        <f t="shared" si="47"/>
        <v>ข้อมูลไม่ถูกต้อง</v>
      </c>
      <c r="Y385" s="38"/>
      <c r="Z385" s="38"/>
      <c r="AA385" s="38"/>
    </row>
    <row r="386" spans="1:27" x14ac:dyDescent="0.45">
      <c r="A386" s="38">
        <v>381</v>
      </c>
      <c r="B386" s="38"/>
      <c r="C386" s="38"/>
      <c r="D386" s="38"/>
      <c r="E386" s="38"/>
      <c r="F386" s="35"/>
      <c r="G386" s="35"/>
      <c r="H386" s="150"/>
      <c r="I386" s="38"/>
      <c r="J386" s="273" t="str">
        <f t="shared" si="40"/>
        <v>รอข้อมูลคอลัมน์ H</v>
      </c>
      <c r="K386" s="150"/>
      <c r="L386" s="150"/>
      <c r="M386" s="150"/>
      <c r="N386" s="149" t="str" cm="1">
        <f t="array" ref="N386">IF(AND(K386:M386=""),"ยังไม่บันทึกข้อมูล",
IF(M386&lt;&gt;"",
IF(M386&gt;=1.3,M386,"เป็นไม้พุ่ม"),
IF(K386+L386&gt;=1.3,K386+L386,"เป็นไม้พุ่ม")))</f>
        <v>ยังไม่บันทึกข้อมูล</v>
      </c>
      <c r="O386" s="149" t="str">
        <f t="shared" si="41"/>
        <v>ข้อมูลไม่ถูกต้อง</v>
      </c>
      <c r="P386" s="149" t="str">
        <f t="shared" si="42"/>
        <v>ข้อมูลไม่ถูกต้อง</v>
      </c>
      <c r="Q386" s="149" t="str">
        <f t="shared" si="43"/>
        <v>ข้อมูลไม่ถูกต้อง</v>
      </c>
      <c r="R386" s="149" t="str">
        <f t="shared" si="44"/>
        <v>ข้อมูลไม่ถูกต้อง</v>
      </c>
      <c r="S386" s="149" t="str">
        <f>IF(ISNUMBER(R386),
IF(H$2=ตัวเลือก!A$30,"ยังไม่บันทึกข้อมูล",R386*0.27),"ข้อมูลไม่ถูกต้อง")</f>
        <v>ข้อมูลไม่ถูกต้อง</v>
      </c>
      <c r="T386" s="149" t="str">
        <f t="shared" si="45"/>
        <v>ข้อมูลไม่ถูกต้อง</v>
      </c>
      <c r="U386" s="149" t="str">
        <f>IF(ISNUMBER(R386),
IF(H$2=ตัวเลือก!A$30,"ยังไม่บันทึกข้อมูล",R386*0.47),"ข้อมูลไม่ถูกต้อง")</f>
        <v>ข้อมูลไม่ถูกต้อง</v>
      </c>
      <c r="V386" s="149" t="str">
        <f>IF(ISNUMBER(S386),
IF(H$2=ตัวเลือก!A$30,"ยังไม่บันทึกข้อมูล",S386*0.47),"ข้อมูลไม่ถูกต้อง")</f>
        <v>ข้อมูลไม่ถูกต้อง</v>
      </c>
      <c r="W386" s="149" t="str">
        <f t="shared" si="46"/>
        <v>ข้อมูลไม่ถูกต้อง</v>
      </c>
      <c r="X386" s="148" t="str">
        <f t="shared" si="47"/>
        <v>ข้อมูลไม่ถูกต้อง</v>
      </c>
      <c r="Y386" s="38"/>
      <c r="Z386" s="38"/>
      <c r="AA386" s="38"/>
    </row>
    <row r="387" spans="1:27" x14ac:dyDescent="0.45">
      <c r="A387" s="38">
        <v>382</v>
      </c>
      <c r="B387" s="38"/>
      <c r="C387" s="38"/>
      <c r="D387" s="38"/>
      <c r="E387" s="38"/>
      <c r="F387" s="35"/>
      <c r="G387" s="35"/>
      <c r="H387" s="150"/>
      <c r="I387" s="38"/>
      <c r="J387" s="273" t="str">
        <f t="shared" si="40"/>
        <v>รอข้อมูลคอลัมน์ H</v>
      </c>
      <c r="K387" s="150"/>
      <c r="L387" s="150"/>
      <c r="M387" s="150"/>
      <c r="N387" s="149" t="str" cm="1">
        <f t="array" ref="N387">IF(AND(K387:M387=""),"ยังไม่บันทึกข้อมูล",
IF(M387&lt;&gt;"",
IF(M387&gt;=1.3,M387,"เป็นไม้พุ่ม"),
IF(K387+L387&gt;=1.3,K387+L387,"เป็นไม้พุ่ม")))</f>
        <v>ยังไม่บันทึกข้อมูล</v>
      </c>
      <c r="O387" s="149" t="str">
        <f t="shared" si="41"/>
        <v>ข้อมูลไม่ถูกต้อง</v>
      </c>
      <c r="P387" s="149" t="str">
        <f t="shared" si="42"/>
        <v>ข้อมูลไม่ถูกต้อง</v>
      </c>
      <c r="Q387" s="149" t="str">
        <f t="shared" si="43"/>
        <v>ข้อมูลไม่ถูกต้อง</v>
      </c>
      <c r="R387" s="149" t="str">
        <f t="shared" si="44"/>
        <v>ข้อมูลไม่ถูกต้อง</v>
      </c>
      <c r="S387" s="149" t="str">
        <f>IF(ISNUMBER(R387),
IF(H$2=ตัวเลือก!A$30,"ยังไม่บันทึกข้อมูล",R387*0.27),"ข้อมูลไม่ถูกต้อง")</f>
        <v>ข้อมูลไม่ถูกต้อง</v>
      </c>
      <c r="T387" s="149" t="str">
        <f t="shared" si="45"/>
        <v>ข้อมูลไม่ถูกต้อง</v>
      </c>
      <c r="U387" s="149" t="str">
        <f>IF(ISNUMBER(R387),
IF(H$2=ตัวเลือก!A$30,"ยังไม่บันทึกข้อมูล",R387*0.47),"ข้อมูลไม่ถูกต้อง")</f>
        <v>ข้อมูลไม่ถูกต้อง</v>
      </c>
      <c r="V387" s="149" t="str">
        <f>IF(ISNUMBER(S387),
IF(H$2=ตัวเลือก!A$30,"ยังไม่บันทึกข้อมูล",S387*0.47),"ข้อมูลไม่ถูกต้อง")</f>
        <v>ข้อมูลไม่ถูกต้อง</v>
      </c>
      <c r="W387" s="149" t="str">
        <f t="shared" si="46"/>
        <v>ข้อมูลไม่ถูกต้อง</v>
      </c>
      <c r="X387" s="148" t="str">
        <f t="shared" si="47"/>
        <v>ข้อมูลไม่ถูกต้อง</v>
      </c>
      <c r="Y387" s="38"/>
      <c r="Z387" s="38"/>
      <c r="AA387" s="38"/>
    </row>
    <row r="388" spans="1:27" x14ac:dyDescent="0.45">
      <c r="A388" s="38">
        <v>383</v>
      </c>
      <c r="B388" s="38"/>
      <c r="C388" s="38"/>
      <c r="D388" s="38"/>
      <c r="E388" s="38"/>
      <c r="F388" s="35"/>
      <c r="G388" s="35"/>
      <c r="H388" s="150"/>
      <c r="I388" s="38"/>
      <c r="J388" s="273" t="str">
        <f t="shared" si="40"/>
        <v>รอข้อมูลคอลัมน์ H</v>
      </c>
      <c r="K388" s="150"/>
      <c r="L388" s="150"/>
      <c r="M388" s="150"/>
      <c r="N388" s="149" t="str" cm="1">
        <f t="array" ref="N388">IF(AND(K388:M388=""),"ยังไม่บันทึกข้อมูล",
IF(M388&lt;&gt;"",
IF(M388&gt;=1.3,M388,"เป็นไม้พุ่ม"),
IF(K388+L388&gt;=1.3,K388+L388,"เป็นไม้พุ่ม")))</f>
        <v>ยังไม่บันทึกข้อมูล</v>
      </c>
      <c r="O388" s="149" t="str">
        <f t="shared" si="41"/>
        <v>ข้อมูลไม่ถูกต้อง</v>
      </c>
      <c r="P388" s="149" t="str">
        <f t="shared" si="42"/>
        <v>ข้อมูลไม่ถูกต้อง</v>
      </c>
      <c r="Q388" s="149" t="str">
        <f t="shared" si="43"/>
        <v>ข้อมูลไม่ถูกต้อง</v>
      </c>
      <c r="R388" s="149" t="str">
        <f t="shared" si="44"/>
        <v>ข้อมูลไม่ถูกต้อง</v>
      </c>
      <c r="S388" s="149" t="str">
        <f>IF(ISNUMBER(R388),
IF(H$2=ตัวเลือก!A$30,"ยังไม่บันทึกข้อมูล",R388*0.27),"ข้อมูลไม่ถูกต้อง")</f>
        <v>ข้อมูลไม่ถูกต้อง</v>
      </c>
      <c r="T388" s="149" t="str">
        <f t="shared" si="45"/>
        <v>ข้อมูลไม่ถูกต้อง</v>
      </c>
      <c r="U388" s="149" t="str">
        <f>IF(ISNUMBER(R388),
IF(H$2=ตัวเลือก!A$30,"ยังไม่บันทึกข้อมูล",R388*0.47),"ข้อมูลไม่ถูกต้อง")</f>
        <v>ข้อมูลไม่ถูกต้อง</v>
      </c>
      <c r="V388" s="149" t="str">
        <f>IF(ISNUMBER(S388),
IF(H$2=ตัวเลือก!A$30,"ยังไม่บันทึกข้อมูล",S388*0.47),"ข้อมูลไม่ถูกต้อง")</f>
        <v>ข้อมูลไม่ถูกต้อง</v>
      </c>
      <c r="W388" s="149" t="str">
        <f t="shared" si="46"/>
        <v>ข้อมูลไม่ถูกต้อง</v>
      </c>
      <c r="X388" s="148" t="str">
        <f t="shared" si="47"/>
        <v>ข้อมูลไม่ถูกต้อง</v>
      </c>
      <c r="Y388" s="38"/>
      <c r="Z388" s="38"/>
      <c r="AA388" s="38"/>
    </row>
    <row r="389" spans="1:27" x14ac:dyDescent="0.45">
      <c r="A389" s="38">
        <v>384</v>
      </c>
      <c r="B389" s="38"/>
      <c r="C389" s="38"/>
      <c r="D389" s="38"/>
      <c r="E389" s="38"/>
      <c r="F389" s="35"/>
      <c r="G389" s="35"/>
      <c r="H389" s="150"/>
      <c r="I389" s="38"/>
      <c r="J389" s="273" t="str">
        <f t="shared" si="40"/>
        <v>รอข้อมูลคอลัมน์ H</v>
      </c>
      <c r="K389" s="150"/>
      <c r="L389" s="150"/>
      <c r="M389" s="150"/>
      <c r="N389" s="149" t="str" cm="1">
        <f t="array" ref="N389">IF(AND(K389:M389=""),"ยังไม่บันทึกข้อมูล",
IF(M389&lt;&gt;"",
IF(M389&gt;=1.3,M389,"เป็นไม้พุ่ม"),
IF(K389+L389&gt;=1.3,K389+L389,"เป็นไม้พุ่ม")))</f>
        <v>ยังไม่บันทึกข้อมูล</v>
      </c>
      <c r="O389" s="149" t="str">
        <f t="shared" si="41"/>
        <v>ข้อมูลไม่ถูกต้อง</v>
      </c>
      <c r="P389" s="149" t="str">
        <f t="shared" si="42"/>
        <v>ข้อมูลไม่ถูกต้อง</v>
      </c>
      <c r="Q389" s="149" t="str">
        <f t="shared" si="43"/>
        <v>ข้อมูลไม่ถูกต้อง</v>
      </c>
      <c r="R389" s="149" t="str">
        <f t="shared" si="44"/>
        <v>ข้อมูลไม่ถูกต้อง</v>
      </c>
      <c r="S389" s="149" t="str">
        <f>IF(ISNUMBER(R389),
IF(H$2=ตัวเลือก!A$30,"ยังไม่บันทึกข้อมูล",R389*0.27),"ข้อมูลไม่ถูกต้อง")</f>
        <v>ข้อมูลไม่ถูกต้อง</v>
      </c>
      <c r="T389" s="149" t="str">
        <f t="shared" si="45"/>
        <v>ข้อมูลไม่ถูกต้อง</v>
      </c>
      <c r="U389" s="149" t="str">
        <f>IF(ISNUMBER(R389),
IF(H$2=ตัวเลือก!A$30,"ยังไม่บันทึกข้อมูล",R389*0.47),"ข้อมูลไม่ถูกต้อง")</f>
        <v>ข้อมูลไม่ถูกต้อง</v>
      </c>
      <c r="V389" s="149" t="str">
        <f>IF(ISNUMBER(S389),
IF(H$2=ตัวเลือก!A$30,"ยังไม่บันทึกข้อมูล",S389*0.47),"ข้อมูลไม่ถูกต้อง")</f>
        <v>ข้อมูลไม่ถูกต้อง</v>
      </c>
      <c r="W389" s="149" t="str">
        <f t="shared" si="46"/>
        <v>ข้อมูลไม่ถูกต้อง</v>
      </c>
      <c r="X389" s="148" t="str">
        <f t="shared" si="47"/>
        <v>ข้อมูลไม่ถูกต้อง</v>
      </c>
      <c r="Y389" s="38"/>
      <c r="Z389" s="38"/>
      <c r="AA389" s="38"/>
    </row>
    <row r="390" spans="1:27" x14ac:dyDescent="0.45">
      <c r="A390" s="38">
        <v>385</v>
      </c>
      <c r="B390" s="38"/>
      <c r="C390" s="38"/>
      <c r="D390" s="38"/>
      <c r="E390" s="38"/>
      <c r="F390" s="35"/>
      <c r="G390" s="35"/>
      <c r="H390" s="150"/>
      <c r="I390" s="38"/>
      <c r="J390" s="273" t="str">
        <f t="shared" si="40"/>
        <v>รอข้อมูลคอลัมน์ H</v>
      </c>
      <c r="K390" s="150"/>
      <c r="L390" s="150"/>
      <c r="M390" s="150"/>
      <c r="N390" s="149" t="str" cm="1">
        <f t="array" ref="N390">IF(AND(K390:M390=""),"ยังไม่บันทึกข้อมูล",
IF(M390&lt;&gt;"",
IF(M390&gt;=1.3,M390,"เป็นไม้พุ่ม"),
IF(K390+L390&gt;=1.3,K390+L390,"เป็นไม้พุ่ม")))</f>
        <v>ยังไม่บันทึกข้อมูล</v>
      </c>
      <c r="O390" s="149" t="str">
        <f t="shared" si="41"/>
        <v>ข้อมูลไม่ถูกต้อง</v>
      </c>
      <c r="P390" s="149" t="str">
        <f t="shared" si="42"/>
        <v>ข้อมูลไม่ถูกต้อง</v>
      </c>
      <c r="Q390" s="149" t="str">
        <f t="shared" si="43"/>
        <v>ข้อมูลไม่ถูกต้อง</v>
      </c>
      <c r="R390" s="149" t="str">
        <f t="shared" si="44"/>
        <v>ข้อมูลไม่ถูกต้อง</v>
      </c>
      <c r="S390" s="149" t="str">
        <f>IF(ISNUMBER(R390),
IF(H$2=ตัวเลือก!A$30,"ยังไม่บันทึกข้อมูล",R390*0.27),"ข้อมูลไม่ถูกต้อง")</f>
        <v>ข้อมูลไม่ถูกต้อง</v>
      </c>
      <c r="T390" s="149" t="str">
        <f t="shared" si="45"/>
        <v>ข้อมูลไม่ถูกต้อง</v>
      </c>
      <c r="U390" s="149" t="str">
        <f>IF(ISNUMBER(R390),
IF(H$2=ตัวเลือก!A$30,"ยังไม่บันทึกข้อมูล",R390*0.47),"ข้อมูลไม่ถูกต้อง")</f>
        <v>ข้อมูลไม่ถูกต้อง</v>
      </c>
      <c r="V390" s="149" t="str">
        <f>IF(ISNUMBER(S390),
IF(H$2=ตัวเลือก!A$30,"ยังไม่บันทึกข้อมูล",S390*0.47),"ข้อมูลไม่ถูกต้อง")</f>
        <v>ข้อมูลไม่ถูกต้อง</v>
      </c>
      <c r="W390" s="149" t="str">
        <f t="shared" si="46"/>
        <v>ข้อมูลไม่ถูกต้อง</v>
      </c>
      <c r="X390" s="148" t="str">
        <f t="shared" si="47"/>
        <v>ข้อมูลไม่ถูกต้อง</v>
      </c>
      <c r="Y390" s="38"/>
      <c r="Z390" s="38"/>
      <c r="AA390" s="38"/>
    </row>
    <row r="391" spans="1:27" x14ac:dyDescent="0.45">
      <c r="A391" s="38">
        <v>386</v>
      </c>
      <c r="B391" s="38"/>
      <c r="C391" s="38"/>
      <c r="D391" s="38"/>
      <c r="E391" s="38"/>
      <c r="F391" s="35"/>
      <c r="G391" s="35"/>
      <c r="H391" s="150"/>
      <c r="I391" s="38"/>
      <c r="J391" s="273" t="str">
        <f t="shared" ref="J391:J454" si="48">IF(H391="","รอข้อมูลคอลัมน์ H",
IF(H391/PI()&gt;=4.5,H391/PI(),"ไม่นำมาคำนวณ"))</f>
        <v>รอข้อมูลคอลัมน์ H</v>
      </c>
      <c r="K391" s="150"/>
      <c r="L391" s="150"/>
      <c r="M391" s="150"/>
      <c r="N391" s="149" t="str" cm="1">
        <f t="array" ref="N391">IF(AND(K391:M391=""),"ยังไม่บันทึกข้อมูล",
IF(M391&lt;&gt;"",
IF(M391&gt;=1.3,M391,"เป็นไม้พุ่ม"),
IF(K391+L391&gt;=1.3,K391+L391,"เป็นไม้พุ่ม")))</f>
        <v>ยังไม่บันทึกข้อมูล</v>
      </c>
      <c r="O391" s="149" t="str">
        <f t="shared" ref="O391:O454" si="49">IF(AND(ISNUMBER(J391),ISNUMBER(N391)),0.0396*(((J391)^2)*N391)^0.933,"ข้อมูลไม่ถูกต้อง")</f>
        <v>ข้อมูลไม่ถูกต้อง</v>
      </c>
      <c r="P391" s="149" t="str">
        <f t="shared" ref="P391:P454" si="50">IF(AND(ISNUMBER(J391),ISNUMBER(N391)),0.00349*(((J391^2)*N391))^1.03,"ข้อมูลไม่ถูกต้อง")</f>
        <v>ข้อมูลไม่ถูกต้อง</v>
      </c>
      <c r="Q391" s="149" t="str">
        <f t="shared" ref="Q391:Q454" si="51">IF(AND(ISNUMBER(O391),ISNUMBER(P391)),((1/(28/(O391+P391)))+0.025),"ข้อมูลไม่ถูกต้อง")</f>
        <v>ข้อมูลไม่ถูกต้อง</v>
      </c>
      <c r="R391" s="149" t="str">
        <f t="shared" ref="R391:R454" si="52">IF(AND(O391&lt;&gt;"ข้อมูลไม่ถูกต้อง",P391&lt;&gt;"ข้อมูลไม่ถูกต้อง",Q391&lt;&gt;"ข้อมูลไม่ถูกต้อง"),O391+P391+Q391,"ข้อมูลไม่ถูกต้อง")</f>
        <v>ข้อมูลไม่ถูกต้อง</v>
      </c>
      <c r="S391" s="149" t="str">
        <f>IF(ISNUMBER(R391),
IF(H$2=ตัวเลือก!A$30,"ยังไม่บันทึกข้อมูล",R391*0.27),"ข้อมูลไม่ถูกต้อง")</f>
        <v>ข้อมูลไม่ถูกต้อง</v>
      </c>
      <c r="T391" s="149" t="str">
        <f t="shared" ref="T391:T454" si="53">IF(AND(ISNUMBER(R391),ISNUMBER(S391)),R391+S391,"ข้อมูลไม่ถูกต้อง")</f>
        <v>ข้อมูลไม่ถูกต้อง</v>
      </c>
      <c r="U391" s="149" t="str">
        <f>IF(ISNUMBER(R391),
IF(H$2=ตัวเลือก!A$30,"ยังไม่บันทึกข้อมูล",R391*0.47),"ข้อมูลไม่ถูกต้อง")</f>
        <v>ข้อมูลไม่ถูกต้อง</v>
      </c>
      <c r="V391" s="149" t="str">
        <f>IF(ISNUMBER(S391),
IF(H$2=ตัวเลือก!A$30,"ยังไม่บันทึกข้อมูล",S391*0.47),"ข้อมูลไม่ถูกต้อง")</f>
        <v>ข้อมูลไม่ถูกต้อง</v>
      </c>
      <c r="W391" s="149" t="str">
        <f t="shared" ref="W391:W454" si="54">IF(AND(ISNUMBER(U391),ISNUMBER(V391)),((U391+V391)/1000),"ข้อมูลไม่ถูกต้อง")</f>
        <v>ข้อมูลไม่ถูกต้อง</v>
      </c>
      <c r="X391" s="148" t="str">
        <f t="shared" ref="X391:X454" si="55">IF(ISNUMBER(W391),W391*(44/12),"ข้อมูลไม่ถูกต้อง")</f>
        <v>ข้อมูลไม่ถูกต้อง</v>
      </c>
      <c r="Y391" s="38"/>
      <c r="Z391" s="38"/>
      <c r="AA391" s="38"/>
    </row>
    <row r="392" spans="1:27" x14ac:dyDescent="0.45">
      <c r="A392" s="38">
        <v>387</v>
      </c>
      <c r="B392" s="38"/>
      <c r="C392" s="38"/>
      <c r="D392" s="38"/>
      <c r="E392" s="38"/>
      <c r="F392" s="35"/>
      <c r="G392" s="35"/>
      <c r="H392" s="150"/>
      <c r="I392" s="38"/>
      <c r="J392" s="273" t="str">
        <f t="shared" si="48"/>
        <v>รอข้อมูลคอลัมน์ H</v>
      </c>
      <c r="K392" s="150"/>
      <c r="L392" s="150"/>
      <c r="M392" s="150"/>
      <c r="N392" s="149" t="str" cm="1">
        <f t="array" ref="N392">IF(AND(K392:M392=""),"ยังไม่บันทึกข้อมูล",
IF(M392&lt;&gt;"",
IF(M392&gt;=1.3,M392,"เป็นไม้พุ่ม"),
IF(K392+L392&gt;=1.3,K392+L392,"เป็นไม้พุ่ม")))</f>
        <v>ยังไม่บันทึกข้อมูล</v>
      </c>
      <c r="O392" s="149" t="str">
        <f t="shared" si="49"/>
        <v>ข้อมูลไม่ถูกต้อง</v>
      </c>
      <c r="P392" s="149" t="str">
        <f t="shared" si="50"/>
        <v>ข้อมูลไม่ถูกต้อง</v>
      </c>
      <c r="Q392" s="149" t="str">
        <f t="shared" si="51"/>
        <v>ข้อมูลไม่ถูกต้อง</v>
      </c>
      <c r="R392" s="149" t="str">
        <f t="shared" si="52"/>
        <v>ข้อมูลไม่ถูกต้อง</v>
      </c>
      <c r="S392" s="149" t="str">
        <f>IF(ISNUMBER(R392),
IF(H$2=ตัวเลือก!A$30,"ยังไม่บันทึกข้อมูล",R392*0.27),"ข้อมูลไม่ถูกต้อง")</f>
        <v>ข้อมูลไม่ถูกต้อง</v>
      </c>
      <c r="T392" s="149" t="str">
        <f t="shared" si="53"/>
        <v>ข้อมูลไม่ถูกต้อง</v>
      </c>
      <c r="U392" s="149" t="str">
        <f>IF(ISNUMBER(R392),
IF(H$2=ตัวเลือก!A$30,"ยังไม่บันทึกข้อมูล",R392*0.47),"ข้อมูลไม่ถูกต้อง")</f>
        <v>ข้อมูลไม่ถูกต้อง</v>
      </c>
      <c r="V392" s="149" t="str">
        <f>IF(ISNUMBER(S392),
IF(H$2=ตัวเลือก!A$30,"ยังไม่บันทึกข้อมูล",S392*0.47),"ข้อมูลไม่ถูกต้อง")</f>
        <v>ข้อมูลไม่ถูกต้อง</v>
      </c>
      <c r="W392" s="149" t="str">
        <f t="shared" si="54"/>
        <v>ข้อมูลไม่ถูกต้อง</v>
      </c>
      <c r="X392" s="148" t="str">
        <f t="shared" si="55"/>
        <v>ข้อมูลไม่ถูกต้อง</v>
      </c>
      <c r="Y392" s="38"/>
      <c r="Z392" s="38"/>
      <c r="AA392" s="38"/>
    </row>
    <row r="393" spans="1:27" x14ac:dyDescent="0.45">
      <c r="A393" s="38">
        <v>388</v>
      </c>
      <c r="B393" s="38"/>
      <c r="C393" s="38"/>
      <c r="D393" s="38"/>
      <c r="E393" s="38"/>
      <c r="F393" s="35"/>
      <c r="G393" s="35"/>
      <c r="H393" s="150"/>
      <c r="I393" s="38"/>
      <c r="J393" s="273" t="str">
        <f t="shared" si="48"/>
        <v>รอข้อมูลคอลัมน์ H</v>
      </c>
      <c r="K393" s="150"/>
      <c r="L393" s="150"/>
      <c r="M393" s="150"/>
      <c r="N393" s="149" t="str" cm="1">
        <f t="array" ref="N393">IF(AND(K393:M393=""),"ยังไม่บันทึกข้อมูล",
IF(M393&lt;&gt;"",
IF(M393&gt;=1.3,M393,"เป็นไม้พุ่ม"),
IF(K393+L393&gt;=1.3,K393+L393,"เป็นไม้พุ่ม")))</f>
        <v>ยังไม่บันทึกข้อมูล</v>
      </c>
      <c r="O393" s="149" t="str">
        <f t="shared" si="49"/>
        <v>ข้อมูลไม่ถูกต้อง</v>
      </c>
      <c r="P393" s="149" t="str">
        <f t="shared" si="50"/>
        <v>ข้อมูลไม่ถูกต้อง</v>
      </c>
      <c r="Q393" s="149" t="str">
        <f t="shared" si="51"/>
        <v>ข้อมูลไม่ถูกต้อง</v>
      </c>
      <c r="R393" s="149" t="str">
        <f t="shared" si="52"/>
        <v>ข้อมูลไม่ถูกต้อง</v>
      </c>
      <c r="S393" s="149" t="str">
        <f>IF(ISNUMBER(R393),
IF(H$2=ตัวเลือก!A$30,"ยังไม่บันทึกข้อมูล",R393*0.27),"ข้อมูลไม่ถูกต้อง")</f>
        <v>ข้อมูลไม่ถูกต้อง</v>
      </c>
      <c r="T393" s="149" t="str">
        <f t="shared" si="53"/>
        <v>ข้อมูลไม่ถูกต้อง</v>
      </c>
      <c r="U393" s="149" t="str">
        <f>IF(ISNUMBER(R393),
IF(H$2=ตัวเลือก!A$30,"ยังไม่บันทึกข้อมูล",R393*0.47),"ข้อมูลไม่ถูกต้อง")</f>
        <v>ข้อมูลไม่ถูกต้อง</v>
      </c>
      <c r="V393" s="149" t="str">
        <f>IF(ISNUMBER(S393),
IF(H$2=ตัวเลือก!A$30,"ยังไม่บันทึกข้อมูล",S393*0.47),"ข้อมูลไม่ถูกต้อง")</f>
        <v>ข้อมูลไม่ถูกต้อง</v>
      </c>
      <c r="W393" s="149" t="str">
        <f t="shared" si="54"/>
        <v>ข้อมูลไม่ถูกต้อง</v>
      </c>
      <c r="X393" s="148" t="str">
        <f t="shared" si="55"/>
        <v>ข้อมูลไม่ถูกต้อง</v>
      </c>
      <c r="Y393" s="38"/>
      <c r="Z393" s="38"/>
      <c r="AA393" s="38"/>
    </row>
    <row r="394" spans="1:27" x14ac:dyDescent="0.45">
      <c r="A394" s="38">
        <v>389</v>
      </c>
      <c r="B394" s="38"/>
      <c r="C394" s="38"/>
      <c r="D394" s="38"/>
      <c r="E394" s="38"/>
      <c r="F394" s="35"/>
      <c r="G394" s="35"/>
      <c r="H394" s="150"/>
      <c r="I394" s="38"/>
      <c r="J394" s="273" t="str">
        <f t="shared" si="48"/>
        <v>รอข้อมูลคอลัมน์ H</v>
      </c>
      <c r="K394" s="150"/>
      <c r="L394" s="150"/>
      <c r="M394" s="150"/>
      <c r="N394" s="149" t="str" cm="1">
        <f t="array" ref="N394">IF(AND(K394:M394=""),"ยังไม่บันทึกข้อมูล",
IF(M394&lt;&gt;"",
IF(M394&gt;=1.3,M394,"เป็นไม้พุ่ม"),
IF(K394+L394&gt;=1.3,K394+L394,"เป็นไม้พุ่ม")))</f>
        <v>ยังไม่บันทึกข้อมูล</v>
      </c>
      <c r="O394" s="149" t="str">
        <f t="shared" si="49"/>
        <v>ข้อมูลไม่ถูกต้อง</v>
      </c>
      <c r="P394" s="149" t="str">
        <f t="shared" si="50"/>
        <v>ข้อมูลไม่ถูกต้อง</v>
      </c>
      <c r="Q394" s="149" t="str">
        <f t="shared" si="51"/>
        <v>ข้อมูลไม่ถูกต้อง</v>
      </c>
      <c r="R394" s="149" t="str">
        <f t="shared" si="52"/>
        <v>ข้อมูลไม่ถูกต้อง</v>
      </c>
      <c r="S394" s="149" t="str">
        <f>IF(ISNUMBER(R394),
IF(H$2=ตัวเลือก!A$30,"ยังไม่บันทึกข้อมูล",R394*0.27),"ข้อมูลไม่ถูกต้อง")</f>
        <v>ข้อมูลไม่ถูกต้อง</v>
      </c>
      <c r="T394" s="149" t="str">
        <f t="shared" si="53"/>
        <v>ข้อมูลไม่ถูกต้อง</v>
      </c>
      <c r="U394" s="149" t="str">
        <f>IF(ISNUMBER(R394),
IF(H$2=ตัวเลือก!A$30,"ยังไม่บันทึกข้อมูล",R394*0.47),"ข้อมูลไม่ถูกต้อง")</f>
        <v>ข้อมูลไม่ถูกต้อง</v>
      </c>
      <c r="V394" s="149" t="str">
        <f>IF(ISNUMBER(S394),
IF(H$2=ตัวเลือก!A$30,"ยังไม่บันทึกข้อมูล",S394*0.47),"ข้อมูลไม่ถูกต้อง")</f>
        <v>ข้อมูลไม่ถูกต้อง</v>
      </c>
      <c r="W394" s="149" t="str">
        <f t="shared" si="54"/>
        <v>ข้อมูลไม่ถูกต้อง</v>
      </c>
      <c r="X394" s="148" t="str">
        <f t="shared" si="55"/>
        <v>ข้อมูลไม่ถูกต้อง</v>
      </c>
      <c r="Y394" s="38"/>
      <c r="Z394" s="38"/>
      <c r="AA394" s="38"/>
    </row>
    <row r="395" spans="1:27" x14ac:dyDescent="0.45">
      <c r="A395" s="38">
        <v>390</v>
      </c>
      <c r="B395" s="38"/>
      <c r="C395" s="38"/>
      <c r="D395" s="38"/>
      <c r="E395" s="38"/>
      <c r="F395" s="35"/>
      <c r="G395" s="35"/>
      <c r="H395" s="150"/>
      <c r="I395" s="38"/>
      <c r="J395" s="273" t="str">
        <f t="shared" si="48"/>
        <v>รอข้อมูลคอลัมน์ H</v>
      </c>
      <c r="K395" s="150"/>
      <c r="L395" s="150"/>
      <c r="M395" s="150"/>
      <c r="N395" s="149" t="str" cm="1">
        <f t="array" ref="N395">IF(AND(K395:M395=""),"ยังไม่บันทึกข้อมูล",
IF(M395&lt;&gt;"",
IF(M395&gt;=1.3,M395,"เป็นไม้พุ่ม"),
IF(K395+L395&gt;=1.3,K395+L395,"เป็นไม้พุ่ม")))</f>
        <v>ยังไม่บันทึกข้อมูล</v>
      </c>
      <c r="O395" s="149" t="str">
        <f t="shared" si="49"/>
        <v>ข้อมูลไม่ถูกต้อง</v>
      </c>
      <c r="P395" s="149" t="str">
        <f t="shared" si="50"/>
        <v>ข้อมูลไม่ถูกต้อง</v>
      </c>
      <c r="Q395" s="149" t="str">
        <f t="shared" si="51"/>
        <v>ข้อมูลไม่ถูกต้อง</v>
      </c>
      <c r="R395" s="149" t="str">
        <f t="shared" si="52"/>
        <v>ข้อมูลไม่ถูกต้อง</v>
      </c>
      <c r="S395" s="149" t="str">
        <f>IF(ISNUMBER(R395),
IF(H$2=ตัวเลือก!A$30,"ยังไม่บันทึกข้อมูล",R395*0.27),"ข้อมูลไม่ถูกต้อง")</f>
        <v>ข้อมูลไม่ถูกต้อง</v>
      </c>
      <c r="T395" s="149" t="str">
        <f t="shared" si="53"/>
        <v>ข้อมูลไม่ถูกต้อง</v>
      </c>
      <c r="U395" s="149" t="str">
        <f>IF(ISNUMBER(R395),
IF(H$2=ตัวเลือก!A$30,"ยังไม่บันทึกข้อมูล",R395*0.47),"ข้อมูลไม่ถูกต้อง")</f>
        <v>ข้อมูลไม่ถูกต้อง</v>
      </c>
      <c r="V395" s="149" t="str">
        <f>IF(ISNUMBER(S395),
IF(H$2=ตัวเลือก!A$30,"ยังไม่บันทึกข้อมูล",S395*0.47),"ข้อมูลไม่ถูกต้อง")</f>
        <v>ข้อมูลไม่ถูกต้อง</v>
      </c>
      <c r="W395" s="149" t="str">
        <f t="shared" si="54"/>
        <v>ข้อมูลไม่ถูกต้อง</v>
      </c>
      <c r="X395" s="148" t="str">
        <f t="shared" si="55"/>
        <v>ข้อมูลไม่ถูกต้อง</v>
      </c>
      <c r="Y395" s="38"/>
      <c r="Z395" s="38"/>
      <c r="AA395" s="38"/>
    </row>
    <row r="396" spans="1:27" x14ac:dyDescent="0.45">
      <c r="A396" s="38">
        <v>391</v>
      </c>
      <c r="B396" s="38"/>
      <c r="C396" s="38"/>
      <c r="D396" s="38"/>
      <c r="E396" s="38"/>
      <c r="F396" s="35"/>
      <c r="G396" s="35"/>
      <c r="H396" s="150"/>
      <c r="I396" s="38"/>
      <c r="J396" s="273" t="str">
        <f t="shared" si="48"/>
        <v>รอข้อมูลคอลัมน์ H</v>
      </c>
      <c r="K396" s="150"/>
      <c r="L396" s="150"/>
      <c r="M396" s="150"/>
      <c r="N396" s="149" t="str" cm="1">
        <f t="array" ref="N396">IF(AND(K396:M396=""),"ยังไม่บันทึกข้อมูล",
IF(M396&lt;&gt;"",
IF(M396&gt;=1.3,M396,"เป็นไม้พุ่ม"),
IF(K396+L396&gt;=1.3,K396+L396,"เป็นไม้พุ่ม")))</f>
        <v>ยังไม่บันทึกข้อมูล</v>
      </c>
      <c r="O396" s="149" t="str">
        <f t="shared" si="49"/>
        <v>ข้อมูลไม่ถูกต้อง</v>
      </c>
      <c r="P396" s="149" t="str">
        <f t="shared" si="50"/>
        <v>ข้อมูลไม่ถูกต้อง</v>
      </c>
      <c r="Q396" s="149" t="str">
        <f t="shared" si="51"/>
        <v>ข้อมูลไม่ถูกต้อง</v>
      </c>
      <c r="R396" s="149" t="str">
        <f t="shared" si="52"/>
        <v>ข้อมูลไม่ถูกต้อง</v>
      </c>
      <c r="S396" s="149" t="str">
        <f>IF(ISNUMBER(R396),
IF(H$2=ตัวเลือก!A$30,"ยังไม่บันทึกข้อมูล",R396*0.27),"ข้อมูลไม่ถูกต้อง")</f>
        <v>ข้อมูลไม่ถูกต้อง</v>
      </c>
      <c r="T396" s="149" t="str">
        <f t="shared" si="53"/>
        <v>ข้อมูลไม่ถูกต้อง</v>
      </c>
      <c r="U396" s="149" t="str">
        <f>IF(ISNUMBER(R396),
IF(H$2=ตัวเลือก!A$30,"ยังไม่บันทึกข้อมูล",R396*0.47),"ข้อมูลไม่ถูกต้อง")</f>
        <v>ข้อมูลไม่ถูกต้อง</v>
      </c>
      <c r="V396" s="149" t="str">
        <f>IF(ISNUMBER(S396),
IF(H$2=ตัวเลือก!A$30,"ยังไม่บันทึกข้อมูล",S396*0.47),"ข้อมูลไม่ถูกต้อง")</f>
        <v>ข้อมูลไม่ถูกต้อง</v>
      </c>
      <c r="W396" s="149" t="str">
        <f t="shared" si="54"/>
        <v>ข้อมูลไม่ถูกต้อง</v>
      </c>
      <c r="X396" s="148" t="str">
        <f t="shared" si="55"/>
        <v>ข้อมูลไม่ถูกต้อง</v>
      </c>
      <c r="Y396" s="38"/>
      <c r="Z396" s="38"/>
      <c r="AA396" s="38"/>
    </row>
    <row r="397" spans="1:27" x14ac:dyDescent="0.45">
      <c r="A397" s="38">
        <v>392</v>
      </c>
      <c r="B397" s="38"/>
      <c r="C397" s="38"/>
      <c r="D397" s="38"/>
      <c r="E397" s="38"/>
      <c r="F397" s="35"/>
      <c r="G397" s="35"/>
      <c r="H397" s="150"/>
      <c r="I397" s="38"/>
      <c r="J397" s="273" t="str">
        <f t="shared" si="48"/>
        <v>รอข้อมูลคอลัมน์ H</v>
      </c>
      <c r="K397" s="150"/>
      <c r="L397" s="150"/>
      <c r="M397" s="150"/>
      <c r="N397" s="149" t="str" cm="1">
        <f t="array" ref="N397">IF(AND(K397:M397=""),"ยังไม่บันทึกข้อมูล",
IF(M397&lt;&gt;"",
IF(M397&gt;=1.3,M397,"เป็นไม้พุ่ม"),
IF(K397+L397&gt;=1.3,K397+L397,"เป็นไม้พุ่ม")))</f>
        <v>ยังไม่บันทึกข้อมูล</v>
      </c>
      <c r="O397" s="149" t="str">
        <f t="shared" si="49"/>
        <v>ข้อมูลไม่ถูกต้อง</v>
      </c>
      <c r="P397" s="149" t="str">
        <f t="shared" si="50"/>
        <v>ข้อมูลไม่ถูกต้อง</v>
      </c>
      <c r="Q397" s="149" t="str">
        <f t="shared" si="51"/>
        <v>ข้อมูลไม่ถูกต้อง</v>
      </c>
      <c r="R397" s="149" t="str">
        <f t="shared" si="52"/>
        <v>ข้อมูลไม่ถูกต้อง</v>
      </c>
      <c r="S397" s="149" t="str">
        <f>IF(ISNUMBER(R397),
IF(H$2=ตัวเลือก!A$30,"ยังไม่บันทึกข้อมูล",R397*0.27),"ข้อมูลไม่ถูกต้อง")</f>
        <v>ข้อมูลไม่ถูกต้อง</v>
      </c>
      <c r="T397" s="149" t="str">
        <f t="shared" si="53"/>
        <v>ข้อมูลไม่ถูกต้อง</v>
      </c>
      <c r="U397" s="149" t="str">
        <f>IF(ISNUMBER(R397),
IF(H$2=ตัวเลือก!A$30,"ยังไม่บันทึกข้อมูล",R397*0.47),"ข้อมูลไม่ถูกต้อง")</f>
        <v>ข้อมูลไม่ถูกต้อง</v>
      </c>
      <c r="V397" s="149" t="str">
        <f>IF(ISNUMBER(S397),
IF(H$2=ตัวเลือก!A$30,"ยังไม่บันทึกข้อมูล",S397*0.47),"ข้อมูลไม่ถูกต้อง")</f>
        <v>ข้อมูลไม่ถูกต้อง</v>
      </c>
      <c r="W397" s="149" t="str">
        <f t="shared" si="54"/>
        <v>ข้อมูลไม่ถูกต้อง</v>
      </c>
      <c r="X397" s="148" t="str">
        <f t="shared" si="55"/>
        <v>ข้อมูลไม่ถูกต้อง</v>
      </c>
      <c r="Y397" s="38"/>
      <c r="Z397" s="38"/>
      <c r="AA397" s="38"/>
    </row>
    <row r="398" spans="1:27" x14ac:dyDescent="0.45">
      <c r="A398" s="38">
        <v>393</v>
      </c>
      <c r="B398" s="38"/>
      <c r="C398" s="38"/>
      <c r="D398" s="38"/>
      <c r="E398" s="38"/>
      <c r="F398" s="35"/>
      <c r="G398" s="35"/>
      <c r="H398" s="150"/>
      <c r="I398" s="38"/>
      <c r="J398" s="273" t="str">
        <f t="shared" si="48"/>
        <v>รอข้อมูลคอลัมน์ H</v>
      </c>
      <c r="K398" s="150"/>
      <c r="L398" s="150"/>
      <c r="M398" s="150"/>
      <c r="N398" s="149" t="str" cm="1">
        <f t="array" ref="N398">IF(AND(K398:M398=""),"ยังไม่บันทึกข้อมูล",
IF(M398&lt;&gt;"",
IF(M398&gt;=1.3,M398,"เป็นไม้พุ่ม"),
IF(K398+L398&gt;=1.3,K398+L398,"เป็นไม้พุ่ม")))</f>
        <v>ยังไม่บันทึกข้อมูล</v>
      </c>
      <c r="O398" s="149" t="str">
        <f t="shared" si="49"/>
        <v>ข้อมูลไม่ถูกต้อง</v>
      </c>
      <c r="P398" s="149" t="str">
        <f t="shared" si="50"/>
        <v>ข้อมูลไม่ถูกต้อง</v>
      </c>
      <c r="Q398" s="149" t="str">
        <f t="shared" si="51"/>
        <v>ข้อมูลไม่ถูกต้อง</v>
      </c>
      <c r="R398" s="149" t="str">
        <f t="shared" si="52"/>
        <v>ข้อมูลไม่ถูกต้อง</v>
      </c>
      <c r="S398" s="149" t="str">
        <f>IF(ISNUMBER(R398),
IF(H$2=ตัวเลือก!A$30,"ยังไม่บันทึกข้อมูล",R398*0.27),"ข้อมูลไม่ถูกต้อง")</f>
        <v>ข้อมูลไม่ถูกต้อง</v>
      </c>
      <c r="T398" s="149" t="str">
        <f t="shared" si="53"/>
        <v>ข้อมูลไม่ถูกต้อง</v>
      </c>
      <c r="U398" s="149" t="str">
        <f>IF(ISNUMBER(R398),
IF(H$2=ตัวเลือก!A$30,"ยังไม่บันทึกข้อมูล",R398*0.47),"ข้อมูลไม่ถูกต้อง")</f>
        <v>ข้อมูลไม่ถูกต้อง</v>
      </c>
      <c r="V398" s="149" t="str">
        <f>IF(ISNUMBER(S398),
IF(H$2=ตัวเลือก!A$30,"ยังไม่บันทึกข้อมูล",S398*0.47),"ข้อมูลไม่ถูกต้อง")</f>
        <v>ข้อมูลไม่ถูกต้อง</v>
      </c>
      <c r="W398" s="149" t="str">
        <f t="shared" si="54"/>
        <v>ข้อมูลไม่ถูกต้อง</v>
      </c>
      <c r="X398" s="148" t="str">
        <f t="shared" si="55"/>
        <v>ข้อมูลไม่ถูกต้อง</v>
      </c>
      <c r="Y398" s="38"/>
      <c r="Z398" s="38"/>
      <c r="AA398" s="38"/>
    </row>
    <row r="399" spans="1:27" x14ac:dyDescent="0.45">
      <c r="A399" s="38">
        <v>394</v>
      </c>
      <c r="B399" s="38"/>
      <c r="C399" s="38"/>
      <c r="D399" s="38"/>
      <c r="E399" s="38"/>
      <c r="F399" s="35"/>
      <c r="G399" s="35"/>
      <c r="H399" s="150"/>
      <c r="I399" s="38"/>
      <c r="J399" s="273" t="str">
        <f t="shared" si="48"/>
        <v>รอข้อมูลคอลัมน์ H</v>
      </c>
      <c r="K399" s="150"/>
      <c r="L399" s="150"/>
      <c r="M399" s="150"/>
      <c r="N399" s="149" t="str" cm="1">
        <f t="array" ref="N399">IF(AND(K399:M399=""),"ยังไม่บันทึกข้อมูล",
IF(M399&lt;&gt;"",
IF(M399&gt;=1.3,M399,"เป็นไม้พุ่ม"),
IF(K399+L399&gt;=1.3,K399+L399,"เป็นไม้พุ่ม")))</f>
        <v>ยังไม่บันทึกข้อมูล</v>
      </c>
      <c r="O399" s="149" t="str">
        <f t="shared" si="49"/>
        <v>ข้อมูลไม่ถูกต้อง</v>
      </c>
      <c r="P399" s="149" t="str">
        <f t="shared" si="50"/>
        <v>ข้อมูลไม่ถูกต้อง</v>
      </c>
      <c r="Q399" s="149" t="str">
        <f t="shared" si="51"/>
        <v>ข้อมูลไม่ถูกต้อง</v>
      </c>
      <c r="R399" s="149" t="str">
        <f t="shared" si="52"/>
        <v>ข้อมูลไม่ถูกต้อง</v>
      </c>
      <c r="S399" s="149" t="str">
        <f>IF(ISNUMBER(R399),
IF(H$2=ตัวเลือก!A$30,"ยังไม่บันทึกข้อมูล",R399*0.27),"ข้อมูลไม่ถูกต้อง")</f>
        <v>ข้อมูลไม่ถูกต้อง</v>
      </c>
      <c r="T399" s="149" t="str">
        <f t="shared" si="53"/>
        <v>ข้อมูลไม่ถูกต้อง</v>
      </c>
      <c r="U399" s="149" t="str">
        <f>IF(ISNUMBER(R399),
IF(H$2=ตัวเลือก!A$30,"ยังไม่บันทึกข้อมูล",R399*0.47),"ข้อมูลไม่ถูกต้อง")</f>
        <v>ข้อมูลไม่ถูกต้อง</v>
      </c>
      <c r="V399" s="149" t="str">
        <f>IF(ISNUMBER(S399),
IF(H$2=ตัวเลือก!A$30,"ยังไม่บันทึกข้อมูล",S399*0.47),"ข้อมูลไม่ถูกต้อง")</f>
        <v>ข้อมูลไม่ถูกต้อง</v>
      </c>
      <c r="W399" s="149" t="str">
        <f t="shared" si="54"/>
        <v>ข้อมูลไม่ถูกต้อง</v>
      </c>
      <c r="X399" s="148" t="str">
        <f t="shared" si="55"/>
        <v>ข้อมูลไม่ถูกต้อง</v>
      </c>
      <c r="Y399" s="38"/>
      <c r="Z399" s="38"/>
      <c r="AA399" s="38"/>
    </row>
    <row r="400" spans="1:27" x14ac:dyDescent="0.45">
      <c r="A400" s="38">
        <v>395</v>
      </c>
      <c r="B400" s="38"/>
      <c r="C400" s="38"/>
      <c r="D400" s="38"/>
      <c r="E400" s="38"/>
      <c r="F400" s="35"/>
      <c r="G400" s="35"/>
      <c r="H400" s="150"/>
      <c r="I400" s="38"/>
      <c r="J400" s="273" t="str">
        <f t="shared" si="48"/>
        <v>รอข้อมูลคอลัมน์ H</v>
      </c>
      <c r="K400" s="150"/>
      <c r="L400" s="150"/>
      <c r="M400" s="150"/>
      <c r="N400" s="149" t="str" cm="1">
        <f t="array" ref="N400">IF(AND(K400:M400=""),"ยังไม่บันทึกข้อมูล",
IF(M400&lt;&gt;"",
IF(M400&gt;=1.3,M400,"เป็นไม้พุ่ม"),
IF(K400+L400&gt;=1.3,K400+L400,"เป็นไม้พุ่ม")))</f>
        <v>ยังไม่บันทึกข้อมูล</v>
      </c>
      <c r="O400" s="149" t="str">
        <f t="shared" si="49"/>
        <v>ข้อมูลไม่ถูกต้อง</v>
      </c>
      <c r="P400" s="149" t="str">
        <f t="shared" si="50"/>
        <v>ข้อมูลไม่ถูกต้อง</v>
      </c>
      <c r="Q400" s="149" t="str">
        <f t="shared" si="51"/>
        <v>ข้อมูลไม่ถูกต้อง</v>
      </c>
      <c r="R400" s="149" t="str">
        <f t="shared" si="52"/>
        <v>ข้อมูลไม่ถูกต้อง</v>
      </c>
      <c r="S400" s="149" t="str">
        <f>IF(ISNUMBER(R400),
IF(H$2=ตัวเลือก!A$30,"ยังไม่บันทึกข้อมูล",R400*0.27),"ข้อมูลไม่ถูกต้อง")</f>
        <v>ข้อมูลไม่ถูกต้อง</v>
      </c>
      <c r="T400" s="149" t="str">
        <f t="shared" si="53"/>
        <v>ข้อมูลไม่ถูกต้อง</v>
      </c>
      <c r="U400" s="149" t="str">
        <f>IF(ISNUMBER(R400),
IF(H$2=ตัวเลือก!A$30,"ยังไม่บันทึกข้อมูล",R400*0.47),"ข้อมูลไม่ถูกต้อง")</f>
        <v>ข้อมูลไม่ถูกต้อง</v>
      </c>
      <c r="V400" s="149" t="str">
        <f>IF(ISNUMBER(S400),
IF(H$2=ตัวเลือก!A$30,"ยังไม่บันทึกข้อมูล",S400*0.47),"ข้อมูลไม่ถูกต้อง")</f>
        <v>ข้อมูลไม่ถูกต้อง</v>
      </c>
      <c r="W400" s="149" t="str">
        <f t="shared" si="54"/>
        <v>ข้อมูลไม่ถูกต้อง</v>
      </c>
      <c r="X400" s="148" t="str">
        <f t="shared" si="55"/>
        <v>ข้อมูลไม่ถูกต้อง</v>
      </c>
      <c r="Y400" s="38"/>
      <c r="Z400" s="38"/>
      <c r="AA400" s="38"/>
    </row>
    <row r="401" spans="1:27" x14ac:dyDescent="0.45">
      <c r="A401" s="38">
        <v>396</v>
      </c>
      <c r="B401" s="38"/>
      <c r="C401" s="38"/>
      <c r="D401" s="38"/>
      <c r="E401" s="38"/>
      <c r="F401" s="35"/>
      <c r="G401" s="35"/>
      <c r="H401" s="150"/>
      <c r="I401" s="38"/>
      <c r="J401" s="273" t="str">
        <f t="shared" si="48"/>
        <v>รอข้อมูลคอลัมน์ H</v>
      </c>
      <c r="K401" s="150"/>
      <c r="L401" s="150"/>
      <c r="M401" s="150"/>
      <c r="N401" s="149" t="str" cm="1">
        <f t="array" ref="N401">IF(AND(K401:M401=""),"ยังไม่บันทึกข้อมูล",
IF(M401&lt;&gt;"",
IF(M401&gt;=1.3,M401,"เป็นไม้พุ่ม"),
IF(K401+L401&gt;=1.3,K401+L401,"เป็นไม้พุ่ม")))</f>
        <v>ยังไม่บันทึกข้อมูล</v>
      </c>
      <c r="O401" s="149" t="str">
        <f t="shared" si="49"/>
        <v>ข้อมูลไม่ถูกต้อง</v>
      </c>
      <c r="P401" s="149" t="str">
        <f t="shared" si="50"/>
        <v>ข้อมูลไม่ถูกต้อง</v>
      </c>
      <c r="Q401" s="149" t="str">
        <f t="shared" si="51"/>
        <v>ข้อมูลไม่ถูกต้อง</v>
      </c>
      <c r="R401" s="149" t="str">
        <f t="shared" si="52"/>
        <v>ข้อมูลไม่ถูกต้อง</v>
      </c>
      <c r="S401" s="149" t="str">
        <f>IF(ISNUMBER(R401),
IF(H$2=ตัวเลือก!A$30,"ยังไม่บันทึกข้อมูล",R401*0.27),"ข้อมูลไม่ถูกต้อง")</f>
        <v>ข้อมูลไม่ถูกต้อง</v>
      </c>
      <c r="T401" s="149" t="str">
        <f t="shared" si="53"/>
        <v>ข้อมูลไม่ถูกต้อง</v>
      </c>
      <c r="U401" s="149" t="str">
        <f>IF(ISNUMBER(R401),
IF(H$2=ตัวเลือก!A$30,"ยังไม่บันทึกข้อมูล",R401*0.47),"ข้อมูลไม่ถูกต้อง")</f>
        <v>ข้อมูลไม่ถูกต้อง</v>
      </c>
      <c r="V401" s="149" t="str">
        <f>IF(ISNUMBER(S401),
IF(H$2=ตัวเลือก!A$30,"ยังไม่บันทึกข้อมูล",S401*0.47),"ข้อมูลไม่ถูกต้อง")</f>
        <v>ข้อมูลไม่ถูกต้อง</v>
      </c>
      <c r="W401" s="149" t="str">
        <f t="shared" si="54"/>
        <v>ข้อมูลไม่ถูกต้อง</v>
      </c>
      <c r="X401" s="148" t="str">
        <f t="shared" si="55"/>
        <v>ข้อมูลไม่ถูกต้อง</v>
      </c>
      <c r="Y401" s="38"/>
      <c r="Z401" s="38"/>
      <c r="AA401" s="38"/>
    </row>
    <row r="402" spans="1:27" x14ac:dyDescent="0.45">
      <c r="A402" s="38">
        <v>397</v>
      </c>
      <c r="B402" s="38"/>
      <c r="C402" s="38"/>
      <c r="D402" s="38"/>
      <c r="E402" s="38"/>
      <c r="F402" s="35"/>
      <c r="G402" s="35"/>
      <c r="H402" s="150"/>
      <c r="I402" s="38"/>
      <c r="J402" s="273" t="str">
        <f t="shared" si="48"/>
        <v>รอข้อมูลคอลัมน์ H</v>
      </c>
      <c r="K402" s="150"/>
      <c r="L402" s="150"/>
      <c r="M402" s="150"/>
      <c r="N402" s="149" t="str" cm="1">
        <f t="array" ref="N402">IF(AND(K402:M402=""),"ยังไม่บันทึกข้อมูล",
IF(M402&lt;&gt;"",
IF(M402&gt;=1.3,M402,"เป็นไม้พุ่ม"),
IF(K402+L402&gt;=1.3,K402+L402,"เป็นไม้พุ่ม")))</f>
        <v>ยังไม่บันทึกข้อมูล</v>
      </c>
      <c r="O402" s="149" t="str">
        <f t="shared" si="49"/>
        <v>ข้อมูลไม่ถูกต้อง</v>
      </c>
      <c r="P402" s="149" t="str">
        <f t="shared" si="50"/>
        <v>ข้อมูลไม่ถูกต้อง</v>
      </c>
      <c r="Q402" s="149" t="str">
        <f t="shared" si="51"/>
        <v>ข้อมูลไม่ถูกต้อง</v>
      </c>
      <c r="R402" s="149" t="str">
        <f t="shared" si="52"/>
        <v>ข้อมูลไม่ถูกต้อง</v>
      </c>
      <c r="S402" s="149" t="str">
        <f>IF(ISNUMBER(R402),
IF(H$2=ตัวเลือก!A$30,"ยังไม่บันทึกข้อมูล",R402*0.27),"ข้อมูลไม่ถูกต้อง")</f>
        <v>ข้อมูลไม่ถูกต้อง</v>
      </c>
      <c r="T402" s="149" t="str">
        <f t="shared" si="53"/>
        <v>ข้อมูลไม่ถูกต้อง</v>
      </c>
      <c r="U402" s="149" t="str">
        <f>IF(ISNUMBER(R402),
IF(H$2=ตัวเลือก!A$30,"ยังไม่บันทึกข้อมูล",R402*0.47),"ข้อมูลไม่ถูกต้อง")</f>
        <v>ข้อมูลไม่ถูกต้อง</v>
      </c>
      <c r="V402" s="149" t="str">
        <f>IF(ISNUMBER(S402),
IF(H$2=ตัวเลือก!A$30,"ยังไม่บันทึกข้อมูล",S402*0.47),"ข้อมูลไม่ถูกต้อง")</f>
        <v>ข้อมูลไม่ถูกต้อง</v>
      </c>
      <c r="W402" s="149" t="str">
        <f t="shared" si="54"/>
        <v>ข้อมูลไม่ถูกต้อง</v>
      </c>
      <c r="X402" s="148" t="str">
        <f t="shared" si="55"/>
        <v>ข้อมูลไม่ถูกต้อง</v>
      </c>
      <c r="Y402" s="38"/>
      <c r="Z402" s="38"/>
      <c r="AA402" s="38"/>
    </row>
    <row r="403" spans="1:27" x14ac:dyDescent="0.45">
      <c r="A403" s="38">
        <v>398</v>
      </c>
      <c r="B403" s="38"/>
      <c r="C403" s="38"/>
      <c r="D403" s="38"/>
      <c r="E403" s="38"/>
      <c r="F403" s="35"/>
      <c r="G403" s="35"/>
      <c r="H403" s="150"/>
      <c r="I403" s="38"/>
      <c r="J403" s="273" t="str">
        <f t="shared" si="48"/>
        <v>รอข้อมูลคอลัมน์ H</v>
      </c>
      <c r="K403" s="150"/>
      <c r="L403" s="150"/>
      <c r="M403" s="150"/>
      <c r="N403" s="149" t="str" cm="1">
        <f t="array" ref="N403">IF(AND(K403:M403=""),"ยังไม่บันทึกข้อมูล",
IF(M403&lt;&gt;"",
IF(M403&gt;=1.3,M403,"เป็นไม้พุ่ม"),
IF(K403+L403&gt;=1.3,K403+L403,"เป็นไม้พุ่ม")))</f>
        <v>ยังไม่บันทึกข้อมูล</v>
      </c>
      <c r="O403" s="149" t="str">
        <f t="shared" si="49"/>
        <v>ข้อมูลไม่ถูกต้อง</v>
      </c>
      <c r="P403" s="149" t="str">
        <f t="shared" si="50"/>
        <v>ข้อมูลไม่ถูกต้อง</v>
      </c>
      <c r="Q403" s="149" t="str">
        <f t="shared" si="51"/>
        <v>ข้อมูลไม่ถูกต้อง</v>
      </c>
      <c r="R403" s="149" t="str">
        <f t="shared" si="52"/>
        <v>ข้อมูลไม่ถูกต้อง</v>
      </c>
      <c r="S403" s="149" t="str">
        <f>IF(ISNUMBER(R403),
IF(H$2=ตัวเลือก!A$30,"ยังไม่บันทึกข้อมูล",R403*0.27),"ข้อมูลไม่ถูกต้อง")</f>
        <v>ข้อมูลไม่ถูกต้อง</v>
      </c>
      <c r="T403" s="149" t="str">
        <f t="shared" si="53"/>
        <v>ข้อมูลไม่ถูกต้อง</v>
      </c>
      <c r="U403" s="149" t="str">
        <f>IF(ISNUMBER(R403),
IF(H$2=ตัวเลือก!A$30,"ยังไม่บันทึกข้อมูล",R403*0.47),"ข้อมูลไม่ถูกต้อง")</f>
        <v>ข้อมูลไม่ถูกต้อง</v>
      </c>
      <c r="V403" s="149" t="str">
        <f>IF(ISNUMBER(S403),
IF(H$2=ตัวเลือก!A$30,"ยังไม่บันทึกข้อมูล",S403*0.47),"ข้อมูลไม่ถูกต้อง")</f>
        <v>ข้อมูลไม่ถูกต้อง</v>
      </c>
      <c r="W403" s="149" t="str">
        <f t="shared" si="54"/>
        <v>ข้อมูลไม่ถูกต้อง</v>
      </c>
      <c r="X403" s="148" t="str">
        <f t="shared" si="55"/>
        <v>ข้อมูลไม่ถูกต้อง</v>
      </c>
      <c r="Y403" s="38"/>
      <c r="Z403" s="38"/>
      <c r="AA403" s="38"/>
    </row>
    <row r="404" spans="1:27" x14ac:dyDescent="0.45">
      <c r="A404" s="38">
        <v>399</v>
      </c>
      <c r="B404" s="38"/>
      <c r="C404" s="38"/>
      <c r="D404" s="38"/>
      <c r="E404" s="38"/>
      <c r="F404" s="35"/>
      <c r="G404" s="35"/>
      <c r="H404" s="150"/>
      <c r="I404" s="38"/>
      <c r="J404" s="273" t="str">
        <f t="shared" si="48"/>
        <v>รอข้อมูลคอลัมน์ H</v>
      </c>
      <c r="K404" s="150"/>
      <c r="L404" s="150"/>
      <c r="M404" s="150"/>
      <c r="N404" s="149" t="str" cm="1">
        <f t="array" ref="N404">IF(AND(K404:M404=""),"ยังไม่บันทึกข้อมูล",
IF(M404&lt;&gt;"",
IF(M404&gt;=1.3,M404,"เป็นไม้พุ่ม"),
IF(K404+L404&gt;=1.3,K404+L404,"เป็นไม้พุ่ม")))</f>
        <v>ยังไม่บันทึกข้อมูล</v>
      </c>
      <c r="O404" s="149" t="str">
        <f t="shared" si="49"/>
        <v>ข้อมูลไม่ถูกต้อง</v>
      </c>
      <c r="P404" s="149" t="str">
        <f t="shared" si="50"/>
        <v>ข้อมูลไม่ถูกต้อง</v>
      </c>
      <c r="Q404" s="149" t="str">
        <f t="shared" si="51"/>
        <v>ข้อมูลไม่ถูกต้อง</v>
      </c>
      <c r="R404" s="149" t="str">
        <f t="shared" si="52"/>
        <v>ข้อมูลไม่ถูกต้อง</v>
      </c>
      <c r="S404" s="149" t="str">
        <f>IF(ISNUMBER(R404),
IF(H$2=ตัวเลือก!A$30,"ยังไม่บันทึกข้อมูล",R404*0.27),"ข้อมูลไม่ถูกต้อง")</f>
        <v>ข้อมูลไม่ถูกต้อง</v>
      </c>
      <c r="T404" s="149" t="str">
        <f t="shared" si="53"/>
        <v>ข้อมูลไม่ถูกต้อง</v>
      </c>
      <c r="U404" s="149" t="str">
        <f>IF(ISNUMBER(R404),
IF(H$2=ตัวเลือก!A$30,"ยังไม่บันทึกข้อมูล",R404*0.47),"ข้อมูลไม่ถูกต้อง")</f>
        <v>ข้อมูลไม่ถูกต้อง</v>
      </c>
      <c r="V404" s="149" t="str">
        <f>IF(ISNUMBER(S404),
IF(H$2=ตัวเลือก!A$30,"ยังไม่บันทึกข้อมูล",S404*0.47),"ข้อมูลไม่ถูกต้อง")</f>
        <v>ข้อมูลไม่ถูกต้อง</v>
      </c>
      <c r="W404" s="149" t="str">
        <f t="shared" si="54"/>
        <v>ข้อมูลไม่ถูกต้อง</v>
      </c>
      <c r="X404" s="148" t="str">
        <f t="shared" si="55"/>
        <v>ข้อมูลไม่ถูกต้อง</v>
      </c>
      <c r="Y404" s="38"/>
      <c r="Z404" s="38"/>
      <c r="AA404" s="38"/>
    </row>
    <row r="405" spans="1:27" x14ac:dyDescent="0.45">
      <c r="A405" s="38">
        <v>400</v>
      </c>
      <c r="B405" s="38"/>
      <c r="C405" s="38"/>
      <c r="D405" s="38"/>
      <c r="E405" s="38"/>
      <c r="F405" s="35"/>
      <c r="G405" s="35"/>
      <c r="H405" s="150"/>
      <c r="I405" s="38"/>
      <c r="J405" s="273" t="str">
        <f t="shared" si="48"/>
        <v>รอข้อมูลคอลัมน์ H</v>
      </c>
      <c r="K405" s="150"/>
      <c r="L405" s="150"/>
      <c r="M405" s="150"/>
      <c r="N405" s="149" t="str" cm="1">
        <f t="array" ref="N405">IF(AND(K405:M405=""),"ยังไม่บันทึกข้อมูล",
IF(M405&lt;&gt;"",
IF(M405&gt;=1.3,M405,"เป็นไม้พุ่ม"),
IF(K405+L405&gt;=1.3,K405+L405,"เป็นไม้พุ่ม")))</f>
        <v>ยังไม่บันทึกข้อมูล</v>
      </c>
      <c r="O405" s="149" t="str">
        <f t="shared" si="49"/>
        <v>ข้อมูลไม่ถูกต้อง</v>
      </c>
      <c r="P405" s="149" t="str">
        <f t="shared" si="50"/>
        <v>ข้อมูลไม่ถูกต้อง</v>
      </c>
      <c r="Q405" s="149" t="str">
        <f t="shared" si="51"/>
        <v>ข้อมูลไม่ถูกต้อง</v>
      </c>
      <c r="R405" s="149" t="str">
        <f t="shared" si="52"/>
        <v>ข้อมูลไม่ถูกต้อง</v>
      </c>
      <c r="S405" s="149" t="str">
        <f>IF(ISNUMBER(R405),
IF(H$2=ตัวเลือก!A$30,"ยังไม่บันทึกข้อมูล",R405*0.27),"ข้อมูลไม่ถูกต้อง")</f>
        <v>ข้อมูลไม่ถูกต้อง</v>
      </c>
      <c r="T405" s="149" t="str">
        <f t="shared" si="53"/>
        <v>ข้อมูลไม่ถูกต้อง</v>
      </c>
      <c r="U405" s="149" t="str">
        <f>IF(ISNUMBER(R405),
IF(H$2=ตัวเลือก!A$30,"ยังไม่บันทึกข้อมูล",R405*0.47),"ข้อมูลไม่ถูกต้อง")</f>
        <v>ข้อมูลไม่ถูกต้อง</v>
      </c>
      <c r="V405" s="149" t="str">
        <f>IF(ISNUMBER(S405),
IF(H$2=ตัวเลือก!A$30,"ยังไม่บันทึกข้อมูล",S405*0.47),"ข้อมูลไม่ถูกต้อง")</f>
        <v>ข้อมูลไม่ถูกต้อง</v>
      </c>
      <c r="W405" s="149" t="str">
        <f t="shared" si="54"/>
        <v>ข้อมูลไม่ถูกต้อง</v>
      </c>
      <c r="X405" s="148" t="str">
        <f t="shared" si="55"/>
        <v>ข้อมูลไม่ถูกต้อง</v>
      </c>
      <c r="Y405" s="38"/>
      <c r="Z405" s="38"/>
      <c r="AA405" s="38"/>
    </row>
    <row r="406" spans="1:27" x14ac:dyDescent="0.45">
      <c r="A406" s="38">
        <v>401</v>
      </c>
      <c r="B406" s="38"/>
      <c r="C406" s="38"/>
      <c r="D406" s="38"/>
      <c r="E406" s="38"/>
      <c r="F406" s="35"/>
      <c r="G406" s="35"/>
      <c r="H406" s="150"/>
      <c r="I406" s="38"/>
      <c r="J406" s="273" t="str">
        <f t="shared" si="48"/>
        <v>รอข้อมูลคอลัมน์ H</v>
      </c>
      <c r="K406" s="150"/>
      <c r="L406" s="150"/>
      <c r="M406" s="150"/>
      <c r="N406" s="149" t="str" cm="1">
        <f t="array" ref="N406">IF(AND(K406:M406=""),"ยังไม่บันทึกข้อมูล",
IF(M406&lt;&gt;"",
IF(M406&gt;=1.3,M406,"เป็นไม้พุ่ม"),
IF(K406+L406&gt;=1.3,K406+L406,"เป็นไม้พุ่ม")))</f>
        <v>ยังไม่บันทึกข้อมูล</v>
      </c>
      <c r="O406" s="149" t="str">
        <f t="shared" si="49"/>
        <v>ข้อมูลไม่ถูกต้อง</v>
      </c>
      <c r="P406" s="149" t="str">
        <f t="shared" si="50"/>
        <v>ข้อมูลไม่ถูกต้อง</v>
      </c>
      <c r="Q406" s="149" t="str">
        <f t="shared" si="51"/>
        <v>ข้อมูลไม่ถูกต้อง</v>
      </c>
      <c r="R406" s="149" t="str">
        <f t="shared" si="52"/>
        <v>ข้อมูลไม่ถูกต้อง</v>
      </c>
      <c r="S406" s="149" t="str">
        <f>IF(ISNUMBER(R406),
IF(H$2=ตัวเลือก!A$30,"ยังไม่บันทึกข้อมูล",R406*0.27),"ข้อมูลไม่ถูกต้อง")</f>
        <v>ข้อมูลไม่ถูกต้อง</v>
      </c>
      <c r="T406" s="149" t="str">
        <f t="shared" si="53"/>
        <v>ข้อมูลไม่ถูกต้อง</v>
      </c>
      <c r="U406" s="149" t="str">
        <f>IF(ISNUMBER(R406),
IF(H$2=ตัวเลือก!A$30,"ยังไม่บันทึกข้อมูล",R406*0.47),"ข้อมูลไม่ถูกต้อง")</f>
        <v>ข้อมูลไม่ถูกต้อง</v>
      </c>
      <c r="V406" s="149" t="str">
        <f>IF(ISNUMBER(S406),
IF(H$2=ตัวเลือก!A$30,"ยังไม่บันทึกข้อมูล",S406*0.47),"ข้อมูลไม่ถูกต้อง")</f>
        <v>ข้อมูลไม่ถูกต้อง</v>
      </c>
      <c r="W406" s="149" t="str">
        <f t="shared" si="54"/>
        <v>ข้อมูลไม่ถูกต้อง</v>
      </c>
      <c r="X406" s="148" t="str">
        <f t="shared" si="55"/>
        <v>ข้อมูลไม่ถูกต้อง</v>
      </c>
      <c r="Y406" s="38"/>
      <c r="Z406" s="38"/>
      <c r="AA406" s="38"/>
    </row>
    <row r="407" spans="1:27" x14ac:dyDescent="0.45">
      <c r="A407" s="38">
        <v>402</v>
      </c>
      <c r="B407" s="38"/>
      <c r="C407" s="38"/>
      <c r="D407" s="38"/>
      <c r="E407" s="38"/>
      <c r="F407" s="35"/>
      <c r="G407" s="35"/>
      <c r="H407" s="150"/>
      <c r="I407" s="38"/>
      <c r="J407" s="273" t="str">
        <f t="shared" si="48"/>
        <v>รอข้อมูลคอลัมน์ H</v>
      </c>
      <c r="K407" s="150"/>
      <c r="L407" s="150"/>
      <c r="M407" s="150"/>
      <c r="N407" s="149" t="str" cm="1">
        <f t="array" ref="N407">IF(AND(K407:M407=""),"ยังไม่บันทึกข้อมูล",
IF(M407&lt;&gt;"",
IF(M407&gt;=1.3,M407,"เป็นไม้พุ่ม"),
IF(K407+L407&gt;=1.3,K407+L407,"เป็นไม้พุ่ม")))</f>
        <v>ยังไม่บันทึกข้อมูล</v>
      </c>
      <c r="O407" s="149" t="str">
        <f t="shared" si="49"/>
        <v>ข้อมูลไม่ถูกต้อง</v>
      </c>
      <c r="P407" s="149" t="str">
        <f t="shared" si="50"/>
        <v>ข้อมูลไม่ถูกต้อง</v>
      </c>
      <c r="Q407" s="149" t="str">
        <f t="shared" si="51"/>
        <v>ข้อมูลไม่ถูกต้อง</v>
      </c>
      <c r="R407" s="149" t="str">
        <f t="shared" si="52"/>
        <v>ข้อมูลไม่ถูกต้อง</v>
      </c>
      <c r="S407" s="149" t="str">
        <f>IF(ISNUMBER(R407),
IF(H$2=ตัวเลือก!A$30,"ยังไม่บันทึกข้อมูล",R407*0.27),"ข้อมูลไม่ถูกต้อง")</f>
        <v>ข้อมูลไม่ถูกต้อง</v>
      </c>
      <c r="T407" s="149" t="str">
        <f t="shared" si="53"/>
        <v>ข้อมูลไม่ถูกต้อง</v>
      </c>
      <c r="U407" s="149" t="str">
        <f>IF(ISNUMBER(R407),
IF(H$2=ตัวเลือก!A$30,"ยังไม่บันทึกข้อมูล",R407*0.47),"ข้อมูลไม่ถูกต้อง")</f>
        <v>ข้อมูลไม่ถูกต้อง</v>
      </c>
      <c r="V407" s="149" t="str">
        <f>IF(ISNUMBER(S407),
IF(H$2=ตัวเลือก!A$30,"ยังไม่บันทึกข้อมูล",S407*0.47),"ข้อมูลไม่ถูกต้อง")</f>
        <v>ข้อมูลไม่ถูกต้อง</v>
      </c>
      <c r="W407" s="149" t="str">
        <f t="shared" si="54"/>
        <v>ข้อมูลไม่ถูกต้อง</v>
      </c>
      <c r="X407" s="148" t="str">
        <f t="shared" si="55"/>
        <v>ข้อมูลไม่ถูกต้อง</v>
      </c>
      <c r="Y407" s="38"/>
      <c r="Z407" s="38"/>
      <c r="AA407" s="38"/>
    </row>
    <row r="408" spans="1:27" x14ac:dyDescent="0.45">
      <c r="A408" s="38">
        <v>403</v>
      </c>
      <c r="B408" s="38"/>
      <c r="C408" s="38"/>
      <c r="D408" s="38"/>
      <c r="E408" s="38"/>
      <c r="F408" s="35"/>
      <c r="G408" s="35"/>
      <c r="H408" s="150"/>
      <c r="I408" s="38"/>
      <c r="J408" s="273" t="str">
        <f t="shared" si="48"/>
        <v>รอข้อมูลคอลัมน์ H</v>
      </c>
      <c r="K408" s="150"/>
      <c r="L408" s="150"/>
      <c r="M408" s="150"/>
      <c r="N408" s="149" t="str" cm="1">
        <f t="array" ref="N408">IF(AND(K408:M408=""),"ยังไม่บันทึกข้อมูล",
IF(M408&lt;&gt;"",
IF(M408&gt;=1.3,M408,"เป็นไม้พุ่ม"),
IF(K408+L408&gt;=1.3,K408+L408,"เป็นไม้พุ่ม")))</f>
        <v>ยังไม่บันทึกข้อมูล</v>
      </c>
      <c r="O408" s="149" t="str">
        <f t="shared" si="49"/>
        <v>ข้อมูลไม่ถูกต้อง</v>
      </c>
      <c r="P408" s="149" t="str">
        <f t="shared" si="50"/>
        <v>ข้อมูลไม่ถูกต้อง</v>
      </c>
      <c r="Q408" s="149" t="str">
        <f t="shared" si="51"/>
        <v>ข้อมูลไม่ถูกต้อง</v>
      </c>
      <c r="R408" s="149" t="str">
        <f t="shared" si="52"/>
        <v>ข้อมูลไม่ถูกต้อง</v>
      </c>
      <c r="S408" s="149" t="str">
        <f>IF(ISNUMBER(R408),
IF(H$2=ตัวเลือก!A$30,"ยังไม่บันทึกข้อมูล",R408*0.27),"ข้อมูลไม่ถูกต้อง")</f>
        <v>ข้อมูลไม่ถูกต้อง</v>
      </c>
      <c r="T408" s="149" t="str">
        <f t="shared" si="53"/>
        <v>ข้อมูลไม่ถูกต้อง</v>
      </c>
      <c r="U408" s="149" t="str">
        <f>IF(ISNUMBER(R408),
IF(H$2=ตัวเลือก!A$30,"ยังไม่บันทึกข้อมูล",R408*0.47),"ข้อมูลไม่ถูกต้อง")</f>
        <v>ข้อมูลไม่ถูกต้อง</v>
      </c>
      <c r="V408" s="149" t="str">
        <f>IF(ISNUMBER(S408),
IF(H$2=ตัวเลือก!A$30,"ยังไม่บันทึกข้อมูล",S408*0.47),"ข้อมูลไม่ถูกต้อง")</f>
        <v>ข้อมูลไม่ถูกต้อง</v>
      </c>
      <c r="W408" s="149" t="str">
        <f t="shared" si="54"/>
        <v>ข้อมูลไม่ถูกต้อง</v>
      </c>
      <c r="X408" s="148" t="str">
        <f t="shared" si="55"/>
        <v>ข้อมูลไม่ถูกต้อง</v>
      </c>
      <c r="Y408" s="38"/>
      <c r="Z408" s="38"/>
      <c r="AA408" s="38"/>
    </row>
    <row r="409" spans="1:27" x14ac:dyDescent="0.45">
      <c r="A409" s="38">
        <v>404</v>
      </c>
      <c r="B409" s="38"/>
      <c r="C409" s="38"/>
      <c r="D409" s="38"/>
      <c r="E409" s="38"/>
      <c r="F409" s="35"/>
      <c r="G409" s="35"/>
      <c r="H409" s="150"/>
      <c r="I409" s="38"/>
      <c r="J409" s="273" t="str">
        <f t="shared" si="48"/>
        <v>รอข้อมูลคอลัมน์ H</v>
      </c>
      <c r="K409" s="150"/>
      <c r="L409" s="150"/>
      <c r="M409" s="150"/>
      <c r="N409" s="149" t="str" cm="1">
        <f t="array" ref="N409">IF(AND(K409:M409=""),"ยังไม่บันทึกข้อมูล",
IF(M409&lt;&gt;"",
IF(M409&gt;=1.3,M409,"เป็นไม้พุ่ม"),
IF(K409+L409&gt;=1.3,K409+L409,"เป็นไม้พุ่ม")))</f>
        <v>ยังไม่บันทึกข้อมูล</v>
      </c>
      <c r="O409" s="149" t="str">
        <f t="shared" si="49"/>
        <v>ข้อมูลไม่ถูกต้อง</v>
      </c>
      <c r="P409" s="149" t="str">
        <f t="shared" si="50"/>
        <v>ข้อมูลไม่ถูกต้อง</v>
      </c>
      <c r="Q409" s="149" t="str">
        <f t="shared" si="51"/>
        <v>ข้อมูลไม่ถูกต้อง</v>
      </c>
      <c r="R409" s="149" t="str">
        <f t="shared" si="52"/>
        <v>ข้อมูลไม่ถูกต้อง</v>
      </c>
      <c r="S409" s="149" t="str">
        <f>IF(ISNUMBER(R409),
IF(H$2=ตัวเลือก!A$30,"ยังไม่บันทึกข้อมูล",R409*0.27),"ข้อมูลไม่ถูกต้อง")</f>
        <v>ข้อมูลไม่ถูกต้อง</v>
      </c>
      <c r="T409" s="149" t="str">
        <f t="shared" si="53"/>
        <v>ข้อมูลไม่ถูกต้อง</v>
      </c>
      <c r="U409" s="149" t="str">
        <f>IF(ISNUMBER(R409),
IF(H$2=ตัวเลือก!A$30,"ยังไม่บันทึกข้อมูล",R409*0.47),"ข้อมูลไม่ถูกต้อง")</f>
        <v>ข้อมูลไม่ถูกต้อง</v>
      </c>
      <c r="V409" s="149" t="str">
        <f>IF(ISNUMBER(S409),
IF(H$2=ตัวเลือก!A$30,"ยังไม่บันทึกข้อมูล",S409*0.47),"ข้อมูลไม่ถูกต้อง")</f>
        <v>ข้อมูลไม่ถูกต้อง</v>
      </c>
      <c r="W409" s="149" t="str">
        <f t="shared" si="54"/>
        <v>ข้อมูลไม่ถูกต้อง</v>
      </c>
      <c r="X409" s="148" t="str">
        <f t="shared" si="55"/>
        <v>ข้อมูลไม่ถูกต้อง</v>
      </c>
      <c r="Y409" s="38"/>
      <c r="Z409" s="38"/>
      <c r="AA409" s="38"/>
    </row>
    <row r="410" spans="1:27" x14ac:dyDescent="0.45">
      <c r="A410" s="38">
        <v>405</v>
      </c>
      <c r="B410" s="38"/>
      <c r="C410" s="38"/>
      <c r="D410" s="38"/>
      <c r="E410" s="38"/>
      <c r="F410" s="35"/>
      <c r="G410" s="35"/>
      <c r="H410" s="150"/>
      <c r="I410" s="38"/>
      <c r="J410" s="273" t="str">
        <f t="shared" si="48"/>
        <v>รอข้อมูลคอลัมน์ H</v>
      </c>
      <c r="K410" s="150"/>
      <c r="L410" s="150"/>
      <c r="M410" s="150"/>
      <c r="N410" s="149" t="str" cm="1">
        <f t="array" ref="N410">IF(AND(K410:M410=""),"ยังไม่บันทึกข้อมูล",
IF(M410&lt;&gt;"",
IF(M410&gt;=1.3,M410,"เป็นไม้พุ่ม"),
IF(K410+L410&gt;=1.3,K410+L410,"เป็นไม้พุ่ม")))</f>
        <v>ยังไม่บันทึกข้อมูล</v>
      </c>
      <c r="O410" s="149" t="str">
        <f t="shared" si="49"/>
        <v>ข้อมูลไม่ถูกต้อง</v>
      </c>
      <c r="P410" s="149" t="str">
        <f t="shared" si="50"/>
        <v>ข้อมูลไม่ถูกต้อง</v>
      </c>
      <c r="Q410" s="149" t="str">
        <f t="shared" si="51"/>
        <v>ข้อมูลไม่ถูกต้อง</v>
      </c>
      <c r="R410" s="149" t="str">
        <f t="shared" si="52"/>
        <v>ข้อมูลไม่ถูกต้อง</v>
      </c>
      <c r="S410" s="149" t="str">
        <f>IF(ISNUMBER(R410),
IF(H$2=ตัวเลือก!A$30,"ยังไม่บันทึกข้อมูล",R410*0.27),"ข้อมูลไม่ถูกต้อง")</f>
        <v>ข้อมูลไม่ถูกต้อง</v>
      </c>
      <c r="T410" s="149" t="str">
        <f t="shared" si="53"/>
        <v>ข้อมูลไม่ถูกต้อง</v>
      </c>
      <c r="U410" s="149" t="str">
        <f>IF(ISNUMBER(R410),
IF(H$2=ตัวเลือก!A$30,"ยังไม่บันทึกข้อมูล",R410*0.47),"ข้อมูลไม่ถูกต้อง")</f>
        <v>ข้อมูลไม่ถูกต้อง</v>
      </c>
      <c r="V410" s="149" t="str">
        <f>IF(ISNUMBER(S410),
IF(H$2=ตัวเลือก!A$30,"ยังไม่บันทึกข้อมูล",S410*0.47),"ข้อมูลไม่ถูกต้อง")</f>
        <v>ข้อมูลไม่ถูกต้อง</v>
      </c>
      <c r="W410" s="149" t="str">
        <f t="shared" si="54"/>
        <v>ข้อมูลไม่ถูกต้อง</v>
      </c>
      <c r="X410" s="148" t="str">
        <f t="shared" si="55"/>
        <v>ข้อมูลไม่ถูกต้อง</v>
      </c>
      <c r="Y410" s="38"/>
      <c r="Z410" s="38"/>
      <c r="AA410" s="38"/>
    </row>
    <row r="411" spans="1:27" x14ac:dyDescent="0.45">
      <c r="A411" s="38">
        <v>406</v>
      </c>
      <c r="B411" s="38"/>
      <c r="C411" s="38"/>
      <c r="D411" s="38"/>
      <c r="E411" s="38"/>
      <c r="F411" s="35"/>
      <c r="G411" s="35"/>
      <c r="H411" s="150"/>
      <c r="I411" s="38"/>
      <c r="J411" s="273" t="str">
        <f t="shared" si="48"/>
        <v>รอข้อมูลคอลัมน์ H</v>
      </c>
      <c r="K411" s="150"/>
      <c r="L411" s="150"/>
      <c r="M411" s="150"/>
      <c r="N411" s="149" t="str" cm="1">
        <f t="array" ref="N411">IF(AND(K411:M411=""),"ยังไม่บันทึกข้อมูล",
IF(M411&lt;&gt;"",
IF(M411&gt;=1.3,M411,"เป็นไม้พุ่ม"),
IF(K411+L411&gt;=1.3,K411+L411,"เป็นไม้พุ่ม")))</f>
        <v>ยังไม่บันทึกข้อมูล</v>
      </c>
      <c r="O411" s="149" t="str">
        <f t="shared" si="49"/>
        <v>ข้อมูลไม่ถูกต้อง</v>
      </c>
      <c r="P411" s="149" t="str">
        <f t="shared" si="50"/>
        <v>ข้อมูลไม่ถูกต้อง</v>
      </c>
      <c r="Q411" s="149" t="str">
        <f t="shared" si="51"/>
        <v>ข้อมูลไม่ถูกต้อง</v>
      </c>
      <c r="R411" s="149" t="str">
        <f t="shared" si="52"/>
        <v>ข้อมูลไม่ถูกต้อง</v>
      </c>
      <c r="S411" s="149" t="str">
        <f>IF(ISNUMBER(R411),
IF(H$2=ตัวเลือก!A$30,"ยังไม่บันทึกข้อมูล",R411*0.27),"ข้อมูลไม่ถูกต้อง")</f>
        <v>ข้อมูลไม่ถูกต้อง</v>
      </c>
      <c r="T411" s="149" t="str">
        <f t="shared" si="53"/>
        <v>ข้อมูลไม่ถูกต้อง</v>
      </c>
      <c r="U411" s="149" t="str">
        <f>IF(ISNUMBER(R411),
IF(H$2=ตัวเลือก!A$30,"ยังไม่บันทึกข้อมูล",R411*0.47),"ข้อมูลไม่ถูกต้อง")</f>
        <v>ข้อมูลไม่ถูกต้อง</v>
      </c>
      <c r="V411" s="149" t="str">
        <f>IF(ISNUMBER(S411),
IF(H$2=ตัวเลือก!A$30,"ยังไม่บันทึกข้อมูล",S411*0.47),"ข้อมูลไม่ถูกต้อง")</f>
        <v>ข้อมูลไม่ถูกต้อง</v>
      </c>
      <c r="W411" s="149" t="str">
        <f t="shared" si="54"/>
        <v>ข้อมูลไม่ถูกต้อง</v>
      </c>
      <c r="X411" s="148" t="str">
        <f t="shared" si="55"/>
        <v>ข้อมูลไม่ถูกต้อง</v>
      </c>
      <c r="Y411" s="38"/>
      <c r="Z411" s="38"/>
      <c r="AA411" s="38"/>
    </row>
    <row r="412" spans="1:27" x14ac:dyDescent="0.45">
      <c r="A412" s="38">
        <v>407</v>
      </c>
      <c r="B412" s="38"/>
      <c r="C412" s="38"/>
      <c r="D412" s="38"/>
      <c r="E412" s="38"/>
      <c r="F412" s="35"/>
      <c r="G412" s="35"/>
      <c r="H412" s="150"/>
      <c r="I412" s="38"/>
      <c r="J412" s="273" t="str">
        <f t="shared" si="48"/>
        <v>รอข้อมูลคอลัมน์ H</v>
      </c>
      <c r="K412" s="150"/>
      <c r="L412" s="150"/>
      <c r="M412" s="150"/>
      <c r="N412" s="149" t="str" cm="1">
        <f t="array" ref="N412">IF(AND(K412:M412=""),"ยังไม่บันทึกข้อมูล",
IF(M412&lt;&gt;"",
IF(M412&gt;=1.3,M412,"เป็นไม้พุ่ม"),
IF(K412+L412&gt;=1.3,K412+L412,"เป็นไม้พุ่ม")))</f>
        <v>ยังไม่บันทึกข้อมูล</v>
      </c>
      <c r="O412" s="149" t="str">
        <f t="shared" si="49"/>
        <v>ข้อมูลไม่ถูกต้อง</v>
      </c>
      <c r="P412" s="149" t="str">
        <f t="shared" si="50"/>
        <v>ข้อมูลไม่ถูกต้อง</v>
      </c>
      <c r="Q412" s="149" t="str">
        <f t="shared" si="51"/>
        <v>ข้อมูลไม่ถูกต้อง</v>
      </c>
      <c r="R412" s="149" t="str">
        <f t="shared" si="52"/>
        <v>ข้อมูลไม่ถูกต้อง</v>
      </c>
      <c r="S412" s="149" t="str">
        <f>IF(ISNUMBER(R412),
IF(H$2=ตัวเลือก!A$30,"ยังไม่บันทึกข้อมูล",R412*0.27),"ข้อมูลไม่ถูกต้อง")</f>
        <v>ข้อมูลไม่ถูกต้อง</v>
      </c>
      <c r="T412" s="149" t="str">
        <f t="shared" si="53"/>
        <v>ข้อมูลไม่ถูกต้อง</v>
      </c>
      <c r="U412" s="149" t="str">
        <f>IF(ISNUMBER(R412),
IF(H$2=ตัวเลือก!A$30,"ยังไม่บันทึกข้อมูล",R412*0.47),"ข้อมูลไม่ถูกต้อง")</f>
        <v>ข้อมูลไม่ถูกต้อง</v>
      </c>
      <c r="V412" s="149" t="str">
        <f>IF(ISNUMBER(S412),
IF(H$2=ตัวเลือก!A$30,"ยังไม่บันทึกข้อมูล",S412*0.47),"ข้อมูลไม่ถูกต้อง")</f>
        <v>ข้อมูลไม่ถูกต้อง</v>
      </c>
      <c r="W412" s="149" t="str">
        <f t="shared" si="54"/>
        <v>ข้อมูลไม่ถูกต้อง</v>
      </c>
      <c r="X412" s="148" t="str">
        <f t="shared" si="55"/>
        <v>ข้อมูลไม่ถูกต้อง</v>
      </c>
      <c r="Y412" s="38"/>
      <c r="Z412" s="38"/>
      <c r="AA412" s="38"/>
    </row>
    <row r="413" spans="1:27" x14ac:dyDescent="0.45">
      <c r="A413" s="38">
        <v>408</v>
      </c>
      <c r="B413" s="38"/>
      <c r="C413" s="38"/>
      <c r="D413" s="38"/>
      <c r="E413" s="38"/>
      <c r="F413" s="35"/>
      <c r="G413" s="35"/>
      <c r="H413" s="150"/>
      <c r="I413" s="38"/>
      <c r="J413" s="273" t="str">
        <f t="shared" si="48"/>
        <v>รอข้อมูลคอลัมน์ H</v>
      </c>
      <c r="K413" s="150"/>
      <c r="L413" s="150"/>
      <c r="M413" s="150"/>
      <c r="N413" s="149" t="str" cm="1">
        <f t="array" ref="N413">IF(AND(K413:M413=""),"ยังไม่บันทึกข้อมูล",
IF(M413&lt;&gt;"",
IF(M413&gt;=1.3,M413,"เป็นไม้พุ่ม"),
IF(K413+L413&gt;=1.3,K413+L413,"เป็นไม้พุ่ม")))</f>
        <v>ยังไม่บันทึกข้อมูล</v>
      </c>
      <c r="O413" s="149" t="str">
        <f t="shared" si="49"/>
        <v>ข้อมูลไม่ถูกต้อง</v>
      </c>
      <c r="P413" s="149" t="str">
        <f t="shared" si="50"/>
        <v>ข้อมูลไม่ถูกต้อง</v>
      </c>
      <c r="Q413" s="149" t="str">
        <f t="shared" si="51"/>
        <v>ข้อมูลไม่ถูกต้อง</v>
      </c>
      <c r="R413" s="149" t="str">
        <f t="shared" si="52"/>
        <v>ข้อมูลไม่ถูกต้อง</v>
      </c>
      <c r="S413" s="149" t="str">
        <f>IF(ISNUMBER(R413),
IF(H$2=ตัวเลือก!A$30,"ยังไม่บันทึกข้อมูล",R413*0.27),"ข้อมูลไม่ถูกต้อง")</f>
        <v>ข้อมูลไม่ถูกต้อง</v>
      </c>
      <c r="T413" s="149" t="str">
        <f t="shared" si="53"/>
        <v>ข้อมูลไม่ถูกต้อง</v>
      </c>
      <c r="U413" s="149" t="str">
        <f>IF(ISNUMBER(R413),
IF(H$2=ตัวเลือก!A$30,"ยังไม่บันทึกข้อมูล",R413*0.47),"ข้อมูลไม่ถูกต้อง")</f>
        <v>ข้อมูลไม่ถูกต้อง</v>
      </c>
      <c r="V413" s="149" t="str">
        <f>IF(ISNUMBER(S413),
IF(H$2=ตัวเลือก!A$30,"ยังไม่บันทึกข้อมูล",S413*0.47),"ข้อมูลไม่ถูกต้อง")</f>
        <v>ข้อมูลไม่ถูกต้อง</v>
      </c>
      <c r="W413" s="149" t="str">
        <f t="shared" si="54"/>
        <v>ข้อมูลไม่ถูกต้อง</v>
      </c>
      <c r="X413" s="148" t="str">
        <f t="shared" si="55"/>
        <v>ข้อมูลไม่ถูกต้อง</v>
      </c>
      <c r="Y413" s="38"/>
      <c r="Z413" s="38"/>
      <c r="AA413" s="38"/>
    </row>
    <row r="414" spans="1:27" x14ac:dyDescent="0.45">
      <c r="A414" s="38">
        <v>409</v>
      </c>
      <c r="B414" s="38"/>
      <c r="C414" s="38"/>
      <c r="D414" s="38"/>
      <c r="E414" s="38"/>
      <c r="F414" s="35"/>
      <c r="G414" s="35"/>
      <c r="H414" s="150"/>
      <c r="I414" s="38"/>
      <c r="J414" s="273" t="str">
        <f t="shared" si="48"/>
        <v>รอข้อมูลคอลัมน์ H</v>
      </c>
      <c r="K414" s="150"/>
      <c r="L414" s="150"/>
      <c r="M414" s="150"/>
      <c r="N414" s="149" t="str" cm="1">
        <f t="array" ref="N414">IF(AND(K414:M414=""),"ยังไม่บันทึกข้อมูล",
IF(M414&lt;&gt;"",
IF(M414&gt;=1.3,M414,"เป็นไม้พุ่ม"),
IF(K414+L414&gt;=1.3,K414+L414,"เป็นไม้พุ่ม")))</f>
        <v>ยังไม่บันทึกข้อมูล</v>
      </c>
      <c r="O414" s="149" t="str">
        <f t="shared" si="49"/>
        <v>ข้อมูลไม่ถูกต้อง</v>
      </c>
      <c r="P414" s="149" t="str">
        <f t="shared" si="50"/>
        <v>ข้อมูลไม่ถูกต้อง</v>
      </c>
      <c r="Q414" s="149" t="str">
        <f t="shared" si="51"/>
        <v>ข้อมูลไม่ถูกต้อง</v>
      </c>
      <c r="R414" s="149" t="str">
        <f t="shared" si="52"/>
        <v>ข้อมูลไม่ถูกต้อง</v>
      </c>
      <c r="S414" s="149" t="str">
        <f>IF(ISNUMBER(R414),
IF(H$2=ตัวเลือก!A$30,"ยังไม่บันทึกข้อมูล",R414*0.27),"ข้อมูลไม่ถูกต้อง")</f>
        <v>ข้อมูลไม่ถูกต้อง</v>
      </c>
      <c r="T414" s="149" t="str">
        <f t="shared" si="53"/>
        <v>ข้อมูลไม่ถูกต้อง</v>
      </c>
      <c r="U414" s="149" t="str">
        <f>IF(ISNUMBER(R414),
IF(H$2=ตัวเลือก!A$30,"ยังไม่บันทึกข้อมูล",R414*0.47),"ข้อมูลไม่ถูกต้อง")</f>
        <v>ข้อมูลไม่ถูกต้อง</v>
      </c>
      <c r="V414" s="149" t="str">
        <f>IF(ISNUMBER(S414),
IF(H$2=ตัวเลือก!A$30,"ยังไม่บันทึกข้อมูล",S414*0.47),"ข้อมูลไม่ถูกต้อง")</f>
        <v>ข้อมูลไม่ถูกต้อง</v>
      </c>
      <c r="W414" s="149" t="str">
        <f t="shared" si="54"/>
        <v>ข้อมูลไม่ถูกต้อง</v>
      </c>
      <c r="X414" s="148" t="str">
        <f t="shared" si="55"/>
        <v>ข้อมูลไม่ถูกต้อง</v>
      </c>
      <c r="Y414" s="38"/>
      <c r="Z414" s="38"/>
      <c r="AA414" s="38"/>
    </row>
    <row r="415" spans="1:27" x14ac:dyDescent="0.45">
      <c r="A415" s="38">
        <v>410</v>
      </c>
      <c r="B415" s="38"/>
      <c r="C415" s="38"/>
      <c r="D415" s="38"/>
      <c r="E415" s="38"/>
      <c r="F415" s="35"/>
      <c r="G415" s="35"/>
      <c r="H415" s="150"/>
      <c r="I415" s="38"/>
      <c r="J415" s="273" t="str">
        <f t="shared" si="48"/>
        <v>รอข้อมูลคอลัมน์ H</v>
      </c>
      <c r="K415" s="150"/>
      <c r="L415" s="150"/>
      <c r="M415" s="150"/>
      <c r="N415" s="149" t="str" cm="1">
        <f t="array" ref="N415">IF(AND(K415:M415=""),"ยังไม่บันทึกข้อมูล",
IF(M415&lt;&gt;"",
IF(M415&gt;=1.3,M415,"เป็นไม้พุ่ม"),
IF(K415+L415&gt;=1.3,K415+L415,"เป็นไม้พุ่ม")))</f>
        <v>ยังไม่บันทึกข้อมูล</v>
      </c>
      <c r="O415" s="149" t="str">
        <f t="shared" si="49"/>
        <v>ข้อมูลไม่ถูกต้อง</v>
      </c>
      <c r="P415" s="149" t="str">
        <f t="shared" si="50"/>
        <v>ข้อมูลไม่ถูกต้อง</v>
      </c>
      <c r="Q415" s="149" t="str">
        <f t="shared" si="51"/>
        <v>ข้อมูลไม่ถูกต้อง</v>
      </c>
      <c r="R415" s="149" t="str">
        <f t="shared" si="52"/>
        <v>ข้อมูลไม่ถูกต้อง</v>
      </c>
      <c r="S415" s="149" t="str">
        <f>IF(ISNUMBER(R415),
IF(H$2=ตัวเลือก!A$30,"ยังไม่บันทึกข้อมูล",R415*0.27),"ข้อมูลไม่ถูกต้อง")</f>
        <v>ข้อมูลไม่ถูกต้อง</v>
      </c>
      <c r="T415" s="149" t="str">
        <f t="shared" si="53"/>
        <v>ข้อมูลไม่ถูกต้อง</v>
      </c>
      <c r="U415" s="149" t="str">
        <f>IF(ISNUMBER(R415),
IF(H$2=ตัวเลือก!A$30,"ยังไม่บันทึกข้อมูล",R415*0.47),"ข้อมูลไม่ถูกต้อง")</f>
        <v>ข้อมูลไม่ถูกต้อง</v>
      </c>
      <c r="V415" s="149" t="str">
        <f>IF(ISNUMBER(S415),
IF(H$2=ตัวเลือก!A$30,"ยังไม่บันทึกข้อมูล",S415*0.47),"ข้อมูลไม่ถูกต้อง")</f>
        <v>ข้อมูลไม่ถูกต้อง</v>
      </c>
      <c r="W415" s="149" t="str">
        <f t="shared" si="54"/>
        <v>ข้อมูลไม่ถูกต้อง</v>
      </c>
      <c r="X415" s="148" t="str">
        <f t="shared" si="55"/>
        <v>ข้อมูลไม่ถูกต้อง</v>
      </c>
      <c r="Y415" s="38"/>
      <c r="Z415" s="38"/>
      <c r="AA415" s="38"/>
    </row>
    <row r="416" spans="1:27" x14ac:dyDescent="0.45">
      <c r="A416" s="38">
        <v>411</v>
      </c>
      <c r="B416" s="38"/>
      <c r="C416" s="38"/>
      <c r="D416" s="38"/>
      <c r="E416" s="38"/>
      <c r="F416" s="35"/>
      <c r="G416" s="35"/>
      <c r="H416" s="150"/>
      <c r="I416" s="38"/>
      <c r="J416" s="273" t="str">
        <f t="shared" si="48"/>
        <v>รอข้อมูลคอลัมน์ H</v>
      </c>
      <c r="K416" s="150"/>
      <c r="L416" s="150"/>
      <c r="M416" s="150"/>
      <c r="N416" s="149" t="str" cm="1">
        <f t="array" ref="N416">IF(AND(K416:M416=""),"ยังไม่บันทึกข้อมูล",
IF(M416&lt;&gt;"",
IF(M416&gt;=1.3,M416,"เป็นไม้พุ่ม"),
IF(K416+L416&gt;=1.3,K416+L416,"เป็นไม้พุ่ม")))</f>
        <v>ยังไม่บันทึกข้อมูล</v>
      </c>
      <c r="O416" s="149" t="str">
        <f t="shared" si="49"/>
        <v>ข้อมูลไม่ถูกต้อง</v>
      </c>
      <c r="P416" s="149" t="str">
        <f t="shared" si="50"/>
        <v>ข้อมูลไม่ถูกต้อง</v>
      </c>
      <c r="Q416" s="149" t="str">
        <f t="shared" si="51"/>
        <v>ข้อมูลไม่ถูกต้อง</v>
      </c>
      <c r="R416" s="149" t="str">
        <f t="shared" si="52"/>
        <v>ข้อมูลไม่ถูกต้อง</v>
      </c>
      <c r="S416" s="149" t="str">
        <f>IF(ISNUMBER(R416),
IF(H$2=ตัวเลือก!A$30,"ยังไม่บันทึกข้อมูล",R416*0.27),"ข้อมูลไม่ถูกต้อง")</f>
        <v>ข้อมูลไม่ถูกต้อง</v>
      </c>
      <c r="T416" s="149" t="str">
        <f t="shared" si="53"/>
        <v>ข้อมูลไม่ถูกต้อง</v>
      </c>
      <c r="U416" s="149" t="str">
        <f>IF(ISNUMBER(R416),
IF(H$2=ตัวเลือก!A$30,"ยังไม่บันทึกข้อมูล",R416*0.47),"ข้อมูลไม่ถูกต้อง")</f>
        <v>ข้อมูลไม่ถูกต้อง</v>
      </c>
      <c r="V416" s="149" t="str">
        <f>IF(ISNUMBER(S416),
IF(H$2=ตัวเลือก!A$30,"ยังไม่บันทึกข้อมูล",S416*0.47),"ข้อมูลไม่ถูกต้อง")</f>
        <v>ข้อมูลไม่ถูกต้อง</v>
      </c>
      <c r="W416" s="149" t="str">
        <f t="shared" si="54"/>
        <v>ข้อมูลไม่ถูกต้อง</v>
      </c>
      <c r="X416" s="148" t="str">
        <f t="shared" si="55"/>
        <v>ข้อมูลไม่ถูกต้อง</v>
      </c>
      <c r="Y416" s="38"/>
      <c r="Z416" s="38"/>
      <c r="AA416" s="38"/>
    </row>
    <row r="417" spans="1:27" x14ac:dyDescent="0.45">
      <c r="A417" s="38">
        <v>412</v>
      </c>
      <c r="B417" s="38"/>
      <c r="C417" s="38"/>
      <c r="D417" s="38"/>
      <c r="E417" s="38"/>
      <c r="F417" s="35"/>
      <c r="G417" s="35"/>
      <c r="H417" s="150"/>
      <c r="I417" s="38"/>
      <c r="J417" s="273" t="str">
        <f t="shared" si="48"/>
        <v>รอข้อมูลคอลัมน์ H</v>
      </c>
      <c r="K417" s="150"/>
      <c r="L417" s="150"/>
      <c r="M417" s="150"/>
      <c r="N417" s="149" t="str" cm="1">
        <f t="array" ref="N417">IF(AND(K417:M417=""),"ยังไม่บันทึกข้อมูล",
IF(M417&lt;&gt;"",
IF(M417&gt;=1.3,M417,"เป็นไม้พุ่ม"),
IF(K417+L417&gt;=1.3,K417+L417,"เป็นไม้พุ่ม")))</f>
        <v>ยังไม่บันทึกข้อมูล</v>
      </c>
      <c r="O417" s="149" t="str">
        <f t="shared" si="49"/>
        <v>ข้อมูลไม่ถูกต้อง</v>
      </c>
      <c r="P417" s="149" t="str">
        <f t="shared" si="50"/>
        <v>ข้อมูลไม่ถูกต้อง</v>
      </c>
      <c r="Q417" s="149" t="str">
        <f t="shared" si="51"/>
        <v>ข้อมูลไม่ถูกต้อง</v>
      </c>
      <c r="R417" s="149" t="str">
        <f t="shared" si="52"/>
        <v>ข้อมูลไม่ถูกต้อง</v>
      </c>
      <c r="S417" s="149" t="str">
        <f>IF(ISNUMBER(R417),
IF(H$2=ตัวเลือก!A$30,"ยังไม่บันทึกข้อมูล",R417*0.27),"ข้อมูลไม่ถูกต้อง")</f>
        <v>ข้อมูลไม่ถูกต้อง</v>
      </c>
      <c r="T417" s="149" t="str">
        <f t="shared" si="53"/>
        <v>ข้อมูลไม่ถูกต้อง</v>
      </c>
      <c r="U417" s="149" t="str">
        <f>IF(ISNUMBER(R417),
IF(H$2=ตัวเลือก!A$30,"ยังไม่บันทึกข้อมูล",R417*0.47),"ข้อมูลไม่ถูกต้อง")</f>
        <v>ข้อมูลไม่ถูกต้อง</v>
      </c>
      <c r="V417" s="149" t="str">
        <f>IF(ISNUMBER(S417),
IF(H$2=ตัวเลือก!A$30,"ยังไม่บันทึกข้อมูล",S417*0.47),"ข้อมูลไม่ถูกต้อง")</f>
        <v>ข้อมูลไม่ถูกต้อง</v>
      </c>
      <c r="W417" s="149" t="str">
        <f t="shared" si="54"/>
        <v>ข้อมูลไม่ถูกต้อง</v>
      </c>
      <c r="X417" s="148" t="str">
        <f t="shared" si="55"/>
        <v>ข้อมูลไม่ถูกต้อง</v>
      </c>
      <c r="Y417" s="38"/>
      <c r="Z417" s="38"/>
      <c r="AA417" s="38"/>
    </row>
    <row r="418" spans="1:27" x14ac:dyDescent="0.45">
      <c r="A418" s="38">
        <v>413</v>
      </c>
      <c r="B418" s="38"/>
      <c r="C418" s="38"/>
      <c r="D418" s="38"/>
      <c r="E418" s="38"/>
      <c r="F418" s="35"/>
      <c r="G418" s="35"/>
      <c r="H418" s="150"/>
      <c r="I418" s="38"/>
      <c r="J418" s="273" t="str">
        <f t="shared" si="48"/>
        <v>รอข้อมูลคอลัมน์ H</v>
      </c>
      <c r="K418" s="150"/>
      <c r="L418" s="150"/>
      <c r="M418" s="150"/>
      <c r="N418" s="149" t="str" cm="1">
        <f t="array" ref="N418">IF(AND(K418:M418=""),"ยังไม่บันทึกข้อมูล",
IF(M418&lt;&gt;"",
IF(M418&gt;=1.3,M418,"เป็นไม้พุ่ม"),
IF(K418+L418&gt;=1.3,K418+L418,"เป็นไม้พุ่ม")))</f>
        <v>ยังไม่บันทึกข้อมูล</v>
      </c>
      <c r="O418" s="149" t="str">
        <f t="shared" si="49"/>
        <v>ข้อมูลไม่ถูกต้อง</v>
      </c>
      <c r="P418" s="149" t="str">
        <f t="shared" si="50"/>
        <v>ข้อมูลไม่ถูกต้อง</v>
      </c>
      <c r="Q418" s="149" t="str">
        <f t="shared" si="51"/>
        <v>ข้อมูลไม่ถูกต้อง</v>
      </c>
      <c r="R418" s="149" t="str">
        <f t="shared" si="52"/>
        <v>ข้อมูลไม่ถูกต้อง</v>
      </c>
      <c r="S418" s="149" t="str">
        <f>IF(ISNUMBER(R418),
IF(H$2=ตัวเลือก!A$30,"ยังไม่บันทึกข้อมูล",R418*0.27),"ข้อมูลไม่ถูกต้อง")</f>
        <v>ข้อมูลไม่ถูกต้อง</v>
      </c>
      <c r="T418" s="149" t="str">
        <f t="shared" si="53"/>
        <v>ข้อมูลไม่ถูกต้อง</v>
      </c>
      <c r="U418" s="149" t="str">
        <f>IF(ISNUMBER(R418),
IF(H$2=ตัวเลือก!A$30,"ยังไม่บันทึกข้อมูล",R418*0.47),"ข้อมูลไม่ถูกต้อง")</f>
        <v>ข้อมูลไม่ถูกต้อง</v>
      </c>
      <c r="V418" s="149" t="str">
        <f>IF(ISNUMBER(S418),
IF(H$2=ตัวเลือก!A$30,"ยังไม่บันทึกข้อมูล",S418*0.47),"ข้อมูลไม่ถูกต้อง")</f>
        <v>ข้อมูลไม่ถูกต้อง</v>
      </c>
      <c r="W418" s="149" t="str">
        <f t="shared" si="54"/>
        <v>ข้อมูลไม่ถูกต้อง</v>
      </c>
      <c r="X418" s="148" t="str">
        <f t="shared" si="55"/>
        <v>ข้อมูลไม่ถูกต้อง</v>
      </c>
      <c r="Y418" s="38"/>
      <c r="Z418" s="38"/>
      <c r="AA418" s="38"/>
    </row>
    <row r="419" spans="1:27" x14ac:dyDescent="0.45">
      <c r="A419" s="38">
        <v>414</v>
      </c>
      <c r="B419" s="38"/>
      <c r="C419" s="38"/>
      <c r="D419" s="38"/>
      <c r="E419" s="38"/>
      <c r="F419" s="35"/>
      <c r="G419" s="35"/>
      <c r="H419" s="150"/>
      <c r="I419" s="38"/>
      <c r="J419" s="273" t="str">
        <f t="shared" si="48"/>
        <v>รอข้อมูลคอลัมน์ H</v>
      </c>
      <c r="K419" s="150"/>
      <c r="L419" s="150"/>
      <c r="M419" s="150"/>
      <c r="N419" s="149" t="str" cm="1">
        <f t="array" ref="N419">IF(AND(K419:M419=""),"ยังไม่บันทึกข้อมูล",
IF(M419&lt;&gt;"",
IF(M419&gt;=1.3,M419,"เป็นไม้พุ่ม"),
IF(K419+L419&gt;=1.3,K419+L419,"เป็นไม้พุ่ม")))</f>
        <v>ยังไม่บันทึกข้อมูล</v>
      </c>
      <c r="O419" s="149" t="str">
        <f t="shared" si="49"/>
        <v>ข้อมูลไม่ถูกต้อง</v>
      </c>
      <c r="P419" s="149" t="str">
        <f t="shared" si="50"/>
        <v>ข้อมูลไม่ถูกต้อง</v>
      </c>
      <c r="Q419" s="149" t="str">
        <f t="shared" si="51"/>
        <v>ข้อมูลไม่ถูกต้อง</v>
      </c>
      <c r="R419" s="149" t="str">
        <f t="shared" si="52"/>
        <v>ข้อมูลไม่ถูกต้อง</v>
      </c>
      <c r="S419" s="149" t="str">
        <f>IF(ISNUMBER(R419),
IF(H$2=ตัวเลือก!A$30,"ยังไม่บันทึกข้อมูล",R419*0.27),"ข้อมูลไม่ถูกต้อง")</f>
        <v>ข้อมูลไม่ถูกต้อง</v>
      </c>
      <c r="T419" s="149" t="str">
        <f t="shared" si="53"/>
        <v>ข้อมูลไม่ถูกต้อง</v>
      </c>
      <c r="U419" s="149" t="str">
        <f>IF(ISNUMBER(R419),
IF(H$2=ตัวเลือก!A$30,"ยังไม่บันทึกข้อมูล",R419*0.47),"ข้อมูลไม่ถูกต้อง")</f>
        <v>ข้อมูลไม่ถูกต้อง</v>
      </c>
      <c r="V419" s="149" t="str">
        <f>IF(ISNUMBER(S419),
IF(H$2=ตัวเลือก!A$30,"ยังไม่บันทึกข้อมูล",S419*0.47),"ข้อมูลไม่ถูกต้อง")</f>
        <v>ข้อมูลไม่ถูกต้อง</v>
      </c>
      <c r="W419" s="149" t="str">
        <f t="shared" si="54"/>
        <v>ข้อมูลไม่ถูกต้อง</v>
      </c>
      <c r="X419" s="148" t="str">
        <f t="shared" si="55"/>
        <v>ข้อมูลไม่ถูกต้อง</v>
      </c>
      <c r="Y419" s="38"/>
      <c r="Z419" s="38"/>
      <c r="AA419" s="38"/>
    </row>
    <row r="420" spans="1:27" x14ac:dyDescent="0.45">
      <c r="A420" s="38">
        <v>415</v>
      </c>
      <c r="B420" s="38"/>
      <c r="C420" s="38"/>
      <c r="D420" s="38"/>
      <c r="E420" s="38"/>
      <c r="F420" s="35"/>
      <c r="G420" s="35"/>
      <c r="H420" s="150"/>
      <c r="I420" s="38"/>
      <c r="J420" s="273" t="str">
        <f t="shared" si="48"/>
        <v>รอข้อมูลคอลัมน์ H</v>
      </c>
      <c r="K420" s="150"/>
      <c r="L420" s="150"/>
      <c r="M420" s="150"/>
      <c r="N420" s="149" t="str" cm="1">
        <f t="array" ref="N420">IF(AND(K420:M420=""),"ยังไม่บันทึกข้อมูล",
IF(M420&lt;&gt;"",
IF(M420&gt;=1.3,M420,"เป็นไม้พุ่ม"),
IF(K420+L420&gt;=1.3,K420+L420,"เป็นไม้พุ่ม")))</f>
        <v>ยังไม่บันทึกข้อมูล</v>
      </c>
      <c r="O420" s="149" t="str">
        <f t="shared" si="49"/>
        <v>ข้อมูลไม่ถูกต้อง</v>
      </c>
      <c r="P420" s="149" t="str">
        <f t="shared" si="50"/>
        <v>ข้อมูลไม่ถูกต้อง</v>
      </c>
      <c r="Q420" s="149" t="str">
        <f t="shared" si="51"/>
        <v>ข้อมูลไม่ถูกต้อง</v>
      </c>
      <c r="R420" s="149" t="str">
        <f t="shared" si="52"/>
        <v>ข้อมูลไม่ถูกต้อง</v>
      </c>
      <c r="S420" s="149" t="str">
        <f>IF(ISNUMBER(R420),
IF(H$2=ตัวเลือก!A$30,"ยังไม่บันทึกข้อมูล",R420*0.27),"ข้อมูลไม่ถูกต้อง")</f>
        <v>ข้อมูลไม่ถูกต้อง</v>
      </c>
      <c r="T420" s="149" t="str">
        <f t="shared" si="53"/>
        <v>ข้อมูลไม่ถูกต้อง</v>
      </c>
      <c r="U420" s="149" t="str">
        <f>IF(ISNUMBER(R420),
IF(H$2=ตัวเลือก!A$30,"ยังไม่บันทึกข้อมูล",R420*0.47),"ข้อมูลไม่ถูกต้อง")</f>
        <v>ข้อมูลไม่ถูกต้อง</v>
      </c>
      <c r="V420" s="149" t="str">
        <f>IF(ISNUMBER(S420),
IF(H$2=ตัวเลือก!A$30,"ยังไม่บันทึกข้อมูล",S420*0.47),"ข้อมูลไม่ถูกต้อง")</f>
        <v>ข้อมูลไม่ถูกต้อง</v>
      </c>
      <c r="W420" s="149" t="str">
        <f t="shared" si="54"/>
        <v>ข้อมูลไม่ถูกต้อง</v>
      </c>
      <c r="X420" s="148" t="str">
        <f t="shared" si="55"/>
        <v>ข้อมูลไม่ถูกต้อง</v>
      </c>
      <c r="Y420" s="38"/>
      <c r="Z420" s="38"/>
      <c r="AA420" s="38"/>
    </row>
    <row r="421" spans="1:27" x14ac:dyDescent="0.45">
      <c r="A421" s="38">
        <v>416</v>
      </c>
      <c r="B421" s="38"/>
      <c r="C421" s="38"/>
      <c r="D421" s="38"/>
      <c r="E421" s="38"/>
      <c r="F421" s="35"/>
      <c r="G421" s="35"/>
      <c r="H421" s="150"/>
      <c r="I421" s="38"/>
      <c r="J421" s="273" t="str">
        <f t="shared" si="48"/>
        <v>รอข้อมูลคอลัมน์ H</v>
      </c>
      <c r="K421" s="150"/>
      <c r="L421" s="150"/>
      <c r="M421" s="150"/>
      <c r="N421" s="149" t="str" cm="1">
        <f t="array" ref="N421">IF(AND(K421:M421=""),"ยังไม่บันทึกข้อมูล",
IF(M421&lt;&gt;"",
IF(M421&gt;=1.3,M421,"เป็นไม้พุ่ม"),
IF(K421+L421&gt;=1.3,K421+L421,"เป็นไม้พุ่ม")))</f>
        <v>ยังไม่บันทึกข้อมูล</v>
      </c>
      <c r="O421" s="149" t="str">
        <f t="shared" si="49"/>
        <v>ข้อมูลไม่ถูกต้อง</v>
      </c>
      <c r="P421" s="149" t="str">
        <f t="shared" si="50"/>
        <v>ข้อมูลไม่ถูกต้อง</v>
      </c>
      <c r="Q421" s="149" t="str">
        <f t="shared" si="51"/>
        <v>ข้อมูลไม่ถูกต้อง</v>
      </c>
      <c r="R421" s="149" t="str">
        <f t="shared" si="52"/>
        <v>ข้อมูลไม่ถูกต้อง</v>
      </c>
      <c r="S421" s="149" t="str">
        <f>IF(ISNUMBER(R421),
IF(H$2=ตัวเลือก!A$30,"ยังไม่บันทึกข้อมูล",R421*0.27),"ข้อมูลไม่ถูกต้อง")</f>
        <v>ข้อมูลไม่ถูกต้อง</v>
      </c>
      <c r="T421" s="149" t="str">
        <f t="shared" si="53"/>
        <v>ข้อมูลไม่ถูกต้อง</v>
      </c>
      <c r="U421" s="149" t="str">
        <f>IF(ISNUMBER(R421),
IF(H$2=ตัวเลือก!A$30,"ยังไม่บันทึกข้อมูล",R421*0.47),"ข้อมูลไม่ถูกต้อง")</f>
        <v>ข้อมูลไม่ถูกต้อง</v>
      </c>
      <c r="V421" s="149" t="str">
        <f>IF(ISNUMBER(S421),
IF(H$2=ตัวเลือก!A$30,"ยังไม่บันทึกข้อมูล",S421*0.47),"ข้อมูลไม่ถูกต้อง")</f>
        <v>ข้อมูลไม่ถูกต้อง</v>
      </c>
      <c r="W421" s="149" t="str">
        <f t="shared" si="54"/>
        <v>ข้อมูลไม่ถูกต้อง</v>
      </c>
      <c r="X421" s="148" t="str">
        <f t="shared" si="55"/>
        <v>ข้อมูลไม่ถูกต้อง</v>
      </c>
      <c r="Y421" s="38"/>
      <c r="Z421" s="38"/>
      <c r="AA421" s="38"/>
    </row>
    <row r="422" spans="1:27" x14ac:dyDescent="0.45">
      <c r="A422" s="38">
        <v>417</v>
      </c>
      <c r="B422" s="38"/>
      <c r="C422" s="38"/>
      <c r="D422" s="38"/>
      <c r="E422" s="38"/>
      <c r="F422" s="35"/>
      <c r="G422" s="35"/>
      <c r="H422" s="150"/>
      <c r="I422" s="38"/>
      <c r="J422" s="273" t="str">
        <f t="shared" si="48"/>
        <v>รอข้อมูลคอลัมน์ H</v>
      </c>
      <c r="K422" s="150"/>
      <c r="L422" s="150"/>
      <c r="M422" s="150"/>
      <c r="N422" s="149" t="str" cm="1">
        <f t="array" ref="N422">IF(AND(K422:M422=""),"ยังไม่บันทึกข้อมูล",
IF(M422&lt;&gt;"",
IF(M422&gt;=1.3,M422,"เป็นไม้พุ่ม"),
IF(K422+L422&gt;=1.3,K422+L422,"เป็นไม้พุ่ม")))</f>
        <v>ยังไม่บันทึกข้อมูล</v>
      </c>
      <c r="O422" s="149" t="str">
        <f t="shared" si="49"/>
        <v>ข้อมูลไม่ถูกต้อง</v>
      </c>
      <c r="P422" s="149" t="str">
        <f t="shared" si="50"/>
        <v>ข้อมูลไม่ถูกต้อง</v>
      </c>
      <c r="Q422" s="149" t="str">
        <f t="shared" si="51"/>
        <v>ข้อมูลไม่ถูกต้อง</v>
      </c>
      <c r="R422" s="149" t="str">
        <f t="shared" si="52"/>
        <v>ข้อมูลไม่ถูกต้อง</v>
      </c>
      <c r="S422" s="149" t="str">
        <f>IF(ISNUMBER(R422),
IF(H$2=ตัวเลือก!A$30,"ยังไม่บันทึกข้อมูล",R422*0.27),"ข้อมูลไม่ถูกต้อง")</f>
        <v>ข้อมูลไม่ถูกต้อง</v>
      </c>
      <c r="T422" s="149" t="str">
        <f t="shared" si="53"/>
        <v>ข้อมูลไม่ถูกต้อง</v>
      </c>
      <c r="U422" s="149" t="str">
        <f>IF(ISNUMBER(R422),
IF(H$2=ตัวเลือก!A$30,"ยังไม่บันทึกข้อมูล",R422*0.47),"ข้อมูลไม่ถูกต้อง")</f>
        <v>ข้อมูลไม่ถูกต้อง</v>
      </c>
      <c r="V422" s="149" t="str">
        <f>IF(ISNUMBER(S422),
IF(H$2=ตัวเลือก!A$30,"ยังไม่บันทึกข้อมูล",S422*0.47),"ข้อมูลไม่ถูกต้อง")</f>
        <v>ข้อมูลไม่ถูกต้อง</v>
      </c>
      <c r="W422" s="149" t="str">
        <f t="shared" si="54"/>
        <v>ข้อมูลไม่ถูกต้อง</v>
      </c>
      <c r="X422" s="148" t="str">
        <f t="shared" si="55"/>
        <v>ข้อมูลไม่ถูกต้อง</v>
      </c>
      <c r="Y422" s="38"/>
      <c r="Z422" s="38"/>
      <c r="AA422" s="38"/>
    </row>
    <row r="423" spans="1:27" x14ac:dyDescent="0.45">
      <c r="A423" s="38">
        <v>418</v>
      </c>
      <c r="B423" s="38"/>
      <c r="C423" s="38"/>
      <c r="D423" s="38"/>
      <c r="E423" s="38"/>
      <c r="F423" s="35"/>
      <c r="G423" s="35"/>
      <c r="H423" s="150"/>
      <c r="I423" s="38"/>
      <c r="J423" s="273" t="str">
        <f t="shared" si="48"/>
        <v>รอข้อมูลคอลัมน์ H</v>
      </c>
      <c r="K423" s="150"/>
      <c r="L423" s="150"/>
      <c r="M423" s="150"/>
      <c r="N423" s="149" t="str" cm="1">
        <f t="array" ref="N423">IF(AND(K423:M423=""),"ยังไม่บันทึกข้อมูล",
IF(M423&lt;&gt;"",
IF(M423&gt;=1.3,M423,"เป็นไม้พุ่ม"),
IF(K423+L423&gt;=1.3,K423+L423,"เป็นไม้พุ่ม")))</f>
        <v>ยังไม่บันทึกข้อมูล</v>
      </c>
      <c r="O423" s="149" t="str">
        <f t="shared" si="49"/>
        <v>ข้อมูลไม่ถูกต้อง</v>
      </c>
      <c r="P423" s="149" t="str">
        <f t="shared" si="50"/>
        <v>ข้อมูลไม่ถูกต้อง</v>
      </c>
      <c r="Q423" s="149" t="str">
        <f t="shared" si="51"/>
        <v>ข้อมูลไม่ถูกต้อง</v>
      </c>
      <c r="R423" s="149" t="str">
        <f t="shared" si="52"/>
        <v>ข้อมูลไม่ถูกต้อง</v>
      </c>
      <c r="S423" s="149" t="str">
        <f>IF(ISNUMBER(R423),
IF(H$2=ตัวเลือก!A$30,"ยังไม่บันทึกข้อมูล",R423*0.27),"ข้อมูลไม่ถูกต้อง")</f>
        <v>ข้อมูลไม่ถูกต้อง</v>
      </c>
      <c r="T423" s="149" t="str">
        <f t="shared" si="53"/>
        <v>ข้อมูลไม่ถูกต้อง</v>
      </c>
      <c r="U423" s="149" t="str">
        <f>IF(ISNUMBER(R423),
IF(H$2=ตัวเลือก!A$30,"ยังไม่บันทึกข้อมูล",R423*0.47),"ข้อมูลไม่ถูกต้อง")</f>
        <v>ข้อมูลไม่ถูกต้อง</v>
      </c>
      <c r="V423" s="149" t="str">
        <f>IF(ISNUMBER(S423),
IF(H$2=ตัวเลือก!A$30,"ยังไม่บันทึกข้อมูล",S423*0.47),"ข้อมูลไม่ถูกต้อง")</f>
        <v>ข้อมูลไม่ถูกต้อง</v>
      </c>
      <c r="W423" s="149" t="str">
        <f t="shared" si="54"/>
        <v>ข้อมูลไม่ถูกต้อง</v>
      </c>
      <c r="X423" s="148" t="str">
        <f t="shared" si="55"/>
        <v>ข้อมูลไม่ถูกต้อง</v>
      </c>
      <c r="Y423" s="38"/>
      <c r="Z423" s="38"/>
      <c r="AA423" s="38"/>
    </row>
    <row r="424" spans="1:27" x14ac:dyDescent="0.45">
      <c r="A424" s="38">
        <v>419</v>
      </c>
      <c r="B424" s="38"/>
      <c r="C424" s="38"/>
      <c r="D424" s="38"/>
      <c r="E424" s="38"/>
      <c r="F424" s="35"/>
      <c r="G424" s="35"/>
      <c r="H424" s="150"/>
      <c r="I424" s="38"/>
      <c r="J424" s="273" t="str">
        <f t="shared" si="48"/>
        <v>รอข้อมูลคอลัมน์ H</v>
      </c>
      <c r="K424" s="150"/>
      <c r="L424" s="150"/>
      <c r="M424" s="150"/>
      <c r="N424" s="149" t="str" cm="1">
        <f t="array" ref="N424">IF(AND(K424:M424=""),"ยังไม่บันทึกข้อมูล",
IF(M424&lt;&gt;"",
IF(M424&gt;=1.3,M424,"เป็นไม้พุ่ม"),
IF(K424+L424&gt;=1.3,K424+L424,"เป็นไม้พุ่ม")))</f>
        <v>ยังไม่บันทึกข้อมูล</v>
      </c>
      <c r="O424" s="149" t="str">
        <f t="shared" si="49"/>
        <v>ข้อมูลไม่ถูกต้อง</v>
      </c>
      <c r="P424" s="149" t="str">
        <f t="shared" si="50"/>
        <v>ข้อมูลไม่ถูกต้อง</v>
      </c>
      <c r="Q424" s="149" t="str">
        <f t="shared" si="51"/>
        <v>ข้อมูลไม่ถูกต้อง</v>
      </c>
      <c r="R424" s="149" t="str">
        <f t="shared" si="52"/>
        <v>ข้อมูลไม่ถูกต้อง</v>
      </c>
      <c r="S424" s="149" t="str">
        <f>IF(ISNUMBER(R424),
IF(H$2=ตัวเลือก!A$30,"ยังไม่บันทึกข้อมูล",R424*0.27),"ข้อมูลไม่ถูกต้อง")</f>
        <v>ข้อมูลไม่ถูกต้อง</v>
      </c>
      <c r="T424" s="149" t="str">
        <f t="shared" si="53"/>
        <v>ข้อมูลไม่ถูกต้อง</v>
      </c>
      <c r="U424" s="149" t="str">
        <f>IF(ISNUMBER(R424),
IF(H$2=ตัวเลือก!A$30,"ยังไม่บันทึกข้อมูล",R424*0.47),"ข้อมูลไม่ถูกต้อง")</f>
        <v>ข้อมูลไม่ถูกต้อง</v>
      </c>
      <c r="V424" s="149" t="str">
        <f>IF(ISNUMBER(S424),
IF(H$2=ตัวเลือก!A$30,"ยังไม่บันทึกข้อมูล",S424*0.47),"ข้อมูลไม่ถูกต้อง")</f>
        <v>ข้อมูลไม่ถูกต้อง</v>
      </c>
      <c r="W424" s="149" t="str">
        <f t="shared" si="54"/>
        <v>ข้อมูลไม่ถูกต้อง</v>
      </c>
      <c r="X424" s="148" t="str">
        <f t="shared" si="55"/>
        <v>ข้อมูลไม่ถูกต้อง</v>
      </c>
      <c r="Y424" s="38"/>
      <c r="Z424" s="38"/>
      <c r="AA424" s="38"/>
    </row>
    <row r="425" spans="1:27" x14ac:dyDescent="0.45">
      <c r="A425" s="38">
        <v>420</v>
      </c>
      <c r="B425" s="38"/>
      <c r="C425" s="38"/>
      <c r="D425" s="38"/>
      <c r="E425" s="38"/>
      <c r="F425" s="35"/>
      <c r="G425" s="35"/>
      <c r="H425" s="150"/>
      <c r="I425" s="38"/>
      <c r="J425" s="273" t="str">
        <f t="shared" si="48"/>
        <v>รอข้อมูลคอลัมน์ H</v>
      </c>
      <c r="K425" s="150"/>
      <c r="L425" s="150"/>
      <c r="M425" s="150"/>
      <c r="N425" s="149" t="str" cm="1">
        <f t="array" ref="N425">IF(AND(K425:M425=""),"ยังไม่บันทึกข้อมูล",
IF(M425&lt;&gt;"",
IF(M425&gt;=1.3,M425,"เป็นไม้พุ่ม"),
IF(K425+L425&gt;=1.3,K425+L425,"เป็นไม้พุ่ม")))</f>
        <v>ยังไม่บันทึกข้อมูล</v>
      </c>
      <c r="O425" s="149" t="str">
        <f t="shared" si="49"/>
        <v>ข้อมูลไม่ถูกต้อง</v>
      </c>
      <c r="P425" s="149" t="str">
        <f t="shared" si="50"/>
        <v>ข้อมูลไม่ถูกต้อง</v>
      </c>
      <c r="Q425" s="149" t="str">
        <f t="shared" si="51"/>
        <v>ข้อมูลไม่ถูกต้อง</v>
      </c>
      <c r="R425" s="149" t="str">
        <f t="shared" si="52"/>
        <v>ข้อมูลไม่ถูกต้อง</v>
      </c>
      <c r="S425" s="149" t="str">
        <f>IF(ISNUMBER(R425),
IF(H$2=ตัวเลือก!A$30,"ยังไม่บันทึกข้อมูล",R425*0.27),"ข้อมูลไม่ถูกต้อง")</f>
        <v>ข้อมูลไม่ถูกต้อง</v>
      </c>
      <c r="T425" s="149" t="str">
        <f t="shared" si="53"/>
        <v>ข้อมูลไม่ถูกต้อง</v>
      </c>
      <c r="U425" s="149" t="str">
        <f>IF(ISNUMBER(R425),
IF(H$2=ตัวเลือก!A$30,"ยังไม่บันทึกข้อมูล",R425*0.47),"ข้อมูลไม่ถูกต้อง")</f>
        <v>ข้อมูลไม่ถูกต้อง</v>
      </c>
      <c r="V425" s="149" t="str">
        <f>IF(ISNUMBER(S425),
IF(H$2=ตัวเลือก!A$30,"ยังไม่บันทึกข้อมูล",S425*0.47),"ข้อมูลไม่ถูกต้อง")</f>
        <v>ข้อมูลไม่ถูกต้อง</v>
      </c>
      <c r="W425" s="149" t="str">
        <f t="shared" si="54"/>
        <v>ข้อมูลไม่ถูกต้อง</v>
      </c>
      <c r="X425" s="148" t="str">
        <f t="shared" si="55"/>
        <v>ข้อมูลไม่ถูกต้อง</v>
      </c>
      <c r="Y425" s="38"/>
      <c r="Z425" s="38"/>
      <c r="AA425" s="38"/>
    </row>
    <row r="426" spans="1:27" x14ac:dyDescent="0.45">
      <c r="A426" s="38">
        <v>421</v>
      </c>
      <c r="B426" s="38"/>
      <c r="C426" s="38"/>
      <c r="D426" s="38"/>
      <c r="E426" s="38"/>
      <c r="F426" s="35"/>
      <c r="G426" s="35"/>
      <c r="H426" s="150"/>
      <c r="I426" s="38"/>
      <c r="J426" s="273" t="str">
        <f t="shared" si="48"/>
        <v>รอข้อมูลคอลัมน์ H</v>
      </c>
      <c r="K426" s="150"/>
      <c r="L426" s="150"/>
      <c r="M426" s="150"/>
      <c r="N426" s="149" t="str" cm="1">
        <f t="array" ref="N426">IF(AND(K426:M426=""),"ยังไม่บันทึกข้อมูล",
IF(M426&lt;&gt;"",
IF(M426&gt;=1.3,M426,"เป็นไม้พุ่ม"),
IF(K426+L426&gt;=1.3,K426+L426,"เป็นไม้พุ่ม")))</f>
        <v>ยังไม่บันทึกข้อมูล</v>
      </c>
      <c r="O426" s="149" t="str">
        <f t="shared" si="49"/>
        <v>ข้อมูลไม่ถูกต้อง</v>
      </c>
      <c r="P426" s="149" t="str">
        <f t="shared" si="50"/>
        <v>ข้อมูลไม่ถูกต้อง</v>
      </c>
      <c r="Q426" s="149" t="str">
        <f t="shared" si="51"/>
        <v>ข้อมูลไม่ถูกต้อง</v>
      </c>
      <c r="R426" s="149" t="str">
        <f t="shared" si="52"/>
        <v>ข้อมูลไม่ถูกต้อง</v>
      </c>
      <c r="S426" s="149" t="str">
        <f>IF(ISNUMBER(R426),
IF(H$2=ตัวเลือก!A$30,"ยังไม่บันทึกข้อมูล",R426*0.27),"ข้อมูลไม่ถูกต้อง")</f>
        <v>ข้อมูลไม่ถูกต้อง</v>
      </c>
      <c r="T426" s="149" t="str">
        <f t="shared" si="53"/>
        <v>ข้อมูลไม่ถูกต้อง</v>
      </c>
      <c r="U426" s="149" t="str">
        <f>IF(ISNUMBER(R426),
IF(H$2=ตัวเลือก!A$30,"ยังไม่บันทึกข้อมูล",R426*0.47),"ข้อมูลไม่ถูกต้อง")</f>
        <v>ข้อมูลไม่ถูกต้อง</v>
      </c>
      <c r="V426" s="149" t="str">
        <f>IF(ISNUMBER(S426),
IF(H$2=ตัวเลือก!A$30,"ยังไม่บันทึกข้อมูล",S426*0.47),"ข้อมูลไม่ถูกต้อง")</f>
        <v>ข้อมูลไม่ถูกต้อง</v>
      </c>
      <c r="W426" s="149" t="str">
        <f t="shared" si="54"/>
        <v>ข้อมูลไม่ถูกต้อง</v>
      </c>
      <c r="X426" s="148" t="str">
        <f t="shared" si="55"/>
        <v>ข้อมูลไม่ถูกต้อง</v>
      </c>
      <c r="Y426" s="38"/>
      <c r="Z426" s="38"/>
      <c r="AA426" s="38"/>
    </row>
    <row r="427" spans="1:27" x14ac:dyDescent="0.45">
      <c r="A427" s="38">
        <v>422</v>
      </c>
      <c r="B427" s="38"/>
      <c r="C427" s="38"/>
      <c r="D427" s="38"/>
      <c r="E427" s="38"/>
      <c r="F427" s="35"/>
      <c r="G427" s="35"/>
      <c r="H427" s="150"/>
      <c r="I427" s="38"/>
      <c r="J427" s="273" t="str">
        <f t="shared" si="48"/>
        <v>รอข้อมูลคอลัมน์ H</v>
      </c>
      <c r="K427" s="150"/>
      <c r="L427" s="150"/>
      <c r="M427" s="150"/>
      <c r="N427" s="149" t="str" cm="1">
        <f t="array" ref="N427">IF(AND(K427:M427=""),"ยังไม่บันทึกข้อมูล",
IF(M427&lt;&gt;"",
IF(M427&gt;=1.3,M427,"เป็นไม้พุ่ม"),
IF(K427+L427&gt;=1.3,K427+L427,"เป็นไม้พุ่ม")))</f>
        <v>ยังไม่บันทึกข้อมูล</v>
      </c>
      <c r="O427" s="149" t="str">
        <f t="shared" si="49"/>
        <v>ข้อมูลไม่ถูกต้อง</v>
      </c>
      <c r="P427" s="149" t="str">
        <f t="shared" si="50"/>
        <v>ข้อมูลไม่ถูกต้อง</v>
      </c>
      <c r="Q427" s="149" t="str">
        <f t="shared" si="51"/>
        <v>ข้อมูลไม่ถูกต้อง</v>
      </c>
      <c r="R427" s="149" t="str">
        <f t="shared" si="52"/>
        <v>ข้อมูลไม่ถูกต้อง</v>
      </c>
      <c r="S427" s="149" t="str">
        <f>IF(ISNUMBER(R427),
IF(H$2=ตัวเลือก!A$30,"ยังไม่บันทึกข้อมูล",R427*0.27),"ข้อมูลไม่ถูกต้อง")</f>
        <v>ข้อมูลไม่ถูกต้อง</v>
      </c>
      <c r="T427" s="149" t="str">
        <f t="shared" si="53"/>
        <v>ข้อมูลไม่ถูกต้อง</v>
      </c>
      <c r="U427" s="149" t="str">
        <f>IF(ISNUMBER(R427),
IF(H$2=ตัวเลือก!A$30,"ยังไม่บันทึกข้อมูล",R427*0.47),"ข้อมูลไม่ถูกต้อง")</f>
        <v>ข้อมูลไม่ถูกต้อง</v>
      </c>
      <c r="V427" s="149" t="str">
        <f>IF(ISNUMBER(S427),
IF(H$2=ตัวเลือก!A$30,"ยังไม่บันทึกข้อมูล",S427*0.47),"ข้อมูลไม่ถูกต้อง")</f>
        <v>ข้อมูลไม่ถูกต้อง</v>
      </c>
      <c r="W427" s="149" t="str">
        <f t="shared" si="54"/>
        <v>ข้อมูลไม่ถูกต้อง</v>
      </c>
      <c r="X427" s="148" t="str">
        <f t="shared" si="55"/>
        <v>ข้อมูลไม่ถูกต้อง</v>
      </c>
      <c r="Y427" s="38"/>
      <c r="Z427" s="38"/>
      <c r="AA427" s="38"/>
    </row>
    <row r="428" spans="1:27" x14ac:dyDescent="0.45">
      <c r="A428" s="38">
        <v>423</v>
      </c>
      <c r="B428" s="38"/>
      <c r="C428" s="38"/>
      <c r="D428" s="38"/>
      <c r="E428" s="38"/>
      <c r="F428" s="35"/>
      <c r="G428" s="35"/>
      <c r="H428" s="150"/>
      <c r="I428" s="38"/>
      <c r="J428" s="273" t="str">
        <f t="shared" si="48"/>
        <v>รอข้อมูลคอลัมน์ H</v>
      </c>
      <c r="K428" s="150"/>
      <c r="L428" s="150"/>
      <c r="M428" s="150"/>
      <c r="N428" s="149" t="str" cm="1">
        <f t="array" ref="N428">IF(AND(K428:M428=""),"ยังไม่บันทึกข้อมูล",
IF(M428&lt;&gt;"",
IF(M428&gt;=1.3,M428,"เป็นไม้พุ่ม"),
IF(K428+L428&gt;=1.3,K428+L428,"เป็นไม้พุ่ม")))</f>
        <v>ยังไม่บันทึกข้อมูล</v>
      </c>
      <c r="O428" s="149" t="str">
        <f t="shared" si="49"/>
        <v>ข้อมูลไม่ถูกต้อง</v>
      </c>
      <c r="P428" s="149" t="str">
        <f t="shared" si="50"/>
        <v>ข้อมูลไม่ถูกต้อง</v>
      </c>
      <c r="Q428" s="149" t="str">
        <f t="shared" si="51"/>
        <v>ข้อมูลไม่ถูกต้อง</v>
      </c>
      <c r="R428" s="149" t="str">
        <f t="shared" si="52"/>
        <v>ข้อมูลไม่ถูกต้อง</v>
      </c>
      <c r="S428" s="149" t="str">
        <f>IF(ISNUMBER(R428),
IF(H$2=ตัวเลือก!A$30,"ยังไม่บันทึกข้อมูล",R428*0.27),"ข้อมูลไม่ถูกต้อง")</f>
        <v>ข้อมูลไม่ถูกต้อง</v>
      </c>
      <c r="T428" s="149" t="str">
        <f t="shared" si="53"/>
        <v>ข้อมูลไม่ถูกต้อง</v>
      </c>
      <c r="U428" s="149" t="str">
        <f>IF(ISNUMBER(R428),
IF(H$2=ตัวเลือก!A$30,"ยังไม่บันทึกข้อมูล",R428*0.47),"ข้อมูลไม่ถูกต้อง")</f>
        <v>ข้อมูลไม่ถูกต้อง</v>
      </c>
      <c r="V428" s="149" t="str">
        <f>IF(ISNUMBER(S428),
IF(H$2=ตัวเลือก!A$30,"ยังไม่บันทึกข้อมูล",S428*0.47),"ข้อมูลไม่ถูกต้อง")</f>
        <v>ข้อมูลไม่ถูกต้อง</v>
      </c>
      <c r="W428" s="149" t="str">
        <f t="shared" si="54"/>
        <v>ข้อมูลไม่ถูกต้อง</v>
      </c>
      <c r="X428" s="148" t="str">
        <f t="shared" si="55"/>
        <v>ข้อมูลไม่ถูกต้อง</v>
      </c>
      <c r="Y428" s="38"/>
      <c r="Z428" s="38"/>
      <c r="AA428" s="38"/>
    </row>
    <row r="429" spans="1:27" x14ac:dyDescent="0.45">
      <c r="A429" s="38">
        <v>424</v>
      </c>
      <c r="B429" s="38"/>
      <c r="C429" s="38"/>
      <c r="D429" s="38"/>
      <c r="E429" s="38"/>
      <c r="F429" s="35"/>
      <c r="G429" s="35"/>
      <c r="H429" s="150"/>
      <c r="I429" s="38"/>
      <c r="J429" s="273" t="str">
        <f t="shared" si="48"/>
        <v>รอข้อมูลคอลัมน์ H</v>
      </c>
      <c r="K429" s="150"/>
      <c r="L429" s="150"/>
      <c r="M429" s="150"/>
      <c r="N429" s="149" t="str" cm="1">
        <f t="array" ref="N429">IF(AND(K429:M429=""),"ยังไม่บันทึกข้อมูล",
IF(M429&lt;&gt;"",
IF(M429&gt;=1.3,M429,"เป็นไม้พุ่ม"),
IF(K429+L429&gt;=1.3,K429+L429,"เป็นไม้พุ่ม")))</f>
        <v>ยังไม่บันทึกข้อมูล</v>
      </c>
      <c r="O429" s="149" t="str">
        <f t="shared" si="49"/>
        <v>ข้อมูลไม่ถูกต้อง</v>
      </c>
      <c r="P429" s="149" t="str">
        <f t="shared" si="50"/>
        <v>ข้อมูลไม่ถูกต้อง</v>
      </c>
      <c r="Q429" s="149" t="str">
        <f t="shared" si="51"/>
        <v>ข้อมูลไม่ถูกต้อง</v>
      </c>
      <c r="R429" s="149" t="str">
        <f t="shared" si="52"/>
        <v>ข้อมูลไม่ถูกต้อง</v>
      </c>
      <c r="S429" s="149" t="str">
        <f>IF(ISNUMBER(R429),
IF(H$2=ตัวเลือก!A$30,"ยังไม่บันทึกข้อมูล",R429*0.27),"ข้อมูลไม่ถูกต้อง")</f>
        <v>ข้อมูลไม่ถูกต้อง</v>
      </c>
      <c r="T429" s="149" t="str">
        <f t="shared" si="53"/>
        <v>ข้อมูลไม่ถูกต้อง</v>
      </c>
      <c r="U429" s="149" t="str">
        <f>IF(ISNUMBER(R429),
IF(H$2=ตัวเลือก!A$30,"ยังไม่บันทึกข้อมูล",R429*0.47),"ข้อมูลไม่ถูกต้อง")</f>
        <v>ข้อมูลไม่ถูกต้อง</v>
      </c>
      <c r="V429" s="149" t="str">
        <f>IF(ISNUMBER(S429),
IF(H$2=ตัวเลือก!A$30,"ยังไม่บันทึกข้อมูล",S429*0.47),"ข้อมูลไม่ถูกต้อง")</f>
        <v>ข้อมูลไม่ถูกต้อง</v>
      </c>
      <c r="W429" s="149" t="str">
        <f t="shared" si="54"/>
        <v>ข้อมูลไม่ถูกต้อง</v>
      </c>
      <c r="X429" s="148" t="str">
        <f t="shared" si="55"/>
        <v>ข้อมูลไม่ถูกต้อง</v>
      </c>
      <c r="Y429" s="38"/>
      <c r="Z429" s="38"/>
      <c r="AA429" s="38"/>
    </row>
    <row r="430" spans="1:27" x14ac:dyDescent="0.45">
      <c r="A430" s="38">
        <v>425</v>
      </c>
      <c r="B430" s="38"/>
      <c r="C430" s="38"/>
      <c r="D430" s="38"/>
      <c r="E430" s="38"/>
      <c r="F430" s="35"/>
      <c r="G430" s="35"/>
      <c r="H430" s="150"/>
      <c r="I430" s="38"/>
      <c r="J430" s="273" t="str">
        <f t="shared" si="48"/>
        <v>รอข้อมูลคอลัมน์ H</v>
      </c>
      <c r="K430" s="150"/>
      <c r="L430" s="150"/>
      <c r="M430" s="150"/>
      <c r="N430" s="149" t="str" cm="1">
        <f t="array" ref="N430">IF(AND(K430:M430=""),"ยังไม่บันทึกข้อมูล",
IF(M430&lt;&gt;"",
IF(M430&gt;=1.3,M430,"เป็นไม้พุ่ม"),
IF(K430+L430&gt;=1.3,K430+L430,"เป็นไม้พุ่ม")))</f>
        <v>ยังไม่บันทึกข้อมูล</v>
      </c>
      <c r="O430" s="149" t="str">
        <f t="shared" si="49"/>
        <v>ข้อมูลไม่ถูกต้อง</v>
      </c>
      <c r="P430" s="149" t="str">
        <f t="shared" si="50"/>
        <v>ข้อมูลไม่ถูกต้อง</v>
      </c>
      <c r="Q430" s="149" t="str">
        <f t="shared" si="51"/>
        <v>ข้อมูลไม่ถูกต้อง</v>
      </c>
      <c r="R430" s="149" t="str">
        <f t="shared" si="52"/>
        <v>ข้อมูลไม่ถูกต้อง</v>
      </c>
      <c r="S430" s="149" t="str">
        <f>IF(ISNUMBER(R430),
IF(H$2=ตัวเลือก!A$30,"ยังไม่บันทึกข้อมูล",R430*0.27),"ข้อมูลไม่ถูกต้อง")</f>
        <v>ข้อมูลไม่ถูกต้อง</v>
      </c>
      <c r="T430" s="149" t="str">
        <f t="shared" si="53"/>
        <v>ข้อมูลไม่ถูกต้อง</v>
      </c>
      <c r="U430" s="149" t="str">
        <f>IF(ISNUMBER(R430),
IF(H$2=ตัวเลือก!A$30,"ยังไม่บันทึกข้อมูล",R430*0.47),"ข้อมูลไม่ถูกต้อง")</f>
        <v>ข้อมูลไม่ถูกต้อง</v>
      </c>
      <c r="V430" s="149" t="str">
        <f>IF(ISNUMBER(S430),
IF(H$2=ตัวเลือก!A$30,"ยังไม่บันทึกข้อมูล",S430*0.47),"ข้อมูลไม่ถูกต้อง")</f>
        <v>ข้อมูลไม่ถูกต้อง</v>
      </c>
      <c r="W430" s="149" t="str">
        <f t="shared" si="54"/>
        <v>ข้อมูลไม่ถูกต้อง</v>
      </c>
      <c r="X430" s="148" t="str">
        <f t="shared" si="55"/>
        <v>ข้อมูลไม่ถูกต้อง</v>
      </c>
      <c r="Y430" s="38"/>
      <c r="Z430" s="38"/>
      <c r="AA430" s="38"/>
    </row>
    <row r="431" spans="1:27" x14ac:dyDescent="0.45">
      <c r="A431" s="38">
        <v>426</v>
      </c>
      <c r="B431" s="38"/>
      <c r="C431" s="38"/>
      <c r="D431" s="38"/>
      <c r="E431" s="38"/>
      <c r="F431" s="35"/>
      <c r="G431" s="35"/>
      <c r="H431" s="150"/>
      <c r="I431" s="38"/>
      <c r="J431" s="273" t="str">
        <f t="shared" si="48"/>
        <v>รอข้อมูลคอลัมน์ H</v>
      </c>
      <c r="K431" s="150"/>
      <c r="L431" s="150"/>
      <c r="M431" s="150"/>
      <c r="N431" s="149" t="str" cm="1">
        <f t="array" ref="N431">IF(AND(K431:M431=""),"ยังไม่บันทึกข้อมูล",
IF(M431&lt;&gt;"",
IF(M431&gt;=1.3,M431,"เป็นไม้พุ่ม"),
IF(K431+L431&gt;=1.3,K431+L431,"เป็นไม้พุ่ม")))</f>
        <v>ยังไม่บันทึกข้อมูล</v>
      </c>
      <c r="O431" s="149" t="str">
        <f t="shared" si="49"/>
        <v>ข้อมูลไม่ถูกต้อง</v>
      </c>
      <c r="P431" s="149" t="str">
        <f t="shared" si="50"/>
        <v>ข้อมูลไม่ถูกต้อง</v>
      </c>
      <c r="Q431" s="149" t="str">
        <f t="shared" si="51"/>
        <v>ข้อมูลไม่ถูกต้อง</v>
      </c>
      <c r="R431" s="149" t="str">
        <f t="shared" si="52"/>
        <v>ข้อมูลไม่ถูกต้อง</v>
      </c>
      <c r="S431" s="149" t="str">
        <f>IF(ISNUMBER(R431),
IF(H$2=ตัวเลือก!A$30,"ยังไม่บันทึกข้อมูล",R431*0.27),"ข้อมูลไม่ถูกต้อง")</f>
        <v>ข้อมูลไม่ถูกต้อง</v>
      </c>
      <c r="T431" s="149" t="str">
        <f t="shared" si="53"/>
        <v>ข้อมูลไม่ถูกต้อง</v>
      </c>
      <c r="U431" s="149" t="str">
        <f>IF(ISNUMBER(R431),
IF(H$2=ตัวเลือก!A$30,"ยังไม่บันทึกข้อมูล",R431*0.47),"ข้อมูลไม่ถูกต้อง")</f>
        <v>ข้อมูลไม่ถูกต้อง</v>
      </c>
      <c r="V431" s="149" t="str">
        <f>IF(ISNUMBER(S431),
IF(H$2=ตัวเลือก!A$30,"ยังไม่บันทึกข้อมูล",S431*0.47),"ข้อมูลไม่ถูกต้อง")</f>
        <v>ข้อมูลไม่ถูกต้อง</v>
      </c>
      <c r="W431" s="149" t="str">
        <f t="shared" si="54"/>
        <v>ข้อมูลไม่ถูกต้อง</v>
      </c>
      <c r="X431" s="148" t="str">
        <f t="shared" si="55"/>
        <v>ข้อมูลไม่ถูกต้อง</v>
      </c>
      <c r="Y431" s="38"/>
      <c r="Z431" s="38"/>
      <c r="AA431" s="38"/>
    </row>
    <row r="432" spans="1:27" x14ac:dyDescent="0.45">
      <c r="A432" s="38">
        <v>427</v>
      </c>
      <c r="B432" s="38"/>
      <c r="C432" s="38"/>
      <c r="D432" s="38"/>
      <c r="E432" s="38"/>
      <c r="F432" s="35"/>
      <c r="G432" s="35"/>
      <c r="H432" s="150"/>
      <c r="I432" s="38"/>
      <c r="J432" s="273" t="str">
        <f t="shared" si="48"/>
        <v>รอข้อมูลคอลัมน์ H</v>
      </c>
      <c r="K432" s="150"/>
      <c r="L432" s="150"/>
      <c r="M432" s="150"/>
      <c r="N432" s="149" t="str" cm="1">
        <f t="array" ref="N432">IF(AND(K432:M432=""),"ยังไม่บันทึกข้อมูล",
IF(M432&lt;&gt;"",
IF(M432&gt;=1.3,M432,"เป็นไม้พุ่ม"),
IF(K432+L432&gt;=1.3,K432+L432,"เป็นไม้พุ่ม")))</f>
        <v>ยังไม่บันทึกข้อมูล</v>
      </c>
      <c r="O432" s="149" t="str">
        <f t="shared" si="49"/>
        <v>ข้อมูลไม่ถูกต้อง</v>
      </c>
      <c r="P432" s="149" t="str">
        <f t="shared" si="50"/>
        <v>ข้อมูลไม่ถูกต้อง</v>
      </c>
      <c r="Q432" s="149" t="str">
        <f t="shared" si="51"/>
        <v>ข้อมูลไม่ถูกต้อง</v>
      </c>
      <c r="R432" s="149" t="str">
        <f t="shared" si="52"/>
        <v>ข้อมูลไม่ถูกต้อง</v>
      </c>
      <c r="S432" s="149" t="str">
        <f>IF(ISNUMBER(R432),
IF(H$2=ตัวเลือก!A$30,"ยังไม่บันทึกข้อมูล",R432*0.27),"ข้อมูลไม่ถูกต้อง")</f>
        <v>ข้อมูลไม่ถูกต้อง</v>
      </c>
      <c r="T432" s="149" t="str">
        <f t="shared" si="53"/>
        <v>ข้อมูลไม่ถูกต้อง</v>
      </c>
      <c r="U432" s="149" t="str">
        <f>IF(ISNUMBER(R432),
IF(H$2=ตัวเลือก!A$30,"ยังไม่บันทึกข้อมูล",R432*0.47),"ข้อมูลไม่ถูกต้อง")</f>
        <v>ข้อมูลไม่ถูกต้อง</v>
      </c>
      <c r="V432" s="149" t="str">
        <f>IF(ISNUMBER(S432),
IF(H$2=ตัวเลือก!A$30,"ยังไม่บันทึกข้อมูล",S432*0.47),"ข้อมูลไม่ถูกต้อง")</f>
        <v>ข้อมูลไม่ถูกต้อง</v>
      </c>
      <c r="W432" s="149" t="str">
        <f t="shared" si="54"/>
        <v>ข้อมูลไม่ถูกต้อง</v>
      </c>
      <c r="X432" s="148" t="str">
        <f t="shared" si="55"/>
        <v>ข้อมูลไม่ถูกต้อง</v>
      </c>
      <c r="Y432" s="38"/>
      <c r="Z432" s="38"/>
      <c r="AA432" s="38"/>
    </row>
    <row r="433" spans="1:27" x14ac:dyDescent="0.45">
      <c r="A433" s="38">
        <v>428</v>
      </c>
      <c r="B433" s="38"/>
      <c r="C433" s="38"/>
      <c r="D433" s="38"/>
      <c r="E433" s="38"/>
      <c r="F433" s="35"/>
      <c r="G433" s="35"/>
      <c r="H433" s="150"/>
      <c r="I433" s="38"/>
      <c r="J433" s="273" t="str">
        <f t="shared" si="48"/>
        <v>รอข้อมูลคอลัมน์ H</v>
      </c>
      <c r="K433" s="150"/>
      <c r="L433" s="150"/>
      <c r="M433" s="150"/>
      <c r="N433" s="149" t="str" cm="1">
        <f t="array" ref="N433">IF(AND(K433:M433=""),"ยังไม่บันทึกข้อมูล",
IF(M433&lt;&gt;"",
IF(M433&gt;=1.3,M433,"เป็นไม้พุ่ม"),
IF(K433+L433&gt;=1.3,K433+L433,"เป็นไม้พุ่ม")))</f>
        <v>ยังไม่บันทึกข้อมูล</v>
      </c>
      <c r="O433" s="149" t="str">
        <f t="shared" si="49"/>
        <v>ข้อมูลไม่ถูกต้อง</v>
      </c>
      <c r="P433" s="149" t="str">
        <f t="shared" si="50"/>
        <v>ข้อมูลไม่ถูกต้อง</v>
      </c>
      <c r="Q433" s="149" t="str">
        <f t="shared" si="51"/>
        <v>ข้อมูลไม่ถูกต้อง</v>
      </c>
      <c r="R433" s="149" t="str">
        <f t="shared" si="52"/>
        <v>ข้อมูลไม่ถูกต้อง</v>
      </c>
      <c r="S433" s="149" t="str">
        <f>IF(ISNUMBER(R433),
IF(H$2=ตัวเลือก!A$30,"ยังไม่บันทึกข้อมูล",R433*0.27),"ข้อมูลไม่ถูกต้อง")</f>
        <v>ข้อมูลไม่ถูกต้อง</v>
      </c>
      <c r="T433" s="149" t="str">
        <f t="shared" si="53"/>
        <v>ข้อมูลไม่ถูกต้อง</v>
      </c>
      <c r="U433" s="149" t="str">
        <f>IF(ISNUMBER(R433),
IF(H$2=ตัวเลือก!A$30,"ยังไม่บันทึกข้อมูล",R433*0.47),"ข้อมูลไม่ถูกต้อง")</f>
        <v>ข้อมูลไม่ถูกต้อง</v>
      </c>
      <c r="V433" s="149" t="str">
        <f>IF(ISNUMBER(S433),
IF(H$2=ตัวเลือก!A$30,"ยังไม่บันทึกข้อมูล",S433*0.47),"ข้อมูลไม่ถูกต้อง")</f>
        <v>ข้อมูลไม่ถูกต้อง</v>
      </c>
      <c r="W433" s="149" t="str">
        <f t="shared" si="54"/>
        <v>ข้อมูลไม่ถูกต้อง</v>
      </c>
      <c r="X433" s="148" t="str">
        <f t="shared" si="55"/>
        <v>ข้อมูลไม่ถูกต้อง</v>
      </c>
      <c r="Y433" s="38"/>
      <c r="Z433" s="38"/>
      <c r="AA433" s="38"/>
    </row>
    <row r="434" spans="1:27" x14ac:dyDescent="0.45">
      <c r="A434" s="38">
        <v>429</v>
      </c>
      <c r="B434" s="38"/>
      <c r="C434" s="38"/>
      <c r="D434" s="38"/>
      <c r="E434" s="38"/>
      <c r="F434" s="35"/>
      <c r="G434" s="35"/>
      <c r="H434" s="150"/>
      <c r="I434" s="38"/>
      <c r="J434" s="273" t="str">
        <f t="shared" si="48"/>
        <v>รอข้อมูลคอลัมน์ H</v>
      </c>
      <c r="K434" s="150"/>
      <c r="L434" s="150"/>
      <c r="M434" s="150"/>
      <c r="N434" s="149" t="str" cm="1">
        <f t="array" ref="N434">IF(AND(K434:M434=""),"ยังไม่บันทึกข้อมูล",
IF(M434&lt;&gt;"",
IF(M434&gt;=1.3,M434,"เป็นไม้พุ่ม"),
IF(K434+L434&gt;=1.3,K434+L434,"เป็นไม้พุ่ม")))</f>
        <v>ยังไม่บันทึกข้อมูล</v>
      </c>
      <c r="O434" s="149" t="str">
        <f t="shared" si="49"/>
        <v>ข้อมูลไม่ถูกต้อง</v>
      </c>
      <c r="P434" s="149" t="str">
        <f t="shared" si="50"/>
        <v>ข้อมูลไม่ถูกต้อง</v>
      </c>
      <c r="Q434" s="149" t="str">
        <f t="shared" si="51"/>
        <v>ข้อมูลไม่ถูกต้อง</v>
      </c>
      <c r="R434" s="149" t="str">
        <f t="shared" si="52"/>
        <v>ข้อมูลไม่ถูกต้อง</v>
      </c>
      <c r="S434" s="149" t="str">
        <f>IF(ISNUMBER(R434),
IF(H$2=ตัวเลือก!A$30,"ยังไม่บันทึกข้อมูล",R434*0.27),"ข้อมูลไม่ถูกต้อง")</f>
        <v>ข้อมูลไม่ถูกต้อง</v>
      </c>
      <c r="T434" s="149" t="str">
        <f t="shared" si="53"/>
        <v>ข้อมูลไม่ถูกต้อง</v>
      </c>
      <c r="U434" s="149" t="str">
        <f>IF(ISNUMBER(R434),
IF(H$2=ตัวเลือก!A$30,"ยังไม่บันทึกข้อมูล",R434*0.47),"ข้อมูลไม่ถูกต้อง")</f>
        <v>ข้อมูลไม่ถูกต้อง</v>
      </c>
      <c r="V434" s="149" t="str">
        <f>IF(ISNUMBER(S434),
IF(H$2=ตัวเลือก!A$30,"ยังไม่บันทึกข้อมูล",S434*0.47),"ข้อมูลไม่ถูกต้อง")</f>
        <v>ข้อมูลไม่ถูกต้อง</v>
      </c>
      <c r="W434" s="149" t="str">
        <f t="shared" si="54"/>
        <v>ข้อมูลไม่ถูกต้อง</v>
      </c>
      <c r="X434" s="148" t="str">
        <f t="shared" si="55"/>
        <v>ข้อมูลไม่ถูกต้อง</v>
      </c>
      <c r="Y434" s="38"/>
      <c r="Z434" s="38"/>
      <c r="AA434" s="38"/>
    </row>
    <row r="435" spans="1:27" x14ac:dyDescent="0.45">
      <c r="A435" s="38">
        <v>430</v>
      </c>
      <c r="B435" s="38"/>
      <c r="C435" s="38"/>
      <c r="D435" s="38"/>
      <c r="E435" s="38"/>
      <c r="F435" s="35"/>
      <c r="G435" s="35"/>
      <c r="H435" s="150"/>
      <c r="I435" s="38"/>
      <c r="J435" s="273" t="str">
        <f t="shared" si="48"/>
        <v>รอข้อมูลคอลัมน์ H</v>
      </c>
      <c r="K435" s="150"/>
      <c r="L435" s="150"/>
      <c r="M435" s="150"/>
      <c r="N435" s="149" t="str" cm="1">
        <f t="array" ref="N435">IF(AND(K435:M435=""),"ยังไม่บันทึกข้อมูล",
IF(M435&lt;&gt;"",
IF(M435&gt;=1.3,M435,"เป็นไม้พุ่ม"),
IF(K435+L435&gt;=1.3,K435+L435,"เป็นไม้พุ่ม")))</f>
        <v>ยังไม่บันทึกข้อมูล</v>
      </c>
      <c r="O435" s="149" t="str">
        <f t="shared" si="49"/>
        <v>ข้อมูลไม่ถูกต้อง</v>
      </c>
      <c r="P435" s="149" t="str">
        <f t="shared" si="50"/>
        <v>ข้อมูลไม่ถูกต้อง</v>
      </c>
      <c r="Q435" s="149" t="str">
        <f t="shared" si="51"/>
        <v>ข้อมูลไม่ถูกต้อง</v>
      </c>
      <c r="R435" s="149" t="str">
        <f t="shared" si="52"/>
        <v>ข้อมูลไม่ถูกต้อง</v>
      </c>
      <c r="S435" s="149" t="str">
        <f>IF(ISNUMBER(R435),
IF(H$2=ตัวเลือก!A$30,"ยังไม่บันทึกข้อมูล",R435*0.27),"ข้อมูลไม่ถูกต้อง")</f>
        <v>ข้อมูลไม่ถูกต้อง</v>
      </c>
      <c r="T435" s="149" t="str">
        <f t="shared" si="53"/>
        <v>ข้อมูลไม่ถูกต้อง</v>
      </c>
      <c r="U435" s="149" t="str">
        <f>IF(ISNUMBER(R435),
IF(H$2=ตัวเลือก!A$30,"ยังไม่บันทึกข้อมูล",R435*0.47),"ข้อมูลไม่ถูกต้อง")</f>
        <v>ข้อมูลไม่ถูกต้อง</v>
      </c>
      <c r="V435" s="149" t="str">
        <f>IF(ISNUMBER(S435),
IF(H$2=ตัวเลือก!A$30,"ยังไม่บันทึกข้อมูล",S435*0.47),"ข้อมูลไม่ถูกต้อง")</f>
        <v>ข้อมูลไม่ถูกต้อง</v>
      </c>
      <c r="W435" s="149" t="str">
        <f t="shared" si="54"/>
        <v>ข้อมูลไม่ถูกต้อง</v>
      </c>
      <c r="X435" s="148" t="str">
        <f t="shared" si="55"/>
        <v>ข้อมูลไม่ถูกต้อง</v>
      </c>
      <c r="Y435" s="38"/>
      <c r="Z435" s="38"/>
      <c r="AA435" s="38"/>
    </row>
    <row r="436" spans="1:27" x14ac:dyDescent="0.45">
      <c r="A436" s="38">
        <v>431</v>
      </c>
      <c r="B436" s="38"/>
      <c r="C436" s="38"/>
      <c r="D436" s="38"/>
      <c r="E436" s="38"/>
      <c r="F436" s="35"/>
      <c r="G436" s="35"/>
      <c r="H436" s="150"/>
      <c r="I436" s="38"/>
      <c r="J436" s="273" t="str">
        <f t="shared" si="48"/>
        <v>รอข้อมูลคอลัมน์ H</v>
      </c>
      <c r="K436" s="150"/>
      <c r="L436" s="150"/>
      <c r="M436" s="150"/>
      <c r="N436" s="149" t="str" cm="1">
        <f t="array" ref="N436">IF(AND(K436:M436=""),"ยังไม่บันทึกข้อมูล",
IF(M436&lt;&gt;"",
IF(M436&gt;=1.3,M436,"เป็นไม้พุ่ม"),
IF(K436+L436&gt;=1.3,K436+L436,"เป็นไม้พุ่ม")))</f>
        <v>ยังไม่บันทึกข้อมูล</v>
      </c>
      <c r="O436" s="149" t="str">
        <f t="shared" si="49"/>
        <v>ข้อมูลไม่ถูกต้อง</v>
      </c>
      <c r="P436" s="149" t="str">
        <f t="shared" si="50"/>
        <v>ข้อมูลไม่ถูกต้อง</v>
      </c>
      <c r="Q436" s="149" t="str">
        <f t="shared" si="51"/>
        <v>ข้อมูลไม่ถูกต้อง</v>
      </c>
      <c r="R436" s="149" t="str">
        <f t="shared" si="52"/>
        <v>ข้อมูลไม่ถูกต้อง</v>
      </c>
      <c r="S436" s="149" t="str">
        <f>IF(ISNUMBER(R436),
IF(H$2=ตัวเลือก!A$30,"ยังไม่บันทึกข้อมูล",R436*0.27),"ข้อมูลไม่ถูกต้อง")</f>
        <v>ข้อมูลไม่ถูกต้อง</v>
      </c>
      <c r="T436" s="149" t="str">
        <f t="shared" si="53"/>
        <v>ข้อมูลไม่ถูกต้อง</v>
      </c>
      <c r="U436" s="149" t="str">
        <f>IF(ISNUMBER(R436),
IF(H$2=ตัวเลือก!A$30,"ยังไม่บันทึกข้อมูล",R436*0.47),"ข้อมูลไม่ถูกต้อง")</f>
        <v>ข้อมูลไม่ถูกต้อง</v>
      </c>
      <c r="V436" s="149" t="str">
        <f>IF(ISNUMBER(S436),
IF(H$2=ตัวเลือก!A$30,"ยังไม่บันทึกข้อมูล",S436*0.47),"ข้อมูลไม่ถูกต้อง")</f>
        <v>ข้อมูลไม่ถูกต้อง</v>
      </c>
      <c r="W436" s="149" t="str">
        <f t="shared" si="54"/>
        <v>ข้อมูลไม่ถูกต้อง</v>
      </c>
      <c r="X436" s="148" t="str">
        <f t="shared" si="55"/>
        <v>ข้อมูลไม่ถูกต้อง</v>
      </c>
      <c r="Y436" s="38"/>
      <c r="Z436" s="38"/>
      <c r="AA436" s="38"/>
    </row>
    <row r="437" spans="1:27" x14ac:dyDescent="0.45">
      <c r="A437" s="38">
        <v>432</v>
      </c>
      <c r="B437" s="38"/>
      <c r="C437" s="38"/>
      <c r="D437" s="38"/>
      <c r="E437" s="38"/>
      <c r="F437" s="35"/>
      <c r="G437" s="35"/>
      <c r="H437" s="150"/>
      <c r="I437" s="38"/>
      <c r="J437" s="273" t="str">
        <f t="shared" si="48"/>
        <v>รอข้อมูลคอลัมน์ H</v>
      </c>
      <c r="K437" s="150"/>
      <c r="L437" s="150"/>
      <c r="M437" s="150"/>
      <c r="N437" s="149" t="str" cm="1">
        <f t="array" ref="N437">IF(AND(K437:M437=""),"ยังไม่บันทึกข้อมูล",
IF(M437&lt;&gt;"",
IF(M437&gt;=1.3,M437,"เป็นไม้พุ่ม"),
IF(K437+L437&gt;=1.3,K437+L437,"เป็นไม้พุ่ม")))</f>
        <v>ยังไม่บันทึกข้อมูล</v>
      </c>
      <c r="O437" s="149" t="str">
        <f t="shared" si="49"/>
        <v>ข้อมูลไม่ถูกต้อง</v>
      </c>
      <c r="P437" s="149" t="str">
        <f t="shared" si="50"/>
        <v>ข้อมูลไม่ถูกต้อง</v>
      </c>
      <c r="Q437" s="149" t="str">
        <f t="shared" si="51"/>
        <v>ข้อมูลไม่ถูกต้อง</v>
      </c>
      <c r="R437" s="149" t="str">
        <f t="shared" si="52"/>
        <v>ข้อมูลไม่ถูกต้อง</v>
      </c>
      <c r="S437" s="149" t="str">
        <f>IF(ISNUMBER(R437),
IF(H$2=ตัวเลือก!A$30,"ยังไม่บันทึกข้อมูล",R437*0.27),"ข้อมูลไม่ถูกต้อง")</f>
        <v>ข้อมูลไม่ถูกต้อง</v>
      </c>
      <c r="T437" s="149" t="str">
        <f t="shared" si="53"/>
        <v>ข้อมูลไม่ถูกต้อง</v>
      </c>
      <c r="U437" s="149" t="str">
        <f>IF(ISNUMBER(R437),
IF(H$2=ตัวเลือก!A$30,"ยังไม่บันทึกข้อมูล",R437*0.47),"ข้อมูลไม่ถูกต้อง")</f>
        <v>ข้อมูลไม่ถูกต้อง</v>
      </c>
      <c r="V437" s="149" t="str">
        <f>IF(ISNUMBER(S437),
IF(H$2=ตัวเลือก!A$30,"ยังไม่บันทึกข้อมูล",S437*0.47),"ข้อมูลไม่ถูกต้อง")</f>
        <v>ข้อมูลไม่ถูกต้อง</v>
      </c>
      <c r="W437" s="149" t="str">
        <f t="shared" si="54"/>
        <v>ข้อมูลไม่ถูกต้อง</v>
      </c>
      <c r="X437" s="148" t="str">
        <f t="shared" si="55"/>
        <v>ข้อมูลไม่ถูกต้อง</v>
      </c>
      <c r="Y437" s="38"/>
      <c r="Z437" s="38"/>
      <c r="AA437" s="38"/>
    </row>
    <row r="438" spans="1:27" x14ac:dyDescent="0.45">
      <c r="A438" s="38">
        <v>433</v>
      </c>
      <c r="B438" s="38"/>
      <c r="C438" s="38"/>
      <c r="D438" s="38"/>
      <c r="E438" s="38"/>
      <c r="F438" s="35"/>
      <c r="G438" s="35"/>
      <c r="H438" s="150"/>
      <c r="I438" s="38"/>
      <c r="J438" s="273" t="str">
        <f t="shared" si="48"/>
        <v>รอข้อมูลคอลัมน์ H</v>
      </c>
      <c r="K438" s="150"/>
      <c r="L438" s="150"/>
      <c r="M438" s="150"/>
      <c r="N438" s="149" t="str" cm="1">
        <f t="array" ref="N438">IF(AND(K438:M438=""),"ยังไม่บันทึกข้อมูล",
IF(M438&lt;&gt;"",
IF(M438&gt;=1.3,M438,"เป็นไม้พุ่ม"),
IF(K438+L438&gt;=1.3,K438+L438,"เป็นไม้พุ่ม")))</f>
        <v>ยังไม่บันทึกข้อมูล</v>
      </c>
      <c r="O438" s="149" t="str">
        <f t="shared" si="49"/>
        <v>ข้อมูลไม่ถูกต้อง</v>
      </c>
      <c r="P438" s="149" t="str">
        <f t="shared" si="50"/>
        <v>ข้อมูลไม่ถูกต้อง</v>
      </c>
      <c r="Q438" s="149" t="str">
        <f t="shared" si="51"/>
        <v>ข้อมูลไม่ถูกต้อง</v>
      </c>
      <c r="R438" s="149" t="str">
        <f t="shared" si="52"/>
        <v>ข้อมูลไม่ถูกต้อง</v>
      </c>
      <c r="S438" s="149" t="str">
        <f>IF(ISNUMBER(R438),
IF(H$2=ตัวเลือก!A$30,"ยังไม่บันทึกข้อมูล",R438*0.27),"ข้อมูลไม่ถูกต้อง")</f>
        <v>ข้อมูลไม่ถูกต้อง</v>
      </c>
      <c r="T438" s="149" t="str">
        <f t="shared" si="53"/>
        <v>ข้อมูลไม่ถูกต้อง</v>
      </c>
      <c r="U438" s="149" t="str">
        <f>IF(ISNUMBER(R438),
IF(H$2=ตัวเลือก!A$30,"ยังไม่บันทึกข้อมูล",R438*0.47),"ข้อมูลไม่ถูกต้อง")</f>
        <v>ข้อมูลไม่ถูกต้อง</v>
      </c>
      <c r="V438" s="149" t="str">
        <f>IF(ISNUMBER(S438),
IF(H$2=ตัวเลือก!A$30,"ยังไม่บันทึกข้อมูล",S438*0.47),"ข้อมูลไม่ถูกต้อง")</f>
        <v>ข้อมูลไม่ถูกต้อง</v>
      </c>
      <c r="W438" s="149" t="str">
        <f t="shared" si="54"/>
        <v>ข้อมูลไม่ถูกต้อง</v>
      </c>
      <c r="X438" s="148" t="str">
        <f t="shared" si="55"/>
        <v>ข้อมูลไม่ถูกต้อง</v>
      </c>
      <c r="Y438" s="38"/>
      <c r="Z438" s="38"/>
      <c r="AA438" s="38"/>
    </row>
    <row r="439" spans="1:27" x14ac:dyDescent="0.45">
      <c r="A439" s="38">
        <v>434</v>
      </c>
      <c r="B439" s="38"/>
      <c r="C439" s="38"/>
      <c r="D439" s="38"/>
      <c r="E439" s="38"/>
      <c r="F439" s="35"/>
      <c r="G439" s="35"/>
      <c r="H439" s="150"/>
      <c r="I439" s="38"/>
      <c r="J439" s="273" t="str">
        <f t="shared" si="48"/>
        <v>รอข้อมูลคอลัมน์ H</v>
      </c>
      <c r="K439" s="150"/>
      <c r="L439" s="150"/>
      <c r="M439" s="150"/>
      <c r="N439" s="149" t="str" cm="1">
        <f t="array" ref="N439">IF(AND(K439:M439=""),"ยังไม่บันทึกข้อมูล",
IF(M439&lt;&gt;"",
IF(M439&gt;=1.3,M439,"เป็นไม้พุ่ม"),
IF(K439+L439&gt;=1.3,K439+L439,"เป็นไม้พุ่ม")))</f>
        <v>ยังไม่บันทึกข้อมูล</v>
      </c>
      <c r="O439" s="149" t="str">
        <f t="shared" si="49"/>
        <v>ข้อมูลไม่ถูกต้อง</v>
      </c>
      <c r="P439" s="149" t="str">
        <f t="shared" si="50"/>
        <v>ข้อมูลไม่ถูกต้อง</v>
      </c>
      <c r="Q439" s="149" t="str">
        <f t="shared" si="51"/>
        <v>ข้อมูลไม่ถูกต้อง</v>
      </c>
      <c r="R439" s="149" t="str">
        <f t="shared" si="52"/>
        <v>ข้อมูลไม่ถูกต้อง</v>
      </c>
      <c r="S439" s="149" t="str">
        <f>IF(ISNUMBER(R439),
IF(H$2=ตัวเลือก!A$30,"ยังไม่บันทึกข้อมูล",R439*0.27),"ข้อมูลไม่ถูกต้อง")</f>
        <v>ข้อมูลไม่ถูกต้อง</v>
      </c>
      <c r="T439" s="149" t="str">
        <f t="shared" si="53"/>
        <v>ข้อมูลไม่ถูกต้อง</v>
      </c>
      <c r="U439" s="149" t="str">
        <f>IF(ISNUMBER(R439),
IF(H$2=ตัวเลือก!A$30,"ยังไม่บันทึกข้อมูล",R439*0.47),"ข้อมูลไม่ถูกต้อง")</f>
        <v>ข้อมูลไม่ถูกต้อง</v>
      </c>
      <c r="V439" s="149" t="str">
        <f>IF(ISNUMBER(S439),
IF(H$2=ตัวเลือก!A$30,"ยังไม่บันทึกข้อมูล",S439*0.47),"ข้อมูลไม่ถูกต้อง")</f>
        <v>ข้อมูลไม่ถูกต้อง</v>
      </c>
      <c r="W439" s="149" t="str">
        <f t="shared" si="54"/>
        <v>ข้อมูลไม่ถูกต้อง</v>
      </c>
      <c r="X439" s="148" t="str">
        <f t="shared" si="55"/>
        <v>ข้อมูลไม่ถูกต้อง</v>
      </c>
      <c r="Y439" s="38"/>
      <c r="Z439" s="38"/>
      <c r="AA439" s="38"/>
    </row>
    <row r="440" spans="1:27" x14ac:dyDescent="0.45">
      <c r="A440" s="38">
        <v>435</v>
      </c>
      <c r="B440" s="38"/>
      <c r="C440" s="38"/>
      <c r="D440" s="38"/>
      <c r="E440" s="38"/>
      <c r="F440" s="35"/>
      <c r="G440" s="35"/>
      <c r="H440" s="150"/>
      <c r="I440" s="38"/>
      <c r="J440" s="273" t="str">
        <f t="shared" si="48"/>
        <v>รอข้อมูลคอลัมน์ H</v>
      </c>
      <c r="K440" s="150"/>
      <c r="L440" s="150"/>
      <c r="M440" s="150"/>
      <c r="N440" s="149" t="str" cm="1">
        <f t="array" ref="N440">IF(AND(K440:M440=""),"ยังไม่บันทึกข้อมูล",
IF(M440&lt;&gt;"",
IF(M440&gt;=1.3,M440,"เป็นไม้พุ่ม"),
IF(K440+L440&gt;=1.3,K440+L440,"เป็นไม้พุ่ม")))</f>
        <v>ยังไม่บันทึกข้อมูล</v>
      </c>
      <c r="O440" s="149" t="str">
        <f t="shared" si="49"/>
        <v>ข้อมูลไม่ถูกต้อง</v>
      </c>
      <c r="P440" s="149" t="str">
        <f t="shared" si="50"/>
        <v>ข้อมูลไม่ถูกต้อง</v>
      </c>
      <c r="Q440" s="149" t="str">
        <f t="shared" si="51"/>
        <v>ข้อมูลไม่ถูกต้อง</v>
      </c>
      <c r="R440" s="149" t="str">
        <f t="shared" si="52"/>
        <v>ข้อมูลไม่ถูกต้อง</v>
      </c>
      <c r="S440" s="149" t="str">
        <f>IF(ISNUMBER(R440),
IF(H$2=ตัวเลือก!A$30,"ยังไม่บันทึกข้อมูล",R440*0.27),"ข้อมูลไม่ถูกต้อง")</f>
        <v>ข้อมูลไม่ถูกต้อง</v>
      </c>
      <c r="T440" s="149" t="str">
        <f t="shared" si="53"/>
        <v>ข้อมูลไม่ถูกต้อง</v>
      </c>
      <c r="U440" s="149" t="str">
        <f>IF(ISNUMBER(R440),
IF(H$2=ตัวเลือก!A$30,"ยังไม่บันทึกข้อมูล",R440*0.47),"ข้อมูลไม่ถูกต้อง")</f>
        <v>ข้อมูลไม่ถูกต้อง</v>
      </c>
      <c r="V440" s="149" t="str">
        <f>IF(ISNUMBER(S440),
IF(H$2=ตัวเลือก!A$30,"ยังไม่บันทึกข้อมูล",S440*0.47),"ข้อมูลไม่ถูกต้อง")</f>
        <v>ข้อมูลไม่ถูกต้อง</v>
      </c>
      <c r="W440" s="149" t="str">
        <f t="shared" si="54"/>
        <v>ข้อมูลไม่ถูกต้อง</v>
      </c>
      <c r="X440" s="148" t="str">
        <f t="shared" si="55"/>
        <v>ข้อมูลไม่ถูกต้อง</v>
      </c>
      <c r="Y440" s="38"/>
      <c r="Z440" s="38"/>
      <c r="AA440" s="38"/>
    </row>
    <row r="441" spans="1:27" x14ac:dyDescent="0.45">
      <c r="A441" s="38">
        <v>436</v>
      </c>
      <c r="B441" s="38"/>
      <c r="C441" s="38"/>
      <c r="D441" s="38"/>
      <c r="E441" s="38"/>
      <c r="F441" s="35"/>
      <c r="G441" s="35"/>
      <c r="H441" s="150"/>
      <c r="I441" s="38"/>
      <c r="J441" s="273" t="str">
        <f t="shared" si="48"/>
        <v>รอข้อมูลคอลัมน์ H</v>
      </c>
      <c r="K441" s="150"/>
      <c r="L441" s="150"/>
      <c r="M441" s="150"/>
      <c r="N441" s="149" t="str" cm="1">
        <f t="array" ref="N441">IF(AND(K441:M441=""),"ยังไม่บันทึกข้อมูล",
IF(M441&lt;&gt;"",
IF(M441&gt;=1.3,M441,"เป็นไม้พุ่ม"),
IF(K441+L441&gt;=1.3,K441+L441,"เป็นไม้พุ่ม")))</f>
        <v>ยังไม่บันทึกข้อมูล</v>
      </c>
      <c r="O441" s="149" t="str">
        <f t="shared" si="49"/>
        <v>ข้อมูลไม่ถูกต้อง</v>
      </c>
      <c r="P441" s="149" t="str">
        <f t="shared" si="50"/>
        <v>ข้อมูลไม่ถูกต้อง</v>
      </c>
      <c r="Q441" s="149" t="str">
        <f t="shared" si="51"/>
        <v>ข้อมูลไม่ถูกต้อง</v>
      </c>
      <c r="R441" s="149" t="str">
        <f t="shared" si="52"/>
        <v>ข้อมูลไม่ถูกต้อง</v>
      </c>
      <c r="S441" s="149" t="str">
        <f>IF(ISNUMBER(R441),
IF(H$2=ตัวเลือก!A$30,"ยังไม่บันทึกข้อมูล",R441*0.27),"ข้อมูลไม่ถูกต้อง")</f>
        <v>ข้อมูลไม่ถูกต้อง</v>
      </c>
      <c r="T441" s="149" t="str">
        <f t="shared" si="53"/>
        <v>ข้อมูลไม่ถูกต้อง</v>
      </c>
      <c r="U441" s="149" t="str">
        <f>IF(ISNUMBER(R441),
IF(H$2=ตัวเลือก!A$30,"ยังไม่บันทึกข้อมูล",R441*0.47),"ข้อมูลไม่ถูกต้อง")</f>
        <v>ข้อมูลไม่ถูกต้อง</v>
      </c>
      <c r="V441" s="149" t="str">
        <f>IF(ISNUMBER(S441),
IF(H$2=ตัวเลือก!A$30,"ยังไม่บันทึกข้อมูล",S441*0.47),"ข้อมูลไม่ถูกต้อง")</f>
        <v>ข้อมูลไม่ถูกต้อง</v>
      </c>
      <c r="W441" s="149" t="str">
        <f t="shared" si="54"/>
        <v>ข้อมูลไม่ถูกต้อง</v>
      </c>
      <c r="X441" s="148" t="str">
        <f t="shared" si="55"/>
        <v>ข้อมูลไม่ถูกต้อง</v>
      </c>
      <c r="Y441" s="38"/>
      <c r="Z441" s="38"/>
      <c r="AA441" s="38"/>
    </row>
    <row r="442" spans="1:27" x14ac:dyDescent="0.45">
      <c r="A442" s="38">
        <v>437</v>
      </c>
      <c r="B442" s="38"/>
      <c r="C442" s="38"/>
      <c r="D442" s="38"/>
      <c r="E442" s="38"/>
      <c r="F442" s="35"/>
      <c r="G442" s="35"/>
      <c r="H442" s="150"/>
      <c r="I442" s="38"/>
      <c r="J442" s="273" t="str">
        <f t="shared" si="48"/>
        <v>รอข้อมูลคอลัมน์ H</v>
      </c>
      <c r="K442" s="150"/>
      <c r="L442" s="150"/>
      <c r="M442" s="150"/>
      <c r="N442" s="149" t="str" cm="1">
        <f t="array" ref="N442">IF(AND(K442:M442=""),"ยังไม่บันทึกข้อมูล",
IF(M442&lt;&gt;"",
IF(M442&gt;=1.3,M442,"เป็นไม้พุ่ม"),
IF(K442+L442&gt;=1.3,K442+L442,"เป็นไม้พุ่ม")))</f>
        <v>ยังไม่บันทึกข้อมูล</v>
      </c>
      <c r="O442" s="149" t="str">
        <f t="shared" si="49"/>
        <v>ข้อมูลไม่ถูกต้อง</v>
      </c>
      <c r="P442" s="149" t="str">
        <f t="shared" si="50"/>
        <v>ข้อมูลไม่ถูกต้อง</v>
      </c>
      <c r="Q442" s="149" t="str">
        <f t="shared" si="51"/>
        <v>ข้อมูลไม่ถูกต้อง</v>
      </c>
      <c r="R442" s="149" t="str">
        <f t="shared" si="52"/>
        <v>ข้อมูลไม่ถูกต้อง</v>
      </c>
      <c r="S442" s="149" t="str">
        <f>IF(ISNUMBER(R442),
IF(H$2=ตัวเลือก!A$30,"ยังไม่บันทึกข้อมูล",R442*0.27),"ข้อมูลไม่ถูกต้อง")</f>
        <v>ข้อมูลไม่ถูกต้อง</v>
      </c>
      <c r="T442" s="149" t="str">
        <f t="shared" si="53"/>
        <v>ข้อมูลไม่ถูกต้อง</v>
      </c>
      <c r="U442" s="149" t="str">
        <f>IF(ISNUMBER(R442),
IF(H$2=ตัวเลือก!A$30,"ยังไม่บันทึกข้อมูล",R442*0.47),"ข้อมูลไม่ถูกต้อง")</f>
        <v>ข้อมูลไม่ถูกต้อง</v>
      </c>
      <c r="V442" s="149" t="str">
        <f>IF(ISNUMBER(S442),
IF(H$2=ตัวเลือก!A$30,"ยังไม่บันทึกข้อมูล",S442*0.47),"ข้อมูลไม่ถูกต้อง")</f>
        <v>ข้อมูลไม่ถูกต้อง</v>
      </c>
      <c r="W442" s="149" t="str">
        <f t="shared" si="54"/>
        <v>ข้อมูลไม่ถูกต้อง</v>
      </c>
      <c r="X442" s="148" t="str">
        <f t="shared" si="55"/>
        <v>ข้อมูลไม่ถูกต้อง</v>
      </c>
      <c r="Y442" s="38"/>
      <c r="Z442" s="38"/>
      <c r="AA442" s="38"/>
    </row>
    <row r="443" spans="1:27" x14ac:dyDescent="0.45">
      <c r="A443" s="38">
        <v>438</v>
      </c>
      <c r="B443" s="38"/>
      <c r="C443" s="38"/>
      <c r="D443" s="38"/>
      <c r="E443" s="38"/>
      <c r="F443" s="35"/>
      <c r="G443" s="35"/>
      <c r="H443" s="150"/>
      <c r="I443" s="38"/>
      <c r="J443" s="273" t="str">
        <f t="shared" si="48"/>
        <v>รอข้อมูลคอลัมน์ H</v>
      </c>
      <c r="K443" s="150"/>
      <c r="L443" s="150"/>
      <c r="M443" s="150"/>
      <c r="N443" s="149" t="str" cm="1">
        <f t="array" ref="N443">IF(AND(K443:M443=""),"ยังไม่บันทึกข้อมูล",
IF(M443&lt;&gt;"",
IF(M443&gt;=1.3,M443,"เป็นไม้พุ่ม"),
IF(K443+L443&gt;=1.3,K443+L443,"เป็นไม้พุ่ม")))</f>
        <v>ยังไม่บันทึกข้อมูล</v>
      </c>
      <c r="O443" s="149" t="str">
        <f t="shared" si="49"/>
        <v>ข้อมูลไม่ถูกต้อง</v>
      </c>
      <c r="P443" s="149" t="str">
        <f t="shared" si="50"/>
        <v>ข้อมูลไม่ถูกต้อง</v>
      </c>
      <c r="Q443" s="149" t="str">
        <f t="shared" si="51"/>
        <v>ข้อมูลไม่ถูกต้อง</v>
      </c>
      <c r="R443" s="149" t="str">
        <f t="shared" si="52"/>
        <v>ข้อมูลไม่ถูกต้อง</v>
      </c>
      <c r="S443" s="149" t="str">
        <f>IF(ISNUMBER(R443),
IF(H$2=ตัวเลือก!A$30,"ยังไม่บันทึกข้อมูล",R443*0.27),"ข้อมูลไม่ถูกต้อง")</f>
        <v>ข้อมูลไม่ถูกต้อง</v>
      </c>
      <c r="T443" s="149" t="str">
        <f t="shared" si="53"/>
        <v>ข้อมูลไม่ถูกต้อง</v>
      </c>
      <c r="U443" s="149" t="str">
        <f>IF(ISNUMBER(R443),
IF(H$2=ตัวเลือก!A$30,"ยังไม่บันทึกข้อมูล",R443*0.47),"ข้อมูลไม่ถูกต้อง")</f>
        <v>ข้อมูลไม่ถูกต้อง</v>
      </c>
      <c r="V443" s="149" t="str">
        <f>IF(ISNUMBER(S443),
IF(H$2=ตัวเลือก!A$30,"ยังไม่บันทึกข้อมูล",S443*0.47),"ข้อมูลไม่ถูกต้อง")</f>
        <v>ข้อมูลไม่ถูกต้อง</v>
      </c>
      <c r="W443" s="149" t="str">
        <f t="shared" si="54"/>
        <v>ข้อมูลไม่ถูกต้อง</v>
      </c>
      <c r="X443" s="148" t="str">
        <f t="shared" si="55"/>
        <v>ข้อมูลไม่ถูกต้อง</v>
      </c>
      <c r="Y443" s="38"/>
      <c r="Z443" s="38"/>
      <c r="AA443" s="38"/>
    </row>
    <row r="444" spans="1:27" x14ac:dyDescent="0.45">
      <c r="A444" s="38">
        <v>439</v>
      </c>
      <c r="B444" s="38"/>
      <c r="C444" s="38"/>
      <c r="D444" s="38"/>
      <c r="E444" s="38"/>
      <c r="F444" s="35"/>
      <c r="G444" s="35"/>
      <c r="H444" s="150"/>
      <c r="I444" s="38"/>
      <c r="J444" s="273" t="str">
        <f t="shared" si="48"/>
        <v>รอข้อมูลคอลัมน์ H</v>
      </c>
      <c r="K444" s="150"/>
      <c r="L444" s="150"/>
      <c r="M444" s="150"/>
      <c r="N444" s="149" t="str" cm="1">
        <f t="array" ref="N444">IF(AND(K444:M444=""),"ยังไม่บันทึกข้อมูล",
IF(M444&lt;&gt;"",
IF(M444&gt;=1.3,M444,"เป็นไม้พุ่ม"),
IF(K444+L444&gt;=1.3,K444+L444,"เป็นไม้พุ่ม")))</f>
        <v>ยังไม่บันทึกข้อมูล</v>
      </c>
      <c r="O444" s="149" t="str">
        <f t="shared" si="49"/>
        <v>ข้อมูลไม่ถูกต้อง</v>
      </c>
      <c r="P444" s="149" t="str">
        <f t="shared" si="50"/>
        <v>ข้อมูลไม่ถูกต้อง</v>
      </c>
      <c r="Q444" s="149" t="str">
        <f t="shared" si="51"/>
        <v>ข้อมูลไม่ถูกต้อง</v>
      </c>
      <c r="R444" s="149" t="str">
        <f t="shared" si="52"/>
        <v>ข้อมูลไม่ถูกต้อง</v>
      </c>
      <c r="S444" s="149" t="str">
        <f>IF(ISNUMBER(R444),
IF(H$2=ตัวเลือก!A$30,"ยังไม่บันทึกข้อมูล",R444*0.27),"ข้อมูลไม่ถูกต้อง")</f>
        <v>ข้อมูลไม่ถูกต้อง</v>
      </c>
      <c r="T444" s="149" t="str">
        <f t="shared" si="53"/>
        <v>ข้อมูลไม่ถูกต้อง</v>
      </c>
      <c r="U444" s="149" t="str">
        <f>IF(ISNUMBER(R444),
IF(H$2=ตัวเลือก!A$30,"ยังไม่บันทึกข้อมูล",R444*0.47),"ข้อมูลไม่ถูกต้อง")</f>
        <v>ข้อมูลไม่ถูกต้อง</v>
      </c>
      <c r="V444" s="149" t="str">
        <f>IF(ISNUMBER(S444),
IF(H$2=ตัวเลือก!A$30,"ยังไม่บันทึกข้อมูล",S444*0.47),"ข้อมูลไม่ถูกต้อง")</f>
        <v>ข้อมูลไม่ถูกต้อง</v>
      </c>
      <c r="W444" s="149" t="str">
        <f t="shared" si="54"/>
        <v>ข้อมูลไม่ถูกต้อง</v>
      </c>
      <c r="X444" s="148" t="str">
        <f t="shared" si="55"/>
        <v>ข้อมูลไม่ถูกต้อง</v>
      </c>
      <c r="Y444" s="38"/>
      <c r="Z444" s="38"/>
      <c r="AA444" s="38"/>
    </row>
    <row r="445" spans="1:27" x14ac:dyDescent="0.45">
      <c r="A445" s="38">
        <v>440</v>
      </c>
      <c r="B445" s="38"/>
      <c r="C445" s="38"/>
      <c r="D445" s="38"/>
      <c r="E445" s="38"/>
      <c r="F445" s="35"/>
      <c r="G445" s="35"/>
      <c r="H445" s="150"/>
      <c r="I445" s="38"/>
      <c r="J445" s="273" t="str">
        <f t="shared" si="48"/>
        <v>รอข้อมูลคอลัมน์ H</v>
      </c>
      <c r="K445" s="150"/>
      <c r="L445" s="150"/>
      <c r="M445" s="150"/>
      <c r="N445" s="149" t="str" cm="1">
        <f t="array" ref="N445">IF(AND(K445:M445=""),"ยังไม่บันทึกข้อมูล",
IF(M445&lt;&gt;"",
IF(M445&gt;=1.3,M445,"เป็นไม้พุ่ม"),
IF(K445+L445&gt;=1.3,K445+L445,"เป็นไม้พุ่ม")))</f>
        <v>ยังไม่บันทึกข้อมูล</v>
      </c>
      <c r="O445" s="149" t="str">
        <f t="shared" si="49"/>
        <v>ข้อมูลไม่ถูกต้อง</v>
      </c>
      <c r="P445" s="149" t="str">
        <f t="shared" si="50"/>
        <v>ข้อมูลไม่ถูกต้อง</v>
      </c>
      <c r="Q445" s="149" t="str">
        <f t="shared" si="51"/>
        <v>ข้อมูลไม่ถูกต้อง</v>
      </c>
      <c r="R445" s="149" t="str">
        <f t="shared" si="52"/>
        <v>ข้อมูลไม่ถูกต้อง</v>
      </c>
      <c r="S445" s="149" t="str">
        <f>IF(ISNUMBER(R445),
IF(H$2=ตัวเลือก!A$30,"ยังไม่บันทึกข้อมูล",R445*0.27),"ข้อมูลไม่ถูกต้อง")</f>
        <v>ข้อมูลไม่ถูกต้อง</v>
      </c>
      <c r="T445" s="149" t="str">
        <f t="shared" si="53"/>
        <v>ข้อมูลไม่ถูกต้อง</v>
      </c>
      <c r="U445" s="149" t="str">
        <f>IF(ISNUMBER(R445),
IF(H$2=ตัวเลือก!A$30,"ยังไม่บันทึกข้อมูล",R445*0.47),"ข้อมูลไม่ถูกต้อง")</f>
        <v>ข้อมูลไม่ถูกต้อง</v>
      </c>
      <c r="V445" s="149" t="str">
        <f>IF(ISNUMBER(S445),
IF(H$2=ตัวเลือก!A$30,"ยังไม่บันทึกข้อมูล",S445*0.47),"ข้อมูลไม่ถูกต้อง")</f>
        <v>ข้อมูลไม่ถูกต้อง</v>
      </c>
      <c r="W445" s="149" t="str">
        <f t="shared" si="54"/>
        <v>ข้อมูลไม่ถูกต้อง</v>
      </c>
      <c r="X445" s="148" t="str">
        <f t="shared" si="55"/>
        <v>ข้อมูลไม่ถูกต้อง</v>
      </c>
      <c r="Y445" s="38"/>
      <c r="Z445" s="38"/>
      <c r="AA445" s="38"/>
    </row>
    <row r="446" spans="1:27" x14ac:dyDescent="0.45">
      <c r="A446" s="38">
        <v>441</v>
      </c>
      <c r="B446" s="38"/>
      <c r="C446" s="38"/>
      <c r="D446" s="38"/>
      <c r="E446" s="38"/>
      <c r="F446" s="35"/>
      <c r="G446" s="35"/>
      <c r="H446" s="150"/>
      <c r="I446" s="38"/>
      <c r="J446" s="273" t="str">
        <f t="shared" si="48"/>
        <v>รอข้อมูลคอลัมน์ H</v>
      </c>
      <c r="K446" s="150"/>
      <c r="L446" s="150"/>
      <c r="M446" s="150"/>
      <c r="N446" s="149" t="str" cm="1">
        <f t="array" ref="N446">IF(AND(K446:M446=""),"ยังไม่บันทึกข้อมูล",
IF(M446&lt;&gt;"",
IF(M446&gt;=1.3,M446,"เป็นไม้พุ่ม"),
IF(K446+L446&gt;=1.3,K446+L446,"เป็นไม้พุ่ม")))</f>
        <v>ยังไม่บันทึกข้อมูล</v>
      </c>
      <c r="O446" s="149" t="str">
        <f t="shared" si="49"/>
        <v>ข้อมูลไม่ถูกต้อง</v>
      </c>
      <c r="P446" s="149" t="str">
        <f t="shared" si="50"/>
        <v>ข้อมูลไม่ถูกต้อง</v>
      </c>
      <c r="Q446" s="149" t="str">
        <f t="shared" si="51"/>
        <v>ข้อมูลไม่ถูกต้อง</v>
      </c>
      <c r="R446" s="149" t="str">
        <f t="shared" si="52"/>
        <v>ข้อมูลไม่ถูกต้อง</v>
      </c>
      <c r="S446" s="149" t="str">
        <f>IF(ISNUMBER(R446),
IF(H$2=ตัวเลือก!A$30,"ยังไม่บันทึกข้อมูล",R446*0.27),"ข้อมูลไม่ถูกต้อง")</f>
        <v>ข้อมูลไม่ถูกต้อง</v>
      </c>
      <c r="T446" s="149" t="str">
        <f t="shared" si="53"/>
        <v>ข้อมูลไม่ถูกต้อง</v>
      </c>
      <c r="U446" s="149" t="str">
        <f>IF(ISNUMBER(R446),
IF(H$2=ตัวเลือก!A$30,"ยังไม่บันทึกข้อมูล",R446*0.47),"ข้อมูลไม่ถูกต้อง")</f>
        <v>ข้อมูลไม่ถูกต้อง</v>
      </c>
      <c r="V446" s="149" t="str">
        <f>IF(ISNUMBER(S446),
IF(H$2=ตัวเลือก!A$30,"ยังไม่บันทึกข้อมูล",S446*0.47),"ข้อมูลไม่ถูกต้อง")</f>
        <v>ข้อมูลไม่ถูกต้อง</v>
      </c>
      <c r="W446" s="149" t="str">
        <f t="shared" si="54"/>
        <v>ข้อมูลไม่ถูกต้อง</v>
      </c>
      <c r="X446" s="148" t="str">
        <f t="shared" si="55"/>
        <v>ข้อมูลไม่ถูกต้อง</v>
      </c>
      <c r="Y446" s="38"/>
      <c r="Z446" s="38"/>
      <c r="AA446" s="38"/>
    </row>
    <row r="447" spans="1:27" x14ac:dyDescent="0.45">
      <c r="A447" s="38">
        <v>442</v>
      </c>
      <c r="B447" s="38"/>
      <c r="C447" s="38"/>
      <c r="D447" s="38"/>
      <c r="E447" s="38"/>
      <c r="F447" s="35"/>
      <c r="G447" s="35"/>
      <c r="H447" s="150"/>
      <c r="I447" s="38"/>
      <c r="J447" s="273" t="str">
        <f t="shared" si="48"/>
        <v>รอข้อมูลคอลัมน์ H</v>
      </c>
      <c r="K447" s="150"/>
      <c r="L447" s="150"/>
      <c r="M447" s="150"/>
      <c r="N447" s="149" t="str" cm="1">
        <f t="array" ref="N447">IF(AND(K447:M447=""),"ยังไม่บันทึกข้อมูล",
IF(M447&lt;&gt;"",
IF(M447&gt;=1.3,M447,"เป็นไม้พุ่ม"),
IF(K447+L447&gt;=1.3,K447+L447,"เป็นไม้พุ่ม")))</f>
        <v>ยังไม่บันทึกข้อมูล</v>
      </c>
      <c r="O447" s="149" t="str">
        <f t="shared" si="49"/>
        <v>ข้อมูลไม่ถูกต้อง</v>
      </c>
      <c r="P447" s="149" t="str">
        <f t="shared" si="50"/>
        <v>ข้อมูลไม่ถูกต้อง</v>
      </c>
      <c r="Q447" s="149" t="str">
        <f t="shared" si="51"/>
        <v>ข้อมูลไม่ถูกต้อง</v>
      </c>
      <c r="R447" s="149" t="str">
        <f t="shared" si="52"/>
        <v>ข้อมูลไม่ถูกต้อง</v>
      </c>
      <c r="S447" s="149" t="str">
        <f>IF(ISNUMBER(R447),
IF(H$2=ตัวเลือก!A$30,"ยังไม่บันทึกข้อมูล",R447*0.27),"ข้อมูลไม่ถูกต้อง")</f>
        <v>ข้อมูลไม่ถูกต้อง</v>
      </c>
      <c r="T447" s="149" t="str">
        <f t="shared" si="53"/>
        <v>ข้อมูลไม่ถูกต้อง</v>
      </c>
      <c r="U447" s="149" t="str">
        <f>IF(ISNUMBER(R447),
IF(H$2=ตัวเลือก!A$30,"ยังไม่บันทึกข้อมูล",R447*0.47),"ข้อมูลไม่ถูกต้อง")</f>
        <v>ข้อมูลไม่ถูกต้อง</v>
      </c>
      <c r="V447" s="149" t="str">
        <f>IF(ISNUMBER(S447),
IF(H$2=ตัวเลือก!A$30,"ยังไม่บันทึกข้อมูล",S447*0.47),"ข้อมูลไม่ถูกต้อง")</f>
        <v>ข้อมูลไม่ถูกต้อง</v>
      </c>
      <c r="W447" s="149" t="str">
        <f t="shared" si="54"/>
        <v>ข้อมูลไม่ถูกต้อง</v>
      </c>
      <c r="X447" s="148" t="str">
        <f t="shared" si="55"/>
        <v>ข้อมูลไม่ถูกต้อง</v>
      </c>
      <c r="Y447" s="38"/>
      <c r="Z447" s="38"/>
      <c r="AA447" s="38"/>
    </row>
    <row r="448" spans="1:27" x14ac:dyDescent="0.45">
      <c r="A448" s="38">
        <v>443</v>
      </c>
      <c r="B448" s="38"/>
      <c r="C448" s="38"/>
      <c r="D448" s="38"/>
      <c r="E448" s="38"/>
      <c r="F448" s="35"/>
      <c r="G448" s="35"/>
      <c r="H448" s="150"/>
      <c r="I448" s="38"/>
      <c r="J448" s="273" t="str">
        <f t="shared" si="48"/>
        <v>รอข้อมูลคอลัมน์ H</v>
      </c>
      <c r="K448" s="150"/>
      <c r="L448" s="150"/>
      <c r="M448" s="150"/>
      <c r="N448" s="149" t="str" cm="1">
        <f t="array" ref="N448">IF(AND(K448:M448=""),"ยังไม่บันทึกข้อมูล",
IF(M448&lt;&gt;"",
IF(M448&gt;=1.3,M448,"เป็นไม้พุ่ม"),
IF(K448+L448&gt;=1.3,K448+L448,"เป็นไม้พุ่ม")))</f>
        <v>ยังไม่บันทึกข้อมูล</v>
      </c>
      <c r="O448" s="149" t="str">
        <f t="shared" si="49"/>
        <v>ข้อมูลไม่ถูกต้อง</v>
      </c>
      <c r="P448" s="149" t="str">
        <f t="shared" si="50"/>
        <v>ข้อมูลไม่ถูกต้อง</v>
      </c>
      <c r="Q448" s="149" t="str">
        <f t="shared" si="51"/>
        <v>ข้อมูลไม่ถูกต้อง</v>
      </c>
      <c r="R448" s="149" t="str">
        <f t="shared" si="52"/>
        <v>ข้อมูลไม่ถูกต้อง</v>
      </c>
      <c r="S448" s="149" t="str">
        <f>IF(ISNUMBER(R448),
IF(H$2=ตัวเลือก!A$30,"ยังไม่บันทึกข้อมูล",R448*0.27),"ข้อมูลไม่ถูกต้อง")</f>
        <v>ข้อมูลไม่ถูกต้อง</v>
      </c>
      <c r="T448" s="149" t="str">
        <f t="shared" si="53"/>
        <v>ข้อมูลไม่ถูกต้อง</v>
      </c>
      <c r="U448" s="149" t="str">
        <f>IF(ISNUMBER(R448),
IF(H$2=ตัวเลือก!A$30,"ยังไม่บันทึกข้อมูล",R448*0.47),"ข้อมูลไม่ถูกต้อง")</f>
        <v>ข้อมูลไม่ถูกต้อง</v>
      </c>
      <c r="V448" s="149" t="str">
        <f>IF(ISNUMBER(S448),
IF(H$2=ตัวเลือก!A$30,"ยังไม่บันทึกข้อมูล",S448*0.47),"ข้อมูลไม่ถูกต้อง")</f>
        <v>ข้อมูลไม่ถูกต้อง</v>
      </c>
      <c r="W448" s="149" t="str">
        <f t="shared" si="54"/>
        <v>ข้อมูลไม่ถูกต้อง</v>
      </c>
      <c r="X448" s="148" t="str">
        <f t="shared" si="55"/>
        <v>ข้อมูลไม่ถูกต้อง</v>
      </c>
      <c r="Y448" s="38"/>
      <c r="Z448" s="38"/>
      <c r="AA448" s="38"/>
    </row>
    <row r="449" spans="1:27" x14ac:dyDescent="0.45">
      <c r="A449" s="38">
        <v>444</v>
      </c>
      <c r="B449" s="38"/>
      <c r="C449" s="38"/>
      <c r="D449" s="38"/>
      <c r="E449" s="38"/>
      <c r="F449" s="35"/>
      <c r="G449" s="35"/>
      <c r="H449" s="150"/>
      <c r="I449" s="38"/>
      <c r="J449" s="273" t="str">
        <f t="shared" si="48"/>
        <v>รอข้อมูลคอลัมน์ H</v>
      </c>
      <c r="K449" s="150"/>
      <c r="L449" s="150"/>
      <c r="M449" s="150"/>
      <c r="N449" s="149" t="str" cm="1">
        <f t="array" ref="N449">IF(AND(K449:M449=""),"ยังไม่บันทึกข้อมูล",
IF(M449&lt;&gt;"",
IF(M449&gt;=1.3,M449,"เป็นไม้พุ่ม"),
IF(K449+L449&gt;=1.3,K449+L449,"เป็นไม้พุ่ม")))</f>
        <v>ยังไม่บันทึกข้อมูล</v>
      </c>
      <c r="O449" s="149" t="str">
        <f t="shared" si="49"/>
        <v>ข้อมูลไม่ถูกต้อง</v>
      </c>
      <c r="P449" s="149" t="str">
        <f t="shared" si="50"/>
        <v>ข้อมูลไม่ถูกต้อง</v>
      </c>
      <c r="Q449" s="149" t="str">
        <f t="shared" si="51"/>
        <v>ข้อมูลไม่ถูกต้อง</v>
      </c>
      <c r="R449" s="149" t="str">
        <f t="shared" si="52"/>
        <v>ข้อมูลไม่ถูกต้อง</v>
      </c>
      <c r="S449" s="149" t="str">
        <f>IF(ISNUMBER(R449),
IF(H$2=ตัวเลือก!A$30,"ยังไม่บันทึกข้อมูล",R449*0.27),"ข้อมูลไม่ถูกต้อง")</f>
        <v>ข้อมูลไม่ถูกต้อง</v>
      </c>
      <c r="T449" s="149" t="str">
        <f t="shared" si="53"/>
        <v>ข้อมูลไม่ถูกต้อง</v>
      </c>
      <c r="U449" s="149" t="str">
        <f>IF(ISNUMBER(R449),
IF(H$2=ตัวเลือก!A$30,"ยังไม่บันทึกข้อมูล",R449*0.47),"ข้อมูลไม่ถูกต้อง")</f>
        <v>ข้อมูลไม่ถูกต้อง</v>
      </c>
      <c r="V449" s="149" t="str">
        <f>IF(ISNUMBER(S449),
IF(H$2=ตัวเลือก!A$30,"ยังไม่บันทึกข้อมูล",S449*0.47),"ข้อมูลไม่ถูกต้อง")</f>
        <v>ข้อมูลไม่ถูกต้อง</v>
      </c>
      <c r="W449" s="149" t="str">
        <f t="shared" si="54"/>
        <v>ข้อมูลไม่ถูกต้อง</v>
      </c>
      <c r="X449" s="148" t="str">
        <f t="shared" si="55"/>
        <v>ข้อมูลไม่ถูกต้อง</v>
      </c>
      <c r="Y449" s="38"/>
      <c r="Z449" s="38"/>
      <c r="AA449" s="38"/>
    </row>
    <row r="450" spans="1:27" x14ac:dyDescent="0.45">
      <c r="A450" s="38">
        <v>445</v>
      </c>
      <c r="B450" s="38"/>
      <c r="C450" s="38"/>
      <c r="D450" s="38"/>
      <c r="E450" s="38"/>
      <c r="F450" s="35"/>
      <c r="G450" s="35"/>
      <c r="H450" s="150"/>
      <c r="I450" s="38"/>
      <c r="J450" s="273" t="str">
        <f t="shared" si="48"/>
        <v>รอข้อมูลคอลัมน์ H</v>
      </c>
      <c r="K450" s="150"/>
      <c r="L450" s="150"/>
      <c r="M450" s="150"/>
      <c r="N450" s="149" t="str" cm="1">
        <f t="array" ref="N450">IF(AND(K450:M450=""),"ยังไม่บันทึกข้อมูล",
IF(M450&lt;&gt;"",
IF(M450&gt;=1.3,M450,"เป็นไม้พุ่ม"),
IF(K450+L450&gt;=1.3,K450+L450,"เป็นไม้พุ่ม")))</f>
        <v>ยังไม่บันทึกข้อมูล</v>
      </c>
      <c r="O450" s="149" t="str">
        <f t="shared" si="49"/>
        <v>ข้อมูลไม่ถูกต้อง</v>
      </c>
      <c r="P450" s="149" t="str">
        <f t="shared" si="50"/>
        <v>ข้อมูลไม่ถูกต้อง</v>
      </c>
      <c r="Q450" s="149" t="str">
        <f t="shared" si="51"/>
        <v>ข้อมูลไม่ถูกต้อง</v>
      </c>
      <c r="R450" s="149" t="str">
        <f t="shared" si="52"/>
        <v>ข้อมูลไม่ถูกต้อง</v>
      </c>
      <c r="S450" s="149" t="str">
        <f>IF(ISNUMBER(R450),
IF(H$2=ตัวเลือก!A$30,"ยังไม่บันทึกข้อมูล",R450*0.27),"ข้อมูลไม่ถูกต้อง")</f>
        <v>ข้อมูลไม่ถูกต้อง</v>
      </c>
      <c r="T450" s="149" t="str">
        <f t="shared" si="53"/>
        <v>ข้อมูลไม่ถูกต้อง</v>
      </c>
      <c r="U450" s="149" t="str">
        <f>IF(ISNUMBER(R450),
IF(H$2=ตัวเลือก!A$30,"ยังไม่บันทึกข้อมูล",R450*0.47),"ข้อมูลไม่ถูกต้อง")</f>
        <v>ข้อมูลไม่ถูกต้อง</v>
      </c>
      <c r="V450" s="149" t="str">
        <f>IF(ISNUMBER(S450),
IF(H$2=ตัวเลือก!A$30,"ยังไม่บันทึกข้อมูล",S450*0.47),"ข้อมูลไม่ถูกต้อง")</f>
        <v>ข้อมูลไม่ถูกต้อง</v>
      </c>
      <c r="W450" s="149" t="str">
        <f t="shared" si="54"/>
        <v>ข้อมูลไม่ถูกต้อง</v>
      </c>
      <c r="X450" s="148" t="str">
        <f t="shared" si="55"/>
        <v>ข้อมูลไม่ถูกต้อง</v>
      </c>
      <c r="Y450" s="38"/>
      <c r="Z450" s="38"/>
      <c r="AA450" s="38"/>
    </row>
    <row r="451" spans="1:27" x14ac:dyDescent="0.45">
      <c r="A451" s="38">
        <v>446</v>
      </c>
      <c r="B451" s="38"/>
      <c r="C451" s="38"/>
      <c r="D451" s="38"/>
      <c r="E451" s="38"/>
      <c r="F451" s="35"/>
      <c r="G451" s="35"/>
      <c r="H451" s="150"/>
      <c r="I451" s="38"/>
      <c r="J451" s="273" t="str">
        <f t="shared" si="48"/>
        <v>รอข้อมูลคอลัมน์ H</v>
      </c>
      <c r="K451" s="150"/>
      <c r="L451" s="150"/>
      <c r="M451" s="150"/>
      <c r="N451" s="149" t="str" cm="1">
        <f t="array" ref="N451">IF(AND(K451:M451=""),"ยังไม่บันทึกข้อมูล",
IF(M451&lt;&gt;"",
IF(M451&gt;=1.3,M451,"เป็นไม้พุ่ม"),
IF(K451+L451&gt;=1.3,K451+L451,"เป็นไม้พุ่ม")))</f>
        <v>ยังไม่บันทึกข้อมูล</v>
      </c>
      <c r="O451" s="149" t="str">
        <f t="shared" si="49"/>
        <v>ข้อมูลไม่ถูกต้อง</v>
      </c>
      <c r="P451" s="149" t="str">
        <f t="shared" si="50"/>
        <v>ข้อมูลไม่ถูกต้อง</v>
      </c>
      <c r="Q451" s="149" t="str">
        <f t="shared" si="51"/>
        <v>ข้อมูลไม่ถูกต้อง</v>
      </c>
      <c r="R451" s="149" t="str">
        <f t="shared" si="52"/>
        <v>ข้อมูลไม่ถูกต้อง</v>
      </c>
      <c r="S451" s="149" t="str">
        <f>IF(ISNUMBER(R451),
IF(H$2=ตัวเลือก!A$30,"ยังไม่บันทึกข้อมูล",R451*0.27),"ข้อมูลไม่ถูกต้อง")</f>
        <v>ข้อมูลไม่ถูกต้อง</v>
      </c>
      <c r="T451" s="149" t="str">
        <f t="shared" si="53"/>
        <v>ข้อมูลไม่ถูกต้อง</v>
      </c>
      <c r="U451" s="149" t="str">
        <f>IF(ISNUMBER(R451),
IF(H$2=ตัวเลือก!A$30,"ยังไม่บันทึกข้อมูล",R451*0.47),"ข้อมูลไม่ถูกต้อง")</f>
        <v>ข้อมูลไม่ถูกต้อง</v>
      </c>
      <c r="V451" s="149" t="str">
        <f>IF(ISNUMBER(S451),
IF(H$2=ตัวเลือก!A$30,"ยังไม่บันทึกข้อมูล",S451*0.47),"ข้อมูลไม่ถูกต้อง")</f>
        <v>ข้อมูลไม่ถูกต้อง</v>
      </c>
      <c r="W451" s="149" t="str">
        <f t="shared" si="54"/>
        <v>ข้อมูลไม่ถูกต้อง</v>
      </c>
      <c r="X451" s="148" t="str">
        <f t="shared" si="55"/>
        <v>ข้อมูลไม่ถูกต้อง</v>
      </c>
      <c r="Y451" s="38"/>
      <c r="Z451" s="38"/>
      <c r="AA451" s="38"/>
    </row>
    <row r="452" spans="1:27" x14ac:dyDescent="0.45">
      <c r="A452" s="38">
        <v>447</v>
      </c>
      <c r="B452" s="38"/>
      <c r="C452" s="38"/>
      <c r="D452" s="38"/>
      <c r="E452" s="38"/>
      <c r="F452" s="35"/>
      <c r="G452" s="35"/>
      <c r="H452" s="150"/>
      <c r="I452" s="38"/>
      <c r="J452" s="273" t="str">
        <f t="shared" si="48"/>
        <v>รอข้อมูลคอลัมน์ H</v>
      </c>
      <c r="K452" s="150"/>
      <c r="L452" s="150"/>
      <c r="M452" s="150"/>
      <c r="N452" s="149" t="str" cm="1">
        <f t="array" ref="N452">IF(AND(K452:M452=""),"ยังไม่บันทึกข้อมูล",
IF(M452&lt;&gt;"",
IF(M452&gt;=1.3,M452,"เป็นไม้พุ่ม"),
IF(K452+L452&gt;=1.3,K452+L452,"เป็นไม้พุ่ม")))</f>
        <v>ยังไม่บันทึกข้อมูล</v>
      </c>
      <c r="O452" s="149" t="str">
        <f t="shared" si="49"/>
        <v>ข้อมูลไม่ถูกต้อง</v>
      </c>
      <c r="P452" s="149" t="str">
        <f t="shared" si="50"/>
        <v>ข้อมูลไม่ถูกต้อง</v>
      </c>
      <c r="Q452" s="149" t="str">
        <f t="shared" si="51"/>
        <v>ข้อมูลไม่ถูกต้อง</v>
      </c>
      <c r="R452" s="149" t="str">
        <f t="shared" si="52"/>
        <v>ข้อมูลไม่ถูกต้อง</v>
      </c>
      <c r="S452" s="149" t="str">
        <f>IF(ISNUMBER(R452),
IF(H$2=ตัวเลือก!A$30,"ยังไม่บันทึกข้อมูล",R452*0.27),"ข้อมูลไม่ถูกต้อง")</f>
        <v>ข้อมูลไม่ถูกต้อง</v>
      </c>
      <c r="T452" s="149" t="str">
        <f t="shared" si="53"/>
        <v>ข้อมูลไม่ถูกต้อง</v>
      </c>
      <c r="U452" s="149" t="str">
        <f>IF(ISNUMBER(R452),
IF(H$2=ตัวเลือก!A$30,"ยังไม่บันทึกข้อมูล",R452*0.47),"ข้อมูลไม่ถูกต้อง")</f>
        <v>ข้อมูลไม่ถูกต้อง</v>
      </c>
      <c r="V452" s="149" t="str">
        <f>IF(ISNUMBER(S452),
IF(H$2=ตัวเลือก!A$30,"ยังไม่บันทึกข้อมูล",S452*0.47),"ข้อมูลไม่ถูกต้อง")</f>
        <v>ข้อมูลไม่ถูกต้อง</v>
      </c>
      <c r="W452" s="149" t="str">
        <f t="shared" si="54"/>
        <v>ข้อมูลไม่ถูกต้อง</v>
      </c>
      <c r="X452" s="148" t="str">
        <f t="shared" si="55"/>
        <v>ข้อมูลไม่ถูกต้อง</v>
      </c>
      <c r="Y452" s="38"/>
      <c r="Z452" s="38"/>
      <c r="AA452" s="38"/>
    </row>
    <row r="453" spans="1:27" x14ac:dyDescent="0.45">
      <c r="A453" s="38">
        <v>448</v>
      </c>
      <c r="B453" s="38"/>
      <c r="C453" s="38"/>
      <c r="D453" s="38"/>
      <c r="E453" s="38"/>
      <c r="F453" s="35"/>
      <c r="G453" s="35"/>
      <c r="H453" s="150"/>
      <c r="I453" s="38"/>
      <c r="J453" s="273" t="str">
        <f t="shared" si="48"/>
        <v>รอข้อมูลคอลัมน์ H</v>
      </c>
      <c r="K453" s="150"/>
      <c r="L453" s="150"/>
      <c r="M453" s="150"/>
      <c r="N453" s="149" t="str" cm="1">
        <f t="array" ref="N453">IF(AND(K453:M453=""),"ยังไม่บันทึกข้อมูล",
IF(M453&lt;&gt;"",
IF(M453&gt;=1.3,M453,"เป็นไม้พุ่ม"),
IF(K453+L453&gt;=1.3,K453+L453,"เป็นไม้พุ่ม")))</f>
        <v>ยังไม่บันทึกข้อมูล</v>
      </c>
      <c r="O453" s="149" t="str">
        <f t="shared" si="49"/>
        <v>ข้อมูลไม่ถูกต้อง</v>
      </c>
      <c r="P453" s="149" t="str">
        <f t="shared" si="50"/>
        <v>ข้อมูลไม่ถูกต้อง</v>
      </c>
      <c r="Q453" s="149" t="str">
        <f t="shared" si="51"/>
        <v>ข้อมูลไม่ถูกต้อง</v>
      </c>
      <c r="R453" s="149" t="str">
        <f t="shared" si="52"/>
        <v>ข้อมูลไม่ถูกต้อง</v>
      </c>
      <c r="S453" s="149" t="str">
        <f>IF(ISNUMBER(R453),
IF(H$2=ตัวเลือก!A$30,"ยังไม่บันทึกข้อมูล",R453*0.27),"ข้อมูลไม่ถูกต้อง")</f>
        <v>ข้อมูลไม่ถูกต้อง</v>
      </c>
      <c r="T453" s="149" t="str">
        <f t="shared" si="53"/>
        <v>ข้อมูลไม่ถูกต้อง</v>
      </c>
      <c r="U453" s="149" t="str">
        <f>IF(ISNUMBER(R453),
IF(H$2=ตัวเลือก!A$30,"ยังไม่บันทึกข้อมูล",R453*0.47),"ข้อมูลไม่ถูกต้อง")</f>
        <v>ข้อมูลไม่ถูกต้อง</v>
      </c>
      <c r="V453" s="149" t="str">
        <f>IF(ISNUMBER(S453),
IF(H$2=ตัวเลือก!A$30,"ยังไม่บันทึกข้อมูล",S453*0.47),"ข้อมูลไม่ถูกต้อง")</f>
        <v>ข้อมูลไม่ถูกต้อง</v>
      </c>
      <c r="W453" s="149" t="str">
        <f t="shared" si="54"/>
        <v>ข้อมูลไม่ถูกต้อง</v>
      </c>
      <c r="X453" s="148" t="str">
        <f t="shared" si="55"/>
        <v>ข้อมูลไม่ถูกต้อง</v>
      </c>
      <c r="Y453" s="38"/>
      <c r="Z453" s="38"/>
      <c r="AA453" s="38"/>
    </row>
    <row r="454" spans="1:27" x14ac:dyDescent="0.45">
      <c r="A454" s="38">
        <v>449</v>
      </c>
      <c r="B454" s="38"/>
      <c r="C454" s="38"/>
      <c r="D454" s="38"/>
      <c r="E454" s="38"/>
      <c r="F454" s="35"/>
      <c r="G454" s="35"/>
      <c r="H454" s="150"/>
      <c r="I454" s="38"/>
      <c r="J454" s="273" t="str">
        <f t="shared" si="48"/>
        <v>รอข้อมูลคอลัมน์ H</v>
      </c>
      <c r="K454" s="150"/>
      <c r="L454" s="150"/>
      <c r="M454" s="150"/>
      <c r="N454" s="149" t="str" cm="1">
        <f t="array" ref="N454">IF(AND(K454:M454=""),"ยังไม่บันทึกข้อมูล",
IF(M454&lt;&gt;"",
IF(M454&gt;=1.3,M454,"เป็นไม้พุ่ม"),
IF(K454+L454&gt;=1.3,K454+L454,"เป็นไม้พุ่ม")))</f>
        <v>ยังไม่บันทึกข้อมูล</v>
      </c>
      <c r="O454" s="149" t="str">
        <f t="shared" si="49"/>
        <v>ข้อมูลไม่ถูกต้อง</v>
      </c>
      <c r="P454" s="149" t="str">
        <f t="shared" si="50"/>
        <v>ข้อมูลไม่ถูกต้อง</v>
      </c>
      <c r="Q454" s="149" t="str">
        <f t="shared" si="51"/>
        <v>ข้อมูลไม่ถูกต้อง</v>
      </c>
      <c r="R454" s="149" t="str">
        <f t="shared" si="52"/>
        <v>ข้อมูลไม่ถูกต้อง</v>
      </c>
      <c r="S454" s="149" t="str">
        <f>IF(ISNUMBER(R454),
IF(H$2=ตัวเลือก!A$30,"ยังไม่บันทึกข้อมูล",R454*0.27),"ข้อมูลไม่ถูกต้อง")</f>
        <v>ข้อมูลไม่ถูกต้อง</v>
      </c>
      <c r="T454" s="149" t="str">
        <f t="shared" si="53"/>
        <v>ข้อมูลไม่ถูกต้อง</v>
      </c>
      <c r="U454" s="149" t="str">
        <f>IF(ISNUMBER(R454),
IF(H$2=ตัวเลือก!A$30,"ยังไม่บันทึกข้อมูล",R454*0.47),"ข้อมูลไม่ถูกต้อง")</f>
        <v>ข้อมูลไม่ถูกต้อง</v>
      </c>
      <c r="V454" s="149" t="str">
        <f>IF(ISNUMBER(S454),
IF(H$2=ตัวเลือก!A$30,"ยังไม่บันทึกข้อมูล",S454*0.47),"ข้อมูลไม่ถูกต้อง")</f>
        <v>ข้อมูลไม่ถูกต้อง</v>
      </c>
      <c r="W454" s="149" t="str">
        <f t="shared" si="54"/>
        <v>ข้อมูลไม่ถูกต้อง</v>
      </c>
      <c r="X454" s="148" t="str">
        <f t="shared" si="55"/>
        <v>ข้อมูลไม่ถูกต้อง</v>
      </c>
      <c r="Y454" s="38"/>
      <c r="Z454" s="38"/>
      <c r="AA454" s="38"/>
    </row>
    <row r="455" spans="1:27" x14ac:dyDescent="0.45">
      <c r="A455" s="38">
        <v>450</v>
      </c>
      <c r="B455" s="38"/>
      <c r="C455" s="38"/>
      <c r="D455" s="38"/>
      <c r="E455" s="38"/>
      <c r="F455" s="35"/>
      <c r="G455" s="35"/>
      <c r="H455" s="150"/>
      <c r="I455" s="38"/>
      <c r="J455" s="273" t="str">
        <f t="shared" ref="J455:J518" si="56">IF(H455="","รอข้อมูลคอลัมน์ H",
IF(H455/PI()&gt;=4.5,H455/PI(),"ไม่นำมาคำนวณ"))</f>
        <v>รอข้อมูลคอลัมน์ H</v>
      </c>
      <c r="K455" s="150"/>
      <c r="L455" s="150"/>
      <c r="M455" s="150"/>
      <c r="N455" s="149" t="str" cm="1">
        <f t="array" ref="N455">IF(AND(K455:M455=""),"ยังไม่บันทึกข้อมูล",
IF(M455&lt;&gt;"",
IF(M455&gt;=1.3,M455,"เป็นไม้พุ่ม"),
IF(K455+L455&gt;=1.3,K455+L455,"เป็นไม้พุ่ม")))</f>
        <v>ยังไม่บันทึกข้อมูล</v>
      </c>
      <c r="O455" s="149" t="str">
        <f t="shared" ref="O455:O518" si="57">IF(AND(ISNUMBER(J455),ISNUMBER(N455)),0.0396*(((J455)^2)*N455)^0.933,"ข้อมูลไม่ถูกต้อง")</f>
        <v>ข้อมูลไม่ถูกต้อง</v>
      </c>
      <c r="P455" s="149" t="str">
        <f t="shared" ref="P455:P518" si="58">IF(AND(ISNUMBER(J455),ISNUMBER(N455)),0.00349*(((J455^2)*N455))^1.03,"ข้อมูลไม่ถูกต้อง")</f>
        <v>ข้อมูลไม่ถูกต้อง</v>
      </c>
      <c r="Q455" s="149" t="str">
        <f t="shared" ref="Q455:Q518" si="59">IF(AND(ISNUMBER(O455),ISNUMBER(P455)),((1/(28/(O455+P455)))+0.025),"ข้อมูลไม่ถูกต้อง")</f>
        <v>ข้อมูลไม่ถูกต้อง</v>
      </c>
      <c r="R455" s="149" t="str">
        <f t="shared" ref="R455:R518" si="60">IF(AND(O455&lt;&gt;"ข้อมูลไม่ถูกต้อง",P455&lt;&gt;"ข้อมูลไม่ถูกต้อง",Q455&lt;&gt;"ข้อมูลไม่ถูกต้อง"),O455+P455+Q455,"ข้อมูลไม่ถูกต้อง")</f>
        <v>ข้อมูลไม่ถูกต้อง</v>
      </c>
      <c r="S455" s="149" t="str">
        <f>IF(ISNUMBER(R455),
IF(H$2=ตัวเลือก!A$30,"ยังไม่บันทึกข้อมูล",R455*0.27),"ข้อมูลไม่ถูกต้อง")</f>
        <v>ข้อมูลไม่ถูกต้อง</v>
      </c>
      <c r="T455" s="149" t="str">
        <f t="shared" ref="T455:T518" si="61">IF(AND(ISNUMBER(R455),ISNUMBER(S455)),R455+S455,"ข้อมูลไม่ถูกต้อง")</f>
        <v>ข้อมูลไม่ถูกต้อง</v>
      </c>
      <c r="U455" s="149" t="str">
        <f>IF(ISNUMBER(R455),
IF(H$2=ตัวเลือก!A$30,"ยังไม่บันทึกข้อมูล",R455*0.47),"ข้อมูลไม่ถูกต้อง")</f>
        <v>ข้อมูลไม่ถูกต้อง</v>
      </c>
      <c r="V455" s="149" t="str">
        <f>IF(ISNUMBER(S455),
IF(H$2=ตัวเลือก!A$30,"ยังไม่บันทึกข้อมูล",S455*0.47),"ข้อมูลไม่ถูกต้อง")</f>
        <v>ข้อมูลไม่ถูกต้อง</v>
      </c>
      <c r="W455" s="149" t="str">
        <f t="shared" ref="W455:W518" si="62">IF(AND(ISNUMBER(U455),ISNUMBER(V455)),((U455+V455)/1000),"ข้อมูลไม่ถูกต้อง")</f>
        <v>ข้อมูลไม่ถูกต้อง</v>
      </c>
      <c r="X455" s="148" t="str">
        <f t="shared" ref="X455:X518" si="63">IF(ISNUMBER(W455),W455*(44/12),"ข้อมูลไม่ถูกต้อง")</f>
        <v>ข้อมูลไม่ถูกต้อง</v>
      </c>
      <c r="Y455" s="38"/>
      <c r="Z455" s="38"/>
      <c r="AA455" s="38"/>
    </row>
    <row r="456" spans="1:27" x14ac:dyDescent="0.45">
      <c r="A456" s="38">
        <v>451</v>
      </c>
      <c r="B456" s="38"/>
      <c r="C456" s="38"/>
      <c r="D456" s="38"/>
      <c r="E456" s="38"/>
      <c r="F456" s="35"/>
      <c r="G456" s="35"/>
      <c r="H456" s="150"/>
      <c r="I456" s="38"/>
      <c r="J456" s="273" t="str">
        <f t="shared" si="56"/>
        <v>รอข้อมูลคอลัมน์ H</v>
      </c>
      <c r="K456" s="150"/>
      <c r="L456" s="150"/>
      <c r="M456" s="150"/>
      <c r="N456" s="149" t="str" cm="1">
        <f t="array" ref="N456">IF(AND(K456:M456=""),"ยังไม่บันทึกข้อมูล",
IF(M456&lt;&gt;"",
IF(M456&gt;=1.3,M456,"เป็นไม้พุ่ม"),
IF(K456+L456&gt;=1.3,K456+L456,"เป็นไม้พุ่ม")))</f>
        <v>ยังไม่บันทึกข้อมูล</v>
      </c>
      <c r="O456" s="149" t="str">
        <f t="shared" si="57"/>
        <v>ข้อมูลไม่ถูกต้อง</v>
      </c>
      <c r="P456" s="149" t="str">
        <f t="shared" si="58"/>
        <v>ข้อมูลไม่ถูกต้อง</v>
      </c>
      <c r="Q456" s="149" t="str">
        <f t="shared" si="59"/>
        <v>ข้อมูลไม่ถูกต้อง</v>
      </c>
      <c r="R456" s="149" t="str">
        <f t="shared" si="60"/>
        <v>ข้อมูลไม่ถูกต้อง</v>
      </c>
      <c r="S456" s="149" t="str">
        <f>IF(ISNUMBER(R456),
IF(H$2=ตัวเลือก!A$30,"ยังไม่บันทึกข้อมูล",R456*0.27),"ข้อมูลไม่ถูกต้อง")</f>
        <v>ข้อมูลไม่ถูกต้อง</v>
      </c>
      <c r="T456" s="149" t="str">
        <f t="shared" si="61"/>
        <v>ข้อมูลไม่ถูกต้อง</v>
      </c>
      <c r="U456" s="149" t="str">
        <f>IF(ISNUMBER(R456),
IF(H$2=ตัวเลือก!A$30,"ยังไม่บันทึกข้อมูล",R456*0.47),"ข้อมูลไม่ถูกต้อง")</f>
        <v>ข้อมูลไม่ถูกต้อง</v>
      </c>
      <c r="V456" s="149" t="str">
        <f>IF(ISNUMBER(S456),
IF(H$2=ตัวเลือก!A$30,"ยังไม่บันทึกข้อมูล",S456*0.47),"ข้อมูลไม่ถูกต้อง")</f>
        <v>ข้อมูลไม่ถูกต้อง</v>
      </c>
      <c r="W456" s="149" t="str">
        <f t="shared" si="62"/>
        <v>ข้อมูลไม่ถูกต้อง</v>
      </c>
      <c r="X456" s="148" t="str">
        <f t="shared" si="63"/>
        <v>ข้อมูลไม่ถูกต้อง</v>
      </c>
      <c r="Y456" s="38"/>
      <c r="Z456" s="38"/>
      <c r="AA456" s="38"/>
    </row>
    <row r="457" spans="1:27" x14ac:dyDescent="0.45">
      <c r="A457" s="38">
        <v>452</v>
      </c>
      <c r="B457" s="38"/>
      <c r="C457" s="38"/>
      <c r="D457" s="38"/>
      <c r="E457" s="38"/>
      <c r="F457" s="35"/>
      <c r="G457" s="35"/>
      <c r="H457" s="150"/>
      <c r="I457" s="38"/>
      <c r="J457" s="273" t="str">
        <f t="shared" si="56"/>
        <v>รอข้อมูลคอลัมน์ H</v>
      </c>
      <c r="K457" s="150"/>
      <c r="L457" s="150"/>
      <c r="M457" s="150"/>
      <c r="N457" s="149" t="str" cm="1">
        <f t="array" ref="N457">IF(AND(K457:M457=""),"ยังไม่บันทึกข้อมูล",
IF(M457&lt;&gt;"",
IF(M457&gt;=1.3,M457,"เป็นไม้พุ่ม"),
IF(K457+L457&gt;=1.3,K457+L457,"เป็นไม้พุ่ม")))</f>
        <v>ยังไม่บันทึกข้อมูล</v>
      </c>
      <c r="O457" s="149" t="str">
        <f t="shared" si="57"/>
        <v>ข้อมูลไม่ถูกต้อง</v>
      </c>
      <c r="P457" s="149" t="str">
        <f t="shared" si="58"/>
        <v>ข้อมูลไม่ถูกต้อง</v>
      </c>
      <c r="Q457" s="149" t="str">
        <f t="shared" si="59"/>
        <v>ข้อมูลไม่ถูกต้อง</v>
      </c>
      <c r="R457" s="149" t="str">
        <f t="shared" si="60"/>
        <v>ข้อมูลไม่ถูกต้อง</v>
      </c>
      <c r="S457" s="149" t="str">
        <f>IF(ISNUMBER(R457),
IF(H$2=ตัวเลือก!A$30,"ยังไม่บันทึกข้อมูล",R457*0.27),"ข้อมูลไม่ถูกต้อง")</f>
        <v>ข้อมูลไม่ถูกต้อง</v>
      </c>
      <c r="T457" s="149" t="str">
        <f t="shared" si="61"/>
        <v>ข้อมูลไม่ถูกต้อง</v>
      </c>
      <c r="U457" s="149" t="str">
        <f>IF(ISNUMBER(R457),
IF(H$2=ตัวเลือก!A$30,"ยังไม่บันทึกข้อมูล",R457*0.47),"ข้อมูลไม่ถูกต้อง")</f>
        <v>ข้อมูลไม่ถูกต้อง</v>
      </c>
      <c r="V457" s="149" t="str">
        <f>IF(ISNUMBER(S457),
IF(H$2=ตัวเลือก!A$30,"ยังไม่บันทึกข้อมูล",S457*0.47),"ข้อมูลไม่ถูกต้อง")</f>
        <v>ข้อมูลไม่ถูกต้อง</v>
      </c>
      <c r="W457" s="149" t="str">
        <f t="shared" si="62"/>
        <v>ข้อมูลไม่ถูกต้อง</v>
      </c>
      <c r="X457" s="148" t="str">
        <f t="shared" si="63"/>
        <v>ข้อมูลไม่ถูกต้อง</v>
      </c>
      <c r="Y457" s="38"/>
      <c r="Z457" s="38"/>
      <c r="AA457" s="38"/>
    </row>
    <row r="458" spans="1:27" x14ac:dyDescent="0.45">
      <c r="A458" s="38">
        <v>453</v>
      </c>
      <c r="B458" s="38"/>
      <c r="C458" s="38"/>
      <c r="D458" s="38"/>
      <c r="E458" s="38"/>
      <c r="F458" s="35"/>
      <c r="G458" s="35"/>
      <c r="H458" s="150"/>
      <c r="I458" s="38"/>
      <c r="J458" s="273" t="str">
        <f t="shared" si="56"/>
        <v>รอข้อมูลคอลัมน์ H</v>
      </c>
      <c r="K458" s="150"/>
      <c r="L458" s="150"/>
      <c r="M458" s="150"/>
      <c r="N458" s="149" t="str" cm="1">
        <f t="array" ref="N458">IF(AND(K458:M458=""),"ยังไม่บันทึกข้อมูล",
IF(M458&lt;&gt;"",
IF(M458&gt;=1.3,M458,"เป็นไม้พุ่ม"),
IF(K458+L458&gt;=1.3,K458+L458,"เป็นไม้พุ่ม")))</f>
        <v>ยังไม่บันทึกข้อมูล</v>
      </c>
      <c r="O458" s="149" t="str">
        <f t="shared" si="57"/>
        <v>ข้อมูลไม่ถูกต้อง</v>
      </c>
      <c r="P458" s="149" t="str">
        <f t="shared" si="58"/>
        <v>ข้อมูลไม่ถูกต้อง</v>
      </c>
      <c r="Q458" s="149" t="str">
        <f t="shared" si="59"/>
        <v>ข้อมูลไม่ถูกต้อง</v>
      </c>
      <c r="R458" s="149" t="str">
        <f t="shared" si="60"/>
        <v>ข้อมูลไม่ถูกต้อง</v>
      </c>
      <c r="S458" s="149" t="str">
        <f>IF(ISNUMBER(R458),
IF(H$2=ตัวเลือก!A$30,"ยังไม่บันทึกข้อมูล",R458*0.27),"ข้อมูลไม่ถูกต้อง")</f>
        <v>ข้อมูลไม่ถูกต้อง</v>
      </c>
      <c r="T458" s="149" t="str">
        <f t="shared" si="61"/>
        <v>ข้อมูลไม่ถูกต้อง</v>
      </c>
      <c r="U458" s="149" t="str">
        <f>IF(ISNUMBER(R458),
IF(H$2=ตัวเลือก!A$30,"ยังไม่บันทึกข้อมูล",R458*0.47),"ข้อมูลไม่ถูกต้อง")</f>
        <v>ข้อมูลไม่ถูกต้อง</v>
      </c>
      <c r="V458" s="149" t="str">
        <f>IF(ISNUMBER(S458),
IF(H$2=ตัวเลือก!A$30,"ยังไม่บันทึกข้อมูล",S458*0.47),"ข้อมูลไม่ถูกต้อง")</f>
        <v>ข้อมูลไม่ถูกต้อง</v>
      </c>
      <c r="W458" s="149" t="str">
        <f t="shared" si="62"/>
        <v>ข้อมูลไม่ถูกต้อง</v>
      </c>
      <c r="X458" s="148" t="str">
        <f t="shared" si="63"/>
        <v>ข้อมูลไม่ถูกต้อง</v>
      </c>
      <c r="Y458" s="38"/>
      <c r="Z458" s="38"/>
      <c r="AA458" s="38"/>
    </row>
    <row r="459" spans="1:27" x14ac:dyDescent="0.45">
      <c r="A459" s="38">
        <v>454</v>
      </c>
      <c r="B459" s="38"/>
      <c r="C459" s="38"/>
      <c r="D459" s="38"/>
      <c r="E459" s="38"/>
      <c r="F459" s="35"/>
      <c r="G459" s="35"/>
      <c r="H459" s="150"/>
      <c r="I459" s="38"/>
      <c r="J459" s="273" t="str">
        <f t="shared" si="56"/>
        <v>รอข้อมูลคอลัมน์ H</v>
      </c>
      <c r="K459" s="150"/>
      <c r="L459" s="150"/>
      <c r="M459" s="150"/>
      <c r="N459" s="149" t="str" cm="1">
        <f t="array" ref="N459">IF(AND(K459:M459=""),"ยังไม่บันทึกข้อมูล",
IF(M459&lt;&gt;"",
IF(M459&gt;=1.3,M459,"เป็นไม้พุ่ม"),
IF(K459+L459&gt;=1.3,K459+L459,"เป็นไม้พุ่ม")))</f>
        <v>ยังไม่บันทึกข้อมูล</v>
      </c>
      <c r="O459" s="149" t="str">
        <f t="shared" si="57"/>
        <v>ข้อมูลไม่ถูกต้อง</v>
      </c>
      <c r="P459" s="149" t="str">
        <f t="shared" si="58"/>
        <v>ข้อมูลไม่ถูกต้อง</v>
      </c>
      <c r="Q459" s="149" t="str">
        <f t="shared" si="59"/>
        <v>ข้อมูลไม่ถูกต้อง</v>
      </c>
      <c r="R459" s="149" t="str">
        <f t="shared" si="60"/>
        <v>ข้อมูลไม่ถูกต้อง</v>
      </c>
      <c r="S459" s="149" t="str">
        <f>IF(ISNUMBER(R459),
IF(H$2=ตัวเลือก!A$30,"ยังไม่บันทึกข้อมูล",R459*0.27),"ข้อมูลไม่ถูกต้อง")</f>
        <v>ข้อมูลไม่ถูกต้อง</v>
      </c>
      <c r="T459" s="149" t="str">
        <f t="shared" si="61"/>
        <v>ข้อมูลไม่ถูกต้อง</v>
      </c>
      <c r="U459" s="149" t="str">
        <f>IF(ISNUMBER(R459),
IF(H$2=ตัวเลือก!A$30,"ยังไม่บันทึกข้อมูล",R459*0.47),"ข้อมูลไม่ถูกต้อง")</f>
        <v>ข้อมูลไม่ถูกต้อง</v>
      </c>
      <c r="V459" s="149" t="str">
        <f>IF(ISNUMBER(S459),
IF(H$2=ตัวเลือก!A$30,"ยังไม่บันทึกข้อมูล",S459*0.47),"ข้อมูลไม่ถูกต้อง")</f>
        <v>ข้อมูลไม่ถูกต้อง</v>
      </c>
      <c r="W459" s="149" t="str">
        <f t="shared" si="62"/>
        <v>ข้อมูลไม่ถูกต้อง</v>
      </c>
      <c r="X459" s="148" t="str">
        <f t="shared" si="63"/>
        <v>ข้อมูลไม่ถูกต้อง</v>
      </c>
      <c r="Y459" s="38"/>
      <c r="Z459" s="38"/>
      <c r="AA459" s="38"/>
    </row>
    <row r="460" spans="1:27" x14ac:dyDescent="0.45">
      <c r="A460" s="38">
        <v>455</v>
      </c>
      <c r="B460" s="38"/>
      <c r="C460" s="38"/>
      <c r="D460" s="38"/>
      <c r="E460" s="38"/>
      <c r="F460" s="35"/>
      <c r="G460" s="35"/>
      <c r="H460" s="150"/>
      <c r="I460" s="38"/>
      <c r="J460" s="273" t="str">
        <f t="shared" si="56"/>
        <v>รอข้อมูลคอลัมน์ H</v>
      </c>
      <c r="K460" s="150"/>
      <c r="L460" s="150"/>
      <c r="M460" s="150"/>
      <c r="N460" s="149" t="str" cm="1">
        <f t="array" ref="N460">IF(AND(K460:M460=""),"ยังไม่บันทึกข้อมูล",
IF(M460&lt;&gt;"",
IF(M460&gt;=1.3,M460,"เป็นไม้พุ่ม"),
IF(K460+L460&gt;=1.3,K460+L460,"เป็นไม้พุ่ม")))</f>
        <v>ยังไม่บันทึกข้อมูล</v>
      </c>
      <c r="O460" s="149" t="str">
        <f t="shared" si="57"/>
        <v>ข้อมูลไม่ถูกต้อง</v>
      </c>
      <c r="P460" s="149" t="str">
        <f t="shared" si="58"/>
        <v>ข้อมูลไม่ถูกต้อง</v>
      </c>
      <c r="Q460" s="149" t="str">
        <f t="shared" si="59"/>
        <v>ข้อมูลไม่ถูกต้อง</v>
      </c>
      <c r="R460" s="149" t="str">
        <f t="shared" si="60"/>
        <v>ข้อมูลไม่ถูกต้อง</v>
      </c>
      <c r="S460" s="149" t="str">
        <f>IF(ISNUMBER(R460),
IF(H$2=ตัวเลือก!A$30,"ยังไม่บันทึกข้อมูล",R460*0.27),"ข้อมูลไม่ถูกต้อง")</f>
        <v>ข้อมูลไม่ถูกต้อง</v>
      </c>
      <c r="T460" s="149" t="str">
        <f t="shared" si="61"/>
        <v>ข้อมูลไม่ถูกต้อง</v>
      </c>
      <c r="U460" s="149" t="str">
        <f>IF(ISNUMBER(R460),
IF(H$2=ตัวเลือก!A$30,"ยังไม่บันทึกข้อมูล",R460*0.47),"ข้อมูลไม่ถูกต้อง")</f>
        <v>ข้อมูลไม่ถูกต้อง</v>
      </c>
      <c r="V460" s="149" t="str">
        <f>IF(ISNUMBER(S460),
IF(H$2=ตัวเลือก!A$30,"ยังไม่บันทึกข้อมูล",S460*0.47),"ข้อมูลไม่ถูกต้อง")</f>
        <v>ข้อมูลไม่ถูกต้อง</v>
      </c>
      <c r="W460" s="149" t="str">
        <f t="shared" si="62"/>
        <v>ข้อมูลไม่ถูกต้อง</v>
      </c>
      <c r="X460" s="148" t="str">
        <f t="shared" si="63"/>
        <v>ข้อมูลไม่ถูกต้อง</v>
      </c>
      <c r="Y460" s="38"/>
      <c r="Z460" s="38"/>
      <c r="AA460" s="38"/>
    </row>
    <row r="461" spans="1:27" x14ac:dyDescent="0.45">
      <c r="A461" s="38">
        <v>456</v>
      </c>
      <c r="B461" s="38"/>
      <c r="C461" s="38"/>
      <c r="D461" s="38"/>
      <c r="E461" s="38"/>
      <c r="F461" s="35"/>
      <c r="G461" s="35"/>
      <c r="H461" s="150"/>
      <c r="I461" s="38"/>
      <c r="J461" s="273" t="str">
        <f t="shared" si="56"/>
        <v>รอข้อมูลคอลัมน์ H</v>
      </c>
      <c r="K461" s="150"/>
      <c r="L461" s="150"/>
      <c r="M461" s="150"/>
      <c r="N461" s="149" t="str" cm="1">
        <f t="array" ref="N461">IF(AND(K461:M461=""),"ยังไม่บันทึกข้อมูล",
IF(M461&lt;&gt;"",
IF(M461&gt;=1.3,M461,"เป็นไม้พุ่ม"),
IF(K461+L461&gt;=1.3,K461+L461,"เป็นไม้พุ่ม")))</f>
        <v>ยังไม่บันทึกข้อมูล</v>
      </c>
      <c r="O461" s="149" t="str">
        <f t="shared" si="57"/>
        <v>ข้อมูลไม่ถูกต้อง</v>
      </c>
      <c r="P461" s="149" t="str">
        <f t="shared" si="58"/>
        <v>ข้อมูลไม่ถูกต้อง</v>
      </c>
      <c r="Q461" s="149" t="str">
        <f t="shared" si="59"/>
        <v>ข้อมูลไม่ถูกต้อง</v>
      </c>
      <c r="R461" s="149" t="str">
        <f t="shared" si="60"/>
        <v>ข้อมูลไม่ถูกต้อง</v>
      </c>
      <c r="S461" s="149" t="str">
        <f>IF(ISNUMBER(R461),
IF(H$2=ตัวเลือก!A$30,"ยังไม่บันทึกข้อมูล",R461*0.27),"ข้อมูลไม่ถูกต้อง")</f>
        <v>ข้อมูลไม่ถูกต้อง</v>
      </c>
      <c r="T461" s="149" t="str">
        <f t="shared" si="61"/>
        <v>ข้อมูลไม่ถูกต้อง</v>
      </c>
      <c r="U461" s="149" t="str">
        <f>IF(ISNUMBER(R461),
IF(H$2=ตัวเลือก!A$30,"ยังไม่บันทึกข้อมูล",R461*0.47),"ข้อมูลไม่ถูกต้อง")</f>
        <v>ข้อมูลไม่ถูกต้อง</v>
      </c>
      <c r="V461" s="149" t="str">
        <f>IF(ISNUMBER(S461),
IF(H$2=ตัวเลือก!A$30,"ยังไม่บันทึกข้อมูล",S461*0.47),"ข้อมูลไม่ถูกต้อง")</f>
        <v>ข้อมูลไม่ถูกต้อง</v>
      </c>
      <c r="W461" s="149" t="str">
        <f t="shared" si="62"/>
        <v>ข้อมูลไม่ถูกต้อง</v>
      </c>
      <c r="X461" s="148" t="str">
        <f t="shared" si="63"/>
        <v>ข้อมูลไม่ถูกต้อง</v>
      </c>
      <c r="Y461" s="38"/>
      <c r="Z461" s="38"/>
      <c r="AA461" s="38"/>
    </row>
    <row r="462" spans="1:27" x14ac:dyDescent="0.45">
      <c r="A462" s="38">
        <v>457</v>
      </c>
      <c r="B462" s="38"/>
      <c r="C462" s="38"/>
      <c r="D462" s="38"/>
      <c r="E462" s="38"/>
      <c r="F462" s="35"/>
      <c r="G462" s="35"/>
      <c r="H462" s="150"/>
      <c r="I462" s="38"/>
      <c r="J462" s="273" t="str">
        <f t="shared" si="56"/>
        <v>รอข้อมูลคอลัมน์ H</v>
      </c>
      <c r="K462" s="150"/>
      <c r="L462" s="150"/>
      <c r="M462" s="150"/>
      <c r="N462" s="149" t="str" cm="1">
        <f t="array" ref="N462">IF(AND(K462:M462=""),"ยังไม่บันทึกข้อมูล",
IF(M462&lt;&gt;"",
IF(M462&gt;=1.3,M462,"เป็นไม้พุ่ม"),
IF(K462+L462&gt;=1.3,K462+L462,"เป็นไม้พุ่ม")))</f>
        <v>ยังไม่บันทึกข้อมูล</v>
      </c>
      <c r="O462" s="149" t="str">
        <f t="shared" si="57"/>
        <v>ข้อมูลไม่ถูกต้อง</v>
      </c>
      <c r="P462" s="149" t="str">
        <f t="shared" si="58"/>
        <v>ข้อมูลไม่ถูกต้อง</v>
      </c>
      <c r="Q462" s="149" t="str">
        <f t="shared" si="59"/>
        <v>ข้อมูลไม่ถูกต้อง</v>
      </c>
      <c r="R462" s="149" t="str">
        <f t="shared" si="60"/>
        <v>ข้อมูลไม่ถูกต้อง</v>
      </c>
      <c r="S462" s="149" t="str">
        <f>IF(ISNUMBER(R462),
IF(H$2=ตัวเลือก!A$30,"ยังไม่บันทึกข้อมูล",R462*0.27),"ข้อมูลไม่ถูกต้อง")</f>
        <v>ข้อมูลไม่ถูกต้อง</v>
      </c>
      <c r="T462" s="149" t="str">
        <f t="shared" si="61"/>
        <v>ข้อมูลไม่ถูกต้อง</v>
      </c>
      <c r="U462" s="149" t="str">
        <f>IF(ISNUMBER(R462),
IF(H$2=ตัวเลือก!A$30,"ยังไม่บันทึกข้อมูล",R462*0.47),"ข้อมูลไม่ถูกต้อง")</f>
        <v>ข้อมูลไม่ถูกต้อง</v>
      </c>
      <c r="V462" s="149" t="str">
        <f>IF(ISNUMBER(S462),
IF(H$2=ตัวเลือก!A$30,"ยังไม่บันทึกข้อมูล",S462*0.47),"ข้อมูลไม่ถูกต้อง")</f>
        <v>ข้อมูลไม่ถูกต้อง</v>
      </c>
      <c r="W462" s="149" t="str">
        <f t="shared" si="62"/>
        <v>ข้อมูลไม่ถูกต้อง</v>
      </c>
      <c r="X462" s="148" t="str">
        <f t="shared" si="63"/>
        <v>ข้อมูลไม่ถูกต้อง</v>
      </c>
      <c r="Y462" s="38"/>
      <c r="Z462" s="38"/>
      <c r="AA462" s="38"/>
    </row>
    <row r="463" spans="1:27" x14ac:dyDescent="0.45">
      <c r="A463" s="38">
        <v>458</v>
      </c>
      <c r="B463" s="38"/>
      <c r="C463" s="38"/>
      <c r="D463" s="38"/>
      <c r="E463" s="38"/>
      <c r="F463" s="35"/>
      <c r="G463" s="35"/>
      <c r="H463" s="150"/>
      <c r="I463" s="38"/>
      <c r="J463" s="273" t="str">
        <f t="shared" si="56"/>
        <v>รอข้อมูลคอลัมน์ H</v>
      </c>
      <c r="K463" s="150"/>
      <c r="L463" s="150"/>
      <c r="M463" s="150"/>
      <c r="N463" s="149" t="str" cm="1">
        <f t="array" ref="N463">IF(AND(K463:M463=""),"ยังไม่บันทึกข้อมูล",
IF(M463&lt;&gt;"",
IF(M463&gt;=1.3,M463,"เป็นไม้พุ่ม"),
IF(K463+L463&gt;=1.3,K463+L463,"เป็นไม้พุ่ม")))</f>
        <v>ยังไม่บันทึกข้อมูล</v>
      </c>
      <c r="O463" s="149" t="str">
        <f t="shared" si="57"/>
        <v>ข้อมูลไม่ถูกต้อง</v>
      </c>
      <c r="P463" s="149" t="str">
        <f t="shared" si="58"/>
        <v>ข้อมูลไม่ถูกต้อง</v>
      </c>
      <c r="Q463" s="149" t="str">
        <f t="shared" si="59"/>
        <v>ข้อมูลไม่ถูกต้อง</v>
      </c>
      <c r="R463" s="149" t="str">
        <f t="shared" si="60"/>
        <v>ข้อมูลไม่ถูกต้อง</v>
      </c>
      <c r="S463" s="149" t="str">
        <f>IF(ISNUMBER(R463),
IF(H$2=ตัวเลือก!A$30,"ยังไม่บันทึกข้อมูล",R463*0.27),"ข้อมูลไม่ถูกต้อง")</f>
        <v>ข้อมูลไม่ถูกต้อง</v>
      </c>
      <c r="T463" s="149" t="str">
        <f t="shared" si="61"/>
        <v>ข้อมูลไม่ถูกต้อง</v>
      </c>
      <c r="U463" s="149" t="str">
        <f>IF(ISNUMBER(R463),
IF(H$2=ตัวเลือก!A$30,"ยังไม่บันทึกข้อมูล",R463*0.47),"ข้อมูลไม่ถูกต้อง")</f>
        <v>ข้อมูลไม่ถูกต้อง</v>
      </c>
      <c r="V463" s="149" t="str">
        <f>IF(ISNUMBER(S463),
IF(H$2=ตัวเลือก!A$30,"ยังไม่บันทึกข้อมูล",S463*0.47),"ข้อมูลไม่ถูกต้อง")</f>
        <v>ข้อมูลไม่ถูกต้อง</v>
      </c>
      <c r="W463" s="149" t="str">
        <f t="shared" si="62"/>
        <v>ข้อมูลไม่ถูกต้อง</v>
      </c>
      <c r="X463" s="148" t="str">
        <f t="shared" si="63"/>
        <v>ข้อมูลไม่ถูกต้อง</v>
      </c>
      <c r="Y463" s="38"/>
      <c r="Z463" s="38"/>
      <c r="AA463" s="38"/>
    </row>
    <row r="464" spans="1:27" x14ac:dyDescent="0.45">
      <c r="A464" s="38">
        <v>459</v>
      </c>
      <c r="B464" s="38"/>
      <c r="C464" s="38"/>
      <c r="D464" s="38"/>
      <c r="E464" s="38"/>
      <c r="F464" s="35"/>
      <c r="G464" s="35"/>
      <c r="H464" s="150"/>
      <c r="I464" s="38"/>
      <c r="J464" s="273" t="str">
        <f t="shared" si="56"/>
        <v>รอข้อมูลคอลัมน์ H</v>
      </c>
      <c r="K464" s="150"/>
      <c r="L464" s="150"/>
      <c r="M464" s="150"/>
      <c r="N464" s="149" t="str" cm="1">
        <f t="array" ref="N464">IF(AND(K464:M464=""),"ยังไม่บันทึกข้อมูล",
IF(M464&lt;&gt;"",
IF(M464&gt;=1.3,M464,"เป็นไม้พุ่ม"),
IF(K464+L464&gt;=1.3,K464+L464,"เป็นไม้พุ่ม")))</f>
        <v>ยังไม่บันทึกข้อมูล</v>
      </c>
      <c r="O464" s="149" t="str">
        <f t="shared" si="57"/>
        <v>ข้อมูลไม่ถูกต้อง</v>
      </c>
      <c r="P464" s="149" t="str">
        <f t="shared" si="58"/>
        <v>ข้อมูลไม่ถูกต้อง</v>
      </c>
      <c r="Q464" s="149" t="str">
        <f t="shared" si="59"/>
        <v>ข้อมูลไม่ถูกต้อง</v>
      </c>
      <c r="R464" s="149" t="str">
        <f t="shared" si="60"/>
        <v>ข้อมูลไม่ถูกต้อง</v>
      </c>
      <c r="S464" s="149" t="str">
        <f>IF(ISNUMBER(R464),
IF(H$2=ตัวเลือก!A$30,"ยังไม่บันทึกข้อมูล",R464*0.27),"ข้อมูลไม่ถูกต้อง")</f>
        <v>ข้อมูลไม่ถูกต้อง</v>
      </c>
      <c r="T464" s="149" t="str">
        <f t="shared" si="61"/>
        <v>ข้อมูลไม่ถูกต้อง</v>
      </c>
      <c r="U464" s="149" t="str">
        <f>IF(ISNUMBER(R464),
IF(H$2=ตัวเลือก!A$30,"ยังไม่บันทึกข้อมูล",R464*0.47),"ข้อมูลไม่ถูกต้อง")</f>
        <v>ข้อมูลไม่ถูกต้อง</v>
      </c>
      <c r="V464" s="149" t="str">
        <f>IF(ISNUMBER(S464),
IF(H$2=ตัวเลือก!A$30,"ยังไม่บันทึกข้อมูล",S464*0.47),"ข้อมูลไม่ถูกต้อง")</f>
        <v>ข้อมูลไม่ถูกต้อง</v>
      </c>
      <c r="W464" s="149" t="str">
        <f t="shared" si="62"/>
        <v>ข้อมูลไม่ถูกต้อง</v>
      </c>
      <c r="X464" s="148" t="str">
        <f t="shared" si="63"/>
        <v>ข้อมูลไม่ถูกต้อง</v>
      </c>
      <c r="Y464" s="38"/>
      <c r="Z464" s="38"/>
      <c r="AA464" s="38"/>
    </row>
    <row r="465" spans="1:27" x14ac:dyDescent="0.45">
      <c r="A465" s="38">
        <v>460</v>
      </c>
      <c r="B465" s="38"/>
      <c r="C465" s="38"/>
      <c r="D465" s="38"/>
      <c r="E465" s="38"/>
      <c r="F465" s="35"/>
      <c r="G465" s="35"/>
      <c r="H465" s="150"/>
      <c r="I465" s="38"/>
      <c r="J465" s="273" t="str">
        <f t="shared" si="56"/>
        <v>รอข้อมูลคอลัมน์ H</v>
      </c>
      <c r="K465" s="150"/>
      <c r="L465" s="150"/>
      <c r="M465" s="150"/>
      <c r="N465" s="149" t="str" cm="1">
        <f t="array" ref="N465">IF(AND(K465:M465=""),"ยังไม่บันทึกข้อมูล",
IF(M465&lt;&gt;"",
IF(M465&gt;=1.3,M465,"เป็นไม้พุ่ม"),
IF(K465+L465&gt;=1.3,K465+L465,"เป็นไม้พุ่ม")))</f>
        <v>ยังไม่บันทึกข้อมูล</v>
      </c>
      <c r="O465" s="149" t="str">
        <f t="shared" si="57"/>
        <v>ข้อมูลไม่ถูกต้อง</v>
      </c>
      <c r="P465" s="149" t="str">
        <f t="shared" si="58"/>
        <v>ข้อมูลไม่ถูกต้อง</v>
      </c>
      <c r="Q465" s="149" t="str">
        <f t="shared" si="59"/>
        <v>ข้อมูลไม่ถูกต้อง</v>
      </c>
      <c r="R465" s="149" t="str">
        <f t="shared" si="60"/>
        <v>ข้อมูลไม่ถูกต้อง</v>
      </c>
      <c r="S465" s="149" t="str">
        <f>IF(ISNUMBER(R465),
IF(H$2=ตัวเลือก!A$30,"ยังไม่บันทึกข้อมูล",R465*0.27),"ข้อมูลไม่ถูกต้อง")</f>
        <v>ข้อมูลไม่ถูกต้อง</v>
      </c>
      <c r="T465" s="149" t="str">
        <f t="shared" si="61"/>
        <v>ข้อมูลไม่ถูกต้อง</v>
      </c>
      <c r="U465" s="149" t="str">
        <f>IF(ISNUMBER(R465),
IF(H$2=ตัวเลือก!A$30,"ยังไม่บันทึกข้อมูล",R465*0.47),"ข้อมูลไม่ถูกต้อง")</f>
        <v>ข้อมูลไม่ถูกต้อง</v>
      </c>
      <c r="V465" s="149" t="str">
        <f>IF(ISNUMBER(S465),
IF(H$2=ตัวเลือก!A$30,"ยังไม่บันทึกข้อมูล",S465*0.47),"ข้อมูลไม่ถูกต้อง")</f>
        <v>ข้อมูลไม่ถูกต้อง</v>
      </c>
      <c r="W465" s="149" t="str">
        <f t="shared" si="62"/>
        <v>ข้อมูลไม่ถูกต้อง</v>
      </c>
      <c r="X465" s="148" t="str">
        <f t="shared" si="63"/>
        <v>ข้อมูลไม่ถูกต้อง</v>
      </c>
      <c r="Y465" s="38"/>
      <c r="Z465" s="38"/>
      <c r="AA465" s="38"/>
    </row>
    <row r="466" spans="1:27" x14ac:dyDescent="0.45">
      <c r="A466" s="38">
        <v>461</v>
      </c>
      <c r="B466" s="38"/>
      <c r="C466" s="38"/>
      <c r="D466" s="38"/>
      <c r="E466" s="38"/>
      <c r="F466" s="35"/>
      <c r="G466" s="35"/>
      <c r="H466" s="150"/>
      <c r="I466" s="38"/>
      <c r="J466" s="273" t="str">
        <f t="shared" si="56"/>
        <v>รอข้อมูลคอลัมน์ H</v>
      </c>
      <c r="K466" s="150"/>
      <c r="L466" s="150"/>
      <c r="M466" s="150"/>
      <c r="N466" s="149" t="str" cm="1">
        <f t="array" ref="N466">IF(AND(K466:M466=""),"ยังไม่บันทึกข้อมูล",
IF(M466&lt;&gt;"",
IF(M466&gt;=1.3,M466,"เป็นไม้พุ่ม"),
IF(K466+L466&gt;=1.3,K466+L466,"เป็นไม้พุ่ม")))</f>
        <v>ยังไม่บันทึกข้อมูล</v>
      </c>
      <c r="O466" s="149" t="str">
        <f t="shared" si="57"/>
        <v>ข้อมูลไม่ถูกต้อง</v>
      </c>
      <c r="P466" s="149" t="str">
        <f t="shared" si="58"/>
        <v>ข้อมูลไม่ถูกต้อง</v>
      </c>
      <c r="Q466" s="149" t="str">
        <f t="shared" si="59"/>
        <v>ข้อมูลไม่ถูกต้อง</v>
      </c>
      <c r="R466" s="149" t="str">
        <f t="shared" si="60"/>
        <v>ข้อมูลไม่ถูกต้อง</v>
      </c>
      <c r="S466" s="149" t="str">
        <f>IF(ISNUMBER(R466),
IF(H$2=ตัวเลือก!A$30,"ยังไม่บันทึกข้อมูล",R466*0.27),"ข้อมูลไม่ถูกต้อง")</f>
        <v>ข้อมูลไม่ถูกต้อง</v>
      </c>
      <c r="T466" s="149" t="str">
        <f t="shared" si="61"/>
        <v>ข้อมูลไม่ถูกต้อง</v>
      </c>
      <c r="U466" s="149" t="str">
        <f>IF(ISNUMBER(R466),
IF(H$2=ตัวเลือก!A$30,"ยังไม่บันทึกข้อมูล",R466*0.47),"ข้อมูลไม่ถูกต้อง")</f>
        <v>ข้อมูลไม่ถูกต้อง</v>
      </c>
      <c r="V466" s="149" t="str">
        <f>IF(ISNUMBER(S466),
IF(H$2=ตัวเลือก!A$30,"ยังไม่บันทึกข้อมูล",S466*0.47),"ข้อมูลไม่ถูกต้อง")</f>
        <v>ข้อมูลไม่ถูกต้อง</v>
      </c>
      <c r="W466" s="149" t="str">
        <f t="shared" si="62"/>
        <v>ข้อมูลไม่ถูกต้อง</v>
      </c>
      <c r="X466" s="148" t="str">
        <f t="shared" si="63"/>
        <v>ข้อมูลไม่ถูกต้อง</v>
      </c>
      <c r="Y466" s="38"/>
      <c r="Z466" s="38"/>
      <c r="AA466" s="38"/>
    </row>
    <row r="467" spans="1:27" x14ac:dyDescent="0.45">
      <c r="A467" s="38">
        <v>462</v>
      </c>
      <c r="B467" s="38"/>
      <c r="C467" s="38"/>
      <c r="D467" s="38"/>
      <c r="E467" s="38"/>
      <c r="F467" s="35"/>
      <c r="G467" s="35"/>
      <c r="H467" s="150"/>
      <c r="I467" s="38"/>
      <c r="J467" s="273" t="str">
        <f t="shared" si="56"/>
        <v>รอข้อมูลคอลัมน์ H</v>
      </c>
      <c r="K467" s="150"/>
      <c r="L467" s="150"/>
      <c r="M467" s="150"/>
      <c r="N467" s="149" t="str" cm="1">
        <f t="array" ref="N467">IF(AND(K467:M467=""),"ยังไม่บันทึกข้อมูล",
IF(M467&lt;&gt;"",
IF(M467&gt;=1.3,M467,"เป็นไม้พุ่ม"),
IF(K467+L467&gt;=1.3,K467+L467,"เป็นไม้พุ่ม")))</f>
        <v>ยังไม่บันทึกข้อมูล</v>
      </c>
      <c r="O467" s="149" t="str">
        <f t="shared" si="57"/>
        <v>ข้อมูลไม่ถูกต้อง</v>
      </c>
      <c r="P467" s="149" t="str">
        <f t="shared" si="58"/>
        <v>ข้อมูลไม่ถูกต้อง</v>
      </c>
      <c r="Q467" s="149" t="str">
        <f t="shared" si="59"/>
        <v>ข้อมูลไม่ถูกต้อง</v>
      </c>
      <c r="R467" s="149" t="str">
        <f t="shared" si="60"/>
        <v>ข้อมูลไม่ถูกต้อง</v>
      </c>
      <c r="S467" s="149" t="str">
        <f>IF(ISNUMBER(R467),
IF(H$2=ตัวเลือก!A$30,"ยังไม่บันทึกข้อมูล",R467*0.27),"ข้อมูลไม่ถูกต้อง")</f>
        <v>ข้อมูลไม่ถูกต้อง</v>
      </c>
      <c r="T467" s="149" t="str">
        <f t="shared" si="61"/>
        <v>ข้อมูลไม่ถูกต้อง</v>
      </c>
      <c r="U467" s="149" t="str">
        <f>IF(ISNUMBER(R467),
IF(H$2=ตัวเลือก!A$30,"ยังไม่บันทึกข้อมูล",R467*0.47),"ข้อมูลไม่ถูกต้อง")</f>
        <v>ข้อมูลไม่ถูกต้อง</v>
      </c>
      <c r="V467" s="149" t="str">
        <f>IF(ISNUMBER(S467),
IF(H$2=ตัวเลือก!A$30,"ยังไม่บันทึกข้อมูล",S467*0.47),"ข้อมูลไม่ถูกต้อง")</f>
        <v>ข้อมูลไม่ถูกต้อง</v>
      </c>
      <c r="W467" s="149" t="str">
        <f t="shared" si="62"/>
        <v>ข้อมูลไม่ถูกต้อง</v>
      </c>
      <c r="X467" s="148" t="str">
        <f t="shared" si="63"/>
        <v>ข้อมูลไม่ถูกต้อง</v>
      </c>
      <c r="Y467" s="38"/>
      <c r="Z467" s="38"/>
      <c r="AA467" s="38"/>
    </row>
    <row r="468" spans="1:27" x14ac:dyDescent="0.45">
      <c r="A468" s="38">
        <v>463</v>
      </c>
      <c r="B468" s="38"/>
      <c r="C468" s="38"/>
      <c r="D468" s="38"/>
      <c r="E468" s="38"/>
      <c r="F468" s="35"/>
      <c r="G468" s="35"/>
      <c r="H468" s="150"/>
      <c r="I468" s="38"/>
      <c r="J468" s="273" t="str">
        <f t="shared" si="56"/>
        <v>รอข้อมูลคอลัมน์ H</v>
      </c>
      <c r="K468" s="150"/>
      <c r="L468" s="150"/>
      <c r="M468" s="150"/>
      <c r="N468" s="149" t="str" cm="1">
        <f t="array" ref="N468">IF(AND(K468:M468=""),"ยังไม่บันทึกข้อมูล",
IF(M468&lt;&gt;"",
IF(M468&gt;=1.3,M468,"เป็นไม้พุ่ม"),
IF(K468+L468&gt;=1.3,K468+L468,"เป็นไม้พุ่ม")))</f>
        <v>ยังไม่บันทึกข้อมูล</v>
      </c>
      <c r="O468" s="149" t="str">
        <f t="shared" si="57"/>
        <v>ข้อมูลไม่ถูกต้อง</v>
      </c>
      <c r="P468" s="149" t="str">
        <f t="shared" si="58"/>
        <v>ข้อมูลไม่ถูกต้อง</v>
      </c>
      <c r="Q468" s="149" t="str">
        <f t="shared" si="59"/>
        <v>ข้อมูลไม่ถูกต้อง</v>
      </c>
      <c r="R468" s="149" t="str">
        <f t="shared" si="60"/>
        <v>ข้อมูลไม่ถูกต้อง</v>
      </c>
      <c r="S468" s="149" t="str">
        <f>IF(ISNUMBER(R468),
IF(H$2=ตัวเลือก!A$30,"ยังไม่บันทึกข้อมูล",R468*0.27),"ข้อมูลไม่ถูกต้อง")</f>
        <v>ข้อมูลไม่ถูกต้อง</v>
      </c>
      <c r="T468" s="149" t="str">
        <f t="shared" si="61"/>
        <v>ข้อมูลไม่ถูกต้อง</v>
      </c>
      <c r="U468" s="149" t="str">
        <f>IF(ISNUMBER(R468),
IF(H$2=ตัวเลือก!A$30,"ยังไม่บันทึกข้อมูล",R468*0.47),"ข้อมูลไม่ถูกต้อง")</f>
        <v>ข้อมูลไม่ถูกต้อง</v>
      </c>
      <c r="V468" s="149" t="str">
        <f>IF(ISNUMBER(S468),
IF(H$2=ตัวเลือก!A$30,"ยังไม่บันทึกข้อมูล",S468*0.47),"ข้อมูลไม่ถูกต้อง")</f>
        <v>ข้อมูลไม่ถูกต้อง</v>
      </c>
      <c r="W468" s="149" t="str">
        <f t="shared" si="62"/>
        <v>ข้อมูลไม่ถูกต้อง</v>
      </c>
      <c r="X468" s="148" t="str">
        <f t="shared" si="63"/>
        <v>ข้อมูลไม่ถูกต้อง</v>
      </c>
      <c r="Y468" s="38"/>
      <c r="Z468" s="38"/>
      <c r="AA468" s="38"/>
    </row>
    <row r="469" spans="1:27" x14ac:dyDescent="0.45">
      <c r="A469" s="38">
        <v>464</v>
      </c>
      <c r="B469" s="38"/>
      <c r="C469" s="38"/>
      <c r="D469" s="38"/>
      <c r="E469" s="38"/>
      <c r="F469" s="35"/>
      <c r="G469" s="35"/>
      <c r="H469" s="150"/>
      <c r="I469" s="38"/>
      <c r="J469" s="273" t="str">
        <f t="shared" si="56"/>
        <v>รอข้อมูลคอลัมน์ H</v>
      </c>
      <c r="K469" s="150"/>
      <c r="L469" s="150"/>
      <c r="M469" s="150"/>
      <c r="N469" s="149" t="str" cm="1">
        <f t="array" ref="N469">IF(AND(K469:M469=""),"ยังไม่บันทึกข้อมูล",
IF(M469&lt;&gt;"",
IF(M469&gt;=1.3,M469,"เป็นไม้พุ่ม"),
IF(K469+L469&gt;=1.3,K469+L469,"เป็นไม้พุ่ม")))</f>
        <v>ยังไม่บันทึกข้อมูล</v>
      </c>
      <c r="O469" s="149" t="str">
        <f t="shared" si="57"/>
        <v>ข้อมูลไม่ถูกต้อง</v>
      </c>
      <c r="P469" s="149" t="str">
        <f t="shared" si="58"/>
        <v>ข้อมูลไม่ถูกต้อง</v>
      </c>
      <c r="Q469" s="149" t="str">
        <f t="shared" si="59"/>
        <v>ข้อมูลไม่ถูกต้อง</v>
      </c>
      <c r="R469" s="149" t="str">
        <f t="shared" si="60"/>
        <v>ข้อมูลไม่ถูกต้อง</v>
      </c>
      <c r="S469" s="149" t="str">
        <f>IF(ISNUMBER(R469),
IF(H$2=ตัวเลือก!A$30,"ยังไม่บันทึกข้อมูล",R469*0.27),"ข้อมูลไม่ถูกต้อง")</f>
        <v>ข้อมูลไม่ถูกต้อง</v>
      </c>
      <c r="T469" s="149" t="str">
        <f t="shared" si="61"/>
        <v>ข้อมูลไม่ถูกต้อง</v>
      </c>
      <c r="U469" s="149" t="str">
        <f>IF(ISNUMBER(R469),
IF(H$2=ตัวเลือก!A$30,"ยังไม่บันทึกข้อมูล",R469*0.47),"ข้อมูลไม่ถูกต้อง")</f>
        <v>ข้อมูลไม่ถูกต้อง</v>
      </c>
      <c r="V469" s="149" t="str">
        <f>IF(ISNUMBER(S469),
IF(H$2=ตัวเลือก!A$30,"ยังไม่บันทึกข้อมูล",S469*0.47),"ข้อมูลไม่ถูกต้อง")</f>
        <v>ข้อมูลไม่ถูกต้อง</v>
      </c>
      <c r="W469" s="149" t="str">
        <f t="shared" si="62"/>
        <v>ข้อมูลไม่ถูกต้อง</v>
      </c>
      <c r="X469" s="148" t="str">
        <f t="shared" si="63"/>
        <v>ข้อมูลไม่ถูกต้อง</v>
      </c>
      <c r="Y469" s="38"/>
      <c r="Z469" s="38"/>
      <c r="AA469" s="38"/>
    </row>
    <row r="470" spans="1:27" x14ac:dyDescent="0.45">
      <c r="A470" s="38">
        <v>465</v>
      </c>
      <c r="B470" s="38"/>
      <c r="C470" s="38"/>
      <c r="D470" s="38"/>
      <c r="E470" s="38"/>
      <c r="F470" s="35"/>
      <c r="G470" s="35"/>
      <c r="H470" s="150"/>
      <c r="I470" s="38"/>
      <c r="J470" s="273" t="str">
        <f t="shared" si="56"/>
        <v>รอข้อมูลคอลัมน์ H</v>
      </c>
      <c r="K470" s="150"/>
      <c r="L470" s="150"/>
      <c r="M470" s="150"/>
      <c r="N470" s="149" t="str" cm="1">
        <f t="array" ref="N470">IF(AND(K470:M470=""),"ยังไม่บันทึกข้อมูล",
IF(M470&lt;&gt;"",
IF(M470&gt;=1.3,M470,"เป็นไม้พุ่ม"),
IF(K470+L470&gt;=1.3,K470+L470,"เป็นไม้พุ่ม")))</f>
        <v>ยังไม่บันทึกข้อมูล</v>
      </c>
      <c r="O470" s="149" t="str">
        <f t="shared" si="57"/>
        <v>ข้อมูลไม่ถูกต้อง</v>
      </c>
      <c r="P470" s="149" t="str">
        <f t="shared" si="58"/>
        <v>ข้อมูลไม่ถูกต้อง</v>
      </c>
      <c r="Q470" s="149" t="str">
        <f t="shared" si="59"/>
        <v>ข้อมูลไม่ถูกต้อง</v>
      </c>
      <c r="R470" s="149" t="str">
        <f t="shared" si="60"/>
        <v>ข้อมูลไม่ถูกต้อง</v>
      </c>
      <c r="S470" s="149" t="str">
        <f>IF(ISNUMBER(R470),
IF(H$2=ตัวเลือก!A$30,"ยังไม่บันทึกข้อมูล",R470*0.27),"ข้อมูลไม่ถูกต้อง")</f>
        <v>ข้อมูลไม่ถูกต้อง</v>
      </c>
      <c r="T470" s="149" t="str">
        <f t="shared" si="61"/>
        <v>ข้อมูลไม่ถูกต้อง</v>
      </c>
      <c r="U470" s="149" t="str">
        <f>IF(ISNUMBER(R470),
IF(H$2=ตัวเลือก!A$30,"ยังไม่บันทึกข้อมูล",R470*0.47),"ข้อมูลไม่ถูกต้อง")</f>
        <v>ข้อมูลไม่ถูกต้อง</v>
      </c>
      <c r="V470" s="149" t="str">
        <f>IF(ISNUMBER(S470),
IF(H$2=ตัวเลือก!A$30,"ยังไม่บันทึกข้อมูล",S470*0.47),"ข้อมูลไม่ถูกต้อง")</f>
        <v>ข้อมูลไม่ถูกต้อง</v>
      </c>
      <c r="W470" s="149" t="str">
        <f t="shared" si="62"/>
        <v>ข้อมูลไม่ถูกต้อง</v>
      </c>
      <c r="X470" s="148" t="str">
        <f t="shared" si="63"/>
        <v>ข้อมูลไม่ถูกต้อง</v>
      </c>
      <c r="Y470" s="38"/>
      <c r="Z470" s="38"/>
      <c r="AA470" s="38"/>
    </row>
    <row r="471" spans="1:27" x14ac:dyDescent="0.45">
      <c r="A471" s="38">
        <v>466</v>
      </c>
      <c r="B471" s="38"/>
      <c r="C471" s="38"/>
      <c r="D471" s="38"/>
      <c r="E471" s="38"/>
      <c r="F471" s="35"/>
      <c r="G471" s="35"/>
      <c r="H471" s="150"/>
      <c r="I471" s="38"/>
      <c r="J471" s="273" t="str">
        <f t="shared" si="56"/>
        <v>รอข้อมูลคอลัมน์ H</v>
      </c>
      <c r="K471" s="150"/>
      <c r="L471" s="150"/>
      <c r="M471" s="150"/>
      <c r="N471" s="149" t="str" cm="1">
        <f t="array" ref="N471">IF(AND(K471:M471=""),"ยังไม่บันทึกข้อมูล",
IF(M471&lt;&gt;"",
IF(M471&gt;=1.3,M471,"เป็นไม้พุ่ม"),
IF(K471+L471&gt;=1.3,K471+L471,"เป็นไม้พุ่ม")))</f>
        <v>ยังไม่บันทึกข้อมูล</v>
      </c>
      <c r="O471" s="149" t="str">
        <f t="shared" si="57"/>
        <v>ข้อมูลไม่ถูกต้อง</v>
      </c>
      <c r="P471" s="149" t="str">
        <f t="shared" si="58"/>
        <v>ข้อมูลไม่ถูกต้อง</v>
      </c>
      <c r="Q471" s="149" t="str">
        <f t="shared" si="59"/>
        <v>ข้อมูลไม่ถูกต้อง</v>
      </c>
      <c r="R471" s="149" t="str">
        <f t="shared" si="60"/>
        <v>ข้อมูลไม่ถูกต้อง</v>
      </c>
      <c r="S471" s="149" t="str">
        <f>IF(ISNUMBER(R471),
IF(H$2=ตัวเลือก!A$30,"ยังไม่บันทึกข้อมูล",R471*0.27),"ข้อมูลไม่ถูกต้อง")</f>
        <v>ข้อมูลไม่ถูกต้อง</v>
      </c>
      <c r="T471" s="149" t="str">
        <f t="shared" si="61"/>
        <v>ข้อมูลไม่ถูกต้อง</v>
      </c>
      <c r="U471" s="149" t="str">
        <f>IF(ISNUMBER(R471),
IF(H$2=ตัวเลือก!A$30,"ยังไม่บันทึกข้อมูล",R471*0.47),"ข้อมูลไม่ถูกต้อง")</f>
        <v>ข้อมูลไม่ถูกต้อง</v>
      </c>
      <c r="V471" s="149" t="str">
        <f>IF(ISNUMBER(S471),
IF(H$2=ตัวเลือก!A$30,"ยังไม่บันทึกข้อมูล",S471*0.47),"ข้อมูลไม่ถูกต้อง")</f>
        <v>ข้อมูลไม่ถูกต้อง</v>
      </c>
      <c r="W471" s="149" t="str">
        <f t="shared" si="62"/>
        <v>ข้อมูลไม่ถูกต้อง</v>
      </c>
      <c r="X471" s="148" t="str">
        <f t="shared" si="63"/>
        <v>ข้อมูลไม่ถูกต้อง</v>
      </c>
      <c r="Y471" s="38"/>
      <c r="Z471" s="38"/>
      <c r="AA471" s="38"/>
    </row>
    <row r="472" spans="1:27" x14ac:dyDescent="0.45">
      <c r="A472" s="38">
        <v>467</v>
      </c>
      <c r="B472" s="38"/>
      <c r="C472" s="38"/>
      <c r="D472" s="38"/>
      <c r="E472" s="38"/>
      <c r="F472" s="35"/>
      <c r="G472" s="35"/>
      <c r="H472" s="150"/>
      <c r="I472" s="38"/>
      <c r="J472" s="273" t="str">
        <f t="shared" si="56"/>
        <v>รอข้อมูลคอลัมน์ H</v>
      </c>
      <c r="K472" s="150"/>
      <c r="L472" s="150"/>
      <c r="M472" s="150"/>
      <c r="N472" s="149" t="str" cm="1">
        <f t="array" ref="N472">IF(AND(K472:M472=""),"ยังไม่บันทึกข้อมูล",
IF(M472&lt;&gt;"",
IF(M472&gt;=1.3,M472,"เป็นไม้พุ่ม"),
IF(K472+L472&gt;=1.3,K472+L472,"เป็นไม้พุ่ม")))</f>
        <v>ยังไม่บันทึกข้อมูล</v>
      </c>
      <c r="O472" s="149" t="str">
        <f t="shared" si="57"/>
        <v>ข้อมูลไม่ถูกต้อง</v>
      </c>
      <c r="P472" s="149" t="str">
        <f t="shared" si="58"/>
        <v>ข้อมูลไม่ถูกต้อง</v>
      </c>
      <c r="Q472" s="149" t="str">
        <f t="shared" si="59"/>
        <v>ข้อมูลไม่ถูกต้อง</v>
      </c>
      <c r="R472" s="149" t="str">
        <f t="shared" si="60"/>
        <v>ข้อมูลไม่ถูกต้อง</v>
      </c>
      <c r="S472" s="149" t="str">
        <f>IF(ISNUMBER(R472),
IF(H$2=ตัวเลือก!A$30,"ยังไม่บันทึกข้อมูล",R472*0.27),"ข้อมูลไม่ถูกต้อง")</f>
        <v>ข้อมูลไม่ถูกต้อง</v>
      </c>
      <c r="T472" s="149" t="str">
        <f t="shared" si="61"/>
        <v>ข้อมูลไม่ถูกต้อง</v>
      </c>
      <c r="U472" s="149" t="str">
        <f>IF(ISNUMBER(R472),
IF(H$2=ตัวเลือก!A$30,"ยังไม่บันทึกข้อมูล",R472*0.47),"ข้อมูลไม่ถูกต้อง")</f>
        <v>ข้อมูลไม่ถูกต้อง</v>
      </c>
      <c r="V472" s="149" t="str">
        <f>IF(ISNUMBER(S472),
IF(H$2=ตัวเลือก!A$30,"ยังไม่บันทึกข้อมูล",S472*0.47),"ข้อมูลไม่ถูกต้อง")</f>
        <v>ข้อมูลไม่ถูกต้อง</v>
      </c>
      <c r="W472" s="149" t="str">
        <f t="shared" si="62"/>
        <v>ข้อมูลไม่ถูกต้อง</v>
      </c>
      <c r="X472" s="148" t="str">
        <f t="shared" si="63"/>
        <v>ข้อมูลไม่ถูกต้อง</v>
      </c>
      <c r="Y472" s="38"/>
      <c r="Z472" s="38"/>
      <c r="AA472" s="38"/>
    </row>
    <row r="473" spans="1:27" x14ac:dyDescent="0.45">
      <c r="A473" s="38">
        <v>468</v>
      </c>
      <c r="B473" s="38"/>
      <c r="C473" s="38"/>
      <c r="D473" s="38"/>
      <c r="E473" s="38"/>
      <c r="F473" s="35"/>
      <c r="G473" s="35"/>
      <c r="H473" s="150"/>
      <c r="I473" s="38"/>
      <c r="J473" s="273" t="str">
        <f t="shared" si="56"/>
        <v>รอข้อมูลคอลัมน์ H</v>
      </c>
      <c r="K473" s="150"/>
      <c r="L473" s="150"/>
      <c r="M473" s="150"/>
      <c r="N473" s="149" t="str" cm="1">
        <f t="array" ref="N473">IF(AND(K473:M473=""),"ยังไม่บันทึกข้อมูล",
IF(M473&lt;&gt;"",
IF(M473&gt;=1.3,M473,"เป็นไม้พุ่ม"),
IF(K473+L473&gt;=1.3,K473+L473,"เป็นไม้พุ่ม")))</f>
        <v>ยังไม่บันทึกข้อมูล</v>
      </c>
      <c r="O473" s="149" t="str">
        <f t="shared" si="57"/>
        <v>ข้อมูลไม่ถูกต้อง</v>
      </c>
      <c r="P473" s="149" t="str">
        <f t="shared" si="58"/>
        <v>ข้อมูลไม่ถูกต้อง</v>
      </c>
      <c r="Q473" s="149" t="str">
        <f t="shared" si="59"/>
        <v>ข้อมูลไม่ถูกต้อง</v>
      </c>
      <c r="R473" s="149" t="str">
        <f t="shared" si="60"/>
        <v>ข้อมูลไม่ถูกต้อง</v>
      </c>
      <c r="S473" s="149" t="str">
        <f>IF(ISNUMBER(R473),
IF(H$2=ตัวเลือก!A$30,"ยังไม่บันทึกข้อมูล",R473*0.27),"ข้อมูลไม่ถูกต้อง")</f>
        <v>ข้อมูลไม่ถูกต้อง</v>
      </c>
      <c r="T473" s="149" t="str">
        <f t="shared" si="61"/>
        <v>ข้อมูลไม่ถูกต้อง</v>
      </c>
      <c r="U473" s="149" t="str">
        <f>IF(ISNUMBER(R473),
IF(H$2=ตัวเลือก!A$30,"ยังไม่บันทึกข้อมูล",R473*0.47),"ข้อมูลไม่ถูกต้อง")</f>
        <v>ข้อมูลไม่ถูกต้อง</v>
      </c>
      <c r="V473" s="149" t="str">
        <f>IF(ISNUMBER(S473),
IF(H$2=ตัวเลือก!A$30,"ยังไม่บันทึกข้อมูล",S473*0.47),"ข้อมูลไม่ถูกต้อง")</f>
        <v>ข้อมูลไม่ถูกต้อง</v>
      </c>
      <c r="W473" s="149" t="str">
        <f t="shared" si="62"/>
        <v>ข้อมูลไม่ถูกต้อง</v>
      </c>
      <c r="X473" s="148" t="str">
        <f t="shared" si="63"/>
        <v>ข้อมูลไม่ถูกต้อง</v>
      </c>
      <c r="Y473" s="38"/>
      <c r="Z473" s="38"/>
      <c r="AA473" s="38"/>
    </row>
    <row r="474" spans="1:27" x14ac:dyDescent="0.45">
      <c r="A474" s="38">
        <v>469</v>
      </c>
      <c r="B474" s="38"/>
      <c r="C474" s="38"/>
      <c r="D474" s="38"/>
      <c r="E474" s="38"/>
      <c r="F474" s="35"/>
      <c r="G474" s="35"/>
      <c r="H474" s="150"/>
      <c r="I474" s="38"/>
      <c r="J474" s="273" t="str">
        <f t="shared" si="56"/>
        <v>รอข้อมูลคอลัมน์ H</v>
      </c>
      <c r="K474" s="150"/>
      <c r="L474" s="150"/>
      <c r="M474" s="150"/>
      <c r="N474" s="149" t="str" cm="1">
        <f t="array" ref="N474">IF(AND(K474:M474=""),"ยังไม่บันทึกข้อมูล",
IF(M474&lt;&gt;"",
IF(M474&gt;=1.3,M474,"เป็นไม้พุ่ม"),
IF(K474+L474&gt;=1.3,K474+L474,"เป็นไม้พุ่ม")))</f>
        <v>ยังไม่บันทึกข้อมูล</v>
      </c>
      <c r="O474" s="149" t="str">
        <f t="shared" si="57"/>
        <v>ข้อมูลไม่ถูกต้อง</v>
      </c>
      <c r="P474" s="149" t="str">
        <f t="shared" si="58"/>
        <v>ข้อมูลไม่ถูกต้อง</v>
      </c>
      <c r="Q474" s="149" t="str">
        <f t="shared" si="59"/>
        <v>ข้อมูลไม่ถูกต้อง</v>
      </c>
      <c r="R474" s="149" t="str">
        <f t="shared" si="60"/>
        <v>ข้อมูลไม่ถูกต้อง</v>
      </c>
      <c r="S474" s="149" t="str">
        <f>IF(ISNUMBER(R474),
IF(H$2=ตัวเลือก!A$30,"ยังไม่บันทึกข้อมูล",R474*0.27),"ข้อมูลไม่ถูกต้อง")</f>
        <v>ข้อมูลไม่ถูกต้อง</v>
      </c>
      <c r="T474" s="149" t="str">
        <f t="shared" si="61"/>
        <v>ข้อมูลไม่ถูกต้อง</v>
      </c>
      <c r="U474" s="149" t="str">
        <f>IF(ISNUMBER(R474),
IF(H$2=ตัวเลือก!A$30,"ยังไม่บันทึกข้อมูล",R474*0.47),"ข้อมูลไม่ถูกต้อง")</f>
        <v>ข้อมูลไม่ถูกต้อง</v>
      </c>
      <c r="V474" s="149" t="str">
        <f>IF(ISNUMBER(S474),
IF(H$2=ตัวเลือก!A$30,"ยังไม่บันทึกข้อมูล",S474*0.47),"ข้อมูลไม่ถูกต้อง")</f>
        <v>ข้อมูลไม่ถูกต้อง</v>
      </c>
      <c r="W474" s="149" t="str">
        <f t="shared" si="62"/>
        <v>ข้อมูลไม่ถูกต้อง</v>
      </c>
      <c r="X474" s="148" t="str">
        <f t="shared" si="63"/>
        <v>ข้อมูลไม่ถูกต้อง</v>
      </c>
      <c r="Y474" s="38"/>
      <c r="Z474" s="38"/>
      <c r="AA474" s="38"/>
    </row>
    <row r="475" spans="1:27" x14ac:dyDescent="0.45">
      <c r="A475" s="38">
        <v>470</v>
      </c>
      <c r="B475" s="38"/>
      <c r="C475" s="38"/>
      <c r="D475" s="38"/>
      <c r="E475" s="38"/>
      <c r="F475" s="35"/>
      <c r="G475" s="35"/>
      <c r="H475" s="150"/>
      <c r="I475" s="38"/>
      <c r="J475" s="273" t="str">
        <f t="shared" si="56"/>
        <v>รอข้อมูลคอลัมน์ H</v>
      </c>
      <c r="K475" s="150"/>
      <c r="L475" s="150"/>
      <c r="M475" s="150"/>
      <c r="N475" s="149" t="str" cm="1">
        <f t="array" ref="N475">IF(AND(K475:M475=""),"ยังไม่บันทึกข้อมูล",
IF(M475&lt;&gt;"",
IF(M475&gt;=1.3,M475,"เป็นไม้พุ่ม"),
IF(K475+L475&gt;=1.3,K475+L475,"เป็นไม้พุ่ม")))</f>
        <v>ยังไม่บันทึกข้อมูล</v>
      </c>
      <c r="O475" s="149" t="str">
        <f t="shared" si="57"/>
        <v>ข้อมูลไม่ถูกต้อง</v>
      </c>
      <c r="P475" s="149" t="str">
        <f t="shared" si="58"/>
        <v>ข้อมูลไม่ถูกต้อง</v>
      </c>
      <c r="Q475" s="149" t="str">
        <f t="shared" si="59"/>
        <v>ข้อมูลไม่ถูกต้อง</v>
      </c>
      <c r="R475" s="149" t="str">
        <f t="shared" si="60"/>
        <v>ข้อมูลไม่ถูกต้อง</v>
      </c>
      <c r="S475" s="149" t="str">
        <f>IF(ISNUMBER(R475),
IF(H$2=ตัวเลือก!A$30,"ยังไม่บันทึกข้อมูล",R475*0.27),"ข้อมูลไม่ถูกต้อง")</f>
        <v>ข้อมูลไม่ถูกต้อง</v>
      </c>
      <c r="T475" s="149" t="str">
        <f t="shared" si="61"/>
        <v>ข้อมูลไม่ถูกต้อง</v>
      </c>
      <c r="U475" s="149" t="str">
        <f>IF(ISNUMBER(R475),
IF(H$2=ตัวเลือก!A$30,"ยังไม่บันทึกข้อมูล",R475*0.47),"ข้อมูลไม่ถูกต้อง")</f>
        <v>ข้อมูลไม่ถูกต้อง</v>
      </c>
      <c r="V475" s="149" t="str">
        <f>IF(ISNUMBER(S475),
IF(H$2=ตัวเลือก!A$30,"ยังไม่บันทึกข้อมูล",S475*0.47),"ข้อมูลไม่ถูกต้อง")</f>
        <v>ข้อมูลไม่ถูกต้อง</v>
      </c>
      <c r="W475" s="149" t="str">
        <f t="shared" si="62"/>
        <v>ข้อมูลไม่ถูกต้อง</v>
      </c>
      <c r="X475" s="148" t="str">
        <f t="shared" si="63"/>
        <v>ข้อมูลไม่ถูกต้อง</v>
      </c>
      <c r="Y475" s="38"/>
      <c r="Z475" s="38"/>
      <c r="AA475" s="38"/>
    </row>
    <row r="476" spans="1:27" x14ac:dyDescent="0.45">
      <c r="A476" s="38">
        <v>471</v>
      </c>
      <c r="B476" s="38"/>
      <c r="C476" s="38"/>
      <c r="D476" s="38"/>
      <c r="E476" s="38"/>
      <c r="F476" s="35"/>
      <c r="G476" s="35"/>
      <c r="H476" s="150"/>
      <c r="I476" s="38"/>
      <c r="J476" s="273" t="str">
        <f t="shared" si="56"/>
        <v>รอข้อมูลคอลัมน์ H</v>
      </c>
      <c r="K476" s="150"/>
      <c r="L476" s="150"/>
      <c r="M476" s="150"/>
      <c r="N476" s="149" t="str" cm="1">
        <f t="array" ref="N476">IF(AND(K476:M476=""),"ยังไม่บันทึกข้อมูล",
IF(M476&lt;&gt;"",
IF(M476&gt;=1.3,M476,"เป็นไม้พุ่ม"),
IF(K476+L476&gt;=1.3,K476+L476,"เป็นไม้พุ่ม")))</f>
        <v>ยังไม่บันทึกข้อมูล</v>
      </c>
      <c r="O476" s="149" t="str">
        <f t="shared" si="57"/>
        <v>ข้อมูลไม่ถูกต้อง</v>
      </c>
      <c r="P476" s="149" t="str">
        <f t="shared" si="58"/>
        <v>ข้อมูลไม่ถูกต้อง</v>
      </c>
      <c r="Q476" s="149" t="str">
        <f t="shared" si="59"/>
        <v>ข้อมูลไม่ถูกต้อง</v>
      </c>
      <c r="R476" s="149" t="str">
        <f t="shared" si="60"/>
        <v>ข้อมูลไม่ถูกต้อง</v>
      </c>
      <c r="S476" s="149" t="str">
        <f>IF(ISNUMBER(R476),
IF(H$2=ตัวเลือก!A$30,"ยังไม่บันทึกข้อมูล",R476*0.27),"ข้อมูลไม่ถูกต้อง")</f>
        <v>ข้อมูลไม่ถูกต้อง</v>
      </c>
      <c r="T476" s="149" t="str">
        <f t="shared" si="61"/>
        <v>ข้อมูลไม่ถูกต้อง</v>
      </c>
      <c r="U476" s="149" t="str">
        <f>IF(ISNUMBER(R476),
IF(H$2=ตัวเลือก!A$30,"ยังไม่บันทึกข้อมูล",R476*0.47),"ข้อมูลไม่ถูกต้อง")</f>
        <v>ข้อมูลไม่ถูกต้อง</v>
      </c>
      <c r="V476" s="149" t="str">
        <f>IF(ISNUMBER(S476),
IF(H$2=ตัวเลือก!A$30,"ยังไม่บันทึกข้อมูล",S476*0.47),"ข้อมูลไม่ถูกต้อง")</f>
        <v>ข้อมูลไม่ถูกต้อง</v>
      </c>
      <c r="W476" s="149" t="str">
        <f t="shared" si="62"/>
        <v>ข้อมูลไม่ถูกต้อง</v>
      </c>
      <c r="X476" s="148" t="str">
        <f t="shared" si="63"/>
        <v>ข้อมูลไม่ถูกต้อง</v>
      </c>
      <c r="Y476" s="38"/>
      <c r="Z476" s="38"/>
      <c r="AA476" s="38"/>
    </row>
    <row r="477" spans="1:27" x14ac:dyDescent="0.45">
      <c r="A477" s="38">
        <v>472</v>
      </c>
      <c r="B477" s="38"/>
      <c r="C477" s="38"/>
      <c r="D477" s="38"/>
      <c r="E477" s="38"/>
      <c r="F477" s="35"/>
      <c r="G477" s="35"/>
      <c r="H477" s="150"/>
      <c r="I477" s="38"/>
      <c r="J477" s="273" t="str">
        <f t="shared" si="56"/>
        <v>รอข้อมูลคอลัมน์ H</v>
      </c>
      <c r="K477" s="150"/>
      <c r="L477" s="150"/>
      <c r="M477" s="150"/>
      <c r="N477" s="149" t="str" cm="1">
        <f t="array" ref="N477">IF(AND(K477:M477=""),"ยังไม่บันทึกข้อมูล",
IF(M477&lt;&gt;"",
IF(M477&gt;=1.3,M477,"เป็นไม้พุ่ม"),
IF(K477+L477&gt;=1.3,K477+L477,"เป็นไม้พุ่ม")))</f>
        <v>ยังไม่บันทึกข้อมูล</v>
      </c>
      <c r="O477" s="149" t="str">
        <f t="shared" si="57"/>
        <v>ข้อมูลไม่ถูกต้อง</v>
      </c>
      <c r="P477" s="149" t="str">
        <f t="shared" si="58"/>
        <v>ข้อมูลไม่ถูกต้อง</v>
      </c>
      <c r="Q477" s="149" t="str">
        <f t="shared" si="59"/>
        <v>ข้อมูลไม่ถูกต้อง</v>
      </c>
      <c r="R477" s="149" t="str">
        <f t="shared" si="60"/>
        <v>ข้อมูลไม่ถูกต้อง</v>
      </c>
      <c r="S477" s="149" t="str">
        <f>IF(ISNUMBER(R477),
IF(H$2=ตัวเลือก!A$30,"ยังไม่บันทึกข้อมูล",R477*0.27),"ข้อมูลไม่ถูกต้อง")</f>
        <v>ข้อมูลไม่ถูกต้อง</v>
      </c>
      <c r="T477" s="149" t="str">
        <f t="shared" si="61"/>
        <v>ข้อมูลไม่ถูกต้อง</v>
      </c>
      <c r="U477" s="149" t="str">
        <f>IF(ISNUMBER(R477),
IF(H$2=ตัวเลือก!A$30,"ยังไม่บันทึกข้อมูล",R477*0.47),"ข้อมูลไม่ถูกต้อง")</f>
        <v>ข้อมูลไม่ถูกต้อง</v>
      </c>
      <c r="V477" s="149" t="str">
        <f>IF(ISNUMBER(S477),
IF(H$2=ตัวเลือก!A$30,"ยังไม่บันทึกข้อมูล",S477*0.47),"ข้อมูลไม่ถูกต้อง")</f>
        <v>ข้อมูลไม่ถูกต้อง</v>
      </c>
      <c r="W477" s="149" t="str">
        <f t="shared" si="62"/>
        <v>ข้อมูลไม่ถูกต้อง</v>
      </c>
      <c r="X477" s="148" t="str">
        <f t="shared" si="63"/>
        <v>ข้อมูลไม่ถูกต้อง</v>
      </c>
      <c r="Y477" s="38"/>
      <c r="Z477" s="38"/>
      <c r="AA477" s="38"/>
    </row>
    <row r="478" spans="1:27" x14ac:dyDescent="0.45">
      <c r="A478" s="38">
        <v>473</v>
      </c>
      <c r="B478" s="38"/>
      <c r="C478" s="38"/>
      <c r="D478" s="38"/>
      <c r="E478" s="38"/>
      <c r="F478" s="35"/>
      <c r="G478" s="35"/>
      <c r="H478" s="150"/>
      <c r="I478" s="38"/>
      <c r="J478" s="273" t="str">
        <f t="shared" si="56"/>
        <v>รอข้อมูลคอลัมน์ H</v>
      </c>
      <c r="K478" s="150"/>
      <c r="L478" s="150"/>
      <c r="M478" s="150"/>
      <c r="N478" s="149" t="str" cm="1">
        <f t="array" ref="N478">IF(AND(K478:M478=""),"ยังไม่บันทึกข้อมูล",
IF(M478&lt;&gt;"",
IF(M478&gt;=1.3,M478,"เป็นไม้พุ่ม"),
IF(K478+L478&gt;=1.3,K478+L478,"เป็นไม้พุ่ม")))</f>
        <v>ยังไม่บันทึกข้อมูล</v>
      </c>
      <c r="O478" s="149" t="str">
        <f t="shared" si="57"/>
        <v>ข้อมูลไม่ถูกต้อง</v>
      </c>
      <c r="P478" s="149" t="str">
        <f t="shared" si="58"/>
        <v>ข้อมูลไม่ถูกต้อง</v>
      </c>
      <c r="Q478" s="149" t="str">
        <f t="shared" si="59"/>
        <v>ข้อมูลไม่ถูกต้อง</v>
      </c>
      <c r="R478" s="149" t="str">
        <f t="shared" si="60"/>
        <v>ข้อมูลไม่ถูกต้อง</v>
      </c>
      <c r="S478" s="149" t="str">
        <f>IF(ISNUMBER(R478),
IF(H$2=ตัวเลือก!A$30,"ยังไม่บันทึกข้อมูล",R478*0.27),"ข้อมูลไม่ถูกต้อง")</f>
        <v>ข้อมูลไม่ถูกต้อง</v>
      </c>
      <c r="T478" s="149" t="str">
        <f t="shared" si="61"/>
        <v>ข้อมูลไม่ถูกต้อง</v>
      </c>
      <c r="U478" s="149" t="str">
        <f>IF(ISNUMBER(R478),
IF(H$2=ตัวเลือก!A$30,"ยังไม่บันทึกข้อมูล",R478*0.47),"ข้อมูลไม่ถูกต้อง")</f>
        <v>ข้อมูลไม่ถูกต้อง</v>
      </c>
      <c r="V478" s="149" t="str">
        <f>IF(ISNUMBER(S478),
IF(H$2=ตัวเลือก!A$30,"ยังไม่บันทึกข้อมูล",S478*0.47),"ข้อมูลไม่ถูกต้อง")</f>
        <v>ข้อมูลไม่ถูกต้อง</v>
      </c>
      <c r="W478" s="149" t="str">
        <f t="shared" si="62"/>
        <v>ข้อมูลไม่ถูกต้อง</v>
      </c>
      <c r="X478" s="148" t="str">
        <f t="shared" si="63"/>
        <v>ข้อมูลไม่ถูกต้อง</v>
      </c>
      <c r="Y478" s="38"/>
      <c r="Z478" s="38"/>
      <c r="AA478" s="38"/>
    </row>
    <row r="479" spans="1:27" x14ac:dyDescent="0.45">
      <c r="A479" s="38">
        <v>474</v>
      </c>
      <c r="B479" s="38"/>
      <c r="C479" s="38"/>
      <c r="D479" s="38"/>
      <c r="E479" s="38"/>
      <c r="F479" s="35"/>
      <c r="G479" s="35"/>
      <c r="H479" s="150"/>
      <c r="I479" s="38"/>
      <c r="J479" s="273" t="str">
        <f t="shared" si="56"/>
        <v>รอข้อมูลคอลัมน์ H</v>
      </c>
      <c r="K479" s="150"/>
      <c r="L479" s="150"/>
      <c r="M479" s="150"/>
      <c r="N479" s="149" t="str" cm="1">
        <f t="array" ref="N479">IF(AND(K479:M479=""),"ยังไม่บันทึกข้อมูล",
IF(M479&lt;&gt;"",
IF(M479&gt;=1.3,M479,"เป็นไม้พุ่ม"),
IF(K479+L479&gt;=1.3,K479+L479,"เป็นไม้พุ่ม")))</f>
        <v>ยังไม่บันทึกข้อมูล</v>
      </c>
      <c r="O479" s="149" t="str">
        <f t="shared" si="57"/>
        <v>ข้อมูลไม่ถูกต้อง</v>
      </c>
      <c r="P479" s="149" t="str">
        <f t="shared" si="58"/>
        <v>ข้อมูลไม่ถูกต้อง</v>
      </c>
      <c r="Q479" s="149" t="str">
        <f t="shared" si="59"/>
        <v>ข้อมูลไม่ถูกต้อง</v>
      </c>
      <c r="R479" s="149" t="str">
        <f t="shared" si="60"/>
        <v>ข้อมูลไม่ถูกต้อง</v>
      </c>
      <c r="S479" s="149" t="str">
        <f>IF(ISNUMBER(R479),
IF(H$2=ตัวเลือก!A$30,"ยังไม่บันทึกข้อมูล",R479*0.27),"ข้อมูลไม่ถูกต้อง")</f>
        <v>ข้อมูลไม่ถูกต้อง</v>
      </c>
      <c r="T479" s="149" t="str">
        <f t="shared" si="61"/>
        <v>ข้อมูลไม่ถูกต้อง</v>
      </c>
      <c r="U479" s="149" t="str">
        <f>IF(ISNUMBER(R479),
IF(H$2=ตัวเลือก!A$30,"ยังไม่บันทึกข้อมูล",R479*0.47),"ข้อมูลไม่ถูกต้อง")</f>
        <v>ข้อมูลไม่ถูกต้อง</v>
      </c>
      <c r="V479" s="149" t="str">
        <f>IF(ISNUMBER(S479),
IF(H$2=ตัวเลือก!A$30,"ยังไม่บันทึกข้อมูล",S479*0.47),"ข้อมูลไม่ถูกต้อง")</f>
        <v>ข้อมูลไม่ถูกต้อง</v>
      </c>
      <c r="W479" s="149" t="str">
        <f t="shared" si="62"/>
        <v>ข้อมูลไม่ถูกต้อง</v>
      </c>
      <c r="X479" s="148" t="str">
        <f t="shared" si="63"/>
        <v>ข้อมูลไม่ถูกต้อง</v>
      </c>
      <c r="Y479" s="38"/>
      <c r="Z479" s="38"/>
      <c r="AA479" s="38"/>
    </row>
    <row r="480" spans="1:27" x14ac:dyDescent="0.45">
      <c r="A480" s="38">
        <v>475</v>
      </c>
      <c r="B480" s="38"/>
      <c r="C480" s="38"/>
      <c r="D480" s="38"/>
      <c r="E480" s="38"/>
      <c r="F480" s="35"/>
      <c r="G480" s="35"/>
      <c r="H480" s="150"/>
      <c r="I480" s="38"/>
      <c r="J480" s="273" t="str">
        <f t="shared" si="56"/>
        <v>รอข้อมูลคอลัมน์ H</v>
      </c>
      <c r="K480" s="150"/>
      <c r="L480" s="150"/>
      <c r="M480" s="150"/>
      <c r="N480" s="149" t="str" cm="1">
        <f t="array" ref="N480">IF(AND(K480:M480=""),"ยังไม่บันทึกข้อมูล",
IF(M480&lt;&gt;"",
IF(M480&gt;=1.3,M480,"เป็นไม้พุ่ม"),
IF(K480+L480&gt;=1.3,K480+L480,"เป็นไม้พุ่ม")))</f>
        <v>ยังไม่บันทึกข้อมูล</v>
      </c>
      <c r="O480" s="149" t="str">
        <f t="shared" si="57"/>
        <v>ข้อมูลไม่ถูกต้อง</v>
      </c>
      <c r="P480" s="149" t="str">
        <f t="shared" si="58"/>
        <v>ข้อมูลไม่ถูกต้อง</v>
      </c>
      <c r="Q480" s="149" t="str">
        <f t="shared" si="59"/>
        <v>ข้อมูลไม่ถูกต้อง</v>
      </c>
      <c r="R480" s="149" t="str">
        <f t="shared" si="60"/>
        <v>ข้อมูลไม่ถูกต้อง</v>
      </c>
      <c r="S480" s="149" t="str">
        <f>IF(ISNUMBER(R480),
IF(H$2=ตัวเลือก!A$30,"ยังไม่บันทึกข้อมูล",R480*0.27),"ข้อมูลไม่ถูกต้อง")</f>
        <v>ข้อมูลไม่ถูกต้อง</v>
      </c>
      <c r="T480" s="149" t="str">
        <f t="shared" si="61"/>
        <v>ข้อมูลไม่ถูกต้อง</v>
      </c>
      <c r="U480" s="149" t="str">
        <f>IF(ISNUMBER(R480),
IF(H$2=ตัวเลือก!A$30,"ยังไม่บันทึกข้อมูล",R480*0.47),"ข้อมูลไม่ถูกต้อง")</f>
        <v>ข้อมูลไม่ถูกต้อง</v>
      </c>
      <c r="V480" s="149" t="str">
        <f>IF(ISNUMBER(S480),
IF(H$2=ตัวเลือก!A$30,"ยังไม่บันทึกข้อมูล",S480*0.47),"ข้อมูลไม่ถูกต้อง")</f>
        <v>ข้อมูลไม่ถูกต้อง</v>
      </c>
      <c r="W480" s="149" t="str">
        <f t="shared" si="62"/>
        <v>ข้อมูลไม่ถูกต้อง</v>
      </c>
      <c r="X480" s="148" t="str">
        <f t="shared" si="63"/>
        <v>ข้อมูลไม่ถูกต้อง</v>
      </c>
      <c r="Y480" s="38"/>
      <c r="Z480" s="38"/>
      <c r="AA480" s="38"/>
    </row>
    <row r="481" spans="1:27" x14ac:dyDescent="0.45">
      <c r="A481" s="38">
        <v>476</v>
      </c>
      <c r="B481" s="38"/>
      <c r="C481" s="38"/>
      <c r="D481" s="38"/>
      <c r="E481" s="38"/>
      <c r="F481" s="35"/>
      <c r="G481" s="35"/>
      <c r="H481" s="150"/>
      <c r="I481" s="38"/>
      <c r="J481" s="273" t="str">
        <f t="shared" si="56"/>
        <v>รอข้อมูลคอลัมน์ H</v>
      </c>
      <c r="K481" s="150"/>
      <c r="L481" s="150"/>
      <c r="M481" s="150"/>
      <c r="N481" s="149" t="str" cm="1">
        <f t="array" ref="N481">IF(AND(K481:M481=""),"ยังไม่บันทึกข้อมูล",
IF(M481&lt;&gt;"",
IF(M481&gt;=1.3,M481,"เป็นไม้พุ่ม"),
IF(K481+L481&gt;=1.3,K481+L481,"เป็นไม้พุ่ม")))</f>
        <v>ยังไม่บันทึกข้อมูล</v>
      </c>
      <c r="O481" s="149" t="str">
        <f t="shared" si="57"/>
        <v>ข้อมูลไม่ถูกต้อง</v>
      </c>
      <c r="P481" s="149" t="str">
        <f t="shared" si="58"/>
        <v>ข้อมูลไม่ถูกต้อง</v>
      </c>
      <c r="Q481" s="149" t="str">
        <f t="shared" si="59"/>
        <v>ข้อมูลไม่ถูกต้อง</v>
      </c>
      <c r="R481" s="149" t="str">
        <f t="shared" si="60"/>
        <v>ข้อมูลไม่ถูกต้อง</v>
      </c>
      <c r="S481" s="149" t="str">
        <f>IF(ISNUMBER(R481),
IF(H$2=ตัวเลือก!A$30,"ยังไม่บันทึกข้อมูล",R481*0.27),"ข้อมูลไม่ถูกต้อง")</f>
        <v>ข้อมูลไม่ถูกต้อง</v>
      </c>
      <c r="T481" s="149" t="str">
        <f t="shared" si="61"/>
        <v>ข้อมูลไม่ถูกต้อง</v>
      </c>
      <c r="U481" s="149" t="str">
        <f>IF(ISNUMBER(R481),
IF(H$2=ตัวเลือก!A$30,"ยังไม่บันทึกข้อมูล",R481*0.47),"ข้อมูลไม่ถูกต้อง")</f>
        <v>ข้อมูลไม่ถูกต้อง</v>
      </c>
      <c r="V481" s="149" t="str">
        <f>IF(ISNUMBER(S481),
IF(H$2=ตัวเลือก!A$30,"ยังไม่บันทึกข้อมูล",S481*0.47),"ข้อมูลไม่ถูกต้อง")</f>
        <v>ข้อมูลไม่ถูกต้อง</v>
      </c>
      <c r="W481" s="149" t="str">
        <f t="shared" si="62"/>
        <v>ข้อมูลไม่ถูกต้อง</v>
      </c>
      <c r="X481" s="148" t="str">
        <f t="shared" si="63"/>
        <v>ข้อมูลไม่ถูกต้อง</v>
      </c>
      <c r="Y481" s="38"/>
      <c r="Z481" s="38"/>
      <c r="AA481" s="38"/>
    </row>
    <row r="482" spans="1:27" x14ac:dyDescent="0.45">
      <c r="A482" s="38">
        <v>477</v>
      </c>
      <c r="B482" s="38"/>
      <c r="C482" s="38"/>
      <c r="D482" s="38"/>
      <c r="E482" s="38"/>
      <c r="F482" s="35"/>
      <c r="G482" s="35"/>
      <c r="H482" s="150"/>
      <c r="I482" s="38"/>
      <c r="J482" s="273" t="str">
        <f t="shared" si="56"/>
        <v>รอข้อมูลคอลัมน์ H</v>
      </c>
      <c r="K482" s="150"/>
      <c r="L482" s="150"/>
      <c r="M482" s="150"/>
      <c r="N482" s="149" t="str" cm="1">
        <f t="array" ref="N482">IF(AND(K482:M482=""),"ยังไม่บันทึกข้อมูล",
IF(M482&lt;&gt;"",
IF(M482&gt;=1.3,M482,"เป็นไม้พุ่ม"),
IF(K482+L482&gt;=1.3,K482+L482,"เป็นไม้พุ่ม")))</f>
        <v>ยังไม่บันทึกข้อมูล</v>
      </c>
      <c r="O482" s="149" t="str">
        <f t="shared" si="57"/>
        <v>ข้อมูลไม่ถูกต้อง</v>
      </c>
      <c r="P482" s="149" t="str">
        <f t="shared" si="58"/>
        <v>ข้อมูลไม่ถูกต้อง</v>
      </c>
      <c r="Q482" s="149" t="str">
        <f t="shared" si="59"/>
        <v>ข้อมูลไม่ถูกต้อง</v>
      </c>
      <c r="R482" s="149" t="str">
        <f t="shared" si="60"/>
        <v>ข้อมูลไม่ถูกต้อง</v>
      </c>
      <c r="S482" s="149" t="str">
        <f>IF(ISNUMBER(R482),
IF(H$2=ตัวเลือก!A$30,"ยังไม่บันทึกข้อมูล",R482*0.27),"ข้อมูลไม่ถูกต้อง")</f>
        <v>ข้อมูลไม่ถูกต้อง</v>
      </c>
      <c r="T482" s="149" t="str">
        <f t="shared" si="61"/>
        <v>ข้อมูลไม่ถูกต้อง</v>
      </c>
      <c r="U482" s="149" t="str">
        <f>IF(ISNUMBER(R482),
IF(H$2=ตัวเลือก!A$30,"ยังไม่บันทึกข้อมูล",R482*0.47),"ข้อมูลไม่ถูกต้อง")</f>
        <v>ข้อมูลไม่ถูกต้อง</v>
      </c>
      <c r="V482" s="149" t="str">
        <f>IF(ISNUMBER(S482),
IF(H$2=ตัวเลือก!A$30,"ยังไม่บันทึกข้อมูล",S482*0.47),"ข้อมูลไม่ถูกต้อง")</f>
        <v>ข้อมูลไม่ถูกต้อง</v>
      </c>
      <c r="W482" s="149" t="str">
        <f t="shared" si="62"/>
        <v>ข้อมูลไม่ถูกต้อง</v>
      </c>
      <c r="X482" s="148" t="str">
        <f t="shared" si="63"/>
        <v>ข้อมูลไม่ถูกต้อง</v>
      </c>
      <c r="Y482" s="38"/>
      <c r="Z482" s="38"/>
      <c r="AA482" s="38"/>
    </row>
    <row r="483" spans="1:27" x14ac:dyDescent="0.45">
      <c r="A483" s="38">
        <v>478</v>
      </c>
      <c r="B483" s="38"/>
      <c r="C483" s="38"/>
      <c r="D483" s="38"/>
      <c r="E483" s="38"/>
      <c r="F483" s="35"/>
      <c r="G483" s="35"/>
      <c r="H483" s="150"/>
      <c r="I483" s="38"/>
      <c r="J483" s="273" t="str">
        <f t="shared" si="56"/>
        <v>รอข้อมูลคอลัมน์ H</v>
      </c>
      <c r="K483" s="150"/>
      <c r="L483" s="150"/>
      <c r="M483" s="150"/>
      <c r="N483" s="149" t="str" cm="1">
        <f t="array" ref="N483">IF(AND(K483:M483=""),"ยังไม่บันทึกข้อมูล",
IF(M483&lt;&gt;"",
IF(M483&gt;=1.3,M483,"เป็นไม้พุ่ม"),
IF(K483+L483&gt;=1.3,K483+L483,"เป็นไม้พุ่ม")))</f>
        <v>ยังไม่บันทึกข้อมูล</v>
      </c>
      <c r="O483" s="149" t="str">
        <f t="shared" si="57"/>
        <v>ข้อมูลไม่ถูกต้อง</v>
      </c>
      <c r="P483" s="149" t="str">
        <f t="shared" si="58"/>
        <v>ข้อมูลไม่ถูกต้อง</v>
      </c>
      <c r="Q483" s="149" t="str">
        <f t="shared" si="59"/>
        <v>ข้อมูลไม่ถูกต้อง</v>
      </c>
      <c r="R483" s="149" t="str">
        <f t="shared" si="60"/>
        <v>ข้อมูลไม่ถูกต้อง</v>
      </c>
      <c r="S483" s="149" t="str">
        <f>IF(ISNUMBER(R483),
IF(H$2=ตัวเลือก!A$30,"ยังไม่บันทึกข้อมูล",R483*0.27),"ข้อมูลไม่ถูกต้อง")</f>
        <v>ข้อมูลไม่ถูกต้อง</v>
      </c>
      <c r="T483" s="149" t="str">
        <f t="shared" si="61"/>
        <v>ข้อมูลไม่ถูกต้อง</v>
      </c>
      <c r="U483" s="149" t="str">
        <f>IF(ISNUMBER(R483),
IF(H$2=ตัวเลือก!A$30,"ยังไม่บันทึกข้อมูล",R483*0.47),"ข้อมูลไม่ถูกต้อง")</f>
        <v>ข้อมูลไม่ถูกต้อง</v>
      </c>
      <c r="V483" s="149" t="str">
        <f>IF(ISNUMBER(S483),
IF(H$2=ตัวเลือก!A$30,"ยังไม่บันทึกข้อมูล",S483*0.47),"ข้อมูลไม่ถูกต้อง")</f>
        <v>ข้อมูลไม่ถูกต้อง</v>
      </c>
      <c r="W483" s="149" t="str">
        <f t="shared" si="62"/>
        <v>ข้อมูลไม่ถูกต้อง</v>
      </c>
      <c r="X483" s="148" t="str">
        <f t="shared" si="63"/>
        <v>ข้อมูลไม่ถูกต้อง</v>
      </c>
      <c r="Y483" s="38"/>
      <c r="Z483" s="38"/>
      <c r="AA483" s="38"/>
    </row>
    <row r="484" spans="1:27" x14ac:dyDescent="0.45">
      <c r="A484" s="38">
        <v>479</v>
      </c>
      <c r="B484" s="38"/>
      <c r="C484" s="38"/>
      <c r="D484" s="38"/>
      <c r="E484" s="38"/>
      <c r="F484" s="35"/>
      <c r="G484" s="35"/>
      <c r="H484" s="150"/>
      <c r="I484" s="38"/>
      <c r="J484" s="273" t="str">
        <f t="shared" si="56"/>
        <v>รอข้อมูลคอลัมน์ H</v>
      </c>
      <c r="K484" s="150"/>
      <c r="L484" s="150"/>
      <c r="M484" s="150"/>
      <c r="N484" s="149" t="str" cm="1">
        <f t="array" ref="N484">IF(AND(K484:M484=""),"ยังไม่บันทึกข้อมูล",
IF(M484&lt;&gt;"",
IF(M484&gt;=1.3,M484,"เป็นไม้พุ่ม"),
IF(K484+L484&gt;=1.3,K484+L484,"เป็นไม้พุ่ม")))</f>
        <v>ยังไม่บันทึกข้อมูล</v>
      </c>
      <c r="O484" s="149" t="str">
        <f t="shared" si="57"/>
        <v>ข้อมูลไม่ถูกต้อง</v>
      </c>
      <c r="P484" s="149" t="str">
        <f t="shared" si="58"/>
        <v>ข้อมูลไม่ถูกต้อง</v>
      </c>
      <c r="Q484" s="149" t="str">
        <f t="shared" si="59"/>
        <v>ข้อมูลไม่ถูกต้อง</v>
      </c>
      <c r="R484" s="149" t="str">
        <f t="shared" si="60"/>
        <v>ข้อมูลไม่ถูกต้อง</v>
      </c>
      <c r="S484" s="149" t="str">
        <f>IF(ISNUMBER(R484),
IF(H$2=ตัวเลือก!A$30,"ยังไม่บันทึกข้อมูล",R484*0.27),"ข้อมูลไม่ถูกต้อง")</f>
        <v>ข้อมูลไม่ถูกต้อง</v>
      </c>
      <c r="T484" s="149" t="str">
        <f t="shared" si="61"/>
        <v>ข้อมูลไม่ถูกต้อง</v>
      </c>
      <c r="U484" s="149" t="str">
        <f>IF(ISNUMBER(R484),
IF(H$2=ตัวเลือก!A$30,"ยังไม่บันทึกข้อมูล",R484*0.47),"ข้อมูลไม่ถูกต้อง")</f>
        <v>ข้อมูลไม่ถูกต้อง</v>
      </c>
      <c r="V484" s="149" t="str">
        <f>IF(ISNUMBER(S484),
IF(H$2=ตัวเลือก!A$30,"ยังไม่บันทึกข้อมูล",S484*0.47),"ข้อมูลไม่ถูกต้อง")</f>
        <v>ข้อมูลไม่ถูกต้อง</v>
      </c>
      <c r="W484" s="149" t="str">
        <f t="shared" si="62"/>
        <v>ข้อมูลไม่ถูกต้อง</v>
      </c>
      <c r="X484" s="148" t="str">
        <f t="shared" si="63"/>
        <v>ข้อมูลไม่ถูกต้อง</v>
      </c>
      <c r="Y484" s="38"/>
      <c r="Z484" s="38"/>
      <c r="AA484" s="38"/>
    </row>
    <row r="485" spans="1:27" x14ac:dyDescent="0.45">
      <c r="A485" s="38">
        <v>480</v>
      </c>
      <c r="B485" s="38"/>
      <c r="C485" s="38"/>
      <c r="D485" s="38"/>
      <c r="E485" s="38"/>
      <c r="F485" s="35"/>
      <c r="G485" s="35"/>
      <c r="H485" s="150"/>
      <c r="I485" s="38"/>
      <c r="J485" s="273" t="str">
        <f t="shared" si="56"/>
        <v>รอข้อมูลคอลัมน์ H</v>
      </c>
      <c r="K485" s="150"/>
      <c r="L485" s="150"/>
      <c r="M485" s="150"/>
      <c r="N485" s="149" t="str" cm="1">
        <f t="array" ref="N485">IF(AND(K485:M485=""),"ยังไม่บันทึกข้อมูล",
IF(M485&lt;&gt;"",
IF(M485&gt;=1.3,M485,"เป็นไม้พุ่ม"),
IF(K485+L485&gt;=1.3,K485+L485,"เป็นไม้พุ่ม")))</f>
        <v>ยังไม่บันทึกข้อมูล</v>
      </c>
      <c r="O485" s="149" t="str">
        <f t="shared" si="57"/>
        <v>ข้อมูลไม่ถูกต้อง</v>
      </c>
      <c r="P485" s="149" t="str">
        <f t="shared" si="58"/>
        <v>ข้อมูลไม่ถูกต้อง</v>
      </c>
      <c r="Q485" s="149" t="str">
        <f t="shared" si="59"/>
        <v>ข้อมูลไม่ถูกต้อง</v>
      </c>
      <c r="R485" s="149" t="str">
        <f t="shared" si="60"/>
        <v>ข้อมูลไม่ถูกต้อง</v>
      </c>
      <c r="S485" s="149" t="str">
        <f>IF(ISNUMBER(R485),
IF(H$2=ตัวเลือก!A$30,"ยังไม่บันทึกข้อมูล",R485*0.27),"ข้อมูลไม่ถูกต้อง")</f>
        <v>ข้อมูลไม่ถูกต้อง</v>
      </c>
      <c r="T485" s="149" t="str">
        <f t="shared" si="61"/>
        <v>ข้อมูลไม่ถูกต้อง</v>
      </c>
      <c r="U485" s="149" t="str">
        <f>IF(ISNUMBER(R485),
IF(H$2=ตัวเลือก!A$30,"ยังไม่บันทึกข้อมูล",R485*0.47),"ข้อมูลไม่ถูกต้อง")</f>
        <v>ข้อมูลไม่ถูกต้อง</v>
      </c>
      <c r="V485" s="149" t="str">
        <f>IF(ISNUMBER(S485),
IF(H$2=ตัวเลือก!A$30,"ยังไม่บันทึกข้อมูล",S485*0.47),"ข้อมูลไม่ถูกต้อง")</f>
        <v>ข้อมูลไม่ถูกต้อง</v>
      </c>
      <c r="W485" s="149" t="str">
        <f t="shared" si="62"/>
        <v>ข้อมูลไม่ถูกต้อง</v>
      </c>
      <c r="X485" s="148" t="str">
        <f t="shared" si="63"/>
        <v>ข้อมูลไม่ถูกต้อง</v>
      </c>
      <c r="Y485" s="38"/>
      <c r="Z485" s="38"/>
      <c r="AA485" s="38"/>
    </row>
    <row r="486" spans="1:27" x14ac:dyDescent="0.45">
      <c r="A486" s="38">
        <v>481</v>
      </c>
      <c r="B486" s="38"/>
      <c r="C486" s="38"/>
      <c r="D486" s="38"/>
      <c r="E486" s="38"/>
      <c r="F486" s="35"/>
      <c r="G486" s="35"/>
      <c r="H486" s="150"/>
      <c r="I486" s="38"/>
      <c r="J486" s="273" t="str">
        <f t="shared" si="56"/>
        <v>รอข้อมูลคอลัมน์ H</v>
      </c>
      <c r="K486" s="150"/>
      <c r="L486" s="150"/>
      <c r="M486" s="150"/>
      <c r="N486" s="149" t="str" cm="1">
        <f t="array" ref="N486">IF(AND(K486:M486=""),"ยังไม่บันทึกข้อมูล",
IF(M486&lt;&gt;"",
IF(M486&gt;=1.3,M486,"เป็นไม้พุ่ม"),
IF(K486+L486&gt;=1.3,K486+L486,"เป็นไม้พุ่ม")))</f>
        <v>ยังไม่บันทึกข้อมูล</v>
      </c>
      <c r="O486" s="149" t="str">
        <f t="shared" si="57"/>
        <v>ข้อมูลไม่ถูกต้อง</v>
      </c>
      <c r="P486" s="149" t="str">
        <f t="shared" si="58"/>
        <v>ข้อมูลไม่ถูกต้อง</v>
      </c>
      <c r="Q486" s="149" t="str">
        <f t="shared" si="59"/>
        <v>ข้อมูลไม่ถูกต้อง</v>
      </c>
      <c r="R486" s="149" t="str">
        <f t="shared" si="60"/>
        <v>ข้อมูลไม่ถูกต้อง</v>
      </c>
      <c r="S486" s="149" t="str">
        <f>IF(ISNUMBER(R486),
IF(H$2=ตัวเลือก!A$30,"ยังไม่บันทึกข้อมูล",R486*0.27),"ข้อมูลไม่ถูกต้อง")</f>
        <v>ข้อมูลไม่ถูกต้อง</v>
      </c>
      <c r="T486" s="149" t="str">
        <f t="shared" si="61"/>
        <v>ข้อมูลไม่ถูกต้อง</v>
      </c>
      <c r="U486" s="149" t="str">
        <f>IF(ISNUMBER(R486),
IF(H$2=ตัวเลือก!A$30,"ยังไม่บันทึกข้อมูล",R486*0.47),"ข้อมูลไม่ถูกต้อง")</f>
        <v>ข้อมูลไม่ถูกต้อง</v>
      </c>
      <c r="V486" s="149" t="str">
        <f>IF(ISNUMBER(S486),
IF(H$2=ตัวเลือก!A$30,"ยังไม่บันทึกข้อมูล",S486*0.47),"ข้อมูลไม่ถูกต้อง")</f>
        <v>ข้อมูลไม่ถูกต้อง</v>
      </c>
      <c r="W486" s="149" t="str">
        <f t="shared" si="62"/>
        <v>ข้อมูลไม่ถูกต้อง</v>
      </c>
      <c r="X486" s="148" t="str">
        <f t="shared" si="63"/>
        <v>ข้อมูลไม่ถูกต้อง</v>
      </c>
      <c r="Y486" s="38"/>
      <c r="Z486" s="38"/>
      <c r="AA486" s="38"/>
    </row>
    <row r="487" spans="1:27" x14ac:dyDescent="0.45">
      <c r="A487" s="38">
        <v>482</v>
      </c>
      <c r="B487" s="38"/>
      <c r="C487" s="38"/>
      <c r="D487" s="38"/>
      <c r="E487" s="38"/>
      <c r="F487" s="35"/>
      <c r="G487" s="35"/>
      <c r="H487" s="150"/>
      <c r="I487" s="38"/>
      <c r="J487" s="273" t="str">
        <f t="shared" si="56"/>
        <v>รอข้อมูลคอลัมน์ H</v>
      </c>
      <c r="K487" s="150"/>
      <c r="L487" s="150"/>
      <c r="M487" s="150"/>
      <c r="N487" s="149" t="str" cm="1">
        <f t="array" ref="N487">IF(AND(K487:M487=""),"ยังไม่บันทึกข้อมูล",
IF(M487&lt;&gt;"",
IF(M487&gt;=1.3,M487,"เป็นไม้พุ่ม"),
IF(K487+L487&gt;=1.3,K487+L487,"เป็นไม้พุ่ม")))</f>
        <v>ยังไม่บันทึกข้อมูล</v>
      </c>
      <c r="O487" s="149" t="str">
        <f t="shared" si="57"/>
        <v>ข้อมูลไม่ถูกต้อง</v>
      </c>
      <c r="P487" s="149" t="str">
        <f t="shared" si="58"/>
        <v>ข้อมูลไม่ถูกต้อง</v>
      </c>
      <c r="Q487" s="149" t="str">
        <f t="shared" si="59"/>
        <v>ข้อมูลไม่ถูกต้อง</v>
      </c>
      <c r="R487" s="149" t="str">
        <f t="shared" si="60"/>
        <v>ข้อมูลไม่ถูกต้อง</v>
      </c>
      <c r="S487" s="149" t="str">
        <f>IF(ISNUMBER(R487),
IF(H$2=ตัวเลือก!A$30,"ยังไม่บันทึกข้อมูล",R487*0.27),"ข้อมูลไม่ถูกต้อง")</f>
        <v>ข้อมูลไม่ถูกต้อง</v>
      </c>
      <c r="T487" s="149" t="str">
        <f t="shared" si="61"/>
        <v>ข้อมูลไม่ถูกต้อง</v>
      </c>
      <c r="U487" s="149" t="str">
        <f>IF(ISNUMBER(R487),
IF(H$2=ตัวเลือก!A$30,"ยังไม่บันทึกข้อมูล",R487*0.47),"ข้อมูลไม่ถูกต้อง")</f>
        <v>ข้อมูลไม่ถูกต้อง</v>
      </c>
      <c r="V487" s="149" t="str">
        <f>IF(ISNUMBER(S487),
IF(H$2=ตัวเลือก!A$30,"ยังไม่บันทึกข้อมูล",S487*0.47),"ข้อมูลไม่ถูกต้อง")</f>
        <v>ข้อมูลไม่ถูกต้อง</v>
      </c>
      <c r="W487" s="149" t="str">
        <f t="shared" si="62"/>
        <v>ข้อมูลไม่ถูกต้อง</v>
      </c>
      <c r="X487" s="148" t="str">
        <f t="shared" si="63"/>
        <v>ข้อมูลไม่ถูกต้อง</v>
      </c>
      <c r="Y487" s="38"/>
      <c r="Z487" s="38"/>
      <c r="AA487" s="38"/>
    </row>
    <row r="488" spans="1:27" x14ac:dyDescent="0.45">
      <c r="A488" s="38">
        <v>483</v>
      </c>
      <c r="B488" s="38"/>
      <c r="C488" s="38"/>
      <c r="D488" s="38"/>
      <c r="E488" s="38"/>
      <c r="F488" s="35"/>
      <c r="G488" s="35"/>
      <c r="H488" s="150"/>
      <c r="I488" s="38"/>
      <c r="J488" s="273" t="str">
        <f t="shared" si="56"/>
        <v>รอข้อมูลคอลัมน์ H</v>
      </c>
      <c r="K488" s="150"/>
      <c r="L488" s="150"/>
      <c r="M488" s="150"/>
      <c r="N488" s="149" t="str" cm="1">
        <f t="array" ref="N488">IF(AND(K488:M488=""),"ยังไม่บันทึกข้อมูล",
IF(M488&lt;&gt;"",
IF(M488&gt;=1.3,M488,"เป็นไม้พุ่ม"),
IF(K488+L488&gt;=1.3,K488+L488,"เป็นไม้พุ่ม")))</f>
        <v>ยังไม่บันทึกข้อมูล</v>
      </c>
      <c r="O488" s="149" t="str">
        <f t="shared" si="57"/>
        <v>ข้อมูลไม่ถูกต้อง</v>
      </c>
      <c r="P488" s="149" t="str">
        <f t="shared" si="58"/>
        <v>ข้อมูลไม่ถูกต้อง</v>
      </c>
      <c r="Q488" s="149" t="str">
        <f t="shared" si="59"/>
        <v>ข้อมูลไม่ถูกต้อง</v>
      </c>
      <c r="R488" s="149" t="str">
        <f t="shared" si="60"/>
        <v>ข้อมูลไม่ถูกต้อง</v>
      </c>
      <c r="S488" s="149" t="str">
        <f>IF(ISNUMBER(R488),
IF(H$2=ตัวเลือก!A$30,"ยังไม่บันทึกข้อมูล",R488*0.27),"ข้อมูลไม่ถูกต้อง")</f>
        <v>ข้อมูลไม่ถูกต้อง</v>
      </c>
      <c r="T488" s="149" t="str">
        <f t="shared" si="61"/>
        <v>ข้อมูลไม่ถูกต้อง</v>
      </c>
      <c r="U488" s="149" t="str">
        <f>IF(ISNUMBER(R488),
IF(H$2=ตัวเลือก!A$30,"ยังไม่บันทึกข้อมูล",R488*0.47),"ข้อมูลไม่ถูกต้อง")</f>
        <v>ข้อมูลไม่ถูกต้อง</v>
      </c>
      <c r="V488" s="149" t="str">
        <f>IF(ISNUMBER(S488),
IF(H$2=ตัวเลือก!A$30,"ยังไม่บันทึกข้อมูล",S488*0.47),"ข้อมูลไม่ถูกต้อง")</f>
        <v>ข้อมูลไม่ถูกต้อง</v>
      </c>
      <c r="W488" s="149" t="str">
        <f t="shared" si="62"/>
        <v>ข้อมูลไม่ถูกต้อง</v>
      </c>
      <c r="X488" s="148" t="str">
        <f t="shared" si="63"/>
        <v>ข้อมูลไม่ถูกต้อง</v>
      </c>
      <c r="Y488" s="38"/>
      <c r="Z488" s="38"/>
      <c r="AA488" s="38"/>
    </row>
    <row r="489" spans="1:27" x14ac:dyDescent="0.45">
      <c r="A489" s="38">
        <v>484</v>
      </c>
      <c r="B489" s="38"/>
      <c r="C489" s="38"/>
      <c r="D489" s="38"/>
      <c r="E489" s="38"/>
      <c r="F489" s="35"/>
      <c r="G489" s="35"/>
      <c r="H489" s="150"/>
      <c r="I489" s="38"/>
      <c r="J489" s="273" t="str">
        <f t="shared" si="56"/>
        <v>รอข้อมูลคอลัมน์ H</v>
      </c>
      <c r="K489" s="150"/>
      <c r="L489" s="150"/>
      <c r="M489" s="150"/>
      <c r="N489" s="149" t="str" cm="1">
        <f t="array" ref="N489">IF(AND(K489:M489=""),"ยังไม่บันทึกข้อมูล",
IF(M489&lt;&gt;"",
IF(M489&gt;=1.3,M489,"เป็นไม้พุ่ม"),
IF(K489+L489&gt;=1.3,K489+L489,"เป็นไม้พุ่ม")))</f>
        <v>ยังไม่บันทึกข้อมูล</v>
      </c>
      <c r="O489" s="149" t="str">
        <f t="shared" si="57"/>
        <v>ข้อมูลไม่ถูกต้อง</v>
      </c>
      <c r="P489" s="149" t="str">
        <f t="shared" si="58"/>
        <v>ข้อมูลไม่ถูกต้อง</v>
      </c>
      <c r="Q489" s="149" t="str">
        <f t="shared" si="59"/>
        <v>ข้อมูลไม่ถูกต้อง</v>
      </c>
      <c r="R489" s="149" t="str">
        <f t="shared" si="60"/>
        <v>ข้อมูลไม่ถูกต้อง</v>
      </c>
      <c r="S489" s="149" t="str">
        <f>IF(ISNUMBER(R489),
IF(H$2=ตัวเลือก!A$30,"ยังไม่บันทึกข้อมูล",R489*0.27),"ข้อมูลไม่ถูกต้อง")</f>
        <v>ข้อมูลไม่ถูกต้อง</v>
      </c>
      <c r="T489" s="149" t="str">
        <f t="shared" si="61"/>
        <v>ข้อมูลไม่ถูกต้อง</v>
      </c>
      <c r="U489" s="149" t="str">
        <f>IF(ISNUMBER(R489),
IF(H$2=ตัวเลือก!A$30,"ยังไม่บันทึกข้อมูล",R489*0.47),"ข้อมูลไม่ถูกต้อง")</f>
        <v>ข้อมูลไม่ถูกต้อง</v>
      </c>
      <c r="V489" s="149" t="str">
        <f>IF(ISNUMBER(S489),
IF(H$2=ตัวเลือก!A$30,"ยังไม่บันทึกข้อมูล",S489*0.47),"ข้อมูลไม่ถูกต้อง")</f>
        <v>ข้อมูลไม่ถูกต้อง</v>
      </c>
      <c r="W489" s="149" t="str">
        <f t="shared" si="62"/>
        <v>ข้อมูลไม่ถูกต้อง</v>
      </c>
      <c r="X489" s="148" t="str">
        <f t="shared" si="63"/>
        <v>ข้อมูลไม่ถูกต้อง</v>
      </c>
      <c r="Y489" s="38"/>
      <c r="Z489" s="38"/>
      <c r="AA489" s="38"/>
    </row>
    <row r="490" spans="1:27" x14ac:dyDescent="0.45">
      <c r="A490" s="38">
        <v>485</v>
      </c>
      <c r="B490" s="38"/>
      <c r="C490" s="38"/>
      <c r="D490" s="38"/>
      <c r="E490" s="38"/>
      <c r="F490" s="35"/>
      <c r="G490" s="35"/>
      <c r="H490" s="150"/>
      <c r="I490" s="38"/>
      <c r="J490" s="273" t="str">
        <f t="shared" si="56"/>
        <v>รอข้อมูลคอลัมน์ H</v>
      </c>
      <c r="K490" s="150"/>
      <c r="L490" s="150"/>
      <c r="M490" s="150"/>
      <c r="N490" s="149" t="str" cm="1">
        <f t="array" ref="N490">IF(AND(K490:M490=""),"ยังไม่บันทึกข้อมูล",
IF(M490&lt;&gt;"",
IF(M490&gt;=1.3,M490,"เป็นไม้พุ่ม"),
IF(K490+L490&gt;=1.3,K490+L490,"เป็นไม้พุ่ม")))</f>
        <v>ยังไม่บันทึกข้อมูล</v>
      </c>
      <c r="O490" s="149" t="str">
        <f t="shared" si="57"/>
        <v>ข้อมูลไม่ถูกต้อง</v>
      </c>
      <c r="P490" s="149" t="str">
        <f t="shared" si="58"/>
        <v>ข้อมูลไม่ถูกต้อง</v>
      </c>
      <c r="Q490" s="149" t="str">
        <f t="shared" si="59"/>
        <v>ข้อมูลไม่ถูกต้อง</v>
      </c>
      <c r="R490" s="149" t="str">
        <f t="shared" si="60"/>
        <v>ข้อมูลไม่ถูกต้อง</v>
      </c>
      <c r="S490" s="149" t="str">
        <f>IF(ISNUMBER(R490),
IF(H$2=ตัวเลือก!A$30,"ยังไม่บันทึกข้อมูล",R490*0.27),"ข้อมูลไม่ถูกต้อง")</f>
        <v>ข้อมูลไม่ถูกต้อง</v>
      </c>
      <c r="T490" s="149" t="str">
        <f t="shared" si="61"/>
        <v>ข้อมูลไม่ถูกต้อง</v>
      </c>
      <c r="U490" s="149" t="str">
        <f>IF(ISNUMBER(R490),
IF(H$2=ตัวเลือก!A$30,"ยังไม่บันทึกข้อมูล",R490*0.47),"ข้อมูลไม่ถูกต้อง")</f>
        <v>ข้อมูลไม่ถูกต้อง</v>
      </c>
      <c r="V490" s="149" t="str">
        <f>IF(ISNUMBER(S490),
IF(H$2=ตัวเลือก!A$30,"ยังไม่บันทึกข้อมูล",S490*0.47),"ข้อมูลไม่ถูกต้อง")</f>
        <v>ข้อมูลไม่ถูกต้อง</v>
      </c>
      <c r="W490" s="149" t="str">
        <f t="shared" si="62"/>
        <v>ข้อมูลไม่ถูกต้อง</v>
      </c>
      <c r="X490" s="148" t="str">
        <f t="shared" si="63"/>
        <v>ข้อมูลไม่ถูกต้อง</v>
      </c>
      <c r="Y490" s="38"/>
      <c r="Z490" s="38"/>
      <c r="AA490" s="38"/>
    </row>
    <row r="491" spans="1:27" x14ac:dyDescent="0.45">
      <c r="A491" s="38">
        <v>486</v>
      </c>
      <c r="B491" s="38"/>
      <c r="C491" s="38"/>
      <c r="D491" s="38"/>
      <c r="E491" s="38"/>
      <c r="F491" s="35"/>
      <c r="G491" s="35"/>
      <c r="H491" s="150"/>
      <c r="I491" s="38"/>
      <c r="J491" s="273" t="str">
        <f t="shared" si="56"/>
        <v>รอข้อมูลคอลัมน์ H</v>
      </c>
      <c r="K491" s="150"/>
      <c r="L491" s="150"/>
      <c r="M491" s="150"/>
      <c r="N491" s="149" t="str" cm="1">
        <f t="array" ref="N491">IF(AND(K491:M491=""),"ยังไม่บันทึกข้อมูล",
IF(M491&lt;&gt;"",
IF(M491&gt;=1.3,M491,"เป็นไม้พุ่ม"),
IF(K491+L491&gt;=1.3,K491+L491,"เป็นไม้พุ่ม")))</f>
        <v>ยังไม่บันทึกข้อมูล</v>
      </c>
      <c r="O491" s="149" t="str">
        <f t="shared" si="57"/>
        <v>ข้อมูลไม่ถูกต้อง</v>
      </c>
      <c r="P491" s="149" t="str">
        <f t="shared" si="58"/>
        <v>ข้อมูลไม่ถูกต้อง</v>
      </c>
      <c r="Q491" s="149" t="str">
        <f t="shared" si="59"/>
        <v>ข้อมูลไม่ถูกต้อง</v>
      </c>
      <c r="R491" s="149" t="str">
        <f t="shared" si="60"/>
        <v>ข้อมูลไม่ถูกต้อง</v>
      </c>
      <c r="S491" s="149" t="str">
        <f>IF(ISNUMBER(R491),
IF(H$2=ตัวเลือก!A$30,"ยังไม่บันทึกข้อมูล",R491*0.27),"ข้อมูลไม่ถูกต้อง")</f>
        <v>ข้อมูลไม่ถูกต้อง</v>
      </c>
      <c r="T491" s="149" t="str">
        <f t="shared" si="61"/>
        <v>ข้อมูลไม่ถูกต้อง</v>
      </c>
      <c r="U491" s="149" t="str">
        <f>IF(ISNUMBER(R491),
IF(H$2=ตัวเลือก!A$30,"ยังไม่บันทึกข้อมูล",R491*0.47),"ข้อมูลไม่ถูกต้อง")</f>
        <v>ข้อมูลไม่ถูกต้อง</v>
      </c>
      <c r="V491" s="149" t="str">
        <f>IF(ISNUMBER(S491),
IF(H$2=ตัวเลือก!A$30,"ยังไม่บันทึกข้อมูล",S491*0.47),"ข้อมูลไม่ถูกต้อง")</f>
        <v>ข้อมูลไม่ถูกต้อง</v>
      </c>
      <c r="W491" s="149" t="str">
        <f t="shared" si="62"/>
        <v>ข้อมูลไม่ถูกต้อง</v>
      </c>
      <c r="X491" s="148" t="str">
        <f t="shared" si="63"/>
        <v>ข้อมูลไม่ถูกต้อง</v>
      </c>
      <c r="Y491" s="38"/>
      <c r="Z491" s="38"/>
      <c r="AA491" s="38"/>
    </row>
    <row r="492" spans="1:27" x14ac:dyDescent="0.45">
      <c r="A492" s="38">
        <v>487</v>
      </c>
      <c r="B492" s="38"/>
      <c r="C492" s="38"/>
      <c r="D492" s="38"/>
      <c r="E492" s="38"/>
      <c r="F492" s="35"/>
      <c r="G492" s="35"/>
      <c r="H492" s="150"/>
      <c r="I492" s="38"/>
      <c r="J492" s="273" t="str">
        <f t="shared" si="56"/>
        <v>รอข้อมูลคอลัมน์ H</v>
      </c>
      <c r="K492" s="150"/>
      <c r="L492" s="150"/>
      <c r="M492" s="150"/>
      <c r="N492" s="149" t="str" cm="1">
        <f t="array" ref="N492">IF(AND(K492:M492=""),"ยังไม่บันทึกข้อมูล",
IF(M492&lt;&gt;"",
IF(M492&gt;=1.3,M492,"เป็นไม้พุ่ม"),
IF(K492+L492&gt;=1.3,K492+L492,"เป็นไม้พุ่ม")))</f>
        <v>ยังไม่บันทึกข้อมูล</v>
      </c>
      <c r="O492" s="149" t="str">
        <f t="shared" si="57"/>
        <v>ข้อมูลไม่ถูกต้อง</v>
      </c>
      <c r="P492" s="149" t="str">
        <f t="shared" si="58"/>
        <v>ข้อมูลไม่ถูกต้อง</v>
      </c>
      <c r="Q492" s="149" t="str">
        <f t="shared" si="59"/>
        <v>ข้อมูลไม่ถูกต้อง</v>
      </c>
      <c r="R492" s="149" t="str">
        <f t="shared" si="60"/>
        <v>ข้อมูลไม่ถูกต้อง</v>
      </c>
      <c r="S492" s="149" t="str">
        <f>IF(ISNUMBER(R492),
IF(H$2=ตัวเลือก!A$30,"ยังไม่บันทึกข้อมูล",R492*0.27),"ข้อมูลไม่ถูกต้อง")</f>
        <v>ข้อมูลไม่ถูกต้อง</v>
      </c>
      <c r="T492" s="149" t="str">
        <f t="shared" si="61"/>
        <v>ข้อมูลไม่ถูกต้อง</v>
      </c>
      <c r="U492" s="149" t="str">
        <f>IF(ISNUMBER(R492),
IF(H$2=ตัวเลือก!A$30,"ยังไม่บันทึกข้อมูล",R492*0.47),"ข้อมูลไม่ถูกต้อง")</f>
        <v>ข้อมูลไม่ถูกต้อง</v>
      </c>
      <c r="V492" s="149" t="str">
        <f>IF(ISNUMBER(S492),
IF(H$2=ตัวเลือก!A$30,"ยังไม่บันทึกข้อมูล",S492*0.47),"ข้อมูลไม่ถูกต้อง")</f>
        <v>ข้อมูลไม่ถูกต้อง</v>
      </c>
      <c r="W492" s="149" t="str">
        <f t="shared" si="62"/>
        <v>ข้อมูลไม่ถูกต้อง</v>
      </c>
      <c r="X492" s="148" t="str">
        <f t="shared" si="63"/>
        <v>ข้อมูลไม่ถูกต้อง</v>
      </c>
      <c r="Y492" s="38"/>
      <c r="Z492" s="38"/>
      <c r="AA492" s="38"/>
    </row>
    <row r="493" spans="1:27" x14ac:dyDescent="0.45">
      <c r="A493" s="38">
        <v>488</v>
      </c>
      <c r="B493" s="38"/>
      <c r="C493" s="38"/>
      <c r="D493" s="38"/>
      <c r="E493" s="38"/>
      <c r="F493" s="35"/>
      <c r="G493" s="35"/>
      <c r="H493" s="150"/>
      <c r="I493" s="38"/>
      <c r="J493" s="273" t="str">
        <f t="shared" si="56"/>
        <v>รอข้อมูลคอลัมน์ H</v>
      </c>
      <c r="K493" s="150"/>
      <c r="L493" s="150"/>
      <c r="M493" s="150"/>
      <c r="N493" s="149" t="str" cm="1">
        <f t="array" ref="N493">IF(AND(K493:M493=""),"ยังไม่บันทึกข้อมูล",
IF(M493&lt;&gt;"",
IF(M493&gt;=1.3,M493,"เป็นไม้พุ่ม"),
IF(K493+L493&gt;=1.3,K493+L493,"เป็นไม้พุ่ม")))</f>
        <v>ยังไม่บันทึกข้อมูล</v>
      </c>
      <c r="O493" s="149" t="str">
        <f t="shared" si="57"/>
        <v>ข้อมูลไม่ถูกต้อง</v>
      </c>
      <c r="P493" s="149" t="str">
        <f t="shared" si="58"/>
        <v>ข้อมูลไม่ถูกต้อง</v>
      </c>
      <c r="Q493" s="149" t="str">
        <f t="shared" si="59"/>
        <v>ข้อมูลไม่ถูกต้อง</v>
      </c>
      <c r="R493" s="149" t="str">
        <f t="shared" si="60"/>
        <v>ข้อมูลไม่ถูกต้อง</v>
      </c>
      <c r="S493" s="149" t="str">
        <f>IF(ISNUMBER(R493),
IF(H$2=ตัวเลือก!A$30,"ยังไม่บันทึกข้อมูล",R493*0.27),"ข้อมูลไม่ถูกต้อง")</f>
        <v>ข้อมูลไม่ถูกต้อง</v>
      </c>
      <c r="T493" s="149" t="str">
        <f t="shared" si="61"/>
        <v>ข้อมูลไม่ถูกต้อง</v>
      </c>
      <c r="U493" s="149" t="str">
        <f>IF(ISNUMBER(R493),
IF(H$2=ตัวเลือก!A$30,"ยังไม่บันทึกข้อมูล",R493*0.47),"ข้อมูลไม่ถูกต้อง")</f>
        <v>ข้อมูลไม่ถูกต้อง</v>
      </c>
      <c r="V493" s="149" t="str">
        <f>IF(ISNUMBER(S493),
IF(H$2=ตัวเลือก!A$30,"ยังไม่บันทึกข้อมูล",S493*0.47),"ข้อมูลไม่ถูกต้อง")</f>
        <v>ข้อมูลไม่ถูกต้อง</v>
      </c>
      <c r="W493" s="149" t="str">
        <f t="shared" si="62"/>
        <v>ข้อมูลไม่ถูกต้อง</v>
      </c>
      <c r="X493" s="148" t="str">
        <f t="shared" si="63"/>
        <v>ข้อมูลไม่ถูกต้อง</v>
      </c>
      <c r="Y493" s="38"/>
      <c r="Z493" s="38"/>
      <c r="AA493" s="38"/>
    </row>
    <row r="494" spans="1:27" x14ac:dyDescent="0.45">
      <c r="A494" s="38">
        <v>489</v>
      </c>
      <c r="B494" s="38"/>
      <c r="C494" s="38"/>
      <c r="D494" s="38"/>
      <c r="E494" s="38"/>
      <c r="F494" s="35"/>
      <c r="G494" s="35"/>
      <c r="H494" s="150"/>
      <c r="I494" s="38"/>
      <c r="J494" s="273" t="str">
        <f t="shared" si="56"/>
        <v>รอข้อมูลคอลัมน์ H</v>
      </c>
      <c r="K494" s="150"/>
      <c r="L494" s="150"/>
      <c r="M494" s="150"/>
      <c r="N494" s="149" t="str" cm="1">
        <f t="array" ref="N494">IF(AND(K494:M494=""),"ยังไม่บันทึกข้อมูล",
IF(M494&lt;&gt;"",
IF(M494&gt;=1.3,M494,"เป็นไม้พุ่ม"),
IF(K494+L494&gt;=1.3,K494+L494,"เป็นไม้พุ่ม")))</f>
        <v>ยังไม่บันทึกข้อมูล</v>
      </c>
      <c r="O494" s="149" t="str">
        <f t="shared" si="57"/>
        <v>ข้อมูลไม่ถูกต้อง</v>
      </c>
      <c r="P494" s="149" t="str">
        <f t="shared" si="58"/>
        <v>ข้อมูลไม่ถูกต้อง</v>
      </c>
      <c r="Q494" s="149" t="str">
        <f t="shared" si="59"/>
        <v>ข้อมูลไม่ถูกต้อง</v>
      </c>
      <c r="R494" s="149" t="str">
        <f t="shared" si="60"/>
        <v>ข้อมูลไม่ถูกต้อง</v>
      </c>
      <c r="S494" s="149" t="str">
        <f>IF(ISNUMBER(R494),
IF(H$2=ตัวเลือก!A$30,"ยังไม่บันทึกข้อมูล",R494*0.27),"ข้อมูลไม่ถูกต้อง")</f>
        <v>ข้อมูลไม่ถูกต้อง</v>
      </c>
      <c r="T494" s="149" t="str">
        <f t="shared" si="61"/>
        <v>ข้อมูลไม่ถูกต้อง</v>
      </c>
      <c r="U494" s="149" t="str">
        <f>IF(ISNUMBER(R494),
IF(H$2=ตัวเลือก!A$30,"ยังไม่บันทึกข้อมูล",R494*0.47),"ข้อมูลไม่ถูกต้อง")</f>
        <v>ข้อมูลไม่ถูกต้อง</v>
      </c>
      <c r="V494" s="149" t="str">
        <f>IF(ISNUMBER(S494),
IF(H$2=ตัวเลือก!A$30,"ยังไม่บันทึกข้อมูล",S494*0.47),"ข้อมูลไม่ถูกต้อง")</f>
        <v>ข้อมูลไม่ถูกต้อง</v>
      </c>
      <c r="W494" s="149" t="str">
        <f t="shared" si="62"/>
        <v>ข้อมูลไม่ถูกต้อง</v>
      </c>
      <c r="X494" s="148" t="str">
        <f t="shared" si="63"/>
        <v>ข้อมูลไม่ถูกต้อง</v>
      </c>
      <c r="Y494" s="38"/>
      <c r="Z494" s="38"/>
      <c r="AA494" s="38"/>
    </row>
    <row r="495" spans="1:27" x14ac:dyDescent="0.45">
      <c r="A495" s="38">
        <v>490</v>
      </c>
      <c r="B495" s="38"/>
      <c r="C495" s="38"/>
      <c r="D495" s="38"/>
      <c r="E495" s="38"/>
      <c r="F495" s="35"/>
      <c r="G495" s="35"/>
      <c r="H495" s="150"/>
      <c r="I495" s="38"/>
      <c r="J495" s="273" t="str">
        <f t="shared" si="56"/>
        <v>รอข้อมูลคอลัมน์ H</v>
      </c>
      <c r="K495" s="150"/>
      <c r="L495" s="150"/>
      <c r="M495" s="150"/>
      <c r="N495" s="149" t="str" cm="1">
        <f t="array" ref="N495">IF(AND(K495:M495=""),"ยังไม่บันทึกข้อมูล",
IF(M495&lt;&gt;"",
IF(M495&gt;=1.3,M495,"เป็นไม้พุ่ม"),
IF(K495+L495&gt;=1.3,K495+L495,"เป็นไม้พุ่ม")))</f>
        <v>ยังไม่บันทึกข้อมูล</v>
      </c>
      <c r="O495" s="149" t="str">
        <f t="shared" si="57"/>
        <v>ข้อมูลไม่ถูกต้อง</v>
      </c>
      <c r="P495" s="149" t="str">
        <f t="shared" si="58"/>
        <v>ข้อมูลไม่ถูกต้อง</v>
      </c>
      <c r="Q495" s="149" t="str">
        <f t="shared" si="59"/>
        <v>ข้อมูลไม่ถูกต้อง</v>
      </c>
      <c r="R495" s="149" t="str">
        <f t="shared" si="60"/>
        <v>ข้อมูลไม่ถูกต้อง</v>
      </c>
      <c r="S495" s="149" t="str">
        <f>IF(ISNUMBER(R495),
IF(H$2=ตัวเลือก!A$30,"ยังไม่บันทึกข้อมูล",R495*0.27),"ข้อมูลไม่ถูกต้อง")</f>
        <v>ข้อมูลไม่ถูกต้อง</v>
      </c>
      <c r="T495" s="149" t="str">
        <f t="shared" si="61"/>
        <v>ข้อมูลไม่ถูกต้อง</v>
      </c>
      <c r="U495" s="149" t="str">
        <f>IF(ISNUMBER(R495),
IF(H$2=ตัวเลือก!A$30,"ยังไม่บันทึกข้อมูล",R495*0.47),"ข้อมูลไม่ถูกต้อง")</f>
        <v>ข้อมูลไม่ถูกต้อง</v>
      </c>
      <c r="V495" s="149" t="str">
        <f>IF(ISNUMBER(S495),
IF(H$2=ตัวเลือก!A$30,"ยังไม่บันทึกข้อมูล",S495*0.47),"ข้อมูลไม่ถูกต้อง")</f>
        <v>ข้อมูลไม่ถูกต้อง</v>
      </c>
      <c r="W495" s="149" t="str">
        <f t="shared" si="62"/>
        <v>ข้อมูลไม่ถูกต้อง</v>
      </c>
      <c r="X495" s="148" t="str">
        <f t="shared" si="63"/>
        <v>ข้อมูลไม่ถูกต้อง</v>
      </c>
      <c r="Y495" s="38"/>
      <c r="Z495" s="38"/>
      <c r="AA495" s="38"/>
    </row>
    <row r="496" spans="1:27" x14ac:dyDescent="0.45">
      <c r="A496" s="38">
        <v>491</v>
      </c>
      <c r="B496" s="38"/>
      <c r="C496" s="38"/>
      <c r="D496" s="38"/>
      <c r="E496" s="38"/>
      <c r="F496" s="35"/>
      <c r="G496" s="35"/>
      <c r="H496" s="150"/>
      <c r="I496" s="38"/>
      <c r="J496" s="273" t="str">
        <f t="shared" si="56"/>
        <v>รอข้อมูลคอลัมน์ H</v>
      </c>
      <c r="K496" s="150"/>
      <c r="L496" s="150"/>
      <c r="M496" s="150"/>
      <c r="N496" s="149" t="str" cm="1">
        <f t="array" ref="N496">IF(AND(K496:M496=""),"ยังไม่บันทึกข้อมูล",
IF(M496&lt;&gt;"",
IF(M496&gt;=1.3,M496,"เป็นไม้พุ่ม"),
IF(K496+L496&gt;=1.3,K496+L496,"เป็นไม้พุ่ม")))</f>
        <v>ยังไม่บันทึกข้อมูล</v>
      </c>
      <c r="O496" s="149" t="str">
        <f t="shared" si="57"/>
        <v>ข้อมูลไม่ถูกต้อง</v>
      </c>
      <c r="P496" s="149" t="str">
        <f t="shared" si="58"/>
        <v>ข้อมูลไม่ถูกต้อง</v>
      </c>
      <c r="Q496" s="149" t="str">
        <f t="shared" si="59"/>
        <v>ข้อมูลไม่ถูกต้อง</v>
      </c>
      <c r="R496" s="149" t="str">
        <f t="shared" si="60"/>
        <v>ข้อมูลไม่ถูกต้อง</v>
      </c>
      <c r="S496" s="149" t="str">
        <f>IF(ISNUMBER(R496),
IF(H$2=ตัวเลือก!A$30,"ยังไม่บันทึกข้อมูล",R496*0.27),"ข้อมูลไม่ถูกต้อง")</f>
        <v>ข้อมูลไม่ถูกต้อง</v>
      </c>
      <c r="T496" s="149" t="str">
        <f t="shared" si="61"/>
        <v>ข้อมูลไม่ถูกต้อง</v>
      </c>
      <c r="U496" s="149" t="str">
        <f>IF(ISNUMBER(R496),
IF(H$2=ตัวเลือก!A$30,"ยังไม่บันทึกข้อมูล",R496*0.47),"ข้อมูลไม่ถูกต้อง")</f>
        <v>ข้อมูลไม่ถูกต้อง</v>
      </c>
      <c r="V496" s="149" t="str">
        <f>IF(ISNUMBER(S496),
IF(H$2=ตัวเลือก!A$30,"ยังไม่บันทึกข้อมูล",S496*0.47),"ข้อมูลไม่ถูกต้อง")</f>
        <v>ข้อมูลไม่ถูกต้อง</v>
      </c>
      <c r="W496" s="149" t="str">
        <f t="shared" si="62"/>
        <v>ข้อมูลไม่ถูกต้อง</v>
      </c>
      <c r="X496" s="148" t="str">
        <f t="shared" si="63"/>
        <v>ข้อมูลไม่ถูกต้อง</v>
      </c>
      <c r="Y496" s="38"/>
      <c r="Z496" s="38"/>
      <c r="AA496" s="38"/>
    </row>
    <row r="497" spans="1:27" x14ac:dyDescent="0.45">
      <c r="A497" s="38">
        <v>492</v>
      </c>
      <c r="B497" s="38"/>
      <c r="C497" s="38"/>
      <c r="D497" s="38"/>
      <c r="E497" s="38"/>
      <c r="F497" s="35"/>
      <c r="G497" s="35"/>
      <c r="H497" s="150"/>
      <c r="I497" s="38"/>
      <c r="J497" s="273" t="str">
        <f t="shared" si="56"/>
        <v>รอข้อมูลคอลัมน์ H</v>
      </c>
      <c r="K497" s="150"/>
      <c r="L497" s="150"/>
      <c r="M497" s="150"/>
      <c r="N497" s="149" t="str" cm="1">
        <f t="array" ref="N497">IF(AND(K497:M497=""),"ยังไม่บันทึกข้อมูล",
IF(M497&lt;&gt;"",
IF(M497&gt;=1.3,M497,"เป็นไม้พุ่ม"),
IF(K497+L497&gt;=1.3,K497+L497,"เป็นไม้พุ่ม")))</f>
        <v>ยังไม่บันทึกข้อมูล</v>
      </c>
      <c r="O497" s="149" t="str">
        <f t="shared" si="57"/>
        <v>ข้อมูลไม่ถูกต้อง</v>
      </c>
      <c r="P497" s="149" t="str">
        <f t="shared" si="58"/>
        <v>ข้อมูลไม่ถูกต้อง</v>
      </c>
      <c r="Q497" s="149" t="str">
        <f t="shared" si="59"/>
        <v>ข้อมูลไม่ถูกต้อง</v>
      </c>
      <c r="R497" s="149" t="str">
        <f t="shared" si="60"/>
        <v>ข้อมูลไม่ถูกต้อง</v>
      </c>
      <c r="S497" s="149" t="str">
        <f>IF(ISNUMBER(R497),
IF(H$2=ตัวเลือก!A$30,"ยังไม่บันทึกข้อมูล",R497*0.27),"ข้อมูลไม่ถูกต้อง")</f>
        <v>ข้อมูลไม่ถูกต้อง</v>
      </c>
      <c r="T497" s="149" t="str">
        <f t="shared" si="61"/>
        <v>ข้อมูลไม่ถูกต้อง</v>
      </c>
      <c r="U497" s="149" t="str">
        <f>IF(ISNUMBER(R497),
IF(H$2=ตัวเลือก!A$30,"ยังไม่บันทึกข้อมูล",R497*0.47),"ข้อมูลไม่ถูกต้อง")</f>
        <v>ข้อมูลไม่ถูกต้อง</v>
      </c>
      <c r="V497" s="149" t="str">
        <f>IF(ISNUMBER(S497),
IF(H$2=ตัวเลือก!A$30,"ยังไม่บันทึกข้อมูล",S497*0.47),"ข้อมูลไม่ถูกต้อง")</f>
        <v>ข้อมูลไม่ถูกต้อง</v>
      </c>
      <c r="W497" s="149" t="str">
        <f t="shared" si="62"/>
        <v>ข้อมูลไม่ถูกต้อง</v>
      </c>
      <c r="X497" s="148" t="str">
        <f t="shared" si="63"/>
        <v>ข้อมูลไม่ถูกต้อง</v>
      </c>
      <c r="Y497" s="38"/>
      <c r="Z497" s="38"/>
      <c r="AA497" s="38"/>
    </row>
    <row r="498" spans="1:27" x14ac:dyDescent="0.45">
      <c r="A498" s="38">
        <v>493</v>
      </c>
      <c r="B498" s="38"/>
      <c r="C498" s="38"/>
      <c r="D498" s="38"/>
      <c r="E498" s="38"/>
      <c r="F498" s="35"/>
      <c r="G498" s="35"/>
      <c r="H498" s="150"/>
      <c r="I498" s="38"/>
      <c r="J498" s="273" t="str">
        <f t="shared" si="56"/>
        <v>รอข้อมูลคอลัมน์ H</v>
      </c>
      <c r="K498" s="150"/>
      <c r="L498" s="150"/>
      <c r="M498" s="150"/>
      <c r="N498" s="149" t="str" cm="1">
        <f t="array" ref="N498">IF(AND(K498:M498=""),"ยังไม่บันทึกข้อมูล",
IF(M498&lt;&gt;"",
IF(M498&gt;=1.3,M498,"เป็นไม้พุ่ม"),
IF(K498+L498&gt;=1.3,K498+L498,"เป็นไม้พุ่ม")))</f>
        <v>ยังไม่บันทึกข้อมูล</v>
      </c>
      <c r="O498" s="149" t="str">
        <f t="shared" si="57"/>
        <v>ข้อมูลไม่ถูกต้อง</v>
      </c>
      <c r="P498" s="149" t="str">
        <f t="shared" si="58"/>
        <v>ข้อมูลไม่ถูกต้อง</v>
      </c>
      <c r="Q498" s="149" t="str">
        <f t="shared" si="59"/>
        <v>ข้อมูลไม่ถูกต้อง</v>
      </c>
      <c r="R498" s="149" t="str">
        <f t="shared" si="60"/>
        <v>ข้อมูลไม่ถูกต้อง</v>
      </c>
      <c r="S498" s="149" t="str">
        <f>IF(ISNUMBER(R498),
IF(H$2=ตัวเลือก!A$30,"ยังไม่บันทึกข้อมูล",R498*0.27),"ข้อมูลไม่ถูกต้อง")</f>
        <v>ข้อมูลไม่ถูกต้อง</v>
      </c>
      <c r="T498" s="149" t="str">
        <f t="shared" si="61"/>
        <v>ข้อมูลไม่ถูกต้อง</v>
      </c>
      <c r="U498" s="149" t="str">
        <f>IF(ISNUMBER(R498),
IF(H$2=ตัวเลือก!A$30,"ยังไม่บันทึกข้อมูล",R498*0.47),"ข้อมูลไม่ถูกต้อง")</f>
        <v>ข้อมูลไม่ถูกต้อง</v>
      </c>
      <c r="V498" s="149" t="str">
        <f>IF(ISNUMBER(S498),
IF(H$2=ตัวเลือก!A$30,"ยังไม่บันทึกข้อมูล",S498*0.47),"ข้อมูลไม่ถูกต้อง")</f>
        <v>ข้อมูลไม่ถูกต้อง</v>
      </c>
      <c r="W498" s="149" t="str">
        <f t="shared" si="62"/>
        <v>ข้อมูลไม่ถูกต้อง</v>
      </c>
      <c r="X498" s="148" t="str">
        <f t="shared" si="63"/>
        <v>ข้อมูลไม่ถูกต้อง</v>
      </c>
      <c r="Y498" s="38"/>
      <c r="Z498" s="38"/>
      <c r="AA498" s="38"/>
    </row>
    <row r="499" spans="1:27" x14ac:dyDescent="0.45">
      <c r="A499" s="38">
        <v>494</v>
      </c>
      <c r="B499" s="38"/>
      <c r="C499" s="38"/>
      <c r="D499" s="38"/>
      <c r="E499" s="38"/>
      <c r="F499" s="35"/>
      <c r="G499" s="35"/>
      <c r="H499" s="150"/>
      <c r="I499" s="38"/>
      <c r="J499" s="273" t="str">
        <f t="shared" si="56"/>
        <v>รอข้อมูลคอลัมน์ H</v>
      </c>
      <c r="K499" s="150"/>
      <c r="L499" s="150"/>
      <c r="M499" s="150"/>
      <c r="N499" s="149" t="str" cm="1">
        <f t="array" ref="N499">IF(AND(K499:M499=""),"ยังไม่บันทึกข้อมูล",
IF(M499&lt;&gt;"",
IF(M499&gt;=1.3,M499,"เป็นไม้พุ่ม"),
IF(K499+L499&gt;=1.3,K499+L499,"เป็นไม้พุ่ม")))</f>
        <v>ยังไม่บันทึกข้อมูล</v>
      </c>
      <c r="O499" s="149" t="str">
        <f t="shared" si="57"/>
        <v>ข้อมูลไม่ถูกต้อง</v>
      </c>
      <c r="P499" s="149" t="str">
        <f t="shared" si="58"/>
        <v>ข้อมูลไม่ถูกต้อง</v>
      </c>
      <c r="Q499" s="149" t="str">
        <f t="shared" si="59"/>
        <v>ข้อมูลไม่ถูกต้อง</v>
      </c>
      <c r="R499" s="149" t="str">
        <f t="shared" si="60"/>
        <v>ข้อมูลไม่ถูกต้อง</v>
      </c>
      <c r="S499" s="149" t="str">
        <f>IF(ISNUMBER(R499),
IF(H$2=ตัวเลือก!A$30,"ยังไม่บันทึกข้อมูล",R499*0.27),"ข้อมูลไม่ถูกต้อง")</f>
        <v>ข้อมูลไม่ถูกต้อง</v>
      </c>
      <c r="T499" s="149" t="str">
        <f t="shared" si="61"/>
        <v>ข้อมูลไม่ถูกต้อง</v>
      </c>
      <c r="U499" s="149" t="str">
        <f>IF(ISNUMBER(R499),
IF(H$2=ตัวเลือก!A$30,"ยังไม่บันทึกข้อมูล",R499*0.47),"ข้อมูลไม่ถูกต้อง")</f>
        <v>ข้อมูลไม่ถูกต้อง</v>
      </c>
      <c r="V499" s="149" t="str">
        <f>IF(ISNUMBER(S499),
IF(H$2=ตัวเลือก!A$30,"ยังไม่บันทึกข้อมูล",S499*0.47),"ข้อมูลไม่ถูกต้อง")</f>
        <v>ข้อมูลไม่ถูกต้อง</v>
      </c>
      <c r="W499" s="149" t="str">
        <f t="shared" si="62"/>
        <v>ข้อมูลไม่ถูกต้อง</v>
      </c>
      <c r="X499" s="148" t="str">
        <f t="shared" si="63"/>
        <v>ข้อมูลไม่ถูกต้อง</v>
      </c>
      <c r="Y499" s="38"/>
      <c r="Z499" s="38"/>
      <c r="AA499" s="38"/>
    </row>
    <row r="500" spans="1:27" x14ac:dyDescent="0.45">
      <c r="A500" s="38">
        <v>495</v>
      </c>
      <c r="B500" s="38"/>
      <c r="C500" s="38"/>
      <c r="D500" s="38"/>
      <c r="E500" s="38"/>
      <c r="F500" s="35"/>
      <c r="G500" s="35"/>
      <c r="H500" s="150"/>
      <c r="I500" s="38"/>
      <c r="J500" s="273" t="str">
        <f t="shared" si="56"/>
        <v>รอข้อมูลคอลัมน์ H</v>
      </c>
      <c r="K500" s="150"/>
      <c r="L500" s="150"/>
      <c r="M500" s="150"/>
      <c r="N500" s="149" t="str" cm="1">
        <f t="array" ref="N500">IF(AND(K500:M500=""),"ยังไม่บันทึกข้อมูล",
IF(M500&lt;&gt;"",
IF(M500&gt;=1.3,M500,"เป็นไม้พุ่ม"),
IF(K500+L500&gt;=1.3,K500+L500,"เป็นไม้พุ่ม")))</f>
        <v>ยังไม่บันทึกข้อมูล</v>
      </c>
      <c r="O500" s="149" t="str">
        <f t="shared" si="57"/>
        <v>ข้อมูลไม่ถูกต้อง</v>
      </c>
      <c r="P500" s="149" t="str">
        <f t="shared" si="58"/>
        <v>ข้อมูลไม่ถูกต้อง</v>
      </c>
      <c r="Q500" s="149" t="str">
        <f t="shared" si="59"/>
        <v>ข้อมูลไม่ถูกต้อง</v>
      </c>
      <c r="R500" s="149" t="str">
        <f t="shared" si="60"/>
        <v>ข้อมูลไม่ถูกต้อง</v>
      </c>
      <c r="S500" s="149" t="str">
        <f>IF(ISNUMBER(R500),
IF(H$2=ตัวเลือก!A$30,"ยังไม่บันทึกข้อมูล",R500*0.27),"ข้อมูลไม่ถูกต้อง")</f>
        <v>ข้อมูลไม่ถูกต้อง</v>
      </c>
      <c r="T500" s="149" t="str">
        <f t="shared" si="61"/>
        <v>ข้อมูลไม่ถูกต้อง</v>
      </c>
      <c r="U500" s="149" t="str">
        <f>IF(ISNUMBER(R500),
IF(H$2=ตัวเลือก!A$30,"ยังไม่บันทึกข้อมูล",R500*0.47),"ข้อมูลไม่ถูกต้อง")</f>
        <v>ข้อมูลไม่ถูกต้อง</v>
      </c>
      <c r="V500" s="149" t="str">
        <f>IF(ISNUMBER(S500),
IF(H$2=ตัวเลือก!A$30,"ยังไม่บันทึกข้อมูล",S500*0.47),"ข้อมูลไม่ถูกต้อง")</f>
        <v>ข้อมูลไม่ถูกต้อง</v>
      </c>
      <c r="W500" s="149" t="str">
        <f t="shared" si="62"/>
        <v>ข้อมูลไม่ถูกต้อง</v>
      </c>
      <c r="X500" s="148" t="str">
        <f t="shared" si="63"/>
        <v>ข้อมูลไม่ถูกต้อง</v>
      </c>
      <c r="Y500" s="38"/>
      <c r="Z500" s="38"/>
      <c r="AA500" s="38"/>
    </row>
    <row r="501" spans="1:27" x14ac:dyDescent="0.45">
      <c r="A501" s="38">
        <v>496</v>
      </c>
      <c r="B501" s="38"/>
      <c r="C501" s="38"/>
      <c r="D501" s="38"/>
      <c r="E501" s="38"/>
      <c r="F501" s="35"/>
      <c r="G501" s="35"/>
      <c r="H501" s="150"/>
      <c r="I501" s="38"/>
      <c r="J501" s="273" t="str">
        <f t="shared" si="56"/>
        <v>รอข้อมูลคอลัมน์ H</v>
      </c>
      <c r="K501" s="150"/>
      <c r="L501" s="150"/>
      <c r="M501" s="150"/>
      <c r="N501" s="149" t="str" cm="1">
        <f t="array" ref="N501">IF(AND(K501:M501=""),"ยังไม่บันทึกข้อมูล",
IF(M501&lt;&gt;"",
IF(M501&gt;=1.3,M501,"เป็นไม้พุ่ม"),
IF(K501+L501&gt;=1.3,K501+L501,"เป็นไม้พุ่ม")))</f>
        <v>ยังไม่บันทึกข้อมูล</v>
      </c>
      <c r="O501" s="149" t="str">
        <f t="shared" si="57"/>
        <v>ข้อมูลไม่ถูกต้อง</v>
      </c>
      <c r="P501" s="149" t="str">
        <f t="shared" si="58"/>
        <v>ข้อมูลไม่ถูกต้อง</v>
      </c>
      <c r="Q501" s="149" t="str">
        <f t="shared" si="59"/>
        <v>ข้อมูลไม่ถูกต้อง</v>
      </c>
      <c r="R501" s="149" t="str">
        <f t="shared" si="60"/>
        <v>ข้อมูลไม่ถูกต้อง</v>
      </c>
      <c r="S501" s="149" t="str">
        <f>IF(ISNUMBER(R501),
IF(H$2=ตัวเลือก!A$30,"ยังไม่บันทึกข้อมูล",R501*0.27),"ข้อมูลไม่ถูกต้อง")</f>
        <v>ข้อมูลไม่ถูกต้อง</v>
      </c>
      <c r="T501" s="149" t="str">
        <f t="shared" si="61"/>
        <v>ข้อมูลไม่ถูกต้อง</v>
      </c>
      <c r="U501" s="149" t="str">
        <f>IF(ISNUMBER(R501),
IF(H$2=ตัวเลือก!A$30,"ยังไม่บันทึกข้อมูล",R501*0.47),"ข้อมูลไม่ถูกต้อง")</f>
        <v>ข้อมูลไม่ถูกต้อง</v>
      </c>
      <c r="V501" s="149" t="str">
        <f>IF(ISNUMBER(S501),
IF(H$2=ตัวเลือก!A$30,"ยังไม่บันทึกข้อมูล",S501*0.47),"ข้อมูลไม่ถูกต้อง")</f>
        <v>ข้อมูลไม่ถูกต้อง</v>
      </c>
      <c r="W501" s="149" t="str">
        <f t="shared" si="62"/>
        <v>ข้อมูลไม่ถูกต้อง</v>
      </c>
      <c r="X501" s="148" t="str">
        <f t="shared" si="63"/>
        <v>ข้อมูลไม่ถูกต้อง</v>
      </c>
      <c r="Y501" s="38"/>
      <c r="Z501" s="38"/>
      <c r="AA501" s="38"/>
    </row>
    <row r="502" spans="1:27" x14ac:dyDescent="0.45">
      <c r="A502" s="38">
        <v>497</v>
      </c>
      <c r="B502" s="38"/>
      <c r="C502" s="38"/>
      <c r="D502" s="38"/>
      <c r="E502" s="38"/>
      <c r="F502" s="35"/>
      <c r="G502" s="35"/>
      <c r="H502" s="150"/>
      <c r="I502" s="38"/>
      <c r="J502" s="273" t="str">
        <f t="shared" si="56"/>
        <v>รอข้อมูลคอลัมน์ H</v>
      </c>
      <c r="K502" s="150"/>
      <c r="L502" s="150"/>
      <c r="M502" s="150"/>
      <c r="N502" s="149" t="str" cm="1">
        <f t="array" ref="N502">IF(AND(K502:M502=""),"ยังไม่บันทึกข้อมูล",
IF(M502&lt;&gt;"",
IF(M502&gt;=1.3,M502,"เป็นไม้พุ่ม"),
IF(K502+L502&gt;=1.3,K502+L502,"เป็นไม้พุ่ม")))</f>
        <v>ยังไม่บันทึกข้อมูล</v>
      </c>
      <c r="O502" s="149" t="str">
        <f t="shared" si="57"/>
        <v>ข้อมูลไม่ถูกต้อง</v>
      </c>
      <c r="P502" s="149" t="str">
        <f t="shared" si="58"/>
        <v>ข้อมูลไม่ถูกต้อง</v>
      </c>
      <c r="Q502" s="149" t="str">
        <f t="shared" si="59"/>
        <v>ข้อมูลไม่ถูกต้อง</v>
      </c>
      <c r="R502" s="149" t="str">
        <f t="shared" si="60"/>
        <v>ข้อมูลไม่ถูกต้อง</v>
      </c>
      <c r="S502" s="149" t="str">
        <f>IF(ISNUMBER(R502),
IF(H$2=ตัวเลือก!A$30,"ยังไม่บันทึกข้อมูล",R502*0.27),"ข้อมูลไม่ถูกต้อง")</f>
        <v>ข้อมูลไม่ถูกต้อง</v>
      </c>
      <c r="T502" s="149" t="str">
        <f t="shared" si="61"/>
        <v>ข้อมูลไม่ถูกต้อง</v>
      </c>
      <c r="U502" s="149" t="str">
        <f>IF(ISNUMBER(R502),
IF(H$2=ตัวเลือก!A$30,"ยังไม่บันทึกข้อมูล",R502*0.47),"ข้อมูลไม่ถูกต้อง")</f>
        <v>ข้อมูลไม่ถูกต้อง</v>
      </c>
      <c r="V502" s="149" t="str">
        <f>IF(ISNUMBER(S502),
IF(H$2=ตัวเลือก!A$30,"ยังไม่บันทึกข้อมูล",S502*0.47),"ข้อมูลไม่ถูกต้อง")</f>
        <v>ข้อมูลไม่ถูกต้อง</v>
      </c>
      <c r="W502" s="149" t="str">
        <f t="shared" si="62"/>
        <v>ข้อมูลไม่ถูกต้อง</v>
      </c>
      <c r="X502" s="148" t="str">
        <f t="shared" si="63"/>
        <v>ข้อมูลไม่ถูกต้อง</v>
      </c>
      <c r="Y502" s="38"/>
      <c r="Z502" s="38"/>
      <c r="AA502" s="38"/>
    </row>
    <row r="503" spans="1:27" x14ac:dyDescent="0.45">
      <c r="A503" s="38">
        <v>498</v>
      </c>
      <c r="B503" s="38"/>
      <c r="C503" s="38"/>
      <c r="D503" s="38"/>
      <c r="E503" s="38"/>
      <c r="F503" s="35"/>
      <c r="G503" s="35"/>
      <c r="H503" s="150"/>
      <c r="I503" s="38"/>
      <c r="J503" s="273" t="str">
        <f t="shared" si="56"/>
        <v>รอข้อมูลคอลัมน์ H</v>
      </c>
      <c r="K503" s="150"/>
      <c r="L503" s="150"/>
      <c r="M503" s="150"/>
      <c r="N503" s="149" t="str" cm="1">
        <f t="array" ref="N503">IF(AND(K503:M503=""),"ยังไม่บันทึกข้อมูล",
IF(M503&lt;&gt;"",
IF(M503&gt;=1.3,M503,"เป็นไม้พุ่ม"),
IF(K503+L503&gt;=1.3,K503+L503,"เป็นไม้พุ่ม")))</f>
        <v>ยังไม่บันทึกข้อมูล</v>
      </c>
      <c r="O503" s="149" t="str">
        <f t="shared" si="57"/>
        <v>ข้อมูลไม่ถูกต้อง</v>
      </c>
      <c r="P503" s="149" t="str">
        <f t="shared" si="58"/>
        <v>ข้อมูลไม่ถูกต้อง</v>
      </c>
      <c r="Q503" s="149" t="str">
        <f t="shared" si="59"/>
        <v>ข้อมูลไม่ถูกต้อง</v>
      </c>
      <c r="R503" s="149" t="str">
        <f t="shared" si="60"/>
        <v>ข้อมูลไม่ถูกต้อง</v>
      </c>
      <c r="S503" s="149" t="str">
        <f>IF(ISNUMBER(R503),
IF(H$2=ตัวเลือก!A$30,"ยังไม่บันทึกข้อมูล",R503*0.27),"ข้อมูลไม่ถูกต้อง")</f>
        <v>ข้อมูลไม่ถูกต้อง</v>
      </c>
      <c r="T503" s="149" t="str">
        <f t="shared" si="61"/>
        <v>ข้อมูลไม่ถูกต้อง</v>
      </c>
      <c r="U503" s="149" t="str">
        <f>IF(ISNUMBER(R503),
IF(H$2=ตัวเลือก!A$30,"ยังไม่บันทึกข้อมูล",R503*0.47),"ข้อมูลไม่ถูกต้อง")</f>
        <v>ข้อมูลไม่ถูกต้อง</v>
      </c>
      <c r="V503" s="149" t="str">
        <f>IF(ISNUMBER(S503),
IF(H$2=ตัวเลือก!A$30,"ยังไม่บันทึกข้อมูล",S503*0.47),"ข้อมูลไม่ถูกต้อง")</f>
        <v>ข้อมูลไม่ถูกต้อง</v>
      </c>
      <c r="W503" s="149" t="str">
        <f t="shared" si="62"/>
        <v>ข้อมูลไม่ถูกต้อง</v>
      </c>
      <c r="X503" s="148" t="str">
        <f t="shared" si="63"/>
        <v>ข้อมูลไม่ถูกต้อง</v>
      </c>
      <c r="Y503" s="38"/>
      <c r="Z503" s="38"/>
      <c r="AA503" s="38"/>
    </row>
    <row r="504" spans="1:27" x14ac:dyDescent="0.45">
      <c r="A504" s="38">
        <v>499</v>
      </c>
      <c r="B504" s="38"/>
      <c r="C504" s="38"/>
      <c r="D504" s="38"/>
      <c r="E504" s="38"/>
      <c r="F504" s="35"/>
      <c r="G504" s="35"/>
      <c r="H504" s="150"/>
      <c r="I504" s="38"/>
      <c r="J504" s="273" t="str">
        <f t="shared" si="56"/>
        <v>รอข้อมูลคอลัมน์ H</v>
      </c>
      <c r="K504" s="150"/>
      <c r="L504" s="150"/>
      <c r="M504" s="150"/>
      <c r="N504" s="149" t="str" cm="1">
        <f t="array" ref="N504">IF(AND(K504:M504=""),"ยังไม่บันทึกข้อมูล",
IF(M504&lt;&gt;"",
IF(M504&gt;=1.3,M504,"เป็นไม้พุ่ม"),
IF(K504+L504&gt;=1.3,K504+L504,"เป็นไม้พุ่ม")))</f>
        <v>ยังไม่บันทึกข้อมูล</v>
      </c>
      <c r="O504" s="149" t="str">
        <f t="shared" si="57"/>
        <v>ข้อมูลไม่ถูกต้อง</v>
      </c>
      <c r="P504" s="149" t="str">
        <f t="shared" si="58"/>
        <v>ข้อมูลไม่ถูกต้อง</v>
      </c>
      <c r="Q504" s="149" t="str">
        <f t="shared" si="59"/>
        <v>ข้อมูลไม่ถูกต้อง</v>
      </c>
      <c r="R504" s="149" t="str">
        <f t="shared" si="60"/>
        <v>ข้อมูลไม่ถูกต้อง</v>
      </c>
      <c r="S504" s="149" t="str">
        <f>IF(ISNUMBER(R504),
IF(H$2=ตัวเลือก!A$30,"ยังไม่บันทึกข้อมูล",R504*0.27),"ข้อมูลไม่ถูกต้อง")</f>
        <v>ข้อมูลไม่ถูกต้อง</v>
      </c>
      <c r="T504" s="149" t="str">
        <f t="shared" si="61"/>
        <v>ข้อมูลไม่ถูกต้อง</v>
      </c>
      <c r="U504" s="149" t="str">
        <f>IF(ISNUMBER(R504),
IF(H$2=ตัวเลือก!A$30,"ยังไม่บันทึกข้อมูล",R504*0.47),"ข้อมูลไม่ถูกต้อง")</f>
        <v>ข้อมูลไม่ถูกต้อง</v>
      </c>
      <c r="V504" s="149" t="str">
        <f>IF(ISNUMBER(S504),
IF(H$2=ตัวเลือก!A$30,"ยังไม่บันทึกข้อมูล",S504*0.47),"ข้อมูลไม่ถูกต้อง")</f>
        <v>ข้อมูลไม่ถูกต้อง</v>
      </c>
      <c r="W504" s="149" t="str">
        <f t="shared" si="62"/>
        <v>ข้อมูลไม่ถูกต้อง</v>
      </c>
      <c r="X504" s="148" t="str">
        <f t="shared" si="63"/>
        <v>ข้อมูลไม่ถูกต้อง</v>
      </c>
      <c r="Y504" s="38"/>
      <c r="Z504" s="38"/>
      <c r="AA504" s="38"/>
    </row>
    <row r="505" spans="1:27" x14ac:dyDescent="0.45">
      <c r="A505" s="38">
        <v>500</v>
      </c>
      <c r="B505" s="38"/>
      <c r="C505" s="38"/>
      <c r="D505" s="38"/>
      <c r="E505" s="38"/>
      <c r="F505" s="35"/>
      <c r="G505" s="35"/>
      <c r="H505" s="150"/>
      <c r="I505" s="38"/>
      <c r="J505" s="273" t="str">
        <f t="shared" si="56"/>
        <v>รอข้อมูลคอลัมน์ H</v>
      </c>
      <c r="K505" s="150"/>
      <c r="L505" s="150"/>
      <c r="M505" s="150"/>
      <c r="N505" s="149" t="str" cm="1">
        <f t="array" ref="N505">IF(AND(K505:M505=""),"ยังไม่บันทึกข้อมูล",
IF(M505&lt;&gt;"",
IF(M505&gt;=1.3,M505,"เป็นไม้พุ่ม"),
IF(K505+L505&gt;=1.3,K505+L505,"เป็นไม้พุ่ม")))</f>
        <v>ยังไม่บันทึกข้อมูล</v>
      </c>
      <c r="O505" s="149" t="str">
        <f t="shared" si="57"/>
        <v>ข้อมูลไม่ถูกต้อง</v>
      </c>
      <c r="P505" s="149" t="str">
        <f t="shared" si="58"/>
        <v>ข้อมูลไม่ถูกต้อง</v>
      </c>
      <c r="Q505" s="149" t="str">
        <f t="shared" si="59"/>
        <v>ข้อมูลไม่ถูกต้อง</v>
      </c>
      <c r="R505" s="149" t="str">
        <f t="shared" si="60"/>
        <v>ข้อมูลไม่ถูกต้อง</v>
      </c>
      <c r="S505" s="149" t="str">
        <f>IF(ISNUMBER(R505),
IF(H$2=ตัวเลือก!A$30,"ยังไม่บันทึกข้อมูล",R505*0.27),"ข้อมูลไม่ถูกต้อง")</f>
        <v>ข้อมูลไม่ถูกต้อง</v>
      </c>
      <c r="T505" s="149" t="str">
        <f t="shared" si="61"/>
        <v>ข้อมูลไม่ถูกต้อง</v>
      </c>
      <c r="U505" s="149" t="str">
        <f>IF(ISNUMBER(R505),
IF(H$2=ตัวเลือก!A$30,"ยังไม่บันทึกข้อมูล",R505*0.47),"ข้อมูลไม่ถูกต้อง")</f>
        <v>ข้อมูลไม่ถูกต้อง</v>
      </c>
      <c r="V505" s="149" t="str">
        <f>IF(ISNUMBER(S505),
IF(H$2=ตัวเลือก!A$30,"ยังไม่บันทึกข้อมูล",S505*0.47),"ข้อมูลไม่ถูกต้อง")</f>
        <v>ข้อมูลไม่ถูกต้อง</v>
      </c>
      <c r="W505" s="149" t="str">
        <f t="shared" si="62"/>
        <v>ข้อมูลไม่ถูกต้อง</v>
      </c>
      <c r="X505" s="148" t="str">
        <f t="shared" si="63"/>
        <v>ข้อมูลไม่ถูกต้อง</v>
      </c>
      <c r="Y505" s="38"/>
      <c r="Z505" s="38"/>
      <c r="AA505" s="38"/>
    </row>
    <row r="506" spans="1:27" x14ac:dyDescent="0.45">
      <c r="A506" s="38">
        <v>501</v>
      </c>
      <c r="B506" s="38"/>
      <c r="C506" s="38"/>
      <c r="D506" s="38"/>
      <c r="E506" s="38"/>
      <c r="F506" s="35"/>
      <c r="G506" s="35"/>
      <c r="H506" s="150"/>
      <c r="I506" s="38"/>
      <c r="J506" s="273" t="str">
        <f t="shared" si="56"/>
        <v>รอข้อมูลคอลัมน์ H</v>
      </c>
      <c r="K506" s="150"/>
      <c r="L506" s="150"/>
      <c r="M506" s="150"/>
      <c r="N506" s="149" t="str" cm="1">
        <f t="array" ref="N506">IF(AND(K506:M506=""),"ยังไม่บันทึกข้อมูล",
IF(M506&lt;&gt;"",
IF(M506&gt;=1.3,M506,"เป็นไม้พุ่ม"),
IF(K506+L506&gt;=1.3,K506+L506,"เป็นไม้พุ่ม")))</f>
        <v>ยังไม่บันทึกข้อมูล</v>
      </c>
      <c r="O506" s="149" t="str">
        <f t="shared" si="57"/>
        <v>ข้อมูลไม่ถูกต้อง</v>
      </c>
      <c r="P506" s="149" t="str">
        <f t="shared" si="58"/>
        <v>ข้อมูลไม่ถูกต้อง</v>
      </c>
      <c r="Q506" s="149" t="str">
        <f t="shared" si="59"/>
        <v>ข้อมูลไม่ถูกต้อง</v>
      </c>
      <c r="R506" s="149" t="str">
        <f t="shared" si="60"/>
        <v>ข้อมูลไม่ถูกต้อง</v>
      </c>
      <c r="S506" s="149" t="str">
        <f>IF(ISNUMBER(R506),
IF(H$2=ตัวเลือก!A$30,"ยังไม่บันทึกข้อมูล",R506*0.27),"ข้อมูลไม่ถูกต้อง")</f>
        <v>ข้อมูลไม่ถูกต้อง</v>
      </c>
      <c r="T506" s="149" t="str">
        <f t="shared" si="61"/>
        <v>ข้อมูลไม่ถูกต้อง</v>
      </c>
      <c r="U506" s="149" t="str">
        <f>IF(ISNUMBER(R506),
IF(H$2=ตัวเลือก!A$30,"ยังไม่บันทึกข้อมูล",R506*0.47),"ข้อมูลไม่ถูกต้อง")</f>
        <v>ข้อมูลไม่ถูกต้อง</v>
      </c>
      <c r="V506" s="149" t="str">
        <f>IF(ISNUMBER(S506),
IF(H$2=ตัวเลือก!A$30,"ยังไม่บันทึกข้อมูล",S506*0.47),"ข้อมูลไม่ถูกต้อง")</f>
        <v>ข้อมูลไม่ถูกต้อง</v>
      </c>
      <c r="W506" s="149" t="str">
        <f t="shared" si="62"/>
        <v>ข้อมูลไม่ถูกต้อง</v>
      </c>
      <c r="X506" s="148" t="str">
        <f t="shared" si="63"/>
        <v>ข้อมูลไม่ถูกต้อง</v>
      </c>
      <c r="Y506" s="38"/>
      <c r="Z506" s="38"/>
      <c r="AA506" s="38"/>
    </row>
    <row r="507" spans="1:27" x14ac:dyDescent="0.45">
      <c r="A507" s="38">
        <v>502</v>
      </c>
      <c r="B507" s="38"/>
      <c r="C507" s="38"/>
      <c r="D507" s="38"/>
      <c r="E507" s="38"/>
      <c r="F507" s="35"/>
      <c r="G507" s="35"/>
      <c r="H507" s="150"/>
      <c r="I507" s="38"/>
      <c r="J507" s="273" t="str">
        <f t="shared" si="56"/>
        <v>รอข้อมูลคอลัมน์ H</v>
      </c>
      <c r="K507" s="150"/>
      <c r="L507" s="150"/>
      <c r="M507" s="150"/>
      <c r="N507" s="149" t="str" cm="1">
        <f t="array" ref="N507">IF(AND(K507:M507=""),"ยังไม่บันทึกข้อมูล",
IF(M507&lt;&gt;"",
IF(M507&gt;=1.3,M507,"เป็นไม้พุ่ม"),
IF(K507+L507&gt;=1.3,K507+L507,"เป็นไม้พุ่ม")))</f>
        <v>ยังไม่บันทึกข้อมูล</v>
      </c>
      <c r="O507" s="149" t="str">
        <f t="shared" si="57"/>
        <v>ข้อมูลไม่ถูกต้อง</v>
      </c>
      <c r="P507" s="149" t="str">
        <f t="shared" si="58"/>
        <v>ข้อมูลไม่ถูกต้อง</v>
      </c>
      <c r="Q507" s="149" t="str">
        <f t="shared" si="59"/>
        <v>ข้อมูลไม่ถูกต้อง</v>
      </c>
      <c r="R507" s="149" t="str">
        <f t="shared" si="60"/>
        <v>ข้อมูลไม่ถูกต้อง</v>
      </c>
      <c r="S507" s="149" t="str">
        <f>IF(ISNUMBER(R507),
IF(H$2=ตัวเลือก!A$30,"ยังไม่บันทึกข้อมูล",R507*0.27),"ข้อมูลไม่ถูกต้อง")</f>
        <v>ข้อมูลไม่ถูกต้อง</v>
      </c>
      <c r="T507" s="149" t="str">
        <f t="shared" si="61"/>
        <v>ข้อมูลไม่ถูกต้อง</v>
      </c>
      <c r="U507" s="149" t="str">
        <f>IF(ISNUMBER(R507),
IF(H$2=ตัวเลือก!A$30,"ยังไม่บันทึกข้อมูล",R507*0.47),"ข้อมูลไม่ถูกต้อง")</f>
        <v>ข้อมูลไม่ถูกต้อง</v>
      </c>
      <c r="V507" s="149" t="str">
        <f>IF(ISNUMBER(S507),
IF(H$2=ตัวเลือก!A$30,"ยังไม่บันทึกข้อมูล",S507*0.47),"ข้อมูลไม่ถูกต้อง")</f>
        <v>ข้อมูลไม่ถูกต้อง</v>
      </c>
      <c r="W507" s="149" t="str">
        <f t="shared" si="62"/>
        <v>ข้อมูลไม่ถูกต้อง</v>
      </c>
      <c r="X507" s="148" t="str">
        <f t="shared" si="63"/>
        <v>ข้อมูลไม่ถูกต้อง</v>
      </c>
      <c r="Y507" s="38"/>
      <c r="Z507" s="38"/>
      <c r="AA507" s="38"/>
    </row>
    <row r="508" spans="1:27" x14ac:dyDescent="0.45">
      <c r="A508" s="38">
        <v>503</v>
      </c>
      <c r="B508" s="38"/>
      <c r="C508" s="38"/>
      <c r="D508" s="38"/>
      <c r="E508" s="38"/>
      <c r="F508" s="35"/>
      <c r="G508" s="35"/>
      <c r="H508" s="150"/>
      <c r="I508" s="38"/>
      <c r="J508" s="273" t="str">
        <f t="shared" si="56"/>
        <v>รอข้อมูลคอลัมน์ H</v>
      </c>
      <c r="K508" s="150"/>
      <c r="L508" s="150"/>
      <c r="M508" s="150"/>
      <c r="N508" s="149" t="str" cm="1">
        <f t="array" ref="N508">IF(AND(K508:M508=""),"ยังไม่บันทึกข้อมูล",
IF(M508&lt;&gt;"",
IF(M508&gt;=1.3,M508,"เป็นไม้พุ่ม"),
IF(K508+L508&gt;=1.3,K508+L508,"เป็นไม้พุ่ม")))</f>
        <v>ยังไม่บันทึกข้อมูล</v>
      </c>
      <c r="O508" s="149" t="str">
        <f t="shared" si="57"/>
        <v>ข้อมูลไม่ถูกต้อง</v>
      </c>
      <c r="P508" s="149" t="str">
        <f t="shared" si="58"/>
        <v>ข้อมูลไม่ถูกต้อง</v>
      </c>
      <c r="Q508" s="149" t="str">
        <f t="shared" si="59"/>
        <v>ข้อมูลไม่ถูกต้อง</v>
      </c>
      <c r="R508" s="149" t="str">
        <f t="shared" si="60"/>
        <v>ข้อมูลไม่ถูกต้อง</v>
      </c>
      <c r="S508" s="149" t="str">
        <f>IF(ISNUMBER(R508),
IF(H$2=ตัวเลือก!A$30,"ยังไม่บันทึกข้อมูล",R508*0.27),"ข้อมูลไม่ถูกต้อง")</f>
        <v>ข้อมูลไม่ถูกต้อง</v>
      </c>
      <c r="T508" s="149" t="str">
        <f t="shared" si="61"/>
        <v>ข้อมูลไม่ถูกต้อง</v>
      </c>
      <c r="U508" s="149" t="str">
        <f>IF(ISNUMBER(R508),
IF(H$2=ตัวเลือก!A$30,"ยังไม่บันทึกข้อมูล",R508*0.47),"ข้อมูลไม่ถูกต้อง")</f>
        <v>ข้อมูลไม่ถูกต้อง</v>
      </c>
      <c r="V508" s="149" t="str">
        <f>IF(ISNUMBER(S508),
IF(H$2=ตัวเลือก!A$30,"ยังไม่บันทึกข้อมูล",S508*0.47),"ข้อมูลไม่ถูกต้อง")</f>
        <v>ข้อมูลไม่ถูกต้อง</v>
      </c>
      <c r="W508" s="149" t="str">
        <f t="shared" si="62"/>
        <v>ข้อมูลไม่ถูกต้อง</v>
      </c>
      <c r="X508" s="148" t="str">
        <f t="shared" si="63"/>
        <v>ข้อมูลไม่ถูกต้อง</v>
      </c>
      <c r="Y508" s="38"/>
      <c r="Z508" s="38"/>
      <c r="AA508" s="38"/>
    </row>
    <row r="509" spans="1:27" x14ac:dyDescent="0.45">
      <c r="A509" s="38">
        <v>504</v>
      </c>
      <c r="B509" s="38"/>
      <c r="C509" s="38"/>
      <c r="D509" s="38"/>
      <c r="E509" s="38"/>
      <c r="F509" s="35"/>
      <c r="G509" s="35"/>
      <c r="H509" s="150"/>
      <c r="I509" s="38"/>
      <c r="J509" s="273" t="str">
        <f t="shared" si="56"/>
        <v>รอข้อมูลคอลัมน์ H</v>
      </c>
      <c r="K509" s="150"/>
      <c r="L509" s="150"/>
      <c r="M509" s="150"/>
      <c r="N509" s="149" t="str" cm="1">
        <f t="array" ref="N509">IF(AND(K509:M509=""),"ยังไม่บันทึกข้อมูล",
IF(M509&lt;&gt;"",
IF(M509&gt;=1.3,M509,"เป็นไม้พุ่ม"),
IF(K509+L509&gt;=1.3,K509+L509,"เป็นไม้พุ่ม")))</f>
        <v>ยังไม่บันทึกข้อมูล</v>
      </c>
      <c r="O509" s="149" t="str">
        <f t="shared" si="57"/>
        <v>ข้อมูลไม่ถูกต้อง</v>
      </c>
      <c r="P509" s="149" t="str">
        <f t="shared" si="58"/>
        <v>ข้อมูลไม่ถูกต้อง</v>
      </c>
      <c r="Q509" s="149" t="str">
        <f t="shared" si="59"/>
        <v>ข้อมูลไม่ถูกต้อง</v>
      </c>
      <c r="R509" s="149" t="str">
        <f t="shared" si="60"/>
        <v>ข้อมูลไม่ถูกต้อง</v>
      </c>
      <c r="S509" s="149" t="str">
        <f>IF(ISNUMBER(R509),
IF(H$2=ตัวเลือก!A$30,"ยังไม่บันทึกข้อมูล",R509*0.27),"ข้อมูลไม่ถูกต้อง")</f>
        <v>ข้อมูลไม่ถูกต้อง</v>
      </c>
      <c r="T509" s="149" t="str">
        <f t="shared" si="61"/>
        <v>ข้อมูลไม่ถูกต้อง</v>
      </c>
      <c r="U509" s="149" t="str">
        <f>IF(ISNUMBER(R509),
IF(H$2=ตัวเลือก!A$30,"ยังไม่บันทึกข้อมูล",R509*0.47),"ข้อมูลไม่ถูกต้อง")</f>
        <v>ข้อมูลไม่ถูกต้อง</v>
      </c>
      <c r="V509" s="149" t="str">
        <f>IF(ISNUMBER(S509),
IF(H$2=ตัวเลือก!A$30,"ยังไม่บันทึกข้อมูล",S509*0.47),"ข้อมูลไม่ถูกต้อง")</f>
        <v>ข้อมูลไม่ถูกต้อง</v>
      </c>
      <c r="W509" s="149" t="str">
        <f t="shared" si="62"/>
        <v>ข้อมูลไม่ถูกต้อง</v>
      </c>
      <c r="X509" s="148" t="str">
        <f t="shared" si="63"/>
        <v>ข้อมูลไม่ถูกต้อง</v>
      </c>
      <c r="Y509" s="38"/>
      <c r="Z509" s="38"/>
      <c r="AA509" s="38"/>
    </row>
    <row r="510" spans="1:27" x14ac:dyDescent="0.45">
      <c r="A510" s="38">
        <v>505</v>
      </c>
      <c r="B510" s="38"/>
      <c r="C510" s="38"/>
      <c r="D510" s="38"/>
      <c r="E510" s="38"/>
      <c r="F510" s="35"/>
      <c r="G510" s="35"/>
      <c r="H510" s="150"/>
      <c r="I510" s="38"/>
      <c r="J510" s="273" t="str">
        <f t="shared" si="56"/>
        <v>รอข้อมูลคอลัมน์ H</v>
      </c>
      <c r="K510" s="150"/>
      <c r="L510" s="150"/>
      <c r="M510" s="150"/>
      <c r="N510" s="149" t="str" cm="1">
        <f t="array" ref="N510">IF(AND(K510:M510=""),"ยังไม่บันทึกข้อมูล",
IF(M510&lt;&gt;"",
IF(M510&gt;=1.3,M510,"เป็นไม้พุ่ม"),
IF(K510+L510&gt;=1.3,K510+L510,"เป็นไม้พุ่ม")))</f>
        <v>ยังไม่บันทึกข้อมูล</v>
      </c>
      <c r="O510" s="149" t="str">
        <f t="shared" si="57"/>
        <v>ข้อมูลไม่ถูกต้อง</v>
      </c>
      <c r="P510" s="149" t="str">
        <f t="shared" si="58"/>
        <v>ข้อมูลไม่ถูกต้อง</v>
      </c>
      <c r="Q510" s="149" t="str">
        <f t="shared" si="59"/>
        <v>ข้อมูลไม่ถูกต้อง</v>
      </c>
      <c r="R510" s="149" t="str">
        <f t="shared" si="60"/>
        <v>ข้อมูลไม่ถูกต้อง</v>
      </c>
      <c r="S510" s="149" t="str">
        <f>IF(ISNUMBER(R510),
IF(H$2=ตัวเลือก!A$30,"ยังไม่บันทึกข้อมูล",R510*0.27),"ข้อมูลไม่ถูกต้อง")</f>
        <v>ข้อมูลไม่ถูกต้อง</v>
      </c>
      <c r="T510" s="149" t="str">
        <f t="shared" si="61"/>
        <v>ข้อมูลไม่ถูกต้อง</v>
      </c>
      <c r="U510" s="149" t="str">
        <f>IF(ISNUMBER(R510),
IF(H$2=ตัวเลือก!A$30,"ยังไม่บันทึกข้อมูล",R510*0.47),"ข้อมูลไม่ถูกต้อง")</f>
        <v>ข้อมูลไม่ถูกต้อง</v>
      </c>
      <c r="V510" s="149" t="str">
        <f>IF(ISNUMBER(S510),
IF(H$2=ตัวเลือก!A$30,"ยังไม่บันทึกข้อมูล",S510*0.47),"ข้อมูลไม่ถูกต้อง")</f>
        <v>ข้อมูลไม่ถูกต้อง</v>
      </c>
      <c r="W510" s="149" t="str">
        <f t="shared" si="62"/>
        <v>ข้อมูลไม่ถูกต้อง</v>
      </c>
      <c r="X510" s="148" t="str">
        <f t="shared" si="63"/>
        <v>ข้อมูลไม่ถูกต้อง</v>
      </c>
      <c r="Y510" s="38"/>
      <c r="Z510" s="38"/>
      <c r="AA510" s="38"/>
    </row>
    <row r="511" spans="1:27" x14ac:dyDescent="0.45">
      <c r="A511" s="38">
        <v>506</v>
      </c>
      <c r="B511" s="38"/>
      <c r="C511" s="38"/>
      <c r="D511" s="38"/>
      <c r="E511" s="38"/>
      <c r="F511" s="35"/>
      <c r="G511" s="35"/>
      <c r="H511" s="150"/>
      <c r="I511" s="38"/>
      <c r="J511" s="273" t="str">
        <f t="shared" si="56"/>
        <v>รอข้อมูลคอลัมน์ H</v>
      </c>
      <c r="K511" s="150"/>
      <c r="L511" s="150"/>
      <c r="M511" s="150"/>
      <c r="N511" s="149" t="str" cm="1">
        <f t="array" ref="N511">IF(AND(K511:M511=""),"ยังไม่บันทึกข้อมูล",
IF(M511&lt;&gt;"",
IF(M511&gt;=1.3,M511,"เป็นไม้พุ่ม"),
IF(K511+L511&gt;=1.3,K511+L511,"เป็นไม้พุ่ม")))</f>
        <v>ยังไม่บันทึกข้อมูล</v>
      </c>
      <c r="O511" s="149" t="str">
        <f t="shared" si="57"/>
        <v>ข้อมูลไม่ถูกต้อง</v>
      </c>
      <c r="P511" s="149" t="str">
        <f t="shared" si="58"/>
        <v>ข้อมูลไม่ถูกต้อง</v>
      </c>
      <c r="Q511" s="149" t="str">
        <f t="shared" si="59"/>
        <v>ข้อมูลไม่ถูกต้อง</v>
      </c>
      <c r="R511" s="149" t="str">
        <f t="shared" si="60"/>
        <v>ข้อมูลไม่ถูกต้อง</v>
      </c>
      <c r="S511" s="149" t="str">
        <f>IF(ISNUMBER(R511),
IF(H$2=ตัวเลือก!A$30,"ยังไม่บันทึกข้อมูล",R511*0.27),"ข้อมูลไม่ถูกต้อง")</f>
        <v>ข้อมูลไม่ถูกต้อง</v>
      </c>
      <c r="T511" s="149" t="str">
        <f t="shared" si="61"/>
        <v>ข้อมูลไม่ถูกต้อง</v>
      </c>
      <c r="U511" s="149" t="str">
        <f>IF(ISNUMBER(R511),
IF(H$2=ตัวเลือก!A$30,"ยังไม่บันทึกข้อมูล",R511*0.47),"ข้อมูลไม่ถูกต้อง")</f>
        <v>ข้อมูลไม่ถูกต้อง</v>
      </c>
      <c r="V511" s="149" t="str">
        <f>IF(ISNUMBER(S511),
IF(H$2=ตัวเลือก!A$30,"ยังไม่บันทึกข้อมูล",S511*0.47),"ข้อมูลไม่ถูกต้อง")</f>
        <v>ข้อมูลไม่ถูกต้อง</v>
      </c>
      <c r="W511" s="149" t="str">
        <f t="shared" si="62"/>
        <v>ข้อมูลไม่ถูกต้อง</v>
      </c>
      <c r="X511" s="148" t="str">
        <f t="shared" si="63"/>
        <v>ข้อมูลไม่ถูกต้อง</v>
      </c>
      <c r="Y511" s="38"/>
      <c r="Z511" s="38"/>
      <c r="AA511" s="38"/>
    </row>
    <row r="512" spans="1:27" x14ac:dyDescent="0.45">
      <c r="A512" s="38">
        <v>507</v>
      </c>
      <c r="B512" s="38"/>
      <c r="C512" s="38"/>
      <c r="D512" s="38"/>
      <c r="E512" s="38"/>
      <c r="F512" s="35"/>
      <c r="G512" s="35"/>
      <c r="H512" s="150"/>
      <c r="I512" s="38"/>
      <c r="J512" s="273" t="str">
        <f t="shared" si="56"/>
        <v>รอข้อมูลคอลัมน์ H</v>
      </c>
      <c r="K512" s="150"/>
      <c r="L512" s="150"/>
      <c r="M512" s="150"/>
      <c r="N512" s="149" t="str" cm="1">
        <f t="array" ref="N512">IF(AND(K512:M512=""),"ยังไม่บันทึกข้อมูล",
IF(M512&lt;&gt;"",
IF(M512&gt;=1.3,M512,"เป็นไม้พุ่ม"),
IF(K512+L512&gt;=1.3,K512+L512,"เป็นไม้พุ่ม")))</f>
        <v>ยังไม่บันทึกข้อมูล</v>
      </c>
      <c r="O512" s="149" t="str">
        <f t="shared" si="57"/>
        <v>ข้อมูลไม่ถูกต้อง</v>
      </c>
      <c r="P512" s="149" t="str">
        <f t="shared" si="58"/>
        <v>ข้อมูลไม่ถูกต้อง</v>
      </c>
      <c r="Q512" s="149" t="str">
        <f t="shared" si="59"/>
        <v>ข้อมูลไม่ถูกต้อง</v>
      </c>
      <c r="R512" s="149" t="str">
        <f t="shared" si="60"/>
        <v>ข้อมูลไม่ถูกต้อง</v>
      </c>
      <c r="S512" s="149" t="str">
        <f>IF(ISNUMBER(R512),
IF(H$2=ตัวเลือก!A$30,"ยังไม่บันทึกข้อมูล",R512*0.27),"ข้อมูลไม่ถูกต้อง")</f>
        <v>ข้อมูลไม่ถูกต้อง</v>
      </c>
      <c r="T512" s="149" t="str">
        <f t="shared" si="61"/>
        <v>ข้อมูลไม่ถูกต้อง</v>
      </c>
      <c r="U512" s="149" t="str">
        <f>IF(ISNUMBER(R512),
IF(H$2=ตัวเลือก!A$30,"ยังไม่บันทึกข้อมูล",R512*0.47),"ข้อมูลไม่ถูกต้อง")</f>
        <v>ข้อมูลไม่ถูกต้อง</v>
      </c>
      <c r="V512" s="149" t="str">
        <f>IF(ISNUMBER(S512),
IF(H$2=ตัวเลือก!A$30,"ยังไม่บันทึกข้อมูล",S512*0.47),"ข้อมูลไม่ถูกต้อง")</f>
        <v>ข้อมูลไม่ถูกต้อง</v>
      </c>
      <c r="W512" s="149" t="str">
        <f t="shared" si="62"/>
        <v>ข้อมูลไม่ถูกต้อง</v>
      </c>
      <c r="X512" s="148" t="str">
        <f t="shared" si="63"/>
        <v>ข้อมูลไม่ถูกต้อง</v>
      </c>
      <c r="Y512" s="38"/>
      <c r="Z512" s="38"/>
      <c r="AA512" s="38"/>
    </row>
    <row r="513" spans="1:27" x14ac:dyDescent="0.45">
      <c r="A513" s="38">
        <v>508</v>
      </c>
      <c r="B513" s="38"/>
      <c r="C513" s="38"/>
      <c r="D513" s="38"/>
      <c r="E513" s="38"/>
      <c r="F513" s="35"/>
      <c r="G513" s="35"/>
      <c r="H513" s="150"/>
      <c r="I513" s="38"/>
      <c r="J513" s="273" t="str">
        <f t="shared" si="56"/>
        <v>รอข้อมูลคอลัมน์ H</v>
      </c>
      <c r="K513" s="150"/>
      <c r="L513" s="150"/>
      <c r="M513" s="150"/>
      <c r="N513" s="149" t="str" cm="1">
        <f t="array" ref="N513">IF(AND(K513:M513=""),"ยังไม่บันทึกข้อมูล",
IF(M513&lt;&gt;"",
IF(M513&gt;=1.3,M513,"เป็นไม้พุ่ม"),
IF(K513+L513&gt;=1.3,K513+L513,"เป็นไม้พุ่ม")))</f>
        <v>ยังไม่บันทึกข้อมูล</v>
      </c>
      <c r="O513" s="149" t="str">
        <f t="shared" si="57"/>
        <v>ข้อมูลไม่ถูกต้อง</v>
      </c>
      <c r="P513" s="149" t="str">
        <f t="shared" si="58"/>
        <v>ข้อมูลไม่ถูกต้อง</v>
      </c>
      <c r="Q513" s="149" t="str">
        <f t="shared" si="59"/>
        <v>ข้อมูลไม่ถูกต้อง</v>
      </c>
      <c r="R513" s="149" t="str">
        <f t="shared" si="60"/>
        <v>ข้อมูลไม่ถูกต้อง</v>
      </c>
      <c r="S513" s="149" t="str">
        <f>IF(ISNUMBER(R513),
IF(H$2=ตัวเลือก!A$30,"ยังไม่บันทึกข้อมูล",R513*0.27),"ข้อมูลไม่ถูกต้อง")</f>
        <v>ข้อมูลไม่ถูกต้อง</v>
      </c>
      <c r="T513" s="149" t="str">
        <f t="shared" si="61"/>
        <v>ข้อมูลไม่ถูกต้อง</v>
      </c>
      <c r="U513" s="149" t="str">
        <f>IF(ISNUMBER(R513),
IF(H$2=ตัวเลือก!A$30,"ยังไม่บันทึกข้อมูล",R513*0.47),"ข้อมูลไม่ถูกต้อง")</f>
        <v>ข้อมูลไม่ถูกต้อง</v>
      </c>
      <c r="V513" s="149" t="str">
        <f>IF(ISNUMBER(S513),
IF(H$2=ตัวเลือก!A$30,"ยังไม่บันทึกข้อมูล",S513*0.47),"ข้อมูลไม่ถูกต้อง")</f>
        <v>ข้อมูลไม่ถูกต้อง</v>
      </c>
      <c r="W513" s="149" t="str">
        <f t="shared" si="62"/>
        <v>ข้อมูลไม่ถูกต้อง</v>
      </c>
      <c r="X513" s="148" t="str">
        <f t="shared" si="63"/>
        <v>ข้อมูลไม่ถูกต้อง</v>
      </c>
      <c r="Y513" s="38"/>
      <c r="Z513" s="38"/>
      <c r="AA513" s="38"/>
    </row>
    <row r="514" spans="1:27" x14ac:dyDescent="0.45">
      <c r="A514" s="38">
        <v>509</v>
      </c>
      <c r="B514" s="38"/>
      <c r="C514" s="38"/>
      <c r="D514" s="38"/>
      <c r="E514" s="38"/>
      <c r="F514" s="35"/>
      <c r="G514" s="35"/>
      <c r="H514" s="150"/>
      <c r="I514" s="38"/>
      <c r="J514" s="273" t="str">
        <f t="shared" si="56"/>
        <v>รอข้อมูลคอลัมน์ H</v>
      </c>
      <c r="K514" s="150"/>
      <c r="L514" s="150"/>
      <c r="M514" s="150"/>
      <c r="N514" s="149" t="str" cm="1">
        <f t="array" ref="N514">IF(AND(K514:M514=""),"ยังไม่บันทึกข้อมูล",
IF(M514&lt;&gt;"",
IF(M514&gt;=1.3,M514,"เป็นไม้พุ่ม"),
IF(K514+L514&gt;=1.3,K514+L514,"เป็นไม้พุ่ม")))</f>
        <v>ยังไม่บันทึกข้อมูล</v>
      </c>
      <c r="O514" s="149" t="str">
        <f t="shared" si="57"/>
        <v>ข้อมูลไม่ถูกต้อง</v>
      </c>
      <c r="P514" s="149" t="str">
        <f t="shared" si="58"/>
        <v>ข้อมูลไม่ถูกต้อง</v>
      </c>
      <c r="Q514" s="149" t="str">
        <f t="shared" si="59"/>
        <v>ข้อมูลไม่ถูกต้อง</v>
      </c>
      <c r="R514" s="149" t="str">
        <f t="shared" si="60"/>
        <v>ข้อมูลไม่ถูกต้อง</v>
      </c>
      <c r="S514" s="149" t="str">
        <f>IF(ISNUMBER(R514),
IF(H$2=ตัวเลือก!A$30,"ยังไม่บันทึกข้อมูล",R514*0.27),"ข้อมูลไม่ถูกต้อง")</f>
        <v>ข้อมูลไม่ถูกต้อง</v>
      </c>
      <c r="T514" s="149" t="str">
        <f t="shared" si="61"/>
        <v>ข้อมูลไม่ถูกต้อง</v>
      </c>
      <c r="U514" s="149" t="str">
        <f>IF(ISNUMBER(R514),
IF(H$2=ตัวเลือก!A$30,"ยังไม่บันทึกข้อมูล",R514*0.47),"ข้อมูลไม่ถูกต้อง")</f>
        <v>ข้อมูลไม่ถูกต้อง</v>
      </c>
      <c r="V514" s="149" t="str">
        <f>IF(ISNUMBER(S514),
IF(H$2=ตัวเลือก!A$30,"ยังไม่บันทึกข้อมูล",S514*0.47),"ข้อมูลไม่ถูกต้อง")</f>
        <v>ข้อมูลไม่ถูกต้อง</v>
      </c>
      <c r="W514" s="149" t="str">
        <f t="shared" si="62"/>
        <v>ข้อมูลไม่ถูกต้อง</v>
      </c>
      <c r="X514" s="148" t="str">
        <f t="shared" si="63"/>
        <v>ข้อมูลไม่ถูกต้อง</v>
      </c>
      <c r="Y514" s="38"/>
      <c r="Z514" s="38"/>
      <c r="AA514" s="38"/>
    </row>
    <row r="515" spans="1:27" x14ac:dyDescent="0.45">
      <c r="A515" s="38">
        <v>510</v>
      </c>
      <c r="B515" s="38"/>
      <c r="C515" s="38"/>
      <c r="D515" s="38"/>
      <c r="E515" s="38"/>
      <c r="F515" s="35"/>
      <c r="G515" s="35"/>
      <c r="H515" s="150"/>
      <c r="I515" s="38"/>
      <c r="J515" s="273" t="str">
        <f t="shared" si="56"/>
        <v>รอข้อมูลคอลัมน์ H</v>
      </c>
      <c r="K515" s="150"/>
      <c r="L515" s="150"/>
      <c r="M515" s="150"/>
      <c r="N515" s="149" t="str" cm="1">
        <f t="array" ref="N515">IF(AND(K515:M515=""),"ยังไม่บันทึกข้อมูล",
IF(M515&lt;&gt;"",
IF(M515&gt;=1.3,M515,"เป็นไม้พุ่ม"),
IF(K515+L515&gt;=1.3,K515+L515,"เป็นไม้พุ่ม")))</f>
        <v>ยังไม่บันทึกข้อมูล</v>
      </c>
      <c r="O515" s="149" t="str">
        <f t="shared" si="57"/>
        <v>ข้อมูลไม่ถูกต้อง</v>
      </c>
      <c r="P515" s="149" t="str">
        <f t="shared" si="58"/>
        <v>ข้อมูลไม่ถูกต้อง</v>
      </c>
      <c r="Q515" s="149" t="str">
        <f t="shared" si="59"/>
        <v>ข้อมูลไม่ถูกต้อง</v>
      </c>
      <c r="R515" s="149" t="str">
        <f t="shared" si="60"/>
        <v>ข้อมูลไม่ถูกต้อง</v>
      </c>
      <c r="S515" s="149" t="str">
        <f>IF(ISNUMBER(R515),
IF(H$2=ตัวเลือก!A$30,"ยังไม่บันทึกข้อมูล",R515*0.27),"ข้อมูลไม่ถูกต้อง")</f>
        <v>ข้อมูลไม่ถูกต้อง</v>
      </c>
      <c r="T515" s="149" t="str">
        <f t="shared" si="61"/>
        <v>ข้อมูลไม่ถูกต้อง</v>
      </c>
      <c r="U515" s="149" t="str">
        <f>IF(ISNUMBER(R515),
IF(H$2=ตัวเลือก!A$30,"ยังไม่บันทึกข้อมูล",R515*0.47),"ข้อมูลไม่ถูกต้อง")</f>
        <v>ข้อมูลไม่ถูกต้อง</v>
      </c>
      <c r="V515" s="149" t="str">
        <f>IF(ISNUMBER(S515),
IF(H$2=ตัวเลือก!A$30,"ยังไม่บันทึกข้อมูล",S515*0.47),"ข้อมูลไม่ถูกต้อง")</f>
        <v>ข้อมูลไม่ถูกต้อง</v>
      </c>
      <c r="W515" s="149" t="str">
        <f t="shared" si="62"/>
        <v>ข้อมูลไม่ถูกต้อง</v>
      </c>
      <c r="X515" s="148" t="str">
        <f t="shared" si="63"/>
        <v>ข้อมูลไม่ถูกต้อง</v>
      </c>
      <c r="Y515" s="38"/>
      <c r="Z515" s="38"/>
      <c r="AA515" s="38"/>
    </row>
    <row r="516" spans="1:27" x14ac:dyDescent="0.45">
      <c r="A516" s="38">
        <v>511</v>
      </c>
      <c r="B516" s="38"/>
      <c r="C516" s="38"/>
      <c r="D516" s="38"/>
      <c r="E516" s="38"/>
      <c r="F516" s="35"/>
      <c r="G516" s="35"/>
      <c r="H516" s="150"/>
      <c r="I516" s="38"/>
      <c r="J516" s="273" t="str">
        <f t="shared" si="56"/>
        <v>รอข้อมูลคอลัมน์ H</v>
      </c>
      <c r="K516" s="150"/>
      <c r="L516" s="150"/>
      <c r="M516" s="150"/>
      <c r="N516" s="149" t="str" cm="1">
        <f t="array" ref="N516">IF(AND(K516:M516=""),"ยังไม่บันทึกข้อมูล",
IF(M516&lt;&gt;"",
IF(M516&gt;=1.3,M516,"เป็นไม้พุ่ม"),
IF(K516+L516&gt;=1.3,K516+L516,"เป็นไม้พุ่ม")))</f>
        <v>ยังไม่บันทึกข้อมูล</v>
      </c>
      <c r="O516" s="149" t="str">
        <f t="shared" si="57"/>
        <v>ข้อมูลไม่ถูกต้อง</v>
      </c>
      <c r="P516" s="149" t="str">
        <f t="shared" si="58"/>
        <v>ข้อมูลไม่ถูกต้อง</v>
      </c>
      <c r="Q516" s="149" t="str">
        <f t="shared" si="59"/>
        <v>ข้อมูลไม่ถูกต้อง</v>
      </c>
      <c r="R516" s="149" t="str">
        <f t="shared" si="60"/>
        <v>ข้อมูลไม่ถูกต้อง</v>
      </c>
      <c r="S516" s="149" t="str">
        <f>IF(ISNUMBER(R516),
IF(H$2=ตัวเลือก!A$30,"ยังไม่บันทึกข้อมูล",R516*0.27),"ข้อมูลไม่ถูกต้อง")</f>
        <v>ข้อมูลไม่ถูกต้อง</v>
      </c>
      <c r="T516" s="149" t="str">
        <f t="shared" si="61"/>
        <v>ข้อมูลไม่ถูกต้อง</v>
      </c>
      <c r="U516" s="149" t="str">
        <f>IF(ISNUMBER(R516),
IF(H$2=ตัวเลือก!A$30,"ยังไม่บันทึกข้อมูล",R516*0.47),"ข้อมูลไม่ถูกต้อง")</f>
        <v>ข้อมูลไม่ถูกต้อง</v>
      </c>
      <c r="V516" s="149" t="str">
        <f>IF(ISNUMBER(S516),
IF(H$2=ตัวเลือก!A$30,"ยังไม่บันทึกข้อมูล",S516*0.47),"ข้อมูลไม่ถูกต้อง")</f>
        <v>ข้อมูลไม่ถูกต้อง</v>
      </c>
      <c r="W516" s="149" t="str">
        <f t="shared" si="62"/>
        <v>ข้อมูลไม่ถูกต้อง</v>
      </c>
      <c r="X516" s="148" t="str">
        <f t="shared" si="63"/>
        <v>ข้อมูลไม่ถูกต้อง</v>
      </c>
      <c r="Y516" s="38"/>
      <c r="Z516" s="38"/>
      <c r="AA516" s="38"/>
    </row>
    <row r="517" spans="1:27" x14ac:dyDescent="0.45">
      <c r="A517" s="38">
        <v>512</v>
      </c>
      <c r="B517" s="38"/>
      <c r="C517" s="38"/>
      <c r="D517" s="38"/>
      <c r="E517" s="38"/>
      <c r="F517" s="35"/>
      <c r="G517" s="35"/>
      <c r="H517" s="150"/>
      <c r="I517" s="38"/>
      <c r="J517" s="273" t="str">
        <f t="shared" si="56"/>
        <v>รอข้อมูลคอลัมน์ H</v>
      </c>
      <c r="K517" s="150"/>
      <c r="L517" s="150"/>
      <c r="M517" s="150"/>
      <c r="N517" s="149" t="str" cm="1">
        <f t="array" ref="N517">IF(AND(K517:M517=""),"ยังไม่บันทึกข้อมูล",
IF(M517&lt;&gt;"",
IF(M517&gt;=1.3,M517,"เป็นไม้พุ่ม"),
IF(K517+L517&gt;=1.3,K517+L517,"เป็นไม้พุ่ม")))</f>
        <v>ยังไม่บันทึกข้อมูล</v>
      </c>
      <c r="O517" s="149" t="str">
        <f t="shared" si="57"/>
        <v>ข้อมูลไม่ถูกต้อง</v>
      </c>
      <c r="P517" s="149" t="str">
        <f t="shared" si="58"/>
        <v>ข้อมูลไม่ถูกต้อง</v>
      </c>
      <c r="Q517" s="149" t="str">
        <f t="shared" si="59"/>
        <v>ข้อมูลไม่ถูกต้อง</v>
      </c>
      <c r="R517" s="149" t="str">
        <f t="shared" si="60"/>
        <v>ข้อมูลไม่ถูกต้อง</v>
      </c>
      <c r="S517" s="149" t="str">
        <f>IF(ISNUMBER(R517),
IF(H$2=ตัวเลือก!A$30,"ยังไม่บันทึกข้อมูล",R517*0.27),"ข้อมูลไม่ถูกต้อง")</f>
        <v>ข้อมูลไม่ถูกต้อง</v>
      </c>
      <c r="T517" s="149" t="str">
        <f t="shared" si="61"/>
        <v>ข้อมูลไม่ถูกต้อง</v>
      </c>
      <c r="U517" s="149" t="str">
        <f>IF(ISNUMBER(R517),
IF(H$2=ตัวเลือก!A$30,"ยังไม่บันทึกข้อมูล",R517*0.47),"ข้อมูลไม่ถูกต้อง")</f>
        <v>ข้อมูลไม่ถูกต้อง</v>
      </c>
      <c r="V517" s="149" t="str">
        <f>IF(ISNUMBER(S517),
IF(H$2=ตัวเลือก!A$30,"ยังไม่บันทึกข้อมูล",S517*0.47),"ข้อมูลไม่ถูกต้อง")</f>
        <v>ข้อมูลไม่ถูกต้อง</v>
      </c>
      <c r="W517" s="149" t="str">
        <f t="shared" si="62"/>
        <v>ข้อมูลไม่ถูกต้อง</v>
      </c>
      <c r="X517" s="148" t="str">
        <f t="shared" si="63"/>
        <v>ข้อมูลไม่ถูกต้อง</v>
      </c>
      <c r="Y517" s="38"/>
      <c r="Z517" s="38"/>
      <c r="AA517" s="38"/>
    </row>
    <row r="518" spans="1:27" x14ac:dyDescent="0.45">
      <c r="A518" s="38">
        <v>513</v>
      </c>
      <c r="B518" s="38"/>
      <c r="C518" s="38"/>
      <c r="D518" s="38"/>
      <c r="E518" s="38"/>
      <c r="F518" s="35"/>
      <c r="G518" s="35"/>
      <c r="H518" s="150"/>
      <c r="I518" s="38"/>
      <c r="J518" s="273" t="str">
        <f t="shared" si="56"/>
        <v>รอข้อมูลคอลัมน์ H</v>
      </c>
      <c r="K518" s="150"/>
      <c r="L518" s="150"/>
      <c r="M518" s="150"/>
      <c r="N518" s="149" t="str" cm="1">
        <f t="array" ref="N518">IF(AND(K518:M518=""),"ยังไม่บันทึกข้อมูล",
IF(M518&lt;&gt;"",
IF(M518&gt;=1.3,M518,"เป็นไม้พุ่ม"),
IF(K518+L518&gt;=1.3,K518+L518,"เป็นไม้พุ่ม")))</f>
        <v>ยังไม่บันทึกข้อมูล</v>
      </c>
      <c r="O518" s="149" t="str">
        <f t="shared" si="57"/>
        <v>ข้อมูลไม่ถูกต้อง</v>
      </c>
      <c r="P518" s="149" t="str">
        <f t="shared" si="58"/>
        <v>ข้อมูลไม่ถูกต้อง</v>
      </c>
      <c r="Q518" s="149" t="str">
        <f t="shared" si="59"/>
        <v>ข้อมูลไม่ถูกต้อง</v>
      </c>
      <c r="R518" s="149" t="str">
        <f t="shared" si="60"/>
        <v>ข้อมูลไม่ถูกต้อง</v>
      </c>
      <c r="S518" s="149" t="str">
        <f>IF(ISNUMBER(R518),
IF(H$2=ตัวเลือก!A$30,"ยังไม่บันทึกข้อมูล",R518*0.27),"ข้อมูลไม่ถูกต้อง")</f>
        <v>ข้อมูลไม่ถูกต้อง</v>
      </c>
      <c r="T518" s="149" t="str">
        <f t="shared" si="61"/>
        <v>ข้อมูลไม่ถูกต้อง</v>
      </c>
      <c r="U518" s="149" t="str">
        <f>IF(ISNUMBER(R518),
IF(H$2=ตัวเลือก!A$30,"ยังไม่บันทึกข้อมูล",R518*0.47),"ข้อมูลไม่ถูกต้อง")</f>
        <v>ข้อมูลไม่ถูกต้อง</v>
      </c>
      <c r="V518" s="149" t="str">
        <f>IF(ISNUMBER(S518),
IF(H$2=ตัวเลือก!A$30,"ยังไม่บันทึกข้อมูล",S518*0.47),"ข้อมูลไม่ถูกต้อง")</f>
        <v>ข้อมูลไม่ถูกต้อง</v>
      </c>
      <c r="W518" s="149" t="str">
        <f t="shared" si="62"/>
        <v>ข้อมูลไม่ถูกต้อง</v>
      </c>
      <c r="X518" s="148" t="str">
        <f t="shared" si="63"/>
        <v>ข้อมูลไม่ถูกต้อง</v>
      </c>
      <c r="Y518" s="38"/>
      <c r="Z518" s="38"/>
      <c r="AA518" s="38"/>
    </row>
    <row r="519" spans="1:27" x14ac:dyDescent="0.45">
      <c r="A519" s="38">
        <v>514</v>
      </c>
      <c r="B519" s="38"/>
      <c r="C519" s="38"/>
      <c r="D519" s="38"/>
      <c r="E519" s="38"/>
      <c r="F519" s="35"/>
      <c r="G519" s="35"/>
      <c r="H519" s="150"/>
      <c r="I519" s="38"/>
      <c r="J519" s="273" t="str">
        <f t="shared" ref="J519:J582" si="64">IF(H519="","รอข้อมูลคอลัมน์ H",
IF(H519/PI()&gt;=4.5,H519/PI(),"ไม่นำมาคำนวณ"))</f>
        <v>รอข้อมูลคอลัมน์ H</v>
      </c>
      <c r="K519" s="150"/>
      <c r="L519" s="150"/>
      <c r="M519" s="150"/>
      <c r="N519" s="149" t="str" cm="1">
        <f t="array" ref="N519">IF(AND(K519:M519=""),"ยังไม่บันทึกข้อมูล",
IF(M519&lt;&gt;"",
IF(M519&gt;=1.3,M519,"เป็นไม้พุ่ม"),
IF(K519+L519&gt;=1.3,K519+L519,"เป็นไม้พุ่ม")))</f>
        <v>ยังไม่บันทึกข้อมูล</v>
      </c>
      <c r="O519" s="149" t="str">
        <f t="shared" ref="O519:O582" si="65">IF(AND(ISNUMBER(J519),ISNUMBER(N519)),0.0396*(((J519)^2)*N519)^0.933,"ข้อมูลไม่ถูกต้อง")</f>
        <v>ข้อมูลไม่ถูกต้อง</v>
      </c>
      <c r="P519" s="149" t="str">
        <f t="shared" ref="P519:P582" si="66">IF(AND(ISNUMBER(J519),ISNUMBER(N519)),0.00349*(((J519^2)*N519))^1.03,"ข้อมูลไม่ถูกต้อง")</f>
        <v>ข้อมูลไม่ถูกต้อง</v>
      </c>
      <c r="Q519" s="149" t="str">
        <f t="shared" ref="Q519:Q582" si="67">IF(AND(ISNUMBER(O519),ISNUMBER(P519)),((1/(28/(O519+P519)))+0.025),"ข้อมูลไม่ถูกต้อง")</f>
        <v>ข้อมูลไม่ถูกต้อง</v>
      </c>
      <c r="R519" s="149" t="str">
        <f t="shared" ref="R519:R582" si="68">IF(AND(O519&lt;&gt;"ข้อมูลไม่ถูกต้อง",P519&lt;&gt;"ข้อมูลไม่ถูกต้อง",Q519&lt;&gt;"ข้อมูลไม่ถูกต้อง"),O519+P519+Q519,"ข้อมูลไม่ถูกต้อง")</f>
        <v>ข้อมูลไม่ถูกต้อง</v>
      </c>
      <c r="S519" s="149" t="str">
        <f>IF(ISNUMBER(R519),
IF(H$2=ตัวเลือก!A$30,"ยังไม่บันทึกข้อมูล",R519*0.27),"ข้อมูลไม่ถูกต้อง")</f>
        <v>ข้อมูลไม่ถูกต้อง</v>
      </c>
      <c r="T519" s="149" t="str">
        <f t="shared" ref="T519:T582" si="69">IF(AND(ISNUMBER(R519),ISNUMBER(S519)),R519+S519,"ข้อมูลไม่ถูกต้อง")</f>
        <v>ข้อมูลไม่ถูกต้อง</v>
      </c>
      <c r="U519" s="149" t="str">
        <f>IF(ISNUMBER(R519),
IF(H$2=ตัวเลือก!A$30,"ยังไม่บันทึกข้อมูล",R519*0.47),"ข้อมูลไม่ถูกต้อง")</f>
        <v>ข้อมูลไม่ถูกต้อง</v>
      </c>
      <c r="V519" s="149" t="str">
        <f>IF(ISNUMBER(S519),
IF(H$2=ตัวเลือก!A$30,"ยังไม่บันทึกข้อมูล",S519*0.47),"ข้อมูลไม่ถูกต้อง")</f>
        <v>ข้อมูลไม่ถูกต้อง</v>
      </c>
      <c r="W519" s="149" t="str">
        <f t="shared" ref="W519:W582" si="70">IF(AND(ISNUMBER(U519),ISNUMBER(V519)),((U519+V519)/1000),"ข้อมูลไม่ถูกต้อง")</f>
        <v>ข้อมูลไม่ถูกต้อง</v>
      </c>
      <c r="X519" s="148" t="str">
        <f t="shared" ref="X519:X582" si="71">IF(ISNUMBER(W519),W519*(44/12),"ข้อมูลไม่ถูกต้อง")</f>
        <v>ข้อมูลไม่ถูกต้อง</v>
      </c>
      <c r="Y519" s="38"/>
      <c r="Z519" s="38"/>
      <c r="AA519" s="38"/>
    </row>
    <row r="520" spans="1:27" x14ac:dyDescent="0.45">
      <c r="A520" s="38">
        <v>515</v>
      </c>
      <c r="B520" s="38"/>
      <c r="C520" s="38"/>
      <c r="D520" s="38"/>
      <c r="E520" s="38"/>
      <c r="F520" s="35"/>
      <c r="G520" s="35"/>
      <c r="H520" s="150"/>
      <c r="I520" s="38"/>
      <c r="J520" s="273" t="str">
        <f t="shared" si="64"/>
        <v>รอข้อมูลคอลัมน์ H</v>
      </c>
      <c r="K520" s="150"/>
      <c r="L520" s="150"/>
      <c r="M520" s="150"/>
      <c r="N520" s="149" t="str" cm="1">
        <f t="array" ref="N520">IF(AND(K520:M520=""),"ยังไม่บันทึกข้อมูล",
IF(M520&lt;&gt;"",
IF(M520&gt;=1.3,M520,"เป็นไม้พุ่ม"),
IF(K520+L520&gt;=1.3,K520+L520,"เป็นไม้พุ่ม")))</f>
        <v>ยังไม่บันทึกข้อมูล</v>
      </c>
      <c r="O520" s="149" t="str">
        <f t="shared" si="65"/>
        <v>ข้อมูลไม่ถูกต้อง</v>
      </c>
      <c r="P520" s="149" t="str">
        <f t="shared" si="66"/>
        <v>ข้อมูลไม่ถูกต้อง</v>
      </c>
      <c r="Q520" s="149" t="str">
        <f t="shared" si="67"/>
        <v>ข้อมูลไม่ถูกต้อง</v>
      </c>
      <c r="R520" s="149" t="str">
        <f t="shared" si="68"/>
        <v>ข้อมูลไม่ถูกต้อง</v>
      </c>
      <c r="S520" s="149" t="str">
        <f>IF(ISNUMBER(R520),
IF(H$2=ตัวเลือก!A$30,"ยังไม่บันทึกข้อมูล",R520*0.27),"ข้อมูลไม่ถูกต้อง")</f>
        <v>ข้อมูลไม่ถูกต้อง</v>
      </c>
      <c r="T520" s="149" t="str">
        <f t="shared" si="69"/>
        <v>ข้อมูลไม่ถูกต้อง</v>
      </c>
      <c r="U520" s="149" t="str">
        <f>IF(ISNUMBER(R520),
IF(H$2=ตัวเลือก!A$30,"ยังไม่บันทึกข้อมูล",R520*0.47),"ข้อมูลไม่ถูกต้อง")</f>
        <v>ข้อมูลไม่ถูกต้อง</v>
      </c>
      <c r="V520" s="149" t="str">
        <f>IF(ISNUMBER(S520),
IF(H$2=ตัวเลือก!A$30,"ยังไม่บันทึกข้อมูล",S520*0.47),"ข้อมูลไม่ถูกต้อง")</f>
        <v>ข้อมูลไม่ถูกต้อง</v>
      </c>
      <c r="W520" s="149" t="str">
        <f t="shared" si="70"/>
        <v>ข้อมูลไม่ถูกต้อง</v>
      </c>
      <c r="X520" s="148" t="str">
        <f t="shared" si="71"/>
        <v>ข้อมูลไม่ถูกต้อง</v>
      </c>
      <c r="Y520" s="38"/>
      <c r="Z520" s="38"/>
      <c r="AA520" s="38"/>
    </row>
    <row r="521" spans="1:27" x14ac:dyDescent="0.45">
      <c r="A521" s="38">
        <v>516</v>
      </c>
      <c r="B521" s="38"/>
      <c r="C521" s="38"/>
      <c r="D521" s="38"/>
      <c r="E521" s="38"/>
      <c r="F521" s="35"/>
      <c r="G521" s="35"/>
      <c r="H521" s="150"/>
      <c r="I521" s="38"/>
      <c r="J521" s="273" t="str">
        <f t="shared" si="64"/>
        <v>รอข้อมูลคอลัมน์ H</v>
      </c>
      <c r="K521" s="150"/>
      <c r="L521" s="150"/>
      <c r="M521" s="150"/>
      <c r="N521" s="149" t="str" cm="1">
        <f t="array" ref="N521">IF(AND(K521:M521=""),"ยังไม่บันทึกข้อมูล",
IF(M521&lt;&gt;"",
IF(M521&gt;=1.3,M521,"เป็นไม้พุ่ม"),
IF(K521+L521&gt;=1.3,K521+L521,"เป็นไม้พุ่ม")))</f>
        <v>ยังไม่บันทึกข้อมูล</v>
      </c>
      <c r="O521" s="149" t="str">
        <f t="shared" si="65"/>
        <v>ข้อมูลไม่ถูกต้อง</v>
      </c>
      <c r="P521" s="149" t="str">
        <f t="shared" si="66"/>
        <v>ข้อมูลไม่ถูกต้อง</v>
      </c>
      <c r="Q521" s="149" t="str">
        <f t="shared" si="67"/>
        <v>ข้อมูลไม่ถูกต้อง</v>
      </c>
      <c r="R521" s="149" t="str">
        <f t="shared" si="68"/>
        <v>ข้อมูลไม่ถูกต้อง</v>
      </c>
      <c r="S521" s="149" t="str">
        <f>IF(ISNUMBER(R521),
IF(H$2=ตัวเลือก!A$30,"ยังไม่บันทึกข้อมูล",R521*0.27),"ข้อมูลไม่ถูกต้อง")</f>
        <v>ข้อมูลไม่ถูกต้อง</v>
      </c>
      <c r="T521" s="149" t="str">
        <f t="shared" si="69"/>
        <v>ข้อมูลไม่ถูกต้อง</v>
      </c>
      <c r="U521" s="149" t="str">
        <f>IF(ISNUMBER(R521),
IF(H$2=ตัวเลือก!A$30,"ยังไม่บันทึกข้อมูล",R521*0.47),"ข้อมูลไม่ถูกต้อง")</f>
        <v>ข้อมูลไม่ถูกต้อง</v>
      </c>
      <c r="V521" s="149" t="str">
        <f>IF(ISNUMBER(S521),
IF(H$2=ตัวเลือก!A$30,"ยังไม่บันทึกข้อมูล",S521*0.47),"ข้อมูลไม่ถูกต้อง")</f>
        <v>ข้อมูลไม่ถูกต้อง</v>
      </c>
      <c r="W521" s="149" t="str">
        <f t="shared" si="70"/>
        <v>ข้อมูลไม่ถูกต้อง</v>
      </c>
      <c r="X521" s="148" t="str">
        <f t="shared" si="71"/>
        <v>ข้อมูลไม่ถูกต้อง</v>
      </c>
      <c r="Y521" s="38"/>
      <c r="Z521" s="38"/>
      <c r="AA521" s="38"/>
    </row>
    <row r="522" spans="1:27" x14ac:dyDescent="0.45">
      <c r="A522" s="38">
        <v>517</v>
      </c>
      <c r="B522" s="38"/>
      <c r="C522" s="38"/>
      <c r="D522" s="38"/>
      <c r="E522" s="38"/>
      <c r="F522" s="35"/>
      <c r="G522" s="35"/>
      <c r="H522" s="150"/>
      <c r="I522" s="38"/>
      <c r="J522" s="273" t="str">
        <f t="shared" si="64"/>
        <v>รอข้อมูลคอลัมน์ H</v>
      </c>
      <c r="K522" s="150"/>
      <c r="L522" s="150"/>
      <c r="M522" s="150"/>
      <c r="N522" s="149" t="str" cm="1">
        <f t="array" ref="N522">IF(AND(K522:M522=""),"ยังไม่บันทึกข้อมูล",
IF(M522&lt;&gt;"",
IF(M522&gt;=1.3,M522,"เป็นไม้พุ่ม"),
IF(K522+L522&gt;=1.3,K522+L522,"เป็นไม้พุ่ม")))</f>
        <v>ยังไม่บันทึกข้อมูล</v>
      </c>
      <c r="O522" s="149" t="str">
        <f t="shared" si="65"/>
        <v>ข้อมูลไม่ถูกต้อง</v>
      </c>
      <c r="P522" s="149" t="str">
        <f t="shared" si="66"/>
        <v>ข้อมูลไม่ถูกต้อง</v>
      </c>
      <c r="Q522" s="149" t="str">
        <f t="shared" si="67"/>
        <v>ข้อมูลไม่ถูกต้อง</v>
      </c>
      <c r="R522" s="149" t="str">
        <f t="shared" si="68"/>
        <v>ข้อมูลไม่ถูกต้อง</v>
      </c>
      <c r="S522" s="149" t="str">
        <f>IF(ISNUMBER(R522),
IF(H$2=ตัวเลือก!A$30,"ยังไม่บันทึกข้อมูล",R522*0.27),"ข้อมูลไม่ถูกต้อง")</f>
        <v>ข้อมูลไม่ถูกต้อง</v>
      </c>
      <c r="T522" s="149" t="str">
        <f t="shared" si="69"/>
        <v>ข้อมูลไม่ถูกต้อง</v>
      </c>
      <c r="U522" s="149" t="str">
        <f>IF(ISNUMBER(R522),
IF(H$2=ตัวเลือก!A$30,"ยังไม่บันทึกข้อมูล",R522*0.47),"ข้อมูลไม่ถูกต้อง")</f>
        <v>ข้อมูลไม่ถูกต้อง</v>
      </c>
      <c r="V522" s="149" t="str">
        <f>IF(ISNUMBER(S522),
IF(H$2=ตัวเลือก!A$30,"ยังไม่บันทึกข้อมูล",S522*0.47),"ข้อมูลไม่ถูกต้อง")</f>
        <v>ข้อมูลไม่ถูกต้อง</v>
      </c>
      <c r="W522" s="149" t="str">
        <f t="shared" si="70"/>
        <v>ข้อมูลไม่ถูกต้อง</v>
      </c>
      <c r="X522" s="148" t="str">
        <f t="shared" si="71"/>
        <v>ข้อมูลไม่ถูกต้อง</v>
      </c>
      <c r="Y522" s="38"/>
      <c r="Z522" s="38"/>
      <c r="AA522" s="38"/>
    </row>
    <row r="523" spans="1:27" x14ac:dyDescent="0.45">
      <c r="A523" s="38">
        <v>518</v>
      </c>
      <c r="B523" s="38"/>
      <c r="C523" s="38"/>
      <c r="D523" s="38"/>
      <c r="E523" s="38"/>
      <c r="F523" s="35"/>
      <c r="G523" s="35"/>
      <c r="H523" s="150"/>
      <c r="I523" s="38"/>
      <c r="J523" s="273" t="str">
        <f t="shared" si="64"/>
        <v>รอข้อมูลคอลัมน์ H</v>
      </c>
      <c r="K523" s="150"/>
      <c r="L523" s="150"/>
      <c r="M523" s="150"/>
      <c r="N523" s="149" t="str" cm="1">
        <f t="array" ref="N523">IF(AND(K523:M523=""),"ยังไม่บันทึกข้อมูล",
IF(M523&lt;&gt;"",
IF(M523&gt;=1.3,M523,"เป็นไม้พุ่ม"),
IF(K523+L523&gt;=1.3,K523+L523,"เป็นไม้พุ่ม")))</f>
        <v>ยังไม่บันทึกข้อมูล</v>
      </c>
      <c r="O523" s="149" t="str">
        <f t="shared" si="65"/>
        <v>ข้อมูลไม่ถูกต้อง</v>
      </c>
      <c r="P523" s="149" t="str">
        <f t="shared" si="66"/>
        <v>ข้อมูลไม่ถูกต้อง</v>
      </c>
      <c r="Q523" s="149" t="str">
        <f t="shared" si="67"/>
        <v>ข้อมูลไม่ถูกต้อง</v>
      </c>
      <c r="R523" s="149" t="str">
        <f t="shared" si="68"/>
        <v>ข้อมูลไม่ถูกต้อง</v>
      </c>
      <c r="S523" s="149" t="str">
        <f>IF(ISNUMBER(R523),
IF(H$2=ตัวเลือก!A$30,"ยังไม่บันทึกข้อมูล",R523*0.27),"ข้อมูลไม่ถูกต้อง")</f>
        <v>ข้อมูลไม่ถูกต้อง</v>
      </c>
      <c r="T523" s="149" t="str">
        <f t="shared" si="69"/>
        <v>ข้อมูลไม่ถูกต้อง</v>
      </c>
      <c r="U523" s="149" t="str">
        <f>IF(ISNUMBER(R523),
IF(H$2=ตัวเลือก!A$30,"ยังไม่บันทึกข้อมูล",R523*0.47),"ข้อมูลไม่ถูกต้อง")</f>
        <v>ข้อมูลไม่ถูกต้อง</v>
      </c>
      <c r="V523" s="149" t="str">
        <f>IF(ISNUMBER(S523),
IF(H$2=ตัวเลือก!A$30,"ยังไม่บันทึกข้อมูล",S523*0.47),"ข้อมูลไม่ถูกต้อง")</f>
        <v>ข้อมูลไม่ถูกต้อง</v>
      </c>
      <c r="W523" s="149" t="str">
        <f t="shared" si="70"/>
        <v>ข้อมูลไม่ถูกต้อง</v>
      </c>
      <c r="X523" s="148" t="str">
        <f t="shared" si="71"/>
        <v>ข้อมูลไม่ถูกต้อง</v>
      </c>
      <c r="Y523" s="38"/>
      <c r="Z523" s="38"/>
      <c r="AA523" s="38"/>
    </row>
    <row r="524" spans="1:27" x14ac:dyDescent="0.45">
      <c r="A524" s="38">
        <v>519</v>
      </c>
      <c r="B524" s="38"/>
      <c r="C524" s="38"/>
      <c r="D524" s="38"/>
      <c r="E524" s="38"/>
      <c r="F524" s="35"/>
      <c r="G524" s="35"/>
      <c r="H524" s="150"/>
      <c r="I524" s="38"/>
      <c r="J524" s="273" t="str">
        <f t="shared" si="64"/>
        <v>รอข้อมูลคอลัมน์ H</v>
      </c>
      <c r="K524" s="150"/>
      <c r="L524" s="150"/>
      <c r="M524" s="150"/>
      <c r="N524" s="149" t="str" cm="1">
        <f t="array" ref="N524">IF(AND(K524:M524=""),"ยังไม่บันทึกข้อมูล",
IF(M524&lt;&gt;"",
IF(M524&gt;=1.3,M524,"เป็นไม้พุ่ม"),
IF(K524+L524&gt;=1.3,K524+L524,"เป็นไม้พุ่ม")))</f>
        <v>ยังไม่บันทึกข้อมูล</v>
      </c>
      <c r="O524" s="149" t="str">
        <f t="shared" si="65"/>
        <v>ข้อมูลไม่ถูกต้อง</v>
      </c>
      <c r="P524" s="149" t="str">
        <f t="shared" si="66"/>
        <v>ข้อมูลไม่ถูกต้อง</v>
      </c>
      <c r="Q524" s="149" t="str">
        <f t="shared" si="67"/>
        <v>ข้อมูลไม่ถูกต้อง</v>
      </c>
      <c r="R524" s="149" t="str">
        <f t="shared" si="68"/>
        <v>ข้อมูลไม่ถูกต้อง</v>
      </c>
      <c r="S524" s="149" t="str">
        <f>IF(ISNUMBER(R524),
IF(H$2=ตัวเลือก!A$30,"ยังไม่บันทึกข้อมูล",R524*0.27),"ข้อมูลไม่ถูกต้อง")</f>
        <v>ข้อมูลไม่ถูกต้อง</v>
      </c>
      <c r="T524" s="149" t="str">
        <f t="shared" si="69"/>
        <v>ข้อมูลไม่ถูกต้อง</v>
      </c>
      <c r="U524" s="149" t="str">
        <f>IF(ISNUMBER(R524),
IF(H$2=ตัวเลือก!A$30,"ยังไม่บันทึกข้อมูล",R524*0.47),"ข้อมูลไม่ถูกต้อง")</f>
        <v>ข้อมูลไม่ถูกต้อง</v>
      </c>
      <c r="V524" s="149" t="str">
        <f>IF(ISNUMBER(S524),
IF(H$2=ตัวเลือก!A$30,"ยังไม่บันทึกข้อมูล",S524*0.47),"ข้อมูลไม่ถูกต้อง")</f>
        <v>ข้อมูลไม่ถูกต้อง</v>
      </c>
      <c r="W524" s="149" t="str">
        <f t="shared" si="70"/>
        <v>ข้อมูลไม่ถูกต้อง</v>
      </c>
      <c r="X524" s="148" t="str">
        <f t="shared" si="71"/>
        <v>ข้อมูลไม่ถูกต้อง</v>
      </c>
      <c r="Y524" s="38"/>
      <c r="Z524" s="38"/>
      <c r="AA524" s="38"/>
    </row>
    <row r="525" spans="1:27" x14ac:dyDescent="0.45">
      <c r="A525" s="38">
        <v>520</v>
      </c>
      <c r="B525" s="38"/>
      <c r="C525" s="38"/>
      <c r="D525" s="38"/>
      <c r="E525" s="38"/>
      <c r="F525" s="35"/>
      <c r="G525" s="35"/>
      <c r="H525" s="150"/>
      <c r="I525" s="38"/>
      <c r="J525" s="273" t="str">
        <f t="shared" si="64"/>
        <v>รอข้อมูลคอลัมน์ H</v>
      </c>
      <c r="K525" s="150"/>
      <c r="L525" s="150"/>
      <c r="M525" s="150"/>
      <c r="N525" s="149" t="str" cm="1">
        <f t="array" ref="N525">IF(AND(K525:M525=""),"ยังไม่บันทึกข้อมูล",
IF(M525&lt;&gt;"",
IF(M525&gt;=1.3,M525,"เป็นไม้พุ่ม"),
IF(K525+L525&gt;=1.3,K525+L525,"เป็นไม้พุ่ม")))</f>
        <v>ยังไม่บันทึกข้อมูล</v>
      </c>
      <c r="O525" s="149" t="str">
        <f t="shared" si="65"/>
        <v>ข้อมูลไม่ถูกต้อง</v>
      </c>
      <c r="P525" s="149" t="str">
        <f t="shared" si="66"/>
        <v>ข้อมูลไม่ถูกต้อง</v>
      </c>
      <c r="Q525" s="149" t="str">
        <f t="shared" si="67"/>
        <v>ข้อมูลไม่ถูกต้อง</v>
      </c>
      <c r="R525" s="149" t="str">
        <f t="shared" si="68"/>
        <v>ข้อมูลไม่ถูกต้อง</v>
      </c>
      <c r="S525" s="149" t="str">
        <f>IF(ISNUMBER(R525),
IF(H$2=ตัวเลือก!A$30,"ยังไม่บันทึกข้อมูล",R525*0.27),"ข้อมูลไม่ถูกต้อง")</f>
        <v>ข้อมูลไม่ถูกต้อง</v>
      </c>
      <c r="T525" s="149" t="str">
        <f t="shared" si="69"/>
        <v>ข้อมูลไม่ถูกต้อง</v>
      </c>
      <c r="U525" s="149" t="str">
        <f>IF(ISNUMBER(R525),
IF(H$2=ตัวเลือก!A$30,"ยังไม่บันทึกข้อมูล",R525*0.47),"ข้อมูลไม่ถูกต้อง")</f>
        <v>ข้อมูลไม่ถูกต้อง</v>
      </c>
      <c r="V525" s="149" t="str">
        <f>IF(ISNUMBER(S525),
IF(H$2=ตัวเลือก!A$30,"ยังไม่บันทึกข้อมูล",S525*0.47),"ข้อมูลไม่ถูกต้อง")</f>
        <v>ข้อมูลไม่ถูกต้อง</v>
      </c>
      <c r="W525" s="149" t="str">
        <f t="shared" si="70"/>
        <v>ข้อมูลไม่ถูกต้อง</v>
      </c>
      <c r="X525" s="148" t="str">
        <f t="shared" si="71"/>
        <v>ข้อมูลไม่ถูกต้อง</v>
      </c>
      <c r="Y525" s="38"/>
      <c r="Z525" s="38"/>
      <c r="AA525" s="38"/>
    </row>
    <row r="526" spans="1:27" x14ac:dyDescent="0.45">
      <c r="A526" s="38">
        <v>521</v>
      </c>
      <c r="B526" s="38"/>
      <c r="C526" s="38"/>
      <c r="D526" s="38"/>
      <c r="E526" s="38"/>
      <c r="F526" s="35"/>
      <c r="G526" s="35"/>
      <c r="H526" s="150"/>
      <c r="I526" s="38"/>
      <c r="J526" s="273" t="str">
        <f t="shared" si="64"/>
        <v>รอข้อมูลคอลัมน์ H</v>
      </c>
      <c r="K526" s="150"/>
      <c r="L526" s="150"/>
      <c r="M526" s="150"/>
      <c r="N526" s="149" t="str" cm="1">
        <f t="array" ref="N526">IF(AND(K526:M526=""),"ยังไม่บันทึกข้อมูล",
IF(M526&lt;&gt;"",
IF(M526&gt;=1.3,M526,"เป็นไม้พุ่ม"),
IF(K526+L526&gt;=1.3,K526+L526,"เป็นไม้พุ่ม")))</f>
        <v>ยังไม่บันทึกข้อมูล</v>
      </c>
      <c r="O526" s="149" t="str">
        <f t="shared" si="65"/>
        <v>ข้อมูลไม่ถูกต้อง</v>
      </c>
      <c r="P526" s="149" t="str">
        <f t="shared" si="66"/>
        <v>ข้อมูลไม่ถูกต้อง</v>
      </c>
      <c r="Q526" s="149" t="str">
        <f t="shared" si="67"/>
        <v>ข้อมูลไม่ถูกต้อง</v>
      </c>
      <c r="R526" s="149" t="str">
        <f t="shared" si="68"/>
        <v>ข้อมูลไม่ถูกต้อง</v>
      </c>
      <c r="S526" s="149" t="str">
        <f>IF(ISNUMBER(R526),
IF(H$2=ตัวเลือก!A$30,"ยังไม่บันทึกข้อมูล",R526*0.27),"ข้อมูลไม่ถูกต้อง")</f>
        <v>ข้อมูลไม่ถูกต้อง</v>
      </c>
      <c r="T526" s="149" t="str">
        <f t="shared" si="69"/>
        <v>ข้อมูลไม่ถูกต้อง</v>
      </c>
      <c r="U526" s="149" t="str">
        <f>IF(ISNUMBER(R526),
IF(H$2=ตัวเลือก!A$30,"ยังไม่บันทึกข้อมูล",R526*0.47),"ข้อมูลไม่ถูกต้อง")</f>
        <v>ข้อมูลไม่ถูกต้อง</v>
      </c>
      <c r="V526" s="149" t="str">
        <f>IF(ISNUMBER(S526),
IF(H$2=ตัวเลือก!A$30,"ยังไม่บันทึกข้อมูล",S526*0.47),"ข้อมูลไม่ถูกต้อง")</f>
        <v>ข้อมูลไม่ถูกต้อง</v>
      </c>
      <c r="W526" s="149" t="str">
        <f t="shared" si="70"/>
        <v>ข้อมูลไม่ถูกต้อง</v>
      </c>
      <c r="X526" s="148" t="str">
        <f t="shared" si="71"/>
        <v>ข้อมูลไม่ถูกต้อง</v>
      </c>
      <c r="Y526" s="38"/>
      <c r="Z526" s="38"/>
      <c r="AA526" s="38"/>
    </row>
    <row r="527" spans="1:27" x14ac:dyDescent="0.45">
      <c r="A527" s="38">
        <v>522</v>
      </c>
      <c r="B527" s="38"/>
      <c r="C527" s="38"/>
      <c r="D527" s="38"/>
      <c r="E527" s="38"/>
      <c r="F527" s="35"/>
      <c r="G527" s="35"/>
      <c r="H527" s="150"/>
      <c r="I527" s="38"/>
      <c r="J527" s="273" t="str">
        <f t="shared" si="64"/>
        <v>รอข้อมูลคอลัมน์ H</v>
      </c>
      <c r="K527" s="150"/>
      <c r="L527" s="150"/>
      <c r="M527" s="150"/>
      <c r="N527" s="149" t="str" cm="1">
        <f t="array" ref="N527">IF(AND(K527:M527=""),"ยังไม่บันทึกข้อมูล",
IF(M527&lt;&gt;"",
IF(M527&gt;=1.3,M527,"เป็นไม้พุ่ม"),
IF(K527+L527&gt;=1.3,K527+L527,"เป็นไม้พุ่ม")))</f>
        <v>ยังไม่บันทึกข้อมูล</v>
      </c>
      <c r="O527" s="149" t="str">
        <f t="shared" si="65"/>
        <v>ข้อมูลไม่ถูกต้อง</v>
      </c>
      <c r="P527" s="149" t="str">
        <f t="shared" si="66"/>
        <v>ข้อมูลไม่ถูกต้อง</v>
      </c>
      <c r="Q527" s="149" t="str">
        <f t="shared" si="67"/>
        <v>ข้อมูลไม่ถูกต้อง</v>
      </c>
      <c r="R527" s="149" t="str">
        <f t="shared" si="68"/>
        <v>ข้อมูลไม่ถูกต้อง</v>
      </c>
      <c r="S527" s="149" t="str">
        <f>IF(ISNUMBER(R527),
IF(H$2=ตัวเลือก!A$30,"ยังไม่บันทึกข้อมูล",R527*0.27),"ข้อมูลไม่ถูกต้อง")</f>
        <v>ข้อมูลไม่ถูกต้อง</v>
      </c>
      <c r="T527" s="149" t="str">
        <f t="shared" si="69"/>
        <v>ข้อมูลไม่ถูกต้อง</v>
      </c>
      <c r="U527" s="149" t="str">
        <f>IF(ISNUMBER(R527),
IF(H$2=ตัวเลือก!A$30,"ยังไม่บันทึกข้อมูล",R527*0.47),"ข้อมูลไม่ถูกต้อง")</f>
        <v>ข้อมูลไม่ถูกต้อง</v>
      </c>
      <c r="V527" s="149" t="str">
        <f>IF(ISNUMBER(S527),
IF(H$2=ตัวเลือก!A$30,"ยังไม่บันทึกข้อมูล",S527*0.47),"ข้อมูลไม่ถูกต้อง")</f>
        <v>ข้อมูลไม่ถูกต้อง</v>
      </c>
      <c r="W527" s="149" t="str">
        <f t="shared" si="70"/>
        <v>ข้อมูลไม่ถูกต้อง</v>
      </c>
      <c r="X527" s="148" t="str">
        <f t="shared" si="71"/>
        <v>ข้อมูลไม่ถูกต้อง</v>
      </c>
      <c r="Y527" s="38"/>
      <c r="Z527" s="38"/>
      <c r="AA527" s="38"/>
    </row>
    <row r="528" spans="1:27" x14ac:dyDescent="0.45">
      <c r="A528" s="38">
        <v>523</v>
      </c>
      <c r="B528" s="38"/>
      <c r="C528" s="38"/>
      <c r="D528" s="38"/>
      <c r="E528" s="38"/>
      <c r="F528" s="35"/>
      <c r="G528" s="35"/>
      <c r="H528" s="150"/>
      <c r="I528" s="38"/>
      <c r="J528" s="273" t="str">
        <f t="shared" si="64"/>
        <v>รอข้อมูลคอลัมน์ H</v>
      </c>
      <c r="K528" s="150"/>
      <c r="L528" s="150"/>
      <c r="M528" s="150"/>
      <c r="N528" s="149" t="str" cm="1">
        <f t="array" ref="N528">IF(AND(K528:M528=""),"ยังไม่บันทึกข้อมูล",
IF(M528&lt;&gt;"",
IF(M528&gt;=1.3,M528,"เป็นไม้พุ่ม"),
IF(K528+L528&gt;=1.3,K528+L528,"เป็นไม้พุ่ม")))</f>
        <v>ยังไม่บันทึกข้อมูล</v>
      </c>
      <c r="O528" s="149" t="str">
        <f t="shared" si="65"/>
        <v>ข้อมูลไม่ถูกต้อง</v>
      </c>
      <c r="P528" s="149" t="str">
        <f t="shared" si="66"/>
        <v>ข้อมูลไม่ถูกต้อง</v>
      </c>
      <c r="Q528" s="149" t="str">
        <f t="shared" si="67"/>
        <v>ข้อมูลไม่ถูกต้อง</v>
      </c>
      <c r="R528" s="149" t="str">
        <f t="shared" si="68"/>
        <v>ข้อมูลไม่ถูกต้อง</v>
      </c>
      <c r="S528" s="149" t="str">
        <f>IF(ISNUMBER(R528),
IF(H$2=ตัวเลือก!A$30,"ยังไม่บันทึกข้อมูล",R528*0.27),"ข้อมูลไม่ถูกต้อง")</f>
        <v>ข้อมูลไม่ถูกต้อง</v>
      </c>
      <c r="T528" s="149" t="str">
        <f t="shared" si="69"/>
        <v>ข้อมูลไม่ถูกต้อง</v>
      </c>
      <c r="U528" s="149" t="str">
        <f>IF(ISNUMBER(R528),
IF(H$2=ตัวเลือก!A$30,"ยังไม่บันทึกข้อมูล",R528*0.47),"ข้อมูลไม่ถูกต้อง")</f>
        <v>ข้อมูลไม่ถูกต้อง</v>
      </c>
      <c r="V528" s="149" t="str">
        <f>IF(ISNUMBER(S528),
IF(H$2=ตัวเลือก!A$30,"ยังไม่บันทึกข้อมูล",S528*0.47),"ข้อมูลไม่ถูกต้อง")</f>
        <v>ข้อมูลไม่ถูกต้อง</v>
      </c>
      <c r="W528" s="149" t="str">
        <f t="shared" si="70"/>
        <v>ข้อมูลไม่ถูกต้อง</v>
      </c>
      <c r="X528" s="148" t="str">
        <f t="shared" si="71"/>
        <v>ข้อมูลไม่ถูกต้อง</v>
      </c>
      <c r="Y528" s="38"/>
      <c r="Z528" s="38"/>
      <c r="AA528" s="38"/>
    </row>
    <row r="529" spans="1:27" x14ac:dyDescent="0.45">
      <c r="A529" s="38">
        <v>524</v>
      </c>
      <c r="B529" s="38"/>
      <c r="C529" s="38"/>
      <c r="D529" s="38"/>
      <c r="E529" s="38"/>
      <c r="F529" s="35"/>
      <c r="G529" s="35"/>
      <c r="H529" s="150"/>
      <c r="I529" s="38"/>
      <c r="J529" s="273" t="str">
        <f t="shared" si="64"/>
        <v>รอข้อมูลคอลัมน์ H</v>
      </c>
      <c r="K529" s="150"/>
      <c r="L529" s="150"/>
      <c r="M529" s="150"/>
      <c r="N529" s="149" t="str" cm="1">
        <f t="array" ref="N529">IF(AND(K529:M529=""),"ยังไม่บันทึกข้อมูล",
IF(M529&lt;&gt;"",
IF(M529&gt;=1.3,M529,"เป็นไม้พุ่ม"),
IF(K529+L529&gt;=1.3,K529+L529,"เป็นไม้พุ่ม")))</f>
        <v>ยังไม่บันทึกข้อมูล</v>
      </c>
      <c r="O529" s="149" t="str">
        <f t="shared" si="65"/>
        <v>ข้อมูลไม่ถูกต้อง</v>
      </c>
      <c r="P529" s="149" t="str">
        <f t="shared" si="66"/>
        <v>ข้อมูลไม่ถูกต้อง</v>
      </c>
      <c r="Q529" s="149" t="str">
        <f t="shared" si="67"/>
        <v>ข้อมูลไม่ถูกต้อง</v>
      </c>
      <c r="R529" s="149" t="str">
        <f t="shared" si="68"/>
        <v>ข้อมูลไม่ถูกต้อง</v>
      </c>
      <c r="S529" s="149" t="str">
        <f>IF(ISNUMBER(R529),
IF(H$2=ตัวเลือก!A$30,"ยังไม่บันทึกข้อมูล",R529*0.27),"ข้อมูลไม่ถูกต้อง")</f>
        <v>ข้อมูลไม่ถูกต้อง</v>
      </c>
      <c r="T529" s="149" t="str">
        <f t="shared" si="69"/>
        <v>ข้อมูลไม่ถูกต้อง</v>
      </c>
      <c r="U529" s="149" t="str">
        <f>IF(ISNUMBER(R529),
IF(H$2=ตัวเลือก!A$30,"ยังไม่บันทึกข้อมูล",R529*0.47),"ข้อมูลไม่ถูกต้อง")</f>
        <v>ข้อมูลไม่ถูกต้อง</v>
      </c>
      <c r="V529" s="149" t="str">
        <f>IF(ISNUMBER(S529),
IF(H$2=ตัวเลือก!A$30,"ยังไม่บันทึกข้อมูล",S529*0.47),"ข้อมูลไม่ถูกต้อง")</f>
        <v>ข้อมูลไม่ถูกต้อง</v>
      </c>
      <c r="W529" s="149" t="str">
        <f t="shared" si="70"/>
        <v>ข้อมูลไม่ถูกต้อง</v>
      </c>
      <c r="X529" s="148" t="str">
        <f t="shared" si="71"/>
        <v>ข้อมูลไม่ถูกต้อง</v>
      </c>
      <c r="Y529" s="38"/>
      <c r="Z529" s="38"/>
      <c r="AA529" s="38"/>
    </row>
    <row r="530" spans="1:27" x14ac:dyDescent="0.45">
      <c r="A530" s="38">
        <v>525</v>
      </c>
      <c r="B530" s="38"/>
      <c r="C530" s="38"/>
      <c r="D530" s="38"/>
      <c r="E530" s="38"/>
      <c r="F530" s="35"/>
      <c r="G530" s="35"/>
      <c r="H530" s="150"/>
      <c r="I530" s="38"/>
      <c r="J530" s="273" t="str">
        <f t="shared" si="64"/>
        <v>รอข้อมูลคอลัมน์ H</v>
      </c>
      <c r="K530" s="150"/>
      <c r="L530" s="150"/>
      <c r="M530" s="150"/>
      <c r="N530" s="149" t="str" cm="1">
        <f t="array" ref="N530">IF(AND(K530:M530=""),"ยังไม่บันทึกข้อมูล",
IF(M530&lt;&gt;"",
IF(M530&gt;=1.3,M530,"เป็นไม้พุ่ม"),
IF(K530+L530&gt;=1.3,K530+L530,"เป็นไม้พุ่ม")))</f>
        <v>ยังไม่บันทึกข้อมูล</v>
      </c>
      <c r="O530" s="149" t="str">
        <f t="shared" si="65"/>
        <v>ข้อมูลไม่ถูกต้อง</v>
      </c>
      <c r="P530" s="149" t="str">
        <f t="shared" si="66"/>
        <v>ข้อมูลไม่ถูกต้อง</v>
      </c>
      <c r="Q530" s="149" t="str">
        <f t="shared" si="67"/>
        <v>ข้อมูลไม่ถูกต้อง</v>
      </c>
      <c r="R530" s="149" t="str">
        <f t="shared" si="68"/>
        <v>ข้อมูลไม่ถูกต้อง</v>
      </c>
      <c r="S530" s="149" t="str">
        <f>IF(ISNUMBER(R530),
IF(H$2=ตัวเลือก!A$30,"ยังไม่บันทึกข้อมูล",R530*0.27),"ข้อมูลไม่ถูกต้อง")</f>
        <v>ข้อมูลไม่ถูกต้อง</v>
      </c>
      <c r="T530" s="149" t="str">
        <f t="shared" si="69"/>
        <v>ข้อมูลไม่ถูกต้อง</v>
      </c>
      <c r="U530" s="149" t="str">
        <f>IF(ISNUMBER(R530),
IF(H$2=ตัวเลือก!A$30,"ยังไม่บันทึกข้อมูล",R530*0.47),"ข้อมูลไม่ถูกต้อง")</f>
        <v>ข้อมูลไม่ถูกต้อง</v>
      </c>
      <c r="V530" s="149" t="str">
        <f>IF(ISNUMBER(S530),
IF(H$2=ตัวเลือก!A$30,"ยังไม่บันทึกข้อมูล",S530*0.47),"ข้อมูลไม่ถูกต้อง")</f>
        <v>ข้อมูลไม่ถูกต้อง</v>
      </c>
      <c r="W530" s="149" t="str">
        <f t="shared" si="70"/>
        <v>ข้อมูลไม่ถูกต้อง</v>
      </c>
      <c r="X530" s="148" t="str">
        <f t="shared" si="71"/>
        <v>ข้อมูลไม่ถูกต้อง</v>
      </c>
      <c r="Y530" s="38"/>
      <c r="Z530" s="38"/>
      <c r="AA530" s="38"/>
    </row>
    <row r="531" spans="1:27" x14ac:dyDescent="0.45">
      <c r="A531" s="38">
        <v>526</v>
      </c>
      <c r="B531" s="38"/>
      <c r="C531" s="38"/>
      <c r="D531" s="38"/>
      <c r="E531" s="38"/>
      <c r="F531" s="35"/>
      <c r="G531" s="35"/>
      <c r="H531" s="150"/>
      <c r="I531" s="38"/>
      <c r="J531" s="273" t="str">
        <f t="shared" si="64"/>
        <v>รอข้อมูลคอลัมน์ H</v>
      </c>
      <c r="K531" s="150"/>
      <c r="L531" s="150"/>
      <c r="M531" s="150"/>
      <c r="N531" s="149" t="str" cm="1">
        <f t="array" ref="N531">IF(AND(K531:M531=""),"ยังไม่บันทึกข้อมูล",
IF(M531&lt;&gt;"",
IF(M531&gt;=1.3,M531,"เป็นไม้พุ่ม"),
IF(K531+L531&gt;=1.3,K531+L531,"เป็นไม้พุ่ม")))</f>
        <v>ยังไม่บันทึกข้อมูล</v>
      </c>
      <c r="O531" s="149" t="str">
        <f t="shared" si="65"/>
        <v>ข้อมูลไม่ถูกต้อง</v>
      </c>
      <c r="P531" s="149" t="str">
        <f t="shared" si="66"/>
        <v>ข้อมูลไม่ถูกต้อง</v>
      </c>
      <c r="Q531" s="149" t="str">
        <f t="shared" si="67"/>
        <v>ข้อมูลไม่ถูกต้อง</v>
      </c>
      <c r="R531" s="149" t="str">
        <f t="shared" si="68"/>
        <v>ข้อมูลไม่ถูกต้อง</v>
      </c>
      <c r="S531" s="149" t="str">
        <f>IF(ISNUMBER(R531),
IF(H$2=ตัวเลือก!A$30,"ยังไม่บันทึกข้อมูล",R531*0.27),"ข้อมูลไม่ถูกต้อง")</f>
        <v>ข้อมูลไม่ถูกต้อง</v>
      </c>
      <c r="T531" s="149" t="str">
        <f t="shared" si="69"/>
        <v>ข้อมูลไม่ถูกต้อง</v>
      </c>
      <c r="U531" s="149" t="str">
        <f>IF(ISNUMBER(R531),
IF(H$2=ตัวเลือก!A$30,"ยังไม่บันทึกข้อมูล",R531*0.47),"ข้อมูลไม่ถูกต้อง")</f>
        <v>ข้อมูลไม่ถูกต้อง</v>
      </c>
      <c r="V531" s="149" t="str">
        <f>IF(ISNUMBER(S531),
IF(H$2=ตัวเลือก!A$30,"ยังไม่บันทึกข้อมูล",S531*0.47),"ข้อมูลไม่ถูกต้อง")</f>
        <v>ข้อมูลไม่ถูกต้อง</v>
      </c>
      <c r="W531" s="149" t="str">
        <f t="shared" si="70"/>
        <v>ข้อมูลไม่ถูกต้อง</v>
      </c>
      <c r="X531" s="148" t="str">
        <f t="shared" si="71"/>
        <v>ข้อมูลไม่ถูกต้อง</v>
      </c>
      <c r="Y531" s="38"/>
      <c r="Z531" s="38"/>
      <c r="AA531" s="38"/>
    </row>
    <row r="532" spans="1:27" x14ac:dyDescent="0.45">
      <c r="A532" s="38">
        <v>527</v>
      </c>
      <c r="B532" s="38"/>
      <c r="C532" s="38"/>
      <c r="D532" s="38"/>
      <c r="E532" s="38"/>
      <c r="F532" s="35"/>
      <c r="G532" s="35"/>
      <c r="H532" s="150"/>
      <c r="I532" s="38"/>
      <c r="J532" s="273" t="str">
        <f t="shared" si="64"/>
        <v>รอข้อมูลคอลัมน์ H</v>
      </c>
      <c r="K532" s="150"/>
      <c r="L532" s="150"/>
      <c r="M532" s="150"/>
      <c r="N532" s="149" t="str" cm="1">
        <f t="array" ref="N532">IF(AND(K532:M532=""),"ยังไม่บันทึกข้อมูล",
IF(M532&lt;&gt;"",
IF(M532&gt;=1.3,M532,"เป็นไม้พุ่ม"),
IF(K532+L532&gt;=1.3,K532+L532,"เป็นไม้พุ่ม")))</f>
        <v>ยังไม่บันทึกข้อมูล</v>
      </c>
      <c r="O532" s="149" t="str">
        <f t="shared" si="65"/>
        <v>ข้อมูลไม่ถูกต้อง</v>
      </c>
      <c r="P532" s="149" t="str">
        <f t="shared" si="66"/>
        <v>ข้อมูลไม่ถูกต้อง</v>
      </c>
      <c r="Q532" s="149" t="str">
        <f t="shared" si="67"/>
        <v>ข้อมูลไม่ถูกต้อง</v>
      </c>
      <c r="R532" s="149" t="str">
        <f t="shared" si="68"/>
        <v>ข้อมูลไม่ถูกต้อง</v>
      </c>
      <c r="S532" s="149" t="str">
        <f>IF(ISNUMBER(R532),
IF(H$2=ตัวเลือก!A$30,"ยังไม่บันทึกข้อมูล",R532*0.27),"ข้อมูลไม่ถูกต้อง")</f>
        <v>ข้อมูลไม่ถูกต้อง</v>
      </c>
      <c r="T532" s="149" t="str">
        <f t="shared" si="69"/>
        <v>ข้อมูลไม่ถูกต้อง</v>
      </c>
      <c r="U532" s="149" t="str">
        <f>IF(ISNUMBER(R532),
IF(H$2=ตัวเลือก!A$30,"ยังไม่บันทึกข้อมูล",R532*0.47),"ข้อมูลไม่ถูกต้อง")</f>
        <v>ข้อมูลไม่ถูกต้อง</v>
      </c>
      <c r="V532" s="149" t="str">
        <f>IF(ISNUMBER(S532),
IF(H$2=ตัวเลือก!A$30,"ยังไม่บันทึกข้อมูล",S532*0.47),"ข้อมูลไม่ถูกต้อง")</f>
        <v>ข้อมูลไม่ถูกต้อง</v>
      </c>
      <c r="W532" s="149" t="str">
        <f t="shared" si="70"/>
        <v>ข้อมูลไม่ถูกต้อง</v>
      </c>
      <c r="X532" s="148" t="str">
        <f t="shared" si="71"/>
        <v>ข้อมูลไม่ถูกต้อง</v>
      </c>
      <c r="Y532" s="38"/>
      <c r="Z532" s="38"/>
      <c r="AA532" s="38"/>
    </row>
    <row r="533" spans="1:27" x14ac:dyDescent="0.45">
      <c r="A533" s="38">
        <v>528</v>
      </c>
      <c r="B533" s="38"/>
      <c r="C533" s="38"/>
      <c r="D533" s="38"/>
      <c r="E533" s="38"/>
      <c r="F533" s="35"/>
      <c r="G533" s="35"/>
      <c r="H533" s="150"/>
      <c r="I533" s="38"/>
      <c r="J533" s="273" t="str">
        <f t="shared" si="64"/>
        <v>รอข้อมูลคอลัมน์ H</v>
      </c>
      <c r="K533" s="150"/>
      <c r="L533" s="150"/>
      <c r="M533" s="150"/>
      <c r="N533" s="149" t="str" cm="1">
        <f t="array" ref="N533">IF(AND(K533:M533=""),"ยังไม่บันทึกข้อมูล",
IF(M533&lt;&gt;"",
IF(M533&gt;=1.3,M533,"เป็นไม้พุ่ม"),
IF(K533+L533&gt;=1.3,K533+L533,"เป็นไม้พุ่ม")))</f>
        <v>ยังไม่บันทึกข้อมูล</v>
      </c>
      <c r="O533" s="149" t="str">
        <f t="shared" si="65"/>
        <v>ข้อมูลไม่ถูกต้อง</v>
      </c>
      <c r="P533" s="149" t="str">
        <f t="shared" si="66"/>
        <v>ข้อมูลไม่ถูกต้อง</v>
      </c>
      <c r="Q533" s="149" t="str">
        <f t="shared" si="67"/>
        <v>ข้อมูลไม่ถูกต้อง</v>
      </c>
      <c r="R533" s="149" t="str">
        <f t="shared" si="68"/>
        <v>ข้อมูลไม่ถูกต้อง</v>
      </c>
      <c r="S533" s="149" t="str">
        <f>IF(ISNUMBER(R533),
IF(H$2=ตัวเลือก!A$30,"ยังไม่บันทึกข้อมูล",R533*0.27),"ข้อมูลไม่ถูกต้อง")</f>
        <v>ข้อมูลไม่ถูกต้อง</v>
      </c>
      <c r="T533" s="149" t="str">
        <f t="shared" si="69"/>
        <v>ข้อมูลไม่ถูกต้อง</v>
      </c>
      <c r="U533" s="149" t="str">
        <f>IF(ISNUMBER(R533),
IF(H$2=ตัวเลือก!A$30,"ยังไม่บันทึกข้อมูล",R533*0.47),"ข้อมูลไม่ถูกต้อง")</f>
        <v>ข้อมูลไม่ถูกต้อง</v>
      </c>
      <c r="V533" s="149" t="str">
        <f>IF(ISNUMBER(S533),
IF(H$2=ตัวเลือก!A$30,"ยังไม่บันทึกข้อมูล",S533*0.47),"ข้อมูลไม่ถูกต้อง")</f>
        <v>ข้อมูลไม่ถูกต้อง</v>
      </c>
      <c r="W533" s="149" t="str">
        <f t="shared" si="70"/>
        <v>ข้อมูลไม่ถูกต้อง</v>
      </c>
      <c r="X533" s="148" t="str">
        <f t="shared" si="71"/>
        <v>ข้อมูลไม่ถูกต้อง</v>
      </c>
      <c r="Y533" s="38"/>
      <c r="Z533" s="38"/>
      <c r="AA533" s="38"/>
    </row>
    <row r="534" spans="1:27" x14ac:dyDescent="0.45">
      <c r="A534" s="38">
        <v>529</v>
      </c>
      <c r="B534" s="38"/>
      <c r="C534" s="38"/>
      <c r="D534" s="38"/>
      <c r="E534" s="38"/>
      <c r="F534" s="35"/>
      <c r="G534" s="35"/>
      <c r="H534" s="150"/>
      <c r="I534" s="38"/>
      <c r="J534" s="273" t="str">
        <f t="shared" si="64"/>
        <v>รอข้อมูลคอลัมน์ H</v>
      </c>
      <c r="K534" s="150"/>
      <c r="L534" s="150"/>
      <c r="M534" s="150"/>
      <c r="N534" s="149" t="str" cm="1">
        <f t="array" ref="N534">IF(AND(K534:M534=""),"ยังไม่บันทึกข้อมูล",
IF(M534&lt;&gt;"",
IF(M534&gt;=1.3,M534,"เป็นไม้พุ่ม"),
IF(K534+L534&gt;=1.3,K534+L534,"เป็นไม้พุ่ม")))</f>
        <v>ยังไม่บันทึกข้อมูล</v>
      </c>
      <c r="O534" s="149" t="str">
        <f t="shared" si="65"/>
        <v>ข้อมูลไม่ถูกต้อง</v>
      </c>
      <c r="P534" s="149" t="str">
        <f t="shared" si="66"/>
        <v>ข้อมูลไม่ถูกต้อง</v>
      </c>
      <c r="Q534" s="149" t="str">
        <f t="shared" si="67"/>
        <v>ข้อมูลไม่ถูกต้อง</v>
      </c>
      <c r="R534" s="149" t="str">
        <f t="shared" si="68"/>
        <v>ข้อมูลไม่ถูกต้อง</v>
      </c>
      <c r="S534" s="149" t="str">
        <f>IF(ISNUMBER(R534),
IF(H$2=ตัวเลือก!A$30,"ยังไม่บันทึกข้อมูล",R534*0.27),"ข้อมูลไม่ถูกต้อง")</f>
        <v>ข้อมูลไม่ถูกต้อง</v>
      </c>
      <c r="T534" s="149" t="str">
        <f t="shared" si="69"/>
        <v>ข้อมูลไม่ถูกต้อง</v>
      </c>
      <c r="U534" s="149" t="str">
        <f>IF(ISNUMBER(R534),
IF(H$2=ตัวเลือก!A$30,"ยังไม่บันทึกข้อมูล",R534*0.47),"ข้อมูลไม่ถูกต้อง")</f>
        <v>ข้อมูลไม่ถูกต้อง</v>
      </c>
      <c r="V534" s="149" t="str">
        <f>IF(ISNUMBER(S534),
IF(H$2=ตัวเลือก!A$30,"ยังไม่บันทึกข้อมูล",S534*0.47),"ข้อมูลไม่ถูกต้อง")</f>
        <v>ข้อมูลไม่ถูกต้อง</v>
      </c>
      <c r="W534" s="149" t="str">
        <f t="shared" si="70"/>
        <v>ข้อมูลไม่ถูกต้อง</v>
      </c>
      <c r="X534" s="148" t="str">
        <f t="shared" si="71"/>
        <v>ข้อมูลไม่ถูกต้อง</v>
      </c>
      <c r="Y534" s="38"/>
      <c r="Z534" s="38"/>
      <c r="AA534" s="38"/>
    </row>
    <row r="535" spans="1:27" x14ac:dyDescent="0.45">
      <c r="A535" s="38">
        <v>530</v>
      </c>
      <c r="B535" s="38"/>
      <c r="C535" s="38"/>
      <c r="D535" s="38"/>
      <c r="E535" s="38"/>
      <c r="F535" s="35"/>
      <c r="G535" s="35"/>
      <c r="H535" s="150"/>
      <c r="I535" s="38"/>
      <c r="J535" s="273" t="str">
        <f t="shared" si="64"/>
        <v>รอข้อมูลคอลัมน์ H</v>
      </c>
      <c r="K535" s="150"/>
      <c r="L535" s="150"/>
      <c r="M535" s="150"/>
      <c r="N535" s="149" t="str" cm="1">
        <f t="array" ref="N535">IF(AND(K535:M535=""),"ยังไม่บันทึกข้อมูล",
IF(M535&lt;&gt;"",
IF(M535&gt;=1.3,M535,"เป็นไม้พุ่ม"),
IF(K535+L535&gt;=1.3,K535+L535,"เป็นไม้พุ่ม")))</f>
        <v>ยังไม่บันทึกข้อมูล</v>
      </c>
      <c r="O535" s="149" t="str">
        <f t="shared" si="65"/>
        <v>ข้อมูลไม่ถูกต้อง</v>
      </c>
      <c r="P535" s="149" t="str">
        <f t="shared" si="66"/>
        <v>ข้อมูลไม่ถูกต้อง</v>
      </c>
      <c r="Q535" s="149" t="str">
        <f t="shared" si="67"/>
        <v>ข้อมูลไม่ถูกต้อง</v>
      </c>
      <c r="R535" s="149" t="str">
        <f t="shared" si="68"/>
        <v>ข้อมูลไม่ถูกต้อง</v>
      </c>
      <c r="S535" s="149" t="str">
        <f>IF(ISNUMBER(R535),
IF(H$2=ตัวเลือก!A$30,"ยังไม่บันทึกข้อมูล",R535*0.27),"ข้อมูลไม่ถูกต้อง")</f>
        <v>ข้อมูลไม่ถูกต้อง</v>
      </c>
      <c r="T535" s="149" t="str">
        <f t="shared" si="69"/>
        <v>ข้อมูลไม่ถูกต้อง</v>
      </c>
      <c r="U535" s="149" t="str">
        <f>IF(ISNUMBER(R535),
IF(H$2=ตัวเลือก!A$30,"ยังไม่บันทึกข้อมูล",R535*0.47),"ข้อมูลไม่ถูกต้อง")</f>
        <v>ข้อมูลไม่ถูกต้อง</v>
      </c>
      <c r="V535" s="149" t="str">
        <f>IF(ISNUMBER(S535),
IF(H$2=ตัวเลือก!A$30,"ยังไม่บันทึกข้อมูล",S535*0.47),"ข้อมูลไม่ถูกต้อง")</f>
        <v>ข้อมูลไม่ถูกต้อง</v>
      </c>
      <c r="W535" s="149" t="str">
        <f t="shared" si="70"/>
        <v>ข้อมูลไม่ถูกต้อง</v>
      </c>
      <c r="X535" s="148" t="str">
        <f t="shared" si="71"/>
        <v>ข้อมูลไม่ถูกต้อง</v>
      </c>
      <c r="Y535" s="38"/>
      <c r="Z535" s="38"/>
      <c r="AA535" s="38"/>
    </row>
    <row r="536" spans="1:27" x14ac:dyDescent="0.45">
      <c r="A536" s="38">
        <v>531</v>
      </c>
      <c r="B536" s="38"/>
      <c r="C536" s="38"/>
      <c r="D536" s="38"/>
      <c r="E536" s="38"/>
      <c r="F536" s="35"/>
      <c r="G536" s="35"/>
      <c r="H536" s="150"/>
      <c r="I536" s="38"/>
      <c r="J536" s="273" t="str">
        <f t="shared" si="64"/>
        <v>รอข้อมูลคอลัมน์ H</v>
      </c>
      <c r="K536" s="150"/>
      <c r="L536" s="150"/>
      <c r="M536" s="150"/>
      <c r="N536" s="149" t="str" cm="1">
        <f t="array" ref="N536">IF(AND(K536:M536=""),"ยังไม่บันทึกข้อมูล",
IF(M536&lt;&gt;"",
IF(M536&gt;=1.3,M536,"เป็นไม้พุ่ม"),
IF(K536+L536&gt;=1.3,K536+L536,"เป็นไม้พุ่ม")))</f>
        <v>ยังไม่บันทึกข้อมูล</v>
      </c>
      <c r="O536" s="149" t="str">
        <f t="shared" si="65"/>
        <v>ข้อมูลไม่ถูกต้อง</v>
      </c>
      <c r="P536" s="149" t="str">
        <f t="shared" si="66"/>
        <v>ข้อมูลไม่ถูกต้อง</v>
      </c>
      <c r="Q536" s="149" t="str">
        <f t="shared" si="67"/>
        <v>ข้อมูลไม่ถูกต้อง</v>
      </c>
      <c r="R536" s="149" t="str">
        <f t="shared" si="68"/>
        <v>ข้อมูลไม่ถูกต้อง</v>
      </c>
      <c r="S536" s="149" t="str">
        <f>IF(ISNUMBER(R536),
IF(H$2=ตัวเลือก!A$30,"ยังไม่บันทึกข้อมูล",R536*0.27),"ข้อมูลไม่ถูกต้อง")</f>
        <v>ข้อมูลไม่ถูกต้อง</v>
      </c>
      <c r="T536" s="149" t="str">
        <f t="shared" si="69"/>
        <v>ข้อมูลไม่ถูกต้อง</v>
      </c>
      <c r="U536" s="149" t="str">
        <f>IF(ISNUMBER(R536),
IF(H$2=ตัวเลือก!A$30,"ยังไม่บันทึกข้อมูล",R536*0.47),"ข้อมูลไม่ถูกต้อง")</f>
        <v>ข้อมูลไม่ถูกต้อง</v>
      </c>
      <c r="V536" s="149" t="str">
        <f>IF(ISNUMBER(S536),
IF(H$2=ตัวเลือก!A$30,"ยังไม่บันทึกข้อมูล",S536*0.47),"ข้อมูลไม่ถูกต้อง")</f>
        <v>ข้อมูลไม่ถูกต้อง</v>
      </c>
      <c r="W536" s="149" t="str">
        <f t="shared" si="70"/>
        <v>ข้อมูลไม่ถูกต้อง</v>
      </c>
      <c r="X536" s="148" t="str">
        <f t="shared" si="71"/>
        <v>ข้อมูลไม่ถูกต้อง</v>
      </c>
      <c r="Y536" s="38"/>
      <c r="Z536" s="38"/>
      <c r="AA536" s="38"/>
    </row>
    <row r="537" spans="1:27" x14ac:dyDescent="0.45">
      <c r="A537" s="38">
        <v>532</v>
      </c>
      <c r="B537" s="38"/>
      <c r="C537" s="38"/>
      <c r="D537" s="38"/>
      <c r="E537" s="38"/>
      <c r="F537" s="35"/>
      <c r="G537" s="35"/>
      <c r="H537" s="150"/>
      <c r="I537" s="38"/>
      <c r="J537" s="273" t="str">
        <f t="shared" si="64"/>
        <v>รอข้อมูลคอลัมน์ H</v>
      </c>
      <c r="K537" s="150"/>
      <c r="L537" s="150"/>
      <c r="M537" s="150"/>
      <c r="N537" s="149" t="str" cm="1">
        <f t="array" ref="N537">IF(AND(K537:M537=""),"ยังไม่บันทึกข้อมูล",
IF(M537&lt;&gt;"",
IF(M537&gt;=1.3,M537,"เป็นไม้พุ่ม"),
IF(K537+L537&gt;=1.3,K537+L537,"เป็นไม้พุ่ม")))</f>
        <v>ยังไม่บันทึกข้อมูล</v>
      </c>
      <c r="O537" s="149" t="str">
        <f t="shared" si="65"/>
        <v>ข้อมูลไม่ถูกต้อง</v>
      </c>
      <c r="P537" s="149" t="str">
        <f t="shared" si="66"/>
        <v>ข้อมูลไม่ถูกต้อง</v>
      </c>
      <c r="Q537" s="149" t="str">
        <f t="shared" si="67"/>
        <v>ข้อมูลไม่ถูกต้อง</v>
      </c>
      <c r="R537" s="149" t="str">
        <f t="shared" si="68"/>
        <v>ข้อมูลไม่ถูกต้อง</v>
      </c>
      <c r="S537" s="149" t="str">
        <f>IF(ISNUMBER(R537),
IF(H$2=ตัวเลือก!A$30,"ยังไม่บันทึกข้อมูล",R537*0.27),"ข้อมูลไม่ถูกต้อง")</f>
        <v>ข้อมูลไม่ถูกต้อง</v>
      </c>
      <c r="T537" s="149" t="str">
        <f t="shared" si="69"/>
        <v>ข้อมูลไม่ถูกต้อง</v>
      </c>
      <c r="U537" s="149" t="str">
        <f>IF(ISNUMBER(R537),
IF(H$2=ตัวเลือก!A$30,"ยังไม่บันทึกข้อมูล",R537*0.47),"ข้อมูลไม่ถูกต้อง")</f>
        <v>ข้อมูลไม่ถูกต้อง</v>
      </c>
      <c r="V537" s="149" t="str">
        <f>IF(ISNUMBER(S537),
IF(H$2=ตัวเลือก!A$30,"ยังไม่บันทึกข้อมูล",S537*0.47),"ข้อมูลไม่ถูกต้อง")</f>
        <v>ข้อมูลไม่ถูกต้อง</v>
      </c>
      <c r="W537" s="149" t="str">
        <f t="shared" si="70"/>
        <v>ข้อมูลไม่ถูกต้อง</v>
      </c>
      <c r="X537" s="148" t="str">
        <f t="shared" si="71"/>
        <v>ข้อมูลไม่ถูกต้อง</v>
      </c>
      <c r="Y537" s="38"/>
      <c r="Z537" s="38"/>
      <c r="AA537" s="38"/>
    </row>
    <row r="538" spans="1:27" x14ac:dyDescent="0.45">
      <c r="A538" s="38">
        <v>533</v>
      </c>
      <c r="B538" s="38"/>
      <c r="C538" s="38"/>
      <c r="D538" s="38"/>
      <c r="E538" s="38"/>
      <c r="F538" s="35"/>
      <c r="G538" s="35"/>
      <c r="H538" s="150"/>
      <c r="I538" s="38"/>
      <c r="J538" s="273" t="str">
        <f t="shared" si="64"/>
        <v>รอข้อมูลคอลัมน์ H</v>
      </c>
      <c r="K538" s="150"/>
      <c r="L538" s="150"/>
      <c r="M538" s="150"/>
      <c r="N538" s="149" t="str" cm="1">
        <f t="array" ref="N538">IF(AND(K538:M538=""),"ยังไม่บันทึกข้อมูล",
IF(M538&lt;&gt;"",
IF(M538&gt;=1.3,M538,"เป็นไม้พุ่ม"),
IF(K538+L538&gt;=1.3,K538+L538,"เป็นไม้พุ่ม")))</f>
        <v>ยังไม่บันทึกข้อมูล</v>
      </c>
      <c r="O538" s="149" t="str">
        <f t="shared" si="65"/>
        <v>ข้อมูลไม่ถูกต้อง</v>
      </c>
      <c r="P538" s="149" t="str">
        <f t="shared" si="66"/>
        <v>ข้อมูลไม่ถูกต้อง</v>
      </c>
      <c r="Q538" s="149" t="str">
        <f t="shared" si="67"/>
        <v>ข้อมูลไม่ถูกต้อง</v>
      </c>
      <c r="R538" s="149" t="str">
        <f t="shared" si="68"/>
        <v>ข้อมูลไม่ถูกต้อง</v>
      </c>
      <c r="S538" s="149" t="str">
        <f>IF(ISNUMBER(R538),
IF(H$2=ตัวเลือก!A$30,"ยังไม่บันทึกข้อมูล",R538*0.27),"ข้อมูลไม่ถูกต้อง")</f>
        <v>ข้อมูลไม่ถูกต้อง</v>
      </c>
      <c r="T538" s="149" t="str">
        <f t="shared" si="69"/>
        <v>ข้อมูลไม่ถูกต้อง</v>
      </c>
      <c r="U538" s="149" t="str">
        <f>IF(ISNUMBER(R538),
IF(H$2=ตัวเลือก!A$30,"ยังไม่บันทึกข้อมูล",R538*0.47),"ข้อมูลไม่ถูกต้อง")</f>
        <v>ข้อมูลไม่ถูกต้อง</v>
      </c>
      <c r="V538" s="149" t="str">
        <f>IF(ISNUMBER(S538),
IF(H$2=ตัวเลือก!A$30,"ยังไม่บันทึกข้อมูล",S538*0.47),"ข้อมูลไม่ถูกต้อง")</f>
        <v>ข้อมูลไม่ถูกต้อง</v>
      </c>
      <c r="W538" s="149" t="str">
        <f t="shared" si="70"/>
        <v>ข้อมูลไม่ถูกต้อง</v>
      </c>
      <c r="X538" s="148" t="str">
        <f t="shared" si="71"/>
        <v>ข้อมูลไม่ถูกต้อง</v>
      </c>
      <c r="Y538" s="38"/>
      <c r="Z538" s="38"/>
      <c r="AA538" s="38"/>
    </row>
    <row r="539" spans="1:27" x14ac:dyDescent="0.45">
      <c r="A539" s="38">
        <v>534</v>
      </c>
      <c r="B539" s="38"/>
      <c r="C539" s="38"/>
      <c r="D539" s="38"/>
      <c r="E539" s="38"/>
      <c r="F539" s="35"/>
      <c r="G539" s="35"/>
      <c r="H539" s="150"/>
      <c r="I539" s="38"/>
      <c r="J539" s="273" t="str">
        <f t="shared" si="64"/>
        <v>รอข้อมูลคอลัมน์ H</v>
      </c>
      <c r="K539" s="150"/>
      <c r="L539" s="150"/>
      <c r="M539" s="150"/>
      <c r="N539" s="149" t="str" cm="1">
        <f t="array" ref="N539">IF(AND(K539:M539=""),"ยังไม่บันทึกข้อมูล",
IF(M539&lt;&gt;"",
IF(M539&gt;=1.3,M539,"เป็นไม้พุ่ม"),
IF(K539+L539&gt;=1.3,K539+L539,"เป็นไม้พุ่ม")))</f>
        <v>ยังไม่บันทึกข้อมูล</v>
      </c>
      <c r="O539" s="149" t="str">
        <f t="shared" si="65"/>
        <v>ข้อมูลไม่ถูกต้อง</v>
      </c>
      <c r="P539" s="149" t="str">
        <f t="shared" si="66"/>
        <v>ข้อมูลไม่ถูกต้อง</v>
      </c>
      <c r="Q539" s="149" t="str">
        <f t="shared" si="67"/>
        <v>ข้อมูลไม่ถูกต้อง</v>
      </c>
      <c r="R539" s="149" t="str">
        <f t="shared" si="68"/>
        <v>ข้อมูลไม่ถูกต้อง</v>
      </c>
      <c r="S539" s="149" t="str">
        <f>IF(ISNUMBER(R539),
IF(H$2=ตัวเลือก!A$30,"ยังไม่บันทึกข้อมูล",R539*0.27),"ข้อมูลไม่ถูกต้อง")</f>
        <v>ข้อมูลไม่ถูกต้อง</v>
      </c>
      <c r="T539" s="149" t="str">
        <f t="shared" si="69"/>
        <v>ข้อมูลไม่ถูกต้อง</v>
      </c>
      <c r="U539" s="149" t="str">
        <f>IF(ISNUMBER(R539),
IF(H$2=ตัวเลือก!A$30,"ยังไม่บันทึกข้อมูล",R539*0.47),"ข้อมูลไม่ถูกต้อง")</f>
        <v>ข้อมูลไม่ถูกต้อง</v>
      </c>
      <c r="V539" s="149" t="str">
        <f>IF(ISNUMBER(S539),
IF(H$2=ตัวเลือก!A$30,"ยังไม่บันทึกข้อมูล",S539*0.47),"ข้อมูลไม่ถูกต้อง")</f>
        <v>ข้อมูลไม่ถูกต้อง</v>
      </c>
      <c r="W539" s="149" t="str">
        <f t="shared" si="70"/>
        <v>ข้อมูลไม่ถูกต้อง</v>
      </c>
      <c r="X539" s="148" t="str">
        <f t="shared" si="71"/>
        <v>ข้อมูลไม่ถูกต้อง</v>
      </c>
      <c r="Y539" s="38"/>
      <c r="Z539" s="38"/>
      <c r="AA539" s="38"/>
    </row>
    <row r="540" spans="1:27" x14ac:dyDescent="0.45">
      <c r="A540" s="38">
        <v>535</v>
      </c>
      <c r="B540" s="38"/>
      <c r="C540" s="38"/>
      <c r="D540" s="38"/>
      <c r="E540" s="38"/>
      <c r="F540" s="35"/>
      <c r="G540" s="35"/>
      <c r="H540" s="150"/>
      <c r="I540" s="38"/>
      <c r="J540" s="273" t="str">
        <f t="shared" si="64"/>
        <v>รอข้อมูลคอลัมน์ H</v>
      </c>
      <c r="K540" s="150"/>
      <c r="L540" s="150"/>
      <c r="M540" s="150"/>
      <c r="N540" s="149" t="str" cm="1">
        <f t="array" ref="N540">IF(AND(K540:M540=""),"ยังไม่บันทึกข้อมูล",
IF(M540&lt;&gt;"",
IF(M540&gt;=1.3,M540,"เป็นไม้พุ่ม"),
IF(K540+L540&gt;=1.3,K540+L540,"เป็นไม้พุ่ม")))</f>
        <v>ยังไม่บันทึกข้อมูล</v>
      </c>
      <c r="O540" s="149" t="str">
        <f t="shared" si="65"/>
        <v>ข้อมูลไม่ถูกต้อง</v>
      </c>
      <c r="P540" s="149" t="str">
        <f t="shared" si="66"/>
        <v>ข้อมูลไม่ถูกต้อง</v>
      </c>
      <c r="Q540" s="149" t="str">
        <f t="shared" si="67"/>
        <v>ข้อมูลไม่ถูกต้อง</v>
      </c>
      <c r="R540" s="149" t="str">
        <f t="shared" si="68"/>
        <v>ข้อมูลไม่ถูกต้อง</v>
      </c>
      <c r="S540" s="149" t="str">
        <f>IF(ISNUMBER(R540),
IF(H$2=ตัวเลือก!A$30,"ยังไม่บันทึกข้อมูล",R540*0.27),"ข้อมูลไม่ถูกต้อง")</f>
        <v>ข้อมูลไม่ถูกต้อง</v>
      </c>
      <c r="T540" s="149" t="str">
        <f t="shared" si="69"/>
        <v>ข้อมูลไม่ถูกต้อง</v>
      </c>
      <c r="U540" s="149" t="str">
        <f>IF(ISNUMBER(R540),
IF(H$2=ตัวเลือก!A$30,"ยังไม่บันทึกข้อมูล",R540*0.47),"ข้อมูลไม่ถูกต้อง")</f>
        <v>ข้อมูลไม่ถูกต้อง</v>
      </c>
      <c r="V540" s="149" t="str">
        <f>IF(ISNUMBER(S540),
IF(H$2=ตัวเลือก!A$30,"ยังไม่บันทึกข้อมูล",S540*0.47),"ข้อมูลไม่ถูกต้อง")</f>
        <v>ข้อมูลไม่ถูกต้อง</v>
      </c>
      <c r="W540" s="149" t="str">
        <f t="shared" si="70"/>
        <v>ข้อมูลไม่ถูกต้อง</v>
      </c>
      <c r="X540" s="148" t="str">
        <f t="shared" si="71"/>
        <v>ข้อมูลไม่ถูกต้อง</v>
      </c>
      <c r="Y540" s="38"/>
      <c r="Z540" s="38"/>
      <c r="AA540" s="38"/>
    </row>
    <row r="541" spans="1:27" x14ac:dyDescent="0.45">
      <c r="A541" s="38">
        <v>536</v>
      </c>
      <c r="B541" s="38"/>
      <c r="C541" s="38"/>
      <c r="D541" s="38"/>
      <c r="E541" s="38"/>
      <c r="F541" s="35"/>
      <c r="G541" s="35"/>
      <c r="H541" s="150"/>
      <c r="I541" s="38"/>
      <c r="J541" s="273" t="str">
        <f t="shared" si="64"/>
        <v>รอข้อมูลคอลัมน์ H</v>
      </c>
      <c r="K541" s="150"/>
      <c r="L541" s="150"/>
      <c r="M541" s="150"/>
      <c r="N541" s="149" t="str" cm="1">
        <f t="array" ref="N541">IF(AND(K541:M541=""),"ยังไม่บันทึกข้อมูล",
IF(M541&lt;&gt;"",
IF(M541&gt;=1.3,M541,"เป็นไม้พุ่ม"),
IF(K541+L541&gt;=1.3,K541+L541,"เป็นไม้พุ่ม")))</f>
        <v>ยังไม่บันทึกข้อมูล</v>
      </c>
      <c r="O541" s="149" t="str">
        <f t="shared" si="65"/>
        <v>ข้อมูลไม่ถูกต้อง</v>
      </c>
      <c r="P541" s="149" t="str">
        <f t="shared" si="66"/>
        <v>ข้อมูลไม่ถูกต้อง</v>
      </c>
      <c r="Q541" s="149" t="str">
        <f t="shared" si="67"/>
        <v>ข้อมูลไม่ถูกต้อง</v>
      </c>
      <c r="R541" s="149" t="str">
        <f t="shared" si="68"/>
        <v>ข้อมูลไม่ถูกต้อง</v>
      </c>
      <c r="S541" s="149" t="str">
        <f>IF(ISNUMBER(R541),
IF(H$2=ตัวเลือก!A$30,"ยังไม่บันทึกข้อมูล",R541*0.27),"ข้อมูลไม่ถูกต้อง")</f>
        <v>ข้อมูลไม่ถูกต้อง</v>
      </c>
      <c r="T541" s="149" t="str">
        <f t="shared" si="69"/>
        <v>ข้อมูลไม่ถูกต้อง</v>
      </c>
      <c r="U541" s="149" t="str">
        <f>IF(ISNUMBER(R541),
IF(H$2=ตัวเลือก!A$30,"ยังไม่บันทึกข้อมูล",R541*0.47),"ข้อมูลไม่ถูกต้อง")</f>
        <v>ข้อมูลไม่ถูกต้อง</v>
      </c>
      <c r="V541" s="149" t="str">
        <f>IF(ISNUMBER(S541),
IF(H$2=ตัวเลือก!A$30,"ยังไม่บันทึกข้อมูล",S541*0.47),"ข้อมูลไม่ถูกต้อง")</f>
        <v>ข้อมูลไม่ถูกต้อง</v>
      </c>
      <c r="W541" s="149" t="str">
        <f t="shared" si="70"/>
        <v>ข้อมูลไม่ถูกต้อง</v>
      </c>
      <c r="X541" s="148" t="str">
        <f t="shared" si="71"/>
        <v>ข้อมูลไม่ถูกต้อง</v>
      </c>
      <c r="Y541" s="38"/>
      <c r="Z541" s="38"/>
      <c r="AA541" s="38"/>
    </row>
    <row r="542" spans="1:27" x14ac:dyDescent="0.45">
      <c r="A542" s="38">
        <v>537</v>
      </c>
      <c r="B542" s="38"/>
      <c r="C542" s="38"/>
      <c r="D542" s="38"/>
      <c r="E542" s="38"/>
      <c r="F542" s="35"/>
      <c r="G542" s="35"/>
      <c r="H542" s="150"/>
      <c r="I542" s="38"/>
      <c r="J542" s="273" t="str">
        <f t="shared" si="64"/>
        <v>รอข้อมูลคอลัมน์ H</v>
      </c>
      <c r="K542" s="150"/>
      <c r="L542" s="150"/>
      <c r="M542" s="150"/>
      <c r="N542" s="149" t="str" cm="1">
        <f t="array" ref="N542">IF(AND(K542:M542=""),"ยังไม่บันทึกข้อมูล",
IF(M542&lt;&gt;"",
IF(M542&gt;=1.3,M542,"เป็นไม้พุ่ม"),
IF(K542+L542&gt;=1.3,K542+L542,"เป็นไม้พุ่ม")))</f>
        <v>ยังไม่บันทึกข้อมูล</v>
      </c>
      <c r="O542" s="149" t="str">
        <f t="shared" si="65"/>
        <v>ข้อมูลไม่ถูกต้อง</v>
      </c>
      <c r="P542" s="149" t="str">
        <f t="shared" si="66"/>
        <v>ข้อมูลไม่ถูกต้อง</v>
      </c>
      <c r="Q542" s="149" t="str">
        <f t="shared" si="67"/>
        <v>ข้อมูลไม่ถูกต้อง</v>
      </c>
      <c r="R542" s="149" t="str">
        <f t="shared" si="68"/>
        <v>ข้อมูลไม่ถูกต้อง</v>
      </c>
      <c r="S542" s="149" t="str">
        <f>IF(ISNUMBER(R542),
IF(H$2=ตัวเลือก!A$30,"ยังไม่บันทึกข้อมูล",R542*0.27),"ข้อมูลไม่ถูกต้อง")</f>
        <v>ข้อมูลไม่ถูกต้อง</v>
      </c>
      <c r="T542" s="149" t="str">
        <f t="shared" si="69"/>
        <v>ข้อมูลไม่ถูกต้อง</v>
      </c>
      <c r="U542" s="149" t="str">
        <f>IF(ISNUMBER(R542),
IF(H$2=ตัวเลือก!A$30,"ยังไม่บันทึกข้อมูล",R542*0.47),"ข้อมูลไม่ถูกต้อง")</f>
        <v>ข้อมูลไม่ถูกต้อง</v>
      </c>
      <c r="V542" s="149" t="str">
        <f>IF(ISNUMBER(S542),
IF(H$2=ตัวเลือก!A$30,"ยังไม่บันทึกข้อมูล",S542*0.47),"ข้อมูลไม่ถูกต้อง")</f>
        <v>ข้อมูลไม่ถูกต้อง</v>
      </c>
      <c r="W542" s="149" t="str">
        <f t="shared" si="70"/>
        <v>ข้อมูลไม่ถูกต้อง</v>
      </c>
      <c r="X542" s="148" t="str">
        <f t="shared" si="71"/>
        <v>ข้อมูลไม่ถูกต้อง</v>
      </c>
      <c r="Y542" s="38"/>
      <c r="Z542" s="38"/>
      <c r="AA542" s="38"/>
    </row>
    <row r="543" spans="1:27" x14ac:dyDescent="0.45">
      <c r="A543" s="38">
        <v>538</v>
      </c>
      <c r="B543" s="38"/>
      <c r="C543" s="38"/>
      <c r="D543" s="38"/>
      <c r="E543" s="38"/>
      <c r="F543" s="35"/>
      <c r="G543" s="35"/>
      <c r="H543" s="150"/>
      <c r="I543" s="38"/>
      <c r="J543" s="273" t="str">
        <f t="shared" si="64"/>
        <v>รอข้อมูลคอลัมน์ H</v>
      </c>
      <c r="K543" s="150"/>
      <c r="L543" s="150"/>
      <c r="M543" s="150"/>
      <c r="N543" s="149" t="str" cm="1">
        <f t="array" ref="N543">IF(AND(K543:M543=""),"ยังไม่บันทึกข้อมูล",
IF(M543&lt;&gt;"",
IF(M543&gt;=1.3,M543,"เป็นไม้พุ่ม"),
IF(K543+L543&gt;=1.3,K543+L543,"เป็นไม้พุ่ม")))</f>
        <v>ยังไม่บันทึกข้อมูล</v>
      </c>
      <c r="O543" s="149" t="str">
        <f t="shared" si="65"/>
        <v>ข้อมูลไม่ถูกต้อง</v>
      </c>
      <c r="P543" s="149" t="str">
        <f t="shared" si="66"/>
        <v>ข้อมูลไม่ถูกต้อง</v>
      </c>
      <c r="Q543" s="149" t="str">
        <f t="shared" si="67"/>
        <v>ข้อมูลไม่ถูกต้อง</v>
      </c>
      <c r="R543" s="149" t="str">
        <f t="shared" si="68"/>
        <v>ข้อมูลไม่ถูกต้อง</v>
      </c>
      <c r="S543" s="149" t="str">
        <f>IF(ISNUMBER(R543),
IF(H$2=ตัวเลือก!A$30,"ยังไม่บันทึกข้อมูล",R543*0.27),"ข้อมูลไม่ถูกต้อง")</f>
        <v>ข้อมูลไม่ถูกต้อง</v>
      </c>
      <c r="T543" s="149" t="str">
        <f t="shared" si="69"/>
        <v>ข้อมูลไม่ถูกต้อง</v>
      </c>
      <c r="U543" s="149" t="str">
        <f>IF(ISNUMBER(R543),
IF(H$2=ตัวเลือก!A$30,"ยังไม่บันทึกข้อมูล",R543*0.47),"ข้อมูลไม่ถูกต้อง")</f>
        <v>ข้อมูลไม่ถูกต้อง</v>
      </c>
      <c r="V543" s="149" t="str">
        <f>IF(ISNUMBER(S543),
IF(H$2=ตัวเลือก!A$30,"ยังไม่บันทึกข้อมูล",S543*0.47),"ข้อมูลไม่ถูกต้อง")</f>
        <v>ข้อมูลไม่ถูกต้อง</v>
      </c>
      <c r="W543" s="149" t="str">
        <f t="shared" si="70"/>
        <v>ข้อมูลไม่ถูกต้อง</v>
      </c>
      <c r="X543" s="148" t="str">
        <f t="shared" si="71"/>
        <v>ข้อมูลไม่ถูกต้อง</v>
      </c>
      <c r="Y543" s="38"/>
      <c r="Z543" s="38"/>
      <c r="AA543" s="38"/>
    </row>
    <row r="544" spans="1:27" x14ac:dyDescent="0.45">
      <c r="A544" s="38">
        <v>539</v>
      </c>
      <c r="B544" s="38"/>
      <c r="C544" s="38"/>
      <c r="D544" s="38"/>
      <c r="E544" s="38"/>
      <c r="F544" s="35"/>
      <c r="G544" s="35"/>
      <c r="H544" s="150"/>
      <c r="I544" s="38"/>
      <c r="J544" s="273" t="str">
        <f t="shared" si="64"/>
        <v>รอข้อมูลคอลัมน์ H</v>
      </c>
      <c r="K544" s="150"/>
      <c r="L544" s="150"/>
      <c r="M544" s="150"/>
      <c r="N544" s="149" t="str" cm="1">
        <f t="array" ref="N544">IF(AND(K544:M544=""),"ยังไม่บันทึกข้อมูล",
IF(M544&lt;&gt;"",
IF(M544&gt;=1.3,M544,"เป็นไม้พุ่ม"),
IF(K544+L544&gt;=1.3,K544+L544,"เป็นไม้พุ่ม")))</f>
        <v>ยังไม่บันทึกข้อมูล</v>
      </c>
      <c r="O544" s="149" t="str">
        <f t="shared" si="65"/>
        <v>ข้อมูลไม่ถูกต้อง</v>
      </c>
      <c r="P544" s="149" t="str">
        <f t="shared" si="66"/>
        <v>ข้อมูลไม่ถูกต้อง</v>
      </c>
      <c r="Q544" s="149" t="str">
        <f t="shared" si="67"/>
        <v>ข้อมูลไม่ถูกต้อง</v>
      </c>
      <c r="R544" s="149" t="str">
        <f t="shared" si="68"/>
        <v>ข้อมูลไม่ถูกต้อง</v>
      </c>
      <c r="S544" s="149" t="str">
        <f>IF(ISNUMBER(R544),
IF(H$2=ตัวเลือก!A$30,"ยังไม่บันทึกข้อมูล",R544*0.27),"ข้อมูลไม่ถูกต้อง")</f>
        <v>ข้อมูลไม่ถูกต้อง</v>
      </c>
      <c r="T544" s="149" t="str">
        <f t="shared" si="69"/>
        <v>ข้อมูลไม่ถูกต้อง</v>
      </c>
      <c r="U544" s="149" t="str">
        <f>IF(ISNUMBER(R544),
IF(H$2=ตัวเลือก!A$30,"ยังไม่บันทึกข้อมูล",R544*0.47),"ข้อมูลไม่ถูกต้อง")</f>
        <v>ข้อมูลไม่ถูกต้อง</v>
      </c>
      <c r="V544" s="149" t="str">
        <f>IF(ISNUMBER(S544),
IF(H$2=ตัวเลือก!A$30,"ยังไม่บันทึกข้อมูล",S544*0.47),"ข้อมูลไม่ถูกต้อง")</f>
        <v>ข้อมูลไม่ถูกต้อง</v>
      </c>
      <c r="W544" s="149" t="str">
        <f t="shared" si="70"/>
        <v>ข้อมูลไม่ถูกต้อง</v>
      </c>
      <c r="X544" s="148" t="str">
        <f t="shared" si="71"/>
        <v>ข้อมูลไม่ถูกต้อง</v>
      </c>
      <c r="Y544" s="38"/>
      <c r="Z544" s="38"/>
      <c r="AA544" s="38"/>
    </row>
    <row r="545" spans="1:27" x14ac:dyDescent="0.45">
      <c r="A545" s="38">
        <v>540</v>
      </c>
      <c r="B545" s="38"/>
      <c r="C545" s="38"/>
      <c r="D545" s="38"/>
      <c r="E545" s="38"/>
      <c r="F545" s="35"/>
      <c r="G545" s="35"/>
      <c r="H545" s="150"/>
      <c r="I545" s="38"/>
      <c r="J545" s="273" t="str">
        <f t="shared" si="64"/>
        <v>รอข้อมูลคอลัมน์ H</v>
      </c>
      <c r="K545" s="150"/>
      <c r="L545" s="150"/>
      <c r="M545" s="150"/>
      <c r="N545" s="149" t="str" cm="1">
        <f t="array" ref="N545">IF(AND(K545:M545=""),"ยังไม่บันทึกข้อมูล",
IF(M545&lt;&gt;"",
IF(M545&gt;=1.3,M545,"เป็นไม้พุ่ม"),
IF(K545+L545&gt;=1.3,K545+L545,"เป็นไม้พุ่ม")))</f>
        <v>ยังไม่บันทึกข้อมูล</v>
      </c>
      <c r="O545" s="149" t="str">
        <f t="shared" si="65"/>
        <v>ข้อมูลไม่ถูกต้อง</v>
      </c>
      <c r="P545" s="149" t="str">
        <f t="shared" si="66"/>
        <v>ข้อมูลไม่ถูกต้อง</v>
      </c>
      <c r="Q545" s="149" t="str">
        <f t="shared" si="67"/>
        <v>ข้อมูลไม่ถูกต้อง</v>
      </c>
      <c r="R545" s="149" t="str">
        <f t="shared" si="68"/>
        <v>ข้อมูลไม่ถูกต้อง</v>
      </c>
      <c r="S545" s="149" t="str">
        <f>IF(ISNUMBER(R545),
IF(H$2=ตัวเลือก!A$30,"ยังไม่บันทึกข้อมูล",R545*0.27),"ข้อมูลไม่ถูกต้อง")</f>
        <v>ข้อมูลไม่ถูกต้อง</v>
      </c>
      <c r="T545" s="149" t="str">
        <f t="shared" si="69"/>
        <v>ข้อมูลไม่ถูกต้อง</v>
      </c>
      <c r="U545" s="149" t="str">
        <f>IF(ISNUMBER(R545),
IF(H$2=ตัวเลือก!A$30,"ยังไม่บันทึกข้อมูล",R545*0.47),"ข้อมูลไม่ถูกต้อง")</f>
        <v>ข้อมูลไม่ถูกต้อง</v>
      </c>
      <c r="V545" s="149" t="str">
        <f>IF(ISNUMBER(S545),
IF(H$2=ตัวเลือก!A$30,"ยังไม่บันทึกข้อมูล",S545*0.47),"ข้อมูลไม่ถูกต้อง")</f>
        <v>ข้อมูลไม่ถูกต้อง</v>
      </c>
      <c r="W545" s="149" t="str">
        <f t="shared" si="70"/>
        <v>ข้อมูลไม่ถูกต้อง</v>
      </c>
      <c r="X545" s="148" t="str">
        <f t="shared" si="71"/>
        <v>ข้อมูลไม่ถูกต้อง</v>
      </c>
      <c r="Y545" s="38"/>
      <c r="Z545" s="38"/>
      <c r="AA545" s="38"/>
    </row>
    <row r="546" spans="1:27" x14ac:dyDescent="0.45">
      <c r="A546" s="38">
        <v>541</v>
      </c>
      <c r="B546" s="38"/>
      <c r="C546" s="38"/>
      <c r="D546" s="38"/>
      <c r="E546" s="38"/>
      <c r="F546" s="35"/>
      <c r="G546" s="35"/>
      <c r="H546" s="150"/>
      <c r="I546" s="38"/>
      <c r="J546" s="273" t="str">
        <f t="shared" si="64"/>
        <v>รอข้อมูลคอลัมน์ H</v>
      </c>
      <c r="K546" s="150"/>
      <c r="L546" s="150"/>
      <c r="M546" s="150"/>
      <c r="N546" s="149" t="str" cm="1">
        <f t="array" ref="N546">IF(AND(K546:M546=""),"ยังไม่บันทึกข้อมูล",
IF(M546&lt;&gt;"",
IF(M546&gt;=1.3,M546,"เป็นไม้พุ่ม"),
IF(K546+L546&gt;=1.3,K546+L546,"เป็นไม้พุ่ม")))</f>
        <v>ยังไม่บันทึกข้อมูล</v>
      </c>
      <c r="O546" s="149" t="str">
        <f t="shared" si="65"/>
        <v>ข้อมูลไม่ถูกต้อง</v>
      </c>
      <c r="P546" s="149" t="str">
        <f t="shared" si="66"/>
        <v>ข้อมูลไม่ถูกต้อง</v>
      </c>
      <c r="Q546" s="149" t="str">
        <f t="shared" si="67"/>
        <v>ข้อมูลไม่ถูกต้อง</v>
      </c>
      <c r="R546" s="149" t="str">
        <f t="shared" si="68"/>
        <v>ข้อมูลไม่ถูกต้อง</v>
      </c>
      <c r="S546" s="149" t="str">
        <f>IF(ISNUMBER(R546),
IF(H$2=ตัวเลือก!A$30,"ยังไม่บันทึกข้อมูล",R546*0.27),"ข้อมูลไม่ถูกต้อง")</f>
        <v>ข้อมูลไม่ถูกต้อง</v>
      </c>
      <c r="T546" s="149" t="str">
        <f t="shared" si="69"/>
        <v>ข้อมูลไม่ถูกต้อง</v>
      </c>
      <c r="U546" s="149" t="str">
        <f>IF(ISNUMBER(R546),
IF(H$2=ตัวเลือก!A$30,"ยังไม่บันทึกข้อมูล",R546*0.47),"ข้อมูลไม่ถูกต้อง")</f>
        <v>ข้อมูลไม่ถูกต้อง</v>
      </c>
      <c r="V546" s="149" t="str">
        <f>IF(ISNUMBER(S546),
IF(H$2=ตัวเลือก!A$30,"ยังไม่บันทึกข้อมูล",S546*0.47),"ข้อมูลไม่ถูกต้อง")</f>
        <v>ข้อมูลไม่ถูกต้อง</v>
      </c>
      <c r="W546" s="149" t="str">
        <f t="shared" si="70"/>
        <v>ข้อมูลไม่ถูกต้อง</v>
      </c>
      <c r="X546" s="148" t="str">
        <f t="shared" si="71"/>
        <v>ข้อมูลไม่ถูกต้อง</v>
      </c>
      <c r="Y546" s="38"/>
      <c r="Z546" s="38"/>
      <c r="AA546" s="38"/>
    </row>
    <row r="547" spans="1:27" x14ac:dyDescent="0.45">
      <c r="A547" s="38">
        <v>542</v>
      </c>
      <c r="B547" s="38"/>
      <c r="C547" s="38"/>
      <c r="D547" s="38"/>
      <c r="E547" s="38"/>
      <c r="F547" s="35"/>
      <c r="G547" s="35"/>
      <c r="H547" s="150"/>
      <c r="I547" s="38"/>
      <c r="J547" s="273" t="str">
        <f t="shared" si="64"/>
        <v>รอข้อมูลคอลัมน์ H</v>
      </c>
      <c r="K547" s="150"/>
      <c r="L547" s="150"/>
      <c r="M547" s="150"/>
      <c r="N547" s="149" t="str" cm="1">
        <f t="array" ref="N547">IF(AND(K547:M547=""),"ยังไม่บันทึกข้อมูล",
IF(M547&lt;&gt;"",
IF(M547&gt;=1.3,M547,"เป็นไม้พุ่ม"),
IF(K547+L547&gt;=1.3,K547+L547,"เป็นไม้พุ่ม")))</f>
        <v>ยังไม่บันทึกข้อมูล</v>
      </c>
      <c r="O547" s="149" t="str">
        <f t="shared" si="65"/>
        <v>ข้อมูลไม่ถูกต้อง</v>
      </c>
      <c r="P547" s="149" t="str">
        <f t="shared" si="66"/>
        <v>ข้อมูลไม่ถูกต้อง</v>
      </c>
      <c r="Q547" s="149" t="str">
        <f t="shared" si="67"/>
        <v>ข้อมูลไม่ถูกต้อง</v>
      </c>
      <c r="R547" s="149" t="str">
        <f t="shared" si="68"/>
        <v>ข้อมูลไม่ถูกต้อง</v>
      </c>
      <c r="S547" s="149" t="str">
        <f>IF(ISNUMBER(R547),
IF(H$2=ตัวเลือก!A$30,"ยังไม่บันทึกข้อมูล",R547*0.27),"ข้อมูลไม่ถูกต้อง")</f>
        <v>ข้อมูลไม่ถูกต้อง</v>
      </c>
      <c r="T547" s="149" t="str">
        <f t="shared" si="69"/>
        <v>ข้อมูลไม่ถูกต้อง</v>
      </c>
      <c r="U547" s="149" t="str">
        <f>IF(ISNUMBER(R547),
IF(H$2=ตัวเลือก!A$30,"ยังไม่บันทึกข้อมูล",R547*0.47),"ข้อมูลไม่ถูกต้อง")</f>
        <v>ข้อมูลไม่ถูกต้อง</v>
      </c>
      <c r="V547" s="149" t="str">
        <f>IF(ISNUMBER(S547),
IF(H$2=ตัวเลือก!A$30,"ยังไม่บันทึกข้อมูล",S547*0.47),"ข้อมูลไม่ถูกต้อง")</f>
        <v>ข้อมูลไม่ถูกต้อง</v>
      </c>
      <c r="W547" s="149" t="str">
        <f t="shared" si="70"/>
        <v>ข้อมูลไม่ถูกต้อง</v>
      </c>
      <c r="X547" s="148" t="str">
        <f t="shared" si="71"/>
        <v>ข้อมูลไม่ถูกต้อง</v>
      </c>
      <c r="Y547" s="38"/>
      <c r="Z547" s="38"/>
      <c r="AA547" s="38"/>
    </row>
    <row r="548" spans="1:27" x14ac:dyDescent="0.45">
      <c r="A548" s="38">
        <v>543</v>
      </c>
      <c r="B548" s="38"/>
      <c r="C548" s="38"/>
      <c r="D548" s="38"/>
      <c r="E548" s="38"/>
      <c r="F548" s="35"/>
      <c r="G548" s="35"/>
      <c r="H548" s="150"/>
      <c r="I548" s="38"/>
      <c r="J548" s="273" t="str">
        <f t="shared" si="64"/>
        <v>รอข้อมูลคอลัมน์ H</v>
      </c>
      <c r="K548" s="150"/>
      <c r="L548" s="150"/>
      <c r="M548" s="150"/>
      <c r="N548" s="149" t="str" cm="1">
        <f t="array" ref="N548">IF(AND(K548:M548=""),"ยังไม่บันทึกข้อมูล",
IF(M548&lt;&gt;"",
IF(M548&gt;=1.3,M548,"เป็นไม้พุ่ม"),
IF(K548+L548&gt;=1.3,K548+L548,"เป็นไม้พุ่ม")))</f>
        <v>ยังไม่บันทึกข้อมูล</v>
      </c>
      <c r="O548" s="149" t="str">
        <f t="shared" si="65"/>
        <v>ข้อมูลไม่ถูกต้อง</v>
      </c>
      <c r="P548" s="149" t="str">
        <f t="shared" si="66"/>
        <v>ข้อมูลไม่ถูกต้อง</v>
      </c>
      <c r="Q548" s="149" t="str">
        <f t="shared" si="67"/>
        <v>ข้อมูลไม่ถูกต้อง</v>
      </c>
      <c r="R548" s="149" t="str">
        <f t="shared" si="68"/>
        <v>ข้อมูลไม่ถูกต้อง</v>
      </c>
      <c r="S548" s="149" t="str">
        <f>IF(ISNUMBER(R548),
IF(H$2=ตัวเลือก!A$30,"ยังไม่บันทึกข้อมูล",R548*0.27),"ข้อมูลไม่ถูกต้อง")</f>
        <v>ข้อมูลไม่ถูกต้อง</v>
      </c>
      <c r="T548" s="149" t="str">
        <f t="shared" si="69"/>
        <v>ข้อมูลไม่ถูกต้อง</v>
      </c>
      <c r="U548" s="149" t="str">
        <f>IF(ISNUMBER(R548),
IF(H$2=ตัวเลือก!A$30,"ยังไม่บันทึกข้อมูล",R548*0.47),"ข้อมูลไม่ถูกต้อง")</f>
        <v>ข้อมูลไม่ถูกต้อง</v>
      </c>
      <c r="V548" s="149" t="str">
        <f>IF(ISNUMBER(S548),
IF(H$2=ตัวเลือก!A$30,"ยังไม่บันทึกข้อมูล",S548*0.47),"ข้อมูลไม่ถูกต้อง")</f>
        <v>ข้อมูลไม่ถูกต้อง</v>
      </c>
      <c r="W548" s="149" t="str">
        <f t="shared" si="70"/>
        <v>ข้อมูลไม่ถูกต้อง</v>
      </c>
      <c r="X548" s="148" t="str">
        <f t="shared" si="71"/>
        <v>ข้อมูลไม่ถูกต้อง</v>
      </c>
      <c r="Y548" s="38"/>
      <c r="Z548" s="38"/>
      <c r="AA548" s="38"/>
    </row>
    <row r="549" spans="1:27" x14ac:dyDescent="0.45">
      <c r="A549" s="38">
        <v>544</v>
      </c>
      <c r="B549" s="38"/>
      <c r="C549" s="38"/>
      <c r="D549" s="38"/>
      <c r="E549" s="38"/>
      <c r="F549" s="35"/>
      <c r="G549" s="35"/>
      <c r="H549" s="150"/>
      <c r="I549" s="38"/>
      <c r="J549" s="273" t="str">
        <f t="shared" si="64"/>
        <v>รอข้อมูลคอลัมน์ H</v>
      </c>
      <c r="K549" s="150"/>
      <c r="L549" s="150"/>
      <c r="M549" s="150"/>
      <c r="N549" s="149" t="str" cm="1">
        <f t="array" ref="N549">IF(AND(K549:M549=""),"ยังไม่บันทึกข้อมูล",
IF(M549&lt;&gt;"",
IF(M549&gt;=1.3,M549,"เป็นไม้พุ่ม"),
IF(K549+L549&gt;=1.3,K549+L549,"เป็นไม้พุ่ม")))</f>
        <v>ยังไม่บันทึกข้อมูล</v>
      </c>
      <c r="O549" s="149" t="str">
        <f t="shared" si="65"/>
        <v>ข้อมูลไม่ถูกต้อง</v>
      </c>
      <c r="P549" s="149" t="str">
        <f t="shared" si="66"/>
        <v>ข้อมูลไม่ถูกต้อง</v>
      </c>
      <c r="Q549" s="149" t="str">
        <f t="shared" si="67"/>
        <v>ข้อมูลไม่ถูกต้อง</v>
      </c>
      <c r="R549" s="149" t="str">
        <f t="shared" si="68"/>
        <v>ข้อมูลไม่ถูกต้อง</v>
      </c>
      <c r="S549" s="149" t="str">
        <f>IF(ISNUMBER(R549),
IF(H$2=ตัวเลือก!A$30,"ยังไม่บันทึกข้อมูล",R549*0.27),"ข้อมูลไม่ถูกต้อง")</f>
        <v>ข้อมูลไม่ถูกต้อง</v>
      </c>
      <c r="T549" s="149" t="str">
        <f t="shared" si="69"/>
        <v>ข้อมูลไม่ถูกต้อง</v>
      </c>
      <c r="U549" s="149" t="str">
        <f>IF(ISNUMBER(R549),
IF(H$2=ตัวเลือก!A$30,"ยังไม่บันทึกข้อมูล",R549*0.47),"ข้อมูลไม่ถูกต้อง")</f>
        <v>ข้อมูลไม่ถูกต้อง</v>
      </c>
      <c r="V549" s="149" t="str">
        <f>IF(ISNUMBER(S549),
IF(H$2=ตัวเลือก!A$30,"ยังไม่บันทึกข้อมูล",S549*0.47),"ข้อมูลไม่ถูกต้อง")</f>
        <v>ข้อมูลไม่ถูกต้อง</v>
      </c>
      <c r="W549" s="149" t="str">
        <f t="shared" si="70"/>
        <v>ข้อมูลไม่ถูกต้อง</v>
      </c>
      <c r="X549" s="148" t="str">
        <f t="shared" si="71"/>
        <v>ข้อมูลไม่ถูกต้อง</v>
      </c>
      <c r="Y549" s="38"/>
      <c r="Z549" s="38"/>
      <c r="AA549" s="38"/>
    </row>
    <row r="550" spans="1:27" x14ac:dyDescent="0.45">
      <c r="A550" s="38">
        <v>545</v>
      </c>
      <c r="B550" s="38"/>
      <c r="C550" s="38"/>
      <c r="D550" s="38"/>
      <c r="E550" s="38"/>
      <c r="F550" s="35"/>
      <c r="G550" s="35"/>
      <c r="H550" s="150"/>
      <c r="I550" s="38"/>
      <c r="J550" s="273" t="str">
        <f t="shared" si="64"/>
        <v>รอข้อมูลคอลัมน์ H</v>
      </c>
      <c r="K550" s="150"/>
      <c r="L550" s="150"/>
      <c r="M550" s="150"/>
      <c r="N550" s="149" t="str" cm="1">
        <f t="array" ref="N550">IF(AND(K550:M550=""),"ยังไม่บันทึกข้อมูล",
IF(M550&lt;&gt;"",
IF(M550&gt;=1.3,M550,"เป็นไม้พุ่ม"),
IF(K550+L550&gt;=1.3,K550+L550,"เป็นไม้พุ่ม")))</f>
        <v>ยังไม่บันทึกข้อมูล</v>
      </c>
      <c r="O550" s="149" t="str">
        <f t="shared" si="65"/>
        <v>ข้อมูลไม่ถูกต้อง</v>
      </c>
      <c r="P550" s="149" t="str">
        <f t="shared" si="66"/>
        <v>ข้อมูลไม่ถูกต้อง</v>
      </c>
      <c r="Q550" s="149" t="str">
        <f t="shared" si="67"/>
        <v>ข้อมูลไม่ถูกต้อง</v>
      </c>
      <c r="R550" s="149" t="str">
        <f t="shared" si="68"/>
        <v>ข้อมูลไม่ถูกต้อง</v>
      </c>
      <c r="S550" s="149" t="str">
        <f>IF(ISNUMBER(R550),
IF(H$2=ตัวเลือก!A$30,"ยังไม่บันทึกข้อมูล",R550*0.27),"ข้อมูลไม่ถูกต้อง")</f>
        <v>ข้อมูลไม่ถูกต้อง</v>
      </c>
      <c r="T550" s="149" t="str">
        <f t="shared" si="69"/>
        <v>ข้อมูลไม่ถูกต้อง</v>
      </c>
      <c r="U550" s="149" t="str">
        <f>IF(ISNUMBER(R550),
IF(H$2=ตัวเลือก!A$30,"ยังไม่บันทึกข้อมูล",R550*0.47),"ข้อมูลไม่ถูกต้อง")</f>
        <v>ข้อมูลไม่ถูกต้อง</v>
      </c>
      <c r="V550" s="149" t="str">
        <f>IF(ISNUMBER(S550),
IF(H$2=ตัวเลือก!A$30,"ยังไม่บันทึกข้อมูล",S550*0.47),"ข้อมูลไม่ถูกต้อง")</f>
        <v>ข้อมูลไม่ถูกต้อง</v>
      </c>
      <c r="W550" s="149" t="str">
        <f t="shared" si="70"/>
        <v>ข้อมูลไม่ถูกต้อง</v>
      </c>
      <c r="X550" s="148" t="str">
        <f t="shared" si="71"/>
        <v>ข้อมูลไม่ถูกต้อง</v>
      </c>
      <c r="Y550" s="38"/>
      <c r="Z550" s="38"/>
      <c r="AA550" s="38"/>
    </row>
    <row r="551" spans="1:27" x14ac:dyDescent="0.45">
      <c r="A551" s="38">
        <v>546</v>
      </c>
      <c r="B551" s="38"/>
      <c r="C551" s="38"/>
      <c r="D551" s="38"/>
      <c r="E551" s="38"/>
      <c r="F551" s="35"/>
      <c r="G551" s="35"/>
      <c r="H551" s="150"/>
      <c r="I551" s="38"/>
      <c r="J551" s="273" t="str">
        <f t="shared" si="64"/>
        <v>รอข้อมูลคอลัมน์ H</v>
      </c>
      <c r="K551" s="150"/>
      <c r="L551" s="150"/>
      <c r="M551" s="150"/>
      <c r="N551" s="149" t="str" cm="1">
        <f t="array" ref="N551">IF(AND(K551:M551=""),"ยังไม่บันทึกข้อมูล",
IF(M551&lt;&gt;"",
IF(M551&gt;=1.3,M551,"เป็นไม้พุ่ม"),
IF(K551+L551&gt;=1.3,K551+L551,"เป็นไม้พุ่ม")))</f>
        <v>ยังไม่บันทึกข้อมูล</v>
      </c>
      <c r="O551" s="149" t="str">
        <f t="shared" si="65"/>
        <v>ข้อมูลไม่ถูกต้อง</v>
      </c>
      <c r="P551" s="149" t="str">
        <f t="shared" si="66"/>
        <v>ข้อมูลไม่ถูกต้อง</v>
      </c>
      <c r="Q551" s="149" t="str">
        <f t="shared" si="67"/>
        <v>ข้อมูลไม่ถูกต้อง</v>
      </c>
      <c r="R551" s="149" t="str">
        <f t="shared" si="68"/>
        <v>ข้อมูลไม่ถูกต้อง</v>
      </c>
      <c r="S551" s="149" t="str">
        <f>IF(ISNUMBER(R551),
IF(H$2=ตัวเลือก!A$30,"ยังไม่บันทึกข้อมูล",R551*0.27),"ข้อมูลไม่ถูกต้อง")</f>
        <v>ข้อมูลไม่ถูกต้อง</v>
      </c>
      <c r="T551" s="149" t="str">
        <f t="shared" si="69"/>
        <v>ข้อมูลไม่ถูกต้อง</v>
      </c>
      <c r="U551" s="149" t="str">
        <f>IF(ISNUMBER(R551),
IF(H$2=ตัวเลือก!A$30,"ยังไม่บันทึกข้อมูล",R551*0.47),"ข้อมูลไม่ถูกต้อง")</f>
        <v>ข้อมูลไม่ถูกต้อง</v>
      </c>
      <c r="V551" s="149" t="str">
        <f>IF(ISNUMBER(S551),
IF(H$2=ตัวเลือก!A$30,"ยังไม่บันทึกข้อมูล",S551*0.47),"ข้อมูลไม่ถูกต้อง")</f>
        <v>ข้อมูลไม่ถูกต้อง</v>
      </c>
      <c r="W551" s="149" t="str">
        <f t="shared" si="70"/>
        <v>ข้อมูลไม่ถูกต้อง</v>
      </c>
      <c r="X551" s="148" t="str">
        <f t="shared" si="71"/>
        <v>ข้อมูลไม่ถูกต้อง</v>
      </c>
      <c r="Y551" s="38"/>
      <c r="Z551" s="38"/>
      <c r="AA551" s="38"/>
    </row>
    <row r="552" spans="1:27" x14ac:dyDescent="0.45">
      <c r="A552" s="38">
        <v>547</v>
      </c>
      <c r="B552" s="38"/>
      <c r="C552" s="38"/>
      <c r="D552" s="38"/>
      <c r="E552" s="38"/>
      <c r="F552" s="35"/>
      <c r="G552" s="35"/>
      <c r="H552" s="150"/>
      <c r="I552" s="38"/>
      <c r="J552" s="273" t="str">
        <f t="shared" si="64"/>
        <v>รอข้อมูลคอลัมน์ H</v>
      </c>
      <c r="K552" s="150"/>
      <c r="L552" s="150"/>
      <c r="M552" s="150"/>
      <c r="N552" s="149" t="str" cm="1">
        <f t="array" ref="N552">IF(AND(K552:M552=""),"ยังไม่บันทึกข้อมูล",
IF(M552&lt;&gt;"",
IF(M552&gt;=1.3,M552,"เป็นไม้พุ่ม"),
IF(K552+L552&gt;=1.3,K552+L552,"เป็นไม้พุ่ม")))</f>
        <v>ยังไม่บันทึกข้อมูล</v>
      </c>
      <c r="O552" s="149" t="str">
        <f t="shared" si="65"/>
        <v>ข้อมูลไม่ถูกต้อง</v>
      </c>
      <c r="P552" s="149" t="str">
        <f t="shared" si="66"/>
        <v>ข้อมูลไม่ถูกต้อง</v>
      </c>
      <c r="Q552" s="149" t="str">
        <f t="shared" si="67"/>
        <v>ข้อมูลไม่ถูกต้อง</v>
      </c>
      <c r="R552" s="149" t="str">
        <f t="shared" si="68"/>
        <v>ข้อมูลไม่ถูกต้อง</v>
      </c>
      <c r="S552" s="149" t="str">
        <f>IF(ISNUMBER(R552),
IF(H$2=ตัวเลือก!A$30,"ยังไม่บันทึกข้อมูล",R552*0.27),"ข้อมูลไม่ถูกต้อง")</f>
        <v>ข้อมูลไม่ถูกต้อง</v>
      </c>
      <c r="T552" s="149" t="str">
        <f t="shared" si="69"/>
        <v>ข้อมูลไม่ถูกต้อง</v>
      </c>
      <c r="U552" s="149" t="str">
        <f>IF(ISNUMBER(R552),
IF(H$2=ตัวเลือก!A$30,"ยังไม่บันทึกข้อมูล",R552*0.47),"ข้อมูลไม่ถูกต้อง")</f>
        <v>ข้อมูลไม่ถูกต้อง</v>
      </c>
      <c r="V552" s="149" t="str">
        <f>IF(ISNUMBER(S552),
IF(H$2=ตัวเลือก!A$30,"ยังไม่บันทึกข้อมูล",S552*0.47),"ข้อมูลไม่ถูกต้อง")</f>
        <v>ข้อมูลไม่ถูกต้อง</v>
      </c>
      <c r="W552" s="149" t="str">
        <f t="shared" si="70"/>
        <v>ข้อมูลไม่ถูกต้อง</v>
      </c>
      <c r="X552" s="148" t="str">
        <f t="shared" si="71"/>
        <v>ข้อมูลไม่ถูกต้อง</v>
      </c>
      <c r="Y552" s="38"/>
      <c r="Z552" s="38"/>
      <c r="AA552" s="38"/>
    </row>
    <row r="553" spans="1:27" x14ac:dyDescent="0.45">
      <c r="A553" s="38">
        <v>548</v>
      </c>
      <c r="B553" s="38"/>
      <c r="C553" s="38"/>
      <c r="D553" s="38"/>
      <c r="E553" s="38"/>
      <c r="F553" s="35"/>
      <c r="G553" s="35"/>
      <c r="H553" s="150"/>
      <c r="I553" s="38"/>
      <c r="J553" s="273" t="str">
        <f t="shared" si="64"/>
        <v>รอข้อมูลคอลัมน์ H</v>
      </c>
      <c r="K553" s="150"/>
      <c r="L553" s="150"/>
      <c r="M553" s="150"/>
      <c r="N553" s="149" t="str" cm="1">
        <f t="array" ref="N553">IF(AND(K553:M553=""),"ยังไม่บันทึกข้อมูล",
IF(M553&lt;&gt;"",
IF(M553&gt;=1.3,M553,"เป็นไม้พุ่ม"),
IF(K553+L553&gt;=1.3,K553+L553,"เป็นไม้พุ่ม")))</f>
        <v>ยังไม่บันทึกข้อมูล</v>
      </c>
      <c r="O553" s="149" t="str">
        <f t="shared" si="65"/>
        <v>ข้อมูลไม่ถูกต้อง</v>
      </c>
      <c r="P553" s="149" t="str">
        <f t="shared" si="66"/>
        <v>ข้อมูลไม่ถูกต้อง</v>
      </c>
      <c r="Q553" s="149" t="str">
        <f t="shared" si="67"/>
        <v>ข้อมูลไม่ถูกต้อง</v>
      </c>
      <c r="R553" s="149" t="str">
        <f t="shared" si="68"/>
        <v>ข้อมูลไม่ถูกต้อง</v>
      </c>
      <c r="S553" s="149" t="str">
        <f>IF(ISNUMBER(R553),
IF(H$2=ตัวเลือก!A$30,"ยังไม่บันทึกข้อมูล",R553*0.27),"ข้อมูลไม่ถูกต้อง")</f>
        <v>ข้อมูลไม่ถูกต้อง</v>
      </c>
      <c r="T553" s="149" t="str">
        <f t="shared" si="69"/>
        <v>ข้อมูลไม่ถูกต้อง</v>
      </c>
      <c r="U553" s="149" t="str">
        <f>IF(ISNUMBER(R553),
IF(H$2=ตัวเลือก!A$30,"ยังไม่บันทึกข้อมูล",R553*0.47),"ข้อมูลไม่ถูกต้อง")</f>
        <v>ข้อมูลไม่ถูกต้อง</v>
      </c>
      <c r="V553" s="149" t="str">
        <f>IF(ISNUMBER(S553),
IF(H$2=ตัวเลือก!A$30,"ยังไม่บันทึกข้อมูล",S553*0.47),"ข้อมูลไม่ถูกต้อง")</f>
        <v>ข้อมูลไม่ถูกต้อง</v>
      </c>
      <c r="W553" s="149" t="str">
        <f t="shared" si="70"/>
        <v>ข้อมูลไม่ถูกต้อง</v>
      </c>
      <c r="X553" s="148" t="str">
        <f t="shared" si="71"/>
        <v>ข้อมูลไม่ถูกต้อง</v>
      </c>
      <c r="Y553" s="38"/>
      <c r="Z553" s="38"/>
      <c r="AA553" s="38"/>
    </row>
    <row r="554" spans="1:27" x14ac:dyDescent="0.45">
      <c r="A554" s="38">
        <v>549</v>
      </c>
      <c r="B554" s="38"/>
      <c r="C554" s="38"/>
      <c r="D554" s="38"/>
      <c r="E554" s="38"/>
      <c r="F554" s="35"/>
      <c r="G554" s="35"/>
      <c r="H554" s="150"/>
      <c r="I554" s="38"/>
      <c r="J554" s="273" t="str">
        <f t="shared" si="64"/>
        <v>รอข้อมูลคอลัมน์ H</v>
      </c>
      <c r="K554" s="150"/>
      <c r="L554" s="150"/>
      <c r="M554" s="150"/>
      <c r="N554" s="149" t="str" cm="1">
        <f t="array" ref="N554">IF(AND(K554:M554=""),"ยังไม่บันทึกข้อมูล",
IF(M554&lt;&gt;"",
IF(M554&gt;=1.3,M554,"เป็นไม้พุ่ม"),
IF(K554+L554&gt;=1.3,K554+L554,"เป็นไม้พุ่ม")))</f>
        <v>ยังไม่บันทึกข้อมูล</v>
      </c>
      <c r="O554" s="149" t="str">
        <f t="shared" si="65"/>
        <v>ข้อมูลไม่ถูกต้อง</v>
      </c>
      <c r="P554" s="149" t="str">
        <f t="shared" si="66"/>
        <v>ข้อมูลไม่ถูกต้อง</v>
      </c>
      <c r="Q554" s="149" t="str">
        <f t="shared" si="67"/>
        <v>ข้อมูลไม่ถูกต้อง</v>
      </c>
      <c r="R554" s="149" t="str">
        <f t="shared" si="68"/>
        <v>ข้อมูลไม่ถูกต้อง</v>
      </c>
      <c r="S554" s="149" t="str">
        <f>IF(ISNUMBER(R554),
IF(H$2=ตัวเลือก!A$30,"ยังไม่บันทึกข้อมูล",R554*0.27),"ข้อมูลไม่ถูกต้อง")</f>
        <v>ข้อมูลไม่ถูกต้อง</v>
      </c>
      <c r="T554" s="149" t="str">
        <f t="shared" si="69"/>
        <v>ข้อมูลไม่ถูกต้อง</v>
      </c>
      <c r="U554" s="149" t="str">
        <f>IF(ISNUMBER(R554),
IF(H$2=ตัวเลือก!A$30,"ยังไม่บันทึกข้อมูล",R554*0.47),"ข้อมูลไม่ถูกต้อง")</f>
        <v>ข้อมูลไม่ถูกต้อง</v>
      </c>
      <c r="V554" s="149" t="str">
        <f>IF(ISNUMBER(S554),
IF(H$2=ตัวเลือก!A$30,"ยังไม่บันทึกข้อมูล",S554*0.47),"ข้อมูลไม่ถูกต้อง")</f>
        <v>ข้อมูลไม่ถูกต้อง</v>
      </c>
      <c r="W554" s="149" t="str">
        <f t="shared" si="70"/>
        <v>ข้อมูลไม่ถูกต้อง</v>
      </c>
      <c r="X554" s="148" t="str">
        <f t="shared" si="71"/>
        <v>ข้อมูลไม่ถูกต้อง</v>
      </c>
      <c r="Y554" s="38"/>
      <c r="Z554" s="38"/>
      <c r="AA554" s="38"/>
    </row>
    <row r="555" spans="1:27" x14ac:dyDescent="0.45">
      <c r="A555" s="38">
        <v>550</v>
      </c>
      <c r="B555" s="38"/>
      <c r="C555" s="38"/>
      <c r="D555" s="38"/>
      <c r="E555" s="38"/>
      <c r="F555" s="35"/>
      <c r="G555" s="35"/>
      <c r="H555" s="150"/>
      <c r="I555" s="38"/>
      <c r="J555" s="273" t="str">
        <f t="shared" si="64"/>
        <v>รอข้อมูลคอลัมน์ H</v>
      </c>
      <c r="K555" s="150"/>
      <c r="L555" s="150"/>
      <c r="M555" s="150"/>
      <c r="N555" s="149" t="str" cm="1">
        <f t="array" ref="N555">IF(AND(K555:M555=""),"ยังไม่บันทึกข้อมูล",
IF(M555&lt;&gt;"",
IF(M555&gt;=1.3,M555,"เป็นไม้พุ่ม"),
IF(K555+L555&gt;=1.3,K555+L555,"เป็นไม้พุ่ม")))</f>
        <v>ยังไม่บันทึกข้อมูล</v>
      </c>
      <c r="O555" s="149" t="str">
        <f t="shared" si="65"/>
        <v>ข้อมูลไม่ถูกต้อง</v>
      </c>
      <c r="P555" s="149" t="str">
        <f t="shared" si="66"/>
        <v>ข้อมูลไม่ถูกต้อง</v>
      </c>
      <c r="Q555" s="149" t="str">
        <f t="shared" si="67"/>
        <v>ข้อมูลไม่ถูกต้อง</v>
      </c>
      <c r="R555" s="149" t="str">
        <f t="shared" si="68"/>
        <v>ข้อมูลไม่ถูกต้อง</v>
      </c>
      <c r="S555" s="149" t="str">
        <f>IF(ISNUMBER(R555),
IF(H$2=ตัวเลือก!A$30,"ยังไม่บันทึกข้อมูล",R555*0.27),"ข้อมูลไม่ถูกต้อง")</f>
        <v>ข้อมูลไม่ถูกต้อง</v>
      </c>
      <c r="T555" s="149" t="str">
        <f t="shared" si="69"/>
        <v>ข้อมูลไม่ถูกต้อง</v>
      </c>
      <c r="U555" s="149" t="str">
        <f>IF(ISNUMBER(R555),
IF(H$2=ตัวเลือก!A$30,"ยังไม่บันทึกข้อมูล",R555*0.47),"ข้อมูลไม่ถูกต้อง")</f>
        <v>ข้อมูลไม่ถูกต้อง</v>
      </c>
      <c r="V555" s="149" t="str">
        <f>IF(ISNUMBER(S555),
IF(H$2=ตัวเลือก!A$30,"ยังไม่บันทึกข้อมูล",S555*0.47),"ข้อมูลไม่ถูกต้อง")</f>
        <v>ข้อมูลไม่ถูกต้อง</v>
      </c>
      <c r="W555" s="149" t="str">
        <f t="shared" si="70"/>
        <v>ข้อมูลไม่ถูกต้อง</v>
      </c>
      <c r="X555" s="148" t="str">
        <f t="shared" si="71"/>
        <v>ข้อมูลไม่ถูกต้อง</v>
      </c>
      <c r="Y555" s="38"/>
      <c r="Z555" s="38"/>
      <c r="AA555" s="38"/>
    </row>
    <row r="556" spans="1:27" x14ac:dyDescent="0.45">
      <c r="A556" s="38">
        <v>551</v>
      </c>
      <c r="B556" s="38"/>
      <c r="C556" s="38"/>
      <c r="D556" s="38"/>
      <c r="E556" s="38"/>
      <c r="F556" s="35"/>
      <c r="G556" s="35"/>
      <c r="H556" s="150"/>
      <c r="I556" s="38"/>
      <c r="J556" s="273" t="str">
        <f t="shared" si="64"/>
        <v>รอข้อมูลคอลัมน์ H</v>
      </c>
      <c r="K556" s="150"/>
      <c r="L556" s="150"/>
      <c r="M556" s="150"/>
      <c r="N556" s="149" t="str" cm="1">
        <f t="array" ref="N556">IF(AND(K556:M556=""),"ยังไม่บันทึกข้อมูล",
IF(M556&lt;&gt;"",
IF(M556&gt;=1.3,M556,"เป็นไม้พุ่ม"),
IF(K556+L556&gt;=1.3,K556+L556,"เป็นไม้พุ่ม")))</f>
        <v>ยังไม่บันทึกข้อมูล</v>
      </c>
      <c r="O556" s="149" t="str">
        <f t="shared" si="65"/>
        <v>ข้อมูลไม่ถูกต้อง</v>
      </c>
      <c r="P556" s="149" t="str">
        <f t="shared" si="66"/>
        <v>ข้อมูลไม่ถูกต้อง</v>
      </c>
      <c r="Q556" s="149" t="str">
        <f t="shared" si="67"/>
        <v>ข้อมูลไม่ถูกต้อง</v>
      </c>
      <c r="R556" s="149" t="str">
        <f t="shared" si="68"/>
        <v>ข้อมูลไม่ถูกต้อง</v>
      </c>
      <c r="S556" s="149" t="str">
        <f>IF(ISNUMBER(R556),
IF(H$2=ตัวเลือก!A$30,"ยังไม่บันทึกข้อมูล",R556*0.27),"ข้อมูลไม่ถูกต้อง")</f>
        <v>ข้อมูลไม่ถูกต้อง</v>
      </c>
      <c r="T556" s="149" t="str">
        <f t="shared" si="69"/>
        <v>ข้อมูลไม่ถูกต้อง</v>
      </c>
      <c r="U556" s="149" t="str">
        <f>IF(ISNUMBER(R556),
IF(H$2=ตัวเลือก!A$30,"ยังไม่บันทึกข้อมูล",R556*0.47),"ข้อมูลไม่ถูกต้อง")</f>
        <v>ข้อมูลไม่ถูกต้อง</v>
      </c>
      <c r="V556" s="149" t="str">
        <f>IF(ISNUMBER(S556),
IF(H$2=ตัวเลือก!A$30,"ยังไม่บันทึกข้อมูล",S556*0.47),"ข้อมูลไม่ถูกต้อง")</f>
        <v>ข้อมูลไม่ถูกต้อง</v>
      </c>
      <c r="W556" s="149" t="str">
        <f t="shared" si="70"/>
        <v>ข้อมูลไม่ถูกต้อง</v>
      </c>
      <c r="X556" s="148" t="str">
        <f t="shared" si="71"/>
        <v>ข้อมูลไม่ถูกต้อง</v>
      </c>
      <c r="Y556" s="38"/>
      <c r="Z556" s="38"/>
      <c r="AA556" s="38"/>
    </row>
    <row r="557" spans="1:27" x14ac:dyDescent="0.45">
      <c r="A557" s="38">
        <v>552</v>
      </c>
      <c r="B557" s="38"/>
      <c r="C557" s="38"/>
      <c r="D557" s="38"/>
      <c r="E557" s="38"/>
      <c r="F557" s="35"/>
      <c r="G557" s="35"/>
      <c r="H557" s="150"/>
      <c r="I557" s="38"/>
      <c r="J557" s="273" t="str">
        <f t="shared" si="64"/>
        <v>รอข้อมูลคอลัมน์ H</v>
      </c>
      <c r="K557" s="150"/>
      <c r="L557" s="150"/>
      <c r="M557" s="150"/>
      <c r="N557" s="149" t="str" cm="1">
        <f t="array" ref="N557">IF(AND(K557:M557=""),"ยังไม่บันทึกข้อมูล",
IF(M557&lt;&gt;"",
IF(M557&gt;=1.3,M557,"เป็นไม้พุ่ม"),
IF(K557+L557&gt;=1.3,K557+L557,"เป็นไม้พุ่ม")))</f>
        <v>ยังไม่บันทึกข้อมูล</v>
      </c>
      <c r="O557" s="149" t="str">
        <f t="shared" si="65"/>
        <v>ข้อมูลไม่ถูกต้อง</v>
      </c>
      <c r="P557" s="149" t="str">
        <f t="shared" si="66"/>
        <v>ข้อมูลไม่ถูกต้อง</v>
      </c>
      <c r="Q557" s="149" t="str">
        <f t="shared" si="67"/>
        <v>ข้อมูลไม่ถูกต้อง</v>
      </c>
      <c r="R557" s="149" t="str">
        <f t="shared" si="68"/>
        <v>ข้อมูลไม่ถูกต้อง</v>
      </c>
      <c r="S557" s="149" t="str">
        <f>IF(ISNUMBER(R557),
IF(H$2=ตัวเลือก!A$30,"ยังไม่บันทึกข้อมูล",R557*0.27),"ข้อมูลไม่ถูกต้อง")</f>
        <v>ข้อมูลไม่ถูกต้อง</v>
      </c>
      <c r="T557" s="149" t="str">
        <f t="shared" si="69"/>
        <v>ข้อมูลไม่ถูกต้อง</v>
      </c>
      <c r="U557" s="149" t="str">
        <f>IF(ISNUMBER(R557),
IF(H$2=ตัวเลือก!A$30,"ยังไม่บันทึกข้อมูล",R557*0.47),"ข้อมูลไม่ถูกต้อง")</f>
        <v>ข้อมูลไม่ถูกต้อง</v>
      </c>
      <c r="V557" s="149" t="str">
        <f>IF(ISNUMBER(S557),
IF(H$2=ตัวเลือก!A$30,"ยังไม่บันทึกข้อมูล",S557*0.47),"ข้อมูลไม่ถูกต้อง")</f>
        <v>ข้อมูลไม่ถูกต้อง</v>
      </c>
      <c r="W557" s="149" t="str">
        <f t="shared" si="70"/>
        <v>ข้อมูลไม่ถูกต้อง</v>
      </c>
      <c r="X557" s="148" t="str">
        <f t="shared" si="71"/>
        <v>ข้อมูลไม่ถูกต้อง</v>
      </c>
      <c r="Y557" s="38"/>
      <c r="Z557" s="38"/>
      <c r="AA557" s="38"/>
    </row>
    <row r="558" spans="1:27" x14ac:dyDescent="0.45">
      <c r="A558" s="38">
        <v>553</v>
      </c>
      <c r="B558" s="38"/>
      <c r="C558" s="38"/>
      <c r="D558" s="38"/>
      <c r="E558" s="38"/>
      <c r="F558" s="35"/>
      <c r="G558" s="35"/>
      <c r="H558" s="150"/>
      <c r="I558" s="38"/>
      <c r="J558" s="273" t="str">
        <f t="shared" si="64"/>
        <v>รอข้อมูลคอลัมน์ H</v>
      </c>
      <c r="K558" s="150"/>
      <c r="L558" s="150"/>
      <c r="M558" s="150"/>
      <c r="N558" s="149" t="str" cm="1">
        <f t="array" ref="N558">IF(AND(K558:M558=""),"ยังไม่บันทึกข้อมูล",
IF(M558&lt;&gt;"",
IF(M558&gt;=1.3,M558,"เป็นไม้พุ่ม"),
IF(K558+L558&gt;=1.3,K558+L558,"เป็นไม้พุ่ม")))</f>
        <v>ยังไม่บันทึกข้อมูล</v>
      </c>
      <c r="O558" s="149" t="str">
        <f t="shared" si="65"/>
        <v>ข้อมูลไม่ถูกต้อง</v>
      </c>
      <c r="P558" s="149" t="str">
        <f t="shared" si="66"/>
        <v>ข้อมูลไม่ถูกต้อง</v>
      </c>
      <c r="Q558" s="149" t="str">
        <f t="shared" si="67"/>
        <v>ข้อมูลไม่ถูกต้อง</v>
      </c>
      <c r="R558" s="149" t="str">
        <f t="shared" si="68"/>
        <v>ข้อมูลไม่ถูกต้อง</v>
      </c>
      <c r="S558" s="149" t="str">
        <f>IF(ISNUMBER(R558),
IF(H$2=ตัวเลือก!A$30,"ยังไม่บันทึกข้อมูล",R558*0.27),"ข้อมูลไม่ถูกต้อง")</f>
        <v>ข้อมูลไม่ถูกต้อง</v>
      </c>
      <c r="T558" s="149" t="str">
        <f t="shared" si="69"/>
        <v>ข้อมูลไม่ถูกต้อง</v>
      </c>
      <c r="U558" s="149" t="str">
        <f>IF(ISNUMBER(R558),
IF(H$2=ตัวเลือก!A$30,"ยังไม่บันทึกข้อมูล",R558*0.47),"ข้อมูลไม่ถูกต้อง")</f>
        <v>ข้อมูลไม่ถูกต้อง</v>
      </c>
      <c r="V558" s="149" t="str">
        <f>IF(ISNUMBER(S558),
IF(H$2=ตัวเลือก!A$30,"ยังไม่บันทึกข้อมูล",S558*0.47),"ข้อมูลไม่ถูกต้อง")</f>
        <v>ข้อมูลไม่ถูกต้อง</v>
      </c>
      <c r="W558" s="149" t="str">
        <f t="shared" si="70"/>
        <v>ข้อมูลไม่ถูกต้อง</v>
      </c>
      <c r="X558" s="148" t="str">
        <f t="shared" si="71"/>
        <v>ข้อมูลไม่ถูกต้อง</v>
      </c>
      <c r="Y558" s="38"/>
      <c r="Z558" s="38"/>
      <c r="AA558" s="38"/>
    </row>
    <row r="559" spans="1:27" x14ac:dyDescent="0.45">
      <c r="A559" s="38">
        <v>554</v>
      </c>
      <c r="B559" s="38"/>
      <c r="C559" s="38"/>
      <c r="D559" s="38"/>
      <c r="E559" s="38"/>
      <c r="F559" s="35"/>
      <c r="G559" s="35"/>
      <c r="H559" s="150"/>
      <c r="I559" s="38"/>
      <c r="J559" s="273" t="str">
        <f t="shared" si="64"/>
        <v>รอข้อมูลคอลัมน์ H</v>
      </c>
      <c r="K559" s="150"/>
      <c r="L559" s="150"/>
      <c r="M559" s="150"/>
      <c r="N559" s="149" t="str" cm="1">
        <f t="array" ref="N559">IF(AND(K559:M559=""),"ยังไม่บันทึกข้อมูล",
IF(M559&lt;&gt;"",
IF(M559&gt;=1.3,M559,"เป็นไม้พุ่ม"),
IF(K559+L559&gt;=1.3,K559+L559,"เป็นไม้พุ่ม")))</f>
        <v>ยังไม่บันทึกข้อมูล</v>
      </c>
      <c r="O559" s="149" t="str">
        <f t="shared" si="65"/>
        <v>ข้อมูลไม่ถูกต้อง</v>
      </c>
      <c r="P559" s="149" t="str">
        <f t="shared" si="66"/>
        <v>ข้อมูลไม่ถูกต้อง</v>
      </c>
      <c r="Q559" s="149" t="str">
        <f t="shared" si="67"/>
        <v>ข้อมูลไม่ถูกต้อง</v>
      </c>
      <c r="R559" s="149" t="str">
        <f t="shared" si="68"/>
        <v>ข้อมูลไม่ถูกต้อง</v>
      </c>
      <c r="S559" s="149" t="str">
        <f>IF(ISNUMBER(R559),
IF(H$2=ตัวเลือก!A$30,"ยังไม่บันทึกข้อมูล",R559*0.27),"ข้อมูลไม่ถูกต้อง")</f>
        <v>ข้อมูลไม่ถูกต้อง</v>
      </c>
      <c r="T559" s="149" t="str">
        <f t="shared" si="69"/>
        <v>ข้อมูลไม่ถูกต้อง</v>
      </c>
      <c r="U559" s="149" t="str">
        <f>IF(ISNUMBER(R559),
IF(H$2=ตัวเลือก!A$30,"ยังไม่บันทึกข้อมูล",R559*0.47),"ข้อมูลไม่ถูกต้อง")</f>
        <v>ข้อมูลไม่ถูกต้อง</v>
      </c>
      <c r="V559" s="149" t="str">
        <f>IF(ISNUMBER(S559),
IF(H$2=ตัวเลือก!A$30,"ยังไม่บันทึกข้อมูล",S559*0.47),"ข้อมูลไม่ถูกต้อง")</f>
        <v>ข้อมูลไม่ถูกต้อง</v>
      </c>
      <c r="W559" s="149" t="str">
        <f t="shared" si="70"/>
        <v>ข้อมูลไม่ถูกต้อง</v>
      </c>
      <c r="X559" s="148" t="str">
        <f t="shared" si="71"/>
        <v>ข้อมูลไม่ถูกต้อง</v>
      </c>
      <c r="Y559" s="38"/>
      <c r="Z559" s="38"/>
      <c r="AA559" s="38"/>
    </row>
    <row r="560" spans="1:27" x14ac:dyDescent="0.45">
      <c r="A560" s="38">
        <v>555</v>
      </c>
      <c r="B560" s="38"/>
      <c r="C560" s="38"/>
      <c r="D560" s="38"/>
      <c r="E560" s="38"/>
      <c r="F560" s="35"/>
      <c r="G560" s="35"/>
      <c r="H560" s="150"/>
      <c r="I560" s="38"/>
      <c r="J560" s="273" t="str">
        <f t="shared" si="64"/>
        <v>รอข้อมูลคอลัมน์ H</v>
      </c>
      <c r="K560" s="150"/>
      <c r="L560" s="150"/>
      <c r="M560" s="150"/>
      <c r="N560" s="149" t="str" cm="1">
        <f t="array" ref="N560">IF(AND(K560:M560=""),"ยังไม่บันทึกข้อมูล",
IF(M560&lt;&gt;"",
IF(M560&gt;=1.3,M560,"เป็นไม้พุ่ม"),
IF(K560+L560&gt;=1.3,K560+L560,"เป็นไม้พุ่ม")))</f>
        <v>ยังไม่บันทึกข้อมูล</v>
      </c>
      <c r="O560" s="149" t="str">
        <f t="shared" si="65"/>
        <v>ข้อมูลไม่ถูกต้อง</v>
      </c>
      <c r="P560" s="149" t="str">
        <f t="shared" si="66"/>
        <v>ข้อมูลไม่ถูกต้อง</v>
      </c>
      <c r="Q560" s="149" t="str">
        <f t="shared" si="67"/>
        <v>ข้อมูลไม่ถูกต้อง</v>
      </c>
      <c r="R560" s="149" t="str">
        <f t="shared" si="68"/>
        <v>ข้อมูลไม่ถูกต้อง</v>
      </c>
      <c r="S560" s="149" t="str">
        <f>IF(ISNUMBER(R560),
IF(H$2=ตัวเลือก!A$30,"ยังไม่บันทึกข้อมูล",R560*0.27),"ข้อมูลไม่ถูกต้อง")</f>
        <v>ข้อมูลไม่ถูกต้อง</v>
      </c>
      <c r="T560" s="149" t="str">
        <f t="shared" si="69"/>
        <v>ข้อมูลไม่ถูกต้อง</v>
      </c>
      <c r="U560" s="149" t="str">
        <f>IF(ISNUMBER(R560),
IF(H$2=ตัวเลือก!A$30,"ยังไม่บันทึกข้อมูล",R560*0.47),"ข้อมูลไม่ถูกต้อง")</f>
        <v>ข้อมูลไม่ถูกต้อง</v>
      </c>
      <c r="V560" s="149" t="str">
        <f>IF(ISNUMBER(S560),
IF(H$2=ตัวเลือก!A$30,"ยังไม่บันทึกข้อมูล",S560*0.47),"ข้อมูลไม่ถูกต้อง")</f>
        <v>ข้อมูลไม่ถูกต้อง</v>
      </c>
      <c r="W560" s="149" t="str">
        <f t="shared" si="70"/>
        <v>ข้อมูลไม่ถูกต้อง</v>
      </c>
      <c r="X560" s="148" t="str">
        <f t="shared" si="71"/>
        <v>ข้อมูลไม่ถูกต้อง</v>
      </c>
      <c r="Y560" s="38"/>
      <c r="Z560" s="38"/>
      <c r="AA560" s="38"/>
    </row>
    <row r="561" spans="1:27" x14ac:dyDescent="0.45">
      <c r="A561" s="38">
        <v>556</v>
      </c>
      <c r="B561" s="38"/>
      <c r="C561" s="38"/>
      <c r="D561" s="38"/>
      <c r="E561" s="38"/>
      <c r="F561" s="35"/>
      <c r="G561" s="35"/>
      <c r="H561" s="150"/>
      <c r="I561" s="38"/>
      <c r="J561" s="273" t="str">
        <f t="shared" si="64"/>
        <v>รอข้อมูลคอลัมน์ H</v>
      </c>
      <c r="K561" s="150"/>
      <c r="L561" s="150"/>
      <c r="M561" s="150"/>
      <c r="N561" s="149" t="str" cm="1">
        <f t="array" ref="N561">IF(AND(K561:M561=""),"ยังไม่บันทึกข้อมูล",
IF(M561&lt;&gt;"",
IF(M561&gt;=1.3,M561,"เป็นไม้พุ่ม"),
IF(K561+L561&gt;=1.3,K561+L561,"เป็นไม้พุ่ม")))</f>
        <v>ยังไม่บันทึกข้อมูล</v>
      </c>
      <c r="O561" s="149" t="str">
        <f t="shared" si="65"/>
        <v>ข้อมูลไม่ถูกต้อง</v>
      </c>
      <c r="P561" s="149" t="str">
        <f t="shared" si="66"/>
        <v>ข้อมูลไม่ถูกต้อง</v>
      </c>
      <c r="Q561" s="149" t="str">
        <f t="shared" si="67"/>
        <v>ข้อมูลไม่ถูกต้อง</v>
      </c>
      <c r="R561" s="149" t="str">
        <f t="shared" si="68"/>
        <v>ข้อมูลไม่ถูกต้อง</v>
      </c>
      <c r="S561" s="149" t="str">
        <f>IF(ISNUMBER(R561),
IF(H$2=ตัวเลือก!A$30,"ยังไม่บันทึกข้อมูล",R561*0.27),"ข้อมูลไม่ถูกต้อง")</f>
        <v>ข้อมูลไม่ถูกต้อง</v>
      </c>
      <c r="T561" s="149" t="str">
        <f t="shared" si="69"/>
        <v>ข้อมูลไม่ถูกต้อง</v>
      </c>
      <c r="U561" s="149" t="str">
        <f>IF(ISNUMBER(R561),
IF(H$2=ตัวเลือก!A$30,"ยังไม่บันทึกข้อมูล",R561*0.47),"ข้อมูลไม่ถูกต้อง")</f>
        <v>ข้อมูลไม่ถูกต้อง</v>
      </c>
      <c r="V561" s="149" t="str">
        <f>IF(ISNUMBER(S561),
IF(H$2=ตัวเลือก!A$30,"ยังไม่บันทึกข้อมูล",S561*0.47),"ข้อมูลไม่ถูกต้อง")</f>
        <v>ข้อมูลไม่ถูกต้อง</v>
      </c>
      <c r="W561" s="149" t="str">
        <f t="shared" si="70"/>
        <v>ข้อมูลไม่ถูกต้อง</v>
      </c>
      <c r="X561" s="148" t="str">
        <f t="shared" si="71"/>
        <v>ข้อมูลไม่ถูกต้อง</v>
      </c>
      <c r="Y561" s="38"/>
      <c r="Z561" s="38"/>
      <c r="AA561" s="38"/>
    </row>
    <row r="562" spans="1:27" x14ac:dyDescent="0.45">
      <c r="A562" s="38">
        <v>557</v>
      </c>
      <c r="B562" s="38"/>
      <c r="C562" s="38"/>
      <c r="D562" s="38"/>
      <c r="E562" s="38"/>
      <c r="F562" s="35"/>
      <c r="G562" s="35"/>
      <c r="H562" s="150"/>
      <c r="I562" s="38"/>
      <c r="J562" s="273" t="str">
        <f t="shared" si="64"/>
        <v>รอข้อมูลคอลัมน์ H</v>
      </c>
      <c r="K562" s="150"/>
      <c r="L562" s="150"/>
      <c r="M562" s="150"/>
      <c r="N562" s="149" t="str" cm="1">
        <f t="array" ref="N562">IF(AND(K562:M562=""),"ยังไม่บันทึกข้อมูล",
IF(M562&lt;&gt;"",
IF(M562&gt;=1.3,M562,"เป็นไม้พุ่ม"),
IF(K562+L562&gt;=1.3,K562+L562,"เป็นไม้พุ่ม")))</f>
        <v>ยังไม่บันทึกข้อมูล</v>
      </c>
      <c r="O562" s="149" t="str">
        <f t="shared" si="65"/>
        <v>ข้อมูลไม่ถูกต้อง</v>
      </c>
      <c r="P562" s="149" t="str">
        <f t="shared" si="66"/>
        <v>ข้อมูลไม่ถูกต้อง</v>
      </c>
      <c r="Q562" s="149" t="str">
        <f t="shared" si="67"/>
        <v>ข้อมูลไม่ถูกต้อง</v>
      </c>
      <c r="R562" s="149" t="str">
        <f t="shared" si="68"/>
        <v>ข้อมูลไม่ถูกต้อง</v>
      </c>
      <c r="S562" s="149" t="str">
        <f>IF(ISNUMBER(R562),
IF(H$2=ตัวเลือก!A$30,"ยังไม่บันทึกข้อมูล",R562*0.27),"ข้อมูลไม่ถูกต้อง")</f>
        <v>ข้อมูลไม่ถูกต้อง</v>
      </c>
      <c r="T562" s="149" t="str">
        <f t="shared" si="69"/>
        <v>ข้อมูลไม่ถูกต้อง</v>
      </c>
      <c r="U562" s="149" t="str">
        <f>IF(ISNUMBER(R562),
IF(H$2=ตัวเลือก!A$30,"ยังไม่บันทึกข้อมูล",R562*0.47),"ข้อมูลไม่ถูกต้อง")</f>
        <v>ข้อมูลไม่ถูกต้อง</v>
      </c>
      <c r="V562" s="149" t="str">
        <f>IF(ISNUMBER(S562),
IF(H$2=ตัวเลือก!A$30,"ยังไม่บันทึกข้อมูล",S562*0.47),"ข้อมูลไม่ถูกต้อง")</f>
        <v>ข้อมูลไม่ถูกต้อง</v>
      </c>
      <c r="W562" s="149" t="str">
        <f t="shared" si="70"/>
        <v>ข้อมูลไม่ถูกต้อง</v>
      </c>
      <c r="X562" s="148" t="str">
        <f t="shared" si="71"/>
        <v>ข้อมูลไม่ถูกต้อง</v>
      </c>
      <c r="Y562" s="38"/>
      <c r="Z562" s="38"/>
      <c r="AA562" s="38"/>
    </row>
    <row r="563" spans="1:27" x14ac:dyDescent="0.45">
      <c r="A563" s="38">
        <v>558</v>
      </c>
      <c r="B563" s="38"/>
      <c r="C563" s="38"/>
      <c r="D563" s="38"/>
      <c r="E563" s="38"/>
      <c r="F563" s="35"/>
      <c r="G563" s="35"/>
      <c r="H563" s="150"/>
      <c r="I563" s="38"/>
      <c r="J563" s="273" t="str">
        <f t="shared" si="64"/>
        <v>รอข้อมูลคอลัมน์ H</v>
      </c>
      <c r="K563" s="150"/>
      <c r="L563" s="150"/>
      <c r="M563" s="150"/>
      <c r="N563" s="149" t="str" cm="1">
        <f t="array" ref="N563">IF(AND(K563:M563=""),"ยังไม่บันทึกข้อมูล",
IF(M563&lt;&gt;"",
IF(M563&gt;=1.3,M563,"เป็นไม้พุ่ม"),
IF(K563+L563&gt;=1.3,K563+L563,"เป็นไม้พุ่ม")))</f>
        <v>ยังไม่บันทึกข้อมูล</v>
      </c>
      <c r="O563" s="149" t="str">
        <f t="shared" si="65"/>
        <v>ข้อมูลไม่ถูกต้อง</v>
      </c>
      <c r="P563" s="149" t="str">
        <f t="shared" si="66"/>
        <v>ข้อมูลไม่ถูกต้อง</v>
      </c>
      <c r="Q563" s="149" t="str">
        <f t="shared" si="67"/>
        <v>ข้อมูลไม่ถูกต้อง</v>
      </c>
      <c r="R563" s="149" t="str">
        <f t="shared" si="68"/>
        <v>ข้อมูลไม่ถูกต้อง</v>
      </c>
      <c r="S563" s="149" t="str">
        <f>IF(ISNUMBER(R563),
IF(H$2=ตัวเลือก!A$30,"ยังไม่บันทึกข้อมูล",R563*0.27),"ข้อมูลไม่ถูกต้อง")</f>
        <v>ข้อมูลไม่ถูกต้อง</v>
      </c>
      <c r="T563" s="149" t="str">
        <f t="shared" si="69"/>
        <v>ข้อมูลไม่ถูกต้อง</v>
      </c>
      <c r="U563" s="149" t="str">
        <f>IF(ISNUMBER(R563),
IF(H$2=ตัวเลือก!A$30,"ยังไม่บันทึกข้อมูล",R563*0.47),"ข้อมูลไม่ถูกต้อง")</f>
        <v>ข้อมูลไม่ถูกต้อง</v>
      </c>
      <c r="V563" s="149" t="str">
        <f>IF(ISNUMBER(S563),
IF(H$2=ตัวเลือก!A$30,"ยังไม่บันทึกข้อมูล",S563*0.47),"ข้อมูลไม่ถูกต้อง")</f>
        <v>ข้อมูลไม่ถูกต้อง</v>
      </c>
      <c r="W563" s="149" t="str">
        <f t="shared" si="70"/>
        <v>ข้อมูลไม่ถูกต้อง</v>
      </c>
      <c r="X563" s="148" t="str">
        <f t="shared" si="71"/>
        <v>ข้อมูลไม่ถูกต้อง</v>
      </c>
      <c r="Y563" s="38"/>
      <c r="Z563" s="38"/>
      <c r="AA563" s="38"/>
    </row>
    <row r="564" spans="1:27" x14ac:dyDescent="0.45">
      <c r="A564" s="38">
        <v>559</v>
      </c>
      <c r="B564" s="38"/>
      <c r="C564" s="38"/>
      <c r="D564" s="38"/>
      <c r="E564" s="38"/>
      <c r="F564" s="35"/>
      <c r="G564" s="35"/>
      <c r="H564" s="150"/>
      <c r="I564" s="38"/>
      <c r="J564" s="273" t="str">
        <f t="shared" si="64"/>
        <v>รอข้อมูลคอลัมน์ H</v>
      </c>
      <c r="K564" s="150"/>
      <c r="L564" s="150"/>
      <c r="M564" s="150"/>
      <c r="N564" s="149" t="str" cm="1">
        <f t="array" ref="N564">IF(AND(K564:M564=""),"ยังไม่บันทึกข้อมูล",
IF(M564&lt;&gt;"",
IF(M564&gt;=1.3,M564,"เป็นไม้พุ่ม"),
IF(K564+L564&gt;=1.3,K564+L564,"เป็นไม้พุ่ม")))</f>
        <v>ยังไม่บันทึกข้อมูล</v>
      </c>
      <c r="O564" s="149" t="str">
        <f t="shared" si="65"/>
        <v>ข้อมูลไม่ถูกต้อง</v>
      </c>
      <c r="P564" s="149" t="str">
        <f t="shared" si="66"/>
        <v>ข้อมูลไม่ถูกต้อง</v>
      </c>
      <c r="Q564" s="149" t="str">
        <f t="shared" si="67"/>
        <v>ข้อมูลไม่ถูกต้อง</v>
      </c>
      <c r="R564" s="149" t="str">
        <f t="shared" si="68"/>
        <v>ข้อมูลไม่ถูกต้อง</v>
      </c>
      <c r="S564" s="149" t="str">
        <f>IF(ISNUMBER(R564),
IF(H$2=ตัวเลือก!A$30,"ยังไม่บันทึกข้อมูล",R564*0.27),"ข้อมูลไม่ถูกต้อง")</f>
        <v>ข้อมูลไม่ถูกต้อง</v>
      </c>
      <c r="T564" s="149" t="str">
        <f t="shared" si="69"/>
        <v>ข้อมูลไม่ถูกต้อง</v>
      </c>
      <c r="U564" s="149" t="str">
        <f>IF(ISNUMBER(R564),
IF(H$2=ตัวเลือก!A$30,"ยังไม่บันทึกข้อมูล",R564*0.47),"ข้อมูลไม่ถูกต้อง")</f>
        <v>ข้อมูลไม่ถูกต้อง</v>
      </c>
      <c r="V564" s="149" t="str">
        <f>IF(ISNUMBER(S564),
IF(H$2=ตัวเลือก!A$30,"ยังไม่บันทึกข้อมูล",S564*0.47),"ข้อมูลไม่ถูกต้อง")</f>
        <v>ข้อมูลไม่ถูกต้อง</v>
      </c>
      <c r="W564" s="149" t="str">
        <f t="shared" si="70"/>
        <v>ข้อมูลไม่ถูกต้อง</v>
      </c>
      <c r="X564" s="148" t="str">
        <f t="shared" si="71"/>
        <v>ข้อมูลไม่ถูกต้อง</v>
      </c>
      <c r="Y564" s="38"/>
      <c r="Z564" s="38"/>
      <c r="AA564" s="38"/>
    </row>
    <row r="565" spans="1:27" x14ac:dyDescent="0.45">
      <c r="A565" s="38">
        <v>560</v>
      </c>
      <c r="B565" s="38"/>
      <c r="C565" s="38"/>
      <c r="D565" s="38"/>
      <c r="E565" s="38"/>
      <c r="F565" s="35"/>
      <c r="G565" s="35"/>
      <c r="H565" s="150"/>
      <c r="I565" s="38"/>
      <c r="J565" s="273" t="str">
        <f t="shared" si="64"/>
        <v>รอข้อมูลคอลัมน์ H</v>
      </c>
      <c r="K565" s="150"/>
      <c r="L565" s="150"/>
      <c r="M565" s="150"/>
      <c r="N565" s="149" t="str" cm="1">
        <f t="array" ref="N565">IF(AND(K565:M565=""),"ยังไม่บันทึกข้อมูล",
IF(M565&lt;&gt;"",
IF(M565&gt;=1.3,M565,"เป็นไม้พุ่ม"),
IF(K565+L565&gt;=1.3,K565+L565,"เป็นไม้พุ่ม")))</f>
        <v>ยังไม่บันทึกข้อมูล</v>
      </c>
      <c r="O565" s="149" t="str">
        <f t="shared" si="65"/>
        <v>ข้อมูลไม่ถูกต้อง</v>
      </c>
      <c r="P565" s="149" t="str">
        <f t="shared" si="66"/>
        <v>ข้อมูลไม่ถูกต้อง</v>
      </c>
      <c r="Q565" s="149" t="str">
        <f t="shared" si="67"/>
        <v>ข้อมูลไม่ถูกต้อง</v>
      </c>
      <c r="R565" s="149" t="str">
        <f t="shared" si="68"/>
        <v>ข้อมูลไม่ถูกต้อง</v>
      </c>
      <c r="S565" s="149" t="str">
        <f>IF(ISNUMBER(R565),
IF(H$2=ตัวเลือก!A$30,"ยังไม่บันทึกข้อมูล",R565*0.27),"ข้อมูลไม่ถูกต้อง")</f>
        <v>ข้อมูลไม่ถูกต้อง</v>
      </c>
      <c r="T565" s="149" t="str">
        <f t="shared" si="69"/>
        <v>ข้อมูลไม่ถูกต้อง</v>
      </c>
      <c r="U565" s="149" t="str">
        <f>IF(ISNUMBER(R565),
IF(H$2=ตัวเลือก!A$30,"ยังไม่บันทึกข้อมูล",R565*0.47),"ข้อมูลไม่ถูกต้อง")</f>
        <v>ข้อมูลไม่ถูกต้อง</v>
      </c>
      <c r="V565" s="149" t="str">
        <f>IF(ISNUMBER(S565),
IF(H$2=ตัวเลือก!A$30,"ยังไม่บันทึกข้อมูล",S565*0.47),"ข้อมูลไม่ถูกต้อง")</f>
        <v>ข้อมูลไม่ถูกต้อง</v>
      </c>
      <c r="W565" s="149" t="str">
        <f t="shared" si="70"/>
        <v>ข้อมูลไม่ถูกต้อง</v>
      </c>
      <c r="X565" s="148" t="str">
        <f t="shared" si="71"/>
        <v>ข้อมูลไม่ถูกต้อง</v>
      </c>
      <c r="Y565" s="38"/>
      <c r="Z565" s="38"/>
      <c r="AA565" s="38"/>
    </row>
    <row r="566" spans="1:27" x14ac:dyDescent="0.45">
      <c r="A566" s="38">
        <v>561</v>
      </c>
      <c r="B566" s="38"/>
      <c r="C566" s="38"/>
      <c r="D566" s="38"/>
      <c r="E566" s="38"/>
      <c r="F566" s="35"/>
      <c r="G566" s="35"/>
      <c r="H566" s="150"/>
      <c r="I566" s="38"/>
      <c r="J566" s="273" t="str">
        <f t="shared" si="64"/>
        <v>รอข้อมูลคอลัมน์ H</v>
      </c>
      <c r="K566" s="150"/>
      <c r="L566" s="150"/>
      <c r="M566" s="150"/>
      <c r="N566" s="149" t="str" cm="1">
        <f t="array" ref="N566">IF(AND(K566:M566=""),"ยังไม่บันทึกข้อมูล",
IF(M566&lt;&gt;"",
IF(M566&gt;=1.3,M566,"เป็นไม้พุ่ม"),
IF(K566+L566&gt;=1.3,K566+L566,"เป็นไม้พุ่ม")))</f>
        <v>ยังไม่บันทึกข้อมูล</v>
      </c>
      <c r="O566" s="149" t="str">
        <f t="shared" si="65"/>
        <v>ข้อมูลไม่ถูกต้อง</v>
      </c>
      <c r="P566" s="149" t="str">
        <f t="shared" si="66"/>
        <v>ข้อมูลไม่ถูกต้อง</v>
      </c>
      <c r="Q566" s="149" t="str">
        <f t="shared" si="67"/>
        <v>ข้อมูลไม่ถูกต้อง</v>
      </c>
      <c r="R566" s="149" t="str">
        <f t="shared" si="68"/>
        <v>ข้อมูลไม่ถูกต้อง</v>
      </c>
      <c r="S566" s="149" t="str">
        <f>IF(ISNUMBER(R566),
IF(H$2=ตัวเลือก!A$30,"ยังไม่บันทึกข้อมูล",R566*0.27),"ข้อมูลไม่ถูกต้อง")</f>
        <v>ข้อมูลไม่ถูกต้อง</v>
      </c>
      <c r="T566" s="149" t="str">
        <f t="shared" si="69"/>
        <v>ข้อมูลไม่ถูกต้อง</v>
      </c>
      <c r="U566" s="149" t="str">
        <f>IF(ISNUMBER(R566),
IF(H$2=ตัวเลือก!A$30,"ยังไม่บันทึกข้อมูล",R566*0.47),"ข้อมูลไม่ถูกต้อง")</f>
        <v>ข้อมูลไม่ถูกต้อง</v>
      </c>
      <c r="V566" s="149" t="str">
        <f>IF(ISNUMBER(S566),
IF(H$2=ตัวเลือก!A$30,"ยังไม่บันทึกข้อมูล",S566*0.47),"ข้อมูลไม่ถูกต้อง")</f>
        <v>ข้อมูลไม่ถูกต้อง</v>
      </c>
      <c r="W566" s="149" t="str">
        <f t="shared" si="70"/>
        <v>ข้อมูลไม่ถูกต้อง</v>
      </c>
      <c r="X566" s="148" t="str">
        <f t="shared" si="71"/>
        <v>ข้อมูลไม่ถูกต้อง</v>
      </c>
      <c r="Y566" s="38"/>
      <c r="Z566" s="38"/>
      <c r="AA566" s="38"/>
    </row>
    <row r="567" spans="1:27" x14ac:dyDescent="0.45">
      <c r="A567" s="38">
        <v>562</v>
      </c>
      <c r="B567" s="38"/>
      <c r="C567" s="38"/>
      <c r="D567" s="38"/>
      <c r="E567" s="38"/>
      <c r="F567" s="35"/>
      <c r="G567" s="35"/>
      <c r="H567" s="150"/>
      <c r="I567" s="38"/>
      <c r="J567" s="273" t="str">
        <f t="shared" si="64"/>
        <v>รอข้อมูลคอลัมน์ H</v>
      </c>
      <c r="K567" s="150"/>
      <c r="L567" s="150"/>
      <c r="M567" s="150"/>
      <c r="N567" s="149" t="str" cm="1">
        <f t="array" ref="N567">IF(AND(K567:M567=""),"ยังไม่บันทึกข้อมูล",
IF(M567&lt;&gt;"",
IF(M567&gt;=1.3,M567,"เป็นไม้พุ่ม"),
IF(K567+L567&gt;=1.3,K567+L567,"เป็นไม้พุ่ม")))</f>
        <v>ยังไม่บันทึกข้อมูล</v>
      </c>
      <c r="O567" s="149" t="str">
        <f t="shared" si="65"/>
        <v>ข้อมูลไม่ถูกต้อง</v>
      </c>
      <c r="P567" s="149" t="str">
        <f t="shared" si="66"/>
        <v>ข้อมูลไม่ถูกต้อง</v>
      </c>
      <c r="Q567" s="149" t="str">
        <f t="shared" si="67"/>
        <v>ข้อมูลไม่ถูกต้อง</v>
      </c>
      <c r="R567" s="149" t="str">
        <f t="shared" si="68"/>
        <v>ข้อมูลไม่ถูกต้อง</v>
      </c>
      <c r="S567" s="149" t="str">
        <f>IF(ISNUMBER(R567),
IF(H$2=ตัวเลือก!A$30,"ยังไม่บันทึกข้อมูล",R567*0.27),"ข้อมูลไม่ถูกต้อง")</f>
        <v>ข้อมูลไม่ถูกต้อง</v>
      </c>
      <c r="T567" s="149" t="str">
        <f t="shared" si="69"/>
        <v>ข้อมูลไม่ถูกต้อง</v>
      </c>
      <c r="U567" s="149" t="str">
        <f>IF(ISNUMBER(R567),
IF(H$2=ตัวเลือก!A$30,"ยังไม่บันทึกข้อมูล",R567*0.47),"ข้อมูลไม่ถูกต้อง")</f>
        <v>ข้อมูลไม่ถูกต้อง</v>
      </c>
      <c r="V567" s="149" t="str">
        <f>IF(ISNUMBER(S567),
IF(H$2=ตัวเลือก!A$30,"ยังไม่บันทึกข้อมูล",S567*0.47),"ข้อมูลไม่ถูกต้อง")</f>
        <v>ข้อมูลไม่ถูกต้อง</v>
      </c>
      <c r="W567" s="149" t="str">
        <f t="shared" si="70"/>
        <v>ข้อมูลไม่ถูกต้อง</v>
      </c>
      <c r="X567" s="148" t="str">
        <f t="shared" si="71"/>
        <v>ข้อมูลไม่ถูกต้อง</v>
      </c>
      <c r="Y567" s="38"/>
      <c r="Z567" s="38"/>
      <c r="AA567" s="38"/>
    </row>
    <row r="568" spans="1:27" x14ac:dyDescent="0.45">
      <c r="A568" s="38">
        <v>563</v>
      </c>
      <c r="B568" s="38"/>
      <c r="C568" s="38"/>
      <c r="D568" s="38"/>
      <c r="E568" s="38"/>
      <c r="F568" s="35"/>
      <c r="G568" s="35"/>
      <c r="H568" s="150"/>
      <c r="I568" s="38"/>
      <c r="J568" s="273" t="str">
        <f t="shared" si="64"/>
        <v>รอข้อมูลคอลัมน์ H</v>
      </c>
      <c r="K568" s="150"/>
      <c r="L568" s="150"/>
      <c r="M568" s="150"/>
      <c r="N568" s="149" t="str" cm="1">
        <f t="array" ref="N568">IF(AND(K568:M568=""),"ยังไม่บันทึกข้อมูล",
IF(M568&lt;&gt;"",
IF(M568&gt;=1.3,M568,"เป็นไม้พุ่ม"),
IF(K568+L568&gt;=1.3,K568+L568,"เป็นไม้พุ่ม")))</f>
        <v>ยังไม่บันทึกข้อมูล</v>
      </c>
      <c r="O568" s="149" t="str">
        <f t="shared" si="65"/>
        <v>ข้อมูลไม่ถูกต้อง</v>
      </c>
      <c r="P568" s="149" t="str">
        <f t="shared" si="66"/>
        <v>ข้อมูลไม่ถูกต้อง</v>
      </c>
      <c r="Q568" s="149" t="str">
        <f t="shared" si="67"/>
        <v>ข้อมูลไม่ถูกต้อง</v>
      </c>
      <c r="R568" s="149" t="str">
        <f t="shared" si="68"/>
        <v>ข้อมูลไม่ถูกต้อง</v>
      </c>
      <c r="S568" s="149" t="str">
        <f>IF(ISNUMBER(R568),
IF(H$2=ตัวเลือก!A$30,"ยังไม่บันทึกข้อมูล",R568*0.27),"ข้อมูลไม่ถูกต้อง")</f>
        <v>ข้อมูลไม่ถูกต้อง</v>
      </c>
      <c r="T568" s="149" t="str">
        <f t="shared" si="69"/>
        <v>ข้อมูลไม่ถูกต้อง</v>
      </c>
      <c r="U568" s="149" t="str">
        <f>IF(ISNUMBER(R568),
IF(H$2=ตัวเลือก!A$30,"ยังไม่บันทึกข้อมูล",R568*0.47),"ข้อมูลไม่ถูกต้อง")</f>
        <v>ข้อมูลไม่ถูกต้อง</v>
      </c>
      <c r="V568" s="149" t="str">
        <f>IF(ISNUMBER(S568),
IF(H$2=ตัวเลือก!A$30,"ยังไม่บันทึกข้อมูล",S568*0.47),"ข้อมูลไม่ถูกต้อง")</f>
        <v>ข้อมูลไม่ถูกต้อง</v>
      </c>
      <c r="W568" s="149" t="str">
        <f t="shared" si="70"/>
        <v>ข้อมูลไม่ถูกต้อง</v>
      </c>
      <c r="X568" s="148" t="str">
        <f t="shared" si="71"/>
        <v>ข้อมูลไม่ถูกต้อง</v>
      </c>
      <c r="Y568" s="38"/>
      <c r="Z568" s="38"/>
      <c r="AA568" s="38"/>
    </row>
    <row r="569" spans="1:27" x14ac:dyDescent="0.45">
      <c r="A569" s="38">
        <v>564</v>
      </c>
      <c r="B569" s="38"/>
      <c r="C569" s="38"/>
      <c r="D569" s="38"/>
      <c r="E569" s="38"/>
      <c r="F569" s="35"/>
      <c r="G569" s="35"/>
      <c r="H569" s="150"/>
      <c r="I569" s="38"/>
      <c r="J569" s="273" t="str">
        <f t="shared" si="64"/>
        <v>รอข้อมูลคอลัมน์ H</v>
      </c>
      <c r="K569" s="150"/>
      <c r="L569" s="150"/>
      <c r="M569" s="150"/>
      <c r="N569" s="149" t="str" cm="1">
        <f t="array" ref="N569">IF(AND(K569:M569=""),"ยังไม่บันทึกข้อมูล",
IF(M569&lt;&gt;"",
IF(M569&gt;=1.3,M569,"เป็นไม้พุ่ม"),
IF(K569+L569&gt;=1.3,K569+L569,"เป็นไม้พุ่ม")))</f>
        <v>ยังไม่บันทึกข้อมูล</v>
      </c>
      <c r="O569" s="149" t="str">
        <f t="shared" si="65"/>
        <v>ข้อมูลไม่ถูกต้อง</v>
      </c>
      <c r="P569" s="149" t="str">
        <f t="shared" si="66"/>
        <v>ข้อมูลไม่ถูกต้อง</v>
      </c>
      <c r="Q569" s="149" t="str">
        <f t="shared" si="67"/>
        <v>ข้อมูลไม่ถูกต้อง</v>
      </c>
      <c r="R569" s="149" t="str">
        <f t="shared" si="68"/>
        <v>ข้อมูลไม่ถูกต้อง</v>
      </c>
      <c r="S569" s="149" t="str">
        <f>IF(ISNUMBER(R569),
IF(H$2=ตัวเลือก!A$30,"ยังไม่บันทึกข้อมูล",R569*0.27),"ข้อมูลไม่ถูกต้อง")</f>
        <v>ข้อมูลไม่ถูกต้อง</v>
      </c>
      <c r="T569" s="149" t="str">
        <f t="shared" si="69"/>
        <v>ข้อมูลไม่ถูกต้อง</v>
      </c>
      <c r="U569" s="149" t="str">
        <f>IF(ISNUMBER(R569),
IF(H$2=ตัวเลือก!A$30,"ยังไม่บันทึกข้อมูล",R569*0.47),"ข้อมูลไม่ถูกต้อง")</f>
        <v>ข้อมูลไม่ถูกต้อง</v>
      </c>
      <c r="V569" s="149" t="str">
        <f>IF(ISNUMBER(S569),
IF(H$2=ตัวเลือก!A$30,"ยังไม่บันทึกข้อมูล",S569*0.47),"ข้อมูลไม่ถูกต้อง")</f>
        <v>ข้อมูลไม่ถูกต้อง</v>
      </c>
      <c r="W569" s="149" t="str">
        <f t="shared" si="70"/>
        <v>ข้อมูลไม่ถูกต้อง</v>
      </c>
      <c r="X569" s="148" t="str">
        <f t="shared" si="71"/>
        <v>ข้อมูลไม่ถูกต้อง</v>
      </c>
      <c r="Y569" s="38"/>
      <c r="Z569" s="38"/>
      <c r="AA569" s="38"/>
    </row>
    <row r="570" spans="1:27" x14ac:dyDescent="0.45">
      <c r="A570" s="38">
        <v>565</v>
      </c>
      <c r="B570" s="38"/>
      <c r="C570" s="38"/>
      <c r="D570" s="38"/>
      <c r="E570" s="38"/>
      <c r="F570" s="35"/>
      <c r="G570" s="35"/>
      <c r="H570" s="150"/>
      <c r="I570" s="38"/>
      <c r="J570" s="273" t="str">
        <f t="shared" si="64"/>
        <v>รอข้อมูลคอลัมน์ H</v>
      </c>
      <c r="K570" s="150"/>
      <c r="L570" s="150"/>
      <c r="M570" s="150"/>
      <c r="N570" s="149" t="str" cm="1">
        <f t="array" ref="N570">IF(AND(K570:M570=""),"ยังไม่บันทึกข้อมูล",
IF(M570&lt;&gt;"",
IF(M570&gt;=1.3,M570,"เป็นไม้พุ่ม"),
IF(K570+L570&gt;=1.3,K570+L570,"เป็นไม้พุ่ม")))</f>
        <v>ยังไม่บันทึกข้อมูล</v>
      </c>
      <c r="O570" s="149" t="str">
        <f t="shared" si="65"/>
        <v>ข้อมูลไม่ถูกต้อง</v>
      </c>
      <c r="P570" s="149" t="str">
        <f t="shared" si="66"/>
        <v>ข้อมูลไม่ถูกต้อง</v>
      </c>
      <c r="Q570" s="149" t="str">
        <f t="shared" si="67"/>
        <v>ข้อมูลไม่ถูกต้อง</v>
      </c>
      <c r="R570" s="149" t="str">
        <f t="shared" si="68"/>
        <v>ข้อมูลไม่ถูกต้อง</v>
      </c>
      <c r="S570" s="149" t="str">
        <f>IF(ISNUMBER(R570),
IF(H$2=ตัวเลือก!A$30,"ยังไม่บันทึกข้อมูล",R570*0.27),"ข้อมูลไม่ถูกต้อง")</f>
        <v>ข้อมูลไม่ถูกต้อง</v>
      </c>
      <c r="T570" s="149" t="str">
        <f t="shared" si="69"/>
        <v>ข้อมูลไม่ถูกต้อง</v>
      </c>
      <c r="U570" s="149" t="str">
        <f>IF(ISNUMBER(R570),
IF(H$2=ตัวเลือก!A$30,"ยังไม่บันทึกข้อมูล",R570*0.47),"ข้อมูลไม่ถูกต้อง")</f>
        <v>ข้อมูลไม่ถูกต้อง</v>
      </c>
      <c r="V570" s="149" t="str">
        <f>IF(ISNUMBER(S570),
IF(H$2=ตัวเลือก!A$30,"ยังไม่บันทึกข้อมูล",S570*0.47),"ข้อมูลไม่ถูกต้อง")</f>
        <v>ข้อมูลไม่ถูกต้อง</v>
      </c>
      <c r="W570" s="149" t="str">
        <f t="shared" si="70"/>
        <v>ข้อมูลไม่ถูกต้อง</v>
      </c>
      <c r="X570" s="148" t="str">
        <f t="shared" si="71"/>
        <v>ข้อมูลไม่ถูกต้อง</v>
      </c>
      <c r="Y570" s="38"/>
      <c r="Z570" s="38"/>
      <c r="AA570" s="38"/>
    </row>
    <row r="571" spans="1:27" x14ac:dyDescent="0.45">
      <c r="A571" s="38">
        <v>566</v>
      </c>
      <c r="B571" s="38"/>
      <c r="C571" s="38"/>
      <c r="D571" s="38"/>
      <c r="E571" s="38"/>
      <c r="F571" s="35"/>
      <c r="G571" s="35"/>
      <c r="H571" s="150"/>
      <c r="I571" s="38"/>
      <c r="J571" s="273" t="str">
        <f t="shared" si="64"/>
        <v>รอข้อมูลคอลัมน์ H</v>
      </c>
      <c r="K571" s="150"/>
      <c r="L571" s="150"/>
      <c r="M571" s="150"/>
      <c r="N571" s="149" t="str" cm="1">
        <f t="array" ref="N571">IF(AND(K571:M571=""),"ยังไม่บันทึกข้อมูล",
IF(M571&lt;&gt;"",
IF(M571&gt;=1.3,M571,"เป็นไม้พุ่ม"),
IF(K571+L571&gt;=1.3,K571+L571,"เป็นไม้พุ่ม")))</f>
        <v>ยังไม่บันทึกข้อมูล</v>
      </c>
      <c r="O571" s="149" t="str">
        <f t="shared" si="65"/>
        <v>ข้อมูลไม่ถูกต้อง</v>
      </c>
      <c r="P571" s="149" t="str">
        <f t="shared" si="66"/>
        <v>ข้อมูลไม่ถูกต้อง</v>
      </c>
      <c r="Q571" s="149" t="str">
        <f t="shared" si="67"/>
        <v>ข้อมูลไม่ถูกต้อง</v>
      </c>
      <c r="R571" s="149" t="str">
        <f t="shared" si="68"/>
        <v>ข้อมูลไม่ถูกต้อง</v>
      </c>
      <c r="S571" s="149" t="str">
        <f>IF(ISNUMBER(R571),
IF(H$2=ตัวเลือก!A$30,"ยังไม่บันทึกข้อมูล",R571*0.27),"ข้อมูลไม่ถูกต้อง")</f>
        <v>ข้อมูลไม่ถูกต้อง</v>
      </c>
      <c r="T571" s="149" t="str">
        <f t="shared" si="69"/>
        <v>ข้อมูลไม่ถูกต้อง</v>
      </c>
      <c r="U571" s="149" t="str">
        <f>IF(ISNUMBER(R571),
IF(H$2=ตัวเลือก!A$30,"ยังไม่บันทึกข้อมูล",R571*0.47),"ข้อมูลไม่ถูกต้อง")</f>
        <v>ข้อมูลไม่ถูกต้อง</v>
      </c>
      <c r="V571" s="149" t="str">
        <f>IF(ISNUMBER(S571),
IF(H$2=ตัวเลือก!A$30,"ยังไม่บันทึกข้อมูล",S571*0.47),"ข้อมูลไม่ถูกต้อง")</f>
        <v>ข้อมูลไม่ถูกต้อง</v>
      </c>
      <c r="W571" s="149" t="str">
        <f t="shared" si="70"/>
        <v>ข้อมูลไม่ถูกต้อง</v>
      </c>
      <c r="X571" s="148" t="str">
        <f t="shared" si="71"/>
        <v>ข้อมูลไม่ถูกต้อง</v>
      </c>
      <c r="Y571" s="38"/>
      <c r="Z571" s="38"/>
      <c r="AA571" s="38"/>
    </row>
    <row r="572" spans="1:27" x14ac:dyDescent="0.45">
      <c r="A572" s="38">
        <v>567</v>
      </c>
      <c r="B572" s="38"/>
      <c r="C572" s="38"/>
      <c r="D572" s="38"/>
      <c r="E572" s="38"/>
      <c r="F572" s="35"/>
      <c r="G572" s="35"/>
      <c r="H572" s="150"/>
      <c r="I572" s="38"/>
      <c r="J572" s="273" t="str">
        <f t="shared" si="64"/>
        <v>รอข้อมูลคอลัมน์ H</v>
      </c>
      <c r="K572" s="150"/>
      <c r="L572" s="150"/>
      <c r="M572" s="150"/>
      <c r="N572" s="149" t="str" cm="1">
        <f t="array" ref="N572">IF(AND(K572:M572=""),"ยังไม่บันทึกข้อมูล",
IF(M572&lt;&gt;"",
IF(M572&gt;=1.3,M572,"เป็นไม้พุ่ม"),
IF(K572+L572&gt;=1.3,K572+L572,"เป็นไม้พุ่ม")))</f>
        <v>ยังไม่บันทึกข้อมูล</v>
      </c>
      <c r="O572" s="149" t="str">
        <f t="shared" si="65"/>
        <v>ข้อมูลไม่ถูกต้อง</v>
      </c>
      <c r="P572" s="149" t="str">
        <f t="shared" si="66"/>
        <v>ข้อมูลไม่ถูกต้อง</v>
      </c>
      <c r="Q572" s="149" t="str">
        <f t="shared" si="67"/>
        <v>ข้อมูลไม่ถูกต้อง</v>
      </c>
      <c r="R572" s="149" t="str">
        <f t="shared" si="68"/>
        <v>ข้อมูลไม่ถูกต้อง</v>
      </c>
      <c r="S572" s="149" t="str">
        <f>IF(ISNUMBER(R572),
IF(H$2=ตัวเลือก!A$30,"ยังไม่บันทึกข้อมูล",R572*0.27),"ข้อมูลไม่ถูกต้อง")</f>
        <v>ข้อมูลไม่ถูกต้อง</v>
      </c>
      <c r="T572" s="149" t="str">
        <f t="shared" si="69"/>
        <v>ข้อมูลไม่ถูกต้อง</v>
      </c>
      <c r="U572" s="149" t="str">
        <f>IF(ISNUMBER(R572),
IF(H$2=ตัวเลือก!A$30,"ยังไม่บันทึกข้อมูล",R572*0.47),"ข้อมูลไม่ถูกต้อง")</f>
        <v>ข้อมูลไม่ถูกต้อง</v>
      </c>
      <c r="V572" s="149" t="str">
        <f>IF(ISNUMBER(S572),
IF(H$2=ตัวเลือก!A$30,"ยังไม่บันทึกข้อมูล",S572*0.47),"ข้อมูลไม่ถูกต้อง")</f>
        <v>ข้อมูลไม่ถูกต้อง</v>
      </c>
      <c r="W572" s="149" t="str">
        <f t="shared" si="70"/>
        <v>ข้อมูลไม่ถูกต้อง</v>
      </c>
      <c r="X572" s="148" t="str">
        <f t="shared" si="71"/>
        <v>ข้อมูลไม่ถูกต้อง</v>
      </c>
      <c r="Y572" s="38"/>
      <c r="Z572" s="38"/>
      <c r="AA572" s="38"/>
    </row>
    <row r="573" spans="1:27" x14ac:dyDescent="0.45">
      <c r="A573" s="38">
        <v>568</v>
      </c>
      <c r="B573" s="38"/>
      <c r="C573" s="38"/>
      <c r="D573" s="38"/>
      <c r="E573" s="38"/>
      <c r="F573" s="35"/>
      <c r="G573" s="35"/>
      <c r="H573" s="150"/>
      <c r="I573" s="38"/>
      <c r="J573" s="273" t="str">
        <f t="shared" si="64"/>
        <v>รอข้อมูลคอลัมน์ H</v>
      </c>
      <c r="K573" s="150"/>
      <c r="L573" s="150"/>
      <c r="M573" s="150"/>
      <c r="N573" s="149" t="str" cm="1">
        <f t="array" ref="N573">IF(AND(K573:M573=""),"ยังไม่บันทึกข้อมูล",
IF(M573&lt;&gt;"",
IF(M573&gt;=1.3,M573,"เป็นไม้พุ่ม"),
IF(K573+L573&gt;=1.3,K573+L573,"เป็นไม้พุ่ม")))</f>
        <v>ยังไม่บันทึกข้อมูล</v>
      </c>
      <c r="O573" s="149" t="str">
        <f t="shared" si="65"/>
        <v>ข้อมูลไม่ถูกต้อง</v>
      </c>
      <c r="P573" s="149" t="str">
        <f t="shared" si="66"/>
        <v>ข้อมูลไม่ถูกต้อง</v>
      </c>
      <c r="Q573" s="149" t="str">
        <f t="shared" si="67"/>
        <v>ข้อมูลไม่ถูกต้อง</v>
      </c>
      <c r="R573" s="149" t="str">
        <f t="shared" si="68"/>
        <v>ข้อมูลไม่ถูกต้อง</v>
      </c>
      <c r="S573" s="149" t="str">
        <f>IF(ISNUMBER(R573),
IF(H$2=ตัวเลือก!A$30,"ยังไม่บันทึกข้อมูล",R573*0.27),"ข้อมูลไม่ถูกต้อง")</f>
        <v>ข้อมูลไม่ถูกต้อง</v>
      </c>
      <c r="T573" s="149" t="str">
        <f t="shared" si="69"/>
        <v>ข้อมูลไม่ถูกต้อง</v>
      </c>
      <c r="U573" s="149" t="str">
        <f>IF(ISNUMBER(R573),
IF(H$2=ตัวเลือก!A$30,"ยังไม่บันทึกข้อมูล",R573*0.47),"ข้อมูลไม่ถูกต้อง")</f>
        <v>ข้อมูลไม่ถูกต้อง</v>
      </c>
      <c r="V573" s="149" t="str">
        <f>IF(ISNUMBER(S573),
IF(H$2=ตัวเลือก!A$30,"ยังไม่บันทึกข้อมูล",S573*0.47),"ข้อมูลไม่ถูกต้อง")</f>
        <v>ข้อมูลไม่ถูกต้อง</v>
      </c>
      <c r="W573" s="149" t="str">
        <f t="shared" si="70"/>
        <v>ข้อมูลไม่ถูกต้อง</v>
      </c>
      <c r="X573" s="148" t="str">
        <f t="shared" si="71"/>
        <v>ข้อมูลไม่ถูกต้อง</v>
      </c>
      <c r="Y573" s="38"/>
      <c r="Z573" s="38"/>
      <c r="AA573" s="38"/>
    </row>
    <row r="574" spans="1:27" x14ac:dyDescent="0.45">
      <c r="A574" s="38">
        <v>569</v>
      </c>
      <c r="B574" s="38"/>
      <c r="C574" s="38"/>
      <c r="D574" s="38"/>
      <c r="E574" s="38"/>
      <c r="F574" s="35"/>
      <c r="G574" s="35"/>
      <c r="H574" s="150"/>
      <c r="I574" s="38"/>
      <c r="J574" s="273" t="str">
        <f t="shared" si="64"/>
        <v>รอข้อมูลคอลัมน์ H</v>
      </c>
      <c r="K574" s="150"/>
      <c r="L574" s="150"/>
      <c r="M574" s="150"/>
      <c r="N574" s="149" t="str" cm="1">
        <f t="array" ref="N574">IF(AND(K574:M574=""),"ยังไม่บันทึกข้อมูล",
IF(M574&lt;&gt;"",
IF(M574&gt;=1.3,M574,"เป็นไม้พุ่ม"),
IF(K574+L574&gt;=1.3,K574+L574,"เป็นไม้พุ่ม")))</f>
        <v>ยังไม่บันทึกข้อมูล</v>
      </c>
      <c r="O574" s="149" t="str">
        <f t="shared" si="65"/>
        <v>ข้อมูลไม่ถูกต้อง</v>
      </c>
      <c r="P574" s="149" t="str">
        <f t="shared" si="66"/>
        <v>ข้อมูลไม่ถูกต้อง</v>
      </c>
      <c r="Q574" s="149" t="str">
        <f t="shared" si="67"/>
        <v>ข้อมูลไม่ถูกต้อง</v>
      </c>
      <c r="R574" s="149" t="str">
        <f t="shared" si="68"/>
        <v>ข้อมูลไม่ถูกต้อง</v>
      </c>
      <c r="S574" s="149" t="str">
        <f>IF(ISNUMBER(R574),
IF(H$2=ตัวเลือก!A$30,"ยังไม่บันทึกข้อมูล",R574*0.27),"ข้อมูลไม่ถูกต้อง")</f>
        <v>ข้อมูลไม่ถูกต้อง</v>
      </c>
      <c r="T574" s="149" t="str">
        <f t="shared" si="69"/>
        <v>ข้อมูลไม่ถูกต้อง</v>
      </c>
      <c r="U574" s="149" t="str">
        <f>IF(ISNUMBER(R574),
IF(H$2=ตัวเลือก!A$30,"ยังไม่บันทึกข้อมูล",R574*0.47),"ข้อมูลไม่ถูกต้อง")</f>
        <v>ข้อมูลไม่ถูกต้อง</v>
      </c>
      <c r="V574" s="149" t="str">
        <f>IF(ISNUMBER(S574),
IF(H$2=ตัวเลือก!A$30,"ยังไม่บันทึกข้อมูล",S574*0.47),"ข้อมูลไม่ถูกต้อง")</f>
        <v>ข้อมูลไม่ถูกต้อง</v>
      </c>
      <c r="W574" s="149" t="str">
        <f t="shared" si="70"/>
        <v>ข้อมูลไม่ถูกต้อง</v>
      </c>
      <c r="X574" s="148" t="str">
        <f t="shared" si="71"/>
        <v>ข้อมูลไม่ถูกต้อง</v>
      </c>
      <c r="Y574" s="38"/>
      <c r="Z574" s="38"/>
      <c r="AA574" s="38"/>
    </row>
    <row r="575" spans="1:27" x14ac:dyDescent="0.45">
      <c r="A575" s="38">
        <v>570</v>
      </c>
      <c r="B575" s="38"/>
      <c r="C575" s="38"/>
      <c r="D575" s="38"/>
      <c r="E575" s="38"/>
      <c r="F575" s="35"/>
      <c r="G575" s="35"/>
      <c r="H575" s="150"/>
      <c r="I575" s="38"/>
      <c r="J575" s="273" t="str">
        <f t="shared" si="64"/>
        <v>รอข้อมูลคอลัมน์ H</v>
      </c>
      <c r="K575" s="150"/>
      <c r="L575" s="150"/>
      <c r="M575" s="150"/>
      <c r="N575" s="149" t="str" cm="1">
        <f t="array" ref="N575">IF(AND(K575:M575=""),"ยังไม่บันทึกข้อมูล",
IF(M575&lt;&gt;"",
IF(M575&gt;=1.3,M575,"เป็นไม้พุ่ม"),
IF(K575+L575&gt;=1.3,K575+L575,"เป็นไม้พุ่ม")))</f>
        <v>ยังไม่บันทึกข้อมูล</v>
      </c>
      <c r="O575" s="149" t="str">
        <f t="shared" si="65"/>
        <v>ข้อมูลไม่ถูกต้อง</v>
      </c>
      <c r="P575" s="149" t="str">
        <f t="shared" si="66"/>
        <v>ข้อมูลไม่ถูกต้อง</v>
      </c>
      <c r="Q575" s="149" t="str">
        <f t="shared" si="67"/>
        <v>ข้อมูลไม่ถูกต้อง</v>
      </c>
      <c r="R575" s="149" t="str">
        <f t="shared" si="68"/>
        <v>ข้อมูลไม่ถูกต้อง</v>
      </c>
      <c r="S575" s="149" t="str">
        <f>IF(ISNUMBER(R575),
IF(H$2=ตัวเลือก!A$30,"ยังไม่บันทึกข้อมูล",R575*0.27),"ข้อมูลไม่ถูกต้อง")</f>
        <v>ข้อมูลไม่ถูกต้อง</v>
      </c>
      <c r="T575" s="149" t="str">
        <f t="shared" si="69"/>
        <v>ข้อมูลไม่ถูกต้อง</v>
      </c>
      <c r="U575" s="149" t="str">
        <f>IF(ISNUMBER(R575),
IF(H$2=ตัวเลือก!A$30,"ยังไม่บันทึกข้อมูล",R575*0.47),"ข้อมูลไม่ถูกต้อง")</f>
        <v>ข้อมูลไม่ถูกต้อง</v>
      </c>
      <c r="V575" s="149" t="str">
        <f>IF(ISNUMBER(S575),
IF(H$2=ตัวเลือก!A$30,"ยังไม่บันทึกข้อมูล",S575*0.47),"ข้อมูลไม่ถูกต้อง")</f>
        <v>ข้อมูลไม่ถูกต้อง</v>
      </c>
      <c r="W575" s="149" t="str">
        <f t="shared" si="70"/>
        <v>ข้อมูลไม่ถูกต้อง</v>
      </c>
      <c r="X575" s="148" t="str">
        <f t="shared" si="71"/>
        <v>ข้อมูลไม่ถูกต้อง</v>
      </c>
      <c r="Y575" s="38"/>
      <c r="Z575" s="38"/>
      <c r="AA575" s="38"/>
    </row>
    <row r="576" spans="1:27" x14ac:dyDescent="0.45">
      <c r="A576" s="38">
        <v>571</v>
      </c>
      <c r="B576" s="38"/>
      <c r="C576" s="38"/>
      <c r="D576" s="38"/>
      <c r="E576" s="38"/>
      <c r="F576" s="35"/>
      <c r="G576" s="35"/>
      <c r="H576" s="150"/>
      <c r="I576" s="38"/>
      <c r="J576" s="273" t="str">
        <f t="shared" si="64"/>
        <v>รอข้อมูลคอลัมน์ H</v>
      </c>
      <c r="K576" s="150"/>
      <c r="L576" s="150"/>
      <c r="M576" s="150"/>
      <c r="N576" s="149" t="str" cm="1">
        <f t="array" ref="N576">IF(AND(K576:M576=""),"ยังไม่บันทึกข้อมูล",
IF(M576&lt;&gt;"",
IF(M576&gt;=1.3,M576,"เป็นไม้พุ่ม"),
IF(K576+L576&gt;=1.3,K576+L576,"เป็นไม้พุ่ม")))</f>
        <v>ยังไม่บันทึกข้อมูล</v>
      </c>
      <c r="O576" s="149" t="str">
        <f t="shared" si="65"/>
        <v>ข้อมูลไม่ถูกต้อง</v>
      </c>
      <c r="P576" s="149" t="str">
        <f t="shared" si="66"/>
        <v>ข้อมูลไม่ถูกต้อง</v>
      </c>
      <c r="Q576" s="149" t="str">
        <f t="shared" si="67"/>
        <v>ข้อมูลไม่ถูกต้อง</v>
      </c>
      <c r="R576" s="149" t="str">
        <f t="shared" si="68"/>
        <v>ข้อมูลไม่ถูกต้อง</v>
      </c>
      <c r="S576" s="149" t="str">
        <f>IF(ISNUMBER(R576),
IF(H$2=ตัวเลือก!A$30,"ยังไม่บันทึกข้อมูล",R576*0.27),"ข้อมูลไม่ถูกต้อง")</f>
        <v>ข้อมูลไม่ถูกต้อง</v>
      </c>
      <c r="T576" s="149" t="str">
        <f t="shared" si="69"/>
        <v>ข้อมูลไม่ถูกต้อง</v>
      </c>
      <c r="U576" s="149" t="str">
        <f>IF(ISNUMBER(R576),
IF(H$2=ตัวเลือก!A$30,"ยังไม่บันทึกข้อมูล",R576*0.47),"ข้อมูลไม่ถูกต้อง")</f>
        <v>ข้อมูลไม่ถูกต้อง</v>
      </c>
      <c r="V576" s="149" t="str">
        <f>IF(ISNUMBER(S576),
IF(H$2=ตัวเลือก!A$30,"ยังไม่บันทึกข้อมูล",S576*0.47),"ข้อมูลไม่ถูกต้อง")</f>
        <v>ข้อมูลไม่ถูกต้อง</v>
      </c>
      <c r="W576" s="149" t="str">
        <f t="shared" si="70"/>
        <v>ข้อมูลไม่ถูกต้อง</v>
      </c>
      <c r="X576" s="148" t="str">
        <f t="shared" si="71"/>
        <v>ข้อมูลไม่ถูกต้อง</v>
      </c>
      <c r="Y576" s="38"/>
      <c r="Z576" s="38"/>
      <c r="AA576" s="38"/>
    </row>
    <row r="577" spans="1:27" x14ac:dyDescent="0.45">
      <c r="A577" s="38">
        <v>572</v>
      </c>
      <c r="B577" s="38"/>
      <c r="C577" s="38"/>
      <c r="D577" s="38"/>
      <c r="E577" s="38"/>
      <c r="F577" s="35"/>
      <c r="G577" s="35"/>
      <c r="H577" s="150"/>
      <c r="I577" s="38"/>
      <c r="J577" s="273" t="str">
        <f t="shared" si="64"/>
        <v>รอข้อมูลคอลัมน์ H</v>
      </c>
      <c r="K577" s="150"/>
      <c r="L577" s="150"/>
      <c r="M577" s="150"/>
      <c r="N577" s="149" t="str" cm="1">
        <f t="array" ref="N577">IF(AND(K577:M577=""),"ยังไม่บันทึกข้อมูล",
IF(M577&lt;&gt;"",
IF(M577&gt;=1.3,M577,"เป็นไม้พุ่ม"),
IF(K577+L577&gt;=1.3,K577+L577,"เป็นไม้พุ่ม")))</f>
        <v>ยังไม่บันทึกข้อมูล</v>
      </c>
      <c r="O577" s="149" t="str">
        <f t="shared" si="65"/>
        <v>ข้อมูลไม่ถูกต้อง</v>
      </c>
      <c r="P577" s="149" t="str">
        <f t="shared" si="66"/>
        <v>ข้อมูลไม่ถูกต้อง</v>
      </c>
      <c r="Q577" s="149" t="str">
        <f t="shared" si="67"/>
        <v>ข้อมูลไม่ถูกต้อง</v>
      </c>
      <c r="R577" s="149" t="str">
        <f t="shared" si="68"/>
        <v>ข้อมูลไม่ถูกต้อง</v>
      </c>
      <c r="S577" s="149" t="str">
        <f>IF(ISNUMBER(R577),
IF(H$2=ตัวเลือก!A$30,"ยังไม่บันทึกข้อมูล",R577*0.27),"ข้อมูลไม่ถูกต้อง")</f>
        <v>ข้อมูลไม่ถูกต้อง</v>
      </c>
      <c r="T577" s="149" t="str">
        <f t="shared" si="69"/>
        <v>ข้อมูลไม่ถูกต้อง</v>
      </c>
      <c r="U577" s="149" t="str">
        <f>IF(ISNUMBER(R577),
IF(H$2=ตัวเลือก!A$30,"ยังไม่บันทึกข้อมูล",R577*0.47),"ข้อมูลไม่ถูกต้อง")</f>
        <v>ข้อมูลไม่ถูกต้อง</v>
      </c>
      <c r="V577" s="149" t="str">
        <f>IF(ISNUMBER(S577),
IF(H$2=ตัวเลือก!A$30,"ยังไม่บันทึกข้อมูล",S577*0.47),"ข้อมูลไม่ถูกต้อง")</f>
        <v>ข้อมูลไม่ถูกต้อง</v>
      </c>
      <c r="W577" s="149" t="str">
        <f t="shared" si="70"/>
        <v>ข้อมูลไม่ถูกต้อง</v>
      </c>
      <c r="X577" s="148" t="str">
        <f t="shared" si="71"/>
        <v>ข้อมูลไม่ถูกต้อง</v>
      </c>
      <c r="Y577" s="38"/>
      <c r="Z577" s="38"/>
      <c r="AA577" s="38"/>
    </row>
    <row r="578" spans="1:27" x14ac:dyDescent="0.45">
      <c r="A578" s="38">
        <v>573</v>
      </c>
      <c r="B578" s="38"/>
      <c r="C578" s="38"/>
      <c r="D578" s="38"/>
      <c r="E578" s="38"/>
      <c r="F578" s="35"/>
      <c r="G578" s="35"/>
      <c r="H578" s="150"/>
      <c r="I578" s="38"/>
      <c r="J578" s="273" t="str">
        <f t="shared" si="64"/>
        <v>รอข้อมูลคอลัมน์ H</v>
      </c>
      <c r="K578" s="150"/>
      <c r="L578" s="150"/>
      <c r="M578" s="150"/>
      <c r="N578" s="149" t="str" cm="1">
        <f t="array" ref="N578">IF(AND(K578:M578=""),"ยังไม่บันทึกข้อมูล",
IF(M578&lt;&gt;"",
IF(M578&gt;=1.3,M578,"เป็นไม้พุ่ม"),
IF(K578+L578&gt;=1.3,K578+L578,"เป็นไม้พุ่ม")))</f>
        <v>ยังไม่บันทึกข้อมูล</v>
      </c>
      <c r="O578" s="149" t="str">
        <f t="shared" si="65"/>
        <v>ข้อมูลไม่ถูกต้อง</v>
      </c>
      <c r="P578" s="149" t="str">
        <f t="shared" si="66"/>
        <v>ข้อมูลไม่ถูกต้อง</v>
      </c>
      <c r="Q578" s="149" t="str">
        <f t="shared" si="67"/>
        <v>ข้อมูลไม่ถูกต้อง</v>
      </c>
      <c r="R578" s="149" t="str">
        <f t="shared" si="68"/>
        <v>ข้อมูลไม่ถูกต้อง</v>
      </c>
      <c r="S578" s="149" t="str">
        <f>IF(ISNUMBER(R578),
IF(H$2=ตัวเลือก!A$30,"ยังไม่บันทึกข้อมูล",R578*0.27),"ข้อมูลไม่ถูกต้อง")</f>
        <v>ข้อมูลไม่ถูกต้อง</v>
      </c>
      <c r="T578" s="149" t="str">
        <f t="shared" si="69"/>
        <v>ข้อมูลไม่ถูกต้อง</v>
      </c>
      <c r="U578" s="149" t="str">
        <f>IF(ISNUMBER(R578),
IF(H$2=ตัวเลือก!A$30,"ยังไม่บันทึกข้อมูล",R578*0.47),"ข้อมูลไม่ถูกต้อง")</f>
        <v>ข้อมูลไม่ถูกต้อง</v>
      </c>
      <c r="V578" s="149" t="str">
        <f>IF(ISNUMBER(S578),
IF(H$2=ตัวเลือก!A$30,"ยังไม่บันทึกข้อมูล",S578*0.47),"ข้อมูลไม่ถูกต้อง")</f>
        <v>ข้อมูลไม่ถูกต้อง</v>
      </c>
      <c r="W578" s="149" t="str">
        <f t="shared" si="70"/>
        <v>ข้อมูลไม่ถูกต้อง</v>
      </c>
      <c r="X578" s="148" t="str">
        <f t="shared" si="71"/>
        <v>ข้อมูลไม่ถูกต้อง</v>
      </c>
      <c r="Y578" s="38"/>
      <c r="Z578" s="38"/>
      <c r="AA578" s="38"/>
    </row>
    <row r="579" spans="1:27" x14ac:dyDescent="0.45">
      <c r="A579" s="38">
        <v>574</v>
      </c>
      <c r="B579" s="38"/>
      <c r="C579" s="38"/>
      <c r="D579" s="38"/>
      <c r="E579" s="38"/>
      <c r="F579" s="35"/>
      <c r="G579" s="35"/>
      <c r="H579" s="150"/>
      <c r="I579" s="38"/>
      <c r="J579" s="273" t="str">
        <f t="shared" si="64"/>
        <v>รอข้อมูลคอลัมน์ H</v>
      </c>
      <c r="K579" s="150"/>
      <c r="L579" s="150"/>
      <c r="M579" s="150"/>
      <c r="N579" s="149" t="str" cm="1">
        <f t="array" ref="N579">IF(AND(K579:M579=""),"ยังไม่บันทึกข้อมูล",
IF(M579&lt;&gt;"",
IF(M579&gt;=1.3,M579,"เป็นไม้พุ่ม"),
IF(K579+L579&gt;=1.3,K579+L579,"เป็นไม้พุ่ม")))</f>
        <v>ยังไม่บันทึกข้อมูล</v>
      </c>
      <c r="O579" s="149" t="str">
        <f t="shared" si="65"/>
        <v>ข้อมูลไม่ถูกต้อง</v>
      </c>
      <c r="P579" s="149" t="str">
        <f t="shared" si="66"/>
        <v>ข้อมูลไม่ถูกต้อง</v>
      </c>
      <c r="Q579" s="149" t="str">
        <f t="shared" si="67"/>
        <v>ข้อมูลไม่ถูกต้อง</v>
      </c>
      <c r="R579" s="149" t="str">
        <f t="shared" si="68"/>
        <v>ข้อมูลไม่ถูกต้อง</v>
      </c>
      <c r="S579" s="149" t="str">
        <f>IF(ISNUMBER(R579),
IF(H$2=ตัวเลือก!A$30,"ยังไม่บันทึกข้อมูล",R579*0.27),"ข้อมูลไม่ถูกต้อง")</f>
        <v>ข้อมูลไม่ถูกต้อง</v>
      </c>
      <c r="T579" s="149" t="str">
        <f t="shared" si="69"/>
        <v>ข้อมูลไม่ถูกต้อง</v>
      </c>
      <c r="U579" s="149" t="str">
        <f>IF(ISNUMBER(R579),
IF(H$2=ตัวเลือก!A$30,"ยังไม่บันทึกข้อมูล",R579*0.47),"ข้อมูลไม่ถูกต้อง")</f>
        <v>ข้อมูลไม่ถูกต้อง</v>
      </c>
      <c r="V579" s="149" t="str">
        <f>IF(ISNUMBER(S579),
IF(H$2=ตัวเลือก!A$30,"ยังไม่บันทึกข้อมูล",S579*0.47),"ข้อมูลไม่ถูกต้อง")</f>
        <v>ข้อมูลไม่ถูกต้อง</v>
      </c>
      <c r="W579" s="149" t="str">
        <f t="shared" si="70"/>
        <v>ข้อมูลไม่ถูกต้อง</v>
      </c>
      <c r="X579" s="148" t="str">
        <f t="shared" si="71"/>
        <v>ข้อมูลไม่ถูกต้อง</v>
      </c>
      <c r="Y579" s="38"/>
      <c r="Z579" s="38"/>
      <c r="AA579" s="38"/>
    </row>
    <row r="580" spans="1:27" x14ac:dyDescent="0.45">
      <c r="A580" s="38">
        <v>575</v>
      </c>
      <c r="B580" s="38"/>
      <c r="C580" s="38"/>
      <c r="D580" s="38"/>
      <c r="E580" s="38"/>
      <c r="F580" s="35"/>
      <c r="G580" s="35"/>
      <c r="H580" s="150"/>
      <c r="I580" s="38"/>
      <c r="J580" s="273" t="str">
        <f t="shared" si="64"/>
        <v>รอข้อมูลคอลัมน์ H</v>
      </c>
      <c r="K580" s="150"/>
      <c r="L580" s="150"/>
      <c r="M580" s="150"/>
      <c r="N580" s="149" t="str" cm="1">
        <f t="array" ref="N580">IF(AND(K580:M580=""),"ยังไม่บันทึกข้อมูล",
IF(M580&lt;&gt;"",
IF(M580&gt;=1.3,M580,"เป็นไม้พุ่ม"),
IF(K580+L580&gt;=1.3,K580+L580,"เป็นไม้พุ่ม")))</f>
        <v>ยังไม่บันทึกข้อมูล</v>
      </c>
      <c r="O580" s="149" t="str">
        <f t="shared" si="65"/>
        <v>ข้อมูลไม่ถูกต้อง</v>
      </c>
      <c r="P580" s="149" t="str">
        <f t="shared" si="66"/>
        <v>ข้อมูลไม่ถูกต้อง</v>
      </c>
      <c r="Q580" s="149" t="str">
        <f t="shared" si="67"/>
        <v>ข้อมูลไม่ถูกต้อง</v>
      </c>
      <c r="R580" s="149" t="str">
        <f t="shared" si="68"/>
        <v>ข้อมูลไม่ถูกต้อง</v>
      </c>
      <c r="S580" s="149" t="str">
        <f>IF(ISNUMBER(R580),
IF(H$2=ตัวเลือก!A$30,"ยังไม่บันทึกข้อมูล",R580*0.27),"ข้อมูลไม่ถูกต้อง")</f>
        <v>ข้อมูลไม่ถูกต้อง</v>
      </c>
      <c r="T580" s="149" t="str">
        <f t="shared" si="69"/>
        <v>ข้อมูลไม่ถูกต้อง</v>
      </c>
      <c r="U580" s="149" t="str">
        <f>IF(ISNUMBER(R580),
IF(H$2=ตัวเลือก!A$30,"ยังไม่บันทึกข้อมูล",R580*0.47),"ข้อมูลไม่ถูกต้อง")</f>
        <v>ข้อมูลไม่ถูกต้อง</v>
      </c>
      <c r="V580" s="149" t="str">
        <f>IF(ISNUMBER(S580),
IF(H$2=ตัวเลือก!A$30,"ยังไม่บันทึกข้อมูล",S580*0.47),"ข้อมูลไม่ถูกต้อง")</f>
        <v>ข้อมูลไม่ถูกต้อง</v>
      </c>
      <c r="W580" s="149" t="str">
        <f t="shared" si="70"/>
        <v>ข้อมูลไม่ถูกต้อง</v>
      </c>
      <c r="X580" s="148" t="str">
        <f t="shared" si="71"/>
        <v>ข้อมูลไม่ถูกต้อง</v>
      </c>
      <c r="Y580" s="38"/>
      <c r="Z580" s="38"/>
      <c r="AA580" s="38"/>
    </row>
    <row r="581" spans="1:27" x14ac:dyDescent="0.45">
      <c r="A581" s="38">
        <v>576</v>
      </c>
      <c r="B581" s="38"/>
      <c r="C581" s="38"/>
      <c r="D581" s="38"/>
      <c r="E581" s="38"/>
      <c r="F581" s="35"/>
      <c r="G581" s="35"/>
      <c r="H581" s="150"/>
      <c r="I581" s="38"/>
      <c r="J581" s="273" t="str">
        <f t="shared" si="64"/>
        <v>รอข้อมูลคอลัมน์ H</v>
      </c>
      <c r="K581" s="150"/>
      <c r="L581" s="150"/>
      <c r="M581" s="150"/>
      <c r="N581" s="149" t="str" cm="1">
        <f t="array" ref="N581">IF(AND(K581:M581=""),"ยังไม่บันทึกข้อมูล",
IF(M581&lt;&gt;"",
IF(M581&gt;=1.3,M581,"เป็นไม้พุ่ม"),
IF(K581+L581&gt;=1.3,K581+L581,"เป็นไม้พุ่ม")))</f>
        <v>ยังไม่บันทึกข้อมูล</v>
      </c>
      <c r="O581" s="149" t="str">
        <f t="shared" si="65"/>
        <v>ข้อมูลไม่ถูกต้อง</v>
      </c>
      <c r="P581" s="149" t="str">
        <f t="shared" si="66"/>
        <v>ข้อมูลไม่ถูกต้อง</v>
      </c>
      <c r="Q581" s="149" t="str">
        <f t="shared" si="67"/>
        <v>ข้อมูลไม่ถูกต้อง</v>
      </c>
      <c r="R581" s="149" t="str">
        <f t="shared" si="68"/>
        <v>ข้อมูลไม่ถูกต้อง</v>
      </c>
      <c r="S581" s="149" t="str">
        <f>IF(ISNUMBER(R581),
IF(H$2=ตัวเลือก!A$30,"ยังไม่บันทึกข้อมูล",R581*0.27),"ข้อมูลไม่ถูกต้อง")</f>
        <v>ข้อมูลไม่ถูกต้อง</v>
      </c>
      <c r="T581" s="149" t="str">
        <f t="shared" si="69"/>
        <v>ข้อมูลไม่ถูกต้อง</v>
      </c>
      <c r="U581" s="149" t="str">
        <f>IF(ISNUMBER(R581),
IF(H$2=ตัวเลือก!A$30,"ยังไม่บันทึกข้อมูล",R581*0.47),"ข้อมูลไม่ถูกต้อง")</f>
        <v>ข้อมูลไม่ถูกต้อง</v>
      </c>
      <c r="V581" s="149" t="str">
        <f>IF(ISNUMBER(S581),
IF(H$2=ตัวเลือก!A$30,"ยังไม่บันทึกข้อมูล",S581*0.47),"ข้อมูลไม่ถูกต้อง")</f>
        <v>ข้อมูลไม่ถูกต้อง</v>
      </c>
      <c r="W581" s="149" t="str">
        <f t="shared" si="70"/>
        <v>ข้อมูลไม่ถูกต้อง</v>
      </c>
      <c r="X581" s="148" t="str">
        <f t="shared" si="71"/>
        <v>ข้อมูลไม่ถูกต้อง</v>
      </c>
      <c r="Y581" s="38"/>
      <c r="Z581" s="38"/>
      <c r="AA581" s="38"/>
    </row>
    <row r="582" spans="1:27" x14ac:dyDescent="0.45">
      <c r="A582" s="38">
        <v>577</v>
      </c>
      <c r="B582" s="38"/>
      <c r="C582" s="38"/>
      <c r="D582" s="38"/>
      <c r="E582" s="38"/>
      <c r="F582" s="35"/>
      <c r="G582" s="35"/>
      <c r="H582" s="150"/>
      <c r="I582" s="38"/>
      <c r="J582" s="273" t="str">
        <f t="shared" si="64"/>
        <v>รอข้อมูลคอลัมน์ H</v>
      </c>
      <c r="K582" s="150"/>
      <c r="L582" s="150"/>
      <c r="M582" s="150"/>
      <c r="N582" s="149" t="str" cm="1">
        <f t="array" ref="N582">IF(AND(K582:M582=""),"ยังไม่บันทึกข้อมูล",
IF(M582&lt;&gt;"",
IF(M582&gt;=1.3,M582,"เป็นไม้พุ่ม"),
IF(K582+L582&gt;=1.3,K582+L582,"เป็นไม้พุ่ม")))</f>
        <v>ยังไม่บันทึกข้อมูล</v>
      </c>
      <c r="O582" s="149" t="str">
        <f t="shared" si="65"/>
        <v>ข้อมูลไม่ถูกต้อง</v>
      </c>
      <c r="P582" s="149" t="str">
        <f t="shared" si="66"/>
        <v>ข้อมูลไม่ถูกต้อง</v>
      </c>
      <c r="Q582" s="149" t="str">
        <f t="shared" si="67"/>
        <v>ข้อมูลไม่ถูกต้อง</v>
      </c>
      <c r="R582" s="149" t="str">
        <f t="shared" si="68"/>
        <v>ข้อมูลไม่ถูกต้อง</v>
      </c>
      <c r="S582" s="149" t="str">
        <f>IF(ISNUMBER(R582),
IF(H$2=ตัวเลือก!A$30,"ยังไม่บันทึกข้อมูล",R582*0.27),"ข้อมูลไม่ถูกต้อง")</f>
        <v>ข้อมูลไม่ถูกต้อง</v>
      </c>
      <c r="T582" s="149" t="str">
        <f t="shared" si="69"/>
        <v>ข้อมูลไม่ถูกต้อง</v>
      </c>
      <c r="U582" s="149" t="str">
        <f>IF(ISNUMBER(R582),
IF(H$2=ตัวเลือก!A$30,"ยังไม่บันทึกข้อมูล",R582*0.47),"ข้อมูลไม่ถูกต้อง")</f>
        <v>ข้อมูลไม่ถูกต้อง</v>
      </c>
      <c r="V582" s="149" t="str">
        <f>IF(ISNUMBER(S582),
IF(H$2=ตัวเลือก!A$30,"ยังไม่บันทึกข้อมูล",S582*0.47),"ข้อมูลไม่ถูกต้อง")</f>
        <v>ข้อมูลไม่ถูกต้อง</v>
      </c>
      <c r="W582" s="149" t="str">
        <f t="shared" si="70"/>
        <v>ข้อมูลไม่ถูกต้อง</v>
      </c>
      <c r="X582" s="148" t="str">
        <f t="shared" si="71"/>
        <v>ข้อมูลไม่ถูกต้อง</v>
      </c>
      <c r="Y582" s="38"/>
      <c r="Z582" s="38"/>
      <c r="AA582" s="38"/>
    </row>
    <row r="583" spans="1:27" x14ac:dyDescent="0.45">
      <c r="A583" s="38">
        <v>578</v>
      </c>
      <c r="B583" s="38"/>
      <c r="C583" s="38"/>
      <c r="D583" s="38"/>
      <c r="E583" s="38"/>
      <c r="F583" s="35"/>
      <c r="G583" s="35"/>
      <c r="H583" s="150"/>
      <c r="I583" s="38"/>
      <c r="J583" s="273" t="str">
        <f t="shared" ref="J583:J646" si="72">IF(H583="","รอข้อมูลคอลัมน์ H",
IF(H583/PI()&gt;=4.5,H583/PI(),"ไม่นำมาคำนวณ"))</f>
        <v>รอข้อมูลคอลัมน์ H</v>
      </c>
      <c r="K583" s="150"/>
      <c r="L583" s="150"/>
      <c r="M583" s="150"/>
      <c r="N583" s="149" t="str" cm="1">
        <f t="array" ref="N583">IF(AND(K583:M583=""),"ยังไม่บันทึกข้อมูล",
IF(M583&lt;&gt;"",
IF(M583&gt;=1.3,M583,"เป็นไม้พุ่ม"),
IF(K583+L583&gt;=1.3,K583+L583,"เป็นไม้พุ่ม")))</f>
        <v>ยังไม่บันทึกข้อมูล</v>
      </c>
      <c r="O583" s="149" t="str">
        <f t="shared" ref="O583:O646" si="73">IF(AND(ISNUMBER(J583),ISNUMBER(N583)),0.0396*(((J583)^2)*N583)^0.933,"ข้อมูลไม่ถูกต้อง")</f>
        <v>ข้อมูลไม่ถูกต้อง</v>
      </c>
      <c r="P583" s="149" t="str">
        <f t="shared" ref="P583:P646" si="74">IF(AND(ISNUMBER(J583),ISNUMBER(N583)),0.00349*(((J583^2)*N583))^1.03,"ข้อมูลไม่ถูกต้อง")</f>
        <v>ข้อมูลไม่ถูกต้อง</v>
      </c>
      <c r="Q583" s="149" t="str">
        <f t="shared" ref="Q583:Q646" si="75">IF(AND(ISNUMBER(O583),ISNUMBER(P583)),((1/(28/(O583+P583)))+0.025),"ข้อมูลไม่ถูกต้อง")</f>
        <v>ข้อมูลไม่ถูกต้อง</v>
      </c>
      <c r="R583" s="149" t="str">
        <f t="shared" ref="R583:R646" si="76">IF(AND(O583&lt;&gt;"ข้อมูลไม่ถูกต้อง",P583&lt;&gt;"ข้อมูลไม่ถูกต้อง",Q583&lt;&gt;"ข้อมูลไม่ถูกต้อง"),O583+P583+Q583,"ข้อมูลไม่ถูกต้อง")</f>
        <v>ข้อมูลไม่ถูกต้อง</v>
      </c>
      <c r="S583" s="149" t="str">
        <f>IF(ISNUMBER(R583),
IF(H$2=ตัวเลือก!A$30,"ยังไม่บันทึกข้อมูล",R583*0.27),"ข้อมูลไม่ถูกต้อง")</f>
        <v>ข้อมูลไม่ถูกต้อง</v>
      </c>
      <c r="T583" s="149" t="str">
        <f t="shared" ref="T583:T646" si="77">IF(AND(ISNUMBER(R583),ISNUMBER(S583)),R583+S583,"ข้อมูลไม่ถูกต้อง")</f>
        <v>ข้อมูลไม่ถูกต้อง</v>
      </c>
      <c r="U583" s="149" t="str">
        <f>IF(ISNUMBER(R583),
IF(H$2=ตัวเลือก!A$30,"ยังไม่บันทึกข้อมูล",R583*0.47),"ข้อมูลไม่ถูกต้อง")</f>
        <v>ข้อมูลไม่ถูกต้อง</v>
      </c>
      <c r="V583" s="149" t="str">
        <f>IF(ISNUMBER(S583),
IF(H$2=ตัวเลือก!A$30,"ยังไม่บันทึกข้อมูล",S583*0.47),"ข้อมูลไม่ถูกต้อง")</f>
        <v>ข้อมูลไม่ถูกต้อง</v>
      </c>
      <c r="W583" s="149" t="str">
        <f t="shared" ref="W583:W646" si="78">IF(AND(ISNUMBER(U583),ISNUMBER(V583)),((U583+V583)/1000),"ข้อมูลไม่ถูกต้อง")</f>
        <v>ข้อมูลไม่ถูกต้อง</v>
      </c>
      <c r="X583" s="148" t="str">
        <f t="shared" ref="X583:X646" si="79">IF(ISNUMBER(W583),W583*(44/12),"ข้อมูลไม่ถูกต้อง")</f>
        <v>ข้อมูลไม่ถูกต้อง</v>
      </c>
      <c r="Y583" s="38"/>
      <c r="Z583" s="38"/>
      <c r="AA583" s="38"/>
    </row>
    <row r="584" spans="1:27" x14ac:dyDescent="0.45">
      <c r="A584" s="38">
        <v>579</v>
      </c>
      <c r="B584" s="38"/>
      <c r="C584" s="38"/>
      <c r="D584" s="38"/>
      <c r="E584" s="38"/>
      <c r="F584" s="35"/>
      <c r="G584" s="35"/>
      <c r="H584" s="150"/>
      <c r="I584" s="38"/>
      <c r="J584" s="273" t="str">
        <f t="shared" si="72"/>
        <v>รอข้อมูลคอลัมน์ H</v>
      </c>
      <c r="K584" s="150"/>
      <c r="L584" s="150"/>
      <c r="M584" s="150"/>
      <c r="N584" s="149" t="str" cm="1">
        <f t="array" ref="N584">IF(AND(K584:M584=""),"ยังไม่บันทึกข้อมูล",
IF(M584&lt;&gt;"",
IF(M584&gt;=1.3,M584,"เป็นไม้พุ่ม"),
IF(K584+L584&gt;=1.3,K584+L584,"เป็นไม้พุ่ม")))</f>
        <v>ยังไม่บันทึกข้อมูล</v>
      </c>
      <c r="O584" s="149" t="str">
        <f t="shared" si="73"/>
        <v>ข้อมูลไม่ถูกต้อง</v>
      </c>
      <c r="P584" s="149" t="str">
        <f t="shared" si="74"/>
        <v>ข้อมูลไม่ถูกต้อง</v>
      </c>
      <c r="Q584" s="149" t="str">
        <f t="shared" si="75"/>
        <v>ข้อมูลไม่ถูกต้อง</v>
      </c>
      <c r="R584" s="149" t="str">
        <f t="shared" si="76"/>
        <v>ข้อมูลไม่ถูกต้อง</v>
      </c>
      <c r="S584" s="149" t="str">
        <f>IF(ISNUMBER(R584),
IF(H$2=ตัวเลือก!A$30,"ยังไม่บันทึกข้อมูล",R584*0.27),"ข้อมูลไม่ถูกต้อง")</f>
        <v>ข้อมูลไม่ถูกต้อง</v>
      </c>
      <c r="T584" s="149" t="str">
        <f t="shared" si="77"/>
        <v>ข้อมูลไม่ถูกต้อง</v>
      </c>
      <c r="U584" s="149" t="str">
        <f>IF(ISNUMBER(R584),
IF(H$2=ตัวเลือก!A$30,"ยังไม่บันทึกข้อมูล",R584*0.47),"ข้อมูลไม่ถูกต้อง")</f>
        <v>ข้อมูลไม่ถูกต้อง</v>
      </c>
      <c r="V584" s="149" t="str">
        <f>IF(ISNUMBER(S584),
IF(H$2=ตัวเลือก!A$30,"ยังไม่บันทึกข้อมูล",S584*0.47),"ข้อมูลไม่ถูกต้อง")</f>
        <v>ข้อมูลไม่ถูกต้อง</v>
      </c>
      <c r="W584" s="149" t="str">
        <f t="shared" si="78"/>
        <v>ข้อมูลไม่ถูกต้อง</v>
      </c>
      <c r="X584" s="148" t="str">
        <f t="shared" si="79"/>
        <v>ข้อมูลไม่ถูกต้อง</v>
      </c>
      <c r="Y584" s="38"/>
      <c r="Z584" s="38"/>
      <c r="AA584" s="38"/>
    </row>
    <row r="585" spans="1:27" x14ac:dyDescent="0.45">
      <c r="A585" s="38">
        <v>580</v>
      </c>
      <c r="B585" s="38"/>
      <c r="C585" s="38"/>
      <c r="D585" s="38"/>
      <c r="E585" s="38"/>
      <c r="F585" s="35"/>
      <c r="G585" s="35"/>
      <c r="H585" s="150"/>
      <c r="I585" s="38"/>
      <c r="J585" s="273" t="str">
        <f t="shared" si="72"/>
        <v>รอข้อมูลคอลัมน์ H</v>
      </c>
      <c r="K585" s="150"/>
      <c r="L585" s="150"/>
      <c r="M585" s="150"/>
      <c r="N585" s="149" t="str" cm="1">
        <f t="array" ref="N585">IF(AND(K585:M585=""),"ยังไม่บันทึกข้อมูล",
IF(M585&lt;&gt;"",
IF(M585&gt;=1.3,M585,"เป็นไม้พุ่ม"),
IF(K585+L585&gt;=1.3,K585+L585,"เป็นไม้พุ่ม")))</f>
        <v>ยังไม่บันทึกข้อมูล</v>
      </c>
      <c r="O585" s="149" t="str">
        <f t="shared" si="73"/>
        <v>ข้อมูลไม่ถูกต้อง</v>
      </c>
      <c r="P585" s="149" t="str">
        <f t="shared" si="74"/>
        <v>ข้อมูลไม่ถูกต้อง</v>
      </c>
      <c r="Q585" s="149" t="str">
        <f t="shared" si="75"/>
        <v>ข้อมูลไม่ถูกต้อง</v>
      </c>
      <c r="R585" s="149" t="str">
        <f t="shared" si="76"/>
        <v>ข้อมูลไม่ถูกต้อง</v>
      </c>
      <c r="S585" s="149" t="str">
        <f>IF(ISNUMBER(R585),
IF(H$2=ตัวเลือก!A$30,"ยังไม่บันทึกข้อมูล",R585*0.27),"ข้อมูลไม่ถูกต้อง")</f>
        <v>ข้อมูลไม่ถูกต้อง</v>
      </c>
      <c r="T585" s="149" t="str">
        <f t="shared" si="77"/>
        <v>ข้อมูลไม่ถูกต้อง</v>
      </c>
      <c r="U585" s="149" t="str">
        <f>IF(ISNUMBER(R585),
IF(H$2=ตัวเลือก!A$30,"ยังไม่บันทึกข้อมูล",R585*0.47),"ข้อมูลไม่ถูกต้อง")</f>
        <v>ข้อมูลไม่ถูกต้อง</v>
      </c>
      <c r="V585" s="149" t="str">
        <f>IF(ISNUMBER(S585),
IF(H$2=ตัวเลือก!A$30,"ยังไม่บันทึกข้อมูล",S585*0.47),"ข้อมูลไม่ถูกต้อง")</f>
        <v>ข้อมูลไม่ถูกต้อง</v>
      </c>
      <c r="W585" s="149" t="str">
        <f t="shared" si="78"/>
        <v>ข้อมูลไม่ถูกต้อง</v>
      </c>
      <c r="X585" s="148" t="str">
        <f t="shared" si="79"/>
        <v>ข้อมูลไม่ถูกต้อง</v>
      </c>
      <c r="Y585" s="38"/>
      <c r="Z585" s="38"/>
      <c r="AA585" s="38"/>
    </row>
    <row r="586" spans="1:27" x14ac:dyDescent="0.45">
      <c r="A586" s="38">
        <v>581</v>
      </c>
      <c r="B586" s="38"/>
      <c r="C586" s="38"/>
      <c r="D586" s="38"/>
      <c r="E586" s="38"/>
      <c r="F586" s="35"/>
      <c r="G586" s="35"/>
      <c r="H586" s="150"/>
      <c r="I586" s="38"/>
      <c r="J586" s="273" t="str">
        <f t="shared" si="72"/>
        <v>รอข้อมูลคอลัมน์ H</v>
      </c>
      <c r="K586" s="150"/>
      <c r="L586" s="150"/>
      <c r="M586" s="150"/>
      <c r="N586" s="149" t="str" cm="1">
        <f t="array" ref="N586">IF(AND(K586:M586=""),"ยังไม่บันทึกข้อมูล",
IF(M586&lt;&gt;"",
IF(M586&gt;=1.3,M586,"เป็นไม้พุ่ม"),
IF(K586+L586&gt;=1.3,K586+L586,"เป็นไม้พุ่ม")))</f>
        <v>ยังไม่บันทึกข้อมูล</v>
      </c>
      <c r="O586" s="149" t="str">
        <f t="shared" si="73"/>
        <v>ข้อมูลไม่ถูกต้อง</v>
      </c>
      <c r="P586" s="149" t="str">
        <f t="shared" si="74"/>
        <v>ข้อมูลไม่ถูกต้อง</v>
      </c>
      <c r="Q586" s="149" t="str">
        <f t="shared" si="75"/>
        <v>ข้อมูลไม่ถูกต้อง</v>
      </c>
      <c r="R586" s="149" t="str">
        <f t="shared" si="76"/>
        <v>ข้อมูลไม่ถูกต้อง</v>
      </c>
      <c r="S586" s="149" t="str">
        <f>IF(ISNUMBER(R586),
IF(H$2=ตัวเลือก!A$30,"ยังไม่บันทึกข้อมูล",R586*0.27),"ข้อมูลไม่ถูกต้อง")</f>
        <v>ข้อมูลไม่ถูกต้อง</v>
      </c>
      <c r="T586" s="149" t="str">
        <f t="shared" si="77"/>
        <v>ข้อมูลไม่ถูกต้อง</v>
      </c>
      <c r="U586" s="149" t="str">
        <f>IF(ISNUMBER(R586),
IF(H$2=ตัวเลือก!A$30,"ยังไม่บันทึกข้อมูล",R586*0.47),"ข้อมูลไม่ถูกต้อง")</f>
        <v>ข้อมูลไม่ถูกต้อง</v>
      </c>
      <c r="V586" s="149" t="str">
        <f>IF(ISNUMBER(S586),
IF(H$2=ตัวเลือก!A$30,"ยังไม่บันทึกข้อมูล",S586*0.47),"ข้อมูลไม่ถูกต้อง")</f>
        <v>ข้อมูลไม่ถูกต้อง</v>
      </c>
      <c r="W586" s="149" t="str">
        <f t="shared" si="78"/>
        <v>ข้อมูลไม่ถูกต้อง</v>
      </c>
      <c r="X586" s="148" t="str">
        <f t="shared" si="79"/>
        <v>ข้อมูลไม่ถูกต้อง</v>
      </c>
      <c r="Y586" s="38"/>
      <c r="Z586" s="38"/>
      <c r="AA586" s="38"/>
    </row>
    <row r="587" spans="1:27" x14ac:dyDescent="0.45">
      <c r="A587" s="38">
        <v>582</v>
      </c>
      <c r="B587" s="38"/>
      <c r="C587" s="38"/>
      <c r="D587" s="38"/>
      <c r="E587" s="38"/>
      <c r="F587" s="35"/>
      <c r="G587" s="35"/>
      <c r="H587" s="150"/>
      <c r="I587" s="38"/>
      <c r="J587" s="273" t="str">
        <f t="shared" si="72"/>
        <v>รอข้อมูลคอลัมน์ H</v>
      </c>
      <c r="K587" s="150"/>
      <c r="L587" s="150"/>
      <c r="M587" s="150"/>
      <c r="N587" s="149" t="str" cm="1">
        <f t="array" ref="N587">IF(AND(K587:M587=""),"ยังไม่บันทึกข้อมูล",
IF(M587&lt;&gt;"",
IF(M587&gt;=1.3,M587,"เป็นไม้พุ่ม"),
IF(K587+L587&gt;=1.3,K587+L587,"เป็นไม้พุ่ม")))</f>
        <v>ยังไม่บันทึกข้อมูล</v>
      </c>
      <c r="O587" s="149" t="str">
        <f t="shared" si="73"/>
        <v>ข้อมูลไม่ถูกต้อง</v>
      </c>
      <c r="P587" s="149" t="str">
        <f t="shared" si="74"/>
        <v>ข้อมูลไม่ถูกต้อง</v>
      </c>
      <c r="Q587" s="149" t="str">
        <f t="shared" si="75"/>
        <v>ข้อมูลไม่ถูกต้อง</v>
      </c>
      <c r="R587" s="149" t="str">
        <f t="shared" si="76"/>
        <v>ข้อมูลไม่ถูกต้อง</v>
      </c>
      <c r="S587" s="149" t="str">
        <f>IF(ISNUMBER(R587),
IF(H$2=ตัวเลือก!A$30,"ยังไม่บันทึกข้อมูล",R587*0.27),"ข้อมูลไม่ถูกต้อง")</f>
        <v>ข้อมูลไม่ถูกต้อง</v>
      </c>
      <c r="T587" s="149" t="str">
        <f t="shared" si="77"/>
        <v>ข้อมูลไม่ถูกต้อง</v>
      </c>
      <c r="U587" s="149" t="str">
        <f>IF(ISNUMBER(R587),
IF(H$2=ตัวเลือก!A$30,"ยังไม่บันทึกข้อมูล",R587*0.47),"ข้อมูลไม่ถูกต้อง")</f>
        <v>ข้อมูลไม่ถูกต้อง</v>
      </c>
      <c r="V587" s="149" t="str">
        <f>IF(ISNUMBER(S587),
IF(H$2=ตัวเลือก!A$30,"ยังไม่บันทึกข้อมูล",S587*0.47),"ข้อมูลไม่ถูกต้อง")</f>
        <v>ข้อมูลไม่ถูกต้อง</v>
      </c>
      <c r="W587" s="149" t="str">
        <f t="shared" si="78"/>
        <v>ข้อมูลไม่ถูกต้อง</v>
      </c>
      <c r="X587" s="148" t="str">
        <f t="shared" si="79"/>
        <v>ข้อมูลไม่ถูกต้อง</v>
      </c>
      <c r="Y587" s="38"/>
      <c r="Z587" s="38"/>
      <c r="AA587" s="38"/>
    </row>
    <row r="588" spans="1:27" x14ac:dyDescent="0.45">
      <c r="A588" s="38">
        <v>583</v>
      </c>
      <c r="B588" s="38"/>
      <c r="C588" s="38"/>
      <c r="D588" s="38"/>
      <c r="E588" s="38"/>
      <c r="F588" s="35"/>
      <c r="G588" s="35"/>
      <c r="H588" s="150"/>
      <c r="I588" s="38"/>
      <c r="J588" s="273" t="str">
        <f t="shared" si="72"/>
        <v>รอข้อมูลคอลัมน์ H</v>
      </c>
      <c r="K588" s="150"/>
      <c r="L588" s="150"/>
      <c r="M588" s="150"/>
      <c r="N588" s="149" t="str" cm="1">
        <f t="array" ref="N588">IF(AND(K588:M588=""),"ยังไม่บันทึกข้อมูล",
IF(M588&lt;&gt;"",
IF(M588&gt;=1.3,M588,"เป็นไม้พุ่ม"),
IF(K588+L588&gt;=1.3,K588+L588,"เป็นไม้พุ่ม")))</f>
        <v>ยังไม่บันทึกข้อมูล</v>
      </c>
      <c r="O588" s="149" t="str">
        <f t="shared" si="73"/>
        <v>ข้อมูลไม่ถูกต้อง</v>
      </c>
      <c r="P588" s="149" t="str">
        <f t="shared" si="74"/>
        <v>ข้อมูลไม่ถูกต้อง</v>
      </c>
      <c r="Q588" s="149" t="str">
        <f t="shared" si="75"/>
        <v>ข้อมูลไม่ถูกต้อง</v>
      </c>
      <c r="R588" s="149" t="str">
        <f t="shared" si="76"/>
        <v>ข้อมูลไม่ถูกต้อง</v>
      </c>
      <c r="S588" s="149" t="str">
        <f>IF(ISNUMBER(R588),
IF(H$2=ตัวเลือก!A$30,"ยังไม่บันทึกข้อมูล",R588*0.27),"ข้อมูลไม่ถูกต้อง")</f>
        <v>ข้อมูลไม่ถูกต้อง</v>
      </c>
      <c r="T588" s="149" t="str">
        <f t="shared" si="77"/>
        <v>ข้อมูลไม่ถูกต้อง</v>
      </c>
      <c r="U588" s="149" t="str">
        <f>IF(ISNUMBER(R588),
IF(H$2=ตัวเลือก!A$30,"ยังไม่บันทึกข้อมูล",R588*0.47),"ข้อมูลไม่ถูกต้อง")</f>
        <v>ข้อมูลไม่ถูกต้อง</v>
      </c>
      <c r="V588" s="149" t="str">
        <f>IF(ISNUMBER(S588),
IF(H$2=ตัวเลือก!A$30,"ยังไม่บันทึกข้อมูล",S588*0.47),"ข้อมูลไม่ถูกต้อง")</f>
        <v>ข้อมูลไม่ถูกต้อง</v>
      </c>
      <c r="W588" s="149" t="str">
        <f t="shared" si="78"/>
        <v>ข้อมูลไม่ถูกต้อง</v>
      </c>
      <c r="X588" s="148" t="str">
        <f t="shared" si="79"/>
        <v>ข้อมูลไม่ถูกต้อง</v>
      </c>
      <c r="Y588" s="38"/>
      <c r="Z588" s="38"/>
      <c r="AA588" s="38"/>
    </row>
    <row r="589" spans="1:27" x14ac:dyDescent="0.45">
      <c r="A589" s="38">
        <v>584</v>
      </c>
      <c r="B589" s="38"/>
      <c r="C589" s="38"/>
      <c r="D589" s="38"/>
      <c r="E589" s="38"/>
      <c r="F589" s="35"/>
      <c r="G589" s="35"/>
      <c r="H589" s="150"/>
      <c r="I589" s="38"/>
      <c r="J589" s="273" t="str">
        <f t="shared" si="72"/>
        <v>รอข้อมูลคอลัมน์ H</v>
      </c>
      <c r="K589" s="150"/>
      <c r="L589" s="150"/>
      <c r="M589" s="150"/>
      <c r="N589" s="149" t="str" cm="1">
        <f t="array" ref="N589">IF(AND(K589:M589=""),"ยังไม่บันทึกข้อมูล",
IF(M589&lt;&gt;"",
IF(M589&gt;=1.3,M589,"เป็นไม้พุ่ม"),
IF(K589+L589&gt;=1.3,K589+L589,"เป็นไม้พุ่ม")))</f>
        <v>ยังไม่บันทึกข้อมูล</v>
      </c>
      <c r="O589" s="149" t="str">
        <f t="shared" si="73"/>
        <v>ข้อมูลไม่ถูกต้อง</v>
      </c>
      <c r="P589" s="149" t="str">
        <f t="shared" si="74"/>
        <v>ข้อมูลไม่ถูกต้อง</v>
      </c>
      <c r="Q589" s="149" t="str">
        <f t="shared" si="75"/>
        <v>ข้อมูลไม่ถูกต้อง</v>
      </c>
      <c r="R589" s="149" t="str">
        <f t="shared" si="76"/>
        <v>ข้อมูลไม่ถูกต้อง</v>
      </c>
      <c r="S589" s="149" t="str">
        <f>IF(ISNUMBER(R589),
IF(H$2=ตัวเลือก!A$30,"ยังไม่บันทึกข้อมูล",R589*0.27),"ข้อมูลไม่ถูกต้อง")</f>
        <v>ข้อมูลไม่ถูกต้อง</v>
      </c>
      <c r="T589" s="149" t="str">
        <f t="shared" si="77"/>
        <v>ข้อมูลไม่ถูกต้อง</v>
      </c>
      <c r="U589" s="149" t="str">
        <f>IF(ISNUMBER(R589),
IF(H$2=ตัวเลือก!A$30,"ยังไม่บันทึกข้อมูล",R589*0.47),"ข้อมูลไม่ถูกต้อง")</f>
        <v>ข้อมูลไม่ถูกต้อง</v>
      </c>
      <c r="V589" s="149" t="str">
        <f>IF(ISNUMBER(S589),
IF(H$2=ตัวเลือก!A$30,"ยังไม่บันทึกข้อมูล",S589*0.47),"ข้อมูลไม่ถูกต้อง")</f>
        <v>ข้อมูลไม่ถูกต้อง</v>
      </c>
      <c r="W589" s="149" t="str">
        <f t="shared" si="78"/>
        <v>ข้อมูลไม่ถูกต้อง</v>
      </c>
      <c r="X589" s="148" t="str">
        <f t="shared" si="79"/>
        <v>ข้อมูลไม่ถูกต้อง</v>
      </c>
      <c r="Y589" s="38"/>
      <c r="Z589" s="38"/>
      <c r="AA589" s="38"/>
    </row>
    <row r="590" spans="1:27" x14ac:dyDescent="0.45">
      <c r="A590" s="38">
        <v>585</v>
      </c>
      <c r="B590" s="38"/>
      <c r="C590" s="38"/>
      <c r="D590" s="38"/>
      <c r="E590" s="38"/>
      <c r="F590" s="35"/>
      <c r="G590" s="35"/>
      <c r="H590" s="150"/>
      <c r="I590" s="38"/>
      <c r="J590" s="273" t="str">
        <f t="shared" si="72"/>
        <v>รอข้อมูลคอลัมน์ H</v>
      </c>
      <c r="K590" s="150"/>
      <c r="L590" s="150"/>
      <c r="M590" s="150"/>
      <c r="N590" s="149" t="str" cm="1">
        <f t="array" ref="N590">IF(AND(K590:M590=""),"ยังไม่บันทึกข้อมูล",
IF(M590&lt;&gt;"",
IF(M590&gt;=1.3,M590,"เป็นไม้พุ่ม"),
IF(K590+L590&gt;=1.3,K590+L590,"เป็นไม้พุ่ม")))</f>
        <v>ยังไม่บันทึกข้อมูล</v>
      </c>
      <c r="O590" s="149" t="str">
        <f t="shared" si="73"/>
        <v>ข้อมูลไม่ถูกต้อง</v>
      </c>
      <c r="P590" s="149" t="str">
        <f t="shared" si="74"/>
        <v>ข้อมูลไม่ถูกต้อง</v>
      </c>
      <c r="Q590" s="149" t="str">
        <f t="shared" si="75"/>
        <v>ข้อมูลไม่ถูกต้อง</v>
      </c>
      <c r="R590" s="149" t="str">
        <f t="shared" si="76"/>
        <v>ข้อมูลไม่ถูกต้อง</v>
      </c>
      <c r="S590" s="149" t="str">
        <f>IF(ISNUMBER(R590),
IF(H$2=ตัวเลือก!A$30,"ยังไม่บันทึกข้อมูล",R590*0.27),"ข้อมูลไม่ถูกต้อง")</f>
        <v>ข้อมูลไม่ถูกต้อง</v>
      </c>
      <c r="T590" s="149" t="str">
        <f t="shared" si="77"/>
        <v>ข้อมูลไม่ถูกต้อง</v>
      </c>
      <c r="U590" s="149" t="str">
        <f>IF(ISNUMBER(R590),
IF(H$2=ตัวเลือก!A$30,"ยังไม่บันทึกข้อมูล",R590*0.47),"ข้อมูลไม่ถูกต้อง")</f>
        <v>ข้อมูลไม่ถูกต้อง</v>
      </c>
      <c r="V590" s="149" t="str">
        <f>IF(ISNUMBER(S590),
IF(H$2=ตัวเลือก!A$30,"ยังไม่บันทึกข้อมูล",S590*0.47),"ข้อมูลไม่ถูกต้อง")</f>
        <v>ข้อมูลไม่ถูกต้อง</v>
      </c>
      <c r="W590" s="149" t="str">
        <f t="shared" si="78"/>
        <v>ข้อมูลไม่ถูกต้อง</v>
      </c>
      <c r="X590" s="148" t="str">
        <f t="shared" si="79"/>
        <v>ข้อมูลไม่ถูกต้อง</v>
      </c>
      <c r="Y590" s="38"/>
      <c r="Z590" s="38"/>
      <c r="AA590" s="38"/>
    </row>
    <row r="591" spans="1:27" x14ac:dyDescent="0.45">
      <c r="A591" s="38">
        <v>586</v>
      </c>
      <c r="B591" s="38"/>
      <c r="C591" s="38"/>
      <c r="D591" s="38"/>
      <c r="E591" s="38"/>
      <c r="F591" s="35"/>
      <c r="G591" s="35"/>
      <c r="H591" s="150"/>
      <c r="I591" s="38"/>
      <c r="J591" s="273" t="str">
        <f t="shared" si="72"/>
        <v>รอข้อมูลคอลัมน์ H</v>
      </c>
      <c r="K591" s="150"/>
      <c r="L591" s="150"/>
      <c r="M591" s="150"/>
      <c r="N591" s="149" t="str" cm="1">
        <f t="array" ref="N591">IF(AND(K591:M591=""),"ยังไม่บันทึกข้อมูล",
IF(M591&lt;&gt;"",
IF(M591&gt;=1.3,M591,"เป็นไม้พุ่ม"),
IF(K591+L591&gt;=1.3,K591+L591,"เป็นไม้พุ่ม")))</f>
        <v>ยังไม่บันทึกข้อมูล</v>
      </c>
      <c r="O591" s="149" t="str">
        <f t="shared" si="73"/>
        <v>ข้อมูลไม่ถูกต้อง</v>
      </c>
      <c r="P591" s="149" t="str">
        <f t="shared" si="74"/>
        <v>ข้อมูลไม่ถูกต้อง</v>
      </c>
      <c r="Q591" s="149" t="str">
        <f t="shared" si="75"/>
        <v>ข้อมูลไม่ถูกต้อง</v>
      </c>
      <c r="R591" s="149" t="str">
        <f t="shared" si="76"/>
        <v>ข้อมูลไม่ถูกต้อง</v>
      </c>
      <c r="S591" s="149" t="str">
        <f>IF(ISNUMBER(R591),
IF(H$2=ตัวเลือก!A$30,"ยังไม่บันทึกข้อมูล",R591*0.27),"ข้อมูลไม่ถูกต้อง")</f>
        <v>ข้อมูลไม่ถูกต้อง</v>
      </c>
      <c r="T591" s="149" t="str">
        <f t="shared" si="77"/>
        <v>ข้อมูลไม่ถูกต้อง</v>
      </c>
      <c r="U591" s="149" t="str">
        <f>IF(ISNUMBER(R591),
IF(H$2=ตัวเลือก!A$30,"ยังไม่บันทึกข้อมูล",R591*0.47),"ข้อมูลไม่ถูกต้อง")</f>
        <v>ข้อมูลไม่ถูกต้อง</v>
      </c>
      <c r="V591" s="149" t="str">
        <f>IF(ISNUMBER(S591),
IF(H$2=ตัวเลือก!A$30,"ยังไม่บันทึกข้อมูล",S591*0.47),"ข้อมูลไม่ถูกต้อง")</f>
        <v>ข้อมูลไม่ถูกต้อง</v>
      </c>
      <c r="W591" s="149" t="str">
        <f t="shared" si="78"/>
        <v>ข้อมูลไม่ถูกต้อง</v>
      </c>
      <c r="X591" s="148" t="str">
        <f t="shared" si="79"/>
        <v>ข้อมูลไม่ถูกต้อง</v>
      </c>
      <c r="Y591" s="38"/>
      <c r="Z591" s="38"/>
      <c r="AA591" s="38"/>
    </row>
    <row r="592" spans="1:27" x14ac:dyDescent="0.45">
      <c r="A592" s="38">
        <v>587</v>
      </c>
      <c r="B592" s="38"/>
      <c r="C592" s="38"/>
      <c r="D592" s="38"/>
      <c r="E592" s="38"/>
      <c r="F592" s="35"/>
      <c r="G592" s="35"/>
      <c r="H592" s="150"/>
      <c r="I592" s="38"/>
      <c r="J592" s="273" t="str">
        <f t="shared" si="72"/>
        <v>รอข้อมูลคอลัมน์ H</v>
      </c>
      <c r="K592" s="150"/>
      <c r="L592" s="150"/>
      <c r="M592" s="150"/>
      <c r="N592" s="149" t="str" cm="1">
        <f t="array" ref="N592">IF(AND(K592:M592=""),"ยังไม่บันทึกข้อมูล",
IF(M592&lt;&gt;"",
IF(M592&gt;=1.3,M592,"เป็นไม้พุ่ม"),
IF(K592+L592&gt;=1.3,K592+L592,"เป็นไม้พุ่ม")))</f>
        <v>ยังไม่บันทึกข้อมูล</v>
      </c>
      <c r="O592" s="149" t="str">
        <f t="shared" si="73"/>
        <v>ข้อมูลไม่ถูกต้อง</v>
      </c>
      <c r="P592" s="149" t="str">
        <f t="shared" si="74"/>
        <v>ข้อมูลไม่ถูกต้อง</v>
      </c>
      <c r="Q592" s="149" t="str">
        <f t="shared" si="75"/>
        <v>ข้อมูลไม่ถูกต้อง</v>
      </c>
      <c r="R592" s="149" t="str">
        <f t="shared" si="76"/>
        <v>ข้อมูลไม่ถูกต้อง</v>
      </c>
      <c r="S592" s="149" t="str">
        <f>IF(ISNUMBER(R592),
IF(H$2=ตัวเลือก!A$30,"ยังไม่บันทึกข้อมูล",R592*0.27),"ข้อมูลไม่ถูกต้อง")</f>
        <v>ข้อมูลไม่ถูกต้อง</v>
      </c>
      <c r="T592" s="149" t="str">
        <f t="shared" si="77"/>
        <v>ข้อมูลไม่ถูกต้อง</v>
      </c>
      <c r="U592" s="149" t="str">
        <f>IF(ISNUMBER(R592),
IF(H$2=ตัวเลือก!A$30,"ยังไม่บันทึกข้อมูล",R592*0.47),"ข้อมูลไม่ถูกต้อง")</f>
        <v>ข้อมูลไม่ถูกต้อง</v>
      </c>
      <c r="V592" s="149" t="str">
        <f>IF(ISNUMBER(S592),
IF(H$2=ตัวเลือก!A$30,"ยังไม่บันทึกข้อมูล",S592*0.47),"ข้อมูลไม่ถูกต้อง")</f>
        <v>ข้อมูลไม่ถูกต้อง</v>
      </c>
      <c r="W592" s="149" t="str">
        <f t="shared" si="78"/>
        <v>ข้อมูลไม่ถูกต้อง</v>
      </c>
      <c r="X592" s="148" t="str">
        <f t="shared" si="79"/>
        <v>ข้อมูลไม่ถูกต้อง</v>
      </c>
      <c r="Y592" s="38"/>
      <c r="Z592" s="38"/>
      <c r="AA592" s="38"/>
    </row>
    <row r="593" spans="1:27" x14ac:dyDescent="0.45">
      <c r="A593" s="38">
        <v>588</v>
      </c>
      <c r="B593" s="38"/>
      <c r="C593" s="38"/>
      <c r="D593" s="38"/>
      <c r="E593" s="38"/>
      <c r="F593" s="35"/>
      <c r="G593" s="35"/>
      <c r="H593" s="150"/>
      <c r="I593" s="38"/>
      <c r="J593" s="273" t="str">
        <f t="shared" si="72"/>
        <v>รอข้อมูลคอลัมน์ H</v>
      </c>
      <c r="K593" s="150"/>
      <c r="L593" s="150"/>
      <c r="M593" s="150"/>
      <c r="N593" s="149" t="str" cm="1">
        <f t="array" ref="N593">IF(AND(K593:M593=""),"ยังไม่บันทึกข้อมูล",
IF(M593&lt;&gt;"",
IF(M593&gt;=1.3,M593,"เป็นไม้พุ่ม"),
IF(K593+L593&gt;=1.3,K593+L593,"เป็นไม้พุ่ม")))</f>
        <v>ยังไม่บันทึกข้อมูล</v>
      </c>
      <c r="O593" s="149" t="str">
        <f t="shared" si="73"/>
        <v>ข้อมูลไม่ถูกต้อง</v>
      </c>
      <c r="P593" s="149" t="str">
        <f t="shared" si="74"/>
        <v>ข้อมูลไม่ถูกต้อง</v>
      </c>
      <c r="Q593" s="149" t="str">
        <f t="shared" si="75"/>
        <v>ข้อมูลไม่ถูกต้อง</v>
      </c>
      <c r="R593" s="149" t="str">
        <f t="shared" si="76"/>
        <v>ข้อมูลไม่ถูกต้อง</v>
      </c>
      <c r="S593" s="149" t="str">
        <f>IF(ISNUMBER(R593),
IF(H$2=ตัวเลือก!A$30,"ยังไม่บันทึกข้อมูล",R593*0.27),"ข้อมูลไม่ถูกต้อง")</f>
        <v>ข้อมูลไม่ถูกต้อง</v>
      </c>
      <c r="T593" s="149" t="str">
        <f t="shared" si="77"/>
        <v>ข้อมูลไม่ถูกต้อง</v>
      </c>
      <c r="U593" s="149" t="str">
        <f>IF(ISNUMBER(R593),
IF(H$2=ตัวเลือก!A$30,"ยังไม่บันทึกข้อมูล",R593*0.47),"ข้อมูลไม่ถูกต้อง")</f>
        <v>ข้อมูลไม่ถูกต้อง</v>
      </c>
      <c r="V593" s="149" t="str">
        <f>IF(ISNUMBER(S593),
IF(H$2=ตัวเลือก!A$30,"ยังไม่บันทึกข้อมูล",S593*0.47),"ข้อมูลไม่ถูกต้อง")</f>
        <v>ข้อมูลไม่ถูกต้อง</v>
      </c>
      <c r="W593" s="149" t="str">
        <f t="shared" si="78"/>
        <v>ข้อมูลไม่ถูกต้อง</v>
      </c>
      <c r="X593" s="148" t="str">
        <f t="shared" si="79"/>
        <v>ข้อมูลไม่ถูกต้อง</v>
      </c>
      <c r="Y593" s="38"/>
      <c r="Z593" s="38"/>
      <c r="AA593" s="38"/>
    </row>
    <row r="594" spans="1:27" x14ac:dyDescent="0.45">
      <c r="A594" s="38">
        <v>589</v>
      </c>
      <c r="B594" s="38"/>
      <c r="C594" s="38"/>
      <c r="D594" s="38"/>
      <c r="E594" s="38"/>
      <c r="F594" s="35"/>
      <c r="G594" s="35"/>
      <c r="H594" s="150"/>
      <c r="I594" s="38"/>
      <c r="J594" s="273" t="str">
        <f t="shared" si="72"/>
        <v>รอข้อมูลคอลัมน์ H</v>
      </c>
      <c r="K594" s="150"/>
      <c r="L594" s="150"/>
      <c r="M594" s="150"/>
      <c r="N594" s="149" t="str" cm="1">
        <f t="array" ref="N594">IF(AND(K594:M594=""),"ยังไม่บันทึกข้อมูล",
IF(M594&lt;&gt;"",
IF(M594&gt;=1.3,M594,"เป็นไม้พุ่ม"),
IF(K594+L594&gt;=1.3,K594+L594,"เป็นไม้พุ่ม")))</f>
        <v>ยังไม่บันทึกข้อมูล</v>
      </c>
      <c r="O594" s="149" t="str">
        <f t="shared" si="73"/>
        <v>ข้อมูลไม่ถูกต้อง</v>
      </c>
      <c r="P594" s="149" t="str">
        <f t="shared" si="74"/>
        <v>ข้อมูลไม่ถูกต้อง</v>
      </c>
      <c r="Q594" s="149" t="str">
        <f t="shared" si="75"/>
        <v>ข้อมูลไม่ถูกต้อง</v>
      </c>
      <c r="R594" s="149" t="str">
        <f t="shared" si="76"/>
        <v>ข้อมูลไม่ถูกต้อง</v>
      </c>
      <c r="S594" s="149" t="str">
        <f>IF(ISNUMBER(R594),
IF(H$2=ตัวเลือก!A$30,"ยังไม่บันทึกข้อมูล",R594*0.27),"ข้อมูลไม่ถูกต้อง")</f>
        <v>ข้อมูลไม่ถูกต้อง</v>
      </c>
      <c r="T594" s="149" t="str">
        <f t="shared" si="77"/>
        <v>ข้อมูลไม่ถูกต้อง</v>
      </c>
      <c r="U594" s="149" t="str">
        <f>IF(ISNUMBER(R594),
IF(H$2=ตัวเลือก!A$30,"ยังไม่บันทึกข้อมูล",R594*0.47),"ข้อมูลไม่ถูกต้อง")</f>
        <v>ข้อมูลไม่ถูกต้อง</v>
      </c>
      <c r="V594" s="149" t="str">
        <f>IF(ISNUMBER(S594),
IF(H$2=ตัวเลือก!A$30,"ยังไม่บันทึกข้อมูล",S594*0.47),"ข้อมูลไม่ถูกต้อง")</f>
        <v>ข้อมูลไม่ถูกต้อง</v>
      </c>
      <c r="W594" s="149" t="str">
        <f t="shared" si="78"/>
        <v>ข้อมูลไม่ถูกต้อง</v>
      </c>
      <c r="X594" s="148" t="str">
        <f t="shared" si="79"/>
        <v>ข้อมูลไม่ถูกต้อง</v>
      </c>
      <c r="Y594" s="38"/>
      <c r="Z594" s="38"/>
      <c r="AA594" s="38"/>
    </row>
    <row r="595" spans="1:27" x14ac:dyDescent="0.45">
      <c r="A595" s="38">
        <v>590</v>
      </c>
      <c r="B595" s="38"/>
      <c r="C595" s="38"/>
      <c r="D595" s="38"/>
      <c r="E595" s="38"/>
      <c r="F595" s="35"/>
      <c r="G595" s="35"/>
      <c r="H595" s="150"/>
      <c r="I595" s="38"/>
      <c r="J595" s="273" t="str">
        <f t="shared" si="72"/>
        <v>รอข้อมูลคอลัมน์ H</v>
      </c>
      <c r="K595" s="150"/>
      <c r="L595" s="150"/>
      <c r="M595" s="150"/>
      <c r="N595" s="149" t="str" cm="1">
        <f t="array" ref="N595">IF(AND(K595:M595=""),"ยังไม่บันทึกข้อมูล",
IF(M595&lt;&gt;"",
IF(M595&gt;=1.3,M595,"เป็นไม้พุ่ม"),
IF(K595+L595&gt;=1.3,K595+L595,"เป็นไม้พุ่ม")))</f>
        <v>ยังไม่บันทึกข้อมูล</v>
      </c>
      <c r="O595" s="149" t="str">
        <f t="shared" si="73"/>
        <v>ข้อมูลไม่ถูกต้อง</v>
      </c>
      <c r="P595" s="149" t="str">
        <f t="shared" si="74"/>
        <v>ข้อมูลไม่ถูกต้อง</v>
      </c>
      <c r="Q595" s="149" t="str">
        <f t="shared" si="75"/>
        <v>ข้อมูลไม่ถูกต้อง</v>
      </c>
      <c r="R595" s="149" t="str">
        <f t="shared" si="76"/>
        <v>ข้อมูลไม่ถูกต้อง</v>
      </c>
      <c r="S595" s="149" t="str">
        <f>IF(ISNUMBER(R595),
IF(H$2=ตัวเลือก!A$30,"ยังไม่บันทึกข้อมูล",R595*0.27),"ข้อมูลไม่ถูกต้อง")</f>
        <v>ข้อมูลไม่ถูกต้อง</v>
      </c>
      <c r="T595" s="149" t="str">
        <f t="shared" si="77"/>
        <v>ข้อมูลไม่ถูกต้อง</v>
      </c>
      <c r="U595" s="149" t="str">
        <f>IF(ISNUMBER(R595),
IF(H$2=ตัวเลือก!A$30,"ยังไม่บันทึกข้อมูล",R595*0.47),"ข้อมูลไม่ถูกต้อง")</f>
        <v>ข้อมูลไม่ถูกต้อง</v>
      </c>
      <c r="V595" s="149" t="str">
        <f>IF(ISNUMBER(S595),
IF(H$2=ตัวเลือก!A$30,"ยังไม่บันทึกข้อมูล",S595*0.47),"ข้อมูลไม่ถูกต้อง")</f>
        <v>ข้อมูลไม่ถูกต้อง</v>
      </c>
      <c r="W595" s="149" t="str">
        <f t="shared" si="78"/>
        <v>ข้อมูลไม่ถูกต้อง</v>
      </c>
      <c r="X595" s="148" t="str">
        <f t="shared" si="79"/>
        <v>ข้อมูลไม่ถูกต้อง</v>
      </c>
      <c r="Y595" s="38"/>
      <c r="Z595" s="38"/>
      <c r="AA595" s="38"/>
    </row>
    <row r="596" spans="1:27" x14ac:dyDescent="0.45">
      <c r="A596" s="38">
        <v>591</v>
      </c>
      <c r="B596" s="38"/>
      <c r="C596" s="38"/>
      <c r="D596" s="38"/>
      <c r="E596" s="38"/>
      <c r="F596" s="35"/>
      <c r="G596" s="35"/>
      <c r="H596" s="150"/>
      <c r="I596" s="38"/>
      <c r="J596" s="273" t="str">
        <f t="shared" si="72"/>
        <v>รอข้อมูลคอลัมน์ H</v>
      </c>
      <c r="K596" s="150"/>
      <c r="L596" s="150"/>
      <c r="M596" s="150"/>
      <c r="N596" s="149" t="str" cm="1">
        <f t="array" ref="N596">IF(AND(K596:M596=""),"ยังไม่บันทึกข้อมูล",
IF(M596&lt;&gt;"",
IF(M596&gt;=1.3,M596,"เป็นไม้พุ่ม"),
IF(K596+L596&gt;=1.3,K596+L596,"เป็นไม้พุ่ม")))</f>
        <v>ยังไม่บันทึกข้อมูล</v>
      </c>
      <c r="O596" s="149" t="str">
        <f t="shared" si="73"/>
        <v>ข้อมูลไม่ถูกต้อง</v>
      </c>
      <c r="P596" s="149" t="str">
        <f t="shared" si="74"/>
        <v>ข้อมูลไม่ถูกต้อง</v>
      </c>
      <c r="Q596" s="149" t="str">
        <f t="shared" si="75"/>
        <v>ข้อมูลไม่ถูกต้อง</v>
      </c>
      <c r="R596" s="149" t="str">
        <f t="shared" si="76"/>
        <v>ข้อมูลไม่ถูกต้อง</v>
      </c>
      <c r="S596" s="149" t="str">
        <f>IF(ISNUMBER(R596),
IF(H$2=ตัวเลือก!A$30,"ยังไม่บันทึกข้อมูล",R596*0.27),"ข้อมูลไม่ถูกต้อง")</f>
        <v>ข้อมูลไม่ถูกต้อง</v>
      </c>
      <c r="T596" s="149" t="str">
        <f t="shared" si="77"/>
        <v>ข้อมูลไม่ถูกต้อง</v>
      </c>
      <c r="U596" s="149" t="str">
        <f>IF(ISNUMBER(R596),
IF(H$2=ตัวเลือก!A$30,"ยังไม่บันทึกข้อมูล",R596*0.47),"ข้อมูลไม่ถูกต้อง")</f>
        <v>ข้อมูลไม่ถูกต้อง</v>
      </c>
      <c r="V596" s="149" t="str">
        <f>IF(ISNUMBER(S596),
IF(H$2=ตัวเลือก!A$30,"ยังไม่บันทึกข้อมูล",S596*0.47),"ข้อมูลไม่ถูกต้อง")</f>
        <v>ข้อมูลไม่ถูกต้อง</v>
      </c>
      <c r="W596" s="149" t="str">
        <f t="shared" si="78"/>
        <v>ข้อมูลไม่ถูกต้อง</v>
      </c>
      <c r="X596" s="148" t="str">
        <f t="shared" si="79"/>
        <v>ข้อมูลไม่ถูกต้อง</v>
      </c>
      <c r="Y596" s="38"/>
      <c r="Z596" s="38"/>
      <c r="AA596" s="38"/>
    </row>
    <row r="597" spans="1:27" x14ac:dyDescent="0.45">
      <c r="A597" s="38">
        <v>592</v>
      </c>
      <c r="B597" s="38"/>
      <c r="C597" s="38"/>
      <c r="D597" s="38"/>
      <c r="E597" s="38"/>
      <c r="F597" s="35"/>
      <c r="G597" s="35"/>
      <c r="H597" s="150"/>
      <c r="I597" s="38"/>
      <c r="J597" s="273" t="str">
        <f t="shared" si="72"/>
        <v>รอข้อมูลคอลัมน์ H</v>
      </c>
      <c r="K597" s="150"/>
      <c r="L597" s="150"/>
      <c r="M597" s="150"/>
      <c r="N597" s="149" t="str" cm="1">
        <f t="array" ref="N597">IF(AND(K597:M597=""),"ยังไม่บันทึกข้อมูล",
IF(M597&lt;&gt;"",
IF(M597&gt;=1.3,M597,"เป็นไม้พุ่ม"),
IF(K597+L597&gt;=1.3,K597+L597,"เป็นไม้พุ่ม")))</f>
        <v>ยังไม่บันทึกข้อมูล</v>
      </c>
      <c r="O597" s="149" t="str">
        <f t="shared" si="73"/>
        <v>ข้อมูลไม่ถูกต้อง</v>
      </c>
      <c r="P597" s="149" t="str">
        <f t="shared" si="74"/>
        <v>ข้อมูลไม่ถูกต้อง</v>
      </c>
      <c r="Q597" s="149" t="str">
        <f t="shared" si="75"/>
        <v>ข้อมูลไม่ถูกต้อง</v>
      </c>
      <c r="R597" s="149" t="str">
        <f t="shared" si="76"/>
        <v>ข้อมูลไม่ถูกต้อง</v>
      </c>
      <c r="S597" s="149" t="str">
        <f>IF(ISNUMBER(R597),
IF(H$2=ตัวเลือก!A$30,"ยังไม่บันทึกข้อมูล",R597*0.27),"ข้อมูลไม่ถูกต้อง")</f>
        <v>ข้อมูลไม่ถูกต้อง</v>
      </c>
      <c r="T597" s="149" t="str">
        <f t="shared" si="77"/>
        <v>ข้อมูลไม่ถูกต้อง</v>
      </c>
      <c r="U597" s="149" t="str">
        <f>IF(ISNUMBER(R597),
IF(H$2=ตัวเลือก!A$30,"ยังไม่บันทึกข้อมูล",R597*0.47),"ข้อมูลไม่ถูกต้อง")</f>
        <v>ข้อมูลไม่ถูกต้อง</v>
      </c>
      <c r="V597" s="149" t="str">
        <f>IF(ISNUMBER(S597),
IF(H$2=ตัวเลือก!A$30,"ยังไม่บันทึกข้อมูล",S597*0.47),"ข้อมูลไม่ถูกต้อง")</f>
        <v>ข้อมูลไม่ถูกต้อง</v>
      </c>
      <c r="W597" s="149" t="str">
        <f t="shared" si="78"/>
        <v>ข้อมูลไม่ถูกต้อง</v>
      </c>
      <c r="X597" s="148" t="str">
        <f t="shared" si="79"/>
        <v>ข้อมูลไม่ถูกต้อง</v>
      </c>
      <c r="Y597" s="38"/>
      <c r="Z597" s="38"/>
      <c r="AA597" s="38"/>
    </row>
    <row r="598" spans="1:27" x14ac:dyDescent="0.45">
      <c r="A598" s="38">
        <v>593</v>
      </c>
      <c r="B598" s="38"/>
      <c r="C598" s="38"/>
      <c r="D598" s="38"/>
      <c r="E598" s="38"/>
      <c r="F598" s="35"/>
      <c r="G598" s="35"/>
      <c r="H598" s="150"/>
      <c r="I598" s="38"/>
      <c r="J598" s="273" t="str">
        <f t="shared" si="72"/>
        <v>รอข้อมูลคอลัมน์ H</v>
      </c>
      <c r="K598" s="150"/>
      <c r="L598" s="150"/>
      <c r="M598" s="150"/>
      <c r="N598" s="149" t="str" cm="1">
        <f t="array" ref="N598">IF(AND(K598:M598=""),"ยังไม่บันทึกข้อมูล",
IF(M598&lt;&gt;"",
IF(M598&gt;=1.3,M598,"เป็นไม้พุ่ม"),
IF(K598+L598&gt;=1.3,K598+L598,"เป็นไม้พุ่ม")))</f>
        <v>ยังไม่บันทึกข้อมูล</v>
      </c>
      <c r="O598" s="149" t="str">
        <f t="shared" si="73"/>
        <v>ข้อมูลไม่ถูกต้อง</v>
      </c>
      <c r="P598" s="149" t="str">
        <f t="shared" si="74"/>
        <v>ข้อมูลไม่ถูกต้อง</v>
      </c>
      <c r="Q598" s="149" t="str">
        <f t="shared" si="75"/>
        <v>ข้อมูลไม่ถูกต้อง</v>
      </c>
      <c r="R598" s="149" t="str">
        <f t="shared" si="76"/>
        <v>ข้อมูลไม่ถูกต้อง</v>
      </c>
      <c r="S598" s="149" t="str">
        <f>IF(ISNUMBER(R598),
IF(H$2=ตัวเลือก!A$30,"ยังไม่บันทึกข้อมูล",R598*0.27),"ข้อมูลไม่ถูกต้อง")</f>
        <v>ข้อมูลไม่ถูกต้อง</v>
      </c>
      <c r="T598" s="149" t="str">
        <f t="shared" si="77"/>
        <v>ข้อมูลไม่ถูกต้อง</v>
      </c>
      <c r="U598" s="149" t="str">
        <f>IF(ISNUMBER(R598),
IF(H$2=ตัวเลือก!A$30,"ยังไม่บันทึกข้อมูล",R598*0.47),"ข้อมูลไม่ถูกต้อง")</f>
        <v>ข้อมูลไม่ถูกต้อง</v>
      </c>
      <c r="V598" s="149" t="str">
        <f>IF(ISNUMBER(S598),
IF(H$2=ตัวเลือก!A$30,"ยังไม่บันทึกข้อมูล",S598*0.47),"ข้อมูลไม่ถูกต้อง")</f>
        <v>ข้อมูลไม่ถูกต้อง</v>
      </c>
      <c r="W598" s="149" t="str">
        <f t="shared" si="78"/>
        <v>ข้อมูลไม่ถูกต้อง</v>
      </c>
      <c r="X598" s="148" t="str">
        <f t="shared" si="79"/>
        <v>ข้อมูลไม่ถูกต้อง</v>
      </c>
      <c r="Y598" s="38"/>
      <c r="Z598" s="38"/>
      <c r="AA598" s="38"/>
    </row>
    <row r="599" spans="1:27" x14ac:dyDescent="0.45">
      <c r="A599" s="38">
        <v>594</v>
      </c>
      <c r="B599" s="38"/>
      <c r="C599" s="38"/>
      <c r="D599" s="38"/>
      <c r="E599" s="38"/>
      <c r="F599" s="35"/>
      <c r="G599" s="35"/>
      <c r="H599" s="150"/>
      <c r="I599" s="38"/>
      <c r="J599" s="273" t="str">
        <f t="shared" si="72"/>
        <v>รอข้อมูลคอลัมน์ H</v>
      </c>
      <c r="K599" s="150"/>
      <c r="L599" s="150"/>
      <c r="M599" s="150"/>
      <c r="N599" s="149" t="str" cm="1">
        <f t="array" ref="N599">IF(AND(K599:M599=""),"ยังไม่บันทึกข้อมูล",
IF(M599&lt;&gt;"",
IF(M599&gt;=1.3,M599,"เป็นไม้พุ่ม"),
IF(K599+L599&gt;=1.3,K599+L599,"เป็นไม้พุ่ม")))</f>
        <v>ยังไม่บันทึกข้อมูล</v>
      </c>
      <c r="O599" s="149" t="str">
        <f t="shared" si="73"/>
        <v>ข้อมูลไม่ถูกต้อง</v>
      </c>
      <c r="P599" s="149" t="str">
        <f t="shared" si="74"/>
        <v>ข้อมูลไม่ถูกต้อง</v>
      </c>
      <c r="Q599" s="149" t="str">
        <f t="shared" si="75"/>
        <v>ข้อมูลไม่ถูกต้อง</v>
      </c>
      <c r="R599" s="149" t="str">
        <f t="shared" si="76"/>
        <v>ข้อมูลไม่ถูกต้อง</v>
      </c>
      <c r="S599" s="149" t="str">
        <f>IF(ISNUMBER(R599),
IF(H$2=ตัวเลือก!A$30,"ยังไม่บันทึกข้อมูล",R599*0.27),"ข้อมูลไม่ถูกต้อง")</f>
        <v>ข้อมูลไม่ถูกต้อง</v>
      </c>
      <c r="T599" s="149" t="str">
        <f t="shared" si="77"/>
        <v>ข้อมูลไม่ถูกต้อง</v>
      </c>
      <c r="U599" s="149" t="str">
        <f>IF(ISNUMBER(R599),
IF(H$2=ตัวเลือก!A$30,"ยังไม่บันทึกข้อมูล",R599*0.47),"ข้อมูลไม่ถูกต้อง")</f>
        <v>ข้อมูลไม่ถูกต้อง</v>
      </c>
      <c r="V599" s="149" t="str">
        <f>IF(ISNUMBER(S599),
IF(H$2=ตัวเลือก!A$30,"ยังไม่บันทึกข้อมูล",S599*0.47),"ข้อมูลไม่ถูกต้อง")</f>
        <v>ข้อมูลไม่ถูกต้อง</v>
      </c>
      <c r="W599" s="149" t="str">
        <f t="shared" si="78"/>
        <v>ข้อมูลไม่ถูกต้อง</v>
      </c>
      <c r="X599" s="148" t="str">
        <f t="shared" si="79"/>
        <v>ข้อมูลไม่ถูกต้อง</v>
      </c>
      <c r="Y599" s="38"/>
      <c r="Z599" s="38"/>
      <c r="AA599" s="38"/>
    </row>
    <row r="600" spans="1:27" x14ac:dyDescent="0.45">
      <c r="A600" s="38">
        <v>595</v>
      </c>
      <c r="B600" s="38"/>
      <c r="C600" s="38"/>
      <c r="D600" s="38"/>
      <c r="E600" s="38"/>
      <c r="F600" s="35"/>
      <c r="G600" s="35"/>
      <c r="H600" s="150"/>
      <c r="I600" s="38"/>
      <c r="J600" s="273" t="str">
        <f t="shared" si="72"/>
        <v>รอข้อมูลคอลัมน์ H</v>
      </c>
      <c r="K600" s="150"/>
      <c r="L600" s="150"/>
      <c r="M600" s="150"/>
      <c r="N600" s="149" t="str" cm="1">
        <f t="array" ref="N600">IF(AND(K600:M600=""),"ยังไม่บันทึกข้อมูล",
IF(M600&lt;&gt;"",
IF(M600&gt;=1.3,M600,"เป็นไม้พุ่ม"),
IF(K600+L600&gt;=1.3,K600+L600,"เป็นไม้พุ่ม")))</f>
        <v>ยังไม่บันทึกข้อมูล</v>
      </c>
      <c r="O600" s="149" t="str">
        <f t="shared" si="73"/>
        <v>ข้อมูลไม่ถูกต้อง</v>
      </c>
      <c r="P600" s="149" t="str">
        <f t="shared" si="74"/>
        <v>ข้อมูลไม่ถูกต้อง</v>
      </c>
      <c r="Q600" s="149" t="str">
        <f t="shared" si="75"/>
        <v>ข้อมูลไม่ถูกต้อง</v>
      </c>
      <c r="R600" s="149" t="str">
        <f t="shared" si="76"/>
        <v>ข้อมูลไม่ถูกต้อง</v>
      </c>
      <c r="S600" s="149" t="str">
        <f>IF(ISNUMBER(R600),
IF(H$2=ตัวเลือก!A$30,"ยังไม่บันทึกข้อมูล",R600*0.27),"ข้อมูลไม่ถูกต้อง")</f>
        <v>ข้อมูลไม่ถูกต้อง</v>
      </c>
      <c r="T600" s="149" t="str">
        <f t="shared" si="77"/>
        <v>ข้อมูลไม่ถูกต้อง</v>
      </c>
      <c r="U600" s="149" t="str">
        <f>IF(ISNUMBER(R600),
IF(H$2=ตัวเลือก!A$30,"ยังไม่บันทึกข้อมูล",R600*0.47),"ข้อมูลไม่ถูกต้อง")</f>
        <v>ข้อมูลไม่ถูกต้อง</v>
      </c>
      <c r="V600" s="149" t="str">
        <f>IF(ISNUMBER(S600),
IF(H$2=ตัวเลือก!A$30,"ยังไม่บันทึกข้อมูล",S600*0.47),"ข้อมูลไม่ถูกต้อง")</f>
        <v>ข้อมูลไม่ถูกต้อง</v>
      </c>
      <c r="W600" s="149" t="str">
        <f t="shared" si="78"/>
        <v>ข้อมูลไม่ถูกต้อง</v>
      </c>
      <c r="X600" s="148" t="str">
        <f t="shared" si="79"/>
        <v>ข้อมูลไม่ถูกต้อง</v>
      </c>
      <c r="Y600" s="38"/>
      <c r="Z600" s="38"/>
      <c r="AA600" s="38"/>
    </row>
    <row r="601" spans="1:27" x14ac:dyDescent="0.45">
      <c r="A601" s="38">
        <v>596</v>
      </c>
      <c r="B601" s="38"/>
      <c r="C601" s="38"/>
      <c r="D601" s="38"/>
      <c r="E601" s="38"/>
      <c r="F601" s="35"/>
      <c r="G601" s="35"/>
      <c r="H601" s="150"/>
      <c r="I601" s="38"/>
      <c r="J601" s="273" t="str">
        <f t="shared" si="72"/>
        <v>รอข้อมูลคอลัมน์ H</v>
      </c>
      <c r="K601" s="150"/>
      <c r="L601" s="150"/>
      <c r="M601" s="150"/>
      <c r="N601" s="149" t="str" cm="1">
        <f t="array" ref="N601">IF(AND(K601:M601=""),"ยังไม่บันทึกข้อมูล",
IF(M601&lt;&gt;"",
IF(M601&gt;=1.3,M601,"เป็นไม้พุ่ม"),
IF(K601+L601&gt;=1.3,K601+L601,"เป็นไม้พุ่ม")))</f>
        <v>ยังไม่บันทึกข้อมูล</v>
      </c>
      <c r="O601" s="149" t="str">
        <f t="shared" si="73"/>
        <v>ข้อมูลไม่ถูกต้อง</v>
      </c>
      <c r="P601" s="149" t="str">
        <f t="shared" si="74"/>
        <v>ข้อมูลไม่ถูกต้อง</v>
      </c>
      <c r="Q601" s="149" t="str">
        <f t="shared" si="75"/>
        <v>ข้อมูลไม่ถูกต้อง</v>
      </c>
      <c r="R601" s="149" t="str">
        <f t="shared" si="76"/>
        <v>ข้อมูลไม่ถูกต้อง</v>
      </c>
      <c r="S601" s="149" t="str">
        <f>IF(ISNUMBER(R601),
IF(H$2=ตัวเลือก!A$30,"ยังไม่บันทึกข้อมูล",R601*0.27),"ข้อมูลไม่ถูกต้อง")</f>
        <v>ข้อมูลไม่ถูกต้อง</v>
      </c>
      <c r="T601" s="149" t="str">
        <f t="shared" si="77"/>
        <v>ข้อมูลไม่ถูกต้อง</v>
      </c>
      <c r="U601" s="149" t="str">
        <f>IF(ISNUMBER(R601),
IF(H$2=ตัวเลือก!A$30,"ยังไม่บันทึกข้อมูล",R601*0.47),"ข้อมูลไม่ถูกต้อง")</f>
        <v>ข้อมูลไม่ถูกต้อง</v>
      </c>
      <c r="V601" s="149" t="str">
        <f>IF(ISNUMBER(S601),
IF(H$2=ตัวเลือก!A$30,"ยังไม่บันทึกข้อมูล",S601*0.47),"ข้อมูลไม่ถูกต้อง")</f>
        <v>ข้อมูลไม่ถูกต้อง</v>
      </c>
      <c r="W601" s="149" t="str">
        <f t="shared" si="78"/>
        <v>ข้อมูลไม่ถูกต้อง</v>
      </c>
      <c r="X601" s="148" t="str">
        <f t="shared" si="79"/>
        <v>ข้อมูลไม่ถูกต้อง</v>
      </c>
      <c r="Y601" s="38"/>
      <c r="Z601" s="38"/>
      <c r="AA601" s="38"/>
    </row>
    <row r="602" spans="1:27" x14ac:dyDescent="0.45">
      <c r="A602" s="38">
        <v>597</v>
      </c>
      <c r="B602" s="38"/>
      <c r="C602" s="38"/>
      <c r="D602" s="38"/>
      <c r="E602" s="38"/>
      <c r="F602" s="35"/>
      <c r="G602" s="35"/>
      <c r="H602" s="150"/>
      <c r="I602" s="38"/>
      <c r="J602" s="273" t="str">
        <f t="shared" si="72"/>
        <v>รอข้อมูลคอลัมน์ H</v>
      </c>
      <c r="K602" s="150"/>
      <c r="L602" s="150"/>
      <c r="M602" s="150"/>
      <c r="N602" s="149" t="str" cm="1">
        <f t="array" ref="N602">IF(AND(K602:M602=""),"ยังไม่บันทึกข้อมูล",
IF(M602&lt;&gt;"",
IF(M602&gt;=1.3,M602,"เป็นไม้พุ่ม"),
IF(K602+L602&gt;=1.3,K602+L602,"เป็นไม้พุ่ม")))</f>
        <v>ยังไม่บันทึกข้อมูล</v>
      </c>
      <c r="O602" s="149" t="str">
        <f t="shared" si="73"/>
        <v>ข้อมูลไม่ถูกต้อง</v>
      </c>
      <c r="P602" s="149" t="str">
        <f t="shared" si="74"/>
        <v>ข้อมูลไม่ถูกต้อง</v>
      </c>
      <c r="Q602" s="149" t="str">
        <f t="shared" si="75"/>
        <v>ข้อมูลไม่ถูกต้อง</v>
      </c>
      <c r="R602" s="149" t="str">
        <f t="shared" si="76"/>
        <v>ข้อมูลไม่ถูกต้อง</v>
      </c>
      <c r="S602" s="149" t="str">
        <f>IF(ISNUMBER(R602),
IF(H$2=ตัวเลือก!A$30,"ยังไม่บันทึกข้อมูล",R602*0.27),"ข้อมูลไม่ถูกต้อง")</f>
        <v>ข้อมูลไม่ถูกต้อง</v>
      </c>
      <c r="T602" s="149" t="str">
        <f t="shared" si="77"/>
        <v>ข้อมูลไม่ถูกต้อง</v>
      </c>
      <c r="U602" s="149" t="str">
        <f>IF(ISNUMBER(R602),
IF(H$2=ตัวเลือก!A$30,"ยังไม่บันทึกข้อมูล",R602*0.47),"ข้อมูลไม่ถูกต้อง")</f>
        <v>ข้อมูลไม่ถูกต้อง</v>
      </c>
      <c r="V602" s="149" t="str">
        <f>IF(ISNUMBER(S602),
IF(H$2=ตัวเลือก!A$30,"ยังไม่บันทึกข้อมูล",S602*0.47),"ข้อมูลไม่ถูกต้อง")</f>
        <v>ข้อมูลไม่ถูกต้อง</v>
      </c>
      <c r="W602" s="149" t="str">
        <f t="shared" si="78"/>
        <v>ข้อมูลไม่ถูกต้อง</v>
      </c>
      <c r="X602" s="148" t="str">
        <f t="shared" si="79"/>
        <v>ข้อมูลไม่ถูกต้อง</v>
      </c>
      <c r="Y602" s="38"/>
      <c r="Z602" s="38"/>
      <c r="AA602" s="38"/>
    </row>
    <row r="603" spans="1:27" x14ac:dyDescent="0.45">
      <c r="A603" s="38">
        <v>598</v>
      </c>
      <c r="B603" s="38"/>
      <c r="C603" s="38"/>
      <c r="D603" s="38"/>
      <c r="E603" s="38"/>
      <c r="F603" s="35"/>
      <c r="G603" s="35"/>
      <c r="H603" s="150"/>
      <c r="I603" s="38"/>
      <c r="J603" s="273" t="str">
        <f t="shared" si="72"/>
        <v>รอข้อมูลคอลัมน์ H</v>
      </c>
      <c r="K603" s="150"/>
      <c r="L603" s="150"/>
      <c r="M603" s="150"/>
      <c r="N603" s="149" t="str" cm="1">
        <f t="array" ref="N603">IF(AND(K603:M603=""),"ยังไม่บันทึกข้อมูล",
IF(M603&lt;&gt;"",
IF(M603&gt;=1.3,M603,"เป็นไม้พุ่ม"),
IF(K603+L603&gt;=1.3,K603+L603,"เป็นไม้พุ่ม")))</f>
        <v>ยังไม่บันทึกข้อมูล</v>
      </c>
      <c r="O603" s="149" t="str">
        <f t="shared" si="73"/>
        <v>ข้อมูลไม่ถูกต้อง</v>
      </c>
      <c r="P603" s="149" t="str">
        <f t="shared" si="74"/>
        <v>ข้อมูลไม่ถูกต้อง</v>
      </c>
      <c r="Q603" s="149" t="str">
        <f t="shared" si="75"/>
        <v>ข้อมูลไม่ถูกต้อง</v>
      </c>
      <c r="R603" s="149" t="str">
        <f t="shared" si="76"/>
        <v>ข้อมูลไม่ถูกต้อง</v>
      </c>
      <c r="S603" s="149" t="str">
        <f>IF(ISNUMBER(R603),
IF(H$2=ตัวเลือก!A$30,"ยังไม่บันทึกข้อมูล",R603*0.27),"ข้อมูลไม่ถูกต้อง")</f>
        <v>ข้อมูลไม่ถูกต้อง</v>
      </c>
      <c r="T603" s="149" t="str">
        <f t="shared" si="77"/>
        <v>ข้อมูลไม่ถูกต้อง</v>
      </c>
      <c r="U603" s="149" t="str">
        <f>IF(ISNUMBER(R603),
IF(H$2=ตัวเลือก!A$30,"ยังไม่บันทึกข้อมูล",R603*0.47),"ข้อมูลไม่ถูกต้อง")</f>
        <v>ข้อมูลไม่ถูกต้อง</v>
      </c>
      <c r="V603" s="149" t="str">
        <f>IF(ISNUMBER(S603),
IF(H$2=ตัวเลือก!A$30,"ยังไม่บันทึกข้อมูล",S603*0.47),"ข้อมูลไม่ถูกต้อง")</f>
        <v>ข้อมูลไม่ถูกต้อง</v>
      </c>
      <c r="W603" s="149" t="str">
        <f t="shared" si="78"/>
        <v>ข้อมูลไม่ถูกต้อง</v>
      </c>
      <c r="X603" s="148" t="str">
        <f t="shared" si="79"/>
        <v>ข้อมูลไม่ถูกต้อง</v>
      </c>
      <c r="Y603" s="38"/>
      <c r="Z603" s="38"/>
      <c r="AA603" s="38"/>
    </row>
    <row r="604" spans="1:27" x14ac:dyDescent="0.45">
      <c r="A604" s="38">
        <v>599</v>
      </c>
      <c r="B604" s="38"/>
      <c r="C604" s="38"/>
      <c r="D604" s="38"/>
      <c r="E604" s="38"/>
      <c r="F604" s="35"/>
      <c r="G604" s="35"/>
      <c r="H604" s="150"/>
      <c r="I604" s="38"/>
      <c r="J604" s="273" t="str">
        <f t="shared" si="72"/>
        <v>รอข้อมูลคอลัมน์ H</v>
      </c>
      <c r="K604" s="150"/>
      <c r="L604" s="150"/>
      <c r="M604" s="150"/>
      <c r="N604" s="149" t="str" cm="1">
        <f t="array" ref="N604">IF(AND(K604:M604=""),"ยังไม่บันทึกข้อมูล",
IF(M604&lt;&gt;"",
IF(M604&gt;=1.3,M604,"เป็นไม้พุ่ม"),
IF(K604+L604&gt;=1.3,K604+L604,"เป็นไม้พุ่ม")))</f>
        <v>ยังไม่บันทึกข้อมูล</v>
      </c>
      <c r="O604" s="149" t="str">
        <f t="shared" si="73"/>
        <v>ข้อมูลไม่ถูกต้อง</v>
      </c>
      <c r="P604" s="149" t="str">
        <f t="shared" si="74"/>
        <v>ข้อมูลไม่ถูกต้อง</v>
      </c>
      <c r="Q604" s="149" t="str">
        <f t="shared" si="75"/>
        <v>ข้อมูลไม่ถูกต้อง</v>
      </c>
      <c r="R604" s="149" t="str">
        <f t="shared" si="76"/>
        <v>ข้อมูลไม่ถูกต้อง</v>
      </c>
      <c r="S604" s="149" t="str">
        <f>IF(ISNUMBER(R604),
IF(H$2=ตัวเลือก!A$30,"ยังไม่บันทึกข้อมูล",R604*0.27),"ข้อมูลไม่ถูกต้อง")</f>
        <v>ข้อมูลไม่ถูกต้อง</v>
      </c>
      <c r="T604" s="149" t="str">
        <f t="shared" si="77"/>
        <v>ข้อมูลไม่ถูกต้อง</v>
      </c>
      <c r="U604" s="149" t="str">
        <f>IF(ISNUMBER(R604),
IF(H$2=ตัวเลือก!A$30,"ยังไม่บันทึกข้อมูล",R604*0.47),"ข้อมูลไม่ถูกต้อง")</f>
        <v>ข้อมูลไม่ถูกต้อง</v>
      </c>
      <c r="V604" s="149" t="str">
        <f>IF(ISNUMBER(S604),
IF(H$2=ตัวเลือก!A$30,"ยังไม่บันทึกข้อมูล",S604*0.47),"ข้อมูลไม่ถูกต้อง")</f>
        <v>ข้อมูลไม่ถูกต้อง</v>
      </c>
      <c r="W604" s="149" t="str">
        <f t="shared" si="78"/>
        <v>ข้อมูลไม่ถูกต้อง</v>
      </c>
      <c r="X604" s="148" t="str">
        <f t="shared" si="79"/>
        <v>ข้อมูลไม่ถูกต้อง</v>
      </c>
      <c r="Y604" s="38"/>
      <c r="Z604" s="38"/>
      <c r="AA604" s="38"/>
    </row>
    <row r="605" spans="1:27" x14ac:dyDescent="0.45">
      <c r="A605" s="38">
        <v>600</v>
      </c>
      <c r="B605" s="38"/>
      <c r="C605" s="38"/>
      <c r="D605" s="38"/>
      <c r="E605" s="38"/>
      <c r="F605" s="35"/>
      <c r="G605" s="35"/>
      <c r="H605" s="150"/>
      <c r="I605" s="38"/>
      <c r="J605" s="273" t="str">
        <f t="shared" si="72"/>
        <v>รอข้อมูลคอลัมน์ H</v>
      </c>
      <c r="K605" s="150"/>
      <c r="L605" s="150"/>
      <c r="M605" s="150"/>
      <c r="N605" s="149" t="str" cm="1">
        <f t="array" ref="N605">IF(AND(K605:M605=""),"ยังไม่บันทึกข้อมูล",
IF(M605&lt;&gt;"",
IF(M605&gt;=1.3,M605,"เป็นไม้พุ่ม"),
IF(K605+L605&gt;=1.3,K605+L605,"เป็นไม้พุ่ม")))</f>
        <v>ยังไม่บันทึกข้อมูล</v>
      </c>
      <c r="O605" s="149" t="str">
        <f t="shared" si="73"/>
        <v>ข้อมูลไม่ถูกต้อง</v>
      </c>
      <c r="P605" s="149" t="str">
        <f t="shared" si="74"/>
        <v>ข้อมูลไม่ถูกต้อง</v>
      </c>
      <c r="Q605" s="149" t="str">
        <f t="shared" si="75"/>
        <v>ข้อมูลไม่ถูกต้อง</v>
      </c>
      <c r="R605" s="149" t="str">
        <f t="shared" si="76"/>
        <v>ข้อมูลไม่ถูกต้อง</v>
      </c>
      <c r="S605" s="149" t="str">
        <f>IF(ISNUMBER(R605),
IF(H$2=ตัวเลือก!A$30,"ยังไม่บันทึกข้อมูล",R605*0.27),"ข้อมูลไม่ถูกต้อง")</f>
        <v>ข้อมูลไม่ถูกต้อง</v>
      </c>
      <c r="T605" s="149" t="str">
        <f t="shared" si="77"/>
        <v>ข้อมูลไม่ถูกต้อง</v>
      </c>
      <c r="U605" s="149" t="str">
        <f>IF(ISNUMBER(R605),
IF(H$2=ตัวเลือก!A$30,"ยังไม่บันทึกข้อมูล",R605*0.47),"ข้อมูลไม่ถูกต้อง")</f>
        <v>ข้อมูลไม่ถูกต้อง</v>
      </c>
      <c r="V605" s="149" t="str">
        <f>IF(ISNUMBER(S605),
IF(H$2=ตัวเลือก!A$30,"ยังไม่บันทึกข้อมูล",S605*0.47),"ข้อมูลไม่ถูกต้อง")</f>
        <v>ข้อมูลไม่ถูกต้อง</v>
      </c>
      <c r="W605" s="149" t="str">
        <f t="shared" si="78"/>
        <v>ข้อมูลไม่ถูกต้อง</v>
      </c>
      <c r="X605" s="148" t="str">
        <f t="shared" si="79"/>
        <v>ข้อมูลไม่ถูกต้อง</v>
      </c>
      <c r="Y605" s="38"/>
      <c r="Z605" s="38"/>
      <c r="AA605" s="38"/>
    </row>
    <row r="606" spans="1:27" x14ac:dyDescent="0.45">
      <c r="A606" s="38">
        <v>601</v>
      </c>
      <c r="B606" s="38"/>
      <c r="C606" s="38"/>
      <c r="D606" s="38"/>
      <c r="E606" s="38"/>
      <c r="F606" s="35"/>
      <c r="G606" s="35"/>
      <c r="H606" s="150"/>
      <c r="I606" s="38"/>
      <c r="J606" s="273" t="str">
        <f t="shared" si="72"/>
        <v>รอข้อมูลคอลัมน์ H</v>
      </c>
      <c r="K606" s="150"/>
      <c r="L606" s="150"/>
      <c r="M606" s="150"/>
      <c r="N606" s="149" t="str" cm="1">
        <f t="array" ref="N606">IF(AND(K606:M606=""),"ยังไม่บันทึกข้อมูล",
IF(M606&lt;&gt;"",
IF(M606&gt;=1.3,M606,"เป็นไม้พุ่ม"),
IF(K606+L606&gt;=1.3,K606+L606,"เป็นไม้พุ่ม")))</f>
        <v>ยังไม่บันทึกข้อมูล</v>
      </c>
      <c r="O606" s="149" t="str">
        <f t="shared" si="73"/>
        <v>ข้อมูลไม่ถูกต้อง</v>
      </c>
      <c r="P606" s="149" t="str">
        <f t="shared" si="74"/>
        <v>ข้อมูลไม่ถูกต้อง</v>
      </c>
      <c r="Q606" s="149" t="str">
        <f t="shared" si="75"/>
        <v>ข้อมูลไม่ถูกต้อง</v>
      </c>
      <c r="R606" s="149" t="str">
        <f t="shared" si="76"/>
        <v>ข้อมูลไม่ถูกต้อง</v>
      </c>
      <c r="S606" s="149" t="str">
        <f>IF(ISNUMBER(R606),
IF(H$2=ตัวเลือก!A$30,"ยังไม่บันทึกข้อมูล",R606*0.27),"ข้อมูลไม่ถูกต้อง")</f>
        <v>ข้อมูลไม่ถูกต้อง</v>
      </c>
      <c r="T606" s="149" t="str">
        <f t="shared" si="77"/>
        <v>ข้อมูลไม่ถูกต้อง</v>
      </c>
      <c r="U606" s="149" t="str">
        <f>IF(ISNUMBER(R606),
IF(H$2=ตัวเลือก!A$30,"ยังไม่บันทึกข้อมูล",R606*0.47),"ข้อมูลไม่ถูกต้อง")</f>
        <v>ข้อมูลไม่ถูกต้อง</v>
      </c>
      <c r="V606" s="149" t="str">
        <f>IF(ISNUMBER(S606),
IF(H$2=ตัวเลือก!A$30,"ยังไม่บันทึกข้อมูล",S606*0.47),"ข้อมูลไม่ถูกต้อง")</f>
        <v>ข้อมูลไม่ถูกต้อง</v>
      </c>
      <c r="W606" s="149" t="str">
        <f t="shared" si="78"/>
        <v>ข้อมูลไม่ถูกต้อง</v>
      </c>
      <c r="X606" s="148" t="str">
        <f t="shared" si="79"/>
        <v>ข้อมูลไม่ถูกต้อง</v>
      </c>
      <c r="Y606" s="38"/>
      <c r="Z606" s="38"/>
      <c r="AA606" s="38"/>
    </row>
    <row r="607" spans="1:27" x14ac:dyDescent="0.45">
      <c r="A607" s="38">
        <v>602</v>
      </c>
      <c r="B607" s="38"/>
      <c r="C607" s="38"/>
      <c r="D607" s="38"/>
      <c r="E607" s="38"/>
      <c r="F607" s="35"/>
      <c r="G607" s="35"/>
      <c r="H607" s="150"/>
      <c r="I607" s="38"/>
      <c r="J607" s="273" t="str">
        <f t="shared" si="72"/>
        <v>รอข้อมูลคอลัมน์ H</v>
      </c>
      <c r="K607" s="150"/>
      <c r="L607" s="150"/>
      <c r="M607" s="150"/>
      <c r="N607" s="149" t="str" cm="1">
        <f t="array" ref="N607">IF(AND(K607:M607=""),"ยังไม่บันทึกข้อมูล",
IF(M607&lt;&gt;"",
IF(M607&gt;=1.3,M607,"เป็นไม้พุ่ม"),
IF(K607+L607&gt;=1.3,K607+L607,"เป็นไม้พุ่ม")))</f>
        <v>ยังไม่บันทึกข้อมูล</v>
      </c>
      <c r="O607" s="149" t="str">
        <f t="shared" si="73"/>
        <v>ข้อมูลไม่ถูกต้อง</v>
      </c>
      <c r="P607" s="149" t="str">
        <f t="shared" si="74"/>
        <v>ข้อมูลไม่ถูกต้อง</v>
      </c>
      <c r="Q607" s="149" t="str">
        <f t="shared" si="75"/>
        <v>ข้อมูลไม่ถูกต้อง</v>
      </c>
      <c r="R607" s="149" t="str">
        <f t="shared" si="76"/>
        <v>ข้อมูลไม่ถูกต้อง</v>
      </c>
      <c r="S607" s="149" t="str">
        <f>IF(ISNUMBER(R607),
IF(H$2=ตัวเลือก!A$30,"ยังไม่บันทึกข้อมูล",R607*0.27),"ข้อมูลไม่ถูกต้อง")</f>
        <v>ข้อมูลไม่ถูกต้อง</v>
      </c>
      <c r="T607" s="149" t="str">
        <f t="shared" si="77"/>
        <v>ข้อมูลไม่ถูกต้อง</v>
      </c>
      <c r="U607" s="149" t="str">
        <f>IF(ISNUMBER(R607),
IF(H$2=ตัวเลือก!A$30,"ยังไม่บันทึกข้อมูล",R607*0.47),"ข้อมูลไม่ถูกต้อง")</f>
        <v>ข้อมูลไม่ถูกต้อง</v>
      </c>
      <c r="V607" s="149" t="str">
        <f>IF(ISNUMBER(S607),
IF(H$2=ตัวเลือก!A$30,"ยังไม่บันทึกข้อมูล",S607*0.47),"ข้อมูลไม่ถูกต้อง")</f>
        <v>ข้อมูลไม่ถูกต้อง</v>
      </c>
      <c r="W607" s="149" t="str">
        <f t="shared" si="78"/>
        <v>ข้อมูลไม่ถูกต้อง</v>
      </c>
      <c r="X607" s="148" t="str">
        <f t="shared" si="79"/>
        <v>ข้อมูลไม่ถูกต้อง</v>
      </c>
      <c r="Y607" s="38"/>
      <c r="Z607" s="38"/>
      <c r="AA607" s="38"/>
    </row>
    <row r="608" spans="1:27" x14ac:dyDescent="0.45">
      <c r="A608" s="38">
        <v>603</v>
      </c>
      <c r="B608" s="38"/>
      <c r="C608" s="38"/>
      <c r="D608" s="38"/>
      <c r="E608" s="38"/>
      <c r="F608" s="35"/>
      <c r="G608" s="35"/>
      <c r="H608" s="150"/>
      <c r="I608" s="38"/>
      <c r="J608" s="273" t="str">
        <f t="shared" si="72"/>
        <v>รอข้อมูลคอลัมน์ H</v>
      </c>
      <c r="K608" s="150"/>
      <c r="L608" s="150"/>
      <c r="M608" s="150"/>
      <c r="N608" s="149" t="str" cm="1">
        <f t="array" ref="N608">IF(AND(K608:M608=""),"ยังไม่บันทึกข้อมูล",
IF(M608&lt;&gt;"",
IF(M608&gt;=1.3,M608,"เป็นไม้พุ่ม"),
IF(K608+L608&gt;=1.3,K608+L608,"เป็นไม้พุ่ม")))</f>
        <v>ยังไม่บันทึกข้อมูล</v>
      </c>
      <c r="O608" s="149" t="str">
        <f t="shared" si="73"/>
        <v>ข้อมูลไม่ถูกต้อง</v>
      </c>
      <c r="P608" s="149" t="str">
        <f t="shared" si="74"/>
        <v>ข้อมูลไม่ถูกต้อง</v>
      </c>
      <c r="Q608" s="149" t="str">
        <f t="shared" si="75"/>
        <v>ข้อมูลไม่ถูกต้อง</v>
      </c>
      <c r="R608" s="149" t="str">
        <f t="shared" si="76"/>
        <v>ข้อมูลไม่ถูกต้อง</v>
      </c>
      <c r="S608" s="149" t="str">
        <f>IF(ISNUMBER(R608),
IF(H$2=ตัวเลือก!A$30,"ยังไม่บันทึกข้อมูล",R608*0.27),"ข้อมูลไม่ถูกต้อง")</f>
        <v>ข้อมูลไม่ถูกต้อง</v>
      </c>
      <c r="T608" s="149" t="str">
        <f t="shared" si="77"/>
        <v>ข้อมูลไม่ถูกต้อง</v>
      </c>
      <c r="U608" s="149" t="str">
        <f>IF(ISNUMBER(R608),
IF(H$2=ตัวเลือก!A$30,"ยังไม่บันทึกข้อมูล",R608*0.47),"ข้อมูลไม่ถูกต้อง")</f>
        <v>ข้อมูลไม่ถูกต้อง</v>
      </c>
      <c r="V608" s="149" t="str">
        <f>IF(ISNUMBER(S608),
IF(H$2=ตัวเลือก!A$30,"ยังไม่บันทึกข้อมูล",S608*0.47),"ข้อมูลไม่ถูกต้อง")</f>
        <v>ข้อมูลไม่ถูกต้อง</v>
      </c>
      <c r="W608" s="149" t="str">
        <f t="shared" si="78"/>
        <v>ข้อมูลไม่ถูกต้อง</v>
      </c>
      <c r="X608" s="148" t="str">
        <f t="shared" si="79"/>
        <v>ข้อมูลไม่ถูกต้อง</v>
      </c>
      <c r="Y608" s="38"/>
      <c r="Z608" s="38"/>
      <c r="AA608" s="38"/>
    </row>
    <row r="609" spans="1:27" x14ac:dyDescent="0.45">
      <c r="A609" s="38">
        <v>604</v>
      </c>
      <c r="B609" s="38"/>
      <c r="C609" s="38"/>
      <c r="D609" s="38"/>
      <c r="E609" s="38"/>
      <c r="F609" s="35"/>
      <c r="G609" s="35"/>
      <c r="H609" s="150"/>
      <c r="I609" s="38"/>
      <c r="J609" s="273" t="str">
        <f t="shared" si="72"/>
        <v>รอข้อมูลคอลัมน์ H</v>
      </c>
      <c r="K609" s="150"/>
      <c r="L609" s="150"/>
      <c r="M609" s="150"/>
      <c r="N609" s="149" t="str" cm="1">
        <f t="array" ref="N609">IF(AND(K609:M609=""),"ยังไม่บันทึกข้อมูล",
IF(M609&lt;&gt;"",
IF(M609&gt;=1.3,M609,"เป็นไม้พุ่ม"),
IF(K609+L609&gt;=1.3,K609+L609,"เป็นไม้พุ่ม")))</f>
        <v>ยังไม่บันทึกข้อมูล</v>
      </c>
      <c r="O609" s="149" t="str">
        <f t="shared" si="73"/>
        <v>ข้อมูลไม่ถูกต้อง</v>
      </c>
      <c r="P609" s="149" t="str">
        <f t="shared" si="74"/>
        <v>ข้อมูลไม่ถูกต้อง</v>
      </c>
      <c r="Q609" s="149" t="str">
        <f t="shared" si="75"/>
        <v>ข้อมูลไม่ถูกต้อง</v>
      </c>
      <c r="R609" s="149" t="str">
        <f t="shared" si="76"/>
        <v>ข้อมูลไม่ถูกต้อง</v>
      </c>
      <c r="S609" s="149" t="str">
        <f>IF(ISNUMBER(R609),
IF(H$2=ตัวเลือก!A$30,"ยังไม่บันทึกข้อมูล",R609*0.27),"ข้อมูลไม่ถูกต้อง")</f>
        <v>ข้อมูลไม่ถูกต้อง</v>
      </c>
      <c r="T609" s="149" t="str">
        <f t="shared" si="77"/>
        <v>ข้อมูลไม่ถูกต้อง</v>
      </c>
      <c r="U609" s="149" t="str">
        <f>IF(ISNUMBER(R609),
IF(H$2=ตัวเลือก!A$30,"ยังไม่บันทึกข้อมูล",R609*0.47),"ข้อมูลไม่ถูกต้อง")</f>
        <v>ข้อมูลไม่ถูกต้อง</v>
      </c>
      <c r="V609" s="149" t="str">
        <f>IF(ISNUMBER(S609),
IF(H$2=ตัวเลือก!A$30,"ยังไม่บันทึกข้อมูล",S609*0.47),"ข้อมูลไม่ถูกต้อง")</f>
        <v>ข้อมูลไม่ถูกต้อง</v>
      </c>
      <c r="W609" s="149" t="str">
        <f t="shared" si="78"/>
        <v>ข้อมูลไม่ถูกต้อง</v>
      </c>
      <c r="X609" s="148" t="str">
        <f t="shared" si="79"/>
        <v>ข้อมูลไม่ถูกต้อง</v>
      </c>
      <c r="Y609" s="38"/>
      <c r="Z609" s="38"/>
      <c r="AA609" s="38"/>
    </row>
    <row r="610" spans="1:27" x14ac:dyDescent="0.45">
      <c r="A610" s="38">
        <v>605</v>
      </c>
      <c r="B610" s="38"/>
      <c r="C610" s="38"/>
      <c r="D610" s="38"/>
      <c r="E610" s="38"/>
      <c r="F610" s="35"/>
      <c r="G610" s="35"/>
      <c r="H610" s="150"/>
      <c r="I610" s="38"/>
      <c r="J610" s="273" t="str">
        <f t="shared" si="72"/>
        <v>รอข้อมูลคอลัมน์ H</v>
      </c>
      <c r="K610" s="150"/>
      <c r="L610" s="150"/>
      <c r="M610" s="150"/>
      <c r="N610" s="149" t="str" cm="1">
        <f t="array" ref="N610">IF(AND(K610:M610=""),"ยังไม่บันทึกข้อมูล",
IF(M610&lt;&gt;"",
IF(M610&gt;=1.3,M610,"เป็นไม้พุ่ม"),
IF(K610+L610&gt;=1.3,K610+L610,"เป็นไม้พุ่ม")))</f>
        <v>ยังไม่บันทึกข้อมูล</v>
      </c>
      <c r="O610" s="149" t="str">
        <f t="shared" si="73"/>
        <v>ข้อมูลไม่ถูกต้อง</v>
      </c>
      <c r="P610" s="149" t="str">
        <f t="shared" si="74"/>
        <v>ข้อมูลไม่ถูกต้อง</v>
      </c>
      <c r="Q610" s="149" t="str">
        <f t="shared" si="75"/>
        <v>ข้อมูลไม่ถูกต้อง</v>
      </c>
      <c r="R610" s="149" t="str">
        <f t="shared" si="76"/>
        <v>ข้อมูลไม่ถูกต้อง</v>
      </c>
      <c r="S610" s="149" t="str">
        <f>IF(ISNUMBER(R610),
IF(H$2=ตัวเลือก!A$30,"ยังไม่บันทึกข้อมูล",R610*0.27),"ข้อมูลไม่ถูกต้อง")</f>
        <v>ข้อมูลไม่ถูกต้อง</v>
      </c>
      <c r="T610" s="149" t="str">
        <f t="shared" si="77"/>
        <v>ข้อมูลไม่ถูกต้อง</v>
      </c>
      <c r="U610" s="149" t="str">
        <f>IF(ISNUMBER(R610),
IF(H$2=ตัวเลือก!A$30,"ยังไม่บันทึกข้อมูล",R610*0.47),"ข้อมูลไม่ถูกต้อง")</f>
        <v>ข้อมูลไม่ถูกต้อง</v>
      </c>
      <c r="V610" s="149" t="str">
        <f>IF(ISNUMBER(S610),
IF(H$2=ตัวเลือก!A$30,"ยังไม่บันทึกข้อมูล",S610*0.47),"ข้อมูลไม่ถูกต้อง")</f>
        <v>ข้อมูลไม่ถูกต้อง</v>
      </c>
      <c r="W610" s="149" t="str">
        <f t="shared" si="78"/>
        <v>ข้อมูลไม่ถูกต้อง</v>
      </c>
      <c r="X610" s="148" t="str">
        <f t="shared" si="79"/>
        <v>ข้อมูลไม่ถูกต้อง</v>
      </c>
      <c r="Y610" s="38"/>
      <c r="Z610" s="38"/>
      <c r="AA610" s="38"/>
    </row>
    <row r="611" spans="1:27" x14ac:dyDescent="0.45">
      <c r="A611" s="38">
        <v>606</v>
      </c>
      <c r="B611" s="38"/>
      <c r="C611" s="38"/>
      <c r="D611" s="38"/>
      <c r="E611" s="38"/>
      <c r="F611" s="35"/>
      <c r="G611" s="35"/>
      <c r="H611" s="150"/>
      <c r="I611" s="38"/>
      <c r="J611" s="273" t="str">
        <f t="shared" si="72"/>
        <v>รอข้อมูลคอลัมน์ H</v>
      </c>
      <c r="K611" s="150"/>
      <c r="L611" s="150"/>
      <c r="M611" s="150"/>
      <c r="N611" s="149" t="str" cm="1">
        <f t="array" ref="N611">IF(AND(K611:M611=""),"ยังไม่บันทึกข้อมูล",
IF(M611&lt;&gt;"",
IF(M611&gt;=1.3,M611,"เป็นไม้พุ่ม"),
IF(K611+L611&gt;=1.3,K611+L611,"เป็นไม้พุ่ม")))</f>
        <v>ยังไม่บันทึกข้อมูล</v>
      </c>
      <c r="O611" s="149" t="str">
        <f t="shared" si="73"/>
        <v>ข้อมูลไม่ถูกต้อง</v>
      </c>
      <c r="P611" s="149" t="str">
        <f t="shared" si="74"/>
        <v>ข้อมูลไม่ถูกต้อง</v>
      </c>
      <c r="Q611" s="149" t="str">
        <f t="shared" si="75"/>
        <v>ข้อมูลไม่ถูกต้อง</v>
      </c>
      <c r="R611" s="149" t="str">
        <f t="shared" si="76"/>
        <v>ข้อมูลไม่ถูกต้อง</v>
      </c>
      <c r="S611" s="149" t="str">
        <f>IF(ISNUMBER(R611),
IF(H$2=ตัวเลือก!A$30,"ยังไม่บันทึกข้อมูล",R611*0.27),"ข้อมูลไม่ถูกต้อง")</f>
        <v>ข้อมูลไม่ถูกต้อง</v>
      </c>
      <c r="T611" s="149" t="str">
        <f t="shared" si="77"/>
        <v>ข้อมูลไม่ถูกต้อง</v>
      </c>
      <c r="U611" s="149" t="str">
        <f>IF(ISNUMBER(R611),
IF(H$2=ตัวเลือก!A$30,"ยังไม่บันทึกข้อมูล",R611*0.47),"ข้อมูลไม่ถูกต้อง")</f>
        <v>ข้อมูลไม่ถูกต้อง</v>
      </c>
      <c r="V611" s="149" t="str">
        <f>IF(ISNUMBER(S611),
IF(H$2=ตัวเลือก!A$30,"ยังไม่บันทึกข้อมูล",S611*0.47),"ข้อมูลไม่ถูกต้อง")</f>
        <v>ข้อมูลไม่ถูกต้อง</v>
      </c>
      <c r="W611" s="149" t="str">
        <f t="shared" si="78"/>
        <v>ข้อมูลไม่ถูกต้อง</v>
      </c>
      <c r="X611" s="148" t="str">
        <f t="shared" si="79"/>
        <v>ข้อมูลไม่ถูกต้อง</v>
      </c>
      <c r="Y611" s="38"/>
      <c r="Z611" s="38"/>
      <c r="AA611" s="38"/>
    </row>
    <row r="612" spans="1:27" x14ac:dyDescent="0.45">
      <c r="A612" s="38">
        <v>607</v>
      </c>
      <c r="B612" s="38"/>
      <c r="C612" s="38"/>
      <c r="D612" s="38"/>
      <c r="E612" s="38"/>
      <c r="F612" s="35"/>
      <c r="G612" s="35"/>
      <c r="H612" s="150"/>
      <c r="I612" s="38"/>
      <c r="J612" s="273" t="str">
        <f t="shared" si="72"/>
        <v>รอข้อมูลคอลัมน์ H</v>
      </c>
      <c r="K612" s="150"/>
      <c r="L612" s="150"/>
      <c r="M612" s="150"/>
      <c r="N612" s="149" t="str" cm="1">
        <f t="array" ref="N612">IF(AND(K612:M612=""),"ยังไม่บันทึกข้อมูล",
IF(M612&lt;&gt;"",
IF(M612&gt;=1.3,M612,"เป็นไม้พุ่ม"),
IF(K612+L612&gt;=1.3,K612+L612,"เป็นไม้พุ่ม")))</f>
        <v>ยังไม่บันทึกข้อมูล</v>
      </c>
      <c r="O612" s="149" t="str">
        <f t="shared" si="73"/>
        <v>ข้อมูลไม่ถูกต้อง</v>
      </c>
      <c r="P612" s="149" t="str">
        <f t="shared" si="74"/>
        <v>ข้อมูลไม่ถูกต้อง</v>
      </c>
      <c r="Q612" s="149" t="str">
        <f t="shared" si="75"/>
        <v>ข้อมูลไม่ถูกต้อง</v>
      </c>
      <c r="R612" s="149" t="str">
        <f t="shared" si="76"/>
        <v>ข้อมูลไม่ถูกต้อง</v>
      </c>
      <c r="S612" s="149" t="str">
        <f>IF(ISNUMBER(R612),
IF(H$2=ตัวเลือก!A$30,"ยังไม่บันทึกข้อมูล",R612*0.27),"ข้อมูลไม่ถูกต้อง")</f>
        <v>ข้อมูลไม่ถูกต้อง</v>
      </c>
      <c r="T612" s="149" t="str">
        <f t="shared" si="77"/>
        <v>ข้อมูลไม่ถูกต้อง</v>
      </c>
      <c r="U612" s="149" t="str">
        <f>IF(ISNUMBER(R612),
IF(H$2=ตัวเลือก!A$30,"ยังไม่บันทึกข้อมูล",R612*0.47),"ข้อมูลไม่ถูกต้อง")</f>
        <v>ข้อมูลไม่ถูกต้อง</v>
      </c>
      <c r="V612" s="149" t="str">
        <f>IF(ISNUMBER(S612),
IF(H$2=ตัวเลือก!A$30,"ยังไม่บันทึกข้อมูล",S612*0.47),"ข้อมูลไม่ถูกต้อง")</f>
        <v>ข้อมูลไม่ถูกต้อง</v>
      </c>
      <c r="W612" s="149" t="str">
        <f t="shared" si="78"/>
        <v>ข้อมูลไม่ถูกต้อง</v>
      </c>
      <c r="X612" s="148" t="str">
        <f t="shared" si="79"/>
        <v>ข้อมูลไม่ถูกต้อง</v>
      </c>
      <c r="Y612" s="38"/>
      <c r="Z612" s="38"/>
      <c r="AA612" s="38"/>
    </row>
    <row r="613" spans="1:27" x14ac:dyDescent="0.45">
      <c r="A613" s="38">
        <v>608</v>
      </c>
      <c r="B613" s="38"/>
      <c r="C613" s="38"/>
      <c r="D613" s="38"/>
      <c r="E613" s="38"/>
      <c r="F613" s="35"/>
      <c r="G613" s="35"/>
      <c r="H613" s="150"/>
      <c r="I613" s="38"/>
      <c r="J613" s="273" t="str">
        <f t="shared" si="72"/>
        <v>รอข้อมูลคอลัมน์ H</v>
      </c>
      <c r="K613" s="150"/>
      <c r="L613" s="150"/>
      <c r="M613" s="150"/>
      <c r="N613" s="149" t="str" cm="1">
        <f t="array" ref="N613">IF(AND(K613:M613=""),"ยังไม่บันทึกข้อมูล",
IF(M613&lt;&gt;"",
IF(M613&gt;=1.3,M613,"เป็นไม้พุ่ม"),
IF(K613+L613&gt;=1.3,K613+L613,"เป็นไม้พุ่ม")))</f>
        <v>ยังไม่บันทึกข้อมูล</v>
      </c>
      <c r="O613" s="149" t="str">
        <f t="shared" si="73"/>
        <v>ข้อมูลไม่ถูกต้อง</v>
      </c>
      <c r="P613" s="149" t="str">
        <f t="shared" si="74"/>
        <v>ข้อมูลไม่ถูกต้อง</v>
      </c>
      <c r="Q613" s="149" t="str">
        <f t="shared" si="75"/>
        <v>ข้อมูลไม่ถูกต้อง</v>
      </c>
      <c r="R613" s="149" t="str">
        <f t="shared" si="76"/>
        <v>ข้อมูลไม่ถูกต้อง</v>
      </c>
      <c r="S613" s="149" t="str">
        <f>IF(ISNUMBER(R613),
IF(H$2=ตัวเลือก!A$30,"ยังไม่บันทึกข้อมูล",R613*0.27),"ข้อมูลไม่ถูกต้อง")</f>
        <v>ข้อมูลไม่ถูกต้อง</v>
      </c>
      <c r="T613" s="149" t="str">
        <f t="shared" si="77"/>
        <v>ข้อมูลไม่ถูกต้อง</v>
      </c>
      <c r="U613" s="149" t="str">
        <f>IF(ISNUMBER(R613),
IF(H$2=ตัวเลือก!A$30,"ยังไม่บันทึกข้อมูล",R613*0.47),"ข้อมูลไม่ถูกต้อง")</f>
        <v>ข้อมูลไม่ถูกต้อง</v>
      </c>
      <c r="V613" s="149" t="str">
        <f>IF(ISNUMBER(S613),
IF(H$2=ตัวเลือก!A$30,"ยังไม่บันทึกข้อมูล",S613*0.47),"ข้อมูลไม่ถูกต้อง")</f>
        <v>ข้อมูลไม่ถูกต้อง</v>
      </c>
      <c r="W613" s="149" t="str">
        <f t="shared" si="78"/>
        <v>ข้อมูลไม่ถูกต้อง</v>
      </c>
      <c r="X613" s="148" t="str">
        <f t="shared" si="79"/>
        <v>ข้อมูลไม่ถูกต้อง</v>
      </c>
      <c r="Y613" s="38"/>
      <c r="Z613" s="38"/>
      <c r="AA613" s="38"/>
    </row>
    <row r="614" spans="1:27" x14ac:dyDescent="0.45">
      <c r="A614" s="38">
        <v>609</v>
      </c>
      <c r="B614" s="38"/>
      <c r="C614" s="38"/>
      <c r="D614" s="38"/>
      <c r="E614" s="38"/>
      <c r="F614" s="35"/>
      <c r="G614" s="35"/>
      <c r="H614" s="150"/>
      <c r="I614" s="38"/>
      <c r="J614" s="273" t="str">
        <f t="shared" si="72"/>
        <v>รอข้อมูลคอลัมน์ H</v>
      </c>
      <c r="K614" s="150"/>
      <c r="L614" s="150"/>
      <c r="M614" s="150"/>
      <c r="N614" s="149" t="str" cm="1">
        <f t="array" ref="N614">IF(AND(K614:M614=""),"ยังไม่บันทึกข้อมูล",
IF(M614&lt;&gt;"",
IF(M614&gt;=1.3,M614,"เป็นไม้พุ่ม"),
IF(K614+L614&gt;=1.3,K614+L614,"เป็นไม้พุ่ม")))</f>
        <v>ยังไม่บันทึกข้อมูล</v>
      </c>
      <c r="O614" s="149" t="str">
        <f t="shared" si="73"/>
        <v>ข้อมูลไม่ถูกต้อง</v>
      </c>
      <c r="P614" s="149" t="str">
        <f t="shared" si="74"/>
        <v>ข้อมูลไม่ถูกต้อง</v>
      </c>
      <c r="Q614" s="149" t="str">
        <f t="shared" si="75"/>
        <v>ข้อมูลไม่ถูกต้อง</v>
      </c>
      <c r="R614" s="149" t="str">
        <f t="shared" si="76"/>
        <v>ข้อมูลไม่ถูกต้อง</v>
      </c>
      <c r="S614" s="149" t="str">
        <f>IF(ISNUMBER(R614),
IF(H$2=ตัวเลือก!A$30,"ยังไม่บันทึกข้อมูล",R614*0.27),"ข้อมูลไม่ถูกต้อง")</f>
        <v>ข้อมูลไม่ถูกต้อง</v>
      </c>
      <c r="T614" s="149" t="str">
        <f t="shared" si="77"/>
        <v>ข้อมูลไม่ถูกต้อง</v>
      </c>
      <c r="U614" s="149" t="str">
        <f>IF(ISNUMBER(R614),
IF(H$2=ตัวเลือก!A$30,"ยังไม่บันทึกข้อมูล",R614*0.47),"ข้อมูลไม่ถูกต้อง")</f>
        <v>ข้อมูลไม่ถูกต้อง</v>
      </c>
      <c r="V614" s="149" t="str">
        <f>IF(ISNUMBER(S614),
IF(H$2=ตัวเลือก!A$30,"ยังไม่บันทึกข้อมูล",S614*0.47),"ข้อมูลไม่ถูกต้อง")</f>
        <v>ข้อมูลไม่ถูกต้อง</v>
      </c>
      <c r="W614" s="149" t="str">
        <f t="shared" si="78"/>
        <v>ข้อมูลไม่ถูกต้อง</v>
      </c>
      <c r="X614" s="148" t="str">
        <f t="shared" si="79"/>
        <v>ข้อมูลไม่ถูกต้อง</v>
      </c>
      <c r="Y614" s="38"/>
      <c r="Z614" s="38"/>
      <c r="AA614" s="38"/>
    </row>
    <row r="615" spans="1:27" x14ac:dyDescent="0.45">
      <c r="A615" s="38">
        <v>610</v>
      </c>
      <c r="B615" s="38"/>
      <c r="C615" s="38"/>
      <c r="D615" s="38"/>
      <c r="E615" s="38"/>
      <c r="F615" s="35"/>
      <c r="G615" s="35"/>
      <c r="H615" s="150"/>
      <c r="I615" s="38"/>
      <c r="J615" s="273" t="str">
        <f t="shared" si="72"/>
        <v>รอข้อมูลคอลัมน์ H</v>
      </c>
      <c r="K615" s="150"/>
      <c r="L615" s="150"/>
      <c r="M615" s="150"/>
      <c r="N615" s="149" t="str" cm="1">
        <f t="array" ref="N615">IF(AND(K615:M615=""),"ยังไม่บันทึกข้อมูล",
IF(M615&lt;&gt;"",
IF(M615&gt;=1.3,M615,"เป็นไม้พุ่ม"),
IF(K615+L615&gt;=1.3,K615+L615,"เป็นไม้พุ่ม")))</f>
        <v>ยังไม่บันทึกข้อมูล</v>
      </c>
      <c r="O615" s="149" t="str">
        <f t="shared" si="73"/>
        <v>ข้อมูลไม่ถูกต้อง</v>
      </c>
      <c r="P615" s="149" t="str">
        <f t="shared" si="74"/>
        <v>ข้อมูลไม่ถูกต้อง</v>
      </c>
      <c r="Q615" s="149" t="str">
        <f t="shared" si="75"/>
        <v>ข้อมูลไม่ถูกต้อง</v>
      </c>
      <c r="R615" s="149" t="str">
        <f t="shared" si="76"/>
        <v>ข้อมูลไม่ถูกต้อง</v>
      </c>
      <c r="S615" s="149" t="str">
        <f>IF(ISNUMBER(R615),
IF(H$2=ตัวเลือก!A$30,"ยังไม่บันทึกข้อมูล",R615*0.27),"ข้อมูลไม่ถูกต้อง")</f>
        <v>ข้อมูลไม่ถูกต้อง</v>
      </c>
      <c r="T615" s="149" t="str">
        <f t="shared" si="77"/>
        <v>ข้อมูลไม่ถูกต้อง</v>
      </c>
      <c r="U615" s="149" t="str">
        <f>IF(ISNUMBER(R615),
IF(H$2=ตัวเลือก!A$30,"ยังไม่บันทึกข้อมูล",R615*0.47),"ข้อมูลไม่ถูกต้อง")</f>
        <v>ข้อมูลไม่ถูกต้อง</v>
      </c>
      <c r="V615" s="149" t="str">
        <f>IF(ISNUMBER(S615),
IF(H$2=ตัวเลือก!A$30,"ยังไม่บันทึกข้อมูล",S615*0.47),"ข้อมูลไม่ถูกต้อง")</f>
        <v>ข้อมูลไม่ถูกต้อง</v>
      </c>
      <c r="W615" s="149" t="str">
        <f t="shared" si="78"/>
        <v>ข้อมูลไม่ถูกต้อง</v>
      </c>
      <c r="X615" s="148" t="str">
        <f t="shared" si="79"/>
        <v>ข้อมูลไม่ถูกต้อง</v>
      </c>
      <c r="Y615" s="38"/>
      <c r="Z615" s="38"/>
      <c r="AA615" s="38"/>
    </row>
    <row r="616" spans="1:27" x14ac:dyDescent="0.45">
      <c r="A616" s="38">
        <v>611</v>
      </c>
      <c r="B616" s="38"/>
      <c r="C616" s="38"/>
      <c r="D616" s="38"/>
      <c r="E616" s="38"/>
      <c r="F616" s="35"/>
      <c r="G616" s="35"/>
      <c r="H616" s="150"/>
      <c r="I616" s="38"/>
      <c r="J616" s="273" t="str">
        <f t="shared" si="72"/>
        <v>รอข้อมูลคอลัมน์ H</v>
      </c>
      <c r="K616" s="150"/>
      <c r="L616" s="150"/>
      <c r="M616" s="150"/>
      <c r="N616" s="149" t="str" cm="1">
        <f t="array" ref="N616">IF(AND(K616:M616=""),"ยังไม่บันทึกข้อมูล",
IF(M616&lt;&gt;"",
IF(M616&gt;=1.3,M616,"เป็นไม้พุ่ม"),
IF(K616+L616&gt;=1.3,K616+L616,"เป็นไม้พุ่ม")))</f>
        <v>ยังไม่บันทึกข้อมูล</v>
      </c>
      <c r="O616" s="149" t="str">
        <f t="shared" si="73"/>
        <v>ข้อมูลไม่ถูกต้อง</v>
      </c>
      <c r="P616" s="149" t="str">
        <f t="shared" si="74"/>
        <v>ข้อมูลไม่ถูกต้อง</v>
      </c>
      <c r="Q616" s="149" t="str">
        <f t="shared" si="75"/>
        <v>ข้อมูลไม่ถูกต้อง</v>
      </c>
      <c r="R616" s="149" t="str">
        <f t="shared" si="76"/>
        <v>ข้อมูลไม่ถูกต้อง</v>
      </c>
      <c r="S616" s="149" t="str">
        <f>IF(ISNUMBER(R616),
IF(H$2=ตัวเลือก!A$30,"ยังไม่บันทึกข้อมูล",R616*0.27),"ข้อมูลไม่ถูกต้อง")</f>
        <v>ข้อมูลไม่ถูกต้อง</v>
      </c>
      <c r="T616" s="149" t="str">
        <f t="shared" si="77"/>
        <v>ข้อมูลไม่ถูกต้อง</v>
      </c>
      <c r="U616" s="149" t="str">
        <f>IF(ISNUMBER(R616),
IF(H$2=ตัวเลือก!A$30,"ยังไม่บันทึกข้อมูล",R616*0.47),"ข้อมูลไม่ถูกต้อง")</f>
        <v>ข้อมูลไม่ถูกต้อง</v>
      </c>
      <c r="V616" s="149" t="str">
        <f>IF(ISNUMBER(S616),
IF(H$2=ตัวเลือก!A$30,"ยังไม่บันทึกข้อมูล",S616*0.47),"ข้อมูลไม่ถูกต้อง")</f>
        <v>ข้อมูลไม่ถูกต้อง</v>
      </c>
      <c r="W616" s="149" t="str">
        <f t="shared" si="78"/>
        <v>ข้อมูลไม่ถูกต้อง</v>
      </c>
      <c r="X616" s="148" t="str">
        <f t="shared" si="79"/>
        <v>ข้อมูลไม่ถูกต้อง</v>
      </c>
      <c r="Y616" s="38"/>
      <c r="Z616" s="38"/>
      <c r="AA616" s="38"/>
    </row>
    <row r="617" spans="1:27" x14ac:dyDescent="0.45">
      <c r="A617" s="38">
        <v>612</v>
      </c>
      <c r="B617" s="38"/>
      <c r="C617" s="38"/>
      <c r="D617" s="38"/>
      <c r="E617" s="38"/>
      <c r="F617" s="35"/>
      <c r="G617" s="35"/>
      <c r="H617" s="150"/>
      <c r="I617" s="38"/>
      <c r="J617" s="273" t="str">
        <f t="shared" si="72"/>
        <v>รอข้อมูลคอลัมน์ H</v>
      </c>
      <c r="K617" s="150"/>
      <c r="L617" s="150"/>
      <c r="M617" s="150"/>
      <c r="N617" s="149" t="str" cm="1">
        <f t="array" ref="N617">IF(AND(K617:M617=""),"ยังไม่บันทึกข้อมูล",
IF(M617&lt;&gt;"",
IF(M617&gt;=1.3,M617,"เป็นไม้พุ่ม"),
IF(K617+L617&gt;=1.3,K617+L617,"เป็นไม้พุ่ม")))</f>
        <v>ยังไม่บันทึกข้อมูล</v>
      </c>
      <c r="O617" s="149" t="str">
        <f t="shared" si="73"/>
        <v>ข้อมูลไม่ถูกต้อง</v>
      </c>
      <c r="P617" s="149" t="str">
        <f t="shared" si="74"/>
        <v>ข้อมูลไม่ถูกต้อง</v>
      </c>
      <c r="Q617" s="149" t="str">
        <f t="shared" si="75"/>
        <v>ข้อมูลไม่ถูกต้อง</v>
      </c>
      <c r="R617" s="149" t="str">
        <f t="shared" si="76"/>
        <v>ข้อมูลไม่ถูกต้อง</v>
      </c>
      <c r="S617" s="149" t="str">
        <f>IF(ISNUMBER(R617),
IF(H$2=ตัวเลือก!A$30,"ยังไม่บันทึกข้อมูล",R617*0.27),"ข้อมูลไม่ถูกต้อง")</f>
        <v>ข้อมูลไม่ถูกต้อง</v>
      </c>
      <c r="T617" s="149" t="str">
        <f t="shared" si="77"/>
        <v>ข้อมูลไม่ถูกต้อง</v>
      </c>
      <c r="U617" s="149" t="str">
        <f>IF(ISNUMBER(R617),
IF(H$2=ตัวเลือก!A$30,"ยังไม่บันทึกข้อมูล",R617*0.47),"ข้อมูลไม่ถูกต้อง")</f>
        <v>ข้อมูลไม่ถูกต้อง</v>
      </c>
      <c r="V617" s="149" t="str">
        <f>IF(ISNUMBER(S617),
IF(H$2=ตัวเลือก!A$30,"ยังไม่บันทึกข้อมูล",S617*0.47),"ข้อมูลไม่ถูกต้อง")</f>
        <v>ข้อมูลไม่ถูกต้อง</v>
      </c>
      <c r="W617" s="149" t="str">
        <f t="shared" si="78"/>
        <v>ข้อมูลไม่ถูกต้อง</v>
      </c>
      <c r="X617" s="148" t="str">
        <f t="shared" si="79"/>
        <v>ข้อมูลไม่ถูกต้อง</v>
      </c>
      <c r="Y617" s="38"/>
      <c r="Z617" s="38"/>
      <c r="AA617" s="38"/>
    </row>
    <row r="618" spans="1:27" x14ac:dyDescent="0.45">
      <c r="A618" s="38">
        <v>613</v>
      </c>
      <c r="B618" s="38"/>
      <c r="C618" s="38"/>
      <c r="D618" s="38"/>
      <c r="E618" s="38"/>
      <c r="F618" s="35"/>
      <c r="G618" s="35"/>
      <c r="H618" s="150"/>
      <c r="I618" s="38"/>
      <c r="J618" s="273" t="str">
        <f t="shared" si="72"/>
        <v>รอข้อมูลคอลัมน์ H</v>
      </c>
      <c r="K618" s="150"/>
      <c r="L618" s="150"/>
      <c r="M618" s="150"/>
      <c r="N618" s="149" t="str" cm="1">
        <f t="array" ref="N618">IF(AND(K618:M618=""),"ยังไม่บันทึกข้อมูล",
IF(M618&lt;&gt;"",
IF(M618&gt;=1.3,M618,"เป็นไม้พุ่ม"),
IF(K618+L618&gt;=1.3,K618+L618,"เป็นไม้พุ่ม")))</f>
        <v>ยังไม่บันทึกข้อมูล</v>
      </c>
      <c r="O618" s="149" t="str">
        <f t="shared" si="73"/>
        <v>ข้อมูลไม่ถูกต้อง</v>
      </c>
      <c r="P618" s="149" t="str">
        <f t="shared" si="74"/>
        <v>ข้อมูลไม่ถูกต้อง</v>
      </c>
      <c r="Q618" s="149" t="str">
        <f t="shared" si="75"/>
        <v>ข้อมูลไม่ถูกต้อง</v>
      </c>
      <c r="R618" s="149" t="str">
        <f t="shared" si="76"/>
        <v>ข้อมูลไม่ถูกต้อง</v>
      </c>
      <c r="S618" s="149" t="str">
        <f>IF(ISNUMBER(R618),
IF(H$2=ตัวเลือก!A$30,"ยังไม่บันทึกข้อมูล",R618*0.27),"ข้อมูลไม่ถูกต้อง")</f>
        <v>ข้อมูลไม่ถูกต้อง</v>
      </c>
      <c r="T618" s="149" t="str">
        <f t="shared" si="77"/>
        <v>ข้อมูลไม่ถูกต้อง</v>
      </c>
      <c r="U618" s="149" t="str">
        <f>IF(ISNUMBER(R618),
IF(H$2=ตัวเลือก!A$30,"ยังไม่บันทึกข้อมูล",R618*0.47),"ข้อมูลไม่ถูกต้อง")</f>
        <v>ข้อมูลไม่ถูกต้อง</v>
      </c>
      <c r="V618" s="149" t="str">
        <f>IF(ISNUMBER(S618),
IF(H$2=ตัวเลือก!A$30,"ยังไม่บันทึกข้อมูล",S618*0.47),"ข้อมูลไม่ถูกต้อง")</f>
        <v>ข้อมูลไม่ถูกต้อง</v>
      </c>
      <c r="W618" s="149" t="str">
        <f t="shared" si="78"/>
        <v>ข้อมูลไม่ถูกต้อง</v>
      </c>
      <c r="X618" s="148" t="str">
        <f t="shared" si="79"/>
        <v>ข้อมูลไม่ถูกต้อง</v>
      </c>
      <c r="Y618" s="38"/>
      <c r="Z618" s="38"/>
      <c r="AA618" s="38"/>
    </row>
    <row r="619" spans="1:27" x14ac:dyDescent="0.45">
      <c r="A619" s="38">
        <v>614</v>
      </c>
      <c r="B619" s="38"/>
      <c r="C619" s="38"/>
      <c r="D619" s="38"/>
      <c r="E619" s="38"/>
      <c r="F619" s="35"/>
      <c r="G619" s="35"/>
      <c r="H619" s="150"/>
      <c r="I619" s="38"/>
      <c r="J619" s="273" t="str">
        <f t="shared" si="72"/>
        <v>รอข้อมูลคอลัมน์ H</v>
      </c>
      <c r="K619" s="150"/>
      <c r="L619" s="150"/>
      <c r="M619" s="150"/>
      <c r="N619" s="149" t="str" cm="1">
        <f t="array" ref="N619">IF(AND(K619:M619=""),"ยังไม่บันทึกข้อมูล",
IF(M619&lt;&gt;"",
IF(M619&gt;=1.3,M619,"เป็นไม้พุ่ม"),
IF(K619+L619&gt;=1.3,K619+L619,"เป็นไม้พุ่ม")))</f>
        <v>ยังไม่บันทึกข้อมูล</v>
      </c>
      <c r="O619" s="149" t="str">
        <f t="shared" si="73"/>
        <v>ข้อมูลไม่ถูกต้อง</v>
      </c>
      <c r="P619" s="149" t="str">
        <f t="shared" si="74"/>
        <v>ข้อมูลไม่ถูกต้อง</v>
      </c>
      <c r="Q619" s="149" t="str">
        <f t="shared" si="75"/>
        <v>ข้อมูลไม่ถูกต้อง</v>
      </c>
      <c r="R619" s="149" t="str">
        <f t="shared" si="76"/>
        <v>ข้อมูลไม่ถูกต้อง</v>
      </c>
      <c r="S619" s="149" t="str">
        <f>IF(ISNUMBER(R619),
IF(H$2=ตัวเลือก!A$30,"ยังไม่บันทึกข้อมูล",R619*0.27),"ข้อมูลไม่ถูกต้อง")</f>
        <v>ข้อมูลไม่ถูกต้อง</v>
      </c>
      <c r="T619" s="149" t="str">
        <f t="shared" si="77"/>
        <v>ข้อมูลไม่ถูกต้อง</v>
      </c>
      <c r="U619" s="149" t="str">
        <f>IF(ISNUMBER(R619),
IF(H$2=ตัวเลือก!A$30,"ยังไม่บันทึกข้อมูล",R619*0.47),"ข้อมูลไม่ถูกต้อง")</f>
        <v>ข้อมูลไม่ถูกต้อง</v>
      </c>
      <c r="V619" s="149" t="str">
        <f>IF(ISNUMBER(S619),
IF(H$2=ตัวเลือก!A$30,"ยังไม่บันทึกข้อมูล",S619*0.47),"ข้อมูลไม่ถูกต้อง")</f>
        <v>ข้อมูลไม่ถูกต้อง</v>
      </c>
      <c r="W619" s="149" t="str">
        <f t="shared" si="78"/>
        <v>ข้อมูลไม่ถูกต้อง</v>
      </c>
      <c r="X619" s="148" t="str">
        <f t="shared" si="79"/>
        <v>ข้อมูลไม่ถูกต้อง</v>
      </c>
      <c r="Y619" s="38"/>
      <c r="Z619" s="38"/>
      <c r="AA619" s="38"/>
    </row>
    <row r="620" spans="1:27" x14ac:dyDescent="0.45">
      <c r="A620" s="38">
        <v>615</v>
      </c>
      <c r="B620" s="38"/>
      <c r="C620" s="38"/>
      <c r="D620" s="38"/>
      <c r="E620" s="38"/>
      <c r="F620" s="35"/>
      <c r="G620" s="35"/>
      <c r="H620" s="150"/>
      <c r="I620" s="38"/>
      <c r="J620" s="273" t="str">
        <f t="shared" si="72"/>
        <v>รอข้อมูลคอลัมน์ H</v>
      </c>
      <c r="K620" s="150"/>
      <c r="L620" s="150"/>
      <c r="M620" s="150"/>
      <c r="N620" s="149" t="str" cm="1">
        <f t="array" ref="N620">IF(AND(K620:M620=""),"ยังไม่บันทึกข้อมูล",
IF(M620&lt;&gt;"",
IF(M620&gt;=1.3,M620,"เป็นไม้พุ่ม"),
IF(K620+L620&gt;=1.3,K620+L620,"เป็นไม้พุ่ม")))</f>
        <v>ยังไม่บันทึกข้อมูล</v>
      </c>
      <c r="O620" s="149" t="str">
        <f t="shared" si="73"/>
        <v>ข้อมูลไม่ถูกต้อง</v>
      </c>
      <c r="P620" s="149" t="str">
        <f t="shared" si="74"/>
        <v>ข้อมูลไม่ถูกต้อง</v>
      </c>
      <c r="Q620" s="149" t="str">
        <f t="shared" si="75"/>
        <v>ข้อมูลไม่ถูกต้อง</v>
      </c>
      <c r="R620" s="149" t="str">
        <f t="shared" si="76"/>
        <v>ข้อมูลไม่ถูกต้อง</v>
      </c>
      <c r="S620" s="149" t="str">
        <f>IF(ISNUMBER(R620),
IF(H$2=ตัวเลือก!A$30,"ยังไม่บันทึกข้อมูล",R620*0.27),"ข้อมูลไม่ถูกต้อง")</f>
        <v>ข้อมูลไม่ถูกต้อง</v>
      </c>
      <c r="T620" s="149" t="str">
        <f t="shared" si="77"/>
        <v>ข้อมูลไม่ถูกต้อง</v>
      </c>
      <c r="U620" s="149" t="str">
        <f>IF(ISNUMBER(R620),
IF(H$2=ตัวเลือก!A$30,"ยังไม่บันทึกข้อมูล",R620*0.47),"ข้อมูลไม่ถูกต้อง")</f>
        <v>ข้อมูลไม่ถูกต้อง</v>
      </c>
      <c r="V620" s="149" t="str">
        <f>IF(ISNUMBER(S620),
IF(H$2=ตัวเลือก!A$30,"ยังไม่บันทึกข้อมูล",S620*0.47),"ข้อมูลไม่ถูกต้อง")</f>
        <v>ข้อมูลไม่ถูกต้อง</v>
      </c>
      <c r="W620" s="149" t="str">
        <f t="shared" si="78"/>
        <v>ข้อมูลไม่ถูกต้อง</v>
      </c>
      <c r="X620" s="148" t="str">
        <f t="shared" si="79"/>
        <v>ข้อมูลไม่ถูกต้อง</v>
      </c>
      <c r="Y620" s="38"/>
      <c r="Z620" s="38"/>
      <c r="AA620" s="38"/>
    </row>
    <row r="621" spans="1:27" x14ac:dyDescent="0.45">
      <c r="A621" s="38">
        <v>616</v>
      </c>
      <c r="B621" s="38"/>
      <c r="C621" s="38"/>
      <c r="D621" s="38"/>
      <c r="E621" s="38"/>
      <c r="F621" s="35"/>
      <c r="G621" s="35"/>
      <c r="H621" s="150"/>
      <c r="I621" s="38"/>
      <c r="J621" s="273" t="str">
        <f t="shared" si="72"/>
        <v>รอข้อมูลคอลัมน์ H</v>
      </c>
      <c r="K621" s="150"/>
      <c r="L621" s="150"/>
      <c r="M621" s="150"/>
      <c r="N621" s="149" t="str" cm="1">
        <f t="array" ref="N621">IF(AND(K621:M621=""),"ยังไม่บันทึกข้อมูล",
IF(M621&lt;&gt;"",
IF(M621&gt;=1.3,M621,"เป็นไม้พุ่ม"),
IF(K621+L621&gt;=1.3,K621+L621,"เป็นไม้พุ่ม")))</f>
        <v>ยังไม่บันทึกข้อมูล</v>
      </c>
      <c r="O621" s="149" t="str">
        <f t="shared" si="73"/>
        <v>ข้อมูลไม่ถูกต้อง</v>
      </c>
      <c r="P621" s="149" t="str">
        <f t="shared" si="74"/>
        <v>ข้อมูลไม่ถูกต้อง</v>
      </c>
      <c r="Q621" s="149" t="str">
        <f t="shared" si="75"/>
        <v>ข้อมูลไม่ถูกต้อง</v>
      </c>
      <c r="R621" s="149" t="str">
        <f t="shared" si="76"/>
        <v>ข้อมูลไม่ถูกต้อง</v>
      </c>
      <c r="S621" s="149" t="str">
        <f>IF(ISNUMBER(R621),
IF(H$2=ตัวเลือก!A$30,"ยังไม่บันทึกข้อมูล",R621*0.27),"ข้อมูลไม่ถูกต้อง")</f>
        <v>ข้อมูลไม่ถูกต้อง</v>
      </c>
      <c r="T621" s="149" t="str">
        <f t="shared" si="77"/>
        <v>ข้อมูลไม่ถูกต้อง</v>
      </c>
      <c r="U621" s="149" t="str">
        <f>IF(ISNUMBER(R621),
IF(H$2=ตัวเลือก!A$30,"ยังไม่บันทึกข้อมูล",R621*0.47),"ข้อมูลไม่ถูกต้อง")</f>
        <v>ข้อมูลไม่ถูกต้อง</v>
      </c>
      <c r="V621" s="149" t="str">
        <f>IF(ISNUMBER(S621),
IF(H$2=ตัวเลือก!A$30,"ยังไม่บันทึกข้อมูล",S621*0.47),"ข้อมูลไม่ถูกต้อง")</f>
        <v>ข้อมูลไม่ถูกต้อง</v>
      </c>
      <c r="W621" s="149" t="str">
        <f t="shared" si="78"/>
        <v>ข้อมูลไม่ถูกต้อง</v>
      </c>
      <c r="X621" s="148" t="str">
        <f t="shared" si="79"/>
        <v>ข้อมูลไม่ถูกต้อง</v>
      </c>
      <c r="Y621" s="38"/>
      <c r="Z621" s="38"/>
      <c r="AA621" s="38"/>
    </row>
    <row r="622" spans="1:27" x14ac:dyDescent="0.45">
      <c r="A622" s="38">
        <v>617</v>
      </c>
      <c r="B622" s="38"/>
      <c r="C622" s="38"/>
      <c r="D622" s="38"/>
      <c r="E622" s="38"/>
      <c r="F622" s="35"/>
      <c r="G622" s="35"/>
      <c r="H622" s="150"/>
      <c r="I622" s="38"/>
      <c r="J622" s="273" t="str">
        <f t="shared" si="72"/>
        <v>รอข้อมูลคอลัมน์ H</v>
      </c>
      <c r="K622" s="150"/>
      <c r="L622" s="150"/>
      <c r="M622" s="150"/>
      <c r="N622" s="149" t="str" cm="1">
        <f t="array" ref="N622">IF(AND(K622:M622=""),"ยังไม่บันทึกข้อมูล",
IF(M622&lt;&gt;"",
IF(M622&gt;=1.3,M622,"เป็นไม้พุ่ม"),
IF(K622+L622&gt;=1.3,K622+L622,"เป็นไม้พุ่ม")))</f>
        <v>ยังไม่บันทึกข้อมูล</v>
      </c>
      <c r="O622" s="149" t="str">
        <f t="shared" si="73"/>
        <v>ข้อมูลไม่ถูกต้อง</v>
      </c>
      <c r="P622" s="149" t="str">
        <f t="shared" si="74"/>
        <v>ข้อมูลไม่ถูกต้อง</v>
      </c>
      <c r="Q622" s="149" t="str">
        <f t="shared" si="75"/>
        <v>ข้อมูลไม่ถูกต้อง</v>
      </c>
      <c r="R622" s="149" t="str">
        <f t="shared" si="76"/>
        <v>ข้อมูลไม่ถูกต้อง</v>
      </c>
      <c r="S622" s="149" t="str">
        <f>IF(ISNUMBER(R622),
IF(H$2=ตัวเลือก!A$30,"ยังไม่บันทึกข้อมูล",R622*0.27),"ข้อมูลไม่ถูกต้อง")</f>
        <v>ข้อมูลไม่ถูกต้อง</v>
      </c>
      <c r="T622" s="149" t="str">
        <f t="shared" si="77"/>
        <v>ข้อมูลไม่ถูกต้อง</v>
      </c>
      <c r="U622" s="149" t="str">
        <f>IF(ISNUMBER(R622),
IF(H$2=ตัวเลือก!A$30,"ยังไม่บันทึกข้อมูล",R622*0.47),"ข้อมูลไม่ถูกต้อง")</f>
        <v>ข้อมูลไม่ถูกต้อง</v>
      </c>
      <c r="V622" s="149" t="str">
        <f>IF(ISNUMBER(S622),
IF(H$2=ตัวเลือก!A$30,"ยังไม่บันทึกข้อมูล",S622*0.47),"ข้อมูลไม่ถูกต้อง")</f>
        <v>ข้อมูลไม่ถูกต้อง</v>
      </c>
      <c r="W622" s="149" t="str">
        <f t="shared" si="78"/>
        <v>ข้อมูลไม่ถูกต้อง</v>
      </c>
      <c r="X622" s="148" t="str">
        <f t="shared" si="79"/>
        <v>ข้อมูลไม่ถูกต้อง</v>
      </c>
      <c r="Y622" s="38"/>
      <c r="Z622" s="38"/>
      <c r="AA622" s="38"/>
    </row>
    <row r="623" spans="1:27" x14ac:dyDescent="0.45">
      <c r="A623" s="38">
        <v>618</v>
      </c>
      <c r="B623" s="38"/>
      <c r="C623" s="38"/>
      <c r="D623" s="38"/>
      <c r="E623" s="38"/>
      <c r="F623" s="35"/>
      <c r="G623" s="35"/>
      <c r="H623" s="150"/>
      <c r="I623" s="38"/>
      <c r="J623" s="273" t="str">
        <f t="shared" si="72"/>
        <v>รอข้อมูลคอลัมน์ H</v>
      </c>
      <c r="K623" s="150"/>
      <c r="L623" s="150"/>
      <c r="M623" s="150"/>
      <c r="N623" s="149" t="str" cm="1">
        <f t="array" ref="N623">IF(AND(K623:M623=""),"ยังไม่บันทึกข้อมูล",
IF(M623&lt;&gt;"",
IF(M623&gt;=1.3,M623,"เป็นไม้พุ่ม"),
IF(K623+L623&gt;=1.3,K623+L623,"เป็นไม้พุ่ม")))</f>
        <v>ยังไม่บันทึกข้อมูล</v>
      </c>
      <c r="O623" s="149" t="str">
        <f t="shared" si="73"/>
        <v>ข้อมูลไม่ถูกต้อง</v>
      </c>
      <c r="P623" s="149" t="str">
        <f t="shared" si="74"/>
        <v>ข้อมูลไม่ถูกต้อง</v>
      </c>
      <c r="Q623" s="149" t="str">
        <f t="shared" si="75"/>
        <v>ข้อมูลไม่ถูกต้อง</v>
      </c>
      <c r="R623" s="149" t="str">
        <f t="shared" si="76"/>
        <v>ข้อมูลไม่ถูกต้อง</v>
      </c>
      <c r="S623" s="149" t="str">
        <f>IF(ISNUMBER(R623),
IF(H$2=ตัวเลือก!A$30,"ยังไม่บันทึกข้อมูล",R623*0.27),"ข้อมูลไม่ถูกต้อง")</f>
        <v>ข้อมูลไม่ถูกต้อง</v>
      </c>
      <c r="T623" s="149" t="str">
        <f t="shared" si="77"/>
        <v>ข้อมูลไม่ถูกต้อง</v>
      </c>
      <c r="U623" s="149" t="str">
        <f>IF(ISNUMBER(R623),
IF(H$2=ตัวเลือก!A$30,"ยังไม่บันทึกข้อมูล",R623*0.47),"ข้อมูลไม่ถูกต้อง")</f>
        <v>ข้อมูลไม่ถูกต้อง</v>
      </c>
      <c r="V623" s="149" t="str">
        <f>IF(ISNUMBER(S623),
IF(H$2=ตัวเลือก!A$30,"ยังไม่บันทึกข้อมูล",S623*0.47),"ข้อมูลไม่ถูกต้อง")</f>
        <v>ข้อมูลไม่ถูกต้อง</v>
      </c>
      <c r="W623" s="149" t="str">
        <f t="shared" si="78"/>
        <v>ข้อมูลไม่ถูกต้อง</v>
      </c>
      <c r="X623" s="148" t="str">
        <f t="shared" si="79"/>
        <v>ข้อมูลไม่ถูกต้อง</v>
      </c>
      <c r="Y623" s="38"/>
      <c r="Z623" s="38"/>
      <c r="AA623" s="38"/>
    </row>
    <row r="624" spans="1:27" x14ac:dyDescent="0.45">
      <c r="A624" s="38">
        <v>619</v>
      </c>
      <c r="B624" s="38"/>
      <c r="C624" s="38"/>
      <c r="D624" s="38"/>
      <c r="E624" s="38"/>
      <c r="F624" s="35"/>
      <c r="G624" s="35"/>
      <c r="H624" s="150"/>
      <c r="I624" s="38"/>
      <c r="J624" s="273" t="str">
        <f t="shared" si="72"/>
        <v>รอข้อมูลคอลัมน์ H</v>
      </c>
      <c r="K624" s="150"/>
      <c r="L624" s="150"/>
      <c r="M624" s="150"/>
      <c r="N624" s="149" t="str" cm="1">
        <f t="array" ref="N624">IF(AND(K624:M624=""),"ยังไม่บันทึกข้อมูล",
IF(M624&lt;&gt;"",
IF(M624&gt;=1.3,M624,"เป็นไม้พุ่ม"),
IF(K624+L624&gt;=1.3,K624+L624,"เป็นไม้พุ่ม")))</f>
        <v>ยังไม่บันทึกข้อมูล</v>
      </c>
      <c r="O624" s="149" t="str">
        <f t="shared" si="73"/>
        <v>ข้อมูลไม่ถูกต้อง</v>
      </c>
      <c r="P624" s="149" t="str">
        <f t="shared" si="74"/>
        <v>ข้อมูลไม่ถูกต้อง</v>
      </c>
      <c r="Q624" s="149" t="str">
        <f t="shared" si="75"/>
        <v>ข้อมูลไม่ถูกต้อง</v>
      </c>
      <c r="R624" s="149" t="str">
        <f t="shared" si="76"/>
        <v>ข้อมูลไม่ถูกต้อง</v>
      </c>
      <c r="S624" s="149" t="str">
        <f>IF(ISNUMBER(R624),
IF(H$2=ตัวเลือก!A$30,"ยังไม่บันทึกข้อมูล",R624*0.27),"ข้อมูลไม่ถูกต้อง")</f>
        <v>ข้อมูลไม่ถูกต้อง</v>
      </c>
      <c r="T624" s="149" t="str">
        <f t="shared" si="77"/>
        <v>ข้อมูลไม่ถูกต้อง</v>
      </c>
      <c r="U624" s="149" t="str">
        <f>IF(ISNUMBER(R624),
IF(H$2=ตัวเลือก!A$30,"ยังไม่บันทึกข้อมูล",R624*0.47),"ข้อมูลไม่ถูกต้อง")</f>
        <v>ข้อมูลไม่ถูกต้อง</v>
      </c>
      <c r="V624" s="149" t="str">
        <f>IF(ISNUMBER(S624),
IF(H$2=ตัวเลือก!A$30,"ยังไม่บันทึกข้อมูล",S624*0.47),"ข้อมูลไม่ถูกต้อง")</f>
        <v>ข้อมูลไม่ถูกต้อง</v>
      </c>
      <c r="W624" s="149" t="str">
        <f t="shared" si="78"/>
        <v>ข้อมูลไม่ถูกต้อง</v>
      </c>
      <c r="X624" s="148" t="str">
        <f t="shared" si="79"/>
        <v>ข้อมูลไม่ถูกต้อง</v>
      </c>
      <c r="Y624" s="38"/>
      <c r="Z624" s="38"/>
      <c r="AA624" s="38"/>
    </row>
    <row r="625" spans="1:27" x14ac:dyDescent="0.45">
      <c r="A625" s="38">
        <v>620</v>
      </c>
      <c r="B625" s="38"/>
      <c r="C625" s="38"/>
      <c r="D625" s="38"/>
      <c r="E625" s="38"/>
      <c r="F625" s="35"/>
      <c r="G625" s="35"/>
      <c r="H625" s="150"/>
      <c r="I625" s="38"/>
      <c r="J625" s="273" t="str">
        <f t="shared" si="72"/>
        <v>รอข้อมูลคอลัมน์ H</v>
      </c>
      <c r="K625" s="150"/>
      <c r="L625" s="150"/>
      <c r="M625" s="150"/>
      <c r="N625" s="149" t="str" cm="1">
        <f t="array" ref="N625">IF(AND(K625:M625=""),"ยังไม่บันทึกข้อมูล",
IF(M625&lt;&gt;"",
IF(M625&gt;=1.3,M625,"เป็นไม้พุ่ม"),
IF(K625+L625&gt;=1.3,K625+L625,"เป็นไม้พุ่ม")))</f>
        <v>ยังไม่บันทึกข้อมูล</v>
      </c>
      <c r="O625" s="149" t="str">
        <f t="shared" si="73"/>
        <v>ข้อมูลไม่ถูกต้อง</v>
      </c>
      <c r="P625" s="149" t="str">
        <f t="shared" si="74"/>
        <v>ข้อมูลไม่ถูกต้อง</v>
      </c>
      <c r="Q625" s="149" t="str">
        <f t="shared" si="75"/>
        <v>ข้อมูลไม่ถูกต้อง</v>
      </c>
      <c r="R625" s="149" t="str">
        <f t="shared" si="76"/>
        <v>ข้อมูลไม่ถูกต้อง</v>
      </c>
      <c r="S625" s="149" t="str">
        <f>IF(ISNUMBER(R625),
IF(H$2=ตัวเลือก!A$30,"ยังไม่บันทึกข้อมูล",R625*0.27),"ข้อมูลไม่ถูกต้อง")</f>
        <v>ข้อมูลไม่ถูกต้อง</v>
      </c>
      <c r="T625" s="149" t="str">
        <f t="shared" si="77"/>
        <v>ข้อมูลไม่ถูกต้อง</v>
      </c>
      <c r="U625" s="149" t="str">
        <f>IF(ISNUMBER(R625),
IF(H$2=ตัวเลือก!A$30,"ยังไม่บันทึกข้อมูล",R625*0.47),"ข้อมูลไม่ถูกต้อง")</f>
        <v>ข้อมูลไม่ถูกต้อง</v>
      </c>
      <c r="V625" s="149" t="str">
        <f>IF(ISNUMBER(S625),
IF(H$2=ตัวเลือก!A$30,"ยังไม่บันทึกข้อมูล",S625*0.47),"ข้อมูลไม่ถูกต้อง")</f>
        <v>ข้อมูลไม่ถูกต้อง</v>
      </c>
      <c r="W625" s="149" t="str">
        <f t="shared" si="78"/>
        <v>ข้อมูลไม่ถูกต้อง</v>
      </c>
      <c r="X625" s="148" t="str">
        <f t="shared" si="79"/>
        <v>ข้อมูลไม่ถูกต้อง</v>
      </c>
      <c r="Y625" s="38"/>
      <c r="Z625" s="38"/>
      <c r="AA625" s="38"/>
    </row>
    <row r="626" spans="1:27" x14ac:dyDescent="0.45">
      <c r="A626" s="38">
        <v>621</v>
      </c>
      <c r="B626" s="38"/>
      <c r="C626" s="38"/>
      <c r="D626" s="38"/>
      <c r="E626" s="38"/>
      <c r="F626" s="35"/>
      <c r="G626" s="35"/>
      <c r="H626" s="150"/>
      <c r="I626" s="38"/>
      <c r="J626" s="273" t="str">
        <f t="shared" si="72"/>
        <v>รอข้อมูลคอลัมน์ H</v>
      </c>
      <c r="K626" s="150"/>
      <c r="L626" s="150"/>
      <c r="M626" s="150"/>
      <c r="N626" s="149" t="str" cm="1">
        <f t="array" ref="N626">IF(AND(K626:M626=""),"ยังไม่บันทึกข้อมูล",
IF(M626&lt;&gt;"",
IF(M626&gt;=1.3,M626,"เป็นไม้พุ่ม"),
IF(K626+L626&gt;=1.3,K626+L626,"เป็นไม้พุ่ม")))</f>
        <v>ยังไม่บันทึกข้อมูล</v>
      </c>
      <c r="O626" s="149" t="str">
        <f t="shared" si="73"/>
        <v>ข้อมูลไม่ถูกต้อง</v>
      </c>
      <c r="P626" s="149" t="str">
        <f t="shared" si="74"/>
        <v>ข้อมูลไม่ถูกต้อง</v>
      </c>
      <c r="Q626" s="149" t="str">
        <f t="shared" si="75"/>
        <v>ข้อมูลไม่ถูกต้อง</v>
      </c>
      <c r="R626" s="149" t="str">
        <f t="shared" si="76"/>
        <v>ข้อมูลไม่ถูกต้อง</v>
      </c>
      <c r="S626" s="149" t="str">
        <f>IF(ISNUMBER(R626),
IF(H$2=ตัวเลือก!A$30,"ยังไม่บันทึกข้อมูล",R626*0.27),"ข้อมูลไม่ถูกต้อง")</f>
        <v>ข้อมูลไม่ถูกต้อง</v>
      </c>
      <c r="T626" s="149" t="str">
        <f t="shared" si="77"/>
        <v>ข้อมูลไม่ถูกต้อง</v>
      </c>
      <c r="U626" s="149" t="str">
        <f>IF(ISNUMBER(R626),
IF(H$2=ตัวเลือก!A$30,"ยังไม่บันทึกข้อมูล",R626*0.47),"ข้อมูลไม่ถูกต้อง")</f>
        <v>ข้อมูลไม่ถูกต้อง</v>
      </c>
      <c r="V626" s="149" t="str">
        <f>IF(ISNUMBER(S626),
IF(H$2=ตัวเลือก!A$30,"ยังไม่บันทึกข้อมูล",S626*0.47),"ข้อมูลไม่ถูกต้อง")</f>
        <v>ข้อมูลไม่ถูกต้อง</v>
      </c>
      <c r="W626" s="149" t="str">
        <f t="shared" si="78"/>
        <v>ข้อมูลไม่ถูกต้อง</v>
      </c>
      <c r="X626" s="148" t="str">
        <f t="shared" si="79"/>
        <v>ข้อมูลไม่ถูกต้อง</v>
      </c>
      <c r="Y626" s="38"/>
      <c r="Z626" s="38"/>
      <c r="AA626" s="38"/>
    </row>
    <row r="627" spans="1:27" x14ac:dyDescent="0.45">
      <c r="A627" s="38">
        <v>622</v>
      </c>
      <c r="B627" s="38"/>
      <c r="C627" s="38"/>
      <c r="D627" s="38"/>
      <c r="E627" s="38"/>
      <c r="F627" s="35"/>
      <c r="G627" s="35"/>
      <c r="H627" s="150"/>
      <c r="I627" s="38"/>
      <c r="J627" s="273" t="str">
        <f t="shared" si="72"/>
        <v>รอข้อมูลคอลัมน์ H</v>
      </c>
      <c r="K627" s="150"/>
      <c r="L627" s="150"/>
      <c r="M627" s="150"/>
      <c r="N627" s="149" t="str" cm="1">
        <f t="array" ref="N627">IF(AND(K627:M627=""),"ยังไม่บันทึกข้อมูล",
IF(M627&lt;&gt;"",
IF(M627&gt;=1.3,M627,"เป็นไม้พุ่ม"),
IF(K627+L627&gt;=1.3,K627+L627,"เป็นไม้พุ่ม")))</f>
        <v>ยังไม่บันทึกข้อมูล</v>
      </c>
      <c r="O627" s="149" t="str">
        <f t="shared" si="73"/>
        <v>ข้อมูลไม่ถูกต้อง</v>
      </c>
      <c r="P627" s="149" t="str">
        <f t="shared" si="74"/>
        <v>ข้อมูลไม่ถูกต้อง</v>
      </c>
      <c r="Q627" s="149" t="str">
        <f t="shared" si="75"/>
        <v>ข้อมูลไม่ถูกต้อง</v>
      </c>
      <c r="R627" s="149" t="str">
        <f t="shared" si="76"/>
        <v>ข้อมูลไม่ถูกต้อง</v>
      </c>
      <c r="S627" s="149" t="str">
        <f>IF(ISNUMBER(R627),
IF(H$2=ตัวเลือก!A$30,"ยังไม่บันทึกข้อมูล",R627*0.27),"ข้อมูลไม่ถูกต้อง")</f>
        <v>ข้อมูลไม่ถูกต้อง</v>
      </c>
      <c r="T627" s="149" t="str">
        <f t="shared" si="77"/>
        <v>ข้อมูลไม่ถูกต้อง</v>
      </c>
      <c r="U627" s="149" t="str">
        <f>IF(ISNUMBER(R627),
IF(H$2=ตัวเลือก!A$30,"ยังไม่บันทึกข้อมูล",R627*0.47),"ข้อมูลไม่ถูกต้อง")</f>
        <v>ข้อมูลไม่ถูกต้อง</v>
      </c>
      <c r="V627" s="149" t="str">
        <f>IF(ISNUMBER(S627),
IF(H$2=ตัวเลือก!A$30,"ยังไม่บันทึกข้อมูล",S627*0.47),"ข้อมูลไม่ถูกต้อง")</f>
        <v>ข้อมูลไม่ถูกต้อง</v>
      </c>
      <c r="W627" s="149" t="str">
        <f t="shared" si="78"/>
        <v>ข้อมูลไม่ถูกต้อง</v>
      </c>
      <c r="X627" s="148" t="str">
        <f t="shared" si="79"/>
        <v>ข้อมูลไม่ถูกต้อง</v>
      </c>
      <c r="Y627" s="38"/>
      <c r="Z627" s="38"/>
      <c r="AA627" s="38"/>
    </row>
    <row r="628" spans="1:27" x14ac:dyDescent="0.45">
      <c r="A628" s="38">
        <v>623</v>
      </c>
      <c r="B628" s="38"/>
      <c r="C628" s="38"/>
      <c r="D628" s="38"/>
      <c r="E628" s="38"/>
      <c r="F628" s="35"/>
      <c r="G628" s="35"/>
      <c r="H628" s="150"/>
      <c r="I628" s="38"/>
      <c r="J628" s="273" t="str">
        <f t="shared" si="72"/>
        <v>รอข้อมูลคอลัมน์ H</v>
      </c>
      <c r="K628" s="150"/>
      <c r="L628" s="150"/>
      <c r="M628" s="150"/>
      <c r="N628" s="149" t="str" cm="1">
        <f t="array" ref="N628">IF(AND(K628:M628=""),"ยังไม่บันทึกข้อมูล",
IF(M628&lt;&gt;"",
IF(M628&gt;=1.3,M628,"เป็นไม้พุ่ม"),
IF(K628+L628&gt;=1.3,K628+L628,"เป็นไม้พุ่ม")))</f>
        <v>ยังไม่บันทึกข้อมูล</v>
      </c>
      <c r="O628" s="149" t="str">
        <f t="shared" si="73"/>
        <v>ข้อมูลไม่ถูกต้อง</v>
      </c>
      <c r="P628" s="149" t="str">
        <f t="shared" si="74"/>
        <v>ข้อมูลไม่ถูกต้อง</v>
      </c>
      <c r="Q628" s="149" t="str">
        <f t="shared" si="75"/>
        <v>ข้อมูลไม่ถูกต้อง</v>
      </c>
      <c r="R628" s="149" t="str">
        <f t="shared" si="76"/>
        <v>ข้อมูลไม่ถูกต้อง</v>
      </c>
      <c r="S628" s="149" t="str">
        <f>IF(ISNUMBER(R628),
IF(H$2=ตัวเลือก!A$30,"ยังไม่บันทึกข้อมูล",R628*0.27),"ข้อมูลไม่ถูกต้อง")</f>
        <v>ข้อมูลไม่ถูกต้อง</v>
      </c>
      <c r="T628" s="149" t="str">
        <f t="shared" si="77"/>
        <v>ข้อมูลไม่ถูกต้อง</v>
      </c>
      <c r="U628" s="149" t="str">
        <f>IF(ISNUMBER(R628),
IF(H$2=ตัวเลือก!A$30,"ยังไม่บันทึกข้อมูล",R628*0.47),"ข้อมูลไม่ถูกต้อง")</f>
        <v>ข้อมูลไม่ถูกต้อง</v>
      </c>
      <c r="V628" s="149" t="str">
        <f>IF(ISNUMBER(S628),
IF(H$2=ตัวเลือก!A$30,"ยังไม่บันทึกข้อมูล",S628*0.47),"ข้อมูลไม่ถูกต้อง")</f>
        <v>ข้อมูลไม่ถูกต้อง</v>
      </c>
      <c r="W628" s="149" t="str">
        <f t="shared" si="78"/>
        <v>ข้อมูลไม่ถูกต้อง</v>
      </c>
      <c r="X628" s="148" t="str">
        <f t="shared" si="79"/>
        <v>ข้อมูลไม่ถูกต้อง</v>
      </c>
      <c r="Y628" s="38"/>
      <c r="Z628" s="38"/>
      <c r="AA628" s="38"/>
    </row>
    <row r="629" spans="1:27" x14ac:dyDescent="0.45">
      <c r="A629" s="38">
        <v>624</v>
      </c>
      <c r="B629" s="38"/>
      <c r="C629" s="38"/>
      <c r="D629" s="38"/>
      <c r="E629" s="38"/>
      <c r="F629" s="35"/>
      <c r="G629" s="35"/>
      <c r="H629" s="150"/>
      <c r="I629" s="38"/>
      <c r="J629" s="273" t="str">
        <f t="shared" si="72"/>
        <v>รอข้อมูลคอลัมน์ H</v>
      </c>
      <c r="K629" s="150"/>
      <c r="L629" s="150"/>
      <c r="M629" s="150"/>
      <c r="N629" s="149" t="str" cm="1">
        <f t="array" ref="N629">IF(AND(K629:M629=""),"ยังไม่บันทึกข้อมูล",
IF(M629&lt;&gt;"",
IF(M629&gt;=1.3,M629,"เป็นไม้พุ่ม"),
IF(K629+L629&gt;=1.3,K629+L629,"เป็นไม้พุ่ม")))</f>
        <v>ยังไม่บันทึกข้อมูล</v>
      </c>
      <c r="O629" s="149" t="str">
        <f t="shared" si="73"/>
        <v>ข้อมูลไม่ถูกต้อง</v>
      </c>
      <c r="P629" s="149" t="str">
        <f t="shared" si="74"/>
        <v>ข้อมูลไม่ถูกต้อง</v>
      </c>
      <c r="Q629" s="149" t="str">
        <f t="shared" si="75"/>
        <v>ข้อมูลไม่ถูกต้อง</v>
      </c>
      <c r="R629" s="149" t="str">
        <f t="shared" si="76"/>
        <v>ข้อมูลไม่ถูกต้อง</v>
      </c>
      <c r="S629" s="149" t="str">
        <f>IF(ISNUMBER(R629),
IF(H$2=ตัวเลือก!A$30,"ยังไม่บันทึกข้อมูล",R629*0.27),"ข้อมูลไม่ถูกต้อง")</f>
        <v>ข้อมูลไม่ถูกต้อง</v>
      </c>
      <c r="T629" s="149" t="str">
        <f t="shared" si="77"/>
        <v>ข้อมูลไม่ถูกต้อง</v>
      </c>
      <c r="U629" s="149" t="str">
        <f>IF(ISNUMBER(R629),
IF(H$2=ตัวเลือก!A$30,"ยังไม่บันทึกข้อมูล",R629*0.47),"ข้อมูลไม่ถูกต้อง")</f>
        <v>ข้อมูลไม่ถูกต้อง</v>
      </c>
      <c r="V629" s="149" t="str">
        <f>IF(ISNUMBER(S629),
IF(H$2=ตัวเลือก!A$30,"ยังไม่บันทึกข้อมูล",S629*0.47),"ข้อมูลไม่ถูกต้อง")</f>
        <v>ข้อมูลไม่ถูกต้อง</v>
      </c>
      <c r="W629" s="149" t="str">
        <f t="shared" si="78"/>
        <v>ข้อมูลไม่ถูกต้อง</v>
      </c>
      <c r="X629" s="148" t="str">
        <f t="shared" si="79"/>
        <v>ข้อมูลไม่ถูกต้อง</v>
      </c>
      <c r="Y629" s="38"/>
      <c r="Z629" s="38"/>
      <c r="AA629" s="38"/>
    </row>
    <row r="630" spans="1:27" x14ac:dyDescent="0.45">
      <c r="A630" s="38">
        <v>625</v>
      </c>
      <c r="B630" s="38"/>
      <c r="C630" s="38"/>
      <c r="D630" s="38"/>
      <c r="E630" s="38"/>
      <c r="F630" s="35"/>
      <c r="G630" s="35"/>
      <c r="H630" s="150"/>
      <c r="I630" s="38"/>
      <c r="J630" s="273" t="str">
        <f t="shared" si="72"/>
        <v>รอข้อมูลคอลัมน์ H</v>
      </c>
      <c r="K630" s="150"/>
      <c r="L630" s="150"/>
      <c r="M630" s="150"/>
      <c r="N630" s="149" t="str" cm="1">
        <f t="array" ref="N630">IF(AND(K630:M630=""),"ยังไม่บันทึกข้อมูล",
IF(M630&lt;&gt;"",
IF(M630&gt;=1.3,M630,"เป็นไม้พุ่ม"),
IF(K630+L630&gt;=1.3,K630+L630,"เป็นไม้พุ่ม")))</f>
        <v>ยังไม่บันทึกข้อมูล</v>
      </c>
      <c r="O630" s="149" t="str">
        <f t="shared" si="73"/>
        <v>ข้อมูลไม่ถูกต้อง</v>
      </c>
      <c r="P630" s="149" t="str">
        <f t="shared" si="74"/>
        <v>ข้อมูลไม่ถูกต้อง</v>
      </c>
      <c r="Q630" s="149" t="str">
        <f t="shared" si="75"/>
        <v>ข้อมูลไม่ถูกต้อง</v>
      </c>
      <c r="R630" s="149" t="str">
        <f t="shared" si="76"/>
        <v>ข้อมูลไม่ถูกต้อง</v>
      </c>
      <c r="S630" s="149" t="str">
        <f>IF(ISNUMBER(R630),
IF(H$2=ตัวเลือก!A$30,"ยังไม่บันทึกข้อมูล",R630*0.27),"ข้อมูลไม่ถูกต้อง")</f>
        <v>ข้อมูลไม่ถูกต้อง</v>
      </c>
      <c r="T630" s="149" t="str">
        <f t="shared" si="77"/>
        <v>ข้อมูลไม่ถูกต้อง</v>
      </c>
      <c r="U630" s="149" t="str">
        <f>IF(ISNUMBER(R630),
IF(H$2=ตัวเลือก!A$30,"ยังไม่บันทึกข้อมูล",R630*0.47),"ข้อมูลไม่ถูกต้อง")</f>
        <v>ข้อมูลไม่ถูกต้อง</v>
      </c>
      <c r="V630" s="149" t="str">
        <f>IF(ISNUMBER(S630),
IF(H$2=ตัวเลือก!A$30,"ยังไม่บันทึกข้อมูล",S630*0.47),"ข้อมูลไม่ถูกต้อง")</f>
        <v>ข้อมูลไม่ถูกต้อง</v>
      </c>
      <c r="W630" s="149" t="str">
        <f t="shared" si="78"/>
        <v>ข้อมูลไม่ถูกต้อง</v>
      </c>
      <c r="X630" s="148" t="str">
        <f t="shared" si="79"/>
        <v>ข้อมูลไม่ถูกต้อง</v>
      </c>
      <c r="Y630" s="38"/>
      <c r="Z630" s="38"/>
      <c r="AA630" s="38"/>
    </row>
    <row r="631" spans="1:27" x14ac:dyDescent="0.45">
      <c r="A631" s="38">
        <v>626</v>
      </c>
      <c r="B631" s="38"/>
      <c r="C631" s="38"/>
      <c r="D631" s="38"/>
      <c r="E631" s="38"/>
      <c r="F631" s="35"/>
      <c r="G631" s="35"/>
      <c r="H631" s="150"/>
      <c r="I631" s="38"/>
      <c r="J631" s="273" t="str">
        <f t="shared" si="72"/>
        <v>รอข้อมูลคอลัมน์ H</v>
      </c>
      <c r="K631" s="150"/>
      <c r="L631" s="150"/>
      <c r="M631" s="150"/>
      <c r="N631" s="149" t="str" cm="1">
        <f t="array" ref="N631">IF(AND(K631:M631=""),"ยังไม่บันทึกข้อมูล",
IF(M631&lt;&gt;"",
IF(M631&gt;=1.3,M631,"เป็นไม้พุ่ม"),
IF(K631+L631&gt;=1.3,K631+L631,"เป็นไม้พุ่ม")))</f>
        <v>ยังไม่บันทึกข้อมูล</v>
      </c>
      <c r="O631" s="149" t="str">
        <f t="shared" si="73"/>
        <v>ข้อมูลไม่ถูกต้อง</v>
      </c>
      <c r="P631" s="149" t="str">
        <f t="shared" si="74"/>
        <v>ข้อมูลไม่ถูกต้อง</v>
      </c>
      <c r="Q631" s="149" t="str">
        <f t="shared" si="75"/>
        <v>ข้อมูลไม่ถูกต้อง</v>
      </c>
      <c r="R631" s="149" t="str">
        <f t="shared" si="76"/>
        <v>ข้อมูลไม่ถูกต้อง</v>
      </c>
      <c r="S631" s="149" t="str">
        <f>IF(ISNUMBER(R631),
IF(H$2=ตัวเลือก!A$30,"ยังไม่บันทึกข้อมูล",R631*0.27),"ข้อมูลไม่ถูกต้อง")</f>
        <v>ข้อมูลไม่ถูกต้อง</v>
      </c>
      <c r="T631" s="149" t="str">
        <f t="shared" si="77"/>
        <v>ข้อมูลไม่ถูกต้อง</v>
      </c>
      <c r="U631" s="149" t="str">
        <f>IF(ISNUMBER(R631),
IF(H$2=ตัวเลือก!A$30,"ยังไม่บันทึกข้อมูล",R631*0.47),"ข้อมูลไม่ถูกต้อง")</f>
        <v>ข้อมูลไม่ถูกต้อง</v>
      </c>
      <c r="V631" s="149" t="str">
        <f>IF(ISNUMBER(S631),
IF(H$2=ตัวเลือก!A$30,"ยังไม่บันทึกข้อมูล",S631*0.47),"ข้อมูลไม่ถูกต้อง")</f>
        <v>ข้อมูลไม่ถูกต้อง</v>
      </c>
      <c r="W631" s="149" t="str">
        <f t="shared" si="78"/>
        <v>ข้อมูลไม่ถูกต้อง</v>
      </c>
      <c r="X631" s="148" t="str">
        <f t="shared" si="79"/>
        <v>ข้อมูลไม่ถูกต้อง</v>
      </c>
      <c r="Y631" s="38"/>
      <c r="Z631" s="38"/>
      <c r="AA631" s="38"/>
    </row>
    <row r="632" spans="1:27" x14ac:dyDescent="0.45">
      <c r="A632" s="38">
        <v>627</v>
      </c>
      <c r="B632" s="38"/>
      <c r="C632" s="38"/>
      <c r="D632" s="38"/>
      <c r="E632" s="38"/>
      <c r="F632" s="35"/>
      <c r="G632" s="35"/>
      <c r="H632" s="150"/>
      <c r="I632" s="38"/>
      <c r="J632" s="273" t="str">
        <f t="shared" si="72"/>
        <v>รอข้อมูลคอลัมน์ H</v>
      </c>
      <c r="K632" s="150"/>
      <c r="L632" s="150"/>
      <c r="M632" s="150"/>
      <c r="N632" s="149" t="str" cm="1">
        <f t="array" ref="N632">IF(AND(K632:M632=""),"ยังไม่บันทึกข้อมูล",
IF(M632&lt;&gt;"",
IF(M632&gt;=1.3,M632,"เป็นไม้พุ่ม"),
IF(K632+L632&gt;=1.3,K632+L632,"เป็นไม้พุ่ม")))</f>
        <v>ยังไม่บันทึกข้อมูล</v>
      </c>
      <c r="O632" s="149" t="str">
        <f t="shared" si="73"/>
        <v>ข้อมูลไม่ถูกต้อง</v>
      </c>
      <c r="P632" s="149" t="str">
        <f t="shared" si="74"/>
        <v>ข้อมูลไม่ถูกต้อง</v>
      </c>
      <c r="Q632" s="149" t="str">
        <f t="shared" si="75"/>
        <v>ข้อมูลไม่ถูกต้อง</v>
      </c>
      <c r="R632" s="149" t="str">
        <f t="shared" si="76"/>
        <v>ข้อมูลไม่ถูกต้อง</v>
      </c>
      <c r="S632" s="149" t="str">
        <f>IF(ISNUMBER(R632),
IF(H$2=ตัวเลือก!A$30,"ยังไม่บันทึกข้อมูล",R632*0.27),"ข้อมูลไม่ถูกต้อง")</f>
        <v>ข้อมูลไม่ถูกต้อง</v>
      </c>
      <c r="T632" s="149" t="str">
        <f t="shared" si="77"/>
        <v>ข้อมูลไม่ถูกต้อง</v>
      </c>
      <c r="U632" s="149" t="str">
        <f>IF(ISNUMBER(R632),
IF(H$2=ตัวเลือก!A$30,"ยังไม่บันทึกข้อมูล",R632*0.47),"ข้อมูลไม่ถูกต้อง")</f>
        <v>ข้อมูลไม่ถูกต้อง</v>
      </c>
      <c r="V632" s="149" t="str">
        <f>IF(ISNUMBER(S632),
IF(H$2=ตัวเลือก!A$30,"ยังไม่บันทึกข้อมูล",S632*0.47),"ข้อมูลไม่ถูกต้อง")</f>
        <v>ข้อมูลไม่ถูกต้อง</v>
      </c>
      <c r="W632" s="149" t="str">
        <f t="shared" si="78"/>
        <v>ข้อมูลไม่ถูกต้อง</v>
      </c>
      <c r="X632" s="148" t="str">
        <f t="shared" si="79"/>
        <v>ข้อมูลไม่ถูกต้อง</v>
      </c>
      <c r="Y632" s="38"/>
      <c r="Z632" s="38"/>
      <c r="AA632" s="38"/>
    </row>
    <row r="633" spans="1:27" x14ac:dyDescent="0.45">
      <c r="A633" s="38">
        <v>628</v>
      </c>
      <c r="B633" s="38"/>
      <c r="C633" s="38"/>
      <c r="D633" s="38"/>
      <c r="E633" s="38"/>
      <c r="F633" s="35"/>
      <c r="G633" s="35"/>
      <c r="H633" s="150"/>
      <c r="I633" s="38"/>
      <c r="J633" s="273" t="str">
        <f t="shared" si="72"/>
        <v>รอข้อมูลคอลัมน์ H</v>
      </c>
      <c r="K633" s="150"/>
      <c r="L633" s="150"/>
      <c r="M633" s="150"/>
      <c r="N633" s="149" t="str" cm="1">
        <f t="array" ref="N633">IF(AND(K633:M633=""),"ยังไม่บันทึกข้อมูล",
IF(M633&lt;&gt;"",
IF(M633&gt;=1.3,M633,"เป็นไม้พุ่ม"),
IF(K633+L633&gt;=1.3,K633+L633,"เป็นไม้พุ่ม")))</f>
        <v>ยังไม่บันทึกข้อมูล</v>
      </c>
      <c r="O633" s="149" t="str">
        <f t="shared" si="73"/>
        <v>ข้อมูลไม่ถูกต้อง</v>
      </c>
      <c r="P633" s="149" t="str">
        <f t="shared" si="74"/>
        <v>ข้อมูลไม่ถูกต้อง</v>
      </c>
      <c r="Q633" s="149" t="str">
        <f t="shared" si="75"/>
        <v>ข้อมูลไม่ถูกต้อง</v>
      </c>
      <c r="R633" s="149" t="str">
        <f t="shared" si="76"/>
        <v>ข้อมูลไม่ถูกต้อง</v>
      </c>
      <c r="S633" s="149" t="str">
        <f>IF(ISNUMBER(R633),
IF(H$2=ตัวเลือก!A$30,"ยังไม่บันทึกข้อมูล",R633*0.27),"ข้อมูลไม่ถูกต้อง")</f>
        <v>ข้อมูลไม่ถูกต้อง</v>
      </c>
      <c r="T633" s="149" t="str">
        <f t="shared" si="77"/>
        <v>ข้อมูลไม่ถูกต้อง</v>
      </c>
      <c r="U633" s="149" t="str">
        <f>IF(ISNUMBER(R633),
IF(H$2=ตัวเลือก!A$30,"ยังไม่บันทึกข้อมูล",R633*0.47),"ข้อมูลไม่ถูกต้อง")</f>
        <v>ข้อมูลไม่ถูกต้อง</v>
      </c>
      <c r="V633" s="149" t="str">
        <f>IF(ISNUMBER(S633),
IF(H$2=ตัวเลือก!A$30,"ยังไม่บันทึกข้อมูล",S633*0.47),"ข้อมูลไม่ถูกต้อง")</f>
        <v>ข้อมูลไม่ถูกต้อง</v>
      </c>
      <c r="W633" s="149" t="str">
        <f t="shared" si="78"/>
        <v>ข้อมูลไม่ถูกต้อง</v>
      </c>
      <c r="X633" s="148" t="str">
        <f t="shared" si="79"/>
        <v>ข้อมูลไม่ถูกต้อง</v>
      </c>
      <c r="Y633" s="38"/>
      <c r="Z633" s="38"/>
      <c r="AA633" s="38"/>
    </row>
    <row r="634" spans="1:27" x14ac:dyDescent="0.45">
      <c r="A634" s="38">
        <v>629</v>
      </c>
      <c r="B634" s="38"/>
      <c r="C634" s="38"/>
      <c r="D634" s="38"/>
      <c r="E634" s="38"/>
      <c r="F634" s="35"/>
      <c r="G634" s="35"/>
      <c r="H634" s="150"/>
      <c r="I634" s="38"/>
      <c r="J634" s="273" t="str">
        <f t="shared" si="72"/>
        <v>รอข้อมูลคอลัมน์ H</v>
      </c>
      <c r="K634" s="150"/>
      <c r="L634" s="150"/>
      <c r="M634" s="150"/>
      <c r="N634" s="149" t="str" cm="1">
        <f t="array" ref="N634">IF(AND(K634:M634=""),"ยังไม่บันทึกข้อมูล",
IF(M634&lt;&gt;"",
IF(M634&gt;=1.3,M634,"เป็นไม้พุ่ม"),
IF(K634+L634&gt;=1.3,K634+L634,"เป็นไม้พุ่ม")))</f>
        <v>ยังไม่บันทึกข้อมูล</v>
      </c>
      <c r="O634" s="149" t="str">
        <f t="shared" si="73"/>
        <v>ข้อมูลไม่ถูกต้อง</v>
      </c>
      <c r="P634" s="149" t="str">
        <f t="shared" si="74"/>
        <v>ข้อมูลไม่ถูกต้อง</v>
      </c>
      <c r="Q634" s="149" t="str">
        <f t="shared" si="75"/>
        <v>ข้อมูลไม่ถูกต้อง</v>
      </c>
      <c r="R634" s="149" t="str">
        <f t="shared" si="76"/>
        <v>ข้อมูลไม่ถูกต้อง</v>
      </c>
      <c r="S634" s="149" t="str">
        <f>IF(ISNUMBER(R634),
IF(H$2=ตัวเลือก!A$30,"ยังไม่บันทึกข้อมูล",R634*0.27),"ข้อมูลไม่ถูกต้อง")</f>
        <v>ข้อมูลไม่ถูกต้อง</v>
      </c>
      <c r="T634" s="149" t="str">
        <f t="shared" si="77"/>
        <v>ข้อมูลไม่ถูกต้อง</v>
      </c>
      <c r="U634" s="149" t="str">
        <f>IF(ISNUMBER(R634),
IF(H$2=ตัวเลือก!A$30,"ยังไม่บันทึกข้อมูล",R634*0.47),"ข้อมูลไม่ถูกต้อง")</f>
        <v>ข้อมูลไม่ถูกต้อง</v>
      </c>
      <c r="V634" s="149" t="str">
        <f>IF(ISNUMBER(S634),
IF(H$2=ตัวเลือก!A$30,"ยังไม่บันทึกข้อมูล",S634*0.47),"ข้อมูลไม่ถูกต้อง")</f>
        <v>ข้อมูลไม่ถูกต้อง</v>
      </c>
      <c r="W634" s="149" t="str">
        <f t="shared" si="78"/>
        <v>ข้อมูลไม่ถูกต้อง</v>
      </c>
      <c r="X634" s="148" t="str">
        <f t="shared" si="79"/>
        <v>ข้อมูลไม่ถูกต้อง</v>
      </c>
      <c r="Y634" s="38"/>
      <c r="Z634" s="38"/>
      <c r="AA634" s="38"/>
    </row>
    <row r="635" spans="1:27" x14ac:dyDescent="0.45">
      <c r="A635" s="38">
        <v>630</v>
      </c>
      <c r="B635" s="38"/>
      <c r="C635" s="38"/>
      <c r="D635" s="38"/>
      <c r="E635" s="38"/>
      <c r="F635" s="35"/>
      <c r="G635" s="35"/>
      <c r="H635" s="150"/>
      <c r="I635" s="38"/>
      <c r="J635" s="273" t="str">
        <f t="shared" si="72"/>
        <v>รอข้อมูลคอลัมน์ H</v>
      </c>
      <c r="K635" s="150"/>
      <c r="L635" s="150"/>
      <c r="M635" s="150"/>
      <c r="N635" s="149" t="str" cm="1">
        <f t="array" ref="N635">IF(AND(K635:M635=""),"ยังไม่บันทึกข้อมูล",
IF(M635&lt;&gt;"",
IF(M635&gt;=1.3,M635,"เป็นไม้พุ่ม"),
IF(K635+L635&gt;=1.3,K635+L635,"เป็นไม้พุ่ม")))</f>
        <v>ยังไม่บันทึกข้อมูล</v>
      </c>
      <c r="O635" s="149" t="str">
        <f t="shared" si="73"/>
        <v>ข้อมูลไม่ถูกต้อง</v>
      </c>
      <c r="P635" s="149" t="str">
        <f t="shared" si="74"/>
        <v>ข้อมูลไม่ถูกต้อง</v>
      </c>
      <c r="Q635" s="149" t="str">
        <f t="shared" si="75"/>
        <v>ข้อมูลไม่ถูกต้อง</v>
      </c>
      <c r="R635" s="149" t="str">
        <f t="shared" si="76"/>
        <v>ข้อมูลไม่ถูกต้อง</v>
      </c>
      <c r="S635" s="149" t="str">
        <f>IF(ISNUMBER(R635),
IF(H$2=ตัวเลือก!A$30,"ยังไม่บันทึกข้อมูล",R635*0.27),"ข้อมูลไม่ถูกต้อง")</f>
        <v>ข้อมูลไม่ถูกต้อง</v>
      </c>
      <c r="T635" s="149" t="str">
        <f t="shared" si="77"/>
        <v>ข้อมูลไม่ถูกต้อง</v>
      </c>
      <c r="U635" s="149" t="str">
        <f>IF(ISNUMBER(R635),
IF(H$2=ตัวเลือก!A$30,"ยังไม่บันทึกข้อมูล",R635*0.47),"ข้อมูลไม่ถูกต้อง")</f>
        <v>ข้อมูลไม่ถูกต้อง</v>
      </c>
      <c r="V635" s="149" t="str">
        <f>IF(ISNUMBER(S635),
IF(H$2=ตัวเลือก!A$30,"ยังไม่บันทึกข้อมูล",S635*0.47),"ข้อมูลไม่ถูกต้อง")</f>
        <v>ข้อมูลไม่ถูกต้อง</v>
      </c>
      <c r="W635" s="149" t="str">
        <f t="shared" si="78"/>
        <v>ข้อมูลไม่ถูกต้อง</v>
      </c>
      <c r="X635" s="148" t="str">
        <f t="shared" si="79"/>
        <v>ข้อมูลไม่ถูกต้อง</v>
      </c>
      <c r="Y635" s="38"/>
      <c r="Z635" s="38"/>
      <c r="AA635" s="38"/>
    </row>
    <row r="636" spans="1:27" x14ac:dyDescent="0.45">
      <c r="A636" s="38">
        <v>631</v>
      </c>
      <c r="B636" s="38"/>
      <c r="C636" s="38"/>
      <c r="D636" s="38"/>
      <c r="E636" s="38"/>
      <c r="F636" s="35"/>
      <c r="G636" s="35"/>
      <c r="H636" s="150"/>
      <c r="I636" s="38"/>
      <c r="J636" s="273" t="str">
        <f t="shared" si="72"/>
        <v>รอข้อมูลคอลัมน์ H</v>
      </c>
      <c r="K636" s="150"/>
      <c r="L636" s="150"/>
      <c r="M636" s="150"/>
      <c r="N636" s="149" t="str" cm="1">
        <f t="array" ref="N636">IF(AND(K636:M636=""),"ยังไม่บันทึกข้อมูล",
IF(M636&lt;&gt;"",
IF(M636&gt;=1.3,M636,"เป็นไม้พุ่ม"),
IF(K636+L636&gt;=1.3,K636+L636,"เป็นไม้พุ่ม")))</f>
        <v>ยังไม่บันทึกข้อมูล</v>
      </c>
      <c r="O636" s="149" t="str">
        <f t="shared" si="73"/>
        <v>ข้อมูลไม่ถูกต้อง</v>
      </c>
      <c r="P636" s="149" t="str">
        <f t="shared" si="74"/>
        <v>ข้อมูลไม่ถูกต้อง</v>
      </c>
      <c r="Q636" s="149" t="str">
        <f t="shared" si="75"/>
        <v>ข้อมูลไม่ถูกต้อง</v>
      </c>
      <c r="R636" s="149" t="str">
        <f t="shared" si="76"/>
        <v>ข้อมูลไม่ถูกต้อง</v>
      </c>
      <c r="S636" s="149" t="str">
        <f>IF(ISNUMBER(R636),
IF(H$2=ตัวเลือก!A$30,"ยังไม่บันทึกข้อมูล",R636*0.27),"ข้อมูลไม่ถูกต้อง")</f>
        <v>ข้อมูลไม่ถูกต้อง</v>
      </c>
      <c r="T636" s="149" t="str">
        <f t="shared" si="77"/>
        <v>ข้อมูลไม่ถูกต้อง</v>
      </c>
      <c r="U636" s="149" t="str">
        <f>IF(ISNUMBER(R636),
IF(H$2=ตัวเลือก!A$30,"ยังไม่บันทึกข้อมูล",R636*0.47),"ข้อมูลไม่ถูกต้อง")</f>
        <v>ข้อมูลไม่ถูกต้อง</v>
      </c>
      <c r="V636" s="149" t="str">
        <f>IF(ISNUMBER(S636),
IF(H$2=ตัวเลือก!A$30,"ยังไม่บันทึกข้อมูล",S636*0.47),"ข้อมูลไม่ถูกต้อง")</f>
        <v>ข้อมูลไม่ถูกต้อง</v>
      </c>
      <c r="W636" s="149" t="str">
        <f t="shared" si="78"/>
        <v>ข้อมูลไม่ถูกต้อง</v>
      </c>
      <c r="X636" s="148" t="str">
        <f t="shared" si="79"/>
        <v>ข้อมูลไม่ถูกต้อง</v>
      </c>
      <c r="Y636" s="38"/>
      <c r="Z636" s="38"/>
      <c r="AA636" s="38"/>
    </row>
    <row r="637" spans="1:27" x14ac:dyDescent="0.45">
      <c r="A637" s="38">
        <v>632</v>
      </c>
      <c r="B637" s="38"/>
      <c r="C637" s="38"/>
      <c r="D637" s="38"/>
      <c r="E637" s="38"/>
      <c r="F637" s="35"/>
      <c r="G637" s="35"/>
      <c r="H637" s="150"/>
      <c r="I637" s="38"/>
      <c r="J637" s="273" t="str">
        <f t="shared" si="72"/>
        <v>รอข้อมูลคอลัมน์ H</v>
      </c>
      <c r="K637" s="150"/>
      <c r="L637" s="150"/>
      <c r="M637" s="150"/>
      <c r="N637" s="149" t="str" cm="1">
        <f t="array" ref="N637">IF(AND(K637:M637=""),"ยังไม่บันทึกข้อมูล",
IF(M637&lt;&gt;"",
IF(M637&gt;=1.3,M637,"เป็นไม้พุ่ม"),
IF(K637+L637&gt;=1.3,K637+L637,"เป็นไม้พุ่ม")))</f>
        <v>ยังไม่บันทึกข้อมูล</v>
      </c>
      <c r="O637" s="149" t="str">
        <f t="shared" si="73"/>
        <v>ข้อมูลไม่ถูกต้อง</v>
      </c>
      <c r="P637" s="149" t="str">
        <f t="shared" si="74"/>
        <v>ข้อมูลไม่ถูกต้อง</v>
      </c>
      <c r="Q637" s="149" t="str">
        <f t="shared" si="75"/>
        <v>ข้อมูลไม่ถูกต้อง</v>
      </c>
      <c r="R637" s="149" t="str">
        <f t="shared" si="76"/>
        <v>ข้อมูลไม่ถูกต้อง</v>
      </c>
      <c r="S637" s="149" t="str">
        <f>IF(ISNUMBER(R637),
IF(H$2=ตัวเลือก!A$30,"ยังไม่บันทึกข้อมูล",R637*0.27),"ข้อมูลไม่ถูกต้อง")</f>
        <v>ข้อมูลไม่ถูกต้อง</v>
      </c>
      <c r="T637" s="149" t="str">
        <f t="shared" si="77"/>
        <v>ข้อมูลไม่ถูกต้อง</v>
      </c>
      <c r="U637" s="149" t="str">
        <f>IF(ISNUMBER(R637),
IF(H$2=ตัวเลือก!A$30,"ยังไม่บันทึกข้อมูล",R637*0.47),"ข้อมูลไม่ถูกต้อง")</f>
        <v>ข้อมูลไม่ถูกต้อง</v>
      </c>
      <c r="V637" s="149" t="str">
        <f>IF(ISNUMBER(S637),
IF(H$2=ตัวเลือก!A$30,"ยังไม่บันทึกข้อมูล",S637*0.47),"ข้อมูลไม่ถูกต้อง")</f>
        <v>ข้อมูลไม่ถูกต้อง</v>
      </c>
      <c r="W637" s="149" t="str">
        <f t="shared" si="78"/>
        <v>ข้อมูลไม่ถูกต้อง</v>
      </c>
      <c r="X637" s="148" t="str">
        <f t="shared" si="79"/>
        <v>ข้อมูลไม่ถูกต้อง</v>
      </c>
      <c r="Y637" s="38"/>
      <c r="Z637" s="38"/>
      <c r="AA637" s="38"/>
    </row>
    <row r="638" spans="1:27" x14ac:dyDescent="0.45">
      <c r="A638" s="38">
        <v>633</v>
      </c>
      <c r="B638" s="38"/>
      <c r="C638" s="38"/>
      <c r="D638" s="38"/>
      <c r="E638" s="38"/>
      <c r="F638" s="35"/>
      <c r="G638" s="35"/>
      <c r="H638" s="150"/>
      <c r="I638" s="38"/>
      <c r="J638" s="273" t="str">
        <f t="shared" si="72"/>
        <v>รอข้อมูลคอลัมน์ H</v>
      </c>
      <c r="K638" s="150"/>
      <c r="L638" s="150"/>
      <c r="M638" s="150"/>
      <c r="N638" s="149" t="str" cm="1">
        <f t="array" ref="N638">IF(AND(K638:M638=""),"ยังไม่บันทึกข้อมูล",
IF(M638&lt;&gt;"",
IF(M638&gt;=1.3,M638,"เป็นไม้พุ่ม"),
IF(K638+L638&gt;=1.3,K638+L638,"เป็นไม้พุ่ม")))</f>
        <v>ยังไม่บันทึกข้อมูล</v>
      </c>
      <c r="O638" s="149" t="str">
        <f t="shared" si="73"/>
        <v>ข้อมูลไม่ถูกต้อง</v>
      </c>
      <c r="P638" s="149" t="str">
        <f t="shared" si="74"/>
        <v>ข้อมูลไม่ถูกต้อง</v>
      </c>
      <c r="Q638" s="149" t="str">
        <f t="shared" si="75"/>
        <v>ข้อมูลไม่ถูกต้อง</v>
      </c>
      <c r="R638" s="149" t="str">
        <f t="shared" si="76"/>
        <v>ข้อมูลไม่ถูกต้อง</v>
      </c>
      <c r="S638" s="149" t="str">
        <f>IF(ISNUMBER(R638),
IF(H$2=ตัวเลือก!A$30,"ยังไม่บันทึกข้อมูล",R638*0.27),"ข้อมูลไม่ถูกต้อง")</f>
        <v>ข้อมูลไม่ถูกต้อง</v>
      </c>
      <c r="T638" s="149" t="str">
        <f t="shared" si="77"/>
        <v>ข้อมูลไม่ถูกต้อง</v>
      </c>
      <c r="U638" s="149" t="str">
        <f>IF(ISNUMBER(R638),
IF(H$2=ตัวเลือก!A$30,"ยังไม่บันทึกข้อมูล",R638*0.47),"ข้อมูลไม่ถูกต้อง")</f>
        <v>ข้อมูลไม่ถูกต้อง</v>
      </c>
      <c r="V638" s="149" t="str">
        <f>IF(ISNUMBER(S638),
IF(H$2=ตัวเลือก!A$30,"ยังไม่บันทึกข้อมูล",S638*0.47),"ข้อมูลไม่ถูกต้อง")</f>
        <v>ข้อมูลไม่ถูกต้อง</v>
      </c>
      <c r="W638" s="149" t="str">
        <f t="shared" si="78"/>
        <v>ข้อมูลไม่ถูกต้อง</v>
      </c>
      <c r="X638" s="148" t="str">
        <f t="shared" si="79"/>
        <v>ข้อมูลไม่ถูกต้อง</v>
      </c>
      <c r="Y638" s="38"/>
      <c r="Z638" s="38"/>
      <c r="AA638" s="38"/>
    </row>
    <row r="639" spans="1:27" x14ac:dyDescent="0.45">
      <c r="A639" s="38">
        <v>634</v>
      </c>
      <c r="B639" s="38"/>
      <c r="C639" s="38"/>
      <c r="D639" s="38"/>
      <c r="E639" s="38"/>
      <c r="F639" s="35"/>
      <c r="G639" s="35"/>
      <c r="H639" s="150"/>
      <c r="I639" s="38"/>
      <c r="J639" s="273" t="str">
        <f t="shared" si="72"/>
        <v>รอข้อมูลคอลัมน์ H</v>
      </c>
      <c r="K639" s="150"/>
      <c r="L639" s="150"/>
      <c r="M639" s="150"/>
      <c r="N639" s="149" t="str" cm="1">
        <f t="array" ref="N639">IF(AND(K639:M639=""),"ยังไม่บันทึกข้อมูล",
IF(M639&lt;&gt;"",
IF(M639&gt;=1.3,M639,"เป็นไม้พุ่ม"),
IF(K639+L639&gt;=1.3,K639+L639,"เป็นไม้พุ่ม")))</f>
        <v>ยังไม่บันทึกข้อมูล</v>
      </c>
      <c r="O639" s="149" t="str">
        <f t="shared" si="73"/>
        <v>ข้อมูลไม่ถูกต้อง</v>
      </c>
      <c r="P639" s="149" t="str">
        <f t="shared" si="74"/>
        <v>ข้อมูลไม่ถูกต้อง</v>
      </c>
      <c r="Q639" s="149" t="str">
        <f t="shared" si="75"/>
        <v>ข้อมูลไม่ถูกต้อง</v>
      </c>
      <c r="R639" s="149" t="str">
        <f t="shared" si="76"/>
        <v>ข้อมูลไม่ถูกต้อง</v>
      </c>
      <c r="S639" s="149" t="str">
        <f>IF(ISNUMBER(R639),
IF(H$2=ตัวเลือก!A$30,"ยังไม่บันทึกข้อมูล",R639*0.27),"ข้อมูลไม่ถูกต้อง")</f>
        <v>ข้อมูลไม่ถูกต้อง</v>
      </c>
      <c r="T639" s="149" t="str">
        <f t="shared" si="77"/>
        <v>ข้อมูลไม่ถูกต้อง</v>
      </c>
      <c r="U639" s="149" t="str">
        <f>IF(ISNUMBER(R639),
IF(H$2=ตัวเลือก!A$30,"ยังไม่บันทึกข้อมูล",R639*0.47),"ข้อมูลไม่ถูกต้อง")</f>
        <v>ข้อมูลไม่ถูกต้อง</v>
      </c>
      <c r="V639" s="149" t="str">
        <f>IF(ISNUMBER(S639),
IF(H$2=ตัวเลือก!A$30,"ยังไม่บันทึกข้อมูล",S639*0.47),"ข้อมูลไม่ถูกต้อง")</f>
        <v>ข้อมูลไม่ถูกต้อง</v>
      </c>
      <c r="W639" s="149" t="str">
        <f t="shared" si="78"/>
        <v>ข้อมูลไม่ถูกต้อง</v>
      </c>
      <c r="X639" s="148" t="str">
        <f t="shared" si="79"/>
        <v>ข้อมูลไม่ถูกต้อง</v>
      </c>
      <c r="Y639" s="38"/>
      <c r="Z639" s="38"/>
      <c r="AA639" s="38"/>
    </row>
    <row r="640" spans="1:27" x14ac:dyDescent="0.45">
      <c r="A640" s="38">
        <v>635</v>
      </c>
      <c r="B640" s="38"/>
      <c r="C640" s="38"/>
      <c r="D640" s="38"/>
      <c r="E640" s="38"/>
      <c r="F640" s="35"/>
      <c r="G640" s="35"/>
      <c r="H640" s="150"/>
      <c r="I640" s="38"/>
      <c r="J640" s="273" t="str">
        <f t="shared" si="72"/>
        <v>รอข้อมูลคอลัมน์ H</v>
      </c>
      <c r="K640" s="150"/>
      <c r="L640" s="150"/>
      <c r="M640" s="150"/>
      <c r="N640" s="149" t="str" cm="1">
        <f t="array" ref="N640">IF(AND(K640:M640=""),"ยังไม่บันทึกข้อมูล",
IF(M640&lt;&gt;"",
IF(M640&gt;=1.3,M640,"เป็นไม้พุ่ม"),
IF(K640+L640&gt;=1.3,K640+L640,"เป็นไม้พุ่ม")))</f>
        <v>ยังไม่บันทึกข้อมูล</v>
      </c>
      <c r="O640" s="149" t="str">
        <f t="shared" si="73"/>
        <v>ข้อมูลไม่ถูกต้อง</v>
      </c>
      <c r="P640" s="149" t="str">
        <f t="shared" si="74"/>
        <v>ข้อมูลไม่ถูกต้อง</v>
      </c>
      <c r="Q640" s="149" t="str">
        <f t="shared" si="75"/>
        <v>ข้อมูลไม่ถูกต้อง</v>
      </c>
      <c r="R640" s="149" t="str">
        <f t="shared" si="76"/>
        <v>ข้อมูลไม่ถูกต้อง</v>
      </c>
      <c r="S640" s="149" t="str">
        <f>IF(ISNUMBER(R640),
IF(H$2=ตัวเลือก!A$30,"ยังไม่บันทึกข้อมูล",R640*0.27),"ข้อมูลไม่ถูกต้อง")</f>
        <v>ข้อมูลไม่ถูกต้อง</v>
      </c>
      <c r="T640" s="149" t="str">
        <f t="shared" si="77"/>
        <v>ข้อมูลไม่ถูกต้อง</v>
      </c>
      <c r="U640" s="149" t="str">
        <f>IF(ISNUMBER(R640),
IF(H$2=ตัวเลือก!A$30,"ยังไม่บันทึกข้อมูล",R640*0.47),"ข้อมูลไม่ถูกต้อง")</f>
        <v>ข้อมูลไม่ถูกต้อง</v>
      </c>
      <c r="V640" s="149" t="str">
        <f>IF(ISNUMBER(S640),
IF(H$2=ตัวเลือก!A$30,"ยังไม่บันทึกข้อมูล",S640*0.47),"ข้อมูลไม่ถูกต้อง")</f>
        <v>ข้อมูลไม่ถูกต้อง</v>
      </c>
      <c r="W640" s="149" t="str">
        <f t="shared" si="78"/>
        <v>ข้อมูลไม่ถูกต้อง</v>
      </c>
      <c r="X640" s="148" t="str">
        <f t="shared" si="79"/>
        <v>ข้อมูลไม่ถูกต้อง</v>
      </c>
      <c r="Y640" s="38"/>
      <c r="Z640" s="38"/>
      <c r="AA640" s="38"/>
    </row>
    <row r="641" spans="1:27" x14ac:dyDescent="0.45">
      <c r="A641" s="38">
        <v>636</v>
      </c>
      <c r="B641" s="38"/>
      <c r="C641" s="38"/>
      <c r="D641" s="38"/>
      <c r="E641" s="38"/>
      <c r="F641" s="35"/>
      <c r="G641" s="35"/>
      <c r="H641" s="150"/>
      <c r="I641" s="38"/>
      <c r="J641" s="273" t="str">
        <f t="shared" si="72"/>
        <v>รอข้อมูลคอลัมน์ H</v>
      </c>
      <c r="K641" s="150"/>
      <c r="L641" s="150"/>
      <c r="M641" s="150"/>
      <c r="N641" s="149" t="str" cm="1">
        <f t="array" ref="N641">IF(AND(K641:M641=""),"ยังไม่บันทึกข้อมูล",
IF(M641&lt;&gt;"",
IF(M641&gt;=1.3,M641,"เป็นไม้พุ่ม"),
IF(K641+L641&gt;=1.3,K641+L641,"เป็นไม้พุ่ม")))</f>
        <v>ยังไม่บันทึกข้อมูล</v>
      </c>
      <c r="O641" s="149" t="str">
        <f t="shared" si="73"/>
        <v>ข้อมูลไม่ถูกต้อง</v>
      </c>
      <c r="P641" s="149" t="str">
        <f t="shared" si="74"/>
        <v>ข้อมูลไม่ถูกต้อง</v>
      </c>
      <c r="Q641" s="149" t="str">
        <f t="shared" si="75"/>
        <v>ข้อมูลไม่ถูกต้อง</v>
      </c>
      <c r="R641" s="149" t="str">
        <f t="shared" si="76"/>
        <v>ข้อมูลไม่ถูกต้อง</v>
      </c>
      <c r="S641" s="149" t="str">
        <f>IF(ISNUMBER(R641),
IF(H$2=ตัวเลือก!A$30,"ยังไม่บันทึกข้อมูล",R641*0.27),"ข้อมูลไม่ถูกต้อง")</f>
        <v>ข้อมูลไม่ถูกต้อง</v>
      </c>
      <c r="T641" s="149" t="str">
        <f t="shared" si="77"/>
        <v>ข้อมูลไม่ถูกต้อง</v>
      </c>
      <c r="U641" s="149" t="str">
        <f>IF(ISNUMBER(R641),
IF(H$2=ตัวเลือก!A$30,"ยังไม่บันทึกข้อมูล",R641*0.47),"ข้อมูลไม่ถูกต้อง")</f>
        <v>ข้อมูลไม่ถูกต้อง</v>
      </c>
      <c r="V641" s="149" t="str">
        <f>IF(ISNUMBER(S641),
IF(H$2=ตัวเลือก!A$30,"ยังไม่บันทึกข้อมูล",S641*0.47),"ข้อมูลไม่ถูกต้อง")</f>
        <v>ข้อมูลไม่ถูกต้อง</v>
      </c>
      <c r="W641" s="149" t="str">
        <f t="shared" si="78"/>
        <v>ข้อมูลไม่ถูกต้อง</v>
      </c>
      <c r="X641" s="148" t="str">
        <f t="shared" si="79"/>
        <v>ข้อมูลไม่ถูกต้อง</v>
      </c>
      <c r="Y641" s="38"/>
      <c r="Z641" s="38"/>
      <c r="AA641" s="38"/>
    </row>
    <row r="642" spans="1:27" x14ac:dyDescent="0.45">
      <c r="A642" s="38">
        <v>637</v>
      </c>
      <c r="B642" s="38"/>
      <c r="C642" s="38"/>
      <c r="D642" s="38"/>
      <c r="E642" s="38"/>
      <c r="F642" s="35"/>
      <c r="G642" s="35"/>
      <c r="H642" s="150"/>
      <c r="I642" s="38"/>
      <c r="J642" s="273" t="str">
        <f t="shared" si="72"/>
        <v>รอข้อมูลคอลัมน์ H</v>
      </c>
      <c r="K642" s="150"/>
      <c r="L642" s="150"/>
      <c r="M642" s="150"/>
      <c r="N642" s="149" t="str" cm="1">
        <f t="array" ref="N642">IF(AND(K642:M642=""),"ยังไม่บันทึกข้อมูล",
IF(M642&lt;&gt;"",
IF(M642&gt;=1.3,M642,"เป็นไม้พุ่ม"),
IF(K642+L642&gt;=1.3,K642+L642,"เป็นไม้พุ่ม")))</f>
        <v>ยังไม่บันทึกข้อมูล</v>
      </c>
      <c r="O642" s="149" t="str">
        <f t="shared" si="73"/>
        <v>ข้อมูลไม่ถูกต้อง</v>
      </c>
      <c r="P642" s="149" t="str">
        <f t="shared" si="74"/>
        <v>ข้อมูลไม่ถูกต้อง</v>
      </c>
      <c r="Q642" s="149" t="str">
        <f t="shared" si="75"/>
        <v>ข้อมูลไม่ถูกต้อง</v>
      </c>
      <c r="R642" s="149" t="str">
        <f t="shared" si="76"/>
        <v>ข้อมูลไม่ถูกต้อง</v>
      </c>
      <c r="S642" s="149" t="str">
        <f>IF(ISNUMBER(R642),
IF(H$2=ตัวเลือก!A$30,"ยังไม่บันทึกข้อมูล",R642*0.27),"ข้อมูลไม่ถูกต้อง")</f>
        <v>ข้อมูลไม่ถูกต้อง</v>
      </c>
      <c r="T642" s="149" t="str">
        <f t="shared" si="77"/>
        <v>ข้อมูลไม่ถูกต้อง</v>
      </c>
      <c r="U642" s="149" t="str">
        <f>IF(ISNUMBER(R642),
IF(H$2=ตัวเลือก!A$30,"ยังไม่บันทึกข้อมูล",R642*0.47),"ข้อมูลไม่ถูกต้อง")</f>
        <v>ข้อมูลไม่ถูกต้อง</v>
      </c>
      <c r="V642" s="149" t="str">
        <f>IF(ISNUMBER(S642),
IF(H$2=ตัวเลือก!A$30,"ยังไม่บันทึกข้อมูล",S642*0.47),"ข้อมูลไม่ถูกต้อง")</f>
        <v>ข้อมูลไม่ถูกต้อง</v>
      </c>
      <c r="W642" s="149" t="str">
        <f t="shared" si="78"/>
        <v>ข้อมูลไม่ถูกต้อง</v>
      </c>
      <c r="X642" s="148" t="str">
        <f t="shared" si="79"/>
        <v>ข้อมูลไม่ถูกต้อง</v>
      </c>
      <c r="Y642" s="38"/>
      <c r="Z642" s="38"/>
      <c r="AA642" s="38"/>
    </row>
    <row r="643" spans="1:27" x14ac:dyDescent="0.45">
      <c r="A643" s="38">
        <v>638</v>
      </c>
      <c r="B643" s="38"/>
      <c r="C643" s="38"/>
      <c r="D643" s="38"/>
      <c r="E643" s="38"/>
      <c r="F643" s="35"/>
      <c r="G643" s="35"/>
      <c r="H643" s="150"/>
      <c r="I643" s="38"/>
      <c r="J643" s="273" t="str">
        <f t="shared" si="72"/>
        <v>รอข้อมูลคอลัมน์ H</v>
      </c>
      <c r="K643" s="150"/>
      <c r="L643" s="150"/>
      <c r="M643" s="150"/>
      <c r="N643" s="149" t="str" cm="1">
        <f t="array" ref="N643">IF(AND(K643:M643=""),"ยังไม่บันทึกข้อมูล",
IF(M643&lt;&gt;"",
IF(M643&gt;=1.3,M643,"เป็นไม้พุ่ม"),
IF(K643+L643&gt;=1.3,K643+L643,"เป็นไม้พุ่ม")))</f>
        <v>ยังไม่บันทึกข้อมูล</v>
      </c>
      <c r="O643" s="149" t="str">
        <f t="shared" si="73"/>
        <v>ข้อมูลไม่ถูกต้อง</v>
      </c>
      <c r="P643" s="149" t="str">
        <f t="shared" si="74"/>
        <v>ข้อมูลไม่ถูกต้อง</v>
      </c>
      <c r="Q643" s="149" t="str">
        <f t="shared" si="75"/>
        <v>ข้อมูลไม่ถูกต้อง</v>
      </c>
      <c r="R643" s="149" t="str">
        <f t="shared" si="76"/>
        <v>ข้อมูลไม่ถูกต้อง</v>
      </c>
      <c r="S643" s="149" t="str">
        <f>IF(ISNUMBER(R643),
IF(H$2=ตัวเลือก!A$30,"ยังไม่บันทึกข้อมูล",R643*0.27),"ข้อมูลไม่ถูกต้อง")</f>
        <v>ข้อมูลไม่ถูกต้อง</v>
      </c>
      <c r="T643" s="149" t="str">
        <f t="shared" si="77"/>
        <v>ข้อมูลไม่ถูกต้อง</v>
      </c>
      <c r="U643" s="149" t="str">
        <f>IF(ISNUMBER(R643),
IF(H$2=ตัวเลือก!A$30,"ยังไม่บันทึกข้อมูล",R643*0.47),"ข้อมูลไม่ถูกต้อง")</f>
        <v>ข้อมูลไม่ถูกต้อง</v>
      </c>
      <c r="V643" s="149" t="str">
        <f>IF(ISNUMBER(S643),
IF(H$2=ตัวเลือก!A$30,"ยังไม่บันทึกข้อมูล",S643*0.47),"ข้อมูลไม่ถูกต้อง")</f>
        <v>ข้อมูลไม่ถูกต้อง</v>
      </c>
      <c r="W643" s="149" t="str">
        <f t="shared" si="78"/>
        <v>ข้อมูลไม่ถูกต้อง</v>
      </c>
      <c r="X643" s="148" t="str">
        <f t="shared" si="79"/>
        <v>ข้อมูลไม่ถูกต้อง</v>
      </c>
      <c r="Y643" s="38"/>
      <c r="Z643" s="38"/>
      <c r="AA643" s="38"/>
    </row>
    <row r="644" spans="1:27" x14ac:dyDescent="0.45">
      <c r="A644" s="38">
        <v>639</v>
      </c>
      <c r="B644" s="38"/>
      <c r="C644" s="38"/>
      <c r="D644" s="38"/>
      <c r="E644" s="38"/>
      <c r="F644" s="35"/>
      <c r="G644" s="35"/>
      <c r="H644" s="150"/>
      <c r="I644" s="38"/>
      <c r="J644" s="273" t="str">
        <f t="shared" si="72"/>
        <v>รอข้อมูลคอลัมน์ H</v>
      </c>
      <c r="K644" s="150"/>
      <c r="L644" s="150"/>
      <c r="M644" s="150"/>
      <c r="N644" s="149" t="str" cm="1">
        <f t="array" ref="N644">IF(AND(K644:M644=""),"ยังไม่บันทึกข้อมูล",
IF(M644&lt;&gt;"",
IF(M644&gt;=1.3,M644,"เป็นไม้พุ่ม"),
IF(K644+L644&gt;=1.3,K644+L644,"เป็นไม้พุ่ม")))</f>
        <v>ยังไม่บันทึกข้อมูล</v>
      </c>
      <c r="O644" s="149" t="str">
        <f t="shared" si="73"/>
        <v>ข้อมูลไม่ถูกต้อง</v>
      </c>
      <c r="P644" s="149" t="str">
        <f t="shared" si="74"/>
        <v>ข้อมูลไม่ถูกต้อง</v>
      </c>
      <c r="Q644" s="149" t="str">
        <f t="shared" si="75"/>
        <v>ข้อมูลไม่ถูกต้อง</v>
      </c>
      <c r="R644" s="149" t="str">
        <f t="shared" si="76"/>
        <v>ข้อมูลไม่ถูกต้อง</v>
      </c>
      <c r="S644" s="149" t="str">
        <f>IF(ISNUMBER(R644),
IF(H$2=ตัวเลือก!A$30,"ยังไม่บันทึกข้อมูล",R644*0.27),"ข้อมูลไม่ถูกต้อง")</f>
        <v>ข้อมูลไม่ถูกต้อง</v>
      </c>
      <c r="T644" s="149" t="str">
        <f t="shared" si="77"/>
        <v>ข้อมูลไม่ถูกต้อง</v>
      </c>
      <c r="U644" s="149" t="str">
        <f>IF(ISNUMBER(R644),
IF(H$2=ตัวเลือก!A$30,"ยังไม่บันทึกข้อมูล",R644*0.47),"ข้อมูลไม่ถูกต้อง")</f>
        <v>ข้อมูลไม่ถูกต้อง</v>
      </c>
      <c r="V644" s="149" t="str">
        <f>IF(ISNUMBER(S644),
IF(H$2=ตัวเลือก!A$30,"ยังไม่บันทึกข้อมูล",S644*0.47),"ข้อมูลไม่ถูกต้อง")</f>
        <v>ข้อมูลไม่ถูกต้อง</v>
      </c>
      <c r="W644" s="149" t="str">
        <f t="shared" si="78"/>
        <v>ข้อมูลไม่ถูกต้อง</v>
      </c>
      <c r="X644" s="148" t="str">
        <f t="shared" si="79"/>
        <v>ข้อมูลไม่ถูกต้อง</v>
      </c>
      <c r="Y644" s="38"/>
      <c r="Z644" s="38"/>
      <c r="AA644" s="38"/>
    </row>
    <row r="645" spans="1:27" x14ac:dyDescent="0.45">
      <c r="A645" s="38">
        <v>640</v>
      </c>
      <c r="B645" s="38"/>
      <c r="C645" s="38"/>
      <c r="D645" s="38"/>
      <c r="E645" s="38"/>
      <c r="F645" s="35"/>
      <c r="G645" s="35"/>
      <c r="H645" s="150"/>
      <c r="I645" s="38"/>
      <c r="J645" s="273" t="str">
        <f t="shared" si="72"/>
        <v>รอข้อมูลคอลัมน์ H</v>
      </c>
      <c r="K645" s="150"/>
      <c r="L645" s="150"/>
      <c r="M645" s="150"/>
      <c r="N645" s="149" t="str" cm="1">
        <f t="array" ref="N645">IF(AND(K645:M645=""),"ยังไม่บันทึกข้อมูล",
IF(M645&lt;&gt;"",
IF(M645&gt;=1.3,M645,"เป็นไม้พุ่ม"),
IF(K645+L645&gt;=1.3,K645+L645,"เป็นไม้พุ่ม")))</f>
        <v>ยังไม่บันทึกข้อมูล</v>
      </c>
      <c r="O645" s="149" t="str">
        <f t="shared" si="73"/>
        <v>ข้อมูลไม่ถูกต้อง</v>
      </c>
      <c r="P645" s="149" t="str">
        <f t="shared" si="74"/>
        <v>ข้อมูลไม่ถูกต้อง</v>
      </c>
      <c r="Q645" s="149" t="str">
        <f t="shared" si="75"/>
        <v>ข้อมูลไม่ถูกต้อง</v>
      </c>
      <c r="R645" s="149" t="str">
        <f t="shared" si="76"/>
        <v>ข้อมูลไม่ถูกต้อง</v>
      </c>
      <c r="S645" s="149" t="str">
        <f>IF(ISNUMBER(R645),
IF(H$2=ตัวเลือก!A$30,"ยังไม่บันทึกข้อมูล",R645*0.27),"ข้อมูลไม่ถูกต้อง")</f>
        <v>ข้อมูลไม่ถูกต้อง</v>
      </c>
      <c r="T645" s="149" t="str">
        <f t="shared" si="77"/>
        <v>ข้อมูลไม่ถูกต้อง</v>
      </c>
      <c r="U645" s="149" t="str">
        <f>IF(ISNUMBER(R645),
IF(H$2=ตัวเลือก!A$30,"ยังไม่บันทึกข้อมูล",R645*0.47),"ข้อมูลไม่ถูกต้อง")</f>
        <v>ข้อมูลไม่ถูกต้อง</v>
      </c>
      <c r="V645" s="149" t="str">
        <f>IF(ISNUMBER(S645),
IF(H$2=ตัวเลือก!A$30,"ยังไม่บันทึกข้อมูล",S645*0.47),"ข้อมูลไม่ถูกต้อง")</f>
        <v>ข้อมูลไม่ถูกต้อง</v>
      </c>
      <c r="W645" s="149" t="str">
        <f t="shared" si="78"/>
        <v>ข้อมูลไม่ถูกต้อง</v>
      </c>
      <c r="X645" s="148" t="str">
        <f t="shared" si="79"/>
        <v>ข้อมูลไม่ถูกต้อง</v>
      </c>
      <c r="Y645" s="38"/>
      <c r="Z645" s="38"/>
      <c r="AA645" s="38"/>
    </row>
    <row r="646" spans="1:27" x14ac:dyDescent="0.45">
      <c r="A646" s="38">
        <v>641</v>
      </c>
      <c r="B646" s="38"/>
      <c r="C646" s="38"/>
      <c r="D646" s="38"/>
      <c r="E646" s="38"/>
      <c r="F646" s="35"/>
      <c r="G646" s="35"/>
      <c r="H646" s="150"/>
      <c r="I646" s="38"/>
      <c r="J646" s="273" t="str">
        <f t="shared" si="72"/>
        <v>รอข้อมูลคอลัมน์ H</v>
      </c>
      <c r="K646" s="150"/>
      <c r="L646" s="150"/>
      <c r="M646" s="150"/>
      <c r="N646" s="149" t="str" cm="1">
        <f t="array" ref="N646">IF(AND(K646:M646=""),"ยังไม่บันทึกข้อมูล",
IF(M646&lt;&gt;"",
IF(M646&gt;=1.3,M646,"เป็นไม้พุ่ม"),
IF(K646+L646&gt;=1.3,K646+L646,"เป็นไม้พุ่ม")))</f>
        <v>ยังไม่บันทึกข้อมูล</v>
      </c>
      <c r="O646" s="149" t="str">
        <f t="shared" si="73"/>
        <v>ข้อมูลไม่ถูกต้อง</v>
      </c>
      <c r="P646" s="149" t="str">
        <f t="shared" si="74"/>
        <v>ข้อมูลไม่ถูกต้อง</v>
      </c>
      <c r="Q646" s="149" t="str">
        <f t="shared" si="75"/>
        <v>ข้อมูลไม่ถูกต้อง</v>
      </c>
      <c r="R646" s="149" t="str">
        <f t="shared" si="76"/>
        <v>ข้อมูลไม่ถูกต้อง</v>
      </c>
      <c r="S646" s="149" t="str">
        <f>IF(ISNUMBER(R646),
IF(H$2=ตัวเลือก!A$30,"ยังไม่บันทึกข้อมูล",R646*0.27),"ข้อมูลไม่ถูกต้อง")</f>
        <v>ข้อมูลไม่ถูกต้อง</v>
      </c>
      <c r="T646" s="149" t="str">
        <f t="shared" si="77"/>
        <v>ข้อมูลไม่ถูกต้อง</v>
      </c>
      <c r="U646" s="149" t="str">
        <f>IF(ISNUMBER(R646),
IF(H$2=ตัวเลือก!A$30,"ยังไม่บันทึกข้อมูล",R646*0.47),"ข้อมูลไม่ถูกต้อง")</f>
        <v>ข้อมูลไม่ถูกต้อง</v>
      </c>
      <c r="V646" s="149" t="str">
        <f>IF(ISNUMBER(S646),
IF(H$2=ตัวเลือก!A$30,"ยังไม่บันทึกข้อมูล",S646*0.47),"ข้อมูลไม่ถูกต้อง")</f>
        <v>ข้อมูลไม่ถูกต้อง</v>
      </c>
      <c r="W646" s="149" t="str">
        <f t="shared" si="78"/>
        <v>ข้อมูลไม่ถูกต้อง</v>
      </c>
      <c r="X646" s="148" t="str">
        <f t="shared" si="79"/>
        <v>ข้อมูลไม่ถูกต้อง</v>
      </c>
      <c r="Y646" s="38"/>
      <c r="Z646" s="38"/>
      <c r="AA646" s="38"/>
    </row>
    <row r="647" spans="1:27" x14ac:dyDescent="0.45">
      <c r="A647" s="38">
        <v>642</v>
      </c>
      <c r="B647" s="38"/>
      <c r="C647" s="38"/>
      <c r="D647" s="38"/>
      <c r="E647" s="38"/>
      <c r="F647" s="35"/>
      <c r="G647" s="35"/>
      <c r="H647" s="150"/>
      <c r="I647" s="38"/>
      <c r="J647" s="273" t="str">
        <f t="shared" ref="J647:J710" si="80">IF(H647="","รอข้อมูลคอลัมน์ H",
IF(H647/PI()&gt;=4.5,H647/PI(),"ไม่นำมาคำนวณ"))</f>
        <v>รอข้อมูลคอลัมน์ H</v>
      </c>
      <c r="K647" s="150"/>
      <c r="L647" s="150"/>
      <c r="M647" s="150"/>
      <c r="N647" s="149" t="str" cm="1">
        <f t="array" ref="N647">IF(AND(K647:M647=""),"ยังไม่บันทึกข้อมูล",
IF(M647&lt;&gt;"",
IF(M647&gt;=1.3,M647,"เป็นไม้พุ่ม"),
IF(K647+L647&gt;=1.3,K647+L647,"เป็นไม้พุ่ม")))</f>
        <v>ยังไม่บันทึกข้อมูล</v>
      </c>
      <c r="O647" s="149" t="str">
        <f t="shared" ref="O647:O710" si="81">IF(AND(ISNUMBER(J647),ISNUMBER(N647)),0.0396*(((J647)^2)*N647)^0.933,"ข้อมูลไม่ถูกต้อง")</f>
        <v>ข้อมูลไม่ถูกต้อง</v>
      </c>
      <c r="P647" s="149" t="str">
        <f t="shared" ref="P647:P710" si="82">IF(AND(ISNUMBER(J647),ISNUMBER(N647)),0.00349*(((J647^2)*N647))^1.03,"ข้อมูลไม่ถูกต้อง")</f>
        <v>ข้อมูลไม่ถูกต้อง</v>
      </c>
      <c r="Q647" s="149" t="str">
        <f t="shared" ref="Q647:Q710" si="83">IF(AND(ISNUMBER(O647),ISNUMBER(P647)),((1/(28/(O647+P647)))+0.025),"ข้อมูลไม่ถูกต้อง")</f>
        <v>ข้อมูลไม่ถูกต้อง</v>
      </c>
      <c r="R647" s="149" t="str">
        <f t="shared" ref="R647:R710" si="84">IF(AND(O647&lt;&gt;"ข้อมูลไม่ถูกต้อง",P647&lt;&gt;"ข้อมูลไม่ถูกต้อง",Q647&lt;&gt;"ข้อมูลไม่ถูกต้อง"),O647+P647+Q647,"ข้อมูลไม่ถูกต้อง")</f>
        <v>ข้อมูลไม่ถูกต้อง</v>
      </c>
      <c r="S647" s="149" t="str">
        <f>IF(ISNUMBER(R647),
IF(H$2=ตัวเลือก!A$30,"ยังไม่บันทึกข้อมูล",R647*0.27),"ข้อมูลไม่ถูกต้อง")</f>
        <v>ข้อมูลไม่ถูกต้อง</v>
      </c>
      <c r="T647" s="149" t="str">
        <f t="shared" ref="T647:T710" si="85">IF(AND(ISNUMBER(R647),ISNUMBER(S647)),R647+S647,"ข้อมูลไม่ถูกต้อง")</f>
        <v>ข้อมูลไม่ถูกต้อง</v>
      </c>
      <c r="U647" s="149" t="str">
        <f>IF(ISNUMBER(R647),
IF(H$2=ตัวเลือก!A$30,"ยังไม่บันทึกข้อมูล",R647*0.47),"ข้อมูลไม่ถูกต้อง")</f>
        <v>ข้อมูลไม่ถูกต้อง</v>
      </c>
      <c r="V647" s="149" t="str">
        <f>IF(ISNUMBER(S647),
IF(H$2=ตัวเลือก!A$30,"ยังไม่บันทึกข้อมูล",S647*0.47),"ข้อมูลไม่ถูกต้อง")</f>
        <v>ข้อมูลไม่ถูกต้อง</v>
      </c>
      <c r="W647" s="149" t="str">
        <f t="shared" ref="W647:W710" si="86">IF(AND(ISNUMBER(U647),ISNUMBER(V647)),((U647+V647)/1000),"ข้อมูลไม่ถูกต้อง")</f>
        <v>ข้อมูลไม่ถูกต้อง</v>
      </c>
      <c r="X647" s="148" t="str">
        <f t="shared" ref="X647:X710" si="87">IF(ISNUMBER(W647),W647*(44/12),"ข้อมูลไม่ถูกต้อง")</f>
        <v>ข้อมูลไม่ถูกต้อง</v>
      </c>
      <c r="Y647" s="38"/>
      <c r="Z647" s="38"/>
      <c r="AA647" s="38"/>
    </row>
    <row r="648" spans="1:27" x14ac:dyDescent="0.45">
      <c r="A648" s="38">
        <v>643</v>
      </c>
      <c r="B648" s="38"/>
      <c r="C648" s="38"/>
      <c r="D648" s="38"/>
      <c r="E648" s="38"/>
      <c r="F648" s="35"/>
      <c r="G648" s="35"/>
      <c r="H648" s="150"/>
      <c r="I648" s="38"/>
      <c r="J648" s="273" t="str">
        <f t="shared" si="80"/>
        <v>รอข้อมูลคอลัมน์ H</v>
      </c>
      <c r="K648" s="150"/>
      <c r="L648" s="150"/>
      <c r="M648" s="150"/>
      <c r="N648" s="149" t="str" cm="1">
        <f t="array" ref="N648">IF(AND(K648:M648=""),"ยังไม่บันทึกข้อมูล",
IF(M648&lt;&gt;"",
IF(M648&gt;=1.3,M648,"เป็นไม้พุ่ม"),
IF(K648+L648&gt;=1.3,K648+L648,"เป็นไม้พุ่ม")))</f>
        <v>ยังไม่บันทึกข้อมูล</v>
      </c>
      <c r="O648" s="149" t="str">
        <f t="shared" si="81"/>
        <v>ข้อมูลไม่ถูกต้อง</v>
      </c>
      <c r="P648" s="149" t="str">
        <f t="shared" si="82"/>
        <v>ข้อมูลไม่ถูกต้อง</v>
      </c>
      <c r="Q648" s="149" t="str">
        <f t="shared" si="83"/>
        <v>ข้อมูลไม่ถูกต้อง</v>
      </c>
      <c r="R648" s="149" t="str">
        <f t="shared" si="84"/>
        <v>ข้อมูลไม่ถูกต้อง</v>
      </c>
      <c r="S648" s="149" t="str">
        <f>IF(ISNUMBER(R648),
IF(H$2=ตัวเลือก!A$30,"ยังไม่บันทึกข้อมูล",R648*0.27),"ข้อมูลไม่ถูกต้อง")</f>
        <v>ข้อมูลไม่ถูกต้อง</v>
      </c>
      <c r="T648" s="149" t="str">
        <f t="shared" si="85"/>
        <v>ข้อมูลไม่ถูกต้อง</v>
      </c>
      <c r="U648" s="149" t="str">
        <f>IF(ISNUMBER(R648),
IF(H$2=ตัวเลือก!A$30,"ยังไม่บันทึกข้อมูล",R648*0.47),"ข้อมูลไม่ถูกต้อง")</f>
        <v>ข้อมูลไม่ถูกต้อง</v>
      </c>
      <c r="V648" s="149" t="str">
        <f>IF(ISNUMBER(S648),
IF(H$2=ตัวเลือก!A$30,"ยังไม่บันทึกข้อมูล",S648*0.47),"ข้อมูลไม่ถูกต้อง")</f>
        <v>ข้อมูลไม่ถูกต้อง</v>
      </c>
      <c r="W648" s="149" t="str">
        <f t="shared" si="86"/>
        <v>ข้อมูลไม่ถูกต้อง</v>
      </c>
      <c r="X648" s="148" t="str">
        <f t="shared" si="87"/>
        <v>ข้อมูลไม่ถูกต้อง</v>
      </c>
      <c r="Y648" s="38"/>
      <c r="Z648" s="38"/>
      <c r="AA648" s="38"/>
    </row>
    <row r="649" spans="1:27" x14ac:dyDescent="0.45">
      <c r="A649" s="38">
        <v>644</v>
      </c>
      <c r="B649" s="38"/>
      <c r="C649" s="38"/>
      <c r="D649" s="38"/>
      <c r="E649" s="38"/>
      <c r="F649" s="35"/>
      <c r="G649" s="35"/>
      <c r="H649" s="150"/>
      <c r="I649" s="38"/>
      <c r="J649" s="273" t="str">
        <f t="shared" si="80"/>
        <v>รอข้อมูลคอลัมน์ H</v>
      </c>
      <c r="K649" s="150"/>
      <c r="L649" s="150"/>
      <c r="M649" s="150"/>
      <c r="N649" s="149" t="str" cm="1">
        <f t="array" ref="N649">IF(AND(K649:M649=""),"ยังไม่บันทึกข้อมูล",
IF(M649&lt;&gt;"",
IF(M649&gt;=1.3,M649,"เป็นไม้พุ่ม"),
IF(K649+L649&gt;=1.3,K649+L649,"เป็นไม้พุ่ม")))</f>
        <v>ยังไม่บันทึกข้อมูล</v>
      </c>
      <c r="O649" s="149" t="str">
        <f t="shared" si="81"/>
        <v>ข้อมูลไม่ถูกต้อง</v>
      </c>
      <c r="P649" s="149" t="str">
        <f t="shared" si="82"/>
        <v>ข้อมูลไม่ถูกต้อง</v>
      </c>
      <c r="Q649" s="149" t="str">
        <f t="shared" si="83"/>
        <v>ข้อมูลไม่ถูกต้อง</v>
      </c>
      <c r="R649" s="149" t="str">
        <f t="shared" si="84"/>
        <v>ข้อมูลไม่ถูกต้อง</v>
      </c>
      <c r="S649" s="149" t="str">
        <f>IF(ISNUMBER(R649),
IF(H$2=ตัวเลือก!A$30,"ยังไม่บันทึกข้อมูล",R649*0.27),"ข้อมูลไม่ถูกต้อง")</f>
        <v>ข้อมูลไม่ถูกต้อง</v>
      </c>
      <c r="T649" s="149" t="str">
        <f t="shared" si="85"/>
        <v>ข้อมูลไม่ถูกต้อง</v>
      </c>
      <c r="U649" s="149" t="str">
        <f>IF(ISNUMBER(R649),
IF(H$2=ตัวเลือก!A$30,"ยังไม่บันทึกข้อมูล",R649*0.47),"ข้อมูลไม่ถูกต้อง")</f>
        <v>ข้อมูลไม่ถูกต้อง</v>
      </c>
      <c r="V649" s="149" t="str">
        <f>IF(ISNUMBER(S649),
IF(H$2=ตัวเลือก!A$30,"ยังไม่บันทึกข้อมูล",S649*0.47),"ข้อมูลไม่ถูกต้อง")</f>
        <v>ข้อมูลไม่ถูกต้อง</v>
      </c>
      <c r="W649" s="149" t="str">
        <f t="shared" si="86"/>
        <v>ข้อมูลไม่ถูกต้อง</v>
      </c>
      <c r="X649" s="148" t="str">
        <f t="shared" si="87"/>
        <v>ข้อมูลไม่ถูกต้อง</v>
      </c>
      <c r="Y649" s="38"/>
      <c r="Z649" s="38"/>
      <c r="AA649" s="38"/>
    </row>
    <row r="650" spans="1:27" x14ac:dyDescent="0.45">
      <c r="A650" s="38">
        <v>645</v>
      </c>
      <c r="B650" s="38"/>
      <c r="C650" s="38"/>
      <c r="D650" s="38"/>
      <c r="E650" s="38"/>
      <c r="F650" s="35"/>
      <c r="G650" s="35"/>
      <c r="H650" s="150"/>
      <c r="I650" s="38"/>
      <c r="J650" s="273" t="str">
        <f t="shared" si="80"/>
        <v>รอข้อมูลคอลัมน์ H</v>
      </c>
      <c r="K650" s="150"/>
      <c r="L650" s="150"/>
      <c r="M650" s="150"/>
      <c r="N650" s="149" t="str" cm="1">
        <f t="array" ref="N650">IF(AND(K650:M650=""),"ยังไม่บันทึกข้อมูล",
IF(M650&lt;&gt;"",
IF(M650&gt;=1.3,M650,"เป็นไม้พุ่ม"),
IF(K650+L650&gt;=1.3,K650+L650,"เป็นไม้พุ่ม")))</f>
        <v>ยังไม่บันทึกข้อมูล</v>
      </c>
      <c r="O650" s="149" t="str">
        <f t="shared" si="81"/>
        <v>ข้อมูลไม่ถูกต้อง</v>
      </c>
      <c r="P650" s="149" t="str">
        <f t="shared" si="82"/>
        <v>ข้อมูลไม่ถูกต้อง</v>
      </c>
      <c r="Q650" s="149" t="str">
        <f t="shared" si="83"/>
        <v>ข้อมูลไม่ถูกต้อง</v>
      </c>
      <c r="R650" s="149" t="str">
        <f t="shared" si="84"/>
        <v>ข้อมูลไม่ถูกต้อง</v>
      </c>
      <c r="S650" s="149" t="str">
        <f>IF(ISNUMBER(R650),
IF(H$2=ตัวเลือก!A$30,"ยังไม่บันทึกข้อมูล",R650*0.27),"ข้อมูลไม่ถูกต้อง")</f>
        <v>ข้อมูลไม่ถูกต้อง</v>
      </c>
      <c r="T650" s="149" t="str">
        <f t="shared" si="85"/>
        <v>ข้อมูลไม่ถูกต้อง</v>
      </c>
      <c r="U650" s="149" t="str">
        <f>IF(ISNUMBER(R650),
IF(H$2=ตัวเลือก!A$30,"ยังไม่บันทึกข้อมูล",R650*0.47),"ข้อมูลไม่ถูกต้อง")</f>
        <v>ข้อมูลไม่ถูกต้อง</v>
      </c>
      <c r="V650" s="149" t="str">
        <f>IF(ISNUMBER(S650),
IF(H$2=ตัวเลือก!A$30,"ยังไม่บันทึกข้อมูล",S650*0.47),"ข้อมูลไม่ถูกต้อง")</f>
        <v>ข้อมูลไม่ถูกต้อง</v>
      </c>
      <c r="W650" s="149" t="str">
        <f t="shared" si="86"/>
        <v>ข้อมูลไม่ถูกต้อง</v>
      </c>
      <c r="X650" s="148" t="str">
        <f t="shared" si="87"/>
        <v>ข้อมูลไม่ถูกต้อง</v>
      </c>
      <c r="Y650" s="38"/>
      <c r="Z650" s="38"/>
      <c r="AA650" s="38"/>
    </row>
    <row r="651" spans="1:27" x14ac:dyDescent="0.45">
      <c r="A651" s="38">
        <v>646</v>
      </c>
      <c r="B651" s="38"/>
      <c r="C651" s="38"/>
      <c r="D651" s="38"/>
      <c r="E651" s="38"/>
      <c r="F651" s="35"/>
      <c r="G651" s="35"/>
      <c r="H651" s="150"/>
      <c r="I651" s="38"/>
      <c r="J651" s="273" t="str">
        <f t="shared" si="80"/>
        <v>รอข้อมูลคอลัมน์ H</v>
      </c>
      <c r="K651" s="150"/>
      <c r="L651" s="150"/>
      <c r="M651" s="150"/>
      <c r="N651" s="149" t="str" cm="1">
        <f t="array" ref="N651">IF(AND(K651:M651=""),"ยังไม่บันทึกข้อมูล",
IF(M651&lt;&gt;"",
IF(M651&gt;=1.3,M651,"เป็นไม้พุ่ม"),
IF(K651+L651&gt;=1.3,K651+L651,"เป็นไม้พุ่ม")))</f>
        <v>ยังไม่บันทึกข้อมูล</v>
      </c>
      <c r="O651" s="149" t="str">
        <f t="shared" si="81"/>
        <v>ข้อมูลไม่ถูกต้อง</v>
      </c>
      <c r="P651" s="149" t="str">
        <f t="shared" si="82"/>
        <v>ข้อมูลไม่ถูกต้อง</v>
      </c>
      <c r="Q651" s="149" t="str">
        <f t="shared" si="83"/>
        <v>ข้อมูลไม่ถูกต้อง</v>
      </c>
      <c r="R651" s="149" t="str">
        <f t="shared" si="84"/>
        <v>ข้อมูลไม่ถูกต้อง</v>
      </c>
      <c r="S651" s="149" t="str">
        <f>IF(ISNUMBER(R651),
IF(H$2=ตัวเลือก!A$30,"ยังไม่บันทึกข้อมูล",R651*0.27),"ข้อมูลไม่ถูกต้อง")</f>
        <v>ข้อมูลไม่ถูกต้อง</v>
      </c>
      <c r="T651" s="149" t="str">
        <f t="shared" si="85"/>
        <v>ข้อมูลไม่ถูกต้อง</v>
      </c>
      <c r="U651" s="149" t="str">
        <f>IF(ISNUMBER(R651),
IF(H$2=ตัวเลือก!A$30,"ยังไม่บันทึกข้อมูล",R651*0.47),"ข้อมูลไม่ถูกต้อง")</f>
        <v>ข้อมูลไม่ถูกต้อง</v>
      </c>
      <c r="V651" s="149" t="str">
        <f>IF(ISNUMBER(S651),
IF(H$2=ตัวเลือก!A$30,"ยังไม่บันทึกข้อมูล",S651*0.47),"ข้อมูลไม่ถูกต้อง")</f>
        <v>ข้อมูลไม่ถูกต้อง</v>
      </c>
      <c r="W651" s="149" t="str">
        <f t="shared" si="86"/>
        <v>ข้อมูลไม่ถูกต้อง</v>
      </c>
      <c r="X651" s="148" t="str">
        <f t="shared" si="87"/>
        <v>ข้อมูลไม่ถูกต้อง</v>
      </c>
      <c r="Y651" s="38"/>
      <c r="Z651" s="38"/>
      <c r="AA651" s="38"/>
    </row>
    <row r="652" spans="1:27" x14ac:dyDescent="0.45">
      <c r="A652" s="38">
        <v>647</v>
      </c>
      <c r="B652" s="38"/>
      <c r="C652" s="38"/>
      <c r="D652" s="38"/>
      <c r="E652" s="38"/>
      <c r="F652" s="35"/>
      <c r="G652" s="35"/>
      <c r="H652" s="150"/>
      <c r="I652" s="38"/>
      <c r="J652" s="273" t="str">
        <f t="shared" si="80"/>
        <v>รอข้อมูลคอลัมน์ H</v>
      </c>
      <c r="K652" s="150"/>
      <c r="L652" s="150"/>
      <c r="M652" s="150"/>
      <c r="N652" s="149" t="str" cm="1">
        <f t="array" ref="N652">IF(AND(K652:M652=""),"ยังไม่บันทึกข้อมูล",
IF(M652&lt;&gt;"",
IF(M652&gt;=1.3,M652,"เป็นไม้พุ่ม"),
IF(K652+L652&gt;=1.3,K652+L652,"เป็นไม้พุ่ม")))</f>
        <v>ยังไม่บันทึกข้อมูล</v>
      </c>
      <c r="O652" s="149" t="str">
        <f t="shared" si="81"/>
        <v>ข้อมูลไม่ถูกต้อง</v>
      </c>
      <c r="P652" s="149" t="str">
        <f t="shared" si="82"/>
        <v>ข้อมูลไม่ถูกต้อง</v>
      </c>
      <c r="Q652" s="149" t="str">
        <f t="shared" si="83"/>
        <v>ข้อมูลไม่ถูกต้อง</v>
      </c>
      <c r="R652" s="149" t="str">
        <f t="shared" si="84"/>
        <v>ข้อมูลไม่ถูกต้อง</v>
      </c>
      <c r="S652" s="149" t="str">
        <f>IF(ISNUMBER(R652),
IF(H$2=ตัวเลือก!A$30,"ยังไม่บันทึกข้อมูล",R652*0.27),"ข้อมูลไม่ถูกต้อง")</f>
        <v>ข้อมูลไม่ถูกต้อง</v>
      </c>
      <c r="T652" s="149" t="str">
        <f t="shared" si="85"/>
        <v>ข้อมูลไม่ถูกต้อง</v>
      </c>
      <c r="U652" s="149" t="str">
        <f>IF(ISNUMBER(R652),
IF(H$2=ตัวเลือก!A$30,"ยังไม่บันทึกข้อมูล",R652*0.47),"ข้อมูลไม่ถูกต้อง")</f>
        <v>ข้อมูลไม่ถูกต้อง</v>
      </c>
      <c r="V652" s="149" t="str">
        <f>IF(ISNUMBER(S652),
IF(H$2=ตัวเลือก!A$30,"ยังไม่บันทึกข้อมูล",S652*0.47),"ข้อมูลไม่ถูกต้อง")</f>
        <v>ข้อมูลไม่ถูกต้อง</v>
      </c>
      <c r="W652" s="149" t="str">
        <f t="shared" si="86"/>
        <v>ข้อมูลไม่ถูกต้อง</v>
      </c>
      <c r="X652" s="148" t="str">
        <f t="shared" si="87"/>
        <v>ข้อมูลไม่ถูกต้อง</v>
      </c>
      <c r="Y652" s="38"/>
      <c r="Z652" s="38"/>
      <c r="AA652" s="38"/>
    </row>
    <row r="653" spans="1:27" x14ac:dyDescent="0.45">
      <c r="A653" s="38">
        <v>648</v>
      </c>
      <c r="B653" s="38"/>
      <c r="C653" s="38"/>
      <c r="D653" s="38"/>
      <c r="E653" s="38"/>
      <c r="F653" s="35"/>
      <c r="G653" s="35"/>
      <c r="H653" s="150"/>
      <c r="I653" s="38"/>
      <c r="J653" s="273" t="str">
        <f t="shared" si="80"/>
        <v>รอข้อมูลคอลัมน์ H</v>
      </c>
      <c r="K653" s="150"/>
      <c r="L653" s="150"/>
      <c r="M653" s="150"/>
      <c r="N653" s="149" t="str" cm="1">
        <f t="array" ref="N653">IF(AND(K653:M653=""),"ยังไม่บันทึกข้อมูล",
IF(M653&lt;&gt;"",
IF(M653&gt;=1.3,M653,"เป็นไม้พุ่ม"),
IF(K653+L653&gt;=1.3,K653+L653,"เป็นไม้พุ่ม")))</f>
        <v>ยังไม่บันทึกข้อมูล</v>
      </c>
      <c r="O653" s="149" t="str">
        <f t="shared" si="81"/>
        <v>ข้อมูลไม่ถูกต้อง</v>
      </c>
      <c r="P653" s="149" t="str">
        <f t="shared" si="82"/>
        <v>ข้อมูลไม่ถูกต้อง</v>
      </c>
      <c r="Q653" s="149" t="str">
        <f t="shared" si="83"/>
        <v>ข้อมูลไม่ถูกต้อง</v>
      </c>
      <c r="R653" s="149" t="str">
        <f t="shared" si="84"/>
        <v>ข้อมูลไม่ถูกต้อง</v>
      </c>
      <c r="S653" s="149" t="str">
        <f>IF(ISNUMBER(R653),
IF(H$2=ตัวเลือก!A$30,"ยังไม่บันทึกข้อมูล",R653*0.27),"ข้อมูลไม่ถูกต้อง")</f>
        <v>ข้อมูลไม่ถูกต้อง</v>
      </c>
      <c r="T653" s="149" t="str">
        <f t="shared" si="85"/>
        <v>ข้อมูลไม่ถูกต้อง</v>
      </c>
      <c r="U653" s="149" t="str">
        <f>IF(ISNUMBER(R653),
IF(H$2=ตัวเลือก!A$30,"ยังไม่บันทึกข้อมูล",R653*0.47),"ข้อมูลไม่ถูกต้อง")</f>
        <v>ข้อมูลไม่ถูกต้อง</v>
      </c>
      <c r="V653" s="149" t="str">
        <f>IF(ISNUMBER(S653),
IF(H$2=ตัวเลือก!A$30,"ยังไม่บันทึกข้อมูล",S653*0.47),"ข้อมูลไม่ถูกต้อง")</f>
        <v>ข้อมูลไม่ถูกต้อง</v>
      </c>
      <c r="W653" s="149" t="str">
        <f t="shared" si="86"/>
        <v>ข้อมูลไม่ถูกต้อง</v>
      </c>
      <c r="X653" s="148" t="str">
        <f t="shared" si="87"/>
        <v>ข้อมูลไม่ถูกต้อง</v>
      </c>
      <c r="Y653" s="38"/>
      <c r="Z653" s="38"/>
      <c r="AA653" s="38"/>
    </row>
    <row r="654" spans="1:27" x14ac:dyDescent="0.45">
      <c r="A654" s="38">
        <v>649</v>
      </c>
      <c r="B654" s="38"/>
      <c r="C654" s="38"/>
      <c r="D654" s="38"/>
      <c r="E654" s="38"/>
      <c r="F654" s="35"/>
      <c r="G654" s="35"/>
      <c r="H654" s="150"/>
      <c r="I654" s="38"/>
      <c r="J654" s="273" t="str">
        <f t="shared" si="80"/>
        <v>รอข้อมูลคอลัมน์ H</v>
      </c>
      <c r="K654" s="150"/>
      <c r="L654" s="150"/>
      <c r="M654" s="150"/>
      <c r="N654" s="149" t="str" cm="1">
        <f t="array" ref="N654">IF(AND(K654:M654=""),"ยังไม่บันทึกข้อมูล",
IF(M654&lt;&gt;"",
IF(M654&gt;=1.3,M654,"เป็นไม้พุ่ม"),
IF(K654+L654&gt;=1.3,K654+L654,"เป็นไม้พุ่ม")))</f>
        <v>ยังไม่บันทึกข้อมูล</v>
      </c>
      <c r="O654" s="149" t="str">
        <f t="shared" si="81"/>
        <v>ข้อมูลไม่ถูกต้อง</v>
      </c>
      <c r="P654" s="149" t="str">
        <f t="shared" si="82"/>
        <v>ข้อมูลไม่ถูกต้อง</v>
      </c>
      <c r="Q654" s="149" t="str">
        <f t="shared" si="83"/>
        <v>ข้อมูลไม่ถูกต้อง</v>
      </c>
      <c r="R654" s="149" t="str">
        <f t="shared" si="84"/>
        <v>ข้อมูลไม่ถูกต้อง</v>
      </c>
      <c r="S654" s="149" t="str">
        <f>IF(ISNUMBER(R654),
IF(H$2=ตัวเลือก!A$30,"ยังไม่บันทึกข้อมูล",R654*0.27),"ข้อมูลไม่ถูกต้อง")</f>
        <v>ข้อมูลไม่ถูกต้อง</v>
      </c>
      <c r="T654" s="149" t="str">
        <f t="shared" si="85"/>
        <v>ข้อมูลไม่ถูกต้อง</v>
      </c>
      <c r="U654" s="149" t="str">
        <f>IF(ISNUMBER(R654),
IF(H$2=ตัวเลือก!A$30,"ยังไม่บันทึกข้อมูล",R654*0.47),"ข้อมูลไม่ถูกต้อง")</f>
        <v>ข้อมูลไม่ถูกต้อง</v>
      </c>
      <c r="V654" s="149" t="str">
        <f>IF(ISNUMBER(S654),
IF(H$2=ตัวเลือก!A$30,"ยังไม่บันทึกข้อมูล",S654*0.47),"ข้อมูลไม่ถูกต้อง")</f>
        <v>ข้อมูลไม่ถูกต้อง</v>
      </c>
      <c r="W654" s="149" t="str">
        <f t="shared" si="86"/>
        <v>ข้อมูลไม่ถูกต้อง</v>
      </c>
      <c r="X654" s="148" t="str">
        <f t="shared" si="87"/>
        <v>ข้อมูลไม่ถูกต้อง</v>
      </c>
      <c r="Y654" s="38"/>
      <c r="Z654" s="38"/>
      <c r="AA654" s="38"/>
    </row>
    <row r="655" spans="1:27" x14ac:dyDescent="0.45">
      <c r="A655" s="38">
        <v>650</v>
      </c>
      <c r="B655" s="38"/>
      <c r="C655" s="38"/>
      <c r="D655" s="38"/>
      <c r="E655" s="38"/>
      <c r="F655" s="35"/>
      <c r="G655" s="35"/>
      <c r="H655" s="150"/>
      <c r="I655" s="38"/>
      <c r="J655" s="273" t="str">
        <f t="shared" si="80"/>
        <v>รอข้อมูลคอลัมน์ H</v>
      </c>
      <c r="K655" s="150"/>
      <c r="L655" s="150"/>
      <c r="M655" s="150"/>
      <c r="N655" s="149" t="str" cm="1">
        <f t="array" ref="N655">IF(AND(K655:M655=""),"ยังไม่บันทึกข้อมูล",
IF(M655&lt;&gt;"",
IF(M655&gt;=1.3,M655,"เป็นไม้พุ่ม"),
IF(K655+L655&gt;=1.3,K655+L655,"เป็นไม้พุ่ม")))</f>
        <v>ยังไม่บันทึกข้อมูล</v>
      </c>
      <c r="O655" s="149" t="str">
        <f t="shared" si="81"/>
        <v>ข้อมูลไม่ถูกต้อง</v>
      </c>
      <c r="P655" s="149" t="str">
        <f t="shared" si="82"/>
        <v>ข้อมูลไม่ถูกต้อง</v>
      </c>
      <c r="Q655" s="149" t="str">
        <f t="shared" si="83"/>
        <v>ข้อมูลไม่ถูกต้อง</v>
      </c>
      <c r="R655" s="149" t="str">
        <f t="shared" si="84"/>
        <v>ข้อมูลไม่ถูกต้อง</v>
      </c>
      <c r="S655" s="149" t="str">
        <f>IF(ISNUMBER(R655),
IF(H$2=ตัวเลือก!A$30,"ยังไม่บันทึกข้อมูล",R655*0.27),"ข้อมูลไม่ถูกต้อง")</f>
        <v>ข้อมูลไม่ถูกต้อง</v>
      </c>
      <c r="T655" s="149" t="str">
        <f t="shared" si="85"/>
        <v>ข้อมูลไม่ถูกต้อง</v>
      </c>
      <c r="U655" s="149" t="str">
        <f>IF(ISNUMBER(R655),
IF(H$2=ตัวเลือก!A$30,"ยังไม่บันทึกข้อมูล",R655*0.47),"ข้อมูลไม่ถูกต้อง")</f>
        <v>ข้อมูลไม่ถูกต้อง</v>
      </c>
      <c r="V655" s="149" t="str">
        <f>IF(ISNUMBER(S655),
IF(H$2=ตัวเลือก!A$30,"ยังไม่บันทึกข้อมูล",S655*0.47),"ข้อมูลไม่ถูกต้อง")</f>
        <v>ข้อมูลไม่ถูกต้อง</v>
      </c>
      <c r="W655" s="149" t="str">
        <f t="shared" si="86"/>
        <v>ข้อมูลไม่ถูกต้อง</v>
      </c>
      <c r="X655" s="148" t="str">
        <f t="shared" si="87"/>
        <v>ข้อมูลไม่ถูกต้อง</v>
      </c>
      <c r="Y655" s="38"/>
      <c r="Z655" s="38"/>
      <c r="AA655" s="38"/>
    </row>
    <row r="656" spans="1:27" x14ac:dyDescent="0.45">
      <c r="A656" s="38">
        <v>651</v>
      </c>
      <c r="B656" s="38"/>
      <c r="C656" s="38"/>
      <c r="D656" s="38"/>
      <c r="E656" s="38"/>
      <c r="F656" s="35"/>
      <c r="G656" s="35"/>
      <c r="H656" s="150"/>
      <c r="I656" s="38"/>
      <c r="J656" s="273" t="str">
        <f t="shared" si="80"/>
        <v>รอข้อมูลคอลัมน์ H</v>
      </c>
      <c r="K656" s="150"/>
      <c r="L656" s="150"/>
      <c r="M656" s="150"/>
      <c r="N656" s="149" t="str" cm="1">
        <f t="array" ref="N656">IF(AND(K656:M656=""),"ยังไม่บันทึกข้อมูล",
IF(M656&lt;&gt;"",
IF(M656&gt;=1.3,M656,"เป็นไม้พุ่ม"),
IF(K656+L656&gt;=1.3,K656+L656,"เป็นไม้พุ่ม")))</f>
        <v>ยังไม่บันทึกข้อมูล</v>
      </c>
      <c r="O656" s="149" t="str">
        <f t="shared" si="81"/>
        <v>ข้อมูลไม่ถูกต้อง</v>
      </c>
      <c r="P656" s="149" t="str">
        <f t="shared" si="82"/>
        <v>ข้อมูลไม่ถูกต้อง</v>
      </c>
      <c r="Q656" s="149" t="str">
        <f t="shared" si="83"/>
        <v>ข้อมูลไม่ถูกต้อง</v>
      </c>
      <c r="R656" s="149" t="str">
        <f t="shared" si="84"/>
        <v>ข้อมูลไม่ถูกต้อง</v>
      </c>
      <c r="S656" s="149" t="str">
        <f>IF(ISNUMBER(R656),
IF(H$2=ตัวเลือก!A$30,"ยังไม่บันทึกข้อมูล",R656*0.27),"ข้อมูลไม่ถูกต้อง")</f>
        <v>ข้อมูลไม่ถูกต้อง</v>
      </c>
      <c r="T656" s="149" t="str">
        <f t="shared" si="85"/>
        <v>ข้อมูลไม่ถูกต้อง</v>
      </c>
      <c r="U656" s="149" t="str">
        <f>IF(ISNUMBER(R656),
IF(H$2=ตัวเลือก!A$30,"ยังไม่บันทึกข้อมูล",R656*0.47),"ข้อมูลไม่ถูกต้อง")</f>
        <v>ข้อมูลไม่ถูกต้อง</v>
      </c>
      <c r="V656" s="149" t="str">
        <f>IF(ISNUMBER(S656),
IF(H$2=ตัวเลือก!A$30,"ยังไม่บันทึกข้อมูล",S656*0.47),"ข้อมูลไม่ถูกต้อง")</f>
        <v>ข้อมูลไม่ถูกต้อง</v>
      </c>
      <c r="W656" s="149" t="str">
        <f t="shared" si="86"/>
        <v>ข้อมูลไม่ถูกต้อง</v>
      </c>
      <c r="X656" s="148" t="str">
        <f t="shared" si="87"/>
        <v>ข้อมูลไม่ถูกต้อง</v>
      </c>
      <c r="Y656" s="38"/>
      <c r="Z656" s="38"/>
      <c r="AA656" s="38"/>
    </row>
    <row r="657" spans="1:27" x14ac:dyDescent="0.45">
      <c r="A657" s="38">
        <v>652</v>
      </c>
      <c r="B657" s="38"/>
      <c r="C657" s="38"/>
      <c r="D657" s="38"/>
      <c r="E657" s="38"/>
      <c r="F657" s="35"/>
      <c r="G657" s="35"/>
      <c r="H657" s="150"/>
      <c r="I657" s="38"/>
      <c r="J657" s="273" t="str">
        <f t="shared" si="80"/>
        <v>รอข้อมูลคอลัมน์ H</v>
      </c>
      <c r="K657" s="150"/>
      <c r="L657" s="150"/>
      <c r="M657" s="150"/>
      <c r="N657" s="149" t="str" cm="1">
        <f t="array" ref="N657">IF(AND(K657:M657=""),"ยังไม่บันทึกข้อมูล",
IF(M657&lt;&gt;"",
IF(M657&gt;=1.3,M657,"เป็นไม้พุ่ม"),
IF(K657+L657&gt;=1.3,K657+L657,"เป็นไม้พุ่ม")))</f>
        <v>ยังไม่บันทึกข้อมูล</v>
      </c>
      <c r="O657" s="149" t="str">
        <f t="shared" si="81"/>
        <v>ข้อมูลไม่ถูกต้อง</v>
      </c>
      <c r="P657" s="149" t="str">
        <f t="shared" si="82"/>
        <v>ข้อมูลไม่ถูกต้อง</v>
      </c>
      <c r="Q657" s="149" t="str">
        <f t="shared" si="83"/>
        <v>ข้อมูลไม่ถูกต้อง</v>
      </c>
      <c r="R657" s="149" t="str">
        <f t="shared" si="84"/>
        <v>ข้อมูลไม่ถูกต้อง</v>
      </c>
      <c r="S657" s="149" t="str">
        <f>IF(ISNUMBER(R657),
IF(H$2=ตัวเลือก!A$30,"ยังไม่บันทึกข้อมูล",R657*0.27),"ข้อมูลไม่ถูกต้อง")</f>
        <v>ข้อมูลไม่ถูกต้อง</v>
      </c>
      <c r="T657" s="149" t="str">
        <f t="shared" si="85"/>
        <v>ข้อมูลไม่ถูกต้อง</v>
      </c>
      <c r="U657" s="149" t="str">
        <f>IF(ISNUMBER(R657),
IF(H$2=ตัวเลือก!A$30,"ยังไม่บันทึกข้อมูล",R657*0.47),"ข้อมูลไม่ถูกต้อง")</f>
        <v>ข้อมูลไม่ถูกต้อง</v>
      </c>
      <c r="V657" s="149" t="str">
        <f>IF(ISNUMBER(S657),
IF(H$2=ตัวเลือก!A$30,"ยังไม่บันทึกข้อมูล",S657*0.47),"ข้อมูลไม่ถูกต้อง")</f>
        <v>ข้อมูลไม่ถูกต้อง</v>
      </c>
      <c r="W657" s="149" t="str">
        <f t="shared" si="86"/>
        <v>ข้อมูลไม่ถูกต้อง</v>
      </c>
      <c r="X657" s="148" t="str">
        <f t="shared" si="87"/>
        <v>ข้อมูลไม่ถูกต้อง</v>
      </c>
      <c r="Y657" s="38"/>
      <c r="Z657" s="38"/>
      <c r="AA657" s="38"/>
    </row>
    <row r="658" spans="1:27" x14ac:dyDescent="0.45">
      <c r="A658" s="38">
        <v>653</v>
      </c>
      <c r="B658" s="38"/>
      <c r="C658" s="38"/>
      <c r="D658" s="38"/>
      <c r="E658" s="38"/>
      <c r="F658" s="35"/>
      <c r="G658" s="35"/>
      <c r="H658" s="150"/>
      <c r="I658" s="38"/>
      <c r="J658" s="273" t="str">
        <f t="shared" si="80"/>
        <v>รอข้อมูลคอลัมน์ H</v>
      </c>
      <c r="K658" s="150"/>
      <c r="L658" s="150"/>
      <c r="M658" s="150"/>
      <c r="N658" s="149" t="str" cm="1">
        <f t="array" ref="N658">IF(AND(K658:M658=""),"ยังไม่บันทึกข้อมูล",
IF(M658&lt;&gt;"",
IF(M658&gt;=1.3,M658,"เป็นไม้พุ่ม"),
IF(K658+L658&gt;=1.3,K658+L658,"เป็นไม้พุ่ม")))</f>
        <v>ยังไม่บันทึกข้อมูล</v>
      </c>
      <c r="O658" s="149" t="str">
        <f t="shared" si="81"/>
        <v>ข้อมูลไม่ถูกต้อง</v>
      </c>
      <c r="P658" s="149" t="str">
        <f t="shared" si="82"/>
        <v>ข้อมูลไม่ถูกต้อง</v>
      </c>
      <c r="Q658" s="149" t="str">
        <f t="shared" si="83"/>
        <v>ข้อมูลไม่ถูกต้อง</v>
      </c>
      <c r="R658" s="149" t="str">
        <f t="shared" si="84"/>
        <v>ข้อมูลไม่ถูกต้อง</v>
      </c>
      <c r="S658" s="149" t="str">
        <f>IF(ISNUMBER(R658),
IF(H$2=ตัวเลือก!A$30,"ยังไม่บันทึกข้อมูล",R658*0.27),"ข้อมูลไม่ถูกต้อง")</f>
        <v>ข้อมูลไม่ถูกต้อง</v>
      </c>
      <c r="T658" s="149" t="str">
        <f t="shared" si="85"/>
        <v>ข้อมูลไม่ถูกต้อง</v>
      </c>
      <c r="U658" s="149" t="str">
        <f>IF(ISNUMBER(R658),
IF(H$2=ตัวเลือก!A$30,"ยังไม่บันทึกข้อมูล",R658*0.47),"ข้อมูลไม่ถูกต้อง")</f>
        <v>ข้อมูลไม่ถูกต้อง</v>
      </c>
      <c r="V658" s="149" t="str">
        <f>IF(ISNUMBER(S658),
IF(H$2=ตัวเลือก!A$30,"ยังไม่บันทึกข้อมูล",S658*0.47),"ข้อมูลไม่ถูกต้อง")</f>
        <v>ข้อมูลไม่ถูกต้อง</v>
      </c>
      <c r="W658" s="149" t="str">
        <f t="shared" si="86"/>
        <v>ข้อมูลไม่ถูกต้อง</v>
      </c>
      <c r="X658" s="148" t="str">
        <f t="shared" si="87"/>
        <v>ข้อมูลไม่ถูกต้อง</v>
      </c>
      <c r="Y658" s="38"/>
      <c r="Z658" s="38"/>
      <c r="AA658" s="38"/>
    </row>
    <row r="659" spans="1:27" x14ac:dyDescent="0.45">
      <c r="A659" s="38">
        <v>654</v>
      </c>
      <c r="B659" s="38"/>
      <c r="C659" s="38"/>
      <c r="D659" s="38"/>
      <c r="E659" s="38"/>
      <c r="F659" s="35"/>
      <c r="G659" s="35"/>
      <c r="H659" s="150"/>
      <c r="I659" s="38"/>
      <c r="J659" s="273" t="str">
        <f t="shared" si="80"/>
        <v>รอข้อมูลคอลัมน์ H</v>
      </c>
      <c r="K659" s="150"/>
      <c r="L659" s="150"/>
      <c r="M659" s="150"/>
      <c r="N659" s="149" t="str" cm="1">
        <f t="array" ref="N659">IF(AND(K659:M659=""),"ยังไม่บันทึกข้อมูล",
IF(M659&lt;&gt;"",
IF(M659&gt;=1.3,M659,"เป็นไม้พุ่ม"),
IF(K659+L659&gt;=1.3,K659+L659,"เป็นไม้พุ่ม")))</f>
        <v>ยังไม่บันทึกข้อมูล</v>
      </c>
      <c r="O659" s="149" t="str">
        <f t="shared" si="81"/>
        <v>ข้อมูลไม่ถูกต้อง</v>
      </c>
      <c r="P659" s="149" t="str">
        <f t="shared" si="82"/>
        <v>ข้อมูลไม่ถูกต้อง</v>
      </c>
      <c r="Q659" s="149" t="str">
        <f t="shared" si="83"/>
        <v>ข้อมูลไม่ถูกต้อง</v>
      </c>
      <c r="R659" s="149" t="str">
        <f t="shared" si="84"/>
        <v>ข้อมูลไม่ถูกต้อง</v>
      </c>
      <c r="S659" s="149" t="str">
        <f>IF(ISNUMBER(R659),
IF(H$2=ตัวเลือก!A$30,"ยังไม่บันทึกข้อมูล",R659*0.27),"ข้อมูลไม่ถูกต้อง")</f>
        <v>ข้อมูลไม่ถูกต้อง</v>
      </c>
      <c r="T659" s="149" t="str">
        <f t="shared" si="85"/>
        <v>ข้อมูลไม่ถูกต้อง</v>
      </c>
      <c r="U659" s="149" t="str">
        <f>IF(ISNUMBER(R659),
IF(H$2=ตัวเลือก!A$30,"ยังไม่บันทึกข้อมูล",R659*0.47),"ข้อมูลไม่ถูกต้อง")</f>
        <v>ข้อมูลไม่ถูกต้อง</v>
      </c>
      <c r="V659" s="149" t="str">
        <f>IF(ISNUMBER(S659),
IF(H$2=ตัวเลือก!A$30,"ยังไม่บันทึกข้อมูล",S659*0.47),"ข้อมูลไม่ถูกต้อง")</f>
        <v>ข้อมูลไม่ถูกต้อง</v>
      </c>
      <c r="W659" s="149" t="str">
        <f t="shared" si="86"/>
        <v>ข้อมูลไม่ถูกต้อง</v>
      </c>
      <c r="X659" s="148" t="str">
        <f t="shared" si="87"/>
        <v>ข้อมูลไม่ถูกต้อง</v>
      </c>
      <c r="Y659" s="38"/>
      <c r="Z659" s="38"/>
      <c r="AA659" s="38"/>
    </row>
    <row r="660" spans="1:27" x14ac:dyDescent="0.45">
      <c r="A660" s="38">
        <v>655</v>
      </c>
      <c r="B660" s="38"/>
      <c r="C660" s="38"/>
      <c r="D660" s="38"/>
      <c r="E660" s="38"/>
      <c r="F660" s="35"/>
      <c r="G660" s="35"/>
      <c r="H660" s="150"/>
      <c r="I660" s="38"/>
      <c r="J660" s="273" t="str">
        <f t="shared" si="80"/>
        <v>รอข้อมูลคอลัมน์ H</v>
      </c>
      <c r="K660" s="150"/>
      <c r="L660" s="150"/>
      <c r="M660" s="150"/>
      <c r="N660" s="149" t="str" cm="1">
        <f t="array" ref="N660">IF(AND(K660:M660=""),"ยังไม่บันทึกข้อมูล",
IF(M660&lt;&gt;"",
IF(M660&gt;=1.3,M660,"เป็นไม้พุ่ม"),
IF(K660+L660&gt;=1.3,K660+L660,"เป็นไม้พุ่ม")))</f>
        <v>ยังไม่บันทึกข้อมูล</v>
      </c>
      <c r="O660" s="149" t="str">
        <f t="shared" si="81"/>
        <v>ข้อมูลไม่ถูกต้อง</v>
      </c>
      <c r="P660" s="149" t="str">
        <f t="shared" si="82"/>
        <v>ข้อมูลไม่ถูกต้อง</v>
      </c>
      <c r="Q660" s="149" t="str">
        <f t="shared" si="83"/>
        <v>ข้อมูลไม่ถูกต้อง</v>
      </c>
      <c r="R660" s="149" t="str">
        <f t="shared" si="84"/>
        <v>ข้อมูลไม่ถูกต้อง</v>
      </c>
      <c r="S660" s="149" t="str">
        <f>IF(ISNUMBER(R660),
IF(H$2=ตัวเลือก!A$30,"ยังไม่บันทึกข้อมูล",R660*0.27),"ข้อมูลไม่ถูกต้อง")</f>
        <v>ข้อมูลไม่ถูกต้อง</v>
      </c>
      <c r="T660" s="149" t="str">
        <f t="shared" si="85"/>
        <v>ข้อมูลไม่ถูกต้อง</v>
      </c>
      <c r="U660" s="149" t="str">
        <f>IF(ISNUMBER(R660),
IF(H$2=ตัวเลือก!A$30,"ยังไม่บันทึกข้อมูล",R660*0.47),"ข้อมูลไม่ถูกต้อง")</f>
        <v>ข้อมูลไม่ถูกต้อง</v>
      </c>
      <c r="V660" s="149" t="str">
        <f>IF(ISNUMBER(S660),
IF(H$2=ตัวเลือก!A$30,"ยังไม่บันทึกข้อมูล",S660*0.47),"ข้อมูลไม่ถูกต้อง")</f>
        <v>ข้อมูลไม่ถูกต้อง</v>
      </c>
      <c r="W660" s="149" t="str">
        <f t="shared" si="86"/>
        <v>ข้อมูลไม่ถูกต้อง</v>
      </c>
      <c r="X660" s="148" t="str">
        <f t="shared" si="87"/>
        <v>ข้อมูลไม่ถูกต้อง</v>
      </c>
      <c r="Y660" s="38"/>
      <c r="Z660" s="38"/>
      <c r="AA660" s="38"/>
    </row>
    <row r="661" spans="1:27" x14ac:dyDescent="0.45">
      <c r="A661" s="38">
        <v>656</v>
      </c>
      <c r="B661" s="38"/>
      <c r="C661" s="38"/>
      <c r="D661" s="38"/>
      <c r="E661" s="38"/>
      <c r="F661" s="35"/>
      <c r="G661" s="35"/>
      <c r="H661" s="150"/>
      <c r="I661" s="38"/>
      <c r="J661" s="273" t="str">
        <f t="shared" si="80"/>
        <v>รอข้อมูลคอลัมน์ H</v>
      </c>
      <c r="K661" s="150"/>
      <c r="L661" s="150"/>
      <c r="M661" s="150"/>
      <c r="N661" s="149" t="str" cm="1">
        <f t="array" ref="N661">IF(AND(K661:M661=""),"ยังไม่บันทึกข้อมูล",
IF(M661&lt;&gt;"",
IF(M661&gt;=1.3,M661,"เป็นไม้พุ่ม"),
IF(K661+L661&gt;=1.3,K661+L661,"เป็นไม้พุ่ม")))</f>
        <v>ยังไม่บันทึกข้อมูล</v>
      </c>
      <c r="O661" s="149" t="str">
        <f t="shared" si="81"/>
        <v>ข้อมูลไม่ถูกต้อง</v>
      </c>
      <c r="P661" s="149" t="str">
        <f t="shared" si="82"/>
        <v>ข้อมูลไม่ถูกต้อง</v>
      </c>
      <c r="Q661" s="149" t="str">
        <f t="shared" si="83"/>
        <v>ข้อมูลไม่ถูกต้อง</v>
      </c>
      <c r="R661" s="149" t="str">
        <f t="shared" si="84"/>
        <v>ข้อมูลไม่ถูกต้อง</v>
      </c>
      <c r="S661" s="149" t="str">
        <f>IF(ISNUMBER(R661),
IF(H$2=ตัวเลือก!A$30,"ยังไม่บันทึกข้อมูล",R661*0.27),"ข้อมูลไม่ถูกต้อง")</f>
        <v>ข้อมูลไม่ถูกต้อง</v>
      </c>
      <c r="T661" s="149" t="str">
        <f t="shared" si="85"/>
        <v>ข้อมูลไม่ถูกต้อง</v>
      </c>
      <c r="U661" s="149" t="str">
        <f>IF(ISNUMBER(R661),
IF(H$2=ตัวเลือก!A$30,"ยังไม่บันทึกข้อมูล",R661*0.47),"ข้อมูลไม่ถูกต้อง")</f>
        <v>ข้อมูลไม่ถูกต้อง</v>
      </c>
      <c r="V661" s="149" t="str">
        <f>IF(ISNUMBER(S661),
IF(H$2=ตัวเลือก!A$30,"ยังไม่บันทึกข้อมูล",S661*0.47),"ข้อมูลไม่ถูกต้อง")</f>
        <v>ข้อมูลไม่ถูกต้อง</v>
      </c>
      <c r="W661" s="149" t="str">
        <f t="shared" si="86"/>
        <v>ข้อมูลไม่ถูกต้อง</v>
      </c>
      <c r="X661" s="148" t="str">
        <f t="shared" si="87"/>
        <v>ข้อมูลไม่ถูกต้อง</v>
      </c>
      <c r="Y661" s="38"/>
      <c r="Z661" s="38"/>
      <c r="AA661" s="38"/>
    </row>
    <row r="662" spans="1:27" x14ac:dyDescent="0.45">
      <c r="A662" s="38">
        <v>657</v>
      </c>
      <c r="B662" s="38"/>
      <c r="C662" s="38"/>
      <c r="D662" s="38"/>
      <c r="E662" s="38"/>
      <c r="F662" s="35"/>
      <c r="G662" s="35"/>
      <c r="H662" s="150"/>
      <c r="I662" s="38"/>
      <c r="J662" s="273" t="str">
        <f t="shared" si="80"/>
        <v>รอข้อมูลคอลัมน์ H</v>
      </c>
      <c r="K662" s="150"/>
      <c r="L662" s="150"/>
      <c r="M662" s="150"/>
      <c r="N662" s="149" t="str" cm="1">
        <f t="array" ref="N662">IF(AND(K662:M662=""),"ยังไม่บันทึกข้อมูล",
IF(M662&lt;&gt;"",
IF(M662&gt;=1.3,M662,"เป็นไม้พุ่ม"),
IF(K662+L662&gt;=1.3,K662+L662,"เป็นไม้พุ่ม")))</f>
        <v>ยังไม่บันทึกข้อมูล</v>
      </c>
      <c r="O662" s="149" t="str">
        <f t="shared" si="81"/>
        <v>ข้อมูลไม่ถูกต้อง</v>
      </c>
      <c r="P662" s="149" t="str">
        <f t="shared" si="82"/>
        <v>ข้อมูลไม่ถูกต้อง</v>
      </c>
      <c r="Q662" s="149" t="str">
        <f t="shared" si="83"/>
        <v>ข้อมูลไม่ถูกต้อง</v>
      </c>
      <c r="R662" s="149" t="str">
        <f t="shared" si="84"/>
        <v>ข้อมูลไม่ถูกต้อง</v>
      </c>
      <c r="S662" s="149" t="str">
        <f>IF(ISNUMBER(R662),
IF(H$2=ตัวเลือก!A$30,"ยังไม่บันทึกข้อมูล",R662*0.27),"ข้อมูลไม่ถูกต้อง")</f>
        <v>ข้อมูลไม่ถูกต้อง</v>
      </c>
      <c r="T662" s="149" t="str">
        <f t="shared" si="85"/>
        <v>ข้อมูลไม่ถูกต้อง</v>
      </c>
      <c r="U662" s="149" t="str">
        <f>IF(ISNUMBER(R662),
IF(H$2=ตัวเลือก!A$30,"ยังไม่บันทึกข้อมูล",R662*0.47),"ข้อมูลไม่ถูกต้อง")</f>
        <v>ข้อมูลไม่ถูกต้อง</v>
      </c>
      <c r="V662" s="149" t="str">
        <f>IF(ISNUMBER(S662),
IF(H$2=ตัวเลือก!A$30,"ยังไม่บันทึกข้อมูล",S662*0.47),"ข้อมูลไม่ถูกต้อง")</f>
        <v>ข้อมูลไม่ถูกต้อง</v>
      </c>
      <c r="W662" s="149" t="str">
        <f t="shared" si="86"/>
        <v>ข้อมูลไม่ถูกต้อง</v>
      </c>
      <c r="X662" s="148" t="str">
        <f t="shared" si="87"/>
        <v>ข้อมูลไม่ถูกต้อง</v>
      </c>
      <c r="Y662" s="38"/>
      <c r="Z662" s="38"/>
      <c r="AA662" s="38"/>
    </row>
    <row r="663" spans="1:27" x14ac:dyDescent="0.45">
      <c r="A663" s="38">
        <v>658</v>
      </c>
      <c r="B663" s="38"/>
      <c r="C663" s="38"/>
      <c r="D663" s="38"/>
      <c r="E663" s="38"/>
      <c r="F663" s="35"/>
      <c r="G663" s="35"/>
      <c r="H663" s="150"/>
      <c r="I663" s="38"/>
      <c r="J663" s="273" t="str">
        <f t="shared" si="80"/>
        <v>รอข้อมูลคอลัมน์ H</v>
      </c>
      <c r="K663" s="150"/>
      <c r="L663" s="150"/>
      <c r="M663" s="150"/>
      <c r="N663" s="149" t="str" cm="1">
        <f t="array" ref="N663">IF(AND(K663:M663=""),"ยังไม่บันทึกข้อมูล",
IF(M663&lt;&gt;"",
IF(M663&gt;=1.3,M663,"เป็นไม้พุ่ม"),
IF(K663+L663&gt;=1.3,K663+L663,"เป็นไม้พุ่ม")))</f>
        <v>ยังไม่บันทึกข้อมูล</v>
      </c>
      <c r="O663" s="149" t="str">
        <f t="shared" si="81"/>
        <v>ข้อมูลไม่ถูกต้อง</v>
      </c>
      <c r="P663" s="149" t="str">
        <f t="shared" si="82"/>
        <v>ข้อมูลไม่ถูกต้อง</v>
      </c>
      <c r="Q663" s="149" t="str">
        <f t="shared" si="83"/>
        <v>ข้อมูลไม่ถูกต้อง</v>
      </c>
      <c r="R663" s="149" t="str">
        <f t="shared" si="84"/>
        <v>ข้อมูลไม่ถูกต้อง</v>
      </c>
      <c r="S663" s="149" t="str">
        <f>IF(ISNUMBER(R663),
IF(H$2=ตัวเลือก!A$30,"ยังไม่บันทึกข้อมูล",R663*0.27),"ข้อมูลไม่ถูกต้อง")</f>
        <v>ข้อมูลไม่ถูกต้อง</v>
      </c>
      <c r="T663" s="149" t="str">
        <f t="shared" si="85"/>
        <v>ข้อมูลไม่ถูกต้อง</v>
      </c>
      <c r="U663" s="149" t="str">
        <f>IF(ISNUMBER(R663),
IF(H$2=ตัวเลือก!A$30,"ยังไม่บันทึกข้อมูล",R663*0.47),"ข้อมูลไม่ถูกต้อง")</f>
        <v>ข้อมูลไม่ถูกต้อง</v>
      </c>
      <c r="V663" s="149" t="str">
        <f>IF(ISNUMBER(S663),
IF(H$2=ตัวเลือก!A$30,"ยังไม่บันทึกข้อมูล",S663*0.47),"ข้อมูลไม่ถูกต้อง")</f>
        <v>ข้อมูลไม่ถูกต้อง</v>
      </c>
      <c r="W663" s="149" t="str">
        <f t="shared" si="86"/>
        <v>ข้อมูลไม่ถูกต้อง</v>
      </c>
      <c r="X663" s="148" t="str">
        <f t="shared" si="87"/>
        <v>ข้อมูลไม่ถูกต้อง</v>
      </c>
      <c r="Y663" s="38"/>
      <c r="Z663" s="38"/>
      <c r="AA663" s="38"/>
    </row>
    <row r="664" spans="1:27" x14ac:dyDescent="0.45">
      <c r="A664" s="38">
        <v>659</v>
      </c>
      <c r="B664" s="38"/>
      <c r="C664" s="38"/>
      <c r="D664" s="38"/>
      <c r="E664" s="38"/>
      <c r="F664" s="35"/>
      <c r="G664" s="35"/>
      <c r="H664" s="150"/>
      <c r="I664" s="38"/>
      <c r="J664" s="273" t="str">
        <f t="shared" si="80"/>
        <v>รอข้อมูลคอลัมน์ H</v>
      </c>
      <c r="K664" s="150"/>
      <c r="L664" s="150"/>
      <c r="M664" s="150"/>
      <c r="N664" s="149" t="str" cm="1">
        <f t="array" ref="N664">IF(AND(K664:M664=""),"ยังไม่บันทึกข้อมูล",
IF(M664&lt;&gt;"",
IF(M664&gt;=1.3,M664,"เป็นไม้พุ่ม"),
IF(K664+L664&gt;=1.3,K664+L664,"เป็นไม้พุ่ม")))</f>
        <v>ยังไม่บันทึกข้อมูล</v>
      </c>
      <c r="O664" s="149" t="str">
        <f t="shared" si="81"/>
        <v>ข้อมูลไม่ถูกต้อง</v>
      </c>
      <c r="P664" s="149" t="str">
        <f t="shared" si="82"/>
        <v>ข้อมูลไม่ถูกต้อง</v>
      </c>
      <c r="Q664" s="149" t="str">
        <f t="shared" si="83"/>
        <v>ข้อมูลไม่ถูกต้อง</v>
      </c>
      <c r="R664" s="149" t="str">
        <f t="shared" si="84"/>
        <v>ข้อมูลไม่ถูกต้อง</v>
      </c>
      <c r="S664" s="149" t="str">
        <f>IF(ISNUMBER(R664),
IF(H$2=ตัวเลือก!A$30,"ยังไม่บันทึกข้อมูล",R664*0.27),"ข้อมูลไม่ถูกต้อง")</f>
        <v>ข้อมูลไม่ถูกต้อง</v>
      </c>
      <c r="T664" s="149" t="str">
        <f t="shared" si="85"/>
        <v>ข้อมูลไม่ถูกต้อง</v>
      </c>
      <c r="U664" s="149" t="str">
        <f>IF(ISNUMBER(R664),
IF(H$2=ตัวเลือก!A$30,"ยังไม่บันทึกข้อมูล",R664*0.47),"ข้อมูลไม่ถูกต้อง")</f>
        <v>ข้อมูลไม่ถูกต้อง</v>
      </c>
      <c r="V664" s="149" t="str">
        <f>IF(ISNUMBER(S664),
IF(H$2=ตัวเลือก!A$30,"ยังไม่บันทึกข้อมูล",S664*0.47),"ข้อมูลไม่ถูกต้อง")</f>
        <v>ข้อมูลไม่ถูกต้อง</v>
      </c>
      <c r="W664" s="149" t="str">
        <f t="shared" si="86"/>
        <v>ข้อมูลไม่ถูกต้อง</v>
      </c>
      <c r="X664" s="148" t="str">
        <f t="shared" si="87"/>
        <v>ข้อมูลไม่ถูกต้อง</v>
      </c>
      <c r="Y664" s="38"/>
      <c r="Z664" s="38"/>
      <c r="AA664" s="38"/>
    </row>
    <row r="665" spans="1:27" x14ac:dyDescent="0.45">
      <c r="A665" s="38">
        <v>660</v>
      </c>
      <c r="B665" s="38"/>
      <c r="C665" s="38"/>
      <c r="D665" s="38"/>
      <c r="E665" s="38"/>
      <c r="F665" s="35"/>
      <c r="G665" s="35"/>
      <c r="H665" s="150"/>
      <c r="I665" s="38"/>
      <c r="J665" s="273" t="str">
        <f t="shared" si="80"/>
        <v>รอข้อมูลคอลัมน์ H</v>
      </c>
      <c r="K665" s="150"/>
      <c r="L665" s="150"/>
      <c r="M665" s="150"/>
      <c r="N665" s="149" t="str" cm="1">
        <f t="array" ref="N665">IF(AND(K665:M665=""),"ยังไม่บันทึกข้อมูล",
IF(M665&lt;&gt;"",
IF(M665&gt;=1.3,M665,"เป็นไม้พุ่ม"),
IF(K665+L665&gt;=1.3,K665+L665,"เป็นไม้พุ่ม")))</f>
        <v>ยังไม่บันทึกข้อมูล</v>
      </c>
      <c r="O665" s="149" t="str">
        <f t="shared" si="81"/>
        <v>ข้อมูลไม่ถูกต้อง</v>
      </c>
      <c r="P665" s="149" t="str">
        <f t="shared" si="82"/>
        <v>ข้อมูลไม่ถูกต้อง</v>
      </c>
      <c r="Q665" s="149" t="str">
        <f t="shared" si="83"/>
        <v>ข้อมูลไม่ถูกต้อง</v>
      </c>
      <c r="R665" s="149" t="str">
        <f t="shared" si="84"/>
        <v>ข้อมูลไม่ถูกต้อง</v>
      </c>
      <c r="S665" s="149" t="str">
        <f>IF(ISNUMBER(R665),
IF(H$2=ตัวเลือก!A$30,"ยังไม่บันทึกข้อมูล",R665*0.27),"ข้อมูลไม่ถูกต้อง")</f>
        <v>ข้อมูลไม่ถูกต้อง</v>
      </c>
      <c r="T665" s="149" t="str">
        <f t="shared" si="85"/>
        <v>ข้อมูลไม่ถูกต้อง</v>
      </c>
      <c r="U665" s="149" t="str">
        <f>IF(ISNUMBER(R665),
IF(H$2=ตัวเลือก!A$30,"ยังไม่บันทึกข้อมูล",R665*0.47),"ข้อมูลไม่ถูกต้อง")</f>
        <v>ข้อมูลไม่ถูกต้อง</v>
      </c>
      <c r="V665" s="149" t="str">
        <f>IF(ISNUMBER(S665),
IF(H$2=ตัวเลือก!A$30,"ยังไม่บันทึกข้อมูล",S665*0.47),"ข้อมูลไม่ถูกต้อง")</f>
        <v>ข้อมูลไม่ถูกต้อง</v>
      </c>
      <c r="W665" s="149" t="str">
        <f t="shared" si="86"/>
        <v>ข้อมูลไม่ถูกต้อง</v>
      </c>
      <c r="X665" s="148" t="str">
        <f t="shared" si="87"/>
        <v>ข้อมูลไม่ถูกต้อง</v>
      </c>
      <c r="Y665" s="38"/>
      <c r="Z665" s="38"/>
      <c r="AA665" s="38"/>
    </row>
    <row r="666" spans="1:27" x14ac:dyDescent="0.45">
      <c r="A666" s="38">
        <v>661</v>
      </c>
      <c r="B666" s="38"/>
      <c r="C666" s="38"/>
      <c r="D666" s="38"/>
      <c r="E666" s="38"/>
      <c r="F666" s="35"/>
      <c r="G666" s="35"/>
      <c r="H666" s="150"/>
      <c r="I666" s="38"/>
      <c r="J666" s="273" t="str">
        <f t="shared" si="80"/>
        <v>รอข้อมูลคอลัมน์ H</v>
      </c>
      <c r="K666" s="150"/>
      <c r="L666" s="150"/>
      <c r="M666" s="150"/>
      <c r="N666" s="149" t="str" cm="1">
        <f t="array" ref="N666">IF(AND(K666:M666=""),"ยังไม่บันทึกข้อมูล",
IF(M666&lt;&gt;"",
IF(M666&gt;=1.3,M666,"เป็นไม้พุ่ม"),
IF(K666+L666&gt;=1.3,K666+L666,"เป็นไม้พุ่ม")))</f>
        <v>ยังไม่บันทึกข้อมูล</v>
      </c>
      <c r="O666" s="149" t="str">
        <f t="shared" si="81"/>
        <v>ข้อมูลไม่ถูกต้อง</v>
      </c>
      <c r="P666" s="149" t="str">
        <f t="shared" si="82"/>
        <v>ข้อมูลไม่ถูกต้อง</v>
      </c>
      <c r="Q666" s="149" t="str">
        <f t="shared" si="83"/>
        <v>ข้อมูลไม่ถูกต้อง</v>
      </c>
      <c r="R666" s="149" t="str">
        <f t="shared" si="84"/>
        <v>ข้อมูลไม่ถูกต้อง</v>
      </c>
      <c r="S666" s="149" t="str">
        <f>IF(ISNUMBER(R666),
IF(H$2=ตัวเลือก!A$30,"ยังไม่บันทึกข้อมูล",R666*0.27),"ข้อมูลไม่ถูกต้อง")</f>
        <v>ข้อมูลไม่ถูกต้อง</v>
      </c>
      <c r="T666" s="149" t="str">
        <f t="shared" si="85"/>
        <v>ข้อมูลไม่ถูกต้อง</v>
      </c>
      <c r="U666" s="149" t="str">
        <f>IF(ISNUMBER(R666),
IF(H$2=ตัวเลือก!A$30,"ยังไม่บันทึกข้อมูล",R666*0.47),"ข้อมูลไม่ถูกต้อง")</f>
        <v>ข้อมูลไม่ถูกต้อง</v>
      </c>
      <c r="V666" s="149" t="str">
        <f>IF(ISNUMBER(S666),
IF(H$2=ตัวเลือก!A$30,"ยังไม่บันทึกข้อมูล",S666*0.47),"ข้อมูลไม่ถูกต้อง")</f>
        <v>ข้อมูลไม่ถูกต้อง</v>
      </c>
      <c r="W666" s="149" t="str">
        <f t="shared" si="86"/>
        <v>ข้อมูลไม่ถูกต้อง</v>
      </c>
      <c r="X666" s="148" t="str">
        <f t="shared" si="87"/>
        <v>ข้อมูลไม่ถูกต้อง</v>
      </c>
      <c r="Y666" s="38"/>
      <c r="Z666" s="38"/>
      <c r="AA666" s="38"/>
    </row>
    <row r="667" spans="1:27" x14ac:dyDescent="0.45">
      <c r="A667" s="38">
        <v>662</v>
      </c>
      <c r="B667" s="38"/>
      <c r="C667" s="38"/>
      <c r="D667" s="38"/>
      <c r="E667" s="38"/>
      <c r="F667" s="35"/>
      <c r="G667" s="35"/>
      <c r="H667" s="150"/>
      <c r="I667" s="38"/>
      <c r="J667" s="273" t="str">
        <f t="shared" si="80"/>
        <v>รอข้อมูลคอลัมน์ H</v>
      </c>
      <c r="K667" s="150"/>
      <c r="L667" s="150"/>
      <c r="M667" s="150"/>
      <c r="N667" s="149" t="str" cm="1">
        <f t="array" ref="N667">IF(AND(K667:M667=""),"ยังไม่บันทึกข้อมูล",
IF(M667&lt;&gt;"",
IF(M667&gt;=1.3,M667,"เป็นไม้พุ่ม"),
IF(K667+L667&gt;=1.3,K667+L667,"เป็นไม้พุ่ม")))</f>
        <v>ยังไม่บันทึกข้อมูล</v>
      </c>
      <c r="O667" s="149" t="str">
        <f t="shared" si="81"/>
        <v>ข้อมูลไม่ถูกต้อง</v>
      </c>
      <c r="P667" s="149" t="str">
        <f t="shared" si="82"/>
        <v>ข้อมูลไม่ถูกต้อง</v>
      </c>
      <c r="Q667" s="149" t="str">
        <f t="shared" si="83"/>
        <v>ข้อมูลไม่ถูกต้อง</v>
      </c>
      <c r="R667" s="149" t="str">
        <f t="shared" si="84"/>
        <v>ข้อมูลไม่ถูกต้อง</v>
      </c>
      <c r="S667" s="149" t="str">
        <f>IF(ISNUMBER(R667),
IF(H$2=ตัวเลือก!A$30,"ยังไม่บันทึกข้อมูล",R667*0.27),"ข้อมูลไม่ถูกต้อง")</f>
        <v>ข้อมูลไม่ถูกต้อง</v>
      </c>
      <c r="T667" s="149" t="str">
        <f t="shared" si="85"/>
        <v>ข้อมูลไม่ถูกต้อง</v>
      </c>
      <c r="U667" s="149" t="str">
        <f>IF(ISNUMBER(R667),
IF(H$2=ตัวเลือก!A$30,"ยังไม่บันทึกข้อมูล",R667*0.47),"ข้อมูลไม่ถูกต้อง")</f>
        <v>ข้อมูลไม่ถูกต้อง</v>
      </c>
      <c r="V667" s="149" t="str">
        <f>IF(ISNUMBER(S667),
IF(H$2=ตัวเลือก!A$30,"ยังไม่บันทึกข้อมูล",S667*0.47),"ข้อมูลไม่ถูกต้อง")</f>
        <v>ข้อมูลไม่ถูกต้อง</v>
      </c>
      <c r="W667" s="149" t="str">
        <f t="shared" si="86"/>
        <v>ข้อมูลไม่ถูกต้อง</v>
      </c>
      <c r="X667" s="148" t="str">
        <f t="shared" si="87"/>
        <v>ข้อมูลไม่ถูกต้อง</v>
      </c>
      <c r="Y667" s="38"/>
      <c r="Z667" s="38"/>
      <c r="AA667" s="38"/>
    </row>
    <row r="668" spans="1:27" x14ac:dyDescent="0.45">
      <c r="A668" s="38">
        <v>663</v>
      </c>
      <c r="B668" s="38"/>
      <c r="C668" s="38"/>
      <c r="D668" s="38"/>
      <c r="E668" s="38"/>
      <c r="F668" s="35"/>
      <c r="G668" s="35"/>
      <c r="H668" s="150"/>
      <c r="I668" s="38"/>
      <c r="J668" s="273" t="str">
        <f t="shared" si="80"/>
        <v>รอข้อมูลคอลัมน์ H</v>
      </c>
      <c r="K668" s="150"/>
      <c r="L668" s="150"/>
      <c r="M668" s="150"/>
      <c r="N668" s="149" t="str" cm="1">
        <f t="array" ref="N668">IF(AND(K668:M668=""),"ยังไม่บันทึกข้อมูล",
IF(M668&lt;&gt;"",
IF(M668&gt;=1.3,M668,"เป็นไม้พุ่ม"),
IF(K668+L668&gt;=1.3,K668+L668,"เป็นไม้พุ่ม")))</f>
        <v>ยังไม่บันทึกข้อมูล</v>
      </c>
      <c r="O668" s="149" t="str">
        <f t="shared" si="81"/>
        <v>ข้อมูลไม่ถูกต้อง</v>
      </c>
      <c r="P668" s="149" t="str">
        <f t="shared" si="82"/>
        <v>ข้อมูลไม่ถูกต้อง</v>
      </c>
      <c r="Q668" s="149" t="str">
        <f t="shared" si="83"/>
        <v>ข้อมูลไม่ถูกต้อง</v>
      </c>
      <c r="R668" s="149" t="str">
        <f t="shared" si="84"/>
        <v>ข้อมูลไม่ถูกต้อง</v>
      </c>
      <c r="S668" s="149" t="str">
        <f>IF(ISNUMBER(R668),
IF(H$2=ตัวเลือก!A$30,"ยังไม่บันทึกข้อมูล",R668*0.27),"ข้อมูลไม่ถูกต้อง")</f>
        <v>ข้อมูลไม่ถูกต้อง</v>
      </c>
      <c r="T668" s="149" t="str">
        <f t="shared" si="85"/>
        <v>ข้อมูลไม่ถูกต้อง</v>
      </c>
      <c r="U668" s="149" t="str">
        <f>IF(ISNUMBER(R668),
IF(H$2=ตัวเลือก!A$30,"ยังไม่บันทึกข้อมูล",R668*0.47),"ข้อมูลไม่ถูกต้อง")</f>
        <v>ข้อมูลไม่ถูกต้อง</v>
      </c>
      <c r="V668" s="149" t="str">
        <f>IF(ISNUMBER(S668),
IF(H$2=ตัวเลือก!A$30,"ยังไม่บันทึกข้อมูล",S668*0.47),"ข้อมูลไม่ถูกต้อง")</f>
        <v>ข้อมูลไม่ถูกต้อง</v>
      </c>
      <c r="W668" s="149" t="str">
        <f t="shared" si="86"/>
        <v>ข้อมูลไม่ถูกต้อง</v>
      </c>
      <c r="X668" s="148" t="str">
        <f t="shared" si="87"/>
        <v>ข้อมูลไม่ถูกต้อง</v>
      </c>
      <c r="Y668" s="38"/>
      <c r="Z668" s="38"/>
      <c r="AA668" s="38"/>
    </row>
    <row r="669" spans="1:27" x14ac:dyDescent="0.45">
      <c r="A669" s="38">
        <v>664</v>
      </c>
      <c r="B669" s="38"/>
      <c r="C669" s="38"/>
      <c r="D669" s="38"/>
      <c r="E669" s="38"/>
      <c r="F669" s="35"/>
      <c r="G669" s="35"/>
      <c r="H669" s="150"/>
      <c r="I669" s="38"/>
      <c r="J669" s="273" t="str">
        <f t="shared" si="80"/>
        <v>รอข้อมูลคอลัมน์ H</v>
      </c>
      <c r="K669" s="150"/>
      <c r="L669" s="150"/>
      <c r="M669" s="150"/>
      <c r="N669" s="149" t="str" cm="1">
        <f t="array" ref="N669">IF(AND(K669:M669=""),"ยังไม่บันทึกข้อมูล",
IF(M669&lt;&gt;"",
IF(M669&gt;=1.3,M669,"เป็นไม้พุ่ม"),
IF(K669+L669&gt;=1.3,K669+L669,"เป็นไม้พุ่ม")))</f>
        <v>ยังไม่บันทึกข้อมูล</v>
      </c>
      <c r="O669" s="149" t="str">
        <f t="shared" si="81"/>
        <v>ข้อมูลไม่ถูกต้อง</v>
      </c>
      <c r="P669" s="149" t="str">
        <f t="shared" si="82"/>
        <v>ข้อมูลไม่ถูกต้อง</v>
      </c>
      <c r="Q669" s="149" t="str">
        <f t="shared" si="83"/>
        <v>ข้อมูลไม่ถูกต้อง</v>
      </c>
      <c r="R669" s="149" t="str">
        <f t="shared" si="84"/>
        <v>ข้อมูลไม่ถูกต้อง</v>
      </c>
      <c r="S669" s="149" t="str">
        <f>IF(ISNUMBER(R669),
IF(H$2=ตัวเลือก!A$30,"ยังไม่บันทึกข้อมูล",R669*0.27),"ข้อมูลไม่ถูกต้อง")</f>
        <v>ข้อมูลไม่ถูกต้อง</v>
      </c>
      <c r="T669" s="149" t="str">
        <f t="shared" si="85"/>
        <v>ข้อมูลไม่ถูกต้อง</v>
      </c>
      <c r="U669" s="149" t="str">
        <f>IF(ISNUMBER(R669),
IF(H$2=ตัวเลือก!A$30,"ยังไม่บันทึกข้อมูล",R669*0.47),"ข้อมูลไม่ถูกต้อง")</f>
        <v>ข้อมูลไม่ถูกต้อง</v>
      </c>
      <c r="V669" s="149" t="str">
        <f>IF(ISNUMBER(S669),
IF(H$2=ตัวเลือก!A$30,"ยังไม่บันทึกข้อมูล",S669*0.47),"ข้อมูลไม่ถูกต้อง")</f>
        <v>ข้อมูลไม่ถูกต้อง</v>
      </c>
      <c r="W669" s="149" t="str">
        <f t="shared" si="86"/>
        <v>ข้อมูลไม่ถูกต้อง</v>
      </c>
      <c r="X669" s="148" t="str">
        <f t="shared" si="87"/>
        <v>ข้อมูลไม่ถูกต้อง</v>
      </c>
      <c r="Y669" s="38"/>
      <c r="Z669" s="38"/>
      <c r="AA669" s="38"/>
    </row>
    <row r="670" spans="1:27" x14ac:dyDescent="0.45">
      <c r="A670" s="38">
        <v>665</v>
      </c>
      <c r="B670" s="38"/>
      <c r="C670" s="38"/>
      <c r="D670" s="38"/>
      <c r="E670" s="38"/>
      <c r="F670" s="35"/>
      <c r="G670" s="35"/>
      <c r="H670" s="150"/>
      <c r="I670" s="38"/>
      <c r="J670" s="273" t="str">
        <f t="shared" si="80"/>
        <v>รอข้อมูลคอลัมน์ H</v>
      </c>
      <c r="K670" s="150"/>
      <c r="L670" s="150"/>
      <c r="M670" s="150"/>
      <c r="N670" s="149" t="str" cm="1">
        <f t="array" ref="N670">IF(AND(K670:M670=""),"ยังไม่บันทึกข้อมูล",
IF(M670&lt;&gt;"",
IF(M670&gt;=1.3,M670,"เป็นไม้พุ่ม"),
IF(K670+L670&gt;=1.3,K670+L670,"เป็นไม้พุ่ม")))</f>
        <v>ยังไม่บันทึกข้อมูล</v>
      </c>
      <c r="O670" s="149" t="str">
        <f t="shared" si="81"/>
        <v>ข้อมูลไม่ถูกต้อง</v>
      </c>
      <c r="P670" s="149" t="str">
        <f t="shared" si="82"/>
        <v>ข้อมูลไม่ถูกต้อง</v>
      </c>
      <c r="Q670" s="149" t="str">
        <f t="shared" si="83"/>
        <v>ข้อมูลไม่ถูกต้อง</v>
      </c>
      <c r="R670" s="149" t="str">
        <f t="shared" si="84"/>
        <v>ข้อมูลไม่ถูกต้อง</v>
      </c>
      <c r="S670" s="149" t="str">
        <f>IF(ISNUMBER(R670),
IF(H$2=ตัวเลือก!A$30,"ยังไม่บันทึกข้อมูล",R670*0.27),"ข้อมูลไม่ถูกต้อง")</f>
        <v>ข้อมูลไม่ถูกต้อง</v>
      </c>
      <c r="T670" s="149" t="str">
        <f t="shared" si="85"/>
        <v>ข้อมูลไม่ถูกต้อง</v>
      </c>
      <c r="U670" s="149" t="str">
        <f>IF(ISNUMBER(R670),
IF(H$2=ตัวเลือก!A$30,"ยังไม่บันทึกข้อมูล",R670*0.47),"ข้อมูลไม่ถูกต้อง")</f>
        <v>ข้อมูลไม่ถูกต้อง</v>
      </c>
      <c r="V670" s="149" t="str">
        <f>IF(ISNUMBER(S670),
IF(H$2=ตัวเลือก!A$30,"ยังไม่บันทึกข้อมูล",S670*0.47),"ข้อมูลไม่ถูกต้อง")</f>
        <v>ข้อมูลไม่ถูกต้อง</v>
      </c>
      <c r="W670" s="149" t="str">
        <f t="shared" si="86"/>
        <v>ข้อมูลไม่ถูกต้อง</v>
      </c>
      <c r="X670" s="148" t="str">
        <f t="shared" si="87"/>
        <v>ข้อมูลไม่ถูกต้อง</v>
      </c>
      <c r="Y670" s="38"/>
      <c r="Z670" s="38"/>
      <c r="AA670" s="38"/>
    </row>
    <row r="671" spans="1:27" x14ac:dyDescent="0.45">
      <c r="A671" s="38">
        <v>666</v>
      </c>
      <c r="B671" s="38"/>
      <c r="C671" s="38"/>
      <c r="D671" s="38"/>
      <c r="E671" s="38"/>
      <c r="F671" s="35"/>
      <c r="G671" s="35"/>
      <c r="H671" s="150"/>
      <c r="I671" s="38"/>
      <c r="J671" s="273" t="str">
        <f t="shared" si="80"/>
        <v>รอข้อมูลคอลัมน์ H</v>
      </c>
      <c r="K671" s="150"/>
      <c r="L671" s="150"/>
      <c r="M671" s="150"/>
      <c r="N671" s="149" t="str" cm="1">
        <f t="array" ref="N671">IF(AND(K671:M671=""),"ยังไม่บันทึกข้อมูล",
IF(M671&lt;&gt;"",
IF(M671&gt;=1.3,M671,"เป็นไม้พุ่ม"),
IF(K671+L671&gt;=1.3,K671+L671,"เป็นไม้พุ่ม")))</f>
        <v>ยังไม่บันทึกข้อมูล</v>
      </c>
      <c r="O671" s="149" t="str">
        <f t="shared" si="81"/>
        <v>ข้อมูลไม่ถูกต้อง</v>
      </c>
      <c r="P671" s="149" t="str">
        <f t="shared" si="82"/>
        <v>ข้อมูลไม่ถูกต้อง</v>
      </c>
      <c r="Q671" s="149" t="str">
        <f t="shared" si="83"/>
        <v>ข้อมูลไม่ถูกต้อง</v>
      </c>
      <c r="R671" s="149" t="str">
        <f t="shared" si="84"/>
        <v>ข้อมูลไม่ถูกต้อง</v>
      </c>
      <c r="S671" s="149" t="str">
        <f>IF(ISNUMBER(R671),
IF(H$2=ตัวเลือก!A$30,"ยังไม่บันทึกข้อมูล",R671*0.27),"ข้อมูลไม่ถูกต้อง")</f>
        <v>ข้อมูลไม่ถูกต้อง</v>
      </c>
      <c r="T671" s="149" t="str">
        <f t="shared" si="85"/>
        <v>ข้อมูลไม่ถูกต้อง</v>
      </c>
      <c r="U671" s="149" t="str">
        <f>IF(ISNUMBER(R671),
IF(H$2=ตัวเลือก!A$30,"ยังไม่บันทึกข้อมูล",R671*0.47),"ข้อมูลไม่ถูกต้อง")</f>
        <v>ข้อมูลไม่ถูกต้อง</v>
      </c>
      <c r="V671" s="149" t="str">
        <f>IF(ISNUMBER(S671),
IF(H$2=ตัวเลือก!A$30,"ยังไม่บันทึกข้อมูล",S671*0.47),"ข้อมูลไม่ถูกต้อง")</f>
        <v>ข้อมูลไม่ถูกต้อง</v>
      </c>
      <c r="W671" s="149" t="str">
        <f t="shared" si="86"/>
        <v>ข้อมูลไม่ถูกต้อง</v>
      </c>
      <c r="X671" s="148" t="str">
        <f t="shared" si="87"/>
        <v>ข้อมูลไม่ถูกต้อง</v>
      </c>
      <c r="Y671" s="38"/>
      <c r="Z671" s="38"/>
      <c r="AA671" s="38"/>
    </row>
    <row r="672" spans="1:27" x14ac:dyDescent="0.45">
      <c r="A672" s="38">
        <v>667</v>
      </c>
      <c r="B672" s="38"/>
      <c r="C672" s="38"/>
      <c r="D672" s="38"/>
      <c r="E672" s="38"/>
      <c r="F672" s="35"/>
      <c r="G672" s="35"/>
      <c r="H672" s="150"/>
      <c r="I672" s="38"/>
      <c r="J672" s="273" t="str">
        <f t="shared" si="80"/>
        <v>รอข้อมูลคอลัมน์ H</v>
      </c>
      <c r="K672" s="150"/>
      <c r="L672" s="150"/>
      <c r="M672" s="150"/>
      <c r="N672" s="149" t="str" cm="1">
        <f t="array" ref="N672">IF(AND(K672:M672=""),"ยังไม่บันทึกข้อมูล",
IF(M672&lt;&gt;"",
IF(M672&gt;=1.3,M672,"เป็นไม้พุ่ม"),
IF(K672+L672&gt;=1.3,K672+L672,"เป็นไม้พุ่ม")))</f>
        <v>ยังไม่บันทึกข้อมูล</v>
      </c>
      <c r="O672" s="149" t="str">
        <f t="shared" si="81"/>
        <v>ข้อมูลไม่ถูกต้อง</v>
      </c>
      <c r="P672" s="149" t="str">
        <f t="shared" si="82"/>
        <v>ข้อมูลไม่ถูกต้อง</v>
      </c>
      <c r="Q672" s="149" t="str">
        <f t="shared" si="83"/>
        <v>ข้อมูลไม่ถูกต้อง</v>
      </c>
      <c r="R672" s="149" t="str">
        <f t="shared" si="84"/>
        <v>ข้อมูลไม่ถูกต้อง</v>
      </c>
      <c r="S672" s="149" t="str">
        <f>IF(ISNUMBER(R672),
IF(H$2=ตัวเลือก!A$30,"ยังไม่บันทึกข้อมูล",R672*0.27),"ข้อมูลไม่ถูกต้อง")</f>
        <v>ข้อมูลไม่ถูกต้อง</v>
      </c>
      <c r="T672" s="149" t="str">
        <f t="shared" si="85"/>
        <v>ข้อมูลไม่ถูกต้อง</v>
      </c>
      <c r="U672" s="149" t="str">
        <f>IF(ISNUMBER(R672),
IF(H$2=ตัวเลือก!A$30,"ยังไม่บันทึกข้อมูล",R672*0.47),"ข้อมูลไม่ถูกต้อง")</f>
        <v>ข้อมูลไม่ถูกต้อง</v>
      </c>
      <c r="V672" s="149" t="str">
        <f>IF(ISNUMBER(S672),
IF(H$2=ตัวเลือก!A$30,"ยังไม่บันทึกข้อมูล",S672*0.47),"ข้อมูลไม่ถูกต้อง")</f>
        <v>ข้อมูลไม่ถูกต้อง</v>
      </c>
      <c r="W672" s="149" t="str">
        <f t="shared" si="86"/>
        <v>ข้อมูลไม่ถูกต้อง</v>
      </c>
      <c r="X672" s="148" t="str">
        <f t="shared" si="87"/>
        <v>ข้อมูลไม่ถูกต้อง</v>
      </c>
      <c r="Y672" s="38"/>
      <c r="Z672" s="38"/>
      <c r="AA672" s="38"/>
    </row>
    <row r="673" spans="1:27" x14ac:dyDescent="0.45">
      <c r="A673" s="38">
        <v>668</v>
      </c>
      <c r="B673" s="38"/>
      <c r="C673" s="38"/>
      <c r="D673" s="38"/>
      <c r="E673" s="38"/>
      <c r="F673" s="35"/>
      <c r="G673" s="35"/>
      <c r="H673" s="150"/>
      <c r="I673" s="38"/>
      <c r="J673" s="273" t="str">
        <f t="shared" si="80"/>
        <v>รอข้อมูลคอลัมน์ H</v>
      </c>
      <c r="K673" s="150"/>
      <c r="L673" s="150"/>
      <c r="M673" s="150"/>
      <c r="N673" s="149" t="str" cm="1">
        <f t="array" ref="N673">IF(AND(K673:M673=""),"ยังไม่บันทึกข้อมูล",
IF(M673&lt;&gt;"",
IF(M673&gt;=1.3,M673,"เป็นไม้พุ่ม"),
IF(K673+L673&gt;=1.3,K673+L673,"เป็นไม้พุ่ม")))</f>
        <v>ยังไม่บันทึกข้อมูล</v>
      </c>
      <c r="O673" s="149" t="str">
        <f t="shared" si="81"/>
        <v>ข้อมูลไม่ถูกต้อง</v>
      </c>
      <c r="P673" s="149" t="str">
        <f t="shared" si="82"/>
        <v>ข้อมูลไม่ถูกต้อง</v>
      </c>
      <c r="Q673" s="149" t="str">
        <f t="shared" si="83"/>
        <v>ข้อมูลไม่ถูกต้อง</v>
      </c>
      <c r="R673" s="149" t="str">
        <f t="shared" si="84"/>
        <v>ข้อมูลไม่ถูกต้อง</v>
      </c>
      <c r="S673" s="149" t="str">
        <f>IF(ISNUMBER(R673),
IF(H$2=ตัวเลือก!A$30,"ยังไม่บันทึกข้อมูล",R673*0.27),"ข้อมูลไม่ถูกต้อง")</f>
        <v>ข้อมูลไม่ถูกต้อง</v>
      </c>
      <c r="T673" s="149" t="str">
        <f t="shared" si="85"/>
        <v>ข้อมูลไม่ถูกต้อง</v>
      </c>
      <c r="U673" s="149" t="str">
        <f>IF(ISNUMBER(R673),
IF(H$2=ตัวเลือก!A$30,"ยังไม่บันทึกข้อมูล",R673*0.47),"ข้อมูลไม่ถูกต้อง")</f>
        <v>ข้อมูลไม่ถูกต้อง</v>
      </c>
      <c r="V673" s="149" t="str">
        <f>IF(ISNUMBER(S673),
IF(H$2=ตัวเลือก!A$30,"ยังไม่บันทึกข้อมูล",S673*0.47),"ข้อมูลไม่ถูกต้อง")</f>
        <v>ข้อมูลไม่ถูกต้อง</v>
      </c>
      <c r="W673" s="149" t="str">
        <f t="shared" si="86"/>
        <v>ข้อมูลไม่ถูกต้อง</v>
      </c>
      <c r="X673" s="148" t="str">
        <f t="shared" si="87"/>
        <v>ข้อมูลไม่ถูกต้อง</v>
      </c>
      <c r="Y673" s="38"/>
      <c r="Z673" s="38"/>
      <c r="AA673" s="38"/>
    </row>
    <row r="674" spans="1:27" x14ac:dyDescent="0.45">
      <c r="A674" s="38">
        <v>669</v>
      </c>
      <c r="B674" s="38"/>
      <c r="C674" s="38"/>
      <c r="D674" s="38"/>
      <c r="E674" s="38"/>
      <c r="F674" s="35"/>
      <c r="G674" s="35"/>
      <c r="H674" s="150"/>
      <c r="I674" s="38"/>
      <c r="J674" s="273" t="str">
        <f t="shared" si="80"/>
        <v>รอข้อมูลคอลัมน์ H</v>
      </c>
      <c r="K674" s="150"/>
      <c r="L674" s="150"/>
      <c r="M674" s="150"/>
      <c r="N674" s="149" t="str" cm="1">
        <f t="array" ref="N674">IF(AND(K674:M674=""),"ยังไม่บันทึกข้อมูล",
IF(M674&lt;&gt;"",
IF(M674&gt;=1.3,M674,"เป็นไม้พุ่ม"),
IF(K674+L674&gt;=1.3,K674+L674,"เป็นไม้พุ่ม")))</f>
        <v>ยังไม่บันทึกข้อมูล</v>
      </c>
      <c r="O674" s="149" t="str">
        <f t="shared" si="81"/>
        <v>ข้อมูลไม่ถูกต้อง</v>
      </c>
      <c r="P674" s="149" t="str">
        <f t="shared" si="82"/>
        <v>ข้อมูลไม่ถูกต้อง</v>
      </c>
      <c r="Q674" s="149" t="str">
        <f t="shared" si="83"/>
        <v>ข้อมูลไม่ถูกต้อง</v>
      </c>
      <c r="R674" s="149" t="str">
        <f t="shared" si="84"/>
        <v>ข้อมูลไม่ถูกต้อง</v>
      </c>
      <c r="S674" s="149" t="str">
        <f>IF(ISNUMBER(R674),
IF(H$2=ตัวเลือก!A$30,"ยังไม่บันทึกข้อมูล",R674*0.27),"ข้อมูลไม่ถูกต้อง")</f>
        <v>ข้อมูลไม่ถูกต้อง</v>
      </c>
      <c r="T674" s="149" t="str">
        <f t="shared" si="85"/>
        <v>ข้อมูลไม่ถูกต้อง</v>
      </c>
      <c r="U674" s="149" t="str">
        <f>IF(ISNUMBER(R674),
IF(H$2=ตัวเลือก!A$30,"ยังไม่บันทึกข้อมูล",R674*0.47),"ข้อมูลไม่ถูกต้อง")</f>
        <v>ข้อมูลไม่ถูกต้อง</v>
      </c>
      <c r="V674" s="149" t="str">
        <f>IF(ISNUMBER(S674),
IF(H$2=ตัวเลือก!A$30,"ยังไม่บันทึกข้อมูล",S674*0.47),"ข้อมูลไม่ถูกต้อง")</f>
        <v>ข้อมูลไม่ถูกต้อง</v>
      </c>
      <c r="W674" s="149" t="str">
        <f t="shared" si="86"/>
        <v>ข้อมูลไม่ถูกต้อง</v>
      </c>
      <c r="X674" s="148" t="str">
        <f t="shared" si="87"/>
        <v>ข้อมูลไม่ถูกต้อง</v>
      </c>
      <c r="Y674" s="38"/>
      <c r="Z674" s="38"/>
      <c r="AA674" s="38"/>
    </row>
    <row r="675" spans="1:27" x14ac:dyDescent="0.45">
      <c r="A675" s="38">
        <v>670</v>
      </c>
      <c r="B675" s="38"/>
      <c r="C675" s="38"/>
      <c r="D675" s="38"/>
      <c r="E675" s="38"/>
      <c r="F675" s="35"/>
      <c r="G675" s="35"/>
      <c r="H675" s="150"/>
      <c r="I675" s="38"/>
      <c r="J675" s="273" t="str">
        <f t="shared" si="80"/>
        <v>รอข้อมูลคอลัมน์ H</v>
      </c>
      <c r="K675" s="150"/>
      <c r="L675" s="150"/>
      <c r="M675" s="150"/>
      <c r="N675" s="149" t="str" cm="1">
        <f t="array" ref="N675">IF(AND(K675:M675=""),"ยังไม่บันทึกข้อมูล",
IF(M675&lt;&gt;"",
IF(M675&gt;=1.3,M675,"เป็นไม้พุ่ม"),
IF(K675+L675&gt;=1.3,K675+L675,"เป็นไม้พุ่ม")))</f>
        <v>ยังไม่บันทึกข้อมูล</v>
      </c>
      <c r="O675" s="149" t="str">
        <f t="shared" si="81"/>
        <v>ข้อมูลไม่ถูกต้อง</v>
      </c>
      <c r="P675" s="149" t="str">
        <f t="shared" si="82"/>
        <v>ข้อมูลไม่ถูกต้อง</v>
      </c>
      <c r="Q675" s="149" t="str">
        <f t="shared" si="83"/>
        <v>ข้อมูลไม่ถูกต้อง</v>
      </c>
      <c r="R675" s="149" t="str">
        <f t="shared" si="84"/>
        <v>ข้อมูลไม่ถูกต้อง</v>
      </c>
      <c r="S675" s="149" t="str">
        <f>IF(ISNUMBER(R675),
IF(H$2=ตัวเลือก!A$30,"ยังไม่บันทึกข้อมูล",R675*0.27),"ข้อมูลไม่ถูกต้อง")</f>
        <v>ข้อมูลไม่ถูกต้อง</v>
      </c>
      <c r="T675" s="149" t="str">
        <f t="shared" si="85"/>
        <v>ข้อมูลไม่ถูกต้อง</v>
      </c>
      <c r="U675" s="149" t="str">
        <f>IF(ISNUMBER(R675),
IF(H$2=ตัวเลือก!A$30,"ยังไม่บันทึกข้อมูล",R675*0.47),"ข้อมูลไม่ถูกต้อง")</f>
        <v>ข้อมูลไม่ถูกต้อง</v>
      </c>
      <c r="V675" s="149" t="str">
        <f>IF(ISNUMBER(S675),
IF(H$2=ตัวเลือก!A$30,"ยังไม่บันทึกข้อมูล",S675*0.47),"ข้อมูลไม่ถูกต้อง")</f>
        <v>ข้อมูลไม่ถูกต้อง</v>
      </c>
      <c r="W675" s="149" t="str">
        <f t="shared" si="86"/>
        <v>ข้อมูลไม่ถูกต้อง</v>
      </c>
      <c r="X675" s="148" t="str">
        <f t="shared" si="87"/>
        <v>ข้อมูลไม่ถูกต้อง</v>
      </c>
      <c r="Y675" s="38"/>
      <c r="Z675" s="38"/>
      <c r="AA675" s="38"/>
    </row>
    <row r="676" spans="1:27" x14ac:dyDescent="0.45">
      <c r="A676" s="38">
        <v>671</v>
      </c>
      <c r="B676" s="38"/>
      <c r="C676" s="38"/>
      <c r="D676" s="38"/>
      <c r="E676" s="38"/>
      <c r="F676" s="35"/>
      <c r="G676" s="35"/>
      <c r="H676" s="150"/>
      <c r="I676" s="38"/>
      <c r="J676" s="273" t="str">
        <f t="shared" si="80"/>
        <v>รอข้อมูลคอลัมน์ H</v>
      </c>
      <c r="K676" s="150"/>
      <c r="L676" s="150"/>
      <c r="M676" s="150"/>
      <c r="N676" s="149" t="str" cm="1">
        <f t="array" ref="N676">IF(AND(K676:M676=""),"ยังไม่บันทึกข้อมูล",
IF(M676&lt;&gt;"",
IF(M676&gt;=1.3,M676,"เป็นไม้พุ่ม"),
IF(K676+L676&gt;=1.3,K676+L676,"เป็นไม้พุ่ม")))</f>
        <v>ยังไม่บันทึกข้อมูล</v>
      </c>
      <c r="O676" s="149" t="str">
        <f t="shared" si="81"/>
        <v>ข้อมูลไม่ถูกต้อง</v>
      </c>
      <c r="P676" s="149" t="str">
        <f t="shared" si="82"/>
        <v>ข้อมูลไม่ถูกต้อง</v>
      </c>
      <c r="Q676" s="149" t="str">
        <f t="shared" si="83"/>
        <v>ข้อมูลไม่ถูกต้อง</v>
      </c>
      <c r="R676" s="149" t="str">
        <f t="shared" si="84"/>
        <v>ข้อมูลไม่ถูกต้อง</v>
      </c>
      <c r="S676" s="149" t="str">
        <f>IF(ISNUMBER(R676),
IF(H$2=ตัวเลือก!A$30,"ยังไม่บันทึกข้อมูล",R676*0.27),"ข้อมูลไม่ถูกต้อง")</f>
        <v>ข้อมูลไม่ถูกต้อง</v>
      </c>
      <c r="T676" s="149" t="str">
        <f t="shared" si="85"/>
        <v>ข้อมูลไม่ถูกต้อง</v>
      </c>
      <c r="U676" s="149" t="str">
        <f>IF(ISNUMBER(R676),
IF(H$2=ตัวเลือก!A$30,"ยังไม่บันทึกข้อมูล",R676*0.47),"ข้อมูลไม่ถูกต้อง")</f>
        <v>ข้อมูลไม่ถูกต้อง</v>
      </c>
      <c r="V676" s="149" t="str">
        <f>IF(ISNUMBER(S676),
IF(H$2=ตัวเลือก!A$30,"ยังไม่บันทึกข้อมูล",S676*0.47),"ข้อมูลไม่ถูกต้อง")</f>
        <v>ข้อมูลไม่ถูกต้อง</v>
      </c>
      <c r="W676" s="149" t="str">
        <f t="shared" si="86"/>
        <v>ข้อมูลไม่ถูกต้อง</v>
      </c>
      <c r="X676" s="148" t="str">
        <f t="shared" si="87"/>
        <v>ข้อมูลไม่ถูกต้อง</v>
      </c>
      <c r="Y676" s="38"/>
      <c r="Z676" s="38"/>
      <c r="AA676" s="38"/>
    </row>
    <row r="677" spans="1:27" x14ac:dyDescent="0.45">
      <c r="A677" s="38">
        <v>672</v>
      </c>
      <c r="B677" s="38"/>
      <c r="C677" s="38"/>
      <c r="D677" s="38"/>
      <c r="E677" s="38"/>
      <c r="F677" s="35"/>
      <c r="G677" s="35"/>
      <c r="H677" s="150"/>
      <c r="I677" s="38"/>
      <c r="J677" s="273" t="str">
        <f t="shared" si="80"/>
        <v>รอข้อมูลคอลัมน์ H</v>
      </c>
      <c r="K677" s="150"/>
      <c r="L677" s="150"/>
      <c r="M677" s="150"/>
      <c r="N677" s="149" t="str" cm="1">
        <f t="array" ref="N677">IF(AND(K677:M677=""),"ยังไม่บันทึกข้อมูล",
IF(M677&lt;&gt;"",
IF(M677&gt;=1.3,M677,"เป็นไม้พุ่ม"),
IF(K677+L677&gt;=1.3,K677+L677,"เป็นไม้พุ่ม")))</f>
        <v>ยังไม่บันทึกข้อมูล</v>
      </c>
      <c r="O677" s="149" t="str">
        <f t="shared" si="81"/>
        <v>ข้อมูลไม่ถูกต้อง</v>
      </c>
      <c r="P677" s="149" t="str">
        <f t="shared" si="82"/>
        <v>ข้อมูลไม่ถูกต้อง</v>
      </c>
      <c r="Q677" s="149" t="str">
        <f t="shared" si="83"/>
        <v>ข้อมูลไม่ถูกต้อง</v>
      </c>
      <c r="R677" s="149" t="str">
        <f t="shared" si="84"/>
        <v>ข้อมูลไม่ถูกต้อง</v>
      </c>
      <c r="S677" s="149" t="str">
        <f>IF(ISNUMBER(R677),
IF(H$2=ตัวเลือก!A$30,"ยังไม่บันทึกข้อมูล",R677*0.27),"ข้อมูลไม่ถูกต้อง")</f>
        <v>ข้อมูลไม่ถูกต้อง</v>
      </c>
      <c r="T677" s="149" t="str">
        <f t="shared" si="85"/>
        <v>ข้อมูลไม่ถูกต้อง</v>
      </c>
      <c r="U677" s="149" t="str">
        <f>IF(ISNUMBER(R677),
IF(H$2=ตัวเลือก!A$30,"ยังไม่บันทึกข้อมูล",R677*0.47),"ข้อมูลไม่ถูกต้อง")</f>
        <v>ข้อมูลไม่ถูกต้อง</v>
      </c>
      <c r="V677" s="149" t="str">
        <f>IF(ISNUMBER(S677),
IF(H$2=ตัวเลือก!A$30,"ยังไม่บันทึกข้อมูล",S677*0.47),"ข้อมูลไม่ถูกต้อง")</f>
        <v>ข้อมูลไม่ถูกต้อง</v>
      </c>
      <c r="W677" s="149" t="str">
        <f t="shared" si="86"/>
        <v>ข้อมูลไม่ถูกต้อง</v>
      </c>
      <c r="X677" s="148" t="str">
        <f t="shared" si="87"/>
        <v>ข้อมูลไม่ถูกต้อง</v>
      </c>
      <c r="Y677" s="38"/>
      <c r="Z677" s="38"/>
      <c r="AA677" s="38"/>
    </row>
    <row r="678" spans="1:27" x14ac:dyDescent="0.45">
      <c r="A678" s="38">
        <v>673</v>
      </c>
      <c r="B678" s="38"/>
      <c r="C678" s="38"/>
      <c r="D678" s="38"/>
      <c r="E678" s="38"/>
      <c r="F678" s="35"/>
      <c r="G678" s="35"/>
      <c r="H678" s="150"/>
      <c r="I678" s="38"/>
      <c r="J678" s="273" t="str">
        <f t="shared" si="80"/>
        <v>รอข้อมูลคอลัมน์ H</v>
      </c>
      <c r="K678" s="150"/>
      <c r="L678" s="150"/>
      <c r="M678" s="150"/>
      <c r="N678" s="149" t="str" cm="1">
        <f t="array" ref="N678">IF(AND(K678:M678=""),"ยังไม่บันทึกข้อมูล",
IF(M678&lt;&gt;"",
IF(M678&gt;=1.3,M678,"เป็นไม้พุ่ม"),
IF(K678+L678&gt;=1.3,K678+L678,"เป็นไม้พุ่ม")))</f>
        <v>ยังไม่บันทึกข้อมูล</v>
      </c>
      <c r="O678" s="149" t="str">
        <f t="shared" si="81"/>
        <v>ข้อมูลไม่ถูกต้อง</v>
      </c>
      <c r="P678" s="149" t="str">
        <f t="shared" si="82"/>
        <v>ข้อมูลไม่ถูกต้อง</v>
      </c>
      <c r="Q678" s="149" t="str">
        <f t="shared" si="83"/>
        <v>ข้อมูลไม่ถูกต้อง</v>
      </c>
      <c r="R678" s="149" t="str">
        <f t="shared" si="84"/>
        <v>ข้อมูลไม่ถูกต้อง</v>
      </c>
      <c r="S678" s="149" t="str">
        <f>IF(ISNUMBER(R678),
IF(H$2=ตัวเลือก!A$30,"ยังไม่บันทึกข้อมูล",R678*0.27),"ข้อมูลไม่ถูกต้อง")</f>
        <v>ข้อมูลไม่ถูกต้อง</v>
      </c>
      <c r="T678" s="149" t="str">
        <f t="shared" si="85"/>
        <v>ข้อมูลไม่ถูกต้อง</v>
      </c>
      <c r="U678" s="149" t="str">
        <f>IF(ISNUMBER(R678),
IF(H$2=ตัวเลือก!A$30,"ยังไม่บันทึกข้อมูล",R678*0.47),"ข้อมูลไม่ถูกต้อง")</f>
        <v>ข้อมูลไม่ถูกต้อง</v>
      </c>
      <c r="V678" s="149" t="str">
        <f>IF(ISNUMBER(S678),
IF(H$2=ตัวเลือก!A$30,"ยังไม่บันทึกข้อมูล",S678*0.47),"ข้อมูลไม่ถูกต้อง")</f>
        <v>ข้อมูลไม่ถูกต้อง</v>
      </c>
      <c r="W678" s="149" t="str">
        <f t="shared" si="86"/>
        <v>ข้อมูลไม่ถูกต้อง</v>
      </c>
      <c r="X678" s="148" t="str">
        <f t="shared" si="87"/>
        <v>ข้อมูลไม่ถูกต้อง</v>
      </c>
      <c r="Y678" s="38"/>
      <c r="Z678" s="38"/>
      <c r="AA678" s="38"/>
    </row>
    <row r="679" spans="1:27" x14ac:dyDescent="0.45">
      <c r="A679" s="38">
        <v>674</v>
      </c>
      <c r="B679" s="38"/>
      <c r="C679" s="38"/>
      <c r="D679" s="38"/>
      <c r="E679" s="38"/>
      <c r="F679" s="35"/>
      <c r="G679" s="35"/>
      <c r="H679" s="150"/>
      <c r="I679" s="38"/>
      <c r="J679" s="273" t="str">
        <f t="shared" si="80"/>
        <v>รอข้อมูลคอลัมน์ H</v>
      </c>
      <c r="K679" s="150"/>
      <c r="L679" s="150"/>
      <c r="M679" s="150"/>
      <c r="N679" s="149" t="str" cm="1">
        <f t="array" ref="N679">IF(AND(K679:M679=""),"ยังไม่บันทึกข้อมูล",
IF(M679&lt;&gt;"",
IF(M679&gt;=1.3,M679,"เป็นไม้พุ่ม"),
IF(K679+L679&gt;=1.3,K679+L679,"เป็นไม้พุ่ม")))</f>
        <v>ยังไม่บันทึกข้อมูล</v>
      </c>
      <c r="O679" s="149" t="str">
        <f t="shared" si="81"/>
        <v>ข้อมูลไม่ถูกต้อง</v>
      </c>
      <c r="P679" s="149" t="str">
        <f t="shared" si="82"/>
        <v>ข้อมูลไม่ถูกต้อง</v>
      </c>
      <c r="Q679" s="149" t="str">
        <f t="shared" si="83"/>
        <v>ข้อมูลไม่ถูกต้อง</v>
      </c>
      <c r="R679" s="149" t="str">
        <f t="shared" si="84"/>
        <v>ข้อมูลไม่ถูกต้อง</v>
      </c>
      <c r="S679" s="149" t="str">
        <f>IF(ISNUMBER(R679),
IF(H$2=ตัวเลือก!A$30,"ยังไม่บันทึกข้อมูล",R679*0.27),"ข้อมูลไม่ถูกต้อง")</f>
        <v>ข้อมูลไม่ถูกต้อง</v>
      </c>
      <c r="T679" s="149" t="str">
        <f t="shared" si="85"/>
        <v>ข้อมูลไม่ถูกต้อง</v>
      </c>
      <c r="U679" s="149" t="str">
        <f>IF(ISNUMBER(R679),
IF(H$2=ตัวเลือก!A$30,"ยังไม่บันทึกข้อมูล",R679*0.47),"ข้อมูลไม่ถูกต้อง")</f>
        <v>ข้อมูลไม่ถูกต้อง</v>
      </c>
      <c r="V679" s="149" t="str">
        <f>IF(ISNUMBER(S679),
IF(H$2=ตัวเลือก!A$30,"ยังไม่บันทึกข้อมูล",S679*0.47),"ข้อมูลไม่ถูกต้อง")</f>
        <v>ข้อมูลไม่ถูกต้อง</v>
      </c>
      <c r="W679" s="149" t="str">
        <f t="shared" si="86"/>
        <v>ข้อมูลไม่ถูกต้อง</v>
      </c>
      <c r="X679" s="148" t="str">
        <f t="shared" si="87"/>
        <v>ข้อมูลไม่ถูกต้อง</v>
      </c>
      <c r="Y679" s="38"/>
      <c r="Z679" s="38"/>
      <c r="AA679" s="38"/>
    </row>
    <row r="680" spans="1:27" x14ac:dyDescent="0.45">
      <c r="A680" s="38">
        <v>675</v>
      </c>
      <c r="B680" s="38"/>
      <c r="C680" s="38"/>
      <c r="D680" s="38"/>
      <c r="E680" s="38"/>
      <c r="F680" s="35"/>
      <c r="G680" s="35"/>
      <c r="H680" s="150"/>
      <c r="I680" s="38"/>
      <c r="J680" s="273" t="str">
        <f t="shared" si="80"/>
        <v>รอข้อมูลคอลัมน์ H</v>
      </c>
      <c r="K680" s="150"/>
      <c r="L680" s="150"/>
      <c r="M680" s="150"/>
      <c r="N680" s="149" t="str" cm="1">
        <f t="array" ref="N680">IF(AND(K680:M680=""),"ยังไม่บันทึกข้อมูล",
IF(M680&lt;&gt;"",
IF(M680&gt;=1.3,M680,"เป็นไม้พุ่ม"),
IF(K680+L680&gt;=1.3,K680+L680,"เป็นไม้พุ่ม")))</f>
        <v>ยังไม่บันทึกข้อมูล</v>
      </c>
      <c r="O680" s="149" t="str">
        <f t="shared" si="81"/>
        <v>ข้อมูลไม่ถูกต้อง</v>
      </c>
      <c r="P680" s="149" t="str">
        <f t="shared" si="82"/>
        <v>ข้อมูลไม่ถูกต้อง</v>
      </c>
      <c r="Q680" s="149" t="str">
        <f t="shared" si="83"/>
        <v>ข้อมูลไม่ถูกต้อง</v>
      </c>
      <c r="R680" s="149" t="str">
        <f t="shared" si="84"/>
        <v>ข้อมูลไม่ถูกต้อง</v>
      </c>
      <c r="S680" s="149" t="str">
        <f>IF(ISNUMBER(R680),
IF(H$2=ตัวเลือก!A$30,"ยังไม่บันทึกข้อมูล",R680*0.27),"ข้อมูลไม่ถูกต้อง")</f>
        <v>ข้อมูลไม่ถูกต้อง</v>
      </c>
      <c r="T680" s="149" t="str">
        <f t="shared" si="85"/>
        <v>ข้อมูลไม่ถูกต้อง</v>
      </c>
      <c r="U680" s="149" t="str">
        <f>IF(ISNUMBER(R680),
IF(H$2=ตัวเลือก!A$30,"ยังไม่บันทึกข้อมูล",R680*0.47),"ข้อมูลไม่ถูกต้อง")</f>
        <v>ข้อมูลไม่ถูกต้อง</v>
      </c>
      <c r="V680" s="149" t="str">
        <f>IF(ISNUMBER(S680),
IF(H$2=ตัวเลือก!A$30,"ยังไม่บันทึกข้อมูล",S680*0.47),"ข้อมูลไม่ถูกต้อง")</f>
        <v>ข้อมูลไม่ถูกต้อง</v>
      </c>
      <c r="W680" s="149" t="str">
        <f t="shared" si="86"/>
        <v>ข้อมูลไม่ถูกต้อง</v>
      </c>
      <c r="X680" s="148" t="str">
        <f t="shared" si="87"/>
        <v>ข้อมูลไม่ถูกต้อง</v>
      </c>
      <c r="Y680" s="38"/>
      <c r="Z680" s="38"/>
      <c r="AA680" s="38"/>
    </row>
    <row r="681" spans="1:27" x14ac:dyDescent="0.45">
      <c r="A681" s="38">
        <v>676</v>
      </c>
      <c r="B681" s="38"/>
      <c r="C681" s="38"/>
      <c r="D681" s="38"/>
      <c r="E681" s="38"/>
      <c r="F681" s="35"/>
      <c r="G681" s="35"/>
      <c r="H681" s="150"/>
      <c r="I681" s="38"/>
      <c r="J681" s="273" t="str">
        <f t="shared" si="80"/>
        <v>รอข้อมูลคอลัมน์ H</v>
      </c>
      <c r="K681" s="150"/>
      <c r="L681" s="150"/>
      <c r="M681" s="150"/>
      <c r="N681" s="149" t="str" cm="1">
        <f t="array" ref="N681">IF(AND(K681:M681=""),"ยังไม่บันทึกข้อมูล",
IF(M681&lt;&gt;"",
IF(M681&gt;=1.3,M681,"เป็นไม้พุ่ม"),
IF(K681+L681&gt;=1.3,K681+L681,"เป็นไม้พุ่ม")))</f>
        <v>ยังไม่บันทึกข้อมูล</v>
      </c>
      <c r="O681" s="149" t="str">
        <f t="shared" si="81"/>
        <v>ข้อมูลไม่ถูกต้อง</v>
      </c>
      <c r="P681" s="149" t="str">
        <f t="shared" si="82"/>
        <v>ข้อมูลไม่ถูกต้อง</v>
      </c>
      <c r="Q681" s="149" t="str">
        <f t="shared" si="83"/>
        <v>ข้อมูลไม่ถูกต้อง</v>
      </c>
      <c r="R681" s="149" t="str">
        <f t="shared" si="84"/>
        <v>ข้อมูลไม่ถูกต้อง</v>
      </c>
      <c r="S681" s="149" t="str">
        <f>IF(ISNUMBER(R681),
IF(H$2=ตัวเลือก!A$30,"ยังไม่บันทึกข้อมูล",R681*0.27),"ข้อมูลไม่ถูกต้อง")</f>
        <v>ข้อมูลไม่ถูกต้อง</v>
      </c>
      <c r="T681" s="149" t="str">
        <f t="shared" si="85"/>
        <v>ข้อมูลไม่ถูกต้อง</v>
      </c>
      <c r="U681" s="149" t="str">
        <f>IF(ISNUMBER(R681),
IF(H$2=ตัวเลือก!A$30,"ยังไม่บันทึกข้อมูล",R681*0.47),"ข้อมูลไม่ถูกต้อง")</f>
        <v>ข้อมูลไม่ถูกต้อง</v>
      </c>
      <c r="V681" s="149" t="str">
        <f>IF(ISNUMBER(S681),
IF(H$2=ตัวเลือก!A$30,"ยังไม่บันทึกข้อมูล",S681*0.47),"ข้อมูลไม่ถูกต้อง")</f>
        <v>ข้อมูลไม่ถูกต้อง</v>
      </c>
      <c r="W681" s="149" t="str">
        <f t="shared" si="86"/>
        <v>ข้อมูลไม่ถูกต้อง</v>
      </c>
      <c r="X681" s="148" t="str">
        <f t="shared" si="87"/>
        <v>ข้อมูลไม่ถูกต้อง</v>
      </c>
      <c r="Y681" s="38"/>
      <c r="Z681" s="38"/>
      <c r="AA681" s="38"/>
    </row>
    <row r="682" spans="1:27" x14ac:dyDescent="0.45">
      <c r="A682" s="38">
        <v>677</v>
      </c>
      <c r="B682" s="38"/>
      <c r="C682" s="38"/>
      <c r="D682" s="38"/>
      <c r="E682" s="38"/>
      <c r="F682" s="35"/>
      <c r="G682" s="35"/>
      <c r="H682" s="150"/>
      <c r="I682" s="38"/>
      <c r="J682" s="273" t="str">
        <f t="shared" si="80"/>
        <v>รอข้อมูลคอลัมน์ H</v>
      </c>
      <c r="K682" s="150"/>
      <c r="L682" s="150"/>
      <c r="M682" s="150"/>
      <c r="N682" s="149" t="str" cm="1">
        <f t="array" ref="N682">IF(AND(K682:M682=""),"ยังไม่บันทึกข้อมูล",
IF(M682&lt;&gt;"",
IF(M682&gt;=1.3,M682,"เป็นไม้พุ่ม"),
IF(K682+L682&gt;=1.3,K682+L682,"เป็นไม้พุ่ม")))</f>
        <v>ยังไม่บันทึกข้อมูล</v>
      </c>
      <c r="O682" s="149" t="str">
        <f t="shared" si="81"/>
        <v>ข้อมูลไม่ถูกต้อง</v>
      </c>
      <c r="P682" s="149" t="str">
        <f t="shared" si="82"/>
        <v>ข้อมูลไม่ถูกต้อง</v>
      </c>
      <c r="Q682" s="149" t="str">
        <f t="shared" si="83"/>
        <v>ข้อมูลไม่ถูกต้อง</v>
      </c>
      <c r="R682" s="149" t="str">
        <f t="shared" si="84"/>
        <v>ข้อมูลไม่ถูกต้อง</v>
      </c>
      <c r="S682" s="149" t="str">
        <f>IF(ISNUMBER(R682),
IF(H$2=ตัวเลือก!A$30,"ยังไม่บันทึกข้อมูล",R682*0.27),"ข้อมูลไม่ถูกต้อง")</f>
        <v>ข้อมูลไม่ถูกต้อง</v>
      </c>
      <c r="T682" s="149" t="str">
        <f t="shared" si="85"/>
        <v>ข้อมูลไม่ถูกต้อง</v>
      </c>
      <c r="U682" s="149" t="str">
        <f>IF(ISNUMBER(R682),
IF(H$2=ตัวเลือก!A$30,"ยังไม่บันทึกข้อมูล",R682*0.47),"ข้อมูลไม่ถูกต้อง")</f>
        <v>ข้อมูลไม่ถูกต้อง</v>
      </c>
      <c r="V682" s="149" t="str">
        <f>IF(ISNUMBER(S682),
IF(H$2=ตัวเลือก!A$30,"ยังไม่บันทึกข้อมูล",S682*0.47),"ข้อมูลไม่ถูกต้อง")</f>
        <v>ข้อมูลไม่ถูกต้อง</v>
      </c>
      <c r="W682" s="149" t="str">
        <f t="shared" si="86"/>
        <v>ข้อมูลไม่ถูกต้อง</v>
      </c>
      <c r="X682" s="148" t="str">
        <f t="shared" si="87"/>
        <v>ข้อมูลไม่ถูกต้อง</v>
      </c>
      <c r="Y682" s="38"/>
      <c r="Z682" s="38"/>
      <c r="AA682" s="38"/>
    </row>
    <row r="683" spans="1:27" x14ac:dyDescent="0.45">
      <c r="A683" s="38">
        <v>678</v>
      </c>
      <c r="B683" s="38"/>
      <c r="C683" s="38"/>
      <c r="D683" s="38"/>
      <c r="E683" s="38"/>
      <c r="F683" s="35"/>
      <c r="G683" s="35"/>
      <c r="H683" s="150"/>
      <c r="I683" s="38"/>
      <c r="J683" s="273" t="str">
        <f t="shared" si="80"/>
        <v>รอข้อมูลคอลัมน์ H</v>
      </c>
      <c r="K683" s="150"/>
      <c r="L683" s="150"/>
      <c r="M683" s="150"/>
      <c r="N683" s="149" t="str" cm="1">
        <f t="array" ref="N683">IF(AND(K683:M683=""),"ยังไม่บันทึกข้อมูล",
IF(M683&lt;&gt;"",
IF(M683&gt;=1.3,M683,"เป็นไม้พุ่ม"),
IF(K683+L683&gt;=1.3,K683+L683,"เป็นไม้พุ่ม")))</f>
        <v>ยังไม่บันทึกข้อมูล</v>
      </c>
      <c r="O683" s="149" t="str">
        <f t="shared" si="81"/>
        <v>ข้อมูลไม่ถูกต้อง</v>
      </c>
      <c r="P683" s="149" t="str">
        <f t="shared" si="82"/>
        <v>ข้อมูลไม่ถูกต้อง</v>
      </c>
      <c r="Q683" s="149" t="str">
        <f t="shared" si="83"/>
        <v>ข้อมูลไม่ถูกต้อง</v>
      </c>
      <c r="R683" s="149" t="str">
        <f t="shared" si="84"/>
        <v>ข้อมูลไม่ถูกต้อง</v>
      </c>
      <c r="S683" s="149" t="str">
        <f>IF(ISNUMBER(R683),
IF(H$2=ตัวเลือก!A$30,"ยังไม่บันทึกข้อมูล",R683*0.27),"ข้อมูลไม่ถูกต้อง")</f>
        <v>ข้อมูลไม่ถูกต้อง</v>
      </c>
      <c r="T683" s="149" t="str">
        <f t="shared" si="85"/>
        <v>ข้อมูลไม่ถูกต้อง</v>
      </c>
      <c r="U683" s="149" t="str">
        <f>IF(ISNUMBER(R683),
IF(H$2=ตัวเลือก!A$30,"ยังไม่บันทึกข้อมูล",R683*0.47),"ข้อมูลไม่ถูกต้อง")</f>
        <v>ข้อมูลไม่ถูกต้อง</v>
      </c>
      <c r="V683" s="149" t="str">
        <f>IF(ISNUMBER(S683),
IF(H$2=ตัวเลือก!A$30,"ยังไม่บันทึกข้อมูล",S683*0.47),"ข้อมูลไม่ถูกต้อง")</f>
        <v>ข้อมูลไม่ถูกต้อง</v>
      </c>
      <c r="W683" s="149" t="str">
        <f t="shared" si="86"/>
        <v>ข้อมูลไม่ถูกต้อง</v>
      </c>
      <c r="X683" s="148" t="str">
        <f t="shared" si="87"/>
        <v>ข้อมูลไม่ถูกต้อง</v>
      </c>
      <c r="Y683" s="38"/>
      <c r="Z683" s="38"/>
      <c r="AA683" s="38"/>
    </row>
    <row r="684" spans="1:27" x14ac:dyDescent="0.45">
      <c r="A684" s="38">
        <v>679</v>
      </c>
      <c r="B684" s="38"/>
      <c r="C684" s="38"/>
      <c r="D684" s="38"/>
      <c r="E684" s="38"/>
      <c r="F684" s="35"/>
      <c r="G684" s="35"/>
      <c r="H684" s="150"/>
      <c r="I684" s="38"/>
      <c r="J684" s="273" t="str">
        <f t="shared" si="80"/>
        <v>รอข้อมูลคอลัมน์ H</v>
      </c>
      <c r="K684" s="150"/>
      <c r="L684" s="150"/>
      <c r="M684" s="150"/>
      <c r="N684" s="149" t="str" cm="1">
        <f t="array" ref="N684">IF(AND(K684:M684=""),"ยังไม่บันทึกข้อมูล",
IF(M684&lt;&gt;"",
IF(M684&gt;=1.3,M684,"เป็นไม้พุ่ม"),
IF(K684+L684&gt;=1.3,K684+L684,"เป็นไม้พุ่ม")))</f>
        <v>ยังไม่บันทึกข้อมูล</v>
      </c>
      <c r="O684" s="149" t="str">
        <f t="shared" si="81"/>
        <v>ข้อมูลไม่ถูกต้อง</v>
      </c>
      <c r="P684" s="149" t="str">
        <f t="shared" si="82"/>
        <v>ข้อมูลไม่ถูกต้อง</v>
      </c>
      <c r="Q684" s="149" t="str">
        <f t="shared" si="83"/>
        <v>ข้อมูลไม่ถูกต้อง</v>
      </c>
      <c r="R684" s="149" t="str">
        <f t="shared" si="84"/>
        <v>ข้อมูลไม่ถูกต้อง</v>
      </c>
      <c r="S684" s="149" t="str">
        <f>IF(ISNUMBER(R684),
IF(H$2=ตัวเลือก!A$30,"ยังไม่บันทึกข้อมูล",R684*0.27),"ข้อมูลไม่ถูกต้อง")</f>
        <v>ข้อมูลไม่ถูกต้อง</v>
      </c>
      <c r="T684" s="149" t="str">
        <f t="shared" si="85"/>
        <v>ข้อมูลไม่ถูกต้อง</v>
      </c>
      <c r="U684" s="149" t="str">
        <f>IF(ISNUMBER(R684),
IF(H$2=ตัวเลือก!A$30,"ยังไม่บันทึกข้อมูล",R684*0.47),"ข้อมูลไม่ถูกต้อง")</f>
        <v>ข้อมูลไม่ถูกต้อง</v>
      </c>
      <c r="V684" s="149" t="str">
        <f>IF(ISNUMBER(S684),
IF(H$2=ตัวเลือก!A$30,"ยังไม่บันทึกข้อมูล",S684*0.47),"ข้อมูลไม่ถูกต้อง")</f>
        <v>ข้อมูลไม่ถูกต้อง</v>
      </c>
      <c r="W684" s="149" t="str">
        <f t="shared" si="86"/>
        <v>ข้อมูลไม่ถูกต้อง</v>
      </c>
      <c r="X684" s="148" t="str">
        <f t="shared" si="87"/>
        <v>ข้อมูลไม่ถูกต้อง</v>
      </c>
      <c r="Y684" s="38"/>
      <c r="Z684" s="38"/>
      <c r="AA684" s="38"/>
    </row>
    <row r="685" spans="1:27" x14ac:dyDescent="0.45">
      <c r="A685" s="38">
        <v>680</v>
      </c>
      <c r="B685" s="38"/>
      <c r="C685" s="38"/>
      <c r="D685" s="38"/>
      <c r="E685" s="38"/>
      <c r="F685" s="35"/>
      <c r="G685" s="35"/>
      <c r="H685" s="150"/>
      <c r="I685" s="38"/>
      <c r="J685" s="273" t="str">
        <f t="shared" si="80"/>
        <v>รอข้อมูลคอลัมน์ H</v>
      </c>
      <c r="K685" s="150"/>
      <c r="L685" s="150"/>
      <c r="M685" s="150"/>
      <c r="N685" s="149" t="str" cm="1">
        <f t="array" ref="N685">IF(AND(K685:M685=""),"ยังไม่บันทึกข้อมูล",
IF(M685&lt;&gt;"",
IF(M685&gt;=1.3,M685,"เป็นไม้พุ่ม"),
IF(K685+L685&gt;=1.3,K685+L685,"เป็นไม้พุ่ม")))</f>
        <v>ยังไม่บันทึกข้อมูล</v>
      </c>
      <c r="O685" s="149" t="str">
        <f t="shared" si="81"/>
        <v>ข้อมูลไม่ถูกต้อง</v>
      </c>
      <c r="P685" s="149" t="str">
        <f t="shared" si="82"/>
        <v>ข้อมูลไม่ถูกต้อง</v>
      </c>
      <c r="Q685" s="149" t="str">
        <f t="shared" si="83"/>
        <v>ข้อมูลไม่ถูกต้อง</v>
      </c>
      <c r="R685" s="149" t="str">
        <f t="shared" si="84"/>
        <v>ข้อมูลไม่ถูกต้อง</v>
      </c>
      <c r="S685" s="149" t="str">
        <f>IF(ISNUMBER(R685),
IF(H$2=ตัวเลือก!A$30,"ยังไม่บันทึกข้อมูล",R685*0.27),"ข้อมูลไม่ถูกต้อง")</f>
        <v>ข้อมูลไม่ถูกต้อง</v>
      </c>
      <c r="T685" s="149" t="str">
        <f t="shared" si="85"/>
        <v>ข้อมูลไม่ถูกต้อง</v>
      </c>
      <c r="U685" s="149" t="str">
        <f>IF(ISNUMBER(R685),
IF(H$2=ตัวเลือก!A$30,"ยังไม่บันทึกข้อมูล",R685*0.47),"ข้อมูลไม่ถูกต้อง")</f>
        <v>ข้อมูลไม่ถูกต้อง</v>
      </c>
      <c r="V685" s="149" t="str">
        <f>IF(ISNUMBER(S685),
IF(H$2=ตัวเลือก!A$30,"ยังไม่บันทึกข้อมูล",S685*0.47),"ข้อมูลไม่ถูกต้อง")</f>
        <v>ข้อมูลไม่ถูกต้อง</v>
      </c>
      <c r="W685" s="149" t="str">
        <f t="shared" si="86"/>
        <v>ข้อมูลไม่ถูกต้อง</v>
      </c>
      <c r="X685" s="148" t="str">
        <f t="shared" si="87"/>
        <v>ข้อมูลไม่ถูกต้อง</v>
      </c>
      <c r="Y685" s="38"/>
      <c r="Z685" s="38"/>
      <c r="AA685" s="38"/>
    </row>
    <row r="686" spans="1:27" x14ac:dyDescent="0.45">
      <c r="A686" s="38">
        <v>681</v>
      </c>
      <c r="B686" s="38"/>
      <c r="C686" s="38"/>
      <c r="D686" s="38"/>
      <c r="E686" s="38"/>
      <c r="F686" s="35"/>
      <c r="G686" s="35"/>
      <c r="H686" s="150"/>
      <c r="I686" s="38"/>
      <c r="J686" s="273" t="str">
        <f t="shared" si="80"/>
        <v>รอข้อมูลคอลัมน์ H</v>
      </c>
      <c r="K686" s="150"/>
      <c r="L686" s="150"/>
      <c r="M686" s="150"/>
      <c r="N686" s="149" t="str" cm="1">
        <f t="array" ref="N686">IF(AND(K686:M686=""),"ยังไม่บันทึกข้อมูล",
IF(M686&lt;&gt;"",
IF(M686&gt;=1.3,M686,"เป็นไม้พุ่ม"),
IF(K686+L686&gt;=1.3,K686+L686,"เป็นไม้พุ่ม")))</f>
        <v>ยังไม่บันทึกข้อมูล</v>
      </c>
      <c r="O686" s="149" t="str">
        <f t="shared" si="81"/>
        <v>ข้อมูลไม่ถูกต้อง</v>
      </c>
      <c r="P686" s="149" t="str">
        <f t="shared" si="82"/>
        <v>ข้อมูลไม่ถูกต้อง</v>
      </c>
      <c r="Q686" s="149" t="str">
        <f t="shared" si="83"/>
        <v>ข้อมูลไม่ถูกต้อง</v>
      </c>
      <c r="R686" s="149" t="str">
        <f t="shared" si="84"/>
        <v>ข้อมูลไม่ถูกต้อง</v>
      </c>
      <c r="S686" s="149" t="str">
        <f>IF(ISNUMBER(R686),
IF(H$2=ตัวเลือก!A$30,"ยังไม่บันทึกข้อมูล",R686*0.27),"ข้อมูลไม่ถูกต้อง")</f>
        <v>ข้อมูลไม่ถูกต้อง</v>
      </c>
      <c r="T686" s="149" t="str">
        <f t="shared" si="85"/>
        <v>ข้อมูลไม่ถูกต้อง</v>
      </c>
      <c r="U686" s="149" t="str">
        <f>IF(ISNUMBER(R686),
IF(H$2=ตัวเลือก!A$30,"ยังไม่บันทึกข้อมูล",R686*0.47),"ข้อมูลไม่ถูกต้อง")</f>
        <v>ข้อมูลไม่ถูกต้อง</v>
      </c>
      <c r="V686" s="149" t="str">
        <f>IF(ISNUMBER(S686),
IF(H$2=ตัวเลือก!A$30,"ยังไม่บันทึกข้อมูล",S686*0.47),"ข้อมูลไม่ถูกต้อง")</f>
        <v>ข้อมูลไม่ถูกต้อง</v>
      </c>
      <c r="W686" s="149" t="str">
        <f t="shared" si="86"/>
        <v>ข้อมูลไม่ถูกต้อง</v>
      </c>
      <c r="X686" s="148" t="str">
        <f t="shared" si="87"/>
        <v>ข้อมูลไม่ถูกต้อง</v>
      </c>
      <c r="Y686" s="38"/>
      <c r="Z686" s="38"/>
      <c r="AA686" s="38"/>
    </row>
    <row r="687" spans="1:27" x14ac:dyDescent="0.45">
      <c r="A687" s="38">
        <v>682</v>
      </c>
      <c r="B687" s="38"/>
      <c r="C687" s="38"/>
      <c r="D687" s="38"/>
      <c r="E687" s="38"/>
      <c r="F687" s="35"/>
      <c r="G687" s="35"/>
      <c r="H687" s="150"/>
      <c r="I687" s="38"/>
      <c r="J687" s="273" t="str">
        <f t="shared" si="80"/>
        <v>รอข้อมูลคอลัมน์ H</v>
      </c>
      <c r="K687" s="150"/>
      <c r="L687" s="150"/>
      <c r="M687" s="150"/>
      <c r="N687" s="149" t="str" cm="1">
        <f t="array" ref="N687">IF(AND(K687:M687=""),"ยังไม่บันทึกข้อมูล",
IF(M687&lt;&gt;"",
IF(M687&gt;=1.3,M687,"เป็นไม้พุ่ม"),
IF(K687+L687&gt;=1.3,K687+L687,"เป็นไม้พุ่ม")))</f>
        <v>ยังไม่บันทึกข้อมูล</v>
      </c>
      <c r="O687" s="149" t="str">
        <f t="shared" si="81"/>
        <v>ข้อมูลไม่ถูกต้อง</v>
      </c>
      <c r="P687" s="149" t="str">
        <f t="shared" si="82"/>
        <v>ข้อมูลไม่ถูกต้อง</v>
      </c>
      <c r="Q687" s="149" t="str">
        <f t="shared" si="83"/>
        <v>ข้อมูลไม่ถูกต้อง</v>
      </c>
      <c r="R687" s="149" t="str">
        <f t="shared" si="84"/>
        <v>ข้อมูลไม่ถูกต้อง</v>
      </c>
      <c r="S687" s="149" t="str">
        <f>IF(ISNUMBER(R687),
IF(H$2=ตัวเลือก!A$30,"ยังไม่บันทึกข้อมูล",R687*0.27),"ข้อมูลไม่ถูกต้อง")</f>
        <v>ข้อมูลไม่ถูกต้อง</v>
      </c>
      <c r="T687" s="149" t="str">
        <f t="shared" si="85"/>
        <v>ข้อมูลไม่ถูกต้อง</v>
      </c>
      <c r="U687" s="149" t="str">
        <f>IF(ISNUMBER(R687),
IF(H$2=ตัวเลือก!A$30,"ยังไม่บันทึกข้อมูล",R687*0.47),"ข้อมูลไม่ถูกต้อง")</f>
        <v>ข้อมูลไม่ถูกต้อง</v>
      </c>
      <c r="V687" s="149" t="str">
        <f>IF(ISNUMBER(S687),
IF(H$2=ตัวเลือก!A$30,"ยังไม่บันทึกข้อมูล",S687*0.47),"ข้อมูลไม่ถูกต้อง")</f>
        <v>ข้อมูลไม่ถูกต้อง</v>
      </c>
      <c r="W687" s="149" t="str">
        <f t="shared" si="86"/>
        <v>ข้อมูลไม่ถูกต้อง</v>
      </c>
      <c r="X687" s="148" t="str">
        <f t="shared" si="87"/>
        <v>ข้อมูลไม่ถูกต้อง</v>
      </c>
      <c r="Y687" s="38"/>
      <c r="Z687" s="38"/>
      <c r="AA687" s="38"/>
    </row>
    <row r="688" spans="1:27" x14ac:dyDescent="0.45">
      <c r="A688" s="38">
        <v>683</v>
      </c>
      <c r="B688" s="38"/>
      <c r="C688" s="38"/>
      <c r="D688" s="38"/>
      <c r="E688" s="38"/>
      <c r="F688" s="35"/>
      <c r="G688" s="35"/>
      <c r="H688" s="150"/>
      <c r="I688" s="38"/>
      <c r="J688" s="273" t="str">
        <f t="shared" si="80"/>
        <v>รอข้อมูลคอลัมน์ H</v>
      </c>
      <c r="K688" s="150"/>
      <c r="L688" s="150"/>
      <c r="M688" s="150"/>
      <c r="N688" s="149" t="str" cm="1">
        <f t="array" ref="N688">IF(AND(K688:M688=""),"ยังไม่บันทึกข้อมูล",
IF(M688&lt;&gt;"",
IF(M688&gt;=1.3,M688,"เป็นไม้พุ่ม"),
IF(K688+L688&gt;=1.3,K688+L688,"เป็นไม้พุ่ม")))</f>
        <v>ยังไม่บันทึกข้อมูล</v>
      </c>
      <c r="O688" s="149" t="str">
        <f t="shared" si="81"/>
        <v>ข้อมูลไม่ถูกต้อง</v>
      </c>
      <c r="P688" s="149" t="str">
        <f t="shared" si="82"/>
        <v>ข้อมูลไม่ถูกต้อง</v>
      </c>
      <c r="Q688" s="149" t="str">
        <f t="shared" si="83"/>
        <v>ข้อมูลไม่ถูกต้อง</v>
      </c>
      <c r="R688" s="149" t="str">
        <f t="shared" si="84"/>
        <v>ข้อมูลไม่ถูกต้อง</v>
      </c>
      <c r="S688" s="149" t="str">
        <f>IF(ISNUMBER(R688),
IF(H$2=ตัวเลือก!A$30,"ยังไม่บันทึกข้อมูล",R688*0.27),"ข้อมูลไม่ถูกต้อง")</f>
        <v>ข้อมูลไม่ถูกต้อง</v>
      </c>
      <c r="T688" s="149" t="str">
        <f t="shared" si="85"/>
        <v>ข้อมูลไม่ถูกต้อง</v>
      </c>
      <c r="U688" s="149" t="str">
        <f>IF(ISNUMBER(R688),
IF(H$2=ตัวเลือก!A$30,"ยังไม่บันทึกข้อมูล",R688*0.47),"ข้อมูลไม่ถูกต้อง")</f>
        <v>ข้อมูลไม่ถูกต้อง</v>
      </c>
      <c r="V688" s="149" t="str">
        <f>IF(ISNUMBER(S688),
IF(H$2=ตัวเลือก!A$30,"ยังไม่บันทึกข้อมูล",S688*0.47),"ข้อมูลไม่ถูกต้อง")</f>
        <v>ข้อมูลไม่ถูกต้อง</v>
      </c>
      <c r="W688" s="149" t="str">
        <f t="shared" si="86"/>
        <v>ข้อมูลไม่ถูกต้อง</v>
      </c>
      <c r="X688" s="148" t="str">
        <f t="shared" si="87"/>
        <v>ข้อมูลไม่ถูกต้อง</v>
      </c>
      <c r="Y688" s="38"/>
      <c r="Z688" s="38"/>
      <c r="AA688" s="38"/>
    </row>
    <row r="689" spans="1:27" x14ac:dyDescent="0.45">
      <c r="A689" s="38">
        <v>684</v>
      </c>
      <c r="B689" s="38"/>
      <c r="C689" s="38"/>
      <c r="D689" s="38"/>
      <c r="E689" s="38"/>
      <c r="F689" s="35"/>
      <c r="G689" s="35"/>
      <c r="H689" s="150"/>
      <c r="I689" s="38"/>
      <c r="J689" s="273" t="str">
        <f t="shared" si="80"/>
        <v>รอข้อมูลคอลัมน์ H</v>
      </c>
      <c r="K689" s="150"/>
      <c r="L689" s="150"/>
      <c r="M689" s="150"/>
      <c r="N689" s="149" t="str" cm="1">
        <f t="array" ref="N689">IF(AND(K689:M689=""),"ยังไม่บันทึกข้อมูล",
IF(M689&lt;&gt;"",
IF(M689&gt;=1.3,M689,"เป็นไม้พุ่ม"),
IF(K689+L689&gt;=1.3,K689+L689,"เป็นไม้พุ่ม")))</f>
        <v>ยังไม่บันทึกข้อมูล</v>
      </c>
      <c r="O689" s="149" t="str">
        <f t="shared" si="81"/>
        <v>ข้อมูลไม่ถูกต้อง</v>
      </c>
      <c r="P689" s="149" t="str">
        <f t="shared" si="82"/>
        <v>ข้อมูลไม่ถูกต้อง</v>
      </c>
      <c r="Q689" s="149" t="str">
        <f t="shared" si="83"/>
        <v>ข้อมูลไม่ถูกต้อง</v>
      </c>
      <c r="R689" s="149" t="str">
        <f t="shared" si="84"/>
        <v>ข้อมูลไม่ถูกต้อง</v>
      </c>
      <c r="S689" s="149" t="str">
        <f>IF(ISNUMBER(R689),
IF(H$2=ตัวเลือก!A$30,"ยังไม่บันทึกข้อมูล",R689*0.27),"ข้อมูลไม่ถูกต้อง")</f>
        <v>ข้อมูลไม่ถูกต้อง</v>
      </c>
      <c r="T689" s="149" t="str">
        <f t="shared" si="85"/>
        <v>ข้อมูลไม่ถูกต้อง</v>
      </c>
      <c r="U689" s="149" t="str">
        <f>IF(ISNUMBER(R689),
IF(H$2=ตัวเลือก!A$30,"ยังไม่บันทึกข้อมูล",R689*0.47),"ข้อมูลไม่ถูกต้อง")</f>
        <v>ข้อมูลไม่ถูกต้อง</v>
      </c>
      <c r="V689" s="149" t="str">
        <f>IF(ISNUMBER(S689),
IF(H$2=ตัวเลือก!A$30,"ยังไม่บันทึกข้อมูล",S689*0.47),"ข้อมูลไม่ถูกต้อง")</f>
        <v>ข้อมูลไม่ถูกต้อง</v>
      </c>
      <c r="W689" s="149" t="str">
        <f t="shared" si="86"/>
        <v>ข้อมูลไม่ถูกต้อง</v>
      </c>
      <c r="X689" s="148" t="str">
        <f t="shared" si="87"/>
        <v>ข้อมูลไม่ถูกต้อง</v>
      </c>
      <c r="Y689" s="38"/>
      <c r="Z689" s="38"/>
      <c r="AA689" s="38"/>
    </row>
    <row r="690" spans="1:27" x14ac:dyDescent="0.45">
      <c r="A690" s="38">
        <v>685</v>
      </c>
      <c r="B690" s="38"/>
      <c r="C690" s="38"/>
      <c r="D690" s="38"/>
      <c r="E690" s="38"/>
      <c r="F690" s="35"/>
      <c r="G690" s="35"/>
      <c r="H690" s="150"/>
      <c r="I690" s="38"/>
      <c r="J690" s="273" t="str">
        <f t="shared" si="80"/>
        <v>รอข้อมูลคอลัมน์ H</v>
      </c>
      <c r="K690" s="150"/>
      <c r="L690" s="150"/>
      <c r="M690" s="150"/>
      <c r="N690" s="149" t="str" cm="1">
        <f t="array" ref="N690">IF(AND(K690:M690=""),"ยังไม่บันทึกข้อมูล",
IF(M690&lt;&gt;"",
IF(M690&gt;=1.3,M690,"เป็นไม้พุ่ม"),
IF(K690+L690&gt;=1.3,K690+L690,"เป็นไม้พุ่ม")))</f>
        <v>ยังไม่บันทึกข้อมูล</v>
      </c>
      <c r="O690" s="149" t="str">
        <f t="shared" si="81"/>
        <v>ข้อมูลไม่ถูกต้อง</v>
      </c>
      <c r="P690" s="149" t="str">
        <f t="shared" si="82"/>
        <v>ข้อมูลไม่ถูกต้อง</v>
      </c>
      <c r="Q690" s="149" t="str">
        <f t="shared" si="83"/>
        <v>ข้อมูลไม่ถูกต้อง</v>
      </c>
      <c r="R690" s="149" t="str">
        <f t="shared" si="84"/>
        <v>ข้อมูลไม่ถูกต้อง</v>
      </c>
      <c r="S690" s="149" t="str">
        <f>IF(ISNUMBER(R690),
IF(H$2=ตัวเลือก!A$30,"ยังไม่บันทึกข้อมูล",R690*0.27),"ข้อมูลไม่ถูกต้อง")</f>
        <v>ข้อมูลไม่ถูกต้อง</v>
      </c>
      <c r="T690" s="149" t="str">
        <f t="shared" si="85"/>
        <v>ข้อมูลไม่ถูกต้อง</v>
      </c>
      <c r="U690" s="149" t="str">
        <f>IF(ISNUMBER(R690),
IF(H$2=ตัวเลือก!A$30,"ยังไม่บันทึกข้อมูล",R690*0.47),"ข้อมูลไม่ถูกต้อง")</f>
        <v>ข้อมูลไม่ถูกต้อง</v>
      </c>
      <c r="V690" s="149" t="str">
        <f>IF(ISNUMBER(S690),
IF(H$2=ตัวเลือก!A$30,"ยังไม่บันทึกข้อมูล",S690*0.47),"ข้อมูลไม่ถูกต้อง")</f>
        <v>ข้อมูลไม่ถูกต้อง</v>
      </c>
      <c r="W690" s="149" t="str">
        <f t="shared" si="86"/>
        <v>ข้อมูลไม่ถูกต้อง</v>
      </c>
      <c r="X690" s="148" t="str">
        <f t="shared" si="87"/>
        <v>ข้อมูลไม่ถูกต้อง</v>
      </c>
      <c r="Y690" s="38"/>
      <c r="Z690" s="38"/>
      <c r="AA690" s="38"/>
    </row>
    <row r="691" spans="1:27" x14ac:dyDescent="0.45">
      <c r="A691" s="38">
        <v>686</v>
      </c>
      <c r="B691" s="38"/>
      <c r="C691" s="38"/>
      <c r="D691" s="38"/>
      <c r="E691" s="38"/>
      <c r="F691" s="35"/>
      <c r="G691" s="35"/>
      <c r="H691" s="150"/>
      <c r="I691" s="38"/>
      <c r="J691" s="273" t="str">
        <f t="shared" si="80"/>
        <v>รอข้อมูลคอลัมน์ H</v>
      </c>
      <c r="K691" s="150"/>
      <c r="L691" s="150"/>
      <c r="M691" s="150"/>
      <c r="N691" s="149" t="str" cm="1">
        <f t="array" ref="N691">IF(AND(K691:M691=""),"ยังไม่บันทึกข้อมูล",
IF(M691&lt;&gt;"",
IF(M691&gt;=1.3,M691,"เป็นไม้พุ่ม"),
IF(K691+L691&gt;=1.3,K691+L691,"เป็นไม้พุ่ม")))</f>
        <v>ยังไม่บันทึกข้อมูล</v>
      </c>
      <c r="O691" s="149" t="str">
        <f t="shared" si="81"/>
        <v>ข้อมูลไม่ถูกต้อง</v>
      </c>
      <c r="P691" s="149" t="str">
        <f t="shared" si="82"/>
        <v>ข้อมูลไม่ถูกต้อง</v>
      </c>
      <c r="Q691" s="149" t="str">
        <f t="shared" si="83"/>
        <v>ข้อมูลไม่ถูกต้อง</v>
      </c>
      <c r="R691" s="149" t="str">
        <f t="shared" si="84"/>
        <v>ข้อมูลไม่ถูกต้อง</v>
      </c>
      <c r="S691" s="149" t="str">
        <f>IF(ISNUMBER(R691),
IF(H$2=ตัวเลือก!A$30,"ยังไม่บันทึกข้อมูล",R691*0.27),"ข้อมูลไม่ถูกต้อง")</f>
        <v>ข้อมูลไม่ถูกต้อง</v>
      </c>
      <c r="T691" s="149" t="str">
        <f t="shared" si="85"/>
        <v>ข้อมูลไม่ถูกต้อง</v>
      </c>
      <c r="U691" s="149" t="str">
        <f>IF(ISNUMBER(R691),
IF(H$2=ตัวเลือก!A$30,"ยังไม่บันทึกข้อมูล",R691*0.47),"ข้อมูลไม่ถูกต้อง")</f>
        <v>ข้อมูลไม่ถูกต้อง</v>
      </c>
      <c r="V691" s="149" t="str">
        <f>IF(ISNUMBER(S691),
IF(H$2=ตัวเลือก!A$30,"ยังไม่บันทึกข้อมูล",S691*0.47),"ข้อมูลไม่ถูกต้อง")</f>
        <v>ข้อมูลไม่ถูกต้อง</v>
      </c>
      <c r="W691" s="149" t="str">
        <f t="shared" si="86"/>
        <v>ข้อมูลไม่ถูกต้อง</v>
      </c>
      <c r="X691" s="148" t="str">
        <f t="shared" si="87"/>
        <v>ข้อมูลไม่ถูกต้อง</v>
      </c>
      <c r="Y691" s="38"/>
      <c r="Z691" s="38"/>
      <c r="AA691" s="38"/>
    </row>
    <row r="692" spans="1:27" x14ac:dyDescent="0.45">
      <c r="A692" s="38">
        <v>687</v>
      </c>
      <c r="B692" s="38"/>
      <c r="C692" s="38"/>
      <c r="D692" s="38"/>
      <c r="E692" s="38"/>
      <c r="F692" s="35"/>
      <c r="G692" s="35"/>
      <c r="H692" s="150"/>
      <c r="I692" s="38"/>
      <c r="J692" s="273" t="str">
        <f t="shared" si="80"/>
        <v>รอข้อมูลคอลัมน์ H</v>
      </c>
      <c r="K692" s="150"/>
      <c r="L692" s="150"/>
      <c r="M692" s="150"/>
      <c r="N692" s="149" t="str" cm="1">
        <f t="array" ref="N692">IF(AND(K692:M692=""),"ยังไม่บันทึกข้อมูล",
IF(M692&lt;&gt;"",
IF(M692&gt;=1.3,M692,"เป็นไม้พุ่ม"),
IF(K692+L692&gt;=1.3,K692+L692,"เป็นไม้พุ่ม")))</f>
        <v>ยังไม่บันทึกข้อมูล</v>
      </c>
      <c r="O692" s="149" t="str">
        <f t="shared" si="81"/>
        <v>ข้อมูลไม่ถูกต้อง</v>
      </c>
      <c r="P692" s="149" t="str">
        <f t="shared" si="82"/>
        <v>ข้อมูลไม่ถูกต้อง</v>
      </c>
      <c r="Q692" s="149" t="str">
        <f t="shared" si="83"/>
        <v>ข้อมูลไม่ถูกต้อง</v>
      </c>
      <c r="R692" s="149" t="str">
        <f t="shared" si="84"/>
        <v>ข้อมูลไม่ถูกต้อง</v>
      </c>
      <c r="S692" s="149" t="str">
        <f>IF(ISNUMBER(R692),
IF(H$2=ตัวเลือก!A$30,"ยังไม่บันทึกข้อมูล",R692*0.27),"ข้อมูลไม่ถูกต้อง")</f>
        <v>ข้อมูลไม่ถูกต้อง</v>
      </c>
      <c r="T692" s="149" t="str">
        <f t="shared" si="85"/>
        <v>ข้อมูลไม่ถูกต้อง</v>
      </c>
      <c r="U692" s="149" t="str">
        <f>IF(ISNUMBER(R692),
IF(H$2=ตัวเลือก!A$30,"ยังไม่บันทึกข้อมูล",R692*0.47),"ข้อมูลไม่ถูกต้อง")</f>
        <v>ข้อมูลไม่ถูกต้อง</v>
      </c>
      <c r="V692" s="149" t="str">
        <f>IF(ISNUMBER(S692),
IF(H$2=ตัวเลือก!A$30,"ยังไม่บันทึกข้อมูล",S692*0.47),"ข้อมูลไม่ถูกต้อง")</f>
        <v>ข้อมูลไม่ถูกต้อง</v>
      </c>
      <c r="W692" s="149" t="str">
        <f t="shared" si="86"/>
        <v>ข้อมูลไม่ถูกต้อง</v>
      </c>
      <c r="X692" s="148" t="str">
        <f t="shared" si="87"/>
        <v>ข้อมูลไม่ถูกต้อง</v>
      </c>
      <c r="Y692" s="38"/>
      <c r="Z692" s="38"/>
      <c r="AA692" s="38"/>
    </row>
    <row r="693" spans="1:27" x14ac:dyDescent="0.45">
      <c r="A693" s="38">
        <v>688</v>
      </c>
      <c r="B693" s="38"/>
      <c r="C693" s="38"/>
      <c r="D693" s="38"/>
      <c r="E693" s="38"/>
      <c r="F693" s="35"/>
      <c r="G693" s="35"/>
      <c r="H693" s="150"/>
      <c r="I693" s="38"/>
      <c r="J693" s="273" t="str">
        <f t="shared" si="80"/>
        <v>รอข้อมูลคอลัมน์ H</v>
      </c>
      <c r="K693" s="150"/>
      <c r="L693" s="150"/>
      <c r="M693" s="150"/>
      <c r="N693" s="149" t="str" cm="1">
        <f t="array" ref="N693">IF(AND(K693:M693=""),"ยังไม่บันทึกข้อมูล",
IF(M693&lt;&gt;"",
IF(M693&gt;=1.3,M693,"เป็นไม้พุ่ม"),
IF(K693+L693&gt;=1.3,K693+L693,"เป็นไม้พุ่ม")))</f>
        <v>ยังไม่บันทึกข้อมูล</v>
      </c>
      <c r="O693" s="149" t="str">
        <f t="shared" si="81"/>
        <v>ข้อมูลไม่ถูกต้อง</v>
      </c>
      <c r="P693" s="149" t="str">
        <f t="shared" si="82"/>
        <v>ข้อมูลไม่ถูกต้อง</v>
      </c>
      <c r="Q693" s="149" t="str">
        <f t="shared" si="83"/>
        <v>ข้อมูลไม่ถูกต้อง</v>
      </c>
      <c r="R693" s="149" t="str">
        <f t="shared" si="84"/>
        <v>ข้อมูลไม่ถูกต้อง</v>
      </c>
      <c r="S693" s="149" t="str">
        <f>IF(ISNUMBER(R693),
IF(H$2=ตัวเลือก!A$30,"ยังไม่บันทึกข้อมูล",R693*0.27),"ข้อมูลไม่ถูกต้อง")</f>
        <v>ข้อมูลไม่ถูกต้อง</v>
      </c>
      <c r="T693" s="149" t="str">
        <f t="shared" si="85"/>
        <v>ข้อมูลไม่ถูกต้อง</v>
      </c>
      <c r="U693" s="149" t="str">
        <f>IF(ISNUMBER(R693),
IF(H$2=ตัวเลือก!A$30,"ยังไม่บันทึกข้อมูล",R693*0.47),"ข้อมูลไม่ถูกต้อง")</f>
        <v>ข้อมูลไม่ถูกต้อง</v>
      </c>
      <c r="V693" s="149" t="str">
        <f>IF(ISNUMBER(S693),
IF(H$2=ตัวเลือก!A$30,"ยังไม่บันทึกข้อมูล",S693*0.47),"ข้อมูลไม่ถูกต้อง")</f>
        <v>ข้อมูลไม่ถูกต้อง</v>
      </c>
      <c r="W693" s="149" t="str">
        <f t="shared" si="86"/>
        <v>ข้อมูลไม่ถูกต้อง</v>
      </c>
      <c r="X693" s="148" t="str">
        <f t="shared" si="87"/>
        <v>ข้อมูลไม่ถูกต้อง</v>
      </c>
      <c r="Y693" s="38"/>
      <c r="Z693" s="38"/>
      <c r="AA693" s="38"/>
    </row>
    <row r="694" spans="1:27" x14ac:dyDescent="0.45">
      <c r="A694" s="38">
        <v>689</v>
      </c>
      <c r="B694" s="38"/>
      <c r="C694" s="38"/>
      <c r="D694" s="38"/>
      <c r="E694" s="38"/>
      <c r="F694" s="35"/>
      <c r="G694" s="35"/>
      <c r="H694" s="150"/>
      <c r="I694" s="38"/>
      <c r="J694" s="273" t="str">
        <f t="shared" si="80"/>
        <v>รอข้อมูลคอลัมน์ H</v>
      </c>
      <c r="K694" s="150"/>
      <c r="L694" s="150"/>
      <c r="M694" s="150"/>
      <c r="N694" s="149" t="str" cm="1">
        <f t="array" ref="N694">IF(AND(K694:M694=""),"ยังไม่บันทึกข้อมูล",
IF(M694&lt;&gt;"",
IF(M694&gt;=1.3,M694,"เป็นไม้พุ่ม"),
IF(K694+L694&gt;=1.3,K694+L694,"เป็นไม้พุ่ม")))</f>
        <v>ยังไม่บันทึกข้อมูล</v>
      </c>
      <c r="O694" s="149" t="str">
        <f t="shared" si="81"/>
        <v>ข้อมูลไม่ถูกต้อง</v>
      </c>
      <c r="P694" s="149" t="str">
        <f t="shared" si="82"/>
        <v>ข้อมูลไม่ถูกต้อง</v>
      </c>
      <c r="Q694" s="149" t="str">
        <f t="shared" si="83"/>
        <v>ข้อมูลไม่ถูกต้อง</v>
      </c>
      <c r="R694" s="149" t="str">
        <f t="shared" si="84"/>
        <v>ข้อมูลไม่ถูกต้อง</v>
      </c>
      <c r="S694" s="149" t="str">
        <f>IF(ISNUMBER(R694),
IF(H$2=ตัวเลือก!A$30,"ยังไม่บันทึกข้อมูล",R694*0.27),"ข้อมูลไม่ถูกต้อง")</f>
        <v>ข้อมูลไม่ถูกต้อง</v>
      </c>
      <c r="T694" s="149" t="str">
        <f t="shared" si="85"/>
        <v>ข้อมูลไม่ถูกต้อง</v>
      </c>
      <c r="U694" s="149" t="str">
        <f>IF(ISNUMBER(R694),
IF(H$2=ตัวเลือก!A$30,"ยังไม่บันทึกข้อมูล",R694*0.47),"ข้อมูลไม่ถูกต้อง")</f>
        <v>ข้อมูลไม่ถูกต้อง</v>
      </c>
      <c r="V694" s="149" t="str">
        <f>IF(ISNUMBER(S694),
IF(H$2=ตัวเลือก!A$30,"ยังไม่บันทึกข้อมูล",S694*0.47),"ข้อมูลไม่ถูกต้อง")</f>
        <v>ข้อมูลไม่ถูกต้อง</v>
      </c>
      <c r="W694" s="149" t="str">
        <f t="shared" si="86"/>
        <v>ข้อมูลไม่ถูกต้อง</v>
      </c>
      <c r="X694" s="148" t="str">
        <f t="shared" si="87"/>
        <v>ข้อมูลไม่ถูกต้อง</v>
      </c>
      <c r="Y694" s="38"/>
      <c r="Z694" s="38"/>
      <c r="AA694" s="38"/>
    </row>
    <row r="695" spans="1:27" x14ac:dyDescent="0.45">
      <c r="A695" s="38">
        <v>690</v>
      </c>
      <c r="B695" s="38"/>
      <c r="C695" s="38"/>
      <c r="D695" s="38"/>
      <c r="E695" s="38"/>
      <c r="F695" s="35"/>
      <c r="G695" s="35"/>
      <c r="H695" s="150"/>
      <c r="I695" s="38"/>
      <c r="J695" s="273" t="str">
        <f t="shared" si="80"/>
        <v>รอข้อมูลคอลัมน์ H</v>
      </c>
      <c r="K695" s="150"/>
      <c r="L695" s="150"/>
      <c r="M695" s="150"/>
      <c r="N695" s="149" t="str" cm="1">
        <f t="array" ref="N695">IF(AND(K695:M695=""),"ยังไม่บันทึกข้อมูล",
IF(M695&lt;&gt;"",
IF(M695&gt;=1.3,M695,"เป็นไม้พุ่ม"),
IF(K695+L695&gt;=1.3,K695+L695,"เป็นไม้พุ่ม")))</f>
        <v>ยังไม่บันทึกข้อมูล</v>
      </c>
      <c r="O695" s="149" t="str">
        <f t="shared" si="81"/>
        <v>ข้อมูลไม่ถูกต้อง</v>
      </c>
      <c r="P695" s="149" t="str">
        <f t="shared" si="82"/>
        <v>ข้อมูลไม่ถูกต้อง</v>
      </c>
      <c r="Q695" s="149" t="str">
        <f t="shared" si="83"/>
        <v>ข้อมูลไม่ถูกต้อง</v>
      </c>
      <c r="R695" s="149" t="str">
        <f t="shared" si="84"/>
        <v>ข้อมูลไม่ถูกต้อง</v>
      </c>
      <c r="S695" s="149" t="str">
        <f>IF(ISNUMBER(R695),
IF(H$2=ตัวเลือก!A$30,"ยังไม่บันทึกข้อมูล",R695*0.27),"ข้อมูลไม่ถูกต้อง")</f>
        <v>ข้อมูลไม่ถูกต้อง</v>
      </c>
      <c r="T695" s="149" t="str">
        <f t="shared" si="85"/>
        <v>ข้อมูลไม่ถูกต้อง</v>
      </c>
      <c r="U695" s="149" t="str">
        <f>IF(ISNUMBER(R695),
IF(H$2=ตัวเลือก!A$30,"ยังไม่บันทึกข้อมูล",R695*0.47),"ข้อมูลไม่ถูกต้อง")</f>
        <v>ข้อมูลไม่ถูกต้อง</v>
      </c>
      <c r="V695" s="149" t="str">
        <f>IF(ISNUMBER(S695),
IF(H$2=ตัวเลือก!A$30,"ยังไม่บันทึกข้อมูล",S695*0.47),"ข้อมูลไม่ถูกต้อง")</f>
        <v>ข้อมูลไม่ถูกต้อง</v>
      </c>
      <c r="W695" s="149" t="str">
        <f t="shared" si="86"/>
        <v>ข้อมูลไม่ถูกต้อง</v>
      </c>
      <c r="X695" s="148" t="str">
        <f t="shared" si="87"/>
        <v>ข้อมูลไม่ถูกต้อง</v>
      </c>
      <c r="Y695" s="38"/>
      <c r="Z695" s="38"/>
      <c r="AA695" s="38"/>
    </row>
    <row r="696" spans="1:27" x14ac:dyDescent="0.45">
      <c r="A696" s="38">
        <v>691</v>
      </c>
      <c r="B696" s="38"/>
      <c r="C696" s="38"/>
      <c r="D696" s="38"/>
      <c r="E696" s="38"/>
      <c r="F696" s="35"/>
      <c r="G696" s="35"/>
      <c r="H696" s="150"/>
      <c r="I696" s="38"/>
      <c r="J696" s="273" t="str">
        <f t="shared" si="80"/>
        <v>รอข้อมูลคอลัมน์ H</v>
      </c>
      <c r="K696" s="150"/>
      <c r="L696" s="150"/>
      <c r="M696" s="150"/>
      <c r="N696" s="149" t="str" cm="1">
        <f t="array" ref="N696">IF(AND(K696:M696=""),"ยังไม่บันทึกข้อมูล",
IF(M696&lt;&gt;"",
IF(M696&gt;=1.3,M696,"เป็นไม้พุ่ม"),
IF(K696+L696&gt;=1.3,K696+L696,"เป็นไม้พุ่ม")))</f>
        <v>ยังไม่บันทึกข้อมูล</v>
      </c>
      <c r="O696" s="149" t="str">
        <f t="shared" si="81"/>
        <v>ข้อมูลไม่ถูกต้อง</v>
      </c>
      <c r="P696" s="149" t="str">
        <f t="shared" si="82"/>
        <v>ข้อมูลไม่ถูกต้อง</v>
      </c>
      <c r="Q696" s="149" t="str">
        <f t="shared" si="83"/>
        <v>ข้อมูลไม่ถูกต้อง</v>
      </c>
      <c r="R696" s="149" t="str">
        <f t="shared" si="84"/>
        <v>ข้อมูลไม่ถูกต้อง</v>
      </c>
      <c r="S696" s="149" t="str">
        <f>IF(ISNUMBER(R696),
IF(H$2=ตัวเลือก!A$30,"ยังไม่บันทึกข้อมูล",R696*0.27),"ข้อมูลไม่ถูกต้อง")</f>
        <v>ข้อมูลไม่ถูกต้อง</v>
      </c>
      <c r="T696" s="149" t="str">
        <f t="shared" si="85"/>
        <v>ข้อมูลไม่ถูกต้อง</v>
      </c>
      <c r="U696" s="149" t="str">
        <f>IF(ISNUMBER(R696),
IF(H$2=ตัวเลือก!A$30,"ยังไม่บันทึกข้อมูล",R696*0.47),"ข้อมูลไม่ถูกต้อง")</f>
        <v>ข้อมูลไม่ถูกต้อง</v>
      </c>
      <c r="V696" s="149" t="str">
        <f>IF(ISNUMBER(S696),
IF(H$2=ตัวเลือก!A$30,"ยังไม่บันทึกข้อมูล",S696*0.47),"ข้อมูลไม่ถูกต้อง")</f>
        <v>ข้อมูลไม่ถูกต้อง</v>
      </c>
      <c r="W696" s="149" t="str">
        <f t="shared" si="86"/>
        <v>ข้อมูลไม่ถูกต้อง</v>
      </c>
      <c r="X696" s="148" t="str">
        <f t="shared" si="87"/>
        <v>ข้อมูลไม่ถูกต้อง</v>
      </c>
      <c r="Y696" s="38"/>
      <c r="Z696" s="38"/>
      <c r="AA696" s="38"/>
    </row>
    <row r="697" spans="1:27" x14ac:dyDescent="0.45">
      <c r="A697" s="38">
        <v>692</v>
      </c>
      <c r="B697" s="38"/>
      <c r="C697" s="38"/>
      <c r="D697" s="38"/>
      <c r="E697" s="38"/>
      <c r="F697" s="35"/>
      <c r="G697" s="35"/>
      <c r="H697" s="150"/>
      <c r="I697" s="38"/>
      <c r="J697" s="273" t="str">
        <f t="shared" si="80"/>
        <v>รอข้อมูลคอลัมน์ H</v>
      </c>
      <c r="K697" s="150"/>
      <c r="L697" s="150"/>
      <c r="M697" s="150"/>
      <c r="N697" s="149" t="str" cm="1">
        <f t="array" ref="N697">IF(AND(K697:M697=""),"ยังไม่บันทึกข้อมูล",
IF(M697&lt;&gt;"",
IF(M697&gt;=1.3,M697,"เป็นไม้พุ่ม"),
IF(K697+L697&gt;=1.3,K697+L697,"เป็นไม้พุ่ม")))</f>
        <v>ยังไม่บันทึกข้อมูล</v>
      </c>
      <c r="O697" s="149" t="str">
        <f t="shared" si="81"/>
        <v>ข้อมูลไม่ถูกต้อง</v>
      </c>
      <c r="P697" s="149" t="str">
        <f t="shared" si="82"/>
        <v>ข้อมูลไม่ถูกต้อง</v>
      </c>
      <c r="Q697" s="149" t="str">
        <f t="shared" si="83"/>
        <v>ข้อมูลไม่ถูกต้อง</v>
      </c>
      <c r="R697" s="149" t="str">
        <f t="shared" si="84"/>
        <v>ข้อมูลไม่ถูกต้อง</v>
      </c>
      <c r="S697" s="149" t="str">
        <f>IF(ISNUMBER(R697),
IF(H$2=ตัวเลือก!A$30,"ยังไม่บันทึกข้อมูล",R697*0.27),"ข้อมูลไม่ถูกต้อง")</f>
        <v>ข้อมูลไม่ถูกต้อง</v>
      </c>
      <c r="T697" s="149" t="str">
        <f t="shared" si="85"/>
        <v>ข้อมูลไม่ถูกต้อง</v>
      </c>
      <c r="U697" s="149" t="str">
        <f>IF(ISNUMBER(R697),
IF(H$2=ตัวเลือก!A$30,"ยังไม่บันทึกข้อมูล",R697*0.47),"ข้อมูลไม่ถูกต้อง")</f>
        <v>ข้อมูลไม่ถูกต้อง</v>
      </c>
      <c r="V697" s="149" t="str">
        <f>IF(ISNUMBER(S697),
IF(H$2=ตัวเลือก!A$30,"ยังไม่บันทึกข้อมูล",S697*0.47),"ข้อมูลไม่ถูกต้อง")</f>
        <v>ข้อมูลไม่ถูกต้อง</v>
      </c>
      <c r="W697" s="149" t="str">
        <f t="shared" si="86"/>
        <v>ข้อมูลไม่ถูกต้อง</v>
      </c>
      <c r="X697" s="148" t="str">
        <f t="shared" si="87"/>
        <v>ข้อมูลไม่ถูกต้อง</v>
      </c>
      <c r="Y697" s="38"/>
      <c r="Z697" s="38"/>
      <c r="AA697" s="38"/>
    </row>
    <row r="698" spans="1:27" x14ac:dyDescent="0.45">
      <c r="A698" s="38">
        <v>693</v>
      </c>
      <c r="B698" s="38"/>
      <c r="C698" s="38"/>
      <c r="D698" s="38"/>
      <c r="E698" s="38"/>
      <c r="F698" s="35"/>
      <c r="G698" s="35"/>
      <c r="H698" s="150"/>
      <c r="I698" s="38"/>
      <c r="J698" s="273" t="str">
        <f t="shared" si="80"/>
        <v>รอข้อมูลคอลัมน์ H</v>
      </c>
      <c r="K698" s="150"/>
      <c r="L698" s="150"/>
      <c r="M698" s="150"/>
      <c r="N698" s="149" t="str" cm="1">
        <f t="array" ref="N698">IF(AND(K698:M698=""),"ยังไม่บันทึกข้อมูล",
IF(M698&lt;&gt;"",
IF(M698&gt;=1.3,M698,"เป็นไม้พุ่ม"),
IF(K698+L698&gt;=1.3,K698+L698,"เป็นไม้พุ่ม")))</f>
        <v>ยังไม่บันทึกข้อมูล</v>
      </c>
      <c r="O698" s="149" t="str">
        <f t="shared" si="81"/>
        <v>ข้อมูลไม่ถูกต้อง</v>
      </c>
      <c r="P698" s="149" t="str">
        <f t="shared" si="82"/>
        <v>ข้อมูลไม่ถูกต้อง</v>
      </c>
      <c r="Q698" s="149" t="str">
        <f t="shared" si="83"/>
        <v>ข้อมูลไม่ถูกต้อง</v>
      </c>
      <c r="R698" s="149" t="str">
        <f t="shared" si="84"/>
        <v>ข้อมูลไม่ถูกต้อง</v>
      </c>
      <c r="S698" s="149" t="str">
        <f>IF(ISNUMBER(R698),
IF(H$2=ตัวเลือก!A$30,"ยังไม่บันทึกข้อมูล",R698*0.27),"ข้อมูลไม่ถูกต้อง")</f>
        <v>ข้อมูลไม่ถูกต้อง</v>
      </c>
      <c r="T698" s="149" t="str">
        <f t="shared" si="85"/>
        <v>ข้อมูลไม่ถูกต้อง</v>
      </c>
      <c r="U698" s="149" t="str">
        <f>IF(ISNUMBER(R698),
IF(H$2=ตัวเลือก!A$30,"ยังไม่บันทึกข้อมูล",R698*0.47),"ข้อมูลไม่ถูกต้อง")</f>
        <v>ข้อมูลไม่ถูกต้อง</v>
      </c>
      <c r="V698" s="149" t="str">
        <f>IF(ISNUMBER(S698),
IF(H$2=ตัวเลือก!A$30,"ยังไม่บันทึกข้อมูล",S698*0.47),"ข้อมูลไม่ถูกต้อง")</f>
        <v>ข้อมูลไม่ถูกต้อง</v>
      </c>
      <c r="W698" s="149" t="str">
        <f t="shared" si="86"/>
        <v>ข้อมูลไม่ถูกต้อง</v>
      </c>
      <c r="X698" s="148" t="str">
        <f t="shared" si="87"/>
        <v>ข้อมูลไม่ถูกต้อง</v>
      </c>
      <c r="Y698" s="38"/>
      <c r="Z698" s="38"/>
      <c r="AA698" s="38"/>
    </row>
    <row r="699" spans="1:27" x14ac:dyDescent="0.45">
      <c r="A699" s="38">
        <v>694</v>
      </c>
      <c r="B699" s="38"/>
      <c r="C699" s="38"/>
      <c r="D699" s="38"/>
      <c r="E699" s="38"/>
      <c r="F699" s="35"/>
      <c r="G699" s="35"/>
      <c r="H699" s="150"/>
      <c r="I699" s="38"/>
      <c r="J699" s="273" t="str">
        <f t="shared" si="80"/>
        <v>รอข้อมูลคอลัมน์ H</v>
      </c>
      <c r="K699" s="150"/>
      <c r="L699" s="150"/>
      <c r="M699" s="150"/>
      <c r="N699" s="149" t="str" cm="1">
        <f t="array" ref="N699">IF(AND(K699:M699=""),"ยังไม่บันทึกข้อมูล",
IF(M699&lt;&gt;"",
IF(M699&gt;=1.3,M699,"เป็นไม้พุ่ม"),
IF(K699+L699&gt;=1.3,K699+L699,"เป็นไม้พุ่ม")))</f>
        <v>ยังไม่บันทึกข้อมูล</v>
      </c>
      <c r="O699" s="149" t="str">
        <f t="shared" si="81"/>
        <v>ข้อมูลไม่ถูกต้อง</v>
      </c>
      <c r="P699" s="149" t="str">
        <f t="shared" si="82"/>
        <v>ข้อมูลไม่ถูกต้อง</v>
      </c>
      <c r="Q699" s="149" t="str">
        <f t="shared" si="83"/>
        <v>ข้อมูลไม่ถูกต้อง</v>
      </c>
      <c r="R699" s="149" t="str">
        <f t="shared" si="84"/>
        <v>ข้อมูลไม่ถูกต้อง</v>
      </c>
      <c r="S699" s="149" t="str">
        <f>IF(ISNUMBER(R699),
IF(H$2=ตัวเลือก!A$30,"ยังไม่บันทึกข้อมูล",R699*0.27),"ข้อมูลไม่ถูกต้อง")</f>
        <v>ข้อมูลไม่ถูกต้อง</v>
      </c>
      <c r="T699" s="149" t="str">
        <f t="shared" si="85"/>
        <v>ข้อมูลไม่ถูกต้อง</v>
      </c>
      <c r="U699" s="149" t="str">
        <f>IF(ISNUMBER(R699),
IF(H$2=ตัวเลือก!A$30,"ยังไม่บันทึกข้อมูล",R699*0.47),"ข้อมูลไม่ถูกต้อง")</f>
        <v>ข้อมูลไม่ถูกต้อง</v>
      </c>
      <c r="V699" s="149" t="str">
        <f>IF(ISNUMBER(S699),
IF(H$2=ตัวเลือก!A$30,"ยังไม่บันทึกข้อมูล",S699*0.47),"ข้อมูลไม่ถูกต้อง")</f>
        <v>ข้อมูลไม่ถูกต้อง</v>
      </c>
      <c r="W699" s="149" t="str">
        <f t="shared" si="86"/>
        <v>ข้อมูลไม่ถูกต้อง</v>
      </c>
      <c r="X699" s="148" t="str">
        <f t="shared" si="87"/>
        <v>ข้อมูลไม่ถูกต้อง</v>
      </c>
      <c r="Y699" s="38"/>
      <c r="Z699" s="38"/>
      <c r="AA699" s="38"/>
    </row>
    <row r="700" spans="1:27" x14ac:dyDescent="0.45">
      <c r="A700" s="38">
        <v>695</v>
      </c>
      <c r="B700" s="38"/>
      <c r="C700" s="38"/>
      <c r="D700" s="38"/>
      <c r="E700" s="38"/>
      <c r="F700" s="35"/>
      <c r="G700" s="35"/>
      <c r="H700" s="150"/>
      <c r="I700" s="38"/>
      <c r="J700" s="273" t="str">
        <f t="shared" si="80"/>
        <v>รอข้อมูลคอลัมน์ H</v>
      </c>
      <c r="K700" s="150"/>
      <c r="L700" s="150"/>
      <c r="M700" s="150"/>
      <c r="N700" s="149" t="str" cm="1">
        <f t="array" ref="N700">IF(AND(K700:M700=""),"ยังไม่บันทึกข้อมูล",
IF(M700&lt;&gt;"",
IF(M700&gt;=1.3,M700,"เป็นไม้พุ่ม"),
IF(K700+L700&gt;=1.3,K700+L700,"เป็นไม้พุ่ม")))</f>
        <v>ยังไม่บันทึกข้อมูล</v>
      </c>
      <c r="O700" s="149" t="str">
        <f t="shared" si="81"/>
        <v>ข้อมูลไม่ถูกต้อง</v>
      </c>
      <c r="P700" s="149" t="str">
        <f t="shared" si="82"/>
        <v>ข้อมูลไม่ถูกต้อง</v>
      </c>
      <c r="Q700" s="149" t="str">
        <f t="shared" si="83"/>
        <v>ข้อมูลไม่ถูกต้อง</v>
      </c>
      <c r="R700" s="149" t="str">
        <f t="shared" si="84"/>
        <v>ข้อมูลไม่ถูกต้อง</v>
      </c>
      <c r="S700" s="149" t="str">
        <f>IF(ISNUMBER(R700),
IF(H$2=ตัวเลือก!A$30,"ยังไม่บันทึกข้อมูล",R700*0.27),"ข้อมูลไม่ถูกต้อง")</f>
        <v>ข้อมูลไม่ถูกต้อง</v>
      </c>
      <c r="T700" s="149" t="str">
        <f t="shared" si="85"/>
        <v>ข้อมูลไม่ถูกต้อง</v>
      </c>
      <c r="U700" s="149" t="str">
        <f>IF(ISNUMBER(R700),
IF(H$2=ตัวเลือก!A$30,"ยังไม่บันทึกข้อมูล",R700*0.47),"ข้อมูลไม่ถูกต้อง")</f>
        <v>ข้อมูลไม่ถูกต้อง</v>
      </c>
      <c r="V700" s="149" t="str">
        <f>IF(ISNUMBER(S700),
IF(H$2=ตัวเลือก!A$30,"ยังไม่บันทึกข้อมูล",S700*0.47),"ข้อมูลไม่ถูกต้อง")</f>
        <v>ข้อมูลไม่ถูกต้อง</v>
      </c>
      <c r="W700" s="149" t="str">
        <f t="shared" si="86"/>
        <v>ข้อมูลไม่ถูกต้อง</v>
      </c>
      <c r="X700" s="148" t="str">
        <f t="shared" si="87"/>
        <v>ข้อมูลไม่ถูกต้อง</v>
      </c>
      <c r="Y700" s="38"/>
      <c r="Z700" s="38"/>
      <c r="AA700" s="38"/>
    </row>
    <row r="701" spans="1:27" x14ac:dyDescent="0.45">
      <c r="A701" s="38">
        <v>696</v>
      </c>
      <c r="B701" s="38"/>
      <c r="C701" s="38"/>
      <c r="D701" s="38"/>
      <c r="E701" s="38"/>
      <c r="F701" s="35"/>
      <c r="G701" s="35"/>
      <c r="H701" s="150"/>
      <c r="I701" s="38"/>
      <c r="J701" s="273" t="str">
        <f t="shared" si="80"/>
        <v>รอข้อมูลคอลัมน์ H</v>
      </c>
      <c r="K701" s="150"/>
      <c r="L701" s="150"/>
      <c r="M701" s="150"/>
      <c r="N701" s="149" t="str" cm="1">
        <f t="array" ref="N701">IF(AND(K701:M701=""),"ยังไม่บันทึกข้อมูล",
IF(M701&lt;&gt;"",
IF(M701&gt;=1.3,M701,"เป็นไม้พุ่ม"),
IF(K701+L701&gt;=1.3,K701+L701,"เป็นไม้พุ่ม")))</f>
        <v>ยังไม่บันทึกข้อมูล</v>
      </c>
      <c r="O701" s="149" t="str">
        <f t="shared" si="81"/>
        <v>ข้อมูลไม่ถูกต้อง</v>
      </c>
      <c r="P701" s="149" t="str">
        <f t="shared" si="82"/>
        <v>ข้อมูลไม่ถูกต้อง</v>
      </c>
      <c r="Q701" s="149" t="str">
        <f t="shared" si="83"/>
        <v>ข้อมูลไม่ถูกต้อง</v>
      </c>
      <c r="R701" s="149" t="str">
        <f t="shared" si="84"/>
        <v>ข้อมูลไม่ถูกต้อง</v>
      </c>
      <c r="S701" s="149" t="str">
        <f>IF(ISNUMBER(R701),
IF(H$2=ตัวเลือก!A$30,"ยังไม่บันทึกข้อมูล",R701*0.27),"ข้อมูลไม่ถูกต้อง")</f>
        <v>ข้อมูลไม่ถูกต้อง</v>
      </c>
      <c r="T701" s="149" t="str">
        <f t="shared" si="85"/>
        <v>ข้อมูลไม่ถูกต้อง</v>
      </c>
      <c r="U701" s="149" t="str">
        <f>IF(ISNUMBER(R701),
IF(H$2=ตัวเลือก!A$30,"ยังไม่บันทึกข้อมูล",R701*0.47),"ข้อมูลไม่ถูกต้อง")</f>
        <v>ข้อมูลไม่ถูกต้อง</v>
      </c>
      <c r="V701" s="149" t="str">
        <f>IF(ISNUMBER(S701),
IF(H$2=ตัวเลือก!A$30,"ยังไม่บันทึกข้อมูล",S701*0.47),"ข้อมูลไม่ถูกต้อง")</f>
        <v>ข้อมูลไม่ถูกต้อง</v>
      </c>
      <c r="W701" s="149" t="str">
        <f t="shared" si="86"/>
        <v>ข้อมูลไม่ถูกต้อง</v>
      </c>
      <c r="X701" s="148" t="str">
        <f t="shared" si="87"/>
        <v>ข้อมูลไม่ถูกต้อง</v>
      </c>
      <c r="Y701" s="38"/>
      <c r="Z701" s="38"/>
      <c r="AA701" s="38"/>
    </row>
    <row r="702" spans="1:27" x14ac:dyDescent="0.45">
      <c r="A702" s="38">
        <v>697</v>
      </c>
      <c r="B702" s="38"/>
      <c r="C702" s="38"/>
      <c r="D702" s="38"/>
      <c r="E702" s="38"/>
      <c r="F702" s="35"/>
      <c r="G702" s="35"/>
      <c r="H702" s="150"/>
      <c r="I702" s="38"/>
      <c r="J702" s="273" t="str">
        <f t="shared" si="80"/>
        <v>รอข้อมูลคอลัมน์ H</v>
      </c>
      <c r="K702" s="150"/>
      <c r="L702" s="150"/>
      <c r="M702" s="150"/>
      <c r="N702" s="149" t="str" cm="1">
        <f t="array" ref="N702">IF(AND(K702:M702=""),"ยังไม่บันทึกข้อมูล",
IF(M702&lt;&gt;"",
IF(M702&gt;=1.3,M702,"เป็นไม้พุ่ม"),
IF(K702+L702&gt;=1.3,K702+L702,"เป็นไม้พุ่ม")))</f>
        <v>ยังไม่บันทึกข้อมูล</v>
      </c>
      <c r="O702" s="149" t="str">
        <f t="shared" si="81"/>
        <v>ข้อมูลไม่ถูกต้อง</v>
      </c>
      <c r="P702" s="149" t="str">
        <f t="shared" si="82"/>
        <v>ข้อมูลไม่ถูกต้อง</v>
      </c>
      <c r="Q702" s="149" t="str">
        <f t="shared" si="83"/>
        <v>ข้อมูลไม่ถูกต้อง</v>
      </c>
      <c r="R702" s="149" t="str">
        <f t="shared" si="84"/>
        <v>ข้อมูลไม่ถูกต้อง</v>
      </c>
      <c r="S702" s="149" t="str">
        <f>IF(ISNUMBER(R702),
IF(H$2=ตัวเลือก!A$30,"ยังไม่บันทึกข้อมูล",R702*0.27),"ข้อมูลไม่ถูกต้อง")</f>
        <v>ข้อมูลไม่ถูกต้อง</v>
      </c>
      <c r="T702" s="149" t="str">
        <f t="shared" si="85"/>
        <v>ข้อมูลไม่ถูกต้อง</v>
      </c>
      <c r="U702" s="149" t="str">
        <f>IF(ISNUMBER(R702),
IF(H$2=ตัวเลือก!A$30,"ยังไม่บันทึกข้อมูล",R702*0.47),"ข้อมูลไม่ถูกต้อง")</f>
        <v>ข้อมูลไม่ถูกต้อง</v>
      </c>
      <c r="V702" s="149" t="str">
        <f>IF(ISNUMBER(S702),
IF(H$2=ตัวเลือก!A$30,"ยังไม่บันทึกข้อมูล",S702*0.47),"ข้อมูลไม่ถูกต้อง")</f>
        <v>ข้อมูลไม่ถูกต้อง</v>
      </c>
      <c r="W702" s="149" t="str">
        <f t="shared" si="86"/>
        <v>ข้อมูลไม่ถูกต้อง</v>
      </c>
      <c r="X702" s="148" t="str">
        <f t="shared" si="87"/>
        <v>ข้อมูลไม่ถูกต้อง</v>
      </c>
      <c r="Y702" s="38"/>
      <c r="Z702" s="38"/>
      <c r="AA702" s="38"/>
    </row>
    <row r="703" spans="1:27" x14ac:dyDescent="0.45">
      <c r="A703" s="38">
        <v>698</v>
      </c>
      <c r="B703" s="38"/>
      <c r="C703" s="38"/>
      <c r="D703" s="38"/>
      <c r="E703" s="38"/>
      <c r="F703" s="35"/>
      <c r="G703" s="35"/>
      <c r="H703" s="150"/>
      <c r="I703" s="38"/>
      <c r="J703" s="273" t="str">
        <f t="shared" si="80"/>
        <v>รอข้อมูลคอลัมน์ H</v>
      </c>
      <c r="K703" s="150"/>
      <c r="L703" s="150"/>
      <c r="M703" s="150"/>
      <c r="N703" s="149" t="str" cm="1">
        <f t="array" ref="N703">IF(AND(K703:M703=""),"ยังไม่บันทึกข้อมูล",
IF(M703&lt;&gt;"",
IF(M703&gt;=1.3,M703,"เป็นไม้พุ่ม"),
IF(K703+L703&gt;=1.3,K703+L703,"เป็นไม้พุ่ม")))</f>
        <v>ยังไม่บันทึกข้อมูล</v>
      </c>
      <c r="O703" s="149" t="str">
        <f t="shared" si="81"/>
        <v>ข้อมูลไม่ถูกต้อง</v>
      </c>
      <c r="P703" s="149" t="str">
        <f t="shared" si="82"/>
        <v>ข้อมูลไม่ถูกต้อง</v>
      </c>
      <c r="Q703" s="149" t="str">
        <f t="shared" si="83"/>
        <v>ข้อมูลไม่ถูกต้อง</v>
      </c>
      <c r="R703" s="149" t="str">
        <f t="shared" si="84"/>
        <v>ข้อมูลไม่ถูกต้อง</v>
      </c>
      <c r="S703" s="149" t="str">
        <f>IF(ISNUMBER(R703),
IF(H$2=ตัวเลือก!A$30,"ยังไม่บันทึกข้อมูล",R703*0.27),"ข้อมูลไม่ถูกต้อง")</f>
        <v>ข้อมูลไม่ถูกต้อง</v>
      </c>
      <c r="T703" s="149" t="str">
        <f t="shared" si="85"/>
        <v>ข้อมูลไม่ถูกต้อง</v>
      </c>
      <c r="U703" s="149" t="str">
        <f>IF(ISNUMBER(R703),
IF(H$2=ตัวเลือก!A$30,"ยังไม่บันทึกข้อมูล",R703*0.47),"ข้อมูลไม่ถูกต้อง")</f>
        <v>ข้อมูลไม่ถูกต้อง</v>
      </c>
      <c r="V703" s="149" t="str">
        <f>IF(ISNUMBER(S703),
IF(H$2=ตัวเลือก!A$30,"ยังไม่บันทึกข้อมูล",S703*0.47),"ข้อมูลไม่ถูกต้อง")</f>
        <v>ข้อมูลไม่ถูกต้อง</v>
      </c>
      <c r="W703" s="149" t="str">
        <f t="shared" si="86"/>
        <v>ข้อมูลไม่ถูกต้อง</v>
      </c>
      <c r="X703" s="148" t="str">
        <f t="shared" si="87"/>
        <v>ข้อมูลไม่ถูกต้อง</v>
      </c>
      <c r="Y703" s="38"/>
      <c r="Z703" s="38"/>
      <c r="AA703" s="38"/>
    </row>
    <row r="704" spans="1:27" x14ac:dyDescent="0.45">
      <c r="A704" s="38">
        <v>699</v>
      </c>
      <c r="B704" s="38"/>
      <c r="C704" s="38"/>
      <c r="D704" s="38"/>
      <c r="E704" s="38"/>
      <c r="F704" s="35"/>
      <c r="G704" s="35"/>
      <c r="H704" s="150"/>
      <c r="I704" s="38"/>
      <c r="J704" s="273" t="str">
        <f t="shared" si="80"/>
        <v>รอข้อมูลคอลัมน์ H</v>
      </c>
      <c r="K704" s="150"/>
      <c r="L704" s="150"/>
      <c r="M704" s="150"/>
      <c r="N704" s="149" t="str" cm="1">
        <f t="array" ref="N704">IF(AND(K704:M704=""),"ยังไม่บันทึกข้อมูล",
IF(M704&lt;&gt;"",
IF(M704&gt;=1.3,M704,"เป็นไม้พุ่ม"),
IF(K704+L704&gt;=1.3,K704+L704,"เป็นไม้พุ่ม")))</f>
        <v>ยังไม่บันทึกข้อมูล</v>
      </c>
      <c r="O704" s="149" t="str">
        <f t="shared" si="81"/>
        <v>ข้อมูลไม่ถูกต้อง</v>
      </c>
      <c r="P704" s="149" t="str">
        <f t="shared" si="82"/>
        <v>ข้อมูลไม่ถูกต้อง</v>
      </c>
      <c r="Q704" s="149" t="str">
        <f t="shared" si="83"/>
        <v>ข้อมูลไม่ถูกต้อง</v>
      </c>
      <c r="R704" s="149" t="str">
        <f t="shared" si="84"/>
        <v>ข้อมูลไม่ถูกต้อง</v>
      </c>
      <c r="S704" s="149" t="str">
        <f>IF(ISNUMBER(R704),
IF(H$2=ตัวเลือก!A$30,"ยังไม่บันทึกข้อมูล",R704*0.27),"ข้อมูลไม่ถูกต้อง")</f>
        <v>ข้อมูลไม่ถูกต้อง</v>
      </c>
      <c r="T704" s="149" t="str">
        <f t="shared" si="85"/>
        <v>ข้อมูลไม่ถูกต้อง</v>
      </c>
      <c r="U704" s="149" t="str">
        <f>IF(ISNUMBER(R704),
IF(H$2=ตัวเลือก!A$30,"ยังไม่บันทึกข้อมูล",R704*0.47),"ข้อมูลไม่ถูกต้อง")</f>
        <v>ข้อมูลไม่ถูกต้อง</v>
      </c>
      <c r="V704" s="149" t="str">
        <f>IF(ISNUMBER(S704),
IF(H$2=ตัวเลือก!A$30,"ยังไม่บันทึกข้อมูล",S704*0.47),"ข้อมูลไม่ถูกต้อง")</f>
        <v>ข้อมูลไม่ถูกต้อง</v>
      </c>
      <c r="W704" s="149" t="str">
        <f t="shared" si="86"/>
        <v>ข้อมูลไม่ถูกต้อง</v>
      </c>
      <c r="X704" s="148" t="str">
        <f t="shared" si="87"/>
        <v>ข้อมูลไม่ถูกต้อง</v>
      </c>
      <c r="Y704" s="38"/>
      <c r="Z704" s="38"/>
      <c r="AA704" s="38"/>
    </row>
    <row r="705" spans="1:27" x14ac:dyDescent="0.45">
      <c r="A705" s="38">
        <v>700</v>
      </c>
      <c r="B705" s="38"/>
      <c r="C705" s="38"/>
      <c r="D705" s="38"/>
      <c r="E705" s="38"/>
      <c r="F705" s="35"/>
      <c r="G705" s="35"/>
      <c r="H705" s="150"/>
      <c r="I705" s="38"/>
      <c r="J705" s="273" t="str">
        <f t="shared" si="80"/>
        <v>รอข้อมูลคอลัมน์ H</v>
      </c>
      <c r="K705" s="150"/>
      <c r="L705" s="150"/>
      <c r="M705" s="150"/>
      <c r="N705" s="149" t="str" cm="1">
        <f t="array" ref="N705">IF(AND(K705:M705=""),"ยังไม่บันทึกข้อมูล",
IF(M705&lt;&gt;"",
IF(M705&gt;=1.3,M705,"เป็นไม้พุ่ม"),
IF(K705+L705&gt;=1.3,K705+L705,"เป็นไม้พุ่ม")))</f>
        <v>ยังไม่บันทึกข้อมูล</v>
      </c>
      <c r="O705" s="149" t="str">
        <f t="shared" si="81"/>
        <v>ข้อมูลไม่ถูกต้อง</v>
      </c>
      <c r="P705" s="149" t="str">
        <f t="shared" si="82"/>
        <v>ข้อมูลไม่ถูกต้อง</v>
      </c>
      <c r="Q705" s="149" t="str">
        <f t="shared" si="83"/>
        <v>ข้อมูลไม่ถูกต้อง</v>
      </c>
      <c r="R705" s="149" t="str">
        <f t="shared" si="84"/>
        <v>ข้อมูลไม่ถูกต้อง</v>
      </c>
      <c r="S705" s="149" t="str">
        <f>IF(ISNUMBER(R705),
IF(H$2=ตัวเลือก!A$30,"ยังไม่บันทึกข้อมูล",R705*0.27),"ข้อมูลไม่ถูกต้อง")</f>
        <v>ข้อมูลไม่ถูกต้อง</v>
      </c>
      <c r="T705" s="149" t="str">
        <f t="shared" si="85"/>
        <v>ข้อมูลไม่ถูกต้อง</v>
      </c>
      <c r="U705" s="149" t="str">
        <f>IF(ISNUMBER(R705),
IF(H$2=ตัวเลือก!A$30,"ยังไม่บันทึกข้อมูล",R705*0.47),"ข้อมูลไม่ถูกต้อง")</f>
        <v>ข้อมูลไม่ถูกต้อง</v>
      </c>
      <c r="V705" s="149" t="str">
        <f>IF(ISNUMBER(S705),
IF(H$2=ตัวเลือก!A$30,"ยังไม่บันทึกข้อมูล",S705*0.47),"ข้อมูลไม่ถูกต้อง")</f>
        <v>ข้อมูลไม่ถูกต้อง</v>
      </c>
      <c r="W705" s="149" t="str">
        <f t="shared" si="86"/>
        <v>ข้อมูลไม่ถูกต้อง</v>
      </c>
      <c r="X705" s="148" t="str">
        <f t="shared" si="87"/>
        <v>ข้อมูลไม่ถูกต้อง</v>
      </c>
      <c r="Y705" s="38"/>
      <c r="Z705" s="38"/>
      <c r="AA705" s="38"/>
    </row>
    <row r="706" spans="1:27" x14ac:dyDescent="0.45">
      <c r="A706" s="38">
        <v>701</v>
      </c>
      <c r="B706" s="38"/>
      <c r="C706" s="38"/>
      <c r="D706" s="38"/>
      <c r="E706" s="38"/>
      <c r="F706" s="35"/>
      <c r="G706" s="35"/>
      <c r="H706" s="150"/>
      <c r="I706" s="38"/>
      <c r="J706" s="273" t="str">
        <f t="shared" si="80"/>
        <v>รอข้อมูลคอลัมน์ H</v>
      </c>
      <c r="K706" s="150"/>
      <c r="L706" s="150"/>
      <c r="M706" s="150"/>
      <c r="N706" s="149" t="str" cm="1">
        <f t="array" ref="N706">IF(AND(K706:M706=""),"ยังไม่บันทึกข้อมูล",
IF(M706&lt;&gt;"",
IF(M706&gt;=1.3,M706,"เป็นไม้พุ่ม"),
IF(K706+L706&gt;=1.3,K706+L706,"เป็นไม้พุ่ม")))</f>
        <v>ยังไม่บันทึกข้อมูล</v>
      </c>
      <c r="O706" s="149" t="str">
        <f t="shared" si="81"/>
        <v>ข้อมูลไม่ถูกต้อง</v>
      </c>
      <c r="P706" s="149" t="str">
        <f t="shared" si="82"/>
        <v>ข้อมูลไม่ถูกต้อง</v>
      </c>
      <c r="Q706" s="149" t="str">
        <f t="shared" si="83"/>
        <v>ข้อมูลไม่ถูกต้อง</v>
      </c>
      <c r="R706" s="149" t="str">
        <f t="shared" si="84"/>
        <v>ข้อมูลไม่ถูกต้อง</v>
      </c>
      <c r="S706" s="149" t="str">
        <f>IF(ISNUMBER(R706),
IF(H$2=ตัวเลือก!A$30,"ยังไม่บันทึกข้อมูล",R706*0.27),"ข้อมูลไม่ถูกต้อง")</f>
        <v>ข้อมูลไม่ถูกต้อง</v>
      </c>
      <c r="T706" s="149" t="str">
        <f t="shared" si="85"/>
        <v>ข้อมูลไม่ถูกต้อง</v>
      </c>
      <c r="U706" s="149" t="str">
        <f>IF(ISNUMBER(R706),
IF(H$2=ตัวเลือก!A$30,"ยังไม่บันทึกข้อมูล",R706*0.47),"ข้อมูลไม่ถูกต้อง")</f>
        <v>ข้อมูลไม่ถูกต้อง</v>
      </c>
      <c r="V706" s="149" t="str">
        <f>IF(ISNUMBER(S706),
IF(H$2=ตัวเลือก!A$30,"ยังไม่บันทึกข้อมูล",S706*0.47),"ข้อมูลไม่ถูกต้อง")</f>
        <v>ข้อมูลไม่ถูกต้อง</v>
      </c>
      <c r="W706" s="149" t="str">
        <f t="shared" si="86"/>
        <v>ข้อมูลไม่ถูกต้อง</v>
      </c>
      <c r="X706" s="148" t="str">
        <f t="shared" si="87"/>
        <v>ข้อมูลไม่ถูกต้อง</v>
      </c>
      <c r="Y706" s="38"/>
      <c r="Z706" s="38"/>
      <c r="AA706" s="38"/>
    </row>
    <row r="707" spans="1:27" x14ac:dyDescent="0.45">
      <c r="A707" s="38">
        <v>702</v>
      </c>
      <c r="B707" s="38"/>
      <c r="C707" s="38"/>
      <c r="D707" s="38"/>
      <c r="E707" s="38"/>
      <c r="F707" s="35"/>
      <c r="G707" s="35"/>
      <c r="H707" s="150"/>
      <c r="I707" s="38"/>
      <c r="J707" s="273" t="str">
        <f t="shared" si="80"/>
        <v>รอข้อมูลคอลัมน์ H</v>
      </c>
      <c r="K707" s="150"/>
      <c r="L707" s="150"/>
      <c r="M707" s="150"/>
      <c r="N707" s="149" t="str" cm="1">
        <f t="array" ref="N707">IF(AND(K707:M707=""),"ยังไม่บันทึกข้อมูล",
IF(M707&lt;&gt;"",
IF(M707&gt;=1.3,M707,"เป็นไม้พุ่ม"),
IF(K707+L707&gt;=1.3,K707+L707,"เป็นไม้พุ่ม")))</f>
        <v>ยังไม่บันทึกข้อมูล</v>
      </c>
      <c r="O707" s="149" t="str">
        <f t="shared" si="81"/>
        <v>ข้อมูลไม่ถูกต้อง</v>
      </c>
      <c r="P707" s="149" t="str">
        <f t="shared" si="82"/>
        <v>ข้อมูลไม่ถูกต้อง</v>
      </c>
      <c r="Q707" s="149" t="str">
        <f t="shared" si="83"/>
        <v>ข้อมูลไม่ถูกต้อง</v>
      </c>
      <c r="R707" s="149" t="str">
        <f t="shared" si="84"/>
        <v>ข้อมูลไม่ถูกต้อง</v>
      </c>
      <c r="S707" s="149" t="str">
        <f>IF(ISNUMBER(R707),
IF(H$2=ตัวเลือก!A$30,"ยังไม่บันทึกข้อมูล",R707*0.27),"ข้อมูลไม่ถูกต้อง")</f>
        <v>ข้อมูลไม่ถูกต้อง</v>
      </c>
      <c r="T707" s="149" t="str">
        <f t="shared" si="85"/>
        <v>ข้อมูลไม่ถูกต้อง</v>
      </c>
      <c r="U707" s="149" t="str">
        <f>IF(ISNUMBER(R707),
IF(H$2=ตัวเลือก!A$30,"ยังไม่บันทึกข้อมูล",R707*0.47),"ข้อมูลไม่ถูกต้อง")</f>
        <v>ข้อมูลไม่ถูกต้อง</v>
      </c>
      <c r="V707" s="149" t="str">
        <f>IF(ISNUMBER(S707),
IF(H$2=ตัวเลือก!A$30,"ยังไม่บันทึกข้อมูล",S707*0.47),"ข้อมูลไม่ถูกต้อง")</f>
        <v>ข้อมูลไม่ถูกต้อง</v>
      </c>
      <c r="W707" s="149" t="str">
        <f t="shared" si="86"/>
        <v>ข้อมูลไม่ถูกต้อง</v>
      </c>
      <c r="X707" s="148" t="str">
        <f t="shared" si="87"/>
        <v>ข้อมูลไม่ถูกต้อง</v>
      </c>
      <c r="Y707" s="38"/>
      <c r="Z707" s="38"/>
      <c r="AA707" s="38"/>
    </row>
    <row r="708" spans="1:27" x14ac:dyDescent="0.45">
      <c r="A708" s="38">
        <v>703</v>
      </c>
      <c r="B708" s="38"/>
      <c r="C708" s="38"/>
      <c r="D708" s="38"/>
      <c r="E708" s="38"/>
      <c r="F708" s="35"/>
      <c r="G708" s="35"/>
      <c r="H708" s="150"/>
      <c r="I708" s="38"/>
      <c r="J708" s="273" t="str">
        <f t="shared" si="80"/>
        <v>รอข้อมูลคอลัมน์ H</v>
      </c>
      <c r="K708" s="150"/>
      <c r="L708" s="150"/>
      <c r="M708" s="150"/>
      <c r="N708" s="149" t="str" cm="1">
        <f t="array" ref="N708">IF(AND(K708:M708=""),"ยังไม่บันทึกข้อมูล",
IF(M708&lt;&gt;"",
IF(M708&gt;=1.3,M708,"เป็นไม้พุ่ม"),
IF(K708+L708&gt;=1.3,K708+L708,"เป็นไม้พุ่ม")))</f>
        <v>ยังไม่บันทึกข้อมูล</v>
      </c>
      <c r="O708" s="149" t="str">
        <f t="shared" si="81"/>
        <v>ข้อมูลไม่ถูกต้อง</v>
      </c>
      <c r="P708" s="149" t="str">
        <f t="shared" si="82"/>
        <v>ข้อมูลไม่ถูกต้อง</v>
      </c>
      <c r="Q708" s="149" t="str">
        <f t="shared" si="83"/>
        <v>ข้อมูลไม่ถูกต้อง</v>
      </c>
      <c r="R708" s="149" t="str">
        <f t="shared" si="84"/>
        <v>ข้อมูลไม่ถูกต้อง</v>
      </c>
      <c r="S708" s="149" t="str">
        <f>IF(ISNUMBER(R708),
IF(H$2=ตัวเลือก!A$30,"ยังไม่บันทึกข้อมูล",R708*0.27),"ข้อมูลไม่ถูกต้อง")</f>
        <v>ข้อมูลไม่ถูกต้อง</v>
      </c>
      <c r="T708" s="149" t="str">
        <f t="shared" si="85"/>
        <v>ข้อมูลไม่ถูกต้อง</v>
      </c>
      <c r="U708" s="149" t="str">
        <f>IF(ISNUMBER(R708),
IF(H$2=ตัวเลือก!A$30,"ยังไม่บันทึกข้อมูล",R708*0.47),"ข้อมูลไม่ถูกต้อง")</f>
        <v>ข้อมูลไม่ถูกต้อง</v>
      </c>
      <c r="V708" s="149" t="str">
        <f>IF(ISNUMBER(S708),
IF(H$2=ตัวเลือก!A$30,"ยังไม่บันทึกข้อมูล",S708*0.47),"ข้อมูลไม่ถูกต้อง")</f>
        <v>ข้อมูลไม่ถูกต้อง</v>
      </c>
      <c r="W708" s="149" t="str">
        <f t="shared" si="86"/>
        <v>ข้อมูลไม่ถูกต้อง</v>
      </c>
      <c r="X708" s="148" t="str">
        <f t="shared" si="87"/>
        <v>ข้อมูลไม่ถูกต้อง</v>
      </c>
      <c r="Y708" s="38"/>
      <c r="Z708" s="38"/>
      <c r="AA708" s="38"/>
    </row>
    <row r="709" spans="1:27" x14ac:dyDescent="0.45">
      <c r="A709" s="38">
        <v>704</v>
      </c>
      <c r="B709" s="38"/>
      <c r="C709" s="38"/>
      <c r="D709" s="38"/>
      <c r="E709" s="38"/>
      <c r="F709" s="35"/>
      <c r="G709" s="35"/>
      <c r="H709" s="150"/>
      <c r="I709" s="38"/>
      <c r="J709" s="273" t="str">
        <f t="shared" si="80"/>
        <v>รอข้อมูลคอลัมน์ H</v>
      </c>
      <c r="K709" s="150"/>
      <c r="L709" s="150"/>
      <c r="M709" s="150"/>
      <c r="N709" s="149" t="str" cm="1">
        <f t="array" ref="N709">IF(AND(K709:M709=""),"ยังไม่บันทึกข้อมูล",
IF(M709&lt;&gt;"",
IF(M709&gt;=1.3,M709,"เป็นไม้พุ่ม"),
IF(K709+L709&gt;=1.3,K709+L709,"เป็นไม้พุ่ม")))</f>
        <v>ยังไม่บันทึกข้อมูล</v>
      </c>
      <c r="O709" s="149" t="str">
        <f t="shared" si="81"/>
        <v>ข้อมูลไม่ถูกต้อง</v>
      </c>
      <c r="P709" s="149" t="str">
        <f t="shared" si="82"/>
        <v>ข้อมูลไม่ถูกต้อง</v>
      </c>
      <c r="Q709" s="149" t="str">
        <f t="shared" si="83"/>
        <v>ข้อมูลไม่ถูกต้อง</v>
      </c>
      <c r="R709" s="149" t="str">
        <f t="shared" si="84"/>
        <v>ข้อมูลไม่ถูกต้อง</v>
      </c>
      <c r="S709" s="149" t="str">
        <f>IF(ISNUMBER(R709),
IF(H$2=ตัวเลือก!A$30,"ยังไม่บันทึกข้อมูล",R709*0.27),"ข้อมูลไม่ถูกต้อง")</f>
        <v>ข้อมูลไม่ถูกต้อง</v>
      </c>
      <c r="T709" s="149" t="str">
        <f t="shared" si="85"/>
        <v>ข้อมูลไม่ถูกต้อง</v>
      </c>
      <c r="U709" s="149" t="str">
        <f>IF(ISNUMBER(R709),
IF(H$2=ตัวเลือก!A$30,"ยังไม่บันทึกข้อมูล",R709*0.47),"ข้อมูลไม่ถูกต้อง")</f>
        <v>ข้อมูลไม่ถูกต้อง</v>
      </c>
      <c r="V709" s="149" t="str">
        <f>IF(ISNUMBER(S709),
IF(H$2=ตัวเลือก!A$30,"ยังไม่บันทึกข้อมูล",S709*0.47),"ข้อมูลไม่ถูกต้อง")</f>
        <v>ข้อมูลไม่ถูกต้อง</v>
      </c>
      <c r="W709" s="149" t="str">
        <f t="shared" si="86"/>
        <v>ข้อมูลไม่ถูกต้อง</v>
      </c>
      <c r="X709" s="148" t="str">
        <f t="shared" si="87"/>
        <v>ข้อมูลไม่ถูกต้อง</v>
      </c>
      <c r="Y709" s="38"/>
      <c r="Z709" s="38"/>
      <c r="AA709" s="38"/>
    </row>
    <row r="710" spans="1:27" x14ac:dyDescent="0.45">
      <c r="A710" s="38">
        <v>705</v>
      </c>
      <c r="B710" s="38"/>
      <c r="C710" s="38"/>
      <c r="D710" s="38"/>
      <c r="E710" s="38"/>
      <c r="F710" s="35"/>
      <c r="G710" s="35"/>
      <c r="H710" s="150"/>
      <c r="I710" s="38"/>
      <c r="J710" s="273" t="str">
        <f t="shared" si="80"/>
        <v>รอข้อมูลคอลัมน์ H</v>
      </c>
      <c r="K710" s="150"/>
      <c r="L710" s="150"/>
      <c r="M710" s="150"/>
      <c r="N710" s="149" t="str" cm="1">
        <f t="array" ref="N710">IF(AND(K710:M710=""),"ยังไม่บันทึกข้อมูล",
IF(M710&lt;&gt;"",
IF(M710&gt;=1.3,M710,"เป็นไม้พุ่ม"),
IF(K710+L710&gt;=1.3,K710+L710,"เป็นไม้พุ่ม")))</f>
        <v>ยังไม่บันทึกข้อมูล</v>
      </c>
      <c r="O710" s="149" t="str">
        <f t="shared" si="81"/>
        <v>ข้อมูลไม่ถูกต้อง</v>
      </c>
      <c r="P710" s="149" t="str">
        <f t="shared" si="82"/>
        <v>ข้อมูลไม่ถูกต้อง</v>
      </c>
      <c r="Q710" s="149" t="str">
        <f t="shared" si="83"/>
        <v>ข้อมูลไม่ถูกต้อง</v>
      </c>
      <c r="R710" s="149" t="str">
        <f t="shared" si="84"/>
        <v>ข้อมูลไม่ถูกต้อง</v>
      </c>
      <c r="S710" s="149" t="str">
        <f>IF(ISNUMBER(R710),
IF(H$2=ตัวเลือก!A$30,"ยังไม่บันทึกข้อมูล",R710*0.27),"ข้อมูลไม่ถูกต้อง")</f>
        <v>ข้อมูลไม่ถูกต้อง</v>
      </c>
      <c r="T710" s="149" t="str">
        <f t="shared" si="85"/>
        <v>ข้อมูลไม่ถูกต้อง</v>
      </c>
      <c r="U710" s="149" t="str">
        <f>IF(ISNUMBER(R710),
IF(H$2=ตัวเลือก!A$30,"ยังไม่บันทึกข้อมูล",R710*0.47),"ข้อมูลไม่ถูกต้อง")</f>
        <v>ข้อมูลไม่ถูกต้อง</v>
      </c>
      <c r="V710" s="149" t="str">
        <f>IF(ISNUMBER(S710),
IF(H$2=ตัวเลือก!A$30,"ยังไม่บันทึกข้อมูล",S710*0.47),"ข้อมูลไม่ถูกต้อง")</f>
        <v>ข้อมูลไม่ถูกต้อง</v>
      </c>
      <c r="W710" s="149" t="str">
        <f t="shared" si="86"/>
        <v>ข้อมูลไม่ถูกต้อง</v>
      </c>
      <c r="X710" s="148" t="str">
        <f t="shared" si="87"/>
        <v>ข้อมูลไม่ถูกต้อง</v>
      </c>
      <c r="Y710" s="38"/>
      <c r="Z710" s="38"/>
      <c r="AA710" s="38"/>
    </row>
    <row r="711" spans="1:27" x14ac:dyDescent="0.45">
      <c r="A711" s="38">
        <v>706</v>
      </c>
      <c r="B711" s="38"/>
      <c r="C711" s="38"/>
      <c r="D711" s="38"/>
      <c r="E711" s="38"/>
      <c r="F711" s="35"/>
      <c r="G711" s="35"/>
      <c r="H711" s="150"/>
      <c r="I711" s="38"/>
      <c r="J711" s="273" t="str">
        <f t="shared" ref="J711:J774" si="88">IF(H711="","รอข้อมูลคอลัมน์ H",
IF(H711/PI()&gt;=4.5,H711/PI(),"ไม่นำมาคำนวณ"))</f>
        <v>รอข้อมูลคอลัมน์ H</v>
      </c>
      <c r="K711" s="150"/>
      <c r="L711" s="150"/>
      <c r="M711" s="150"/>
      <c r="N711" s="149" t="str" cm="1">
        <f t="array" ref="N711">IF(AND(K711:M711=""),"ยังไม่บันทึกข้อมูล",
IF(M711&lt;&gt;"",
IF(M711&gt;=1.3,M711,"เป็นไม้พุ่ม"),
IF(K711+L711&gt;=1.3,K711+L711,"เป็นไม้พุ่ม")))</f>
        <v>ยังไม่บันทึกข้อมูล</v>
      </c>
      <c r="O711" s="149" t="str">
        <f t="shared" ref="O711:O774" si="89">IF(AND(ISNUMBER(J711),ISNUMBER(N711)),0.0396*(((J711)^2)*N711)^0.933,"ข้อมูลไม่ถูกต้อง")</f>
        <v>ข้อมูลไม่ถูกต้อง</v>
      </c>
      <c r="P711" s="149" t="str">
        <f t="shared" ref="P711:P774" si="90">IF(AND(ISNUMBER(J711),ISNUMBER(N711)),0.00349*(((J711^2)*N711))^1.03,"ข้อมูลไม่ถูกต้อง")</f>
        <v>ข้อมูลไม่ถูกต้อง</v>
      </c>
      <c r="Q711" s="149" t="str">
        <f t="shared" ref="Q711:Q774" si="91">IF(AND(ISNUMBER(O711),ISNUMBER(P711)),((1/(28/(O711+P711)))+0.025),"ข้อมูลไม่ถูกต้อง")</f>
        <v>ข้อมูลไม่ถูกต้อง</v>
      </c>
      <c r="R711" s="149" t="str">
        <f t="shared" ref="R711:R774" si="92">IF(AND(O711&lt;&gt;"ข้อมูลไม่ถูกต้อง",P711&lt;&gt;"ข้อมูลไม่ถูกต้อง",Q711&lt;&gt;"ข้อมูลไม่ถูกต้อง"),O711+P711+Q711,"ข้อมูลไม่ถูกต้อง")</f>
        <v>ข้อมูลไม่ถูกต้อง</v>
      </c>
      <c r="S711" s="149" t="str">
        <f>IF(ISNUMBER(R711),
IF(H$2=ตัวเลือก!A$30,"ยังไม่บันทึกข้อมูล",R711*0.27),"ข้อมูลไม่ถูกต้อง")</f>
        <v>ข้อมูลไม่ถูกต้อง</v>
      </c>
      <c r="T711" s="149" t="str">
        <f t="shared" ref="T711:T774" si="93">IF(AND(ISNUMBER(R711),ISNUMBER(S711)),R711+S711,"ข้อมูลไม่ถูกต้อง")</f>
        <v>ข้อมูลไม่ถูกต้อง</v>
      </c>
      <c r="U711" s="149" t="str">
        <f>IF(ISNUMBER(R711),
IF(H$2=ตัวเลือก!A$30,"ยังไม่บันทึกข้อมูล",R711*0.47),"ข้อมูลไม่ถูกต้อง")</f>
        <v>ข้อมูลไม่ถูกต้อง</v>
      </c>
      <c r="V711" s="149" t="str">
        <f>IF(ISNUMBER(S711),
IF(H$2=ตัวเลือก!A$30,"ยังไม่บันทึกข้อมูล",S711*0.47),"ข้อมูลไม่ถูกต้อง")</f>
        <v>ข้อมูลไม่ถูกต้อง</v>
      </c>
      <c r="W711" s="149" t="str">
        <f t="shared" ref="W711:W774" si="94">IF(AND(ISNUMBER(U711),ISNUMBER(V711)),((U711+V711)/1000),"ข้อมูลไม่ถูกต้อง")</f>
        <v>ข้อมูลไม่ถูกต้อง</v>
      </c>
      <c r="X711" s="148" t="str">
        <f t="shared" ref="X711:X774" si="95">IF(ISNUMBER(W711),W711*(44/12),"ข้อมูลไม่ถูกต้อง")</f>
        <v>ข้อมูลไม่ถูกต้อง</v>
      </c>
      <c r="Y711" s="38"/>
      <c r="Z711" s="38"/>
      <c r="AA711" s="38"/>
    </row>
    <row r="712" spans="1:27" x14ac:dyDescent="0.45">
      <c r="A712" s="38">
        <v>707</v>
      </c>
      <c r="B712" s="38"/>
      <c r="C712" s="38"/>
      <c r="D712" s="38"/>
      <c r="E712" s="38"/>
      <c r="F712" s="35"/>
      <c r="G712" s="35"/>
      <c r="H712" s="150"/>
      <c r="I712" s="38"/>
      <c r="J712" s="273" t="str">
        <f t="shared" si="88"/>
        <v>รอข้อมูลคอลัมน์ H</v>
      </c>
      <c r="K712" s="150"/>
      <c r="L712" s="150"/>
      <c r="M712" s="150"/>
      <c r="N712" s="149" t="str" cm="1">
        <f t="array" ref="N712">IF(AND(K712:M712=""),"ยังไม่บันทึกข้อมูล",
IF(M712&lt;&gt;"",
IF(M712&gt;=1.3,M712,"เป็นไม้พุ่ม"),
IF(K712+L712&gt;=1.3,K712+L712,"เป็นไม้พุ่ม")))</f>
        <v>ยังไม่บันทึกข้อมูล</v>
      </c>
      <c r="O712" s="149" t="str">
        <f t="shared" si="89"/>
        <v>ข้อมูลไม่ถูกต้อง</v>
      </c>
      <c r="P712" s="149" t="str">
        <f t="shared" si="90"/>
        <v>ข้อมูลไม่ถูกต้อง</v>
      </c>
      <c r="Q712" s="149" t="str">
        <f t="shared" si="91"/>
        <v>ข้อมูลไม่ถูกต้อง</v>
      </c>
      <c r="R712" s="149" t="str">
        <f t="shared" si="92"/>
        <v>ข้อมูลไม่ถูกต้อง</v>
      </c>
      <c r="S712" s="149" t="str">
        <f>IF(ISNUMBER(R712),
IF(H$2=ตัวเลือก!A$30,"ยังไม่บันทึกข้อมูล",R712*0.27),"ข้อมูลไม่ถูกต้อง")</f>
        <v>ข้อมูลไม่ถูกต้อง</v>
      </c>
      <c r="T712" s="149" t="str">
        <f t="shared" si="93"/>
        <v>ข้อมูลไม่ถูกต้อง</v>
      </c>
      <c r="U712" s="149" t="str">
        <f>IF(ISNUMBER(R712),
IF(H$2=ตัวเลือก!A$30,"ยังไม่บันทึกข้อมูล",R712*0.47),"ข้อมูลไม่ถูกต้อง")</f>
        <v>ข้อมูลไม่ถูกต้อง</v>
      </c>
      <c r="V712" s="149" t="str">
        <f>IF(ISNUMBER(S712),
IF(H$2=ตัวเลือก!A$30,"ยังไม่บันทึกข้อมูล",S712*0.47),"ข้อมูลไม่ถูกต้อง")</f>
        <v>ข้อมูลไม่ถูกต้อง</v>
      </c>
      <c r="W712" s="149" t="str">
        <f t="shared" si="94"/>
        <v>ข้อมูลไม่ถูกต้อง</v>
      </c>
      <c r="X712" s="148" t="str">
        <f t="shared" si="95"/>
        <v>ข้อมูลไม่ถูกต้อง</v>
      </c>
      <c r="Y712" s="38"/>
      <c r="Z712" s="38"/>
      <c r="AA712" s="38"/>
    </row>
    <row r="713" spans="1:27" x14ac:dyDescent="0.45">
      <c r="A713" s="38">
        <v>708</v>
      </c>
      <c r="B713" s="38"/>
      <c r="C713" s="38"/>
      <c r="D713" s="38"/>
      <c r="E713" s="38"/>
      <c r="F713" s="35"/>
      <c r="G713" s="35"/>
      <c r="H713" s="150"/>
      <c r="I713" s="38"/>
      <c r="J713" s="273" t="str">
        <f t="shared" si="88"/>
        <v>รอข้อมูลคอลัมน์ H</v>
      </c>
      <c r="K713" s="150"/>
      <c r="L713" s="150"/>
      <c r="M713" s="150"/>
      <c r="N713" s="149" t="str" cm="1">
        <f t="array" ref="N713">IF(AND(K713:M713=""),"ยังไม่บันทึกข้อมูล",
IF(M713&lt;&gt;"",
IF(M713&gt;=1.3,M713,"เป็นไม้พุ่ม"),
IF(K713+L713&gt;=1.3,K713+L713,"เป็นไม้พุ่ม")))</f>
        <v>ยังไม่บันทึกข้อมูล</v>
      </c>
      <c r="O713" s="149" t="str">
        <f t="shared" si="89"/>
        <v>ข้อมูลไม่ถูกต้อง</v>
      </c>
      <c r="P713" s="149" t="str">
        <f t="shared" si="90"/>
        <v>ข้อมูลไม่ถูกต้อง</v>
      </c>
      <c r="Q713" s="149" t="str">
        <f t="shared" si="91"/>
        <v>ข้อมูลไม่ถูกต้อง</v>
      </c>
      <c r="R713" s="149" t="str">
        <f t="shared" si="92"/>
        <v>ข้อมูลไม่ถูกต้อง</v>
      </c>
      <c r="S713" s="149" t="str">
        <f>IF(ISNUMBER(R713),
IF(H$2=ตัวเลือก!A$30,"ยังไม่บันทึกข้อมูล",R713*0.27),"ข้อมูลไม่ถูกต้อง")</f>
        <v>ข้อมูลไม่ถูกต้อง</v>
      </c>
      <c r="T713" s="149" t="str">
        <f t="shared" si="93"/>
        <v>ข้อมูลไม่ถูกต้อง</v>
      </c>
      <c r="U713" s="149" t="str">
        <f>IF(ISNUMBER(R713),
IF(H$2=ตัวเลือก!A$30,"ยังไม่บันทึกข้อมูล",R713*0.47),"ข้อมูลไม่ถูกต้อง")</f>
        <v>ข้อมูลไม่ถูกต้อง</v>
      </c>
      <c r="V713" s="149" t="str">
        <f>IF(ISNUMBER(S713),
IF(H$2=ตัวเลือก!A$30,"ยังไม่บันทึกข้อมูล",S713*0.47),"ข้อมูลไม่ถูกต้อง")</f>
        <v>ข้อมูลไม่ถูกต้อง</v>
      </c>
      <c r="W713" s="149" t="str">
        <f t="shared" si="94"/>
        <v>ข้อมูลไม่ถูกต้อง</v>
      </c>
      <c r="X713" s="148" t="str">
        <f t="shared" si="95"/>
        <v>ข้อมูลไม่ถูกต้อง</v>
      </c>
      <c r="Y713" s="38"/>
      <c r="Z713" s="38"/>
      <c r="AA713" s="38"/>
    </row>
    <row r="714" spans="1:27" x14ac:dyDescent="0.45">
      <c r="A714" s="38">
        <v>709</v>
      </c>
      <c r="B714" s="38"/>
      <c r="C714" s="38"/>
      <c r="D714" s="38"/>
      <c r="E714" s="38"/>
      <c r="F714" s="35"/>
      <c r="G714" s="35"/>
      <c r="H714" s="150"/>
      <c r="I714" s="38"/>
      <c r="J714" s="273" t="str">
        <f t="shared" si="88"/>
        <v>รอข้อมูลคอลัมน์ H</v>
      </c>
      <c r="K714" s="150"/>
      <c r="L714" s="150"/>
      <c r="M714" s="150"/>
      <c r="N714" s="149" t="str" cm="1">
        <f t="array" ref="N714">IF(AND(K714:M714=""),"ยังไม่บันทึกข้อมูล",
IF(M714&lt;&gt;"",
IF(M714&gt;=1.3,M714,"เป็นไม้พุ่ม"),
IF(K714+L714&gt;=1.3,K714+L714,"เป็นไม้พุ่ม")))</f>
        <v>ยังไม่บันทึกข้อมูล</v>
      </c>
      <c r="O714" s="149" t="str">
        <f t="shared" si="89"/>
        <v>ข้อมูลไม่ถูกต้อง</v>
      </c>
      <c r="P714" s="149" t="str">
        <f t="shared" si="90"/>
        <v>ข้อมูลไม่ถูกต้อง</v>
      </c>
      <c r="Q714" s="149" t="str">
        <f t="shared" si="91"/>
        <v>ข้อมูลไม่ถูกต้อง</v>
      </c>
      <c r="R714" s="149" t="str">
        <f t="shared" si="92"/>
        <v>ข้อมูลไม่ถูกต้อง</v>
      </c>
      <c r="S714" s="149" t="str">
        <f>IF(ISNUMBER(R714),
IF(H$2=ตัวเลือก!A$30,"ยังไม่บันทึกข้อมูล",R714*0.27),"ข้อมูลไม่ถูกต้อง")</f>
        <v>ข้อมูลไม่ถูกต้อง</v>
      </c>
      <c r="T714" s="149" t="str">
        <f t="shared" si="93"/>
        <v>ข้อมูลไม่ถูกต้อง</v>
      </c>
      <c r="U714" s="149" t="str">
        <f>IF(ISNUMBER(R714),
IF(H$2=ตัวเลือก!A$30,"ยังไม่บันทึกข้อมูล",R714*0.47),"ข้อมูลไม่ถูกต้อง")</f>
        <v>ข้อมูลไม่ถูกต้อง</v>
      </c>
      <c r="V714" s="149" t="str">
        <f>IF(ISNUMBER(S714),
IF(H$2=ตัวเลือก!A$30,"ยังไม่บันทึกข้อมูล",S714*0.47),"ข้อมูลไม่ถูกต้อง")</f>
        <v>ข้อมูลไม่ถูกต้อง</v>
      </c>
      <c r="W714" s="149" t="str">
        <f t="shared" si="94"/>
        <v>ข้อมูลไม่ถูกต้อง</v>
      </c>
      <c r="X714" s="148" t="str">
        <f t="shared" si="95"/>
        <v>ข้อมูลไม่ถูกต้อง</v>
      </c>
      <c r="Y714" s="38"/>
      <c r="Z714" s="38"/>
      <c r="AA714" s="38"/>
    </row>
    <row r="715" spans="1:27" x14ac:dyDescent="0.45">
      <c r="A715" s="38">
        <v>710</v>
      </c>
      <c r="B715" s="38"/>
      <c r="C715" s="38"/>
      <c r="D715" s="38"/>
      <c r="E715" s="38"/>
      <c r="F715" s="35"/>
      <c r="G715" s="35"/>
      <c r="H715" s="150"/>
      <c r="I715" s="38"/>
      <c r="J715" s="273" t="str">
        <f t="shared" si="88"/>
        <v>รอข้อมูลคอลัมน์ H</v>
      </c>
      <c r="K715" s="150"/>
      <c r="L715" s="150"/>
      <c r="M715" s="150"/>
      <c r="N715" s="149" t="str" cm="1">
        <f t="array" ref="N715">IF(AND(K715:M715=""),"ยังไม่บันทึกข้อมูล",
IF(M715&lt;&gt;"",
IF(M715&gt;=1.3,M715,"เป็นไม้พุ่ม"),
IF(K715+L715&gt;=1.3,K715+L715,"เป็นไม้พุ่ม")))</f>
        <v>ยังไม่บันทึกข้อมูล</v>
      </c>
      <c r="O715" s="149" t="str">
        <f t="shared" si="89"/>
        <v>ข้อมูลไม่ถูกต้อง</v>
      </c>
      <c r="P715" s="149" t="str">
        <f t="shared" si="90"/>
        <v>ข้อมูลไม่ถูกต้อง</v>
      </c>
      <c r="Q715" s="149" t="str">
        <f t="shared" si="91"/>
        <v>ข้อมูลไม่ถูกต้อง</v>
      </c>
      <c r="R715" s="149" t="str">
        <f t="shared" si="92"/>
        <v>ข้อมูลไม่ถูกต้อง</v>
      </c>
      <c r="S715" s="149" t="str">
        <f>IF(ISNUMBER(R715),
IF(H$2=ตัวเลือก!A$30,"ยังไม่บันทึกข้อมูล",R715*0.27),"ข้อมูลไม่ถูกต้อง")</f>
        <v>ข้อมูลไม่ถูกต้อง</v>
      </c>
      <c r="T715" s="149" t="str">
        <f t="shared" si="93"/>
        <v>ข้อมูลไม่ถูกต้อง</v>
      </c>
      <c r="U715" s="149" t="str">
        <f>IF(ISNUMBER(R715),
IF(H$2=ตัวเลือก!A$30,"ยังไม่บันทึกข้อมูล",R715*0.47),"ข้อมูลไม่ถูกต้อง")</f>
        <v>ข้อมูลไม่ถูกต้อง</v>
      </c>
      <c r="V715" s="149" t="str">
        <f>IF(ISNUMBER(S715),
IF(H$2=ตัวเลือก!A$30,"ยังไม่บันทึกข้อมูล",S715*0.47),"ข้อมูลไม่ถูกต้อง")</f>
        <v>ข้อมูลไม่ถูกต้อง</v>
      </c>
      <c r="W715" s="149" t="str">
        <f t="shared" si="94"/>
        <v>ข้อมูลไม่ถูกต้อง</v>
      </c>
      <c r="X715" s="148" t="str">
        <f t="shared" si="95"/>
        <v>ข้อมูลไม่ถูกต้อง</v>
      </c>
      <c r="Y715" s="38"/>
      <c r="Z715" s="38"/>
      <c r="AA715" s="38"/>
    </row>
    <row r="716" spans="1:27" x14ac:dyDescent="0.45">
      <c r="A716" s="38">
        <v>711</v>
      </c>
      <c r="B716" s="38"/>
      <c r="C716" s="38"/>
      <c r="D716" s="38"/>
      <c r="E716" s="38"/>
      <c r="F716" s="35"/>
      <c r="G716" s="35"/>
      <c r="H716" s="150"/>
      <c r="I716" s="38"/>
      <c r="J716" s="273" t="str">
        <f t="shared" si="88"/>
        <v>รอข้อมูลคอลัมน์ H</v>
      </c>
      <c r="K716" s="150"/>
      <c r="L716" s="150"/>
      <c r="M716" s="150"/>
      <c r="N716" s="149" t="str" cm="1">
        <f t="array" ref="N716">IF(AND(K716:M716=""),"ยังไม่บันทึกข้อมูล",
IF(M716&lt;&gt;"",
IF(M716&gt;=1.3,M716,"เป็นไม้พุ่ม"),
IF(K716+L716&gt;=1.3,K716+L716,"เป็นไม้พุ่ม")))</f>
        <v>ยังไม่บันทึกข้อมูล</v>
      </c>
      <c r="O716" s="149" t="str">
        <f t="shared" si="89"/>
        <v>ข้อมูลไม่ถูกต้อง</v>
      </c>
      <c r="P716" s="149" t="str">
        <f t="shared" si="90"/>
        <v>ข้อมูลไม่ถูกต้อง</v>
      </c>
      <c r="Q716" s="149" t="str">
        <f t="shared" si="91"/>
        <v>ข้อมูลไม่ถูกต้อง</v>
      </c>
      <c r="R716" s="149" t="str">
        <f t="shared" si="92"/>
        <v>ข้อมูลไม่ถูกต้อง</v>
      </c>
      <c r="S716" s="149" t="str">
        <f>IF(ISNUMBER(R716),
IF(H$2=ตัวเลือก!A$30,"ยังไม่บันทึกข้อมูล",R716*0.27),"ข้อมูลไม่ถูกต้อง")</f>
        <v>ข้อมูลไม่ถูกต้อง</v>
      </c>
      <c r="T716" s="149" t="str">
        <f t="shared" si="93"/>
        <v>ข้อมูลไม่ถูกต้อง</v>
      </c>
      <c r="U716" s="149" t="str">
        <f>IF(ISNUMBER(R716),
IF(H$2=ตัวเลือก!A$30,"ยังไม่บันทึกข้อมูล",R716*0.47),"ข้อมูลไม่ถูกต้อง")</f>
        <v>ข้อมูลไม่ถูกต้อง</v>
      </c>
      <c r="V716" s="149" t="str">
        <f>IF(ISNUMBER(S716),
IF(H$2=ตัวเลือก!A$30,"ยังไม่บันทึกข้อมูล",S716*0.47),"ข้อมูลไม่ถูกต้อง")</f>
        <v>ข้อมูลไม่ถูกต้อง</v>
      </c>
      <c r="W716" s="149" t="str">
        <f t="shared" si="94"/>
        <v>ข้อมูลไม่ถูกต้อง</v>
      </c>
      <c r="X716" s="148" t="str">
        <f t="shared" si="95"/>
        <v>ข้อมูลไม่ถูกต้อง</v>
      </c>
      <c r="Y716" s="38"/>
      <c r="Z716" s="38"/>
      <c r="AA716" s="38"/>
    </row>
    <row r="717" spans="1:27" x14ac:dyDescent="0.45">
      <c r="A717" s="38">
        <v>712</v>
      </c>
      <c r="B717" s="38"/>
      <c r="C717" s="38"/>
      <c r="D717" s="38"/>
      <c r="E717" s="38"/>
      <c r="F717" s="35"/>
      <c r="G717" s="35"/>
      <c r="H717" s="150"/>
      <c r="I717" s="38"/>
      <c r="J717" s="273" t="str">
        <f t="shared" si="88"/>
        <v>รอข้อมูลคอลัมน์ H</v>
      </c>
      <c r="K717" s="150"/>
      <c r="L717" s="150"/>
      <c r="M717" s="150"/>
      <c r="N717" s="149" t="str" cm="1">
        <f t="array" ref="N717">IF(AND(K717:M717=""),"ยังไม่บันทึกข้อมูล",
IF(M717&lt;&gt;"",
IF(M717&gt;=1.3,M717,"เป็นไม้พุ่ม"),
IF(K717+L717&gt;=1.3,K717+L717,"เป็นไม้พุ่ม")))</f>
        <v>ยังไม่บันทึกข้อมูล</v>
      </c>
      <c r="O717" s="149" t="str">
        <f t="shared" si="89"/>
        <v>ข้อมูลไม่ถูกต้อง</v>
      </c>
      <c r="P717" s="149" t="str">
        <f t="shared" si="90"/>
        <v>ข้อมูลไม่ถูกต้อง</v>
      </c>
      <c r="Q717" s="149" t="str">
        <f t="shared" si="91"/>
        <v>ข้อมูลไม่ถูกต้อง</v>
      </c>
      <c r="R717" s="149" t="str">
        <f t="shared" si="92"/>
        <v>ข้อมูลไม่ถูกต้อง</v>
      </c>
      <c r="S717" s="149" t="str">
        <f>IF(ISNUMBER(R717),
IF(H$2=ตัวเลือก!A$30,"ยังไม่บันทึกข้อมูล",R717*0.27),"ข้อมูลไม่ถูกต้อง")</f>
        <v>ข้อมูลไม่ถูกต้อง</v>
      </c>
      <c r="T717" s="149" t="str">
        <f t="shared" si="93"/>
        <v>ข้อมูลไม่ถูกต้อง</v>
      </c>
      <c r="U717" s="149" t="str">
        <f>IF(ISNUMBER(R717),
IF(H$2=ตัวเลือก!A$30,"ยังไม่บันทึกข้อมูล",R717*0.47),"ข้อมูลไม่ถูกต้อง")</f>
        <v>ข้อมูลไม่ถูกต้อง</v>
      </c>
      <c r="V717" s="149" t="str">
        <f>IF(ISNUMBER(S717),
IF(H$2=ตัวเลือก!A$30,"ยังไม่บันทึกข้อมูล",S717*0.47),"ข้อมูลไม่ถูกต้อง")</f>
        <v>ข้อมูลไม่ถูกต้อง</v>
      </c>
      <c r="W717" s="149" t="str">
        <f t="shared" si="94"/>
        <v>ข้อมูลไม่ถูกต้อง</v>
      </c>
      <c r="X717" s="148" t="str">
        <f t="shared" si="95"/>
        <v>ข้อมูลไม่ถูกต้อง</v>
      </c>
      <c r="Y717" s="38"/>
      <c r="Z717" s="38"/>
      <c r="AA717" s="38"/>
    </row>
    <row r="718" spans="1:27" x14ac:dyDescent="0.45">
      <c r="A718" s="38">
        <v>713</v>
      </c>
      <c r="B718" s="38"/>
      <c r="C718" s="38"/>
      <c r="D718" s="38"/>
      <c r="E718" s="38"/>
      <c r="F718" s="35"/>
      <c r="G718" s="35"/>
      <c r="H718" s="150"/>
      <c r="I718" s="38"/>
      <c r="J718" s="273" t="str">
        <f t="shared" si="88"/>
        <v>รอข้อมูลคอลัมน์ H</v>
      </c>
      <c r="K718" s="150"/>
      <c r="L718" s="150"/>
      <c r="M718" s="150"/>
      <c r="N718" s="149" t="str" cm="1">
        <f t="array" ref="N718">IF(AND(K718:M718=""),"ยังไม่บันทึกข้อมูล",
IF(M718&lt;&gt;"",
IF(M718&gt;=1.3,M718,"เป็นไม้พุ่ม"),
IF(K718+L718&gt;=1.3,K718+L718,"เป็นไม้พุ่ม")))</f>
        <v>ยังไม่บันทึกข้อมูล</v>
      </c>
      <c r="O718" s="149" t="str">
        <f t="shared" si="89"/>
        <v>ข้อมูลไม่ถูกต้อง</v>
      </c>
      <c r="P718" s="149" t="str">
        <f t="shared" si="90"/>
        <v>ข้อมูลไม่ถูกต้อง</v>
      </c>
      <c r="Q718" s="149" t="str">
        <f t="shared" si="91"/>
        <v>ข้อมูลไม่ถูกต้อง</v>
      </c>
      <c r="R718" s="149" t="str">
        <f t="shared" si="92"/>
        <v>ข้อมูลไม่ถูกต้อง</v>
      </c>
      <c r="S718" s="149" t="str">
        <f>IF(ISNUMBER(R718),
IF(H$2=ตัวเลือก!A$30,"ยังไม่บันทึกข้อมูล",R718*0.27),"ข้อมูลไม่ถูกต้อง")</f>
        <v>ข้อมูลไม่ถูกต้อง</v>
      </c>
      <c r="T718" s="149" t="str">
        <f t="shared" si="93"/>
        <v>ข้อมูลไม่ถูกต้อง</v>
      </c>
      <c r="U718" s="149" t="str">
        <f>IF(ISNUMBER(R718),
IF(H$2=ตัวเลือก!A$30,"ยังไม่บันทึกข้อมูล",R718*0.47),"ข้อมูลไม่ถูกต้อง")</f>
        <v>ข้อมูลไม่ถูกต้อง</v>
      </c>
      <c r="V718" s="149" t="str">
        <f>IF(ISNUMBER(S718),
IF(H$2=ตัวเลือก!A$30,"ยังไม่บันทึกข้อมูล",S718*0.47),"ข้อมูลไม่ถูกต้อง")</f>
        <v>ข้อมูลไม่ถูกต้อง</v>
      </c>
      <c r="W718" s="149" t="str">
        <f t="shared" si="94"/>
        <v>ข้อมูลไม่ถูกต้อง</v>
      </c>
      <c r="X718" s="148" t="str">
        <f t="shared" si="95"/>
        <v>ข้อมูลไม่ถูกต้อง</v>
      </c>
      <c r="Y718" s="38"/>
      <c r="Z718" s="38"/>
      <c r="AA718" s="38"/>
    </row>
    <row r="719" spans="1:27" x14ac:dyDescent="0.45">
      <c r="A719" s="38">
        <v>714</v>
      </c>
      <c r="B719" s="38"/>
      <c r="C719" s="38"/>
      <c r="D719" s="38"/>
      <c r="E719" s="38"/>
      <c r="F719" s="35"/>
      <c r="G719" s="35"/>
      <c r="H719" s="150"/>
      <c r="I719" s="38"/>
      <c r="J719" s="273" t="str">
        <f t="shared" si="88"/>
        <v>รอข้อมูลคอลัมน์ H</v>
      </c>
      <c r="K719" s="150"/>
      <c r="L719" s="150"/>
      <c r="M719" s="150"/>
      <c r="N719" s="149" t="str" cm="1">
        <f t="array" ref="N719">IF(AND(K719:M719=""),"ยังไม่บันทึกข้อมูล",
IF(M719&lt;&gt;"",
IF(M719&gt;=1.3,M719,"เป็นไม้พุ่ม"),
IF(K719+L719&gt;=1.3,K719+L719,"เป็นไม้พุ่ม")))</f>
        <v>ยังไม่บันทึกข้อมูล</v>
      </c>
      <c r="O719" s="149" t="str">
        <f t="shared" si="89"/>
        <v>ข้อมูลไม่ถูกต้อง</v>
      </c>
      <c r="P719" s="149" t="str">
        <f t="shared" si="90"/>
        <v>ข้อมูลไม่ถูกต้อง</v>
      </c>
      <c r="Q719" s="149" t="str">
        <f t="shared" si="91"/>
        <v>ข้อมูลไม่ถูกต้อง</v>
      </c>
      <c r="R719" s="149" t="str">
        <f t="shared" si="92"/>
        <v>ข้อมูลไม่ถูกต้อง</v>
      </c>
      <c r="S719" s="149" t="str">
        <f>IF(ISNUMBER(R719),
IF(H$2=ตัวเลือก!A$30,"ยังไม่บันทึกข้อมูล",R719*0.27),"ข้อมูลไม่ถูกต้อง")</f>
        <v>ข้อมูลไม่ถูกต้อง</v>
      </c>
      <c r="T719" s="149" t="str">
        <f t="shared" si="93"/>
        <v>ข้อมูลไม่ถูกต้อง</v>
      </c>
      <c r="U719" s="149" t="str">
        <f>IF(ISNUMBER(R719),
IF(H$2=ตัวเลือก!A$30,"ยังไม่บันทึกข้อมูล",R719*0.47),"ข้อมูลไม่ถูกต้อง")</f>
        <v>ข้อมูลไม่ถูกต้อง</v>
      </c>
      <c r="V719" s="149" t="str">
        <f>IF(ISNUMBER(S719),
IF(H$2=ตัวเลือก!A$30,"ยังไม่บันทึกข้อมูล",S719*0.47),"ข้อมูลไม่ถูกต้อง")</f>
        <v>ข้อมูลไม่ถูกต้อง</v>
      </c>
      <c r="W719" s="149" t="str">
        <f t="shared" si="94"/>
        <v>ข้อมูลไม่ถูกต้อง</v>
      </c>
      <c r="X719" s="148" t="str">
        <f t="shared" si="95"/>
        <v>ข้อมูลไม่ถูกต้อง</v>
      </c>
      <c r="Y719" s="38"/>
      <c r="Z719" s="38"/>
      <c r="AA719" s="38"/>
    </row>
    <row r="720" spans="1:27" x14ac:dyDescent="0.45">
      <c r="A720" s="38">
        <v>715</v>
      </c>
      <c r="B720" s="38"/>
      <c r="C720" s="38"/>
      <c r="D720" s="38"/>
      <c r="E720" s="38"/>
      <c r="F720" s="35"/>
      <c r="G720" s="35"/>
      <c r="H720" s="150"/>
      <c r="I720" s="38"/>
      <c r="J720" s="273" t="str">
        <f t="shared" si="88"/>
        <v>รอข้อมูลคอลัมน์ H</v>
      </c>
      <c r="K720" s="150"/>
      <c r="L720" s="150"/>
      <c r="M720" s="150"/>
      <c r="N720" s="149" t="str" cm="1">
        <f t="array" ref="N720">IF(AND(K720:M720=""),"ยังไม่บันทึกข้อมูล",
IF(M720&lt;&gt;"",
IF(M720&gt;=1.3,M720,"เป็นไม้พุ่ม"),
IF(K720+L720&gt;=1.3,K720+L720,"เป็นไม้พุ่ม")))</f>
        <v>ยังไม่บันทึกข้อมูล</v>
      </c>
      <c r="O720" s="149" t="str">
        <f t="shared" si="89"/>
        <v>ข้อมูลไม่ถูกต้อง</v>
      </c>
      <c r="P720" s="149" t="str">
        <f t="shared" si="90"/>
        <v>ข้อมูลไม่ถูกต้อง</v>
      </c>
      <c r="Q720" s="149" t="str">
        <f t="shared" si="91"/>
        <v>ข้อมูลไม่ถูกต้อง</v>
      </c>
      <c r="R720" s="149" t="str">
        <f t="shared" si="92"/>
        <v>ข้อมูลไม่ถูกต้อง</v>
      </c>
      <c r="S720" s="149" t="str">
        <f>IF(ISNUMBER(R720),
IF(H$2=ตัวเลือก!A$30,"ยังไม่บันทึกข้อมูล",R720*0.27),"ข้อมูลไม่ถูกต้อง")</f>
        <v>ข้อมูลไม่ถูกต้อง</v>
      </c>
      <c r="T720" s="149" t="str">
        <f t="shared" si="93"/>
        <v>ข้อมูลไม่ถูกต้อง</v>
      </c>
      <c r="U720" s="149" t="str">
        <f>IF(ISNUMBER(R720),
IF(H$2=ตัวเลือก!A$30,"ยังไม่บันทึกข้อมูล",R720*0.47),"ข้อมูลไม่ถูกต้อง")</f>
        <v>ข้อมูลไม่ถูกต้อง</v>
      </c>
      <c r="V720" s="149" t="str">
        <f>IF(ISNUMBER(S720),
IF(H$2=ตัวเลือก!A$30,"ยังไม่บันทึกข้อมูล",S720*0.47),"ข้อมูลไม่ถูกต้อง")</f>
        <v>ข้อมูลไม่ถูกต้อง</v>
      </c>
      <c r="W720" s="149" t="str">
        <f t="shared" si="94"/>
        <v>ข้อมูลไม่ถูกต้อง</v>
      </c>
      <c r="X720" s="148" t="str">
        <f t="shared" si="95"/>
        <v>ข้อมูลไม่ถูกต้อง</v>
      </c>
      <c r="Y720" s="38"/>
      <c r="Z720" s="38"/>
      <c r="AA720" s="38"/>
    </row>
    <row r="721" spans="1:27" x14ac:dyDescent="0.45">
      <c r="A721" s="38">
        <v>716</v>
      </c>
      <c r="B721" s="38"/>
      <c r="C721" s="38"/>
      <c r="D721" s="38"/>
      <c r="E721" s="38"/>
      <c r="F721" s="35"/>
      <c r="G721" s="35"/>
      <c r="H721" s="150"/>
      <c r="I721" s="38"/>
      <c r="J721" s="273" t="str">
        <f t="shared" si="88"/>
        <v>รอข้อมูลคอลัมน์ H</v>
      </c>
      <c r="K721" s="150"/>
      <c r="L721" s="150"/>
      <c r="M721" s="150"/>
      <c r="N721" s="149" t="str" cm="1">
        <f t="array" ref="N721">IF(AND(K721:M721=""),"ยังไม่บันทึกข้อมูล",
IF(M721&lt;&gt;"",
IF(M721&gt;=1.3,M721,"เป็นไม้พุ่ม"),
IF(K721+L721&gt;=1.3,K721+L721,"เป็นไม้พุ่ม")))</f>
        <v>ยังไม่บันทึกข้อมูล</v>
      </c>
      <c r="O721" s="149" t="str">
        <f t="shared" si="89"/>
        <v>ข้อมูลไม่ถูกต้อง</v>
      </c>
      <c r="P721" s="149" t="str">
        <f t="shared" si="90"/>
        <v>ข้อมูลไม่ถูกต้อง</v>
      </c>
      <c r="Q721" s="149" t="str">
        <f t="shared" si="91"/>
        <v>ข้อมูลไม่ถูกต้อง</v>
      </c>
      <c r="R721" s="149" t="str">
        <f t="shared" si="92"/>
        <v>ข้อมูลไม่ถูกต้อง</v>
      </c>
      <c r="S721" s="149" t="str">
        <f>IF(ISNUMBER(R721),
IF(H$2=ตัวเลือก!A$30,"ยังไม่บันทึกข้อมูล",R721*0.27),"ข้อมูลไม่ถูกต้อง")</f>
        <v>ข้อมูลไม่ถูกต้อง</v>
      </c>
      <c r="T721" s="149" t="str">
        <f t="shared" si="93"/>
        <v>ข้อมูลไม่ถูกต้อง</v>
      </c>
      <c r="U721" s="149" t="str">
        <f>IF(ISNUMBER(R721),
IF(H$2=ตัวเลือก!A$30,"ยังไม่บันทึกข้อมูล",R721*0.47),"ข้อมูลไม่ถูกต้อง")</f>
        <v>ข้อมูลไม่ถูกต้อง</v>
      </c>
      <c r="V721" s="149" t="str">
        <f>IF(ISNUMBER(S721),
IF(H$2=ตัวเลือก!A$30,"ยังไม่บันทึกข้อมูล",S721*0.47),"ข้อมูลไม่ถูกต้อง")</f>
        <v>ข้อมูลไม่ถูกต้อง</v>
      </c>
      <c r="W721" s="149" t="str">
        <f t="shared" si="94"/>
        <v>ข้อมูลไม่ถูกต้อง</v>
      </c>
      <c r="X721" s="148" t="str">
        <f t="shared" si="95"/>
        <v>ข้อมูลไม่ถูกต้อง</v>
      </c>
      <c r="Y721" s="38"/>
      <c r="Z721" s="38"/>
      <c r="AA721" s="38"/>
    </row>
    <row r="722" spans="1:27" x14ac:dyDescent="0.45">
      <c r="A722" s="38">
        <v>717</v>
      </c>
      <c r="B722" s="38"/>
      <c r="C722" s="38"/>
      <c r="D722" s="38"/>
      <c r="E722" s="38"/>
      <c r="F722" s="35"/>
      <c r="G722" s="35"/>
      <c r="H722" s="150"/>
      <c r="I722" s="38"/>
      <c r="J722" s="273" t="str">
        <f t="shared" si="88"/>
        <v>รอข้อมูลคอลัมน์ H</v>
      </c>
      <c r="K722" s="150"/>
      <c r="L722" s="150"/>
      <c r="M722" s="150"/>
      <c r="N722" s="149" t="str" cm="1">
        <f t="array" ref="N722">IF(AND(K722:M722=""),"ยังไม่บันทึกข้อมูล",
IF(M722&lt;&gt;"",
IF(M722&gt;=1.3,M722,"เป็นไม้พุ่ม"),
IF(K722+L722&gt;=1.3,K722+L722,"เป็นไม้พุ่ม")))</f>
        <v>ยังไม่บันทึกข้อมูล</v>
      </c>
      <c r="O722" s="149" t="str">
        <f t="shared" si="89"/>
        <v>ข้อมูลไม่ถูกต้อง</v>
      </c>
      <c r="P722" s="149" t="str">
        <f t="shared" si="90"/>
        <v>ข้อมูลไม่ถูกต้อง</v>
      </c>
      <c r="Q722" s="149" t="str">
        <f t="shared" si="91"/>
        <v>ข้อมูลไม่ถูกต้อง</v>
      </c>
      <c r="R722" s="149" t="str">
        <f t="shared" si="92"/>
        <v>ข้อมูลไม่ถูกต้อง</v>
      </c>
      <c r="S722" s="149" t="str">
        <f>IF(ISNUMBER(R722),
IF(H$2=ตัวเลือก!A$30,"ยังไม่บันทึกข้อมูล",R722*0.27),"ข้อมูลไม่ถูกต้อง")</f>
        <v>ข้อมูลไม่ถูกต้อง</v>
      </c>
      <c r="T722" s="149" t="str">
        <f t="shared" si="93"/>
        <v>ข้อมูลไม่ถูกต้อง</v>
      </c>
      <c r="U722" s="149" t="str">
        <f>IF(ISNUMBER(R722),
IF(H$2=ตัวเลือก!A$30,"ยังไม่บันทึกข้อมูล",R722*0.47),"ข้อมูลไม่ถูกต้อง")</f>
        <v>ข้อมูลไม่ถูกต้อง</v>
      </c>
      <c r="V722" s="149" t="str">
        <f>IF(ISNUMBER(S722),
IF(H$2=ตัวเลือก!A$30,"ยังไม่บันทึกข้อมูล",S722*0.47),"ข้อมูลไม่ถูกต้อง")</f>
        <v>ข้อมูลไม่ถูกต้อง</v>
      </c>
      <c r="W722" s="149" t="str">
        <f t="shared" si="94"/>
        <v>ข้อมูลไม่ถูกต้อง</v>
      </c>
      <c r="X722" s="148" t="str">
        <f t="shared" si="95"/>
        <v>ข้อมูลไม่ถูกต้อง</v>
      </c>
      <c r="Y722" s="38"/>
      <c r="Z722" s="38"/>
      <c r="AA722" s="38"/>
    </row>
    <row r="723" spans="1:27" x14ac:dyDescent="0.45">
      <c r="A723" s="38">
        <v>718</v>
      </c>
      <c r="B723" s="38"/>
      <c r="C723" s="38"/>
      <c r="D723" s="38"/>
      <c r="E723" s="38"/>
      <c r="F723" s="35"/>
      <c r="G723" s="35"/>
      <c r="H723" s="150"/>
      <c r="I723" s="38"/>
      <c r="J723" s="273" t="str">
        <f t="shared" si="88"/>
        <v>รอข้อมูลคอลัมน์ H</v>
      </c>
      <c r="K723" s="150"/>
      <c r="L723" s="150"/>
      <c r="M723" s="150"/>
      <c r="N723" s="149" t="str" cm="1">
        <f t="array" ref="N723">IF(AND(K723:M723=""),"ยังไม่บันทึกข้อมูล",
IF(M723&lt;&gt;"",
IF(M723&gt;=1.3,M723,"เป็นไม้พุ่ม"),
IF(K723+L723&gt;=1.3,K723+L723,"เป็นไม้พุ่ม")))</f>
        <v>ยังไม่บันทึกข้อมูล</v>
      </c>
      <c r="O723" s="149" t="str">
        <f t="shared" si="89"/>
        <v>ข้อมูลไม่ถูกต้อง</v>
      </c>
      <c r="P723" s="149" t="str">
        <f t="shared" si="90"/>
        <v>ข้อมูลไม่ถูกต้อง</v>
      </c>
      <c r="Q723" s="149" t="str">
        <f t="shared" si="91"/>
        <v>ข้อมูลไม่ถูกต้อง</v>
      </c>
      <c r="R723" s="149" t="str">
        <f t="shared" si="92"/>
        <v>ข้อมูลไม่ถูกต้อง</v>
      </c>
      <c r="S723" s="149" t="str">
        <f>IF(ISNUMBER(R723),
IF(H$2=ตัวเลือก!A$30,"ยังไม่บันทึกข้อมูล",R723*0.27),"ข้อมูลไม่ถูกต้อง")</f>
        <v>ข้อมูลไม่ถูกต้อง</v>
      </c>
      <c r="T723" s="149" t="str">
        <f t="shared" si="93"/>
        <v>ข้อมูลไม่ถูกต้อง</v>
      </c>
      <c r="U723" s="149" t="str">
        <f>IF(ISNUMBER(R723),
IF(H$2=ตัวเลือก!A$30,"ยังไม่บันทึกข้อมูล",R723*0.47),"ข้อมูลไม่ถูกต้อง")</f>
        <v>ข้อมูลไม่ถูกต้อง</v>
      </c>
      <c r="V723" s="149" t="str">
        <f>IF(ISNUMBER(S723),
IF(H$2=ตัวเลือก!A$30,"ยังไม่บันทึกข้อมูล",S723*0.47),"ข้อมูลไม่ถูกต้อง")</f>
        <v>ข้อมูลไม่ถูกต้อง</v>
      </c>
      <c r="W723" s="149" t="str">
        <f t="shared" si="94"/>
        <v>ข้อมูลไม่ถูกต้อง</v>
      </c>
      <c r="X723" s="148" t="str">
        <f t="shared" si="95"/>
        <v>ข้อมูลไม่ถูกต้อง</v>
      </c>
      <c r="Y723" s="38"/>
      <c r="Z723" s="38"/>
      <c r="AA723" s="38"/>
    </row>
    <row r="724" spans="1:27" x14ac:dyDescent="0.45">
      <c r="A724" s="38">
        <v>719</v>
      </c>
      <c r="B724" s="38"/>
      <c r="C724" s="38"/>
      <c r="D724" s="38"/>
      <c r="E724" s="38"/>
      <c r="F724" s="35"/>
      <c r="G724" s="35"/>
      <c r="H724" s="150"/>
      <c r="I724" s="38"/>
      <c r="J724" s="273" t="str">
        <f t="shared" si="88"/>
        <v>รอข้อมูลคอลัมน์ H</v>
      </c>
      <c r="K724" s="150"/>
      <c r="L724" s="150"/>
      <c r="M724" s="150"/>
      <c r="N724" s="149" t="str" cm="1">
        <f t="array" ref="N724">IF(AND(K724:M724=""),"ยังไม่บันทึกข้อมูล",
IF(M724&lt;&gt;"",
IF(M724&gt;=1.3,M724,"เป็นไม้พุ่ม"),
IF(K724+L724&gt;=1.3,K724+L724,"เป็นไม้พุ่ม")))</f>
        <v>ยังไม่บันทึกข้อมูล</v>
      </c>
      <c r="O724" s="149" t="str">
        <f t="shared" si="89"/>
        <v>ข้อมูลไม่ถูกต้อง</v>
      </c>
      <c r="P724" s="149" t="str">
        <f t="shared" si="90"/>
        <v>ข้อมูลไม่ถูกต้อง</v>
      </c>
      <c r="Q724" s="149" t="str">
        <f t="shared" si="91"/>
        <v>ข้อมูลไม่ถูกต้อง</v>
      </c>
      <c r="R724" s="149" t="str">
        <f t="shared" si="92"/>
        <v>ข้อมูลไม่ถูกต้อง</v>
      </c>
      <c r="S724" s="149" t="str">
        <f>IF(ISNUMBER(R724),
IF(H$2=ตัวเลือก!A$30,"ยังไม่บันทึกข้อมูล",R724*0.27),"ข้อมูลไม่ถูกต้อง")</f>
        <v>ข้อมูลไม่ถูกต้อง</v>
      </c>
      <c r="T724" s="149" t="str">
        <f t="shared" si="93"/>
        <v>ข้อมูลไม่ถูกต้อง</v>
      </c>
      <c r="U724" s="149" t="str">
        <f>IF(ISNUMBER(R724),
IF(H$2=ตัวเลือก!A$30,"ยังไม่บันทึกข้อมูล",R724*0.47),"ข้อมูลไม่ถูกต้อง")</f>
        <v>ข้อมูลไม่ถูกต้อง</v>
      </c>
      <c r="V724" s="149" t="str">
        <f>IF(ISNUMBER(S724),
IF(H$2=ตัวเลือก!A$30,"ยังไม่บันทึกข้อมูล",S724*0.47),"ข้อมูลไม่ถูกต้อง")</f>
        <v>ข้อมูลไม่ถูกต้อง</v>
      </c>
      <c r="W724" s="149" t="str">
        <f t="shared" si="94"/>
        <v>ข้อมูลไม่ถูกต้อง</v>
      </c>
      <c r="X724" s="148" t="str">
        <f t="shared" si="95"/>
        <v>ข้อมูลไม่ถูกต้อง</v>
      </c>
      <c r="Y724" s="38"/>
      <c r="Z724" s="38"/>
      <c r="AA724" s="38"/>
    </row>
    <row r="725" spans="1:27" x14ac:dyDescent="0.45">
      <c r="A725" s="38">
        <v>720</v>
      </c>
      <c r="B725" s="38"/>
      <c r="C725" s="38"/>
      <c r="D725" s="38"/>
      <c r="E725" s="38"/>
      <c r="F725" s="35"/>
      <c r="G725" s="35"/>
      <c r="H725" s="150"/>
      <c r="I725" s="38"/>
      <c r="J725" s="273" t="str">
        <f t="shared" si="88"/>
        <v>รอข้อมูลคอลัมน์ H</v>
      </c>
      <c r="K725" s="150"/>
      <c r="L725" s="150"/>
      <c r="M725" s="150"/>
      <c r="N725" s="149" t="str" cm="1">
        <f t="array" ref="N725">IF(AND(K725:M725=""),"ยังไม่บันทึกข้อมูล",
IF(M725&lt;&gt;"",
IF(M725&gt;=1.3,M725,"เป็นไม้พุ่ม"),
IF(K725+L725&gt;=1.3,K725+L725,"เป็นไม้พุ่ม")))</f>
        <v>ยังไม่บันทึกข้อมูล</v>
      </c>
      <c r="O725" s="149" t="str">
        <f t="shared" si="89"/>
        <v>ข้อมูลไม่ถูกต้อง</v>
      </c>
      <c r="P725" s="149" t="str">
        <f t="shared" si="90"/>
        <v>ข้อมูลไม่ถูกต้อง</v>
      </c>
      <c r="Q725" s="149" t="str">
        <f t="shared" si="91"/>
        <v>ข้อมูลไม่ถูกต้อง</v>
      </c>
      <c r="R725" s="149" t="str">
        <f t="shared" si="92"/>
        <v>ข้อมูลไม่ถูกต้อง</v>
      </c>
      <c r="S725" s="149" t="str">
        <f>IF(ISNUMBER(R725),
IF(H$2=ตัวเลือก!A$30,"ยังไม่บันทึกข้อมูล",R725*0.27),"ข้อมูลไม่ถูกต้อง")</f>
        <v>ข้อมูลไม่ถูกต้อง</v>
      </c>
      <c r="T725" s="149" t="str">
        <f t="shared" si="93"/>
        <v>ข้อมูลไม่ถูกต้อง</v>
      </c>
      <c r="U725" s="149" t="str">
        <f>IF(ISNUMBER(R725),
IF(H$2=ตัวเลือก!A$30,"ยังไม่บันทึกข้อมูล",R725*0.47),"ข้อมูลไม่ถูกต้อง")</f>
        <v>ข้อมูลไม่ถูกต้อง</v>
      </c>
      <c r="V725" s="149" t="str">
        <f>IF(ISNUMBER(S725),
IF(H$2=ตัวเลือก!A$30,"ยังไม่บันทึกข้อมูล",S725*0.47),"ข้อมูลไม่ถูกต้อง")</f>
        <v>ข้อมูลไม่ถูกต้อง</v>
      </c>
      <c r="W725" s="149" t="str">
        <f t="shared" si="94"/>
        <v>ข้อมูลไม่ถูกต้อง</v>
      </c>
      <c r="X725" s="148" t="str">
        <f t="shared" si="95"/>
        <v>ข้อมูลไม่ถูกต้อง</v>
      </c>
      <c r="Y725" s="38"/>
      <c r="Z725" s="38"/>
      <c r="AA725" s="38"/>
    </row>
    <row r="726" spans="1:27" x14ac:dyDescent="0.45">
      <c r="A726" s="38">
        <v>721</v>
      </c>
      <c r="B726" s="38"/>
      <c r="C726" s="38"/>
      <c r="D726" s="38"/>
      <c r="E726" s="38"/>
      <c r="F726" s="35"/>
      <c r="G726" s="35"/>
      <c r="H726" s="150"/>
      <c r="I726" s="38"/>
      <c r="J726" s="273" t="str">
        <f t="shared" si="88"/>
        <v>รอข้อมูลคอลัมน์ H</v>
      </c>
      <c r="K726" s="150"/>
      <c r="L726" s="150"/>
      <c r="M726" s="150"/>
      <c r="N726" s="149" t="str" cm="1">
        <f t="array" ref="N726">IF(AND(K726:M726=""),"ยังไม่บันทึกข้อมูล",
IF(M726&lt;&gt;"",
IF(M726&gt;=1.3,M726,"เป็นไม้พุ่ม"),
IF(K726+L726&gt;=1.3,K726+L726,"เป็นไม้พุ่ม")))</f>
        <v>ยังไม่บันทึกข้อมูล</v>
      </c>
      <c r="O726" s="149" t="str">
        <f t="shared" si="89"/>
        <v>ข้อมูลไม่ถูกต้อง</v>
      </c>
      <c r="P726" s="149" t="str">
        <f t="shared" si="90"/>
        <v>ข้อมูลไม่ถูกต้อง</v>
      </c>
      <c r="Q726" s="149" t="str">
        <f t="shared" si="91"/>
        <v>ข้อมูลไม่ถูกต้อง</v>
      </c>
      <c r="R726" s="149" t="str">
        <f t="shared" si="92"/>
        <v>ข้อมูลไม่ถูกต้อง</v>
      </c>
      <c r="S726" s="149" t="str">
        <f>IF(ISNUMBER(R726),
IF(H$2=ตัวเลือก!A$30,"ยังไม่บันทึกข้อมูล",R726*0.27),"ข้อมูลไม่ถูกต้อง")</f>
        <v>ข้อมูลไม่ถูกต้อง</v>
      </c>
      <c r="T726" s="149" t="str">
        <f t="shared" si="93"/>
        <v>ข้อมูลไม่ถูกต้อง</v>
      </c>
      <c r="U726" s="149" t="str">
        <f>IF(ISNUMBER(R726),
IF(H$2=ตัวเลือก!A$30,"ยังไม่บันทึกข้อมูล",R726*0.47),"ข้อมูลไม่ถูกต้อง")</f>
        <v>ข้อมูลไม่ถูกต้อง</v>
      </c>
      <c r="V726" s="149" t="str">
        <f>IF(ISNUMBER(S726),
IF(H$2=ตัวเลือก!A$30,"ยังไม่บันทึกข้อมูล",S726*0.47),"ข้อมูลไม่ถูกต้อง")</f>
        <v>ข้อมูลไม่ถูกต้อง</v>
      </c>
      <c r="W726" s="149" t="str">
        <f t="shared" si="94"/>
        <v>ข้อมูลไม่ถูกต้อง</v>
      </c>
      <c r="X726" s="148" t="str">
        <f t="shared" si="95"/>
        <v>ข้อมูลไม่ถูกต้อง</v>
      </c>
      <c r="Y726" s="38"/>
      <c r="Z726" s="38"/>
      <c r="AA726" s="38"/>
    </row>
    <row r="727" spans="1:27" x14ac:dyDescent="0.45">
      <c r="A727" s="38">
        <v>722</v>
      </c>
      <c r="B727" s="38"/>
      <c r="C727" s="38"/>
      <c r="D727" s="38"/>
      <c r="E727" s="38"/>
      <c r="F727" s="35"/>
      <c r="G727" s="35"/>
      <c r="H727" s="150"/>
      <c r="I727" s="38"/>
      <c r="J727" s="273" t="str">
        <f t="shared" si="88"/>
        <v>รอข้อมูลคอลัมน์ H</v>
      </c>
      <c r="K727" s="150"/>
      <c r="L727" s="150"/>
      <c r="M727" s="150"/>
      <c r="N727" s="149" t="str" cm="1">
        <f t="array" ref="N727">IF(AND(K727:M727=""),"ยังไม่บันทึกข้อมูล",
IF(M727&lt;&gt;"",
IF(M727&gt;=1.3,M727,"เป็นไม้พุ่ม"),
IF(K727+L727&gt;=1.3,K727+L727,"เป็นไม้พุ่ม")))</f>
        <v>ยังไม่บันทึกข้อมูล</v>
      </c>
      <c r="O727" s="149" t="str">
        <f t="shared" si="89"/>
        <v>ข้อมูลไม่ถูกต้อง</v>
      </c>
      <c r="P727" s="149" t="str">
        <f t="shared" si="90"/>
        <v>ข้อมูลไม่ถูกต้อง</v>
      </c>
      <c r="Q727" s="149" t="str">
        <f t="shared" si="91"/>
        <v>ข้อมูลไม่ถูกต้อง</v>
      </c>
      <c r="R727" s="149" t="str">
        <f t="shared" si="92"/>
        <v>ข้อมูลไม่ถูกต้อง</v>
      </c>
      <c r="S727" s="149" t="str">
        <f>IF(ISNUMBER(R727),
IF(H$2=ตัวเลือก!A$30,"ยังไม่บันทึกข้อมูล",R727*0.27),"ข้อมูลไม่ถูกต้อง")</f>
        <v>ข้อมูลไม่ถูกต้อง</v>
      </c>
      <c r="T727" s="149" t="str">
        <f t="shared" si="93"/>
        <v>ข้อมูลไม่ถูกต้อง</v>
      </c>
      <c r="U727" s="149" t="str">
        <f>IF(ISNUMBER(R727),
IF(H$2=ตัวเลือก!A$30,"ยังไม่บันทึกข้อมูล",R727*0.47),"ข้อมูลไม่ถูกต้อง")</f>
        <v>ข้อมูลไม่ถูกต้อง</v>
      </c>
      <c r="V727" s="149" t="str">
        <f>IF(ISNUMBER(S727),
IF(H$2=ตัวเลือก!A$30,"ยังไม่บันทึกข้อมูล",S727*0.47),"ข้อมูลไม่ถูกต้อง")</f>
        <v>ข้อมูลไม่ถูกต้อง</v>
      </c>
      <c r="W727" s="149" t="str">
        <f t="shared" si="94"/>
        <v>ข้อมูลไม่ถูกต้อง</v>
      </c>
      <c r="X727" s="148" t="str">
        <f t="shared" si="95"/>
        <v>ข้อมูลไม่ถูกต้อง</v>
      </c>
      <c r="Y727" s="38"/>
      <c r="Z727" s="38"/>
      <c r="AA727" s="38"/>
    </row>
    <row r="728" spans="1:27" x14ac:dyDescent="0.45">
      <c r="A728" s="38">
        <v>723</v>
      </c>
      <c r="B728" s="38"/>
      <c r="C728" s="38"/>
      <c r="D728" s="38"/>
      <c r="E728" s="38"/>
      <c r="F728" s="35"/>
      <c r="G728" s="35"/>
      <c r="H728" s="150"/>
      <c r="I728" s="38"/>
      <c r="J728" s="273" t="str">
        <f t="shared" si="88"/>
        <v>รอข้อมูลคอลัมน์ H</v>
      </c>
      <c r="K728" s="150"/>
      <c r="L728" s="150"/>
      <c r="M728" s="150"/>
      <c r="N728" s="149" t="str" cm="1">
        <f t="array" ref="N728">IF(AND(K728:M728=""),"ยังไม่บันทึกข้อมูล",
IF(M728&lt;&gt;"",
IF(M728&gt;=1.3,M728,"เป็นไม้พุ่ม"),
IF(K728+L728&gt;=1.3,K728+L728,"เป็นไม้พุ่ม")))</f>
        <v>ยังไม่บันทึกข้อมูล</v>
      </c>
      <c r="O728" s="149" t="str">
        <f t="shared" si="89"/>
        <v>ข้อมูลไม่ถูกต้อง</v>
      </c>
      <c r="P728" s="149" t="str">
        <f t="shared" si="90"/>
        <v>ข้อมูลไม่ถูกต้อง</v>
      </c>
      <c r="Q728" s="149" t="str">
        <f t="shared" si="91"/>
        <v>ข้อมูลไม่ถูกต้อง</v>
      </c>
      <c r="R728" s="149" t="str">
        <f t="shared" si="92"/>
        <v>ข้อมูลไม่ถูกต้อง</v>
      </c>
      <c r="S728" s="149" t="str">
        <f>IF(ISNUMBER(R728),
IF(H$2=ตัวเลือก!A$30,"ยังไม่บันทึกข้อมูล",R728*0.27),"ข้อมูลไม่ถูกต้อง")</f>
        <v>ข้อมูลไม่ถูกต้อง</v>
      </c>
      <c r="T728" s="149" t="str">
        <f t="shared" si="93"/>
        <v>ข้อมูลไม่ถูกต้อง</v>
      </c>
      <c r="U728" s="149" t="str">
        <f>IF(ISNUMBER(R728),
IF(H$2=ตัวเลือก!A$30,"ยังไม่บันทึกข้อมูล",R728*0.47),"ข้อมูลไม่ถูกต้อง")</f>
        <v>ข้อมูลไม่ถูกต้อง</v>
      </c>
      <c r="V728" s="149" t="str">
        <f>IF(ISNUMBER(S728),
IF(H$2=ตัวเลือก!A$30,"ยังไม่บันทึกข้อมูล",S728*0.47),"ข้อมูลไม่ถูกต้อง")</f>
        <v>ข้อมูลไม่ถูกต้อง</v>
      </c>
      <c r="W728" s="149" t="str">
        <f t="shared" si="94"/>
        <v>ข้อมูลไม่ถูกต้อง</v>
      </c>
      <c r="X728" s="148" t="str">
        <f t="shared" si="95"/>
        <v>ข้อมูลไม่ถูกต้อง</v>
      </c>
      <c r="Y728" s="38"/>
      <c r="Z728" s="38"/>
      <c r="AA728" s="38"/>
    </row>
    <row r="729" spans="1:27" x14ac:dyDescent="0.45">
      <c r="A729" s="38">
        <v>724</v>
      </c>
      <c r="B729" s="38"/>
      <c r="C729" s="38"/>
      <c r="D729" s="38"/>
      <c r="E729" s="38"/>
      <c r="F729" s="35"/>
      <c r="G729" s="35"/>
      <c r="H729" s="150"/>
      <c r="I729" s="38"/>
      <c r="J729" s="273" t="str">
        <f t="shared" si="88"/>
        <v>รอข้อมูลคอลัมน์ H</v>
      </c>
      <c r="K729" s="150"/>
      <c r="L729" s="150"/>
      <c r="M729" s="150"/>
      <c r="N729" s="149" t="str" cm="1">
        <f t="array" ref="N729">IF(AND(K729:M729=""),"ยังไม่บันทึกข้อมูล",
IF(M729&lt;&gt;"",
IF(M729&gt;=1.3,M729,"เป็นไม้พุ่ม"),
IF(K729+L729&gt;=1.3,K729+L729,"เป็นไม้พุ่ม")))</f>
        <v>ยังไม่บันทึกข้อมูล</v>
      </c>
      <c r="O729" s="149" t="str">
        <f t="shared" si="89"/>
        <v>ข้อมูลไม่ถูกต้อง</v>
      </c>
      <c r="P729" s="149" t="str">
        <f t="shared" si="90"/>
        <v>ข้อมูลไม่ถูกต้อง</v>
      </c>
      <c r="Q729" s="149" t="str">
        <f t="shared" si="91"/>
        <v>ข้อมูลไม่ถูกต้อง</v>
      </c>
      <c r="R729" s="149" t="str">
        <f t="shared" si="92"/>
        <v>ข้อมูลไม่ถูกต้อง</v>
      </c>
      <c r="S729" s="149" t="str">
        <f>IF(ISNUMBER(R729),
IF(H$2=ตัวเลือก!A$30,"ยังไม่บันทึกข้อมูล",R729*0.27),"ข้อมูลไม่ถูกต้อง")</f>
        <v>ข้อมูลไม่ถูกต้อง</v>
      </c>
      <c r="T729" s="149" t="str">
        <f t="shared" si="93"/>
        <v>ข้อมูลไม่ถูกต้อง</v>
      </c>
      <c r="U729" s="149" t="str">
        <f>IF(ISNUMBER(R729),
IF(H$2=ตัวเลือก!A$30,"ยังไม่บันทึกข้อมูล",R729*0.47),"ข้อมูลไม่ถูกต้อง")</f>
        <v>ข้อมูลไม่ถูกต้อง</v>
      </c>
      <c r="V729" s="149" t="str">
        <f>IF(ISNUMBER(S729),
IF(H$2=ตัวเลือก!A$30,"ยังไม่บันทึกข้อมูล",S729*0.47),"ข้อมูลไม่ถูกต้อง")</f>
        <v>ข้อมูลไม่ถูกต้อง</v>
      </c>
      <c r="W729" s="149" t="str">
        <f t="shared" si="94"/>
        <v>ข้อมูลไม่ถูกต้อง</v>
      </c>
      <c r="X729" s="148" t="str">
        <f t="shared" si="95"/>
        <v>ข้อมูลไม่ถูกต้อง</v>
      </c>
      <c r="Y729" s="38"/>
      <c r="Z729" s="38"/>
      <c r="AA729" s="38"/>
    </row>
    <row r="730" spans="1:27" x14ac:dyDescent="0.45">
      <c r="A730" s="38">
        <v>725</v>
      </c>
      <c r="B730" s="38"/>
      <c r="C730" s="38"/>
      <c r="D730" s="38"/>
      <c r="E730" s="38"/>
      <c r="F730" s="35"/>
      <c r="G730" s="35"/>
      <c r="H730" s="150"/>
      <c r="I730" s="38"/>
      <c r="J730" s="273" t="str">
        <f t="shared" si="88"/>
        <v>รอข้อมูลคอลัมน์ H</v>
      </c>
      <c r="K730" s="150"/>
      <c r="L730" s="150"/>
      <c r="M730" s="150"/>
      <c r="N730" s="149" t="str" cm="1">
        <f t="array" ref="N730">IF(AND(K730:M730=""),"ยังไม่บันทึกข้อมูล",
IF(M730&lt;&gt;"",
IF(M730&gt;=1.3,M730,"เป็นไม้พุ่ม"),
IF(K730+L730&gt;=1.3,K730+L730,"เป็นไม้พุ่ม")))</f>
        <v>ยังไม่บันทึกข้อมูล</v>
      </c>
      <c r="O730" s="149" t="str">
        <f t="shared" si="89"/>
        <v>ข้อมูลไม่ถูกต้อง</v>
      </c>
      <c r="P730" s="149" t="str">
        <f t="shared" si="90"/>
        <v>ข้อมูลไม่ถูกต้อง</v>
      </c>
      <c r="Q730" s="149" t="str">
        <f t="shared" si="91"/>
        <v>ข้อมูลไม่ถูกต้อง</v>
      </c>
      <c r="R730" s="149" t="str">
        <f t="shared" si="92"/>
        <v>ข้อมูลไม่ถูกต้อง</v>
      </c>
      <c r="S730" s="149" t="str">
        <f>IF(ISNUMBER(R730),
IF(H$2=ตัวเลือก!A$30,"ยังไม่บันทึกข้อมูล",R730*0.27),"ข้อมูลไม่ถูกต้อง")</f>
        <v>ข้อมูลไม่ถูกต้อง</v>
      </c>
      <c r="T730" s="149" t="str">
        <f t="shared" si="93"/>
        <v>ข้อมูลไม่ถูกต้อง</v>
      </c>
      <c r="U730" s="149" t="str">
        <f>IF(ISNUMBER(R730),
IF(H$2=ตัวเลือก!A$30,"ยังไม่บันทึกข้อมูล",R730*0.47),"ข้อมูลไม่ถูกต้อง")</f>
        <v>ข้อมูลไม่ถูกต้อง</v>
      </c>
      <c r="V730" s="149" t="str">
        <f>IF(ISNUMBER(S730),
IF(H$2=ตัวเลือก!A$30,"ยังไม่บันทึกข้อมูล",S730*0.47),"ข้อมูลไม่ถูกต้อง")</f>
        <v>ข้อมูลไม่ถูกต้อง</v>
      </c>
      <c r="W730" s="149" t="str">
        <f t="shared" si="94"/>
        <v>ข้อมูลไม่ถูกต้อง</v>
      </c>
      <c r="X730" s="148" t="str">
        <f t="shared" si="95"/>
        <v>ข้อมูลไม่ถูกต้อง</v>
      </c>
      <c r="Y730" s="38"/>
      <c r="Z730" s="38"/>
      <c r="AA730" s="38"/>
    </row>
    <row r="731" spans="1:27" x14ac:dyDescent="0.45">
      <c r="A731" s="38">
        <v>726</v>
      </c>
      <c r="B731" s="38"/>
      <c r="C731" s="38"/>
      <c r="D731" s="38"/>
      <c r="E731" s="38"/>
      <c r="F731" s="35"/>
      <c r="G731" s="35"/>
      <c r="H731" s="150"/>
      <c r="I731" s="38"/>
      <c r="J731" s="273" t="str">
        <f t="shared" si="88"/>
        <v>รอข้อมูลคอลัมน์ H</v>
      </c>
      <c r="K731" s="150"/>
      <c r="L731" s="150"/>
      <c r="M731" s="150"/>
      <c r="N731" s="149" t="str" cm="1">
        <f t="array" ref="N731">IF(AND(K731:M731=""),"ยังไม่บันทึกข้อมูล",
IF(M731&lt;&gt;"",
IF(M731&gt;=1.3,M731,"เป็นไม้พุ่ม"),
IF(K731+L731&gt;=1.3,K731+L731,"เป็นไม้พุ่ม")))</f>
        <v>ยังไม่บันทึกข้อมูล</v>
      </c>
      <c r="O731" s="149" t="str">
        <f t="shared" si="89"/>
        <v>ข้อมูลไม่ถูกต้อง</v>
      </c>
      <c r="P731" s="149" t="str">
        <f t="shared" si="90"/>
        <v>ข้อมูลไม่ถูกต้อง</v>
      </c>
      <c r="Q731" s="149" t="str">
        <f t="shared" si="91"/>
        <v>ข้อมูลไม่ถูกต้อง</v>
      </c>
      <c r="R731" s="149" t="str">
        <f t="shared" si="92"/>
        <v>ข้อมูลไม่ถูกต้อง</v>
      </c>
      <c r="S731" s="149" t="str">
        <f>IF(ISNUMBER(R731),
IF(H$2=ตัวเลือก!A$30,"ยังไม่บันทึกข้อมูล",R731*0.27),"ข้อมูลไม่ถูกต้อง")</f>
        <v>ข้อมูลไม่ถูกต้อง</v>
      </c>
      <c r="T731" s="149" t="str">
        <f t="shared" si="93"/>
        <v>ข้อมูลไม่ถูกต้อง</v>
      </c>
      <c r="U731" s="149" t="str">
        <f>IF(ISNUMBER(R731),
IF(H$2=ตัวเลือก!A$30,"ยังไม่บันทึกข้อมูล",R731*0.47),"ข้อมูลไม่ถูกต้อง")</f>
        <v>ข้อมูลไม่ถูกต้อง</v>
      </c>
      <c r="V731" s="149" t="str">
        <f>IF(ISNUMBER(S731),
IF(H$2=ตัวเลือก!A$30,"ยังไม่บันทึกข้อมูล",S731*0.47),"ข้อมูลไม่ถูกต้อง")</f>
        <v>ข้อมูลไม่ถูกต้อง</v>
      </c>
      <c r="W731" s="149" t="str">
        <f t="shared" si="94"/>
        <v>ข้อมูลไม่ถูกต้อง</v>
      </c>
      <c r="X731" s="148" t="str">
        <f t="shared" si="95"/>
        <v>ข้อมูลไม่ถูกต้อง</v>
      </c>
      <c r="Y731" s="38"/>
      <c r="Z731" s="38"/>
      <c r="AA731" s="38"/>
    </row>
    <row r="732" spans="1:27" x14ac:dyDescent="0.45">
      <c r="A732" s="38">
        <v>727</v>
      </c>
      <c r="B732" s="38"/>
      <c r="C732" s="38"/>
      <c r="D732" s="38"/>
      <c r="E732" s="38"/>
      <c r="F732" s="35"/>
      <c r="G732" s="35"/>
      <c r="H732" s="150"/>
      <c r="I732" s="38"/>
      <c r="J732" s="273" t="str">
        <f t="shared" si="88"/>
        <v>รอข้อมูลคอลัมน์ H</v>
      </c>
      <c r="K732" s="150"/>
      <c r="L732" s="150"/>
      <c r="M732" s="150"/>
      <c r="N732" s="149" t="str" cm="1">
        <f t="array" ref="N732">IF(AND(K732:M732=""),"ยังไม่บันทึกข้อมูล",
IF(M732&lt;&gt;"",
IF(M732&gt;=1.3,M732,"เป็นไม้พุ่ม"),
IF(K732+L732&gt;=1.3,K732+L732,"เป็นไม้พุ่ม")))</f>
        <v>ยังไม่บันทึกข้อมูล</v>
      </c>
      <c r="O732" s="149" t="str">
        <f t="shared" si="89"/>
        <v>ข้อมูลไม่ถูกต้อง</v>
      </c>
      <c r="P732" s="149" t="str">
        <f t="shared" si="90"/>
        <v>ข้อมูลไม่ถูกต้อง</v>
      </c>
      <c r="Q732" s="149" t="str">
        <f t="shared" si="91"/>
        <v>ข้อมูลไม่ถูกต้อง</v>
      </c>
      <c r="R732" s="149" t="str">
        <f t="shared" si="92"/>
        <v>ข้อมูลไม่ถูกต้อง</v>
      </c>
      <c r="S732" s="149" t="str">
        <f>IF(ISNUMBER(R732),
IF(H$2=ตัวเลือก!A$30,"ยังไม่บันทึกข้อมูล",R732*0.27),"ข้อมูลไม่ถูกต้อง")</f>
        <v>ข้อมูลไม่ถูกต้อง</v>
      </c>
      <c r="T732" s="149" t="str">
        <f t="shared" si="93"/>
        <v>ข้อมูลไม่ถูกต้อง</v>
      </c>
      <c r="U732" s="149" t="str">
        <f>IF(ISNUMBER(R732),
IF(H$2=ตัวเลือก!A$30,"ยังไม่บันทึกข้อมูล",R732*0.47),"ข้อมูลไม่ถูกต้อง")</f>
        <v>ข้อมูลไม่ถูกต้อง</v>
      </c>
      <c r="V732" s="149" t="str">
        <f>IF(ISNUMBER(S732),
IF(H$2=ตัวเลือก!A$30,"ยังไม่บันทึกข้อมูล",S732*0.47),"ข้อมูลไม่ถูกต้อง")</f>
        <v>ข้อมูลไม่ถูกต้อง</v>
      </c>
      <c r="W732" s="149" t="str">
        <f t="shared" si="94"/>
        <v>ข้อมูลไม่ถูกต้อง</v>
      </c>
      <c r="X732" s="148" t="str">
        <f t="shared" si="95"/>
        <v>ข้อมูลไม่ถูกต้อง</v>
      </c>
      <c r="Y732" s="38"/>
      <c r="Z732" s="38"/>
      <c r="AA732" s="38"/>
    </row>
    <row r="733" spans="1:27" x14ac:dyDescent="0.45">
      <c r="A733" s="38">
        <v>728</v>
      </c>
      <c r="B733" s="38"/>
      <c r="C733" s="38"/>
      <c r="D733" s="38"/>
      <c r="E733" s="38"/>
      <c r="F733" s="35"/>
      <c r="G733" s="35"/>
      <c r="H733" s="150"/>
      <c r="I733" s="38"/>
      <c r="J733" s="273" t="str">
        <f t="shared" si="88"/>
        <v>รอข้อมูลคอลัมน์ H</v>
      </c>
      <c r="K733" s="150"/>
      <c r="L733" s="150"/>
      <c r="M733" s="150"/>
      <c r="N733" s="149" t="str" cm="1">
        <f t="array" ref="N733">IF(AND(K733:M733=""),"ยังไม่บันทึกข้อมูล",
IF(M733&lt;&gt;"",
IF(M733&gt;=1.3,M733,"เป็นไม้พุ่ม"),
IF(K733+L733&gt;=1.3,K733+L733,"เป็นไม้พุ่ม")))</f>
        <v>ยังไม่บันทึกข้อมูล</v>
      </c>
      <c r="O733" s="149" t="str">
        <f t="shared" si="89"/>
        <v>ข้อมูลไม่ถูกต้อง</v>
      </c>
      <c r="P733" s="149" t="str">
        <f t="shared" si="90"/>
        <v>ข้อมูลไม่ถูกต้อง</v>
      </c>
      <c r="Q733" s="149" t="str">
        <f t="shared" si="91"/>
        <v>ข้อมูลไม่ถูกต้อง</v>
      </c>
      <c r="R733" s="149" t="str">
        <f t="shared" si="92"/>
        <v>ข้อมูลไม่ถูกต้อง</v>
      </c>
      <c r="S733" s="149" t="str">
        <f>IF(ISNUMBER(R733),
IF(H$2=ตัวเลือก!A$30,"ยังไม่บันทึกข้อมูล",R733*0.27),"ข้อมูลไม่ถูกต้อง")</f>
        <v>ข้อมูลไม่ถูกต้อง</v>
      </c>
      <c r="T733" s="149" t="str">
        <f t="shared" si="93"/>
        <v>ข้อมูลไม่ถูกต้อง</v>
      </c>
      <c r="U733" s="149" t="str">
        <f>IF(ISNUMBER(R733),
IF(H$2=ตัวเลือก!A$30,"ยังไม่บันทึกข้อมูล",R733*0.47),"ข้อมูลไม่ถูกต้อง")</f>
        <v>ข้อมูลไม่ถูกต้อง</v>
      </c>
      <c r="V733" s="149" t="str">
        <f>IF(ISNUMBER(S733),
IF(H$2=ตัวเลือก!A$30,"ยังไม่บันทึกข้อมูล",S733*0.47),"ข้อมูลไม่ถูกต้อง")</f>
        <v>ข้อมูลไม่ถูกต้อง</v>
      </c>
      <c r="W733" s="149" t="str">
        <f t="shared" si="94"/>
        <v>ข้อมูลไม่ถูกต้อง</v>
      </c>
      <c r="X733" s="148" t="str">
        <f t="shared" si="95"/>
        <v>ข้อมูลไม่ถูกต้อง</v>
      </c>
      <c r="Y733" s="38"/>
      <c r="Z733" s="38"/>
      <c r="AA733" s="38"/>
    </row>
    <row r="734" spans="1:27" x14ac:dyDescent="0.45">
      <c r="A734" s="38">
        <v>729</v>
      </c>
      <c r="B734" s="38"/>
      <c r="C734" s="38"/>
      <c r="D734" s="38"/>
      <c r="E734" s="38"/>
      <c r="F734" s="35"/>
      <c r="G734" s="35"/>
      <c r="H734" s="150"/>
      <c r="I734" s="38"/>
      <c r="J734" s="273" t="str">
        <f t="shared" si="88"/>
        <v>รอข้อมูลคอลัมน์ H</v>
      </c>
      <c r="K734" s="150"/>
      <c r="L734" s="150"/>
      <c r="M734" s="150"/>
      <c r="N734" s="149" t="str" cm="1">
        <f t="array" ref="N734">IF(AND(K734:M734=""),"ยังไม่บันทึกข้อมูล",
IF(M734&lt;&gt;"",
IF(M734&gt;=1.3,M734,"เป็นไม้พุ่ม"),
IF(K734+L734&gt;=1.3,K734+L734,"เป็นไม้พุ่ม")))</f>
        <v>ยังไม่บันทึกข้อมูล</v>
      </c>
      <c r="O734" s="149" t="str">
        <f t="shared" si="89"/>
        <v>ข้อมูลไม่ถูกต้อง</v>
      </c>
      <c r="P734" s="149" t="str">
        <f t="shared" si="90"/>
        <v>ข้อมูลไม่ถูกต้อง</v>
      </c>
      <c r="Q734" s="149" t="str">
        <f t="shared" si="91"/>
        <v>ข้อมูลไม่ถูกต้อง</v>
      </c>
      <c r="R734" s="149" t="str">
        <f t="shared" si="92"/>
        <v>ข้อมูลไม่ถูกต้อง</v>
      </c>
      <c r="S734" s="149" t="str">
        <f>IF(ISNUMBER(R734),
IF(H$2=ตัวเลือก!A$30,"ยังไม่บันทึกข้อมูล",R734*0.27),"ข้อมูลไม่ถูกต้อง")</f>
        <v>ข้อมูลไม่ถูกต้อง</v>
      </c>
      <c r="T734" s="149" t="str">
        <f t="shared" si="93"/>
        <v>ข้อมูลไม่ถูกต้อง</v>
      </c>
      <c r="U734" s="149" t="str">
        <f>IF(ISNUMBER(R734),
IF(H$2=ตัวเลือก!A$30,"ยังไม่บันทึกข้อมูล",R734*0.47),"ข้อมูลไม่ถูกต้อง")</f>
        <v>ข้อมูลไม่ถูกต้อง</v>
      </c>
      <c r="V734" s="149" t="str">
        <f>IF(ISNUMBER(S734),
IF(H$2=ตัวเลือก!A$30,"ยังไม่บันทึกข้อมูล",S734*0.47),"ข้อมูลไม่ถูกต้อง")</f>
        <v>ข้อมูลไม่ถูกต้อง</v>
      </c>
      <c r="W734" s="149" t="str">
        <f t="shared" si="94"/>
        <v>ข้อมูลไม่ถูกต้อง</v>
      </c>
      <c r="X734" s="148" t="str">
        <f t="shared" si="95"/>
        <v>ข้อมูลไม่ถูกต้อง</v>
      </c>
      <c r="Y734" s="38"/>
      <c r="Z734" s="38"/>
      <c r="AA734" s="38"/>
    </row>
    <row r="735" spans="1:27" x14ac:dyDescent="0.45">
      <c r="A735" s="38">
        <v>730</v>
      </c>
      <c r="B735" s="38"/>
      <c r="C735" s="38"/>
      <c r="D735" s="38"/>
      <c r="E735" s="38"/>
      <c r="F735" s="35"/>
      <c r="G735" s="35"/>
      <c r="H735" s="150"/>
      <c r="I735" s="38"/>
      <c r="J735" s="273" t="str">
        <f t="shared" si="88"/>
        <v>รอข้อมูลคอลัมน์ H</v>
      </c>
      <c r="K735" s="150"/>
      <c r="L735" s="150"/>
      <c r="M735" s="150"/>
      <c r="N735" s="149" t="str" cm="1">
        <f t="array" ref="N735">IF(AND(K735:M735=""),"ยังไม่บันทึกข้อมูล",
IF(M735&lt;&gt;"",
IF(M735&gt;=1.3,M735,"เป็นไม้พุ่ม"),
IF(K735+L735&gt;=1.3,K735+L735,"เป็นไม้พุ่ม")))</f>
        <v>ยังไม่บันทึกข้อมูล</v>
      </c>
      <c r="O735" s="149" t="str">
        <f t="shared" si="89"/>
        <v>ข้อมูลไม่ถูกต้อง</v>
      </c>
      <c r="P735" s="149" t="str">
        <f t="shared" si="90"/>
        <v>ข้อมูลไม่ถูกต้อง</v>
      </c>
      <c r="Q735" s="149" t="str">
        <f t="shared" si="91"/>
        <v>ข้อมูลไม่ถูกต้อง</v>
      </c>
      <c r="R735" s="149" t="str">
        <f t="shared" si="92"/>
        <v>ข้อมูลไม่ถูกต้อง</v>
      </c>
      <c r="S735" s="149" t="str">
        <f>IF(ISNUMBER(R735),
IF(H$2=ตัวเลือก!A$30,"ยังไม่บันทึกข้อมูล",R735*0.27),"ข้อมูลไม่ถูกต้อง")</f>
        <v>ข้อมูลไม่ถูกต้อง</v>
      </c>
      <c r="T735" s="149" t="str">
        <f t="shared" si="93"/>
        <v>ข้อมูลไม่ถูกต้อง</v>
      </c>
      <c r="U735" s="149" t="str">
        <f>IF(ISNUMBER(R735),
IF(H$2=ตัวเลือก!A$30,"ยังไม่บันทึกข้อมูล",R735*0.47),"ข้อมูลไม่ถูกต้อง")</f>
        <v>ข้อมูลไม่ถูกต้อง</v>
      </c>
      <c r="V735" s="149" t="str">
        <f>IF(ISNUMBER(S735),
IF(H$2=ตัวเลือก!A$30,"ยังไม่บันทึกข้อมูล",S735*0.47),"ข้อมูลไม่ถูกต้อง")</f>
        <v>ข้อมูลไม่ถูกต้อง</v>
      </c>
      <c r="W735" s="149" t="str">
        <f t="shared" si="94"/>
        <v>ข้อมูลไม่ถูกต้อง</v>
      </c>
      <c r="X735" s="148" t="str">
        <f t="shared" si="95"/>
        <v>ข้อมูลไม่ถูกต้อง</v>
      </c>
      <c r="Y735" s="38"/>
      <c r="Z735" s="38"/>
      <c r="AA735" s="38"/>
    </row>
    <row r="736" spans="1:27" x14ac:dyDescent="0.45">
      <c r="A736" s="38">
        <v>731</v>
      </c>
      <c r="B736" s="38"/>
      <c r="C736" s="38"/>
      <c r="D736" s="38"/>
      <c r="E736" s="38"/>
      <c r="F736" s="35"/>
      <c r="G736" s="35"/>
      <c r="H736" s="150"/>
      <c r="I736" s="38"/>
      <c r="J736" s="273" t="str">
        <f t="shared" si="88"/>
        <v>รอข้อมูลคอลัมน์ H</v>
      </c>
      <c r="K736" s="150"/>
      <c r="L736" s="150"/>
      <c r="M736" s="150"/>
      <c r="N736" s="149" t="str" cm="1">
        <f t="array" ref="N736">IF(AND(K736:M736=""),"ยังไม่บันทึกข้อมูล",
IF(M736&lt;&gt;"",
IF(M736&gt;=1.3,M736,"เป็นไม้พุ่ม"),
IF(K736+L736&gt;=1.3,K736+L736,"เป็นไม้พุ่ม")))</f>
        <v>ยังไม่บันทึกข้อมูล</v>
      </c>
      <c r="O736" s="149" t="str">
        <f t="shared" si="89"/>
        <v>ข้อมูลไม่ถูกต้อง</v>
      </c>
      <c r="P736" s="149" t="str">
        <f t="shared" si="90"/>
        <v>ข้อมูลไม่ถูกต้อง</v>
      </c>
      <c r="Q736" s="149" t="str">
        <f t="shared" si="91"/>
        <v>ข้อมูลไม่ถูกต้อง</v>
      </c>
      <c r="R736" s="149" t="str">
        <f t="shared" si="92"/>
        <v>ข้อมูลไม่ถูกต้อง</v>
      </c>
      <c r="S736" s="149" t="str">
        <f>IF(ISNUMBER(R736),
IF(H$2=ตัวเลือก!A$30,"ยังไม่บันทึกข้อมูล",R736*0.27),"ข้อมูลไม่ถูกต้อง")</f>
        <v>ข้อมูลไม่ถูกต้อง</v>
      </c>
      <c r="T736" s="149" t="str">
        <f t="shared" si="93"/>
        <v>ข้อมูลไม่ถูกต้อง</v>
      </c>
      <c r="U736" s="149" t="str">
        <f>IF(ISNUMBER(R736),
IF(H$2=ตัวเลือก!A$30,"ยังไม่บันทึกข้อมูล",R736*0.47),"ข้อมูลไม่ถูกต้อง")</f>
        <v>ข้อมูลไม่ถูกต้อง</v>
      </c>
      <c r="V736" s="149" t="str">
        <f>IF(ISNUMBER(S736),
IF(H$2=ตัวเลือก!A$30,"ยังไม่บันทึกข้อมูล",S736*0.47),"ข้อมูลไม่ถูกต้อง")</f>
        <v>ข้อมูลไม่ถูกต้อง</v>
      </c>
      <c r="W736" s="149" t="str">
        <f t="shared" si="94"/>
        <v>ข้อมูลไม่ถูกต้อง</v>
      </c>
      <c r="X736" s="148" t="str">
        <f t="shared" si="95"/>
        <v>ข้อมูลไม่ถูกต้อง</v>
      </c>
      <c r="Y736" s="38"/>
      <c r="Z736" s="38"/>
      <c r="AA736" s="38"/>
    </row>
    <row r="737" spans="1:27" x14ac:dyDescent="0.45">
      <c r="A737" s="38">
        <v>732</v>
      </c>
      <c r="B737" s="38"/>
      <c r="C737" s="38"/>
      <c r="D737" s="38"/>
      <c r="E737" s="38"/>
      <c r="F737" s="35"/>
      <c r="G737" s="35"/>
      <c r="H737" s="150"/>
      <c r="I737" s="38"/>
      <c r="J737" s="273" t="str">
        <f t="shared" si="88"/>
        <v>รอข้อมูลคอลัมน์ H</v>
      </c>
      <c r="K737" s="150"/>
      <c r="L737" s="150"/>
      <c r="M737" s="150"/>
      <c r="N737" s="149" t="str" cm="1">
        <f t="array" ref="N737">IF(AND(K737:M737=""),"ยังไม่บันทึกข้อมูล",
IF(M737&lt;&gt;"",
IF(M737&gt;=1.3,M737,"เป็นไม้พุ่ม"),
IF(K737+L737&gt;=1.3,K737+L737,"เป็นไม้พุ่ม")))</f>
        <v>ยังไม่บันทึกข้อมูล</v>
      </c>
      <c r="O737" s="149" t="str">
        <f t="shared" si="89"/>
        <v>ข้อมูลไม่ถูกต้อง</v>
      </c>
      <c r="P737" s="149" t="str">
        <f t="shared" si="90"/>
        <v>ข้อมูลไม่ถูกต้อง</v>
      </c>
      <c r="Q737" s="149" t="str">
        <f t="shared" si="91"/>
        <v>ข้อมูลไม่ถูกต้อง</v>
      </c>
      <c r="R737" s="149" t="str">
        <f t="shared" si="92"/>
        <v>ข้อมูลไม่ถูกต้อง</v>
      </c>
      <c r="S737" s="149" t="str">
        <f>IF(ISNUMBER(R737),
IF(H$2=ตัวเลือก!A$30,"ยังไม่บันทึกข้อมูล",R737*0.27),"ข้อมูลไม่ถูกต้อง")</f>
        <v>ข้อมูลไม่ถูกต้อง</v>
      </c>
      <c r="T737" s="149" t="str">
        <f t="shared" si="93"/>
        <v>ข้อมูลไม่ถูกต้อง</v>
      </c>
      <c r="U737" s="149" t="str">
        <f>IF(ISNUMBER(R737),
IF(H$2=ตัวเลือก!A$30,"ยังไม่บันทึกข้อมูล",R737*0.47),"ข้อมูลไม่ถูกต้อง")</f>
        <v>ข้อมูลไม่ถูกต้อง</v>
      </c>
      <c r="V737" s="149" t="str">
        <f>IF(ISNUMBER(S737),
IF(H$2=ตัวเลือก!A$30,"ยังไม่บันทึกข้อมูล",S737*0.47),"ข้อมูลไม่ถูกต้อง")</f>
        <v>ข้อมูลไม่ถูกต้อง</v>
      </c>
      <c r="W737" s="149" t="str">
        <f t="shared" si="94"/>
        <v>ข้อมูลไม่ถูกต้อง</v>
      </c>
      <c r="X737" s="148" t="str">
        <f t="shared" si="95"/>
        <v>ข้อมูลไม่ถูกต้อง</v>
      </c>
      <c r="Y737" s="38"/>
      <c r="Z737" s="38"/>
      <c r="AA737" s="38"/>
    </row>
    <row r="738" spans="1:27" x14ac:dyDescent="0.45">
      <c r="A738" s="38">
        <v>733</v>
      </c>
      <c r="B738" s="38"/>
      <c r="C738" s="38"/>
      <c r="D738" s="38"/>
      <c r="E738" s="38"/>
      <c r="F738" s="35"/>
      <c r="G738" s="35"/>
      <c r="H738" s="150"/>
      <c r="I738" s="38"/>
      <c r="J738" s="273" t="str">
        <f t="shared" si="88"/>
        <v>รอข้อมูลคอลัมน์ H</v>
      </c>
      <c r="K738" s="150"/>
      <c r="L738" s="150"/>
      <c r="M738" s="150"/>
      <c r="N738" s="149" t="str" cm="1">
        <f t="array" ref="N738">IF(AND(K738:M738=""),"ยังไม่บันทึกข้อมูล",
IF(M738&lt;&gt;"",
IF(M738&gt;=1.3,M738,"เป็นไม้พุ่ม"),
IF(K738+L738&gt;=1.3,K738+L738,"เป็นไม้พุ่ม")))</f>
        <v>ยังไม่บันทึกข้อมูล</v>
      </c>
      <c r="O738" s="149" t="str">
        <f t="shared" si="89"/>
        <v>ข้อมูลไม่ถูกต้อง</v>
      </c>
      <c r="P738" s="149" t="str">
        <f t="shared" si="90"/>
        <v>ข้อมูลไม่ถูกต้อง</v>
      </c>
      <c r="Q738" s="149" t="str">
        <f t="shared" si="91"/>
        <v>ข้อมูลไม่ถูกต้อง</v>
      </c>
      <c r="R738" s="149" t="str">
        <f t="shared" si="92"/>
        <v>ข้อมูลไม่ถูกต้อง</v>
      </c>
      <c r="S738" s="149" t="str">
        <f>IF(ISNUMBER(R738),
IF(H$2=ตัวเลือก!A$30,"ยังไม่บันทึกข้อมูล",R738*0.27),"ข้อมูลไม่ถูกต้อง")</f>
        <v>ข้อมูลไม่ถูกต้อง</v>
      </c>
      <c r="T738" s="149" t="str">
        <f t="shared" si="93"/>
        <v>ข้อมูลไม่ถูกต้อง</v>
      </c>
      <c r="U738" s="149" t="str">
        <f>IF(ISNUMBER(R738),
IF(H$2=ตัวเลือก!A$30,"ยังไม่บันทึกข้อมูล",R738*0.47),"ข้อมูลไม่ถูกต้อง")</f>
        <v>ข้อมูลไม่ถูกต้อง</v>
      </c>
      <c r="V738" s="149" t="str">
        <f>IF(ISNUMBER(S738),
IF(H$2=ตัวเลือก!A$30,"ยังไม่บันทึกข้อมูล",S738*0.47),"ข้อมูลไม่ถูกต้อง")</f>
        <v>ข้อมูลไม่ถูกต้อง</v>
      </c>
      <c r="W738" s="149" t="str">
        <f t="shared" si="94"/>
        <v>ข้อมูลไม่ถูกต้อง</v>
      </c>
      <c r="X738" s="148" t="str">
        <f t="shared" si="95"/>
        <v>ข้อมูลไม่ถูกต้อง</v>
      </c>
      <c r="Y738" s="38"/>
      <c r="Z738" s="38"/>
      <c r="AA738" s="38"/>
    </row>
    <row r="739" spans="1:27" x14ac:dyDescent="0.45">
      <c r="A739" s="38">
        <v>734</v>
      </c>
      <c r="B739" s="38"/>
      <c r="C739" s="38"/>
      <c r="D739" s="38"/>
      <c r="E739" s="38"/>
      <c r="F739" s="35"/>
      <c r="G739" s="35"/>
      <c r="H739" s="150"/>
      <c r="I739" s="38"/>
      <c r="J739" s="273" t="str">
        <f t="shared" si="88"/>
        <v>รอข้อมูลคอลัมน์ H</v>
      </c>
      <c r="K739" s="150"/>
      <c r="L739" s="150"/>
      <c r="M739" s="150"/>
      <c r="N739" s="149" t="str" cm="1">
        <f t="array" ref="N739">IF(AND(K739:M739=""),"ยังไม่บันทึกข้อมูล",
IF(M739&lt;&gt;"",
IF(M739&gt;=1.3,M739,"เป็นไม้พุ่ม"),
IF(K739+L739&gt;=1.3,K739+L739,"เป็นไม้พุ่ม")))</f>
        <v>ยังไม่บันทึกข้อมูล</v>
      </c>
      <c r="O739" s="149" t="str">
        <f t="shared" si="89"/>
        <v>ข้อมูลไม่ถูกต้อง</v>
      </c>
      <c r="P739" s="149" t="str">
        <f t="shared" si="90"/>
        <v>ข้อมูลไม่ถูกต้อง</v>
      </c>
      <c r="Q739" s="149" t="str">
        <f t="shared" si="91"/>
        <v>ข้อมูลไม่ถูกต้อง</v>
      </c>
      <c r="R739" s="149" t="str">
        <f t="shared" si="92"/>
        <v>ข้อมูลไม่ถูกต้อง</v>
      </c>
      <c r="S739" s="149" t="str">
        <f>IF(ISNUMBER(R739),
IF(H$2=ตัวเลือก!A$30,"ยังไม่บันทึกข้อมูล",R739*0.27),"ข้อมูลไม่ถูกต้อง")</f>
        <v>ข้อมูลไม่ถูกต้อง</v>
      </c>
      <c r="T739" s="149" t="str">
        <f t="shared" si="93"/>
        <v>ข้อมูลไม่ถูกต้อง</v>
      </c>
      <c r="U739" s="149" t="str">
        <f>IF(ISNUMBER(R739),
IF(H$2=ตัวเลือก!A$30,"ยังไม่บันทึกข้อมูล",R739*0.47),"ข้อมูลไม่ถูกต้อง")</f>
        <v>ข้อมูลไม่ถูกต้อง</v>
      </c>
      <c r="V739" s="149" t="str">
        <f>IF(ISNUMBER(S739),
IF(H$2=ตัวเลือก!A$30,"ยังไม่บันทึกข้อมูล",S739*0.47),"ข้อมูลไม่ถูกต้อง")</f>
        <v>ข้อมูลไม่ถูกต้อง</v>
      </c>
      <c r="W739" s="149" t="str">
        <f t="shared" si="94"/>
        <v>ข้อมูลไม่ถูกต้อง</v>
      </c>
      <c r="X739" s="148" t="str">
        <f t="shared" si="95"/>
        <v>ข้อมูลไม่ถูกต้อง</v>
      </c>
      <c r="Y739" s="38"/>
      <c r="Z739" s="38"/>
      <c r="AA739" s="38"/>
    </row>
    <row r="740" spans="1:27" x14ac:dyDescent="0.45">
      <c r="A740" s="38">
        <v>735</v>
      </c>
      <c r="B740" s="38"/>
      <c r="C740" s="38"/>
      <c r="D740" s="38"/>
      <c r="E740" s="38"/>
      <c r="F740" s="35"/>
      <c r="G740" s="35"/>
      <c r="H740" s="150"/>
      <c r="I740" s="38"/>
      <c r="J740" s="273" t="str">
        <f t="shared" si="88"/>
        <v>รอข้อมูลคอลัมน์ H</v>
      </c>
      <c r="K740" s="150"/>
      <c r="L740" s="150"/>
      <c r="M740" s="150"/>
      <c r="N740" s="149" t="str" cm="1">
        <f t="array" ref="N740">IF(AND(K740:M740=""),"ยังไม่บันทึกข้อมูล",
IF(M740&lt;&gt;"",
IF(M740&gt;=1.3,M740,"เป็นไม้พุ่ม"),
IF(K740+L740&gt;=1.3,K740+L740,"เป็นไม้พุ่ม")))</f>
        <v>ยังไม่บันทึกข้อมูล</v>
      </c>
      <c r="O740" s="149" t="str">
        <f t="shared" si="89"/>
        <v>ข้อมูลไม่ถูกต้อง</v>
      </c>
      <c r="P740" s="149" t="str">
        <f t="shared" si="90"/>
        <v>ข้อมูลไม่ถูกต้อง</v>
      </c>
      <c r="Q740" s="149" t="str">
        <f t="shared" si="91"/>
        <v>ข้อมูลไม่ถูกต้อง</v>
      </c>
      <c r="R740" s="149" t="str">
        <f t="shared" si="92"/>
        <v>ข้อมูลไม่ถูกต้อง</v>
      </c>
      <c r="S740" s="149" t="str">
        <f>IF(ISNUMBER(R740),
IF(H$2=ตัวเลือก!A$30,"ยังไม่บันทึกข้อมูล",R740*0.27),"ข้อมูลไม่ถูกต้อง")</f>
        <v>ข้อมูลไม่ถูกต้อง</v>
      </c>
      <c r="T740" s="149" t="str">
        <f t="shared" si="93"/>
        <v>ข้อมูลไม่ถูกต้อง</v>
      </c>
      <c r="U740" s="149" t="str">
        <f>IF(ISNUMBER(R740),
IF(H$2=ตัวเลือก!A$30,"ยังไม่บันทึกข้อมูล",R740*0.47),"ข้อมูลไม่ถูกต้อง")</f>
        <v>ข้อมูลไม่ถูกต้อง</v>
      </c>
      <c r="V740" s="149" t="str">
        <f>IF(ISNUMBER(S740),
IF(H$2=ตัวเลือก!A$30,"ยังไม่บันทึกข้อมูล",S740*0.47),"ข้อมูลไม่ถูกต้อง")</f>
        <v>ข้อมูลไม่ถูกต้อง</v>
      </c>
      <c r="W740" s="149" t="str">
        <f t="shared" si="94"/>
        <v>ข้อมูลไม่ถูกต้อง</v>
      </c>
      <c r="X740" s="148" t="str">
        <f t="shared" si="95"/>
        <v>ข้อมูลไม่ถูกต้อง</v>
      </c>
      <c r="Y740" s="38"/>
      <c r="Z740" s="38"/>
      <c r="AA740" s="38"/>
    </row>
    <row r="741" spans="1:27" x14ac:dyDescent="0.45">
      <c r="A741" s="38">
        <v>736</v>
      </c>
      <c r="B741" s="38"/>
      <c r="C741" s="38"/>
      <c r="D741" s="38"/>
      <c r="E741" s="38"/>
      <c r="F741" s="35"/>
      <c r="G741" s="35"/>
      <c r="H741" s="150"/>
      <c r="I741" s="38"/>
      <c r="J741" s="273" t="str">
        <f t="shared" si="88"/>
        <v>รอข้อมูลคอลัมน์ H</v>
      </c>
      <c r="K741" s="150"/>
      <c r="L741" s="150"/>
      <c r="M741" s="150"/>
      <c r="N741" s="149" t="str" cm="1">
        <f t="array" ref="N741">IF(AND(K741:M741=""),"ยังไม่บันทึกข้อมูล",
IF(M741&lt;&gt;"",
IF(M741&gt;=1.3,M741,"เป็นไม้พุ่ม"),
IF(K741+L741&gt;=1.3,K741+L741,"เป็นไม้พุ่ม")))</f>
        <v>ยังไม่บันทึกข้อมูล</v>
      </c>
      <c r="O741" s="149" t="str">
        <f t="shared" si="89"/>
        <v>ข้อมูลไม่ถูกต้อง</v>
      </c>
      <c r="P741" s="149" t="str">
        <f t="shared" si="90"/>
        <v>ข้อมูลไม่ถูกต้อง</v>
      </c>
      <c r="Q741" s="149" t="str">
        <f t="shared" si="91"/>
        <v>ข้อมูลไม่ถูกต้อง</v>
      </c>
      <c r="R741" s="149" t="str">
        <f t="shared" si="92"/>
        <v>ข้อมูลไม่ถูกต้อง</v>
      </c>
      <c r="S741" s="149" t="str">
        <f>IF(ISNUMBER(R741),
IF(H$2=ตัวเลือก!A$30,"ยังไม่บันทึกข้อมูล",R741*0.27),"ข้อมูลไม่ถูกต้อง")</f>
        <v>ข้อมูลไม่ถูกต้อง</v>
      </c>
      <c r="T741" s="149" t="str">
        <f t="shared" si="93"/>
        <v>ข้อมูลไม่ถูกต้อง</v>
      </c>
      <c r="U741" s="149" t="str">
        <f>IF(ISNUMBER(R741),
IF(H$2=ตัวเลือก!A$30,"ยังไม่บันทึกข้อมูล",R741*0.47),"ข้อมูลไม่ถูกต้อง")</f>
        <v>ข้อมูลไม่ถูกต้อง</v>
      </c>
      <c r="V741" s="149" t="str">
        <f>IF(ISNUMBER(S741),
IF(H$2=ตัวเลือก!A$30,"ยังไม่บันทึกข้อมูล",S741*0.47),"ข้อมูลไม่ถูกต้อง")</f>
        <v>ข้อมูลไม่ถูกต้อง</v>
      </c>
      <c r="W741" s="149" t="str">
        <f t="shared" si="94"/>
        <v>ข้อมูลไม่ถูกต้อง</v>
      </c>
      <c r="X741" s="148" t="str">
        <f t="shared" si="95"/>
        <v>ข้อมูลไม่ถูกต้อง</v>
      </c>
      <c r="Y741" s="38"/>
      <c r="Z741" s="38"/>
      <c r="AA741" s="38"/>
    </row>
    <row r="742" spans="1:27" x14ac:dyDescent="0.45">
      <c r="A742" s="38">
        <v>737</v>
      </c>
      <c r="B742" s="38"/>
      <c r="C742" s="38"/>
      <c r="D742" s="38"/>
      <c r="E742" s="38"/>
      <c r="F742" s="35"/>
      <c r="G742" s="35"/>
      <c r="H742" s="150"/>
      <c r="I742" s="38"/>
      <c r="J742" s="273" t="str">
        <f t="shared" si="88"/>
        <v>รอข้อมูลคอลัมน์ H</v>
      </c>
      <c r="K742" s="150"/>
      <c r="L742" s="150"/>
      <c r="M742" s="150"/>
      <c r="N742" s="149" t="str" cm="1">
        <f t="array" ref="N742">IF(AND(K742:M742=""),"ยังไม่บันทึกข้อมูล",
IF(M742&lt;&gt;"",
IF(M742&gt;=1.3,M742,"เป็นไม้พุ่ม"),
IF(K742+L742&gt;=1.3,K742+L742,"เป็นไม้พุ่ม")))</f>
        <v>ยังไม่บันทึกข้อมูล</v>
      </c>
      <c r="O742" s="149" t="str">
        <f t="shared" si="89"/>
        <v>ข้อมูลไม่ถูกต้อง</v>
      </c>
      <c r="P742" s="149" t="str">
        <f t="shared" si="90"/>
        <v>ข้อมูลไม่ถูกต้อง</v>
      </c>
      <c r="Q742" s="149" t="str">
        <f t="shared" si="91"/>
        <v>ข้อมูลไม่ถูกต้อง</v>
      </c>
      <c r="R742" s="149" t="str">
        <f t="shared" si="92"/>
        <v>ข้อมูลไม่ถูกต้อง</v>
      </c>
      <c r="S742" s="149" t="str">
        <f>IF(ISNUMBER(R742),
IF(H$2=ตัวเลือก!A$30,"ยังไม่บันทึกข้อมูล",R742*0.27),"ข้อมูลไม่ถูกต้อง")</f>
        <v>ข้อมูลไม่ถูกต้อง</v>
      </c>
      <c r="T742" s="149" t="str">
        <f t="shared" si="93"/>
        <v>ข้อมูลไม่ถูกต้อง</v>
      </c>
      <c r="U742" s="149" t="str">
        <f>IF(ISNUMBER(R742),
IF(H$2=ตัวเลือก!A$30,"ยังไม่บันทึกข้อมูล",R742*0.47),"ข้อมูลไม่ถูกต้อง")</f>
        <v>ข้อมูลไม่ถูกต้อง</v>
      </c>
      <c r="V742" s="149" t="str">
        <f>IF(ISNUMBER(S742),
IF(H$2=ตัวเลือก!A$30,"ยังไม่บันทึกข้อมูล",S742*0.47),"ข้อมูลไม่ถูกต้อง")</f>
        <v>ข้อมูลไม่ถูกต้อง</v>
      </c>
      <c r="W742" s="149" t="str">
        <f t="shared" si="94"/>
        <v>ข้อมูลไม่ถูกต้อง</v>
      </c>
      <c r="X742" s="148" t="str">
        <f t="shared" si="95"/>
        <v>ข้อมูลไม่ถูกต้อง</v>
      </c>
      <c r="Y742" s="38"/>
      <c r="Z742" s="38"/>
      <c r="AA742" s="38"/>
    </row>
    <row r="743" spans="1:27" x14ac:dyDescent="0.45">
      <c r="A743" s="38">
        <v>738</v>
      </c>
      <c r="B743" s="38"/>
      <c r="C743" s="38"/>
      <c r="D743" s="38"/>
      <c r="E743" s="38"/>
      <c r="F743" s="35"/>
      <c r="G743" s="35"/>
      <c r="H743" s="150"/>
      <c r="I743" s="38"/>
      <c r="J743" s="273" t="str">
        <f t="shared" si="88"/>
        <v>รอข้อมูลคอลัมน์ H</v>
      </c>
      <c r="K743" s="150"/>
      <c r="L743" s="150"/>
      <c r="M743" s="150"/>
      <c r="N743" s="149" t="str" cm="1">
        <f t="array" ref="N743">IF(AND(K743:M743=""),"ยังไม่บันทึกข้อมูล",
IF(M743&lt;&gt;"",
IF(M743&gt;=1.3,M743,"เป็นไม้พุ่ม"),
IF(K743+L743&gt;=1.3,K743+L743,"เป็นไม้พุ่ม")))</f>
        <v>ยังไม่บันทึกข้อมูล</v>
      </c>
      <c r="O743" s="149" t="str">
        <f t="shared" si="89"/>
        <v>ข้อมูลไม่ถูกต้อง</v>
      </c>
      <c r="P743" s="149" t="str">
        <f t="shared" si="90"/>
        <v>ข้อมูลไม่ถูกต้อง</v>
      </c>
      <c r="Q743" s="149" t="str">
        <f t="shared" si="91"/>
        <v>ข้อมูลไม่ถูกต้อง</v>
      </c>
      <c r="R743" s="149" t="str">
        <f t="shared" si="92"/>
        <v>ข้อมูลไม่ถูกต้อง</v>
      </c>
      <c r="S743" s="149" t="str">
        <f>IF(ISNUMBER(R743),
IF(H$2=ตัวเลือก!A$30,"ยังไม่บันทึกข้อมูล",R743*0.27),"ข้อมูลไม่ถูกต้อง")</f>
        <v>ข้อมูลไม่ถูกต้อง</v>
      </c>
      <c r="T743" s="149" t="str">
        <f t="shared" si="93"/>
        <v>ข้อมูลไม่ถูกต้อง</v>
      </c>
      <c r="U743" s="149" t="str">
        <f>IF(ISNUMBER(R743),
IF(H$2=ตัวเลือก!A$30,"ยังไม่บันทึกข้อมูล",R743*0.47),"ข้อมูลไม่ถูกต้อง")</f>
        <v>ข้อมูลไม่ถูกต้อง</v>
      </c>
      <c r="V743" s="149" t="str">
        <f>IF(ISNUMBER(S743),
IF(H$2=ตัวเลือก!A$30,"ยังไม่บันทึกข้อมูล",S743*0.47),"ข้อมูลไม่ถูกต้อง")</f>
        <v>ข้อมูลไม่ถูกต้อง</v>
      </c>
      <c r="W743" s="149" t="str">
        <f t="shared" si="94"/>
        <v>ข้อมูลไม่ถูกต้อง</v>
      </c>
      <c r="X743" s="148" t="str">
        <f t="shared" si="95"/>
        <v>ข้อมูลไม่ถูกต้อง</v>
      </c>
      <c r="Y743" s="38"/>
      <c r="Z743" s="38"/>
      <c r="AA743" s="38"/>
    </row>
    <row r="744" spans="1:27" x14ac:dyDescent="0.45">
      <c r="A744" s="38">
        <v>739</v>
      </c>
      <c r="B744" s="38"/>
      <c r="C744" s="38"/>
      <c r="D744" s="38"/>
      <c r="E744" s="38"/>
      <c r="F744" s="35"/>
      <c r="G744" s="35"/>
      <c r="H744" s="150"/>
      <c r="I744" s="38"/>
      <c r="J744" s="273" t="str">
        <f t="shared" si="88"/>
        <v>รอข้อมูลคอลัมน์ H</v>
      </c>
      <c r="K744" s="150"/>
      <c r="L744" s="150"/>
      <c r="M744" s="150"/>
      <c r="N744" s="149" t="str" cm="1">
        <f t="array" ref="N744">IF(AND(K744:M744=""),"ยังไม่บันทึกข้อมูล",
IF(M744&lt;&gt;"",
IF(M744&gt;=1.3,M744,"เป็นไม้พุ่ม"),
IF(K744+L744&gt;=1.3,K744+L744,"เป็นไม้พุ่ม")))</f>
        <v>ยังไม่บันทึกข้อมูล</v>
      </c>
      <c r="O744" s="149" t="str">
        <f t="shared" si="89"/>
        <v>ข้อมูลไม่ถูกต้อง</v>
      </c>
      <c r="P744" s="149" t="str">
        <f t="shared" si="90"/>
        <v>ข้อมูลไม่ถูกต้อง</v>
      </c>
      <c r="Q744" s="149" t="str">
        <f t="shared" si="91"/>
        <v>ข้อมูลไม่ถูกต้อง</v>
      </c>
      <c r="R744" s="149" t="str">
        <f t="shared" si="92"/>
        <v>ข้อมูลไม่ถูกต้อง</v>
      </c>
      <c r="S744" s="149" t="str">
        <f>IF(ISNUMBER(R744),
IF(H$2=ตัวเลือก!A$30,"ยังไม่บันทึกข้อมูล",R744*0.27),"ข้อมูลไม่ถูกต้อง")</f>
        <v>ข้อมูลไม่ถูกต้อง</v>
      </c>
      <c r="T744" s="149" t="str">
        <f t="shared" si="93"/>
        <v>ข้อมูลไม่ถูกต้อง</v>
      </c>
      <c r="U744" s="149" t="str">
        <f>IF(ISNUMBER(R744),
IF(H$2=ตัวเลือก!A$30,"ยังไม่บันทึกข้อมูล",R744*0.47),"ข้อมูลไม่ถูกต้อง")</f>
        <v>ข้อมูลไม่ถูกต้อง</v>
      </c>
      <c r="V744" s="149" t="str">
        <f>IF(ISNUMBER(S744),
IF(H$2=ตัวเลือก!A$30,"ยังไม่บันทึกข้อมูล",S744*0.47),"ข้อมูลไม่ถูกต้อง")</f>
        <v>ข้อมูลไม่ถูกต้อง</v>
      </c>
      <c r="W744" s="149" t="str">
        <f t="shared" si="94"/>
        <v>ข้อมูลไม่ถูกต้อง</v>
      </c>
      <c r="X744" s="148" t="str">
        <f t="shared" si="95"/>
        <v>ข้อมูลไม่ถูกต้อง</v>
      </c>
      <c r="Y744" s="38"/>
      <c r="Z744" s="38"/>
      <c r="AA744" s="38"/>
    </row>
    <row r="745" spans="1:27" x14ac:dyDescent="0.45">
      <c r="A745" s="38">
        <v>740</v>
      </c>
      <c r="B745" s="38"/>
      <c r="C745" s="38"/>
      <c r="D745" s="38"/>
      <c r="E745" s="38"/>
      <c r="F745" s="35"/>
      <c r="G745" s="35"/>
      <c r="H745" s="150"/>
      <c r="I745" s="38"/>
      <c r="J745" s="273" t="str">
        <f t="shared" si="88"/>
        <v>รอข้อมูลคอลัมน์ H</v>
      </c>
      <c r="K745" s="150"/>
      <c r="L745" s="150"/>
      <c r="M745" s="150"/>
      <c r="N745" s="149" t="str" cm="1">
        <f t="array" ref="N745">IF(AND(K745:M745=""),"ยังไม่บันทึกข้อมูล",
IF(M745&lt;&gt;"",
IF(M745&gt;=1.3,M745,"เป็นไม้พุ่ม"),
IF(K745+L745&gt;=1.3,K745+L745,"เป็นไม้พุ่ม")))</f>
        <v>ยังไม่บันทึกข้อมูล</v>
      </c>
      <c r="O745" s="149" t="str">
        <f t="shared" si="89"/>
        <v>ข้อมูลไม่ถูกต้อง</v>
      </c>
      <c r="P745" s="149" t="str">
        <f t="shared" si="90"/>
        <v>ข้อมูลไม่ถูกต้อง</v>
      </c>
      <c r="Q745" s="149" t="str">
        <f t="shared" si="91"/>
        <v>ข้อมูลไม่ถูกต้อง</v>
      </c>
      <c r="R745" s="149" t="str">
        <f t="shared" si="92"/>
        <v>ข้อมูลไม่ถูกต้อง</v>
      </c>
      <c r="S745" s="149" t="str">
        <f>IF(ISNUMBER(R745),
IF(H$2=ตัวเลือก!A$30,"ยังไม่บันทึกข้อมูล",R745*0.27),"ข้อมูลไม่ถูกต้อง")</f>
        <v>ข้อมูลไม่ถูกต้อง</v>
      </c>
      <c r="T745" s="149" t="str">
        <f t="shared" si="93"/>
        <v>ข้อมูลไม่ถูกต้อง</v>
      </c>
      <c r="U745" s="149" t="str">
        <f>IF(ISNUMBER(R745),
IF(H$2=ตัวเลือก!A$30,"ยังไม่บันทึกข้อมูล",R745*0.47),"ข้อมูลไม่ถูกต้อง")</f>
        <v>ข้อมูลไม่ถูกต้อง</v>
      </c>
      <c r="V745" s="149" t="str">
        <f>IF(ISNUMBER(S745),
IF(H$2=ตัวเลือก!A$30,"ยังไม่บันทึกข้อมูล",S745*0.47),"ข้อมูลไม่ถูกต้อง")</f>
        <v>ข้อมูลไม่ถูกต้อง</v>
      </c>
      <c r="W745" s="149" t="str">
        <f t="shared" si="94"/>
        <v>ข้อมูลไม่ถูกต้อง</v>
      </c>
      <c r="X745" s="148" t="str">
        <f t="shared" si="95"/>
        <v>ข้อมูลไม่ถูกต้อง</v>
      </c>
      <c r="Y745" s="38"/>
      <c r="Z745" s="38"/>
      <c r="AA745" s="38"/>
    </row>
    <row r="746" spans="1:27" x14ac:dyDescent="0.45">
      <c r="A746" s="38">
        <v>741</v>
      </c>
      <c r="B746" s="38"/>
      <c r="C746" s="38"/>
      <c r="D746" s="38"/>
      <c r="E746" s="38"/>
      <c r="F746" s="35"/>
      <c r="G746" s="35"/>
      <c r="H746" s="150"/>
      <c r="I746" s="38"/>
      <c r="J746" s="273" t="str">
        <f t="shared" si="88"/>
        <v>รอข้อมูลคอลัมน์ H</v>
      </c>
      <c r="K746" s="150"/>
      <c r="L746" s="150"/>
      <c r="M746" s="150"/>
      <c r="N746" s="149" t="str" cm="1">
        <f t="array" ref="N746">IF(AND(K746:M746=""),"ยังไม่บันทึกข้อมูล",
IF(M746&lt;&gt;"",
IF(M746&gt;=1.3,M746,"เป็นไม้พุ่ม"),
IF(K746+L746&gt;=1.3,K746+L746,"เป็นไม้พุ่ม")))</f>
        <v>ยังไม่บันทึกข้อมูล</v>
      </c>
      <c r="O746" s="149" t="str">
        <f t="shared" si="89"/>
        <v>ข้อมูลไม่ถูกต้อง</v>
      </c>
      <c r="P746" s="149" t="str">
        <f t="shared" si="90"/>
        <v>ข้อมูลไม่ถูกต้อง</v>
      </c>
      <c r="Q746" s="149" t="str">
        <f t="shared" si="91"/>
        <v>ข้อมูลไม่ถูกต้อง</v>
      </c>
      <c r="R746" s="149" t="str">
        <f t="shared" si="92"/>
        <v>ข้อมูลไม่ถูกต้อง</v>
      </c>
      <c r="S746" s="149" t="str">
        <f>IF(ISNUMBER(R746),
IF(H$2=ตัวเลือก!A$30,"ยังไม่บันทึกข้อมูล",R746*0.27),"ข้อมูลไม่ถูกต้อง")</f>
        <v>ข้อมูลไม่ถูกต้อง</v>
      </c>
      <c r="T746" s="149" t="str">
        <f t="shared" si="93"/>
        <v>ข้อมูลไม่ถูกต้อง</v>
      </c>
      <c r="U746" s="149" t="str">
        <f>IF(ISNUMBER(R746),
IF(H$2=ตัวเลือก!A$30,"ยังไม่บันทึกข้อมูล",R746*0.47),"ข้อมูลไม่ถูกต้อง")</f>
        <v>ข้อมูลไม่ถูกต้อง</v>
      </c>
      <c r="V746" s="149" t="str">
        <f>IF(ISNUMBER(S746),
IF(H$2=ตัวเลือก!A$30,"ยังไม่บันทึกข้อมูล",S746*0.47),"ข้อมูลไม่ถูกต้อง")</f>
        <v>ข้อมูลไม่ถูกต้อง</v>
      </c>
      <c r="W746" s="149" t="str">
        <f t="shared" si="94"/>
        <v>ข้อมูลไม่ถูกต้อง</v>
      </c>
      <c r="X746" s="148" t="str">
        <f t="shared" si="95"/>
        <v>ข้อมูลไม่ถูกต้อง</v>
      </c>
      <c r="Y746" s="38"/>
      <c r="Z746" s="38"/>
      <c r="AA746" s="38"/>
    </row>
    <row r="747" spans="1:27" x14ac:dyDescent="0.45">
      <c r="A747" s="38">
        <v>742</v>
      </c>
      <c r="B747" s="38"/>
      <c r="C747" s="38"/>
      <c r="D747" s="38"/>
      <c r="E747" s="38"/>
      <c r="F747" s="35"/>
      <c r="G747" s="35"/>
      <c r="H747" s="150"/>
      <c r="I747" s="38"/>
      <c r="J747" s="273" t="str">
        <f t="shared" si="88"/>
        <v>รอข้อมูลคอลัมน์ H</v>
      </c>
      <c r="K747" s="150"/>
      <c r="L747" s="150"/>
      <c r="M747" s="150"/>
      <c r="N747" s="149" t="str" cm="1">
        <f t="array" ref="N747">IF(AND(K747:M747=""),"ยังไม่บันทึกข้อมูล",
IF(M747&lt;&gt;"",
IF(M747&gt;=1.3,M747,"เป็นไม้พุ่ม"),
IF(K747+L747&gt;=1.3,K747+L747,"เป็นไม้พุ่ม")))</f>
        <v>ยังไม่บันทึกข้อมูล</v>
      </c>
      <c r="O747" s="149" t="str">
        <f t="shared" si="89"/>
        <v>ข้อมูลไม่ถูกต้อง</v>
      </c>
      <c r="P747" s="149" t="str">
        <f t="shared" si="90"/>
        <v>ข้อมูลไม่ถูกต้อง</v>
      </c>
      <c r="Q747" s="149" t="str">
        <f t="shared" si="91"/>
        <v>ข้อมูลไม่ถูกต้อง</v>
      </c>
      <c r="R747" s="149" t="str">
        <f t="shared" si="92"/>
        <v>ข้อมูลไม่ถูกต้อง</v>
      </c>
      <c r="S747" s="149" t="str">
        <f>IF(ISNUMBER(R747),
IF(H$2=ตัวเลือก!A$30,"ยังไม่บันทึกข้อมูล",R747*0.27),"ข้อมูลไม่ถูกต้อง")</f>
        <v>ข้อมูลไม่ถูกต้อง</v>
      </c>
      <c r="T747" s="149" t="str">
        <f t="shared" si="93"/>
        <v>ข้อมูลไม่ถูกต้อง</v>
      </c>
      <c r="U747" s="149" t="str">
        <f>IF(ISNUMBER(R747),
IF(H$2=ตัวเลือก!A$30,"ยังไม่บันทึกข้อมูล",R747*0.47),"ข้อมูลไม่ถูกต้อง")</f>
        <v>ข้อมูลไม่ถูกต้อง</v>
      </c>
      <c r="V747" s="149" t="str">
        <f>IF(ISNUMBER(S747),
IF(H$2=ตัวเลือก!A$30,"ยังไม่บันทึกข้อมูล",S747*0.47),"ข้อมูลไม่ถูกต้อง")</f>
        <v>ข้อมูลไม่ถูกต้อง</v>
      </c>
      <c r="W747" s="149" t="str">
        <f t="shared" si="94"/>
        <v>ข้อมูลไม่ถูกต้อง</v>
      </c>
      <c r="X747" s="148" t="str">
        <f t="shared" si="95"/>
        <v>ข้อมูลไม่ถูกต้อง</v>
      </c>
      <c r="Y747" s="38"/>
      <c r="Z747" s="38"/>
      <c r="AA747" s="38"/>
    </row>
    <row r="748" spans="1:27" x14ac:dyDescent="0.45">
      <c r="A748" s="38">
        <v>743</v>
      </c>
      <c r="B748" s="38"/>
      <c r="C748" s="38"/>
      <c r="D748" s="38"/>
      <c r="E748" s="38"/>
      <c r="F748" s="35"/>
      <c r="G748" s="35"/>
      <c r="H748" s="150"/>
      <c r="I748" s="38"/>
      <c r="J748" s="273" t="str">
        <f t="shared" si="88"/>
        <v>รอข้อมูลคอลัมน์ H</v>
      </c>
      <c r="K748" s="150"/>
      <c r="L748" s="150"/>
      <c r="M748" s="150"/>
      <c r="N748" s="149" t="str" cm="1">
        <f t="array" ref="N748">IF(AND(K748:M748=""),"ยังไม่บันทึกข้อมูล",
IF(M748&lt;&gt;"",
IF(M748&gt;=1.3,M748,"เป็นไม้พุ่ม"),
IF(K748+L748&gt;=1.3,K748+L748,"เป็นไม้พุ่ม")))</f>
        <v>ยังไม่บันทึกข้อมูล</v>
      </c>
      <c r="O748" s="149" t="str">
        <f t="shared" si="89"/>
        <v>ข้อมูลไม่ถูกต้อง</v>
      </c>
      <c r="P748" s="149" t="str">
        <f t="shared" si="90"/>
        <v>ข้อมูลไม่ถูกต้อง</v>
      </c>
      <c r="Q748" s="149" t="str">
        <f t="shared" si="91"/>
        <v>ข้อมูลไม่ถูกต้อง</v>
      </c>
      <c r="R748" s="149" t="str">
        <f t="shared" si="92"/>
        <v>ข้อมูลไม่ถูกต้อง</v>
      </c>
      <c r="S748" s="149" t="str">
        <f>IF(ISNUMBER(R748),
IF(H$2=ตัวเลือก!A$30,"ยังไม่บันทึกข้อมูล",R748*0.27),"ข้อมูลไม่ถูกต้อง")</f>
        <v>ข้อมูลไม่ถูกต้อง</v>
      </c>
      <c r="T748" s="149" t="str">
        <f t="shared" si="93"/>
        <v>ข้อมูลไม่ถูกต้อง</v>
      </c>
      <c r="U748" s="149" t="str">
        <f>IF(ISNUMBER(R748),
IF(H$2=ตัวเลือก!A$30,"ยังไม่บันทึกข้อมูล",R748*0.47),"ข้อมูลไม่ถูกต้อง")</f>
        <v>ข้อมูลไม่ถูกต้อง</v>
      </c>
      <c r="V748" s="149" t="str">
        <f>IF(ISNUMBER(S748),
IF(H$2=ตัวเลือก!A$30,"ยังไม่บันทึกข้อมูล",S748*0.47),"ข้อมูลไม่ถูกต้อง")</f>
        <v>ข้อมูลไม่ถูกต้อง</v>
      </c>
      <c r="W748" s="149" t="str">
        <f t="shared" si="94"/>
        <v>ข้อมูลไม่ถูกต้อง</v>
      </c>
      <c r="X748" s="148" t="str">
        <f t="shared" si="95"/>
        <v>ข้อมูลไม่ถูกต้อง</v>
      </c>
      <c r="Y748" s="38"/>
      <c r="Z748" s="38"/>
      <c r="AA748" s="38"/>
    </row>
    <row r="749" spans="1:27" x14ac:dyDescent="0.45">
      <c r="A749" s="38">
        <v>744</v>
      </c>
      <c r="B749" s="38"/>
      <c r="C749" s="38"/>
      <c r="D749" s="38"/>
      <c r="E749" s="38"/>
      <c r="F749" s="35"/>
      <c r="G749" s="35"/>
      <c r="H749" s="150"/>
      <c r="I749" s="38"/>
      <c r="J749" s="273" t="str">
        <f t="shared" si="88"/>
        <v>รอข้อมูลคอลัมน์ H</v>
      </c>
      <c r="K749" s="150"/>
      <c r="L749" s="150"/>
      <c r="M749" s="150"/>
      <c r="N749" s="149" t="str" cm="1">
        <f t="array" ref="N749">IF(AND(K749:M749=""),"ยังไม่บันทึกข้อมูล",
IF(M749&lt;&gt;"",
IF(M749&gt;=1.3,M749,"เป็นไม้พุ่ม"),
IF(K749+L749&gt;=1.3,K749+L749,"เป็นไม้พุ่ม")))</f>
        <v>ยังไม่บันทึกข้อมูล</v>
      </c>
      <c r="O749" s="149" t="str">
        <f t="shared" si="89"/>
        <v>ข้อมูลไม่ถูกต้อง</v>
      </c>
      <c r="P749" s="149" t="str">
        <f t="shared" si="90"/>
        <v>ข้อมูลไม่ถูกต้อง</v>
      </c>
      <c r="Q749" s="149" t="str">
        <f t="shared" si="91"/>
        <v>ข้อมูลไม่ถูกต้อง</v>
      </c>
      <c r="R749" s="149" t="str">
        <f t="shared" si="92"/>
        <v>ข้อมูลไม่ถูกต้อง</v>
      </c>
      <c r="S749" s="149" t="str">
        <f>IF(ISNUMBER(R749),
IF(H$2=ตัวเลือก!A$30,"ยังไม่บันทึกข้อมูล",R749*0.27),"ข้อมูลไม่ถูกต้อง")</f>
        <v>ข้อมูลไม่ถูกต้อง</v>
      </c>
      <c r="T749" s="149" t="str">
        <f t="shared" si="93"/>
        <v>ข้อมูลไม่ถูกต้อง</v>
      </c>
      <c r="U749" s="149" t="str">
        <f>IF(ISNUMBER(R749),
IF(H$2=ตัวเลือก!A$30,"ยังไม่บันทึกข้อมูล",R749*0.47),"ข้อมูลไม่ถูกต้อง")</f>
        <v>ข้อมูลไม่ถูกต้อง</v>
      </c>
      <c r="V749" s="149" t="str">
        <f>IF(ISNUMBER(S749),
IF(H$2=ตัวเลือก!A$30,"ยังไม่บันทึกข้อมูล",S749*0.47),"ข้อมูลไม่ถูกต้อง")</f>
        <v>ข้อมูลไม่ถูกต้อง</v>
      </c>
      <c r="W749" s="149" t="str">
        <f t="shared" si="94"/>
        <v>ข้อมูลไม่ถูกต้อง</v>
      </c>
      <c r="X749" s="148" t="str">
        <f t="shared" si="95"/>
        <v>ข้อมูลไม่ถูกต้อง</v>
      </c>
      <c r="Y749" s="38"/>
      <c r="Z749" s="38"/>
      <c r="AA749" s="38"/>
    </row>
    <row r="750" spans="1:27" x14ac:dyDescent="0.45">
      <c r="A750" s="38">
        <v>745</v>
      </c>
      <c r="B750" s="38"/>
      <c r="C750" s="38"/>
      <c r="D750" s="38"/>
      <c r="E750" s="38"/>
      <c r="F750" s="35"/>
      <c r="G750" s="35"/>
      <c r="H750" s="150"/>
      <c r="I750" s="38"/>
      <c r="J750" s="273" t="str">
        <f t="shared" si="88"/>
        <v>รอข้อมูลคอลัมน์ H</v>
      </c>
      <c r="K750" s="150"/>
      <c r="L750" s="150"/>
      <c r="M750" s="150"/>
      <c r="N750" s="149" t="str" cm="1">
        <f t="array" ref="N750">IF(AND(K750:M750=""),"ยังไม่บันทึกข้อมูล",
IF(M750&lt;&gt;"",
IF(M750&gt;=1.3,M750,"เป็นไม้พุ่ม"),
IF(K750+L750&gt;=1.3,K750+L750,"เป็นไม้พุ่ม")))</f>
        <v>ยังไม่บันทึกข้อมูล</v>
      </c>
      <c r="O750" s="149" t="str">
        <f t="shared" si="89"/>
        <v>ข้อมูลไม่ถูกต้อง</v>
      </c>
      <c r="P750" s="149" t="str">
        <f t="shared" si="90"/>
        <v>ข้อมูลไม่ถูกต้อง</v>
      </c>
      <c r="Q750" s="149" t="str">
        <f t="shared" si="91"/>
        <v>ข้อมูลไม่ถูกต้อง</v>
      </c>
      <c r="R750" s="149" t="str">
        <f t="shared" si="92"/>
        <v>ข้อมูลไม่ถูกต้อง</v>
      </c>
      <c r="S750" s="149" t="str">
        <f>IF(ISNUMBER(R750),
IF(H$2=ตัวเลือก!A$30,"ยังไม่บันทึกข้อมูล",R750*0.27),"ข้อมูลไม่ถูกต้อง")</f>
        <v>ข้อมูลไม่ถูกต้อง</v>
      </c>
      <c r="T750" s="149" t="str">
        <f t="shared" si="93"/>
        <v>ข้อมูลไม่ถูกต้อง</v>
      </c>
      <c r="U750" s="149" t="str">
        <f>IF(ISNUMBER(R750),
IF(H$2=ตัวเลือก!A$30,"ยังไม่บันทึกข้อมูล",R750*0.47),"ข้อมูลไม่ถูกต้อง")</f>
        <v>ข้อมูลไม่ถูกต้อง</v>
      </c>
      <c r="V750" s="149" t="str">
        <f>IF(ISNUMBER(S750),
IF(H$2=ตัวเลือก!A$30,"ยังไม่บันทึกข้อมูล",S750*0.47),"ข้อมูลไม่ถูกต้อง")</f>
        <v>ข้อมูลไม่ถูกต้อง</v>
      </c>
      <c r="W750" s="149" t="str">
        <f t="shared" si="94"/>
        <v>ข้อมูลไม่ถูกต้อง</v>
      </c>
      <c r="X750" s="148" t="str">
        <f t="shared" si="95"/>
        <v>ข้อมูลไม่ถูกต้อง</v>
      </c>
      <c r="Y750" s="38"/>
      <c r="Z750" s="38"/>
      <c r="AA750" s="38"/>
    </row>
    <row r="751" spans="1:27" x14ac:dyDescent="0.45">
      <c r="A751" s="38">
        <v>746</v>
      </c>
      <c r="B751" s="38"/>
      <c r="C751" s="38"/>
      <c r="D751" s="38"/>
      <c r="E751" s="38"/>
      <c r="F751" s="35"/>
      <c r="G751" s="35"/>
      <c r="H751" s="150"/>
      <c r="I751" s="38"/>
      <c r="J751" s="273" t="str">
        <f t="shared" si="88"/>
        <v>รอข้อมูลคอลัมน์ H</v>
      </c>
      <c r="K751" s="150"/>
      <c r="L751" s="150"/>
      <c r="M751" s="150"/>
      <c r="N751" s="149" t="str" cm="1">
        <f t="array" ref="N751">IF(AND(K751:M751=""),"ยังไม่บันทึกข้อมูล",
IF(M751&lt;&gt;"",
IF(M751&gt;=1.3,M751,"เป็นไม้พุ่ม"),
IF(K751+L751&gt;=1.3,K751+L751,"เป็นไม้พุ่ม")))</f>
        <v>ยังไม่บันทึกข้อมูล</v>
      </c>
      <c r="O751" s="149" t="str">
        <f t="shared" si="89"/>
        <v>ข้อมูลไม่ถูกต้อง</v>
      </c>
      <c r="P751" s="149" t="str">
        <f t="shared" si="90"/>
        <v>ข้อมูลไม่ถูกต้อง</v>
      </c>
      <c r="Q751" s="149" t="str">
        <f t="shared" si="91"/>
        <v>ข้อมูลไม่ถูกต้อง</v>
      </c>
      <c r="R751" s="149" t="str">
        <f t="shared" si="92"/>
        <v>ข้อมูลไม่ถูกต้อง</v>
      </c>
      <c r="S751" s="149" t="str">
        <f>IF(ISNUMBER(R751),
IF(H$2=ตัวเลือก!A$30,"ยังไม่บันทึกข้อมูล",R751*0.27),"ข้อมูลไม่ถูกต้อง")</f>
        <v>ข้อมูลไม่ถูกต้อง</v>
      </c>
      <c r="T751" s="149" t="str">
        <f t="shared" si="93"/>
        <v>ข้อมูลไม่ถูกต้อง</v>
      </c>
      <c r="U751" s="149" t="str">
        <f>IF(ISNUMBER(R751),
IF(H$2=ตัวเลือก!A$30,"ยังไม่บันทึกข้อมูล",R751*0.47),"ข้อมูลไม่ถูกต้อง")</f>
        <v>ข้อมูลไม่ถูกต้อง</v>
      </c>
      <c r="V751" s="149" t="str">
        <f>IF(ISNUMBER(S751),
IF(H$2=ตัวเลือก!A$30,"ยังไม่บันทึกข้อมูล",S751*0.47),"ข้อมูลไม่ถูกต้อง")</f>
        <v>ข้อมูลไม่ถูกต้อง</v>
      </c>
      <c r="W751" s="149" t="str">
        <f t="shared" si="94"/>
        <v>ข้อมูลไม่ถูกต้อง</v>
      </c>
      <c r="X751" s="148" t="str">
        <f t="shared" si="95"/>
        <v>ข้อมูลไม่ถูกต้อง</v>
      </c>
      <c r="Y751" s="38"/>
      <c r="Z751" s="38"/>
      <c r="AA751" s="38"/>
    </row>
    <row r="752" spans="1:27" x14ac:dyDescent="0.45">
      <c r="A752" s="38">
        <v>747</v>
      </c>
      <c r="B752" s="38"/>
      <c r="C752" s="38"/>
      <c r="D752" s="38"/>
      <c r="E752" s="38"/>
      <c r="F752" s="35"/>
      <c r="G752" s="35"/>
      <c r="H752" s="150"/>
      <c r="I752" s="38"/>
      <c r="J752" s="273" t="str">
        <f t="shared" si="88"/>
        <v>รอข้อมูลคอลัมน์ H</v>
      </c>
      <c r="K752" s="150"/>
      <c r="L752" s="150"/>
      <c r="M752" s="150"/>
      <c r="N752" s="149" t="str" cm="1">
        <f t="array" ref="N752">IF(AND(K752:M752=""),"ยังไม่บันทึกข้อมูล",
IF(M752&lt;&gt;"",
IF(M752&gt;=1.3,M752,"เป็นไม้พุ่ม"),
IF(K752+L752&gt;=1.3,K752+L752,"เป็นไม้พุ่ม")))</f>
        <v>ยังไม่บันทึกข้อมูล</v>
      </c>
      <c r="O752" s="149" t="str">
        <f t="shared" si="89"/>
        <v>ข้อมูลไม่ถูกต้อง</v>
      </c>
      <c r="P752" s="149" t="str">
        <f t="shared" si="90"/>
        <v>ข้อมูลไม่ถูกต้อง</v>
      </c>
      <c r="Q752" s="149" t="str">
        <f t="shared" si="91"/>
        <v>ข้อมูลไม่ถูกต้อง</v>
      </c>
      <c r="R752" s="149" t="str">
        <f t="shared" si="92"/>
        <v>ข้อมูลไม่ถูกต้อง</v>
      </c>
      <c r="S752" s="149" t="str">
        <f>IF(ISNUMBER(R752),
IF(H$2=ตัวเลือก!A$30,"ยังไม่บันทึกข้อมูล",R752*0.27),"ข้อมูลไม่ถูกต้อง")</f>
        <v>ข้อมูลไม่ถูกต้อง</v>
      </c>
      <c r="T752" s="149" t="str">
        <f t="shared" si="93"/>
        <v>ข้อมูลไม่ถูกต้อง</v>
      </c>
      <c r="U752" s="149" t="str">
        <f>IF(ISNUMBER(R752),
IF(H$2=ตัวเลือก!A$30,"ยังไม่บันทึกข้อมูล",R752*0.47),"ข้อมูลไม่ถูกต้อง")</f>
        <v>ข้อมูลไม่ถูกต้อง</v>
      </c>
      <c r="V752" s="149" t="str">
        <f>IF(ISNUMBER(S752),
IF(H$2=ตัวเลือก!A$30,"ยังไม่บันทึกข้อมูล",S752*0.47),"ข้อมูลไม่ถูกต้อง")</f>
        <v>ข้อมูลไม่ถูกต้อง</v>
      </c>
      <c r="W752" s="149" t="str">
        <f t="shared" si="94"/>
        <v>ข้อมูลไม่ถูกต้อง</v>
      </c>
      <c r="X752" s="148" t="str">
        <f t="shared" si="95"/>
        <v>ข้อมูลไม่ถูกต้อง</v>
      </c>
      <c r="Y752" s="38"/>
      <c r="Z752" s="38"/>
      <c r="AA752" s="38"/>
    </row>
    <row r="753" spans="1:27" x14ac:dyDescent="0.45">
      <c r="A753" s="38">
        <v>748</v>
      </c>
      <c r="B753" s="38"/>
      <c r="C753" s="38"/>
      <c r="D753" s="38"/>
      <c r="E753" s="38"/>
      <c r="F753" s="35"/>
      <c r="G753" s="35"/>
      <c r="H753" s="150"/>
      <c r="I753" s="38"/>
      <c r="J753" s="273" t="str">
        <f t="shared" si="88"/>
        <v>รอข้อมูลคอลัมน์ H</v>
      </c>
      <c r="K753" s="150"/>
      <c r="L753" s="150"/>
      <c r="M753" s="150"/>
      <c r="N753" s="149" t="str" cm="1">
        <f t="array" ref="N753">IF(AND(K753:M753=""),"ยังไม่บันทึกข้อมูล",
IF(M753&lt;&gt;"",
IF(M753&gt;=1.3,M753,"เป็นไม้พุ่ม"),
IF(K753+L753&gt;=1.3,K753+L753,"เป็นไม้พุ่ม")))</f>
        <v>ยังไม่บันทึกข้อมูล</v>
      </c>
      <c r="O753" s="149" t="str">
        <f t="shared" si="89"/>
        <v>ข้อมูลไม่ถูกต้อง</v>
      </c>
      <c r="P753" s="149" t="str">
        <f t="shared" si="90"/>
        <v>ข้อมูลไม่ถูกต้อง</v>
      </c>
      <c r="Q753" s="149" t="str">
        <f t="shared" si="91"/>
        <v>ข้อมูลไม่ถูกต้อง</v>
      </c>
      <c r="R753" s="149" t="str">
        <f t="shared" si="92"/>
        <v>ข้อมูลไม่ถูกต้อง</v>
      </c>
      <c r="S753" s="149" t="str">
        <f>IF(ISNUMBER(R753),
IF(H$2=ตัวเลือก!A$30,"ยังไม่บันทึกข้อมูล",R753*0.27),"ข้อมูลไม่ถูกต้อง")</f>
        <v>ข้อมูลไม่ถูกต้อง</v>
      </c>
      <c r="T753" s="149" t="str">
        <f t="shared" si="93"/>
        <v>ข้อมูลไม่ถูกต้อง</v>
      </c>
      <c r="U753" s="149" t="str">
        <f>IF(ISNUMBER(R753),
IF(H$2=ตัวเลือก!A$30,"ยังไม่บันทึกข้อมูล",R753*0.47),"ข้อมูลไม่ถูกต้อง")</f>
        <v>ข้อมูลไม่ถูกต้อง</v>
      </c>
      <c r="V753" s="149" t="str">
        <f>IF(ISNUMBER(S753),
IF(H$2=ตัวเลือก!A$30,"ยังไม่บันทึกข้อมูล",S753*0.47),"ข้อมูลไม่ถูกต้อง")</f>
        <v>ข้อมูลไม่ถูกต้อง</v>
      </c>
      <c r="W753" s="149" t="str">
        <f t="shared" si="94"/>
        <v>ข้อมูลไม่ถูกต้อง</v>
      </c>
      <c r="X753" s="148" t="str">
        <f t="shared" si="95"/>
        <v>ข้อมูลไม่ถูกต้อง</v>
      </c>
      <c r="Y753" s="38"/>
      <c r="Z753" s="38"/>
      <c r="AA753" s="38"/>
    </row>
    <row r="754" spans="1:27" x14ac:dyDescent="0.45">
      <c r="A754" s="38">
        <v>749</v>
      </c>
      <c r="B754" s="38"/>
      <c r="C754" s="38"/>
      <c r="D754" s="38"/>
      <c r="E754" s="38"/>
      <c r="F754" s="35"/>
      <c r="G754" s="35"/>
      <c r="H754" s="150"/>
      <c r="I754" s="38"/>
      <c r="J754" s="273" t="str">
        <f t="shared" si="88"/>
        <v>รอข้อมูลคอลัมน์ H</v>
      </c>
      <c r="K754" s="150"/>
      <c r="L754" s="150"/>
      <c r="M754" s="150"/>
      <c r="N754" s="149" t="str" cm="1">
        <f t="array" ref="N754">IF(AND(K754:M754=""),"ยังไม่บันทึกข้อมูล",
IF(M754&lt;&gt;"",
IF(M754&gt;=1.3,M754,"เป็นไม้พุ่ม"),
IF(K754+L754&gt;=1.3,K754+L754,"เป็นไม้พุ่ม")))</f>
        <v>ยังไม่บันทึกข้อมูล</v>
      </c>
      <c r="O754" s="149" t="str">
        <f t="shared" si="89"/>
        <v>ข้อมูลไม่ถูกต้อง</v>
      </c>
      <c r="P754" s="149" t="str">
        <f t="shared" si="90"/>
        <v>ข้อมูลไม่ถูกต้อง</v>
      </c>
      <c r="Q754" s="149" t="str">
        <f t="shared" si="91"/>
        <v>ข้อมูลไม่ถูกต้อง</v>
      </c>
      <c r="R754" s="149" t="str">
        <f t="shared" si="92"/>
        <v>ข้อมูลไม่ถูกต้อง</v>
      </c>
      <c r="S754" s="149" t="str">
        <f>IF(ISNUMBER(R754),
IF(H$2=ตัวเลือก!A$30,"ยังไม่บันทึกข้อมูล",R754*0.27),"ข้อมูลไม่ถูกต้อง")</f>
        <v>ข้อมูลไม่ถูกต้อง</v>
      </c>
      <c r="T754" s="149" t="str">
        <f t="shared" si="93"/>
        <v>ข้อมูลไม่ถูกต้อง</v>
      </c>
      <c r="U754" s="149" t="str">
        <f>IF(ISNUMBER(R754),
IF(H$2=ตัวเลือก!A$30,"ยังไม่บันทึกข้อมูล",R754*0.47),"ข้อมูลไม่ถูกต้อง")</f>
        <v>ข้อมูลไม่ถูกต้อง</v>
      </c>
      <c r="V754" s="149" t="str">
        <f>IF(ISNUMBER(S754),
IF(H$2=ตัวเลือก!A$30,"ยังไม่บันทึกข้อมูล",S754*0.47),"ข้อมูลไม่ถูกต้อง")</f>
        <v>ข้อมูลไม่ถูกต้อง</v>
      </c>
      <c r="W754" s="149" t="str">
        <f t="shared" si="94"/>
        <v>ข้อมูลไม่ถูกต้อง</v>
      </c>
      <c r="X754" s="148" t="str">
        <f t="shared" si="95"/>
        <v>ข้อมูลไม่ถูกต้อง</v>
      </c>
      <c r="Y754" s="38"/>
      <c r="Z754" s="38"/>
      <c r="AA754" s="38"/>
    </row>
    <row r="755" spans="1:27" x14ac:dyDescent="0.45">
      <c r="A755" s="38">
        <v>750</v>
      </c>
      <c r="B755" s="38"/>
      <c r="C755" s="38"/>
      <c r="D755" s="38"/>
      <c r="E755" s="38"/>
      <c r="F755" s="35"/>
      <c r="G755" s="35"/>
      <c r="H755" s="150"/>
      <c r="I755" s="38"/>
      <c r="J755" s="273" t="str">
        <f t="shared" si="88"/>
        <v>รอข้อมูลคอลัมน์ H</v>
      </c>
      <c r="K755" s="150"/>
      <c r="L755" s="150"/>
      <c r="M755" s="150"/>
      <c r="N755" s="149" t="str" cm="1">
        <f t="array" ref="N755">IF(AND(K755:M755=""),"ยังไม่บันทึกข้อมูล",
IF(M755&lt;&gt;"",
IF(M755&gt;=1.3,M755,"เป็นไม้พุ่ม"),
IF(K755+L755&gt;=1.3,K755+L755,"เป็นไม้พุ่ม")))</f>
        <v>ยังไม่บันทึกข้อมูล</v>
      </c>
      <c r="O755" s="149" t="str">
        <f t="shared" si="89"/>
        <v>ข้อมูลไม่ถูกต้อง</v>
      </c>
      <c r="P755" s="149" t="str">
        <f t="shared" si="90"/>
        <v>ข้อมูลไม่ถูกต้อง</v>
      </c>
      <c r="Q755" s="149" t="str">
        <f t="shared" si="91"/>
        <v>ข้อมูลไม่ถูกต้อง</v>
      </c>
      <c r="R755" s="149" t="str">
        <f t="shared" si="92"/>
        <v>ข้อมูลไม่ถูกต้อง</v>
      </c>
      <c r="S755" s="149" t="str">
        <f>IF(ISNUMBER(R755),
IF(H$2=ตัวเลือก!A$30,"ยังไม่บันทึกข้อมูล",R755*0.27),"ข้อมูลไม่ถูกต้อง")</f>
        <v>ข้อมูลไม่ถูกต้อง</v>
      </c>
      <c r="T755" s="149" t="str">
        <f t="shared" si="93"/>
        <v>ข้อมูลไม่ถูกต้อง</v>
      </c>
      <c r="U755" s="149" t="str">
        <f>IF(ISNUMBER(R755),
IF(H$2=ตัวเลือก!A$30,"ยังไม่บันทึกข้อมูล",R755*0.47),"ข้อมูลไม่ถูกต้อง")</f>
        <v>ข้อมูลไม่ถูกต้อง</v>
      </c>
      <c r="V755" s="149" t="str">
        <f>IF(ISNUMBER(S755),
IF(H$2=ตัวเลือก!A$30,"ยังไม่บันทึกข้อมูล",S755*0.47),"ข้อมูลไม่ถูกต้อง")</f>
        <v>ข้อมูลไม่ถูกต้อง</v>
      </c>
      <c r="W755" s="149" t="str">
        <f t="shared" si="94"/>
        <v>ข้อมูลไม่ถูกต้อง</v>
      </c>
      <c r="X755" s="148" t="str">
        <f t="shared" si="95"/>
        <v>ข้อมูลไม่ถูกต้อง</v>
      </c>
      <c r="Y755" s="38"/>
      <c r="Z755" s="38"/>
      <c r="AA755" s="38"/>
    </row>
    <row r="756" spans="1:27" x14ac:dyDescent="0.45">
      <c r="A756" s="38">
        <v>751</v>
      </c>
      <c r="B756" s="38"/>
      <c r="C756" s="38"/>
      <c r="D756" s="38"/>
      <c r="E756" s="38"/>
      <c r="F756" s="35"/>
      <c r="G756" s="35"/>
      <c r="H756" s="150"/>
      <c r="I756" s="38"/>
      <c r="J756" s="273" t="str">
        <f t="shared" si="88"/>
        <v>รอข้อมูลคอลัมน์ H</v>
      </c>
      <c r="K756" s="150"/>
      <c r="L756" s="150"/>
      <c r="M756" s="150"/>
      <c r="N756" s="149" t="str" cm="1">
        <f t="array" ref="N756">IF(AND(K756:M756=""),"ยังไม่บันทึกข้อมูล",
IF(M756&lt;&gt;"",
IF(M756&gt;=1.3,M756,"เป็นไม้พุ่ม"),
IF(K756+L756&gt;=1.3,K756+L756,"เป็นไม้พุ่ม")))</f>
        <v>ยังไม่บันทึกข้อมูล</v>
      </c>
      <c r="O756" s="149" t="str">
        <f t="shared" si="89"/>
        <v>ข้อมูลไม่ถูกต้อง</v>
      </c>
      <c r="P756" s="149" t="str">
        <f t="shared" si="90"/>
        <v>ข้อมูลไม่ถูกต้อง</v>
      </c>
      <c r="Q756" s="149" t="str">
        <f t="shared" si="91"/>
        <v>ข้อมูลไม่ถูกต้อง</v>
      </c>
      <c r="R756" s="149" t="str">
        <f t="shared" si="92"/>
        <v>ข้อมูลไม่ถูกต้อง</v>
      </c>
      <c r="S756" s="149" t="str">
        <f>IF(ISNUMBER(R756),
IF(H$2=ตัวเลือก!A$30,"ยังไม่บันทึกข้อมูล",R756*0.27),"ข้อมูลไม่ถูกต้อง")</f>
        <v>ข้อมูลไม่ถูกต้อง</v>
      </c>
      <c r="T756" s="149" t="str">
        <f t="shared" si="93"/>
        <v>ข้อมูลไม่ถูกต้อง</v>
      </c>
      <c r="U756" s="149" t="str">
        <f>IF(ISNUMBER(R756),
IF(H$2=ตัวเลือก!A$30,"ยังไม่บันทึกข้อมูล",R756*0.47),"ข้อมูลไม่ถูกต้อง")</f>
        <v>ข้อมูลไม่ถูกต้อง</v>
      </c>
      <c r="V756" s="149" t="str">
        <f>IF(ISNUMBER(S756),
IF(H$2=ตัวเลือก!A$30,"ยังไม่บันทึกข้อมูล",S756*0.47),"ข้อมูลไม่ถูกต้อง")</f>
        <v>ข้อมูลไม่ถูกต้อง</v>
      </c>
      <c r="W756" s="149" t="str">
        <f t="shared" si="94"/>
        <v>ข้อมูลไม่ถูกต้อง</v>
      </c>
      <c r="X756" s="148" t="str">
        <f t="shared" si="95"/>
        <v>ข้อมูลไม่ถูกต้อง</v>
      </c>
      <c r="Y756" s="38"/>
      <c r="Z756" s="38"/>
      <c r="AA756" s="38"/>
    </row>
    <row r="757" spans="1:27" x14ac:dyDescent="0.45">
      <c r="A757" s="38">
        <v>752</v>
      </c>
      <c r="B757" s="38"/>
      <c r="C757" s="38"/>
      <c r="D757" s="38"/>
      <c r="E757" s="38"/>
      <c r="F757" s="35"/>
      <c r="G757" s="35"/>
      <c r="H757" s="150"/>
      <c r="I757" s="38"/>
      <c r="J757" s="273" t="str">
        <f t="shared" si="88"/>
        <v>รอข้อมูลคอลัมน์ H</v>
      </c>
      <c r="K757" s="150"/>
      <c r="L757" s="150"/>
      <c r="M757" s="150"/>
      <c r="N757" s="149" t="str" cm="1">
        <f t="array" ref="N757">IF(AND(K757:M757=""),"ยังไม่บันทึกข้อมูล",
IF(M757&lt;&gt;"",
IF(M757&gt;=1.3,M757,"เป็นไม้พุ่ม"),
IF(K757+L757&gt;=1.3,K757+L757,"เป็นไม้พุ่ม")))</f>
        <v>ยังไม่บันทึกข้อมูล</v>
      </c>
      <c r="O757" s="149" t="str">
        <f t="shared" si="89"/>
        <v>ข้อมูลไม่ถูกต้อง</v>
      </c>
      <c r="P757" s="149" t="str">
        <f t="shared" si="90"/>
        <v>ข้อมูลไม่ถูกต้อง</v>
      </c>
      <c r="Q757" s="149" t="str">
        <f t="shared" si="91"/>
        <v>ข้อมูลไม่ถูกต้อง</v>
      </c>
      <c r="R757" s="149" t="str">
        <f t="shared" si="92"/>
        <v>ข้อมูลไม่ถูกต้อง</v>
      </c>
      <c r="S757" s="149" t="str">
        <f>IF(ISNUMBER(R757),
IF(H$2=ตัวเลือก!A$30,"ยังไม่บันทึกข้อมูล",R757*0.27),"ข้อมูลไม่ถูกต้อง")</f>
        <v>ข้อมูลไม่ถูกต้อง</v>
      </c>
      <c r="T757" s="149" t="str">
        <f t="shared" si="93"/>
        <v>ข้อมูลไม่ถูกต้อง</v>
      </c>
      <c r="U757" s="149" t="str">
        <f>IF(ISNUMBER(R757),
IF(H$2=ตัวเลือก!A$30,"ยังไม่บันทึกข้อมูล",R757*0.47),"ข้อมูลไม่ถูกต้อง")</f>
        <v>ข้อมูลไม่ถูกต้อง</v>
      </c>
      <c r="V757" s="149" t="str">
        <f>IF(ISNUMBER(S757),
IF(H$2=ตัวเลือก!A$30,"ยังไม่บันทึกข้อมูล",S757*0.47),"ข้อมูลไม่ถูกต้อง")</f>
        <v>ข้อมูลไม่ถูกต้อง</v>
      </c>
      <c r="W757" s="149" t="str">
        <f t="shared" si="94"/>
        <v>ข้อมูลไม่ถูกต้อง</v>
      </c>
      <c r="X757" s="148" t="str">
        <f t="shared" si="95"/>
        <v>ข้อมูลไม่ถูกต้อง</v>
      </c>
      <c r="Y757" s="38"/>
      <c r="Z757" s="38"/>
      <c r="AA757" s="38"/>
    </row>
    <row r="758" spans="1:27" x14ac:dyDescent="0.45">
      <c r="A758" s="38">
        <v>753</v>
      </c>
      <c r="B758" s="38"/>
      <c r="C758" s="38"/>
      <c r="D758" s="38"/>
      <c r="E758" s="38"/>
      <c r="F758" s="35"/>
      <c r="G758" s="35"/>
      <c r="H758" s="150"/>
      <c r="I758" s="38"/>
      <c r="J758" s="273" t="str">
        <f t="shared" si="88"/>
        <v>รอข้อมูลคอลัมน์ H</v>
      </c>
      <c r="K758" s="150"/>
      <c r="L758" s="150"/>
      <c r="M758" s="150"/>
      <c r="N758" s="149" t="str" cm="1">
        <f t="array" ref="N758">IF(AND(K758:M758=""),"ยังไม่บันทึกข้อมูล",
IF(M758&lt;&gt;"",
IF(M758&gt;=1.3,M758,"เป็นไม้พุ่ม"),
IF(K758+L758&gt;=1.3,K758+L758,"เป็นไม้พุ่ม")))</f>
        <v>ยังไม่บันทึกข้อมูล</v>
      </c>
      <c r="O758" s="149" t="str">
        <f t="shared" si="89"/>
        <v>ข้อมูลไม่ถูกต้อง</v>
      </c>
      <c r="P758" s="149" t="str">
        <f t="shared" si="90"/>
        <v>ข้อมูลไม่ถูกต้อง</v>
      </c>
      <c r="Q758" s="149" t="str">
        <f t="shared" si="91"/>
        <v>ข้อมูลไม่ถูกต้อง</v>
      </c>
      <c r="R758" s="149" t="str">
        <f t="shared" si="92"/>
        <v>ข้อมูลไม่ถูกต้อง</v>
      </c>
      <c r="S758" s="149" t="str">
        <f>IF(ISNUMBER(R758),
IF(H$2=ตัวเลือก!A$30,"ยังไม่บันทึกข้อมูล",R758*0.27),"ข้อมูลไม่ถูกต้อง")</f>
        <v>ข้อมูลไม่ถูกต้อง</v>
      </c>
      <c r="T758" s="149" t="str">
        <f t="shared" si="93"/>
        <v>ข้อมูลไม่ถูกต้อง</v>
      </c>
      <c r="U758" s="149" t="str">
        <f>IF(ISNUMBER(R758),
IF(H$2=ตัวเลือก!A$30,"ยังไม่บันทึกข้อมูล",R758*0.47),"ข้อมูลไม่ถูกต้อง")</f>
        <v>ข้อมูลไม่ถูกต้อง</v>
      </c>
      <c r="V758" s="149" t="str">
        <f>IF(ISNUMBER(S758),
IF(H$2=ตัวเลือก!A$30,"ยังไม่บันทึกข้อมูล",S758*0.47),"ข้อมูลไม่ถูกต้อง")</f>
        <v>ข้อมูลไม่ถูกต้อง</v>
      </c>
      <c r="W758" s="149" t="str">
        <f t="shared" si="94"/>
        <v>ข้อมูลไม่ถูกต้อง</v>
      </c>
      <c r="X758" s="148" t="str">
        <f t="shared" si="95"/>
        <v>ข้อมูลไม่ถูกต้อง</v>
      </c>
      <c r="Y758" s="38"/>
      <c r="Z758" s="38"/>
      <c r="AA758" s="38"/>
    </row>
    <row r="759" spans="1:27" x14ac:dyDescent="0.45">
      <c r="A759" s="38">
        <v>754</v>
      </c>
      <c r="B759" s="38"/>
      <c r="C759" s="38"/>
      <c r="D759" s="38"/>
      <c r="E759" s="38"/>
      <c r="F759" s="35"/>
      <c r="G759" s="35"/>
      <c r="H759" s="150"/>
      <c r="I759" s="38"/>
      <c r="J759" s="273" t="str">
        <f t="shared" si="88"/>
        <v>รอข้อมูลคอลัมน์ H</v>
      </c>
      <c r="K759" s="150"/>
      <c r="L759" s="150"/>
      <c r="M759" s="150"/>
      <c r="N759" s="149" t="str" cm="1">
        <f t="array" ref="N759">IF(AND(K759:M759=""),"ยังไม่บันทึกข้อมูล",
IF(M759&lt;&gt;"",
IF(M759&gt;=1.3,M759,"เป็นไม้พุ่ม"),
IF(K759+L759&gt;=1.3,K759+L759,"เป็นไม้พุ่ม")))</f>
        <v>ยังไม่บันทึกข้อมูล</v>
      </c>
      <c r="O759" s="149" t="str">
        <f t="shared" si="89"/>
        <v>ข้อมูลไม่ถูกต้อง</v>
      </c>
      <c r="P759" s="149" t="str">
        <f t="shared" si="90"/>
        <v>ข้อมูลไม่ถูกต้อง</v>
      </c>
      <c r="Q759" s="149" t="str">
        <f t="shared" si="91"/>
        <v>ข้อมูลไม่ถูกต้อง</v>
      </c>
      <c r="R759" s="149" t="str">
        <f t="shared" si="92"/>
        <v>ข้อมูลไม่ถูกต้อง</v>
      </c>
      <c r="S759" s="149" t="str">
        <f>IF(ISNUMBER(R759),
IF(H$2=ตัวเลือก!A$30,"ยังไม่บันทึกข้อมูล",R759*0.27),"ข้อมูลไม่ถูกต้อง")</f>
        <v>ข้อมูลไม่ถูกต้อง</v>
      </c>
      <c r="T759" s="149" t="str">
        <f t="shared" si="93"/>
        <v>ข้อมูลไม่ถูกต้อง</v>
      </c>
      <c r="U759" s="149" t="str">
        <f>IF(ISNUMBER(R759),
IF(H$2=ตัวเลือก!A$30,"ยังไม่บันทึกข้อมูล",R759*0.47),"ข้อมูลไม่ถูกต้อง")</f>
        <v>ข้อมูลไม่ถูกต้อง</v>
      </c>
      <c r="V759" s="149" t="str">
        <f>IF(ISNUMBER(S759),
IF(H$2=ตัวเลือก!A$30,"ยังไม่บันทึกข้อมูล",S759*0.47),"ข้อมูลไม่ถูกต้อง")</f>
        <v>ข้อมูลไม่ถูกต้อง</v>
      </c>
      <c r="W759" s="149" t="str">
        <f t="shared" si="94"/>
        <v>ข้อมูลไม่ถูกต้อง</v>
      </c>
      <c r="X759" s="148" t="str">
        <f t="shared" si="95"/>
        <v>ข้อมูลไม่ถูกต้อง</v>
      </c>
      <c r="Y759" s="38"/>
      <c r="Z759" s="38"/>
      <c r="AA759" s="38"/>
    </row>
    <row r="760" spans="1:27" x14ac:dyDescent="0.45">
      <c r="A760" s="38">
        <v>755</v>
      </c>
      <c r="B760" s="38"/>
      <c r="C760" s="38"/>
      <c r="D760" s="38"/>
      <c r="E760" s="38"/>
      <c r="F760" s="35"/>
      <c r="G760" s="35"/>
      <c r="H760" s="150"/>
      <c r="I760" s="38"/>
      <c r="J760" s="273" t="str">
        <f t="shared" si="88"/>
        <v>รอข้อมูลคอลัมน์ H</v>
      </c>
      <c r="K760" s="150"/>
      <c r="L760" s="150"/>
      <c r="M760" s="150"/>
      <c r="N760" s="149" t="str" cm="1">
        <f t="array" ref="N760">IF(AND(K760:M760=""),"ยังไม่บันทึกข้อมูล",
IF(M760&lt;&gt;"",
IF(M760&gt;=1.3,M760,"เป็นไม้พุ่ม"),
IF(K760+L760&gt;=1.3,K760+L760,"เป็นไม้พุ่ม")))</f>
        <v>ยังไม่บันทึกข้อมูล</v>
      </c>
      <c r="O760" s="149" t="str">
        <f t="shared" si="89"/>
        <v>ข้อมูลไม่ถูกต้อง</v>
      </c>
      <c r="P760" s="149" t="str">
        <f t="shared" si="90"/>
        <v>ข้อมูลไม่ถูกต้อง</v>
      </c>
      <c r="Q760" s="149" t="str">
        <f t="shared" si="91"/>
        <v>ข้อมูลไม่ถูกต้อง</v>
      </c>
      <c r="R760" s="149" t="str">
        <f t="shared" si="92"/>
        <v>ข้อมูลไม่ถูกต้อง</v>
      </c>
      <c r="S760" s="149" t="str">
        <f>IF(ISNUMBER(R760),
IF(H$2=ตัวเลือก!A$30,"ยังไม่บันทึกข้อมูล",R760*0.27),"ข้อมูลไม่ถูกต้อง")</f>
        <v>ข้อมูลไม่ถูกต้อง</v>
      </c>
      <c r="T760" s="149" t="str">
        <f t="shared" si="93"/>
        <v>ข้อมูลไม่ถูกต้อง</v>
      </c>
      <c r="U760" s="149" t="str">
        <f>IF(ISNUMBER(R760),
IF(H$2=ตัวเลือก!A$30,"ยังไม่บันทึกข้อมูล",R760*0.47),"ข้อมูลไม่ถูกต้อง")</f>
        <v>ข้อมูลไม่ถูกต้อง</v>
      </c>
      <c r="V760" s="149" t="str">
        <f>IF(ISNUMBER(S760),
IF(H$2=ตัวเลือก!A$30,"ยังไม่บันทึกข้อมูล",S760*0.47),"ข้อมูลไม่ถูกต้อง")</f>
        <v>ข้อมูลไม่ถูกต้อง</v>
      </c>
      <c r="W760" s="149" t="str">
        <f t="shared" si="94"/>
        <v>ข้อมูลไม่ถูกต้อง</v>
      </c>
      <c r="X760" s="148" t="str">
        <f t="shared" si="95"/>
        <v>ข้อมูลไม่ถูกต้อง</v>
      </c>
      <c r="Y760" s="38"/>
      <c r="Z760" s="38"/>
      <c r="AA760" s="38"/>
    </row>
    <row r="761" spans="1:27" x14ac:dyDescent="0.45">
      <c r="A761" s="38">
        <v>756</v>
      </c>
      <c r="B761" s="38"/>
      <c r="C761" s="38"/>
      <c r="D761" s="38"/>
      <c r="E761" s="38"/>
      <c r="F761" s="35"/>
      <c r="G761" s="35"/>
      <c r="H761" s="150"/>
      <c r="I761" s="38"/>
      <c r="J761" s="273" t="str">
        <f t="shared" si="88"/>
        <v>รอข้อมูลคอลัมน์ H</v>
      </c>
      <c r="K761" s="150"/>
      <c r="L761" s="150"/>
      <c r="M761" s="150"/>
      <c r="N761" s="149" t="str" cm="1">
        <f t="array" ref="N761">IF(AND(K761:M761=""),"ยังไม่บันทึกข้อมูล",
IF(M761&lt;&gt;"",
IF(M761&gt;=1.3,M761,"เป็นไม้พุ่ม"),
IF(K761+L761&gt;=1.3,K761+L761,"เป็นไม้พุ่ม")))</f>
        <v>ยังไม่บันทึกข้อมูล</v>
      </c>
      <c r="O761" s="149" t="str">
        <f t="shared" si="89"/>
        <v>ข้อมูลไม่ถูกต้อง</v>
      </c>
      <c r="P761" s="149" t="str">
        <f t="shared" si="90"/>
        <v>ข้อมูลไม่ถูกต้อง</v>
      </c>
      <c r="Q761" s="149" t="str">
        <f t="shared" si="91"/>
        <v>ข้อมูลไม่ถูกต้อง</v>
      </c>
      <c r="R761" s="149" t="str">
        <f t="shared" si="92"/>
        <v>ข้อมูลไม่ถูกต้อง</v>
      </c>
      <c r="S761" s="149" t="str">
        <f>IF(ISNUMBER(R761),
IF(H$2=ตัวเลือก!A$30,"ยังไม่บันทึกข้อมูล",R761*0.27),"ข้อมูลไม่ถูกต้อง")</f>
        <v>ข้อมูลไม่ถูกต้อง</v>
      </c>
      <c r="T761" s="149" t="str">
        <f t="shared" si="93"/>
        <v>ข้อมูลไม่ถูกต้อง</v>
      </c>
      <c r="U761" s="149" t="str">
        <f>IF(ISNUMBER(R761),
IF(H$2=ตัวเลือก!A$30,"ยังไม่บันทึกข้อมูล",R761*0.47),"ข้อมูลไม่ถูกต้อง")</f>
        <v>ข้อมูลไม่ถูกต้อง</v>
      </c>
      <c r="V761" s="149" t="str">
        <f>IF(ISNUMBER(S761),
IF(H$2=ตัวเลือก!A$30,"ยังไม่บันทึกข้อมูล",S761*0.47),"ข้อมูลไม่ถูกต้อง")</f>
        <v>ข้อมูลไม่ถูกต้อง</v>
      </c>
      <c r="W761" s="149" t="str">
        <f t="shared" si="94"/>
        <v>ข้อมูลไม่ถูกต้อง</v>
      </c>
      <c r="X761" s="148" t="str">
        <f t="shared" si="95"/>
        <v>ข้อมูลไม่ถูกต้อง</v>
      </c>
      <c r="Y761" s="38"/>
      <c r="Z761" s="38"/>
      <c r="AA761" s="38"/>
    </row>
    <row r="762" spans="1:27" x14ac:dyDescent="0.45">
      <c r="A762" s="38">
        <v>757</v>
      </c>
      <c r="B762" s="38"/>
      <c r="C762" s="38"/>
      <c r="D762" s="38"/>
      <c r="E762" s="38"/>
      <c r="F762" s="35"/>
      <c r="G762" s="35"/>
      <c r="H762" s="150"/>
      <c r="I762" s="38"/>
      <c r="J762" s="273" t="str">
        <f t="shared" si="88"/>
        <v>รอข้อมูลคอลัมน์ H</v>
      </c>
      <c r="K762" s="150"/>
      <c r="L762" s="150"/>
      <c r="M762" s="150"/>
      <c r="N762" s="149" t="str" cm="1">
        <f t="array" ref="N762">IF(AND(K762:M762=""),"ยังไม่บันทึกข้อมูล",
IF(M762&lt;&gt;"",
IF(M762&gt;=1.3,M762,"เป็นไม้พุ่ม"),
IF(K762+L762&gt;=1.3,K762+L762,"เป็นไม้พุ่ม")))</f>
        <v>ยังไม่บันทึกข้อมูล</v>
      </c>
      <c r="O762" s="149" t="str">
        <f t="shared" si="89"/>
        <v>ข้อมูลไม่ถูกต้อง</v>
      </c>
      <c r="P762" s="149" t="str">
        <f t="shared" si="90"/>
        <v>ข้อมูลไม่ถูกต้อง</v>
      </c>
      <c r="Q762" s="149" t="str">
        <f t="shared" si="91"/>
        <v>ข้อมูลไม่ถูกต้อง</v>
      </c>
      <c r="R762" s="149" t="str">
        <f t="shared" si="92"/>
        <v>ข้อมูลไม่ถูกต้อง</v>
      </c>
      <c r="S762" s="149" t="str">
        <f>IF(ISNUMBER(R762),
IF(H$2=ตัวเลือก!A$30,"ยังไม่บันทึกข้อมูล",R762*0.27),"ข้อมูลไม่ถูกต้อง")</f>
        <v>ข้อมูลไม่ถูกต้อง</v>
      </c>
      <c r="T762" s="149" t="str">
        <f t="shared" si="93"/>
        <v>ข้อมูลไม่ถูกต้อง</v>
      </c>
      <c r="U762" s="149" t="str">
        <f>IF(ISNUMBER(R762),
IF(H$2=ตัวเลือก!A$30,"ยังไม่บันทึกข้อมูล",R762*0.47),"ข้อมูลไม่ถูกต้อง")</f>
        <v>ข้อมูลไม่ถูกต้อง</v>
      </c>
      <c r="V762" s="149" t="str">
        <f>IF(ISNUMBER(S762),
IF(H$2=ตัวเลือก!A$30,"ยังไม่บันทึกข้อมูล",S762*0.47),"ข้อมูลไม่ถูกต้อง")</f>
        <v>ข้อมูลไม่ถูกต้อง</v>
      </c>
      <c r="W762" s="149" t="str">
        <f t="shared" si="94"/>
        <v>ข้อมูลไม่ถูกต้อง</v>
      </c>
      <c r="X762" s="148" t="str">
        <f t="shared" si="95"/>
        <v>ข้อมูลไม่ถูกต้อง</v>
      </c>
      <c r="Y762" s="38"/>
      <c r="Z762" s="38"/>
      <c r="AA762" s="38"/>
    </row>
    <row r="763" spans="1:27" x14ac:dyDescent="0.45">
      <c r="A763" s="38">
        <v>758</v>
      </c>
      <c r="B763" s="38"/>
      <c r="C763" s="38"/>
      <c r="D763" s="38"/>
      <c r="E763" s="38"/>
      <c r="F763" s="35"/>
      <c r="G763" s="35"/>
      <c r="H763" s="150"/>
      <c r="I763" s="38"/>
      <c r="J763" s="273" t="str">
        <f t="shared" si="88"/>
        <v>รอข้อมูลคอลัมน์ H</v>
      </c>
      <c r="K763" s="150"/>
      <c r="L763" s="150"/>
      <c r="M763" s="150"/>
      <c r="N763" s="149" t="str" cm="1">
        <f t="array" ref="N763">IF(AND(K763:M763=""),"ยังไม่บันทึกข้อมูล",
IF(M763&lt;&gt;"",
IF(M763&gt;=1.3,M763,"เป็นไม้พุ่ม"),
IF(K763+L763&gt;=1.3,K763+L763,"เป็นไม้พุ่ม")))</f>
        <v>ยังไม่บันทึกข้อมูล</v>
      </c>
      <c r="O763" s="149" t="str">
        <f t="shared" si="89"/>
        <v>ข้อมูลไม่ถูกต้อง</v>
      </c>
      <c r="P763" s="149" t="str">
        <f t="shared" si="90"/>
        <v>ข้อมูลไม่ถูกต้อง</v>
      </c>
      <c r="Q763" s="149" t="str">
        <f t="shared" si="91"/>
        <v>ข้อมูลไม่ถูกต้อง</v>
      </c>
      <c r="R763" s="149" t="str">
        <f t="shared" si="92"/>
        <v>ข้อมูลไม่ถูกต้อง</v>
      </c>
      <c r="S763" s="149" t="str">
        <f>IF(ISNUMBER(R763),
IF(H$2=ตัวเลือก!A$30,"ยังไม่บันทึกข้อมูล",R763*0.27),"ข้อมูลไม่ถูกต้อง")</f>
        <v>ข้อมูลไม่ถูกต้อง</v>
      </c>
      <c r="T763" s="149" t="str">
        <f t="shared" si="93"/>
        <v>ข้อมูลไม่ถูกต้อง</v>
      </c>
      <c r="U763" s="149" t="str">
        <f>IF(ISNUMBER(R763),
IF(H$2=ตัวเลือก!A$30,"ยังไม่บันทึกข้อมูล",R763*0.47),"ข้อมูลไม่ถูกต้อง")</f>
        <v>ข้อมูลไม่ถูกต้อง</v>
      </c>
      <c r="V763" s="149" t="str">
        <f>IF(ISNUMBER(S763),
IF(H$2=ตัวเลือก!A$30,"ยังไม่บันทึกข้อมูล",S763*0.47),"ข้อมูลไม่ถูกต้อง")</f>
        <v>ข้อมูลไม่ถูกต้อง</v>
      </c>
      <c r="W763" s="149" t="str">
        <f t="shared" si="94"/>
        <v>ข้อมูลไม่ถูกต้อง</v>
      </c>
      <c r="X763" s="148" t="str">
        <f t="shared" si="95"/>
        <v>ข้อมูลไม่ถูกต้อง</v>
      </c>
      <c r="Y763" s="38"/>
      <c r="Z763" s="38"/>
      <c r="AA763" s="38"/>
    </row>
    <row r="764" spans="1:27" x14ac:dyDescent="0.45">
      <c r="A764" s="38">
        <v>759</v>
      </c>
      <c r="B764" s="38"/>
      <c r="C764" s="38"/>
      <c r="D764" s="38"/>
      <c r="E764" s="38"/>
      <c r="F764" s="35"/>
      <c r="G764" s="35"/>
      <c r="H764" s="150"/>
      <c r="I764" s="38"/>
      <c r="J764" s="273" t="str">
        <f t="shared" si="88"/>
        <v>รอข้อมูลคอลัมน์ H</v>
      </c>
      <c r="K764" s="150"/>
      <c r="L764" s="150"/>
      <c r="M764" s="150"/>
      <c r="N764" s="149" t="str" cm="1">
        <f t="array" ref="N764">IF(AND(K764:M764=""),"ยังไม่บันทึกข้อมูล",
IF(M764&lt;&gt;"",
IF(M764&gt;=1.3,M764,"เป็นไม้พุ่ม"),
IF(K764+L764&gt;=1.3,K764+L764,"เป็นไม้พุ่ม")))</f>
        <v>ยังไม่บันทึกข้อมูล</v>
      </c>
      <c r="O764" s="149" t="str">
        <f t="shared" si="89"/>
        <v>ข้อมูลไม่ถูกต้อง</v>
      </c>
      <c r="P764" s="149" t="str">
        <f t="shared" si="90"/>
        <v>ข้อมูลไม่ถูกต้อง</v>
      </c>
      <c r="Q764" s="149" t="str">
        <f t="shared" si="91"/>
        <v>ข้อมูลไม่ถูกต้อง</v>
      </c>
      <c r="R764" s="149" t="str">
        <f t="shared" si="92"/>
        <v>ข้อมูลไม่ถูกต้อง</v>
      </c>
      <c r="S764" s="149" t="str">
        <f>IF(ISNUMBER(R764),
IF(H$2=ตัวเลือก!A$30,"ยังไม่บันทึกข้อมูล",R764*0.27),"ข้อมูลไม่ถูกต้อง")</f>
        <v>ข้อมูลไม่ถูกต้อง</v>
      </c>
      <c r="T764" s="149" t="str">
        <f t="shared" si="93"/>
        <v>ข้อมูลไม่ถูกต้อง</v>
      </c>
      <c r="U764" s="149" t="str">
        <f>IF(ISNUMBER(R764),
IF(H$2=ตัวเลือก!A$30,"ยังไม่บันทึกข้อมูล",R764*0.47),"ข้อมูลไม่ถูกต้อง")</f>
        <v>ข้อมูลไม่ถูกต้อง</v>
      </c>
      <c r="V764" s="149" t="str">
        <f>IF(ISNUMBER(S764),
IF(H$2=ตัวเลือก!A$30,"ยังไม่บันทึกข้อมูล",S764*0.47),"ข้อมูลไม่ถูกต้อง")</f>
        <v>ข้อมูลไม่ถูกต้อง</v>
      </c>
      <c r="W764" s="149" t="str">
        <f t="shared" si="94"/>
        <v>ข้อมูลไม่ถูกต้อง</v>
      </c>
      <c r="X764" s="148" t="str">
        <f t="shared" si="95"/>
        <v>ข้อมูลไม่ถูกต้อง</v>
      </c>
      <c r="Y764" s="38"/>
      <c r="Z764" s="38"/>
      <c r="AA764" s="38"/>
    </row>
    <row r="765" spans="1:27" x14ac:dyDescent="0.45">
      <c r="A765" s="38">
        <v>760</v>
      </c>
      <c r="B765" s="38"/>
      <c r="C765" s="38"/>
      <c r="D765" s="38"/>
      <c r="E765" s="38"/>
      <c r="F765" s="35"/>
      <c r="G765" s="35"/>
      <c r="H765" s="150"/>
      <c r="I765" s="38"/>
      <c r="J765" s="273" t="str">
        <f t="shared" si="88"/>
        <v>รอข้อมูลคอลัมน์ H</v>
      </c>
      <c r="K765" s="150"/>
      <c r="L765" s="150"/>
      <c r="M765" s="150"/>
      <c r="N765" s="149" t="str" cm="1">
        <f t="array" ref="N765">IF(AND(K765:M765=""),"ยังไม่บันทึกข้อมูล",
IF(M765&lt;&gt;"",
IF(M765&gt;=1.3,M765,"เป็นไม้พุ่ม"),
IF(K765+L765&gt;=1.3,K765+L765,"เป็นไม้พุ่ม")))</f>
        <v>ยังไม่บันทึกข้อมูล</v>
      </c>
      <c r="O765" s="149" t="str">
        <f t="shared" si="89"/>
        <v>ข้อมูลไม่ถูกต้อง</v>
      </c>
      <c r="P765" s="149" t="str">
        <f t="shared" si="90"/>
        <v>ข้อมูลไม่ถูกต้อง</v>
      </c>
      <c r="Q765" s="149" t="str">
        <f t="shared" si="91"/>
        <v>ข้อมูลไม่ถูกต้อง</v>
      </c>
      <c r="R765" s="149" t="str">
        <f t="shared" si="92"/>
        <v>ข้อมูลไม่ถูกต้อง</v>
      </c>
      <c r="S765" s="149" t="str">
        <f>IF(ISNUMBER(R765),
IF(H$2=ตัวเลือก!A$30,"ยังไม่บันทึกข้อมูล",R765*0.27),"ข้อมูลไม่ถูกต้อง")</f>
        <v>ข้อมูลไม่ถูกต้อง</v>
      </c>
      <c r="T765" s="149" t="str">
        <f t="shared" si="93"/>
        <v>ข้อมูลไม่ถูกต้อง</v>
      </c>
      <c r="U765" s="149" t="str">
        <f>IF(ISNUMBER(R765),
IF(H$2=ตัวเลือก!A$30,"ยังไม่บันทึกข้อมูล",R765*0.47),"ข้อมูลไม่ถูกต้อง")</f>
        <v>ข้อมูลไม่ถูกต้อง</v>
      </c>
      <c r="V765" s="149" t="str">
        <f>IF(ISNUMBER(S765),
IF(H$2=ตัวเลือก!A$30,"ยังไม่บันทึกข้อมูล",S765*0.47),"ข้อมูลไม่ถูกต้อง")</f>
        <v>ข้อมูลไม่ถูกต้อง</v>
      </c>
      <c r="W765" s="149" t="str">
        <f t="shared" si="94"/>
        <v>ข้อมูลไม่ถูกต้อง</v>
      </c>
      <c r="X765" s="148" t="str">
        <f t="shared" si="95"/>
        <v>ข้อมูลไม่ถูกต้อง</v>
      </c>
      <c r="Y765" s="38"/>
      <c r="Z765" s="38"/>
      <c r="AA765" s="38"/>
    </row>
    <row r="766" spans="1:27" x14ac:dyDescent="0.45">
      <c r="A766" s="38">
        <v>761</v>
      </c>
      <c r="B766" s="38"/>
      <c r="C766" s="38"/>
      <c r="D766" s="38"/>
      <c r="E766" s="38"/>
      <c r="F766" s="35"/>
      <c r="G766" s="35"/>
      <c r="H766" s="150"/>
      <c r="I766" s="38"/>
      <c r="J766" s="273" t="str">
        <f t="shared" si="88"/>
        <v>รอข้อมูลคอลัมน์ H</v>
      </c>
      <c r="K766" s="150"/>
      <c r="L766" s="150"/>
      <c r="M766" s="150"/>
      <c r="N766" s="149" t="str" cm="1">
        <f t="array" ref="N766">IF(AND(K766:M766=""),"ยังไม่บันทึกข้อมูล",
IF(M766&lt;&gt;"",
IF(M766&gt;=1.3,M766,"เป็นไม้พุ่ม"),
IF(K766+L766&gt;=1.3,K766+L766,"เป็นไม้พุ่ม")))</f>
        <v>ยังไม่บันทึกข้อมูล</v>
      </c>
      <c r="O766" s="149" t="str">
        <f t="shared" si="89"/>
        <v>ข้อมูลไม่ถูกต้อง</v>
      </c>
      <c r="P766" s="149" t="str">
        <f t="shared" si="90"/>
        <v>ข้อมูลไม่ถูกต้อง</v>
      </c>
      <c r="Q766" s="149" t="str">
        <f t="shared" si="91"/>
        <v>ข้อมูลไม่ถูกต้อง</v>
      </c>
      <c r="R766" s="149" t="str">
        <f t="shared" si="92"/>
        <v>ข้อมูลไม่ถูกต้อง</v>
      </c>
      <c r="S766" s="149" t="str">
        <f>IF(ISNUMBER(R766),
IF(H$2=ตัวเลือก!A$30,"ยังไม่บันทึกข้อมูล",R766*0.27),"ข้อมูลไม่ถูกต้อง")</f>
        <v>ข้อมูลไม่ถูกต้อง</v>
      </c>
      <c r="T766" s="149" t="str">
        <f t="shared" si="93"/>
        <v>ข้อมูลไม่ถูกต้อง</v>
      </c>
      <c r="U766" s="149" t="str">
        <f>IF(ISNUMBER(R766),
IF(H$2=ตัวเลือก!A$30,"ยังไม่บันทึกข้อมูล",R766*0.47),"ข้อมูลไม่ถูกต้อง")</f>
        <v>ข้อมูลไม่ถูกต้อง</v>
      </c>
      <c r="V766" s="149" t="str">
        <f>IF(ISNUMBER(S766),
IF(H$2=ตัวเลือก!A$30,"ยังไม่บันทึกข้อมูล",S766*0.47),"ข้อมูลไม่ถูกต้อง")</f>
        <v>ข้อมูลไม่ถูกต้อง</v>
      </c>
      <c r="W766" s="149" t="str">
        <f t="shared" si="94"/>
        <v>ข้อมูลไม่ถูกต้อง</v>
      </c>
      <c r="X766" s="148" t="str">
        <f t="shared" si="95"/>
        <v>ข้อมูลไม่ถูกต้อง</v>
      </c>
      <c r="Y766" s="38"/>
      <c r="Z766" s="38"/>
      <c r="AA766" s="38"/>
    </row>
    <row r="767" spans="1:27" x14ac:dyDescent="0.45">
      <c r="A767" s="38">
        <v>762</v>
      </c>
      <c r="B767" s="38"/>
      <c r="C767" s="38"/>
      <c r="D767" s="38"/>
      <c r="E767" s="38"/>
      <c r="F767" s="35"/>
      <c r="G767" s="35"/>
      <c r="H767" s="150"/>
      <c r="I767" s="38"/>
      <c r="J767" s="273" t="str">
        <f t="shared" si="88"/>
        <v>รอข้อมูลคอลัมน์ H</v>
      </c>
      <c r="K767" s="150"/>
      <c r="L767" s="150"/>
      <c r="M767" s="150"/>
      <c r="N767" s="149" t="str" cm="1">
        <f t="array" ref="N767">IF(AND(K767:M767=""),"ยังไม่บันทึกข้อมูล",
IF(M767&lt;&gt;"",
IF(M767&gt;=1.3,M767,"เป็นไม้พุ่ม"),
IF(K767+L767&gt;=1.3,K767+L767,"เป็นไม้พุ่ม")))</f>
        <v>ยังไม่บันทึกข้อมูล</v>
      </c>
      <c r="O767" s="149" t="str">
        <f t="shared" si="89"/>
        <v>ข้อมูลไม่ถูกต้อง</v>
      </c>
      <c r="P767" s="149" t="str">
        <f t="shared" si="90"/>
        <v>ข้อมูลไม่ถูกต้อง</v>
      </c>
      <c r="Q767" s="149" t="str">
        <f t="shared" si="91"/>
        <v>ข้อมูลไม่ถูกต้อง</v>
      </c>
      <c r="R767" s="149" t="str">
        <f t="shared" si="92"/>
        <v>ข้อมูลไม่ถูกต้อง</v>
      </c>
      <c r="S767" s="149" t="str">
        <f>IF(ISNUMBER(R767),
IF(H$2=ตัวเลือก!A$30,"ยังไม่บันทึกข้อมูล",R767*0.27),"ข้อมูลไม่ถูกต้อง")</f>
        <v>ข้อมูลไม่ถูกต้อง</v>
      </c>
      <c r="T767" s="149" t="str">
        <f t="shared" si="93"/>
        <v>ข้อมูลไม่ถูกต้อง</v>
      </c>
      <c r="U767" s="149" t="str">
        <f>IF(ISNUMBER(R767),
IF(H$2=ตัวเลือก!A$30,"ยังไม่บันทึกข้อมูล",R767*0.47),"ข้อมูลไม่ถูกต้อง")</f>
        <v>ข้อมูลไม่ถูกต้อง</v>
      </c>
      <c r="V767" s="149" t="str">
        <f>IF(ISNUMBER(S767),
IF(H$2=ตัวเลือก!A$30,"ยังไม่บันทึกข้อมูล",S767*0.47),"ข้อมูลไม่ถูกต้อง")</f>
        <v>ข้อมูลไม่ถูกต้อง</v>
      </c>
      <c r="W767" s="149" t="str">
        <f t="shared" si="94"/>
        <v>ข้อมูลไม่ถูกต้อง</v>
      </c>
      <c r="X767" s="148" t="str">
        <f t="shared" si="95"/>
        <v>ข้อมูลไม่ถูกต้อง</v>
      </c>
      <c r="Y767" s="38"/>
      <c r="Z767" s="38"/>
      <c r="AA767" s="38"/>
    </row>
    <row r="768" spans="1:27" x14ac:dyDescent="0.45">
      <c r="A768" s="38">
        <v>763</v>
      </c>
      <c r="B768" s="38"/>
      <c r="C768" s="38"/>
      <c r="D768" s="38"/>
      <c r="E768" s="38"/>
      <c r="F768" s="35"/>
      <c r="G768" s="35"/>
      <c r="H768" s="150"/>
      <c r="I768" s="38"/>
      <c r="J768" s="273" t="str">
        <f t="shared" si="88"/>
        <v>รอข้อมูลคอลัมน์ H</v>
      </c>
      <c r="K768" s="150"/>
      <c r="L768" s="150"/>
      <c r="M768" s="150"/>
      <c r="N768" s="149" t="str" cm="1">
        <f t="array" ref="N768">IF(AND(K768:M768=""),"ยังไม่บันทึกข้อมูล",
IF(M768&lt;&gt;"",
IF(M768&gt;=1.3,M768,"เป็นไม้พุ่ม"),
IF(K768+L768&gt;=1.3,K768+L768,"เป็นไม้พุ่ม")))</f>
        <v>ยังไม่บันทึกข้อมูล</v>
      </c>
      <c r="O768" s="149" t="str">
        <f t="shared" si="89"/>
        <v>ข้อมูลไม่ถูกต้อง</v>
      </c>
      <c r="P768" s="149" t="str">
        <f t="shared" si="90"/>
        <v>ข้อมูลไม่ถูกต้อง</v>
      </c>
      <c r="Q768" s="149" t="str">
        <f t="shared" si="91"/>
        <v>ข้อมูลไม่ถูกต้อง</v>
      </c>
      <c r="R768" s="149" t="str">
        <f t="shared" si="92"/>
        <v>ข้อมูลไม่ถูกต้อง</v>
      </c>
      <c r="S768" s="149" t="str">
        <f>IF(ISNUMBER(R768),
IF(H$2=ตัวเลือก!A$30,"ยังไม่บันทึกข้อมูล",R768*0.27),"ข้อมูลไม่ถูกต้อง")</f>
        <v>ข้อมูลไม่ถูกต้อง</v>
      </c>
      <c r="T768" s="149" t="str">
        <f t="shared" si="93"/>
        <v>ข้อมูลไม่ถูกต้อง</v>
      </c>
      <c r="U768" s="149" t="str">
        <f>IF(ISNUMBER(R768),
IF(H$2=ตัวเลือก!A$30,"ยังไม่บันทึกข้อมูล",R768*0.47),"ข้อมูลไม่ถูกต้อง")</f>
        <v>ข้อมูลไม่ถูกต้อง</v>
      </c>
      <c r="V768" s="149" t="str">
        <f>IF(ISNUMBER(S768),
IF(H$2=ตัวเลือก!A$30,"ยังไม่บันทึกข้อมูล",S768*0.47),"ข้อมูลไม่ถูกต้อง")</f>
        <v>ข้อมูลไม่ถูกต้อง</v>
      </c>
      <c r="W768" s="149" t="str">
        <f t="shared" si="94"/>
        <v>ข้อมูลไม่ถูกต้อง</v>
      </c>
      <c r="X768" s="148" t="str">
        <f t="shared" si="95"/>
        <v>ข้อมูลไม่ถูกต้อง</v>
      </c>
      <c r="Y768" s="38"/>
      <c r="Z768" s="38"/>
      <c r="AA768" s="38"/>
    </row>
    <row r="769" spans="1:27" x14ac:dyDescent="0.45">
      <c r="A769" s="38">
        <v>764</v>
      </c>
      <c r="B769" s="38"/>
      <c r="C769" s="38"/>
      <c r="D769" s="38"/>
      <c r="E769" s="38"/>
      <c r="F769" s="35"/>
      <c r="G769" s="35"/>
      <c r="H769" s="150"/>
      <c r="I769" s="38"/>
      <c r="J769" s="273" t="str">
        <f t="shared" si="88"/>
        <v>รอข้อมูลคอลัมน์ H</v>
      </c>
      <c r="K769" s="150"/>
      <c r="L769" s="150"/>
      <c r="M769" s="150"/>
      <c r="N769" s="149" t="str" cm="1">
        <f t="array" ref="N769">IF(AND(K769:M769=""),"ยังไม่บันทึกข้อมูล",
IF(M769&lt;&gt;"",
IF(M769&gt;=1.3,M769,"เป็นไม้พุ่ม"),
IF(K769+L769&gt;=1.3,K769+L769,"เป็นไม้พุ่ม")))</f>
        <v>ยังไม่บันทึกข้อมูล</v>
      </c>
      <c r="O769" s="149" t="str">
        <f t="shared" si="89"/>
        <v>ข้อมูลไม่ถูกต้อง</v>
      </c>
      <c r="P769" s="149" t="str">
        <f t="shared" si="90"/>
        <v>ข้อมูลไม่ถูกต้อง</v>
      </c>
      <c r="Q769" s="149" t="str">
        <f t="shared" si="91"/>
        <v>ข้อมูลไม่ถูกต้อง</v>
      </c>
      <c r="R769" s="149" t="str">
        <f t="shared" si="92"/>
        <v>ข้อมูลไม่ถูกต้อง</v>
      </c>
      <c r="S769" s="149" t="str">
        <f>IF(ISNUMBER(R769),
IF(H$2=ตัวเลือก!A$30,"ยังไม่บันทึกข้อมูล",R769*0.27),"ข้อมูลไม่ถูกต้อง")</f>
        <v>ข้อมูลไม่ถูกต้อง</v>
      </c>
      <c r="T769" s="149" t="str">
        <f t="shared" si="93"/>
        <v>ข้อมูลไม่ถูกต้อง</v>
      </c>
      <c r="U769" s="149" t="str">
        <f>IF(ISNUMBER(R769),
IF(H$2=ตัวเลือก!A$30,"ยังไม่บันทึกข้อมูล",R769*0.47),"ข้อมูลไม่ถูกต้อง")</f>
        <v>ข้อมูลไม่ถูกต้อง</v>
      </c>
      <c r="V769" s="149" t="str">
        <f>IF(ISNUMBER(S769),
IF(H$2=ตัวเลือก!A$30,"ยังไม่บันทึกข้อมูล",S769*0.47),"ข้อมูลไม่ถูกต้อง")</f>
        <v>ข้อมูลไม่ถูกต้อง</v>
      </c>
      <c r="W769" s="149" t="str">
        <f t="shared" si="94"/>
        <v>ข้อมูลไม่ถูกต้อง</v>
      </c>
      <c r="X769" s="148" t="str">
        <f t="shared" si="95"/>
        <v>ข้อมูลไม่ถูกต้อง</v>
      </c>
      <c r="Y769" s="38"/>
      <c r="Z769" s="38"/>
      <c r="AA769" s="38"/>
    </row>
    <row r="770" spans="1:27" x14ac:dyDescent="0.45">
      <c r="A770" s="38">
        <v>765</v>
      </c>
      <c r="B770" s="38"/>
      <c r="C770" s="38"/>
      <c r="D770" s="38"/>
      <c r="E770" s="38"/>
      <c r="F770" s="35"/>
      <c r="G770" s="35"/>
      <c r="H770" s="150"/>
      <c r="I770" s="38"/>
      <c r="J770" s="273" t="str">
        <f t="shared" si="88"/>
        <v>รอข้อมูลคอลัมน์ H</v>
      </c>
      <c r="K770" s="150"/>
      <c r="L770" s="150"/>
      <c r="M770" s="150"/>
      <c r="N770" s="149" t="str" cm="1">
        <f t="array" ref="N770">IF(AND(K770:M770=""),"ยังไม่บันทึกข้อมูล",
IF(M770&lt;&gt;"",
IF(M770&gt;=1.3,M770,"เป็นไม้พุ่ม"),
IF(K770+L770&gt;=1.3,K770+L770,"เป็นไม้พุ่ม")))</f>
        <v>ยังไม่บันทึกข้อมูล</v>
      </c>
      <c r="O770" s="149" t="str">
        <f t="shared" si="89"/>
        <v>ข้อมูลไม่ถูกต้อง</v>
      </c>
      <c r="P770" s="149" t="str">
        <f t="shared" si="90"/>
        <v>ข้อมูลไม่ถูกต้อง</v>
      </c>
      <c r="Q770" s="149" t="str">
        <f t="shared" si="91"/>
        <v>ข้อมูลไม่ถูกต้อง</v>
      </c>
      <c r="R770" s="149" t="str">
        <f t="shared" si="92"/>
        <v>ข้อมูลไม่ถูกต้อง</v>
      </c>
      <c r="S770" s="149" t="str">
        <f>IF(ISNUMBER(R770),
IF(H$2=ตัวเลือก!A$30,"ยังไม่บันทึกข้อมูล",R770*0.27),"ข้อมูลไม่ถูกต้อง")</f>
        <v>ข้อมูลไม่ถูกต้อง</v>
      </c>
      <c r="T770" s="149" t="str">
        <f t="shared" si="93"/>
        <v>ข้อมูลไม่ถูกต้อง</v>
      </c>
      <c r="U770" s="149" t="str">
        <f>IF(ISNUMBER(R770),
IF(H$2=ตัวเลือก!A$30,"ยังไม่บันทึกข้อมูล",R770*0.47),"ข้อมูลไม่ถูกต้อง")</f>
        <v>ข้อมูลไม่ถูกต้อง</v>
      </c>
      <c r="V770" s="149" t="str">
        <f>IF(ISNUMBER(S770),
IF(H$2=ตัวเลือก!A$30,"ยังไม่บันทึกข้อมูล",S770*0.47),"ข้อมูลไม่ถูกต้อง")</f>
        <v>ข้อมูลไม่ถูกต้อง</v>
      </c>
      <c r="W770" s="149" t="str">
        <f t="shared" si="94"/>
        <v>ข้อมูลไม่ถูกต้อง</v>
      </c>
      <c r="X770" s="148" t="str">
        <f t="shared" si="95"/>
        <v>ข้อมูลไม่ถูกต้อง</v>
      </c>
      <c r="Y770" s="38"/>
      <c r="Z770" s="38"/>
      <c r="AA770" s="38"/>
    </row>
    <row r="771" spans="1:27" x14ac:dyDescent="0.45">
      <c r="A771" s="38">
        <v>766</v>
      </c>
      <c r="B771" s="38"/>
      <c r="C771" s="38"/>
      <c r="D771" s="38"/>
      <c r="E771" s="38"/>
      <c r="F771" s="35"/>
      <c r="G771" s="35"/>
      <c r="H771" s="150"/>
      <c r="I771" s="38"/>
      <c r="J771" s="273" t="str">
        <f t="shared" si="88"/>
        <v>รอข้อมูลคอลัมน์ H</v>
      </c>
      <c r="K771" s="150"/>
      <c r="L771" s="150"/>
      <c r="M771" s="150"/>
      <c r="N771" s="149" t="str" cm="1">
        <f t="array" ref="N771">IF(AND(K771:M771=""),"ยังไม่บันทึกข้อมูล",
IF(M771&lt;&gt;"",
IF(M771&gt;=1.3,M771,"เป็นไม้พุ่ม"),
IF(K771+L771&gt;=1.3,K771+L771,"เป็นไม้พุ่ม")))</f>
        <v>ยังไม่บันทึกข้อมูล</v>
      </c>
      <c r="O771" s="149" t="str">
        <f t="shared" si="89"/>
        <v>ข้อมูลไม่ถูกต้อง</v>
      </c>
      <c r="P771" s="149" t="str">
        <f t="shared" si="90"/>
        <v>ข้อมูลไม่ถูกต้อง</v>
      </c>
      <c r="Q771" s="149" t="str">
        <f t="shared" si="91"/>
        <v>ข้อมูลไม่ถูกต้อง</v>
      </c>
      <c r="R771" s="149" t="str">
        <f t="shared" si="92"/>
        <v>ข้อมูลไม่ถูกต้อง</v>
      </c>
      <c r="S771" s="149" t="str">
        <f>IF(ISNUMBER(R771),
IF(H$2=ตัวเลือก!A$30,"ยังไม่บันทึกข้อมูล",R771*0.27),"ข้อมูลไม่ถูกต้อง")</f>
        <v>ข้อมูลไม่ถูกต้อง</v>
      </c>
      <c r="T771" s="149" t="str">
        <f t="shared" si="93"/>
        <v>ข้อมูลไม่ถูกต้อง</v>
      </c>
      <c r="U771" s="149" t="str">
        <f>IF(ISNUMBER(R771),
IF(H$2=ตัวเลือก!A$30,"ยังไม่บันทึกข้อมูล",R771*0.47),"ข้อมูลไม่ถูกต้อง")</f>
        <v>ข้อมูลไม่ถูกต้อง</v>
      </c>
      <c r="V771" s="149" t="str">
        <f>IF(ISNUMBER(S771),
IF(H$2=ตัวเลือก!A$30,"ยังไม่บันทึกข้อมูล",S771*0.47),"ข้อมูลไม่ถูกต้อง")</f>
        <v>ข้อมูลไม่ถูกต้อง</v>
      </c>
      <c r="W771" s="149" t="str">
        <f t="shared" si="94"/>
        <v>ข้อมูลไม่ถูกต้อง</v>
      </c>
      <c r="X771" s="148" t="str">
        <f t="shared" si="95"/>
        <v>ข้อมูลไม่ถูกต้อง</v>
      </c>
      <c r="Y771" s="38"/>
      <c r="Z771" s="38"/>
      <c r="AA771" s="38"/>
    </row>
    <row r="772" spans="1:27" x14ac:dyDescent="0.45">
      <c r="A772" s="38">
        <v>767</v>
      </c>
      <c r="B772" s="38"/>
      <c r="C772" s="38"/>
      <c r="D772" s="38"/>
      <c r="E772" s="38"/>
      <c r="F772" s="35"/>
      <c r="G772" s="35"/>
      <c r="H772" s="150"/>
      <c r="I772" s="38"/>
      <c r="J772" s="273" t="str">
        <f t="shared" si="88"/>
        <v>รอข้อมูลคอลัมน์ H</v>
      </c>
      <c r="K772" s="150"/>
      <c r="L772" s="150"/>
      <c r="M772" s="150"/>
      <c r="N772" s="149" t="str" cm="1">
        <f t="array" ref="N772">IF(AND(K772:M772=""),"ยังไม่บันทึกข้อมูล",
IF(M772&lt;&gt;"",
IF(M772&gt;=1.3,M772,"เป็นไม้พุ่ม"),
IF(K772+L772&gt;=1.3,K772+L772,"เป็นไม้พุ่ม")))</f>
        <v>ยังไม่บันทึกข้อมูล</v>
      </c>
      <c r="O772" s="149" t="str">
        <f t="shared" si="89"/>
        <v>ข้อมูลไม่ถูกต้อง</v>
      </c>
      <c r="P772" s="149" t="str">
        <f t="shared" si="90"/>
        <v>ข้อมูลไม่ถูกต้อง</v>
      </c>
      <c r="Q772" s="149" t="str">
        <f t="shared" si="91"/>
        <v>ข้อมูลไม่ถูกต้อง</v>
      </c>
      <c r="R772" s="149" t="str">
        <f t="shared" si="92"/>
        <v>ข้อมูลไม่ถูกต้อง</v>
      </c>
      <c r="S772" s="149" t="str">
        <f>IF(ISNUMBER(R772),
IF(H$2=ตัวเลือก!A$30,"ยังไม่บันทึกข้อมูล",R772*0.27),"ข้อมูลไม่ถูกต้อง")</f>
        <v>ข้อมูลไม่ถูกต้อง</v>
      </c>
      <c r="T772" s="149" t="str">
        <f t="shared" si="93"/>
        <v>ข้อมูลไม่ถูกต้อง</v>
      </c>
      <c r="U772" s="149" t="str">
        <f>IF(ISNUMBER(R772),
IF(H$2=ตัวเลือก!A$30,"ยังไม่บันทึกข้อมูล",R772*0.47),"ข้อมูลไม่ถูกต้อง")</f>
        <v>ข้อมูลไม่ถูกต้อง</v>
      </c>
      <c r="V772" s="149" t="str">
        <f>IF(ISNUMBER(S772),
IF(H$2=ตัวเลือก!A$30,"ยังไม่บันทึกข้อมูล",S772*0.47),"ข้อมูลไม่ถูกต้อง")</f>
        <v>ข้อมูลไม่ถูกต้อง</v>
      </c>
      <c r="W772" s="149" t="str">
        <f t="shared" si="94"/>
        <v>ข้อมูลไม่ถูกต้อง</v>
      </c>
      <c r="X772" s="148" t="str">
        <f t="shared" si="95"/>
        <v>ข้อมูลไม่ถูกต้อง</v>
      </c>
      <c r="Y772" s="38"/>
      <c r="Z772" s="38"/>
      <c r="AA772" s="38"/>
    </row>
    <row r="773" spans="1:27" x14ac:dyDescent="0.45">
      <c r="A773" s="38">
        <v>768</v>
      </c>
      <c r="B773" s="38"/>
      <c r="C773" s="38"/>
      <c r="D773" s="38"/>
      <c r="E773" s="38"/>
      <c r="F773" s="35"/>
      <c r="G773" s="35"/>
      <c r="H773" s="150"/>
      <c r="I773" s="38"/>
      <c r="J773" s="273" t="str">
        <f t="shared" si="88"/>
        <v>รอข้อมูลคอลัมน์ H</v>
      </c>
      <c r="K773" s="150"/>
      <c r="L773" s="150"/>
      <c r="M773" s="150"/>
      <c r="N773" s="149" t="str" cm="1">
        <f t="array" ref="N773">IF(AND(K773:M773=""),"ยังไม่บันทึกข้อมูล",
IF(M773&lt;&gt;"",
IF(M773&gt;=1.3,M773,"เป็นไม้พุ่ม"),
IF(K773+L773&gt;=1.3,K773+L773,"เป็นไม้พุ่ม")))</f>
        <v>ยังไม่บันทึกข้อมูล</v>
      </c>
      <c r="O773" s="149" t="str">
        <f t="shared" si="89"/>
        <v>ข้อมูลไม่ถูกต้อง</v>
      </c>
      <c r="P773" s="149" t="str">
        <f t="shared" si="90"/>
        <v>ข้อมูลไม่ถูกต้อง</v>
      </c>
      <c r="Q773" s="149" t="str">
        <f t="shared" si="91"/>
        <v>ข้อมูลไม่ถูกต้อง</v>
      </c>
      <c r="R773" s="149" t="str">
        <f t="shared" si="92"/>
        <v>ข้อมูลไม่ถูกต้อง</v>
      </c>
      <c r="S773" s="149" t="str">
        <f>IF(ISNUMBER(R773),
IF(H$2=ตัวเลือก!A$30,"ยังไม่บันทึกข้อมูล",R773*0.27),"ข้อมูลไม่ถูกต้อง")</f>
        <v>ข้อมูลไม่ถูกต้อง</v>
      </c>
      <c r="T773" s="149" t="str">
        <f t="shared" si="93"/>
        <v>ข้อมูลไม่ถูกต้อง</v>
      </c>
      <c r="U773" s="149" t="str">
        <f>IF(ISNUMBER(R773),
IF(H$2=ตัวเลือก!A$30,"ยังไม่บันทึกข้อมูล",R773*0.47),"ข้อมูลไม่ถูกต้อง")</f>
        <v>ข้อมูลไม่ถูกต้อง</v>
      </c>
      <c r="V773" s="149" t="str">
        <f>IF(ISNUMBER(S773),
IF(H$2=ตัวเลือก!A$30,"ยังไม่บันทึกข้อมูล",S773*0.47),"ข้อมูลไม่ถูกต้อง")</f>
        <v>ข้อมูลไม่ถูกต้อง</v>
      </c>
      <c r="W773" s="149" t="str">
        <f t="shared" si="94"/>
        <v>ข้อมูลไม่ถูกต้อง</v>
      </c>
      <c r="X773" s="148" t="str">
        <f t="shared" si="95"/>
        <v>ข้อมูลไม่ถูกต้อง</v>
      </c>
      <c r="Y773" s="38"/>
      <c r="Z773" s="38"/>
      <c r="AA773" s="38"/>
    </row>
    <row r="774" spans="1:27" x14ac:dyDescent="0.45">
      <c r="A774" s="38">
        <v>769</v>
      </c>
      <c r="B774" s="38"/>
      <c r="C774" s="38"/>
      <c r="D774" s="38"/>
      <c r="E774" s="38"/>
      <c r="F774" s="35"/>
      <c r="G774" s="35"/>
      <c r="H774" s="150"/>
      <c r="I774" s="38"/>
      <c r="J774" s="273" t="str">
        <f t="shared" si="88"/>
        <v>รอข้อมูลคอลัมน์ H</v>
      </c>
      <c r="K774" s="150"/>
      <c r="L774" s="150"/>
      <c r="M774" s="150"/>
      <c r="N774" s="149" t="str" cm="1">
        <f t="array" ref="N774">IF(AND(K774:M774=""),"ยังไม่บันทึกข้อมูล",
IF(M774&lt;&gt;"",
IF(M774&gt;=1.3,M774,"เป็นไม้พุ่ม"),
IF(K774+L774&gt;=1.3,K774+L774,"เป็นไม้พุ่ม")))</f>
        <v>ยังไม่บันทึกข้อมูล</v>
      </c>
      <c r="O774" s="149" t="str">
        <f t="shared" si="89"/>
        <v>ข้อมูลไม่ถูกต้อง</v>
      </c>
      <c r="P774" s="149" t="str">
        <f t="shared" si="90"/>
        <v>ข้อมูลไม่ถูกต้อง</v>
      </c>
      <c r="Q774" s="149" t="str">
        <f t="shared" si="91"/>
        <v>ข้อมูลไม่ถูกต้อง</v>
      </c>
      <c r="R774" s="149" t="str">
        <f t="shared" si="92"/>
        <v>ข้อมูลไม่ถูกต้อง</v>
      </c>
      <c r="S774" s="149" t="str">
        <f>IF(ISNUMBER(R774),
IF(H$2=ตัวเลือก!A$30,"ยังไม่บันทึกข้อมูล",R774*0.27),"ข้อมูลไม่ถูกต้อง")</f>
        <v>ข้อมูลไม่ถูกต้อง</v>
      </c>
      <c r="T774" s="149" t="str">
        <f t="shared" si="93"/>
        <v>ข้อมูลไม่ถูกต้อง</v>
      </c>
      <c r="U774" s="149" t="str">
        <f>IF(ISNUMBER(R774),
IF(H$2=ตัวเลือก!A$30,"ยังไม่บันทึกข้อมูล",R774*0.47),"ข้อมูลไม่ถูกต้อง")</f>
        <v>ข้อมูลไม่ถูกต้อง</v>
      </c>
      <c r="V774" s="149" t="str">
        <f>IF(ISNUMBER(S774),
IF(H$2=ตัวเลือก!A$30,"ยังไม่บันทึกข้อมูล",S774*0.47),"ข้อมูลไม่ถูกต้อง")</f>
        <v>ข้อมูลไม่ถูกต้อง</v>
      </c>
      <c r="W774" s="149" t="str">
        <f t="shared" si="94"/>
        <v>ข้อมูลไม่ถูกต้อง</v>
      </c>
      <c r="X774" s="148" t="str">
        <f t="shared" si="95"/>
        <v>ข้อมูลไม่ถูกต้อง</v>
      </c>
      <c r="Y774" s="38"/>
      <c r="Z774" s="38"/>
      <c r="AA774" s="38"/>
    </row>
    <row r="775" spans="1:27" x14ac:dyDescent="0.45">
      <c r="A775" s="38">
        <v>770</v>
      </c>
      <c r="B775" s="38"/>
      <c r="C775" s="38"/>
      <c r="D775" s="38"/>
      <c r="E775" s="38"/>
      <c r="F775" s="35"/>
      <c r="G775" s="35"/>
      <c r="H775" s="150"/>
      <c r="I775" s="38"/>
      <c r="J775" s="273" t="str">
        <f t="shared" ref="J775:J838" si="96">IF(H775="","รอข้อมูลคอลัมน์ H",
IF(H775/PI()&gt;=4.5,H775/PI(),"ไม่นำมาคำนวณ"))</f>
        <v>รอข้อมูลคอลัมน์ H</v>
      </c>
      <c r="K775" s="150"/>
      <c r="L775" s="150"/>
      <c r="M775" s="150"/>
      <c r="N775" s="149" t="str" cm="1">
        <f t="array" ref="N775">IF(AND(K775:M775=""),"ยังไม่บันทึกข้อมูล",
IF(M775&lt;&gt;"",
IF(M775&gt;=1.3,M775,"เป็นไม้พุ่ม"),
IF(K775+L775&gt;=1.3,K775+L775,"เป็นไม้พุ่ม")))</f>
        <v>ยังไม่บันทึกข้อมูล</v>
      </c>
      <c r="O775" s="149" t="str">
        <f t="shared" ref="O775:O838" si="97">IF(AND(ISNUMBER(J775),ISNUMBER(N775)),0.0396*(((J775)^2)*N775)^0.933,"ข้อมูลไม่ถูกต้อง")</f>
        <v>ข้อมูลไม่ถูกต้อง</v>
      </c>
      <c r="P775" s="149" t="str">
        <f t="shared" ref="P775:P838" si="98">IF(AND(ISNUMBER(J775),ISNUMBER(N775)),0.00349*(((J775^2)*N775))^1.03,"ข้อมูลไม่ถูกต้อง")</f>
        <v>ข้อมูลไม่ถูกต้อง</v>
      </c>
      <c r="Q775" s="149" t="str">
        <f t="shared" ref="Q775:Q838" si="99">IF(AND(ISNUMBER(O775),ISNUMBER(P775)),((1/(28/(O775+P775)))+0.025),"ข้อมูลไม่ถูกต้อง")</f>
        <v>ข้อมูลไม่ถูกต้อง</v>
      </c>
      <c r="R775" s="149" t="str">
        <f t="shared" ref="R775:R838" si="100">IF(AND(O775&lt;&gt;"ข้อมูลไม่ถูกต้อง",P775&lt;&gt;"ข้อมูลไม่ถูกต้อง",Q775&lt;&gt;"ข้อมูลไม่ถูกต้อง"),O775+P775+Q775,"ข้อมูลไม่ถูกต้อง")</f>
        <v>ข้อมูลไม่ถูกต้อง</v>
      </c>
      <c r="S775" s="149" t="str">
        <f>IF(ISNUMBER(R775),
IF(H$2=ตัวเลือก!A$30,"ยังไม่บันทึกข้อมูล",R775*0.27),"ข้อมูลไม่ถูกต้อง")</f>
        <v>ข้อมูลไม่ถูกต้อง</v>
      </c>
      <c r="T775" s="149" t="str">
        <f t="shared" ref="T775:T838" si="101">IF(AND(ISNUMBER(R775),ISNUMBER(S775)),R775+S775,"ข้อมูลไม่ถูกต้อง")</f>
        <v>ข้อมูลไม่ถูกต้อง</v>
      </c>
      <c r="U775" s="149" t="str">
        <f>IF(ISNUMBER(R775),
IF(H$2=ตัวเลือก!A$30,"ยังไม่บันทึกข้อมูล",R775*0.47),"ข้อมูลไม่ถูกต้อง")</f>
        <v>ข้อมูลไม่ถูกต้อง</v>
      </c>
      <c r="V775" s="149" t="str">
        <f>IF(ISNUMBER(S775),
IF(H$2=ตัวเลือก!A$30,"ยังไม่บันทึกข้อมูล",S775*0.47),"ข้อมูลไม่ถูกต้อง")</f>
        <v>ข้อมูลไม่ถูกต้อง</v>
      </c>
      <c r="W775" s="149" t="str">
        <f t="shared" ref="W775:W838" si="102">IF(AND(ISNUMBER(U775),ISNUMBER(V775)),((U775+V775)/1000),"ข้อมูลไม่ถูกต้อง")</f>
        <v>ข้อมูลไม่ถูกต้อง</v>
      </c>
      <c r="X775" s="148" t="str">
        <f t="shared" ref="X775:X838" si="103">IF(ISNUMBER(W775),W775*(44/12),"ข้อมูลไม่ถูกต้อง")</f>
        <v>ข้อมูลไม่ถูกต้อง</v>
      </c>
      <c r="Y775" s="38"/>
      <c r="Z775" s="38"/>
      <c r="AA775" s="38"/>
    </row>
    <row r="776" spans="1:27" x14ac:dyDescent="0.45">
      <c r="A776" s="38">
        <v>771</v>
      </c>
      <c r="B776" s="38"/>
      <c r="C776" s="38"/>
      <c r="D776" s="38"/>
      <c r="E776" s="38"/>
      <c r="F776" s="35"/>
      <c r="G776" s="35"/>
      <c r="H776" s="150"/>
      <c r="I776" s="38"/>
      <c r="J776" s="273" t="str">
        <f t="shared" si="96"/>
        <v>รอข้อมูลคอลัมน์ H</v>
      </c>
      <c r="K776" s="150"/>
      <c r="L776" s="150"/>
      <c r="M776" s="150"/>
      <c r="N776" s="149" t="str" cm="1">
        <f t="array" ref="N776">IF(AND(K776:M776=""),"ยังไม่บันทึกข้อมูล",
IF(M776&lt;&gt;"",
IF(M776&gt;=1.3,M776,"เป็นไม้พุ่ม"),
IF(K776+L776&gt;=1.3,K776+L776,"เป็นไม้พุ่ม")))</f>
        <v>ยังไม่บันทึกข้อมูล</v>
      </c>
      <c r="O776" s="149" t="str">
        <f t="shared" si="97"/>
        <v>ข้อมูลไม่ถูกต้อง</v>
      </c>
      <c r="P776" s="149" t="str">
        <f t="shared" si="98"/>
        <v>ข้อมูลไม่ถูกต้อง</v>
      </c>
      <c r="Q776" s="149" t="str">
        <f t="shared" si="99"/>
        <v>ข้อมูลไม่ถูกต้อง</v>
      </c>
      <c r="R776" s="149" t="str">
        <f t="shared" si="100"/>
        <v>ข้อมูลไม่ถูกต้อง</v>
      </c>
      <c r="S776" s="149" t="str">
        <f>IF(ISNUMBER(R776),
IF(H$2=ตัวเลือก!A$30,"ยังไม่บันทึกข้อมูล",R776*0.27),"ข้อมูลไม่ถูกต้อง")</f>
        <v>ข้อมูลไม่ถูกต้อง</v>
      </c>
      <c r="T776" s="149" t="str">
        <f t="shared" si="101"/>
        <v>ข้อมูลไม่ถูกต้อง</v>
      </c>
      <c r="U776" s="149" t="str">
        <f>IF(ISNUMBER(R776),
IF(H$2=ตัวเลือก!A$30,"ยังไม่บันทึกข้อมูล",R776*0.47),"ข้อมูลไม่ถูกต้อง")</f>
        <v>ข้อมูลไม่ถูกต้อง</v>
      </c>
      <c r="V776" s="149" t="str">
        <f>IF(ISNUMBER(S776),
IF(H$2=ตัวเลือก!A$30,"ยังไม่บันทึกข้อมูล",S776*0.47),"ข้อมูลไม่ถูกต้อง")</f>
        <v>ข้อมูลไม่ถูกต้อง</v>
      </c>
      <c r="W776" s="149" t="str">
        <f t="shared" si="102"/>
        <v>ข้อมูลไม่ถูกต้อง</v>
      </c>
      <c r="X776" s="148" t="str">
        <f t="shared" si="103"/>
        <v>ข้อมูลไม่ถูกต้อง</v>
      </c>
      <c r="Y776" s="38"/>
      <c r="Z776" s="38"/>
      <c r="AA776" s="38"/>
    </row>
    <row r="777" spans="1:27" x14ac:dyDescent="0.45">
      <c r="A777" s="38">
        <v>772</v>
      </c>
      <c r="B777" s="38"/>
      <c r="C777" s="38"/>
      <c r="D777" s="38"/>
      <c r="E777" s="38"/>
      <c r="F777" s="35"/>
      <c r="G777" s="35"/>
      <c r="H777" s="150"/>
      <c r="I777" s="38"/>
      <c r="J777" s="273" t="str">
        <f t="shared" si="96"/>
        <v>รอข้อมูลคอลัมน์ H</v>
      </c>
      <c r="K777" s="150"/>
      <c r="L777" s="150"/>
      <c r="M777" s="150"/>
      <c r="N777" s="149" t="str" cm="1">
        <f t="array" ref="N777">IF(AND(K777:M777=""),"ยังไม่บันทึกข้อมูล",
IF(M777&lt;&gt;"",
IF(M777&gt;=1.3,M777,"เป็นไม้พุ่ม"),
IF(K777+L777&gt;=1.3,K777+L777,"เป็นไม้พุ่ม")))</f>
        <v>ยังไม่บันทึกข้อมูล</v>
      </c>
      <c r="O777" s="149" t="str">
        <f t="shared" si="97"/>
        <v>ข้อมูลไม่ถูกต้อง</v>
      </c>
      <c r="P777" s="149" t="str">
        <f t="shared" si="98"/>
        <v>ข้อมูลไม่ถูกต้อง</v>
      </c>
      <c r="Q777" s="149" t="str">
        <f t="shared" si="99"/>
        <v>ข้อมูลไม่ถูกต้อง</v>
      </c>
      <c r="R777" s="149" t="str">
        <f t="shared" si="100"/>
        <v>ข้อมูลไม่ถูกต้อง</v>
      </c>
      <c r="S777" s="149" t="str">
        <f>IF(ISNUMBER(R777),
IF(H$2=ตัวเลือก!A$30,"ยังไม่บันทึกข้อมูล",R777*0.27),"ข้อมูลไม่ถูกต้อง")</f>
        <v>ข้อมูลไม่ถูกต้อง</v>
      </c>
      <c r="T777" s="149" t="str">
        <f t="shared" si="101"/>
        <v>ข้อมูลไม่ถูกต้อง</v>
      </c>
      <c r="U777" s="149" t="str">
        <f>IF(ISNUMBER(R777),
IF(H$2=ตัวเลือก!A$30,"ยังไม่บันทึกข้อมูล",R777*0.47),"ข้อมูลไม่ถูกต้อง")</f>
        <v>ข้อมูลไม่ถูกต้อง</v>
      </c>
      <c r="V777" s="149" t="str">
        <f>IF(ISNUMBER(S777),
IF(H$2=ตัวเลือก!A$30,"ยังไม่บันทึกข้อมูล",S777*0.47),"ข้อมูลไม่ถูกต้อง")</f>
        <v>ข้อมูลไม่ถูกต้อง</v>
      </c>
      <c r="W777" s="149" t="str">
        <f t="shared" si="102"/>
        <v>ข้อมูลไม่ถูกต้อง</v>
      </c>
      <c r="X777" s="148" t="str">
        <f t="shared" si="103"/>
        <v>ข้อมูลไม่ถูกต้อง</v>
      </c>
      <c r="Y777" s="38"/>
      <c r="Z777" s="38"/>
      <c r="AA777" s="38"/>
    </row>
    <row r="778" spans="1:27" x14ac:dyDescent="0.45">
      <c r="A778" s="38">
        <v>773</v>
      </c>
      <c r="B778" s="38"/>
      <c r="C778" s="38"/>
      <c r="D778" s="38"/>
      <c r="E778" s="38"/>
      <c r="F778" s="35"/>
      <c r="G778" s="35"/>
      <c r="H778" s="150"/>
      <c r="I778" s="38"/>
      <c r="J778" s="273" t="str">
        <f t="shared" si="96"/>
        <v>รอข้อมูลคอลัมน์ H</v>
      </c>
      <c r="K778" s="150"/>
      <c r="L778" s="150"/>
      <c r="M778" s="150"/>
      <c r="N778" s="149" t="str" cm="1">
        <f t="array" ref="N778">IF(AND(K778:M778=""),"ยังไม่บันทึกข้อมูล",
IF(M778&lt;&gt;"",
IF(M778&gt;=1.3,M778,"เป็นไม้พุ่ม"),
IF(K778+L778&gt;=1.3,K778+L778,"เป็นไม้พุ่ม")))</f>
        <v>ยังไม่บันทึกข้อมูล</v>
      </c>
      <c r="O778" s="149" t="str">
        <f t="shared" si="97"/>
        <v>ข้อมูลไม่ถูกต้อง</v>
      </c>
      <c r="P778" s="149" t="str">
        <f t="shared" si="98"/>
        <v>ข้อมูลไม่ถูกต้อง</v>
      </c>
      <c r="Q778" s="149" t="str">
        <f t="shared" si="99"/>
        <v>ข้อมูลไม่ถูกต้อง</v>
      </c>
      <c r="R778" s="149" t="str">
        <f t="shared" si="100"/>
        <v>ข้อมูลไม่ถูกต้อง</v>
      </c>
      <c r="S778" s="149" t="str">
        <f>IF(ISNUMBER(R778),
IF(H$2=ตัวเลือก!A$30,"ยังไม่บันทึกข้อมูล",R778*0.27),"ข้อมูลไม่ถูกต้อง")</f>
        <v>ข้อมูลไม่ถูกต้อง</v>
      </c>
      <c r="T778" s="149" t="str">
        <f t="shared" si="101"/>
        <v>ข้อมูลไม่ถูกต้อง</v>
      </c>
      <c r="U778" s="149" t="str">
        <f>IF(ISNUMBER(R778),
IF(H$2=ตัวเลือก!A$30,"ยังไม่บันทึกข้อมูล",R778*0.47),"ข้อมูลไม่ถูกต้อง")</f>
        <v>ข้อมูลไม่ถูกต้อง</v>
      </c>
      <c r="V778" s="149" t="str">
        <f>IF(ISNUMBER(S778),
IF(H$2=ตัวเลือก!A$30,"ยังไม่บันทึกข้อมูล",S778*0.47),"ข้อมูลไม่ถูกต้อง")</f>
        <v>ข้อมูลไม่ถูกต้อง</v>
      </c>
      <c r="W778" s="149" t="str">
        <f t="shared" si="102"/>
        <v>ข้อมูลไม่ถูกต้อง</v>
      </c>
      <c r="X778" s="148" t="str">
        <f t="shared" si="103"/>
        <v>ข้อมูลไม่ถูกต้อง</v>
      </c>
      <c r="Y778" s="38"/>
      <c r="Z778" s="38"/>
      <c r="AA778" s="38"/>
    </row>
    <row r="779" spans="1:27" x14ac:dyDescent="0.45">
      <c r="A779" s="38">
        <v>774</v>
      </c>
      <c r="B779" s="38"/>
      <c r="C779" s="38"/>
      <c r="D779" s="38"/>
      <c r="E779" s="38"/>
      <c r="F779" s="35"/>
      <c r="G779" s="35"/>
      <c r="H779" s="150"/>
      <c r="I779" s="38"/>
      <c r="J779" s="273" t="str">
        <f t="shared" si="96"/>
        <v>รอข้อมูลคอลัมน์ H</v>
      </c>
      <c r="K779" s="150"/>
      <c r="L779" s="150"/>
      <c r="M779" s="150"/>
      <c r="N779" s="149" t="str" cm="1">
        <f t="array" ref="N779">IF(AND(K779:M779=""),"ยังไม่บันทึกข้อมูล",
IF(M779&lt;&gt;"",
IF(M779&gt;=1.3,M779,"เป็นไม้พุ่ม"),
IF(K779+L779&gt;=1.3,K779+L779,"เป็นไม้พุ่ม")))</f>
        <v>ยังไม่บันทึกข้อมูล</v>
      </c>
      <c r="O779" s="149" t="str">
        <f t="shared" si="97"/>
        <v>ข้อมูลไม่ถูกต้อง</v>
      </c>
      <c r="P779" s="149" t="str">
        <f t="shared" si="98"/>
        <v>ข้อมูลไม่ถูกต้อง</v>
      </c>
      <c r="Q779" s="149" t="str">
        <f t="shared" si="99"/>
        <v>ข้อมูลไม่ถูกต้อง</v>
      </c>
      <c r="R779" s="149" t="str">
        <f t="shared" si="100"/>
        <v>ข้อมูลไม่ถูกต้อง</v>
      </c>
      <c r="S779" s="149" t="str">
        <f>IF(ISNUMBER(R779),
IF(H$2=ตัวเลือก!A$30,"ยังไม่บันทึกข้อมูล",R779*0.27),"ข้อมูลไม่ถูกต้อง")</f>
        <v>ข้อมูลไม่ถูกต้อง</v>
      </c>
      <c r="T779" s="149" t="str">
        <f t="shared" si="101"/>
        <v>ข้อมูลไม่ถูกต้อง</v>
      </c>
      <c r="U779" s="149" t="str">
        <f>IF(ISNUMBER(R779),
IF(H$2=ตัวเลือก!A$30,"ยังไม่บันทึกข้อมูล",R779*0.47),"ข้อมูลไม่ถูกต้อง")</f>
        <v>ข้อมูลไม่ถูกต้อง</v>
      </c>
      <c r="V779" s="149" t="str">
        <f>IF(ISNUMBER(S779),
IF(H$2=ตัวเลือก!A$30,"ยังไม่บันทึกข้อมูล",S779*0.47),"ข้อมูลไม่ถูกต้อง")</f>
        <v>ข้อมูลไม่ถูกต้อง</v>
      </c>
      <c r="W779" s="149" t="str">
        <f t="shared" si="102"/>
        <v>ข้อมูลไม่ถูกต้อง</v>
      </c>
      <c r="X779" s="148" t="str">
        <f t="shared" si="103"/>
        <v>ข้อมูลไม่ถูกต้อง</v>
      </c>
      <c r="Y779" s="38"/>
      <c r="Z779" s="38"/>
      <c r="AA779" s="38"/>
    </row>
    <row r="780" spans="1:27" x14ac:dyDescent="0.45">
      <c r="A780" s="38">
        <v>775</v>
      </c>
      <c r="B780" s="38"/>
      <c r="C780" s="38"/>
      <c r="D780" s="38"/>
      <c r="E780" s="38"/>
      <c r="F780" s="35"/>
      <c r="G780" s="35"/>
      <c r="H780" s="150"/>
      <c r="I780" s="38"/>
      <c r="J780" s="273" t="str">
        <f t="shared" si="96"/>
        <v>รอข้อมูลคอลัมน์ H</v>
      </c>
      <c r="K780" s="150"/>
      <c r="L780" s="150"/>
      <c r="M780" s="150"/>
      <c r="N780" s="149" t="str" cm="1">
        <f t="array" ref="N780">IF(AND(K780:M780=""),"ยังไม่บันทึกข้อมูล",
IF(M780&lt;&gt;"",
IF(M780&gt;=1.3,M780,"เป็นไม้พุ่ม"),
IF(K780+L780&gt;=1.3,K780+L780,"เป็นไม้พุ่ม")))</f>
        <v>ยังไม่บันทึกข้อมูล</v>
      </c>
      <c r="O780" s="149" t="str">
        <f t="shared" si="97"/>
        <v>ข้อมูลไม่ถูกต้อง</v>
      </c>
      <c r="P780" s="149" t="str">
        <f t="shared" si="98"/>
        <v>ข้อมูลไม่ถูกต้อง</v>
      </c>
      <c r="Q780" s="149" t="str">
        <f t="shared" si="99"/>
        <v>ข้อมูลไม่ถูกต้อง</v>
      </c>
      <c r="R780" s="149" t="str">
        <f t="shared" si="100"/>
        <v>ข้อมูลไม่ถูกต้อง</v>
      </c>
      <c r="S780" s="149" t="str">
        <f>IF(ISNUMBER(R780),
IF(H$2=ตัวเลือก!A$30,"ยังไม่บันทึกข้อมูล",R780*0.27),"ข้อมูลไม่ถูกต้อง")</f>
        <v>ข้อมูลไม่ถูกต้อง</v>
      </c>
      <c r="T780" s="149" t="str">
        <f t="shared" si="101"/>
        <v>ข้อมูลไม่ถูกต้อง</v>
      </c>
      <c r="U780" s="149" t="str">
        <f>IF(ISNUMBER(R780),
IF(H$2=ตัวเลือก!A$30,"ยังไม่บันทึกข้อมูล",R780*0.47),"ข้อมูลไม่ถูกต้อง")</f>
        <v>ข้อมูลไม่ถูกต้อง</v>
      </c>
      <c r="V780" s="149" t="str">
        <f>IF(ISNUMBER(S780),
IF(H$2=ตัวเลือก!A$30,"ยังไม่บันทึกข้อมูล",S780*0.47),"ข้อมูลไม่ถูกต้อง")</f>
        <v>ข้อมูลไม่ถูกต้อง</v>
      </c>
      <c r="W780" s="149" t="str">
        <f t="shared" si="102"/>
        <v>ข้อมูลไม่ถูกต้อง</v>
      </c>
      <c r="X780" s="148" t="str">
        <f t="shared" si="103"/>
        <v>ข้อมูลไม่ถูกต้อง</v>
      </c>
      <c r="Y780" s="38"/>
      <c r="Z780" s="38"/>
      <c r="AA780" s="38"/>
    </row>
    <row r="781" spans="1:27" x14ac:dyDescent="0.45">
      <c r="A781" s="38">
        <v>776</v>
      </c>
      <c r="B781" s="38"/>
      <c r="C781" s="38"/>
      <c r="D781" s="38"/>
      <c r="E781" s="38"/>
      <c r="F781" s="35"/>
      <c r="G781" s="35"/>
      <c r="H781" s="150"/>
      <c r="I781" s="38"/>
      <c r="J781" s="273" t="str">
        <f t="shared" si="96"/>
        <v>รอข้อมูลคอลัมน์ H</v>
      </c>
      <c r="K781" s="150"/>
      <c r="L781" s="150"/>
      <c r="M781" s="150"/>
      <c r="N781" s="149" t="str" cm="1">
        <f t="array" ref="N781">IF(AND(K781:M781=""),"ยังไม่บันทึกข้อมูล",
IF(M781&lt;&gt;"",
IF(M781&gt;=1.3,M781,"เป็นไม้พุ่ม"),
IF(K781+L781&gt;=1.3,K781+L781,"เป็นไม้พุ่ม")))</f>
        <v>ยังไม่บันทึกข้อมูล</v>
      </c>
      <c r="O781" s="149" t="str">
        <f t="shared" si="97"/>
        <v>ข้อมูลไม่ถูกต้อง</v>
      </c>
      <c r="P781" s="149" t="str">
        <f t="shared" si="98"/>
        <v>ข้อมูลไม่ถูกต้อง</v>
      </c>
      <c r="Q781" s="149" t="str">
        <f t="shared" si="99"/>
        <v>ข้อมูลไม่ถูกต้อง</v>
      </c>
      <c r="R781" s="149" t="str">
        <f t="shared" si="100"/>
        <v>ข้อมูลไม่ถูกต้อง</v>
      </c>
      <c r="S781" s="149" t="str">
        <f>IF(ISNUMBER(R781),
IF(H$2=ตัวเลือก!A$30,"ยังไม่บันทึกข้อมูล",R781*0.27),"ข้อมูลไม่ถูกต้อง")</f>
        <v>ข้อมูลไม่ถูกต้อง</v>
      </c>
      <c r="T781" s="149" t="str">
        <f t="shared" si="101"/>
        <v>ข้อมูลไม่ถูกต้อง</v>
      </c>
      <c r="U781" s="149" t="str">
        <f>IF(ISNUMBER(R781),
IF(H$2=ตัวเลือก!A$30,"ยังไม่บันทึกข้อมูล",R781*0.47),"ข้อมูลไม่ถูกต้อง")</f>
        <v>ข้อมูลไม่ถูกต้อง</v>
      </c>
      <c r="V781" s="149" t="str">
        <f>IF(ISNUMBER(S781),
IF(H$2=ตัวเลือก!A$30,"ยังไม่บันทึกข้อมูล",S781*0.47),"ข้อมูลไม่ถูกต้อง")</f>
        <v>ข้อมูลไม่ถูกต้อง</v>
      </c>
      <c r="W781" s="149" t="str">
        <f t="shared" si="102"/>
        <v>ข้อมูลไม่ถูกต้อง</v>
      </c>
      <c r="X781" s="148" t="str">
        <f t="shared" si="103"/>
        <v>ข้อมูลไม่ถูกต้อง</v>
      </c>
      <c r="Y781" s="38"/>
      <c r="Z781" s="38"/>
      <c r="AA781" s="38"/>
    </row>
    <row r="782" spans="1:27" x14ac:dyDescent="0.45">
      <c r="A782" s="38">
        <v>777</v>
      </c>
      <c r="B782" s="38"/>
      <c r="C782" s="38"/>
      <c r="D782" s="38"/>
      <c r="E782" s="38"/>
      <c r="F782" s="35"/>
      <c r="G782" s="35"/>
      <c r="H782" s="150"/>
      <c r="I782" s="38"/>
      <c r="J782" s="273" t="str">
        <f t="shared" si="96"/>
        <v>รอข้อมูลคอลัมน์ H</v>
      </c>
      <c r="K782" s="150"/>
      <c r="L782" s="150"/>
      <c r="M782" s="150"/>
      <c r="N782" s="149" t="str" cm="1">
        <f t="array" ref="N782">IF(AND(K782:M782=""),"ยังไม่บันทึกข้อมูล",
IF(M782&lt;&gt;"",
IF(M782&gt;=1.3,M782,"เป็นไม้พุ่ม"),
IF(K782+L782&gt;=1.3,K782+L782,"เป็นไม้พุ่ม")))</f>
        <v>ยังไม่บันทึกข้อมูล</v>
      </c>
      <c r="O782" s="149" t="str">
        <f t="shared" si="97"/>
        <v>ข้อมูลไม่ถูกต้อง</v>
      </c>
      <c r="P782" s="149" t="str">
        <f t="shared" si="98"/>
        <v>ข้อมูลไม่ถูกต้อง</v>
      </c>
      <c r="Q782" s="149" t="str">
        <f t="shared" si="99"/>
        <v>ข้อมูลไม่ถูกต้อง</v>
      </c>
      <c r="R782" s="149" t="str">
        <f t="shared" si="100"/>
        <v>ข้อมูลไม่ถูกต้อง</v>
      </c>
      <c r="S782" s="149" t="str">
        <f>IF(ISNUMBER(R782),
IF(H$2=ตัวเลือก!A$30,"ยังไม่บันทึกข้อมูล",R782*0.27),"ข้อมูลไม่ถูกต้อง")</f>
        <v>ข้อมูลไม่ถูกต้อง</v>
      </c>
      <c r="T782" s="149" t="str">
        <f t="shared" si="101"/>
        <v>ข้อมูลไม่ถูกต้อง</v>
      </c>
      <c r="U782" s="149" t="str">
        <f>IF(ISNUMBER(R782),
IF(H$2=ตัวเลือก!A$30,"ยังไม่บันทึกข้อมูล",R782*0.47),"ข้อมูลไม่ถูกต้อง")</f>
        <v>ข้อมูลไม่ถูกต้อง</v>
      </c>
      <c r="V782" s="149" t="str">
        <f>IF(ISNUMBER(S782),
IF(H$2=ตัวเลือก!A$30,"ยังไม่บันทึกข้อมูล",S782*0.47),"ข้อมูลไม่ถูกต้อง")</f>
        <v>ข้อมูลไม่ถูกต้อง</v>
      </c>
      <c r="W782" s="149" t="str">
        <f t="shared" si="102"/>
        <v>ข้อมูลไม่ถูกต้อง</v>
      </c>
      <c r="X782" s="148" t="str">
        <f t="shared" si="103"/>
        <v>ข้อมูลไม่ถูกต้อง</v>
      </c>
      <c r="Y782" s="38"/>
      <c r="Z782" s="38"/>
      <c r="AA782" s="38"/>
    </row>
    <row r="783" spans="1:27" x14ac:dyDescent="0.45">
      <c r="A783" s="38">
        <v>778</v>
      </c>
      <c r="B783" s="38"/>
      <c r="C783" s="38"/>
      <c r="D783" s="38"/>
      <c r="E783" s="38"/>
      <c r="F783" s="35"/>
      <c r="G783" s="35"/>
      <c r="H783" s="150"/>
      <c r="I783" s="38"/>
      <c r="J783" s="273" t="str">
        <f t="shared" si="96"/>
        <v>รอข้อมูลคอลัมน์ H</v>
      </c>
      <c r="K783" s="150"/>
      <c r="L783" s="150"/>
      <c r="M783" s="150"/>
      <c r="N783" s="149" t="str" cm="1">
        <f t="array" ref="N783">IF(AND(K783:M783=""),"ยังไม่บันทึกข้อมูล",
IF(M783&lt;&gt;"",
IF(M783&gt;=1.3,M783,"เป็นไม้พุ่ม"),
IF(K783+L783&gt;=1.3,K783+L783,"เป็นไม้พุ่ม")))</f>
        <v>ยังไม่บันทึกข้อมูล</v>
      </c>
      <c r="O783" s="149" t="str">
        <f t="shared" si="97"/>
        <v>ข้อมูลไม่ถูกต้อง</v>
      </c>
      <c r="P783" s="149" t="str">
        <f t="shared" si="98"/>
        <v>ข้อมูลไม่ถูกต้อง</v>
      </c>
      <c r="Q783" s="149" t="str">
        <f t="shared" si="99"/>
        <v>ข้อมูลไม่ถูกต้อง</v>
      </c>
      <c r="R783" s="149" t="str">
        <f t="shared" si="100"/>
        <v>ข้อมูลไม่ถูกต้อง</v>
      </c>
      <c r="S783" s="149" t="str">
        <f>IF(ISNUMBER(R783),
IF(H$2=ตัวเลือก!A$30,"ยังไม่บันทึกข้อมูล",R783*0.27),"ข้อมูลไม่ถูกต้อง")</f>
        <v>ข้อมูลไม่ถูกต้อง</v>
      </c>
      <c r="T783" s="149" t="str">
        <f t="shared" si="101"/>
        <v>ข้อมูลไม่ถูกต้อง</v>
      </c>
      <c r="U783" s="149" t="str">
        <f>IF(ISNUMBER(R783),
IF(H$2=ตัวเลือก!A$30,"ยังไม่บันทึกข้อมูล",R783*0.47),"ข้อมูลไม่ถูกต้อง")</f>
        <v>ข้อมูลไม่ถูกต้อง</v>
      </c>
      <c r="V783" s="149" t="str">
        <f>IF(ISNUMBER(S783),
IF(H$2=ตัวเลือก!A$30,"ยังไม่บันทึกข้อมูล",S783*0.47),"ข้อมูลไม่ถูกต้อง")</f>
        <v>ข้อมูลไม่ถูกต้อง</v>
      </c>
      <c r="W783" s="149" t="str">
        <f t="shared" si="102"/>
        <v>ข้อมูลไม่ถูกต้อง</v>
      </c>
      <c r="X783" s="148" t="str">
        <f t="shared" si="103"/>
        <v>ข้อมูลไม่ถูกต้อง</v>
      </c>
      <c r="Y783" s="38"/>
      <c r="Z783" s="38"/>
      <c r="AA783" s="38"/>
    </row>
    <row r="784" spans="1:27" x14ac:dyDescent="0.45">
      <c r="A784" s="38">
        <v>779</v>
      </c>
      <c r="B784" s="38"/>
      <c r="C784" s="38"/>
      <c r="D784" s="38"/>
      <c r="E784" s="38"/>
      <c r="F784" s="35"/>
      <c r="G784" s="35"/>
      <c r="H784" s="150"/>
      <c r="I784" s="38"/>
      <c r="J784" s="273" t="str">
        <f t="shared" si="96"/>
        <v>รอข้อมูลคอลัมน์ H</v>
      </c>
      <c r="K784" s="150"/>
      <c r="L784" s="150"/>
      <c r="M784" s="150"/>
      <c r="N784" s="149" t="str" cm="1">
        <f t="array" ref="N784">IF(AND(K784:M784=""),"ยังไม่บันทึกข้อมูล",
IF(M784&lt;&gt;"",
IF(M784&gt;=1.3,M784,"เป็นไม้พุ่ม"),
IF(K784+L784&gt;=1.3,K784+L784,"เป็นไม้พุ่ม")))</f>
        <v>ยังไม่บันทึกข้อมูล</v>
      </c>
      <c r="O784" s="149" t="str">
        <f t="shared" si="97"/>
        <v>ข้อมูลไม่ถูกต้อง</v>
      </c>
      <c r="P784" s="149" t="str">
        <f t="shared" si="98"/>
        <v>ข้อมูลไม่ถูกต้อง</v>
      </c>
      <c r="Q784" s="149" t="str">
        <f t="shared" si="99"/>
        <v>ข้อมูลไม่ถูกต้อง</v>
      </c>
      <c r="R784" s="149" t="str">
        <f t="shared" si="100"/>
        <v>ข้อมูลไม่ถูกต้อง</v>
      </c>
      <c r="S784" s="149" t="str">
        <f>IF(ISNUMBER(R784),
IF(H$2=ตัวเลือก!A$30,"ยังไม่บันทึกข้อมูล",R784*0.27),"ข้อมูลไม่ถูกต้อง")</f>
        <v>ข้อมูลไม่ถูกต้อง</v>
      </c>
      <c r="T784" s="149" t="str">
        <f t="shared" si="101"/>
        <v>ข้อมูลไม่ถูกต้อง</v>
      </c>
      <c r="U784" s="149" t="str">
        <f>IF(ISNUMBER(R784),
IF(H$2=ตัวเลือก!A$30,"ยังไม่บันทึกข้อมูล",R784*0.47),"ข้อมูลไม่ถูกต้อง")</f>
        <v>ข้อมูลไม่ถูกต้อง</v>
      </c>
      <c r="V784" s="149" t="str">
        <f>IF(ISNUMBER(S784),
IF(H$2=ตัวเลือก!A$30,"ยังไม่บันทึกข้อมูล",S784*0.47),"ข้อมูลไม่ถูกต้อง")</f>
        <v>ข้อมูลไม่ถูกต้อง</v>
      </c>
      <c r="W784" s="149" t="str">
        <f t="shared" si="102"/>
        <v>ข้อมูลไม่ถูกต้อง</v>
      </c>
      <c r="X784" s="148" t="str">
        <f t="shared" si="103"/>
        <v>ข้อมูลไม่ถูกต้อง</v>
      </c>
      <c r="Y784" s="38"/>
      <c r="Z784" s="38"/>
      <c r="AA784" s="38"/>
    </row>
    <row r="785" spans="1:27" x14ac:dyDescent="0.45">
      <c r="A785" s="38">
        <v>780</v>
      </c>
      <c r="B785" s="38"/>
      <c r="C785" s="38"/>
      <c r="D785" s="38"/>
      <c r="E785" s="38"/>
      <c r="F785" s="35"/>
      <c r="G785" s="35"/>
      <c r="H785" s="150"/>
      <c r="I785" s="38"/>
      <c r="J785" s="273" t="str">
        <f t="shared" si="96"/>
        <v>รอข้อมูลคอลัมน์ H</v>
      </c>
      <c r="K785" s="150"/>
      <c r="L785" s="150"/>
      <c r="M785" s="150"/>
      <c r="N785" s="149" t="str" cm="1">
        <f t="array" ref="N785">IF(AND(K785:M785=""),"ยังไม่บันทึกข้อมูล",
IF(M785&lt;&gt;"",
IF(M785&gt;=1.3,M785,"เป็นไม้พุ่ม"),
IF(K785+L785&gt;=1.3,K785+L785,"เป็นไม้พุ่ม")))</f>
        <v>ยังไม่บันทึกข้อมูล</v>
      </c>
      <c r="O785" s="149" t="str">
        <f t="shared" si="97"/>
        <v>ข้อมูลไม่ถูกต้อง</v>
      </c>
      <c r="P785" s="149" t="str">
        <f t="shared" si="98"/>
        <v>ข้อมูลไม่ถูกต้อง</v>
      </c>
      <c r="Q785" s="149" t="str">
        <f t="shared" si="99"/>
        <v>ข้อมูลไม่ถูกต้อง</v>
      </c>
      <c r="R785" s="149" t="str">
        <f t="shared" si="100"/>
        <v>ข้อมูลไม่ถูกต้อง</v>
      </c>
      <c r="S785" s="149" t="str">
        <f>IF(ISNUMBER(R785),
IF(H$2=ตัวเลือก!A$30,"ยังไม่บันทึกข้อมูล",R785*0.27),"ข้อมูลไม่ถูกต้อง")</f>
        <v>ข้อมูลไม่ถูกต้อง</v>
      </c>
      <c r="T785" s="149" t="str">
        <f t="shared" si="101"/>
        <v>ข้อมูลไม่ถูกต้อง</v>
      </c>
      <c r="U785" s="149" t="str">
        <f>IF(ISNUMBER(R785),
IF(H$2=ตัวเลือก!A$30,"ยังไม่บันทึกข้อมูล",R785*0.47),"ข้อมูลไม่ถูกต้อง")</f>
        <v>ข้อมูลไม่ถูกต้อง</v>
      </c>
      <c r="V785" s="149" t="str">
        <f>IF(ISNUMBER(S785),
IF(H$2=ตัวเลือก!A$30,"ยังไม่บันทึกข้อมูล",S785*0.47),"ข้อมูลไม่ถูกต้อง")</f>
        <v>ข้อมูลไม่ถูกต้อง</v>
      </c>
      <c r="W785" s="149" t="str">
        <f t="shared" si="102"/>
        <v>ข้อมูลไม่ถูกต้อง</v>
      </c>
      <c r="X785" s="148" t="str">
        <f t="shared" si="103"/>
        <v>ข้อมูลไม่ถูกต้อง</v>
      </c>
      <c r="Y785" s="38"/>
      <c r="Z785" s="38"/>
      <c r="AA785" s="38"/>
    </row>
    <row r="786" spans="1:27" x14ac:dyDescent="0.45">
      <c r="A786" s="38">
        <v>781</v>
      </c>
      <c r="B786" s="38"/>
      <c r="C786" s="38"/>
      <c r="D786" s="38"/>
      <c r="E786" s="38"/>
      <c r="F786" s="35"/>
      <c r="G786" s="35"/>
      <c r="H786" s="150"/>
      <c r="I786" s="38"/>
      <c r="J786" s="273" t="str">
        <f t="shared" si="96"/>
        <v>รอข้อมูลคอลัมน์ H</v>
      </c>
      <c r="K786" s="150"/>
      <c r="L786" s="150"/>
      <c r="M786" s="150"/>
      <c r="N786" s="149" t="str" cm="1">
        <f t="array" ref="N786">IF(AND(K786:M786=""),"ยังไม่บันทึกข้อมูล",
IF(M786&lt;&gt;"",
IF(M786&gt;=1.3,M786,"เป็นไม้พุ่ม"),
IF(K786+L786&gt;=1.3,K786+L786,"เป็นไม้พุ่ม")))</f>
        <v>ยังไม่บันทึกข้อมูล</v>
      </c>
      <c r="O786" s="149" t="str">
        <f t="shared" si="97"/>
        <v>ข้อมูลไม่ถูกต้อง</v>
      </c>
      <c r="P786" s="149" t="str">
        <f t="shared" si="98"/>
        <v>ข้อมูลไม่ถูกต้อง</v>
      </c>
      <c r="Q786" s="149" t="str">
        <f t="shared" si="99"/>
        <v>ข้อมูลไม่ถูกต้อง</v>
      </c>
      <c r="R786" s="149" t="str">
        <f t="shared" si="100"/>
        <v>ข้อมูลไม่ถูกต้อง</v>
      </c>
      <c r="S786" s="149" t="str">
        <f>IF(ISNUMBER(R786),
IF(H$2=ตัวเลือก!A$30,"ยังไม่บันทึกข้อมูล",R786*0.27),"ข้อมูลไม่ถูกต้อง")</f>
        <v>ข้อมูลไม่ถูกต้อง</v>
      </c>
      <c r="T786" s="149" t="str">
        <f t="shared" si="101"/>
        <v>ข้อมูลไม่ถูกต้อง</v>
      </c>
      <c r="U786" s="149" t="str">
        <f>IF(ISNUMBER(R786),
IF(H$2=ตัวเลือก!A$30,"ยังไม่บันทึกข้อมูล",R786*0.47),"ข้อมูลไม่ถูกต้อง")</f>
        <v>ข้อมูลไม่ถูกต้อง</v>
      </c>
      <c r="V786" s="149" t="str">
        <f>IF(ISNUMBER(S786),
IF(H$2=ตัวเลือก!A$30,"ยังไม่บันทึกข้อมูล",S786*0.47),"ข้อมูลไม่ถูกต้อง")</f>
        <v>ข้อมูลไม่ถูกต้อง</v>
      </c>
      <c r="W786" s="149" t="str">
        <f t="shared" si="102"/>
        <v>ข้อมูลไม่ถูกต้อง</v>
      </c>
      <c r="X786" s="148" t="str">
        <f t="shared" si="103"/>
        <v>ข้อมูลไม่ถูกต้อง</v>
      </c>
      <c r="Y786" s="38"/>
      <c r="Z786" s="38"/>
      <c r="AA786" s="38"/>
    </row>
    <row r="787" spans="1:27" x14ac:dyDescent="0.45">
      <c r="A787" s="38">
        <v>782</v>
      </c>
      <c r="B787" s="38"/>
      <c r="C787" s="38"/>
      <c r="D787" s="38"/>
      <c r="E787" s="38"/>
      <c r="F787" s="35"/>
      <c r="G787" s="35"/>
      <c r="H787" s="150"/>
      <c r="I787" s="38"/>
      <c r="J787" s="273" t="str">
        <f t="shared" si="96"/>
        <v>รอข้อมูลคอลัมน์ H</v>
      </c>
      <c r="K787" s="150"/>
      <c r="L787" s="150"/>
      <c r="M787" s="150"/>
      <c r="N787" s="149" t="str" cm="1">
        <f t="array" ref="N787">IF(AND(K787:M787=""),"ยังไม่บันทึกข้อมูล",
IF(M787&lt;&gt;"",
IF(M787&gt;=1.3,M787,"เป็นไม้พุ่ม"),
IF(K787+L787&gt;=1.3,K787+L787,"เป็นไม้พุ่ม")))</f>
        <v>ยังไม่บันทึกข้อมูล</v>
      </c>
      <c r="O787" s="149" t="str">
        <f t="shared" si="97"/>
        <v>ข้อมูลไม่ถูกต้อง</v>
      </c>
      <c r="P787" s="149" t="str">
        <f t="shared" si="98"/>
        <v>ข้อมูลไม่ถูกต้อง</v>
      </c>
      <c r="Q787" s="149" t="str">
        <f t="shared" si="99"/>
        <v>ข้อมูลไม่ถูกต้อง</v>
      </c>
      <c r="R787" s="149" t="str">
        <f t="shared" si="100"/>
        <v>ข้อมูลไม่ถูกต้อง</v>
      </c>
      <c r="S787" s="149" t="str">
        <f>IF(ISNUMBER(R787),
IF(H$2=ตัวเลือก!A$30,"ยังไม่บันทึกข้อมูล",R787*0.27),"ข้อมูลไม่ถูกต้อง")</f>
        <v>ข้อมูลไม่ถูกต้อง</v>
      </c>
      <c r="T787" s="149" t="str">
        <f t="shared" si="101"/>
        <v>ข้อมูลไม่ถูกต้อง</v>
      </c>
      <c r="U787" s="149" t="str">
        <f>IF(ISNUMBER(R787),
IF(H$2=ตัวเลือก!A$30,"ยังไม่บันทึกข้อมูล",R787*0.47),"ข้อมูลไม่ถูกต้อง")</f>
        <v>ข้อมูลไม่ถูกต้อง</v>
      </c>
      <c r="V787" s="149" t="str">
        <f>IF(ISNUMBER(S787),
IF(H$2=ตัวเลือก!A$30,"ยังไม่บันทึกข้อมูล",S787*0.47),"ข้อมูลไม่ถูกต้อง")</f>
        <v>ข้อมูลไม่ถูกต้อง</v>
      </c>
      <c r="W787" s="149" t="str">
        <f t="shared" si="102"/>
        <v>ข้อมูลไม่ถูกต้อง</v>
      </c>
      <c r="X787" s="148" t="str">
        <f t="shared" si="103"/>
        <v>ข้อมูลไม่ถูกต้อง</v>
      </c>
      <c r="Y787" s="38"/>
      <c r="Z787" s="38"/>
      <c r="AA787" s="38"/>
    </row>
    <row r="788" spans="1:27" x14ac:dyDescent="0.45">
      <c r="A788" s="38">
        <v>783</v>
      </c>
      <c r="B788" s="38"/>
      <c r="C788" s="38"/>
      <c r="D788" s="38"/>
      <c r="E788" s="38"/>
      <c r="F788" s="35"/>
      <c r="G788" s="35"/>
      <c r="H788" s="150"/>
      <c r="I788" s="38"/>
      <c r="J788" s="273" t="str">
        <f t="shared" si="96"/>
        <v>รอข้อมูลคอลัมน์ H</v>
      </c>
      <c r="K788" s="150"/>
      <c r="L788" s="150"/>
      <c r="M788" s="150"/>
      <c r="N788" s="149" t="str" cm="1">
        <f t="array" ref="N788">IF(AND(K788:M788=""),"ยังไม่บันทึกข้อมูล",
IF(M788&lt;&gt;"",
IF(M788&gt;=1.3,M788,"เป็นไม้พุ่ม"),
IF(K788+L788&gt;=1.3,K788+L788,"เป็นไม้พุ่ม")))</f>
        <v>ยังไม่บันทึกข้อมูล</v>
      </c>
      <c r="O788" s="149" t="str">
        <f t="shared" si="97"/>
        <v>ข้อมูลไม่ถูกต้อง</v>
      </c>
      <c r="P788" s="149" t="str">
        <f t="shared" si="98"/>
        <v>ข้อมูลไม่ถูกต้อง</v>
      </c>
      <c r="Q788" s="149" t="str">
        <f t="shared" si="99"/>
        <v>ข้อมูลไม่ถูกต้อง</v>
      </c>
      <c r="R788" s="149" t="str">
        <f t="shared" si="100"/>
        <v>ข้อมูลไม่ถูกต้อง</v>
      </c>
      <c r="S788" s="149" t="str">
        <f>IF(ISNUMBER(R788),
IF(H$2=ตัวเลือก!A$30,"ยังไม่บันทึกข้อมูล",R788*0.27),"ข้อมูลไม่ถูกต้อง")</f>
        <v>ข้อมูลไม่ถูกต้อง</v>
      </c>
      <c r="T788" s="149" t="str">
        <f t="shared" si="101"/>
        <v>ข้อมูลไม่ถูกต้อง</v>
      </c>
      <c r="U788" s="149" t="str">
        <f>IF(ISNUMBER(R788),
IF(H$2=ตัวเลือก!A$30,"ยังไม่บันทึกข้อมูล",R788*0.47),"ข้อมูลไม่ถูกต้อง")</f>
        <v>ข้อมูลไม่ถูกต้อง</v>
      </c>
      <c r="V788" s="149" t="str">
        <f>IF(ISNUMBER(S788),
IF(H$2=ตัวเลือก!A$30,"ยังไม่บันทึกข้อมูล",S788*0.47),"ข้อมูลไม่ถูกต้อง")</f>
        <v>ข้อมูลไม่ถูกต้อง</v>
      </c>
      <c r="W788" s="149" t="str">
        <f t="shared" si="102"/>
        <v>ข้อมูลไม่ถูกต้อง</v>
      </c>
      <c r="X788" s="148" t="str">
        <f t="shared" si="103"/>
        <v>ข้อมูลไม่ถูกต้อง</v>
      </c>
      <c r="Y788" s="38"/>
      <c r="Z788" s="38"/>
      <c r="AA788" s="38"/>
    </row>
    <row r="789" spans="1:27" x14ac:dyDescent="0.45">
      <c r="A789" s="38">
        <v>784</v>
      </c>
      <c r="B789" s="38"/>
      <c r="C789" s="38"/>
      <c r="D789" s="38"/>
      <c r="E789" s="38"/>
      <c r="F789" s="35"/>
      <c r="G789" s="35"/>
      <c r="H789" s="150"/>
      <c r="I789" s="38"/>
      <c r="J789" s="273" t="str">
        <f t="shared" si="96"/>
        <v>รอข้อมูลคอลัมน์ H</v>
      </c>
      <c r="K789" s="150"/>
      <c r="L789" s="150"/>
      <c r="M789" s="150"/>
      <c r="N789" s="149" t="str" cm="1">
        <f t="array" ref="N789">IF(AND(K789:M789=""),"ยังไม่บันทึกข้อมูล",
IF(M789&lt;&gt;"",
IF(M789&gt;=1.3,M789,"เป็นไม้พุ่ม"),
IF(K789+L789&gt;=1.3,K789+L789,"เป็นไม้พุ่ม")))</f>
        <v>ยังไม่บันทึกข้อมูล</v>
      </c>
      <c r="O789" s="149" t="str">
        <f t="shared" si="97"/>
        <v>ข้อมูลไม่ถูกต้อง</v>
      </c>
      <c r="P789" s="149" t="str">
        <f t="shared" si="98"/>
        <v>ข้อมูลไม่ถูกต้อง</v>
      </c>
      <c r="Q789" s="149" t="str">
        <f t="shared" si="99"/>
        <v>ข้อมูลไม่ถูกต้อง</v>
      </c>
      <c r="R789" s="149" t="str">
        <f t="shared" si="100"/>
        <v>ข้อมูลไม่ถูกต้อง</v>
      </c>
      <c r="S789" s="149" t="str">
        <f>IF(ISNUMBER(R789),
IF(H$2=ตัวเลือก!A$30,"ยังไม่บันทึกข้อมูล",R789*0.27),"ข้อมูลไม่ถูกต้อง")</f>
        <v>ข้อมูลไม่ถูกต้อง</v>
      </c>
      <c r="T789" s="149" t="str">
        <f t="shared" si="101"/>
        <v>ข้อมูลไม่ถูกต้อง</v>
      </c>
      <c r="U789" s="149" t="str">
        <f>IF(ISNUMBER(R789),
IF(H$2=ตัวเลือก!A$30,"ยังไม่บันทึกข้อมูล",R789*0.47),"ข้อมูลไม่ถูกต้อง")</f>
        <v>ข้อมูลไม่ถูกต้อง</v>
      </c>
      <c r="V789" s="149" t="str">
        <f>IF(ISNUMBER(S789),
IF(H$2=ตัวเลือก!A$30,"ยังไม่บันทึกข้อมูล",S789*0.47),"ข้อมูลไม่ถูกต้อง")</f>
        <v>ข้อมูลไม่ถูกต้อง</v>
      </c>
      <c r="W789" s="149" t="str">
        <f t="shared" si="102"/>
        <v>ข้อมูลไม่ถูกต้อง</v>
      </c>
      <c r="X789" s="148" t="str">
        <f t="shared" si="103"/>
        <v>ข้อมูลไม่ถูกต้อง</v>
      </c>
      <c r="Y789" s="38"/>
      <c r="Z789" s="38"/>
      <c r="AA789" s="38"/>
    </row>
    <row r="790" spans="1:27" x14ac:dyDescent="0.45">
      <c r="A790" s="38">
        <v>785</v>
      </c>
      <c r="B790" s="38"/>
      <c r="C790" s="38"/>
      <c r="D790" s="38"/>
      <c r="E790" s="38"/>
      <c r="F790" s="35"/>
      <c r="G790" s="35"/>
      <c r="H790" s="150"/>
      <c r="I790" s="38"/>
      <c r="J790" s="273" t="str">
        <f t="shared" si="96"/>
        <v>รอข้อมูลคอลัมน์ H</v>
      </c>
      <c r="K790" s="150"/>
      <c r="L790" s="150"/>
      <c r="M790" s="150"/>
      <c r="N790" s="149" t="str" cm="1">
        <f t="array" ref="N790">IF(AND(K790:M790=""),"ยังไม่บันทึกข้อมูล",
IF(M790&lt;&gt;"",
IF(M790&gt;=1.3,M790,"เป็นไม้พุ่ม"),
IF(K790+L790&gt;=1.3,K790+L790,"เป็นไม้พุ่ม")))</f>
        <v>ยังไม่บันทึกข้อมูล</v>
      </c>
      <c r="O790" s="149" t="str">
        <f t="shared" si="97"/>
        <v>ข้อมูลไม่ถูกต้อง</v>
      </c>
      <c r="P790" s="149" t="str">
        <f t="shared" si="98"/>
        <v>ข้อมูลไม่ถูกต้อง</v>
      </c>
      <c r="Q790" s="149" t="str">
        <f t="shared" si="99"/>
        <v>ข้อมูลไม่ถูกต้อง</v>
      </c>
      <c r="R790" s="149" t="str">
        <f t="shared" si="100"/>
        <v>ข้อมูลไม่ถูกต้อง</v>
      </c>
      <c r="S790" s="149" t="str">
        <f>IF(ISNUMBER(R790),
IF(H$2=ตัวเลือก!A$30,"ยังไม่บันทึกข้อมูล",R790*0.27),"ข้อมูลไม่ถูกต้อง")</f>
        <v>ข้อมูลไม่ถูกต้อง</v>
      </c>
      <c r="T790" s="149" t="str">
        <f t="shared" si="101"/>
        <v>ข้อมูลไม่ถูกต้อง</v>
      </c>
      <c r="U790" s="149" t="str">
        <f>IF(ISNUMBER(R790),
IF(H$2=ตัวเลือก!A$30,"ยังไม่บันทึกข้อมูล",R790*0.47),"ข้อมูลไม่ถูกต้อง")</f>
        <v>ข้อมูลไม่ถูกต้อง</v>
      </c>
      <c r="V790" s="149" t="str">
        <f>IF(ISNUMBER(S790),
IF(H$2=ตัวเลือก!A$30,"ยังไม่บันทึกข้อมูล",S790*0.47),"ข้อมูลไม่ถูกต้อง")</f>
        <v>ข้อมูลไม่ถูกต้อง</v>
      </c>
      <c r="W790" s="149" t="str">
        <f t="shared" si="102"/>
        <v>ข้อมูลไม่ถูกต้อง</v>
      </c>
      <c r="X790" s="148" t="str">
        <f t="shared" si="103"/>
        <v>ข้อมูลไม่ถูกต้อง</v>
      </c>
      <c r="Y790" s="38"/>
      <c r="Z790" s="38"/>
      <c r="AA790" s="38"/>
    </row>
    <row r="791" spans="1:27" x14ac:dyDescent="0.45">
      <c r="A791" s="38">
        <v>786</v>
      </c>
      <c r="B791" s="38"/>
      <c r="C791" s="38"/>
      <c r="D791" s="38"/>
      <c r="E791" s="38"/>
      <c r="F791" s="35"/>
      <c r="G791" s="35"/>
      <c r="H791" s="150"/>
      <c r="I791" s="38"/>
      <c r="J791" s="273" t="str">
        <f t="shared" si="96"/>
        <v>รอข้อมูลคอลัมน์ H</v>
      </c>
      <c r="K791" s="150"/>
      <c r="L791" s="150"/>
      <c r="M791" s="150"/>
      <c r="N791" s="149" t="str" cm="1">
        <f t="array" ref="N791">IF(AND(K791:M791=""),"ยังไม่บันทึกข้อมูล",
IF(M791&lt;&gt;"",
IF(M791&gt;=1.3,M791,"เป็นไม้พุ่ม"),
IF(K791+L791&gt;=1.3,K791+L791,"เป็นไม้พุ่ม")))</f>
        <v>ยังไม่บันทึกข้อมูล</v>
      </c>
      <c r="O791" s="149" t="str">
        <f t="shared" si="97"/>
        <v>ข้อมูลไม่ถูกต้อง</v>
      </c>
      <c r="P791" s="149" t="str">
        <f t="shared" si="98"/>
        <v>ข้อมูลไม่ถูกต้อง</v>
      </c>
      <c r="Q791" s="149" t="str">
        <f t="shared" si="99"/>
        <v>ข้อมูลไม่ถูกต้อง</v>
      </c>
      <c r="R791" s="149" t="str">
        <f t="shared" si="100"/>
        <v>ข้อมูลไม่ถูกต้อง</v>
      </c>
      <c r="S791" s="149" t="str">
        <f>IF(ISNUMBER(R791),
IF(H$2=ตัวเลือก!A$30,"ยังไม่บันทึกข้อมูล",R791*0.27),"ข้อมูลไม่ถูกต้อง")</f>
        <v>ข้อมูลไม่ถูกต้อง</v>
      </c>
      <c r="T791" s="149" t="str">
        <f t="shared" si="101"/>
        <v>ข้อมูลไม่ถูกต้อง</v>
      </c>
      <c r="U791" s="149" t="str">
        <f>IF(ISNUMBER(R791),
IF(H$2=ตัวเลือก!A$30,"ยังไม่บันทึกข้อมูล",R791*0.47),"ข้อมูลไม่ถูกต้อง")</f>
        <v>ข้อมูลไม่ถูกต้อง</v>
      </c>
      <c r="V791" s="149" t="str">
        <f>IF(ISNUMBER(S791),
IF(H$2=ตัวเลือก!A$30,"ยังไม่บันทึกข้อมูล",S791*0.47),"ข้อมูลไม่ถูกต้อง")</f>
        <v>ข้อมูลไม่ถูกต้อง</v>
      </c>
      <c r="W791" s="149" t="str">
        <f t="shared" si="102"/>
        <v>ข้อมูลไม่ถูกต้อง</v>
      </c>
      <c r="X791" s="148" t="str">
        <f t="shared" si="103"/>
        <v>ข้อมูลไม่ถูกต้อง</v>
      </c>
      <c r="Y791" s="38"/>
      <c r="Z791" s="38"/>
      <c r="AA791" s="38"/>
    </row>
    <row r="792" spans="1:27" x14ac:dyDescent="0.45">
      <c r="A792" s="38">
        <v>787</v>
      </c>
      <c r="B792" s="38"/>
      <c r="C792" s="38"/>
      <c r="D792" s="38"/>
      <c r="E792" s="38"/>
      <c r="F792" s="35"/>
      <c r="G792" s="35"/>
      <c r="H792" s="150"/>
      <c r="I792" s="38"/>
      <c r="J792" s="273" t="str">
        <f t="shared" si="96"/>
        <v>รอข้อมูลคอลัมน์ H</v>
      </c>
      <c r="K792" s="150"/>
      <c r="L792" s="150"/>
      <c r="M792" s="150"/>
      <c r="N792" s="149" t="str" cm="1">
        <f t="array" ref="N792">IF(AND(K792:M792=""),"ยังไม่บันทึกข้อมูล",
IF(M792&lt;&gt;"",
IF(M792&gt;=1.3,M792,"เป็นไม้พุ่ม"),
IF(K792+L792&gt;=1.3,K792+L792,"เป็นไม้พุ่ม")))</f>
        <v>ยังไม่บันทึกข้อมูล</v>
      </c>
      <c r="O792" s="149" t="str">
        <f t="shared" si="97"/>
        <v>ข้อมูลไม่ถูกต้อง</v>
      </c>
      <c r="P792" s="149" t="str">
        <f t="shared" si="98"/>
        <v>ข้อมูลไม่ถูกต้อง</v>
      </c>
      <c r="Q792" s="149" t="str">
        <f t="shared" si="99"/>
        <v>ข้อมูลไม่ถูกต้อง</v>
      </c>
      <c r="R792" s="149" t="str">
        <f t="shared" si="100"/>
        <v>ข้อมูลไม่ถูกต้อง</v>
      </c>
      <c r="S792" s="149" t="str">
        <f>IF(ISNUMBER(R792),
IF(H$2=ตัวเลือก!A$30,"ยังไม่บันทึกข้อมูล",R792*0.27),"ข้อมูลไม่ถูกต้อง")</f>
        <v>ข้อมูลไม่ถูกต้อง</v>
      </c>
      <c r="T792" s="149" t="str">
        <f t="shared" si="101"/>
        <v>ข้อมูลไม่ถูกต้อง</v>
      </c>
      <c r="U792" s="149" t="str">
        <f>IF(ISNUMBER(R792),
IF(H$2=ตัวเลือก!A$30,"ยังไม่บันทึกข้อมูล",R792*0.47),"ข้อมูลไม่ถูกต้อง")</f>
        <v>ข้อมูลไม่ถูกต้อง</v>
      </c>
      <c r="V792" s="149" t="str">
        <f>IF(ISNUMBER(S792),
IF(H$2=ตัวเลือก!A$30,"ยังไม่บันทึกข้อมูล",S792*0.47),"ข้อมูลไม่ถูกต้อง")</f>
        <v>ข้อมูลไม่ถูกต้อง</v>
      </c>
      <c r="W792" s="149" t="str">
        <f t="shared" si="102"/>
        <v>ข้อมูลไม่ถูกต้อง</v>
      </c>
      <c r="X792" s="148" t="str">
        <f t="shared" si="103"/>
        <v>ข้อมูลไม่ถูกต้อง</v>
      </c>
      <c r="Y792" s="38"/>
      <c r="Z792" s="38"/>
      <c r="AA792" s="38"/>
    </row>
    <row r="793" spans="1:27" x14ac:dyDescent="0.45">
      <c r="A793" s="38">
        <v>788</v>
      </c>
      <c r="B793" s="38"/>
      <c r="C793" s="38"/>
      <c r="D793" s="38"/>
      <c r="E793" s="38"/>
      <c r="F793" s="35"/>
      <c r="G793" s="35"/>
      <c r="H793" s="150"/>
      <c r="I793" s="38"/>
      <c r="J793" s="273" t="str">
        <f t="shared" si="96"/>
        <v>รอข้อมูลคอลัมน์ H</v>
      </c>
      <c r="K793" s="150"/>
      <c r="L793" s="150"/>
      <c r="M793" s="150"/>
      <c r="N793" s="149" t="str" cm="1">
        <f t="array" ref="N793">IF(AND(K793:M793=""),"ยังไม่บันทึกข้อมูล",
IF(M793&lt;&gt;"",
IF(M793&gt;=1.3,M793,"เป็นไม้พุ่ม"),
IF(K793+L793&gt;=1.3,K793+L793,"เป็นไม้พุ่ม")))</f>
        <v>ยังไม่บันทึกข้อมูล</v>
      </c>
      <c r="O793" s="149" t="str">
        <f t="shared" si="97"/>
        <v>ข้อมูลไม่ถูกต้อง</v>
      </c>
      <c r="P793" s="149" t="str">
        <f t="shared" si="98"/>
        <v>ข้อมูลไม่ถูกต้อง</v>
      </c>
      <c r="Q793" s="149" t="str">
        <f t="shared" si="99"/>
        <v>ข้อมูลไม่ถูกต้อง</v>
      </c>
      <c r="R793" s="149" t="str">
        <f t="shared" si="100"/>
        <v>ข้อมูลไม่ถูกต้อง</v>
      </c>
      <c r="S793" s="149" t="str">
        <f>IF(ISNUMBER(R793),
IF(H$2=ตัวเลือก!A$30,"ยังไม่บันทึกข้อมูล",R793*0.27),"ข้อมูลไม่ถูกต้อง")</f>
        <v>ข้อมูลไม่ถูกต้อง</v>
      </c>
      <c r="T793" s="149" t="str">
        <f t="shared" si="101"/>
        <v>ข้อมูลไม่ถูกต้อง</v>
      </c>
      <c r="U793" s="149" t="str">
        <f>IF(ISNUMBER(R793),
IF(H$2=ตัวเลือก!A$30,"ยังไม่บันทึกข้อมูล",R793*0.47),"ข้อมูลไม่ถูกต้อง")</f>
        <v>ข้อมูลไม่ถูกต้อง</v>
      </c>
      <c r="V793" s="149" t="str">
        <f>IF(ISNUMBER(S793),
IF(H$2=ตัวเลือก!A$30,"ยังไม่บันทึกข้อมูล",S793*0.47),"ข้อมูลไม่ถูกต้อง")</f>
        <v>ข้อมูลไม่ถูกต้อง</v>
      </c>
      <c r="W793" s="149" t="str">
        <f t="shared" si="102"/>
        <v>ข้อมูลไม่ถูกต้อง</v>
      </c>
      <c r="X793" s="148" t="str">
        <f t="shared" si="103"/>
        <v>ข้อมูลไม่ถูกต้อง</v>
      </c>
      <c r="Y793" s="38"/>
      <c r="Z793" s="38"/>
      <c r="AA793" s="38"/>
    </row>
    <row r="794" spans="1:27" x14ac:dyDescent="0.45">
      <c r="A794" s="38">
        <v>789</v>
      </c>
      <c r="B794" s="38"/>
      <c r="C794" s="38"/>
      <c r="D794" s="38"/>
      <c r="E794" s="38"/>
      <c r="F794" s="35"/>
      <c r="G794" s="35"/>
      <c r="H794" s="150"/>
      <c r="I794" s="38"/>
      <c r="J794" s="273" t="str">
        <f t="shared" si="96"/>
        <v>รอข้อมูลคอลัมน์ H</v>
      </c>
      <c r="K794" s="150"/>
      <c r="L794" s="150"/>
      <c r="M794" s="150"/>
      <c r="N794" s="149" t="str" cm="1">
        <f t="array" ref="N794">IF(AND(K794:M794=""),"ยังไม่บันทึกข้อมูล",
IF(M794&lt;&gt;"",
IF(M794&gt;=1.3,M794,"เป็นไม้พุ่ม"),
IF(K794+L794&gt;=1.3,K794+L794,"เป็นไม้พุ่ม")))</f>
        <v>ยังไม่บันทึกข้อมูล</v>
      </c>
      <c r="O794" s="149" t="str">
        <f t="shared" si="97"/>
        <v>ข้อมูลไม่ถูกต้อง</v>
      </c>
      <c r="P794" s="149" t="str">
        <f t="shared" si="98"/>
        <v>ข้อมูลไม่ถูกต้อง</v>
      </c>
      <c r="Q794" s="149" t="str">
        <f t="shared" si="99"/>
        <v>ข้อมูลไม่ถูกต้อง</v>
      </c>
      <c r="R794" s="149" t="str">
        <f t="shared" si="100"/>
        <v>ข้อมูลไม่ถูกต้อง</v>
      </c>
      <c r="S794" s="149" t="str">
        <f>IF(ISNUMBER(R794),
IF(H$2=ตัวเลือก!A$30,"ยังไม่บันทึกข้อมูล",R794*0.27),"ข้อมูลไม่ถูกต้อง")</f>
        <v>ข้อมูลไม่ถูกต้อง</v>
      </c>
      <c r="T794" s="149" t="str">
        <f t="shared" si="101"/>
        <v>ข้อมูลไม่ถูกต้อง</v>
      </c>
      <c r="U794" s="149" t="str">
        <f>IF(ISNUMBER(R794),
IF(H$2=ตัวเลือก!A$30,"ยังไม่บันทึกข้อมูล",R794*0.47),"ข้อมูลไม่ถูกต้อง")</f>
        <v>ข้อมูลไม่ถูกต้อง</v>
      </c>
      <c r="V794" s="149" t="str">
        <f>IF(ISNUMBER(S794),
IF(H$2=ตัวเลือก!A$30,"ยังไม่บันทึกข้อมูล",S794*0.47),"ข้อมูลไม่ถูกต้อง")</f>
        <v>ข้อมูลไม่ถูกต้อง</v>
      </c>
      <c r="W794" s="149" t="str">
        <f t="shared" si="102"/>
        <v>ข้อมูลไม่ถูกต้อง</v>
      </c>
      <c r="X794" s="148" t="str">
        <f t="shared" si="103"/>
        <v>ข้อมูลไม่ถูกต้อง</v>
      </c>
      <c r="Y794" s="38"/>
      <c r="Z794" s="38"/>
      <c r="AA794" s="38"/>
    </row>
    <row r="795" spans="1:27" x14ac:dyDescent="0.45">
      <c r="A795" s="38">
        <v>790</v>
      </c>
      <c r="B795" s="38"/>
      <c r="C795" s="38"/>
      <c r="D795" s="38"/>
      <c r="E795" s="38"/>
      <c r="F795" s="35"/>
      <c r="G795" s="35"/>
      <c r="H795" s="150"/>
      <c r="I795" s="38"/>
      <c r="J795" s="273" t="str">
        <f t="shared" si="96"/>
        <v>รอข้อมูลคอลัมน์ H</v>
      </c>
      <c r="K795" s="150"/>
      <c r="L795" s="150"/>
      <c r="M795" s="150"/>
      <c r="N795" s="149" t="str" cm="1">
        <f t="array" ref="N795">IF(AND(K795:M795=""),"ยังไม่บันทึกข้อมูล",
IF(M795&lt;&gt;"",
IF(M795&gt;=1.3,M795,"เป็นไม้พุ่ม"),
IF(K795+L795&gt;=1.3,K795+L795,"เป็นไม้พุ่ม")))</f>
        <v>ยังไม่บันทึกข้อมูล</v>
      </c>
      <c r="O795" s="149" t="str">
        <f t="shared" si="97"/>
        <v>ข้อมูลไม่ถูกต้อง</v>
      </c>
      <c r="P795" s="149" t="str">
        <f t="shared" si="98"/>
        <v>ข้อมูลไม่ถูกต้อง</v>
      </c>
      <c r="Q795" s="149" t="str">
        <f t="shared" si="99"/>
        <v>ข้อมูลไม่ถูกต้อง</v>
      </c>
      <c r="R795" s="149" t="str">
        <f t="shared" si="100"/>
        <v>ข้อมูลไม่ถูกต้อง</v>
      </c>
      <c r="S795" s="149" t="str">
        <f>IF(ISNUMBER(R795),
IF(H$2=ตัวเลือก!A$30,"ยังไม่บันทึกข้อมูล",R795*0.27),"ข้อมูลไม่ถูกต้อง")</f>
        <v>ข้อมูลไม่ถูกต้อง</v>
      </c>
      <c r="T795" s="149" t="str">
        <f t="shared" si="101"/>
        <v>ข้อมูลไม่ถูกต้อง</v>
      </c>
      <c r="U795" s="149" t="str">
        <f>IF(ISNUMBER(R795),
IF(H$2=ตัวเลือก!A$30,"ยังไม่บันทึกข้อมูล",R795*0.47),"ข้อมูลไม่ถูกต้อง")</f>
        <v>ข้อมูลไม่ถูกต้อง</v>
      </c>
      <c r="V795" s="149" t="str">
        <f>IF(ISNUMBER(S795),
IF(H$2=ตัวเลือก!A$30,"ยังไม่บันทึกข้อมูล",S795*0.47),"ข้อมูลไม่ถูกต้อง")</f>
        <v>ข้อมูลไม่ถูกต้อง</v>
      </c>
      <c r="W795" s="149" t="str">
        <f t="shared" si="102"/>
        <v>ข้อมูลไม่ถูกต้อง</v>
      </c>
      <c r="X795" s="148" t="str">
        <f t="shared" si="103"/>
        <v>ข้อมูลไม่ถูกต้อง</v>
      </c>
      <c r="Y795" s="38"/>
      <c r="Z795" s="38"/>
      <c r="AA795" s="38"/>
    </row>
    <row r="796" spans="1:27" x14ac:dyDescent="0.45">
      <c r="A796" s="38">
        <v>791</v>
      </c>
      <c r="B796" s="38"/>
      <c r="C796" s="38"/>
      <c r="D796" s="38"/>
      <c r="E796" s="38"/>
      <c r="F796" s="35"/>
      <c r="G796" s="35"/>
      <c r="H796" s="150"/>
      <c r="I796" s="38"/>
      <c r="J796" s="273" t="str">
        <f t="shared" si="96"/>
        <v>รอข้อมูลคอลัมน์ H</v>
      </c>
      <c r="K796" s="150"/>
      <c r="L796" s="150"/>
      <c r="M796" s="150"/>
      <c r="N796" s="149" t="str" cm="1">
        <f t="array" ref="N796">IF(AND(K796:M796=""),"ยังไม่บันทึกข้อมูล",
IF(M796&lt;&gt;"",
IF(M796&gt;=1.3,M796,"เป็นไม้พุ่ม"),
IF(K796+L796&gt;=1.3,K796+L796,"เป็นไม้พุ่ม")))</f>
        <v>ยังไม่บันทึกข้อมูล</v>
      </c>
      <c r="O796" s="149" t="str">
        <f t="shared" si="97"/>
        <v>ข้อมูลไม่ถูกต้อง</v>
      </c>
      <c r="P796" s="149" t="str">
        <f t="shared" si="98"/>
        <v>ข้อมูลไม่ถูกต้อง</v>
      </c>
      <c r="Q796" s="149" t="str">
        <f t="shared" si="99"/>
        <v>ข้อมูลไม่ถูกต้อง</v>
      </c>
      <c r="R796" s="149" t="str">
        <f t="shared" si="100"/>
        <v>ข้อมูลไม่ถูกต้อง</v>
      </c>
      <c r="S796" s="149" t="str">
        <f>IF(ISNUMBER(R796),
IF(H$2=ตัวเลือก!A$30,"ยังไม่บันทึกข้อมูล",R796*0.27),"ข้อมูลไม่ถูกต้อง")</f>
        <v>ข้อมูลไม่ถูกต้อง</v>
      </c>
      <c r="T796" s="149" t="str">
        <f t="shared" si="101"/>
        <v>ข้อมูลไม่ถูกต้อง</v>
      </c>
      <c r="U796" s="149" t="str">
        <f>IF(ISNUMBER(R796),
IF(H$2=ตัวเลือก!A$30,"ยังไม่บันทึกข้อมูล",R796*0.47),"ข้อมูลไม่ถูกต้อง")</f>
        <v>ข้อมูลไม่ถูกต้อง</v>
      </c>
      <c r="V796" s="149" t="str">
        <f>IF(ISNUMBER(S796),
IF(H$2=ตัวเลือก!A$30,"ยังไม่บันทึกข้อมูล",S796*0.47),"ข้อมูลไม่ถูกต้อง")</f>
        <v>ข้อมูลไม่ถูกต้อง</v>
      </c>
      <c r="W796" s="149" t="str">
        <f t="shared" si="102"/>
        <v>ข้อมูลไม่ถูกต้อง</v>
      </c>
      <c r="X796" s="148" t="str">
        <f t="shared" si="103"/>
        <v>ข้อมูลไม่ถูกต้อง</v>
      </c>
      <c r="Y796" s="38"/>
      <c r="Z796" s="38"/>
      <c r="AA796" s="38"/>
    </row>
    <row r="797" spans="1:27" x14ac:dyDescent="0.45">
      <c r="A797" s="38">
        <v>792</v>
      </c>
      <c r="B797" s="38"/>
      <c r="C797" s="38"/>
      <c r="D797" s="38"/>
      <c r="E797" s="38"/>
      <c r="F797" s="35"/>
      <c r="G797" s="35"/>
      <c r="H797" s="150"/>
      <c r="I797" s="38"/>
      <c r="J797" s="273" t="str">
        <f t="shared" si="96"/>
        <v>รอข้อมูลคอลัมน์ H</v>
      </c>
      <c r="K797" s="150"/>
      <c r="L797" s="150"/>
      <c r="M797" s="150"/>
      <c r="N797" s="149" t="str" cm="1">
        <f t="array" ref="N797">IF(AND(K797:M797=""),"ยังไม่บันทึกข้อมูล",
IF(M797&lt;&gt;"",
IF(M797&gt;=1.3,M797,"เป็นไม้พุ่ม"),
IF(K797+L797&gt;=1.3,K797+L797,"เป็นไม้พุ่ม")))</f>
        <v>ยังไม่บันทึกข้อมูล</v>
      </c>
      <c r="O797" s="149" t="str">
        <f t="shared" si="97"/>
        <v>ข้อมูลไม่ถูกต้อง</v>
      </c>
      <c r="P797" s="149" t="str">
        <f t="shared" si="98"/>
        <v>ข้อมูลไม่ถูกต้อง</v>
      </c>
      <c r="Q797" s="149" t="str">
        <f t="shared" si="99"/>
        <v>ข้อมูลไม่ถูกต้อง</v>
      </c>
      <c r="R797" s="149" t="str">
        <f t="shared" si="100"/>
        <v>ข้อมูลไม่ถูกต้อง</v>
      </c>
      <c r="S797" s="149" t="str">
        <f>IF(ISNUMBER(R797),
IF(H$2=ตัวเลือก!A$30,"ยังไม่บันทึกข้อมูล",R797*0.27),"ข้อมูลไม่ถูกต้อง")</f>
        <v>ข้อมูลไม่ถูกต้อง</v>
      </c>
      <c r="T797" s="149" t="str">
        <f t="shared" si="101"/>
        <v>ข้อมูลไม่ถูกต้อง</v>
      </c>
      <c r="U797" s="149" t="str">
        <f>IF(ISNUMBER(R797),
IF(H$2=ตัวเลือก!A$30,"ยังไม่บันทึกข้อมูล",R797*0.47),"ข้อมูลไม่ถูกต้อง")</f>
        <v>ข้อมูลไม่ถูกต้อง</v>
      </c>
      <c r="V797" s="149" t="str">
        <f>IF(ISNUMBER(S797),
IF(H$2=ตัวเลือก!A$30,"ยังไม่บันทึกข้อมูล",S797*0.47),"ข้อมูลไม่ถูกต้อง")</f>
        <v>ข้อมูลไม่ถูกต้อง</v>
      </c>
      <c r="W797" s="149" t="str">
        <f t="shared" si="102"/>
        <v>ข้อมูลไม่ถูกต้อง</v>
      </c>
      <c r="X797" s="148" t="str">
        <f t="shared" si="103"/>
        <v>ข้อมูลไม่ถูกต้อง</v>
      </c>
      <c r="Y797" s="38"/>
      <c r="Z797" s="38"/>
      <c r="AA797" s="38"/>
    </row>
    <row r="798" spans="1:27" x14ac:dyDescent="0.45">
      <c r="A798" s="38">
        <v>793</v>
      </c>
      <c r="B798" s="38"/>
      <c r="C798" s="38"/>
      <c r="D798" s="38"/>
      <c r="E798" s="38"/>
      <c r="F798" s="35"/>
      <c r="G798" s="35"/>
      <c r="H798" s="150"/>
      <c r="I798" s="38"/>
      <c r="J798" s="273" t="str">
        <f t="shared" si="96"/>
        <v>รอข้อมูลคอลัมน์ H</v>
      </c>
      <c r="K798" s="150"/>
      <c r="L798" s="150"/>
      <c r="M798" s="150"/>
      <c r="N798" s="149" t="str" cm="1">
        <f t="array" ref="N798">IF(AND(K798:M798=""),"ยังไม่บันทึกข้อมูล",
IF(M798&lt;&gt;"",
IF(M798&gt;=1.3,M798,"เป็นไม้พุ่ม"),
IF(K798+L798&gt;=1.3,K798+L798,"เป็นไม้พุ่ม")))</f>
        <v>ยังไม่บันทึกข้อมูล</v>
      </c>
      <c r="O798" s="149" t="str">
        <f t="shared" si="97"/>
        <v>ข้อมูลไม่ถูกต้อง</v>
      </c>
      <c r="P798" s="149" t="str">
        <f t="shared" si="98"/>
        <v>ข้อมูลไม่ถูกต้อง</v>
      </c>
      <c r="Q798" s="149" t="str">
        <f t="shared" si="99"/>
        <v>ข้อมูลไม่ถูกต้อง</v>
      </c>
      <c r="R798" s="149" t="str">
        <f t="shared" si="100"/>
        <v>ข้อมูลไม่ถูกต้อง</v>
      </c>
      <c r="S798" s="149" t="str">
        <f>IF(ISNUMBER(R798),
IF(H$2=ตัวเลือก!A$30,"ยังไม่บันทึกข้อมูล",R798*0.27),"ข้อมูลไม่ถูกต้อง")</f>
        <v>ข้อมูลไม่ถูกต้อง</v>
      </c>
      <c r="T798" s="149" t="str">
        <f t="shared" si="101"/>
        <v>ข้อมูลไม่ถูกต้อง</v>
      </c>
      <c r="U798" s="149" t="str">
        <f>IF(ISNUMBER(R798),
IF(H$2=ตัวเลือก!A$30,"ยังไม่บันทึกข้อมูล",R798*0.47),"ข้อมูลไม่ถูกต้อง")</f>
        <v>ข้อมูลไม่ถูกต้อง</v>
      </c>
      <c r="V798" s="149" t="str">
        <f>IF(ISNUMBER(S798),
IF(H$2=ตัวเลือก!A$30,"ยังไม่บันทึกข้อมูล",S798*0.47),"ข้อมูลไม่ถูกต้อง")</f>
        <v>ข้อมูลไม่ถูกต้อง</v>
      </c>
      <c r="W798" s="149" t="str">
        <f t="shared" si="102"/>
        <v>ข้อมูลไม่ถูกต้อง</v>
      </c>
      <c r="X798" s="148" t="str">
        <f t="shared" si="103"/>
        <v>ข้อมูลไม่ถูกต้อง</v>
      </c>
      <c r="Y798" s="38"/>
      <c r="Z798" s="38"/>
      <c r="AA798" s="38"/>
    </row>
    <row r="799" spans="1:27" x14ac:dyDescent="0.45">
      <c r="A799" s="38">
        <v>794</v>
      </c>
      <c r="B799" s="38"/>
      <c r="C799" s="38"/>
      <c r="D799" s="38"/>
      <c r="E799" s="38"/>
      <c r="F799" s="35"/>
      <c r="G799" s="35"/>
      <c r="H799" s="150"/>
      <c r="I799" s="38"/>
      <c r="J799" s="273" t="str">
        <f t="shared" si="96"/>
        <v>รอข้อมูลคอลัมน์ H</v>
      </c>
      <c r="K799" s="150"/>
      <c r="L799" s="150"/>
      <c r="M799" s="150"/>
      <c r="N799" s="149" t="str" cm="1">
        <f t="array" ref="N799">IF(AND(K799:M799=""),"ยังไม่บันทึกข้อมูล",
IF(M799&lt;&gt;"",
IF(M799&gt;=1.3,M799,"เป็นไม้พุ่ม"),
IF(K799+L799&gt;=1.3,K799+L799,"เป็นไม้พุ่ม")))</f>
        <v>ยังไม่บันทึกข้อมูล</v>
      </c>
      <c r="O799" s="149" t="str">
        <f t="shared" si="97"/>
        <v>ข้อมูลไม่ถูกต้อง</v>
      </c>
      <c r="P799" s="149" t="str">
        <f t="shared" si="98"/>
        <v>ข้อมูลไม่ถูกต้อง</v>
      </c>
      <c r="Q799" s="149" t="str">
        <f t="shared" si="99"/>
        <v>ข้อมูลไม่ถูกต้อง</v>
      </c>
      <c r="R799" s="149" t="str">
        <f t="shared" si="100"/>
        <v>ข้อมูลไม่ถูกต้อง</v>
      </c>
      <c r="S799" s="149" t="str">
        <f>IF(ISNUMBER(R799),
IF(H$2=ตัวเลือก!A$30,"ยังไม่บันทึกข้อมูล",R799*0.27),"ข้อมูลไม่ถูกต้อง")</f>
        <v>ข้อมูลไม่ถูกต้อง</v>
      </c>
      <c r="T799" s="149" t="str">
        <f t="shared" si="101"/>
        <v>ข้อมูลไม่ถูกต้อง</v>
      </c>
      <c r="U799" s="149" t="str">
        <f>IF(ISNUMBER(R799),
IF(H$2=ตัวเลือก!A$30,"ยังไม่บันทึกข้อมูล",R799*0.47),"ข้อมูลไม่ถูกต้อง")</f>
        <v>ข้อมูลไม่ถูกต้อง</v>
      </c>
      <c r="V799" s="149" t="str">
        <f>IF(ISNUMBER(S799),
IF(H$2=ตัวเลือก!A$30,"ยังไม่บันทึกข้อมูล",S799*0.47),"ข้อมูลไม่ถูกต้อง")</f>
        <v>ข้อมูลไม่ถูกต้อง</v>
      </c>
      <c r="W799" s="149" t="str">
        <f t="shared" si="102"/>
        <v>ข้อมูลไม่ถูกต้อง</v>
      </c>
      <c r="X799" s="148" t="str">
        <f t="shared" si="103"/>
        <v>ข้อมูลไม่ถูกต้อง</v>
      </c>
      <c r="Y799" s="38"/>
      <c r="Z799" s="38"/>
      <c r="AA799" s="38"/>
    </row>
    <row r="800" spans="1:27" x14ac:dyDescent="0.45">
      <c r="A800" s="38">
        <v>795</v>
      </c>
      <c r="B800" s="38"/>
      <c r="C800" s="38"/>
      <c r="D800" s="38"/>
      <c r="E800" s="38"/>
      <c r="F800" s="35"/>
      <c r="G800" s="35"/>
      <c r="H800" s="150"/>
      <c r="I800" s="38"/>
      <c r="J800" s="273" t="str">
        <f t="shared" si="96"/>
        <v>รอข้อมูลคอลัมน์ H</v>
      </c>
      <c r="K800" s="150"/>
      <c r="L800" s="150"/>
      <c r="M800" s="150"/>
      <c r="N800" s="149" t="str" cm="1">
        <f t="array" ref="N800">IF(AND(K800:M800=""),"ยังไม่บันทึกข้อมูล",
IF(M800&lt;&gt;"",
IF(M800&gt;=1.3,M800,"เป็นไม้พุ่ม"),
IF(K800+L800&gt;=1.3,K800+L800,"เป็นไม้พุ่ม")))</f>
        <v>ยังไม่บันทึกข้อมูล</v>
      </c>
      <c r="O800" s="149" t="str">
        <f t="shared" si="97"/>
        <v>ข้อมูลไม่ถูกต้อง</v>
      </c>
      <c r="P800" s="149" t="str">
        <f t="shared" si="98"/>
        <v>ข้อมูลไม่ถูกต้อง</v>
      </c>
      <c r="Q800" s="149" t="str">
        <f t="shared" si="99"/>
        <v>ข้อมูลไม่ถูกต้อง</v>
      </c>
      <c r="R800" s="149" t="str">
        <f t="shared" si="100"/>
        <v>ข้อมูลไม่ถูกต้อง</v>
      </c>
      <c r="S800" s="149" t="str">
        <f>IF(ISNUMBER(R800),
IF(H$2=ตัวเลือก!A$30,"ยังไม่บันทึกข้อมูล",R800*0.27),"ข้อมูลไม่ถูกต้อง")</f>
        <v>ข้อมูลไม่ถูกต้อง</v>
      </c>
      <c r="T800" s="149" t="str">
        <f t="shared" si="101"/>
        <v>ข้อมูลไม่ถูกต้อง</v>
      </c>
      <c r="U800" s="149" t="str">
        <f>IF(ISNUMBER(R800),
IF(H$2=ตัวเลือก!A$30,"ยังไม่บันทึกข้อมูล",R800*0.47),"ข้อมูลไม่ถูกต้อง")</f>
        <v>ข้อมูลไม่ถูกต้อง</v>
      </c>
      <c r="V800" s="149" t="str">
        <f>IF(ISNUMBER(S800),
IF(H$2=ตัวเลือก!A$30,"ยังไม่บันทึกข้อมูล",S800*0.47),"ข้อมูลไม่ถูกต้อง")</f>
        <v>ข้อมูลไม่ถูกต้อง</v>
      </c>
      <c r="W800" s="149" t="str">
        <f t="shared" si="102"/>
        <v>ข้อมูลไม่ถูกต้อง</v>
      </c>
      <c r="X800" s="148" t="str">
        <f t="shared" si="103"/>
        <v>ข้อมูลไม่ถูกต้อง</v>
      </c>
      <c r="Y800" s="38"/>
      <c r="Z800" s="38"/>
      <c r="AA800" s="38"/>
    </row>
    <row r="801" spans="1:27" x14ac:dyDescent="0.45">
      <c r="A801" s="38">
        <v>796</v>
      </c>
      <c r="B801" s="38"/>
      <c r="C801" s="38"/>
      <c r="D801" s="38"/>
      <c r="E801" s="38"/>
      <c r="F801" s="35"/>
      <c r="G801" s="35"/>
      <c r="H801" s="150"/>
      <c r="I801" s="38"/>
      <c r="J801" s="273" t="str">
        <f t="shared" si="96"/>
        <v>รอข้อมูลคอลัมน์ H</v>
      </c>
      <c r="K801" s="150"/>
      <c r="L801" s="150"/>
      <c r="M801" s="150"/>
      <c r="N801" s="149" t="str" cm="1">
        <f t="array" ref="N801">IF(AND(K801:M801=""),"ยังไม่บันทึกข้อมูล",
IF(M801&lt;&gt;"",
IF(M801&gt;=1.3,M801,"เป็นไม้พุ่ม"),
IF(K801+L801&gt;=1.3,K801+L801,"เป็นไม้พุ่ม")))</f>
        <v>ยังไม่บันทึกข้อมูล</v>
      </c>
      <c r="O801" s="149" t="str">
        <f t="shared" si="97"/>
        <v>ข้อมูลไม่ถูกต้อง</v>
      </c>
      <c r="P801" s="149" t="str">
        <f t="shared" si="98"/>
        <v>ข้อมูลไม่ถูกต้อง</v>
      </c>
      <c r="Q801" s="149" t="str">
        <f t="shared" si="99"/>
        <v>ข้อมูลไม่ถูกต้อง</v>
      </c>
      <c r="R801" s="149" t="str">
        <f t="shared" si="100"/>
        <v>ข้อมูลไม่ถูกต้อง</v>
      </c>
      <c r="S801" s="149" t="str">
        <f>IF(ISNUMBER(R801),
IF(H$2=ตัวเลือก!A$30,"ยังไม่บันทึกข้อมูล",R801*0.27),"ข้อมูลไม่ถูกต้อง")</f>
        <v>ข้อมูลไม่ถูกต้อง</v>
      </c>
      <c r="T801" s="149" t="str">
        <f t="shared" si="101"/>
        <v>ข้อมูลไม่ถูกต้อง</v>
      </c>
      <c r="U801" s="149" t="str">
        <f>IF(ISNUMBER(R801),
IF(H$2=ตัวเลือก!A$30,"ยังไม่บันทึกข้อมูล",R801*0.47),"ข้อมูลไม่ถูกต้อง")</f>
        <v>ข้อมูลไม่ถูกต้อง</v>
      </c>
      <c r="V801" s="149" t="str">
        <f>IF(ISNUMBER(S801),
IF(H$2=ตัวเลือก!A$30,"ยังไม่บันทึกข้อมูล",S801*0.47),"ข้อมูลไม่ถูกต้อง")</f>
        <v>ข้อมูลไม่ถูกต้อง</v>
      </c>
      <c r="W801" s="149" t="str">
        <f t="shared" si="102"/>
        <v>ข้อมูลไม่ถูกต้อง</v>
      </c>
      <c r="X801" s="148" t="str">
        <f t="shared" si="103"/>
        <v>ข้อมูลไม่ถูกต้อง</v>
      </c>
      <c r="Y801" s="38"/>
      <c r="Z801" s="38"/>
      <c r="AA801" s="38"/>
    </row>
    <row r="802" spans="1:27" x14ac:dyDescent="0.45">
      <c r="A802" s="38">
        <v>797</v>
      </c>
      <c r="B802" s="38"/>
      <c r="C802" s="38"/>
      <c r="D802" s="38"/>
      <c r="E802" s="38"/>
      <c r="F802" s="35"/>
      <c r="G802" s="35"/>
      <c r="H802" s="150"/>
      <c r="I802" s="38"/>
      <c r="J802" s="273" t="str">
        <f t="shared" si="96"/>
        <v>รอข้อมูลคอลัมน์ H</v>
      </c>
      <c r="K802" s="150"/>
      <c r="L802" s="150"/>
      <c r="M802" s="150"/>
      <c r="N802" s="149" t="str" cm="1">
        <f t="array" ref="N802">IF(AND(K802:M802=""),"ยังไม่บันทึกข้อมูล",
IF(M802&lt;&gt;"",
IF(M802&gt;=1.3,M802,"เป็นไม้พุ่ม"),
IF(K802+L802&gt;=1.3,K802+L802,"เป็นไม้พุ่ม")))</f>
        <v>ยังไม่บันทึกข้อมูล</v>
      </c>
      <c r="O802" s="149" t="str">
        <f t="shared" si="97"/>
        <v>ข้อมูลไม่ถูกต้อง</v>
      </c>
      <c r="P802" s="149" t="str">
        <f t="shared" si="98"/>
        <v>ข้อมูลไม่ถูกต้อง</v>
      </c>
      <c r="Q802" s="149" t="str">
        <f t="shared" si="99"/>
        <v>ข้อมูลไม่ถูกต้อง</v>
      </c>
      <c r="R802" s="149" t="str">
        <f t="shared" si="100"/>
        <v>ข้อมูลไม่ถูกต้อง</v>
      </c>
      <c r="S802" s="149" t="str">
        <f>IF(ISNUMBER(R802),
IF(H$2=ตัวเลือก!A$30,"ยังไม่บันทึกข้อมูล",R802*0.27),"ข้อมูลไม่ถูกต้อง")</f>
        <v>ข้อมูลไม่ถูกต้อง</v>
      </c>
      <c r="T802" s="149" t="str">
        <f t="shared" si="101"/>
        <v>ข้อมูลไม่ถูกต้อง</v>
      </c>
      <c r="U802" s="149" t="str">
        <f>IF(ISNUMBER(R802),
IF(H$2=ตัวเลือก!A$30,"ยังไม่บันทึกข้อมูล",R802*0.47),"ข้อมูลไม่ถูกต้อง")</f>
        <v>ข้อมูลไม่ถูกต้อง</v>
      </c>
      <c r="V802" s="149" t="str">
        <f>IF(ISNUMBER(S802),
IF(H$2=ตัวเลือก!A$30,"ยังไม่บันทึกข้อมูล",S802*0.47),"ข้อมูลไม่ถูกต้อง")</f>
        <v>ข้อมูลไม่ถูกต้อง</v>
      </c>
      <c r="W802" s="149" t="str">
        <f t="shared" si="102"/>
        <v>ข้อมูลไม่ถูกต้อง</v>
      </c>
      <c r="X802" s="148" t="str">
        <f t="shared" si="103"/>
        <v>ข้อมูลไม่ถูกต้อง</v>
      </c>
      <c r="Y802" s="38"/>
      <c r="Z802" s="38"/>
      <c r="AA802" s="38"/>
    </row>
    <row r="803" spans="1:27" x14ac:dyDescent="0.45">
      <c r="A803" s="38">
        <v>798</v>
      </c>
      <c r="B803" s="38"/>
      <c r="C803" s="38"/>
      <c r="D803" s="38"/>
      <c r="E803" s="38"/>
      <c r="F803" s="35"/>
      <c r="G803" s="35"/>
      <c r="H803" s="150"/>
      <c r="I803" s="38"/>
      <c r="J803" s="273" t="str">
        <f t="shared" si="96"/>
        <v>รอข้อมูลคอลัมน์ H</v>
      </c>
      <c r="K803" s="150"/>
      <c r="L803" s="150"/>
      <c r="M803" s="150"/>
      <c r="N803" s="149" t="str" cm="1">
        <f t="array" ref="N803">IF(AND(K803:M803=""),"ยังไม่บันทึกข้อมูล",
IF(M803&lt;&gt;"",
IF(M803&gt;=1.3,M803,"เป็นไม้พุ่ม"),
IF(K803+L803&gt;=1.3,K803+L803,"เป็นไม้พุ่ม")))</f>
        <v>ยังไม่บันทึกข้อมูล</v>
      </c>
      <c r="O803" s="149" t="str">
        <f t="shared" si="97"/>
        <v>ข้อมูลไม่ถูกต้อง</v>
      </c>
      <c r="P803" s="149" t="str">
        <f t="shared" si="98"/>
        <v>ข้อมูลไม่ถูกต้อง</v>
      </c>
      <c r="Q803" s="149" t="str">
        <f t="shared" si="99"/>
        <v>ข้อมูลไม่ถูกต้อง</v>
      </c>
      <c r="R803" s="149" t="str">
        <f t="shared" si="100"/>
        <v>ข้อมูลไม่ถูกต้อง</v>
      </c>
      <c r="S803" s="149" t="str">
        <f>IF(ISNUMBER(R803),
IF(H$2=ตัวเลือก!A$30,"ยังไม่บันทึกข้อมูล",R803*0.27),"ข้อมูลไม่ถูกต้อง")</f>
        <v>ข้อมูลไม่ถูกต้อง</v>
      </c>
      <c r="T803" s="149" t="str">
        <f t="shared" si="101"/>
        <v>ข้อมูลไม่ถูกต้อง</v>
      </c>
      <c r="U803" s="149" t="str">
        <f>IF(ISNUMBER(R803),
IF(H$2=ตัวเลือก!A$30,"ยังไม่บันทึกข้อมูล",R803*0.47),"ข้อมูลไม่ถูกต้อง")</f>
        <v>ข้อมูลไม่ถูกต้อง</v>
      </c>
      <c r="V803" s="149" t="str">
        <f>IF(ISNUMBER(S803),
IF(H$2=ตัวเลือก!A$30,"ยังไม่บันทึกข้อมูล",S803*0.47),"ข้อมูลไม่ถูกต้อง")</f>
        <v>ข้อมูลไม่ถูกต้อง</v>
      </c>
      <c r="W803" s="149" t="str">
        <f t="shared" si="102"/>
        <v>ข้อมูลไม่ถูกต้อง</v>
      </c>
      <c r="X803" s="148" t="str">
        <f t="shared" si="103"/>
        <v>ข้อมูลไม่ถูกต้อง</v>
      </c>
      <c r="Y803" s="38"/>
      <c r="Z803" s="38"/>
      <c r="AA803" s="38"/>
    </row>
    <row r="804" spans="1:27" x14ac:dyDescent="0.45">
      <c r="A804" s="38">
        <v>799</v>
      </c>
      <c r="B804" s="38"/>
      <c r="C804" s="38"/>
      <c r="D804" s="38"/>
      <c r="E804" s="38"/>
      <c r="F804" s="35"/>
      <c r="G804" s="35"/>
      <c r="H804" s="150"/>
      <c r="I804" s="38"/>
      <c r="J804" s="273" t="str">
        <f t="shared" si="96"/>
        <v>รอข้อมูลคอลัมน์ H</v>
      </c>
      <c r="K804" s="150"/>
      <c r="L804" s="150"/>
      <c r="M804" s="150"/>
      <c r="N804" s="149" t="str" cm="1">
        <f t="array" ref="N804">IF(AND(K804:M804=""),"ยังไม่บันทึกข้อมูล",
IF(M804&lt;&gt;"",
IF(M804&gt;=1.3,M804,"เป็นไม้พุ่ม"),
IF(K804+L804&gt;=1.3,K804+L804,"เป็นไม้พุ่ม")))</f>
        <v>ยังไม่บันทึกข้อมูล</v>
      </c>
      <c r="O804" s="149" t="str">
        <f t="shared" si="97"/>
        <v>ข้อมูลไม่ถูกต้อง</v>
      </c>
      <c r="P804" s="149" t="str">
        <f t="shared" si="98"/>
        <v>ข้อมูลไม่ถูกต้อง</v>
      </c>
      <c r="Q804" s="149" t="str">
        <f t="shared" si="99"/>
        <v>ข้อมูลไม่ถูกต้อง</v>
      </c>
      <c r="R804" s="149" t="str">
        <f t="shared" si="100"/>
        <v>ข้อมูลไม่ถูกต้อง</v>
      </c>
      <c r="S804" s="149" t="str">
        <f>IF(ISNUMBER(R804),
IF(H$2=ตัวเลือก!A$30,"ยังไม่บันทึกข้อมูล",R804*0.27),"ข้อมูลไม่ถูกต้อง")</f>
        <v>ข้อมูลไม่ถูกต้อง</v>
      </c>
      <c r="T804" s="149" t="str">
        <f t="shared" si="101"/>
        <v>ข้อมูลไม่ถูกต้อง</v>
      </c>
      <c r="U804" s="149" t="str">
        <f>IF(ISNUMBER(R804),
IF(H$2=ตัวเลือก!A$30,"ยังไม่บันทึกข้อมูล",R804*0.47),"ข้อมูลไม่ถูกต้อง")</f>
        <v>ข้อมูลไม่ถูกต้อง</v>
      </c>
      <c r="V804" s="149" t="str">
        <f>IF(ISNUMBER(S804),
IF(H$2=ตัวเลือก!A$30,"ยังไม่บันทึกข้อมูล",S804*0.47),"ข้อมูลไม่ถูกต้อง")</f>
        <v>ข้อมูลไม่ถูกต้อง</v>
      </c>
      <c r="W804" s="149" t="str">
        <f t="shared" si="102"/>
        <v>ข้อมูลไม่ถูกต้อง</v>
      </c>
      <c r="X804" s="148" t="str">
        <f t="shared" si="103"/>
        <v>ข้อมูลไม่ถูกต้อง</v>
      </c>
      <c r="Y804" s="38"/>
      <c r="Z804" s="38"/>
      <c r="AA804" s="38"/>
    </row>
    <row r="805" spans="1:27" x14ac:dyDescent="0.45">
      <c r="A805" s="38">
        <v>800</v>
      </c>
      <c r="B805" s="38"/>
      <c r="C805" s="38"/>
      <c r="D805" s="38"/>
      <c r="E805" s="38"/>
      <c r="F805" s="35"/>
      <c r="G805" s="35"/>
      <c r="H805" s="150"/>
      <c r="I805" s="38"/>
      <c r="J805" s="273" t="str">
        <f t="shared" si="96"/>
        <v>รอข้อมูลคอลัมน์ H</v>
      </c>
      <c r="K805" s="150"/>
      <c r="L805" s="150"/>
      <c r="M805" s="150"/>
      <c r="N805" s="149" t="str" cm="1">
        <f t="array" ref="N805">IF(AND(K805:M805=""),"ยังไม่บันทึกข้อมูล",
IF(M805&lt;&gt;"",
IF(M805&gt;=1.3,M805,"เป็นไม้พุ่ม"),
IF(K805+L805&gt;=1.3,K805+L805,"เป็นไม้พุ่ม")))</f>
        <v>ยังไม่บันทึกข้อมูล</v>
      </c>
      <c r="O805" s="149" t="str">
        <f t="shared" si="97"/>
        <v>ข้อมูลไม่ถูกต้อง</v>
      </c>
      <c r="P805" s="149" t="str">
        <f t="shared" si="98"/>
        <v>ข้อมูลไม่ถูกต้อง</v>
      </c>
      <c r="Q805" s="149" t="str">
        <f t="shared" si="99"/>
        <v>ข้อมูลไม่ถูกต้อง</v>
      </c>
      <c r="R805" s="149" t="str">
        <f t="shared" si="100"/>
        <v>ข้อมูลไม่ถูกต้อง</v>
      </c>
      <c r="S805" s="149" t="str">
        <f>IF(ISNUMBER(R805),
IF(H$2=ตัวเลือก!A$30,"ยังไม่บันทึกข้อมูล",R805*0.27),"ข้อมูลไม่ถูกต้อง")</f>
        <v>ข้อมูลไม่ถูกต้อง</v>
      </c>
      <c r="T805" s="149" t="str">
        <f t="shared" si="101"/>
        <v>ข้อมูลไม่ถูกต้อง</v>
      </c>
      <c r="U805" s="149" t="str">
        <f>IF(ISNUMBER(R805),
IF(H$2=ตัวเลือก!A$30,"ยังไม่บันทึกข้อมูล",R805*0.47),"ข้อมูลไม่ถูกต้อง")</f>
        <v>ข้อมูลไม่ถูกต้อง</v>
      </c>
      <c r="V805" s="149" t="str">
        <f>IF(ISNUMBER(S805),
IF(H$2=ตัวเลือก!A$30,"ยังไม่บันทึกข้อมูล",S805*0.47),"ข้อมูลไม่ถูกต้อง")</f>
        <v>ข้อมูลไม่ถูกต้อง</v>
      </c>
      <c r="W805" s="149" t="str">
        <f t="shared" si="102"/>
        <v>ข้อมูลไม่ถูกต้อง</v>
      </c>
      <c r="X805" s="148" t="str">
        <f t="shared" si="103"/>
        <v>ข้อมูลไม่ถูกต้อง</v>
      </c>
      <c r="Y805" s="38"/>
      <c r="Z805" s="38"/>
      <c r="AA805" s="38"/>
    </row>
    <row r="806" spans="1:27" x14ac:dyDescent="0.45">
      <c r="A806" s="38">
        <v>801</v>
      </c>
      <c r="B806" s="38"/>
      <c r="C806" s="38"/>
      <c r="D806" s="38"/>
      <c r="E806" s="38"/>
      <c r="F806" s="35"/>
      <c r="G806" s="35"/>
      <c r="H806" s="150"/>
      <c r="I806" s="38"/>
      <c r="J806" s="273" t="str">
        <f t="shared" si="96"/>
        <v>รอข้อมูลคอลัมน์ H</v>
      </c>
      <c r="K806" s="150"/>
      <c r="L806" s="150"/>
      <c r="M806" s="150"/>
      <c r="N806" s="149" t="str" cm="1">
        <f t="array" ref="N806">IF(AND(K806:M806=""),"ยังไม่บันทึกข้อมูล",
IF(M806&lt;&gt;"",
IF(M806&gt;=1.3,M806,"เป็นไม้พุ่ม"),
IF(K806+L806&gt;=1.3,K806+L806,"เป็นไม้พุ่ม")))</f>
        <v>ยังไม่บันทึกข้อมูล</v>
      </c>
      <c r="O806" s="149" t="str">
        <f t="shared" si="97"/>
        <v>ข้อมูลไม่ถูกต้อง</v>
      </c>
      <c r="P806" s="149" t="str">
        <f t="shared" si="98"/>
        <v>ข้อมูลไม่ถูกต้อง</v>
      </c>
      <c r="Q806" s="149" t="str">
        <f t="shared" si="99"/>
        <v>ข้อมูลไม่ถูกต้อง</v>
      </c>
      <c r="R806" s="149" t="str">
        <f t="shared" si="100"/>
        <v>ข้อมูลไม่ถูกต้อง</v>
      </c>
      <c r="S806" s="149" t="str">
        <f>IF(ISNUMBER(R806),
IF(H$2=ตัวเลือก!A$30,"ยังไม่บันทึกข้อมูล",R806*0.27),"ข้อมูลไม่ถูกต้อง")</f>
        <v>ข้อมูลไม่ถูกต้อง</v>
      </c>
      <c r="T806" s="149" t="str">
        <f t="shared" si="101"/>
        <v>ข้อมูลไม่ถูกต้อง</v>
      </c>
      <c r="U806" s="149" t="str">
        <f>IF(ISNUMBER(R806),
IF(H$2=ตัวเลือก!A$30,"ยังไม่บันทึกข้อมูล",R806*0.47),"ข้อมูลไม่ถูกต้อง")</f>
        <v>ข้อมูลไม่ถูกต้อง</v>
      </c>
      <c r="V806" s="149" t="str">
        <f>IF(ISNUMBER(S806),
IF(H$2=ตัวเลือก!A$30,"ยังไม่บันทึกข้อมูล",S806*0.47),"ข้อมูลไม่ถูกต้อง")</f>
        <v>ข้อมูลไม่ถูกต้อง</v>
      </c>
      <c r="W806" s="149" t="str">
        <f t="shared" si="102"/>
        <v>ข้อมูลไม่ถูกต้อง</v>
      </c>
      <c r="X806" s="148" t="str">
        <f t="shared" si="103"/>
        <v>ข้อมูลไม่ถูกต้อง</v>
      </c>
      <c r="Y806" s="38"/>
      <c r="Z806" s="38"/>
      <c r="AA806" s="38"/>
    </row>
    <row r="807" spans="1:27" x14ac:dyDescent="0.45">
      <c r="A807" s="38">
        <v>802</v>
      </c>
      <c r="B807" s="38"/>
      <c r="C807" s="38"/>
      <c r="D807" s="38"/>
      <c r="E807" s="38"/>
      <c r="F807" s="35"/>
      <c r="G807" s="35"/>
      <c r="H807" s="150"/>
      <c r="I807" s="38"/>
      <c r="J807" s="273" t="str">
        <f t="shared" si="96"/>
        <v>รอข้อมูลคอลัมน์ H</v>
      </c>
      <c r="K807" s="150"/>
      <c r="L807" s="150"/>
      <c r="M807" s="150"/>
      <c r="N807" s="149" t="str" cm="1">
        <f t="array" ref="N807">IF(AND(K807:M807=""),"ยังไม่บันทึกข้อมูล",
IF(M807&lt;&gt;"",
IF(M807&gt;=1.3,M807,"เป็นไม้พุ่ม"),
IF(K807+L807&gt;=1.3,K807+L807,"เป็นไม้พุ่ม")))</f>
        <v>ยังไม่บันทึกข้อมูล</v>
      </c>
      <c r="O807" s="149" t="str">
        <f t="shared" si="97"/>
        <v>ข้อมูลไม่ถูกต้อง</v>
      </c>
      <c r="P807" s="149" t="str">
        <f t="shared" si="98"/>
        <v>ข้อมูลไม่ถูกต้อง</v>
      </c>
      <c r="Q807" s="149" t="str">
        <f t="shared" si="99"/>
        <v>ข้อมูลไม่ถูกต้อง</v>
      </c>
      <c r="R807" s="149" t="str">
        <f t="shared" si="100"/>
        <v>ข้อมูลไม่ถูกต้อง</v>
      </c>
      <c r="S807" s="149" t="str">
        <f>IF(ISNUMBER(R807),
IF(H$2=ตัวเลือก!A$30,"ยังไม่บันทึกข้อมูล",R807*0.27),"ข้อมูลไม่ถูกต้อง")</f>
        <v>ข้อมูลไม่ถูกต้อง</v>
      </c>
      <c r="T807" s="149" t="str">
        <f t="shared" si="101"/>
        <v>ข้อมูลไม่ถูกต้อง</v>
      </c>
      <c r="U807" s="149" t="str">
        <f>IF(ISNUMBER(R807),
IF(H$2=ตัวเลือก!A$30,"ยังไม่บันทึกข้อมูล",R807*0.47),"ข้อมูลไม่ถูกต้อง")</f>
        <v>ข้อมูลไม่ถูกต้อง</v>
      </c>
      <c r="V807" s="149" t="str">
        <f>IF(ISNUMBER(S807),
IF(H$2=ตัวเลือก!A$30,"ยังไม่บันทึกข้อมูล",S807*0.47),"ข้อมูลไม่ถูกต้อง")</f>
        <v>ข้อมูลไม่ถูกต้อง</v>
      </c>
      <c r="W807" s="149" t="str">
        <f t="shared" si="102"/>
        <v>ข้อมูลไม่ถูกต้อง</v>
      </c>
      <c r="X807" s="148" t="str">
        <f t="shared" si="103"/>
        <v>ข้อมูลไม่ถูกต้อง</v>
      </c>
      <c r="Y807" s="38"/>
      <c r="Z807" s="38"/>
      <c r="AA807" s="38"/>
    </row>
    <row r="808" spans="1:27" x14ac:dyDescent="0.45">
      <c r="A808" s="38">
        <v>803</v>
      </c>
      <c r="B808" s="38"/>
      <c r="C808" s="38"/>
      <c r="D808" s="38"/>
      <c r="E808" s="38"/>
      <c r="F808" s="35"/>
      <c r="G808" s="35"/>
      <c r="H808" s="150"/>
      <c r="I808" s="38"/>
      <c r="J808" s="273" t="str">
        <f t="shared" si="96"/>
        <v>รอข้อมูลคอลัมน์ H</v>
      </c>
      <c r="K808" s="150"/>
      <c r="L808" s="150"/>
      <c r="M808" s="150"/>
      <c r="N808" s="149" t="str" cm="1">
        <f t="array" ref="N808">IF(AND(K808:M808=""),"ยังไม่บันทึกข้อมูล",
IF(M808&lt;&gt;"",
IF(M808&gt;=1.3,M808,"เป็นไม้พุ่ม"),
IF(K808+L808&gt;=1.3,K808+L808,"เป็นไม้พุ่ม")))</f>
        <v>ยังไม่บันทึกข้อมูล</v>
      </c>
      <c r="O808" s="149" t="str">
        <f t="shared" si="97"/>
        <v>ข้อมูลไม่ถูกต้อง</v>
      </c>
      <c r="P808" s="149" t="str">
        <f t="shared" si="98"/>
        <v>ข้อมูลไม่ถูกต้อง</v>
      </c>
      <c r="Q808" s="149" t="str">
        <f t="shared" si="99"/>
        <v>ข้อมูลไม่ถูกต้อง</v>
      </c>
      <c r="R808" s="149" t="str">
        <f t="shared" si="100"/>
        <v>ข้อมูลไม่ถูกต้อง</v>
      </c>
      <c r="S808" s="149" t="str">
        <f>IF(ISNUMBER(R808),
IF(H$2=ตัวเลือก!A$30,"ยังไม่บันทึกข้อมูล",R808*0.27),"ข้อมูลไม่ถูกต้อง")</f>
        <v>ข้อมูลไม่ถูกต้อง</v>
      </c>
      <c r="T808" s="149" t="str">
        <f t="shared" si="101"/>
        <v>ข้อมูลไม่ถูกต้อง</v>
      </c>
      <c r="U808" s="149" t="str">
        <f>IF(ISNUMBER(R808),
IF(H$2=ตัวเลือก!A$30,"ยังไม่บันทึกข้อมูล",R808*0.47),"ข้อมูลไม่ถูกต้อง")</f>
        <v>ข้อมูลไม่ถูกต้อง</v>
      </c>
      <c r="V808" s="149" t="str">
        <f>IF(ISNUMBER(S808),
IF(H$2=ตัวเลือก!A$30,"ยังไม่บันทึกข้อมูล",S808*0.47),"ข้อมูลไม่ถูกต้อง")</f>
        <v>ข้อมูลไม่ถูกต้อง</v>
      </c>
      <c r="W808" s="149" t="str">
        <f t="shared" si="102"/>
        <v>ข้อมูลไม่ถูกต้อง</v>
      </c>
      <c r="X808" s="148" t="str">
        <f t="shared" si="103"/>
        <v>ข้อมูลไม่ถูกต้อง</v>
      </c>
      <c r="Y808" s="38"/>
      <c r="Z808" s="38"/>
      <c r="AA808" s="38"/>
    </row>
    <row r="809" spans="1:27" x14ac:dyDescent="0.45">
      <c r="A809" s="38">
        <v>804</v>
      </c>
      <c r="B809" s="38"/>
      <c r="C809" s="38"/>
      <c r="D809" s="38"/>
      <c r="E809" s="38"/>
      <c r="F809" s="35"/>
      <c r="G809" s="35"/>
      <c r="H809" s="150"/>
      <c r="I809" s="38"/>
      <c r="J809" s="273" t="str">
        <f t="shared" si="96"/>
        <v>รอข้อมูลคอลัมน์ H</v>
      </c>
      <c r="K809" s="150"/>
      <c r="L809" s="150"/>
      <c r="M809" s="150"/>
      <c r="N809" s="149" t="str" cm="1">
        <f t="array" ref="N809">IF(AND(K809:M809=""),"ยังไม่บันทึกข้อมูล",
IF(M809&lt;&gt;"",
IF(M809&gt;=1.3,M809,"เป็นไม้พุ่ม"),
IF(K809+L809&gt;=1.3,K809+L809,"เป็นไม้พุ่ม")))</f>
        <v>ยังไม่บันทึกข้อมูล</v>
      </c>
      <c r="O809" s="149" t="str">
        <f t="shared" si="97"/>
        <v>ข้อมูลไม่ถูกต้อง</v>
      </c>
      <c r="P809" s="149" t="str">
        <f t="shared" si="98"/>
        <v>ข้อมูลไม่ถูกต้อง</v>
      </c>
      <c r="Q809" s="149" t="str">
        <f t="shared" si="99"/>
        <v>ข้อมูลไม่ถูกต้อง</v>
      </c>
      <c r="R809" s="149" t="str">
        <f t="shared" si="100"/>
        <v>ข้อมูลไม่ถูกต้อง</v>
      </c>
      <c r="S809" s="149" t="str">
        <f>IF(ISNUMBER(R809),
IF(H$2=ตัวเลือก!A$30,"ยังไม่บันทึกข้อมูล",R809*0.27),"ข้อมูลไม่ถูกต้อง")</f>
        <v>ข้อมูลไม่ถูกต้อง</v>
      </c>
      <c r="T809" s="149" t="str">
        <f t="shared" si="101"/>
        <v>ข้อมูลไม่ถูกต้อง</v>
      </c>
      <c r="U809" s="149" t="str">
        <f>IF(ISNUMBER(R809),
IF(H$2=ตัวเลือก!A$30,"ยังไม่บันทึกข้อมูล",R809*0.47),"ข้อมูลไม่ถูกต้อง")</f>
        <v>ข้อมูลไม่ถูกต้อง</v>
      </c>
      <c r="V809" s="149" t="str">
        <f>IF(ISNUMBER(S809),
IF(H$2=ตัวเลือก!A$30,"ยังไม่บันทึกข้อมูล",S809*0.47),"ข้อมูลไม่ถูกต้อง")</f>
        <v>ข้อมูลไม่ถูกต้อง</v>
      </c>
      <c r="W809" s="149" t="str">
        <f t="shared" si="102"/>
        <v>ข้อมูลไม่ถูกต้อง</v>
      </c>
      <c r="X809" s="148" t="str">
        <f t="shared" si="103"/>
        <v>ข้อมูลไม่ถูกต้อง</v>
      </c>
      <c r="Y809" s="38"/>
      <c r="Z809" s="38"/>
      <c r="AA809" s="38"/>
    </row>
    <row r="810" spans="1:27" x14ac:dyDescent="0.45">
      <c r="A810" s="38">
        <v>805</v>
      </c>
      <c r="B810" s="38"/>
      <c r="C810" s="38"/>
      <c r="D810" s="38"/>
      <c r="E810" s="38"/>
      <c r="F810" s="35"/>
      <c r="G810" s="35"/>
      <c r="H810" s="150"/>
      <c r="I810" s="38"/>
      <c r="J810" s="273" t="str">
        <f t="shared" si="96"/>
        <v>รอข้อมูลคอลัมน์ H</v>
      </c>
      <c r="K810" s="150"/>
      <c r="L810" s="150"/>
      <c r="M810" s="150"/>
      <c r="N810" s="149" t="str" cm="1">
        <f t="array" ref="N810">IF(AND(K810:M810=""),"ยังไม่บันทึกข้อมูล",
IF(M810&lt;&gt;"",
IF(M810&gt;=1.3,M810,"เป็นไม้พุ่ม"),
IF(K810+L810&gt;=1.3,K810+L810,"เป็นไม้พุ่ม")))</f>
        <v>ยังไม่บันทึกข้อมูล</v>
      </c>
      <c r="O810" s="149" t="str">
        <f t="shared" si="97"/>
        <v>ข้อมูลไม่ถูกต้อง</v>
      </c>
      <c r="P810" s="149" t="str">
        <f t="shared" si="98"/>
        <v>ข้อมูลไม่ถูกต้อง</v>
      </c>
      <c r="Q810" s="149" t="str">
        <f t="shared" si="99"/>
        <v>ข้อมูลไม่ถูกต้อง</v>
      </c>
      <c r="R810" s="149" t="str">
        <f t="shared" si="100"/>
        <v>ข้อมูลไม่ถูกต้อง</v>
      </c>
      <c r="S810" s="149" t="str">
        <f>IF(ISNUMBER(R810),
IF(H$2=ตัวเลือก!A$30,"ยังไม่บันทึกข้อมูล",R810*0.27),"ข้อมูลไม่ถูกต้อง")</f>
        <v>ข้อมูลไม่ถูกต้อง</v>
      </c>
      <c r="T810" s="149" t="str">
        <f t="shared" si="101"/>
        <v>ข้อมูลไม่ถูกต้อง</v>
      </c>
      <c r="U810" s="149" t="str">
        <f>IF(ISNUMBER(R810),
IF(H$2=ตัวเลือก!A$30,"ยังไม่บันทึกข้อมูล",R810*0.47),"ข้อมูลไม่ถูกต้อง")</f>
        <v>ข้อมูลไม่ถูกต้อง</v>
      </c>
      <c r="V810" s="149" t="str">
        <f>IF(ISNUMBER(S810),
IF(H$2=ตัวเลือก!A$30,"ยังไม่บันทึกข้อมูล",S810*0.47),"ข้อมูลไม่ถูกต้อง")</f>
        <v>ข้อมูลไม่ถูกต้อง</v>
      </c>
      <c r="W810" s="149" t="str">
        <f t="shared" si="102"/>
        <v>ข้อมูลไม่ถูกต้อง</v>
      </c>
      <c r="X810" s="148" t="str">
        <f t="shared" si="103"/>
        <v>ข้อมูลไม่ถูกต้อง</v>
      </c>
      <c r="Y810" s="38"/>
      <c r="Z810" s="38"/>
      <c r="AA810" s="38"/>
    </row>
    <row r="811" spans="1:27" x14ac:dyDescent="0.45">
      <c r="A811" s="38">
        <v>806</v>
      </c>
      <c r="B811" s="38"/>
      <c r="C811" s="38"/>
      <c r="D811" s="38"/>
      <c r="E811" s="38"/>
      <c r="F811" s="35"/>
      <c r="G811" s="35"/>
      <c r="H811" s="150"/>
      <c r="I811" s="38"/>
      <c r="J811" s="273" t="str">
        <f t="shared" si="96"/>
        <v>รอข้อมูลคอลัมน์ H</v>
      </c>
      <c r="K811" s="150"/>
      <c r="L811" s="150"/>
      <c r="M811" s="150"/>
      <c r="N811" s="149" t="str" cm="1">
        <f t="array" ref="N811">IF(AND(K811:M811=""),"ยังไม่บันทึกข้อมูล",
IF(M811&lt;&gt;"",
IF(M811&gt;=1.3,M811,"เป็นไม้พุ่ม"),
IF(K811+L811&gt;=1.3,K811+L811,"เป็นไม้พุ่ม")))</f>
        <v>ยังไม่บันทึกข้อมูล</v>
      </c>
      <c r="O811" s="149" t="str">
        <f t="shared" si="97"/>
        <v>ข้อมูลไม่ถูกต้อง</v>
      </c>
      <c r="P811" s="149" t="str">
        <f t="shared" si="98"/>
        <v>ข้อมูลไม่ถูกต้อง</v>
      </c>
      <c r="Q811" s="149" t="str">
        <f t="shared" si="99"/>
        <v>ข้อมูลไม่ถูกต้อง</v>
      </c>
      <c r="R811" s="149" t="str">
        <f t="shared" si="100"/>
        <v>ข้อมูลไม่ถูกต้อง</v>
      </c>
      <c r="S811" s="149" t="str">
        <f>IF(ISNUMBER(R811),
IF(H$2=ตัวเลือก!A$30,"ยังไม่บันทึกข้อมูล",R811*0.27),"ข้อมูลไม่ถูกต้อง")</f>
        <v>ข้อมูลไม่ถูกต้อง</v>
      </c>
      <c r="T811" s="149" t="str">
        <f t="shared" si="101"/>
        <v>ข้อมูลไม่ถูกต้อง</v>
      </c>
      <c r="U811" s="149" t="str">
        <f>IF(ISNUMBER(R811),
IF(H$2=ตัวเลือก!A$30,"ยังไม่บันทึกข้อมูล",R811*0.47),"ข้อมูลไม่ถูกต้อง")</f>
        <v>ข้อมูลไม่ถูกต้อง</v>
      </c>
      <c r="V811" s="149" t="str">
        <f>IF(ISNUMBER(S811),
IF(H$2=ตัวเลือก!A$30,"ยังไม่บันทึกข้อมูล",S811*0.47),"ข้อมูลไม่ถูกต้อง")</f>
        <v>ข้อมูลไม่ถูกต้อง</v>
      </c>
      <c r="W811" s="149" t="str">
        <f t="shared" si="102"/>
        <v>ข้อมูลไม่ถูกต้อง</v>
      </c>
      <c r="X811" s="148" t="str">
        <f t="shared" si="103"/>
        <v>ข้อมูลไม่ถูกต้อง</v>
      </c>
      <c r="Y811" s="38"/>
      <c r="Z811" s="38"/>
      <c r="AA811" s="38"/>
    </row>
    <row r="812" spans="1:27" x14ac:dyDescent="0.45">
      <c r="A812" s="38">
        <v>807</v>
      </c>
      <c r="B812" s="38"/>
      <c r="C812" s="38"/>
      <c r="D812" s="38"/>
      <c r="E812" s="38"/>
      <c r="F812" s="35"/>
      <c r="G812" s="35"/>
      <c r="H812" s="150"/>
      <c r="I812" s="38"/>
      <c r="J812" s="273" t="str">
        <f t="shared" si="96"/>
        <v>รอข้อมูลคอลัมน์ H</v>
      </c>
      <c r="K812" s="150"/>
      <c r="L812" s="150"/>
      <c r="M812" s="150"/>
      <c r="N812" s="149" t="str" cm="1">
        <f t="array" ref="N812">IF(AND(K812:M812=""),"ยังไม่บันทึกข้อมูล",
IF(M812&lt;&gt;"",
IF(M812&gt;=1.3,M812,"เป็นไม้พุ่ม"),
IF(K812+L812&gt;=1.3,K812+L812,"เป็นไม้พุ่ม")))</f>
        <v>ยังไม่บันทึกข้อมูล</v>
      </c>
      <c r="O812" s="149" t="str">
        <f t="shared" si="97"/>
        <v>ข้อมูลไม่ถูกต้อง</v>
      </c>
      <c r="P812" s="149" t="str">
        <f t="shared" si="98"/>
        <v>ข้อมูลไม่ถูกต้อง</v>
      </c>
      <c r="Q812" s="149" t="str">
        <f t="shared" si="99"/>
        <v>ข้อมูลไม่ถูกต้อง</v>
      </c>
      <c r="R812" s="149" t="str">
        <f t="shared" si="100"/>
        <v>ข้อมูลไม่ถูกต้อง</v>
      </c>
      <c r="S812" s="149" t="str">
        <f>IF(ISNUMBER(R812),
IF(H$2=ตัวเลือก!A$30,"ยังไม่บันทึกข้อมูล",R812*0.27),"ข้อมูลไม่ถูกต้อง")</f>
        <v>ข้อมูลไม่ถูกต้อง</v>
      </c>
      <c r="T812" s="149" t="str">
        <f t="shared" si="101"/>
        <v>ข้อมูลไม่ถูกต้อง</v>
      </c>
      <c r="U812" s="149" t="str">
        <f>IF(ISNUMBER(R812),
IF(H$2=ตัวเลือก!A$30,"ยังไม่บันทึกข้อมูล",R812*0.47),"ข้อมูลไม่ถูกต้อง")</f>
        <v>ข้อมูลไม่ถูกต้อง</v>
      </c>
      <c r="V812" s="149" t="str">
        <f>IF(ISNUMBER(S812),
IF(H$2=ตัวเลือก!A$30,"ยังไม่บันทึกข้อมูล",S812*0.47),"ข้อมูลไม่ถูกต้อง")</f>
        <v>ข้อมูลไม่ถูกต้อง</v>
      </c>
      <c r="W812" s="149" t="str">
        <f t="shared" si="102"/>
        <v>ข้อมูลไม่ถูกต้อง</v>
      </c>
      <c r="X812" s="148" t="str">
        <f t="shared" si="103"/>
        <v>ข้อมูลไม่ถูกต้อง</v>
      </c>
      <c r="Y812" s="38"/>
      <c r="Z812" s="38"/>
      <c r="AA812" s="38"/>
    </row>
    <row r="813" spans="1:27" x14ac:dyDescent="0.45">
      <c r="A813" s="38">
        <v>808</v>
      </c>
      <c r="B813" s="38"/>
      <c r="C813" s="38"/>
      <c r="D813" s="38"/>
      <c r="E813" s="38"/>
      <c r="F813" s="35"/>
      <c r="G813" s="35"/>
      <c r="H813" s="150"/>
      <c r="I813" s="38"/>
      <c r="J813" s="273" t="str">
        <f t="shared" si="96"/>
        <v>รอข้อมูลคอลัมน์ H</v>
      </c>
      <c r="K813" s="150"/>
      <c r="L813" s="150"/>
      <c r="M813" s="150"/>
      <c r="N813" s="149" t="str" cm="1">
        <f t="array" ref="N813">IF(AND(K813:M813=""),"ยังไม่บันทึกข้อมูล",
IF(M813&lt;&gt;"",
IF(M813&gt;=1.3,M813,"เป็นไม้พุ่ม"),
IF(K813+L813&gt;=1.3,K813+L813,"เป็นไม้พุ่ม")))</f>
        <v>ยังไม่บันทึกข้อมูล</v>
      </c>
      <c r="O813" s="149" t="str">
        <f t="shared" si="97"/>
        <v>ข้อมูลไม่ถูกต้อง</v>
      </c>
      <c r="P813" s="149" t="str">
        <f t="shared" si="98"/>
        <v>ข้อมูลไม่ถูกต้อง</v>
      </c>
      <c r="Q813" s="149" t="str">
        <f t="shared" si="99"/>
        <v>ข้อมูลไม่ถูกต้อง</v>
      </c>
      <c r="R813" s="149" t="str">
        <f t="shared" si="100"/>
        <v>ข้อมูลไม่ถูกต้อง</v>
      </c>
      <c r="S813" s="149" t="str">
        <f>IF(ISNUMBER(R813),
IF(H$2=ตัวเลือก!A$30,"ยังไม่บันทึกข้อมูล",R813*0.27),"ข้อมูลไม่ถูกต้อง")</f>
        <v>ข้อมูลไม่ถูกต้อง</v>
      </c>
      <c r="T813" s="149" t="str">
        <f t="shared" si="101"/>
        <v>ข้อมูลไม่ถูกต้อง</v>
      </c>
      <c r="U813" s="149" t="str">
        <f>IF(ISNUMBER(R813),
IF(H$2=ตัวเลือก!A$30,"ยังไม่บันทึกข้อมูล",R813*0.47),"ข้อมูลไม่ถูกต้อง")</f>
        <v>ข้อมูลไม่ถูกต้อง</v>
      </c>
      <c r="V813" s="149" t="str">
        <f>IF(ISNUMBER(S813),
IF(H$2=ตัวเลือก!A$30,"ยังไม่บันทึกข้อมูล",S813*0.47),"ข้อมูลไม่ถูกต้อง")</f>
        <v>ข้อมูลไม่ถูกต้อง</v>
      </c>
      <c r="W813" s="149" t="str">
        <f t="shared" si="102"/>
        <v>ข้อมูลไม่ถูกต้อง</v>
      </c>
      <c r="X813" s="148" t="str">
        <f t="shared" si="103"/>
        <v>ข้อมูลไม่ถูกต้อง</v>
      </c>
      <c r="Y813" s="38"/>
      <c r="Z813" s="38"/>
      <c r="AA813" s="38"/>
    </row>
    <row r="814" spans="1:27" x14ac:dyDescent="0.45">
      <c r="A814" s="38">
        <v>809</v>
      </c>
      <c r="B814" s="38"/>
      <c r="C814" s="38"/>
      <c r="D814" s="38"/>
      <c r="E814" s="38"/>
      <c r="F814" s="35"/>
      <c r="G814" s="35"/>
      <c r="H814" s="150"/>
      <c r="I814" s="38"/>
      <c r="J814" s="273" t="str">
        <f t="shared" si="96"/>
        <v>รอข้อมูลคอลัมน์ H</v>
      </c>
      <c r="K814" s="150"/>
      <c r="L814" s="150"/>
      <c r="M814" s="150"/>
      <c r="N814" s="149" t="str" cm="1">
        <f t="array" ref="N814">IF(AND(K814:M814=""),"ยังไม่บันทึกข้อมูล",
IF(M814&lt;&gt;"",
IF(M814&gt;=1.3,M814,"เป็นไม้พุ่ม"),
IF(K814+L814&gt;=1.3,K814+L814,"เป็นไม้พุ่ม")))</f>
        <v>ยังไม่บันทึกข้อมูล</v>
      </c>
      <c r="O814" s="149" t="str">
        <f t="shared" si="97"/>
        <v>ข้อมูลไม่ถูกต้อง</v>
      </c>
      <c r="P814" s="149" t="str">
        <f t="shared" si="98"/>
        <v>ข้อมูลไม่ถูกต้อง</v>
      </c>
      <c r="Q814" s="149" t="str">
        <f t="shared" si="99"/>
        <v>ข้อมูลไม่ถูกต้อง</v>
      </c>
      <c r="R814" s="149" t="str">
        <f t="shared" si="100"/>
        <v>ข้อมูลไม่ถูกต้อง</v>
      </c>
      <c r="S814" s="149" t="str">
        <f>IF(ISNUMBER(R814),
IF(H$2=ตัวเลือก!A$30,"ยังไม่บันทึกข้อมูล",R814*0.27),"ข้อมูลไม่ถูกต้อง")</f>
        <v>ข้อมูลไม่ถูกต้อง</v>
      </c>
      <c r="T814" s="149" t="str">
        <f t="shared" si="101"/>
        <v>ข้อมูลไม่ถูกต้อง</v>
      </c>
      <c r="U814" s="149" t="str">
        <f>IF(ISNUMBER(R814),
IF(H$2=ตัวเลือก!A$30,"ยังไม่บันทึกข้อมูล",R814*0.47),"ข้อมูลไม่ถูกต้อง")</f>
        <v>ข้อมูลไม่ถูกต้อง</v>
      </c>
      <c r="V814" s="149" t="str">
        <f>IF(ISNUMBER(S814),
IF(H$2=ตัวเลือก!A$30,"ยังไม่บันทึกข้อมูล",S814*0.47),"ข้อมูลไม่ถูกต้อง")</f>
        <v>ข้อมูลไม่ถูกต้อง</v>
      </c>
      <c r="W814" s="149" t="str">
        <f t="shared" si="102"/>
        <v>ข้อมูลไม่ถูกต้อง</v>
      </c>
      <c r="X814" s="148" t="str">
        <f t="shared" si="103"/>
        <v>ข้อมูลไม่ถูกต้อง</v>
      </c>
      <c r="Y814" s="38"/>
      <c r="Z814" s="38"/>
      <c r="AA814" s="38"/>
    </row>
    <row r="815" spans="1:27" x14ac:dyDescent="0.45">
      <c r="A815" s="38">
        <v>810</v>
      </c>
      <c r="B815" s="38"/>
      <c r="C815" s="38"/>
      <c r="D815" s="38"/>
      <c r="E815" s="38"/>
      <c r="F815" s="35"/>
      <c r="G815" s="35"/>
      <c r="H815" s="150"/>
      <c r="I815" s="38"/>
      <c r="J815" s="273" t="str">
        <f t="shared" si="96"/>
        <v>รอข้อมูลคอลัมน์ H</v>
      </c>
      <c r="K815" s="150"/>
      <c r="L815" s="150"/>
      <c r="M815" s="150"/>
      <c r="N815" s="149" t="str" cm="1">
        <f t="array" ref="N815">IF(AND(K815:M815=""),"ยังไม่บันทึกข้อมูล",
IF(M815&lt;&gt;"",
IF(M815&gt;=1.3,M815,"เป็นไม้พุ่ม"),
IF(K815+L815&gt;=1.3,K815+L815,"เป็นไม้พุ่ม")))</f>
        <v>ยังไม่บันทึกข้อมูล</v>
      </c>
      <c r="O815" s="149" t="str">
        <f t="shared" si="97"/>
        <v>ข้อมูลไม่ถูกต้อง</v>
      </c>
      <c r="P815" s="149" t="str">
        <f t="shared" si="98"/>
        <v>ข้อมูลไม่ถูกต้อง</v>
      </c>
      <c r="Q815" s="149" t="str">
        <f t="shared" si="99"/>
        <v>ข้อมูลไม่ถูกต้อง</v>
      </c>
      <c r="R815" s="149" t="str">
        <f t="shared" si="100"/>
        <v>ข้อมูลไม่ถูกต้อง</v>
      </c>
      <c r="S815" s="149" t="str">
        <f>IF(ISNUMBER(R815),
IF(H$2=ตัวเลือก!A$30,"ยังไม่บันทึกข้อมูล",R815*0.27),"ข้อมูลไม่ถูกต้อง")</f>
        <v>ข้อมูลไม่ถูกต้อง</v>
      </c>
      <c r="T815" s="149" t="str">
        <f t="shared" si="101"/>
        <v>ข้อมูลไม่ถูกต้อง</v>
      </c>
      <c r="U815" s="149" t="str">
        <f>IF(ISNUMBER(R815),
IF(H$2=ตัวเลือก!A$30,"ยังไม่บันทึกข้อมูล",R815*0.47),"ข้อมูลไม่ถูกต้อง")</f>
        <v>ข้อมูลไม่ถูกต้อง</v>
      </c>
      <c r="V815" s="149" t="str">
        <f>IF(ISNUMBER(S815),
IF(H$2=ตัวเลือก!A$30,"ยังไม่บันทึกข้อมูล",S815*0.47),"ข้อมูลไม่ถูกต้อง")</f>
        <v>ข้อมูลไม่ถูกต้อง</v>
      </c>
      <c r="W815" s="149" t="str">
        <f t="shared" si="102"/>
        <v>ข้อมูลไม่ถูกต้อง</v>
      </c>
      <c r="X815" s="148" t="str">
        <f t="shared" si="103"/>
        <v>ข้อมูลไม่ถูกต้อง</v>
      </c>
      <c r="Y815" s="38"/>
      <c r="Z815" s="38"/>
      <c r="AA815" s="38"/>
    </row>
    <row r="816" spans="1:27" x14ac:dyDescent="0.45">
      <c r="A816" s="38">
        <v>811</v>
      </c>
      <c r="B816" s="38"/>
      <c r="C816" s="38"/>
      <c r="D816" s="38"/>
      <c r="E816" s="38"/>
      <c r="F816" s="35"/>
      <c r="G816" s="35"/>
      <c r="H816" s="150"/>
      <c r="I816" s="38"/>
      <c r="J816" s="273" t="str">
        <f t="shared" si="96"/>
        <v>รอข้อมูลคอลัมน์ H</v>
      </c>
      <c r="K816" s="150"/>
      <c r="L816" s="150"/>
      <c r="M816" s="150"/>
      <c r="N816" s="149" t="str" cm="1">
        <f t="array" ref="N816">IF(AND(K816:M816=""),"ยังไม่บันทึกข้อมูล",
IF(M816&lt;&gt;"",
IF(M816&gt;=1.3,M816,"เป็นไม้พุ่ม"),
IF(K816+L816&gt;=1.3,K816+L816,"เป็นไม้พุ่ม")))</f>
        <v>ยังไม่บันทึกข้อมูล</v>
      </c>
      <c r="O816" s="149" t="str">
        <f t="shared" si="97"/>
        <v>ข้อมูลไม่ถูกต้อง</v>
      </c>
      <c r="P816" s="149" t="str">
        <f t="shared" si="98"/>
        <v>ข้อมูลไม่ถูกต้อง</v>
      </c>
      <c r="Q816" s="149" t="str">
        <f t="shared" si="99"/>
        <v>ข้อมูลไม่ถูกต้อง</v>
      </c>
      <c r="R816" s="149" t="str">
        <f t="shared" si="100"/>
        <v>ข้อมูลไม่ถูกต้อง</v>
      </c>
      <c r="S816" s="149" t="str">
        <f>IF(ISNUMBER(R816),
IF(H$2=ตัวเลือก!A$30,"ยังไม่บันทึกข้อมูล",R816*0.27),"ข้อมูลไม่ถูกต้อง")</f>
        <v>ข้อมูลไม่ถูกต้อง</v>
      </c>
      <c r="T816" s="149" t="str">
        <f t="shared" si="101"/>
        <v>ข้อมูลไม่ถูกต้อง</v>
      </c>
      <c r="U816" s="149" t="str">
        <f>IF(ISNUMBER(R816),
IF(H$2=ตัวเลือก!A$30,"ยังไม่บันทึกข้อมูล",R816*0.47),"ข้อมูลไม่ถูกต้อง")</f>
        <v>ข้อมูลไม่ถูกต้อง</v>
      </c>
      <c r="V816" s="149" t="str">
        <f>IF(ISNUMBER(S816),
IF(H$2=ตัวเลือก!A$30,"ยังไม่บันทึกข้อมูล",S816*0.47),"ข้อมูลไม่ถูกต้อง")</f>
        <v>ข้อมูลไม่ถูกต้อง</v>
      </c>
      <c r="W816" s="149" t="str">
        <f t="shared" si="102"/>
        <v>ข้อมูลไม่ถูกต้อง</v>
      </c>
      <c r="X816" s="148" t="str">
        <f t="shared" si="103"/>
        <v>ข้อมูลไม่ถูกต้อง</v>
      </c>
      <c r="Y816" s="38"/>
      <c r="Z816" s="38"/>
      <c r="AA816" s="38"/>
    </row>
    <row r="817" spans="1:27" x14ac:dyDescent="0.45">
      <c r="A817" s="38">
        <v>812</v>
      </c>
      <c r="B817" s="38"/>
      <c r="C817" s="38"/>
      <c r="D817" s="38"/>
      <c r="E817" s="38"/>
      <c r="F817" s="35"/>
      <c r="G817" s="35"/>
      <c r="H817" s="150"/>
      <c r="I817" s="38"/>
      <c r="J817" s="273" t="str">
        <f t="shared" si="96"/>
        <v>รอข้อมูลคอลัมน์ H</v>
      </c>
      <c r="K817" s="150"/>
      <c r="L817" s="150"/>
      <c r="M817" s="150"/>
      <c r="N817" s="149" t="str" cm="1">
        <f t="array" ref="N817">IF(AND(K817:M817=""),"ยังไม่บันทึกข้อมูล",
IF(M817&lt;&gt;"",
IF(M817&gt;=1.3,M817,"เป็นไม้พุ่ม"),
IF(K817+L817&gt;=1.3,K817+L817,"เป็นไม้พุ่ม")))</f>
        <v>ยังไม่บันทึกข้อมูล</v>
      </c>
      <c r="O817" s="149" t="str">
        <f t="shared" si="97"/>
        <v>ข้อมูลไม่ถูกต้อง</v>
      </c>
      <c r="P817" s="149" t="str">
        <f t="shared" si="98"/>
        <v>ข้อมูลไม่ถูกต้อง</v>
      </c>
      <c r="Q817" s="149" t="str">
        <f t="shared" si="99"/>
        <v>ข้อมูลไม่ถูกต้อง</v>
      </c>
      <c r="R817" s="149" t="str">
        <f t="shared" si="100"/>
        <v>ข้อมูลไม่ถูกต้อง</v>
      </c>
      <c r="S817" s="149" t="str">
        <f>IF(ISNUMBER(R817),
IF(H$2=ตัวเลือก!A$30,"ยังไม่บันทึกข้อมูล",R817*0.27),"ข้อมูลไม่ถูกต้อง")</f>
        <v>ข้อมูลไม่ถูกต้อง</v>
      </c>
      <c r="T817" s="149" t="str">
        <f t="shared" si="101"/>
        <v>ข้อมูลไม่ถูกต้อง</v>
      </c>
      <c r="U817" s="149" t="str">
        <f>IF(ISNUMBER(R817),
IF(H$2=ตัวเลือก!A$30,"ยังไม่บันทึกข้อมูล",R817*0.47),"ข้อมูลไม่ถูกต้อง")</f>
        <v>ข้อมูลไม่ถูกต้อง</v>
      </c>
      <c r="V817" s="149" t="str">
        <f>IF(ISNUMBER(S817),
IF(H$2=ตัวเลือก!A$30,"ยังไม่บันทึกข้อมูล",S817*0.47),"ข้อมูลไม่ถูกต้อง")</f>
        <v>ข้อมูลไม่ถูกต้อง</v>
      </c>
      <c r="W817" s="149" t="str">
        <f t="shared" si="102"/>
        <v>ข้อมูลไม่ถูกต้อง</v>
      </c>
      <c r="X817" s="148" t="str">
        <f t="shared" si="103"/>
        <v>ข้อมูลไม่ถูกต้อง</v>
      </c>
      <c r="Y817" s="38"/>
      <c r="Z817" s="38"/>
      <c r="AA817" s="38"/>
    </row>
    <row r="818" spans="1:27" x14ac:dyDescent="0.45">
      <c r="A818" s="38">
        <v>813</v>
      </c>
      <c r="B818" s="38"/>
      <c r="C818" s="38"/>
      <c r="D818" s="38"/>
      <c r="E818" s="38"/>
      <c r="F818" s="35"/>
      <c r="G818" s="35"/>
      <c r="H818" s="150"/>
      <c r="I818" s="38"/>
      <c r="J818" s="273" t="str">
        <f t="shared" si="96"/>
        <v>รอข้อมูลคอลัมน์ H</v>
      </c>
      <c r="K818" s="150"/>
      <c r="L818" s="150"/>
      <c r="M818" s="150"/>
      <c r="N818" s="149" t="str" cm="1">
        <f t="array" ref="N818">IF(AND(K818:M818=""),"ยังไม่บันทึกข้อมูล",
IF(M818&lt;&gt;"",
IF(M818&gt;=1.3,M818,"เป็นไม้พุ่ม"),
IF(K818+L818&gt;=1.3,K818+L818,"เป็นไม้พุ่ม")))</f>
        <v>ยังไม่บันทึกข้อมูล</v>
      </c>
      <c r="O818" s="149" t="str">
        <f t="shared" si="97"/>
        <v>ข้อมูลไม่ถูกต้อง</v>
      </c>
      <c r="P818" s="149" t="str">
        <f t="shared" si="98"/>
        <v>ข้อมูลไม่ถูกต้อง</v>
      </c>
      <c r="Q818" s="149" t="str">
        <f t="shared" si="99"/>
        <v>ข้อมูลไม่ถูกต้อง</v>
      </c>
      <c r="R818" s="149" t="str">
        <f t="shared" si="100"/>
        <v>ข้อมูลไม่ถูกต้อง</v>
      </c>
      <c r="S818" s="149" t="str">
        <f>IF(ISNUMBER(R818),
IF(H$2=ตัวเลือก!A$30,"ยังไม่บันทึกข้อมูล",R818*0.27),"ข้อมูลไม่ถูกต้อง")</f>
        <v>ข้อมูลไม่ถูกต้อง</v>
      </c>
      <c r="T818" s="149" t="str">
        <f t="shared" si="101"/>
        <v>ข้อมูลไม่ถูกต้อง</v>
      </c>
      <c r="U818" s="149" t="str">
        <f>IF(ISNUMBER(R818),
IF(H$2=ตัวเลือก!A$30,"ยังไม่บันทึกข้อมูล",R818*0.47),"ข้อมูลไม่ถูกต้อง")</f>
        <v>ข้อมูลไม่ถูกต้อง</v>
      </c>
      <c r="V818" s="149" t="str">
        <f>IF(ISNUMBER(S818),
IF(H$2=ตัวเลือก!A$30,"ยังไม่บันทึกข้อมูล",S818*0.47),"ข้อมูลไม่ถูกต้อง")</f>
        <v>ข้อมูลไม่ถูกต้อง</v>
      </c>
      <c r="W818" s="149" t="str">
        <f t="shared" si="102"/>
        <v>ข้อมูลไม่ถูกต้อง</v>
      </c>
      <c r="X818" s="148" t="str">
        <f t="shared" si="103"/>
        <v>ข้อมูลไม่ถูกต้อง</v>
      </c>
      <c r="Y818" s="38"/>
      <c r="Z818" s="38"/>
      <c r="AA818" s="38"/>
    </row>
    <row r="819" spans="1:27" x14ac:dyDescent="0.45">
      <c r="A819" s="38">
        <v>814</v>
      </c>
      <c r="B819" s="38"/>
      <c r="C819" s="38"/>
      <c r="D819" s="38"/>
      <c r="E819" s="38"/>
      <c r="F819" s="35"/>
      <c r="G819" s="35"/>
      <c r="H819" s="150"/>
      <c r="I819" s="38"/>
      <c r="J819" s="273" t="str">
        <f t="shared" si="96"/>
        <v>รอข้อมูลคอลัมน์ H</v>
      </c>
      <c r="K819" s="150"/>
      <c r="L819" s="150"/>
      <c r="M819" s="150"/>
      <c r="N819" s="149" t="str" cm="1">
        <f t="array" ref="N819">IF(AND(K819:M819=""),"ยังไม่บันทึกข้อมูล",
IF(M819&lt;&gt;"",
IF(M819&gt;=1.3,M819,"เป็นไม้พุ่ม"),
IF(K819+L819&gt;=1.3,K819+L819,"เป็นไม้พุ่ม")))</f>
        <v>ยังไม่บันทึกข้อมูล</v>
      </c>
      <c r="O819" s="149" t="str">
        <f t="shared" si="97"/>
        <v>ข้อมูลไม่ถูกต้อง</v>
      </c>
      <c r="P819" s="149" t="str">
        <f t="shared" si="98"/>
        <v>ข้อมูลไม่ถูกต้อง</v>
      </c>
      <c r="Q819" s="149" t="str">
        <f t="shared" si="99"/>
        <v>ข้อมูลไม่ถูกต้อง</v>
      </c>
      <c r="R819" s="149" t="str">
        <f t="shared" si="100"/>
        <v>ข้อมูลไม่ถูกต้อง</v>
      </c>
      <c r="S819" s="149" t="str">
        <f>IF(ISNUMBER(R819),
IF(H$2=ตัวเลือก!A$30,"ยังไม่บันทึกข้อมูล",R819*0.27),"ข้อมูลไม่ถูกต้อง")</f>
        <v>ข้อมูลไม่ถูกต้อง</v>
      </c>
      <c r="T819" s="149" t="str">
        <f t="shared" si="101"/>
        <v>ข้อมูลไม่ถูกต้อง</v>
      </c>
      <c r="U819" s="149" t="str">
        <f>IF(ISNUMBER(R819),
IF(H$2=ตัวเลือก!A$30,"ยังไม่บันทึกข้อมูล",R819*0.47),"ข้อมูลไม่ถูกต้อง")</f>
        <v>ข้อมูลไม่ถูกต้อง</v>
      </c>
      <c r="V819" s="149" t="str">
        <f>IF(ISNUMBER(S819),
IF(H$2=ตัวเลือก!A$30,"ยังไม่บันทึกข้อมูล",S819*0.47),"ข้อมูลไม่ถูกต้อง")</f>
        <v>ข้อมูลไม่ถูกต้อง</v>
      </c>
      <c r="W819" s="149" t="str">
        <f t="shared" si="102"/>
        <v>ข้อมูลไม่ถูกต้อง</v>
      </c>
      <c r="X819" s="148" t="str">
        <f t="shared" si="103"/>
        <v>ข้อมูลไม่ถูกต้อง</v>
      </c>
      <c r="Y819" s="38"/>
      <c r="Z819" s="38"/>
      <c r="AA819" s="38"/>
    </row>
    <row r="820" spans="1:27" x14ac:dyDescent="0.45">
      <c r="A820" s="38">
        <v>815</v>
      </c>
      <c r="B820" s="38"/>
      <c r="C820" s="38"/>
      <c r="D820" s="38"/>
      <c r="E820" s="38"/>
      <c r="F820" s="35"/>
      <c r="G820" s="35"/>
      <c r="H820" s="150"/>
      <c r="I820" s="38"/>
      <c r="J820" s="273" t="str">
        <f t="shared" si="96"/>
        <v>รอข้อมูลคอลัมน์ H</v>
      </c>
      <c r="K820" s="150"/>
      <c r="L820" s="150"/>
      <c r="M820" s="150"/>
      <c r="N820" s="149" t="str" cm="1">
        <f t="array" ref="N820">IF(AND(K820:M820=""),"ยังไม่บันทึกข้อมูล",
IF(M820&lt;&gt;"",
IF(M820&gt;=1.3,M820,"เป็นไม้พุ่ม"),
IF(K820+L820&gt;=1.3,K820+L820,"เป็นไม้พุ่ม")))</f>
        <v>ยังไม่บันทึกข้อมูล</v>
      </c>
      <c r="O820" s="149" t="str">
        <f t="shared" si="97"/>
        <v>ข้อมูลไม่ถูกต้อง</v>
      </c>
      <c r="P820" s="149" t="str">
        <f t="shared" si="98"/>
        <v>ข้อมูลไม่ถูกต้อง</v>
      </c>
      <c r="Q820" s="149" t="str">
        <f t="shared" si="99"/>
        <v>ข้อมูลไม่ถูกต้อง</v>
      </c>
      <c r="R820" s="149" t="str">
        <f t="shared" si="100"/>
        <v>ข้อมูลไม่ถูกต้อง</v>
      </c>
      <c r="S820" s="149" t="str">
        <f>IF(ISNUMBER(R820),
IF(H$2=ตัวเลือก!A$30,"ยังไม่บันทึกข้อมูล",R820*0.27),"ข้อมูลไม่ถูกต้อง")</f>
        <v>ข้อมูลไม่ถูกต้อง</v>
      </c>
      <c r="T820" s="149" t="str">
        <f t="shared" si="101"/>
        <v>ข้อมูลไม่ถูกต้อง</v>
      </c>
      <c r="U820" s="149" t="str">
        <f>IF(ISNUMBER(R820),
IF(H$2=ตัวเลือก!A$30,"ยังไม่บันทึกข้อมูล",R820*0.47),"ข้อมูลไม่ถูกต้อง")</f>
        <v>ข้อมูลไม่ถูกต้อง</v>
      </c>
      <c r="V820" s="149" t="str">
        <f>IF(ISNUMBER(S820),
IF(H$2=ตัวเลือก!A$30,"ยังไม่บันทึกข้อมูล",S820*0.47),"ข้อมูลไม่ถูกต้อง")</f>
        <v>ข้อมูลไม่ถูกต้อง</v>
      </c>
      <c r="W820" s="149" t="str">
        <f t="shared" si="102"/>
        <v>ข้อมูลไม่ถูกต้อง</v>
      </c>
      <c r="X820" s="148" t="str">
        <f t="shared" si="103"/>
        <v>ข้อมูลไม่ถูกต้อง</v>
      </c>
      <c r="Y820" s="38"/>
      <c r="Z820" s="38"/>
      <c r="AA820" s="38"/>
    </row>
    <row r="821" spans="1:27" x14ac:dyDescent="0.45">
      <c r="A821" s="38">
        <v>816</v>
      </c>
      <c r="B821" s="38"/>
      <c r="C821" s="38"/>
      <c r="D821" s="38"/>
      <c r="E821" s="38"/>
      <c r="F821" s="35"/>
      <c r="G821" s="35"/>
      <c r="H821" s="150"/>
      <c r="I821" s="38"/>
      <c r="J821" s="273" t="str">
        <f t="shared" si="96"/>
        <v>รอข้อมูลคอลัมน์ H</v>
      </c>
      <c r="K821" s="150"/>
      <c r="L821" s="150"/>
      <c r="M821" s="150"/>
      <c r="N821" s="149" t="str" cm="1">
        <f t="array" ref="N821">IF(AND(K821:M821=""),"ยังไม่บันทึกข้อมูล",
IF(M821&lt;&gt;"",
IF(M821&gt;=1.3,M821,"เป็นไม้พุ่ม"),
IF(K821+L821&gt;=1.3,K821+L821,"เป็นไม้พุ่ม")))</f>
        <v>ยังไม่บันทึกข้อมูล</v>
      </c>
      <c r="O821" s="149" t="str">
        <f t="shared" si="97"/>
        <v>ข้อมูลไม่ถูกต้อง</v>
      </c>
      <c r="P821" s="149" t="str">
        <f t="shared" si="98"/>
        <v>ข้อมูลไม่ถูกต้อง</v>
      </c>
      <c r="Q821" s="149" t="str">
        <f t="shared" si="99"/>
        <v>ข้อมูลไม่ถูกต้อง</v>
      </c>
      <c r="R821" s="149" t="str">
        <f t="shared" si="100"/>
        <v>ข้อมูลไม่ถูกต้อง</v>
      </c>
      <c r="S821" s="149" t="str">
        <f>IF(ISNUMBER(R821),
IF(H$2=ตัวเลือก!A$30,"ยังไม่บันทึกข้อมูล",R821*0.27),"ข้อมูลไม่ถูกต้อง")</f>
        <v>ข้อมูลไม่ถูกต้อง</v>
      </c>
      <c r="T821" s="149" t="str">
        <f t="shared" si="101"/>
        <v>ข้อมูลไม่ถูกต้อง</v>
      </c>
      <c r="U821" s="149" t="str">
        <f>IF(ISNUMBER(R821),
IF(H$2=ตัวเลือก!A$30,"ยังไม่บันทึกข้อมูล",R821*0.47),"ข้อมูลไม่ถูกต้อง")</f>
        <v>ข้อมูลไม่ถูกต้อง</v>
      </c>
      <c r="V821" s="149" t="str">
        <f>IF(ISNUMBER(S821),
IF(H$2=ตัวเลือก!A$30,"ยังไม่บันทึกข้อมูล",S821*0.47),"ข้อมูลไม่ถูกต้อง")</f>
        <v>ข้อมูลไม่ถูกต้อง</v>
      </c>
      <c r="W821" s="149" t="str">
        <f t="shared" si="102"/>
        <v>ข้อมูลไม่ถูกต้อง</v>
      </c>
      <c r="X821" s="148" t="str">
        <f t="shared" si="103"/>
        <v>ข้อมูลไม่ถูกต้อง</v>
      </c>
      <c r="Y821" s="38"/>
      <c r="Z821" s="38"/>
      <c r="AA821" s="38"/>
    </row>
    <row r="822" spans="1:27" x14ac:dyDescent="0.45">
      <c r="A822" s="38">
        <v>817</v>
      </c>
      <c r="B822" s="38"/>
      <c r="C822" s="38"/>
      <c r="D822" s="38"/>
      <c r="E822" s="38"/>
      <c r="F822" s="35"/>
      <c r="G822" s="35"/>
      <c r="H822" s="150"/>
      <c r="I822" s="38"/>
      <c r="J822" s="273" t="str">
        <f t="shared" si="96"/>
        <v>รอข้อมูลคอลัมน์ H</v>
      </c>
      <c r="K822" s="150"/>
      <c r="L822" s="150"/>
      <c r="M822" s="150"/>
      <c r="N822" s="149" t="str" cm="1">
        <f t="array" ref="N822">IF(AND(K822:M822=""),"ยังไม่บันทึกข้อมูล",
IF(M822&lt;&gt;"",
IF(M822&gt;=1.3,M822,"เป็นไม้พุ่ม"),
IF(K822+L822&gt;=1.3,K822+L822,"เป็นไม้พุ่ม")))</f>
        <v>ยังไม่บันทึกข้อมูล</v>
      </c>
      <c r="O822" s="149" t="str">
        <f t="shared" si="97"/>
        <v>ข้อมูลไม่ถูกต้อง</v>
      </c>
      <c r="P822" s="149" t="str">
        <f t="shared" si="98"/>
        <v>ข้อมูลไม่ถูกต้อง</v>
      </c>
      <c r="Q822" s="149" t="str">
        <f t="shared" si="99"/>
        <v>ข้อมูลไม่ถูกต้อง</v>
      </c>
      <c r="R822" s="149" t="str">
        <f t="shared" si="100"/>
        <v>ข้อมูลไม่ถูกต้อง</v>
      </c>
      <c r="S822" s="149" t="str">
        <f>IF(ISNUMBER(R822),
IF(H$2=ตัวเลือก!A$30,"ยังไม่บันทึกข้อมูล",R822*0.27),"ข้อมูลไม่ถูกต้อง")</f>
        <v>ข้อมูลไม่ถูกต้อง</v>
      </c>
      <c r="T822" s="149" t="str">
        <f t="shared" si="101"/>
        <v>ข้อมูลไม่ถูกต้อง</v>
      </c>
      <c r="U822" s="149" t="str">
        <f>IF(ISNUMBER(R822),
IF(H$2=ตัวเลือก!A$30,"ยังไม่บันทึกข้อมูล",R822*0.47),"ข้อมูลไม่ถูกต้อง")</f>
        <v>ข้อมูลไม่ถูกต้อง</v>
      </c>
      <c r="V822" s="149" t="str">
        <f>IF(ISNUMBER(S822),
IF(H$2=ตัวเลือก!A$30,"ยังไม่บันทึกข้อมูล",S822*0.47),"ข้อมูลไม่ถูกต้อง")</f>
        <v>ข้อมูลไม่ถูกต้อง</v>
      </c>
      <c r="W822" s="149" t="str">
        <f t="shared" si="102"/>
        <v>ข้อมูลไม่ถูกต้อง</v>
      </c>
      <c r="X822" s="148" t="str">
        <f t="shared" si="103"/>
        <v>ข้อมูลไม่ถูกต้อง</v>
      </c>
      <c r="Y822" s="38"/>
      <c r="Z822" s="38"/>
      <c r="AA822" s="38"/>
    </row>
    <row r="823" spans="1:27" x14ac:dyDescent="0.45">
      <c r="A823" s="38">
        <v>818</v>
      </c>
      <c r="B823" s="38"/>
      <c r="C823" s="38"/>
      <c r="D823" s="38"/>
      <c r="E823" s="38"/>
      <c r="F823" s="35"/>
      <c r="G823" s="35"/>
      <c r="H823" s="150"/>
      <c r="I823" s="38"/>
      <c r="J823" s="273" t="str">
        <f t="shared" si="96"/>
        <v>รอข้อมูลคอลัมน์ H</v>
      </c>
      <c r="K823" s="150"/>
      <c r="L823" s="150"/>
      <c r="M823" s="150"/>
      <c r="N823" s="149" t="str" cm="1">
        <f t="array" ref="N823">IF(AND(K823:M823=""),"ยังไม่บันทึกข้อมูล",
IF(M823&lt;&gt;"",
IF(M823&gt;=1.3,M823,"เป็นไม้พุ่ม"),
IF(K823+L823&gt;=1.3,K823+L823,"เป็นไม้พุ่ม")))</f>
        <v>ยังไม่บันทึกข้อมูล</v>
      </c>
      <c r="O823" s="149" t="str">
        <f t="shared" si="97"/>
        <v>ข้อมูลไม่ถูกต้อง</v>
      </c>
      <c r="P823" s="149" t="str">
        <f t="shared" si="98"/>
        <v>ข้อมูลไม่ถูกต้อง</v>
      </c>
      <c r="Q823" s="149" t="str">
        <f t="shared" si="99"/>
        <v>ข้อมูลไม่ถูกต้อง</v>
      </c>
      <c r="R823" s="149" t="str">
        <f t="shared" si="100"/>
        <v>ข้อมูลไม่ถูกต้อง</v>
      </c>
      <c r="S823" s="149" t="str">
        <f>IF(ISNUMBER(R823),
IF(H$2=ตัวเลือก!A$30,"ยังไม่บันทึกข้อมูล",R823*0.27),"ข้อมูลไม่ถูกต้อง")</f>
        <v>ข้อมูลไม่ถูกต้อง</v>
      </c>
      <c r="T823" s="149" t="str">
        <f t="shared" si="101"/>
        <v>ข้อมูลไม่ถูกต้อง</v>
      </c>
      <c r="U823" s="149" t="str">
        <f>IF(ISNUMBER(R823),
IF(H$2=ตัวเลือก!A$30,"ยังไม่บันทึกข้อมูล",R823*0.47),"ข้อมูลไม่ถูกต้อง")</f>
        <v>ข้อมูลไม่ถูกต้อง</v>
      </c>
      <c r="V823" s="149" t="str">
        <f>IF(ISNUMBER(S823),
IF(H$2=ตัวเลือก!A$30,"ยังไม่บันทึกข้อมูล",S823*0.47),"ข้อมูลไม่ถูกต้อง")</f>
        <v>ข้อมูลไม่ถูกต้อง</v>
      </c>
      <c r="W823" s="149" t="str">
        <f t="shared" si="102"/>
        <v>ข้อมูลไม่ถูกต้อง</v>
      </c>
      <c r="X823" s="148" t="str">
        <f t="shared" si="103"/>
        <v>ข้อมูลไม่ถูกต้อง</v>
      </c>
      <c r="Y823" s="38"/>
      <c r="Z823" s="38"/>
      <c r="AA823" s="38"/>
    </row>
    <row r="824" spans="1:27" x14ac:dyDescent="0.45">
      <c r="A824" s="38">
        <v>819</v>
      </c>
      <c r="B824" s="38"/>
      <c r="C824" s="38"/>
      <c r="D824" s="38"/>
      <c r="E824" s="38"/>
      <c r="F824" s="35"/>
      <c r="G824" s="35"/>
      <c r="H824" s="150"/>
      <c r="I824" s="38"/>
      <c r="J824" s="273" t="str">
        <f t="shared" si="96"/>
        <v>รอข้อมูลคอลัมน์ H</v>
      </c>
      <c r="K824" s="150"/>
      <c r="L824" s="150"/>
      <c r="M824" s="150"/>
      <c r="N824" s="149" t="str" cm="1">
        <f t="array" ref="N824">IF(AND(K824:M824=""),"ยังไม่บันทึกข้อมูล",
IF(M824&lt;&gt;"",
IF(M824&gt;=1.3,M824,"เป็นไม้พุ่ม"),
IF(K824+L824&gt;=1.3,K824+L824,"เป็นไม้พุ่ม")))</f>
        <v>ยังไม่บันทึกข้อมูล</v>
      </c>
      <c r="O824" s="149" t="str">
        <f t="shared" si="97"/>
        <v>ข้อมูลไม่ถูกต้อง</v>
      </c>
      <c r="P824" s="149" t="str">
        <f t="shared" si="98"/>
        <v>ข้อมูลไม่ถูกต้อง</v>
      </c>
      <c r="Q824" s="149" t="str">
        <f t="shared" si="99"/>
        <v>ข้อมูลไม่ถูกต้อง</v>
      </c>
      <c r="R824" s="149" t="str">
        <f t="shared" si="100"/>
        <v>ข้อมูลไม่ถูกต้อง</v>
      </c>
      <c r="S824" s="149" t="str">
        <f>IF(ISNUMBER(R824),
IF(H$2=ตัวเลือก!A$30,"ยังไม่บันทึกข้อมูล",R824*0.27),"ข้อมูลไม่ถูกต้อง")</f>
        <v>ข้อมูลไม่ถูกต้อง</v>
      </c>
      <c r="T824" s="149" t="str">
        <f t="shared" si="101"/>
        <v>ข้อมูลไม่ถูกต้อง</v>
      </c>
      <c r="U824" s="149" t="str">
        <f>IF(ISNUMBER(R824),
IF(H$2=ตัวเลือก!A$30,"ยังไม่บันทึกข้อมูล",R824*0.47),"ข้อมูลไม่ถูกต้อง")</f>
        <v>ข้อมูลไม่ถูกต้อง</v>
      </c>
      <c r="V824" s="149" t="str">
        <f>IF(ISNUMBER(S824),
IF(H$2=ตัวเลือก!A$30,"ยังไม่บันทึกข้อมูล",S824*0.47),"ข้อมูลไม่ถูกต้อง")</f>
        <v>ข้อมูลไม่ถูกต้อง</v>
      </c>
      <c r="W824" s="149" t="str">
        <f t="shared" si="102"/>
        <v>ข้อมูลไม่ถูกต้อง</v>
      </c>
      <c r="X824" s="148" t="str">
        <f t="shared" si="103"/>
        <v>ข้อมูลไม่ถูกต้อง</v>
      </c>
      <c r="Y824" s="38"/>
      <c r="Z824" s="38"/>
      <c r="AA824" s="38"/>
    </row>
    <row r="825" spans="1:27" x14ac:dyDescent="0.45">
      <c r="A825" s="38">
        <v>820</v>
      </c>
      <c r="B825" s="38"/>
      <c r="C825" s="38"/>
      <c r="D825" s="38"/>
      <c r="E825" s="38"/>
      <c r="F825" s="35"/>
      <c r="G825" s="35"/>
      <c r="H825" s="150"/>
      <c r="I825" s="38"/>
      <c r="J825" s="273" t="str">
        <f t="shared" si="96"/>
        <v>รอข้อมูลคอลัมน์ H</v>
      </c>
      <c r="K825" s="150"/>
      <c r="L825" s="150"/>
      <c r="M825" s="150"/>
      <c r="N825" s="149" t="str" cm="1">
        <f t="array" ref="N825">IF(AND(K825:M825=""),"ยังไม่บันทึกข้อมูล",
IF(M825&lt;&gt;"",
IF(M825&gt;=1.3,M825,"เป็นไม้พุ่ม"),
IF(K825+L825&gt;=1.3,K825+L825,"เป็นไม้พุ่ม")))</f>
        <v>ยังไม่บันทึกข้อมูล</v>
      </c>
      <c r="O825" s="149" t="str">
        <f t="shared" si="97"/>
        <v>ข้อมูลไม่ถูกต้อง</v>
      </c>
      <c r="P825" s="149" t="str">
        <f t="shared" si="98"/>
        <v>ข้อมูลไม่ถูกต้อง</v>
      </c>
      <c r="Q825" s="149" t="str">
        <f t="shared" si="99"/>
        <v>ข้อมูลไม่ถูกต้อง</v>
      </c>
      <c r="R825" s="149" t="str">
        <f t="shared" si="100"/>
        <v>ข้อมูลไม่ถูกต้อง</v>
      </c>
      <c r="S825" s="149" t="str">
        <f>IF(ISNUMBER(R825),
IF(H$2=ตัวเลือก!A$30,"ยังไม่บันทึกข้อมูล",R825*0.27),"ข้อมูลไม่ถูกต้อง")</f>
        <v>ข้อมูลไม่ถูกต้อง</v>
      </c>
      <c r="T825" s="149" t="str">
        <f t="shared" si="101"/>
        <v>ข้อมูลไม่ถูกต้อง</v>
      </c>
      <c r="U825" s="149" t="str">
        <f>IF(ISNUMBER(R825),
IF(H$2=ตัวเลือก!A$30,"ยังไม่บันทึกข้อมูล",R825*0.47),"ข้อมูลไม่ถูกต้อง")</f>
        <v>ข้อมูลไม่ถูกต้อง</v>
      </c>
      <c r="V825" s="149" t="str">
        <f>IF(ISNUMBER(S825),
IF(H$2=ตัวเลือก!A$30,"ยังไม่บันทึกข้อมูล",S825*0.47),"ข้อมูลไม่ถูกต้อง")</f>
        <v>ข้อมูลไม่ถูกต้อง</v>
      </c>
      <c r="W825" s="149" t="str">
        <f t="shared" si="102"/>
        <v>ข้อมูลไม่ถูกต้อง</v>
      </c>
      <c r="X825" s="148" t="str">
        <f t="shared" si="103"/>
        <v>ข้อมูลไม่ถูกต้อง</v>
      </c>
      <c r="Y825" s="38"/>
      <c r="Z825" s="38"/>
      <c r="AA825" s="38"/>
    </row>
    <row r="826" spans="1:27" x14ac:dyDescent="0.45">
      <c r="A826" s="38">
        <v>821</v>
      </c>
      <c r="B826" s="38"/>
      <c r="C826" s="38"/>
      <c r="D826" s="38"/>
      <c r="E826" s="38"/>
      <c r="F826" s="35"/>
      <c r="G826" s="35"/>
      <c r="H826" s="150"/>
      <c r="I826" s="38"/>
      <c r="J826" s="273" t="str">
        <f t="shared" si="96"/>
        <v>รอข้อมูลคอลัมน์ H</v>
      </c>
      <c r="K826" s="150"/>
      <c r="L826" s="150"/>
      <c r="M826" s="150"/>
      <c r="N826" s="149" t="str" cm="1">
        <f t="array" ref="N826">IF(AND(K826:M826=""),"ยังไม่บันทึกข้อมูล",
IF(M826&lt;&gt;"",
IF(M826&gt;=1.3,M826,"เป็นไม้พุ่ม"),
IF(K826+L826&gt;=1.3,K826+L826,"เป็นไม้พุ่ม")))</f>
        <v>ยังไม่บันทึกข้อมูล</v>
      </c>
      <c r="O826" s="149" t="str">
        <f t="shared" si="97"/>
        <v>ข้อมูลไม่ถูกต้อง</v>
      </c>
      <c r="P826" s="149" t="str">
        <f t="shared" si="98"/>
        <v>ข้อมูลไม่ถูกต้อง</v>
      </c>
      <c r="Q826" s="149" t="str">
        <f t="shared" si="99"/>
        <v>ข้อมูลไม่ถูกต้อง</v>
      </c>
      <c r="R826" s="149" t="str">
        <f t="shared" si="100"/>
        <v>ข้อมูลไม่ถูกต้อง</v>
      </c>
      <c r="S826" s="149" t="str">
        <f>IF(ISNUMBER(R826),
IF(H$2=ตัวเลือก!A$30,"ยังไม่บันทึกข้อมูล",R826*0.27),"ข้อมูลไม่ถูกต้อง")</f>
        <v>ข้อมูลไม่ถูกต้อง</v>
      </c>
      <c r="T826" s="149" t="str">
        <f t="shared" si="101"/>
        <v>ข้อมูลไม่ถูกต้อง</v>
      </c>
      <c r="U826" s="149" t="str">
        <f>IF(ISNUMBER(R826),
IF(H$2=ตัวเลือก!A$30,"ยังไม่บันทึกข้อมูล",R826*0.47),"ข้อมูลไม่ถูกต้อง")</f>
        <v>ข้อมูลไม่ถูกต้อง</v>
      </c>
      <c r="V826" s="149" t="str">
        <f>IF(ISNUMBER(S826),
IF(H$2=ตัวเลือก!A$30,"ยังไม่บันทึกข้อมูล",S826*0.47),"ข้อมูลไม่ถูกต้อง")</f>
        <v>ข้อมูลไม่ถูกต้อง</v>
      </c>
      <c r="W826" s="149" t="str">
        <f t="shared" si="102"/>
        <v>ข้อมูลไม่ถูกต้อง</v>
      </c>
      <c r="X826" s="148" t="str">
        <f t="shared" si="103"/>
        <v>ข้อมูลไม่ถูกต้อง</v>
      </c>
      <c r="Y826" s="38"/>
      <c r="Z826" s="38"/>
      <c r="AA826" s="38"/>
    </row>
    <row r="827" spans="1:27" x14ac:dyDescent="0.45">
      <c r="A827" s="38">
        <v>822</v>
      </c>
      <c r="B827" s="38"/>
      <c r="C827" s="38"/>
      <c r="D827" s="38"/>
      <c r="E827" s="38"/>
      <c r="F827" s="35"/>
      <c r="G827" s="35"/>
      <c r="H827" s="150"/>
      <c r="I827" s="38"/>
      <c r="J827" s="273" t="str">
        <f t="shared" si="96"/>
        <v>รอข้อมูลคอลัมน์ H</v>
      </c>
      <c r="K827" s="150"/>
      <c r="L827" s="150"/>
      <c r="M827" s="150"/>
      <c r="N827" s="149" t="str" cm="1">
        <f t="array" ref="N827">IF(AND(K827:M827=""),"ยังไม่บันทึกข้อมูล",
IF(M827&lt;&gt;"",
IF(M827&gt;=1.3,M827,"เป็นไม้พุ่ม"),
IF(K827+L827&gt;=1.3,K827+L827,"เป็นไม้พุ่ม")))</f>
        <v>ยังไม่บันทึกข้อมูล</v>
      </c>
      <c r="O827" s="149" t="str">
        <f t="shared" si="97"/>
        <v>ข้อมูลไม่ถูกต้อง</v>
      </c>
      <c r="P827" s="149" t="str">
        <f t="shared" si="98"/>
        <v>ข้อมูลไม่ถูกต้อง</v>
      </c>
      <c r="Q827" s="149" t="str">
        <f t="shared" si="99"/>
        <v>ข้อมูลไม่ถูกต้อง</v>
      </c>
      <c r="R827" s="149" t="str">
        <f t="shared" si="100"/>
        <v>ข้อมูลไม่ถูกต้อง</v>
      </c>
      <c r="S827" s="149" t="str">
        <f>IF(ISNUMBER(R827),
IF(H$2=ตัวเลือก!A$30,"ยังไม่บันทึกข้อมูล",R827*0.27),"ข้อมูลไม่ถูกต้อง")</f>
        <v>ข้อมูลไม่ถูกต้อง</v>
      </c>
      <c r="T827" s="149" t="str">
        <f t="shared" si="101"/>
        <v>ข้อมูลไม่ถูกต้อง</v>
      </c>
      <c r="U827" s="149" t="str">
        <f>IF(ISNUMBER(R827),
IF(H$2=ตัวเลือก!A$30,"ยังไม่บันทึกข้อมูล",R827*0.47),"ข้อมูลไม่ถูกต้อง")</f>
        <v>ข้อมูลไม่ถูกต้อง</v>
      </c>
      <c r="V827" s="149" t="str">
        <f>IF(ISNUMBER(S827),
IF(H$2=ตัวเลือก!A$30,"ยังไม่บันทึกข้อมูล",S827*0.47),"ข้อมูลไม่ถูกต้อง")</f>
        <v>ข้อมูลไม่ถูกต้อง</v>
      </c>
      <c r="W827" s="149" t="str">
        <f t="shared" si="102"/>
        <v>ข้อมูลไม่ถูกต้อง</v>
      </c>
      <c r="X827" s="148" t="str">
        <f t="shared" si="103"/>
        <v>ข้อมูลไม่ถูกต้อง</v>
      </c>
      <c r="Y827" s="38"/>
      <c r="Z827" s="38"/>
      <c r="AA827" s="38"/>
    </row>
    <row r="828" spans="1:27" x14ac:dyDescent="0.45">
      <c r="A828" s="38">
        <v>823</v>
      </c>
      <c r="B828" s="38"/>
      <c r="C828" s="38"/>
      <c r="D828" s="38"/>
      <c r="E828" s="38"/>
      <c r="F828" s="35"/>
      <c r="G828" s="35"/>
      <c r="H828" s="150"/>
      <c r="I828" s="38"/>
      <c r="J828" s="273" t="str">
        <f t="shared" si="96"/>
        <v>รอข้อมูลคอลัมน์ H</v>
      </c>
      <c r="K828" s="150"/>
      <c r="L828" s="150"/>
      <c r="M828" s="150"/>
      <c r="N828" s="149" t="str" cm="1">
        <f t="array" ref="N828">IF(AND(K828:M828=""),"ยังไม่บันทึกข้อมูล",
IF(M828&lt;&gt;"",
IF(M828&gt;=1.3,M828,"เป็นไม้พุ่ม"),
IF(K828+L828&gt;=1.3,K828+L828,"เป็นไม้พุ่ม")))</f>
        <v>ยังไม่บันทึกข้อมูล</v>
      </c>
      <c r="O828" s="149" t="str">
        <f t="shared" si="97"/>
        <v>ข้อมูลไม่ถูกต้อง</v>
      </c>
      <c r="P828" s="149" t="str">
        <f t="shared" si="98"/>
        <v>ข้อมูลไม่ถูกต้อง</v>
      </c>
      <c r="Q828" s="149" t="str">
        <f t="shared" si="99"/>
        <v>ข้อมูลไม่ถูกต้อง</v>
      </c>
      <c r="R828" s="149" t="str">
        <f t="shared" si="100"/>
        <v>ข้อมูลไม่ถูกต้อง</v>
      </c>
      <c r="S828" s="149" t="str">
        <f>IF(ISNUMBER(R828),
IF(H$2=ตัวเลือก!A$30,"ยังไม่บันทึกข้อมูล",R828*0.27),"ข้อมูลไม่ถูกต้อง")</f>
        <v>ข้อมูลไม่ถูกต้อง</v>
      </c>
      <c r="T828" s="149" t="str">
        <f t="shared" si="101"/>
        <v>ข้อมูลไม่ถูกต้อง</v>
      </c>
      <c r="U828" s="149" t="str">
        <f>IF(ISNUMBER(R828),
IF(H$2=ตัวเลือก!A$30,"ยังไม่บันทึกข้อมูล",R828*0.47),"ข้อมูลไม่ถูกต้อง")</f>
        <v>ข้อมูลไม่ถูกต้อง</v>
      </c>
      <c r="V828" s="149" t="str">
        <f>IF(ISNUMBER(S828),
IF(H$2=ตัวเลือก!A$30,"ยังไม่บันทึกข้อมูล",S828*0.47),"ข้อมูลไม่ถูกต้อง")</f>
        <v>ข้อมูลไม่ถูกต้อง</v>
      </c>
      <c r="W828" s="149" t="str">
        <f t="shared" si="102"/>
        <v>ข้อมูลไม่ถูกต้อง</v>
      </c>
      <c r="X828" s="148" t="str">
        <f t="shared" si="103"/>
        <v>ข้อมูลไม่ถูกต้อง</v>
      </c>
      <c r="Y828" s="38"/>
      <c r="Z828" s="38"/>
      <c r="AA828" s="38"/>
    </row>
    <row r="829" spans="1:27" x14ac:dyDescent="0.45">
      <c r="A829" s="38">
        <v>824</v>
      </c>
      <c r="B829" s="38"/>
      <c r="C829" s="38"/>
      <c r="D829" s="38"/>
      <c r="E829" s="38"/>
      <c r="F829" s="35"/>
      <c r="G829" s="35"/>
      <c r="H829" s="150"/>
      <c r="I829" s="38"/>
      <c r="J829" s="273" t="str">
        <f t="shared" si="96"/>
        <v>รอข้อมูลคอลัมน์ H</v>
      </c>
      <c r="K829" s="150"/>
      <c r="L829" s="150"/>
      <c r="M829" s="150"/>
      <c r="N829" s="149" t="str" cm="1">
        <f t="array" ref="N829">IF(AND(K829:M829=""),"ยังไม่บันทึกข้อมูล",
IF(M829&lt;&gt;"",
IF(M829&gt;=1.3,M829,"เป็นไม้พุ่ม"),
IF(K829+L829&gt;=1.3,K829+L829,"เป็นไม้พุ่ม")))</f>
        <v>ยังไม่บันทึกข้อมูล</v>
      </c>
      <c r="O829" s="149" t="str">
        <f t="shared" si="97"/>
        <v>ข้อมูลไม่ถูกต้อง</v>
      </c>
      <c r="P829" s="149" t="str">
        <f t="shared" si="98"/>
        <v>ข้อมูลไม่ถูกต้อง</v>
      </c>
      <c r="Q829" s="149" t="str">
        <f t="shared" si="99"/>
        <v>ข้อมูลไม่ถูกต้อง</v>
      </c>
      <c r="R829" s="149" t="str">
        <f t="shared" si="100"/>
        <v>ข้อมูลไม่ถูกต้อง</v>
      </c>
      <c r="S829" s="149" t="str">
        <f>IF(ISNUMBER(R829),
IF(H$2=ตัวเลือก!A$30,"ยังไม่บันทึกข้อมูล",R829*0.27),"ข้อมูลไม่ถูกต้อง")</f>
        <v>ข้อมูลไม่ถูกต้อง</v>
      </c>
      <c r="T829" s="149" t="str">
        <f t="shared" si="101"/>
        <v>ข้อมูลไม่ถูกต้อง</v>
      </c>
      <c r="U829" s="149" t="str">
        <f>IF(ISNUMBER(R829),
IF(H$2=ตัวเลือก!A$30,"ยังไม่บันทึกข้อมูล",R829*0.47),"ข้อมูลไม่ถูกต้อง")</f>
        <v>ข้อมูลไม่ถูกต้อง</v>
      </c>
      <c r="V829" s="149" t="str">
        <f>IF(ISNUMBER(S829),
IF(H$2=ตัวเลือก!A$30,"ยังไม่บันทึกข้อมูล",S829*0.47),"ข้อมูลไม่ถูกต้อง")</f>
        <v>ข้อมูลไม่ถูกต้อง</v>
      </c>
      <c r="W829" s="149" t="str">
        <f t="shared" si="102"/>
        <v>ข้อมูลไม่ถูกต้อง</v>
      </c>
      <c r="X829" s="148" t="str">
        <f t="shared" si="103"/>
        <v>ข้อมูลไม่ถูกต้อง</v>
      </c>
      <c r="Y829" s="38"/>
      <c r="Z829" s="38"/>
      <c r="AA829" s="38"/>
    </row>
    <row r="830" spans="1:27" x14ac:dyDescent="0.45">
      <c r="A830" s="38">
        <v>825</v>
      </c>
      <c r="B830" s="38"/>
      <c r="C830" s="38"/>
      <c r="D830" s="38"/>
      <c r="E830" s="38"/>
      <c r="F830" s="35"/>
      <c r="G830" s="35"/>
      <c r="H830" s="150"/>
      <c r="I830" s="38"/>
      <c r="J830" s="273" t="str">
        <f t="shared" si="96"/>
        <v>รอข้อมูลคอลัมน์ H</v>
      </c>
      <c r="K830" s="150"/>
      <c r="L830" s="150"/>
      <c r="M830" s="150"/>
      <c r="N830" s="149" t="str" cm="1">
        <f t="array" ref="N830">IF(AND(K830:M830=""),"ยังไม่บันทึกข้อมูล",
IF(M830&lt;&gt;"",
IF(M830&gt;=1.3,M830,"เป็นไม้พุ่ม"),
IF(K830+L830&gt;=1.3,K830+L830,"เป็นไม้พุ่ม")))</f>
        <v>ยังไม่บันทึกข้อมูล</v>
      </c>
      <c r="O830" s="149" t="str">
        <f t="shared" si="97"/>
        <v>ข้อมูลไม่ถูกต้อง</v>
      </c>
      <c r="P830" s="149" t="str">
        <f t="shared" si="98"/>
        <v>ข้อมูลไม่ถูกต้อง</v>
      </c>
      <c r="Q830" s="149" t="str">
        <f t="shared" si="99"/>
        <v>ข้อมูลไม่ถูกต้อง</v>
      </c>
      <c r="R830" s="149" t="str">
        <f t="shared" si="100"/>
        <v>ข้อมูลไม่ถูกต้อง</v>
      </c>
      <c r="S830" s="149" t="str">
        <f>IF(ISNUMBER(R830),
IF(H$2=ตัวเลือก!A$30,"ยังไม่บันทึกข้อมูล",R830*0.27),"ข้อมูลไม่ถูกต้อง")</f>
        <v>ข้อมูลไม่ถูกต้อง</v>
      </c>
      <c r="T830" s="149" t="str">
        <f t="shared" si="101"/>
        <v>ข้อมูลไม่ถูกต้อง</v>
      </c>
      <c r="U830" s="149" t="str">
        <f>IF(ISNUMBER(R830),
IF(H$2=ตัวเลือก!A$30,"ยังไม่บันทึกข้อมูล",R830*0.47),"ข้อมูลไม่ถูกต้อง")</f>
        <v>ข้อมูลไม่ถูกต้อง</v>
      </c>
      <c r="V830" s="149" t="str">
        <f>IF(ISNUMBER(S830),
IF(H$2=ตัวเลือก!A$30,"ยังไม่บันทึกข้อมูล",S830*0.47),"ข้อมูลไม่ถูกต้อง")</f>
        <v>ข้อมูลไม่ถูกต้อง</v>
      </c>
      <c r="W830" s="149" t="str">
        <f t="shared" si="102"/>
        <v>ข้อมูลไม่ถูกต้อง</v>
      </c>
      <c r="X830" s="148" t="str">
        <f t="shared" si="103"/>
        <v>ข้อมูลไม่ถูกต้อง</v>
      </c>
      <c r="Y830" s="38"/>
      <c r="Z830" s="38"/>
      <c r="AA830" s="38"/>
    </row>
    <row r="831" spans="1:27" x14ac:dyDescent="0.45">
      <c r="A831" s="38">
        <v>826</v>
      </c>
      <c r="B831" s="38"/>
      <c r="C831" s="38"/>
      <c r="D831" s="38"/>
      <c r="E831" s="38"/>
      <c r="F831" s="35"/>
      <c r="G831" s="35"/>
      <c r="H831" s="150"/>
      <c r="I831" s="38"/>
      <c r="J831" s="273" t="str">
        <f t="shared" si="96"/>
        <v>รอข้อมูลคอลัมน์ H</v>
      </c>
      <c r="K831" s="150"/>
      <c r="L831" s="150"/>
      <c r="M831" s="150"/>
      <c r="N831" s="149" t="str" cm="1">
        <f t="array" ref="N831">IF(AND(K831:M831=""),"ยังไม่บันทึกข้อมูล",
IF(M831&lt;&gt;"",
IF(M831&gt;=1.3,M831,"เป็นไม้พุ่ม"),
IF(K831+L831&gt;=1.3,K831+L831,"เป็นไม้พุ่ม")))</f>
        <v>ยังไม่บันทึกข้อมูล</v>
      </c>
      <c r="O831" s="149" t="str">
        <f t="shared" si="97"/>
        <v>ข้อมูลไม่ถูกต้อง</v>
      </c>
      <c r="P831" s="149" t="str">
        <f t="shared" si="98"/>
        <v>ข้อมูลไม่ถูกต้อง</v>
      </c>
      <c r="Q831" s="149" t="str">
        <f t="shared" si="99"/>
        <v>ข้อมูลไม่ถูกต้อง</v>
      </c>
      <c r="R831" s="149" t="str">
        <f t="shared" si="100"/>
        <v>ข้อมูลไม่ถูกต้อง</v>
      </c>
      <c r="S831" s="149" t="str">
        <f>IF(ISNUMBER(R831),
IF(H$2=ตัวเลือก!A$30,"ยังไม่บันทึกข้อมูล",R831*0.27),"ข้อมูลไม่ถูกต้อง")</f>
        <v>ข้อมูลไม่ถูกต้อง</v>
      </c>
      <c r="T831" s="149" t="str">
        <f t="shared" si="101"/>
        <v>ข้อมูลไม่ถูกต้อง</v>
      </c>
      <c r="U831" s="149" t="str">
        <f>IF(ISNUMBER(R831),
IF(H$2=ตัวเลือก!A$30,"ยังไม่บันทึกข้อมูล",R831*0.47),"ข้อมูลไม่ถูกต้อง")</f>
        <v>ข้อมูลไม่ถูกต้อง</v>
      </c>
      <c r="V831" s="149" t="str">
        <f>IF(ISNUMBER(S831),
IF(H$2=ตัวเลือก!A$30,"ยังไม่บันทึกข้อมูล",S831*0.47),"ข้อมูลไม่ถูกต้อง")</f>
        <v>ข้อมูลไม่ถูกต้อง</v>
      </c>
      <c r="W831" s="149" t="str">
        <f t="shared" si="102"/>
        <v>ข้อมูลไม่ถูกต้อง</v>
      </c>
      <c r="X831" s="148" t="str">
        <f t="shared" si="103"/>
        <v>ข้อมูลไม่ถูกต้อง</v>
      </c>
      <c r="Y831" s="38"/>
      <c r="Z831" s="38"/>
      <c r="AA831" s="38"/>
    </row>
    <row r="832" spans="1:27" x14ac:dyDescent="0.45">
      <c r="A832" s="38">
        <v>827</v>
      </c>
      <c r="B832" s="38"/>
      <c r="C832" s="38"/>
      <c r="D832" s="38"/>
      <c r="E832" s="38"/>
      <c r="F832" s="35"/>
      <c r="G832" s="35"/>
      <c r="H832" s="150"/>
      <c r="I832" s="38"/>
      <c r="J832" s="273" t="str">
        <f t="shared" si="96"/>
        <v>รอข้อมูลคอลัมน์ H</v>
      </c>
      <c r="K832" s="150"/>
      <c r="L832" s="150"/>
      <c r="M832" s="150"/>
      <c r="N832" s="149" t="str" cm="1">
        <f t="array" ref="N832">IF(AND(K832:M832=""),"ยังไม่บันทึกข้อมูล",
IF(M832&lt;&gt;"",
IF(M832&gt;=1.3,M832,"เป็นไม้พุ่ม"),
IF(K832+L832&gt;=1.3,K832+L832,"เป็นไม้พุ่ม")))</f>
        <v>ยังไม่บันทึกข้อมูล</v>
      </c>
      <c r="O832" s="149" t="str">
        <f t="shared" si="97"/>
        <v>ข้อมูลไม่ถูกต้อง</v>
      </c>
      <c r="P832" s="149" t="str">
        <f t="shared" si="98"/>
        <v>ข้อมูลไม่ถูกต้อง</v>
      </c>
      <c r="Q832" s="149" t="str">
        <f t="shared" si="99"/>
        <v>ข้อมูลไม่ถูกต้อง</v>
      </c>
      <c r="R832" s="149" t="str">
        <f t="shared" si="100"/>
        <v>ข้อมูลไม่ถูกต้อง</v>
      </c>
      <c r="S832" s="149" t="str">
        <f>IF(ISNUMBER(R832),
IF(H$2=ตัวเลือก!A$30,"ยังไม่บันทึกข้อมูล",R832*0.27),"ข้อมูลไม่ถูกต้อง")</f>
        <v>ข้อมูลไม่ถูกต้อง</v>
      </c>
      <c r="T832" s="149" t="str">
        <f t="shared" si="101"/>
        <v>ข้อมูลไม่ถูกต้อง</v>
      </c>
      <c r="U832" s="149" t="str">
        <f>IF(ISNUMBER(R832),
IF(H$2=ตัวเลือก!A$30,"ยังไม่บันทึกข้อมูล",R832*0.47),"ข้อมูลไม่ถูกต้อง")</f>
        <v>ข้อมูลไม่ถูกต้อง</v>
      </c>
      <c r="V832" s="149" t="str">
        <f>IF(ISNUMBER(S832),
IF(H$2=ตัวเลือก!A$30,"ยังไม่บันทึกข้อมูล",S832*0.47),"ข้อมูลไม่ถูกต้อง")</f>
        <v>ข้อมูลไม่ถูกต้อง</v>
      </c>
      <c r="W832" s="149" t="str">
        <f t="shared" si="102"/>
        <v>ข้อมูลไม่ถูกต้อง</v>
      </c>
      <c r="X832" s="148" t="str">
        <f t="shared" si="103"/>
        <v>ข้อมูลไม่ถูกต้อง</v>
      </c>
      <c r="Y832" s="38"/>
      <c r="Z832" s="38"/>
      <c r="AA832" s="38"/>
    </row>
    <row r="833" spans="1:27" x14ac:dyDescent="0.45">
      <c r="A833" s="38">
        <v>828</v>
      </c>
      <c r="B833" s="38"/>
      <c r="C833" s="38"/>
      <c r="D833" s="38"/>
      <c r="E833" s="38"/>
      <c r="F833" s="35"/>
      <c r="G833" s="35"/>
      <c r="H833" s="150"/>
      <c r="I833" s="38"/>
      <c r="J833" s="273" t="str">
        <f t="shared" si="96"/>
        <v>รอข้อมูลคอลัมน์ H</v>
      </c>
      <c r="K833" s="150"/>
      <c r="L833" s="150"/>
      <c r="M833" s="150"/>
      <c r="N833" s="149" t="str" cm="1">
        <f t="array" ref="N833">IF(AND(K833:M833=""),"ยังไม่บันทึกข้อมูล",
IF(M833&lt;&gt;"",
IF(M833&gt;=1.3,M833,"เป็นไม้พุ่ม"),
IF(K833+L833&gt;=1.3,K833+L833,"เป็นไม้พุ่ม")))</f>
        <v>ยังไม่บันทึกข้อมูล</v>
      </c>
      <c r="O833" s="149" t="str">
        <f t="shared" si="97"/>
        <v>ข้อมูลไม่ถูกต้อง</v>
      </c>
      <c r="P833" s="149" t="str">
        <f t="shared" si="98"/>
        <v>ข้อมูลไม่ถูกต้อง</v>
      </c>
      <c r="Q833" s="149" t="str">
        <f t="shared" si="99"/>
        <v>ข้อมูลไม่ถูกต้อง</v>
      </c>
      <c r="R833" s="149" t="str">
        <f t="shared" si="100"/>
        <v>ข้อมูลไม่ถูกต้อง</v>
      </c>
      <c r="S833" s="149" t="str">
        <f>IF(ISNUMBER(R833),
IF(H$2=ตัวเลือก!A$30,"ยังไม่บันทึกข้อมูล",R833*0.27),"ข้อมูลไม่ถูกต้อง")</f>
        <v>ข้อมูลไม่ถูกต้อง</v>
      </c>
      <c r="T833" s="149" t="str">
        <f t="shared" si="101"/>
        <v>ข้อมูลไม่ถูกต้อง</v>
      </c>
      <c r="U833" s="149" t="str">
        <f>IF(ISNUMBER(R833),
IF(H$2=ตัวเลือก!A$30,"ยังไม่บันทึกข้อมูล",R833*0.47),"ข้อมูลไม่ถูกต้อง")</f>
        <v>ข้อมูลไม่ถูกต้อง</v>
      </c>
      <c r="V833" s="149" t="str">
        <f>IF(ISNUMBER(S833),
IF(H$2=ตัวเลือก!A$30,"ยังไม่บันทึกข้อมูล",S833*0.47),"ข้อมูลไม่ถูกต้อง")</f>
        <v>ข้อมูลไม่ถูกต้อง</v>
      </c>
      <c r="W833" s="149" t="str">
        <f t="shared" si="102"/>
        <v>ข้อมูลไม่ถูกต้อง</v>
      </c>
      <c r="X833" s="148" t="str">
        <f t="shared" si="103"/>
        <v>ข้อมูลไม่ถูกต้อง</v>
      </c>
      <c r="Y833" s="38"/>
      <c r="Z833" s="38"/>
      <c r="AA833" s="38"/>
    </row>
    <row r="834" spans="1:27" x14ac:dyDescent="0.45">
      <c r="A834" s="38">
        <v>829</v>
      </c>
      <c r="B834" s="38"/>
      <c r="C834" s="38"/>
      <c r="D834" s="38"/>
      <c r="E834" s="38"/>
      <c r="F834" s="35"/>
      <c r="G834" s="35"/>
      <c r="H834" s="150"/>
      <c r="I834" s="38"/>
      <c r="J834" s="273" t="str">
        <f t="shared" si="96"/>
        <v>รอข้อมูลคอลัมน์ H</v>
      </c>
      <c r="K834" s="150"/>
      <c r="L834" s="150"/>
      <c r="M834" s="150"/>
      <c r="N834" s="149" t="str" cm="1">
        <f t="array" ref="N834">IF(AND(K834:M834=""),"ยังไม่บันทึกข้อมูล",
IF(M834&lt;&gt;"",
IF(M834&gt;=1.3,M834,"เป็นไม้พุ่ม"),
IF(K834+L834&gt;=1.3,K834+L834,"เป็นไม้พุ่ม")))</f>
        <v>ยังไม่บันทึกข้อมูล</v>
      </c>
      <c r="O834" s="149" t="str">
        <f t="shared" si="97"/>
        <v>ข้อมูลไม่ถูกต้อง</v>
      </c>
      <c r="P834" s="149" t="str">
        <f t="shared" si="98"/>
        <v>ข้อมูลไม่ถูกต้อง</v>
      </c>
      <c r="Q834" s="149" t="str">
        <f t="shared" si="99"/>
        <v>ข้อมูลไม่ถูกต้อง</v>
      </c>
      <c r="R834" s="149" t="str">
        <f t="shared" si="100"/>
        <v>ข้อมูลไม่ถูกต้อง</v>
      </c>
      <c r="S834" s="149" t="str">
        <f>IF(ISNUMBER(R834),
IF(H$2=ตัวเลือก!A$30,"ยังไม่บันทึกข้อมูล",R834*0.27),"ข้อมูลไม่ถูกต้อง")</f>
        <v>ข้อมูลไม่ถูกต้อง</v>
      </c>
      <c r="T834" s="149" t="str">
        <f t="shared" si="101"/>
        <v>ข้อมูลไม่ถูกต้อง</v>
      </c>
      <c r="U834" s="149" t="str">
        <f>IF(ISNUMBER(R834),
IF(H$2=ตัวเลือก!A$30,"ยังไม่บันทึกข้อมูล",R834*0.47),"ข้อมูลไม่ถูกต้อง")</f>
        <v>ข้อมูลไม่ถูกต้อง</v>
      </c>
      <c r="V834" s="149" t="str">
        <f>IF(ISNUMBER(S834),
IF(H$2=ตัวเลือก!A$30,"ยังไม่บันทึกข้อมูล",S834*0.47),"ข้อมูลไม่ถูกต้อง")</f>
        <v>ข้อมูลไม่ถูกต้อง</v>
      </c>
      <c r="W834" s="149" t="str">
        <f t="shared" si="102"/>
        <v>ข้อมูลไม่ถูกต้อง</v>
      </c>
      <c r="X834" s="148" t="str">
        <f t="shared" si="103"/>
        <v>ข้อมูลไม่ถูกต้อง</v>
      </c>
      <c r="Y834" s="38"/>
      <c r="Z834" s="38"/>
      <c r="AA834" s="38"/>
    </row>
    <row r="835" spans="1:27" x14ac:dyDescent="0.45">
      <c r="A835" s="38">
        <v>830</v>
      </c>
      <c r="B835" s="38"/>
      <c r="C835" s="38"/>
      <c r="D835" s="38"/>
      <c r="E835" s="38"/>
      <c r="F835" s="35"/>
      <c r="G835" s="35"/>
      <c r="H835" s="150"/>
      <c r="I835" s="38"/>
      <c r="J835" s="273" t="str">
        <f t="shared" si="96"/>
        <v>รอข้อมูลคอลัมน์ H</v>
      </c>
      <c r="K835" s="150"/>
      <c r="L835" s="150"/>
      <c r="M835" s="150"/>
      <c r="N835" s="149" t="str" cm="1">
        <f t="array" ref="N835">IF(AND(K835:M835=""),"ยังไม่บันทึกข้อมูล",
IF(M835&lt;&gt;"",
IF(M835&gt;=1.3,M835,"เป็นไม้พุ่ม"),
IF(K835+L835&gt;=1.3,K835+L835,"เป็นไม้พุ่ม")))</f>
        <v>ยังไม่บันทึกข้อมูล</v>
      </c>
      <c r="O835" s="149" t="str">
        <f t="shared" si="97"/>
        <v>ข้อมูลไม่ถูกต้อง</v>
      </c>
      <c r="P835" s="149" t="str">
        <f t="shared" si="98"/>
        <v>ข้อมูลไม่ถูกต้อง</v>
      </c>
      <c r="Q835" s="149" t="str">
        <f t="shared" si="99"/>
        <v>ข้อมูลไม่ถูกต้อง</v>
      </c>
      <c r="R835" s="149" t="str">
        <f t="shared" si="100"/>
        <v>ข้อมูลไม่ถูกต้อง</v>
      </c>
      <c r="S835" s="149" t="str">
        <f>IF(ISNUMBER(R835),
IF(H$2=ตัวเลือก!A$30,"ยังไม่บันทึกข้อมูล",R835*0.27),"ข้อมูลไม่ถูกต้อง")</f>
        <v>ข้อมูลไม่ถูกต้อง</v>
      </c>
      <c r="T835" s="149" t="str">
        <f t="shared" si="101"/>
        <v>ข้อมูลไม่ถูกต้อง</v>
      </c>
      <c r="U835" s="149" t="str">
        <f>IF(ISNUMBER(R835),
IF(H$2=ตัวเลือก!A$30,"ยังไม่บันทึกข้อมูล",R835*0.47),"ข้อมูลไม่ถูกต้อง")</f>
        <v>ข้อมูลไม่ถูกต้อง</v>
      </c>
      <c r="V835" s="149" t="str">
        <f>IF(ISNUMBER(S835),
IF(H$2=ตัวเลือก!A$30,"ยังไม่บันทึกข้อมูล",S835*0.47),"ข้อมูลไม่ถูกต้อง")</f>
        <v>ข้อมูลไม่ถูกต้อง</v>
      </c>
      <c r="W835" s="149" t="str">
        <f t="shared" si="102"/>
        <v>ข้อมูลไม่ถูกต้อง</v>
      </c>
      <c r="X835" s="148" t="str">
        <f t="shared" si="103"/>
        <v>ข้อมูลไม่ถูกต้อง</v>
      </c>
      <c r="Y835" s="38"/>
      <c r="Z835" s="38"/>
      <c r="AA835" s="38"/>
    </row>
    <row r="836" spans="1:27" x14ac:dyDescent="0.45">
      <c r="A836" s="38">
        <v>831</v>
      </c>
      <c r="B836" s="38"/>
      <c r="C836" s="38"/>
      <c r="D836" s="38"/>
      <c r="E836" s="38"/>
      <c r="F836" s="35"/>
      <c r="G836" s="35"/>
      <c r="H836" s="150"/>
      <c r="I836" s="38"/>
      <c r="J836" s="273" t="str">
        <f t="shared" si="96"/>
        <v>รอข้อมูลคอลัมน์ H</v>
      </c>
      <c r="K836" s="150"/>
      <c r="L836" s="150"/>
      <c r="M836" s="150"/>
      <c r="N836" s="149" t="str" cm="1">
        <f t="array" ref="N836">IF(AND(K836:M836=""),"ยังไม่บันทึกข้อมูล",
IF(M836&lt;&gt;"",
IF(M836&gt;=1.3,M836,"เป็นไม้พุ่ม"),
IF(K836+L836&gt;=1.3,K836+L836,"เป็นไม้พุ่ม")))</f>
        <v>ยังไม่บันทึกข้อมูล</v>
      </c>
      <c r="O836" s="149" t="str">
        <f t="shared" si="97"/>
        <v>ข้อมูลไม่ถูกต้อง</v>
      </c>
      <c r="P836" s="149" t="str">
        <f t="shared" si="98"/>
        <v>ข้อมูลไม่ถูกต้อง</v>
      </c>
      <c r="Q836" s="149" t="str">
        <f t="shared" si="99"/>
        <v>ข้อมูลไม่ถูกต้อง</v>
      </c>
      <c r="R836" s="149" t="str">
        <f t="shared" si="100"/>
        <v>ข้อมูลไม่ถูกต้อง</v>
      </c>
      <c r="S836" s="149" t="str">
        <f>IF(ISNUMBER(R836),
IF(H$2=ตัวเลือก!A$30,"ยังไม่บันทึกข้อมูล",R836*0.27),"ข้อมูลไม่ถูกต้อง")</f>
        <v>ข้อมูลไม่ถูกต้อง</v>
      </c>
      <c r="T836" s="149" t="str">
        <f t="shared" si="101"/>
        <v>ข้อมูลไม่ถูกต้อง</v>
      </c>
      <c r="U836" s="149" t="str">
        <f>IF(ISNUMBER(R836),
IF(H$2=ตัวเลือก!A$30,"ยังไม่บันทึกข้อมูล",R836*0.47),"ข้อมูลไม่ถูกต้อง")</f>
        <v>ข้อมูลไม่ถูกต้อง</v>
      </c>
      <c r="V836" s="149" t="str">
        <f>IF(ISNUMBER(S836),
IF(H$2=ตัวเลือก!A$30,"ยังไม่บันทึกข้อมูล",S836*0.47),"ข้อมูลไม่ถูกต้อง")</f>
        <v>ข้อมูลไม่ถูกต้อง</v>
      </c>
      <c r="W836" s="149" t="str">
        <f t="shared" si="102"/>
        <v>ข้อมูลไม่ถูกต้อง</v>
      </c>
      <c r="X836" s="148" t="str">
        <f t="shared" si="103"/>
        <v>ข้อมูลไม่ถูกต้อง</v>
      </c>
      <c r="Y836" s="38"/>
      <c r="Z836" s="38"/>
      <c r="AA836" s="38"/>
    </row>
    <row r="837" spans="1:27" x14ac:dyDescent="0.45">
      <c r="A837" s="38">
        <v>832</v>
      </c>
      <c r="B837" s="38"/>
      <c r="C837" s="38"/>
      <c r="D837" s="38"/>
      <c r="E837" s="38"/>
      <c r="F837" s="35"/>
      <c r="G837" s="35"/>
      <c r="H837" s="150"/>
      <c r="I837" s="38"/>
      <c r="J837" s="273" t="str">
        <f t="shared" si="96"/>
        <v>รอข้อมูลคอลัมน์ H</v>
      </c>
      <c r="K837" s="150"/>
      <c r="L837" s="150"/>
      <c r="M837" s="150"/>
      <c r="N837" s="149" t="str" cm="1">
        <f t="array" ref="N837">IF(AND(K837:M837=""),"ยังไม่บันทึกข้อมูล",
IF(M837&lt;&gt;"",
IF(M837&gt;=1.3,M837,"เป็นไม้พุ่ม"),
IF(K837+L837&gt;=1.3,K837+L837,"เป็นไม้พุ่ม")))</f>
        <v>ยังไม่บันทึกข้อมูล</v>
      </c>
      <c r="O837" s="149" t="str">
        <f t="shared" si="97"/>
        <v>ข้อมูลไม่ถูกต้อง</v>
      </c>
      <c r="P837" s="149" t="str">
        <f t="shared" si="98"/>
        <v>ข้อมูลไม่ถูกต้อง</v>
      </c>
      <c r="Q837" s="149" t="str">
        <f t="shared" si="99"/>
        <v>ข้อมูลไม่ถูกต้อง</v>
      </c>
      <c r="R837" s="149" t="str">
        <f t="shared" si="100"/>
        <v>ข้อมูลไม่ถูกต้อง</v>
      </c>
      <c r="S837" s="149" t="str">
        <f>IF(ISNUMBER(R837),
IF(H$2=ตัวเลือก!A$30,"ยังไม่บันทึกข้อมูล",R837*0.27),"ข้อมูลไม่ถูกต้อง")</f>
        <v>ข้อมูลไม่ถูกต้อง</v>
      </c>
      <c r="T837" s="149" t="str">
        <f t="shared" si="101"/>
        <v>ข้อมูลไม่ถูกต้อง</v>
      </c>
      <c r="U837" s="149" t="str">
        <f>IF(ISNUMBER(R837),
IF(H$2=ตัวเลือก!A$30,"ยังไม่บันทึกข้อมูล",R837*0.47),"ข้อมูลไม่ถูกต้อง")</f>
        <v>ข้อมูลไม่ถูกต้อง</v>
      </c>
      <c r="V837" s="149" t="str">
        <f>IF(ISNUMBER(S837),
IF(H$2=ตัวเลือก!A$30,"ยังไม่บันทึกข้อมูล",S837*0.47),"ข้อมูลไม่ถูกต้อง")</f>
        <v>ข้อมูลไม่ถูกต้อง</v>
      </c>
      <c r="W837" s="149" t="str">
        <f t="shared" si="102"/>
        <v>ข้อมูลไม่ถูกต้อง</v>
      </c>
      <c r="X837" s="148" t="str">
        <f t="shared" si="103"/>
        <v>ข้อมูลไม่ถูกต้อง</v>
      </c>
      <c r="Y837" s="38"/>
      <c r="Z837" s="38"/>
      <c r="AA837" s="38"/>
    </row>
    <row r="838" spans="1:27" x14ac:dyDescent="0.45">
      <c r="A838" s="38">
        <v>833</v>
      </c>
      <c r="B838" s="38"/>
      <c r="C838" s="38"/>
      <c r="D838" s="38"/>
      <c r="E838" s="38"/>
      <c r="F838" s="35"/>
      <c r="G838" s="35"/>
      <c r="H838" s="150"/>
      <c r="I838" s="38"/>
      <c r="J838" s="273" t="str">
        <f t="shared" si="96"/>
        <v>รอข้อมูลคอลัมน์ H</v>
      </c>
      <c r="K838" s="150"/>
      <c r="L838" s="150"/>
      <c r="M838" s="150"/>
      <c r="N838" s="149" t="str" cm="1">
        <f t="array" ref="N838">IF(AND(K838:M838=""),"ยังไม่บันทึกข้อมูล",
IF(M838&lt;&gt;"",
IF(M838&gt;=1.3,M838,"เป็นไม้พุ่ม"),
IF(K838+L838&gt;=1.3,K838+L838,"เป็นไม้พุ่ม")))</f>
        <v>ยังไม่บันทึกข้อมูล</v>
      </c>
      <c r="O838" s="149" t="str">
        <f t="shared" si="97"/>
        <v>ข้อมูลไม่ถูกต้อง</v>
      </c>
      <c r="P838" s="149" t="str">
        <f t="shared" si="98"/>
        <v>ข้อมูลไม่ถูกต้อง</v>
      </c>
      <c r="Q838" s="149" t="str">
        <f t="shared" si="99"/>
        <v>ข้อมูลไม่ถูกต้อง</v>
      </c>
      <c r="R838" s="149" t="str">
        <f t="shared" si="100"/>
        <v>ข้อมูลไม่ถูกต้อง</v>
      </c>
      <c r="S838" s="149" t="str">
        <f>IF(ISNUMBER(R838),
IF(H$2=ตัวเลือก!A$30,"ยังไม่บันทึกข้อมูล",R838*0.27),"ข้อมูลไม่ถูกต้อง")</f>
        <v>ข้อมูลไม่ถูกต้อง</v>
      </c>
      <c r="T838" s="149" t="str">
        <f t="shared" si="101"/>
        <v>ข้อมูลไม่ถูกต้อง</v>
      </c>
      <c r="U838" s="149" t="str">
        <f>IF(ISNUMBER(R838),
IF(H$2=ตัวเลือก!A$30,"ยังไม่บันทึกข้อมูล",R838*0.47),"ข้อมูลไม่ถูกต้อง")</f>
        <v>ข้อมูลไม่ถูกต้อง</v>
      </c>
      <c r="V838" s="149" t="str">
        <f>IF(ISNUMBER(S838),
IF(H$2=ตัวเลือก!A$30,"ยังไม่บันทึกข้อมูล",S838*0.47),"ข้อมูลไม่ถูกต้อง")</f>
        <v>ข้อมูลไม่ถูกต้อง</v>
      </c>
      <c r="W838" s="149" t="str">
        <f t="shared" si="102"/>
        <v>ข้อมูลไม่ถูกต้อง</v>
      </c>
      <c r="X838" s="148" t="str">
        <f t="shared" si="103"/>
        <v>ข้อมูลไม่ถูกต้อง</v>
      </c>
      <c r="Y838" s="38"/>
      <c r="Z838" s="38"/>
      <c r="AA838" s="38"/>
    </row>
    <row r="839" spans="1:27" x14ac:dyDescent="0.45">
      <c r="A839" s="38">
        <v>834</v>
      </c>
      <c r="B839" s="38"/>
      <c r="C839" s="38"/>
      <c r="D839" s="38"/>
      <c r="E839" s="38"/>
      <c r="F839" s="35"/>
      <c r="G839" s="35"/>
      <c r="H839" s="150"/>
      <c r="I839" s="38"/>
      <c r="J839" s="273" t="str">
        <f t="shared" ref="J839:J902" si="104">IF(H839="","รอข้อมูลคอลัมน์ H",
IF(H839/PI()&gt;=4.5,H839/PI(),"ไม่นำมาคำนวณ"))</f>
        <v>รอข้อมูลคอลัมน์ H</v>
      </c>
      <c r="K839" s="150"/>
      <c r="L839" s="150"/>
      <c r="M839" s="150"/>
      <c r="N839" s="149" t="str" cm="1">
        <f t="array" ref="N839">IF(AND(K839:M839=""),"ยังไม่บันทึกข้อมูล",
IF(M839&lt;&gt;"",
IF(M839&gt;=1.3,M839,"เป็นไม้พุ่ม"),
IF(K839+L839&gt;=1.3,K839+L839,"เป็นไม้พุ่ม")))</f>
        <v>ยังไม่บันทึกข้อมูล</v>
      </c>
      <c r="O839" s="149" t="str">
        <f t="shared" ref="O839:O902" si="105">IF(AND(ISNUMBER(J839),ISNUMBER(N839)),0.0396*(((J839)^2)*N839)^0.933,"ข้อมูลไม่ถูกต้อง")</f>
        <v>ข้อมูลไม่ถูกต้อง</v>
      </c>
      <c r="P839" s="149" t="str">
        <f t="shared" ref="P839:P902" si="106">IF(AND(ISNUMBER(J839),ISNUMBER(N839)),0.00349*(((J839^2)*N839))^1.03,"ข้อมูลไม่ถูกต้อง")</f>
        <v>ข้อมูลไม่ถูกต้อง</v>
      </c>
      <c r="Q839" s="149" t="str">
        <f t="shared" ref="Q839:Q902" si="107">IF(AND(ISNUMBER(O839),ISNUMBER(P839)),((1/(28/(O839+P839)))+0.025),"ข้อมูลไม่ถูกต้อง")</f>
        <v>ข้อมูลไม่ถูกต้อง</v>
      </c>
      <c r="R839" s="149" t="str">
        <f t="shared" ref="R839:R902" si="108">IF(AND(O839&lt;&gt;"ข้อมูลไม่ถูกต้อง",P839&lt;&gt;"ข้อมูลไม่ถูกต้อง",Q839&lt;&gt;"ข้อมูลไม่ถูกต้อง"),O839+P839+Q839,"ข้อมูลไม่ถูกต้อง")</f>
        <v>ข้อมูลไม่ถูกต้อง</v>
      </c>
      <c r="S839" s="149" t="str">
        <f>IF(ISNUMBER(R839),
IF(H$2=ตัวเลือก!A$30,"ยังไม่บันทึกข้อมูล",R839*0.27),"ข้อมูลไม่ถูกต้อง")</f>
        <v>ข้อมูลไม่ถูกต้อง</v>
      </c>
      <c r="T839" s="149" t="str">
        <f t="shared" ref="T839:T902" si="109">IF(AND(ISNUMBER(R839),ISNUMBER(S839)),R839+S839,"ข้อมูลไม่ถูกต้อง")</f>
        <v>ข้อมูลไม่ถูกต้อง</v>
      </c>
      <c r="U839" s="149" t="str">
        <f>IF(ISNUMBER(R839),
IF(H$2=ตัวเลือก!A$30,"ยังไม่บันทึกข้อมูล",R839*0.47),"ข้อมูลไม่ถูกต้อง")</f>
        <v>ข้อมูลไม่ถูกต้อง</v>
      </c>
      <c r="V839" s="149" t="str">
        <f>IF(ISNUMBER(S839),
IF(H$2=ตัวเลือก!A$30,"ยังไม่บันทึกข้อมูล",S839*0.47),"ข้อมูลไม่ถูกต้อง")</f>
        <v>ข้อมูลไม่ถูกต้อง</v>
      </c>
      <c r="W839" s="149" t="str">
        <f t="shared" ref="W839:W902" si="110">IF(AND(ISNUMBER(U839),ISNUMBER(V839)),((U839+V839)/1000),"ข้อมูลไม่ถูกต้อง")</f>
        <v>ข้อมูลไม่ถูกต้อง</v>
      </c>
      <c r="X839" s="148" t="str">
        <f t="shared" ref="X839:X902" si="111">IF(ISNUMBER(W839),W839*(44/12),"ข้อมูลไม่ถูกต้อง")</f>
        <v>ข้อมูลไม่ถูกต้อง</v>
      </c>
      <c r="Y839" s="38"/>
      <c r="Z839" s="38"/>
      <c r="AA839" s="38"/>
    </row>
    <row r="840" spans="1:27" x14ac:dyDescent="0.45">
      <c r="A840" s="38">
        <v>835</v>
      </c>
      <c r="B840" s="38"/>
      <c r="C840" s="38"/>
      <c r="D840" s="38"/>
      <c r="E840" s="38"/>
      <c r="F840" s="35"/>
      <c r="G840" s="35"/>
      <c r="H840" s="150"/>
      <c r="I840" s="38"/>
      <c r="J840" s="273" t="str">
        <f t="shared" si="104"/>
        <v>รอข้อมูลคอลัมน์ H</v>
      </c>
      <c r="K840" s="150"/>
      <c r="L840" s="150"/>
      <c r="M840" s="150"/>
      <c r="N840" s="149" t="str" cm="1">
        <f t="array" ref="N840">IF(AND(K840:M840=""),"ยังไม่บันทึกข้อมูล",
IF(M840&lt;&gt;"",
IF(M840&gt;=1.3,M840,"เป็นไม้พุ่ม"),
IF(K840+L840&gt;=1.3,K840+L840,"เป็นไม้พุ่ม")))</f>
        <v>ยังไม่บันทึกข้อมูล</v>
      </c>
      <c r="O840" s="149" t="str">
        <f t="shared" si="105"/>
        <v>ข้อมูลไม่ถูกต้อง</v>
      </c>
      <c r="P840" s="149" t="str">
        <f t="shared" si="106"/>
        <v>ข้อมูลไม่ถูกต้อง</v>
      </c>
      <c r="Q840" s="149" t="str">
        <f t="shared" si="107"/>
        <v>ข้อมูลไม่ถูกต้อง</v>
      </c>
      <c r="R840" s="149" t="str">
        <f t="shared" si="108"/>
        <v>ข้อมูลไม่ถูกต้อง</v>
      </c>
      <c r="S840" s="149" t="str">
        <f>IF(ISNUMBER(R840),
IF(H$2=ตัวเลือก!A$30,"ยังไม่บันทึกข้อมูล",R840*0.27),"ข้อมูลไม่ถูกต้อง")</f>
        <v>ข้อมูลไม่ถูกต้อง</v>
      </c>
      <c r="T840" s="149" t="str">
        <f t="shared" si="109"/>
        <v>ข้อมูลไม่ถูกต้อง</v>
      </c>
      <c r="U840" s="149" t="str">
        <f>IF(ISNUMBER(R840),
IF(H$2=ตัวเลือก!A$30,"ยังไม่บันทึกข้อมูล",R840*0.47),"ข้อมูลไม่ถูกต้อง")</f>
        <v>ข้อมูลไม่ถูกต้อง</v>
      </c>
      <c r="V840" s="149" t="str">
        <f>IF(ISNUMBER(S840),
IF(H$2=ตัวเลือก!A$30,"ยังไม่บันทึกข้อมูล",S840*0.47),"ข้อมูลไม่ถูกต้อง")</f>
        <v>ข้อมูลไม่ถูกต้อง</v>
      </c>
      <c r="W840" s="149" t="str">
        <f t="shared" si="110"/>
        <v>ข้อมูลไม่ถูกต้อง</v>
      </c>
      <c r="X840" s="148" t="str">
        <f t="shared" si="111"/>
        <v>ข้อมูลไม่ถูกต้อง</v>
      </c>
      <c r="Y840" s="38"/>
      <c r="Z840" s="38"/>
      <c r="AA840" s="38"/>
    </row>
    <row r="841" spans="1:27" x14ac:dyDescent="0.45">
      <c r="A841" s="38">
        <v>836</v>
      </c>
      <c r="B841" s="38"/>
      <c r="C841" s="38"/>
      <c r="D841" s="38"/>
      <c r="E841" s="38"/>
      <c r="F841" s="35"/>
      <c r="G841" s="35"/>
      <c r="H841" s="150"/>
      <c r="I841" s="38"/>
      <c r="J841" s="273" t="str">
        <f t="shared" si="104"/>
        <v>รอข้อมูลคอลัมน์ H</v>
      </c>
      <c r="K841" s="150"/>
      <c r="L841" s="150"/>
      <c r="M841" s="150"/>
      <c r="N841" s="149" t="str" cm="1">
        <f t="array" ref="N841">IF(AND(K841:M841=""),"ยังไม่บันทึกข้อมูล",
IF(M841&lt;&gt;"",
IF(M841&gt;=1.3,M841,"เป็นไม้พุ่ม"),
IF(K841+L841&gt;=1.3,K841+L841,"เป็นไม้พุ่ม")))</f>
        <v>ยังไม่บันทึกข้อมูล</v>
      </c>
      <c r="O841" s="149" t="str">
        <f t="shared" si="105"/>
        <v>ข้อมูลไม่ถูกต้อง</v>
      </c>
      <c r="P841" s="149" t="str">
        <f t="shared" si="106"/>
        <v>ข้อมูลไม่ถูกต้อง</v>
      </c>
      <c r="Q841" s="149" t="str">
        <f t="shared" si="107"/>
        <v>ข้อมูลไม่ถูกต้อง</v>
      </c>
      <c r="R841" s="149" t="str">
        <f t="shared" si="108"/>
        <v>ข้อมูลไม่ถูกต้อง</v>
      </c>
      <c r="S841" s="149" t="str">
        <f>IF(ISNUMBER(R841),
IF(H$2=ตัวเลือก!A$30,"ยังไม่บันทึกข้อมูล",R841*0.27),"ข้อมูลไม่ถูกต้อง")</f>
        <v>ข้อมูลไม่ถูกต้อง</v>
      </c>
      <c r="T841" s="149" t="str">
        <f t="shared" si="109"/>
        <v>ข้อมูลไม่ถูกต้อง</v>
      </c>
      <c r="U841" s="149" t="str">
        <f>IF(ISNUMBER(R841),
IF(H$2=ตัวเลือก!A$30,"ยังไม่บันทึกข้อมูล",R841*0.47),"ข้อมูลไม่ถูกต้อง")</f>
        <v>ข้อมูลไม่ถูกต้อง</v>
      </c>
      <c r="V841" s="149" t="str">
        <f>IF(ISNUMBER(S841),
IF(H$2=ตัวเลือก!A$30,"ยังไม่บันทึกข้อมูล",S841*0.47),"ข้อมูลไม่ถูกต้อง")</f>
        <v>ข้อมูลไม่ถูกต้อง</v>
      </c>
      <c r="W841" s="149" t="str">
        <f t="shared" si="110"/>
        <v>ข้อมูลไม่ถูกต้อง</v>
      </c>
      <c r="X841" s="148" t="str">
        <f t="shared" si="111"/>
        <v>ข้อมูลไม่ถูกต้อง</v>
      </c>
      <c r="Y841" s="38"/>
      <c r="Z841" s="38"/>
      <c r="AA841" s="38"/>
    </row>
    <row r="842" spans="1:27" x14ac:dyDescent="0.45">
      <c r="A842" s="38">
        <v>837</v>
      </c>
      <c r="B842" s="38"/>
      <c r="C842" s="38"/>
      <c r="D842" s="38"/>
      <c r="E842" s="38"/>
      <c r="F842" s="35"/>
      <c r="G842" s="35"/>
      <c r="H842" s="150"/>
      <c r="I842" s="38"/>
      <c r="J842" s="273" t="str">
        <f t="shared" si="104"/>
        <v>รอข้อมูลคอลัมน์ H</v>
      </c>
      <c r="K842" s="150"/>
      <c r="L842" s="150"/>
      <c r="M842" s="150"/>
      <c r="N842" s="149" t="str" cm="1">
        <f t="array" ref="N842">IF(AND(K842:M842=""),"ยังไม่บันทึกข้อมูล",
IF(M842&lt;&gt;"",
IF(M842&gt;=1.3,M842,"เป็นไม้พุ่ม"),
IF(K842+L842&gt;=1.3,K842+L842,"เป็นไม้พุ่ม")))</f>
        <v>ยังไม่บันทึกข้อมูล</v>
      </c>
      <c r="O842" s="149" t="str">
        <f t="shared" si="105"/>
        <v>ข้อมูลไม่ถูกต้อง</v>
      </c>
      <c r="P842" s="149" t="str">
        <f t="shared" si="106"/>
        <v>ข้อมูลไม่ถูกต้อง</v>
      </c>
      <c r="Q842" s="149" t="str">
        <f t="shared" si="107"/>
        <v>ข้อมูลไม่ถูกต้อง</v>
      </c>
      <c r="R842" s="149" t="str">
        <f t="shared" si="108"/>
        <v>ข้อมูลไม่ถูกต้อง</v>
      </c>
      <c r="S842" s="149" t="str">
        <f>IF(ISNUMBER(R842),
IF(H$2=ตัวเลือก!A$30,"ยังไม่บันทึกข้อมูล",R842*0.27),"ข้อมูลไม่ถูกต้อง")</f>
        <v>ข้อมูลไม่ถูกต้อง</v>
      </c>
      <c r="T842" s="149" t="str">
        <f t="shared" si="109"/>
        <v>ข้อมูลไม่ถูกต้อง</v>
      </c>
      <c r="U842" s="149" t="str">
        <f>IF(ISNUMBER(R842),
IF(H$2=ตัวเลือก!A$30,"ยังไม่บันทึกข้อมูล",R842*0.47),"ข้อมูลไม่ถูกต้อง")</f>
        <v>ข้อมูลไม่ถูกต้อง</v>
      </c>
      <c r="V842" s="149" t="str">
        <f>IF(ISNUMBER(S842),
IF(H$2=ตัวเลือก!A$30,"ยังไม่บันทึกข้อมูล",S842*0.47),"ข้อมูลไม่ถูกต้อง")</f>
        <v>ข้อมูลไม่ถูกต้อง</v>
      </c>
      <c r="W842" s="149" t="str">
        <f t="shared" si="110"/>
        <v>ข้อมูลไม่ถูกต้อง</v>
      </c>
      <c r="X842" s="148" t="str">
        <f t="shared" si="111"/>
        <v>ข้อมูลไม่ถูกต้อง</v>
      </c>
      <c r="Y842" s="38"/>
      <c r="Z842" s="38"/>
      <c r="AA842" s="38"/>
    </row>
    <row r="843" spans="1:27" x14ac:dyDescent="0.45">
      <c r="A843" s="38">
        <v>838</v>
      </c>
      <c r="B843" s="38"/>
      <c r="C843" s="38"/>
      <c r="D843" s="38"/>
      <c r="E843" s="38"/>
      <c r="F843" s="35"/>
      <c r="G843" s="35"/>
      <c r="H843" s="150"/>
      <c r="I843" s="38"/>
      <c r="J843" s="273" t="str">
        <f t="shared" si="104"/>
        <v>รอข้อมูลคอลัมน์ H</v>
      </c>
      <c r="K843" s="150"/>
      <c r="L843" s="150"/>
      <c r="M843" s="150"/>
      <c r="N843" s="149" t="str" cm="1">
        <f t="array" ref="N843">IF(AND(K843:M843=""),"ยังไม่บันทึกข้อมูล",
IF(M843&lt;&gt;"",
IF(M843&gt;=1.3,M843,"เป็นไม้พุ่ม"),
IF(K843+L843&gt;=1.3,K843+L843,"เป็นไม้พุ่ม")))</f>
        <v>ยังไม่บันทึกข้อมูล</v>
      </c>
      <c r="O843" s="149" t="str">
        <f t="shared" si="105"/>
        <v>ข้อมูลไม่ถูกต้อง</v>
      </c>
      <c r="P843" s="149" t="str">
        <f t="shared" si="106"/>
        <v>ข้อมูลไม่ถูกต้อง</v>
      </c>
      <c r="Q843" s="149" t="str">
        <f t="shared" si="107"/>
        <v>ข้อมูลไม่ถูกต้อง</v>
      </c>
      <c r="R843" s="149" t="str">
        <f t="shared" si="108"/>
        <v>ข้อมูลไม่ถูกต้อง</v>
      </c>
      <c r="S843" s="149" t="str">
        <f>IF(ISNUMBER(R843),
IF(H$2=ตัวเลือก!A$30,"ยังไม่บันทึกข้อมูล",R843*0.27),"ข้อมูลไม่ถูกต้อง")</f>
        <v>ข้อมูลไม่ถูกต้อง</v>
      </c>
      <c r="T843" s="149" t="str">
        <f t="shared" si="109"/>
        <v>ข้อมูลไม่ถูกต้อง</v>
      </c>
      <c r="U843" s="149" t="str">
        <f>IF(ISNUMBER(R843),
IF(H$2=ตัวเลือก!A$30,"ยังไม่บันทึกข้อมูล",R843*0.47),"ข้อมูลไม่ถูกต้อง")</f>
        <v>ข้อมูลไม่ถูกต้อง</v>
      </c>
      <c r="V843" s="149" t="str">
        <f>IF(ISNUMBER(S843),
IF(H$2=ตัวเลือก!A$30,"ยังไม่บันทึกข้อมูล",S843*0.47),"ข้อมูลไม่ถูกต้อง")</f>
        <v>ข้อมูลไม่ถูกต้อง</v>
      </c>
      <c r="W843" s="149" t="str">
        <f t="shared" si="110"/>
        <v>ข้อมูลไม่ถูกต้อง</v>
      </c>
      <c r="X843" s="148" t="str">
        <f t="shared" si="111"/>
        <v>ข้อมูลไม่ถูกต้อง</v>
      </c>
      <c r="Y843" s="38"/>
      <c r="Z843" s="38"/>
      <c r="AA843" s="38"/>
    </row>
    <row r="844" spans="1:27" x14ac:dyDescent="0.45">
      <c r="A844" s="38">
        <v>839</v>
      </c>
      <c r="B844" s="38"/>
      <c r="C844" s="38"/>
      <c r="D844" s="38"/>
      <c r="E844" s="38"/>
      <c r="F844" s="35"/>
      <c r="G844" s="35"/>
      <c r="H844" s="150"/>
      <c r="I844" s="38"/>
      <c r="J844" s="273" t="str">
        <f t="shared" si="104"/>
        <v>รอข้อมูลคอลัมน์ H</v>
      </c>
      <c r="K844" s="150"/>
      <c r="L844" s="150"/>
      <c r="M844" s="150"/>
      <c r="N844" s="149" t="str" cm="1">
        <f t="array" ref="N844">IF(AND(K844:M844=""),"ยังไม่บันทึกข้อมูล",
IF(M844&lt;&gt;"",
IF(M844&gt;=1.3,M844,"เป็นไม้พุ่ม"),
IF(K844+L844&gt;=1.3,K844+L844,"เป็นไม้พุ่ม")))</f>
        <v>ยังไม่บันทึกข้อมูล</v>
      </c>
      <c r="O844" s="149" t="str">
        <f t="shared" si="105"/>
        <v>ข้อมูลไม่ถูกต้อง</v>
      </c>
      <c r="P844" s="149" t="str">
        <f t="shared" si="106"/>
        <v>ข้อมูลไม่ถูกต้อง</v>
      </c>
      <c r="Q844" s="149" t="str">
        <f t="shared" si="107"/>
        <v>ข้อมูลไม่ถูกต้อง</v>
      </c>
      <c r="R844" s="149" t="str">
        <f t="shared" si="108"/>
        <v>ข้อมูลไม่ถูกต้อง</v>
      </c>
      <c r="S844" s="149" t="str">
        <f>IF(ISNUMBER(R844),
IF(H$2=ตัวเลือก!A$30,"ยังไม่บันทึกข้อมูล",R844*0.27),"ข้อมูลไม่ถูกต้อง")</f>
        <v>ข้อมูลไม่ถูกต้อง</v>
      </c>
      <c r="T844" s="149" t="str">
        <f t="shared" si="109"/>
        <v>ข้อมูลไม่ถูกต้อง</v>
      </c>
      <c r="U844" s="149" t="str">
        <f>IF(ISNUMBER(R844),
IF(H$2=ตัวเลือก!A$30,"ยังไม่บันทึกข้อมูล",R844*0.47),"ข้อมูลไม่ถูกต้อง")</f>
        <v>ข้อมูลไม่ถูกต้อง</v>
      </c>
      <c r="V844" s="149" t="str">
        <f>IF(ISNUMBER(S844),
IF(H$2=ตัวเลือก!A$30,"ยังไม่บันทึกข้อมูล",S844*0.47),"ข้อมูลไม่ถูกต้อง")</f>
        <v>ข้อมูลไม่ถูกต้อง</v>
      </c>
      <c r="W844" s="149" t="str">
        <f t="shared" si="110"/>
        <v>ข้อมูลไม่ถูกต้อง</v>
      </c>
      <c r="X844" s="148" t="str">
        <f t="shared" si="111"/>
        <v>ข้อมูลไม่ถูกต้อง</v>
      </c>
      <c r="Y844" s="38"/>
      <c r="Z844" s="38"/>
      <c r="AA844" s="38"/>
    </row>
    <row r="845" spans="1:27" x14ac:dyDescent="0.45">
      <c r="A845" s="38">
        <v>840</v>
      </c>
      <c r="B845" s="38"/>
      <c r="C845" s="38"/>
      <c r="D845" s="38"/>
      <c r="E845" s="38"/>
      <c r="F845" s="35"/>
      <c r="G845" s="35"/>
      <c r="H845" s="150"/>
      <c r="I845" s="38"/>
      <c r="J845" s="273" t="str">
        <f t="shared" si="104"/>
        <v>รอข้อมูลคอลัมน์ H</v>
      </c>
      <c r="K845" s="150"/>
      <c r="L845" s="150"/>
      <c r="M845" s="150"/>
      <c r="N845" s="149" t="str" cm="1">
        <f t="array" ref="N845">IF(AND(K845:M845=""),"ยังไม่บันทึกข้อมูล",
IF(M845&lt;&gt;"",
IF(M845&gt;=1.3,M845,"เป็นไม้พุ่ม"),
IF(K845+L845&gt;=1.3,K845+L845,"เป็นไม้พุ่ม")))</f>
        <v>ยังไม่บันทึกข้อมูล</v>
      </c>
      <c r="O845" s="149" t="str">
        <f t="shared" si="105"/>
        <v>ข้อมูลไม่ถูกต้อง</v>
      </c>
      <c r="P845" s="149" t="str">
        <f t="shared" si="106"/>
        <v>ข้อมูลไม่ถูกต้อง</v>
      </c>
      <c r="Q845" s="149" t="str">
        <f t="shared" si="107"/>
        <v>ข้อมูลไม่ถูกต้อง</v>
      </c>
      <c r="R845" s="149" t="str">
        <f t="shared" si="108"/>
        <v>ข้อมูลไม่ถูกต้อง</v>
      </c>
      <c r="S845" s="149" t="str">
        <f>IF(ISNUMBER(R845),
IF(H$2=ตัวเลือก!A$30,"ยังไม่บันทึกข้อมูล",R845*0.27),"ข้อมูลไม่ถูกต้อง")</f>
        <v>ข้อมูลไม่ถูกต้อง</v>
      </c>
      <c r="T845" s="149" t="str">
        <f t="shared" si="109"/>
        <v>ข้อมูลไม่ถูกต้อง</v>
      </c>
      <c r="U845" s="149" t="str">
        <f>IF(ISNUMBER(R845),
IF(H$2=ตัวเลือก!A$30,"ยังไม่บันทึกข้อมูล",R845*0.47),"ข้อมูลไม่ถูกต้อง")</f>
        <v>ข้อมูลไม่ถูกต้อง</v>
      </c>
      <c r="V845" s="149" t="str">
        <f>IF(ISNUMBER(S845),
IF(H$2=ตัวเลือก!A$30,"ยังไม่บันทึกข้อมูล",S845*0.47),"ข้อมูลไม่ถูกต้อง")</f>
        <v>ข้อมูลไม่ถูกต้อง</v>
      </c>
      <c r="W845" s="149" t="str">
        <f t="shared" si="110"/>
        <v>ข้อมูลไม่ถูกต้อง</v>
      </c>
      <c r="X845" s="148" t="str">
        <f t="shared" si="111"/>
        <v>ข้อมูลไม่ถูกต้อง</v>
      </c>
      <c r="Y845" s="38"/>
      <c r="Z845" s="38"/>
      <c r="AA845" s="38"/>
    </row>
    <row r="846" spans="1:27" x14ac:dyDescent="0.45">
      <c r="A846" s="38">
        <v>841</v>
      </c>
      <c r="B846" s="38"/>
      <c r="C846" s="38"/>
      <c r="D846" s="38"/>
      <c r="E846" s="38"/>
      <c r="F846" s="35"/>
      <c r="G846" s="35"/>
      <c r="H846" s="150"/>
      <c r="I846" s="38"/>
      <c r="J846" s="273" t="str">
        <f t="shared" si="104"/>
        <v>รอข้อมูลคอลัมน์ H</v>
      </c>
      <c r="K846" s="150"/>
      <c r="L846" s="150"/>
      <c r="M846" s="150"/>
      <c r="N846" s="149" t="str" cm="1">
        <f t="array" ref="N846">IF(AND(K846:M846=""),"ยังไม่บันทึกข้อมูล",
IF(M846&lt;&gt;"",
IF(M846&gt;=1.3,M846,"เป็นไม้พุ่ม"),
IF(K846+L846&gt;=1.3,K846+L846,"เป็นไม้พุ่ม")))</f>
        <v>ยังไม่บันทึกข้อมูล</v>
      </c>
      <c r="O846" s="149" t="str">
        <f t="shared" si="105"/>
        <v>ข้อมูลไม่ถูกต้อง</v>
      </c>
      <c r="P846" s="149" t="str">
        <f t="shared" si="106"/>
        <v>ข้อมูลไม่ถูกต้อง</v>
      </c>
      <c r="Q846" s="149" t="str">
        <f t="shared" si="107"/>
        <v>ข้อมูลไม่ถูกต้อง</v>
      </c>
      <c r="R846" s="149" t="str">
        <f t="shared" si="108"/>
        <v>ข้อมูลไม่ถูกต้อง</v>
      </c>
      <c r="S846" s="149" t="str">
        <f>IF(ISNUMBER(R846),
IF(H$2=ตัวเลือก!A$30,"ยังไม่บันทึกข้อมูล",R846*0.27),"ข้อมูลไม่ถูกต้อง")</f>
        <v>ข้อมูลไม่ถูกต้อง</v>
      </c>
      <c r="T846" s="149" t="str">
        <f t="shared" si="109"/>
        <v>ข้อมูลไม่ถูกต้อง</v>
      </c>
      <c r="U846" s="149" t="str">
        <f>IF(ISNUMBER(R846),
IF(H$2=ตัวเลือก!A$30,"ยังไม่บันทึกข้อมูล",R846*0.47),"ข้อมูลไม่ถูกต้อง")</f>
        <v>ข้อมูลไม่ถูกต้อง</v>
      </c>
      <c r="V846" s="149" t="str">
        <f>IF(ISNUMBER(S846),
IF(H$2=ตัวเลือก!A$30,"ยังไม่บันทึกข้อมูล",S846*0.47),"ข้อมูลไม่ถูกต้อง")</f>
        <v>ข้อมูลไม่ถูกต้อง</v>
      </c>
      <c r="W846" s="149" t="str">
        <f t="shared" si="110"/>
        <v>ข้อมูลไม่ถูกต้อง</v>
      </c>
      <c r="X846" s="148" t="str">
        <f t="shared" si="111"/>
        <v>ข้อมูลไม่ถูกต้อง</v>
      </c>
      <c r="Y846" s="38"/>
      <c r="Z846" s="38"/>
      <c r="AA846" s="38"/>
    </row>
    <row r="847" spans="1:27" x14ac:dyDescent="0.45">
      <c r="A847" s="38">
        <v>842</v>
      </c>
      <c r="B847" s="38"/>
      <c r="C847" s="38"/>
      <c r="D847" s="38"/>
      <c r="E847" s="38"/>
      <c r="F847" s="35"/>
      <c r="G847" s="35"/>
      <c r="H847" s="150"/>
      <c r="I847" s="38"/>
      <c r="J847" s="273" t="str">
        <f t="shared" si="104"/>
        <v>รอข้อมูลคอลัมน์ H</v>
      </c>
      <c r="K847" s="150"/>
      <c r="L847" s="150"/>
      <c r="M847" s="150"/>
      <c r="N847" s="149" t="str" cm="1">
        <f t="array" ref="N847">IF(AND(K847:M847=""),"ยังไม่บันทึกข้อมูล",
IF(M847&lt;&gt;"",
IF(M847&gt;=1.3,M847,"เป็นไม้พุ่ม"),
IF(K847+L847&gt;=1.3,K847+L847,"เป็นไม้พุ่ม")))</f>
        <v>ยังไม่บันทึกข้อมูล</v>
      </c>
      <c r="O847" s="149" t="str">
        <f t="shared" si="105"/>
        <v>ข้อมูลไม่ถูกต้อง</v>
      </c>
      <c r="P847" s="149" t="str">
        <f t="shared" si="106"/>
        <v>ข้อมูลไม่ถูกต้อง</v>
      </c>
      <c r="Q847" s="149" t="str">
        <f t="shared" si="107"/>
        <v>ข้อมูลไม่ถูกต้อง</v>
      </c>
      <c r="R847" s="149" t="str">
        <f t="shared" si="108"/>
        <v>ข้อมูลไม่ถูกต้อง</v>
      </c>
      <c r="S847" s="149" t="str">
        <f>IF(ISNUMBER(R847),
IF(H$2=ตัวเลือก!A$30,"ยังไม่บันทึกข้อมูล",R847*0.27),"ข้อมูลไม่ถูกต้อง")</f>
        <v>ข้อมูลไม่ถูกต้อง</v>
      </c>
      <c r="T847" s="149" t="str">
        <f t="shared" si="109"/>
        <v>ข้อมูลไม่ถูกต้อง</v>
      </c>
      <c r="U847" s="149" t="str">
        <f>IF(ISNUMBER(R847),
IF(H$2=ตัวเลือก!A$30,"ยังไม่บันทึกข้อมูล",R847*0.47),"ข้อมูลไม่ถูกต้อง")</f>
        <v>ข้อมูลไม่ถูกต้อง</v>
      </c>
      <c r="V847" s="149" t="str">
        <f>IF(ISNUMBER(S847),
IF(H$2=ตัวเลือก!A$30,"ยังไม่บันทึกข้อมูล",S847*0.47),"ข้อมูลไม่ถูกต้อง")</f>
        <v>ข้อมูลไม่ถูกต้อง</v>
      </c>
      <c r="W847" s="149" t="str">
        <f t="shared" si="110"/>
        <v>ข้อมูลไม่ถูกต้อง</v>
      </c>
      <c r="X847" s="148" t="str">
        <f t="shared" si="111"/>
        <v>ข้อมูลไม่ถูกต้อง</v>
      </c>
      <c r="Y847" s="38"/>
      <c r="Z847" s="38"/>
      <c r="AA847" s="38"/>
    </row>
    <row r="848" spans="1:27" x14ac:dyDescent="0.45">
      <c r="A848" s="38">
        <v>843</v>
      </c>
      <c r="B848" s="38"/>
      <c r="C848" s="38"/>
      <c r="D848" s="38"/>
      <c r="E848" s="38"/>
      <c r="F848" s="35"/>
      <c r="G848" s="35"/>
      <c r="H848" s="150"/>
      <c r="I848" s="38"/>
      <c r="J848" s="273" t="str">
        <f t="shared" si="104"/>
        <v>รอข้อมูลคอลัมน์ H</v>
      </c>
      <c r="K848" s="150"/>
      <c r="L848" s="150"/>
      <c r="M848" s="150"/>
      <c r="N848" s="149" t="str" cm="1">
        <f t="array" ref="N848">IF(AND(K848:M848=""),"ยังไม่บันทึกข้อมูล",
IF(M848&lt;&gt;"",
IF(M848&gt;=1.3,M848,"เป็นไม้พุ่ม"),
IF(K848+L848&gt;=1.3,K848+L848,"เป็นไม้พุ่ม")))</f>
        <v>ยังไม่บันทึกข้อมูล</v>
      </c>
      <c r="O848" s="149" t="str">
        <f t="shared" si="105"/>
        <v>ข้อมูลไม่ถูกต้อง</v>
      </c>
      <c r="P848" s="149" t="str">
        <f t="shared" si="106"/>
        <v>ข้อมูลไม่ถูกต้อง</v>
      </c>
      <c r="Q848" s="149" t="str">
        <f t="shared" si="107"/>
        <v>ข้อมูลไม่ถูกต้อง</v>
      </c>
      <c r="R848" s="149" t="str">
        <f t="shared" si="108"/>
        <v>ข้อมูลไม่ถูกต้อง</v>
      </c>
      <c r="S848" s="149" t="str">
        <f>IF(ISNUMBER(R848),
IF(H$2=ตัวเลือก!A$30,"ยังไม่บันทึกข้อมูล",R848*0.27),"ข้อมูลไม่ถูกต้อง")</f>
        <v>ข้อมูลไม่ถูกต้อง</v>
      </c>
      <c r="T848" s="149" t="str">
        <f t="shared" si="109"/>
        <v>ข้อมูลไม่ถูกต้อง</v>
      </c>
      <c r="U848" s="149" t="str">
        <f>IF(ISNUMBER(R848),
IF(H$2=ตัวเลือก!A$30,"ยังไม่บันทึกข้อมูล",R848*0.47),"ข้อมูลไม่ถูกต้อง")</f>
        <v>ข้อมูลไม่ถูกต้อง</v>
      </c>
      <c r="V848" s="149" t="str">
        <f>IF(ISNUMBER(S848),
IF(H$2=ตัวเลือก!A$30,"ยังไม่บันทึกข้อมูล",S848*0.47),"ข้อมูลไม่ถูกต้อง")</f>
        <v>ข้อมูลไม่ถูกต้อง</v>
      </c>
      <c r="W848" s="149" t="str">
        <f t="shared" si="110"/>
        <v>ข้อมูลไม่ถูกต้อง</v>
      </c>
      <c r="X848" s="148" t="str">
        <f t="shared" si="111"/>
        <v>ข้อมูลไม่ถูกต้อง</v>
      </c>
      <c r="Y848" s="38"/>
      <c r="Z848" s="38"/>
      <c r="AA848" s="38"/>
    </row>
    <row r="849" spans="1:27" x14ac:dyDescent="0.45">
      <c r="A849" s="38">
        <v>844</v>
      </c>
      <c r="B849" s="38"/>
      <c r="C849" s="38"/>
      <c r="D849" s="38"/>
      <c r="E849" s="38"/>
      <c r="F849" s="35"/>
      <c r="G849" s="35"/>
      <c r="H849" s="150"/>
      <c r="I849" s="38"/>
      <c r="J849" s="273" t="str">
        <f t="shared" si="104"/>
        <v>รอข้อมูลคอลัมน์ H</v>
      </c>
      <c r="K849" s="150"/>
      <c r="L849" s="150"/>
      <c r="M849" s="150"/>
      <c r="N849" s="149" t="str" cm="1">
        <f t="array" ref="N849">IF(AND(K849:M849=""),"ยังไม่บันทึกข้อมูล",
IF(M849&lt;&gt;"",
IF(M849&gt;=1.3,M849,"เป็นไม้พุ่ม"),
IF(K849+L849&gt;=1.3,K849+L849,"เป็นไม้พุ่ม")))</f>
        <v>ยังไม่บันทึกข้อมูล</v>
      </c>
      <c r="O849" s="149" t="str">
        <f t="shared" si="105"/>
        <v>ข้อมูลไม่ถูกต้อง</v>
      </c>
      <c r="P849" s="149" t="str">
        <f t="shared" si="106"/>
        <v>ข้อมูลไม่ถูกต้อง</v>
      </c>
      <c r="Q849" s="149" t="str">
        <f t="shared" si="107"/>
        <v>ข้อมูลไม่ถูกต้อง</v>
      </c>
      <c r="R849" s="149" t="str">
        <f t="shared" si="108"/>
        <v>ข้อมูลไม่ถูกต้อง</v>
      </c>
      <c r="S849" s="149" t="str">
        <f>IF(ISNUMBER(R849),
IF(H$2=ตัวเลือก!A$30,"ยังไม่บันทึกข้อมูล",R849*0.27),"ข้อมูลไม่ถูกต้อง")</f>
        <v>ข้อมูลไม่ถูกต้อง</v>
      </c>
      <c r="T849" s="149" t="str">
        <f t="shared" si="109"/>
        <v>ข้อมูลไม่ถูกต้อง</v>
      </c>
      <c r="U849" s="149" t="str">
        <f>IF(ISNUMBER(R849),
IF(H$2=ตัวเลือก!A$30,"ยังไม่บันทึกข้อมูล",R849*0.47),"ข้อมูลไม่ถูกต้อง")</f>
        <v>ข้อมูลไม่ถูกต้อง</v>
      </c>
      <c r="V849" s="149" t="str">
        <f>IF(ISNUMBER(S849),
IF(H$2=ตัวเลือก!A$30,"ยังไม่บันทึกข้อมูล",S849*0.47),"ข้อมูลไม่ถูกต้อง")</f>
        <v>ข้อมูลไม่ถูกต้อง</v>
      </c>
      <c r="W849" s="149" t="str">
        <f t="shared" si="110"/>
        <v>ข้อมูลไม่ถูกต้อง</v>
      </c>
      <c r="X849" s="148" t="str">
        <f t="shared" si="111"/>
        <v>ข้อมูลไม่ถูกต้อง</v>
      </c>
      <c r="Y849" s="38"/>
      <c r="Z849" s="38"/>
      <c r="AA849" s="38"/>
    </row>
    <row r="850" spans="1:27" x14ac:dyDescent="0.45">
      <c r="A850" s="38">
        <v>845</v>
      </c>
      <c r="B850" s="38"/>
      <c r="C850" s="38"/>
      <c r="D850" s="38"/>
      <c r="E850" s="38"/>
      <c r="F850" s="35"/>
      <c r="G850" s="35"/>
      <c r="H850" s="150"/>
      <c r="I850" s="38"/>
      <c r="J850" s="273" t="str">
        <f t="shared" si="104"/>
        <v>รอข้อมูลคอลัมน์ H</v>
      </c>
      <c r="K850" s="150"/>
      <c r="L850" s="150"/>
      <c r="M850" s="150"/>
      <c r="N850" s="149" t="str" cm="1">
        <f t="array" ref="N850">IF(AND(K850:M850=""),"ยังไม่บันทึกข้อมูล",
IF(M850&lt;&gt;"",
IF(M850&gt;=1.3,M850,"เป็นไม้พุ่ม"),
IF(K850+L850&gt;=1.3,K850+L850,"เป็นไม้พุ่ม")))</f>
        <v>ยังไม่บันทึกข้อมูล</v>
      </c>
      <c r="O850" s="149" t="str">
        <f t="shared" si="105"/>
        <v>ข้อมูลไม่ถูกต้อง</v>
      </c>
      <c r="P850" s="149" t="str">
        <f t="shared" si="106"/>
        <v>ข้อมูลไม่ถูกต้อง</v>
      </c>
      <c r="Q850" s="149" t="str">
        <f t="shared" si="107"/>
        <v>ข้อมูลไม่ถูกต้อง</v>
      </c>
      <c r="R850" s="149" t="str">
        <f t="shared" si="108"/>
        <v>ข้อมูลไม่ถูกต้อง</v>
      </c>
      <c r="S850" s="149" t="str">
        <f>IF(ISNUMBER(R850),
IF(H$2=ตัวเลือก!A$30,"ยังไม่บันทึกข้อมูล",R850*0.27),"ข้อมูลไม่ถูกต้อง")</f>
        <v>ข้อมูลไม่ถูกต้อง</v>
      </c>
      <c r="T850" s="149" t="str">
        <f t="shared" si="109"/>
        <v>ข้อมูลไม่ถูกต้อง</v>
      </c>
      <c r="U850" s="149" t="str">
        <f>IF(ISNUMBER(R850),
IF(H$2=ตัวเลือก!A$30,"ยังไม่บันทึกข้อมูล",R850*0.47),"ข้อมูลไม่ถูกต้อง")</f>
        <v>ข้อมูลไม่ถูกต้อง</v>
      </c>
      <c r="V850" s="149" t="str">
        <f>IF(ISNUMBER(S850),
IF(H$2=ตัวเลือก!A$30,"ยังไม่บันทึกข้อมูล",S850*0.47),"ข้อมูลไม่ถูกต้อง")</f>
        <v>ข้อมูลไม่ถูกต้อง</v>
      </c>
      <c r="W850" s="149" t="str">
        <f t="shared" si="110"/>
        <v>ข้อมูลไม่ถูกต้อง</v>
      </c>
      <c r="X850" s="148" t="str">
        <f t="shared" si="111"/>
        <v>ข้อมูลไม่ถูกต้อง</v>
      </c>
      <c r="Y850" s="38"/>
      <c r="Z850" s="38"/>
      <c r="AA850" s="38"/>
    </row>
    <row r="851" spans="1:27" x14ac:dyDescent="0.45">
      <c r="A851" s="38">
        <v>846</v>
      </c>
      <c r="B851" s="38"/>
      <c r="C851" s="38"/>
      <c r="D851" s="38"/>
      <c r="E851" s="38"/>
      <c r="F851" s="35"/>
      <c r="G851" s="35"/>
      <c r="H851" s="150"/>
      <c r="I851" s="38"/>
      <c r="J851" s="273" t="str">
        <f t="shared" si="104"/>
        <v>รอข้อมูลคอลัมน์ H</v>
      </c>
      <c r="K851" s="150"/>
      <c r="L851" s="150"/>
      <c r="M851" s="150"/>
      <c r="N851" s="149" t="str" cm="1">
        <f t="array" ref="N851">IF(AND(K851:M851=""),"ยังไม่บันทึกข้อมูล",
IF(M851&lt;&gt;"",
IF(M851&gt;=1.3,M851,"เป็นไม้พุ่ม"),
IF(K851+L851&gt;=1.3,K851+L851,"เป็นไม้พุ่ม")))</f>
        <v>ยังไม่บันทึกข้อมูล</v>
      </c>
      <c r="O851" s="149" t="str">
        <f t="shared" si="105"/>
        <v>ข้อมูลไม่ถูกต้อง</v>
      </c>
      <c r="P851" s="149" t="str">
        <f t="shared" si="106"/>
        <v>ข้อมูลไม่ถูกต้อง</v>
      </c>
      <c r="Q851" s="149" t="str">
        <f t="shared" si="107"/>
        <v>ข้อมูลไม่ถูกต้อง</v>
      </c>
      <c r="R851" s="149" t="str">
        <f t="shared" si="108"/>
        <v>ข้อมูลไม่ถูกต้อง</v>
      </c>
      <c r="S851" s="149" t="str">
        <f>IF(ISNUMBER(R851),
IF(H$2=ตัวเลือก!A$30,"ยังไม่บันทึกข้อมูล",R851*0.27),"ข้อมูลไม่ถูกต้อง")</f>
        <v>ข้อมูลไม่ถูกต้อง</v>
      </c>
      <c r="T851" s="149" t="str">
        <f t="shared" si="109"/>
        <v>ข้อมูลไม่ถูกต้อง</v>
      </c>
      <c r="U851" s="149" t="str">
        <f>IF(ISNUMBER(R851),
IF(H$2=ตัวเลือก!A$30,"ยังไม่บันทึกข้อมูล",R851*0.47),"ข้อมูลไม่ถูกต้อง")</f>
        <v>ข้อมูลไม่ถูกต้อง</v>
      </c>
      <c r="V851" s="149" t="str">
        <f>IF(ISNUMBER(S851),
IF(H$2=ตัวเลือก!A$30,"ยังไม่บันทึกข้อมูล",S851*0.47),"ข้อมูลไม่ถูกต้อง")</f>
        <v>ข้อมูลไม่ถูกต้อง</v>
      </c>
      <c r="W851" s="149" t="str">
        <f t="shared" si="110"/>
        <v>ข้อมูลไม่ถูกต้อง</v>
      </c>
      <c r="X851" s="148" t="str">
        <f t="shared" si="111"/>
        <v>ข้อมูลไม่ถูกต้อง</v>
      </c>
      <c r="Y851" s="38"/>
      <c r="Z851" s="38"/>
      <c r="AA851" s="38"/>
    </row>
    <row r="852" spans="1:27" x14ac:dyDescent="0.45">
      <c r="A852" s="38">
        <v>847</v>
      </c>
      <c r="B852" s="38"/>
      <c r="C852" s="38"/>
      <c r="D852" s="38"/>
      <c r="E852" s="38"/>
      <c r="F852" s="35"/>
      <c r="G852" s="35"/>
      <c r="H852" s="150"/>
      <c r="I852" s="38"/>
      <c r="J852" s="273" t="str">
        <f t="shared" si="104"/>
        <v>รอข้อมูลคอลัมน์ H</v>
      </c>
      <c r="K852" s="150"/>
      <c r="L852" s="150"/>
      <c r="M852" s="150"/>
      <c r="N852" s="149" t="str" cm="1">
        <f t="array" ref="N852">IF(AND(K852:M852=""),"ยังไม่บันทึกข้อมูล",
IF(M852&lt;&gt;"",
IF(M852&gt;=1.3,M852,"เป็นไม้พุ่ม"),
IF(K852+L852&gt;=1.3,K852+L852,"เป็นไม้พุ่ม")))</f>
        <v>ยังไม่บันทึกข้อมูล</v>
      </c>
      <c r="O852" s="149" t="str">
        <f t="shared" si="105"/>
        <v>ข้อมูลไม่ถูกต้อง</v>
      </c>
      <c r="P852" s="149" t="str">
        <f t="shared" si="106"/>
        <v>ข้อมูลไม่ถูกต้อง</v>
      </c>
      <c r="Q852" s="149" t="str">
        <f t="shared" si="107"/>
        <v>ข้อมูลไม่ถูกต้อง</v>
      </c>
      <c r="R852" s="149" t="str">
        <f t="shared" si="108"/>
        <v>ข้อมูลไม่ถูกต้อง</v>
      </c>
      <c r="S852" s="149" t="str">
        <f>IF(ISNUMBER(R852),
IF(H$2=ตัวเลือก!A$30,"ยังไม่บันทึกข้อมูล",R852*0.27),"ข้อมูลไม่ถูกต้อง")</f>
        <v>ข้อมูลไม่ถูกต้อง</v>
      </c>
      <c r="T852" s="149" t="str">
        <f t="shared" si="109"/>
        <v>ข้อมูลไม่ถูกต้อง</v>
      </c>
      <c r="U852" s="149" t="str">
        <f>IF(ISNUMBER(R852),
IF(H$2=ตัวเลือก!A$30,"ยังไม่บันทึกข้อมูล",R852*0.47),"ข้อมูลไม่ถูกต้อง")</f>
        <v>ข้อมูลไม่ถูกต้อง</v>
      </c>
      <c r="V852" s="149" t="str">
        <f>IF(ISNUMBER(S852),
IF(H$2=ตัวเลือก!A$30,"ยังไม่บันทึกข้อมูล",S852*0.47),"ข้อมูลไม่ถูกต้อง")</f>
        <v>ข้อมูลไม่ถูกต้อง</v>
      </c>
      <c r="W852" s="149" t="str">
        <f t="shared" si="110"/>
        <v>ข้อมูลไม่ถูกต้อง</v>
      </c>
      <c r="X852" s="148" t="str">
        <f t="shared" si="111"/>
        <v>ข้อมูลไม่ถูกต้อง</v>
      </c>
      <c r="Y852" s="38"/>
      <c r="Z852" s="38"/>
      <c r="AA852" s="38"/>
    </row>
    <row r="853" spans="1:27" x14ac:dyDescent="0.45">
      <c r="A853" s="38">
        <v>848</v>
      </c>
      <c r="B853" s="38"/>
      <c r="C853" s="38"/>
      <c r="D853" s="38"/>
      <c r="E853" s="38"/>
      <c r="F853" s="35"/>
      <c r="G853" s="35"/>
      <c r="H853" s="150"/>
      <c r="I853" s="38"/>
      <c r="J853" s="273" t="str">
        <f t="shared" si="104"/>
        <v>รอข้อมูลคอลัมน์ H</v>
      </c>
      <c r="K853" s="150"/>
      <c r="L853" s="150"/>
      <c r="M853" s="150"/>
      <c r="N853" s="149" t="str" cm="1">
        <f t="array" ref="N853">IF(AND(K853:M853=""),"ยังไม่บันทึกข้อมูล",
IF(M853&lt;&gt;"",
IF(M853&gt;=1.3,M853,"เป็นไม้พุ่ม"),
IF(K853+L853&gt;=1.3,K853+L853,"เป็นไม้พุ่ม")))</f>
        <v>ยังไม่บันทึกข้อมูล</v>
      </c>
      <c r="O853" s="149" t="str">
        <f t="shared" si="105"/>
        <v>ข้อมูลไม่ถูกต้อง</v>
      </c>
      <c r="P853" s="149" t="str">
        <f t="shared" si="106"/>
        <v>ข้อมูลไม่ถูกต้อง</v>
      </c>
      <c r="Q853" s="149" t="str">
        <f t="shared" si="107"/>
        <v>ข้อมูลไม่ถูกต้อง</v>
      </c>
      <c r="R853" s="149" t="str">
        <f t="shared" si="108"/>
        <v>ข้อมูลไม่ถูกต้อง</v>
      </c>
      <c r="S853" s="149" t="str">
        <f>IF(ISNUMBER(R853),
IF(H$2=ตัวเลือก!A$30,"ยังไม่บันทึกข้อมูล",R853*0.27),"ข้อมูลไม่ถูกต้อง")</f>
        <v>ข้อมูลไม่ถูกต้อง</v>
      </c>
      <c r="T853" s="149" t="str">
        <f t="shared" si="109"/>
        <v>ข้อมูลไม่ถูกต้อง</v>
      </c>
      <c r="U853" s="149" t="str">
        <f>IF(ISNUMBER(R853),
IF(H$2=ตัวเลือก!A$30,"ยังไม่บันทึกข้อมูล",R853*0.47),"ข้อมูลไม่ถูกต้อง")</f>
        <v>ข้อมูลไม่ถูกต้อง</v>
      </c>
      <c r="V853" s="149" t="str">
        <f>IF(ISNUMBER(S853),
IF(H$2=ตัวเลือก!A$30,"ยังไม่บันทึกข้อมูล",S853*0.47),"ข้อมูลไม่ถูกต้อง")</f>
        <v>ข้อมูลไม่ถูกต้อง</v>
      </c>
      <c r="W853" s="149" t="str">
        <f t="shared" si="110"/>
        <v>ข้อมูลไม่ถูกต้อง</v>
      </c>
      <c r="X853" s="148" t="str">
        <f t="shared" si="111"/>
        <v>ข้อมูลไม่ถูกต้อง</v>
      </c>
      <c r="Y853" s="38"/>
      <c r="Z853" s="38"/>
      <c r="AA853" s="38"/>
    </row>
    <row r="854" spans="1:27" x14ac:dyDescent="0.45">
      <c r="A854" s="38">
        <v>849</v>
      </c>
      <c r="B854" s="38"/>
      <c r="C854" s="38"/>
      <c r="D854" s="38"/>
      <c r="E854" s="38"/>
      <c r="F854" s="35"/>
      <c r="G854" s="35"/>
      <c r="H854" s="150"/>
      <c r="I854" s="38"/>
      <c r="J854" s="273" t="str">
        <f t="shared" si="104"/>
        <v>รอข้อมูลคอลัมน์ H</v>
      </c>
      <c r="K854" s="150"/>
      <c r="L854" s="150"/>
      <c r="M854" s="150"/>
      <c r="N854" s="149" t="str" cm="1">
        <f t="array" ref="N854">IF(AND(K854:M854=""),"ยังไม่บันทึกข้อมูล",
IF(M854&lt;&gt;"",
IF(M854&gt;=1.3,M854,"เป็นไม้พุ่ม"),
IF(K854+L854&gt;=1.3,K854+L854,"เป็นไม้พุ่ม")))</f>
        <v>ยังไม่บันทึกข้อมูล</v>
      </c>
      <c r="O854" s="149" t="str">
        <f t="shared" si="105"/>
        <v>ข้อมูลไม่ถูกต้อง</v>
      </c>
      <c r="P854" s="149" t="str">
        <f t="shared" si="106"/>
        <v>ข้อมูลไม่ถูกต้อง</v>
      </c>
      <c r="Q854" s="149" t="str">
        <f t="shared" si="107"/>
        <v>ข้อมูลไม่ถูกต้อง</v>
      </c>
      <c r="R854" s="149" t="str">
        <f t="shared" si="108"/>
        <v>ข้อมูลไม่ถูกต้อง</v>
      </c>
      <c r="S854" s="149" t="str">
        <f>IF(ISNUMBER(R854),
IF(H$2=ตัวเลือก!A$30,"ยังไม่บันทึกข้อมูล",R854*0.27),"ข้อมูลไม่ถูกต้อง")</f>
        <v>ข้อมูลไม่ถูกต้อง</v>
      </c>
      <c r="T854" s="149" t="str">
        <f t="shared" si="109"/>
        <v>ข้อมูลไม่ถูกต้อง</v>
      </c>
      <c r="U854" s="149" t="str">
        <f>IF(ISNUMBER(R854),
IF(H$2=ตัวเลือก!A$30,"ยังไม่บันทึกข้อมูล",R854*0.47),"ข้อมูลไม่ถูกต้อง")</f>
        <v>ข้อมูลไม่ถูกต้อง</v>
      </c>
      <c r="V854" s="149" t="str">
        <f>IF(ISNUMBER(S854),
IF(H$2=ตัวเลือก!A$30,"ยังไม่บันทึกข้อมูล",S854*0.47),"ข้อมูลไม่ถูกต้อง")</f>
        <v>ข้อมูลไม่ถูกต้อง</v>
      </c>
      <c r="W854" s="149" t="str">
        <f t="shared" si="110"/>
        <v>ข้อมูลไม่ถูกต้อง</v>
      </c>
      <c r="X854" s="148" t="str">
        <f t="shared" si="111"/>
        <v>ข้อมูลไม่ถูกต้อง</v>
      </c>
      <c r="Y854" s="38"/>
      <c r="Z854" s="38"/>
      <c r="AA854" s="38"/>
    </row>
    <row r="855" spans="1:27" x14ac:dyDescent="0.45">
      <c r="A855" s="38">
        <v>850</v>
      </c>
      <c r="B855" s="38"/>
      <c r="C855" s="38"/>
      <c r="D855" s="38"/>
      <c r="E855" s="38"/>
      <c r="F855" s="35"/>
      <c r="G855" s="35"/>
      <c r="H855" s="150"/>
      <c r="I855" s="38"/>
      <c r="J855" s="273" t="str">
        <f t="shared" si="104"/>
        <v>รอข้อมูลคอลัมน์ H</v>
      </c>
      <c r="K855" s="150"/>
      <c r="L855" s="150"/>
      <c r="M855" s="150"/>
      <c r="N855" s="149" t="str" cm="1">
        <f t="array" ref="N855">IF(AND(K855:M855=""),"ยังไม่บันทึกข้อมูล",
IF(M855&lt;&gt;"",
IF(M855&gt;=1.3,M855,"เป็นไม้พุ่ม"),
IF(K855+L855&gt;=1.3,K855+L855,"เป็นไม้พุ่ม")))</f>
        <v>ยังไม่บันทึกข้อมูล</v>
      </c>
      <c r="O855" s="149" t="str">
        <f t="shared" si="105"/>
        <v>ข้อมูลไม่ถูกต้อง</v>
      </c>
      <c r="P855" s="149" t="str">
        <f t="shared" si="106"/>
        <v>ข้อมูลไม่ถูกต้อง</v>
      </c>
      <c r="Q855" s="149" t="str">
        <f t="shared" si="107"/>
        <v>ข้อมูลไม่ถูกต้อง</v>
      </c>
      <c r="R855" s="149" t="str">
        <f t="shared" si="108"/>
        <v>ข้อมูลไม่ถูกต้อง</v>
      </c>
      <c r="S855" s="149" t="str">
        <f>IF(ISNUMBER(R855),
IF(H$2=ตัวเลือก!A$30,"ยังไม่บันทึกข้อมูล",R855*0.27),"ข้อมูลไม่ถูกต้อง")</f>
        <v>ข้อมูลไม่ถูกต้อง</v>
      </c>
      <c r="T855" s="149" t="str">
        <f t="shared" si="109"/>
        <v>ข้อมูลไม่ถูกต้อง</v>
      </c>
      <c r="U855" s="149" t="str">
        <f>IF(ISNUMBER(R855),
IF(H$2=ตัวเลือก!A$30,"ยังไม่บันทึกข้อมูล",R855*0.47),"ข้อมูลไม่ถูกต้อง")</f>
        <v>ข้อมูลไม่ถูกต้อง</v>
      </c>
      <c r="V855" s="149" t="str">
        <f>IF(ISNUMBER(S855),
IF(H$2=ตัวเลือก!A$30,"ยังไม่บันทึกข้อมูล",S855*0.47),"ข้อมูลไม่ถูกต้อง")</f>
        <v>ข้อมูลไม่ถูกต้อง</v>
      </c>
      <c r="W855" s="149" t="str">
        <f t="shared" si="110"/>
        <v>ข้อมูลไม่ถูกต้อง</v>
      </c>
      <c r="X855" s="148" t="str">
        <f t="shared" si="111"/>
        <v>ข้อมูลไม่ถูกต้อง</v>
      </c>
      <c r="Y855" s="38"/>
      <c r="Z855" s="38"/>
      <c r="AA855" s="38"/>
    </row>
    <row r="856" spans="1:27" x14ac:dyDescent="0.45">
      <c r="A856" s="38">
        <v>851</v>
      </c>
      <c r="B856" s="38"/>
      <c r="C856" s="38"/>
      <c r="D856" s="38"/>
      <c r="E856" s="38"/>
      <c r="F856" s="35"/>
      <c r="G856" s="35"/>
      <c r="H856" s="150"/>
      <c r="I856" s="38"/>
      <c r="J856" s="273" t="str">
        <f t="shared" si="104"/>
        <v>รอข้อมูลคอลัมน์ H</v>
      </c>
      <c r="K856" s="150"/>
      <c r="L856" s="150"/>
      <c r="M856" s="150"/>
      <c r="N856" s="149" t="str" cm="1">
        <f t="array" ref="N856">IF(AND(K856:M856=""),"ยังไม่บันทึกข้อมูล",
IF(M856&lt;&gt;"",
IF(M856&gt;=1.3,M856,"เป็นไม้พุ่ม"),
IF(K856+L856&gt;=1.3,K856+L856,"เป็นไม้พุ่ม")))</f>
        <v>ยังไม่บันทึกข้อมูล</v>
      </c>
      <c r="O856" s="149" t="str">
        <f t="shared" si="105"/>
        <v>ข้อมูลไม่ถูกต้อง</v>
      </c>
      <c r="P856" s="149" t="str">
        <f t="shared" si="106"/>
        <v>ข้อมูลไม่ถูกต้อง</v>
      </c>
      <c r="Q856" s="149" t="str">
        <f t="shared" si="107"/>
        <v>ข้อมูลไม่ถูกต้อง</v>
      </c>
      <c r="R856" s="149" t="str">
        <f t="shared" si="108"/>
        <v>ข้อมูลไม่ถูกต้อง</v>
      </c>
      <c r="S856" s="149" t="str">
        <f>IF(ISNUMBER(R856),
IF(H$2=ตัวเลือก!A$30,"ยังไม่บันทึกข้อมูล",R856*0.27),"ข้อมูลไม่ถูกต้อง")</f>
        <v>ข้อมูลไม่ถูกต้อง</v>
      </c>
      <c r="T856" s="149" t="str">
        <f t="shared" si="109"/>
        <v>ข้อมูลไม่ถูกต้อง</v>
      </c>
      <c r="U856" s="149" t="str">
        <f>IF(ISNUMBER(R856),
IF(H$2=ตัวเลือก!A$30,"ยังไม่บันทึกข้อมูล",R856*0.47),"ข้อมูลไม่ถูกต้อง")</f>
        <v>ข้อมูลไม่ถูกต้อง</v>
      </c>
      <c r="V856" s="149" t="str">
        <f>IF(ISNUMBER(S856),
IF(H$2=ตัวเลือก!A$30,"ยังไม่บันทึกข้อมูล",S856*0.47),"ข้อมูลไม่ถูกต้อง")</f>
        <v>ข้อมูลไม่ถูกต้อง</v>
      </c>
      <c r="W856" s="149" t="str">
        <f t="shared" si="110"/>
        <v>ข้อมูลไม่ถูกต้อง</v>
      </c>
      <c r="X856" s="148" t="str">
        <f t="shared" si="111"/>
        <v>ข้อมูลไม่ถูกต้อง</v>
      </c>
      <c r="Y856" s="38"/>
      <c r="Z856" s="38"/>
      <c r="AA856" s="38"/>
    </row>
    <row r="857" spans="1:27" x14ac:dyDescent="0.45">
      <c r="A857" s="38">
        <v>852</v>
      </c>
      <c r="B857" s="38"/>
      <c r="C857" s="38"/>
      <c r="D857" s="38"/>
      <c r="E857" s="38"/>
      <c r="F857" s="35"/>
      <c r="G857" s="35"/>
      <c r="H857" s="150"/>
      <c r="I857" s="38"/>
      <c r="J857" s="273" t="str">
        <f t="shared" si="104"/>
        <v>รอข้อมูลคอลัมน์ H</v>
      </c>
      <c r="K857" s="150"/>
      <c r="L857" s="150"/>
      <c r="M857" s="150"/>
      <c r="N857" s="149" t="str" cm="1">
        <f t="array" ref="N857">IF(AND(K857:M857=""),"ยังไม่บันทึกข้อมูล",
IF(M857&lt;&gt;"",
IF(M857&gt;=1.3,M857,"เป็นไม้พุ่ม"),
IF(K857+L857&gt;=1.3,K857+L857,"เป็นไม้พุ่ม")))</f>
        <v>ยังไม่บันทึกข้อมูล</v>
      </c>
      <c r="O857" s="149" t="str">
        <f t="shared" si="105"/>
        <v>ข้อมูลไม่ถูกต้อง</v>
      </c>
      <c r="P857" s="149" t="str">
        <f t="shared" si="106"/>
        <v>ข้อมูลไม่ถูกต้อง</v>
      </c>
      <c r="Q857" s="149" t="str">
        <f t="shared" si="107"/>
        <v>ข้อมูลไม่ถูกต้อง</v>
      </c>
      <c r="R857" s="149" t="str">
        <f t="shared" si="108"/>
        <v>ข้อมูลไม่ถูกต้อง</v>
      </c>
      <c r="S857" s="149" t="str">
        <f>IF(ISNUMBER(R857),
IF(H$2=ตัวเลือก!A$30,"ยังไม่บันทึกข้อมูล",R857*0.27),"ข้อมูลไม่ถูกต้อง")</f>
        <v>ข้อมูลไม่ถูกต้อง</v>
      </c>
      <c r="T857" s="149" t="str">
        <f t="shared" si="109"/>
        <v>ข้อมูลไม่ถูกต้อง</v>
      </c>
      <c r="U857" s="149" t="str">
        <f>IF(ISNUMBER(R857),
IF(H$2=ตัวเลือก!A$30,"ยังไม่บันทึกข้อมูล",R857*0.47),"ข้อมูลไม่ถูกต้อง")</f>
        <v>ข้อมูลไม่ถูกต้อง</v>
      </c>
      <c r="V857" s="149" t="str">
        <f>IF(ISNUMBER(S857),
IF(H$2=ตัวเลือก!A$30,"ยังไม่บันทึกข้อมูล",S857*0.47),"ข้อมูลไม่ถูกต้อง")</f>
        <v>ข้อมูลไม่ถูกต้อง</v>
      </c>
      <c r="W857" s="149" t="str">
        <f t="shared" si="110"/>
        <v>ข้อมูลไม่ถูกต้อง</v>
      </c>
      <c r="X857" s="148" t="str">
        <f t="shared" si="111"/>
        <v>ข้อมูลไม่ถูกต้อง</v>
      </c>
      <c r="Y857" s="38"/>
      <c r="Z857" s="38"/>
      <c r="AA857" s="38"/>
    </row>
    <row r="858" spans="1:27" x14ac:dyDescent="0.45">
      <c r="A858" s="38">
        <v>853</v>
      </c>
      <c r="B858" s="38"/>
      <c r="C858" s="38"/>
      <c r="D858" s="38"/>
      <c r="E858" s="38"/>
      <c r="F858" s="35"/>
      <c r="G858" s="35"/>
      <c r="H858" s="150"/>
      <c r="I858" s="38"/>
      <c r="J858" s="273" t="str">
        <f t="shared" si="104"/>
        <v>รอข้อมูลคอลัมน์ H</v>
      </c>
      <c r="K858" s="150"/>
      <c r="L858" s="150"/>
      <c r="M858" s="150"/>
      <c r="N858" s="149" t="str" cm="1">
        <f t="array" ref="N858">IF(AND(K858:M858=""),"ยังไม่บันทึกข้อมูล",
IF(M858&lt;&gt;"",
IF(M858&gt;=1.3,M858,"เป็นไม้พุ่ม"),
IF(K858+L858&gt;=1.3,K858+L858,"เป็นไม้พุ่ม")))</f>
        <v>ยังไม่บันทึกข้อมูล</v>
      </c>
      <c r="O858" s="149" t="str">
        <f t="shared" si="105"/>
        <v>ข้อมูลไม่ถูกต้อง</v>
      </c>
      <c r="P858" s="149" t="str">
        <f t="shared" si="106"/>
        <v>ข้อมูลไม่ถูกต้อง</v>
      </c>
      <c r="Q858" s="149" t="str">
        <f t="shared" si="107"/>
        <v>ข้อมูลไม่ถูกต้อง</v>
      </c>
      <c r="R858" s="149" t="str">
        <f t="shared" si="108"/>
        <v>ข้อมูลไม่ถูกต้อง</v>
      </c>
      <c r="S858" s="149" t="str">
        <f>IF(ISNUMBER(R858),
IF(H$2=ตัวเลือก!A$30,"ยังไม่บันทึกข้อมูล",R858*0.27),"ข้อมูลไม่ถูกต้อง")</f>
        <v>ข้อมูลไม่ถูกต้อง</v>
      </c>
      <c r="T858" s="149" t="str">
        <f t="shared" si="109"/>
        <v>ข้อมูลไม่ถูกต้อง</v>
      </c>
      <c r="U858" s="149" t="str">
        <f>IF(ISNUMBER(R858),
IF(H$2=ตัวเลือก!A$30,"ยังไม่บันทึกข้อมูล",R858*0.47),"ข้อมูลไม่ถูกต้อง")</f>
        <v>ข้อมูลไม่ถูกต้อง</v>
      </c>
      <c r="V858" s="149" t="str">
        <f>IF(ISNUMBER(S858),
IF(H$2=ตัวเลือก!A$30,"ยังไม่บันทึกข้อมูล",S858*0.47),"ข้อมูลไม่ถูกต้อง")</f>
        <v>ข้อมูลไม่ถูกต้อง</v>
      </c>
      <c r="W858" s="149" t="str">
        <f t="shared" si="110"/>
        <v>ข้อมูลไม่ถูกต้อง</v>
      </c>
      <c r="X858" s="148" t="str">
        <f t="shared" si="111"/>
        <v>ข้อมูลไม่ถูกต้อง</v>
      </c>
      <c r="Y858" s="38"/>
      <c r="Z858" s="38"/>
      <c r="AA858" s="38"/>
    </row>
    <row r="859" spans="1:27" x14ac:dyDescent="0.45">
      <c r="A859" s="38">
        <v>854</v>
      </c>
      <c r="B859" s="38"/>
      <c r="C859" s="38"/>
      <c r="D859" s="38"/>
      <c r="E859" s="38"/>
      <c r="F859" s="35"/>
      <c r="G859" s="35"/>
      <c r="H859" s="150"/>
      <c r="I859" s="38"/>
      <c r="J859" s="273" t="str">
        <f t="shared" si="104"/>
        <v>รอข้อมูลคอลัมน์ H</v>
      </c>
      <c r="K859" s="150"/>
      <c r="L859" s="150"/>
      <c r="M859" s="150"/>
      <c r="N859" s="149" t="str" cm="1">
        <f t="array" ref="N859">IF(AND(K859:M859=""),"ยังไม่บันทึกข้อมูล",
IF(M859&lt;&gt;"",
IF(M859&gt;=1.3,M859,"เป็นไม้พุ่ม"),
IF(K859+L859&gt;=1.3,K859+L859,"เป็นไม้พุ่ม")))</f>
        <v>ยังไม่บันทึกข้อมูล</v>
      </c>
      <c r="O859" s="149" t="str">
        <f t="shared" si="105"/>
        <v>ข้อมูลไม่ถูกต้อง</v>
      </c>
      <c r="P859" s="149" t="str">
        <f t="shared" si="106"/>
        <v>ข้อมูลไม่ถูกต้อง</v>
      </c>
      <c r="Q859" s="149" t="str">
        <f t="shared" si="107"/>
        <v>ข้อมูลไม่ถูกต้อง</v>
      </c>
      <c r="R859" s="149" t="str">
        <f t="shared" si="108"/>
        <v>ข้อมูลไม่ถูกต้อง</v>
      </c>
      <c r="S859" s="149" t="str">
        <f>IF(ISNUMBER(R859),
IF(H$2=ตัวเลือก!A$30,"ยังไม่บันทึกข้อมูล",R859*0.27),"ข้อมูลไม่ถูกต้อง")</f>
        <v>ข้อมูลไม่ถูกต้อง</v>
      </c>
      <c r="T859" s="149" t="str">
        <f t="shared" si="109"/>
        <v>ข้อมูลไม่ถูกต้อง</v>
      </c>
      <c r="U859" s="149" t="str">
        <f>IF(ISNUMBER(R859),
IF(H$2=ตัวเลือก!A$30,"ยังไม่บันทึกข้อมูล",R859*0.47),"ข้อมูลไม่ถูกต้อง")</f>
        <v>ข้อมูลไม่ถูกต้อง</v>
      </c>
      <c r="V859" s="149" t="str">
        <f>IF(ISNUMBER(S859),
IF(H$2=ตัวเลือก!A$30,"ยังไม่บันทึกข้อมูล",S859*0.47),"ข้อมูลไม่ถูกต้อง")</f>
        <v>ข้อมูลไม่ถูกต้อง</v>
      </c>
      <c r="W859" s="149" t="str">
        <f t="shared" si="110"/>
        <v>ข้อมูลไม่ถูกต้อง</v>
      </c>
      <c r="X859" s="148" t="str">
        <f t="shared" si="111"/>
        <v>ข้อมูลไม่ถูกต้อง</v>
      </c>
      <c r="Y859" s="38"/>
      <c r="Z859" s="38"/>
      <c r="AA859" s="38"/>
    </row>
    <row r="860" spans="1:27" x14ac:dyDescent="0.45">
      <c r="A860" s="38">
        <v>855</v>
      </c>
      <c r="B860" s="38"/>
      <c r="C860" s="38"/>
      <c r="D860" s="38"/>
      <c r="E860" s="38"/>
      <c r="F860" s="35"/>
      <c r="G860" s="35"/>
      <c r="H860" s="150"/>
      <c r="I860" s="38"/>
      <c r="J860" s="273" t="str">
        <f t="shared" si="104"/>
        <v>รอข้อมูลคอลัมน์ H</v>
      </c>
      <c r="K860" s="150"/>
      <c r="L860" s="150"/>
      <c r="M860" s="150"/>
      <c r="N860" s="149" t="str" cm="1">
        <f t="array" ref="N860">IF(AND(K860:M860=""),"ยังไม่บันทึกข้อมูล",
IF(M860&lt;&gt;"",
IF(M860&gt;=1.3,M860,"เป็นไม้พุ่ม"),
IF(K860+L860&gt;=1.3,K860+L860,"เป็นไม้พุ่ม")))</f>
        <v>ยังไม่บันทึกข้อมูล</v>
      </c>
      <c r="O860" s="149" t="str">
        <f t="shared" si="105"/>
        <v>ข้อมูลไม่ถูกต้อง</v>
      </c>
      <c r="P860" s="149" t="str">
        <f t="shared" si="106"/>
        <v>ข้อมูลไม่ถูกต้อง</v>
      </c>
      <c r="Q860" s="149" t="str">
        <f t="shared" si="107"/>
        <v>ข้อมูลไม่ถูกต้อง</v>
      </c>
      <c r="R860" s="149" t="str">
        <f t="shared" si="108"/>
        <v>ข้อมูลไม่ถูกต้อง</v>
      </c>
      <c r="S860" s="149" t="str">
        <f>IF(ISNUMBER(R860),
IF(H$2=ตัวเลือก!A$30,"ยังไม่บันทึกข้อมูล",R860*0.27),"ข้อมูลไม่ถูกต้อง")</f>
        <v>ข้อมูลไม่ถูกต้อง</v>
      </c>
      <c r="T860" s="149" t="str">
        <f t="shared" si="109"/>
        <v>ข้อมูลไม่ถูกต้อง</v>
      </c>
      <c r="U860" s="149" t="str">
        <f>IF(ISNUMBER(R860),
IF(H$2=ตัวเลือก!A$30,"ยังไม่บันทึกข้อมูล",R860*0.47),"ข้อมูลไม่ถูกต้อง")</f>
        <v>ข้อมูลไม่ถูกต้อง</v>
      </c>
      <c r="V860" s="149" t="str">
        <f>IF(ISNUMBER(S860),
IF(H$2=ตัวเลือก!A$30,"ยังไม่บันทึกข้อมูล",S860*0.47),"ข้อมูลไม่ถูกต้อง")</f>
        <v>ข้อมูลไม่ถูกต้อง</v>
      </c>
      <c r="W860" s="149" t="str">
        <f t="shared" si="110"/>
        <v>ข้อมูลไม่ถูกต้อง</v>
      </c>
      <c r="X860" s="148" t="str">
        <f t="shared" si="111"/>
        <v>ข้อมูลไม่ถูกต้อง</v>
      </c>
      <c r="Y860" s="38"/>
      <c r="Z860" s="38"/>
      <c r="AA860" s="38"/>
    </row>
    <row r="861" spans="1:27" x14ac:dyDescent="0.45">
      <c r="A861" s="38">
        <v>856</v>
      </c>
      <c r="B861" s="38"/>
      <c r="C861" s="38"/>
      <c r="D861" s="38"/>
      <c r="E861" s="38"/>
      <c r="F861" s="35"/>
      <c r="G861" s="35"/>
      <c r="H861" s="150"/>
      <c r="I861" s="38"/>
      <c r="J861" s="273" t="str">
        <f t="shared" si="104"/>
        <v>รอข้อมูลคอลัมน์ H</v>
      </c>
      <c r="K861" s="150"/>
      <c r="L861" s="150"/>
      <c r="M861" s="150"/>
      <c r="N861" s="149" t="str" cm="1">
        <f t="array" ref="N861">IF(AND(K861:M861=""),"ยังไม่บันทึกข้อมูล",
IF(M861&lt;&gt;"",
IF(M861&gt;=1.3,M861,"เป็นไม้พุ่ม"),
IF(K861+L861&gt;=1.3,K861+L861,"เป็นไม้พุ่ม")))</f>
        <v>ยังไม่บันทึกข้อมูล</v>
      </c>
      <c r="O861" s="149" t="str">
        <f t="shared" si="105"/>
        <v>ข้อมูลไม่ถูกต้อง</v>
      </c>
      <c r="P861" s="149" t="str">
        <f t="shared" si="106"/>
        <v>ข้อมูลไม่ถูกต้อง</v>
      </c>
      <c r="Q861" s="149" t="str">
        <f t="shared" si="107"/>
        <v>ข้อมูลไม่ถูกต้อง</v>
      </c>
      <c r="R861" s="149" t="str">
        <f t="shared" si="108"/>
        <v>ข้อมูลไม่ถูกต้อง</v>
      </c>
      <c r="S861" s="149" t="str">
        <f>IF(ISNUMBER(R861),
IF(H$2=ตัวเลือก!A$30,"ยังไม่บันทึกข้อมูล",R861*0.27),"ข้อมูลไม่ถูกต้อง")</f>
        <v>ข้อมูลไม่ถูกต้อง</v>
      </c>
      <c r="T861" s="149" t="str">
        <f t="shared" si="109"/>
        <v>ข้อมูลไม่ถูกต้อง</v>
      </c>
      <c r="U861" s="149" t="str">
        <f>IF(ISNUMBER(R861),
IF(H$2=ตัวเลือก!A$30,"ยังไม่บันทึกข้อมูล",R861*0.47),"ข้อมูลไม่ถูกต้อง")</f>
        <v>ข้อมูลไม่ถูกต้อง</v>
      </c>
      <c r="V861" s="149" t="str">
        <f>IF(ISNUMBER(S861),
IF(H$2=ตัวเลือก!A$30,"ยังไม่บันทึกข้อมูล",S861*0.47),"ข้อมูลไม่ถูกต้อง")</f>
        <v>ข้อมูลไม่ถูกต้อง</v>
      </c>
      <c r="W861" s="149" t="str">
        <f t="shared" si="110"/>
        <v>ข้อมูลไม่ถูกต้อง</v>
      </c>
      <c r="X861" s="148" t="str">
        <f t="shared" si="111"/>
        <v>ข้อมูลไม่ถูกต้อง</v>
      </c>
      <c r="Y861" s="38"/>
      <c r="Z861" s="38"/>
      <c r="AA861" s="38"/>
    </row>
    <row r="862" spans="1:27" x14ac:dyDescent="0.45">
      <c r="A862" s="38">
        <v>857</v>
      </c>
      <c r="B862" s="38"/>
      <c r="C862" s="38"/>
      <c r="D862" s="38"/>
      <c r="E862" s="38"/>
      <c r="F862" s="35"/>
      <c r="G862" s="35"/>
      <c r="H862" s="150"/>
      <c r="I862" s="38"/>
      <c r="J862" s="273" t="str">
        <f t="shared" si="104"/>
        <v>รอข้อมูลคอลัมน์ H</v>
      </c>
      <c r="K862" s="150"/>
      <c r="L862" s="150"/>
      <c r="M862" s="150"/>
      <c r="N862" s="149" t="str" cm="1">
        <f t="array" ref="N862">IF(AND(K862:M862=""),"ยังไม่บันทึกข้อมูล",
IF(M862&lt;&gt;"",
IF(M862&gt;=1.3,M862,"เป็นไม้พุ่ม"),
IF(K862+L862&gt;=1.3,K862+L862,"เป็นไม้พุ่ม")))</f>
        <v>ยังไม่บันทึกข้อมูล</v>
      </c>
      <c r="O862" s="149" t="str">
        <f t="shared" si="105"/>
        <v>ข้อมูลไม่ถูกต้อง</v>
      </c>
      <c r="P862" s="149" t="str">
        <f t="shared" si="106"/>
        <v>ข้อมูลไม่ถูกต้อง</v>
      </c>
      <c r="Q862" s="149" t="str">
        <f t="shared" si="107"/>
        <v>ข้อมูลไม่ถูกต้อง</v>
      </c>
      <c r="R862" s="149" t="str">
        <f t="shared" si="108"/>
        <v>ข้อมูลไม่ถูกต้อง</v>
      </c>
      <c r="S862" s="149" t="str">
        <f>IF(ISNUMBER(R862),
IF(H$2=ตัวเลือก!A$30,"ยังไม่บันทึกข้อมูล",R862*0.27),"ข้อมูลไม่ถูกต้อง")</f>
        <v>ข้อมูลไม่ถูกต้อง</v>
      </c>
      <c r="T862" s="149" t="str">
        <f t="shared" si="109"/>
        <v>ข้อมูลไม่ถูกต้อง</v>
      </c>
      <c r="U862" s="149" t="str">
        <f>IF(ISNUMBER(R862),
IF(H$2=ตัวเลือก!A$30,"ยังไม่บันทึกข้อมูล",R862*0.47),"ข้อมูลไม่ถูกต้อง")</f>
        <v>ข้อมูลไม่ถูกต้อง</v>
      </c>
      <c r="V862" s="149" t="str">
        <f>IF(ISNUMBER(S862),
IF(H$2=ตัวเลือก!A$30,"ยังไม่บันทึกข้อมูล",S862*0.47),"ข้อมูลไม่ถูกต้อง")</f>
        <v>ข้อมูลไม่ถูกต้อง</v>
      </c>
      <c r="W862" s="149" t="str">
        <f t="shared" si="110"/>
        <v>ข้อมูลไม่ถูกต้อง</v>
      </c>
      <c r="X862" s="148" t="str">
        <f t="shared" si="111"/>
        <v>ข้อมูลไม่ถูกต้อง</v>
      </c>
      <c r="Y862" s="38"/>
      <c r="Z862" s="38"/>
      <c r="AA862" s="38"/>
    </row>
    <row r="863" spans="1:27" x14ac:dyDescent="0.45">
      <c r="A863" s="38">
        <v>858</v>
      </c>
      <c r="B863" s="38"/>
      <c r="C863" s="38"/>
      <c r="D863" s="38"/>
      <c r="E863" s="38"/>
      <c r="F863" s="35"/>
      <c r="G863" s="35"/>
      <c r="H863" s="150"/>
      <c r="I863" s="38"/>
      <c r="J863" s="273" t="str">
        <f t="shared" si="104"/>
        <v>รอข้อมูลคอลัมน์ H</v>
      </c>
      <c r="K863" s="150"/>
      <c r="L863" s="150"/>
      <c r="M863" s="150"/>
      <c r="N863" s="149" t="str" cm="1">
        <f t="array" ref="N863">IF(AND(K863:M863=""),"ยังไม่บันทึกข้อมูล",
IF(M863&lt;&gt;"",
IF(M863&gt;=1.3,M863,"เป็นไม้พุ่ม"),
IF(K863+L863&gt;=1.3,K863+L863,"เป็นไม้พุ่ม")))</f>
        <v>ยังไม่บันทึกข้อมูล</v>
      </c>
      <c r="O863" s="149" t="str">
        <f t="shared" si="105"/>
        <v>ข้อมูลไม่ถูกต้อง</v>
      </c>
      <c r="P863" s="149" t="str">
        <f t="shared" si="106"/>
        <v>ข้อมูลไม่ถูกต้อง</v>
      </c>
      <c r="Q863" s="149" t="str">
        <f t="shared" si="107"/>
        <v>ข้อมูลไม่ถูกต้อง</v>
      </c>
      <c r="R863" s="149" t="str">
        <f t="shared" si="108"/>
        <v>ข้อมูลไม่ถูกต้อง</v>
      </c>
      <c r="S863" s="149" t="str">
        <f>IF(ISNUMBER(R863),
IF(H$2=ตัวเลือก!A$30,"ยังไม่บันทึกข้อมูล",R863*0.27),"ข้อมูลไม่ถูกต้อง")</f>
        <v>ข้อมูลไม่ถูกต้อง</v>
      </c>
      <c r="T863" s="149" t="str">
        <f t="shared" si="109"/>
        <v>ข้อมูลไม่ถูกต้อง</v>
      </c>
      <c r="U863" s="149" t="str">
        <f>IF(ISNUMBER(R863),
IF(H$2=ตัวเลือก!A$30,"ยังไม่บันทึกข้อมูล",R863*0.47),"ข้อมูลไม่ถูกต้อง")</f>
        <v>ข้อมูลไม่ถูกต้อง</v>
      </c>
      <c r="V863" s="149" t="str">
        <f>IF(ISNUMBER(S863),
IF(H$2=ตัวเลือก!A$30,"ยังไม่บันทึกข้อมูล",S863*0.47),"ข้อมูลไม่ถูกต้อง")</f>
        <v>ข้อมูลไม่ถูกต้อง</v>
      </c>
      <c r="W863" s="149" t="str">
        <f t="shared" si="110"/>
        <v>ข้อมูลไม่ถูกต้อง</v>
      </c>
      <c r="X863" s="148" t="str">
        <f t="shared" si="111"/>
        <v>ข้อมูลไม่ถูกต้อง</v>
      </c>
      <c r="Y863" s="38"/>
      <c r="Z863" s="38"/>
      <c r="AA863" s="38"/>
    </row>
    <row r="864" spans="1:27" x14ac:dyDescent="0.45">
      <c r="A864" s="38">
        <v>859</v>
      </c>
      <c r="B864" s="38"/>
      <c r="C864" s="38"/>
      <c r="D864" s="38"/>
      <c r="E864" s="38"/>
      <c r="F864" s="35"/>
      <c r="G864" s="35"/>
      <c r="H864" s="150"/>
      <c r="I864" s="38"/>
      <c r="J864" s="273" t="str">
        <f t="shared" si="104"/>
        <v>รอข้อมูลคอลัมน์ H</v>
      </c>
      <c r="K864" s="150"/>
      <c r="L864" s="150"/>
      <c r="M864" s="150"/>
      <c r="N864" s="149" t="str" cm="1">
        <f t="array" ref="N864">IF(AND(K864:M864=""),"ยังไม่บันทึกข้อมูล",
IF(M864&lt;&gt;"",
IF(M864&gt;=1.3,M864,"เป็นไม้พุ่ม"),
IF(K864+L864&gt;=1.3,K864+L864,"เป็นไม้พุ่ม")))</f>
        <v>ยังไม่บันทึกข้อมูล</v>
      </c>
      <c r="O864" s="149" t="str">
        <f t="shared" si="105"/>
        <v>ข้อมูลไม่ถูกต้อง</v>
      </c>
      <c r="P864" s="149" t="str">
        <f t="shared" si="106"/>
        <v>ข้อมูลไม่ถูกต้อง</v>
      </c>
      <c r="Q864" s="149" t="str">
        <f t="shared" si="107"/>
        <v>ข้อมูลไม่ถูกต้อง</v>
      </c>
      <c r="R864" s="149" t="str">
        <f t="shared" si="108"/>
        <v>ข้อมูลไม่ถูกต้อง</v>
      </c>
      <c r="S864" s="149" t="str">
        <f>IF(ISNUMBER(R864),
IF(H$2=ตัวเลือก!A$30,"ยังไม่บันทึกข้อมูล",R864*0.27),"ข้อมูลไม่ถูกต้อง")</f>
        <v>ข้อมูลไม่ถูกต้อง</v>
      </c>
      <c r="T864" s="149" t="str">
        <f t="shared" si="109"/>
        <v>ข้อมูลไม่ถูกต้อง</v>
      </c>
      <c r="U864" s="149" t="str">
        <f>IF(ISNUMBER(R864),
IF(H$2=ตัวเลือก!A$30,"ยังไม่บันทึกข้อมูล",R864*0.47),"ข้อมูลไม่ถูกต้อง")</f>
        <v>ข้อมูลไม่ถูกต้อง</v>
      </c>
      <c r="V864" s="149" t="str">
        <f>IF(ISNUMBER(S864),
IF(H$2=ตัวเลือก!A$30,"ยังไม่บันทึกข้อมูล",S864*0.47),"ข้อมูลไม่ถูกต้อง")</f>
        <v>ข้อมูลไม่ถูกต้อง</v>
      </c>
      <c r="W864" s="149" t="str">
        <f t="shared" si="110"/>
        <v>ข้อมูลไม่ถูกต้อง</v>
      </c>
      <c r="X864" s="148" t="str">
        <f t="shared" si="111"/>
        <v>ข้อมูลไม่ถูกต้อง</v>
      </c>
      <c r="Y864" s="38"/>
      <c r="Z864" s="38"/>
      <c r="AA864" s="38"/>
    </row>
    <row r="865" spans="1:27" x14ac:dyDescent="0.45">
      <c r="A865" s="38">
        <v>860</v>
      </c>
      <c r="B865" s="38"/>
      <c r="C865" s="38"/>
      <c r="D865" s="38"/>
      <c r="E865" s="38"/>
      <c r="F865" s="35"/>
      <c r="G865" s="35"/>
      <c r="H865" s="150"/>
      <c r="I865" s="38"/>
      <c r="J865" s="273" t="str">
        <f t="shared" si="104"/>
        <v>รอข้อมูลคอลัมน์ H</v>
      </c>
      <c r="K865" s="150"/>
      <c r="L865" s="150"/>
      <c r="M865" s="150"/>
      <c r="N865" s="149" t="str" cm="1">
        <f t="array" ref="N865">IF(AND(K865:M865=""),"ยังไม่บันทึกข้อมูล",
IF(M865&lt;&gt;"",
IF(M865&gt;=1.3,M865,"เป็นไม้พุ่ม"),
IF(K865+L865&gt;=1.3,K865+L865,"เป็นไม้พุ่ม")))</f>
        <v>ยังไม่บันทึกข้อมูล</v>
      </c>
      <c r="O865" s="149" t="str">
        <f t="shared" si="105"/>
        <v>ข้อมูลไม่ถูกต้อง</v>
      </c>
      <c r="P865" s="149" t="str">
        <f t="shared" si="106"/>
        <v>ข้อมูลไม่ถูกต้อง</v>
      </c>
      <c r="Q865" s="149" t="str">
        <f t="shared" si="107"/>
        <v>ข้อมูลไม่ถูกต้อง</v>
      </c>
      <c r="R865" s="149" t="str">
        <f t="shared" si="108"/>
        <v>ข้อมูลไม่ถูกต้อง</v>
      </c>
      <c r="S865" s="149" t="str">
        <f>IF(ISNUMBER(R865),
IF(H$2=ตัวเลือก!A$30,"ยังไม่บันทึกข้อมูล",R865*0.27),"ข้อมูลไม่ถูกต้อง")</f>
        <v>ข้อมูลไม่ถูกต้อง</v>
      </c>
      <c r="T865" s="149" t="str">
        <f t="shared" si="109"/>
        <v>ข้อมูลไม่ถูกต้อง</v>
      </c>
      <c r="U865" s="149" t="str">
        <f>IF(ISNUMBER(R865),
IF(H$2=ตัวเลือก!A$30,"ยังไม่บันทึกข้อมูล",R865*0.47),"ข้อมูลไม่ถูกต้อง")</f>
        <v>ข้อมูลไม่ถูกต้อง</v>
      </c>
      <c r="V865" s="149" t="str">
        <f>IF(ISNUMBER(S865),
IF(H$2=ตัวเลือก!A$30,"ยังไม่บันทึกข้อมูล",S865*0.47),"ข้อมูลไม่ถูกต้อง")</f>
        <v>ข้อมูลไม่ถูกต้อง</v>
      </c>
      <c r="W865" s="149" t="str">
        <f t="shared" si="110"/>
        <v>ข้อมูลไม่ถูกต้อง</v>
      </c>
      <c r="X865" s="148" t="str">
        <f t="shared" si="111"/>
        <v>ข้อมูลไม่ถูกต้อง</v>
      </c>
      <c r="Y865" s="38"/>
      <c r="Z865" s="38"/>
      <c r="AA865" s="38"/>
    </row>
    <row r="866" spans="1:27" x14ac:dyDescent="0.45">
      <c r="A866" s="38">
        <v>861</v>
      </c>
      <c r="B866" s="38"/>
      <c r="C866" s="38"/>
      <c r="D866" s="38"/>
      <c r="E866" s="38"/>
      <c r="F866" s="35"/>
      <c r="G866" s="35"/>
      <c r="H866" s="150"/>
      <c r="I866" s="38"/>
      <c r="J866" s="273" t="str">
        <f t="shared" si="104"/>
        <v>รอข้อมูลคอลัมน์ H</v>
      </c>
      <c r="K866" s="150"/>
      <c r="L866" s="150"/>
      <c r="M866" s="150"/>
      <c r="N866" s="149" t="str" cm="1">
        <f t="array" ref="N866">IF(AND(K866:M866=""),"ยังไม่บันทึกข้อมูล",
IF(M866&lt;&gt;"",
IF(M866&gt;=1.3,M866,"เป็นไม้พุ่ม"),
IF(K866+L866&gt;=1.3,K866+L866,"เป็นไม้พุ่ม")))</f>
        <v>ยังไม่บันทึกข้อมูล</v>
      </c>
      <c r="O866" s="149" t="str">
        <f t="shared" si="105"/>
        <v>ข้อมูลไม่ถูกต้อง</v>
      </c>
      <c r="P866" s="149" t="str">
        <f t="shared" si="106"/>
        <v>ข้อมูลไม่ถูกต้อง</v>
      </c>
      <c r="Q866" s="149" t="str">
        <f t="shared" si="107"/>
        <v>ข้อมูลไม่ถูกต้อง</v>
      </c>
      <c r="R866" s="149" t="str">
        <f t="shared" si="108"/>
        <v>ข้อมูลไม่ถูกต้อง</v>
      </c>
      <c r="S866" s="149" t="str">
        <f>IF(ISNUMBER(R866),
IF(H$2=ตัวเลือก!A$30,"ยังไม่บันทึกข้อมูล",R866*0.27),"ข้อมูลไม่ถูกต้อง")</f>
        <v>ข้อมูลไม่ถูกต้อง</v>
      </c>
      <c r="T866" s="149" t="str">
        <f t="shared" si="109"/>
        <v>ข้อมูลไม่ถูกต้อง</v>
      </c>
      <c r="U866" s="149" t="str">
        <f>IF(ISNUMBER(R866),
IF(H$2=ตัวเลือก!A$30,"ยังไม่บันทึกข้อมูล",R866*0.47),"ข้อมูลไม่ถูกต้อง")</f>
        <v>ข้อมูลไม่ถูกต้อง</v>
      </c>
      <c r="V866" s="149" t="str">
        <f>IF(ISNUMBER(S866),
IF(H$2=ตัวเลือก!A$30,"ยังไม่บันทึกข้อมูล",S866*0.47),"ข้อมูลไม่ถูกต้อง")</f>
        <v>ข้อมูลไม่ถูกต้อง</v>
      </c>
      <c r="W866" s="149" t="str">
        <f t="shared" si="110"/>
        <v>ข้อมูลไม่ถูกต้อง</v>
      </c>
      <c r="X866" s="148" t="str">
        <f t="shared" si="111"/>
        <v>ข้อมูลไม่ถูกต้อง</v>
      </c>
      <c r="Y866" s="38"/>
      <c r="Z866" s="38"/>
      <c r="AA866" s="38"/>
    </row>
    <row r="867" spans="1:27" x14ac:dyDescent="0.45">
      <c r="A867" s="38">
        <v>862</v>
      </c>
      <c r="B867" s="38"/>
      <c r="C867" s="38"/>
      <c r="D867" s="38"/>
      <c r="E867" s="38"/>
      <c r="F867" s="35"/>
      <c r="G867" s="35"/>
      <c r="H867" s="150"/>
      <c r="I867" s="38"/>
      <c r="J867" s="273" t="str">
        <f t="shared" si="104"/>
        <v>รอข้อมูลคอลัมน์ H</v>
      </c>
      <c r="K867" s="150"/>
      <c r="L867" s="150"/>
      <c r="M867" s="150"/>
      <c r="N867" s="149" t="str" cm="1">
        <f t="array" ref="N867">IF(AND(K867:M867=""),"ยังไม่บันทึกข้อมูล",
IF(M867&lt;&gt;"",
IF(M867&gt;=1.3,M867,"เป็นไม้พุ่ม"),
IF(K867+L867&gt;=1.3,K867+L867,"เป็นไม้พุ่ม")))</f>
        <v>ยังไม่บันทึกข้อมูล</v>
      </c>
      <c r="O867" s="149" t="str">
        <f t="shared" si="105"/>
        <v>ข้อมูลไม่ถูกต้อง</v>
      </c>
      <c r="P867" s="149" t="str">
        <f t="shared" si="106"/>
        <v>ข้อมูลไม่ถูกต้อง</v>
      </c>
      <c r="Q867" s="149" t="str">
        <f t="shared" si="107"/>
        <v>ข้อมูลไม่ถูกต้อง</v>
      </c>
      <c r="R867" s="149" t="str">
        <f t="shared" si="108"/>
        <v>ข้อมูลไม่ถูกต้อง</v>
      </c>
      <c r="S867" s="149" t="str">
        <f>IF(ISNUMBER(R867),
IF(H$2=ตัวเลือก!A$30,"ยังไม่บันทึกข้อมูล",R867*0.27),"ข้อมูลไม่ถูกต้อง")</f>
        <v>ข้อมูลไม่ถูกต้อง</v>
      </c>
      <c r="T867" s="149" t="str">
        <f t="shared" si="109"/>
        <v>ข้อมูลไม่ถูกต้อง</v>
      </c>
      <c r="U867" s="149" t="str">
        <f>IF(ISNUMBER(R867),
IF(H$2=ตัวเลือก!A$30,"ยังไม่บันทึกข้อมูล",R867*0.47),"ข้อมูลไม่ถูกต้อง")</f>
        <v>ข้อมูลไม่ถูกต้อง</v>
      </c>
      <c r="V867" s="149" t="str">
        <f>IF(ISNUMBER(S867),
IF(H$2=ตัวเลือก!A$30,"ยังไม่บันทึกข้อมูล",S867*0.47),"ข้อมูลไม่ถูกต้อง")</f>
        <v>ข้อมูลไม่ถูกต้อง</v>
      </c>
      <c r="W867" s="149" t="str">
        <f t="shared" si="110"/>
        <v>ข้อมูลไม่ถูกต้อง</v>
      </c>
      <c r="X867" s="148" t="str">
        <f t="shared" si="111"/>
        <v>ข้อมูลไม่ถูกต้อง</v>
      </c>
      <c r="Y867" s="38"/>
      <c r="Z867" s="38"/>
      <c r="AA867" s="38"/>
    </row>
    <row r="868" spans="1:27" x14ac:dyDescent="0.45">
      <c r="A868" s="38">
        <v>863</v>
      </c>
      <c r="B868" s="38"/>
      <c r="C868" s="38"/>
      <c r="D868" s="38"/>
      <c r="E868" s="38"/>
      <c r="F868" s="35"/>
      <c r="G868" s="35"/>
      <c r="H868" s="150"/>
      <c r="I868" s="38"/>
      <c r="J868" s="273" t="str">
        <f t="shared" si="104"/>
        <v>รอข้อมูลคอลัมน์ H</v>
      </c>
      <c r="K868" s="150"/>
      <c r="L868" s="150"/>
      <c r="M868" s="150"/>
      <c r="N868" s="149" t="str" cm="1">
        <f t="array" ref="N868">IF(AND(K868:M868=""),"ยังไม่บันทึกข้อมูล",
IF(M868&lt;&gt;"",
IF(M868&gt;=1.3,M868,"เป็นไม้พุ่ม"),
IF(K868+L868&gt;=1.3,K868+L868,"เป็นไม้พุ่ม")))</f>
        <v>ยังไม่บันทึกข้อมูล</v>
      </c>
      <c r="O868" s="149" t="str">
        <f t="shared" si="105"/>
        <v>ข้อมูลไม่ถูกต้อง</v>
      </c>
      <c r="P868" s="149" t="str">
        <f t="shared" si="106"/>
        <v>ข้อมูลไม่ถูกต้อง</v>
      </c>
      <c r="Q868" s="149" t="str">
        <f t="shared" si="107"/>
        <v>ข้อมูลไม่ถูกต้อง</v>
      </c>
      <c r="R868" s="149" t="str">
        <f t="shared" si="108"/>
        <v>ข้อมูลไม่ถูกต้อง</v>
      </c>
      <c r="S868" s="149" t="str">
        <f>IF(ISNUMBER(R868),
IF(H$2=ตัวเลือก!A$30,"ยังไม่บันทึกข้อมูล",R868*0.27),"ข้อมูลไม่ถูกต้อง")</f>
        <v>ข้อมูลไม่ถูกต้อง</v>
      </c>
      <c r="T868" s="149" t="str">
        <f t="shared" si="109"/>
        <v>ข้อมูลไม่ถูกต้อง</v>
      </c>
      <c r="U868" s="149" t="str">
        <f>IF(ISNUMBER(R868),
IF(H$2=ตัวเลือก!A$30,"ยังไม่บันทึกข้อมูล",R868*0.47),"ข้อมูลไม่ถูกต้อง")</f>
        <v>ข้อมูลไม่ถูกต้อง</v>
      </c>
      <c r="V868" s="149" t="str">
        <f>IF(ISNUMBER(S868),
IF(H$2=ตัวเลือก!A$30,"ยังไม่บันทึกข้อมูล",S868*0.47),"ข้อมูลไม่ถูกต้อง")</f>
        <v>ข้อมูลไม่ถูกต้อง</v>
      </c>
      <c r="W868" s="149" t="str">
        <f t="shared" si="110"/>
        <v>ข้อมูลไม่ถูกต้อง</v>
      </c>
      <c r="X868" s="148" t="str">
        <f t="shared" si="111"/>
        <v>ข้อมูลไม่ถูกต้อง</v>
      </c>
      <c r="Y868" s="38"/>
      <c r="Z868" s="38"/>
      <c r="AA868" s="38"/>
    </row>
    <row r="869" spans="1:27" x14ac:dyDescent="0.45">
      <c r="A869" s="38">
        <v>864</v>
      </c>
      <c r="B869" s="38"/>
      <c r="C869" s="38"/>
      <c r="D869" s="38"/>
      <c r="E869" s="38"/>
      <c r="F869" s="35"/>
      <c r="G869" s="35"/>
      <c r="H869" s="150"/>
      <c r="I869" s="38"/>
      <c r="J869" s="273" t="str">
        <f t="shared" si="104"/>
        <v>รอข้อมูลคอลัมน์ H</v>
      </c>
      <c r="K869" s="150"/>
      <c r="L869" s="150"/>
      <c r="M869" s="150"/>
      <c r="N869" s="149" t="str" cm="1">
        <f t="array" ref="N869">IF(AND(K869:M869=""),"ยังไม่บันทึกข้อมูล",
IF(M869&lt;&gt;"",
IF(M869&gt;=1.3,M869,"เป็นไม้พุ่ม"),
IF(K869+L869&gt;=1.3,K869+L869,"เป็นไม้พุ่ม")))</f>
        <v>ยังไม่บันทึกข้อมูล</v>
      </c>
      <c r="O869" s="149" t="str">
        <f t="shared" si="105"/>
        <v>ข้อมูลไม่ถูกต้อง</v>
      </c>
      <c r="P869" s="149" t="str">
        <f t="shared" si="106"/>
        <v>ข้อมูลไม่ถูกต้อง</v>
      </c>
      <c r="Q869" s="149" t="str">
        <f t="shared" si="107"/>
        <v>ข้อมูลไม่ถูกต้อง</v>
      </c>
      <c r="R869" s="149" t="str">
        <f t="shared" si="108"/>
        <v>ข้อมูลไม่ถูกต้อง</v>
      </c>
      <c r="S869" s="149" t="str">
        <f>IF(ISNUMBER(R869),
IF(H$2=ตัวเลือก!A$30,"ยังไม่บันทึกข้อมูล",R869*0.27),"ข้อมูลไม่ถูกต้อง")</f>
        <v>ข้อมูลไม่ถูกต้อง</v>
      </c>
      <c r="T869" s="149" t="str">
        <f t="shared" si="109"/>
        <v>ข้อมูลไม่ถูกต้อง</v>
      </c>
      <c r="U869" s="149" t="str">
        <f>IF(ISNUMBER(R869),
IF(H$2=ตัวเลือก!A$30,"ยังไม่บันทึกข้อมูล",R869*0.47),"ข้อมูลไม่ถูกต้อง")</f>
        <v>ข้อมูลไม่ถูกต้อง</v>
      </c>
      <c r="V869" s="149" t="str">
        <f>IF(ISNUMBER(S869),
IF(H$2=ตัวเลือก!A$30,"ยังไม่บันทึกข้อมูล",S869*0.47),"ข้อมูลไม่ถูกต้อง")</f>
        <v>ข้อมูลไม่ถูกต้อง</v>
      </c>
      <c r="W869" s="149" t="str">
        <f t="shared" si="110"/>
        <v>ข้อมูลไม่ถูกต้อง</v>
      </c>
      <c r="X869" s="148" t="str">
        <f t="shared" si="111"/>
        <v>ข้อมูลไม่ถูกต้อง</v>
      </c>
      <c r="Y869" s="38"/>
      <c r="Z869" s="38"/>
      <c r="AA869" s="38"/>
    </row>
    <row r="870" spans="1:27" x14ac:dyDescent="0.45">
      <c r="A870" s="38">
        <v>865</v>
      </c>
      <c r="B870" s="38"/>
      <c r="C870" s="38"/>
      <c r="D870" s="38"/>
      <c r="E870" s="38"/>
      <c r="F870" s="35"/>
      <c r="G870" s="35"/>
      <c r="H870" s="150"/>
      <c r="I870" s="38"/>
      <c r="J870" s="273" t="str">
        <f t="shared" si="104"/>
        <v>รอข้อมูลคอลัมน์ H</v>
      </c>
      <c r="K870" s="150"/>
      <c r="L870" s="150"/>
      <c r="M870" s="150"/>
      <c r="N870" s="149" t="str" cm="1">
        <f t="array" ref="N870">IF(AND(K870:M870=""),"ยังไม่บันทึกข้อมูล",
IF(M870&lt;&gt;"",
IF(M870&gt;=1.3,M870,"เป็นไม้พุ่ม"),
IF(K870+L870&gt;=1.3,K870+L870,"เป็นไม้พุ่ม")))</f>
        <v>ยังไม่บันทึกข้อมูล</v>
      </c>
      <c r="O870" s="149" t="str">
        <f t="shared" si="105"/>
        <v>ข้อมูลไม่ถูกต้อง</v>
      </c>
      <c r="P870" s="149" t="str">
        <f t="shared" si="106"/>
        <v>ข้อมูลไม่ถูกต้อง</v>
      </c>
      <c r="Q870" s="149" t="str">
        <f t="shared" si="107"/>
        <v>ข้อมูลไม่ถูกต้อง</v>
      </c>
      <c r="R870" s="149" t="str">
        <f t="shared" si="108"/>
        <v>ข้อมูลไม่ถูกต้อง</v>
      </c>
      <c r="S870" s="149" t="str">
        <f>IF(ISNUMBER(R870),
IF(H$2=ตัวเลือก!A$30,"ยังไม่บันทึกข้อมูล",R870*0.27),"ข้อมูลไม่ถูกต้อง")</f>
        <v>ข้อมูลไม่ถูกต้อง</v>
      </c>
      <c r="T870" s="149" t="str">
        <f t="shared" si="109"/>
        <v>ข้อมูลไม่ถูกต้อง</v>
      </c>
      <c r="U870" s="149" t="str">
        <f>IF(ISNUMBER(R870),
IF(H$2=ตัวเลือก!A$30,"ยังไม่บันทึกข้อมูล",R870*0.47),"ข้อมูลไม่ถูกต้อง")</f>
        <v>ข้อมูลไม่ถูกต้อง</v>
      </c>
      <c r="V870" s="149" t="str">
        <f>IF(ISNUMBER(S870),
IF(H$2=ตัวเลือก!A$30,"ยังไม่บันทึกข้อมูล",S870*0.47),"ข้อมูลไม่ถูกต้อง")</f>
        <v>ข้อมูลไม่ถูกต้อง</v>
      </c>
      <c r="W870" s="149" t="str">
        <f t="shared" si="110"/>
        <v>ข้อมูลไม่ถูกต้อง</v>
      </c>
      <c r="X870" s="148" t="str">
        <f t="shared" si="111"/>
        <v>ข้อมูลไม่ถูกต้อง</v>
      </c>
      <c r="Y870" s="38"/>
      <c r="Z870" s="38"/>
      <c r="AA870" s="38"/>
    </row>
    <row r="871" spans="1:27" x14ac:dyDescent="0.45">
      <c r="A871" s="38">
        <v>866</v>
      </c>
      <c r="B871" s="38"/>
      <c r="C871" s="38"/>
      <c r="D871" s="38"/>
      <c r="E871" s="38"/>
      <c r="F871" s="35"/>
      <c r="G871" s="35"/>
      <c r="H871" s="150"/>
      <c r="I871" s="38"/>
      <c r="J871" s="273" t="str">
        <f t="shared" si="104"/>
        <v>รอข้อมูลคอลัมน์ H</v>
      </c>
      <c r="K871" s="150"/>
      <c r="L871" s="150"/>
      <c r="M871" s="150"/>
      <c r="N871" s="149" t="str" cm="1">
        <f t="array" ref="N871">IF(AND(K871:M871=""),"ยังไม่บันทึกข้อมูล",
IF(M871&lt;&gt;"",
IF(M871&gt;=1.3,M871,"เป็นไม้พุ่ม"),
IF(K871+L871&gt;=1.3,K871+L871,"เป็นไม้พุ่ม")))</f>
        <v>ยังไม่บันทึกข้อมูล</v>
      </c>
      <c r="O871" s="149" t="str">
        <f t="shared" si="105"/>
        <v>ข้อมูลไม่ถูกต้อง</v>
      </c>
      <c r="P871" s="149" t="str">
        <f t="shared" si="106"/>
        <v>ข้อมูลไม่ถูกต้อง</v>
      </c>
      <c r="Q871" s="149" t="str">
        <f t="shared" si="107"/>
        <v>ข้อมูลไม่ถูกต้อง</v>
      </c>
      <c r="R871" s="149" t="str">
        <f t="shared" si="108"/>
        <v>ข้อมูลไม่ถูกต้อง</v>
      </c>
      <c r="S871" s="149" t="str">
        <f>IF(ISNUMBER(R871),
IF(H$2=ตัวเลือก!A$30,"ยังไม่บันทึกข้อมูล",R871*0.27),"ข้อมูลไม่ถูกต้อง")</f>
        <v>ข้อมูลไม่ถูกต้อง</v>
      </c>
      <c r="T871" s="149" t="str">
        <f t="shared" si="109"/>
        <v>ข้อมูลไม่ถูกต้อง</v>
      </c>
      <c r="U871" s="149" t="str">
        <f>IF(ISNUMBER(R871),
IF(H$2=ตัวเลือก!A$30,"ยังไม่บันทึกข้อมูล",R871*0.47),"ข้อมูลไม่ถูกต้อง")</f>
        <v>ข้อมูลไม่ถูกต้อง</v>
      </c>
      <c r="V871" s="149" t="str">
        <f>IF(ISNUMBER(S871),
IF(H$2=ตัวเลือก!A$30,"ยังไม่บันทึกข้อมูล",S871*0.47),"ข้อมูลไม่ถูกต้อง")</f>
        <v>ข้อมูลไม่ถูกต้อง</v>
      </c>
      <c r="W871" s="149" t="str">
        <f t="shared" si="110"/>
        <v>ข้อมูลไม่ถูกต้อง</v>
      </c>
      <c r="X871" s="148" t="str">
        <f t="shared" si="111"/>
        <v>ข้อมูลไม่ถูกต้อง</v>
      </c>
      <c r="Y871" s="38"/>
      <c r="Z871" s="38"/>
      <c r="AA871" s="38"/>
    </row>
    <row r="872" spans="1:27" x14ac:dyDescent="0.45">
      <c r="A872" s="38">
        <v>867</v>
      </c>
      <c r="B872" s="38"/>
      <c r="C872" s="38"/>
      <c r="D872" s="38"/>
      <c r="E872" s="38"/>
      <c r="F872" s="35"/>
      <c r="G872" s="35"/>
      <c r="H872" s="150"/>
      <c r="I872" s="38"/>
      <c r="J872" s="273" t="str">
        <f t="shared" si="104"/>
        <v>รอข้อมูลคอลัมน์ H</v>
      </c>
      <c r="K872" s="150"/>
      <c r="L872" s="150"/>
      <c r="M872" s="150"/>
      <c r="N872" s="149" t="str" cm="1">
        <f t="array" ref="N872">IF(AND(K872:M872=""),"ยังไม่บันทึกข้อมูล",
IF(M872&lt;&gt;"",
IF(M872&gt;=1.3,M872,"เป็นไม้พุ่ม"),
IF(K872+L872&gt;=1.3,K872+L872,"เป็นไม้พุ่ม")))</f>
        <v>ยังไม่บันทึกข้อมูล</v>
      </c>
      <c r="O872" s="149" t="str">
        <f t="shared" si="105"/>
        <v>ข้อมูลไม่ถูกต้อง</v>
      </c>
      <c r="P872" s="149" t="str">
        <f t="shared" si="106"/>
        <v>ข้อมูลไม่ถูกต้อง</v>
      </c>
      <c r="Q872" s="149" t="str">
        <f t="shared" si="107"/>
        <v>ข้อมูลไม่ถูกต้อง</v>
      </c>
      <c r="R872" s="149" t="str">
        <f t="shared" si="108"/>
        <v>ข้อมูลไม่ถูกต้อง</v>
      </c>
      <c r="S872" s="149" t="str">
        <f>IF(ISNUMBER(R872),
IF(H$2=ตัวเลือก!A$30,"ยังไม่บันทึกข้อมูล",R872*0.27),"ข้อมูลไม่ถูกต้อง")</f>
        <v>ข้อมูลไม่ถูกต้อง</v>
      </c>
      <c r="T872" s="149" t="str">
        <f t="shared" si="109"/>
        <v>ข้อมูลไม่ถูกต้อง</v>
      </c>
      <c r="U872" s="149" t="str">
        <f>IF(ISNUMBER(R872),
IF(H$2=ตัวเลือก!A$30,"ยังไม่บันทึกข้อมูล",R872*0.47),"ข้อมูลไม่ถูกต้อง")</f>
        <v>ข้อมูลไม่ถูกต้อง</v>
      </c>
      <c r="V872" s="149" t="str">
        <f>IF(ISNUMBER(S872),
IF(H$2=ตัวเลือก!A$30,"ยังไม่บันทึกข้อมูล",S872*0.47),"ข้อมูลไม่ถูกต้อง")</f>
        <v>ข้อมูลไม่ถูกต้อง</v>
      </c>
      <c r="W872" s="149" t="str">
        <f t="shared" si="110"/>
        <v>ข้อมูลไม่ถูกต้อง</v>
      </c>
      <c r="X872" s="148" t="str">
        <f t="shared" si="111"/>
        <v>ข้อมูลไม่ถูกต้อง</v>
      </c>
      <c r="Y872" s="38"/>
      <c r="Z872" s="38"/>
      <c r="AA872" s="38"/>
    </row>
    <row r="873" spans="1:27" x14ac:dyDescent="0.45">
      <c r="A873" s="38">
        <v>868</v>
      </c>
      <c r="B873" s="38"/>
      <c r="C873" s="38"/>
      <c r="D873" s="38"/>
      <c r="E873" s="38"/>
      <c r="F873" s="35"/>
      <c r="G873" s="35"/>
      <c r="H873" s="150"/>
      <c r="I873" s="38"/>
      <c r="J873" s="273" t="str">
        <f t="shared" si="104"/>
        <v>รอข้อมูลคอลัมน์ H</v>
      </c>
      <c r="K873" s="150"/>
      <c r="L873" s="150"/>
      <c r="M873" s="150"/>
      <c r="N873" s="149" t="str" cm="1">
        <f t="array" ref="N873">IF(AND(K873:M873=""),"ยังไม่บันทึกข้อมูล",
IF(M873&lt;&gt;"",
IF(M873&gt;=1.3,M873,"เป็นไม้พุ่ม"),
IF(K873+L873&gt;=1.3,K873+L873,"เป็นไม้พุ่ม")))</f>
        <v>ยังไม่บันทึกข้อมูล</v>
      </c>
      <c r="O873" s="149" t="str">
        <f t="shared" si="105"/>
        <v>ข้อมูลไม่ถูกต้อง</v>
      </c>
      <c r="P873" s="149" t="str">
        <f t="shared" si="106"/>
        <v>ข้อมูลไม่ถูกต้อง</v>
      </c>
      <c r="Q873" s="149" t="str">
        <f t="shared" si="107"/>
        <v>ข้อมูลไม่ถูกต้อง</v>
      </c>
      <c r="R873" s="149" t="str">
        <f t="shared" si="108"/>
        <v>ข้อมูลไม่ถูกต้อง</v>
      </c>
      <c r="S873" s="149" t="str">
        <f>IF(ISNUMBER(R873),
IF(H$2=ตัวเลือก!A$30,"ยังไม่บันทึกข้อมูล",R873*0.27),"ข้อมูลไม่ถูกต้อง")</f>
        <v>ข้อมูลไม่ถูกต้อง</v>
      </c>
      <c r="T873" s="149" t="str">
        <f t="shared" si="109"/>
        <v>ข้อมูลไม่ถูกต้อง</v>
      </c>
      <c r="U873" s="149" t="str">
        <f>IF(ISNUMBER(R873),
IF(H$2=ตัวเลือก!A$30,"ยังไม่บันทึกข้อมูล",R873*0.47),"ข้อมูลไม่ถูกต้อง")</f>
        <v>ข้อมูลไม่ถูกต้อง</v>
      </c>
      <c r="V873" s="149" t="str">
        <f>IF(ISNUMBER(S873),
IF(H$2=ตัวเลือก!A$30,"ยังไม่บันทึกข้อมูล",S873*0.47),"ข้อมูลไม่ถูกต้อง")</f>
        <v>ข้อมูลไม่ถูกต้อง</v>
      </c>
      <c r="W873" s="149" t="str">
        <f t="shared" si="110"/>
        <v>ข้อมูลไม่ถูกต้อง</v>
      </c>
      <c r="X873" s="148" t="str">
        <f t="shared" si="111"/>
        <v>ข้อมูลไม่ถูกต้อง</v>
      </c>
      <c r="Y873" s="38"/>
      <c r="Z873" s="38"/>
      <c r="AA873" s="38"/>
    </row>
    <row r="874" spans="1:27" x14ac:dyDescent="0.45">
      <c r="A874" s="38">
        <v>869</v>
      </c>
      <c r="B874" s="38"/>
      <c r="C874" s="38"/>
      <c r="D874" s="38"/>
      <c r="E874" s="38"/>
      <c r="F874" s="35"/>
      <c r="G874" s="35"/>
      <c r="H874" s="150"/>
      <c r="I874" s="38"/>
      <c r="J874" s="273" t="str">
        <f t="shared" si="104"/>
        <v>รอข้อมูลคอลัมน์ H</v>
      </c>
      <c r="K874" s="150"/>
      <c r="L874" s="150"/>
      <c r="M874" s="150"/>
      <c r="N874" s="149" t="str" cm="1">
        <f t="array" ref="N874">IF(AND(K874:M874=""),"ยังไม่บันทึกข้อมูล",
IF(M874&lt;&gt;"",
IF(M874&gt;=1.3,M874,"เป็นไม้พุ่ม"),
IF(K874+L874&gt;=1.3,K874+L874,"เป็นไม้พุ่ม")))</f>
        <v>ยังไม่บันทึกข้อมูล</v>
      </c>
      <c r="O874" s="149" t="str">
        <f t="shared" si="105"/>
        <v>ข้อมูลไม่ถูกต้อง</v>
      </c>
      <c r="P874" s="149" t="str">
        <f t="shared" si="106"/>
        <v>ข้อมูลไม่ถูกต้อง</v>
      </c>
      <c r="Q874" s="149" t="str">
        <f t="shared" si="107"/>
        <v>ข้อมูลไม่ถูกต้อง</v>
      </c>
      <c r="R874" s="149" t="str">
        <f t="shared" si="108"/>
        <v>ข้อมูลไม่ถูกต้อง</v>
      </c>
      <c r="S874" s="149" t="str">
        <f>IF(ISNUMBER(R874),
IF(H$2=ตัวเลือก!A$30,"ยังไม่บันทึกข้อมูล",R874*0.27),"ข้อมูลไม่ถูกต้อง")</f>
        <v>ข้อมูลไม่ถูกต้อง</v>
      </c>
      <c r="T874" s="149" t="str">
        <f t="shared" si="109"/>
        <v>ข้อมูลไม่ถูกต้อง</v>
      </c>
      <c r="U874" s="149" t="str">
        <f>IF(ISNUMBER(R874),
IF(H$2=ตัวเลือก!A$30,"ยังไม่บันทึกข้อมูล",R874*0.47),"ข้อมูลไม่ถูกต้อง")</f>
        <v>ข้อมูลไม่ถูกต้อง</v>
      </c>
      <c r="V874" s="149" t="str">
        <f>IF(ISNUMBER(S874),
IF(H$2=ตัวเลือก!A$30,"ยังไม่บันทึกข้อมูล",S874*0.47),"ข้อมูลไม่ถูกต้อง")</f>
        <v>ข้อมูลไม่ถูกต้อง</v>
      </c>
      <c r="W874" s="149" t="str">
        <f t="shared" si="110"/>
        <v>ข้อมูลไม่ถูกต้อง</v>
      </c>
      <c r="X874" s="148" t="str">
        <f t="shared" si="111"/>
        <v>ข้อมูลไม่ถูกต้อง</v>
      </c>
      <c r="Y874" s="38"/>
      <c r="Z874" s="38"/>
      <c r="AA874" s="38"/>
    </row>
    <row r="875" spans="1:27" x14ac:dyDescent="0.45">
      <c r="A875" s="38">
        <v>870</v>
      </c>
      <c r="B875" s="38"/>
      <c r="C875" s="38"/>
      <c r="D875" s="38"/>
      <c r="E875" s="38"/>
      <c r="F875" s="35"/>
      <c r="G875" s="35"/>
      <c r="H875" s="150"/>
      <c r="I875" s="38"/>
      <c r="J875" s="273" t="str">
        <f t="shared" si="104"/>
        <v>รอข้อมูลคอลัมน์ H</v>
      </c>
      <c r="K875" s="150"/>
      <c r="L875" s="150"/>
      <c r="M875" s="150"/>
      <c r="N875" s="149" t="str" cm="1">
        <f t="array" ref="N875">IF(AND(K875:M875=""),"ยังไม่บันทึกข้อมูล",
IF(M875&lt;&gt;"",
IF(M875&gt;=1.3,M875,"เป็นไม้พุ่ม"),
IF(K875+L875&gt;=1.3,K875+L875,"เป็นไม้พุ่ม")))</f>
        <v>ยังไม่บันทึกข้อมูล</v>
      </c>
      <c r="O875" s="149" t="str">
        <f t="shared" si="105"/>
        <v>ข้อมูลไม่ถูกต้อง</v>
      </c>
      <c r="P875" s="149" t="str">
        <f t="shared" si="106"/>
        <v>ข้อมูลไม่ถูกต้อง</v>
      </c>
      <c r="Q875" s="149" t="str">
        <f t="shared" si="107"/>
        <v>ข้อมูลไม่ถูกต้อง</v>
      </c>
      <c r="R875" s="149" t="str">
        <f t="shared" si="108"/>
        <v>ข้อมูลไม่ถูกต้อง</v>
      </c>
      <c r="S875" s="149" t="str">
        <f>IF(ISNUMBER(R875),
IF(H$2=ตัวเลือก!A$30,"ยังไม่บันทึกข้อมูล",R875*0.27),"ข้อมูลไม่ถูกต้อง")</f>
        <v>ข้อมูลไม่ถูกต้อง</v>
      </c>
      <c r="T875" s="149" t="str">
        <f t="shared" si="109"/>
        <v>ข้อมูลไม่ถูกต้อง</v>
      </c>
      <c r="U875" s="149" t="str">
        <f>IF(ISNUMBER(R875),
IF(H$2=ตัวเลือก!A$30,"ยังไม่บันทึกข้อมูล",R875*0.47),"ข้อมูลไม่ถูกต้อง")</f>
        <v>ข้อมูลไม่ถูกต้อง</v>
      </c>
      <c r="V875" s="149" t="str">
        <f>IF(ISNUMBER(S875),
IF(H$2=ตัวเลือก!A$30,"ยังไม่บันทึกข้อมูล",S875*0.47),"ข้อมูลไม่ถูกต้อง")</f>
        <v>ข้อมูลไม่ถูกต้อง</v>
      </c>
      <c r="W875" s="149" t="str">
        <f t="shared" si="110"/>
        <v>ข้อมูลไม่ถูกต้อง</v>
      </c>
      <c r="X875" s="148" t="str">
        <f t="shared" si="111"/>
        <v>ข้อมูลไม่ถูกต้อง</v>
      </c>
      <c r="Y875" s="38"/>
      <c r="Z875" s="38"/>
      <c r="AA875" s="38"/>
    </row>
    <row r="876" spans="1:27" x14ac:dyDescent="0.45">
      <c r="A876" s="38">
        <v>871</v>
      </c>
      <c r="B876" s="38"/>
      <c r="C876" s="38"/>
      <c r="D876" s="38"/>
      <c r="E876" s="38"/>
      <c r="F876" s="35"/>
      <c r="G876" s="35"/>
      <c r="H876" s="150"/>
      <c r="I876" s="38"/>
      <c r="J876" s="273" t="str">
        <f t="shared" si="104"/>
        <v>รอข้อมูลคอลัมน์ H</v>
      </c>
      <c r="K876" s="150"/>
      <c r="L876" s="150"/>
      <c r="M876" s="150"/>
      <c r="N876" s="149" t="str" cm="1">
        <f t="array" ref="N876">IF(AND(K876:M876=""),"ยังไม่บันทึกข้อมูล",
IF(M876&lt;&gt;"",
IF(M876&gt;=1.3,M876,"เป็นไม้พุ่ม"),
IF(K876+L876&gt;=1.3,K876+L876,"เป็นไม้พุ่ม")))</f>
        <v>ยังไม่บันทึกข้อมูล</v>
      </c>
      <c r="O876" s="149" t="str">
        <f t="shared" si="105"/>
        <v>ข้อมูลไม่ถูกต้อง</v>
      </c>
      <c r="P876" s="149" t="str">
        <f t="shared" si="106"/>
        <v>ข้อมูลไม่ถูกต้อง</v>
      </c>
      <c r="Q876" s="149" t="str">
        <f t="shared" si="107"/>
        <v>ข้อมูลไม่ถูกต้อง</v>
      </c>
      <c r="R876" s="149" t="str">
        <f t="shared" si="108"/>
        <v>ข้อมูลไม่ถูกต้อง</v>
      </c>
      <c r="S876" s="149" t="str">
        <f>IF(ISNUMBER(R876),
IF(H$2=ตัวเลือก!A$30,"ยังไม่บันทึกข้อมูล",R876*0.27),"ข้อมูลไม่ถูกต้อง")</f>
        <v>ข้อมูลไม่ถูกต้อง</v>
      </c>
      <c r="T876" s="149" t="str">
        <f t="shared" si="109"/>
        <v>ข้อมูลไม่ถูกต้อง</v>
      </c>
      <c r="U876" s="149" t="str">
        <f>IF(ISNUMBER(R876),
IF(H$2=ตัวเลือก!A$30,"ยังไม่บันทึกข้อมูล",R876*0.47),"ข้อมูลไม่ถูกต้อง")</f>
        <v>ข้อมูลไม่ถูกต้อง</v>
      </c>
      <c r="V876" s="149" t="str">
        <f>IF(ISNUMBER(S876),
IF(H$2=ตัวเลือก!A$30,"ยังไม่บันทึกข้อมูล",S876*0.47),"ข้อมูลไม่ถูกต้อง")</f>
        <v>ข้อมูลไม่ถูกต้อง</v>
      </c>
      <c r="W876" s="149" t="str">
        <f t="shared" si="110"/>
        <v>ข้อมูลไม่ถูกต้อง</v>
      </c>
      <c r="X876" s="148" t="str">
        <f t="shared" si="111"/>
        <v>ข้อมูลไม่ถูกต้อง</v>
      </c>
      <c r="Y876" s="38"/>
      <c r="Z876" s="38"/>
      <c r="AA876" s="38"/>
    </row>
    <row r="877" spans="1:27" x14ac:dyDescent="0.45">
      <c r="A877" s="38">
        <v>872</v>
      </c>
      <c r="B877" s="38"/>
      <c r="C877" s="38"/>
      <c r="D877" s="38"/>
      <c r="E877" s="38"/>
      <c r="F877" s="35"/>
      <c r="G877" s="35"/>
      <c r="H877" s="150"/>
      <c r="I877" s="38"/>
      <c r="J877" s="273" t="str">
        <f t="shared" si="104"/>
        <v>รอข้อมูลคอลัมน์ H</v>
      </c>
      <c r="K877" s="150"/>
      <c r="L877" s="150"/>
      <c r="M877" s="150"/>
      <c r="N877" s="149" t="str" cm="1">
        <f t="array" ref="N877">IF(AND(K877:M877=""),"ยังไม่บันทึกข้อมูล",
IF(M877&lt;&gt;"",
IF(M877&gt;=1.3,M877,"เป็นไม้พุ่ม"),
IF(K877+L877&gt;=1.3,K877+L877,"เป็นไม้พุ่ม")))</f>
        <v>ยังไม่บันทึกข้อมูล</v>
      </c>
      <c r="O877" s="149" t="str">
        <f t="shared" si="105"/>
        <v>ข้อมูลไม่ถูกต้อง</v>
      </c>
      <c r="P877" s="149" t="str">
        <f t="shared" si="106"/>
        <v>ข้อมูลไม่ถูกต้อง</v>
      </c>
      <c r="Q877" s="149" t="str">
        <f t="shared" si="107"/>
        <v>ข้อมูลไม่ถูกต้อง</v>
      </c>
      <c r="R877" s="149" t="str">
        <f t="shared" si="108"/>
        <v>ข้อมูลไม่ถูกต้อง</v>
      </c>
      <c r="S877" s="149" t="str">
        <f>IF(ISNUMBER(R877),
IF(H$2=ตัวเลือก!A$30,"ยังไม่บันทึกข้อมูล",R877*0.27),"ข้อมูลไม่ถูกต้อง")</f>
        <v>ข้อมูลไม่ถูกต้อง</v>
      </c>
      <c r="T877" s="149" t="str">
        <f t="shared" si="109"/>
        <v>ข้อมูลไม่ถูกต้อง</v>
      </c>
      <c r="U877" s="149" t="str">
        <f>IF(ISNUMBER(R877),
IF(H$2=ตัวเลือก!A$30,"ยังไม่บันทึกข้อมูล",R877*0.47),"ข้อมูลไม่ถูกต้อง")</f>
        <v>ข้อมูลไม่ถูกต้อง</v>
      </c>
      <c r="V877" s="149" t="str">
        <f>IF(ISNUMBER(S877),
IF(H$2=ตัวเลือก!A$30,"ยังไม่บันทึกข้อมูล",S877*0.47),"ข้อมูลไม่ถูกต้อง")</f>
        <v>ข้อมูลไม่ถูกต้อง</v>
      </c>
      <c r="W877" s="149" t="str">
        <f t="shared" si="110"/>
        <v>ข้อมูลไม่ถูกต้อง</v>
      </c>
      <c r="X877" s="148" t="str">
        <f t="shared" si="111"/>
        <v>ข้อมูลไม่ถูกต้อง</v>
      </c>
      <c r="Y877" s="38"/>
      <c r="Z877" s="38"/>
      <c r="AA877" s="38"/>
    </row>
    <row r="878" spans="1:27" x14ac:dyDescent="0.45">
      <c r="A878" s="38">
        <v>873</v>
      </c>
      <c r="B878" s="38"/>
      <c r="C878" s="38"/>
      <c r="D878" s="38"/>
      <c r="E878" s="38"/>
      <c r="F878" s="35"/>
      <c r="G878" s="35"/>
      <c r="H878" s="150"/>
      <c r="I878" s="38"/>
      <c r="J878" s="273" t="str">
        <f t="shared" si="104"/>
        <v>รอข้อมูลคอลัมน์ H</v>
      </c>
      <c r="K878" s="150"/>
      <c r="L878" s="150"/>
      <c r="M878" s="150"/>
      <c r="N878" s="149" t="str" cm="1">
        <f t="array" ref="N878">IF(AND(K878:M878=""),"ยังไม่บันทึกข้อมูล",
IF(M878&lt;&gt;"",
IF(M878&gt;=1.3,M878,"เป็นไม้พุ่ม"),
IF(K878+L878&gt;=1.3,K878+L878,"เป็นไม้พุ่ม")))</f>
        <v>ยังไม่บันทึกข้อมูล</v>
      </c>
      <c r="O878" s="149" t="str">
        <f t="shared" si="105"/>
        <v>ข้อมูลไม่ถูกต้อง</v>
      </c>
      <c r="P878" s="149" t="str">
        <f t="shared" si="106"/>
        <v>ข้อมูลไม่ถูกต้อง</v>
      </c>
      <c r="Q878" s="149" t="str">
        <f t="shared" si="107"/>
        <v>ข้อมูลไม่ถูกต้อง</v>
      </c>
      <c r="R878" s="149" t="str">
        <f t="shared" si="108"/>
        <v>ข้อมูลไม่ถูกต้อง</v>
      </c>
      <c r="S878" s="149" t="str">
        <f>IF(ISNUMBER(R878),
IF(H$2=ตัวเลือก!A$30,"ยังไม่บันทึกข้อมูล",R878*0.27),"ข้อมูลไม่ถูกต้อง")</f>
        <v>ข้อมูลไม่ถูกต้อง</v>
      </c>
      <c r="T878" s="149" t="str">
        <f t="shared" si="109"/>
        <v>ข้อมูลไม่ถูกต้อง</v>
      </c>
      <c r="U878" s="149" t="str">
        <f>IF(ISNUMBER(R878),
IF(H$2=ตัวเลือก!A$30,"ยังไม่บันทึกข้อมูล",R878*0.47),"ข้อมูลไม่ถูกต้อง")</f>
        <v>ข้อมูลไม่ถูกต้อง</v>
      </c>
      <c r="V878" s="149" t="str">
        <f>IF(ISNUMBER(S878),
IF(H$2=ตัวเลือก!A$30,"ยังไม่บันทึกข้อมูล",S878*0.47),"ข้อมูลไม่ถูกต้อง")</f>
        <v>ข้อมูลไม่ถูกต้อง</v>
      </c>
      <c r="W878" s="149" t="str">
        <f t="shared" si="110"/>
        <v>ข้อมูลไม่ถูกต้อง</v>
      </c>
      <c r="X878" s="148" t="str">
        <f t="shared" si="111"/>
        <v>ข้อมูลไม่ถูกต้อง</v>
      </c>
      <c r="Y878" s="38"/>
      <c r="Z878" s="38"/>
      <c r="AA878" s="38"/>
    </row>
    <row r="879" spans="1:27" x14ac:dyDescent="0.45">
      <c r="A879" s="38">
        <v>874</v>
      </c>
      <c r="B879" s="38"/>
      <c r="C879" s="38"/>
      <c r="D879" s="38"/>
      <c r="E879" s="38"/>
      <c r="F879" s="35"/>
      <c r="G879" s="35"/>
      <c r="H879" s="150"/>
      <c r="I879" s="38"/>
      <c r="J879" s="273" t="str">
        <f t="shared" si="104"/>
        <v>รอข้อมูลคอลัมน์ H</v>
      </c>
      <c r="K879" s="150"/>
      <c r="L879" s="150"/>
      <c r="M879" s="150"/>
      <c r="N879" s="149" t="str" cm="1">
        <f t="array" ref="N879">IF(AND(K879:M879=""),"ยังไม่บันทึกข้อมูล",
IF(M879&lt;&gt;"",
IF(M879&gt;=1.3,M879,"เป็นไม้พุ่ม"),
IF(K879+L879&gt;=1.3,K879+L879,"เป็นไม้พุ่ม")))</f>
        <v>ยังไม่บันทึกข้อมูล</v>
      </c>
      <c r="O879" s="149" t="str">
        <f t="shared" si="105"/>
        <v>ข้อมูลไม่ถูกต้อง</v>
      </c>
      <c r="P879" s="149" t="str">
        <f t="shared" si="106"/>
        <v>ข้อมูลไม่ถูกต้อง</v>
      </c>
      <c r="Q879" s="149" t="str">
        <f t="shared" si="107"/>
        <v>ข้อมูลไม่ถูกต้อง</v>
      </c>
      <c r="R879" s="149" t="str">
        <f t="shared" si="108"/>
        <v>ข้อมูลไม่ถูกต้อง</v>
      </c>
      <c r="S879" s="149" t="str">
        <f>IF(ISNUMBER(R879),
IF(H$2=ตัวเลือก!A$30,"ยังไม่บันทึกข้อมูล",R879*0.27),"ข้อมูลไม่ถูกต้อง")</f>
        <v>ข้อมูลไม่ถูกต้อง</v>
      </c>
      <c r="T879" s="149" t="str">
        <f t="shared" si="109"/>
        <v>ข้อมูลไม่ถูกต้อง</v>
      </c>
      <c r="U879" s="149" t="str">
        <f>IF(ISNUMBER(R879),
IF(H$2=ตัวเลือก!A$30,"ยังไม่บันทึกข้อมูล",R879*0.47),"ข้อมูลไม่ถูกต้อง")</f>
        <v>ข้อมูลไม่ถูกต้อง</v>
      </c>
      <c r="V879" s="149" t="str">
        <f>IF(ISNUMBER(S879),
IF(H$2=ตัวเลือก!A$30,"ยังไม่บันทึกข้อมูล",S879*0.47),"ข้อมูลไม่ถูกต้อง")</f>
        <v>ข้อมูลไม่ถูกต้อง</v>
      </c>
      <c r="W879" s="149" t="str">
        <f t="shared" si="110"/>
        <v>ข้อมูลไม่ถูกต้อง</v>
      </c>
      <c r="X879" s="148" t="str">
        <f t="shared" si="111"/>
        <v>ข้อมูลไม่ถูกต้อง</v>
      </c>
      <c r="Y879" s="38"/>
      <c r="Z879" s="38"/>
      <c r="AA879" s="38"/>
    </row>
    <row r="880" spans="1:27" x14ac:dyDescent="0.45">
      <c r="A880" s="38">
        <v>875</v>
      </c>
      <c r="B880" s="38"/>
      <c r="C880" s="38"/>
      <c r="D880" s="38"/>
      <c r="E880" s="38"/>
      <c r="F880" s="35"/>
      <c r="G880" s="35"/>
      <c r="H880" s="150"/>
      <c r="I880" s="38"/>
      <c r="J880" s="273" t="str">
        <f t="shared" si="104"/>
        <v>รอข้อมูลคอลัมน์ H</v>
      </c>
      <c r="K880" s="150"/>
      <c r="L880" s="150"/>
      <c r="M880" s="150"/>
      <c r="N880" s="149" t="str" cm="1">
        <f t="array" ref="N880">IF(AND(K880:M880=""),"ยังไม่บันทึกข้อมูล",
IF(M880&lt;&gt;"",
IF(M880&gt;=1.3,M880,"เป็นไม้พุ่ม"),
IF(K880+L880&gt;=1.3,K880+L880,"เป็นไม้พุ่ม")))</f>
        <v>ยังไม่บันทึกข้อมูล</v>
      </c>
      <c r="O880" s="149" t="str">
        <f t="shared" si="105"/>
        <v>ข้อมูลไม่ถูกต้อง</v>
      </c>
      <c r="P880" s="149" t="str">
        <f t="shared" si="106"/>
        <v>ข้อมูลไม่ถูกต้อง</v>
      </c>
      <c r="Q880" s="149" t="str">
        <f t="shared" si="107"/>
        <v>ข้อมูลไม่ถูกต้อง</v>
      </c>
      <c r="R880" s="149" t="str">
        <f t="shared" si="108"/>
        <v>ข้อมูลไม่ถูกต้อง</v>
      </c>
      <c r="S880" s="149" t="str">
        <f>IF(ISNUMBER(R880),
IF(H$2=ตัวเลือก!A$30,"ยังไม่บันทึกข้อมูล",R880*0.27),"ข้อมูลไม่ถูกต้อง")</f>
        <v>ข้อมูลไม่ถูกต้อง</v>
      </c>
      <c r="T880" s="149" t="str">
        <f t="shared" si="109"/>
        <v>ข้อมูลไม่ถูกต้อง</v>
      </c>
      <c r="U880" s="149" t="str">
        <f>IF(ISNUMBER(R880),
IF(H$2=ตัวเลือก!A$30,"ยังไม่บันทึกข้อมูล",R880*0.47),"ข้อมูลไม่ถูกต้อง")</f>
        <v>ข้อมูลไม่ถูกต้อง</v>
      </c>
      <c r="V880" s="149" t="str">
        <f>IF(ISNUMBER(S880),
IF(H$2=ตัวเลือก!A$30,"ยังไม่บันทึกข้อมูล",S880*0.47),"ข้อมูลไม่ถูกต้อง")</f>
        <v>ข้อมูลไม่ถูกต้อง</v>
      </c>
      <c r="W880" s="149" t="str">
        <f t="shared" si="110"/>
        <v>ข้อมูลไม่ถูกต้อง</v>
      </c>
      <c r="X880" s="148" t="str">
        <f t="shared" si="111"/>
        <v>ข้อมูลไม่ถูกต้อง</v>
      </c>
      <c r="Y880" s="38"/>
      <c r="Z880" s="38"/>
      <c r="AA880" s="38"/>
    </row>
    <row r="881" spans="1:27" x14ac:dyDescent="0.45">
      <c r="A881" s="38">
        <v>876</v>
      </c>
      <c r="B881" s="38"/>
      <c r="C881" s="38"/>
      <c r="D881" s="38"/>
      <c r="E881" s="38"/>
      <c r="F881" s="35"/>
      <c r="G881" s="35"/>
      <c r="H881" s="150"/>
      <c r="I881" s="38"/>
      <c r="J881" s="273" t="str">
        <f t="shared" si="104"/>
        <v>รอข้อมูลคอลัมน์ H</v>
      </c>
      <c r="K881" s="150"/>
      <c r="L881" s="150"/>
      <c r="M881" s="150"/>
      <c r="N881" s="149" t="str" cm="1">
        <f t="array" ref="N881">IF(AND(K881:M881=""),"ยังไม่บันทึกข้อมูล",
IF(M881&lt;&gt;"",
IF(M881&gt;=1.3,M881,"เป็นไม้พุ่ม"),
IF(K881+L881&gt;=1.3,K881+L881,"เป็นไม้พุ่ม")))</f>
        <v>ยังไม่บันทึกข้อมูล</v>
      </c>
      <c r="O881" s="149" t="str">
        <f t="shared" si="105"/>
        <v>ข้อมูลไม่ถูกต้อง</v>
      </c>
      <c r="P881" s="149" t="str">
        <f t="shared" si="106"/>
        <v>ข้อมูลไม่ถูกต้อง</v>
      </c>
      <c r="Q881" s="149" t="str">
        <f t="shared" si="107"/>
        <v>ข้อมูลไม่ถูกต้อง</v>
      </c>
      <c r="R881" s="149" t="str">
        <f t="shared" si="108"/>
        <v>ข้อมูลไม่ถูกต้อง</v>
      </c>
      <c r="S881" s="149" t="str">
        <f>IF(ISNUMBER(R881),
IF(H$2=ตัวเลือก!A$30,"ยังไม่บันทึกข้อมูล",R881*0.27),"ข้อมูลไม่ถูกต้อง")</f>
        <v>ข้อมูลไม่ถูกต้อง</v>
      </c>
      <c r="T881" s="149" t="str">
        <f t="shared" si="109"/>
        <v>ข้อมูลไม่ถูกต้อง</v>
      </c>
      <c r="U881" s="149" t="str">
        <f>IF(ISNUMBER(R881),
IF(H$2=ตัวเลือก!A$30,"ยังไม่บันทึกข้อมูล",R881*0.47),"ข้อมูลไม่ถูกต้อง")</f>
        <v>ข้อมูลไม่ถูกต้อง</v>
      </c>
      <c r="V881" s="149" t="str">
        <f>IF(ISNUMBER(S881),
IF(H$2=ตัวเลือก!A$30,"ยังไม่บันทึกข้อมูล",S881*0.47),"ข้อมูลไม่ถูกต้อง")</f>
        <v>ข้อมูลไม่ถูกต้อง</v>
      </c>
      <c r="W881" s="149" t="str">
        <f t="shared" si="110"/>
        <v>ข้อมูลไม่ถูกต้อง</v>
      </c>
      <c r="X881" s="148" t="str">
        <f t="shared" si="111"/>
        <v>ข้อมูลไม่ถูกต้อง</v>
      </c>
      <c r="Y881" s="38"/>
      <c r="Z881" s="38"/>
      <c r="AA881" s="38"/>
    </row>
    <row r="882" spans="1:27" x14ac:dyDescent="0.45">
      <c r="A882" s="38">
        <v>877</v>
      </c>
      <c r="B882" s="38"/>
      <c r="C882" s="38"/>
      <c r="D882" s="38"/>
      <c r="E882" s="38"/>
      <c r="F882" s="35"/>
      <c r="G882" s="35"/>
      <c r="H882" s="150"/>
      <c r="I882" s="38"/>
      <c r="J882" s="273" t="str">
        <f t="shared" si="104"/>
        <v>รอข้อมูลคอลัมน์ H</v>
      </c>
      <c r="K882" s="150"/>
      <c r="L882" s="150"/>
      <c r="M882" s="150"/>
      <c r="N882" s="149" t="str" cm="1">
        <f t="array" ref="N882">IF(AND(K882:M882=""),"ยังไม่บันทึกข้อมูล",
IF(M882&lt;&gt;"",
IF(M882&gt;=1.3,M882,"เป็นไม้พุ่ม"),
IF(K882+L882&gt;=1.3,K882+L882,"เป็นไม้พุ่ม")))</f>
        <v>ยังไม่บันทึกข้อมูล</v>
      </c>
      <c r="O882" s="149" t="str">
        <f t="shared" si="105"/>
        <v>ข้อมูลไม่ถูกต้อง</v>
      </c>
      <c r="P882" s="149" t="str">
        <f t="shared" si="106"/>
        <v>ข้อมูลไม่ถูกต้อง</v>
      </c>
      <c r="Q882" s="149" t="str">
        <f t="shared" si="107"/>
        <v>ข้อมูลไม่ถูกต้อง</v>
      </c>
      <c r="R882" s="149" t="str">
        <f t="shared" si="108"/>
        <v>ข้อมูลไม่ถูกต้อง</v>
      </c>
      <c r="S882" s="149" t="str">
        <f>IF(ISNUMBER(R882),
IF(H$2=ตัวเลือก!A$30,"ยังไม่บันทึกข้อมูล",R882*0.27),"ข้อมูลไม่ถูกต้อง")</f>
        <v>ข้อมูลไม่ถูกต้อง</v>
      </c>
      <c r="T882" s="149" t="str">
        <f t="shared" si="109"/>
        <v>ข้อมูลไม่ถูกต้อง</v>
      </c>
      <c r="U882" s="149" t="str">
        <f>IF(ISNUMBER(R882),
IF(H$2=ตัวเลือก!A$30,"ยังไม่บันทึกข้อมูล",R882*0.47),"ข้อมูลไม่ถูกต้อง")</f>
        <v>ข้อมูลไม่ถูกต้อง</v>
      </c>
      <c r="V882" s="149" t="str">
        <f>IF(ISNUMBER(S882),
IF(H$2=ตัวเลือก!A$30,"ยังไม่บันทึกข้อมูล",S882*0.47),"ข้อมูลไม่ถูกต้อง")</f>
        <v>ข้อมูลไม่ถูกต้อง</v>
      </c>
      <c r="W882" s="149" t="str">
        <f t="shared" si="110"/>
        <v>ข้อมูลไม่ถูกต้อง</v>
      </c>
      <c r="X882" s="148" t="str">
        <f t="shared" si="111"/>
        <v>ข้อมูลไม่ถูกต้อง</v>
      </c>
      <c r="Y882" s="38"/>
      <c r="Z882" s="38"/>
      <c r="AA882" s="38"/>
    </row>
    <row r="883" spans="1:27" x14ac:dyDescent="0.45">
      <c r="A883" s="38">
        <v>878</v>
      </c>
      <c r="B883" s="38"/>
      <c r="C883" s="38"/>
      <c r="D883" s="38"/>
      <c r="E883" s="38"/>
      <c r="F883" s="35"/>
      <c r="G883" s="35"/>
      <c r="H883" s="150"/>
      <c r="I883" s="38"/>
      <c r="J883" s="273" t="str">
        <f t="shared" si="104"/>
        <v>รอข้อมูลคอลัมน์ H</v>
      </c>
      <c r="K883" s="150"/>
      <c r="L883" s="150"/>
      <c r="M883" s="150"/>
      <c r="N883" s="149" t="str" cm="1">
        <f t="array" ref="N883">IF(AND(K883:M883=""),"ยังไม่บันทึกข้อมูล",
IF(M883&lt;&gt;"",
IF(M883&gt;=1.3,M883,"เป็นไม้พุ่ม"),
IF(K883+L883&gt;=1.3,K883+L883,"เป็นไม้พุ่ม")))</f>
        <v>ยังไม่บันทึกข้อมูล</v>
      </c>
      <c r="O883" s="149" t="str">
        <f t="shared" si="105"/>
        <v>ข้อมูลไม่ถูกต้อง</v>
      </c>
      <c r="P883" s="149" t="str">
        <f t="shared" si="106"/>
        <v>ข้อมูลไม่ถูกต้อง</v>
      </c>
      <c r="Q883" s="149" t="str">
        <f t="shared" si="107"/>
        <v>ข้อมูลไม่ถูกต้อง</v>
      </c>
      <c r="R883" s="149" t="str">
        <f t="shared" si="108"/>
        <v>ข้อมูลไม่ถูกต้อง</v>
      </c>
      <c r="S883" s="149" t="str">
        <f>IF(ISNUMBER(R883),
IF(H$2=ตัวเลือก!A$30,"ยังไม่บันทึกข้อมูล",R883*0.27),"ข้อมูลไม่ถูกต้อง")</f>
        <v>ข้อมูลไม่ถูกต้อง</v>
      </c>
      <c r="T883" s="149" t="str">
        <f t="shared" si="109"/>
        <v>ข้อมูลไม่ถูกต้อง</v>
      </c>
      <c r="U883" s="149" t="str">
        <f>IF(ISNUMBER(R883),
IF(H$2=ตัวเลือก!A$30,"ยังไม่บันทึกข้อมูล",R883*0.47),"ข้อมูลไม่ถูกต้อง")</f>
        <v>ข้อมูลไม่ถูกต้อง</v>
      </c>
      <c r="V883" s="149" t="str">
        <f>IF(ISNUMBER(S883),
IF(H$2=ตัวเลือก!A$30,"ยังไม่บันทึกข้อมูล",S883*0.47),"ข้อมูลไม่ถูกต้อง")</f>
        <v>ข้อมูลไม่ถูกต้อง</v>
      </c>
      <c r="W883" s="149" t="str">
        <f t="shared" si="110"/>
        <v>ข้อมูลไม่ถูกต้อง</v>
      </c>
      <c r="X883" s="148" t="str">
        <f t="shared" si="111"/>
        <v>ข้อมูลไม่ถูกต้อง</v>
      </c>
      <c r="Y883" s="38"/>
      <c r="Z883" s="38"/>
      <c r="AA883" s="38"/>
    </row>
    <row r="884" spans="1:27" x14ac:dyDescent="0.45">
      <c r="A884" s="38">
        <v>879</v>
      </c>
      <c r="B884" s="38"/>
      <c r="C884" s="38"/>
      <c r="D884" s="38"/>
      <c r="E884" s="38"/>
      <c r="F884" s="35"/>
      <c r="G884" s="35"/>
      <c r="H884" s="150"/>
      <c r="I884" s="38"/>
      <c r="J884" s="273" t="str">
        <f t="shared" si="104"/>
        <v>รอข้อมูลคอลัมน์ H</v>
      </c>
      <c r="K884" s="150"/>
      <c r="L884" s="150"/>
      <c r="M884" s="150"/>
      <c r="N884" s="149" t="str" cm="1">
        <f t="array" ref="N884">IF(AND(K884:M884=""),"ยังไม่บันทึกข้อมูล",
IF(M884&lt;&gt;"",
IF(M884&gt;=1.3,M884,"เป็นไม้พุ่ม"),
IF(K884+L884&gt;=1.3,K884+L884,"เป็นไม้พุ่ม")))</f>
        <v>ยังไม่บันทึกข้อมูล</v>
      </c>
      <c r="O884" s="149" t="str">
        <f t="shared" si="105"/>
        <v>ข้อมูลไม่ถูกต้อง</v>
      </c>
      <c r="P884" s="149" t="str">
        <f t="shared" si="106"/>
        <v>ข้อมูลไม่ถูกต้อง</v>
      </c>
      <c r="Q884" s="149" t="str">
        <f t="shared" si="107"/>
        <v>ข้อมูลไม่ถูกต้อง</v>
      </c>
      <c r="R884" s="149" t="str">
        <f t="shared" si="108"/>
        <v>ข้อมูลไม่ถูกต้อง</v>
      </c>
      <c r="S884" s="149" t="str">
        <f>IF(ISNUMBER(R884),
IF(H$2=ตัวเลือก!A$30,"ยังไม่บันทึกข้อมูล",R884*0.27),"ข้อมูลไม่ถูกต้อง")</f>
        <v>ข้อมูลไม่ถูกต้อง</v>
      </c>
      <c r="T884" s="149" t="str">
        <f t="shared" si="109"/>
        <v>ข้อมูลไม่ถูกต้อง</v>
      </c>
      <c r="U884" s="149" t="str">
        <f>IF(ISNUMBER(R884),
IF(H$2=ตัวเลือก!A$30,"ยังไม่บันทึกข้อมูล",R884*0.47),"ข้อมูลไม่ถูกต้อง")</f>
        <v>ข้อมูลไม่ถูกต้อง</v>
      </c>
      <c r="V884" s="149" t="str">
        <f>IF(ISNUMBER(S884),
IF(H$2=ตัวเลือก!A$30,"ยังไม่บันทึกข้อมูล",S884*0.47),"ข้อมูลไม่ถูกต้อง")</f>
        <v>ข้อมูลไม่ถูกต้อง</v>
      </c>
      <c r="W884" s="149" t="str">
        <f t="shared" si="110"/>
        <v>ข้อมูลไม่ถูกต้อง</v>
      </c>
      <c r="X884" s="148" t="str">
        <f t="shared" si="111"/>
        <v>ข้อมูลไม่ถูกต้อง</v>
      </c>
      <c r="Y884" s="38"/>
      <c r="Z884" s="38"/>
      <c r="AA884" s="38"/>
    </row>
    <row r="885" spans="1:27" x14ac:dyDescent="0.45">
      <c r="A885" s="38">
        <v>880</v>
      </c>
      <c r="B885" s="38"/>
      <c r="C885" s="38"/>
      <c r="D885" s="38"/>
      <c r="E885" s="38"/>
      <c r="F885" s="35"/>
      <c r="G885" s="35"/>
      <c r="H885" s="150"/>
      <c r="I885" s="38"/>
      <c r="J885" s="273" t="str">
        <f t="shared" si="104"/>
        <v>รอข้อมูลคอลัมน์ H</v>
      </c>
      <c r="K885" s="150"/>
      <c r="L885" s="150"/>
      <c r="M885" s="150"/>
      <c r="N885" s="149" t="str" cm="1">
        <f t="array" ref="N885">IF(AND(K885:M885=""),"ยังไม่บันทึกข้อมูล",
IF(M885&lt;&gt;"",
IF(M885&gt;=1.3,M885,"เป็นไม้พุ่ม"),
IF(K885+L885&gt;=1.3,K885+L885,"เป็นไม้พุ่ม")))</f>
        <v>ยังไม่บันทึกข้อมูล</v>
      </c>
      <c r="O885" s="149" t="str">
        <f t="shared" si="105"/>
        <v>ข้อมูลไม่ถูกต้อง</v>
      </c>
      <c r="P885" s="149" t="str">
        <f t="shared" si="106"/>
        <v>ข้อมูลไม่ถูกต้อง</v>
      </c>
      <c r="Q885" s="149" t="str">
        <f t="shared" si="107"/>
        <v>ข้อมูลไม่ถูกต้อง</v>
      </c>
      <c r="R885" s="149" t="str">
        <f t="shared" si="108"/>
        <v>ข้อมูลไม่ถูกต้อง</v>
      </c>
      <c r="S885" s="149" t="str">
        <f>IF(ISNUMBER(R885),
IF(H$2=ตัวเลือก!A$30,"ยังไม่บันทึกข้อมูล",R885*0.27),"ข้อมูลไม่ถูกต้อง")</f>
        <v>ข้อมูลไม่ถูกต้อง</v>
      </c>
      <c r="T885" s="149" t="str">
        <f t="shared" si="109"/>
        <v>ข้อมูลไม่ถูกต้อง</v>
      </c>
      <c r="U885" s="149" t="str">
        <f>IF(ISNUMBER(R885),
IF(H$2=ตัวเลือก!A$30,"ยังไม่บันทึกข้อมูล",R885*0.47),"ข้อมูลไม่ถูกต้อง")</f>
        <v>ข้อมูลไม่ถูกต้อง</v>
      </c>
      <c r="V885" s="149" t="str">
        <f>IF(ISNUMBER(S885),
IF(H$2=ตัวเลือก!A$30,"ยังไม่บันทึกข้อมูล",S885*0.47),"ข้อมูลไม่ถูกต้อง")</f>
        <v>ข้อมูลไม่ถูกต้อง</v>
      </c>
      <c r="W885" s="149" t="str">
        <f t="shared" si="110"/>
        <v>ข้อมูลไม่ถูกต้อง</v>
      </c>
      <c r="X885" s="148" t="str">
        <f t="shared" si="111"/>
        <v>ข้อมูลไม่ถูกต้อง</v>
      </c>
      <c r="Y885" s="38"/>
      <c r="Z885" s="38"/>
      <c r="AA885" s="38"/>
    </row>
    <row r="886" spans="1:27" x14ac:dyDescent="0.45">
      <c r="A886" s="38">
        <v>881</v>
      </c>
      <c r="B886" s="38"/>
      <c r="C886" s="38"/>
      <c r="D886" s="38"/>
      <c r="E886" s="38"/>
      <c r="F886" s="35"/>
      <c r="G886" s="35"/>
      <c r="H886" s="150"/>
      <c r="I886" s="38"/>
      <c r="J886" s="273" t="str">
        <f t="shared" si="104"/>
        <v>รอข้อมูลคอลัมน์ H</v>
      </c>
      <c r="K886" s="150"/>
      <c r="L886" s="150"/>
      <c r="M886" s="150"/>
      <c r="N886" s="149" t="str" cm="1">
        <f t="array" ref="N886">IF(AND(K886:M886=""),"ยังไม่บันทึกข้อมูล",
IF(M886&lt;&gt;"",
IF(M886&gt;=1.3,M886,"เป็นไม้พุ่ม"),
IF(K886+L886&gt;=1.3,K886+L886,"เป็นไม้พุ่ม")))</f>
        <v>ยังไม่บันทึกข้อมูล</v>
      </c>
      <c r="O886" s="149" t="str">
        <f t="shared" si="105"/>
        <v>ข้อมูลไม่ถูกต้อง</v>
      </c>
      <c r="P886" s="149" t="str">
        <f t="shared" si="106"/>
        <v>ข้อมูลไม่ถูกต้อง</v>
      </c>
      <c r="Q886" s="149" t="str">
        <f t="shared" si="107"/>
        <v>ข้อมูลไม่ถูกต้อง</v>
      </c>
      <c r="R886" s="149" t="str">
        <f t="shared" si="108"/>
        <v>ข้อมูลไม่ถูกต้อง</v>
      </c>
      <c r="S886" s="149" t="str">
        <f>IF(ISNUMBER(R886),
IF(H$2=ตัวเลือก!A$30,"ยังไม่บันทึกข้อมูล",R886*0.27),"ข้อมูลไม่ถูกต้อง")</f>
        <v>ข้อมูลไม่ถูกต้อง</v>
      </c>
      <c r="T886" s="149" t="str">
        <f t="shared" si="109"/>
        <v>ข้อมูลไม่ถูกต้อง</v>
      </c>
      <c r="U886" s="149" t="str">
        <f>IF(ISNUMBER(R886),
IF(H$2=ตัวเลือก!A$30,"ยังไม่บันทึกข้อมูล",R886*0.47),"ข้อมูลไม่ถูกต้อง")</f>
        <v>ข้อมูลไม่ถูกต้อง</v>
      </c>
      <c r="V886" s="149" t="str">
        <f>IF(ISNUMBER(S886),
IF(H$2=ตัวเลือก!A$30,"ยังไม่บันทึกข้อมูล",S886*0.47),"ข้อมูลไม่ถูกต้อง")</f>
        <v>ข้อมูลไม่ถูกต้อง</v>
      </c>
      <c r="W886" s="149" t="str">
        <f t="shared" si="110"/>
        <v>ข้อมูลไม่ถูกต้อง</v>
      </c>
      <c r="X886" s="148" t="str">
        <f t="shared" si="111"/>
        <v>ข้อมูลไม่ถูกต้อง</v>
      </c>
      <c r="Y886" s="38"/>
      <c r="Z886" s="38"/>
      <c r="AA886" s="38"/>
    </row>
    <row r="887" spans="1:27" x14ac:dyDescent="0.45">
      <c r="A887" s="38">
        <v>882</v>
      </c>
      <c r="B887" s="38"/>
      <c r="C887" s="38"/>
      <c r="D887" s="38"/>
      <c r="E887" s="38"/>
      <c r="F887" s="35"/>
      <c r="G887" s="35"/>
      <c r="H887" s="150"/>
      <c r="I887" s="38"/>
      <c r="J887" s="273" t="str">
        <f t="shared" si="104"/>
        <v>รอข้อมูลคอลัมน์ H</v>
      </c>
      <c r="K887" s="150"/>
      <c r="L887" s="150"/>
      <c r="M887" s="150"/>
      <c r="N887" s="149" t="str" cm="1">
        <f t="array" ref="N887">IF(AND(K887:M887=""),"ยังไม่บันทึกข้อมูล",
IF(M887&lt;&gt;"",
IF(M887&gt;=1.3,M887,"เป็นไม้พุ่ม"),
IF(K887+L887&gt;=1.3,K887+L887,"เป็นไม้พุ่ม")))</f>
        <v>ยังไม่บันทึกข้อมูล</v>
      </c>
      <c r="O887" s="149" t="str">
        <f t="shared" si="105"/>
        <v>ข้อมูลไม่ถูกต้อง</v>
      </c>
      <c r="P887" s="149" t="str">
        <f t="shared" si="106"/>
        <v>ข้อมูลไม่ถูกต้อง</v>
      </c>
      <c r="Q887" s="149" t="str">
        <f t="shared" si="107"/>
        <v>ข้อมูลไม่ถูกต้อง</v>
      </c>
      <c r="R887" s="149" t="str">
        <f t="shared" si="108"/>
        <v>ข้อมูลไม่ถูกต้อง</v>
      </c>
      <c r="S887" s="149" t="str">
        <f>IF(ISNUMBER(R887),
IF(H$2=ตัวเลือก!A$30,"ยังไม่บันทึกข้อมูล",R887*0.27),"ข้อมูลไม่ถูกต้อง")</f>
        <v>ข้อมูลไม่ถูกต้อง</v>
      </c>
      <c r="T887" s="149" t="str">
        <f t="shared" si="109"/>
        <v>ข้อมูลไม่ถูกต้อง</v>
      </c>
      <c r="U887" s="149" t="str">
        <f>IF(ISNUMBER(R887),
IF(H$2=ตัวเลือก!A$30,"ยังไม่บันทึกข้อมูล",R887*0.47),"ข้อมูลไม่ถูกต้อง")</f>
        <v>ข้อมูลไม่ถูกต้อง</v>
      </c>
      <c r="V887" s="149" t="str">
        <f>IF(ISNUMBER(S887),
IF(H$2=ตัวเลือก!A$30,"ยังไม่บันทึกข้อมูล",S887*0.47),"ข้อมูลไม่ถูกต้อง")</f>
        <v>ข้อมูลไม่ถูกต้อง</v>
      </c>
      <c r="W887" s="149" t="str">
        <f t="shared" si="110"/>
        <v>ข้อมูลไม่ถูกต้อง</v>
      </c>
      <c r="X887" s="148" t="str">
        <f t="shared" si="111"/>
        <v>ข้อมูลไม่ถูกต้อง</v>
      </c>
      <c r="Y887" s="38"/>
      <c r="Z887" s="38"/>
      <c r="AA887" s="38"/>
    </row>
    <row r="888" spans="1:27" x14ac:dyDescent="0.45">
      <c r="A888" s="38">
        <v>883</v>
      </c>
      <c r="B888" s="38"/>
      <c r="C888" s="38"/>
      <c r="D888" s="38"/>
      <c r="E888" s="38"/>
      <c r="F888" s="35"/>
      <c r="G888" s="35"/>
      <c r="H888" s="150"/>
      <c r="I888" s="38"/>
      <c r="J888" s="273" t="str">
        <f t="shared" si="104"/>
        <v>รอข้อมูลคอลัมน์ H</v>
      </c>
      <c r="K888" s="150"/>
      <c r="L888" s="150"/>
      <c r="M888" s="150"/>
      <c r="N888" s="149" t="str" cm="1">
        <f t="array" ref="N888">IF(AND(K888:M888=""),"ยังไม่บันทึกข้อมูล",
IF(M888&lt;&gt;"",
IF(M888&gt;=1.3,M888,"เป็นไม้พุ่ม"),
IF(K888+L888&gt;=1.3,K888+L888,"เป็นไม้พุ่ม")))</f>
        <v>ยังไม่บันทึกข้อมูล</v>
      </c>
      <c r="O888" s="149" t="str">
        <f t="shared" si="105"/>
        <v>ข้อมูลไม่ถูกต้อง</v>
      </c>
      <c r="P888" s="149" t="str">
        <f t="shared" si="106"/>
        <v>ข้อมูลไม่ถูกต้อง</v>
      </c>
      <c r="Q888" s="149" t="str">
        <f t="shared" si="107"/>
        <v>ข้อมูลไม่ถูกต้อง</v>
      </c>
      <c r="R888" s="149" t="str">
        <f t="shared" si="108"/>
        <v>ข้อมูลไม่ถูกต้อง</v>
      </c>
      <c r="S888" s="149" t="str">
        <f>IF(ISNUMBER(R888),
IF(H$2=ตัวเลือก!A$30,"ยังไม่บันทึกข้อมูล",R888*0.27),"ข้อมูลไม่ถูกต้อง")</f>
        <v>ข้อมูลไม่ถูกต้อง</v>
      </c>
      <c r="T888" s="149" t="str">
        <f t="shared" si="109"/>
        <v>ข้อมูลไม่ถูกต้อง</v>
      </c>
      <c r="U888" s="149" t="str">
        <f>IF(ISNUMBER(R888),
IF(H$2=ตัวเลือก!A$30,"ยังไม่บันทึกข้อมูล",R888*0.47),"ข้อมูลไม่ถูกต้อง")</f>
        <v>ข้อมูลไม่ถูกต้อง</v>
      </c>
      <c r="V888" s="149" t="str">
        <f>IF(ISNUMBER(S888),
IF(H$2=ตัวเลือก!A$30,"ยังไม่บันทึกข้อมูล",S888*0.47),"ข้อมูลไม่ถูกต้อง")</f>
        <v>ข้อมูลไม่ถูกต้อง</v>
      </c>
      <c r="W888" s="149" t="str">
        <f t="shared" si="110"/>
        <v>ข้อมูลไม่ถูกต้อง</v>
      </c>
      <c r="X888" s="148" t="str">
        <f t="shared" si="111"/>
        <v>ข้อมูลไม่ถูกต้อง</v>
      </c>
      <c r="Y888" s="38"/>
      <c r="Z888" s="38"/>
      <c r="AA888" s="38"/>
    </row>
    <row r="889" spans="1:27" x14ac:dyDescent="0.45">
      <c r="A889" s="38">
        <v>884</v>
      </c>
      <c r="B889" s="38"/>
      <c r="C889" s="38"/>
      <c r="D889" s="38"/>
      <c r="E889" s="38"/>
      <c r="F889" s="35"/>
      <c r="G889" s="35"/>
      <c r="H889" s="150"/>
      <c r="I889" s="38"/>
      <c r="J889" s="273" t="str">
        <f t="shared" si="104"/>
        <v>รอข้อมูลคอลัมน์ H</v>
      </c>
      <c r="K889" s="150"/>
      <c r="L889" s="150"/>
      <c r="M889" s="150"/>
      <c r="N889" s="149" t="str" cm="1">
        <f t="array" ref="N889">IF(AND(K889:M889=""),"ยังไม่บันทึกข้อมูล",
IF(M889&lt;&gt;"",
IF(M889&gt;=1.3,M889,"เป็นไม้พุ่ม"),
IF(K889+L889&gt;=1.3,K889+L889,"เป็นไม้พุ่ม")))</f>
        <v>ยังไม่บันทึกข้อมูล</v>
      </c>
      <c r="O889" s="149" t="str">
        <f t="shared" si="105"/>
        <v>ข้อมูลไม่ถูกต้อง</v>
      </c>
      <c r="P889" s="149" t="str">
        <f t="shared" si="106"/>
        <v>ข้อมูลไม่ถูกต้อง</v>
      </c>
      <c r="Q889" s="149" t="str">
        <f t="shared" si="107"/>
        <v>ข้อมูลไม่ถูกต้อง</v>
      </c>
      <c r="R889" s="149" t="str">
        <f t="shared" si="108"/>
        <v>ข้อมูลไม่ถูกต้อง</v>
      </c>
      <c r="S889" s="149" t="str">
        <f>IF(ISNUMBER(R889),
IF(H$2=ตัวเลือก!A$30,"ยังไม่บันทึกข้อมูล",R889*0.27),"ข้อมูลไม่ถูกต้อง")</f>
        <v>ข้อมูลไม่ถูกต้อง</v>
      </c>
      <c r="T889" s="149" t="str">
        <f t="shared" si="109"/>
        <v>ข้อมูลไม่ถูกต้อง</v>
      </c>
      <c r="U889" s="149" t="str">
        <f>IF(ISNUMBER(R889),
IF(H$2=ตัวเลือก!A$30,"ยังไม่บันทึกข้อมูล",R889*0.47),"ข้อมูลไม่ถูกต้อง")</f>
        <v>ข้อมูลไม่ถูกต้อง</v>
      </c>
      <c r="V889" s="149" t="str">
        <f>IF(ISNUMBER(S889),
IF(H$2=ตัวเลือก!A$30,"ยังไม่บันทึกข้อมูล",S889*0.47),"ข้อมูลไม่ถูกต้อง")</f>
        <v>ข้อมูลไม่ถูกต้อง</v>
      </c>
      <c r="W889" s="149" t="str">
        <f t="shared" si="110"/>
        <v>ข้อมูลไม่ถูกต้อง</v>
      </c>
      <c r="X889" s="148" t="str">
        <f t="shared" si="111"/>
        <v>ข้อมูลไม่ถูกต้อง</v>
      </c>
      <c r="Y889" s="38"/>
      <c r="Z889" s="38"/>
      <c r="AA889" s="38"/>
    </row>
    <row r="890" spans="1:27" x14ac:dyDescent="0.45">
      <c r="A890" s="38">
        <v>885</v>
      </c>
      <c r="B890" s="38"/>
      <c r="C890" s="38"/>
      <c r="D890" s="38"/>
      <c r="E890" s="38"/>
      <c r="F890" s="35"/>
      <c r="G890" s="35"/>
      <c r="H890" s="150"/>
      <c r="I890" s="38"/>
      <c r="J890" s="273" t="str">
        <f t="shared" si="104"/>
        <v>รอข้อมูลคอลัมน์ H</v>
      </c>
      <c r="K890" s="150"/>
      <c r="L890" s="150"/>
      <c r="M890" s="150"/>
      <c r="N890" s="149" t="str" cm="1">
        <f t="array" ref="N890">IF(AND(K890:M890=""),"ยังไม่บันทึกข้อมูล",
IF(M890&lt;&gt;"",
IF(M890&gt;=1.3,M890,"เป็นไม้พุ่ม"),
IF(K890+L890&gt;=1.3,K890+L890,"เป็นไม้พุ่ม")))</f>
        <v>ยังไม่บันทึกข้อมูล</v>
      </c>
      <c r="O890" s="149" t="str">
        <f t="shared" si="105"/>
        <v>ข้อมูลไม่ถูกต้อง</v>
      </c>
      <c r="P890" s="149" t="str">
        <f t="shared" si="106"/>
        <v>ข้อมูลไม่ถูกต้อง</v>
      </c>
      <c r="Q890" s="149" t="str">
        <f t="shared" si="107"/>
        <v>ข้อมูลไม่ถูกต้อง</v>
      </c>
      <c r="R890" s="149" t="str">
        <f t="shared" si="108"/>
        <v>ข้อมูลไม่ถูกต้อง</v>
      </c>
      <c r="S890" s="149" t="str">
        <f>IF(ISNUMBER(R890),
IF(H$2=ตัวเลือก!A$30,"ยังไม่บันทึกข้อมูล",R890*0.27),"ข้อมูลไม่ถูกต้อง")</f>
        <v>ข้อมูลไม่ถูกต้อง</v>
      </c>
      <c r="T890" s="149" t="str">
        <f t="shared" si="109"/>
        <v>ข้อมูลไม่ถูกต้อง</v>
      </c>
      <c r="U890" s="149" t="str">
        <f>IF(ISNUMBER(R890),
IF(H$2=ตัวเลือก!A$30,"ยังไม่บันทึกข้อมูล",R890*0.47),"ข้อมูลไม่ถูกต้อง")</f>
        <v>ข้อมูลไม่ถูกต้อง</v>
      </c>
      <c r="V890" s="149" t="str">
        <f>IF(ISNUMBER(S890),
IF(H$2=ตัวเลือก!A$30,"ยังไม่บันทึกข้อมูล",S890*0.47),"ข้อมูลไม่ถูกต้อง")</f>
        <v>ข้อมูลไม่ถูกต้อง</v>
      </c>
      <c r="W890" s="149" t="str">
        <f t="shared" si="110"/>
        <v>ข้อมูลไม่ถูกต้อง</v>
      </c>
      <c r="X890" s="148" t="str">
        <f t="shared" si="111"/>
        <v>ข้อมูลไม่ถูกต้อง</v>
      </c>
      <c r="Y890" s="38"/>
      <c r="Z890" s="38"/>
      <c r="AA890" s="38"/>
    </row>
    <row r="891" spans="1:27" x14ac:dyDescent="0.45">
      <c r="A891" s="38">
        <v>886</v>
      </c>
      <c r="B891" s="38"/>
      <c r="C891" s="38"/>
      <c r="D891" s="38"/>
      <c r="E891" s="38"/>
      <c r="F891" s="35"/>
      <c r="G891" s="35"/>
      <c r="H891" s="150"/>
      <c r="I891" s="38"/>
      <c r="J891" s="273" t="str">
        <f t="shared" si="104"/>
        <v>รอข้อมูลคอลัมน์ H</v>
      </c>
      <c r="K891" s="150"/>
      <c r="L891" s="150"/>
      <c r="M891" s="150"/>
      <c r="N891" s="149" t="str" cm="1">
        <f t="array" ref="N891">IF(AND(K891:M891=""),"ยังไม่บันทึกข้อมูล",
IF(M891&lt;&gt;"",
IF(M891&gt;=1.3,M891,"เป็นไม้พุ่ม"),
IF(K891+L891&gt;=1.3,K891+L891,"เป็นไม้พุ่ม")))</f>
        <v>ยังไม่บันทึกข้อมูล</v>
      </c>
      <c r="O891" s="149" t="str">
        <f t="shared" si="105"/>
        <v>ข้อมูลไม่ถูกต้อง</v>
      </c>
      <c r="P891" s="149" t="str">
        <f t="shared" si="106"/>
        <v>ข้อมูลไม่ถูกต้อง</v>
      </c>
      <c r="Q891" s="149" t="str">
        <f t="shared" si="107"/>
        <v>ข้อมูลไม่ถูกต้อง</v>
      </c>
      <c r="R891" s="149" t="str">
        <f t="shared" si="108"/>
        <v>ข้อมูลไม่ถูกต้อง</v>
      </c>
      <c r="S891" s="149" t="str">
        <f>IF(ISNUMBER(R891),
IF(H$2=ตัวเลือก!A$30,"ยังไม่บันทึกข้อมูล",R891*0.27),"ข้อมูลไม่ถูกต้อง")</f>
        <v>ข้อมูลไม่ถูกต้อง</v>
      </c>
      <c r="T891" s="149" t="str">
        <f t="shared" si="109"/>
        <v>ข้อมูลไม่ถูกต้อง</v>
      </c>
      <c r="U891" s="149" t="str">
        <f>IF(ISNUMBER(R891),
IF(H$2=ตัวเลือก!A$30,"ยังไม่บันทึกข้อมูล",R891*0.47),"ข้อมูลไม่ถูกต้อง")</f>
        <v>ข้อมูลไม่ถูกต้อง</v>
      </c>
      <c r="V891" s="149" t="str">
        <f>IF(ISNUMBER(S891),
IF(H$2=ตัวเลือก!A$30,"ยังไม่บันทึกข้อมูล",S891*0.47),"ข้อมูลไม่ถูกต้อง")</f>
        <v>ข้อมูลไม่ถูกต้อง</v>
      </c>
      <c r="W891" s="149" t="str">
        <f t="shared" si="110"/>
        <v>ข้อมูลไม่ถูกต้อง</v>
      </c>
      <c r="X891" s="148" t="str">
        <f t="shared" si="111"/>
        <v>ข้อมูลไม่ถูกต้อง</v>
      </c>
      <c r="Y891" s="38"/>
      <c r="Z891" s="38"/>
      <c r="AA891" s="38"/>
    </row>
    <row r="892" spans="1:27" x14ac:dyDescent="0.45">
      <c r="A892" s="38">
        <v>887</v>
      </c>
      <c r="B892" s="38"/>
      <c r="C892" s="38"/>
      <c r="D892" s="38"/>
      <c r="E892" s="38"/>
      <c r="F892" s="35"/>
      <c r="G892" s="35"/>
      <c r="H892" s="150"/>
      <c r="I892" s="38"/>
      <c r="J892" s="273" t="str">
        <f t="shared" si="104"/>
        <v>รอข้อมูลคอลัมน์ H</v>
      </c>
      <c r="K892" s="150"/>
      <c r="L892" s="150"/>
      <c r="M892" s="150"/>
      <c r="N892" s="149" t="str" cm="1">
        <f t="array" ref="N892">IF(AND(K892:M892=""),"ยังไม่บันทึกข้อมูล",
IF(M892&lt;&gt;"",
IF(M892&gt;=1.3,M892,"เป็นไม้พุ่ม"),
IF(K892+L892&gt;=1.3,K892+L892,"เป็นไม้พุ่ม")))</f>
        <v>ยังไม่บันทึกข้อมูล</v>
      </c>
      <c r="O892" s="149" t="str">
        <f t="shared" si="105"/>
        <v>ข้อมูลไม่ถูกต้อง</v>
      </c>
      <c r="P892" s="149" t="str">
        <f t="shared" si="106"/>
        <v>ข้อมูลไม่ถูกต้อง</v>
      </c>
      <c r="Q892" s="149" t="str">
        <f t="shared" si="107"/>
        <v>ข้อมูลไม่ถูกต้อง</v>
      </c>
      <c r="R892" s="149" t="str">
        <f t="shared" si="108"/>
        <v>ข้อมูลไม่ถูกต้อง</v>
      </c>
      <c r="S892" s="149" t="str">
        <f>IF(ISNUMBER(R892),
IF(H$2=ตัวเลือก!A$30,"ยังไม่บันทึกข้อมูล",R892*0.27),"ข้อมูลไม่ถูกต้อง")</f>
        <v>ข้อมูลไม่ถูกต้อง</v>
      </c>
      <c r="T892" s="149" t="str">
        <f t="shared" si="109"/>
        <v>ข้อมูลไม่ถูกต้อง</v>
      </c>
      <c r="U892" s="149" t="str">
        <f>IF(ISNUMBER(R892),
IF(H$2=ตัวเลือก!A$30,"ยังไม่บันทึกข้อมูล",R892*0.47),"ข้อมูลไม่ถูกต้อง")</f>
        <v>ข้อมูลไม่ถูกต้อง</v>
      </c>
      <c r="V892" s="149" t="str">
        <f>IF(ISNUMBER(S892),
IF(H$2=ตัวเลือก!A$30,"ยังไม่บันทึกข้อมูล",S892*0.47),"ข้อมูลไม่ถูกต้อง")</f>
        <v>ข้อมูลไม่ถูกต้อง</v>
      </c>
      <c r="W892" s="149" t="str">
        <f t="shared" si="110"/>
        <v>ข้อมูลไม่ถูกต้อง</v>
      </c>
      <c r="X892" s="148" t="str">
        <f t="shared" si="111"/>
        <v>ข้อมูลไม่ถูกต้อง</v>
      </c>
      <c r="Y892" s="38"/>
      <c r="Z892" s="38"/>
      <c r="AA892" s="38"/>
    </row>
    <row r="893" spans="1:27" x14ac:dyDescent="0.45">
      <c r="A893" s="38">
        <v>888</v>
      </c>
      <c r="B893" s="38"/>
      <c r="C893" s="38"/>
      <c r="D893" s="38"/>
      <c r="E893" s="38"/>
      <c r="F893" s="35"/>
      <c r="G893" s="35"/>
      <c r="H893" s="150"/>
      <c r="I893" s="38"/>
      <c r="J893" s="273" t="str">
        <f t="shared" si="104"/>
        <v>รอข้อมูลคอลัมน์ H</v>
      </c>
      <c r="K893" s="150"/>
      <c r="L893" s="150"/>
      <c r="M893" s="150"/>
      <c r="N893" s="149" t="str" cm="1">
        <f t="array" ref="N893">IF(AND(K893:M893=""),"ยังไม่บันทึกข้อมูล",
IF(M893&lt;&gt;"",
IF(M893&gt;=1.3,M893,"เป็นไม้พุ่ม"),
IF(K893+L893&gt;=1.3,K893+L893,"เป็นไม้พุ่ม")))</f>
        <v>ยังไม่บันทึกข้อมูล</v>
      </c>
      <c r="O893" s="149" t="str">
        <f t="shared" si="105"/>
        <v>ข้อมูลไม่ถูกต้อง</v>
      </c>
      <c r="P893" s="149" t="str">
        <f t="shared" si="106"/>
        <v>ข้อมูลไม่ถูกต้อง</v>
      </c>
      <c r="Q893" s="149" t="str">
        <f t="shared" si="107"/>
        <v>ข้อมูลไม่ถูกต้อง</v>
      </c>
      <c r="R893" s="149" t="str">
        <f t="shared" si="108"/>
        <v>ข้อมูลไม่ถูกต้อง</v>
      </c>
      <c r="S893" s="149" t="str">
        <f>IF(ISNUMBER(R893),
IF(H$2=ตัวเลือก!A$30,"ยังไม่บันทึกข้อมูล",R893*0.27),"ข้อมูลไม่ถูกต้อง")</f>
        <v>ข้อมูลไม่ถูกต้อง</v>
      </c>
      <c r="T893" s="149" t="str">
        <f t="shared" si="109"/>
        <v>ข้อมูลไม่ถูกต้อง</v>
      </c>
      <c r="U893" s="149" t="str">
        <f>IF(ISNUMBER(R893),
IF(H$2=ตัวเลือก!A$30,"ยังไม่บันทึกข้อมูล",R893*0.47),"ข้อมูลไม่ถูกต้อง")</f>
        <v>ข้อมูลไม่ถูกต้อง</v>
      </c>
      <c r="V893" s="149" t="str">
        <f>IF(ISNUMBER(S893),
IF(H$2=ตัวเลือก!A$30,"ยังไม่บันทึกข้อมูล",S893*0.47),"ข้อมูลไม่ถูกต้อง")</f>
        <v>ข้อมูลไม่ถูกต้อง</v>
      </c>
      <c r="W893" s="149" t="str">
        <f t="shared" si="110"/>
        <v>ข้อมูลไม่ถูกต้อง</v>
      </c>
      <c r="X893" s="148" t="str">
        <f t="shared" si="111"/>
        <v>ข้อมูลไม่ถูกต้อง</v>
      </c>
      <c r="Y893" s="38"/>
      <c r="Z893" s="38"/>
      <c r="AA893" s="38"/>
    </row>
    <row r="894" spans="1:27" x14ac:dyDescent="0.45">
      <c r="A894" s="38">
        <v>889</v>
      </c>
      <c r="B894" s="38"/>
      <c r="C894" s="38"/>
      <c r="D894" s="38"/>
      <c r="E894" s="38"/>
      <c r="F894" s="35"/>
      <c r="G894" s="35"/>
      <c r="H894" s="150"/>
      <c r="I894" s="38"/>
      <c r="J894" s="273" t="str">
        <f t="shared" si="104"/>
        <v>รอข้อมูลคอลัมน์ H</v>
      </c>
      <c r="K894" s="150"/>
      <c r="L894" s="150"/>
      <c r="M894" s="150"/>
      <c r="N894" s="149" t="str" cm="1">
        <f t="array" ref="N894">IF(AND(K894:M894=""),"ยังไม่บันทึกข้อมูล",
IF(M894&lt;&gt;"",
IF(M894&gt;=1.3,M894,"เป็นไม้พุ่ม"),
IF(K894+L894&gt;=1.3,K894+L894,"เป็นไม้พุ่ม")))</f>
        <v>ยังไม่บันทึกข้อมูล</v>
      </c>
      <c r="O894" s="149" t="str">
        <f t="shared" si="105"/>
        <v>ข้อมูลไม่ถูกต้อง</v>
      </c>
      <c r="P894" s="149" t="str">
        <f t="shared" si="106"/>
        <v>ข้อมูลไม่ถูกต้อง</v>
      </c>
      <c r="Q894" s="149" t="str">
        <f t="shared" si="107"/>
        <v>ข้อมูลไม่ถูกต้อง</v>
      </c>
      <c r="R894" s="149" t="str">
        <f t="shared" si="108"/>
        <v>ข้อมูลไม่ถูกต้อง</v>
      </c>
      <c r="S894" s="149" t="str">
        <f>IF(ISNUMBER(R894),
IF(H$2=ตัวเลือก!A$30,"ยังไม่บันทึกข้อมูล",R894*0.27),"ข้อมูลไม่ถูกต้อง")</f>
        <v>ข้อมูลไม่ถูกต้อง</v>
      </c>
      <c r="T894" s="149" t="str">
        <f t="shared" si="109"/>
        <v>ข้อมูลไม่ถูกต้อง</v>
      </c>
      <c r="U894" s="149" t="str">
        <f>IF(ISNUMBER(R894),
IF(H$2=ตัวเลือก!A$30,"ยังไม่บันทึกข้อมูล",R894*0.47),"ข้อมูลไม่ถูกต้อง")</f>
        <v>ข้อมูลไม่ถูกต้อง</v>
      </c>
      <c r="V894" s="149" t="str">
        <f>IF(ISNUMBER(S894),
IF(H$2=ตัวเลือก!A$30,"ยังไม่บันทึกข้อมูล",S894*0.47),"ข้อมูลไม่ถูกต้อง")</f>
        <v>ข้อมูลไม่ถูกต้อง</v>
      </c>
      <c r="W894" s="149" t="str">
        <f t="shared" si="110"/>
        <v>ข้อมูลไม่ถูกต้อง</v>
      </c>
      <c r="X894" s="148" t="str">
        <f t="shared" si="111"/>
        <v>ข้อมูลไม่ถูกต้อง</v>
      </c>
      <c r="Y894" s="38"/>
      <c r="Z894" s="38"/>
      <c r="AA894" s="38"/>
    </row>
    <row r="895" spans="1:27" x14ac:dyDescent="0.45">
      <c r="A895" s="38">
        <v>890</v>
      </c>
      <c r="B895" s="38"/>
      <c r="C895" s="38"/>
      <c r="D895" s="38"/>
      <c r="E895" s="38"/>
      <c r="F895" s="35"/>
      <c r="G895" s="35"/>
      <c r="H895" s="150"/>
      <c r="I895" s="38"/>
      <c r="J895" s="273" t="str">
        <f t="shared" si="104"/>
        <v>รอข้อมูลคอลัมน์ H</v>
      </c>
      <c r="K895" s="150"/>
      <c r="L895" s="150"/>
      <c r="M895" s="150"/>
      <c r="N895" s="149" t="str" cm="1">
        <f t="array" ref="N895">IF(AND(K895:M895=""),"ยังไม่บันทึกข้อมูล",
IF(M895&lt;&gt;"",
IF(M895&gt;=1.3,M895,"เป็นไม้พุ่ม"),
IF(K895+L895&gt;=1.3,K895+L895,"เป็นไม้พุ่ม")))</f>
        <v>ยังไม่บันทึกข้อมูล</v>
      </c>
      <c r="O895" s="149" t="str">
        <f t="shared" si="105"/>
        <v>ข้อมูลไม่ถูกต้อง</v>
      </c>
      <c r="P895" s="149" t="str">
        <f t="shared" si="106"/>
        <v>ข้อมูลไม่ถูกต้อง</v>
      </c>
      <c r="Q895" s="149" t="str">
        <f t="shared" si="107"/>
        <v>ข้อมูลไม่ถูกต้อง</v>
      </c>
      <c r="R895" s="149" t="str">
        <f t="shared" si="108"/>
        <v>ข้อมูลไม่ถูกต้อง</v>
      </c>
      <c r="S895" s="149" t="str">
        <f>IF(ISNUMBER(R895),
IF(H$2=ตัวเลือก!A$30,"ยังไม่บันทึกข้อมูล",R895*0.27),"ข้อมูลไม่ถูกต้อง")</f>
        <v>ข้อมูลไม่ถูกต้อง</v>
      </c>
      <c r="T895" s="149" t="str">
        <f t="shared" si="109"/>
        <v>ข้อมูลไม่ถูกต้อง</v>
      </c>
      <c r="U895" s="149" t="str">
        <f>IF(ISNUMBER(R895),
IF(H$2=ตัวเลือก!A$30,"ยังไม่บันทึกข้อมูล",R895*0.47),"ข้อมูลไม่ถูกต้อง")</f>
        <v>ข้อมูลไม่ถูกต้อง</v>
      </c>
      <c r="V895" s="149" t="str">
        <f>IF(ISNUMBER(S895),
IF(H$2=ตัวเลือก!A$30,"ยังไม่บันทึกข้อมูล",S895*0.47),"ข้อมูลไม่ถูกต้อง")</f>
        <v>ข้อมูลไม่ถูกต้อง</v>
      </c>
      <c r="W895" s="149" t="str">
        <f t="shared" si="110"/>
        <v>ข้อมูลไม่ถูกต้อง</v>
      </c>
      <c r="X895" s="148" t="str">
        <f t="shared" si="111"/>
        <v>ข้อมูลไม่ถูกต้อง</v>
      </c>
      <c r="Y895" s="38"/>
      <c r="Z895" s="38"/>
      <c r="AA895" s="38"/>
    </row>
    <row r="896" spans="1:27" x14ac:dyDescent="0.45">
      <c r="A896" s="38">
        <v>891</v>
      </c>
      <c r="B896" s="38"/>
      <c r="C896" s="38"/>
      <c r="D896" s="38"/>
      <c r="E896" s="38"/>
      <c r="F896" s="35"/>
      <c r="G896" s="35"/>
      <c r="H896" s="150"/>
      <c r="I896" s="38"/>
      <c r="J896" s="273" t="str">
        <f t="shared" si="104"/>
        <v>รอข้อมูลคอลัมน์ H</v>
      </c>
      <c r="K896" s="150"/>
      <c r="L896" s="150"/>
      <c r="M896" s="150"/>
      <c r="N896" s="149" t="str" cm="1">
        <f t="array" ref="N896">IF(AND(K896:M896=""),"ยังไม่บันทึกข้อมูล",
IF(M896&lt;&gt;"",
IF(M896&gt;=1.3,M896,"เป็นไม้พุ่ม"),
IF(K896+L896&gt;=1.3,K896+L896,"เป็นไม้พุ่ม")))</f>
        <v>ยังไม่บันทึกข้อมูล</v>
      </c>
      <c r="O896" s="149" t="str">
        <f t="shared" si="105"/>
        <v>ข้อมูลไม่ถูกต้อง</v>
      </c>
      <c r="P896" s="149" t="str">
        <f t="shared" si="106"/>
        <v>ข้อมูลไม่ถูกต้อง</v>
      </c>
      <c r="Q896" s="149" t="str">
        <f t="shared" si="107"/>
        <v>ข้อมูลไม่ถูกต้อง</v>
      </c>
      <c r="R896" s="149" t="str">
        <f t="shared" si="108"/>
        <v>ข้อมูลไม่ถูกต้อง</v>
      </c>
      <c r="S896" s="149" t="str">
        <f>IF(ISNUMBER(R896),
IF(H$2=ตัวเลือก!A$30,"ยังไม่บันทึกข้อมูล",R896*0.27),"ข้อมูลไม่ถูกต้อง")</f>
        <v>ข้อมูลไม่ถูกต้อง</v>
      </c>
      <c r="T896" s="149" t="str">
        <f t="shared" si="109"/>
        <v>ข้อมูลไม่ถูกต้อง</v>
      </c>
      <c r="U896" s="149" t="str">
        <f>IF(ISNUMBER(R896),
IF(H$2=ตัวเลือก!A$30,"ยังไม่บันทึกข้อมูล",R896*0.47),"ข้อมูลไม่ถูกต้อง")</f>
        <v>ข้อมูลไม่ถูกต้อง</v>
      </c>
      <c r="V896" s="149" t="str">
        <f>IF(ISNUMBER(S896),
IF(H$2=ตัวเลือก!A$30,"ยังไม่บันทึกข้อมูล",S896*0.47),"ข้อมูลไม่ถูกต้อง")</f>
        <v>ข้อมูลไม่ถูกต้อง</v>
      </c>
      <c r="W896" s="149" t="str">
        <f t="shared" si="110"/>
        <v>ข้อมูลไม่ถูกต้อง</v>
      </c>
      <c r="X896" s="148" t="str">
        <f t="shared" si="111"/>
        <v>ข้อมูลไม่ถูกต้อง</v>
      </c>
      <c r="Y896" s="38"/>
      <c r="Z896" s="38"/>
      <c r="AA896" s="38"/>
    </row>
    <row r="897" spans="1:27" x14ac:dyDescent="0.45">
      <c r="A897" s="38">
        <v>892</v>
      </c>
      <c r="B897" s="38"/>
      <c r="C897" s="38"/>
      <c r="D897" s="38"/>
      <c r="E897" s="38"/>
      <c r="F897" s="35"/>
      <c r="G897" s="35"/>
      <c r="H897" s="150"/>
      <c r="I897" s="38"/>
      <c r="J897" s="273" t="str">
        <f t="shared" si="104"/>
        <v>รอข้อมูลคอลัมน์ H</v>
      </c>
      <c r="K897" s="150"/>
      <c r="L897" s="150"/>
      <c r="M897" s="150"/>
      <c r="N897" s="149" t="str" cm="1">
        <f t="array" ref="N897">IF(AND(K897:M897=""),"ยังไม่บันทึกข้อมูล",
IF(M897&lt;&gt;"",
IF(M897&gt;=1.3,M897,"เป็นไม้พุ่ม"),
IF(K897+L897&gt;=1.3,K897+L897,"เป็นไม้พุ่ม")))</f>
        <v>ยังไม่บันทึกข้อมูล</v>
      </c>
      <c r="O897" s="149" t="str">
        <f t="shared" si="105"/>
        <v>ข้อมูลไม่ถูกต้อง</v>
      </c>
      <c r="P897" s="149" t="str">
        <f t="shared" si="106"/>
        <v>ข้อมูลไม่ถูกต้อง</v>
      </c>
      <c r="Q897" s="149" t="str">
        <f t="shared" si="107"/>
        <v>ข้อมูลไม่ถูกต้อง</v>
      </c>
      <c r="R897" s="149" t="str">
        <f t="shared" si="108"/>
        <v>ข้อมูลไม่ถูกต้อง</v>
      </c>
      <c r="S897" s="149" t="str">
        <f>IF(ISNUMBER(R897),
IF(H$2=ตัวเลือก!A$30,"ยังไม่บันทึกข้อมูล",R897*0.27),"ข้อมูลไม่ถูกต้อง")</f>
        <v>ข้อมูลไม่ถูกต้อง</v>
      </c>
      <c r="T897" s="149" t="str">
        <f t="shared" si="109"/>
        <v>ข้อมูลไม่ถูกต้อง</v>
      </c>
      <c r="U897" s="149" t="str">
        <f>IF(ISNUMBER(R897),
IF(H$2=ตัวเลือก!A$30,"ยังไม่บันทึกข้อมูล",R897*0.47),"ข้อมูลไม่ถูกต้อง")</f>
        <v>ข้อมูลไม่ถูกต้อง</v>
      </c>
      <c r="V897" s="149" t="str">
        <f>IF(ISNUMBER(S897),
IF(H$2=ตัวเลือก!A$30,"ยังไม่บันทึกข้อมูล",S897*0.47),"ข้อมูลไม่ถูกต้อง")</f>
        <v>ข้อมูลไม่ถูกต้อง</v>
      </c>
      <c r="W897" s="149" t="str">
        <f t="shared" si="110"/>
        <v>ข้อมูลไม่ถูกต้อง</v>
      </c>
      <c r="X897" s="148" t="str">
        <f t="shared" si="111"/>
        <v>ข้อมูลไม่ถูกต้อง</v>
      </c>
      <c r="Y897" s="38"/>
      <c r="Z897" s="38"/>
      <c r="AA897" s="38"/>
    </row>
    <row r="898" spans="1:27" x14ac:dyDescent="0.45">
      <c r="A898" s="38">
        <v>893</v>
      </c>
      <c r="B898" s="38"/>
      <c r="C898" s="38"/>
      <c r="D898" s="38"/>
      <c r="E898" s="38"/>
      <c r="F898" s="35"/>
      <c r="G898" s="35"/>
      <c r="H898" s="150"/>
      <c r="I898" s="38"/>
      <c r="J898" s="273" t="str">
        <f t="shared" si="104"/>
        <v>รอข้อมูลคอลัมน์ H</v>
      </c>
      <c r="K898" s="150"/>
      <c r="L898" s="150"/>
      <c r="M898" s="150"/>
      <c r="N898" s="149" t="str" cm="1">
        <f t="array" ref="N898">IF(AND(K898:M898=""),"ยังไม่บันทึกข้อมูล",
IF(M898&lt;&gt;"",
IF(M898&gt;=1.3,M898,"เป็นไม้พุ่ม"),
IF(K898+L898&gt;=1.3,K898+L898,"เป็นไม้พุ่ม")))</f>
        <v>ยังไม่บันทึกข้อมูล</v>
      </c>
      <c r="O898" s="149" t="str">
        <f t="shared" si="105"/>
        <v>ข้อมูลไม่ถูกต้อง</v>
      </c>
      <c r="P898" s="149" t="str">
        <f t="shared" si="106"/>
        <v>ข้อมูลไม่ถูกต้อง</v>
      </c>
      <c r="Q898" s="149" t="str">
        <f t="shared" si="107"/>
        <v>ข้อมูลไม่ถูกต้อง</v>
      </c>
      <c r="R898" s="149" t="str">
        <f t="shared" si="108"/>
        <v>ข้อมูลไม่ถูกต้อง</v>
      </c>
      <c r="S898" s="149" t="str">
        <f>IF(ISNUMBER(R898),
IF(H$2=ตัวเลือก!A$30,"ยังไม่บันทึกข้อมูล",R898*0.27),"ข้อมูลไม่ถูกต้อง")</f>
        <v>ข้อมูลไม่ถูกต้อง</v>
      </c>
      <c r="T898" s="149" t="str">
        <f t="shared" si="109"/>
        <v>ข้อมูลไม่ถูกต้อง</v>
      </c>
      <c r="U898" s="149" t="str">
        <f>IF(ISNUMBER(R898),
IF(H$2=ตัวเลือก!A$30,"ยังไม่บันทึกข้อมูล",R898*0.47),"ข้อมูลไม่ถูกต้อง")</f>
        <v>ข้อมูลไม่ถูกต้อง</v>
      </c>
      <c r="V898" s="149" t="str">
        <f>IF(ISNUMBER(S898),
IF(H$2=ตัวเลือก!A$30,"ยังไม่บันทึกข้อมูล",S898*0.47),"ข้อมูลไม่ถูกต้อง")</f>
        <v>ข้อมูลไม่ถูกต้อง</v>
      </c>
      <c r="W898" s="149" t="str">
        <f t="shared" si="110"/>
        <v>ข้อมูลไม่ถูกต้อง</v>
      </c>
      <c r="X898" s="148" t="str">
        <f t="shared" si="111"/>
        <v>ข้อมูลไม่ถูกต้อง</v>
      </c>
      <c r="Y898" s="38"/>
      <c r="Z898" s="38"/>
      <c r="AA898" s="38"/>
    </row>
    <row r="899" spans="1:27" x14ac:dyDescent="0.45">
      <c r="A899" s="38">
        <v>894</v>
      </c>
      <c r="B899" s="38"/>
      <c r="C899" s="38"/>
      <c r="D899" s="38"/>
      <c r="E899" s="38"/>
      <c r="F899" s="35"/>
      <c r="G899" s="35"/>
      <c r="H899" s="150"/>
      <c r="I899" s="38"/>
      <c r="J899" s="273" t="str">
        <f t="shared" si="104"/>
        <v>รอข้อมูลคอลัมน์ H</v>
      </c>
      <c r="K899" s="150"/>
      <c r="L899" s="150"/>
      <c r="M899" s="150"/>
      <c r="N899" s="149" t="str" cm="1">
        <f t="array" ref="N899">IF(AND(K899:M899=""),"ยังไม่บันทึกข้อมูล",
IF(M899&lt;&gt;"",
IF(M899&gt;=1.3,M899,"เป็นไม้พุ่ม"),
IF(K899+L899&gt;=1.3,K899+L899,"เป็นไม้พุ่ม")))</f>
        <v>ยังไม่บันทึกข้อมูล</v>
      </c>
      <c r="O899" s="149" t="str">
        <f t="shared" si="105"/>
        <v>ข้อมูลไม่ถูกต้อง</v>
      </c>
      <c r="P899" s="149" t="str">
        <f t="shared" si="106"/>
        <v>ข้อมูลไม่ถูกต้อง</v>
      </c>
      <c r="Q899" s="149" t="str">
        <f t="shared" si="107"/>
        <v>ข้อมูลไม่ถูกต้อง</v>
      </c>
      <c r="R899" s="149" t="str">
        <f t="shared" si="108"/>
        <v>ข้อมูลไม่ถูกต้อง</v>
      </c>
      <c r="S899" s="149" t="str">
        <f>IF(ISNUMBER(R899),
IF(H$2=ตัวเลือก!A$30,"ยังไม่บันทึกข้อมูล",R899*0.27),"ข้อมูลไม่ถูกต้อง")</f>
        <v>ข้อมูลไม่ถูกต้อง</v>
      </c>
      <c r="T899" s="149" t="str">
        <f t="shared" si="109"/>
        <v>ข้อมูลไม่ถูกต้อง</v>
      </c>
      <c r="U899" s="149" t="str">
        <f>IF(ISNUMBER(R899),
IF(H$2=ตัวเลือก!A$30,"ยังไม่บันทึกข้อมูล",R899*0.47),"ข้อมูลไม่ถูกต้อง")</f>
        <v>ข้อมูลไม่ถูกต้อง</v>
      </c>
      <c r="V899" s="149" t="str">
        <f>IF(ISNUMBER(S899),
IF(H$2=ตัวเลือก!A$30,"ยังไม่บันทึกข้อมูล",S899*0.47),"ข้อมูลไม่ถูกต้อง")</f>
        <v>ข้อมูลไม่ถูกต้อง</v>
      </c>
      <c r="W899" s="149" t="str">
        <f t="shared" si="110"/>
        <v>ข้อมูลไม่ถูกต้อง</v>
      </c>
      <c r="X899" s="148" t="str">
        <f t="shared" si="111"/>
        <v>ข้อมูลไม่ถูกต้อง</v>
      </c>
      <c r="Y899" s="38"/>
      <c r="Z899" s="38"/>
      <c r="AA899" s="38"/>
    </row>
    <row r="900" spans="1:27" x14ac:dyDescent="0.45">
      <c r="A900" s="38">
        <v>895</v>
      </c>
      <c r="B900" s="38"/>
      <c r="C900" s="38"/>
      <c r="D900" s="38"/>
      <c r="E900" s="38"/>
      <c r="F900" s="35"/>
      <c r="G900" s="35"/>
      <c r="H900" s="150"/>
      <c r="I900" s="38"/>
      <c r="J900" s="273" t="str">
        <f t="shared" si="104"/>
        <v>รอข้อมูลคอลัมน์ H</v>
      </c>
      <c r="K900" s="150"/>
      <c r="L900" s="150"/>
      <c r="M900" s="150"/>
      <c r="N900" s="149" t="str" cm="1">
        <f t="array" ref="N900">IF(AND(K900:M900=""),"ยังไม่บันทึกข้อมูล",
IF(M900&lt;&gt;"",
IF(M900&gt;=1.3,M900,"เป็นไม้พุ่ม"),
IF(K900+L900&gt;=1.3,K900+L900,"เป็นไม้พุ่ม")))</f>
        <v>ยังไม่บันทึกข้อมูล</v>
      </c>
      <c r="O900" s="149" t="str">
        <f t="shared" si="105"/>
        <v>ข้อมูลไม่ถูกต้อง</v>
      </c>
      <c r="P900" s="149" t="str">
        <f t="shared" si="106"/>
        <v>ข้อมูลไม่ถูกต้อง</v>
      </c>
      <c r="Q900" s="149" t="str">
        <f t="shared" si="107"/>
        <v>ข้อมูลไม่ถูกต้อง</v>
      </c>
      <c r="R900" s="149" t="str">
        <f t="shared" si="108"/>
        <v>ข้อมูลไม่ถูกต้อง</v>
      </c>
      <c r="S900" s="149" t="str">
        <f>IF(ISNUMBER(R900),
IF(H$2=ตัวเลือก!A$30,"ยังไม่บันทึกข้อมูล",R900*0.27),"ข้อมูลไม่ถูกต้อง")</f>
        <v>ข้อมูลไม่ถูกต้อง</v>
      </c>
      <c r="T900" s="149" t="str">
        <f t="shared" si="109"/>
        <v>ข้อมูลไม่ถูกต้อง</v>
      </c>
      <c r="U900" s="149" t="str">
        <f>IF(ISNUMBER(R900),
IF(H$2=ตัวเลือก!A$30,"ยังไม่บันทึกข้อมูล",R900*0.47),"ข้อมูลไม่ถูกต้อง")</f>
        <v>ข้อมูลไม่ถูกต้อง</v>
      </c>
      <c r="V900" s="149" t="str">
        <f>IF(ISNUMBER(S900),
IF(H$2=ตัวเลือก!A$30,"ยังไม่บันทึกข้อมูล",S900*0.47),"ข้อมูลไม่ถูกต้อง")</f>
        <v>ข้อมูลไม่ถูกต้อง</v>
      </c>
      <c r="W900" s="149" t="str">
        <f t="shared" si="110"/>
        <v>ข้อมูลไม่ถูกต้อง</v>
      </c>
      <c r="X900" s="148" t="str">
        <f t="shared" si="111"/>
        <v>ข้อมูลไม่ถูกต้อง</v>
      </c>
      <c r="Y900" s="38"/>
      <c r="Z900" s="38"/>
      <c r="AA900" s="38"/>
    </row>
    <row r="901" spans="1:27" x14ac:dyDescent="0.45">
      <c r="A901" s="38">
        <v>896</v>
      </c>
      <c r="B901" s="38"/>
      <c r="C901" s="38"/>
      <c r="D901" s="38"/>
      <c r="E901" s="38"/>
      <c r="F901" s="35"/>
      <c r="G901" s="35"/>
      <c r="H901" s="150"/>
      <c r="I901" s="38"/>
      <c r="J901" s="273" t="str">
        <f t="shared" si="104"/>
        <v>รอข้อมูลคอลัมน์ H</v>
      </c>
      <c r="K901" s="150"/>
      <c r="L901" s="150"/>
      <c r="M901" s="150"/>
      <c r="N901" s="149" t="str" cm="1">
        <f t="array" ref="N901">IF(AND(K901:M901=""),"ยังไม่บันทึกข้อมูล",
IF(M901&lt;&gt;"",
IF(M901&gt;=1.3,M901,"เป็นไม้พุ่ม"),
IF(K901+L901&gt;=1.3,K901+L901,"เป็นไม้พุ่ม")))</f>
        <v>ยังไม่บันทึกข้อมูล</v>
      </c>
      <c r="O901" s="149" t="str">
        <f t="shared" si="105"/>
        <v>ข้อมูลไม่ถูกต้อง</v>
      </c>
      <c r="P901" s="149" t="str">
        <f t="shared" si="106"/>
        <v>ข้อมูลไม่ถูกต้อง</v>
      </c>
      <c r="Q901" s="149" t="str">
        <f t="shared" si="107"/>
        <v>ข้อมูลไม่ถูกต้อง</v>
      </c>
      <c r="R901" s="149" t="str">
        <f t="shared" si="108"/>
        <v>ข้อมูลไม่ถูกต้อง</v>
      </c>
      <c r="S901" s="149" t="str">
        <f>IF(ISNUMBER(R901),
IF(H$2=ตัวเลือก!A$30,"ยังไม่บันทึกข้อมูล",R901*0.27),"ข้อมูลไม่ถูกต้อง")</f>
        <v>ข้อมูลไม่ถูกต้อง</v>
      </c>
      <c r="T901" s="149" t="str">
        <f t="shared" si="109"/>
        <v>ข้อมูลไม่ถูกต้อง</v>
      </c>
      <c r="U901" s="149" t="str">
        <f>IF(ISNUMBER(R901),
IF(H$2=ตัวเลือก!A$30,"ยังไม่บันทึกข้อมูล",R901*0.47),"ข้อมูลไม่ถูกต้อง")</f>
        <v>ข้อมูลไม่ถูกต้อง</v>
      </c>
      <c r="V901" s="149" t="str">
        <f>IF(ISNUMBER(S901),
IF(H$2=ตัวเลือก!A$30,"ยังไม่บันทึกข้อมูล",S901*0.47),"ข้อมูลไม่ถูกต้อง")</f>
        <v>ข้อมูลไม่ถูกต้อง</v>
      </c>
      <c r="W901" s="149" t="str">
        <f t="shared" si="110"/>
        <v>ข้อมูลไม่ถูกต้อง</v>
      </c>
      <c r="X901" s="148" t="str">
        <f t="shared" si="111"/>
        <v>ข้อมูลไม่ถูกต้อง</v>
      </c>
      <c r="Y901" s="38"/>
      <c r="Z901" s="38"/>
      <c r="AA901" s="38"/>
    </row>
    <row r="902" spans="1:27" x14ac:dyDescent="0.45">
      <c r="A902" s="38">
        <v>897</v>
      </c>
      <c r="B902" s="38"/>
      <c r="C902" s="38"/>
      <c r="D902" s="38"/>
      <c r="E902" s="38"/>
      <c r="F902" s="35"/>
      <c r="G902" s="35"/>
      <c r="H902" s="150"/>
      <c r="I902" s="38"/>
      <c r="J902" s="273" t="str">
        <f t="shared" si="104"/>
        <v>รอข้อมูลคอลัมน์ H</v>
      </c>
      <c r="K902" s="150"/>
      <c r="L902" s="150"/>
      <c r="M902" s="150"/>
      <c r="N902" s="149" t="str" cm="1">
        <f t="array" ref="N902">IF(AND(K902:M902=""),"ยังไม่บันทึกข้อมูล",
IF(M902&lt;&gt;"",
IF(M902&gt;=1.3,M902,"เป็นไม้พุ่ม"),
IF(K902+L902&gt;=1.3,K902+L902,"เป็นไม้พุ่ม")))</f>
        <v>ยังไม่บันทึกข้อมูล</v>
      </c>
      <c r="O902" s="149" t="str">
        <f t="shared" si="105"/>
        <v>ข้อมูลไม่ถูกต้อง</v>
      </c>
      <c r="P902" s="149" t="str">
        <f t="shared" si="106"/>
        <v>ข้อมูลไม่ถูกต้อง</v>
      </c>
      <c r="Q902" s="149" t="str">
        <f t="shared" si="107"/>
        <v>ข้อมูลไม่ถูกต้อง</v>
      </c>
      <c r="R902" s="149" t="str">
        <f t="shared" si="108"/>
        <v>ข้อมูลไม่ถูกต้อง</v>
      </c>
      <c r="S902" s="149" t="str">
        <f>IF(ISNUMBER(R902),
IF(H$2=ตัวเลือก!A$30,"ยังไม่บันทึกข้อมูล",R902*0.27),"ข้อมูลไม่ถูกต้อง")</f>
        <v>ข้อมูลไม่ถูกต้อง</v>
      </c>
      <c r="T902" s="149" t="str">
        <f t="shared" si="109"/>
        <v>ข้อมูลไม่ถูกต้อง</v>
      </c>
      <c r="U902" s="149" t="str">
        <f>IF(ISNUMBER(R902),
IF(H$2=ตัวเลือก!A$30,"ยังไม่บันทึกข้อมูล",R902*0.47),"ข้อมูลไม่ถูกต้อง")</f>
        <v>ข้อมูลไม่ถูกต้อง</v>
      </c>
      <c r="V902" s="149" t="str">
        <f>IF(ISNUMBER(S902),
IF(H$2=ตัวเลือก!A$30,"ยังไม่บันทึกข้อมูล",S902*0.47),"ข้อมูลไม่ถูกต้อง")</f>
        <v>ข้อมูลไม่ถูกต้อง</v>
      </c>
      <c r="W902" s="149" t="str">
        <f t="shared" si="110"/>
        <v>ข้อมูลไม่ถูกต้อง</v>
      </c>
      <c r="X902" s="148" t="str">
        <f t="shared" si="111"/>
        <v>ข้อมูลไม่ถูกต้อง</v>
      </c>
      <c r="Y902" s="38"/>
      <c r="Z902" s="38"/>
      <c r="AA902" s="38"/>
    </row>
    <row r="903" spans="1:27" x14ac:dyDescent="0.45">
      <c r="A903" s="38">
        <v>898</v>
      </c>
      <c r="B903" s="38"/>
      <c r="C903" s="38"/>
      <c r="D903" s="38"/>
      <c r="E903" s="38"/>
      <c r="F903" s="35"/>
      <c r="G903" s="35"/>
      <c r="H903" s="150"/>
      <c r="I903" s="38"/>
      <c r="J903" s="273" t="str">
        <f t="shared" ref="J903:J966" si="112">IF(H903="","รอข้อมูลคอลัมน์ H",
IF(H903/PI()&gt;=4.5,H903/PI(),"ไม่นำมาคำนวณ"))</f>
        <v>รอข้อมูลคอลัมน์ H</v>
      </c>
      <c r="K903" s="150"/>
      <c r="L903" s="150"/>
      <c r="M903" s="150"/>
      <c r="N903" s="149" t="str" cm="1">
        <f t="array" ref="N903">IF(AND(K903:M903=""),"ยังไม่บันทึกข้อมูล",
IF(M903&lt;&gt;"",
IF(M903&gt;=1.3,M903,"เป็นไม้พุ่ม"),
IF(K903+L903&gt;=1.3,K903+L903,"เป็นไม้พุ่ม")))</f>
        <v>ยังไม่บันทึกข้อมูล</v>
      </c>
      <c r="O903" s="149" t="str">
        <f t="shared" ref="O903:O966" si="113">IF(AND(ISNUMBER(J903),ISNUMBER(N903)),0.0396*(((J903)^2)*N903)^0.933,"ข้อมูลไม่ถูกต้อง")</f>
        <v>ข้อมูลไม่ถูกต้อง</v>
      </c>
      <c r="P903" s="149" t="str">
        <f t="shared" ref="P903:P966" si="114">IF(AND(ISNUMBER(J903),ISNUMBER(N903)),0.00349*(((J903^2)*N903))^1.03,"ข้อมูลไม่ถูกต้อง")</f>
        <v>ข้อมูลไม่ถูกต้อง</v>
      </c>
      <c r="Q903" s="149" t="str">
        <f t="shared" ref="Q903:Q966" si="115">IF(AND(ISNUMBER(O903),ISNUMBER(P903)),((1/(28/(O903+P903)))+0.025),"ข้อมูลไม่ถูกต้อง")</f>
        <v>ข้อมูลไม่ถูกต้อง</v>
      </c>
      <c r="R903" s="149" t="str">
        <f t="shared" ref="R903:R966" si="116">IF(AND(O903&lt;&gt;"ข้อมูลไม่ถูกต้อง",P903&lt;&gt;"ข้อมูลไม่ถูกต้อง",Q903&lt;&gt;"ข้อมูลไม่ถูกต้อง"),O903+P903+Q903,"ข้อมูลไม่ถูกต้อง")</f>
        <v>ข้อมูลไม่ถูกต้อง</v>
      </c>
      <c r="S903" s="149" t="str">
        <f>IF(ISNUMBER(R903),
IF(H$2=ตัวเลือก!A$30,"ยังไม่บันทึกข้อมูล",R903*0.27),"ข้อมูลไม่ถูกต้อง")</f>
        <v>ข้อมูลไม่ถูกต้อง</v>
      </c>
      <c r="T903" s="149" t="str">
        <f t="shared" ref="T903:T966" si="117">IF(AND(ISNUMBER(R903),ISNUMBER(S903)),R903+S903,"ข้อมูลไม่ถูกต้อง")</f>
        <v>ข้อมูลไม่ถูกต้อง</v>
      </c>
      <c r="U903" s="149" t="str">
        <f>IF(ISNUMBER(R903),
IF(H$2=ตัวเลือก!A$30,"ยังไม่บันทึกข้อมูล",R903*0.47),"ข้อมูลไม่ถูกต้อง")</f>
        <v>ข้อมูลไม่ถูกต้อง</v>
      </c>
      <c r="V903" s="149" t="str">
        <f>IF(ISNUMBER(S903),
IF(H$2=ตัวเลือก!A$30,"ยังไม่บันทึกข้อมูล",S903*0.47),"ข้อมูลไม่ถูกต้อง")</f>
        <v>ข้อมูลไม่ถูกต้อง</v>
      </c>
      <c r="W903" s="149" t="str">
        <f t="shared" ref="W903:W966" si="118">IF(AND(ISNUMBER(U903),ISNUMBER(V903)),((U903+V903)/1000),"ข้อมูลไม่ถูกต้อง")</f>
        <v>ข้อมูลไม่ถูกต้อง</v>
      </c>
      <c r="X903" s="148" t="str">
        <f t="shared" ref="X903:X966" si="119">IF(ISNUMBER(W903),W903*(44/12),"ข้อมูลไม่ถูกต้อง")</f>
        <v>ข้อมูลไม่ถูกต้อง</v>
      </c>
      <c r="Y903" s="38"/>
      <c r="Z903" s="38"/>
      <c r="AA903" s="38"/>
    </row>
    <row r="904" spans="1:27" x14ac:dyDescent="0.45">
      <c r="A904" s="38">
        <v>899</v>
      </c>
      <c r="B904" s="38"/>
      <c r="C904" s="38"/>
      <c r="D904" s="38"/>
      <c r="E904" s="38"/>
      <c r="F904" s="35"/>
      <c r="G904" s="35"/>
      <c r="H904" s="150"/>
      <c r="I904" s="38"/>
      <c r="J904" s="273" t="str">
        <f t="shared" si="112"/>
        <v>รอข้อมูลคอลัมน์ H</v>
      </c>
      <c r="K904" s="150"/>
      <c r="L904" s="150"/>
      <c r="M904" s="150"/>
      <c r="N904" s="149" t="str" cm="1">
        <f t="array" ref="N904">IF(AND(K904:M904=""),"ยังไม่บันทึกข้อมูล",
IF(M904&lt;&gt;"",
IF(M904&gt;=1.3,M904,"เป็นไม้พุ่ม"),
IF(K904+L904&gt;=1.3,K904+L904,"เป็นไม้พุ่ม")))</f>
        <v>ยังไม่บันทึกข้อมูล</v>
      </c>
      <c r="O904" s="149" t="str">
        <f t="shared" si="113"/>
        <v>ข้อมูลไม่ถูกต้อง</v>
      </c>
      <c r="P904" s="149" t="str">
        <f t="shared" si="114"/>
        <v>ข้อมูลไม่ถูกต้อง</v>
      </c>
      <c r="Q904" s="149" t="str">
        <f t="shared" si="115"/>
        <v>ข้อมูลไม่ถูกต้อง</v>
      </c>
      <c r="R904" s="149" t="str">
        <f t="shared" si="116"/>
        <v>ข้อมูลไม่ถูกต้อง</v>
      </c>
      <c r="S904" s="149" t="str">
        <f>IF(ISNUMBER(R904),
IF(H$2=ตัวเลือก!A$30,"ยังไม่บันทึกข้อมูล",R904*0.27),"ข้อมูลไม่ถูกต้อง")</f>
        <v>ข้อมูลไม่ถูกต้อง</v>
      </c>
      <c r="T904" s="149" t="str">
        <f t="shared" si="117"/>
        <v>ข้อมูลไม่ถูกต้อง</v>
      </c>
      <c r="U904" s="149" t="str">
        <f>IF(ISNUMBER(R904),
IF(H$2=ตัวเลือก!A$30,"ยังไม่บันทึกข้อมูล",R904*0.47),"ข้อมูลไม่ถูกต้อง")</f>
        <v>ข้อมูลไม่ถูกต้อง</v>
      </c>
      <c r="V904" s="149" t="str">
        <f>IF(ISNUMBER(S904),
IF(H$2=ตัวเลือก!A$30,"ยังไม่บันทึกข้อมูล",S904*0.47),"ข้อมูลไม่ถูกต้อง")</f>
        <v>ข้อมูลไม่ถูกต้อง</v>
      </c>
      <c r="W904" s="149" t="str">
        <f t="shared" si="118"/>
        <v>ข้อมูลไม่ถูกต้อง</v>
      </c>
      <c r="X904" s="148" t="str">
        <f t="shared" si="119"/>
        <v>ข้อมูลไม่ถูกต้อง</v>
      </c>
      <c r="Y904" s="38"/>
      <c r="Z904" s="38"/>
      <c r="AA904" s="38"/>
    </row>
    <row r="905" spans="1:27" x14ac:dyDescent="0.45">
      <c r="A905" s="38">
        <v>900</v>
      </c>
      <c r="B905" s="38"/>
      <c r="C905" s="38"/>
      <c r="D905" s="38"/>
      <c r="E905" s="38"/>
      <c r="F905" s="35"/>
      <c r="G905" s="35"/>
      <c r="H905" s="150"/>
      <c r="I905" s="38"/>
      <c r="J905" s="273" t="str">
        <f t="shared" si="112"/>
        <v>รอข้อมูลคอลัมน์ H</v>
      </c>
      <c r="K905" s="150"/>
      <c r="L905" s="150"/>
      <c r="M905" s="150"/>
      <c r="N905" s="149" t="str" cm="1">
        <f t="array" ref="N905">IF(AND(K905:M905=""),"ยังไม่บันทึกข้อมูล",
IF(M905&lt;&gt;"",
IF(M905&gt;=1.3,M905,"เป็นไม้พุ่ม"),
IF(K905+L905&gt;=1.3,K905+L905,"เป็นไม้พุ่ม")))</f>
        <v>ยังไม่บันทึกข้อมูล</v>
      </c>
      <c r="O905" s="149" t="str">
        <f t="shared" si="113"/>
        <v>ข้อมูลไม่ถูกต้อง</v>
      </c>
      <c r="P905" s="149" t="str">
        <f t="shared" si="114"/>
        <v>ข้อมูลไม่ถูกต้อง</v>
      </c>
      <c r="Q905" s="149" t="str">
        <f t="shared" si="115"/>
        <v>ข้อมูลไม่ถูกต้อง</v>
      </c>
      <c r="R905" s="149" t="str">
        <f t="shared" si="116"/>
        <v>ข้อมูลไม่ถูกต้อง</v>
      </c>
      <c r="S905" s="149" t="str">
        <f>IF(ISNUMBER(R905),
IF(H$2=ตัวเลือก!A$30,"ยังไม่บันทึกข้อมูล",R905*0.27),"ข้อมูลไม่ถูกต้อง")</f>
        <v>ข้อมูลไม่ถูกต้อง</v>
      </c>
      <c r="T905" s="149" t="str">
        <f t="shared" si="117"/>
        <v>ข้อมูลไม่ถูกต้อง</v>
      </c>
      <c r="U905" s="149" t="str">
        <f>IF(ISNUMBER(R905),
IF(H$2=ตัวเลือก!A$30,"ยังไม่บันทึกข้อมูล",R905*0.47),"ข้อมูลไม่ถูกต้อง")</f>
        <v>ข้อมูลไม่ถูกต้อง</v>
      </c>
      <c r="V905" s="149" t="str">
        <f>IF(ISNUMBER(S905),
IF(H$2=ตัวเลือก!A$30,"ยังไม่บันทึกข้อมูล",S905*0.47),"ข้อมูลไม่ถูกต้อง")</f>
        <v>ข้อมูลไม่ถูกต้อง</v>
      </c>
      <c r="W905" s="149" t="str">
        <f t="shared" si="118"/>
        <v>ข้อมูลไม่ถูกต้อง</v>
      </c>
      <c r="X905" s="148" t="str">
        <f t="shared" si="119"/>
        <v>ข้อมูลไม่ถูกต้อง</v>
      </c>
      <c r="Y905" s="38"/>
      <c r="Z905" s="38"/>
      <c r="AA905" s="38"/>
    </row>
    <row r="906" spans="1:27" x14ac:dyDescent="0.45">
      <c r="A906" s="38">
        <v>901</v>
      </c>
      <c r="B906" s="38"/>
      <c r="C906" s="38"/>
      <c r="D906" s="38"/>
      <c r="E906" s="38"/>
      <c r="F906" s="35"/>
      <c r="G906" s="35"/>
      <c r="H906" s="150"/>
      <c r="I906" s="38"/>
      <c r="J906" s="273" t="str">
        <f t="shared" si="112"/>
        <v>รอข้อมูลคอลัมน์ H</v>
      </c>
      <c r="K906" s="150"/>
      <c r="L906" s="150"/>
      <c r="M906" s="150"/>
      <c r="N906" s="149" t="str" cm="1">
        <f t="array" ref="N906">IF(AND(K906:M906=""),"ยังไม่บันทึกข้อมูล",
IF(M906&lt;&gt;"",
IF(M906&gt;=1.3,M906,"เป็นไม้พุ่ม"),
IF(K906+L906&gt;=1.3,K906+L906,"เป็นไม้พุ่ม")))</f>
        <v>ยังไม่บันทึกข้อมูล</v>
      </c>
      <c r="O906" s="149" t="str">
        <f t="shared" si="113"/>
        <v>ข้อมูลไม่ถูกต้อง</v>
      </c>
      <c r="P906" s="149" t="str">
        <f t="shared" si="114"/>
        <v>ข้อมูลไม่ถูกต้อง</v>
      </c>
      <c r="Q906" s="149" t="str">
        <f t="shared" si="115"/>
        <v>ข้อมูลไม่ถูกต้อง</v>
      </c>
      <c r="R906" s="149" t="str">
        <f t="shared" si="116"/>
        <v>ข้อมูลไม่ถูกต้อง</v>
      </c>
      <c r="S906" s="149" t="str">
        <f>IF(ISNUMBER(R906),
IF(H$2=ตัวเลือก!A$30,"ยังไม่บันทึกข้อมูล",R906*0.27),"ข้อมูลไม่ถูกต้อง")</f>
        <v>ข้อมูลไม่ถูกต้อง</v>
      </c>
      <c r="T906" s="149" t="str">
        <f t="shared" si="117"/>
        <v>ข้อมูลไม่ถูกต้อง</v>
      </c>
      <c r="U906" s="149" t="str">
        <f>IF(ISNUMBER(R906),
IF(H$2=ตัวเลือก!A$30,"ยังไม่บันทึกข้อมูล",R906*0.47),"ข้อมูลไม่ถูกต้อง")</f>
        <v>ข้อมูลไม่ถูกต้อง</v>
      </c>
      <c r="V906" s="149" t="str">
        <f>IF(ISNUMBER(S906),
IF(H$2=ตัวเลือก!A$30,"ยังไม่บันทึกข้อมูล",S906*0.47),"ข้อมูลไม่ถูกต้อง")</f>
        <v>ข้อมูลไม่ถูกต้อง</v>
      </c>
      <c r="W906" s="149" t="str">
        <f t="shared" si="118"/>
        <v>ข้อมูลไม่ถูกต้อง</v>
      </c>
      <c r="X906" s="148" t="str">
        <f t="shared" si="119"/>
        <v>ข้อมูลไม่ถูกต้อง</v>
      </c>
      <c r="Y906" s="38"/>
      <c r="Z906" s="38"/>
      <c r="AA906" s="38"/>
    </row>
    <row r="907" spans="1:27" x14ac:dyDescent="0.45">
      <c r="A907" s="38">
        <v>902</v>
      </c>
      <c r="B907" s="38"/>
      <c r="C907" s="38"/>
      <c r="D907" s="38"/>
      <c r="E907" s="38"/>
      <c r="F907" s="35"/>
      <c r="G907" s="35"/>
      <c r="H907" s="150"/>
      <c r="I907" s="38"/>
      <c r="J907" s="273" t="str">
        <f t="shared" si="112"/>
        <v>รอข้อมูลคอลัมน์ H</v>
      </c>
      <c r="K907" s="150"/>
      <c r="L907" s="150"/>
      <c r="M907" s="150"/>
      <c r="N907" s="149" t="str" cm="1">
        <f t="array" ref="N907">IF(AND(K907:M907=""),"ยังไม่บันทึกข้อมูล",
IF(M907&lt;&gt;"",
IF(M907&gt;=1.3,M907,"เป็นไม้พุ่ม"),
IF(K907+L907&gt;=1.3,K907+L907,"เป็นไม้พุ่ม")))</f>
        <v>ยังไม่บันทึกข้อมูล</v>
      </c>
      <c r="O907" s="149" t="str">
        <f t="shared" si="113"/>
        <v>ข้อมูลไม่ถูกต้อง</v>
      </c>
      <c r="P907" s="149" t="str">
        <f t="shared" si="114"/>
        <v>ข้อมูลไม่ถูกต้อง</v>
      </c>
      <c r="Q907" s="149" t="str">
        <f t="shared" si="115"/>
        <v>ข้อมูลไม่ถูกต้อง</v>
      </c>
      <c r="R907" s="149" t="str">
        <f t="shared" si="116"/>
        <v>ข้อมูลไม่ถูกต้อง</v>
      </c>
      <c r="S907" s="149" t="str">
        <f>IF(ISNUMBER(R907),
IF(H$2=ตัวเลือก!A$30,"ยังไม่บันทึกข้อมูล",R907*0.27),"ข้อมูลไม่ถูกต้อง")</f>
        <v>ข้อมูลไม่ถูกต้อง</v>
      </c>
      <c r="T907" s="149" t="str">
        <f t="shared" si="117"/>
        <v>ข้อมูลไม่ถูกต้อง</v>
      </c>
      <c r="U907" s="149" t="str">
        <f>IF(ISNUMBER(R907),
IF(H$2=ตัวเลือก!A$30,"ยังไม่บันทึกข้อมูล",R907*0.47),"ข้อมูลไม่ถูกต้อง")</f>
        <v>ข้อมูลไม่ถูกต้อง</v>
      </c>
      <c r="V907" s="149" t="str">
        <f>IF(ISNUMBER(S907),
IF(H$2=ตัวเลือก!A$30,"ยังไม่บันทึกข้อมูล",S907*0.47),"ข้อมูลไม่ถูกต้อง")</f>
        <v>ข้อมูลไม่ถูกต้อง</v>
      </c>
      <c r="W907" s="149" t="str">
        <f t="shared" si="118"/>
        <v>ข้อมูลไม่ถูกต้อง</v>
      </c>
      <c r="X907" s="148" t="str">
        <f t="shared" si="119"/>
        <v>ข้อมูลไม่ถูกต้อง</v>
      </c>
      <c r="Y907" s="38"/>
      <c r="Z907" s="38"/>
      <c r="AA907" s="38"/>
    </row>
    <row r="908" spans="1:27" x14ac:dyDescent="0.45">
      <c r="A908" s="38">
        <v>903</v>
      </c>
      <c r="B908" s="38"/>
      <c r="C908" s="38"/>
      <c r="D908" s="38"/>
      <c r="E908" s="38"/>
      <c r="F908" s="35"/>
      <c r="G908" s="35"/>
      <c r="H908" s="150"/>
      <c r="I908" s="38"/>
      <c r="J908" s="273" t="str">
        <f t="shared" si="112"/>
        <v>รอข้อมูลคอลัมน์ H</v>
      </c>
      <c r="K908" s="150"/>
      <c r="L908" s="150"/>
      <c r="M908" s="150"/>
      <c r="N908" s="149" t="str" cm="1">
        <f t="array" ref="N908">IF(AND(K908:M908=""),"ยังไม่บันทึกข้อมูล",
IF(M908&lt;&gt;"",
IF(M908&gt;=1.3,M908,"เป็นไม้พุ่ม"),
IF(K908+L908&gt;=1.3,K908+L908,"เป็นไม้พุ่ม")))</f>
        <v>ยังไม่บันทึกข้อมูล</v>
      </c>
      <c r="O908" s="149" t="str">
        <f t="shared" si="113"/>
        <v>ข้อมูลไม่ถูกต้อง</v>
      </c>
      <c r="P908" s="149" t="str">
        <f t="shared" si="114"/>
        <v>ข้อมูลไม่ถูกต้อง</v>
      </c>
      <c r="Q908" s="149" t="str">
        <f t="shared" si="115"/>
        <v>ข้อมูลไม่ถูกต้อง</v>
      </c>
      <c r="R908" s="149" t="str">
        <f t="shared" si="116"/>
        <v>ข้อมูลไม่ถูกต้อง</v>
      </c>
      <c r="S908" s="149" t="str">
        <f>IF(ISNUMBER(R908),
IF(H$2=ตัวเลือก!A$30,"ยังไม่บันทึกข้อมูล",R908*0.27),"ข้อมูลไม่ถูกต้อง")</f>
        <v>ข้อมูลไม่ถูกต้อง</v>
      </c>
      <c r="T908" s="149" t="str">
        <f t="shared" si="117"/>
        <v>ข้อมูลไม่ถูกต้อง</v>
      </c>
      <c r="U908" s="149" t="str">
        <f>IF(ISNUMBER(R908),
IF(H$2=ตัวเลือก!A$30,"ยังไม่บันทึกข้อมูล",R908*0.47),"ข้อมูลไม่ถูกต้อง")</f>
        <v>ข้อมูลไม่ถูกต้อง</v>
      </c>
      <c r="V908" s="149" t="str">
        <f>IF(ISNUMBER(S908),
IF(H$2=ตัวเลือก!A$30,"ยังไม่บันทึกข้อมูล",S908*0.47),"ข้อมูลไม่ถูกต้อง")</f>
        <v>ข้อมูลไม่ถูกต้อง</v>
      </c>
      <c r="W908" s="149" t="str">
        <f t="shared" si="118"/>
        <v>ข้อมูลไม่ถูกต้อง</v>
      </c>
      <c r="X908" s="148" t="str">
        <f t="shared" si="119"/>
        <v>ข้อมูลไม่ถูกต้อง</v>
      </c>
      <c r="Y908" s="38"/>
      <c r="Z908" s="38"/>
      <c r="AA908" s="38"/>
    </row>
    <row r="909" spans="1:27" x14ac:dyDescent="0.45">
      <c r="A909" s="38">
        <v>904</v>
      </c>
      <c r="B909" s="38"/>
      <c r="C909" s="38"/>
      <c r="D909" s="38"/>
      <c r="E909" s="38"/>
      <c r="F909" s="35"/>
      <c r="G909" s="35"/>
      <c r="H909" s="150"/>
      <c r="I909" s="38"/>
      <c r="J909" s="273" t="str">
        <f t="shared" si="112"/>
        <v>รอข้อมูลคอลัมน์ H</v>
      </c>
      <c r="K909" s="150"/>
      <c r="L909" s="150"/>
      <c r="M909" s="150"/>
      <c r="N909" s="149" t="str" cm="1">
        <f t="array" ref="N909">IF(AND(K909:M909=""),"ยังไม่บันทึกข้อมูล",
IF(M909&lt;&gt;"",
IF(M909&gt;=1.3,M909,"เป็นไม้พุ่ม"),
IF(K909+L909&gt;=1.3,K909+L909,"เป็นไม้พุ่ม")))</f>
        <v>ยังไม่บันทึกข้อมูล</v>
      </c>
      <c r="O909" s="149" t="str">
        <f t="shared" si="113"/>
        <v>ข้อมูลไม่ถูกต้อง</v>
      </c>
      <c r="P909" s="149" t="str">
        <f t="shared" si="114"/>
        <v>ข้อมูลไม่ถูกต้อง</v>
      </c>
      <c r="Q909" s="149" t="str">
        <f t="shared" si="115"/>
        <v>ข้อมูลไม่ถูกต้อง</v>
      </c>
      <c r="R909" s="149" t="str">
        <f t="shared" si="116"/>
        <v>ข้อมูลไม่ถูกต้อง</v>
      </c>
      <c r="S909" s="149" t="str">
        <f>IF(ISNUMBER(R909),
IF(H$2=ตัวเลือก!A$30,"ยังไม่บันทึกข้อมูล",R909*0.27),"ข้อมูลไม่ถูกต้อง")</f>
        <v>ข้อมูลไม่ถูกต้อง</v>
      </c>
      <c r="T909" s="149" t="str">
        <f t="shared" si="117"/>
        <v>ข้อมูลไม่ถูกต้อง</v>
      </c>
      <c r="U909" s="149" t="str">
        <f>IF(ISNUMBER(R909),
IF(H$2=ตัวเลือก!A$30,"ยังไม่บันทึกข้อมูล",R909*0.47),"ข้อมูลไม่ถูกต้อง")</f>
        <v>ข้อมูลไม่ถูกต้อง</v>
      </c>
      <c r="V909" s="149" t="str">
        <f>IF(ISNUMBER(S909),
IF(H$2=ตัวเลือก!A$30,"ยังไม่บันทึกข้อมูล",S909*0.47),"ข้อมูลไม่ถูกต้อง")</f>
        <v>ข้อมูลไม่ถูกต้อง</v>
      </c>
      <c r="W909" s="149" t="str">
        <f t="shared" si="118"/>
        <v>ข้อมูลไม่ถูกต้อง</v>
      </c>
      <c r="X909" s="148" t="str">
        <f t="shared" si="119"/>
        <v>ข้อมูลไม่ถูกต้อง</v>
      </c>
      <c r="Y909" s="38"/>
      <c r="Z909" s="38"/>
      <c r="AA909" s="38"/>
    </row>
    <row r="910" spans="1:27" x14ac:dyDescent="0.45">
      <c r="A910" s="38">
        <v>905</v>
      </c>
      <c r="B910" s="38"/>
      <c r="C910" s="38"/>
      <c r="D910" s="38"/>
      <c r="E910" s="38"/>
      <c r="F910" s="35"/>
      <c r="G910" s="35"/>
      <c r="H910" s="150"/>
      <c r="I910" s="38"/>
      <c r="J910" s="273" t="str">
        <f t="shared" si="112"/>
        <v>รอข้อมูลคอลัมน์ H</v>
      </c>
      <c r="K910" s="150"/>
      <c r="L910" s="150"/>
      <c r="M910" s="150"/>
      <c r="N910" s="149" t="str" cm="1">
        <f t="array" ref="N910">IF(AND(K910:M910=""),"ยังไม่บันทึกข้อมูล",
IF(M910&lt;&gt;"",
IF(M910&gt;=1.3,M910,"เป็นไม้พุ่ม"),
IF(K910+L910&gt;=1.3,K910+L910,"เป็นไม้พุ่ม")))</f>
        <v>ยังไม่บันทึกข้อมูล</v>
      </c>
      <c r="O910" s="149" t="str">
        <f t="shared" si="113"/>
        <v>ข้อมูลไม่ถูกต้อง</v>
      </c>
      <c r="P910" s="149" t="str">
        <f t="shared" si="114"/>
        <v>ข้อมูลไม่ถูกต้อง</v>
      </c>
      <c r="Q910" s="149" t="str">
        <f t="shared" si="115"/>
        <v>ข้อมูลไม่ถูกต้อง</v>
      </c>
      <c r="R910" s="149" t="str">
        <f t="shared" si="116"/>
        <v>ข้อมูลไม่ถูกต้อง</v>
      </c>
      <c r="S910" s="149" t="str">
        <f>IF(ISNUMBER(R910),
IF(H$2=ตัวเลือก!A$30,"ยังไม่บันทึกข้อมูล",R910*0.27),"ข้อมูลไม่ถูกต้อง")</f>
        <v>ข้อมูลไม่ถูกต้อง</v>
      </c>
      <c r="T910" s="149" t="str">
        <f t="shared" si="117"/>
        <v>ข้อมูลไม่ถูกต้อง</v>
      </c>
      <c r="U910" s="149" t="str">
        <f>IF(ISNUMBER(R910),
IF(H$2=ตัวเลือก!A$30,"ยังไม่บันทึกข้อมูล",R910*0.47),"ข้อมูลไม่ถูกต้อง")</f>
        <v>ข้อมูลไม่ถูกต้อง</v>
      </c>
      <c r="V910" s="149" t="str">
        <f>IF(ISNUMBER(S910),
IF(H$2=ตัวเลือก!A$30,"ยังไม่บันทึกข้อมูล",S910*0.47),"ข้อมูลไม่ถูกต้อง")</f>
        <v>ข้อมูลไม่ถูกต้อง</v>
      </c>
      <c r="W910" s="149" t="str">
        <f t="shared" si="118"/>
        <v>ข้อมูลไม่ถูกต้อง</v>
      </c>
      <c r="X910" s="148" t="str">
        <f t="shared" si="119"/>
        <v>ข้อมูลไม่ถูกต้อง</v>
      </c>
      <c r="Y910" s="38"/>
      <c r="Z910" s="38"/>
      <c r="AA910" s="38"/>
    </row>
    <row r="911" spans="1:27" x14ac:dyDescent="0.45">
      <c r="A911" s="38">
        <v>906</v>
      </c>
      <c r="B911" s="38"/>
      <c r="C911" s="38"/>
      <c r="D911" s="38"/>
      <c r="E911" s="38"/>
      <c r="F911" s="35"/>
      <c r="G911" s="35"/>
      <c r="H911" s="150"/>
      <c r="I911" s="38"/>
      <c r="J911" s="273" t="str">
        <f t="shared" si="112"/>
        <v>รอข้อมูลคอลัมน์ H</v>
      </c>
      <c r="K911" s="150"/>
      <c r="L911" s="150"/>
      <c r="M911" s="150"/>
      <c r="N911" s="149" t="str" cm="1">
        <f t="array" ref="N911">IF(AND(K911:M911=""),"ยังไม่บันทึกข้อมูล",
IF(M911&lt;&gt;"",
IF(M911&gt;=1.3,M911,"เป็นไม้พุ่ม"),
IF(K911+L911&gt;=1.3,K911+L911,"เป็นไม้พุ่ม")))</f>
        <v>ยังไม่บันทึกข้อมูล</v>
      </c>
      <c r="O911" s="149" t="str">
        <f t="shared" si="113"/>
        <v>ข้อมูลไม่ถูกต้อง</v>
      </c>
      <c r="P911" s="149" t="str">
        <f t="shared" si="114"/>
        <v>ข้อมูลไม่ถูกต้อง</v>
      </c>
      <c r="Q911" s="149" t="str">
        <f t="shared" si="115"/>
        <v>ข้อมูลไม่ถูกต้อง</v>
      </c>
      <c r="R911" s="149" t="str">
        <f t="shared" si="116"/>
        <v>ข้อมูลไม่ถูกต้อง</v>
      </c>
      <c r="S911" s="149" t="str">
        <f>IF(ISNUMBER(R911),
IF(H$2=ตัวเลือก!A$30,"ยังไม่บันทึกข้อมูล",R911*0.27),"ข้อมูลไม่ถูกต้อง")</f>
        <v>ข้อมูลไม่ถูกต้อง</v>
      </c>
      <c r="T911" s="149" t="str">
        <f t="shared" si="117"/>
        <v>ข้อมูลไม่ถูกต้อง</v>
      </c>
      <c r="U911" s="149" t="str">
        <f>IF(ISNUMBER(R911),
IF(H$2=ตัวเลือก!A$30,"ยังไม่บันทึกข้อมูล",R911*0.47),"ข้อมูลไม่ถูกต้อง")</f>
        <v>ข้อมูลไม่ถูกต้อง</v>
      </c>
      <c r="V911" s="149" t="str">
        <f>IF(ISNUMBER(S911),
IF(H$2=ตัวเลือก!A$30,"ยังไม่บันทึกข้อมูล",S911*0.47),"ข้อมูลไม่ถูกต้อง")</f>
        <v>ข้อมูลไม่ถูกต้อง</v>
      </c>
      <c r="W911" s="149" t="str">
        <f t="shared" si="118"/>
        <v>ข้อมูลไม่ถูกต้อง</v>
      </c>
      <c r="X911" s="148" t="str">
        <f t="shared" si="119"/>
        <v>ข้อมูลไม่ถูกต้อง</v>
      </c>
      <c r="Y911" s="38"/>
      <c r="Z911" s="38"/>
      <c r="AA911" s="38"/>
    </row>
    <row r="912" spans="1:27" x14ac:dyDescent="0.45">
      <c r="A912" s="38">
        <v>907</v>
      </c>
      <c r="B912" s="38"/>
      <c r="C912" s="38"/>
      <c r="D912" s="38"/>
      <c r="E912" s="38"/>
      <c r="F912" s="35"/>
      <c r="G912" s="35"/>
      <c r="H912" s="150"/>
      <c r="I912" s="38"/>
      <c r="J912" s="273" t="str">
        <f t="shared" si="112"/>
        <v>รอข้อมูลคอลัมน์ H</v>
      </c>
      <c r="K912" s="150"/>
      <c r="L912" s="150"/>
      <c r="M912" s="150"/>
      <c r="N912" s="149" t="str" cm="1">
        <f t="array" ref="N912">IF(AND(K912:M912=""),"ยังไม่บันทึกข้อมูล",
IF(M912&lt;&gt;"",
IF(M912&gt;=1.3,M912,"เป็นไม้พุ่ม"),
IF(K912+L912&gt;=1.3,K912+L912,"เป็นไม้พุ่ม")))</f>
        <v>ยังไม่บันทึกข้อมูล</v>
      </c>
      <c r="O912" s="149" t="str">
        <f t="shared" si="113"/>
        <v>ข้อมูลไม่ถูกต้อง</v>
      </c>
      <c r="P912" s="149" t="str">
        <f t="shared" si="114"/>
        <v>ข้อมูลไม่ถูกต้อง</v>
      </c>
      <c r="Q912" s="149" t="str">
        <f t="shared" si="115"/>
        <v>ข้อมูลไม่ถูกต้อง</v>
      </c>
      <c r="R912" s="149" t="str">
        <f t="shared" si="116"/>
        <v>ข้อมูลไม่ถูกต้อง</v>
      </c>
      <c r="S912" s="149" t="str">
        <f>IF(ISNUMBER(R912),
IF(H$2=ตัวเลือก!A$30,"ยังไม่บันทึกข้อมูล",R912*0.27),"ข้อมูลไม่ถูกต้อง")</f>
        <v>ข้อมูลไม่ถูกต้อง</v>
      </c>
      <c r="T912" s="149" t="str">
        <f t="shared" si="117"/>
        <v>ข้อมูลไม่ถูกต้อง</v>
      </c>
      <c r="U912" s="149" t="str">
        <f>IF(ISNUMBER(R912),
IF(H$2=ตัวเลือก!A$30,"ยังไม่บันทึกข้อมูล",R912*0.47),"ข้อมูลไม่ถูกต้อง")</f>
        <v>ข้อมูลไม่ถูกต้อง</v>
      </c>
      <c r="V912" s="149" t="str">
        <f>IF(ISNUMBER(S912),
IF(H$2=ตัวเลือก!A$30,"ยังไม่บันทึกข้อมูล",S912*0.47),"ข้อมูลไม่ถูกต้อง")</f>
        <v>ข้อมูลไม่ถูกต้อง</v>
      </c>
      <c r="W912" s="149" t="str">
        <f t="shared" si="118"/>
        <v>ข้อมูลไม่ถูกต้อง</v>
      </c>
      <c r="X912" s="148" t="str">
        <f t="shared" si="119"/>
        <v>ข้อมูลไม่ถูกต้อง</v>
      </c>
      <c r="Y912" s="38"/>
      <c r="Z912" s="38"/>
      <c r="AA912" s="38"/>
    </row>
    <row r="913" spans="1:27" x14ac:dyDescent="0.45">
      <c r="A913" s="38">
        <v>908</v>
      </c>
      <c r="B913" s="38"/>
      <c r="C913" s="38"/>
      <c r="D913" s="38"/>
      <c r="E913" s="38"/>
      <c r="F913" s="35"/>
      <c r="G913" s="35"/>
      <c r="H913" s="150"/>
      <c r="I913" s="38"/>
      <c r="J913" s="273" t="str">
        <f t="shared" si="112"/>
        <v>รอข้อมูลคอลัมน์ H</v>
      </c>
      <c r="K913" s="150"/>
      <c r="L913" s="150"/>
      <c r="M913" s="150"/>
      <c r="N913" s="149" t="str" cm="1">
        <f t="array" ref="N913">IF(AND(K913:M913=""),"ยังไม่บันทึกข้อมูล",
IF(M913&lt;&gt;"",
IF(M913&gt;=1.3,M913,"เป็นไม้พุ่ม"),
IF(K913+L913&gt;=1.3,K913+L913,"เป็นไม้พุ่ม")))</f>
        <v>ยังไม่บันทึกข้อมูล</v>
      </c>
      <c r="O913" s="149" t="str">
        <f t="shared" si="113"/>
        <v>ข้อมูลไม่ถูกต้อง</v>
      </c>
      <c r="P913" s="149" t="str">
        <f t="shared" si="114"/>
        <v>ข้อมูลไม่ถูกต้อง</v>
      </c>
      <c r="Q913" s="149" t="str">
        <f t="shared" si="115"/>
        <v>ข้อมูลไม่ถูกต้อง</v>
      </c>
      <c r="R913" s="149" t="str">
        <f t="shared" si="116"/>
        <v>ข้อมูลไม่ถูกต้อง</v>
      </c>
      <c r="S913" s="149" t="str">
        <f>IF(ISNUMBER(R913),
IF(H$2=ตัวเลือก!A$30,"ยังไม่บันทึกข้อมูล",R913*0.27),"ข้อมูลไม่ถูกต้อง")</f>
        <v>ข้อมูลไม่ถูกต้อง</v>
      </c>
      <c r="T913" s="149" t="str">
        <f t="shared" si="117"/>
        <v>ข้อมูลไม่ถูกต้อง</v>
      </c>
      <c r="U913" s="149" t="str">
        <f>IF(ISNUMBER(R913),
IF(H$2=ตัวเลือก!A$30,"ยังไม่บันทึกข้อมูล",R913*0.47),"ข้อมูลไม่ถูกต้อง")</f>
        <v>ข้อมูลไม่ถูกต้อง</v>
      </c>
      <c r="V913" s="149" t="str">
        <f>IF(ISNUMBER(S913),
IF(H$2=ตัวเลือก!A$30,"ยังไม่บันทึกข้อมูล",S913*0.47),"ข้อมูลไม่ถูกต้อง")</f>
        <v>ข้อมูลไม่ถูกต้อง</v>
      </c>
      <c r="W913" s="149" t="str">
        <f t="shared" si="118"/>
        <v>ข้อมูลไม่ถูกต้อง</v>
      </c>
      <c r="X913" s="148" t="str">
        <f t="shared" si="119"/>
        <v>ข้อมูลไม่ถูกต้อง</v>
      </c>
      <c r="Y913" s="38"/>
      <c r="Z913" s="38"/>
      <c r="AA913" s="38"/>
    </row>
    <row r="914" spans="1:27" x14ac:dyDescent="0.45">
      <c r="A914" s="38">
        <v>909</v>
      </c>
      <c r="B914" s="38"/>
      <c r="C914" s="38"/>
      <c r="D914" s="38"/>
      <c r="E914" s="38"/>
      <c r="F914" s="35"/>
      <c r="G914" s="35"/>
      <c r="H914" s="150"/>
      <c r="I914" s="38"/>
      <c r="J914" s="273" t="str">
        <f t="shared" si="112"/>
        <v>รอข้อมูลคอลัมน์ H</v>
      </c>
      <c r="K914" s="150"/>
      <c r="L914" s="150"/>
      <c r="M914" s="150"/>
      <c r="N914" s="149" t="str" cm="1">
        <f t="array" ref="N914">IF(AND(K914:M914=""),"ยังไม่บันทึกข้อมูล",
IF(M914&lt;&gt;"",
IF(M914&gt;=1.3,M914,"เป็นไม้พุ่ม"),
IF(K914+L914&gt;=1.3,K914+L914,"เป็นไม้พุ่ม")))</f>
        <v>ยังไม่บันทึกข้อมูล</v>
      </c>
      <c r="O914" s="149" t="str">
        <f t="shared" si="113"/>
        <v>ข้อมูลไม่ถูกต้อง</v>
      </c>
      <c r="P914" s="149" t="str">
        <f t="shared" si="114"/>
        <v>ข้อมูลไม่ถูกต้อง</v>
      </c>
      <c r="Q914" s="149" t="str">
        <f t="shared" si="115"/>
        <v>ข้อมูลไม่ถูกต้อง</v>
      </c>
      <c r="R914" s="149" t="str">
        <f t="shared" si="116"/>
        <v>ข้อมูลไม่ถูกต้อง</v>
      </c>
      <c r="S914" s="149" t="str">
        <f>IF(ISNUMBER(R914),
IF(H$2=ตัวเลือก!A$30,"ยังไม่บันทึกข้อมูล",R914*0.27),"ข้อมูลไม่ถูกต้อง")</f>
        <v>ข้อมูลไม่ถูกต้อง</v>
      </c>
      <c r="T914" s="149" t="str">
        <f t="shared" si="117"/>
        <v>ข้อมูลไม่ถูกต้อง</v>
      </c>
      <c r="U914" s="149" t="str">
        <f>IF(ISNUMBER(R914),
IF(H$2=ตัวเลือก!A$30,"ยังไม่บันทึกข้อมูล",R914*0.47),"ข้อมูลไม่ถูกต้อง")</f>
        <v>ข้อมูลไม่ถูกต้อง</v>
      </c>
      <c r="V914" s="149" t="str">
        <f>IF(ISNUMBER(S914),
IF(H$2=ตัวเลือก!A$30,"ยังไม่บันทึกข้อมูล",S914*0.47),"ข้อมูลไม่ถูกต้อง")</f>
        <v>ข้อมูลไม่ถูกต้อง</v>
      </c>
      <c r="W914" s="149" t="str">
        <f t="shared" si="118"/>
        <v>ข้อมูลไม่ถูกต้อง</v>
      </c>
      <c r="X914" s="148" t="str">
        <f t="shared" si="119"/>
        <v>ข้อมูลไม่ถูกต้อง</v>
      </c>
      <c r="Y914" s="38"/>
      <c r="Z914" s="38"/>
      <c r="AA914" s="38"/>
    </row>
    <row r="915" spans="1:27" x14ac:dyDescent="0.45">
      <c r="A915" s="38">
        <v>910</v>
      </c>
      <c r="B915" s="38"/>
      <c r="C915" s="38"/>
      <c r="D915" s="38"/>
      <c r="E915" s="38"/>
      <c r="F915" s="35"/>
      <c r="G915" s="35"/>
      <c r="H915" s="150"/>
      <c r="I915" s="38"/>
      <c r="J915" s="273" t="str">
        <f t="shared" si="112"/>
        <v>รอข้อมูลคอลัมน์ H</v>
      </c>
      <c r="K915" s="150"/>
      <c r="L915" s="150"/>
      <c r="M915" s="150"/>
      <c r="N915" s="149" t="str" cm="1">
        <f t="array" ref="N915">IF(AND(K915:M915=""),"ยังไม่บันทึกข้อมูล",
IF(M915&lt;&gt;"",
IF(M915&gt;=1.3,M915,"เป็นไม้พุ่ม"),
IF(K915+L915&gt;=1.3,K915+L915,"เป็นไม้พุ่ม")))</f>
        <v>ยังไม่บันทึกข้อมูล</v>
      </c>
      <c r="O915" s="149" t="str">
        <f t="shared" si="113"/>
        <v>ข้อมูลไม่ถูกต้อง</v>
      </c>
      <c r="P915" s="149" t="str">
        <f t="shared" si="114"/>
        <v>ข้อมูลไม่ถูกต้อง</v>
      </c>
      <c r="Q915" s="149" t="str">
        <f t="shared" si="115"/>
        <v>ข้อมูลไม่ถูกต้อง</v>
      </c>
      <c r="R915" s="149" t="str">
        <f t="shared" si="116"/>
        <v>ข้อมูลไม่ถูกต้อง</v>
      </c>
      <c r="S915" s="149" t="str">
        <f>IF(ISNUMBER(R915),
IF(H$2=ตัวเลือก!A$30,"ยังไม่บันทึกข้อมูล",R915*0.27),"ข้อมูลไม่ถูกต้อง")</f>
        <v>ข้อมูลไม่ถูกต้อง</v>
      </c>
      <c r="T915" s="149" t="str">
        <f t="shared" si="117"/>
        <v>ข้อมูลไม่ถูกต้อง</v>
      </c>
      <c r="U915" s="149" t="str">
        <f>IF(ISNUMBER(R915),
IF(H$2=ตัวเลือก!A$30,"ยังไม่บันทึกข้อมูล",R915*0.47),"ข้อมูลไม่ถูกต้อง")</f>
        <v>ข้อมูลไม่ถูกต้อง</v>
      </c>
      <c r="V915" s="149" t="str">
        <f>IF(ISNUMBER(S915),
IF(H$2=ตัวเลือก!A$30,"ยังไม่บันทึกข้อมูล",S915*0.47),"ข้อมูลไม่ถูกต้อง")</f>
        <v>ข้อมูลไม่ถูกต้อง</v>
      </c>
      <c r="W915" s="149" t="str">
        <f t="shared" si="118"/>
        <v>ข้อมูลไม่ถูกต้อง</v>
      </c>
      <c r="X915" s="148" t="str">
        <f t="shared" si="119"/>
        <v>ข้อมูลไม่ถูกต้อง</v>
      </c>
      <c r="Y915" s="38"/>
      <c r="Z915" s="38"/>
      <c r="AA915" s="38"/>
    </row>
    <row r="916" spans="1:27" x14ac:dyDescent="0.45">
      <c r="A916" s="38">
        <v>911</v>
      </c>
      <c r="B916" s="38"/>
      <c r="C916" s="38"/>
      <c r="D916" s="38"/>
      <c r="E916" s="38"/>
      <c r="F916" s="35"/>
      <c r="G916" s="35"/>
      <c r="H916" s="150"/>
      <c r="I916" s="38"/>
      <c r="J916" s="273" t="str">
        <f t="shared" si="112"/>
        <v>รอข้อมูลคอลัมน์ H</v>
      </c>
      <c r="K916" s="150"/>
      <c r="L916" s="150"/>
      <c r="M916" s="150"/>
      <c r="N916" s="149" t="str" cm="1">
        <f t="array" ref="N916">IF(AND(K916:M916=""),"ยังไม่บันทึกข้อมูล",
IF(M916&lt;&gt;"",
IF(M916&gt;=1.3,M916,"เป็นไม้พุ่ม"),
IF(K916+L916&gt;=1.3,K916+L916,"เป็นไม้พุ่ม")))</f>
        <v>ยังไม่บันทึกข้อมูล</v>
      </c>
      <c r="O916" s="149" t="str">
        <f t="shared" si="113"/>
        <v>ข้อมูลไม่ถูกต้อง</v>
      </c>
      <c r="P916" s="149" t="str">
        <f t="shared" si="114"/>
        <v>ข้อมูลไม่ถูกต้อง</v>
      </c>
      <c r="Q916" s="149" t="str">
        <f t="shared" si="115"/>
        <v>ข้อมูลไม่ถูกต้อง</v>
      </c>
      <c r="R916" s="149" t="str">
        <f t="shared" si="116"/>
        <v>ข้อมูลไม่ถูกต้อง</v>
      </c>
      <c r="S916" s="149" t="str">
        <f>IF(ISNUMBER(R916),
IF(H$2=ตัวเลือก!A$30,"ยังไม่บันทึกข้อมูล",R916*0.27),"ข้อมูลไม่ถูกต้อง")</f>
        <v>ข้อมูลไม่ถูกต้อง</v>
      </c>
      <c r="T916" s="149" t="str">
        <f t="shared" si="117"/>
        <v>ข้อมูลไม่ถูกต้อง</v>
      </c>
      <c r="U916" s="149" t="str">
        <f>IF(ISNUMBER(R916),
IF(H$2=ตัวเลือก!A$30,"ยังไม่บันทึกข้อมูล",R916*0.47),"ข้อมูลไม่ถูกต้อง")</f>
        <v>ข้อมูลไม่ถูกต้อง</v>
      </c>
      <c r="V916" s="149" t="str">
        <f>IF(ISNUMBER(S916),
IF(H$2=ตัวเลือก!A$30,"ยังไม่บันทึกข้อมูล",S916*0.47),"ข้อมูลไม่ถูกต้อง")</f>
        <v>ข้อมูลไม่ถูกต้อง</v>
      </c>
      <c r="W916" s="149" t="str">
        <f t="shared" si="118"/>
        <v>ข้อมูลไม่ถูกต้อง</v>
      </c>
      <c r="X916" s="148" t="str">
        <f t="shared" si="119"/>
        <v>ข้อมูลไม่ถูกต้อง</v>
      </c>
      <c r="Y916" s="38"/>
      <c r="Z916" s="38"/>
      <c r="AA916" s="38"/>
    </row>
    <row r="917" spans="1:27" x14ac:dyDescent="0.45">
      <c r="A917" s="38">
        <v>912</v>
      </c>
      <c r="B917" s="38"/>
      <c r="C917" s="38"/>
      <c r="D917" s="38"/>
      <c r="E917" s="38"/>
      <c r="F917" s="35"/>
      <c r="G917" s="35"/>
      <c r="H917" s="150"/>
      <c r="I917" s="38"/>
      <c r="J917" s="273" t="str">
        <f t="shared" si="112"/>
        <v>รอข้อมูลคอลัมน์ H</v>
      </c>
      <c r="K917" s="150"/>
      <c r="L917" s="150"/>
      <c r="M917" s="150"/>
      <c r="N917" s="149" t="str" cm="1">
        <f t="array" ref="N917">IF(AND(K917:M917=""),"ยังไม่บันทึกข้อมูล",
IF(M917&lt;&gt;"",
IF(M917&gt;=1.3,M917,"เป็นไม้พุ่ม"),
IF(K917+L917&gt;=1.3,K917+L917,"เป็นไม้พุ่ม")))</f>
        <v>ยังไม่บันทึกข้อมูล</v>
      </c>
      <c r="O917" s="149" t="str">
        <f t="shared" si="113"/>
        <v>ข้อมูลไม่ถูกต้อง</v>
      </c>
      <c r="P917" s="149" t="str">
        <f t="shared" si="114"/>
        <v>ข้อมูลไม่ถูกต้อง</v>
      </c>
      <c r="Q917" s="149" t="str">
        <f t="shared" si="115"/>
        <v>ข้อมูลไม่ถูกต้อง</v>
      </c>
      <c r="R917" s="149" t="str">
        <f t="shared" si="116"/>
        <v>ข้อมูลไม่ถูกต้อง</v>
      </c>
      <c r="S917" s="149" t="str">
        <f>IF(ISNUMBER(R917),
IF(H$2=ตัวเลือก!A$30,"ยังไม่บันทึกข้อมูล",R917*0.27),"ข้อมูลไม่ถูกต้อง")</f>
        <v>ข้อมูลไม่ถูกต้อง</v>
      </c>
      <c r="T917" s="149" t="str">
        <f t="shared" si="117"/>
        <v>ข้อมูลไม่ถูกต้อง</v>
      </c>
      <c r="U917" s="149" t="str">
        <f>IF(ISNUMBER(R917),
IF(H$2=ตัวเลือก!A$30,"ยังไม่บันทึกข้อมูล",R917*0.47),"ข้อมูลไม่ถูกต้อง")</f>
        <v>ข้อมูลไม่ถูกต้อง</v>
      </c>
      <c r="V917" s="149" t="str">
        <f>IF(ISNUMBER(S917),
IF(H$2=ตัวเลือก!A$30,"ยังไม่บันทึกข้อมูล",S917*0.47),"ข้อมูลไม่ถูกต้อง")</f>
        <v>ข้อมูลไม่ถูกต้อง</v>
      </c>
      <c r="W917" s="149" t="str">
        <f t="shared" si="118"/>
        <v>ข้อมูลไม่ถูกต้อง</v>
      </c>
      <c r="X917" s="148" t="str">
        <f t="shared" si="119"/>
        <v>ข้อมูลไม่ถูกต้อง</v>
      </c>
      <c r="Y917" s="38"/>
      <c r="Z917" s="38"/>
      <c r="AA917" s="38"/>
    </row>
    <row r="918" spans="1:27" x14ac:dyDescent="0.45">
      <c r="A918" s="38">
        <v>913</v>
      </c>
      <c r="B918" s="38"/>
      <c r="C918" s="38"/>
      <c r="D918" s="38"/>
      <c r="E918" s="38"/>
      <c r="F918" s="35"/>
      <c r="G918" s="35"/>
      <c r="H918" s="150"/>
      <c r="I918" s="38"/>
      <c r="J918" s="273" t="str">
        <f t="shared" si="112"/>
        <v>รอข้อมูลคอลัมน์ H</v>
      </c>
      <c r="K918" s="150"/>
      <c r="L918" s="150"/>
      <c r="M918" s="150"/>
      <c r="N918" s="149" t="str" cm="1">
        <f t="array" ref="N918">IF(AND(K918:M918=""),"ยังไม่บันทึกข้อมูล",
IF(M918&lt;&gt;"",
IF(M918&gt;=1.3,M918,"เป็นไม้พุ่ม"),
IF(K918+L918&gt;=1.3,K918+L918,"เป็นไม้พุ่ม")))</f>
        <v>ยังไม่บันทึกข้อมูล</v>
      </c>
      <c r="O918" s="149" t="str">
        <f t="shared" si="113"/>
        <v>ข้อมูลไม่ถูกต้อง</v>
      </c>
      <c r="P918" s="149" t="str">
        <f t="shared" si="114"/>
        <v>ข้อมูลไม่ถูกต้อง</v>
      </c>
      <c r="Q918" s="149" t="str">
        <f t="shared" si="115"/>
        <v>ข้อมูลไม่ถูกต้อง</v>
      </c>
      <c r="R918" s="149" t="str">
        <f t="shared" si="116"/>
        <v>ข้อมูลไม่ถูกต้อง</v>
      </c>
      <c r="S918" s="149" t="str">
        <f>IF(ISNUMBER(R918),
IF(H$2=ตัวเลือก!A$30,"ยังไม่บันทึกข้อมูล",R918*0.27),"ข้อมูลไม่ถูกต้อง")</f>
        <v>ข้อมูลไม่ถูกต้อง</v>
      </c>
      <c r="T918" s="149" t="str">
        <f t="shared" si="117"/>
        <v>ข้อมูลไม่ถูกต้อง</v>
      </c>
      <c r="U918" s="149" t="str">
        <f>IF(ISNUMBER(R918),
IF(H$2=ตัวเลือก!A$30,"ยังไม่บันทึกข้อมูล",R918*0.47),"ข้อมูลไม่ถูกต้อง")</f>
        <v>ข้อมูลไม่ถูกต้อง</v>
      </c>
      <c r="V918" s="149" t="str">
        <f>IF(ISNUMBER(S918),
IF(H$2=ตัวเลือก!A$30,"ยังไม่บันทึกข้อมูล",S918*0.47),"ข้อมูลไม่ถูกต้อง")</f>
        <v>ข้อมูลไม่ถูกต้อง</v>
      </c>
      <c r="W918" s="149" t="str">
        <f t="shared" si="118"/>
        <v>ข้อมูลไม่ถูกต้อง</v>
      </c>
      <c r="X918" s="148" t="str">
        <f t="shared" si="119"/>
        <v>ข้อมูลไม่ถูกต้อง</v>
      </c>
      <c r="Y918" s="38"/>
      <c r="Z918" s="38"/>
      <c r="AA918" s="38"/>
    </row>
    <row r="919" spans="1:27" x14ac:dyDescent="0.45">
      <c r="A919" s="38">
        <v>914</v>
      </c>
      <c r="B919" s="38"/>
      <c r="C919" s="38"/>
      <c r="D919" s="38"/>
      <c r="E919" s="38"/>
      <c r="F919" s="35"/>
      <c r="G919" s="35"/>
      <c r="H919" s="150"/>
      <c r="I919" s="38"/>
      <c r="J919" s="273" t="str">
        <f t="shared" si="112"/>
        <v>รอข้อมูลคอลัมน์ H</v>
      </c>
      <c r="K919" s="150"/>
      <c r="L919" s="150"/>
      <c r="M919" s="150"/>
      <c r="N919" s="149" t="str" cm="1">
        <f t="array" ref="N919">IF(AND(K919:M919=""),"ยังไม่บันทึกข้อมูล",
IF(M919&lt;&gt;"",
IF(M919&gt;=1.3,M919,"เป็นไม้พุ่ม"),
IF(K919+L919&gt;=1.3,K919+L919,"เป็นไม้พุ่ม")))</f>
        <v>ยังไม่บันทึกข้อมูล</v>
      </c>
      <c r="O919" s="149" t="str">
        <f t="shared" si="113"/>
        <v>ข้อมูลไม่ถูกต้อง</v>
      </c>
      <c r="P919" s="149" t="str">
        <f t="shared" si="114"/>
        <v>ข้อมูลไม่ถูกต้อง</v>
      </c>
      <c r="Q919" s="149" t="str">
        <f t="shared" si="115"/>
        <v>ข้อมูลไม่ถูกต้อง</v>
      </c>
      <c r="R919" s="149" t="str">
        <f t="shared" si="116"/>
        <v>ข้อมูลไม่ถูกต้อง</v>
      </c>
      <c r="S919" s="149" t="str">
        <f>IF(ISNUMBER(R919),
IF(H$2=ตัวเลือก!A$30,"ยังไม่บันทึกข้อมูล",R919*0.27),"ข้อมูลไม่ถูกต้อง")</f>
        <v>ข้อมูลไม่ถูกต้อง</v>
      </c>
      <c r="T919" s="149" t="str">
        <f t="shared" si="117"/>
        <v>ข้อมูลไม่ถูกต้อง</v>
      </c>
      <c r="U919" s="149" t="str">
        <f>IF(ISNUMBER(R919),
IF(H$2=ตัวเลือก!A$30,"ยังไม่บันทึกข้อมูล",R919*0.47),"ข้อมูลไม่ถูกต้อง")</f>
        <v>ข้อมูลไม่ถูกต้อง</v>
      </c>
      <c r="V919" s="149" t="str">
        <f>IF(ISNUMBER(S919),
IF(H$2=ตัวเลือก!A$30,"ยังไม่บันทึกข้อมูล",S919*0.47),"ข้อมูลไม่ถูกต้อง")</f>
        <v>ข้อมูลไม่ถูกต้อง</v>
      </c>
      <c r="W919" s="149" t="str">
        <f t="shared" si="118"/>
        <v>ข้อมูลไม่ถูกต้อง</v>
      </c>
      <c r="X919" s="148" t="str">
        <f t="shared" si="119"/>
        <v>ข้อมูลไม่ถูกต้อง</v>
      </c>
      <c r="Y919" s="38"/>
      <c r="Z919" s="38"/>
      <c r="AA919" s="38"/>
    </row>
    <row r="920" spans="1:27" x14ac:dyDescent="0.45">
      <c r="A920" s="38">
        <v>915</v>
      </c>
      <c r="B920" s="38"/>
      <c r="C920" s="38"/>
      <c r="D920" s="38"/>
      <c r="E920" s="38"/>
      <c r="F920" s="35"/>
      <c r="G920" s="35"/>
      <c r="H920" s="150"/>
      <c r="I920" s="38"/>
      <c r="J920" s="273" t="str">
        <f t="shared" si="112"/>
        <v>รอข้อมูลคอลัมน์ H</v>
      </c>
      <c r="K920" s="150"/>
      <c r="L920" s="150"/>
      <c r="M920" s="150"/>
      <c r="N920" s="149" t="str" cm="1">
        <f t="array" ref="N920">IF(AND(K920:M920=""),"ยังไม่บันทึกข้อมูล",
IF(M920&lt;&gt;"",
IF(M920&gt;=1.3,M920,"เป็นไม้พุ่ม"),
IF(K920+L920&gt;=1.3,K920+L920,"เป็นไม้พุ่ม")))</f>
        <v>ยังไม่บันทึกข้อมูล</v>
      </c>
      <c r="O920" s="149" t="str">
        <f t="shared" si="113"/>
        <v>ข้อมูลไม่ถูกต้อง</v>
      </c>
      <c r="P920" s="149" t="str">
        <f t="shared" si="114"/>
        <v>ข้อมูลไม่ถูกต้อง</v>
      </c>
      <c r="Q920" s="149" t="str">
        <f t="shared" si="115"/>
        <v>ข้อมูลไม่ถูกต้อง</v>
      </c>
      <c r="R920" s="149" t="str">
        <f t="shared" si="116"/>
        <v>ข้อมูลไม่ถูกต้อง</v>
      </c>
      <c r="S920" s="149" t="str">
        <f>IF(ISNUMBER(R920),
IF(H$2=ตัวเลือก!A$30,"ยังไม่บันทึกข้อมูล",R920*0.27),"ข้อมูลไม่ถูกต้อง")</f>
        <v>ข้อมูลไม่ถูกต้อง</v>
      </c>
      <c r="T920" s="149" t="str">
        <f t="shared" si="117"/>
        <v>ข้อมูลไม่ถูกต้อง</v>
      </c>
      <c r="U920" s="149" t="str">
        <f>IF(ISNUMBER(R920),
IF(H$2=ตัวเลือก!A$30,"ยังไม่บันทึกข้อมูล",R920*0.47),"ข้อมูลไม่ถูกต้อง")</f>
        <v>ข้อมูลไม่ถูกต้อง</v>
      </c>
      <c r="V920" s="149" t="str">
        <f>IF(ISNUMBER(S920),
IF(H$2=ตัวเลือก!A$30,"ยังไม่บันทึกข้อมูล",S920*0.47),"ข้อมูลไม่ถูกต้อง")</f>
        <v>ข้อมูลไม่ถูกต้อง</v>
      </c>
      <c r="W920" s="149" t="str">
        <f t="shared" si="118"/>
        <v>ข้อมูลไม่ถูกต้อง</v>
      </c>
      <c r="X920" s="148" t="str">
        <f t="shared" si="119"/>
        <v>ข้อมูลไม่ถูกต้อง</v>
      </c>
      <c r="Y920" s="38"/>
      <c r="Z920" s="38"/>
      <c r="AA920" s="38"/>
    </row>
    <row r="921" spans="1:27" x14ac:dyDescent="0.45">
      <c r="A921" s="38">
        <v>916</v>
      </c>
      <c r="B921" s="38"/>
      <c r="C921" s="38"/>
      <c r="D921" s="38"/>
      <c r="E921" s="38"/>
      <c r="F921" s="35"/>
      <c r="G921" s="35"/>
      <c r="H921" s="150"/>
      <c r="I921" s="38"/>
      <c r="J921" s="273" t="str">
        <f t="shared" si="112"/>
        <v>รอข้อมูลคอลัมน์ H</v>
      </c>
      <c r="K921" s="150"/>
      <c r="L921" s="150"/>
      <c r="M921" s="150"/>
      <c r="N921" s="149" t="str" cm="1">
        <f t="array" ref="N921">IF(AND(K921:M921=""),"ยังไม่บันทึกข้อมูล",
IF(M921&lt;&gt;"",
IF(M921&gt;=1.3,M921,"เป็นไม้พุ่ม"),
IF(K921+L921&gt;=1.3,K921+L921,"เป็นไม้พุ่ม")))</f>
        <v>ยังไม่บันทึกข้อมูล</v>
      </c>
      <c r="O921" s="149" t="str">
        <f t="shared" si="113"/>
        <v>ข้อมูลไม่ถูกต้อง</v>
      </c>
      <c r="P921" s="149" t="str">
        <f t="shared" si="114"/>
        <v>ข้อมูลไม่ถูกต้อง</v>
      </c>
      <c r="Q921" s="149" t="str">
        <f t="shared" si="115"/>
        <v>ข้อมูลไม่ถูกต้อง</v>
      </c>
      <c r="R921" s="149" t="str">
        <f t="shared" si="116"/>
        <v>ข้อมูลไม่ถูกต้อง</v>
      </c>
      <c r="S921" s="149" t="str">
        <f>IF(ISNUMBER(R921),
IF(H$2=ตัวเลือก!A$30,"ยังไม่บันทึกข้อมูล",R921*0.27),"ข้อมูลไม่ถูกต้อง")</f>
        <v>ข้อมูลไม่ถูกต้อง</v>
      </c>
      <c r="T921" s="149" t="str">
        <f t="shared" si="117"/>
        <v>ข้อมูลไม่ถูกต้อง</v>
      </c>
      <c r="U921" s="149" t="str">
        <f>IF(ISNUMBER(R921),
IF(H$2=ตัวเลือก!A$30,"ยังไม่บันทึกข้อมูล",R921*0.47),"ข้อมูลไม่ถูกต้อง")</f>
        <v>ข้อมูลไม่ถูกต้อง</v>
      </c>
      <c r="V921" s="149" t="str">
        <f>IF(ISNUMBER(S921),
IF(H$2=ตัวเลือก!A$30,"ยังไม่บันทึกข้อมูล",S921*0.47),"ข้อมูลไม่ถูกต้อง")</f>
        <v>ข้อมูลไม่ถูกต้อง</v>
      </c>
      <c r="W921" s="149" t="str">
        <f t="shared" si="118"/>
        <v>ข้อมูลไม่ถูกต้อง</v>
      </c>
      <c r="X921" s="148" t="str">
        <f t="shared" si="119"/>
        <v>ข้อมูลไม่ถูกต้อง</v>
      </c>
      <c r="Y921" s="38"/>
      <c r="Z921" s="38"/>
      <c r="AA921" s="38"/>
    </row>
    <row r="922" spans="1:27" x14ac:dyDescent="0.45">
      <c r="A922" s="38">
        <v>917</v>
      </c>
      <c r="B922" s="38"/>
      <c r="C922" s="38"/>
      <c r="D922" s="38"/>
      <c r="E922" s="38"/>
      <c r="F922" s="35"/>
      <c r="G922" s="35"/>
      <c r="H922" s="150"/>
      <c r="I922" s="38"/>
      <c r="J922" s="273" t="str">
        <f t="shared" si="112"/>
        <v>รอข้อมูลคอลัมน์ H</v>
      </c>
      <c r="K922" s="150"/>
      <c r="L922" s="150"/>
      <c r="M922" s="150"/>
      <c r="N922" s="149" t="str" cm="1">
        <f t="array" ref="N922">IF(AND(K922:M922=""),"ยังไม่บันทึกข้อมูล",
IF(M922&lt;&gt;"",
IF(M922&gt;=1.3,M922,"เป็นไม้พุ่ม"),
IF(K922+L922&gt;=1.3,K922+L922,"เป็นไม้พุ่ม")))</f>
        <v>ยังไม่บันทึกข้อมูล</v>
      </c>
      <c r="O922" s="149" t="str">
        <f t="shared" si="113"/>
        <v>ข้อมูลไม่ถูกต้อง</v>
      </c>
      <c r="P922" s="149" t="str">
        <f t="shared" si="114"/>
        <v>ข้อมูลไม่ถูกต้อง</v>
      </c>
      <c r="Q922" s="149" t="str">
        <f t="shared" si="115"/>
        <v>ข้อมูลไม่ถูกต้อง</v>
      </c>
      <c r="R922" s="149" t="str">
        <f t="shared" si="116"/>
        <v>ข้อมูลไม่ถูกต้อง</v>
      </c>
      <c r="S922" s="149" t="str">
        <f>IF(ISNUMBER(R922),
IF(H$2=ตัวเลือก!A$30,"ยังไม่บันทึกข้อมูล",R922*0.27),"ข้อมูลไม่ถูกต้อง")</f>
        <v>ข้อมูลไม่ถูกต้อง</v>
      </c>
      <c r="T922" s="149" t="str">
        <f t="shared" si="117"/>
        <v>ข้อมูลไม่ถูกต้อง</v>
      </c>
      <c r="U922" s="149" t="str">
        <f>IF(ISNUMBER(R922),
IF(H$2=ตัวเลือก!A$30,"ยังไม่บันทึกข้อมูล",R922*0.47),"ข้อมูลไม่ถูกต้อง")</f>
        <v>ข้อมูลไม่ถูกต้อง</v>
      </c>
      <c r="V922" s="149" t="str">
        <f>IF(ISNUMBER(S922),
IF(H$2=ตัวเลือก!A$30,"ยังไม่บันทึกข้อมูล",S922*0.47),"ข้อมูลไม่ถูกต้อง")</f>
        <v>ข้อมูลไม่ถูกต้อง</v>
      </c>
      <c r="W922" s="149" t="str">
        <f t="shared" si="118"/>
        <v>ข้อมูลไม่ถูกต้อง</v>
      </c>
      <c r="X922" s="148" t="str">
        <f t="shared" si="119"/>
        <v>ข้อมูลไม่ถูกต้อง</v>
      </c>
      <c r="Y922" s="38"/>
      <c r="Z922" s="38"/>
      <c r="AA922" s="38"/>
    </row>
    <row r="923" spans="1:27" x14ac:dyDescent="0.45">
      <c r="A923" s="38">
        <v>918</v>
      </c>
      <c r="B923" s="38"/>
      <c r="C923" s="38"/>
      <c r="D923" s="38"/>
      <c r="E923" s="38"/>
      <c r="F923" s="35"/>
      <c r="G923" s="35"/>
      <c r="H923" s="150"/>
      <c r="I923" s="38"/>
      <c r="J923" s="273" t="str">
        <f t="shared" si="112"/>
        <v>รอข้อมูลคอลัมน์ H</v>
      </c>
      <c r="K923" s="150"/>
      <c r="L923" s="150"/>
      <c r="M923" s="150"/>
      <c r="N923" s="149" t="str" cm="1">
        <f t="array" ref="N923">IF(AND(K923:M923=""),"ยังไม่บันทึกข้อมูล",
IF(M923&lt;&gt;"",
IF(M923&gt;=1.3,M923,"เป็นไม้พุ่ม"),
IF(K923+L923&gt;=1.3,K923+L923,"เป็นไม้พุ่ม")))</f>
        <v>ยังไม่บันทึกข้อมูล</v>
      </c>
      <c r="O923" s="149" t="str">
        <f t="shared" si="113"/>
        <v>ข้อมูลไม่ถูกต้อง</v>
      </c>
      <c r="P923" s="149" t="str">
        <f t="shared" si="114"/>
        <v>ข้อมูลไม่ถูกต้อง</v>
      </c>
      <c r="Q923" s="149" t="str">
        <f t="shared" si="115"/>
        <v>ข้อมูลไม่ถูกต้อง</v>
      </c>
      <c r="R923" s="149" t="str">
        <f t="shared" si="116"/>
        <v>ข้อมูลไม่ถูกต้อง</v>
      </c>
      <c r="S923" s="149" t="str">
        <f>IF(ISNUMBER(R923),
IF(H$2=ตัวเลือก!A$30,"ยังไม่บันทึกข้อมูล",R923*0.27),"ข้อมูลไม่ถูกต้อง")</f>
        <v>ข้อมูลไม่ถูกต้อง</v>
      </c>
      <c r="T923" s="149" t="str">
        <f t="shared" si="117"/>
        <v>ข้อมูลไม่ถูกต้อง</v>
      </c>
      <c r="U923" s="149" t="str">
        <f>IF(ISNUMBER(R923),
IF(H$2=ตัวเลือก!A$30,"ยังไม่บันทึกข้อมูล",R923*0.47),"ข้อมูลไม่ถูกต้อง")</f>
        <v>ข้อมูลไม่ถูกต้อง</v>
      </c>
      <c r="V923" s="149" t="str">
        <f>IF(ISNUMBER(S923),
IF(H$2=ตัวเลือก!A$30,"ยังไม่บันทึกข้อมูล",S923*0.47),"ข้อมูลไม่ถูกต้อง")</f>
        <v>ข้อมูลไม่ถูกต้อง</v>
      </c>
      <c r="W923" s="149" t="str">
        <f t="shared" si="118"/>
        <v>ข้อมูลไม่ถูกต้อง</v>
      </c>
      <c r="X923" s="148" t="str">
        <f t="shared" si="119"/>
        <v>ข้อมูลไม่ถูกต้อง</v>
      </c>
      <c r="Y923" s="38"/>
      <c r="Z923" s="38"/>
      <c r="AA923" s="38"/>
    </row>
    <row r="924" spans="1:27" x14ac:dyDescent="0.45">
      <c r="A924" s="38">
        <v>919</v>
      </c>
      <c r="B924" s="38"/>
      <c r="C924" s="38"/>
      <c r="D924" s="38"/>
      <c r="E924" s="38"/>
      <c r="F924" s="35"/>
      <c r="G924" s="35"/>
      <c r="H924" s="150"/>
      <c r="I924" s="38"/>
      <c r="J924" s="273" t="str">
        <f t="shared" si="112"/>
        <v>รอข้อมูลคอลัมน์ H</v>
      </c>
      <c r="K924" s="150"/>
      <c r="L924" s="150"/>
      <c r="M924" s="150"/>
      <c r="N924" s="149" t="str" cm="1">
        <f t="array" ref="N924">IF(AND(K924:M924=""),"ยังไม่บันทึกข้อมูล",
IF(M924&lt;&gt;"",
IF(M924&gt;=1.3,M924,"เป็นไม้พุ่ม"),
IF(K924+L924&gt;=1.3,K924+L924,"เป็นไม้พุ่ม")))</f>
        <v>ยังไม่บันทึกข้อมูล</v>
      </c>
      <c r="O924" s="149" t="str">
        <f t="shared" si="113"/>
        <v>ข้อมูลไม่ถูกต้อง</v>
      </c>
      <c r="P924" s="149" t="str">
        <f t="shared" si="114"/>
        <v>ข้อมูลไม่ถูกต้อง</v>
      </c>
      <c r="Q924" s="149" t="str">
        <f t="shared" si="115"/>
        <v>ข้อมูลไม่ถูกต้อง</v>
      </c>
      <c r="R924" s="149" t="str">
        <f t="shared" si="116"/>
        <v>ข้อมูลไม่ถูกต้อง</v>
      </c>
      <c r="S924" s="149" t="str">
        <f>IF(ISNUMBER(R924),
IF(H$2=ตัวเลือก!A$30,"ยังไม่บันทึกข้อมูล",R924*0.27),"ข้อมูลไม่ถูกต้อง")</f>
        <v>ข้อมูลไม่ถูกต้อง</v>
      </c>
      <c r="T924" s="149" t="str">
        <f t="shared" si="117"/>
        <v>ข้อมูลไม่ถูกต้อง</v>
      </c>
      <c r="U924" s="149" t="str">
        <f>IF(ISNUMBER(R924),
IF(H$2=ตัวเลือก!A$30,"ยังไม่บันทึกข้อมูล",R924*0.47),"ข้อมูลไม่ถูกต้อง")</f>
        <v>ข้อมูลไม่ถูกต้อง</v>
      </c>
      <c r="V924" s="149" t="str">
        <f>IF(ISNUMBER(S924),
IF(H$2=ตัวเลือก!A$30,"ยังไม่บันทึกข้อมูล",S924*0.47),"ข้อมูลไม่ถูกต้อง")</f>
        <v>ข้อมูลไม่ถูกต้อง</v>
      </c>
      <c r="W924" s="149" t="str">
        <f t="shared" si="118"/>
        <v>ข้อมูลไม่ถูกต้อง</v>
      </c>
      <c r="X924" s="148" t="str">
        <f t="shared" si="119"/>
        <v>ข้อมูลไม่ถูกต้อง</v>
      </c>
      <c r="Y924" s="38"/>
      <c r="Z924" s="38"/>
      <c r="AA924" s="38"/>
    </row>
    <row r="925" spans="1:27" x14ac:dyDescent="0.45">
      <c r="A925" s="38">
        <v>920</v>
      </c>
      <c r="B925" s="38"/>
      <c r="C925" s="38"/>
      <c r="D925" s="38"/>
      <c r="E925" s="38"/>
      <c r="F925" s="35"/>
      <c r="G925" s="35"/>
      <c r="H925" s="150"/>
      <c r="I925" s="38"/>
      <c r="J925" s="273" t="str">
        <f t="shared" si="112"/>
        <v>รอข้อมูลคอลัมน์ H</v>
      </c>
      <c r="K925" s="150"/>
      <c r="L925" s="150"/>
      <c r="M925" s="150"/>
      <c r="N925" s="149" t="str" cm="1">
        <f t="array" ref="N925">IF(AND(K925:M925=""),"ยังไม่บันทึกข้อมูล",
IF(M925&lt;&gt;"",
IF(M925&gt;=1.3,M925,"เป็นไม้พุ่ม"),
IF(K925+L925&gt;=1.3,K925+L925,"เป็นไม้พุ่ม")))</f>
        <v>ยังไม่บันทึกข้อมูล</v>
      </c>
      <c r="O925" s="149" t="str">
        <f t="shared" si="113"/>
        <v>ข้อมูลไม่ถูกต้อง</v>
      </c>
      <c r="P925" s="149" t="str">
        <f t="shared" si="114"/>
        <v>ข้อมูลไม่ถูกต้อง</v>
      </c>
      <c r="Q925" s="149" t="str">
        <f t="shared" si="115"/>
        <v>ข้อมูลไม่ถูกต้อง</v>
      </c>
      <c r="R925" s="149" t="str">
        <f t="shared" si="116"/>
        <v>ข้อมูลไม่ถูกต้อง</v>
      </c>
      <c r="S925" s="149" t="str">
        <f>IF(ISNUMBER(R925),
IF(H$2=ตัวเลือก!A$30,"ยังไม่บันทึกข้อมูล",R925*0.27),"ข้อมูลไม่ถูกต้อง")</f>
        <v>ข้อมูลไม่ถูกต้อง</v>
      </c>
      <c r="T925" s="149" t="str">
        <f t="shared" si="117"/>
        <v>ข้อมูลไม่ถูกต้อง</v>
      </c>
      <c r="U925" s="149" t="str">
        <f>IF(ISNUMBER(R925),
IF(H$2=ตัวเลือก!A$30,"ยังไม่บันทึกข้อมูล",R925*0.47),"ข้อมูลไม่ถูกต้อง")</f>
        <v>ข้อมูลไม่ถูกต้อง</v>
      </c>
      <c r="V925" s="149" t="str">
        <f>IF(ISNUMBER(S925),
IF(H$2=ตัวเลือก!A$30,"ยังไม่บันทึกข้อมูล",S925*0.47),"ข้อมูลไม่ถูกต้อง")</f>
        <v>ข้อมูลไม่ถูกต้อง</v>
      </c>
      <c r="W925" s="149" t="str">
        <f t="shared" si="118"/>
        <v>ข้อมูลไม่ถูกต้อง</v>
      </c>
      <c r="X925" s="148" t="str">
        <f t="shared" si="119"/>
        <v>ข้อมูลไม่ถูกต้อง</v>
      </c>
      <c r="Y925" s="38"/>
      <c r="Z925" s="38"/>
      <c r="AA925" s="38"/>
    </row>
    <row r="926" spans="1:27" x14ac:dyDescent="0.45">
      <c r="A926" s="38">
        <v>921</v>
      </c>
      <c r="B926" s="38"/>
      <c r="C926" s="38"/>
      <c r="D926" s="38"/>
      <c r="E926" s="38"/>
      <c r="F926" s="35"/>
      <c r="G926" s="35"/>
      <c r="H926" s="150"/>
      <c r="I926" s="38"/>
      <c r="J926" s="273" t="str">
        <f t="shared" si="112"/>
        <v>รอข้อมูลคอลัมน์ H</v>
      </c>
      <c r="K926" s="150"/>
      <c r="L926" s="150"/>
      <c r="M926" s="150"/>
      <c r="N926" s="149" t="str" cm="1">
        <f t="array" ref="N926">IF(AND(K926:M926=""),"ยังไม่บันทึกข้อมูล",
IF(M926&lt;&gt;"",
IF(M926&gt;=1.3,M926,"เป็นไม้พุ่ม"),
IF(K926+L926&gt;=1.3,K926+L926,"เป็นไม้พุ่ม")))</f>
        <v>ยังไม่บันทึกข้อมูล</v>
      </c>
      <c r="O926" s="149" t="str">
        <f t="shared" si="113"/>
        <v>ข้อมูลไม่ถูกต้อง</v>
      </c>
      <c r="P926" s="149" t="str">
        <f t="shared" si="114"/>
        <v>ข้อมูลไม่ถูกต้อง</v>
      </c>
      <c r="Q926" s="149" t="str">
        <f t="shared" si="115"/>
        <v>ข้อมูลไม่ถูกต้อง</v>
      </c>
      <c r="R926" s="149" t="str">
        <f t="shared" si="116"/>
        <v>ข้อมูลไม่ถูกต้อง</v>
      </c>
      <c r="S926" s="149" t="str">
        <f>IF(ISNUMBER(R926),
IF(H$2=ตัวเลือก!A$30,"ยังไม่บันทึกข้อมูล",R926*0.27),"ข้อมูลไม่ถูกต้อง")</f>
        <v>ข้อมูลไม่ถูกต้อง</v>
      </c>
      <c r="T926" s="149" t="str">
        <f t="shared" si="117"/>
        <v>ข้อมูลไม่ถูกต้อง</v>
      </c>
      <c r="U926" s="149" t="str">
        <f>IF(ISNUMBER(R926),
IF(H$2=ตัวเลือก!A$30,"ยังไม่บันทึกข้อมูล",R926*0.47),"ข้อมูลไม่ถูกต้อง")</f>
        <v>ข้อมูลไม่ถูกต้อง</v>
      </c>
      <c r="V926" s="149" t="str">
        <f>IF(ISNUMBER(S926),
IF(H$2=ตัวเลือก!A$30,"ยังไม่บันทึกข้อมูล",S926*0.47),"ข้อมูลไม่ถูกต้อง")</f>
        <v>ข้อมูลไม่ถูกต้อง</v>
      </c>
      <c r="W926" s="149" t="str">
        <f t="shared" si="118"/>
        <v>ข้อมูลไม่ถูกต้อง</v>
      </c>
      <c r="X926" s="148" t="str">
        <f t="shared" si="119"/>
        <v>ข้อมูลไม่ถูกต้อง</v>
      </c>
      <c r="Y926" s="38"/>
      <c r="Z926" s="38"/>
      <c r="AA926" s="38"/>
    </row>
    <row r="927" spans="1:27" x14ac:dyDescent="0.45">
      <c r="A927" s="38">
        <v>922</v>
      </c>
      <c r="B927" s="38"/>
      <c r="C927" s="38"/>
      <c r="D927" s="38"/>
      <c r="E927" s="38"/>
      <c r="F927" s="35"/>
      <c r="G927" s="35"/>
      <c r="H927" s="150"/>
      <c r="I927" s="38"/>
      <c r="J927" s="273" t="str">
        <f t="shared" si="112"/>
        <v>รอข้อมูลคอลัมน์ H</v>
      </c>
      <c r="K927" s="150"/>
      <c r="L927" s="150"/>
      <c r="M927" s="150"/>
      <c r="N927" s="149" t="str" cm="1">
        <f t="array" ref="N927">IF(AND(K927:M927=""),"ยังไม่บันทึกข้อมูล",
IF(M927&lt;&gt;"",
IF(M927&gt;=1.3,M927,"เป็นไม้พุ่ม"),
IF(K927+L927&gt;=1.3,K927+L927,"เป็นไม้พุ่ม")))</f>
        <v>ยังไม่บันทึกข้อมูล</v>
      </c>
      <c r="O927" s="149" t="str">
        <f t="shared" si="113"/>
        <v>ข้อมูลไม่ถูกต้อง</v>
      </c>
      <c r="P927" s="149" t="str">
        <f t="shared" si="114"/>
        <v>ข้อมูลไม่ถูกต้อง</v>
      </c>
      <c r="Q927" s="149" t="str">
        <f t="shared" si="115"/>
        <v>ข้อมูลไม่ถูกต้อง</v>
      </c>
      <c r="R927" s="149" t="str">
        <f t="shared" si="116"/>
        <v>ข้อมูลไม่ถูกต้อง</v>
      </c>
      <c r="S927" s="149" t="str">
        <f>IF(ISNUMBER(R927),
IF(H$2=ตัวเลือก!A$30,"ยังไม่บันทึกข้อมูล",R927*0.27),"ข้อมูลไม่ถูกต้อง")</f>
        <v>ข้อมูลไม่ถูกต้อง</v>
      </c>
      <c r="T927" s="149" t="str">
        <f t="shared" si="117"/>
        <v>ข้อมูลไม่ถูกต้อง</v>
      </c>
      <c r="U927" s="149" t="str">
        <f>IF(ISNUMBER(R927),
IF(H$2=ตัวเลือก!A$30,"ยังไม่บันทึกข้อมูล",R927*0.47),"ข้อมูลไม่ถูกต้อง")</f>
        <v>ข้อมูลไม่ถูกต้อง</v>
      </c>
      <c r="V927" s="149" t="str">
        <f>IF(ISNUMBER(S927),
IF(H$2=ตัวเลือก!A$30,"ยังไม่บันทึกข้อมูล",S927*0.47),"ข้อมูลไม่ถูกต้อง")</f>
        <v>ข้อมูลไม่ถูกต้อง</v>
      </c>
      <c r="W927" s="149" t="str">
        <f t="shared" si="118"/>
        <v>ข้อมูลไม่ถูกต้อง</v>
      </c>
      <c r="X927" s="148" t="str">
        <f t="shared" si="119"/>
        <v>ข้อมูลไม่ถูกต้อง</v>
      </c>
      <c r="Y927" s="38"/>
      <c r="Z927" s="38"/>
      <c r="AA927" s="38"/>
    </row>
    <row r="928" spans="1:27" x14ac:dyDescent="0.45">
      <c r="A928" s="38">
        <v>923</v>
      </c>
      <c r="B928" s="38"/>
      <c r="C928" s="38"/>
      <c r="D928" s="38"/>
      <c r="E928" s="38"/>
      <c r="F928" s="35"/>
      <c r="G928" s="35"/>
      <c r="H928" s="150"/>
      <c r="I928" s="38"/>
      <c r="J928" s="273" t="str">
        <f t="shared" si="112"/>
        <v>รอข้อมูลคอลัมน์ H</v>
      </c>
      <c r="K928" s="150"/>
      <c r="L928" s="150"/>
      <c r="M928" s="150"/>
      <c r="N928" s="149" t="str" cm="1">
        <f t="array" ref="N928">IF(AND(K928:M928=""),"ยังไม่บันทึกข้อมูล",
IF(M928&lt;&gt;"",
IF(M928&gt;=1.3,M928,"เป็นไม้พุ่ม"),
IF(K928+L928&gt;=1.3,K928+L928,"เป็นไม้พุ่ม")))</f>
        <v>ยังไม่บันทึกข้อมูล</v>
      </c>
      <c r="O928" s="149" t="str">
        <f t="shared" si="113"/>
        <v>ข้อมูลไม่ถูกต้อง</v>
      </c>
      <c r="P928" s="149" t="str">
        <f t="shared" si="114"/>
        <v>ข้อมูลไม่ถูกต้อง</v>
      </c>
      <c r="Q928" s="149" t="str">
        <f t="shared" si="115"/>
        <v>ข้อมูลไม่ถูกต้อง</v>
      </c>
      <c r="R928" s="149" t="str">
        <f t="shared" si="116"/>
        <v>ข้อมูลไม่ถูกต้อง</v>
      </c>
      <c r="S928" s="149" t="str">
        <f>IF(ISNUMBER(R928),
IF(H$2=ตัวเลือก!A$30,"ยังไม่บันทึกข้อมูล",R928*0.27),"ข้อมูลไม่ถูกต้อง")</f>
        <v>ข้อมูลไม่ถูกต้อง</v>
      </c>
      <c r="T928" s="149" t="str">
        <f t="shared" si="117"/>
        <v>ข้อมูลไม่ถูกต้อง</v>
      </c>
      <c r="U928" s="149" t="str">
        <f>IF(ISNUMBER(R928),
IF(H$2=ตัวเลือก!A$30,"ยังไม่บันทึกข้อมูล",R928*0.47),"ข้อมูลไม่ถูกต้อง")</f>
        <v>ข้อมูลไม่ถูกต้อง</v>
      </c>
      <c r="V928" s="149" t="str">
        <f>IF(ISNUMBER(S928),
IF(H$2=ตัวเลือก!A$30,"ยังไม่บันทึกข้อมูล",S928*0.47),"ข้อมูลไม่ถูกต้อง")</f>
        <v>ข้อมูลไม่ถูกต้อง</v>
      </c>
      <c r="W928" s="149" t="str">
        <f t="shared" si="118"/>
        <v>ข้อมูลไม่ถูกต้อง</v>
      </c>
      <c r="X928" s="148" t="str">
        <f t="shared" si="119"/>
        <v>ข้อมูลไม่ถูกต้อง</v>
      </c>
      <c r="Y928" s="38"/>
      <c r="Z928" s="38"/>
      <c r="AA928" s="38"/>
    </row>
    <row r="929" spans="1:27" x14ac:dyDescent="0.45">
      <c r="A929" s="38">
        <v>924</v>
      </c>
      <c r="B929" s="38"/>
      <c r="C929" s="38"/>
      <c r="D929" s="38"/>
      <c r="E929" s="38"/>
      <c r="F929" s="35"/>
      <c r="G929" s="35"/>
      <c r="H929" s="150"/>
      <c r="I929" s="38"/>
      <c r="J929" s="273" t="str">
        <f t="shared" si="112"/>
        <v>รอข้อมูลคอลัมน์ H</v>
      </c>
      <c r="K929" s="150"/>
      <c r="L929" s="150"/>
      <c r="M929" s="150"/>
      <c r="N929" s="149" t="str" cm="1">
        <f t="array" ref="N929">IF(AND(K929:M929=""),"ยังไม่บันทึกข้อมูล",
IF(M929&lt;&gt;"",
IF(M929&gt;=1.3,M929,"เป็นไม้พุ่ม"),
IF(K929+L929&gt;=1.3,K929+L929,"เป็นไม้พุ่ม")))</f>
        <v>ยังไม่บันทึกข้อมูล</v>
      </c>
      <c r="O929" s="149" t="str">
        <f t="shared" si="113"/>
        <v>ข้อมูลไม่ถูกต้อง</v>
      </c>
      <c r="P929" s="149" t="str">
        <f t="shared" si="114"/>
        <v>ข้อมูลไม่ถูกต้อง</v>
      </c>
      <c r="Q929" s="149" t="str">
        <f t="shared" si="115"/>
        <v>ข้อมูลไม่ถูกต้อง</v>
      </c>
      <c r="R929" s="149" t="str">
        <f t="shared" si="116"/>
        <v>ข้อมูลไม่ถูกต้อง</v>
      </c>
      <c r="S929" s="149" t="str">
        <f>IF(ISNUMBER(R929),
IF(H$2=ตัวเลือก!A$30,"ยังไม่บันทึกข้อมูล",R929*0.27),"ข้อมูลไม่ถูกต้อง")</f>
        <v>ข้อมูลไม่ถูกต้อง</v>
      </c>
      <c r="T929" s="149" t="str">
        <f t="shared" si="117"/>
        <v>ข้อมูลไม่ถูกต้อง</v>
      </c>
      <c r="U929" s="149" t="str">
        <f>IF(ISNUMBER(R929),
IF(H$2=ตัวเลือก!A$30,"ยังไม่บันทึกข้อมูล",R929*0.47),"ข้อมูลไม่ถูกต้อง")</f>
        <v>ข้อมูลไม่ถูกต้อง</v>
      </c>
      <c r="V929" s="149" t="str">
        <f>IF(ISNUMBER(S929),
IF(H$2=ตัวเลือก!A$30,"ยังไม่บันทึกข้อมูล",S929*0.47),"ข้อมูลไม่ถูกต้อง")</f>
        <v>ข้อมูลไม่ถูกต้อง</v>
      </c>
      <c r="W929" s="149" t="str">
        <f t="shared" si="118"/>
        <v>ข้อมูลไม่ถูกต้อง</v>
      </c>
      <c r="X929" s="148" t="str">
        <f t="shared" si="119"/>
        <v>ข้อมูลไม่ถูกต้อง</v>
      </c>
      <c r="Y929" s="38"/>
      <c r="Z929" s="38"/>
      <c r="AA929" s="38"/>
    </row>
    <row r="930" spans="1:27" x14ac:dyDescent="0.45">
      <c r="A930" s="38">
        <v>925</v>
      </c>
      <c r="B930" s="38"/>
      <c r="C930" s="38"/>
      <c r="D930" s="38"/>
      <c r="E930" s="38"/>
      <c r="F930" s="35"/>
      <c r="G930" s="35"/>
      <c r="H930" s="150"/>
      <c r="I930" s="38"/>
      <c r="J930" s="273" t="str">
        <f t="shared" si="112"/>
        <v>รอข้อมูลคอลัมน์ H</v>
      </c>
      <c r="K930" s="150"/>
      <c r="L930" s="150"/>
      <c r="M930" s="150"/>
      <c r="N930" s="149" t="str" cm="1">
        <f t="array" ref="N930">IF(AND(K930:M930=""),"ยังไม่บันทึกข้อมูล",
IF(M930&lt;&gt;"",
IF(M930&gt;=1.3,M930,"เป็นไม้พุ่ม"),
IF(K930+L930&gt;=1.3,K930+L930,"เป็นไม้พุ่ม")))</f>
        <v>ยังไม่บันทึกข้อมูล</v>
      </c>
      <c r="O930" s="149" t="str">
        <f t="shared" si="113"/>
        <v>ข้อมูลไม่ถูกต้อง</v>
      </c>
      <c r="P930" s="149" t="str">
        <f t="shared" si="114"/>
        <v>ข้อมูลไม่ถูกต้อง</v>
      </c>
      <c r="Q930" s="149" t="str">
        <f t="shared" si="115"/>
        <v>ข้อมูลไม่ถูกต้อง</v>
      </c>
      <c r="R930" s="149" t="str">
        <f t="shared" si="116"/>
        <v>ข้อมูลไม่ถูกต้อง</v>
      </c>
      <c r="S930" s="149" t="str">
        <f>IF(ISNUMBER(R930),
IF(H$2=ตัวเลือก!A$30,"ยังไม่บันทึกข้อมูล",R930*0.27),"ข้อมูลไม่ถูกต้อง")</f>
        <v>ข้อมูลไม่ถูกต้อง</v>
      </c>
      <c r="T930" s="149" t="str">
        <f t="shared" si="117"/>
        <v>ข้อมูลไม่ถูกต้อง</v>
      </c>
      <c r="U930" s="149" t="str">
        <f>IF(ISNUMBER(R930),
IF(H$2=ตัวเลือก!A$30,"ยังไม่บันทึกข้อมูล",R930*0.47),"ข้อมูลไม่ถูกต้อง")</f>
        <v>ข้อมูลไม่ถูกต้อง</v>
      </c>
      <c r="V930" s="149" t="str">
        <f>IF(ISNUMBER(S930),
IF(H$2=ตัวเลือก!A$30,"ยังไม่บันทึกข้อมูล",S930*0.47),"ข้อมูลไม่ถูกต้อง")</f>
        <v>ข้อมูลไม่ถูกต้อง</v>
      </c>
      <c r="W930" s="149" t="str">
        <f t="shared" si="118"/>
        <v>ข้อมูลไม่ถูกต้อง</v>
      </c>
      <c r="X930" s="148" t="str">
        <f t="shared" si="119"/>
        <v>ข้อมูลไม่ถูกต้อง</v>
      </c>
      <c r="Y930" s="38"/>
      <c r="Z930" s="38"/>
      <c r="AA930" s="38"/>
    </row>
    <row r="931" spans="1:27" x14ac:dyDescent="0.45">
      <c r="A931" s="38">
        <v>926</v>
      </c>
      <c r="B931" s="38"/>
      <c r="C931" s="38"/>
      <c r="D931" s="38"/>
      <c r="E931" s="38"/>
      <c r="F931" s="35"/>
      <c r="G931" s="35"/>
      <c r="H931" s="150"/>
      <c r="I931" s="38"/>
      <c r="J931" s="273" t="str">
        <f t="shared" si="112"/>
        <v>รอข้อมูลคอลัมน์ H</v>
      </c>
      <c r="K931" s="150"/>
      <c r="L931" s="150"/>
      <c r="M931" s="150"/>
      <c r="N931" s="149" t="str" cm="1">
        <f t="array" ref="N931">IF(AND(K931:M931=""),"ยังไม่บันทึกข้อมูล",
IF(M931&lt;&gt;"",
IF(M931&gt;=1.3,M931,"เป็นไม้พุ่ม"),
IF(K931+L931&gt;=1.3,K931+L931,"เป็นไม้พุ่ม")))</f>
        <v>ยังไม่บันทึกข้อมูล</v>
      </c>
      <c r="O931" s="149" t="str">
        <f t="shared" si="113"/>
        <v>ข้อมูลไม่ถูกต้อง</v>
      </c>
      <c r="P931" s="149" t="str">
        <f t="shared" si="114"/>
        <v>ข้อมูลไม่ถูกต้อง</v>
      </c>
      <c r="Q931" s="149" t="str">
        <f t="shared" si="115"/>
        <v>ข้อมูลไม่ถูกต้อง</v>
      </c>
      <c r="R931" s="149" t="str">
        <f t="shared" si="116"/>
        <v>ข้อมูลไม่ถูกต้อง</v>
      </c>
      <c r="S931" s="149" t="str">
        <f>IF(ISNUMBER(R931),
IF(H$2=ตัวเลือก!A$30,"ยังไม่บันทึกข้อมูล",R931*0.27),"ข้อมูลไม่ถูกต้อง")</f>
        <v>ข้อมูลไม่ถูกต้อง</v>
      </c>
      <c r="T931" s="149" t="str">
        <f t="shared" si="117"/>
        <v>ข้อมูลไม่ถูกต้อง</v>
      </c>
      <c r="U931" s="149" t="str">
        <f>IF(ISNUMBER(R931),
IF(H$2=ตัวเลือก!A$30,"ยังไม่บันทึกข้อมูล",R931*0.47),"ข้อมูลไม่ถูกต้อง")</f>
        <v>ข้อมูลไม่ถูกต้อง</v>
      </c>
      <c r="V931" s="149" t="str">
        <f>IF(ISNUMBER(S931),
IF(H$2=ตัวเลือก!A$30,"ยังไม่บันทึกข้อมูล",S931*0.47),"ข้อมูลไม่ถูกต้อง")</f>
        <v>ข้อมูลไม่ถูกต้อง</v>
      </c>
      <c r="W931" s="149" t="str">
        <f t="shared" si="118"/>
        <v>ข้อมูลไม่ถูกต้อง</v>
      </c>
      <c r="X931" s="148" t="str">
        <f t="shared" si="119"/>
        <v>ข้อมูลไม่ถูกต้อง</v>
      </c>
      <c r="Y931" s="38"/>
      <c r="Z931" s="38"/>
      <c r="AA931" s="38"/>
    </row>
    <row r="932" spans="1:27" x14ac:dyDescent="0.45">
      <c r="A932" s="38">
        <v>927</v>
      </c>
      <c r="B932" s="38"/>
      <c r="C932" s="38"/>
      <c r="D932" s="38"/>
      <c r="E932" s="38"/>
      <c r="F932" s="35"/>
      <c r="G932" s="35"/>
      <c r="H932" s="150"/>
      <c r="I932" s="38"/>
      <c r="J932" s="273" t="str">
        <f t="shared" si="112"/>
        <v>รอข้อมูลคอลัมน์ H</v>
      </c>
      <c r="K932" s="150"/>
      <c r="L932" s="150"/>
      <c r="M932" s="150"/>
      <c r="N932" s="149" t="str" cm="1">
        <f t="array" ref="N932">IF(AND(K932:M932=""),"ยังไม่บันทึกข้อมูล",
IF(M932&lt;&gt;"",
IF(M932&gt;=1.3,M932,"เป็นไม้พุ่ม"),
IF(K932+L932&gt;=1.3,K932+L932,"เป็นไม้พุ่ม")))</f>
        <v>ยังไม่บันทึกข้อมูล</v>
      </c>
      <c r="O932" s="149" t="str">
        <f t="shared" si="113"/>
        <v>ข้อมูลไม่ถูกต้อง</v>
      </c>
      <c r="P932" s="149" t="str">
        <f t="shared" si="114"/>
        <v>ข้อมูลไม่ถูกต้อง</v>
      </c>
      <c r="Q932" s="149" t="str">
        <f t="shared" si="115"/>
        <v>ข้อมูลไม่ถูกต้อง</v>
      </c>
      <c r="R932" s="149" t="str">
        <f t="shared" si="116"/>
        <v>ข้อมูลไม่ถูกต้อง</v>
      </c>
      <c r="S932" s="149" t="str">
        <f>IF(ISNUMBER(R932),
IF(H$2=ตัวเลือก!A$30,"ยังไม่บันทึกข้อมูล",R932*0.27),"ข้อมูลไม่ถูกต้อง")</f>
        <v>ข้อมูลไม่ถูกต้อง</v>
      </c>
      <c r="T932" s="149" t="str">
        <f t="shared" si="117"/>
        <v>ข้อมูลไม่ถูกต้อง</v>
      </c>
      <c r="U932" s="149" t="str">
        <f>IF(ISNUMBER(R932),
IF(H$2=ตัวเลือก!A$30,"ยังไม่บันทึกข้อมูล",R932*0.47),"ข้อมูลไม่ถูกต้อง")</f>
        <v>ข้อมูลไม่ถูกต้อง</v>
      </c>
      <c r="V932" s="149" t="str">
        <f>IF(ISNUMBER(S932),
IF(H$2=ตัวเลือก!A$30,"ยังไม่บันทึกข้อมูล",S932*0.47),"ข้อมูลไม่ถูกต้อง")</f>
        <v>ข้อมูลไม่ถูกต้อง</v>
      </c>
      <c r="W932" s="149" t="str">
        <f t="shared" si="118"/>
        <v>ข้อมูลไม่ถูกต้อง</v>
      </c>
      <c r="X932" s="148" t="str">
        <f t="shared" si="119"/>
        <v>ข้อมูลไม่ถูกต้อง</v>
      </c>
      <c r="Y932" s="38"/>
      <c r="Z932" s="38"/>
      <c r="AA932" s="38"/>
    </row>
    <row r="933" spans="1:27" x14ac:dyDescent="0.45">
      <c r="A933" s="38">
        <v>928</v>
      </c>
      <c r="B933" s="38"/>
      <c r="C933" s="38"/>
      <c r="D933" s="38"/>
      <c r="E933" s="38"/>
      <c r="F933" s="35"/>
      <c r="G933" s="35"/>
      <c r="H933" s="150"/>
      <c r="I933" s="38"/>
      <c r="J933" s="273" t="str">
        <f t="shared" si="112"/>
        <v>รอข้อมูลคอลัมน์ H</v>
      </c>
      <c r="K933" s="150"/>
      <c r="L933" s="150"/>
      <c r="M933" s="150"/>
      <c r="N933" s="149" t="str" cm="1">
        <f t="array" ref="N933">IF(AND(K933:M933=""),"ยังไม่บันทึกข้อมูล",
IF(M933&lt;&gt;"",
IF(M933&gt;=1.3,M933,"เป็นไม้พุ่ม"),
IF(K933+L933&gt;=1.3,K933+L933,"เป็นไม้พุ่ม")))</f>
        <v>ยังไม่บันทึกข้อมูล</v>
      </c>
      <c r="O933" s="149" t="str">
        <f t="shared" si="113"/>
        <v>ข้อมูลไม่ถูกต้อง</v>
      </c>
      <c r="P933" s="149" t="str">
        <f t="shared" si="114"/>
        <v>ข้อมูลไม่ถูกต้อง</v>
      </c>
      <c r="Q933" s="149" t="str">
        <f t="shared" si="115"/>
        <v>ข้อมูลไม่ถูกต้อง</v>
      </c>
      <c r="R933" s="149" t="str">
        <f t="shared" si="116"/>
        <v>ข้อมูลไม่ถูกต้อง</v>
      </c>
      <c r="S933" s="149" t="str">
        <f>IF(ISNUMBER(R933),
IF(H$2=ตัวเลือก!A$30,"ยังไม่บันทึกข้อมูล",R933*0.27),"ข้อมูลไม่ถูกต้อง")</f>
        <v>ข้อมูลไม่ถูกต้อง</v>
      </c>
      <c r="T933" s="149" t="str">
        <f t="shared" si="117"/>
        <v>ข้อมูลไม่ถูกต้อง</v>
      </c>
      <c r="U933" s="149" t="str">
        <f>IF(ISNUMBER(R933),
IF(H$2=ตัวเลือก!A$30,"ยังไม่บันทึกข้อมูล",R933*0.47),"ข้อมูลไม่ถูกต้อง")</f>
        <v>ข้อมูลไม่ถูกต้อง</v>
      </c>
      <c r="V933" s="149" t="str">
        <f>IF(ISNUMBER(S933),
IF(H$2=ตัวเลือก!A$30,"ยังไม่บันทึกข้อมูล",S933*0.47),"ข้อมูลไม่ถูกต้อง")</f>
        <v>ข้อมูลไม่ถูกต้อง</v>
      </c>
      <c r="W933" s="149" t="str">
        <f t="shared" si="118"/>
        <v>ข้อมูลไม่ถูกต้อง</v>
      </c>
      <c r="X933" s="148" t="str">
        <f t="shared" si="119"/>
        <v>ข้อมูลไม่ถูกต้อง</v>
      </c>
      <c r="Y933" s="38"/>
      <c r="Z933" s="38"/>
      <c r="AA933" s="38"/>
    </row>
    <row r="934" spans="1:27" x14ac:dyDescent="0.45">
      <c r="A934" s="38">
        <v>929</v>
      </c>
      <c r="B934" s="38"/>
      <c r="C934" s="38"/>
      <c r="D934" s="38"/>
      <c r="E934" s="38"/>
      <c r="F934" s="35"/>
      <c r="G934" s="35"/>
      <c r="H934" s="150"/>
      <c r="I934" s="38"/>
      <c r="J934" s="273" t="str">
        <f t="shared" si="112"/>
        <v>รอข้อมูลคอลัมน์ H</v>
      </c>
      <c r="K934" s="150"/>
      <c r="L934" s="150"/>
      <c r="M934" s="150"/>
      <c r="N934" s="149" t="str" cm="1">
        <f t="array" ref="N934">IF(AND(K934:M934=""),"ยังไม่บันทึกข้อมูล",
IF(M934&lt;&gt;"",
IF(M934&gt;=1.3,M934,"เป็นไม้พุ่ม"),
IF(K934+L934&gt;=1.3,K934+L934,"เป็นไม้พุ่ม")))</f>
        <v>ยังไม่บันทึกข้อมูล</v>
      </c>
      <c r="O934" s="149" t="str">
        <f t="shared" si="113"/>
        <v>ข้อมูลไม่ถูกต้อง</v>
      </c>
      <c r="P934" s="149" t="str">
        <f t="shared" si="114"/>
        <v>ข้อมูลไม่ถูกต้อง</v>
      </c>
      <c r="Q934" s="149" t="str">
        <f t="shared" si="115"/>
        <v>ข้อมูลไม่ถูกต้อง</v>
      </c>
      <c r="R934" s="149" t="str">
        <f t="shared" si="116"/>
        <v>ข้อมูลไม่ถูกต้อง</v>
      </c>
      <c r="S934" s="149" t="str">
        <f>IF(ISNUMBER(R934),
IF(H$2=ตัวเลือก!A$30,"ยังไม่บันทึกข้อมูล",R934*0.27),"ข้อมูลไม่ถูกต้อง")</f>
        <v>ข้อมูลไม่ถูกต้อง</v>
      </c>
      <c r="T934" s="149" t="str">
        <f t="shared" si="117"/>
        <v>ข้อมูลไม่ถูกต้อง</v>
      </c>
      <c r="U934" s="149" t="str">
        <f>IF(ISNUMBER(R934),
IF(H$2=ตัวเลือก!A$30,"ยังไม่บันทึกข้อมูล",R934*0.47),"ข้อมูลไม่ถูกต้อง")</f>
        <v>ข้อมูลไม่ถูกต้อง</v>
      </c>
      <c r="V934" s="149" t="str">
        <f>IF(ISNUMBER(S934),
IF(H$2=ตัวเลือก!A$30,"ยังไม่บันทึกข้อมูล",S934*0.47),"ข้อมูลไม่ถูกต้อง")</f>
        <v>ข้อมูลไม่ถูกต้อง</v>
      </c>
      <c r="W934" s="149" t="str">
        <f t="shared" si="118"/>
        <v>ข้อมูลไม่ถูกต้อง</v>
      </c>
      <c r="X934" s="148" t="str">
        <f t="shared" si="119"/>
        <v>ข้อมูลไม่ถูกต้อง</v>
      </c>
      <c r="Y934" s="38"/>
      <c r="Z934" s="38"/>
      <c r="AA934" s="38"/>
    </row>
    <row r="935" spans="1:27" x14ac:dyDescent="0.45">
      <c r="A935" s="38">
        <v>930</v>
      </c>
      <c r="B935" s="38"/>
      <c r="C935" s="38"/>
      <c r="D935" s="38"/>
      <c r="E935" s="38"/>
      <c r="F935" s="35"/>
      <c r="G935" s="35"/>
      <c r="H935" s="150"/>
      <c r="I935" s="38"/>
      <c r="J935" s="273" t="str">
        <f t="shared" si="112"/>
        <v>รอข้อมูลคอลัมน์ H</v>
      </c>
      <c r="K935" s="150"/>
      <c r="L935" s="150"/>
      <c r="M935" s="150"/>
      <c r="N935" s="149" t="str" cm="1">
        <f t="array" ref="N935">IF(AND(K935:M935=""),"ยังไม่บันทึกข้อมูล",
IF(M935&lt;&gt;"",
IF(M935&gt;=1.3,M935,"เป็นไม้พุ่ม"),
IF(K935+L935&gt;=1.3,K935+L935,"เป็นไม้พุ่ม")))</f>
        <v>ยังไม่บันทึกข้อมูล</v>
      </c>
      <c r="O935" s="149" t="str">
        <f t="shared" si="113"/>
        <v>ข้อมูลไม่ถูกต้อง</v>
      </c>
      <c r="P935" s="149" t="str">
        <f t="shared" si="114"/>
        <v>ข้อมูลไม่ถูกต้อง</v>
      </c>
      <c r="Q935" s="149" t="str">
        <f t="shared" si="115"/>
        <v>ข้อมูลไม่ถูกต้อง</v>
      </c>
      <c r="R935" s="149" t="str">
        <f t="shared" si="116"/>
        <v>ข้อมูลไม่ถูกต้อง</v>
      </c>
      <c r="S935" s="149" t="str">
        <f>IF(ISNUMBER(R935),
IF(H$2=ตัวเลือก!A$30,"ยังไม่บันทึกข้อมูล",R935*0.27),"ข้อมูลไม่ถูกต้อง")</f>
        <v>ข้อมูลไม่ถูกต้อง</v>
      </c>
      <c r="T935" s="149" t="str">
        <f t="shared" si="117"/>
        <v>ข้อมูลไม่ถูกต้อง</v>
      </c>
      <c r="U935" s="149" t="str">
        <f>IF(ISNUMBER(R935),
IF(H$2=ตัวเลือก!A$30,"ยังไม่บันทึกข้อมูล",R935*0.47),"ข้อมูลไม่ถูกต้อง")</f>
        <v>ข้อมูลไม่ถูกต้อง</v>
      </c>
      <c r="V935" s="149" t="str">
        <f>IF(ISNUMBER(S935),
IF(H$2=ตัวเลือก!A$30,"ยังไม่บันทึกข้อมูล",S935*0.47),"ข้อมูลไม่ถูกต้อง")</f>
        <v>ข้อมูลไม่ถูกต้อง</v>
      </c>
      <c r="W935" s="149" t="str">
        <f t="shared" si="118"/>
        <v>ข้อมูลไม่ถูกต้อง</v>
      </c>
      <c r="X935" s="148" t="str">
        <f t="shared" si="119"/>
        <v>ข้อมูลไม่ถูกต้อง</v>
      </c>
      <c r="Y935" s="38"/>
      <c r="Z935" s="38"/>
      <c r="AA935" s="38"/>
    </row>
    <row r="936" spans="1:27" x14ac:dyDescent="0.45">
      <c r="A936" s="38">
        <v>931</v>
      </c>
      <c r="B936" s="38"/>
      <c r="C936" s="38"/>
      <c r="D936" s="38"/>
      <c r="E936" s="38"/>
      <c r="F936" s="35"/>
      <c r="G936" s="35"/>
      <c r="H936" s="150"/>
      <c r="I936" s="38"/>
      <c r="J936" s="273" t="str">
        <f t="shared" si="112"/>
        <v>รอข้อมูลคอลัมน์ H</v>
      </c>
      <c r="K936" s="150"/>
      <c r="L936" s="150"/>
      <c r="M936" s="150"/>
      <c r="N936" s="149" t="str" cm="1">
        <f t="array" ref="N936">IF(AND(K936:M936=""),"ยังไม่บันทึกข้อมูล",
IF(M936&lt;&gt;"",
IF(M936&gt;=1.3,M936,"เป็นไม้พุ่ม"),
IF(K936+L936&gt;=1.3,K936+L936,"เป็นไม้พุ่ม")))</f>
        <v>ยังไม่บันทึกข้อมูล</v>
      </c>
      <c r="O936" s="149" t="str">
        <f t="shared" si="113"/>
        <v>ข้อมูลไม่ถูกต้อง</v>
      </c>
      <c r="P936" s="149" t="str">
        <f t="shared" si="114"/>
        <v>ข้อมูลไม่ถูกต้อง</v>
      </c>
      <c r="Q936" s="149" t="str">
        <f t="shared" si="115"/>
        <v>ข้อมูลไม่ถูกต้อง</v>
      </c>
      <c r="R936" s="149" t="str">
        <f t="shared" si="116"/>
        <v>ข้อมูลไม่ถูกต้อง</v>
      </c>
      <c r="S936" s="149" t="str">
        <f>IF(ISNUMBER(R936),
IF(H$2=ตัวเลือก!A$30,"ยังไม่บันทึกข้อมูล",R936*0.27),"ข้อมูลไม่ถูกต้อง")</f>
        <v>ข้อมูลไม่ถูกต้อง</v>
      </c>
      <c r="T936" s="149" t="str">
        <f t="shared" si="117"/>
        <v>ข้อมูลไม่ถูกต้อง</v>
      </c>
      <c r="U936" s="149" t="str">
        <f>IF(ISNUMBER(R936),
IF(H$2=ตัวเลือก!A$30,"ยังไม่บันทึกข้อมูล",R936*0.47),"ข้อมูลไม่ถูกต้อง")</f>
        <v>ข้อมูลไม่ถูกต้อง</v>
      </c>
      <c r="V936" s="149" t="str">
        <f>IF(ISNUMBER(S936),
IF(H$2=ตัวเลือก!A$30,"ยังไม่บันทึกข้อมูล",S936*0.47),"ข้อมูลไม่ถูกต้อง")</f>
        <v>ข้อมูลไม่ถูกต้อง</v>
      </c>
      <c r="W936" s="149" t="str">
        <f t="shared" si="118"/>
        <v>ข้อมูลไม่ถูกต้อง</v>
      </c>
      <c r="X936" s="148" t="str">
        <f t="shared" si="119"/>
        <v>ข้อมูลไม่ถูกต้อง</v>
      </c>
      <c r="Y936" s="38"/>
      <c r="Z936" s="38"/>
      <c r="AA936" s="38"/>
    </row>
    <row r="937" spans="1:27" x14ac:dyDescent="0.45">
      <c r="A937" s="38">
        <v>932</v>
      </c>
      <c r="B937" s="38"/>
      <c r="C937" s="38"/>
      <c r="D937" s="38"/>
      <c r="E937" s="38"/>
      <c r="F937" s="35"/>
      <c r="G937" s="35"/>
      <c r="H937" s="150"/>
      <c r="I937" s="38"/>
      <c r="J937" s="273" t="str">
        <f t="shared" si="112"/>
        <v>รอข้อมูลคอลัมน์ H</v>
      </c>
      <c r="K937" s="150"/>
      <c r="L937" s="150"/>
      <c r="M937" s="150"/>
      <c r="N937" s="149" t="str" cm="1">
        <f t="array" ref="N937">IF(AND(K937:M937=""),"ยังไม่บันทึกข้อมูล",
IF(M937&lt;&gt;"",
IF(M937&gt;=1.3,M937,"เป็นไม้พุ่ม"),
IF(K937+L937&gt;=1.3,K937+L937,"เป็นไม้พุ่ม")))</f>
        <v>ยังไม่บันทึกข้อมูล</v>
      </c>
      <c r="O937" s="149" t="str">
        <f t="shared" si="113"/>
        <v>ข้อมูลไม่ถูกต้อง</v>
      </c>
      <c r="P937" s="149" t="str">
        <f t="shared" si="114"/>
        <v>ข้อมูลไม่ถูกต้อง</v>
      </c>
      <c r="Q937" s="149" t="str">
        <f t="shared" si="115"/>
        <v>ข้อมูลไม่ถูกต้อง</v>
      </c>
      <c r="R937" s="149" t="str">
        <f t="shared" si="116"/>
        <v>ข้อมูลไม่ถูกต้อง</v>
      </c>
      <c r="S937" s="149" t="str">
        <f>IF(ISNUMBER(R937),
IF(H$2=ตัวเลือก!A$30,"ยังไม่บันทึกข้อมูล",R937*0.27),"ข้อมูลไม่ถูกต้อง")</f>
        <v>ข้อมูลไม่ถูกต้อง</v>
      </c>
      <c r="T937" s="149" t="str">
        <f t="shared" si="117"/>
        <v>ข้อมูลไม่ถูกต้อง</v>
      </c>
      <c r="U937" s="149" t="str">
        <f>IF(ISNUMBER(R937),
IF(H$2=ตัวเลือก!A$30,"ยังไม่บันทึกข้อมูล",R937*0.47),"ข้อมูลไม่ถูกต้อง")</f>
        <v>ข้อมูลไม่ถูกต้อง</v>
      </c>
      <c r="V937" s="149" t="str">
        <f>IF(ISNUMBER(S937),
IF(H$2=ตัวเลือก!A$30,"ยังไม่บันทึกข้อมูล",S937*0.47),"ข้อมูลไม่ถูกต้อง")</f>
        <v>ข้อมูลไม่ถูกต้อง</v>
      </c>
      <c r="W937" s="149" t="str">
        <f t="shared" si="118"/>
        <v>ข้อมูลไม่ถูกต้อง</v>
      </c>
      <c r="X937" s="148" t="str">
        <f t="shared" si="119"/>
        <v>ข้อมูลไม่ถูกต้อง</v>
      </c>
      <c r="Y937" s="38"/>
      <c r="Z937" s="38"/>
      <c r="AA937" s="38"/>
    </row>
    <row r="938" spans="1:27" x14ac:dyDescent="0.45">
      <c r="A938" s="38">
        <v>933</v>
      </c>
      <c r="B938" s="38"/>
      <c r="C938" s="38"/>
      <c r="D938" s="38"/>
      <c r="E938" s="38"/>
      <c r="F938" s="35"/>
      <c r="G938" s="35"/>
      <c r="H938" s="150"/>
      <c r="I938" s="38"/>
      <c r="J938" s="273" t="str">
        <f t="shared" si="112"/>
        <v>รอข้อมูลคอลัมน์ H</v>
      </c>
      <c r="K938" s="150"/>
      <c r="L938" s="150"/>
      <c r="M938" s="150"/>
      <c r="N938" s="149" t="str" cm="1">
        <f t="array" ref="N938">IF(AND(K938:M938=""),"ยังไม่บันทึกข้อมูล",
IF(M938&lt;&gt;"",
IF(M938&gt;=1.3,M938,"เป็นไม้พุ่ม"),
IF(K938+L938&gt;=1.3,K938+L938,"เป็นไม้พุ่ม")))</f>
        <v>ยังไม่บันทึกข้อมูล</v>
      </c>
      <c r="O938" s="149" t="str">
        <f t="shared" si="113"/>
        <v>ข้อมูลไม่ถูกต้อง</v>
      </c>
      <c r="P938" s="149" t="str">
        <f t="shared" si="114"/>
        <v>ข้อมูลไม่ถูกต้อง</v>
      </c>
      <c r="Q938" s="149" t="str">
        <f t="shared" si="115"/>
        <v>ข้อมูลไม่ถูกต้อง</v>
      </c>
      <c r="R938" s="149" t="str">
        <f t="shared" si="116"/>
        <v>ข้อมูลไม่ถูกต้อง</v>
      </c>
      <c r="S938" s="149" t="str">
        <f>IF(ISNUMBER(R938),
IF(H$2=ตัวเลือก!A$30,"ยังไม่บันทึกข้อมูล",R938*0.27),"ข้อมูลไม่ถูกต้อง")</f>
        <v>ข้อมูลไม่ถูกต้อง</v>
      </c>
      <c r="T938" s="149" t="str">
        <f t="shared" si="117"/>
        <v>ข้อมูลไม่ถูกต้อง</v>
      </c>
      <c r="U938" s="149" t="str">
        <f>IF(ISNUMBER(R938),
IF(H$2=ตัวเลือก!A$30,"ยังไม่บันทึกข้อมูล",R938*0.47),"ข้อมูลไม่ถูกต้อง")</f>
        <v>ข้อมูลไม่ถูกต้อง</v>
      </c>
      <c r="V938" s="149" t="str">
        <f>IF(ISNUMBER(S938),
IF(H$2=ตัวเลือก!A$30,"ยังไม่บันทึกข้อมูล",S938*0.47),"ข้อมูลไม่ถูกต้อง")</f>
        <v>ข้อมูลไม่ถูกต้อง</v>
      </c>
      <c r="W938" s="149" t="str">
        <f t="shared" si="118"/>
        <v>ข้อมูลไม่ถูกต้อง</v>
      </c>
      <c r="X938" s="148" t="str">
        <f t="shared" si="119"/>
        <v>ข้อมูลไม่ถูกต้อง</v>
      </c>
      <c r="Y938" s="38"/>
      <c r="Z938" s="38"/>
      <c r="AA938" s="38"/>
    </row>
    <row r="939" spans="1:27" x14ac:dyDescent="0.45">
      <c r="A939" s="38">
        <v>934</v>
      </c>
      <c r="B939" s="38"/>
      <c r="C939" s="38"/>
      <c r="D939" s="38"/>
      <c r="E939" s="38"/>
      <c r="F939" s="35"/>
      <c r="G939" s="35"/>
      <c r="H939" s="150"/>
      <c r="I939" s="38"/>
      <c r="J939" s="273" t="str">
        <f t="shared" si="112"/>
        <v>รอข้อมูลคอลัมน์ H</v>
      </c>
      <c r="K939" s="150"/>
      <c r="L939" s="150"/>
      <c r="M939" s="150"/>
      <c r="N939" s="149" t="str" cm="1">
        <f t="array" ref="N939">IF(AND(K939:M939=""),"ยังไม่บันทึกข้อมูล",
IF(M939&lt;&gt;"",
IF(M939&gt;=1.3,M939,"เป็นไม้พุ่ม"),
IF(K939+L939&gt;=1.3,K939+L939,"เป็นไม้พุ่ม")))</f>
        <v>ยังไม่บันทึกข้อมูล</v>
      </c>
      <c r="O939" s="149" t="str">
        <f t="shared" si="113"/>
        <v>ข้อมูลไม่ถูกต้อง</v>
      </c>
      <c r="P939" s="149" t="str">
        <f t="shared" si="114"/>
        <v>ข้อมูลไม่ถูกต้อง</v>
      </c>
      <c r="Q939" s="149" t="str">
        <f t="shared" si="115"/>
        <v>ข้อมูลไม่ถูกต้อง</v>
      </c>
      <c r="R939" s="149" t="str">
        <f t="shared" si="116"/>
        <v>ข้อมูลไม่ถูกต้อง</v>
      </c>
      <c r="S939" s="149" t="str">
        <f>IF(ISNUMBER(R939),
IF(H$2=ตัวเลือก!A$30,"ยังไม่บันทึกข้อมูล",R939*0.27),"ข้อมูลไม่ถูกต้อง")</f>
        <v>ข้อมูลไม่ถูกต้อง</v>
      </c>
      <c r="T939" s="149" t="str">
        <f t="shared" si="117"/>
        <v>ข้อมูลไม่ถูกต้อง</v>
      </c>
      <c r="U939" s="149" t="str">
        <f>IF(ISNUMBER(R939),
IF(H$2=ตัวเลือก!A$30,"ยังไม่บันทึกข้อมูล",R939*0.47),"ข้อมูลไม่ถูกต้อง")</f>
        <v>ข้อมูลไม่ถูกต้อง</v>
      </c>
      <c r="V939" s="149" t="str">
        <f>IF(ISNUMBER(S939),
IF(H$2=ตัวเลือก!A$30,"ยังไม่บันทึกข้อมูล",S939*0.47),"ข้อมูลไม่ถูกต้อง")</f>
        <v>ข้อมูลไม่ถูกต้อง</v>
      </c>
      <c r="W939" s="149" t="str">
        <f t="shared" si="118"/>
        <v>ข้อมูลไม่ถูกต้อง</v>
      </c>
      <c r="X939" s="148" t="str">
        <f t="shared" si="119"/>
        <v>ข้อมูลไม่ถูกต้อง</v>
      </c>
      <c r="Y939" s="38"/>
      <c r="Z939" s="38"/>
      <c r="AA939" s="38"/>
    </row>
    <row r="940" spans="1:27" x14ac:dyDescent="0.45">
      <c r="A940" s="38">
        <v>935</v>
      </c>
      <c r="B940" s="38"/>
      <c r="C940" s="38"/>
      <c r="D940" s="38"/>
      <c r="E940" s="38"/>
      <c r="F940" s="35"/>
      <c r="G940" s="35"/>
      <c r="H940" s="150"/>
      <c r="I940" s="38"/>
      <c r="J940" s="273" t="str">
        <f t="shared" si="112"/>
        <v>รอข้อมูลคอลัมน์ H</v>
      </c>
      <c r="K940" s="150"/>
      <c r="L940" s="150"/>
      <c r="M940" s="150"/>
      <c r="N940" s="149" t="str" cm="1">
        <f t="array" ref="N940">IF(AND(K940:M940=""),"ยังไม่บันทึกข้อมูล",
IF(M940&lt;&gt;"",
IF(M940&gt;=1.3,M940,"เป็นไม้พุ่ม"),
IF(K940+L940&gt;=1.3,K940+L940,"เป็นไม้พุ่ม")))</f>
        <v>ยังไม่บันทึกข้อมูล</v>
      </c>
      <c r="O940" s="149" t="str">
        <f t="shared" si="113"/>
        <v>ข้อมูลไม่ถูกต้อง</v>
      </c>
      <c r="P940" s="149" t="str">
        <f t="shared" si="114"/>
        <v>ข้อมูลไม่ถูกต้อง</v>
      </c>
      <c r="Q940" s="149" t="str">
        <f t="shared" si="115"/>
        <v>ข้อมูลไม่ถูกต้อง</v>
      </c>
      <c r="R940" s="149" t="str">
        <f t="shared" si="116"/>
        <v>ข้อมูลไม่ถูกต้อง</v>
      </c>
      <c r="S940" s="149" t="str">
        <f>IF(ISNUMBER(R940),
IF(H$2=ตัวเลือก!A$30,"ยังไม่บันทึกข้อมูล",R940*0.27),"ข้อมูลไม่ถูกต้อง")</f>
        <v>ข้อมูลไม่ถูกต้อง</v>
      </c>
      <c r="T940" s="149" t="str">
        <f t="shared" si="117"/>
        <v>ข้อมูลไม่ถูกต้อง</v>
      </c>
      <c r="U940" s="149" t="str">
        <f>IF(ISNUMBER(R940),
IF(H$2=ตัวเลือก!A$30,"ยังไม่บันทึกข้อมูล",R940*0.47),"ข้อมูลไม่ถูกต้อง")</f>
        <v>ข้อมูลไม่ถูกต้อง</v>
      </c>
      <c r="V940" s="149" t="str">
        <f>IF(ISNUMBER(S940),
IF(H$2=ตัวเลือก!A$30,"ยังไม่บันทึกข้อมูล",S940*0.47),"ข้อมูลไม่ถูกต้อง")</f>
        <v>ข้อมูลไม่ถูกต้อง</v>
      </c>
      <c r="W940" s="149" t="str">
        <f t="shared" si="118"/>
        <v>ข้อมูลไม่ถูกต้อง</v>
      </c>
      <c r="X940" s="148" t="str">
        <f t="shared" si="119"/>
        <v>ข้อมูลไม่ถูกต้อง</v>
      </c>
      <c r="Y940" s="38"/>
      <c r="Z940" s="38"/>
      <c r="AA940" s="38"/>
    </row>
    <row r="941" spans="1:27" x14ac:dyDescent="0.45">
      <c r="A941" s="38">
        <v>936</v>
      </c>
      <c r="B941" s="38"/>
      <c r="C941" s="38"/>
      <c r="D941" s="38"/>
      <c r="E941" s="38"/>
      <c r="F941" s="35"/>
      <c r="G941" s="35"/>
      <c r="H941" s="150"/>
      <c r="I941" s="38"/>
      <c r="J941" s="273" t="str">
        <f t="shared" si="112"/>
        <v>รอข้อมูลคอลัมน์ H</v>
      </c>
      <c r="K941" s="150"/>
      <c r="L941" s="150"/>
      <c r="M941" s="150"/>
      <c r="N941" s="149" t="str" cm="1">
        <f t="array" ref="N941">IF(AND(K941:M941=""),"ยังไม่บันทึกข้อมูล",
IF(M941&lt;&gt;"",
IF(M941&gt;=1.3,M941,"เป็นไม้พุ่ม"),
IF(K941+L941&gt;=1.3,K941+L941,"เป็นไม้พุ่ม")))</f>
        <v>ยังไม่บันทึกข้อมูล</v>
      </c>
      <c r="O941" s="149" t="str">
        <f t="shared" si="113"/>
        <v>ข้อมูลไม่ถูกต้อง</v>
      </c>
      <c r="P941" s="149" t="str">
        <f t="shared" si="114"/>
        <v>ข้อมูลไม่ถูกต้อง</v>
      </c>
      <c r="Q941" s="149" t="str">
        <f t="shared" si="115"/>
        <v>ข้อมูลไม่ถูกต้อง</v>
      </c>
      <c r="R941" s="149" t="str">
        <f t="shared" si="116"/>
        <v>ข้อมูลไม่ถูกต้อง</v>
      </c>
      <c r="S941" s="149" t="str">
        <f>IF(ISNUMBER(R941),
IF(H$2=ตัวเลือก!A$30,"ยังไม่บันทึกข้อมูล",R941*0.27),"ข้อมูลไม่ถูกต้อง")</f>
        <v>ข้อมูลไม่ถูกต้อง</v>
      </c>
      <c r="T941" s="149" t="str">
        <f t="shared" si="117"/>
        <v>ข้อมูลไม่ถูกต้อง</v>
      </c>
      <c r="U941" s="149" t="str">
        <f>IF(ISNUMBER(R941),
IF(H$2=ตัวเลือก!A$30,"ยังไม่บันทึกข้อมูล",R941*0.47),"ข้อมูลไม่ถูกต้อง")</f>
        <v>ข้อมูลไม่ถูกต้อง</v>
      </c>
      <c r="V941" s="149" t="str">
        <f>IF(ISNUMBER(S941),
IF(H$2=ตัวเลือก!A$30,"ยังไม่บันทึกข้อมูล",S941*0.47),"ข้อมูลไม่ถูกต้อง")</f>
        <v>ข้อมูลไม่ถูกต้อง</v>
      </c>
      <c r="W941" s="149" t="str">
        <f t="shared" si="118"/>
        <v>ข้อมูลไม่ถูกต้อง</v>
      </c>
      <c r="X941" s="148" t="str">
        <f t="shared" si="119"/>
        <v>ข้อมูลไม่ถูกต้อง</v>
      </c>
      <c r="Y941" s="38"/>
      <c r="Z941" s="38"/>
      <c r="AA941" s="38"/>
    </row>
    <row r="942" spans="1:27" x14ac:dyDescent="0.45">
      <c r="A942" s="38">
        <v>937</v>
      </c>
      <c r="B942" s="38"/>
      <c r="C942" s="38"/>
      <c r="D942" s="38"/>
      <c r="E942" s="38"/>
      <c r="F942" s="35"/>
      <c r="G942" s="35"/>
      <c r="H942" s="150"/>
      <c r="I942" s="38"/>
      <c r="J942" s="273" t="str">
        <f t="shared" si="112"/>
        <v>รอข้อมูลคอลัมน์ H</v>
      </c>
      <c r="K942" s="150"/>
      <c r="L942" s="150"/>
      <c r="M942" s="150"/>
      <c r="N942" s="149" t="str" cm="1">
        <f t="array" ref="N942">IF(AND(K942:M942=""),"ยังไม่บันทึกข้อมูล",
IF(M942&lt;&gt;"",
IF(M942&gt;=1.3,M942,"เป็นไม้พุ่ม"),
IF(K942+L942&gt;=1.3,K942+L942,"เป็นไม้พุ่ม")))</f>
        <v>ยังไม่บันทึกข้อมูล</v>
      </c>
      <c r="O942" s="149" t="str">
        <f t="shared" si="113"/>
        <v>ข้อมูลไม่ถูกต้อง</v>
      </c>
      <c r="P942" s="149" t="str">
        <f t="shared" si="114"/>
        <v>ข้อมูลไม่ถูกต้อง</v>
      </c>
      <c r="Q942" s="149" t="str">
        <f t="shared" si="115"/>
        <v>ข้อมูลไม่ถูกต้อง</v>
      </c>
      <c r="R942" s="149" t="str">
        <f t="shared" si="116"/>
        <v>ข้อมูลไม่ถูกต้อง</v>
      </c>
      <c r="S942" s="149" t="str">
        <f>IF(ISNUMBER(R942),
IF(H$2=ตัวเลือก!A$30,"ยังไม่บันทึกข้อมูล",R942*0.27),"ข้อมูลไม่ถูกต้อง")</f>
        <v>ข้อมูลไม่ถูกต้อง</v>
      </c>
      <c r="T942" s="149" t="str">
        <f t="shared" si="117"/>
        <v>ข้อมูลไม่ถูกต้อง</v>
      </c>
      <c r="U942" s="149" t="str">
        <f>IF(ISNUMBER(R942),
IF(H$2=ตัวเลือก!A$30,"ยังไม่บันทึกข้อมูล",R942*0.47),"ข้อมูลไม่ถูกต้อง")</f>
        <v>ข้อมูลไม่ถูกต้อง</v>
      </c>
      <c r="V942" s="149" t="str">
        <f>IF(ISNUMBER(S942),
IF(H$2=ตัวเลือก!A$30,"ยังไม่บันทึกข้อมูล",S942*0.47),"ข้อมูลไม่ถูกต้อง")</f>
        <v>ข้อมูลไม่ถูกต้อง</v>
      </c>
      <c r="W942" s="149" t="str">
        <f t="shared" si="118"/>
        <v>ข้อมูลไม่ถูกต้อง</v>
      </c>
      <c r="X942" s="148" t="str">
        <f t="shared" si="119"/>
        <v>ข้อมูลไม่ถูกต้อง</v>
      </c>
      <c r="Y942" s="38"/>
      <c r="Z942" s="38"/>
      <c r="AA942" s="38"/>
    </row>
    <row r="943" spans="1:27" x14ac:dyDescent="0.45">
      <c r="A943" s="38">
        <v>938</v>
      </c>
      <c r="B943" s="38"/>
      <c r="C943" s="38"/>
      <c r="D943" s="38"/>
      <c r="E943" s="38"/>
      <c r="F943" s="35"/>
      <c r="G943" s="35"/>
      <c r="H943" s="150"/>
      <c r="I943" s="38"/>
      <c r="J943" s="273" t="str">
        <f t="shared" si="112"/>
        <v>รอข้อมูลคอลัมน์ H</v>
      </c>
      <c r="K943" s="150"/>
      <c r="L943" s="150"/>
      <c r="M943" s="150"/>
      <c r="N943" s="149" t="str" cm="1">
        <f t="array" ref="N943">IF(AND(K943:M943=""),"ยังไม่บันทึกข้อมูล",
IF(M943&lt;&gt;"",
IF(M943&gt;=1.3,M943,"เป็นไม้พุ่ม"),
IF(K943+L943&gt;=1.3,K943+L943,"เป็นไม้พุ่ม")))</f>
        <v>ยังไม่บันทึกข้อมูล</v>
      </c>
      <c r="O943" s="149" t="str">
        <f t="shared" si="113"/>
        <v>ข้อมูลไม่ถูกต้อง</v>
      </c>
      <c r="P943" s="149" t="str">
        <f t="shared" si="114"/>
        <v>ข้อมูลไม่ถูกต้อง</v>
      </c>
      <c r="Q943" s="149" t="str">
        <f t="shared" si="115"/>
        <v>ข้อมูลไม่ถูกต้อง</v>
      </c>
      <c r="R943" s="149" t="str">
        <f t="shared" si="116"/>
        <v>ข้อมูลไม่ถูกต้อง</v>
      </c>
      <c r="S943" s="149" t="str">
        <f>IF(ISNUMBER(R943),
IF(H$2=ตัวเลือก!A$30,"ยังไม่บันทึกข้อมูล",R943*0.27),"ข้อมูลไม่ถูกต้อง")</f>
        <v>ข้อมูลไม่ถูกต้อง</v>
      </c>
      <c r="T943" s="149" t="str">
        <f t="shared" si="117"/>
        <v>ข้อมูลไม่ถูกต้อง</v>
      </c>
      <c r="U943" s="149" t="str">
        <f>IF(ISNUMBER(R943),
IF(H$2=ตัวเลือก!A$30,"ยังไม่บันทึกข้อมูล",R943*0.47),"ข้อมูลไม่ถูกต้อง")</f>
        <v>ข้อมูลไม่ถูกต้อง</v>
      </c>
      <c r="V943" s="149" t="str">
        <f>IF(ISNUMBER(S943),
IF(H$2=ตัวเลือก!A$30,"ยังไม่บันทึกข้อมูล",S943*0.47),"ข้อมูลไม่ถูกต้อง")</f>
        <v>ข้อมูลไม่ถูกต้อง</v>
      </c>
      <c r="W943" s="149" t="str">
        <f t="shared" si="118"/>
        <v>ข้อมูลไม่ถูกต้อง</v>
      </c>
      <c r="X943" s="148" t="str">
        <f t="shared" si="119"/>
        <v>ข้อมูลไม่ถูกต้อง</v>
      </c>
      <c r="Y943" s="38"/>
      <c r="Z943" s="38"/>
      <c r="AA943" s="38"/>
    </row>
    <row r="944" spans="1:27" x14ac:dyDescent="0.45">
      <c r="A944" s="38">
        <v>939</v>
      </c>
      <c r="B944" s="38"/>
      <c r="C944" s="38"/>
      <c r="D944" s="38"/>
      <c r="E944" s="38"/>
      <c r="F944" s="35"/>
      <c r="G944" s="35"/>
      <c r="H944" s="150"/>
      <c r="I944" s="38"/>
      <c r="J944" s="273" t="str">
        <f t="shared" si="112"/>
        <v>รอข้อมูลคอลัมน์ H</v>
      </c>
      <c r="K944" s="150"/>
      <c r="L944" s="150"/>
      <c r="M944" s="150"/>
      <c r="N944" s="149" t="str" cm="1">
        <f t="array" ref="N944">IF(AND(K944:M944=""),"ยังไม่บันทึกข้อมูล",
IF(M944&lt;&gt;"",
IF(M944&gt;=1.3,M944,"เป็นไม้พุ่ม"),
IF(K944+L944&gt;=1.3,K944+L944,"เป็นไม้พุ่ม")))</f>
        <v>ยังไม่บันทึกข้อมูล</v>
      </c>
      <c r="O944" s="149" t="str">
        <f t="shared" si="113"/>
        <v>ข้อมูลไม่ถูกต้อง</v>
      </c>
      <c r="P944" s="149" t="str">
        <f t="shared" si="114"/>
        <v>ข้อมูลไม่ถูกต้อง</v>
      </c>
      <c r="Q944" s="149" t="str">
        <f t="shared" si="115"/>
        <v>ข้อมูลไม่ถูกต้อง</v>
      </c>
      <c r="R944" s="149" t="str">
        <f t="shared" si="116"/>
        <v>ข้อมูลไม่ถูกต้อง</v>
      </c>
      <c r="S944" s="149" t="str">
        <f>IF(ISNUMBER(R944),
IF(H$2=ตัวเลือก!A$30,"ยังไม่บันทึกข้อมูล",R944*0.27),"ข้อมูลไม่ถูกต้อง")</f>
        <v>ข้อมูลไม่ถูกต้อง</v>
      </c>
      <c r="T944" s="149" t="str">
        <f t="shared" si="117"/>
        <v>ข้อมูลไม่ถูกต้อง</v>
      </c>
      <c r="U944" s="149" t="str">
        <f>IF(ISNUMBER(R944),
IF(H$2=ตัวเลือก!A$30,"ยังไม่บันทึกข้อมูล",R944*0.47),"ข้อมูลไม่ถูกต้อง")</f>
        <v>ข้อมูลไม่ถูกต้อง</v>
      </c>
      <c r="V944" s="149" t="str">
        <f>IF(ISNUMBER(S944),
IF(H$2=ตัวเลือก!A$30,"ยังไม่บันทึกข้อมูล",S944*0.47),"ข้อมูลไม่ถูกต้อง")</f>
        <v>ข้อมูลไม่ถูกต้อง</v>
      </c>
      <c r="W944" s="149" t="str">
        <f t="shared" si="118"/>
        <v>ข้อมูลไม่ถูกต้อง</v>
      </c>
      <c r="X944" s="148" t="str">
        <f t="shared" si="119"/>
        <v>ข้อมูลไม่ถูกต้อง</v>
      </c>
      <c r="Y944" s="38"/>
      <c r="Z944" s="38"/>
      <c r="AA944" s="38"/>
    </row>
    <row r="945" spans="1:27" x14ac:dyDescent="0.45">
      <c r="A945" s="38">
        <v>940</v>
      </c>
      <c r="B945" s="38"/>
      <c r="C945" s="38"/>
      <c r="D945" s="38"/>
      <c r="E945" s="38"/>
      <c r="F945" s="35"/>
      <c r="G945" s="35"/>
      <c r="H945" s="150"/>
      <c r="I945" s="38"/>
      <c r="J945" s="273" t="str">
        <f t="shared" si="112"/>
        <v>รอข้อมูลคอลัมน์ H</v>
      </c>
      <c r="K945" s="150"/>
      <c r="L945" s="150"/>
      <c r="M945" s="150"/>
      <c r="N945" s="149" t="str" cm="1">
        <f t="array" ref="N945">IF(AND(K945:M945=""),"ยังไม่บันทึกข้อมูล",
IF(M945&lt;&gt;"",
IF(M945&gt;=1.3,M945,"เป็นไม้พุ่ม"),
IF(K945+L945&gt;=1.3,K945+L945,"เป็นไม้พุ่ม")))</f>
        <v>ยังไม่บันทึกข้อมูล</v>
      </c>
      <c r="O945" s="149" t="str">
        <f t="shared" si="113"/>
        <v>ข้อมูลไม่ถูกต้อง</v>
      </c>
      <c r="P945" s="149" t="str">
        <f t="shared" si="114"/>
        <v>ข้อมูลไม่ถูกต้อง</v>
      </c>
      <c r="Q945" s="149" t="str">
        <f t="shared" si="115"/>
        <v>ข้อมูลไม่ถูกต้อง</v>
      </c>
      <c r="R945" s="149" t="str">
        <f t="shared" si="116"/>
        <v>ข้อมูลไม่ถูกต้อง</v>
      </c>
      <c r="S945" s="149" t="str">
        <f>IF(ISNUMBER(R945),
IF(H$2=ตัวเลือก!A$30,"ยังไม่บันทึกข้อมูล",R945*0.27),"ข้อมูลไม่ถูกต้อง")</f>
        <v>ข้อมูลไม่ถูกต้อง</v>
      </c>
      <c r="T945" s="149" t="str">
        <f t="shared" si="117"/>
        <v>ข้อมูลไม่ถูกต้อง</v>
      </c>
      <c r="U945" s="149" t="str">
        <f>IF(ISNUMBER(R945),
IF(H$2=ตัวเลือก!A$30,"ยังไม่บันทึกข้อมูล",R945*0.47),"ข้อมูลไม่ถูกต้อง")</f>
        <v>ข้อมูลไม่ถูกต้อง</v>
      </c>
      <c r="V945" s="149" t="str">
        <f>IF(ISNUMBER(S945),
IF(H$2=ตัวเลือก!A$30,"ยังไม่บันทึกข้อมูล",S945*0.47),"ข้อมูลไม่ถูกต้อง")</f>
        <v>ข้อมูลไม่ถูกต้อง</v>
      </c>
      <c r="W945" s="149" t="str">
        <f t="shared" si="118"/>
        <v>ข้อมูลไม่ถูกต้อง</v>
      </c>
      <c r="X945" s="148" t="str">
        <f t="shared" si="119"/>
        <v>ข้อมูลไม่ถูกต้อง</v>
      </c>
      <c r="Y945" s="38"/>
      <c r="Z945" s="38"/>
      <c r="AA945" s="38"/>
    </row>
    <row r="946" spans="1:27" x14ac:dyDescent="0.45">
      <c r="A946" s="38">
        <v>941</v>
      </c>
      <c r="B946" s="38"/>
      <c r="C946" s="38"/>
      <c r="D946" s="38"/>
      <c r="E946" s="38"/>
      <c r="F946" s="35"/>
      <c r="G946" s="35"/>
      <c r="H946" s="150"/>
      <c r="I946" s="38"/>
      <c r="J946" s="273" t="str">
        <f t="shared" si="112"/>
        <v>รอข้อมูลคอลัมน์ H</v>
      </c>
      <c r="K946" s="150"/>
      <c r="L946" s="150"/>
      <c r="M946" s="150"/>
      <c r="N946" s="149" t="str" cm="1">
        <f t="array" ref="N946">IF(AND(K946:M946=""),"ยังไม่บันทึกข้อมูล",
IF(M946&lt;&gt;"",
IF(M946&gt;=1.3,M946,"เป็นไม้พุ่ม"),
IF(K946+L946&gt;=1.3,K946+L946,"เป็นไม้พุ่ม")))</f>
        <v>ยังไม่บันทึกข้อมูล</v>
      </c>
      <c r="O946" s="149" t="str">
        <f t="shared" si="113"/>
        <v>ข้อมูลไม่ถูกต้อง</v>
      </c>
      <c r="P946" s="149" t="str">
        <f t="shared" si="114"/>
        <v>ข้อมูลไม่ถูกต้อง</v>
      </c>
      <c r="Q946" s="149" t="str">
        <f t="shared" si="115"/>
        <v>ข้อมูลไม่ถูกต้อง</v>
      </c>
      <c r="R946" s="149" t="str">
        <f t="shared" si="116"/>
        <v>ข้อมูลไม่ถูกต้อง</v>
      </c>
      <c r="S946" s="149" t="str">
        <f>IF(ISNUMBER(R946),
IF(H$2=ตัวเลือก!A$30,"ยังไม่บันทึกข้อมูล",R946*0.27),"ข้อมูลไม่ถูกต้อง")</f>
        <v>ข้อมูลไม่ถูกต้อง</v>
      </c>
      <c r="T946" s="149" t="str">
        <f t="shared" si="117"/>
        <v>ข้อมูลไม่ถูกต้อง</v>
      </c>
      <c r="U946" s="149" t="str">
        <f>IF(ISNUMBER(R946),
IF(H$2=ตัวเลือก!A$30,"ยังไม่บันทึกข้อมูล",R946*0.47),"ข้อมูลไม่ถูกต้อง")</f>
        <v>ข้อมูลไม่ถูกต้อง</v>
      </c>
      <c r="V946" s="149" t="str">
        <f>IF(ISNUMBER(S946),
IF(H$2=ตัวเลือก!A$30,"ยังไม่บันทึกข้อมูล",S946*0.47),"ข้อมูลไม่ถูกต้อง")</f>
        <v>ข้อมูลไม่ถูกต้อง</v>
      </c>
      <c r="W946" s="149" t="str">
        <f t="shared" si="118"/>
        <v>ข้อมูลไม่ถูกต้อง</v>
      </c>
      <c r="X946" s="148" t="str">
        <f t="shared" si="119"/>
        <v>ข้อมูลไม่ถูกต้อง</v>
      </c>
      <c r="Y946" s="38"/>
      <c r="Z946" s="38"/>
      <c r="AA946" s="38"/>
    </row>
    <row r="947" spans="1:27" x14ac:dyDescent="0.45">
      <c r="A947" s="38">
        <v>942</v>
      </c>
      <c r="B947" s="38"/>
      <c r="C947" s="38"/>
      <c r="D947" s="38"/>
      <c r="E947" s="38"/>
      <c r="F947" s="35"/>
      <c r="G947" s="35"/>
      <c r="H947" s="150"/>
      <c r="I947" s="38"/>
      <c r="J947" s="273" t="str">
        <f t="shared" si="112"/>
        <v>รอข้อมูลคอลัมน์ H</v>
      </c>
      <c r="K947" s="150"/>
      <c r="L947" s="150"/>
      <c r="M947" s="150"/>
      <c r="N947" s="149" t="str" cm="1">
        <f t="array" ref="N947">IF(AND(K947:M947=""),"ยังไม่บันทึกข้อมูล",
IF(M947&lt;&gt;"",
IF(M947&gt;=1.3,M947,"เป็นไม้พุ่ม"),
IF(K947+L947&gt;=1.3,K947+L947,"เป็นไม้พุ่ม")))</f>
        <v>ยังไม่บันทึกข้อมูล</v>
      </c>
      <c r="O947" s="149" t="str">
        <f t="shared" si="113"/>
        <v>ข้อมูลไม่ถูกต้อง</v>
      </c>
      <c r="P947" s="149" t="str">
        <f t="shared" si="114"/>
        <v>ข้อมูลไม่ถูกต้อง</v>
      </c>
      <c r="Q947" s="149" t="str">
        <f t="shared" si="115"/>
        <v>ข้อมูลไม่ถูกต้อง</v>
      </c>
      <c r="R947" s="149" t="str">
        <f t="shared" si="116"/>
        <v>ข้อมูลไม่ถูกต้อง</v>
      </c>
      <c r="S947" s="149" t="str">
        <f>IF(ISNUMBER(R947),
IF(H$2=ตัวเลือก!A$30,"ยังไม่บันทึกข้อมูล",R947*0.27),"ข้อมูลไม่ถูกต้อง")</f>
        <v>ข้อมูลไม่ถูกต้อง</v>
      </c>
      <c r="T947" s="149" t="str">
        <f t="shared" si="117"/>
        <v>ข้อมูลไม่ถูกต้อง</v>
      </c>
      <c r="U947" s="149" t="str">
        <f>IF(ISNUMBER(R947),
IF(H$2=ตัวเลือก!A$30,"ยังไม่บันทึกข้อมูล",R947*0.47),"ข้อมูลไม่ถูกต้อง")</f>
        <v>ข้อมูลไม่ถูกต้อง</v>
      </c>
      <c r="V947" s="149" t="str">
        <f>IF(ISNUMBER(S947),
IF(H$2=ตัวเลือก!A$30,"ยังไม่บันทึกข้อมูล",S947*0.47),"ข้อมูลไม่ถูกต้อง")</f>
        <v>ข้อมูลไม่ถูกต้อง</v>
      </c>
      <c r="W947" s="149" t="str">
        <f t="shared" si="118"/>
        <v>ข้อมูลไม่ถูกต้อง</v>
      </c>
      <c r="X947" s="148" t="str">
        <f t="shared" si="119"/>
        <v>ข้อมูลไม่ถูกต้อง</v>
      </c>
      <c r="Y947" s="38"/>
      <c r="Z947" s="38"/>
      <c r="AA947" s="38"/>
    </row>
    <row r="948" spans="1:27" x14ac:dyDescent="0.45">
      <c r="A948" s="38">
        <v>943</v>
      </c>
      <c r="B948" s="38"/>
      <c r="C948" s="38"/>
      <c r="D948" s="38"/>
      <c r="E948" s="38"/>
      <c r="F948" s="35"/>
      <c r="G948" s="35"/>
      <c r="H948" s="150"/>
      <c r="I948" s="38"/>
      <c r="J948" s="273" t="str">
        <f t="shared" si="112"/>
        <v>รอข้อมูลคอลัมน์ H</v>
      </c>
      <c r="K948" s="150"/>
      <c r="L948" s="150"/>
      <c r="M948" s="150"/>
      <c r="N948" s="149" t="str" cm="1">
        <f t="array" ref="N948">IF(AND(K948:M948=""),"ยังไม่บันทึกข้อมูล",
IF(M948&lt;&gt;"",
IF(M948&gt;=1.3,M948,"เป็นไม้พุ่ม"),
IF(K948+L948&gt;=1.3,K948+L948,"เป็นไม้พุ่ม")))</f>
        <v>ยังไม่บันทึกข้อมูล</v>
      </c>
      <c r="O948" s="149" t="str">
        <f t="shared" si="113"/>
        <v>ข้อมูลไม่ถูกต้อง</v>
      </c>
      <c r="P948" s="149" t="str">
        <f t="shared" si="114"/>
        <v>ข้อมูลไม่ถูกต้อง</v>
      </c>
      <c r="Q948" s="149" t="str">
        <f t="shared" si="115"/>
        <v>ข้อมูลไม่ถูกต้อง</v>
      </c>
      <c r="R948" s="149" t="str">
        <f t="shared" si="116"/>
        <v>ข้อมูลไม่ถูกต้อง</v>
      </c>
      <c r="S948" s="149" t="str">
        <f>IF(ISNUMBER(R948),
IF(H$2=ตัวเลือก!A$30,"ยังไม่บันทึกข้อมูล",R948*0.27),"ข้อมูลไม่ถูกต้อง")</f>
        <v>ข้อมูลไม่ถูกต้อง</v>
      </c>
      <c r="T948" s="149" t="str">
        <f t="shared" si="117"/>
        <v>ข้อมูลไม่ถูกต้อง</v>
      </c>
      <c r="U948" s="149" t="str">
        <f>IF(ISNUMBER(R948),
IF(H$2=ตัวเลือก!A$30,"ยังไม่บันทึกข้อมูล",R948*0.47),"ข้อมูลไม่ถูกต้อง")</f>
        <v>ข้อมูลไม่ถูกต้อง</v>
      </c>
      <c r="V948" s="149" t="str">
        <f>IF(ISNUMBER(S948),
IF(H$2=ตัวเลือก!A$30,"ยังไม่บันทึกข้อมูล",S948*0.47),"ข้อมูลไม่ถูกต้อง")</f>
        <v>ข้อมูลไม่ถูกต้อง</v>
      </c>
      <c r="W948" s="149" t="str">
        <f t="shared" si="118"/>
        <v>ข้อมูลไม่ถูกต้อง</v>
      </c>
      <c r="X948" s="148" t="str">
        <f t="shared" si="119"/>
        <v>ข้อมูลไม่ถูกต้อง</v>
      </c>
      <c r="Y948" s="38"/>
      <c r="Z948" s="38"/>
      <c r="AA948" s="38"/>
    </row>
    <row r="949" spans="1:27" x14ac:dyDescent="0.45">
      <c r="A949" s="38">
        <v>944</v>
      </c>
      <c r="B949" s="38"/>
      <c r="C949" s="38"/>
      <c r="D949" s="38"/>
      <c r="E949" s="38"/>
      <c r="F949" s="35"/>
      <c r="G949" s="35"/>
      <c r="H949" s="150"/>
      <c r="I949" s="38"/>
      <c r="J949" s="273" t="str">
        <f t="shared" si="112"/>
        <v>รอข้อมูลคอลัมน์ H</v>
      </c>
      <c r="K949" s="150"/>
      <c r="L949" s="150"/>
      <c r="M949" s="150"/>
      <c r="N949" s="149" t="str" cm="1">
        <f t="array" ref="N949">IF(AND(K949:M949=""),"ยังไม่บันทึกข้อมูล",
IF(M949&lt;&gt;"",
IF(M949&gt;=1.3,M949,"เป็นไม้พุ่ม"),
IF(K949+L949&gt;=1.3,K949+L949,"เป็นไม้พุ่ม")))</f>
        <v>ยังไม่บันทึกข้อมูล</v>
      </c>
      <c r="O949" s="149" t="str">
        <f t="shared" si="113"/>
        <v>ข้อมูลไม่ถูกต้อง</v>
      </c>
      <c r="P949" s="149" t="str">
        <f t="shared" si="114"/>
        <v>ข้อมูลไม่ถูกต้อง</v>
      </c>
      <c r="Q949" s="149" t="str">
        <f t="shared" si="115"/>
        <v>ข้อมูลไม่ถูกต้อง</v>
      </c>
      <c r="R949" s="149" t="str">
        <f t="shared" si="116"/>
        <v>ข้อมูลไม่ถูกต้อง</v>
      </c>
      <c r="S949" s="149" t="str">
        <f>IF(ISNUMBER(R949),
IF(H$2=ตัวเลือก!A$30,"ยังไม่บันทึกข้อมูล",R949*0.27),"ข้อมูลไม่ถูกต้อง")</f>
        <v>ข้อมูลไม่ถูกต้อง</v>
      </c>
      <c r="T949" s="149" t="str">
        <f t="shared" si="117"/>
        <v>ข้อมูลไม่ถูกต้อง</v>
      </c>
      <c r="U949" s="149" t="str">
        <f>IF(ISNUMBER(R949),
IF(H$2=ตัวเลือก!A$30,"ยังไม่บันทึกข้อมูล",R949*0.47),"ข้อมูลไม่ถูกต้อง")</f>
        <v>ข้อมูลไม่ถูกต้อง</v>
      </c>
      <c r="V949" s="149" t="str">
        <f>IF(ISNUMBER(S949),
IF(H$2=ตัวเลือก!A$30,"ยังไม่บันทึกข้อมูล",S949*0.47),"ข้อมูลไม่ถูกต้อง")</f>
        <v>ข้อมูลไม่ถูกต้อง</v>
      </c>
      <c r="W949" s="149" t="str">
        <f t="shared" si="118"/>
        <v>ข้อมูลไม่ถูกต้อง</v>
      </c>
      <c r="X949" s="148" t="str">
        <f t="shared" si="119"/>
        <v>ข้อมูลไม่ถูกต้อง</v>
      </c>
      <c r="Y949" s="38"/>
      <c r="Z949" s="38"/>
      <c r="AA949" s="38"/>
    </row>
    <row r="950" spans="1:27" x14ac:dyDescent="0.45">
      <c r="A950" s="38">
        <v>945</v>
      </c>
      <c r="B950" s="38"/>
      <c r="C950" s="38"/>
      <c r="D950" s="38"/>
      <c r="E950" s="38"/>
      <c r="F950" s="35"/>
      <c r="G950" s="35"/>
      <c r="H950" s="150"/>
      <c r="I950" s="38"/>
      <c r="J950" s="273" t="str">
        <f t="shared" si="112"/>
        <v>รอข้อมูลคอลัมน์ H</v>
      </c>
      <c r="K950" s="150"/>
      <c r="L950" s="150"/>
      <c r="M950" s="150"/>
      <c r="N950" s="149" t="str" cm="1">
        <f t="array" ref="N950">IF(AND(K950:M950=""),"ยังไม่บันทึกข้อมูล",
IF(M950&lt;&gt;"",
IF(M950&gt;=1.3,M950,"เป็นไม้พุ่ม"),
IF(K950+L950&gt;=1.3,K950+L950,"เป็นไม้พุ่ม")))</f>
        <v>ยังไม่บันทึกข้อมูล</v>
      </c>
      <c r="O950" s="149" t="str">
        <f t="shared" si="113"/>
        <v>ข้อมูลไม่ถูกต้อง</v>
      </c>
      <c r="P950" s="149" t="str">
        <f t="shared" si="114"/>
        <v>ข้อมูลไม่ถูกต้อง</v>
      </c>
      <c r="Q950" s="149" t="str">
        <f t="shared" si="115"/>
        <v>ข้อมูลไม่ถูกต้อง</v>
      </c>
      <c r="R950" s="149" t="str">
        <f t="shared" si="116"/>
        <v>ข้อมูลไม่ถูกต้อง</v>
      </c>
      <c r="S950" s="149" t="str">
        <f>IF(ISNUMBER(R950),
IF(H$2=ตัวเลือก!A$30,"ยังไม่บันทึกข้อมูล",R950*0.27),"ข้อมูลไม่ถูกต้อง")</f>
        <v>ข้อมูลไม่ถูกต้อง</v>
      </c>
      <c r="T950" s="149" t="str">
        <f t="shared" si="117"/>
        <v>ข้อมูลไม่ถูกต้อง</v>
      </c>
      <c r="U950" s="149" t="str">
        <f>IF(ISNUMBER(R950),
IF(H$2=ตัวเลือก!A$30,"ยังไม่บันทึกข้อมูล",R950*0.47),"ข้อมูลไม่ถูกต้อง")</f>
        <v>ข้อมูลไม่ถูกต้อง</v>
      </c>
      <c r="V950" s="149" t="str">
        <f>IF(ISNUMBER(S950),
IF(H$2=ตัวเลือก!A$30,"ยังไม่บันทึกข้อมูล",S950*0.47),"ข้อมูลไม่ถูกต้อง")</f>
        <v>ข้อมูลไม่ถูกต้อง</v>
      </c>
      <c r="W950" s="149" t="str">
        <f t="shared" si="118"/>
        <v>ข้อมูลไม่ถูกต้อง</v>
      </c>
      <c r="X950" s="148" t="str">
        <f t="shared" si="119"/>
        <v>ข้อมูลไม่ถูกต้อง</v>
      </c>
      <c r="Y950" s="38"/>
      <c r="Z950" s="38"/>
      <c r="AA950" s="38"/>
    </row>
    <row r="951" spans="1:27" x14ac:dyDescent="0.45">
      <c r="A951" s="38">
        <v>946</v>
      </c>
      <c r="B951" s="38"/>
      <c r="C951" s="38"/>
      <c r="D951" s="38"/>
      <c r="E951" s="38"/>
      <c r="F951" s="35"/>
      <c r="G951" s="35"/>
      <c r="H951" s="150"/>
      <c r="I951" s="38"/>
      <c r="J951" s="273" t="str">
        <f t="shared" si="112"/>
        <v>รอข้อมูลคอลัมน์ H</v>
      </c>
      <c r="K951" s="150"/>
      <c r="L951" s="150"/>
      <c r="M951" s="150"/>
      <c r="N951" s="149" t="str" cm="1">
        <f t="array" ref="N951">IF(AND(K951:M951=""),"ยังไม่บันทึกข้อมูล",
IF(M951&lt;&gt;"",
IF(M951&gt;=1.3,M951,"เป็นไม้พุ่ม"),
IF(K951+L951&gt;=1.3,K951+L951,"เป็นไม้พุ่ม")))</f>
        <v>ยังไม่บันทึกข้อมูล</v>
      </c>
      <c r="O951" s="149" t="str">
        <f t="shared" si="113"/>
        <v>ข้อมูลไม่ถูกต้อง</v>
      </c>
      <c r="P951" s="149" t="str">
        <f t="shared" si="114"/>
        <v>ข้อมูลไม่ถูกต้อง</v>
      </c>
      <c r="Q951" s="149" t="str">
        <f t="shared" si="115"/>
        <v>ข้อมูลไม่ถูกต้อง</v>
      </c>
      <c r="R951" s="149" t="str">
        <f t="shared" si="116"/>
        <v>ข้อมูลไม่ถูกต้อง</v>
      </c>
      <c r="S951" s="149" t="str">
        <f>IF(ISNUMBER(R951),
IF(H$2=ตัวเลือก!A$30,"ยังไม่บันทึกข้อมูล",R951*0.27),"ข้อมูลไม่ถูกต้อง")</f>
        <v>ข้อมูลไม่ถูกต้อง</v>
      </c>
      <c r="T951" s="149" t="str">
        <f t="shared" si="117"/>
        <v>ข้อมูลไม่ถูกต้อง</v>
      </c>
      <c r="U951" s="149" t="str">
        <f>IF(ISNUMBER(R951),
IF(H$2=ตัวเลือก!A$30,"ยังไม่บันทึกข้อมูล",R951*0.47),"ข้อมูลไม่ถูกต้อง")</f>
        <v>ข้อมูลไม่ถูกต้อง</v>
      </c>
      <c r="V951" s="149" t="str">
        <f>IF(ISNUMBER(S951),
IF(H$2=ตัวเลือก!A$30,"ยังไม่บันทึกข้อมูล",S951*0.47),"ข้อมูลไม่ถูกต้อง")</f>
        <v>ข้อมูลไม่ถูกต้อง</v>
      </c>
      <c r="W951" s="149" t="str">
        <f t="shared" si="118"/>
        <v>ข้อมูลไม่ถูกต้อง</v>
      </c>
      <c r="X951" s="148" t="str">
        <f t="shared" si="119"/>
        <v>ข้อมูลไม่ถูกต้อง</v>
      </c>
      <c r="Y951" s="38"/>
      <c r="Z951" s="38"/>
      <c r="AA951" s="38"/>
    </row>
    <row r="952" spans="1:27" x14ac:dyDescent="0.45">
      <c r="A952" s="38">
        <v>947</v>
      </c>
      <c r="B952" s="38"/>
      <c r="C952" s="38"/>
      <c r="D952" s="38"/>
      <c r="E952" s="38"/>
      <c r="F952" s="35"/>
      <c r="G952" s="35"/>
      <c r="H952" s="150"/>
      <c r="I952" s="38"/>
      <c r="J952" s="273" t="str">
        <f t="shared" si="112"/>
        <v>รอข้อมูลคอลัมน์ H</v>
      </c>
      <c r="K952" s="150"/>
      <c r="L952" s="150"/>
      <c r="M952" s="150"/>
      <c r="N952" s="149" t="str" cm="1">
        <f t="array" ref="N952">IF(AND(K952:M952=""),"ยังไม่บันทึกข้อมูล",
IF(M952&lt;&gt;"",
IF(M952&gt;=1.3,M952,"เป็นไม้พุ่ม"),
IF(K952+L952&gt;=1.3,K952+L952,"เป็นไม้พุ่ม")))</f>
        <v>ยังไม่บันทึกข้อมูล</v>
      </c>
      <c r="O952" s="149" t="str">
        <f t="shared" si="113"/>
        <v>ข้อมูลไม่ถูกต้อง</v>
      </c>
      <c r="P952" s="149" t="str">
        <f t="shared" si="114"/>
        <v>ข้อมูลไม่ถูกต้อง</v>
      </c>
      <c r="Q952" s="149" t="str">
        <f t="shared" si="115"/>
        <v>ข้อมูลไม่ถูกต้อง</v>
      </c>
      <c r="R952" s="149" t="str">
        <f t="shared" si="116"/>
        <v>ข้อมูลไม่ถูกต้อง</v>
      </c>
      <c r="S952" s="149" t="str">
        <f>IF(ISNUMBER(R952),
IF(H$2=ตัวเลือก!A$30,"ยังไม่บันทึกข้อมูล",R952*0.27),"ข้อมูลไม่ถูกต้อง")</f>
        <v>ข้อมูลไม่ถูกต้อง</v>
      </c>
      <c r="T952" s="149" t="str">
        <f t="shared" si="117"/>
        <v>ข้อมูลไม่ถูกต้อง</v>
      </c>
      <c r="U952" s="149" t="str">
        <f>IF(ISNUMBER(R952),
IF(H$2=ตัวเลือก!A$30,"ยังไม่บันทึกข้อมูล",R952*0.47),"ข้อมูลไม่ถูกต้อง")</f>
        <v>ข้อมูลไม่ถูกต้อง</v>
      </c>
      <c r="V952" s="149" t="str">
        <f>IF(ISNUMBER(S952),
IF(H$2=ตัวเลือก!A$30,"ยังไม่บันทึกข้อมูล",S952*0.47),"ข้อมูลไม่ถูกต้อง")</f>
        <v>ข้อมูลไม่ถูกต้อง</v>
      </c>
      <c r="W952" s="149" t="str">
        <f t="shared" si="118"/>
        <v>ข้อมูลไม่ถูกต้อง</v>
      </c>
      <c r="X952" s="148" t="str">
        <f t="shared" si="119"/>
        <v>ข้อมูลไม่ถูกต้อง</v>
      </c>
      <c r="Y952" s="38"/>
      <c r="Z952" s="38"/>
      <c r="AA952" s="38"/>
    </row>
    <row r="953" spans="1:27" x14ac:dyDescent="0.45">
      <c r="A953" s="38">
        <v>948</v>
      </c>
      <c r="B953" s="38"/>
      <c r="C953" s="38"/>
      <c r="D953" s="38"/>
      <c r="E953" s="38"/>
      <c r="F953" s="35"/>
      <c r="G953" s="35"/>
      <c r="H953" s="150"/>
      <c r="I953" s="38"/>
      <c r="J953" s="273" t="str">
        <f t="shared" si="112"/>
        <v>รอข้อมูลคอลัมน์ H</v>
      </c>
      <c r="K953" s="150"/>
      <c r="L953" s="150"/>
      <c r="M953" s="150"/>
      <c r="N953" s="149" t="str" cm="1">
        <f t="array" ref="N953">IF(AND(K953:M953=""),"ยังไม่บันทึกข้อมูล",
IF(M953&lt;&gt;"",
IF(M953&gt;=1.3,M953,"เป็นไม้พุ่ม"),
IF(K953+L953&gt;=1.3,K953+L953,"เป็นไม้พุ่ม")))</f>
        <v>ยังไม่บันทึกข้อมูล</v>
      </c>
      <c r="O953" s="149" t="str">
        <f t="shared" si="113"/>
        <v>ข้อมูลไม่ถูกต้อง</v>
      </c>
      <c r="P953" s="149" t="str">
        <f t="shared" si="114"/>
        <v>ข้อมูลไม่ถูกต้อง</v>
      </c>
      <c r="Q953" s="149" t="str">
        <f t="shared" si="115"/>
        <v>ข้อมูลไม่ถูกต้อง</v>
      </c>
      <c r="R953" s="149" t="str">
        <f t="shared" si="116"/>
        <v>ข้อมูลไม่ถูกต้อง</v>
      </c>
      <c r="S953" s="149" t="str">
        <f>IF(ISNUMBER(R953),
IF(H$2=ตัวเลือก!A$30,"ยังไม่บันทึกข้อมูล",R953*0.27),"ข้อมูลไม่ถูกต้อง")</f>
        <v>ข้อมูลไม่ถูกต้อง</v>
      </c>
      <c r="T953" s="149" t="str">
        <f t="shared" si="117"/>
        <v>ข้อมูลไม่ถูกต้อง</v>
      </c>
      <c r="U953" s="149" t="str">
        <f>IF(ISNUMBER(R953),
IF(H$2=ตัวเลือก!A$30,"ยังไม่บันทึกข้อมูล",R953*0.47),"ข้อมูลไม่ถูกต้อง")</f>
        <v>ข้อมูลไม่ถูกต้อง</v>
      </c>
      <c r="V953" s="149" t="str">
        <f>IF(ISNUMBER(S953),
IF(H$2=ตัวเลือก!A$30,"ยังไม่บันทึกข้อมูล",S953*0.47),"ข้อมูลไม่ถูกต้อง")</f>
        <v>ข้อมูลไม่ถูกต้อง</v>
      </c>
      <c r="W953" s="149" t="str">
        <f t="shared" si="118"/>
        <v>ข้อมูลไม่ถูกต้อง</v>
      </c>
      <c r="X953" s="148" t="str">
        <f t="shared" si="119"/>
        <v>ข้อมูลไม่ถูกต้อง</v>
      </c>
      <c r="Y953" s="38"/>
      <c r="Z953" s="38"/>
      <c r="AA953" s="38"/>
    </row>
    <row r="954" spans="1:27" x14ac:dyDescent="0.45">
      <c r="A954" s="38">
        <v>949</v>
      </c>
      <c r="B954" s="38"/>
      <c r="C954" s="38"/>
      <c r="D954" s="38"/>
      <c r="E954" s="38"/>
      <c r="F954" s="35"/>
      <c r="G954" s="35"/>
      <c r="H954" s="150"/>
      <c r="I954" s="38"/>
      <c r="J954" s="273" t="str">
        <f t="shared" si="112"/>
        <v>รอข้อมูลคอลัมน์ H</v>
      </c>
      <c r="K954" s="150"/>
      <c r="L954" s="150"/>
      <c r="M954" s="150"/>
      <c r="N954" s="149" t="str" cm="1">
        <f t="array" ref="N954">IF(AND(K954:M954=""),"ยังไม่บันทึกข้อมูล",
IF(M954&lt;&gt;"",
IF(M954&gt;=1.3,M954,"เป็นไม้พุ่ม"),
IF(K954+L954&gt;=1.3,K954+L954,"เป็นไม้พุ่ม")))</f>
        <v>ยังไม่บันทึกข้อมูล</v>
      </c>
      <c r="O954" s="149" t="str">
        <f t="shared" si="113"/>
        <v>ข้อมูลไม่ถูกต้อง</v>
      </c>
      <c r="P954" s="149" t="str">
        <f t="shared" si="114"/>
        <v>ข้อมูลไม่ถูกต้อง</v>
      </c>
      <c r="Q954" s="149" t="str">
        <f t="shared" si="115"/>
        <v>ข้อมูลไม่ถูกต้อง</v>
      </c>
      <c r="R954" s="149" t="str">
        <f t="shared" si="116"/>
        <v>ข้อมูลไม่ถูกต้อง</v>
      </c>
      <c r="S954" s="149" t="str">
        <f>IF(ISNUMBER(R954),
IF(H$2=ตัวเลือก!A$30,"ยังไม่บันทึกข้อมูล",R954*0.27),"ข้อมูลไม่ถูกต้อง")</f>
        <v>ข้อมูลไม่ถูกต้อง</v>
      </c>
      <c r="T954" s="149" t="str">
        <f t="shared" si="117"/>
        <v>ข้อมูลไม่ถูกต้อง</v>
      </c>
      <c r="U954" s="149" t="str">
        <f>IF(ISNUMBER(R954),
IF(H$2=ตัวเลือก!A$30,"ยังไม่บันทึกข้อมูล",R954*0.47),"ข้อมูลไม่ถูกต้อง")</f>
        <v>ข้อมูลไม่ถูกต้อง</v>
      </c>
      <c r="V954" s="149" t="str">
        <f>IF(ISNUMBER(S954),
IF(H$2=ตัวเลือก!A$30,"ยังไม่บันทึกข้อมูล",S954*0.47),"ข้อมูลไม่ถูกต้อง")</f>
        <v>ข้อมูลไม่ถูกต้อง</v>
      </c>
      <c r="W954" s="149" t="str">
        <f t="shared" si="118"/>
        <v>ข้อมูลไม่ถูกต้อง</v>
      </c>
      <c r="X954" s="148" t="str">
        <f t="shared" si="119"/>
        <v>ข้อมูลไม่ถูกต้อง</v>
      </c>
      <c r="Y954" s="38"/>
      <c r="Z954" s="38"/>
      <c r="AA954" s="38"/>
    </row>
    <row r="955" spans="1:27" x14ac:dyDescent="0.45">
      <c r="A955" s="38">
        <v>950</v>
      </c>
      <c r="B955" s="38"/>
      <c r="C955" s="38"/>
      <c r="D955" s="38"/>
      <c r="E955" s="38"/>
      <c r="F955" s="35"/>
      <c r="G955" s="35"/>
      <c r="H955" s="150"/>
      <c r="I955" s="38"/>
      <c r="J955" s="273" t="str">
        <f t="shared" si="112"/>
        <v>รอข้อมูลคอลัมน์ H</v>
      </c>
      <c r="K955" s="150"/>
      <c r="L955" s="150"/>
      <c r="M955" s="150"/>
      <c r="N955" s="149" t="str" cm="1">
        <f t="array" ref="N955">IF(AND(K955:M955=""),"ยังไม่บันทึกข้อมูล",
IF(M955&lt;&gt;"",
IF(M955&gt;=1.3,M955,"เป็นไม้พุ่ม"),
IF(K955+L955&gt;=1.3,K955+L955,"เป็นไม้พุ่ม")))</f>
        <v>ยังไม่บันทึกข้อมูล</v>
      </c>
      <c r="O955" s="149" t="str">
        <f t="shared" si="113"/>
        <v>ข้อมูลไม่ถูกต้อง</v>
      </c>
      <c r="P955" s="149" t="str">
        <f t="shared" si="114"/>
        <v>ข้อมูลไม่ถูกต้อง</v>
      </c>
      <c r="Q955" s="149" t="str">
        <f t="shared" si="115"/>
        <v>ข้อมูลไม่ถูกต้อง</v>
      </c>
      <c r="R955" s="149" t="str">
        <f t="shared" si="116"/>
        <v>ข้อมูลไม่ถูกต้อง</v>
      </c>
      <c r="S955" s="149" t="str">
        <f>IF(ISNUMBER(R955),
IF(H$2=ตัวเลือก!A$30,"ยังไม่บันทึกข้อมูล",R955*0.27),"ข้อมูลไม่ถูกต้อง")</f>
        <v>ข้อมูลไม่ถูกต้อง</v>
      </c>
      <c r="T955" s="149" t="str">
        <f t="shared" si="117"/>
        <v>ข้อมูลไม่ถูกต้อง</v>
      </c>
      <c r="U955" s="149" t="str">
        <f>IF(ISNUMBER(R955),
IF(H$2=ตัวเลือก!A$30,"ยังไม่บันทึกข้อมูล",R955*0.47),"ข้อมูลไม่ถูกต้อง")</f>
        <v>ข้อมูลไม่ถูกต้อง</v>
      </c>
      <c r="V955" s="149" t="str">
        <f>IF(ISNUMBER(S955),
IF(H$2=ตัวเลือก!A$30,"ยังไม่บันทึกข้อมูล",S955*0.47),"ข้อมูลไม่ถูกต้อง")</f>
        <v>ข้อมูลไม่ถูกต้อง</v>
      </c>
      <c r="W955" s="149" t="str">
        <f t="shared" si="118"/>
        <v>ข้อมูลไม่ถูกต้อง</v>
      </c>
      <c r="X955" s="148" t="str">
        <f t="shared" si="119"/>
        <v>ข้อมูลไม่ถูกต้อง</v>
      </c>
      <c r="Y955" s="38"/>
      <c r="Z955" s="38"/>
      <c r="AA955" s="38"/>
    </row>
    <row r="956" spans="1:27" x14ac:dyDescent="0.45">
      <c r="A956" s="38">
        <v>951</v>
      </c>
      <c r="B956" s="38"/>
      <c r="C956" s="38"/>
      <c r="D956" s="38"/>
      <c r="E956" s="38"/>
      <c r="F956" s="35"/>
      <c r="G956" s="35"/>
      <c r="H956" s="150"/>
      <c r="I956" s="38"/>
      <c r="J956" s="273" t="str">
        <f t="shared" si="112"/>
        <v>รอข้อมูลคอลัมน์ H</v>
      </c>
      <c r="K956" s="150"/>
      <c r="L956" s="150"/>
      <c r="M956" s="150"/>
      <c r="N956" s="149" t="str" cm="1">
        <f t="array" ref="N956">IF(AND(K956:M956=""),"ยังไม่บันทึกข้อมูล",
IF(M956&lt;&gt;"",
IF(M956&gt;=1.3,M956,"เป็นไม้พุ่ม"),
IF(K956+L956&gt;=1.3,K956+L956,"เป็นไม้พุ่ม")))</f>
        <v>ยังไม่บันทึกข้อมูล</v>
      </c>
      <c r="O956" s="149" t="str">
        <f t="shared" si="113"/>
        <v>ข้อมูลไม่ถูกต้อง</v>
      </c>
      <c r="P956" s="149" t="str">
        <f t="shared" si="114"/>
        <v>ข้อมูลไม่ถูกต้อง</v>
      </c>
      <c r="Q956" s="149" t="str">
        <f t="shared" si="115"/>
        <v>ข้อมูลไม่ถูกต้อง</v>
      </c>
      <c r="R956" s="149" t="str">
        <f t="shared" si="116"/>
        <v>ข้อมูลไม่ถูกต้อง</v>
      </c>
      <c r="S956" s="149" t="str">
        <f>IF(ISNUMBER(R956),
IF(H$2=ตัวเลือก!A$30,"ยังไม่บันทึกข้อมูล",R956*0.27),"ข้อมูลไม่ถูกต้อง")</f>
        <v>ข้อมูลไม่ถูกต้อง</v>
      </c>
      <c r="T956" s="149" t="str">
        <f t="shared" si="117"/>
        <v>ข้อมูลไม่ถูกต้อง</v>
      </c>
      <c r="U956" s="149" t="str">
        <f>IF(ISNUMBER(R956),
IF(H$2=ตัวเลือก!A$30,"ยังไม่บันทึกข้อมูล",R956*0.47),"ข้อมูลไม่ถูกต้อง")</f>
        <v>ข้อมูลไม่ถูกต้อง</v>
      </c>
      <c r="V956" s="149" t="str">
        <f>IF(ISNUMBER(S956),
IF(H$2=ตัวเลือก!A$30,"ยังไม่บันทึกข้อมูล",S956*0.47),"ข้อมูลไม่ถูกต้อง")</f>
        <v>ข้อมูลไม่ถูกต้อง</v>
      </c>
      <c r="W956" s="149" t="str">
        <f t="shared" si="118"/>
        <v>ข้อมูลไม่ถูกต้อง</v>
      </c>
      <c r="X956" s="148" t="str">
        <f t="shared" si="119"/>
        <v>ข้อมูลไม่ถูกต้อง</v>
      </c>
      <c r="Y956" s="38"/>
      <c r="Z956" s="38"/>
      <c r="AA956" s="38"/>
    </row>
    <row r="957" spans="1:27" x14ac:dyDescent="0.45">
      <c r="A957" s="38">
        <v>952</v>
      </c>
      <c r="B957" s="38"/>
      <c r="C957" s="38"/>
      <c r="D957" s="38"/>
      <c r="E957" s="38"/>
      <c r="F957" s="35"/>
      <c r="G957" s="35"/>
      <c r="H957" s="150"/>
      <c r="I957" s="38"/>
      <c r="J957" s="273" t="str">
        <f t="shared" si="112"/>
        <v>รอข้อมูลคอลัมน์ H</v>
      </c>
      <c r="K957" s="150"/>
      <c r="L957" s="150"/>
      <c r="M957" s="150"/>
      <c r="N957" s="149" t="str" cm="1">
        <f t="array" ref="N957">IF(AND(K957:M957=""),"ยังไม่บันทึกข้อมูล",
IF(M957&lt;&gt;"",
IF(M957&gt;=1.3,M957,"เป็นไม้พุ่ม"),
IF(K957+L957&gt;=1.3,K957+L957,"เป็นไม้พุ่ม")))</f>
        <v>ยังไม่บันทึกข้อมูล</v>
      </c>
      <c r="O957" s="149" t="str">
        <f t="shared" si="113"/>
        <v>ข้อมูลไม่ถูกต้อง</v>
      </c>
      <c r="P957" s="149" t="str">
        <f t="shared" si="114"/>
        <v>ข้อมูลไม่ถูกต้อง</v>
      </c>
      <c r="Q957" s="149" t="str">
        <f t="shared" si="115"/>
        <v>ข้อมูลไม่ถูกต้อง</v>
      </c>
      <c r="R957" s="149" t="str">
        <f t="shared" si="116"/>
        <v>ข้อมูลไม่ถูกต้อง</v>
      </c>
      <c r="S957" s="149" t="str">
        <f>IF(ISNUMBER(R957),
IF(H$2=ตัวเลือก!A$30,"ยังไม่บันทึกข้อมูล",R957*0.27),"ข้อมูลไม่ถูกต้อง")</f>
        <v>ข้อมูลไม่ถูกต้อง</v>
      </c>
      <c r="T957" s="149" t="str">
        <f t="shared" si="117"/>
        <v>ข้อมูลไม่ถูกต้อง</v>
      </c>
      <c r="U957" s="149" t="str">
        <f>IF(ISNUMBER(R957),
IF(H$2=ตัวเลือก!A$30,"ยังไม่บันทึกข้อมูล",R957*0.47),"ข้อมูลไม่ถูกต้อง")</f>
        <v>ข้อมูลไม่ถูกต้อง</v>
      </c>
      <c r="V957" s="149" t="str">
        <f>IF(ISNUMBER(S957),
IF(H$2=ตัวเลือก!A$30,"ยังไม่บันทึกข้อมูล",S957*0.47),"ข้อมูลไม่ถูกต้อง")</f>
        <v>ข้อมูลไม่ถูกต้อง</v>
      </c>
      <c r="W957" s="149" t="str">
        <f t="shared" si="118"/>
        <v>ข้อมูลไม่ถูกต้อง</v>
      </c>
      <c r="X957" s="148" t="str">
        <f t="shared" si="119"/>
        <v>ข้อมูลไม่ถูกต้อง</v>
      </c>
      <c r="Y957" s="38"/>
      <c r="Z957" s="38"/>
      <c r="AA957" s="38"/>
    </row>
    <row r="958" spans="1:27" x14ac:dyDescent="0.45">
      <c r="A958" s="38">
        <v>953</v>
      </c>
      <c r="B958" s="38"/>
      <c r="C958" s="38"/>
      <c r="D958" s="38"/>
      <c r="E958" s="38"/>
      <c r="F958" s="35"/>
      <c r="G958" s="35"/>
      <c r="H958" s="150"/>
      <c r="I958" s="38"/>
      <c r="J958" s="273" t="str">
        <f t="shared" si="112"/>
        <v>รอข้อมูลคอลัมน์ H</v>
      </c>
      <c r="K958" s="150"/>
      <c r="L958" s="150"/>
      <c r="M958" s="150"/>
      <c r="N958" s="149" t="str" cm="1">
        <f t="array" ref="N958">IF(AND(K958:M958=""),"ยังไม่บันทึกข้อมูล",
IF(M958&lt;&gt;"",
IF(M958&gt;=1.3,M958,"เป็นไม้พุ่ม"),
IF(K958+L958&gt;=1.3,K958+L958,"เป็นไม้พุ่ม")))</f>
        <v>ยังไม่บันทึกข้อมูล</v>
      </c>
      <c r="O958" s="149" t="str">
        <f t="shared" si="113"/>
        <v>ข้อมูลไม่ถูกต้อง</v>
      </c>
      <c r="P958" s="149" t="str">
        <f t="shared" si="114"/>
        <v>ข้อมูลไม่ถูกต้อง</v>
      </c>
      <c r="Q958" s="149" t="str">
        <f t="shared" si="115"/>
        <v>ข้อมูลไม่ถูกต้อง</v>
      </c>
      <c r="R958" s="149" t="str">
        <f t="shared" si="116"/>
        <v>ข้อมูลไม่ถูกต้อง</v>
      </c>
      <c r="S958" s="149" t="str">
        <f>IF(ISNUMBER(R958),
IF(H$2=ตัวเลือก!A$30,"ยังไม่บันทึกข้อมูล",R958*0.27),"ข้อมูลไม่ถูกต้อง")</f>
        <v>ข้อมูลไม่ถูกต้อง</v>
      </c>
      <c r="T958" s="149" t="str">
        <f t="shared" si="117"/>
        <v>ข้อมูลไม่ถูกต้อง</v>
      </c>
      <c r="U958" s="149" t="str">
        <f>IF(ISNUMBER(R958),
IF(H$2=ตัวเลือก!A$30,"ยังไม่บันทึกข้อมูล",R958*0.47),"ข้อมูลไม่ถูกต้อง")</f>
        <v>ข้อมูลไม่ถูกต้อง</v>
      </c>
      <c r="V958" s="149" t="str">
        <f>IF(ISNUMBER(S958),
IF(H$2=ตัวเลือก!A$30,"ยังไม่บันทึกข้อมูล",S958*0.47),"ข้อมูลไม่ถูกต้อง")</f>
        <v>ข้อมูลไม่ถูกต้อง</v>
      </c>
      <c r="W958" s="149" t="str">
        <f t="shared" si="118"/>
        <v>ข้อมูลไม่ถูกต้อง</v>
      </c>
      <c r="X958" s="148" t="str">
        <f t="shared" si="119"/>
        <v>ข้อมูลไม่ถูกต้อง</v>
      </c>
      <c r="Y958" s="38"/>
      <c r="Z958" s="38"/>
      <c r="AA958" s="38"/>
    </row>
    <row r="959" spans="1:27" x14ac:dyDescent="0.45">
      <c r="A959" s="38">
        <v>954</v>
      </c>
      <c r="B959" s="38"/>
      <c r="C959" s="38"/>
      <c r="D959" s="38"/>
      <c r="E959" s="38"/>
      <c r="F959" s="35"/>
      <c r="G959" s="35"/>
      <c r="H959" s="150"/>
      <c r="I959" s="38"/>
      <c r="J959" s="273" t="str">
        <f t="shared" si="112"/>
        <v>รอข้อมูลคอลัมน์ H</v>
      </c>
      <c r="K959" s="150"/>
      <c r="L959" s="150"/>
      <c r="M959" s="150"/>
      <c r="N959" s="149" t="str" cm="1">
        <f t="array" ref="N959">IF(AND(K959:M959=""),"ยังไม่บันทึกข้อมูล",
IF(M959&lt;&gt;"",
IF(M959&gt;=1.3,M959,"เป็นไม้พุ่ม"),
IF(K959+L959&gt;=1.3,K959+L959,"เป็นไม้พุ่ม")))</f>
        <v>ยังไม่บันทึกข้อมูล</v>
      </c>
      <c r="O959" s="149" t="str">
        <f t="shared" si="113"/>
        <v>ข้อมูลไม่ถูกต้อง</v>
      </c>
      <c r="P959" s="149" t="str">
        <f t="shared" si="114"/>
        <v>ข้อมูลไม่ถูกต้อง</v>
      </c>
      <c r="Q959" s="149" t="str">
        <f t="shared" si="115"/>
        <v>ข้อมูลไม่ถูกต้อง</v>
      </c>
      <c r="R959" s="149" t="str">
        <f t="shared" si="116"/>
        <v>ข้อมูลไม่ถูกต้อง</v>
      </c>
      <c r="S959" s="149" t="str">
        <f>IF(ISNUMBER(R959),
IF(H$2=ตัวเลือก!A$30,"ยังไม่บันทึกข้อมูล",R959*0.27),"ข้อมูลไม่ถูกต้อง")</f>
        <v>ข้อมูลไม่ถูกต้อง</v>
      </c>
      <c r="T959" s="149" t="str">
        <f t="shared" si="117"/>
        <v>ข้อมูลไม่ถูกต้อง</v>
      </c>
      <c r="U959" s="149" t="str">
        <f>IF(ISNUMBER(R959),
IF(H$2=ตัวเลือก!A$30,"ยังไม่บันทึกข้อมูล",R959*0.47),"ข้อมูลไม่ถูกต้อง")</f>
        <v>ข้อมูลไม่ถูกต้อง</v>
      </c>
      <c r="V959" s="149" t="str">
        <f>IF(ISNUMBER(S959),
IF(H$2=ตัวเลือก!A$30,"ยังไม่บันทึกข้อมูล",S959*0.47),"ข้อมูลไม่ถูกต้อง")</f>
        <v>ข้อมูลไม่ถูกต้อง</v>
      </c>
      <c r="W959" s="149" t="str">
        <f t="shared" si="118"/>
        <v>ข้อมูลไม่ถูกต้อง</v>
      </c>
      <c r="X959" s="148" t="str">
        <f t="shared" si="119"/>
        <v>ข้อมูลไม่ถูกต้อง</v>
      </c>
      <c r="Y959" s="38"/>
      <c r="Z959" s="38"/>
      <c r="AA959" s="38"/>
    </row>
    <row r="960" spans="1:27" x14ac:dyDescent="0.45">
      <c r="A960" s="38">
        <v>955</v>
      </c>
      <c r="B960" s="38"/>
      <c r="C960" s="38"/>
      <c r="D960" s="38"/>
      <c r="E960" s="38"/>
      <c r="F960" s="35"/>
      <c r="G960" s="35"/>
      <c r="H960" s="150"/>
      <c r="I960" s="38"/>
      <c r="J960" s="273" t="str">
        <f t="shared" si="112"/>
        <v>รอข้อมูลคอลัมน์ H</v>
      </c>
      <c r="K960" s="150"/>
      <c r="L960" s="150"/>
      <c r="M960" s="150"/>
      <c r="N960" s="149" t="str" cm="1">
        <f t="array" ref="N960">IF(AND(K960:M960=""),"ยังไม่บันทึกข้อมูล",
IF(M960&lt;&gt;"",
IF(M960&gt;=1.3,M960,"เป็นไม้พุ่ม"),
IF(K960+L960&gt;=1.3,K960+L960,"เป็นไม้พุ่ม")))</f>
        <v>ยังไม่บันทึกข้อมูล</v>
      </c>
      <c r="O960" s="149" t="str">
        <f t="shared" si="113"/>
        <v>ข้อมูลไม่ถูกต้อง</v>
      </c>
      <c r="P960" s="149" t="str">
        <f t="shared" si="114"/>
        <v>ข้อมูลไม่ถูกต้อง</v>
      </c>
      <c r="Q960" s="149" t="str">
        <f t="shared" si="115"/>
        <v>ข้อมูลไม่ถูกต้อง</v>
      </c>
      <c r="R960" s="149" t="str">
        <f t="shared" si="116"/>
        <v>ข้อมูลไม่ถูกต้อง</v>
      </c>
      <c r="S960" s="149" t="str">
        <f>IF(ISNUMBER(R960),
IF(H$2=ตัวเลือก!A$30,"ยังไม่บันทึกข้อมูล",R960*0.27),"ข้อมูลไม่ถูกต้อง")</f>
        <v>ข้อมูลไม่ถูกต้อง</v>
      </c>
      <c r="T960" s="149" t="str">
        <f t="shared" si="117"/>
        <v>ข้อมูลไม่ถูกต้อง</v>
      </c>
      <c r="U960" s="149" t="str">
        <f>IF(ISNUMBER(R960),
IF(H$2=ตัวเลือก!A$30,"ยังไม่บันทึกข้อมูล",R960*0.47),"ข้อมูลไม่ถูกต้อง")</f>
        <v>ข้อมูลไม่ถูกต้อง</v>
      </c>
      <c r="V960" s="149" t="str">
        <f>IF(ISNUMBER(S960),
IF(H$2=ตัวเลือก!A$30,"ยังไม่บันทึกข้อมูล",S960*0.47),"ข้อมูลไม่ถูกต้อง")</f>
        <v>ข้อมูลไม่ถูกต้อง</v>
      </c>
      <c r="W960" s="149" t="str">
        <f t="shared" si="118"/>
        <v>ข้อมูลไม่ถูกต้อง</v>
      </c>
      <c r="X960" s="148" t="str">
        <f t="shared" si="119"/>
        <v>ข้อมูลไม่ถูกต้อง</v>
      </c>
      <c r="Y960" s="38"/>
      <c r="Z960" s="38"/>
      <c r="AA960" s="38"/>
    </row>
    <row r="961" spans="1:27" x14ac:dyDescent="0.45">
      <c r="A961" s="38">
        <v>956</v>
      </c>
      <c r="B961" s="38"/>
      <c r="C961" s="38"/>
      <c r="D961" s="38"/>
      <c r="E961" s="38"/>
      <c r="F961" s="35"/>
      <c r="G961" s="35"/>
      <c r="H961" s="150"/>
      <c r="I961" s="38"/>
      <c r="J961" s="273" t="str">
        <f t="shared" si="112"/>
        <v>รอข้อมูลคอลัมน์ H</v>
      </c>
      <c r="K961" s="150"/>
      <c r="L961" s="150"/>
      <c r="M961" s="150"/>
      <c r="N961" s="149" t="str" cm="1">
        <f t="array" ref="N961">IF(AND(K961:M961=""),"ยังไม่บันทึกข้อมูล",
IF(M961&lt;&gt;"",
IF(M961&gt;=1.3,M961,"เป็นไม้พุ่ม"),
IF(K961+L961&gt;=1.3,K961+L961,"เป็นไม้พุ่ม")))</f>
        <v>ยังไม่บันทึกข้อมูล</v>
      </c>
      <c r="O961" s="149" t="str">
        <f t="shared" si="113"/>
        <v>ข้อมูลไม่ถูกต้อง</v>
      </c>
      <c r="P961" s="149" t="str">
        <f t="shared" si="114"/>
        <v>ข้อมูลไม่ถูกต้อง</v>
      </c>
      <c r="Q961" s="149" t="str">
        <f t="shared" si="115"/>
        <v>ข้อมูลไม่ถูกต้อง</v>
      </c>
      <c r="R961" s="149" t="str">
        <f t="shared" si="116"/>
        <v>ข้อมูลไม่ถูกต้อง</v>
      </c>
      <c r="S961" s="149" t="str">
        <f>IF(ISNUMBER(R961),
IF(H$2=ตัวเลือก!A$30,"ยังไม่บันทึกข้อมูล",R961*0.27),"ข้อมูลไม่ถูกต้อง")</f>
        <v>ข้อมูลไม่ถูกต้อง</v>
      </c>
      <c r="T961" s="149" t="str">
        <f t="shared" si="117"/>
        <v>ข้อมูลไม่ถูกต้อง</v>
      </c>
      <c r="U961" s="149" t="str">
        <f>IF(ISNUMBER(R961),
IF(H$2=ตัวเลือก!A$30,"ยังไม่บันทึกข้อมูล",R961*0.47),"ข้อมูลไม่ถูกต้อง")</f>
        <v>ข้อมูลไม่ถูกต้อง</v>
      </c>
      <c r="V961" s="149" t="str">
        <f>IF(ISNUMBER(S961),
IF(H$2=ตัวเลือก!A$30,"ยังไม่บันทึกข้อมูล",S961*0.47),"ข้อมูลไม่ถูกต้อง")</f>
        <v>ข้อมูลไม่ถูกต้อง</v>
      </c>
      <c r="W961" s="149" t="str">
        <f t="shared" si="118"/>
        <v>ข้อมูลไม่ถูกต้อง</v>
      </c>
      <c r="X961" s="148" t="str">
        <f t="shared" si="119"/>
        <v>ข้อมูลไม่ถูกต้อง</v>
      </c>
      <c r="Y961" s="38"/>
      <c r="Z961" s="38"/>
      <c r="AA961" s="38"/>
    </row>
    <row r="962" spans="1:27" x14ac:dyDescent="0.45">
      <c r="A962" s="38">
        <v>957</v>
      </c>
      <c r="B962" s="38"/>
      <c r="C962" s="38"/>
      <c r="D962" s="38"/>
      <c r="E962" s="38"/>
      <c r="F962" s="35"/>
      <c r="G962" s="35"/>
      <c r="H962" s="150"/>
      <c r="I962" s="38"/>
      <c r="J962" s="273" t="str">
        <f t="shared" si="112"/>
        <v>รอข้อมูลคอลัมน์ H</v>
      </c>
      <c r="K962" s="150"/>
      <c r="L962" s="150"/>
      <c r="M962" s="150"/>
      <c r="N962" s="149" t="str" cm="1">
        <f t="array" ref="N962">IF(AND(K962:M962=""),"ยังไม่บันทึกข้อมูล",
IF(M962&lt;&gt;"",
IF(M962&gt;=1.3,M962,"เป็นไม้พุ่ม"),
IF(K962+L962&gt;=1.3,K962+L962,"เป็นไม้พุ่ม")))</f>
        <v>ยังไม่บันทึกข้อมูล</v>
      </c>
      <c r="O962" s="149" t="str">
        <f t="shared" si="113"/>
        <v>ข้อมูลไม่ถูกต้อง</v>
      </c>
      <c r="P962" s="149" t="str">
        <f t="shared" si="114"/>
        <v>ข้อมูลไม่ถูกต้อง</v>
      </c>
      <c r="Q962" s="149" t="str">
        <f t="shared" si="115"/>
        <v>ข้อมูลไม่ถูกต้อง</v>
      </c>
      <c r="R962" s="149" t="str">
        <f t="shared" si="116"/>
        <v>ข้อมูลไม่ถูกต้อง</v>
      </c>
      <c r="S962" s="149" t="str">
        <f>IF(ISNUMBER(R962),
IF(H$2=ตัวเลือก!A$30,"ยังไม่บันทึกข้อมูล",R962*0.27),"ข้อมูลไม่ถูกต้อง")</f>
        <v>ข้อมูลไม่ถูกต้อง</v>
      </c>
      <c r="T962" s="149" t="str">
        <f t="shared" si="117"/>
        <v>ข้อมูลไม่ถูกต้อง</v>
      </c>
      <c r="U962" s="149" t="str">
        <f>IF(ISNUMBER(R962),
IF(H$2=ตัวเลือก!A$30,"ยังไม่บันทึกข้อมูล",R962*0.47),"ข้อมูลไม่ถูกต้อง")</f>
        <v>ข้อมูลไม่ถูกต้อง</v>
      </c>
      <c r="V962" s="149" t="str">
        <f>IF(ISNUMBER(S962),
IF(H$2=ตัวเลือก!A$30,"ยังไม่บันทึกข้อมูล",S962*0.47),"ข้อมูลไม่ถูกต้อง")</f>
        <v>ข้อมูลไม่ถูกต้อง</v>
      </c>
      <c r="W962" s="149" t="str">
        <f t="shared" si="118"/>
        <v>ข้อมูลไม่ถูกต้อง</v>
      </c>
      <c r="X962" s="148" t="str">
        <f t="shared" si="119"/>
        <v>ข้อมูลไม่ถูกต้อง</v>
      </c>
      <c r="Y962" s="38"/>
      <c r="Z962" s="38"/>
      <c r="AA962" s="38"/>
    </row>
    <row r="963" spans="1:27" x14ac:dyDescent="0.45">
      <c r="A963" s="38">
        <v>958</v>
      </c>
      <c r="B963" s="38"/>
      <c r="C963" s="38"/>
      <c r="D963" s="38"/>
      <c r="E963" s="38"/>
      <c r="F963" s="35"/>
      <c r="G963" s="35"/>
      <c r="H963" s="150"/>
      <c r="I963" s="38"/>
      <c r="J963" s="273" t="str">
        <f t="shared" si="112"/>
        <v>รอข้อมูลคอลัมน์ H</v>
      </c>
      <c r="K963" s="150"/>
      <c r="L963" s="150"/>
      <c r="M963" s="150"/>
      <c r="N963" s="149" t="str" cm="1">
        <f t="array" ref="N963">IF(AND(K963:M963=""),"ยังไม่บันทึกข้อมูล",
IF(M963&lt;&gt;"",
IF(M963&gt;=1.3,M963,"เป็นไม้พุ่ม"),
IF(K963+L963&gt;=1.3,K963+L963,"เป็นไม้พุ่ม")))</f>
        <v>ยังไม่บันทึกข้อมูล</v>
      </c>
      <c r="O963" s="149" t="str">
        <f t="shared" si="113"/>
        <v>ข้อมูลไม่ถูกต้อง</v>
      </c>
      <c r="P963" s="149" t="str">
        <f t="shared" si="114"/>
        <v>ข้อมูลไม่ถูกต้อง</v>
      </c>
      <c r="Q963" s="149" t="str">
        <f t="shared" si="115"/>
        <v>ข้อมูลไม่ถูกต้อง</v>
      </c>
      <c r="R963" s="149" t="str">
        <f t="shared" si="116"/>
        <v>ข้อมูลไม่ถูกต้อง</v>
      </c>
      <c r="S963" s="149" t="str">
        <f>IF(ISNUMBER(R963),
IF(H$2=ตัวเลือก!A$30,"ยังไม่บันทึกข้อมูล",R963*0.27),"ข้อมูลไม่ถูกต้อง")</f>
        <v>ข้อมูลไม่ถูกต้อง</v>
      </c>
      <c r="T963" s="149" t="str">
        <f t="shared" si="117"/>
        <v>ข้อมูลไม่ถูกต้อง</v>
      </c>
      <c r="U963" s="149" t="str">
        <f>IF(ISNUMBER(R963),
IF(H$2=ตัวเลือก!A$30,"ยังไม่บันทึกข้อมูล",R963*0.47),"ข้อมูลไม่ถูกต้อง")</f>
        <v>ข้อมูลไม่ถูกต้อง</v>
      </c>
      <c r="V963" s="149" t="str">
        <f>IF(ISNUMBER(S963),
IF(H$2=ตัวเลือก!A$30,"ยังไม่บันทึกข้อมูล",S963*0.47),"ข้อมูลไม่ถูกต้อง")</f>
        <v>ข้อมูลไม่ถูกต้อง</v>
      </c>
      <c r="W963" s="149" t="str">
        <f t="shared" si="118"/>
        <v>ข้อมูลไม่ถูกต้อง</v>
      </c>
      <c r="X963" s="148" t="str">
        <f t="shared" si="119"/>
        <v>ข้อมูลไม่ถูกต้อง</v>
      </c>
      <c r="Y963" s="38"/>
      <c r="Z963" s="38"/>
      <c r="AA963" s="38"/>
    </row>
    <row r="964" spans="1:27" x14ac:dyDescent="0.45">
      <c r="A964" s="38">
        <v>959</v>
      </c>
      <c r="B964" s="38"/>
      <c r="C964" s="38"/>
      <c r="D964" s="38"/>
      <c r="E964" s="38"/>
      <c r="F964" s="35"/>
      <c r="G964" s="35"/>
      <c r="H964" s="150"/>
      <c r="I964" s="38"/>
      <c r="J964" s="273" t="str">
        <f t="shared" si="112"/>
        <v>รอข้อมูลคอลัมน์ H</v>
      </c>
      <c r="K964" s="150"/>
      <c r="L964" s="150"/>
      <c r="M964" s="150"/>
      <c r="N964" s="149" t="str" cm="1">
        <f t="array" ref="N964">IF(AND(K964:M964=""),"ยังไม่บันทึกข้อมูล",
IF(M964&lt;&gt;"",
IF(M964&gt;=1.3,M964,"เป็นไม้พุ่ม"),
IF(K964+L964&gt;=1.3,K964+L964,"เป็นไม้พุ่ม")))</f>
        <v>ยังไม่บันทึกข้อมูล</v>
      </c>
      <c r="O964" s="149" t="str">
        <f t="shared" si="113"/>
        <v>ข้อมูลไม่ถูกต้อง</v>
      </c>
      <c r="P964" s="149" t="str">
        <f t="shared" si="114"/>
        <v>ข้อมูลไม่ถูกต้อง</v>
      </c>
      <c r="Q964" s="149" t="str">
        <f t="shared" si="115"/>
        <v>ข้อมูลไม่ถูกต้อง</v>
      </c>
      <c r="R964" s="149" t="str">
        <f t="shared" si="116"/>
        <v>ข้อมูลไม่ถูกต้อง</v>
      </c>
      <c r="S964" s="149" t="str">
        <f>IF(ISNUMBER(R964),
IF(H$2=ตัวเลือก!A$30,"ยังไม่บันทึกข้อมูล",R964*0.27),"ข้อมูลไม่ถูกต้อง")</f>
        <v>ข้อมูลไม่ถูกต้อง</v>
      </c>
      <c r="T964" s="149" t="str">
        <f t="shared" si="117"/>
        <v>ข้อมูลไม่ถูกต้อง</v>
      </c>
      <c r="U964" s="149" t="str">
        <f>IF(ISNUMBER(R964),
IF(H$2=ตัวเลือก!A$30,"ยังไม่บันทึกข้อมูล",R964*0.47),"ข้อมูลไม่ถูกต้อง")</f>
        <v>ข้อมูลไม่ถูกต้อง</v>
      </c>
      <c r="V964" s="149" t="str">
        <f>IF(ISNUMBER(S964),
IF(H$2=ตัวเลือก!A$30,"ยังไม่บันทึกข้อมูล",S964*0.47),"ข้อมูลไม่ถูกต้อง")</f>
        <v>ข้อมูลไม่ถูกต้อง</v>
      </c>
      <c r="W964" s="149" t="str">
        <f t="shared" si="118"/>
        <v>ข้อมูลไม่ถูกต้อง</v>
      </c>
      <c r="X964" s="148" t="str">
        <f t="shared" si="119"/>
        <v>ข้อมูลไม่ถูกต้อง</v>
      </c>
      <c r="Y964" s="38"/>
      <c r="Z964" s="38"/>
      <c r="AA964" s="38"/>
    </row>
    <row r="965" spans="1:27" x14ac:dyDescent="0.45">
      <c r="A965" s="38">
        <v>960</v>
      </c>
      <c r="B965" s="38"/>
      <c r="C965" s="38"/>
      <c r="D965" s="38"/>
      <c r="E965" s="38"/>
      <c r="F965" s="35"/>
      <c r="G965" s="35"/>
      <c r="H965" s="150"/>
      <c r="I965" s="38"/>
      <c r="J965" s="273" t="str">
        <f t="shared" si="112"/>
        <v>รอข้อมูลคอลัมน์ H</v>
      </c>
      <c r="K965" s="150"/>
      <c r="L965" s="150"/>
      <c r="M965" s="150"/>
      <c r="N965" s="149" t="str" cm="1">
        <f t="array" ref="N965">IF(AND(K965:M965=""),"ยังไม่บันทึกข้อมูล",
IF(M965&lt;&gt;"",
IF(M965&gt;=1.3,M965,"เป็นไม้พุ่ม"),
IF(K965+L965&gt;=1.3,K965+L965,"เป็นไม้พุ่ม")))</f>
        <v>ยังไม่บันทึกข้อมูล</v>
      </c>
      <c r="O965" s="149" t="str">
        <f t="shared" si="113"/>
        <v>ข้อมูลไม่ถูกต้อง</v>
      </c>
      <c r="P965" s="149" t="str">
        <f t="shared" si="114"/>
        <v>ข้อมูลไม่ถูกต้อง</v>
      </c>
      <c r="Q965" s="149" t="str">
        <f t="shared" si="115"/>
        <v>ข้อมูลไม่ถูกต้อง</v>
      </c>
      <c r="R965" s="149" t="str">
        <f t="shared" si="116"/>
        <v>ข้อมูลไม่ถูกต้อง</v>
      </c>
      <c r="S965" s="149" t="str">
        <f>IF(ISNUMBER(R965),
IF(H$2=ตัวเลือก!A$30,"ยังไม่บันทึกข้อมูล",R965*0.27),"ข้อมูลไม่ถูกต้อง")</f>
        <v>ข้อมูลไม่ถูกต้อง</v>
      </c>
      <c r="T965" s="149" t="str">
        <f t="shared" si="117"/>
        <v>ข้อมูลไม่ถูกต้อง</v>
      </c>
      <c r="U965" s="149" t="str">
        <f>IF(ISNUMBER(R965),
IF(H$2=ตัวเลือก!A$30,"ยังไม่บันทึกข้อมูล",R965*0.47),"ข้อมูลไม่ถูกต้อง")</f>
        <v>ข้อมูลไม่ถูกต้อง</v>
      </c>
      <c r="V965" s="149" t="str">
        <f>IF(ISNUMBER(S965),
IF(H$2=ตัวเลือก!A$30,"ยังไม่บันทึกข้อมูล",S965*0.47),"ข้อมูลไม่ถูกต้อง")</f>
        <v>ข้อมูลไม่ถูกต้อง</v>
      </c>
      <c r="W965" s="149" t="str">
        <f t="shared" si="118"/>
        <v>ข้อมูลไม่ถูกต้อง</v>
      </c>
      <c r="X965" s="148" t="str">
        <f t="shared" si="119"/>
        <v>ข้อมูลไม่ถูกต้อง</v>
      </c>
      <c r="Y965" s="38"/>
      <c r="Z965" s="38"/>
      <c r="AA965" s="38"/>
    </row>
    <row r="966" spans="1:27" x14ac:dyDescent="0.45">
      <c r="A966" s="38">
        <v>961</v>
      </c>
      <c r="B966" s="38"/>
      <c r="C966" s="38"/>
      <c r="D966" s="38"/>
      <c r="E966" s="38"/>
      <c r="F966" s="35"/>
      <c r="G966" s="35"/>
      <c r="H966" s="150"/>
      <c r="I966" s="38"/>
      <c r="J966" s="273" t="str">
        <f t="shared" si="112"/>
        <v>รอข้อมูลคอลัมน์ H</v>
      </c>
      <c r="K966" s="150"/>
      <c r="L966" s="150"/>
      <c r="M966" s="150"/>
      <c r="N966" s="149" t="str" cm="1">
        <f t="array" ref="N966">IF(AND(K966:M966=""),"ยังไม่บันทึกข้อมูล",
IF(M966&lt;&gt;"",
IF(M966&gt;=1.3,M966,"เป็นไม้พุ่ม"),
IF(K966+L966&gt;=1.3,K966+L966,"เป็นไม้พุ่ม")))</f>
        <v>ยังไม่บันทึกข้อมูล</v>
      </c>
      <c r="O966" s="149" t="str">
        <f t="shared" si="113"/>
        <v>ข้อมูลไม่ถูกต้อง</v>
      </c>
      <c r="P966" s="149" t="str">
        <f t="shared" si="114"/>
        <v>ข้อมูลไม่ถูกต้อง</v>
      </c>
      <c r="Q966" s="149" t="str">
        <f t="shared" si="115"/>
        <v>ข้อมูลไม่ถูกต้อง</v>
      </c>
      <c r="R966" s="149" t="str">
        <f t="shared" si="116"/>
        <v>ข้อมูลไม่ถูกต้อง</v>
      </c>
      <c r="S966" s="149" t="str">
        <f>IF(ISNUMBER(R966),
IF(H$2=ตัวเลือก!A$30,"ยังไม่บันทึกข้อมูล",R966*0.27),"ข้อมูลไม่ถูกต้อง")</f>
        <v>ข้อมูลไม่ถูกต้อง</v>
      </c>
      <c r="T966" s="149" t="str">
        <f t="shared" si="117"/>
        <v>ข้อมูลไม่ถูกต้อง</v>
      </c>
      <c r="U966" s="149" t="str">
        <f>IF(ISNUMBER(R966),
IF(H$2=ตัวเลือก!A$30,"ยังไม่บันทึกข้อมูล",R966*0.47),"ข้อมูลไม่ถูกต้อง")</f>
        <v>ข้อมูลไม่ถูกต้อง</v>
      </c>
      <c r="V966" s="149" t="str">
        <f>IF(ISNUMBER(S966),
IF(H$2=ตัวเลือก!A$30,"ยังไม่บันทึกข้อมูล",S966*0.47),"ข้อมูลไม่ถูกต้อง")</f>
        <v>ข้อมูลไม่ถูกต้อง</v>
      </c>
      <c r="W966" s="149" t="str">
        <f t="shared" si="118"/>
        <v>ข้อมูลไม่ถูกต้อง</v>
      </c>
      <c r="X966" s="148" t="str">
        <f t="shared" si="119"/>
        <v>ข้อมูลไม่ถูกต้อง</v>
      </c>
      <c r="Y966" s="38"/>
      <c r="Z966" s="38"/>
      <c r="AA966" s="38"/>
    </row>
    <row r="967" spans="1:27" x14ac:dyDescent="0.45">
      <c r="A967" s="38">
        <v>962</v>
      </c>
      <c r="B967" s="38"/>
      <c r="C967" s="38"/>
      <c r="D967" s="38"/>
      <c r="E967" s="38"/>
      <c r="F967" s="35"/>
      <c r="G967" s="35"/>
      <c r="H967" s="150"/>
      <c r="I967" s="38"/>
      <c r="J967" s="273" t="str">
        <f t="shared" ref="J967:J1005" si="120">IF(H967="","รอข้อมูลคอลัมน์ H",
IF(H967/PI()&gt;=4.5,H967/PI(),"ไม่นำมาคำนวณ"))</f>
        <v>รอข้อมูลคอลัมน์ H</v>
      </c>
      <c r="K967" s="150"/>
      <c r="L967" s="150"/>
      <c r="M967" s="150"/>
      <c r="N967" s="149" t="str" cm="1">
        <f t="array" ref="N967">IF(AND(K967:M967=""),"ยังไม่บันทึกข้อมูล",
IF(M967&lt;&gt;"",
IF(M967&gt;=1.3,M967,"เป็นไม้พุ่ม"),
IF(K967+L967&gt;=1.3,K967+L967,"เป็นไม้พุ่ม")))</f>
        <v>ยังไม่บันทึกข้อมูล</v>
      </c>
      <c r="O967" s="149" t="str">
        <f t="shared" ref="O967:O1005" si="121">IF(AND(ISNUMBER(J967),ISNUMBER(N967)),0.0396*(((J967)^2)*N967)^0.933,"ข้อมูลไม่ถูกต้อง")</f>
        <v>ข้อมูลไม่ถูกต้อง</v>
      </c>
      <c r="P967" s="149" t="str">
        <f t="shared" ref="P967:P1005" si="122">IF(AND(ISNUMBER(J967),ISNUMBER(N967)),0.00349*(((J967^2)*N967))^1.03,"ข้อมูลไม่ถูกต้อง")</f>
        <v>ข้อมูลไม่ถูกต้อง</v>
      </c>
      <c r="Q967" s="149" t="str">
        <f t="shared" ref="Q967:Q1005" si="123">IF(AND(ISNUMBER(O967),ISNUMBER(P967)),((1/(28/(O967+P967)))+0.025),"ข้อมูลไม่ถูกต้อง")</f>
        <v>ข้อมูลไม่ถูกต้อง</v>
      </c>
      <c r="R967" s="149" t="str">
        <f t="shared" ref="R967:R1005" si="124">IF(AND(O967&lt;&gt;"ข้อมูลไม่ถูกต้อง",P967&lt;&gt;"ข้อมูลไม่ถูกต้อง",Q967&lt;&gt;"ข้อมูลไม่ถูกต้อง"),O967+P967+Q967,"ข้อมูลไม่ถูกต้อง")</f>
        <v>ข้อมูลไม่ถูกต้อง</v>
      </c>
      <c r="S967" s="149" t="str">
        <f>IF(ISNUMBER(R967),
IF(H$2=ตัวเลือก!A$30,"ยังไม่บันทึกข้อมูล",R967*0.27),"ข้อมูลไม่ถูกต้อง")</f>
        <v>ข้อมูลไม่ถูกต้อง</v>
      </c>
      <c r="T967" s="149" t="str">
        <f t="shared" ref="T967:T1005" si="125">IF(AND(ISNUMBER(R967),ISNUMBER(S967)),R967+S967,"ข้อมูลไม่ถูกต้อง")</f>
        <v>ข้อมูลไม่ถูกต้อง</v>
      </c>
      <c r="U967" s="149" t="str">
        <f>IF(ISNUMBER(R967),
IF(H$2=ตัวเลือก!A$30,"ยังไม่บันทึกข้อมูล",R967*0.47),"ข้อมูลไม่ถูกต้อง")</f>
        <v>ข้อมูลไม่ถูกต้อง</v>
      </c>
      <c r="V967" s="149" t="str">
        <f>IF(ISNUMBER(S967),
IF(H$2=ตัวเลือก!A$30,"ยังไม่บันทึกข้อมูล",S967*0.47),"ข้อมูลไม่ถูกต้อง")</f>
        <v>ข้อมูลไม่ถูกต้อง</v>
      </c>
      <c r="W967" s="149" t="str">
        <f t="shared" ref="W967:W1005" si="126">IF(AND(ISNUMBER(U967),ISNUMBER(V967)),((U967+V967)/1000),"ข้อมูลไม่ถูกต้อง")</f>
        <v>ข้อมูลไม่ถูกต้อง</v>
      </c>
      <c r="X967" s="148" t="str">
        <f t="shared" ref="X967:X1005" si="127">IF(ISNUMBER(W967),W967*(44/12),"ข้อมูลไม่ถูกต้อง")</f>
        <v>ข้อมูลไม่ถูกต้อง</v>
      </c>
      <c r="Y967" s="38"/>
      <c r="Z967" s="38"/>
      <c r="AA967" s="38"/>
    </row>
    <row r="968" spans="1:27" x14ac:dyDescent="0.45">
      <c r="A968" s="38">
        <v>963</v>
      </c>
      <c r="B968" s="38"/>
      <c r="C968" s="38"/>
      <c r="D968" s="38"/>
      <c r="E968" s="38"/>
      <c r="F968" s="35"/>
      <c r="G968" s="35"/>
      <c r="H968" s="150"/>
      <c r="I968" s="38"/>
      <c r="J968" s="273" t="str">
        <f t="shared" si="120"/>
        <v>รอข้อมูลคอลัมน์ H</v>
      </c>
      <c r="K968" s="150"/>
      <c r="L968" s="150"/>
      <c r="M968" s="150"/>
      <c r="N968" s="149" t="str" cm="1">
        <f t="array" ref="N968">IF(AND(K968:M968=""),"ยังไม่บันทึกข้อมูล",
IF(M968&lt;&gt;"",
IF(M968&gt;=1.3,M968,"เป็นไม้พุ่ม"),
IF(K968+L968&gt;=1.3,K968+L968,"เป็นไม้พุ่ม")))</f>
        <v>ยังไม่บันทึกข้อมูล</v>
      </c>
      <c r="O968" s="149" t="str">
        <f t="shared" si="121"/>
        <v>ข้อมูลไม่ถูกต้อง</v>
      </c>
      <c r="P968" s="149" t="str">
        <f t="shared" si="122"/>
        <v>ข้อมูลไม่ถูกต้อง</v>
      </c>
      <c r="Q968" s="149" t="str">
        <f t="shared" si="123"/>
        <v>ข้อมูลไม่ถูกต้อง</v>
      </c>
      <c r="R968" s="149" t="str">
        <f t="shared" si="124"/>
        <v>ข้อมูลไม่ถูกต้อง</v>
      </c>
      <c r="S968" s="149" t="str">
        <f>IF(ISNUMBER(R968),
IF(H$2=ตัวเลือก!A$30,"ยังไม่บันทึกข้อมูล",R968*0.27),"ข้อมูลไม่ถูกต้อง")</f>
        <v>ข้อมูลไม่ถูกต้อง</v>
      </c>
      <c r="T968" s="149" t="str">
        <f t="shared" si="125"/>
        <v>ข้อมูลไม่ถูกต้อง</v>
      </c>
      <c r="U968" s="149" t="str">
        <f>IF(ISNUMBER(R968),
IF(H$2=ตัวเลือก!A$30,"ยังไม่บันทึกข้อมูล",R968*0.47),"ข้อมูลไม่ถูกต้อง")</f>
        <v>ข้อมูลไม่ถูกต้อง</v>
      </c>
      <c r="V968" s="149" t="str">
        <f>IF(ISNUMBER(S968),
IF(H$2=ตัวเลือก!A$30,"ยังไม่บันทึกข้อมูล",S968*0.47),"ข้อมูลไม่ถูกต้อง")</f>
        <v>ข้อมูลไม่ถูกต้อง</v>
      </c>
      <c r="W968" s="149" t="str">
        <f t="shared" si="126"/>
        <v>ข้อมูลไม่ถูกต้อง</v>
      </c>
      <c r="X968" s="148" t="str">
        <f t="shared" si="127"/>
        <v>ข้อมูลไม่ถูกต้อง</v>
      </c>
      <c r="Y968" s="38"/>
      <c r="Z968" s="38"/>
      <c r="AA968" s="38"/>
    </row>
    <row r="969" spans="1:27" x14ac:dyDescent="0.45">
      <c r="A969" s="38">
        <v>964</v>
      </c>
      <c r="B969" s="38"/>
      <c r="C969" s="38"/>
      <c r="D969" s="38"/>
      <c r="E969" s="38"/>
      <c r="F969" s="35"/>
      <c r="G969" s="35"/>
      <c r="H969" s="150"/>
      <c r="I969" s="38"/>
      <c r="J969" s="273" t="str">
        <f t="shared" si="120"/>
        <v>รอข้อมูลคอลัมน์ H</v>
      </c>
      <c r="K969" s="150"/>
      <c r="L969" s="150"/>
      <c r="M969" s="150"/>
      <c r="N969" s="149" t="str" cm="1">
        <f t="array" ref="N969">IF(AND(K969:M969=""),"ยังไม่บันทึกข้อมูล",
IF(M969&lt;&gt;"",
IF(M969&gt;=1.3,M969,"เป็นไม้พุ่ม"),
IF(K969+L969&gt;=1.3,K969+L969,"เป็นไม้พุ่ม")))</f>
        <v>ยังไม่บันทึกข้อมูล</v>
      </c>
      <c r="O969" s="149" t="str">
        <f t="shared" si="121"/>
        <v>ข้อมูลไม่ถูกต้อง</v>
      </c>
      <c r="P969" s="149" t="str">
        <f t="shared" si="122"/>
        <v>ข้อมูลไม่ถูกต้อง</v>
      </c>
      <c r="Q969" s="149" t="str">
        <f t="shared" si="123"/>
        <v>ข้อมูลไม่ถูกต้อง</v>
      </c>
      <c r="R969" s="149" t="str">
        <f t="shared" si="124"/>
        <v>ข้อมูลไม่ถูกต้อง</v>
      </c>
      <c r="S969" s="149" t="str">
        <f>IF(ISNUMBER(R969),
IF(H$2=ตัวเลือก!A$30,"ยังไม่บันทึกข้อมูล",R969*0.27),"ข้อมูลไม่ถูกต้อง")</f>
        <v>ข้อมูลไม่ถูกต้อง</v>
      </c>
      <c r="T969" s="149" t="str">
        <f t="shared" si="125"/>
        <v>ข้อมูลไม่ถูกต้อง</v>
      </c>
      <c r="U969" s="149" t="str">
        <f>IF(ISNUMBER(R969),
IF(H$2=ตัวเลือก!A$30,"ยังไม่บันทึกข้อมูล",R969*0.47),"ข้อมูลไม่ถูกต้อง")</f>
        <v>ข้อมูลไม่ถูกต้อง</v>
      </c>
      <c r="V969" s="149" t="str">
        <f>IF(ISNUMBER(S969),
IF(H$2=ตัวเลือก!A$30,"ยังไม่บันทึกข้อมูล",S969*0.47),"ข้อมูลไม่ถูกต้อง")</f>
        <v>ข้อมูลไม่ถูกต้อง</v>
      </c>
      <c r="W969" s="149" t="str">
        <f t="shared" si="126"/>
        <v>ข้อมูลไม่ถูกต้อง</v>
      </c>
      <c r="X969" s="148" t="str">
        <f t="shared" si="127"/>
        <v>ข้อมูลไม่ถูกต้อง</v>
      </c>
      <c r="Y969" s="38"/>
      <c r="Z969" s="38"/>
      <c r="AA969" s="38"/>
    </row>
    <row r="970" spans="1:27" x14ac:dyDescent="0.45">
      <c r="A970" s="38">
        <v>965</v>
      </c>
      <c r="B970" s="38"/>
      <c r="C970" s="38"/>
      <c r="D970" s="38"/>
      <c r="E970" s="38"/>
      <c r="F970" s="35"/>
      <c r="G970" s="35"/>
      <c r="H970" s="150"/>
      <c r="I970" s="38"/>
      <c r="J970" s="273" t="str">
        <f t="shared" si="120"/>
        <v>รอข้อมูลคอลัมน์ H</v>
      </c>
      <c r="K970" s="150"/>
      <c r="L970" s="150"/>
      <c r="M970" s="150"/>
      <c r="N970" s="149" t="str" cm="1">
        <f t="array" ref="N970">IF(AND(K970:M970=""),"ยังไม่บันทึกข้อมูล",
IF(M970&lt;&gt;"",
IF(M970&gt;=1.3,M970,"เป็นไม้พุ่ม"),
IF(K970+L970&gt;=1.3,K970+L970,"เป็นไม้พุ่ม")))</f>
        <v>ยังไม่บันทึกข้อมูล</v>
      </c>
      <c r="O970" s="149" t="str">
        <f t="shared" si="121"/>
        <v>ข้อมูลไม่ถูกต้อง</v>
      </c>
      <c r="P970" s="149" t="str">
        <f t="shared" si="122"/>
        <v>ข้อมูลไม่ถูกต้อง</v>
      </c>
      <c r="Q970" s="149" t="str">
        <f t="shared" si="123"/>
        <v>ข้อมูลไม่ถูกต้อง</v>
      </c>
      <c r="R970" s="149" t="str">
        <f t="shared" si="124"/>
        <v>ข้อมูลไม่ถูกต้อง</v>
      </c>
      <c r="S970" s="149" t="str">
        <f>IF(ISNUMBER(R970),
IF(H$2=ตัวเลือก!A$30,"ยังไม่บันทึกข้อมูล",R970*0.27),"ข้อมูลไม่ถูกต้อง")</f>
        <v>ข้อมูลไม่ถูกต้อง</v>
      </c>
      <c r="T970" s="149" t="str">
        <f t="shared" si="125"/>
        <v>ข้อมูลไม่ถูกต้อง</v>
      </c>
      <c r="U970" s="149" t="str">
        <f>IF(ISNUMBER(R970),
IF(H$2=ตัวเลือก!A$30,"ยังไม่บันทึกข้อมูล",R970*0.47),"ข้อมูลไม่ถูกต้อง")</f>
        <v>ข้อมูลไม่ถูกต้อง</v>
      </c>
      <c r="V970" s="149" t="str">
        <f>IF(ISNUMBER(S970),
IF(H$2=ตัวเลือก!A$30,"ยังไม่บันทึกข้อมูล",S970*0.47),"ข้อมูลไม่ถูกต้อง")</f>
        <v>ข้อมูลไม่ถูกต้อง</v>
      </c>
      <c r="W970" s="149" t="str">
        <f t="shared" si="126"/>
        <v>ข้อมูลไม่ถูกต้อง</v>
      </c>
      <c r="X970" s="148" t="str">
        <f t="shared" si="127"/>
        <v>ข้อมูลไม่ถูกต้อง</v>
      </c>
      <c r="Y970" s="38"/>
      <c r="Z970" s="38"/>
      <c r="AA970" s="38"/>
    </row>
    <row r="971" spans="1:27" x14ac:dyDescent="0.45">
      <c r="A971" s="38">
        <v>966</v>
      </c>
      <c r="B971" s="38"/>
      <c r="C971" s="38"/>
      <c r="D971" s="38"/>
      <c r="E971" s="38"/>
      <c r="F971" s="35"/>
      <c r="G971" s="35"/>
      <c r="H971" s="150"/>
      <c r="I971" s="38"/>
      <c r="J971" s="273" t="str">
        <f t="shared" si="120"/>
        <v>รอข้อมูลคอลัมน์ H</v>
      </c>
      <c r="K971" s="150"/>
      <c r="L971" s="150"/>
      <c r="M971" s="150"/>
      <c r="N971" s="149" t="str" cm="1">
        <f t="array" ref="N971">IF(AND(K971:M971=""),"ยังไม่บันทึกข้อมูล",
IF(M971&lt;&gt;"",
IF(M971&gt;=1.3,M971,"เป็นไม้พุ่ม"),
IF(K971+L971&gt;=1.3,K971+L971,"เป็นไม้พุ่ม")))</f>
        <v>ยังไม่บันทึกข้อมูล</v>
      </c>
      <c r="O971" s="149" t="str">
        <f t="shared" si="121"/>
        <v>ข้อมูลไม่ถูกต้อง</v>
      </c>
      <c r="P971" s="149" t="str">
        <f t="shared" si="122"/>
        <v>ข้อมูลไม่ถูกต้อง</v>
      </c>
      <c r="Q971" s="149" t="str">
        <f t="shared" si="123"/>
        <v>ข้อมูลไม่ถูกต้อง</v>
      </c>
      <c r="R971" s="149" t="str">
        <f t="shared" si="124"/>
        <v>ข้อมูลไม่ถูกต้อง</v>
      </c>
      <c r="S971" s="149" t="str">
        <f>IF(ISNUMBER(R971),
IF(H$2=ตัวเลือก!A$30,"ยังไม่บันทึกข้อมูล",R971*0.27),"ข้อมูลไม่ถูกต้อง")</f>
        <v>ข้อมูลไม่ถูกต้อง</v>
      </c>
      <c r="T971" s="149" t="str">
        <f t="shared" si="125"/>
        <v>ข้อมูลไม่ถูกต้อง</v>
      </c>
      <c r="U971" s="149" t="str">
        <f>IF(ISNUMBER(R971),
IF(H$2=ตัวเลือก!A$30,"ยังไม่บันทึกข้อมูล",R971*0.47),"ข้อมูลไม่ถูกต้อง")</f>
        <v>ข้อมูลไม่ถูกต้อง</v>
      </c>
      <c r="V971" s="149" t="str">
        <f>IF(ISNUMBER(S971),
IF(H$2=ตัวเลือก!A$30,"ยังไม่บันทึกข้อมูล",S971*0.47),"ข้อมูลไม่ถูกต้อง")</f>
        <v>ข้อมูลไม่ถูกต้อง</v>
      </c>
      <c r="W971" s="149" t="str">
        <f t="shared" si="126"/>
        <v>ข้อมูลไม่ถูกต้อง</v>
      </c>
      <c r="X971" s="148" t="str">
        <f t="shared" si="127"/>
        <v>ข้อมูลไม่ถูกต้อง</v>
      </c>
      <c r="Y971" s="38"/>
      <c r="Z971" s="38"/>
      <c r="AA971" s="38"/>
    </row>
    <row r="972" spans="1:27" x14ac:dyDescent="0.45">
      <c r="A972" s="38">
        <v>967</v>
      </c>
      <c r="B972" s="38"/>
      <c r="C972" s="38"/>
      <c r="D972" s="38"/>
      <c r="E972" s="38"/>
      <c r="F972" s="35"/>
      <c r="G972" s="35"/>
      <c r="H972" s="150"/>
      <c r="I972" s="38"/>
      <c r="J972" s="273" t="str">
        <f t="shared" si="120"/>
        <v>รอข้อมูลคอลัมน์ H</v>
      </c>
      <c r="K972" s="150"/>
      <c r="L972" s="150"/>
      <c r="M972" s="150"/>
      <c r="N972" s="149" t="str" cm="1">
        <f t="array" ref="N972">IF(AND(K972:M972=""),"ยังไม่บันทึกข้อมูล",
IF(M972&lt;&gt;"",
IF(M972&gt;=1.3,M972,"เป็นไม้พุ่ม"),
IF(K972+L972&gt;=1.3,K972+L972,"เป็นไม้พุ่ม")))</f>
        <v>ยังไม่บันทึกข้อมูล</v>
      </c>
      <c r="O972" s="149" t="str">
        <f t="shared" si="121"/>
        <v>ข้อมูลไม่ถูกต้อง</v>
      </c>
      <c r="P972" s="149" t="str">
        <f t="shared" si="122"/>
        <v>ข้อมูลไม่ถูกต้อง</v>
      </c>
      <c r="Q972" s="149" t="str">
        <f t="shared" si="123"/>
        <v>ข้อมูลไม่ถูกต้อง</v>
      </c>
      <c r="R972" s="149" t="str">
        <f t="shared" si="124"/>
        <v>ข้อมูลไม่ถูกต้อง</v>
      </c>
      <c r="S972" s="149" t="str">
        <f>IF(ISNUMBER(R972),
IF(H$2=ตัวเลือก!A$30,"ยังไม่บันทึกข้อมูล",R972*0.27),"ข้อมูลไม่ถูกต้อง")</f>
        <v>ข้อมูลไม่ถูกต้อง</v>
      </c>
      <c r="T972" s="149" t="str">
        <f t="shared" si="125"/>
        <v>ข้อมูลไม่ถูกต้อง</v>
      </c>
      <c r="U972" s="149" t="str">
        <f>IF(ISNUMBER(R972),
IF(H$2=ตัวเลือก!A$30,"ยังไม่บันทึกข้อมูล",R972*0.47),"ข้อมูลไม่ถูกต้อง")</f>
        <v>ข้อมูลไม่ถูกต้อง</v>
      </c>
      <c r="V972" s="149" t="str">
        <f>IF(ISNUMBER(S972),
IF(H$2=ตัวเลือก!A$30,"ยังไม่บันทึกข้อมูล",S972*0.47),"ข้อมูลไม่ถูกต้อง")</f>
        <v>ข้อมูลไม่ถูกต้อง</v>
      </c>
      <c r="W972" s="149" t="str">
        <f t="shared" si="126"/>
        <v>ข้อมูลไม่ถูกต้อง</v>
      </c>
      <c r="X972" s="148" t="str">
        <f t="shared" si="127"/>
        <v>ข้อมูลไม่ถูกต้อง</v>
      </c>
      <c r="Y972" s="38"/>
      <c r="Z972" s="38"/>
      <c r="AA972" s="38"/>
    </row>
    <row r="973" spans="1:27" x14ac:dyDescent="0.45">
      <c r="A973" s="38">
        <v>968</v>
      </c>
      <c r="B973" s="38"/>
      <c r="C973" s="38"/>
      <c r="D973" s="38"/>
      <c r="E973" s="38"/>
      <c r="F973" s="35"/>
      <c r="G973" s="35"/>
      <c r="H973" s="150"/>
      <c r="I973" s="38"/>
      <c r="J973" s="273" t="str">
        <f t="shared" si="120"/>
        <v>รอข้อมูลคอลัมน์ H</v>
      </c>
      <c r="K973" s="150"/>
      <c r="L973" s="150"/>
      <c r="M973" s="150"/>
      <c r="N973" s="149" t="str" cm="1">
        <f t="array" ref="N973">IF(AND(K973:M973=""),"ยังไม่บันทึกข้อมูล",
IF(M973&lt;&gt;"",
IF(M973&gt;=1.3,M973,"เป็นไม้พุ่ม"),
IF(K973+L973&gt;=1.3,K973+L973,"เป็นไม้พุ่ม")))</f>
        <v>ยังไม่บันทึกข้อมูล</v>
      </c>
      <c r="O973" s="149" t="str">
        <f t="shared" si="121"/>
        <v>ข้อมูลไม่ถูกต้อง</v>
      </c>
      <c r="P973" s="149" t="str">
        <f t="shared" si="122"/>
        <v>ข้อมูลไม่ถูกต้อง</v>
      </c>
      <c r="Q973" s="149" t="str">
        <f t="shared" si="123"/>
        <v>ข้อมูลไม่ถูกต้อง</v>
      </c>
      <c r="R973" s="149" t="str">
        <f t="shared" si="124"/>
        <v>ข้อมูลไม่ถูกต้อง</v>
      </c>
      <c r="S973" s="149" t="str">
        <f>IF(ISNUMBER(R973),
IF(H$2=ตัวเลือก!A$30,"ยังไม่บันทึกข้อมูล",R973*0.27),"ข้อมูลไม่ถูกต้อง")</f>
        <v>ข้อมูลไม่ถูกต้อง</v>
      </c>
      <c r="T973" s="149" t="str">
        <f t="shared" si="125"/>
        <v>ข้อมูลไม่ถูกต้อง</v>
      </c>
      <c r="U973" s="149" t="str">
        <f>IF(ISNUMBER(R973),
IF(H$2=ตัวเลือก!A$30,"ยังไม่บันทึกข้อมูล",R973*0.47),"ข้อมูลไม่ถูกต้อง")</f>
        <v>ข้อมูลไม่ถูกต้อง</v>
      </c>
      <c r="V973" s="149" t="str">
        <f>IF(ISNUMBER(S973),
IF(H$2=ตัวเลือก!A$30,"ยังไม่บันทึกข้อมูล",S973*0.47),"ข้อมูลไม่ถูกต้อง")</f>
        <v>ข้อมูลไม่ถูกต้อง</v>
      </c>
      <c r="W973" s="149" t="str">
        <f t="shared" si="126"/>
        <v>ข้อมูลไม่ถูกต้อง</v>
      </c>
      <c r="X973" s="148" t="str">
        <f t="shared" si="127"/>
        <v>ข้อมูลไม่ถูกต้อง</v>
      </c>
      <c r="Y973" s="38"/>
      <c r="Z973" s="38"/>
      <c r="AA973" s="38"/>
    </row>
    <row r="974" spans="1:27" x14ac:dyDescent="0.45">
      <c r="A974" s="38">
        <v>969</v>
      </c>
      <c r="B974" s="38"/>
      <c r="C974" s="38"/>
      <c r="D974" s="38"/>
      <c r="E974" s="38"/>
      <c r="F974" s="35"/>
      <c r="G974" s="35"/>
      <c r="H974" s="150"/>
      <c r="I974" s="38"/>
      <c r="J974" s="273" t="str">
        <f t="shared" si="120"/>
        <v>รอข้อมูลคอลัมน์ H</v>
      </c>
      <c r="K974" s="150"/>
      <c r="L974" s="150"/>
      <c r="M974" s="150"/>
      <c r="N974" s="149" t="str" cm="1">
        <f t="array" ref="N974">IF(AND(K974:M974=""),"ยังไม่บันทึกข้อมูล",
IF(M974&lt;&gt;"",
IF(M974&gt;=1.3,M974,"เป็นไม้พุ่ม"),
IF(K974+L974&gt;=1.3,K974+L974,"เป็นไม้พุ่ม")))</f>
        <v>ยังไม่บันทึกข้อมูล</v>
      </c>
      <c r="O974" s="149" t="str">
        <f t="shared" si="121"/>
        <v>ข้อมูลไม่ถูกต้อง</v>
      </c>
      <c r="P974" s="149" t="str">
        <f t="shared" si="122"/>
        <v>ข้อมูลไม่ถูกต้อง</v>
      </c>
      <c r="Q974" s="149" t="str">
        <f t="shared" si="123"/>
        <v>ข้อมูลไม่ถูกต้อง</v>
      </c>
      <c r="R974" s="149" t="str">
        <f t="shared" si="124"/>
        <v>ข้อมูลไม่ถูกต้อง</v>
      </c>
      <c r="S974" s="149" t="str">
        <f>IF(ISNUMBER(R974),
IF(H$2=ตัวเลือก!A$30,"ยังไม่บันทึกข้อมูล",R974*0.27),"ข้อมูลไม่ถูกต้อง")</f>
        <v>ข้อมูลไม่ถูกต้อง</v>
      </c>
      <c r="T974" s="149" t="str">
        <f t="shared" si="125"/>
        <v>ข้อมูลไม่ถูกต้อง</v>
      </c>
      <c r="U974" s="149" t="str">
        <f>IF(ISNUMBER(R974),
IF(H$2=ตัวเลือก!A$30,"ยังไม่บันทึกข้อมูล",R974*0.47),"ข้อมูลไม่ถูกต้อง")</f>
        <v>ข้อมูลไม่ถูกต้อง</v>
      </c>
      <c r="V974" s="149" t="str">
        <f>IF(ISNUMBER(S974),
IF(H$2=ตัวเลือก!A$30,"ยังไม่บันทึกข้อมูล",S974*0.47),"ข้อมูลไม่ถูกต้อง")</f>
        <v>ข้อมูลไม่ถูกต้อง</v>
      </c>
      <c r="W974" s="149" t="str">
        <f t="shared" si="126"/>
        <v>ข้อมูลไม่ถูกต้อง</v>
      </c>
      <c r="X974" s="148" t="str">
        <f t="shared" si="127"/>
        <v>ข้อมูลไม่ถูกต้อง</v>
      </c>
      <c r="Y974" s="38"/>
      <c r="Z974" s="38"/>
      <c r="AA974" s="38"/>
    </row>
    <row r="975" spans="1:27" x14ac:dyDescent="0.45">
      <c r="A975" s="38">
        <v>970</v>
      </c>
      <c r="B975" s="38"/>
      <c r="C975" s="38"/>
      <c r="D975" s="38"/>
      <c r="E975" s="38"/>
      <c r="F975" s="35"/>
      <c r="G975" s="35"/>
      <c r="H975" s="150"/>
      <c r="I975" s="38"/>
      <c r="J975" s="273" t="str">
        <f t="shared" si="120"/>
        <v>รอข้อมูลคอลัมน์ H</v>
      </c>
      <c r="K975" s="150"/>
      <c r="L975" s="150"/>
      <c r="M975" s="150"/>
      <c r="N975" s="149" t="str" cm="1">
        <f t="array" ref="N975">IF(AND(K975:M975=""),"ยังไม่บันทึกข้อมูล",
IF(M975&lt;&gt;"",
IF(M975&gt;=1.3,M975,"เป็นไม้พุ่ม"),
IF(K975+L975&gt;=1.3,K975+L975,"เป็นไม้พุ่ม")))</f>
        <v>ยังไม่บันทึกข้อมูล</v>
      </c>
      <c r="O975" s="149" t="str">
        <f t="shared" si="121"/>
        <v>ข้อมูลไม่ถูกต้อง</v>
      </c>
      <c r="P975" s="149" t="str">
        <f t="shared" si="122"/>
        <v>ข้อมูลไม่ถูกต้อง</v>
      </c>
      <c r="Q975" s="149" t="str">
        <f t="shared" si="123"/>
        <v>ข้อมูลไม่ถูกต้อง</v>
      </c>
      <c r="R975" s="149" t="str">
        <f t="shared" si="124"/>
        <v>ข้อมูลไม่ถูกต้อง</v>
      </c>
      <c r="S975" s="149" t="str">
        <f>IF(ISNUMBER(R975),
IF(H$2=ตัวเลือก!A$30,"ยังไม่บันทึกข้อมูล",R975*0.27),"ข้อมูลไม่ถูกต้อง")</f>
        <v>ข้อมูลไม่ถูกต้อง</v>
      </c>
      <c r="T975" s="149" t="str">
        <f t="shared" si="125"/>
        <v>ข้อมูลไม่ถูกต้อง</v>
      </c>
      <c r="U975" s="149" t="str">
        <f>IF(ISNUMBER(R975),
IF(H$2=ตัวเลือก!A$30,"ยังไม่บันทึกข้อมูล",R975*0.47),"ข้อมูลไม่ถูกต้อง")</f>
        <v>ข้อมูลไม่ถูกต้อง</v>
      </c>
      <c r="V975" s="149" t="str">
        <f>IF(ISNUMBER(S975),
IF(H$2=ตัวเลือก!A$30,"ยังไม่บันทึกข้อมูล",S975*0.47),"ข้อมูลไม่ถูกต้อง")</f>
        <v>ข้อมูลไม่ถูกต้อง</v>
      </c>
      <c r="W975" s="149" t="str">
        <f t="shared" si="126"/>
        <v>ข้อมูลไม่ถูกต้อง</v>
      </c>
      <c r="X975" s="148" t="str">
        <f t="shared" si="127"/>
        <v>ข้อมูลไม่ถูกต้อง</v>
      </c>
      <c r="Y975" s="38"/>
      <c r="Z975" s="38"/>
      <c r="AA975" s="38"/>
    </row>
    <row r="976" spans="1:27" x14ac:dyDescent="0.45">
      <c r="A976" s="38">
        <v>971</v>
      </c>
      <c r="B976" s="38"/>
      <c r="C976" s="38"/>
      <c r="D976" s="38"/>
      <c r="E976" s="38"/>
      <c r="F976" s="35"/>
      <c r="G976" s="35"/>
      <c r="H976" s="150"/>
      <c r="I976" s="38"/>
      <c r="J976" s="273" t="str">
        <f t="shared" si="120"/>
        <v>รอข้อมูลคอลัมน์ H</v>
      </c>
      <c r="K976" s="150"/>
      <c r="L976" s="150"/>
      <c r="M976" s="150"/>
      <c r="N976" s="149" t="str" cm="1">
        <f t="array" ref="N976">IF(AND(K976:M976=""),"ยังไม่บันทึกข้อมูล",
IF(M976&lt;&gt;"",
IF(M976&gt;=1.3,M976,"เป็นไม้พุ่ม"),
IF(K976+L976&gt;=1.3,K976+L976,"เป็นไม้พุ่ม")))</f>
        <v>ยังไม่บันทึกข้อมูล</v>
      </c>
      <c r="O976" s="149" t="str">
        <f t="shared" si="121"/>
        <v>ข้อมูลไม่ถูกต้อง</v>
      </c>
      <c r="P976" s="149" t="str">
        <f t="shared" si="122"/>
        <v>ข้อมูลไม่ถูกต้อง</v>
      </c>
      <c r="Q976" s="149" t="str">
        <f t="shared" si="123"/>
        <v>ข้อมูลไม่ถูกต้อง</v>
      </c>
      <c r="R976" s="149" t="str">
        <f t="shared" si="124"/>
        <v>ข้อมูลไม่ถูกต้อง</v>
      </c>
      <c r="S976" s="149" t="str">
        <f>IF(ISNUMBER(R976),
IF(H$2=ตัวเลือก!A$30,"ยังไม่บันทึกข้อมูล",R976*0.27),"ข้อมูลไม่ถูกต้อง")</f>
        <v>ข้อมูลไม่ถูกต้อง</v>
      </c>
      <c r="T976" s="149" t="str">
        <f t="shared" si="125"/>
        <v>ข้อมูลไม่ถูกต้อง</v>
      </c>
      <c r="U976" s="149" t="str">
        <f>IF(ISNUMBER(R976),
IF(H$2=ตัวเลือก!A$30,"ยังไม่บันทึกข้อมูล",R976*0.47),"ข้อมูลไม่ถูกต้อง")</f>
        <v>ข้อมูลไม่ถูกต้อง</v>
      </c>
      <c r="V976" s="149" t="str">
        <f>IF(ISNUMBER(S976),
IF(H$2=ตัวเลือก!A$30,"ยังไม่บันทึกข้อมูล",S976*0.47),"ข้อมูลไม่ถูกต้อง")</f>
        <v>ข้อมูลไม่ถูกต้อง</v>
      </c>
      <c r="W976" s="149" t="str">
        <f t="shared" si="126"/>
        <v>ข้อมูลไม่ถูกต้อง</v>
      </c>
      <c r="X976" s="148" t="str">
        <f t="shared" si="127"/>
        <v>ข้อมูลไม่ถูกต้อง</v>
      </c>
      <c r="Y976" s="38"/>
      <c r="Z976" s="38"/>
      <c r="AA976" s="38"/>
    </row>
    <row r="977" spans="1:27" x14ac:dyDescent="0.45">
      <c r="A977" s="38">
        <v>972</v>
      </c>
      <c r="B977" s="38"/>
      <c r="C977" s="38"/>
      <c r="D977" s="38"/>
      <c r="E977" s="38"/>
      <c r="F977" s="35"/>
      <c r="G977" s="35"/>
      <c r="H977" s="150"/>
      <c r="I977" s="38"/>
      <c r="J977" s="273" t="str">
        <f t="shared" si="120"/>
        <v>รอข้อมูลคอลัมน์ H</v>
      </c>
      <c r="K977" s="150"/>
      <c r="L977" s="150"/>
      <c r="M977" s="150"/>
      <c r="N977" s="149" t="str" cm="1">
        <f t="array" ref="N977">IF(AND(K977:M977=""),"ยังไม่บันทึกข้อมูล",
IF(M977&lt;&gt;"",
IF(M977&gt;=1.3,M977,"เป็นไม้พุ่ม"),
IF(K977+L977&gt;=1.3,K977+L977,"เป็นไม้พุ่ม")))</f>
        <v>ยังไม่บันทึกข้อมูล</v>
      </c>
      <c r="O977" s="149" t="str">
        <f t="shared" si="121"/>
        <v>ข้อมูลไม่ถูกต้อง</v>
      </c>
      <c r="P977" s="149" t="str">
        <f t="shared" si="122"/>
        <v>ข้อมูลไม่ถูกต้อง</v>
      </c>
      <c r="Q977" s="149" t="str">
        <f t="shared" si="123"/>
        <v>ข้อมูลไม่ถูกต้อง</v>
      </c>
      <c r="R977" s="149" t="str">
        <f t="shared" si="124"/>
        <v>ข้อมูลไม่ถูกต้อง</v>
      </c>
      <c r="S977" s="149" t="str">
        <f>IF(ISNUMBER(R977),
IF(H$2=ตัวเลือก!A$30,"ยังไม่บันทึกข้อมูล",R977*0.27),"ข้อมูลไม่ถูกต้อง")</f>
        <v>ข้อมูลไม่ถูกต้อง</v>
      </c>
      <c r="T977" s="149" t="str">
        <f t="shared" si="125"/>
        <v>ข้อมูลไม่ถูกต้อง</v>
      </c>
      <c r="U977" s="149" t="str">
        <f>IF(ISNUMBER(R977),
IF(H$2=ตัวเลือก!A$30,"ยังไม่บันทึกข้อมูล",R977*0.47),"ข้อมูลไม่ถูกต้อง")</f>
        <v>ข้อมูลไม่ถูกต้อง</v>
      </c>
      <c r="V977" s="149" t="str">
        <f>IF(ISNUMBER(S977),
IF(H$2=ตัวเลือก!A$30,"ยังไม่บันทึกข้อมูล",S977*0.47),"ข้อมูลไม่ถูกต้อง")</f>
        <v>ข้อมูลไม่ถูกต้อง</v>
      </c>
      <c r="W977" s="149" t="str">
        <f t="shared" si="126"/>
        <v>ข้อมูลไม่ถูกต้อง</v>
      </c>
      <c r="X977" s="148" t="str">
        <f t="shared" si="127"/>
        <v>ข้อมูลไม่ถูกต้อง</v>
      </c>
      <c r="Y977" s="38"/>
      <c r="Z977" s="38"/>
      <c r="AA977" s="38"/>
    </row>
    <row r="978" spans="1:27" x14ac:dyDescent="0.45">
      <c r="A978" s="38">
        <v>973</v>
      </c>
      <c r="B978" s="38"/>
      <c r="C978" s="38"/>
      <c r="D978" s="38"/>
      <c r="E978" s="38"/>
      <c r="F978" s="35"/>
      <c r="G978" s="35"/>
      <c r="H978" s="150"/>
      <c r="I978" s="38"/>
      <c r="J978" s="273" t="str">
        <f t="shared" si="120"/>
        <v>รอข้อมูลคอลัมน์ H</v>
      </c>
      <c r="K978" s="150"/>
      <c r="L978" s="150"/>
      <c r="M978" s="150"/>
      <c r="N978" s="149" t="str" cm="1">
        <f t="array" ref="N978">IF(AND(K978:M978=""),"ยังไม่บันทึกข้อมูล",
IF(M978&lt;&gt;"",
IF(M978&gt;=1.3,M978,"เป็นไม้พุ่ม"),
IF(K978+L978&gt;=1.3,K978+L978,"เป็นไม้พุ่ม")))</f>
        <v>ยังไม่บันทึกข้อมูล</v>
      </c>
      <c r="O978" s="149" t="str">
        <f t="shared" si="121"/>
        <v>ข้อมูลไม่ถูกต้อง</v>
      </c>
      <c r="P978" s="149" t="str">
        <f t="shared" si="122"/>
        <v>ข้อมูลไม่ถูกต้อง</v>
      </c>
      <c r="Q978" s="149" t="str">
        <f t="shared" si="123"/>
        <v>ข้อมูลไม่ถูกต้อง</v>
      </c>
      <c r="R978" s="149" t="str">
        <f t="shared" si="124"/>
        <v>ข้อมูลไม่ถูกต้อง</v>
      </c>
      <c r="S978" s="149" t="str">
        <f>IF(ISNUMBER(R978),
IF(H$2=ตัวเลือก!A$30,"ยังไม่บันทึกข้อมูล",R978*0.27),"ข้อมูลไม่ถูกต้อง")</f>
        <v>ข้อมูลไม่ถูกต้อง</v>
      </c>
      <c r="T978" s="149" t="str">
        <f t="shared" si="125"/>
        <v>ข้อมูลไม่ถูกต้อง</v>
      </c>
      <c r="U978" s="149" t="str">
        <f>IF(ISNUMBER(R978),
IF(H$2=ตัวเลือก!A$30,"ยังไม่บันทึกข้อมูล",R978*0.47),"ข้อมูลไม่ถูกต้อง")</f>
        <v>ข้อมูลไม่ถูกต้อง</v>
      </c>
      <c r="V978" s="149" t="str">
        <f>IF(ISNUMBER(S978),
IF(H$2=ตัวเลือก!A$30,"ยังไม่บันทึกข้อมูล",S978*0.47),"ข้อมูลไม่ถูกต้อง")</f>
        <v>ข้อมูลไม่ถูกต้อง</v>
      </c>
      <c r="W978" s="149" t="str">
        <f t="shared" si="126"/>
        <v>ข้อมูลไม่ถูกต้อง</v>
      </c>
      <c r="X978" s="148" t="str">
        <f t="shared" si="127"/>
        <v>ข้อมูลไม่ถูกต้อง</v>
      </c>
      <c r="Y978" s="38"/>
      <c r="Z978" s="38"/>
      <c r="AA978" s="38"/>
    </row>
    <row r="979" spans="1:27" x14ac:dyDescent="0.45">
      <c r="A979" s="38">
        <v>974</v>
      </c>
      <c r="B979" s="38"/>
      <c r="C979" s="38"/>
      <c r="D979" s="38"/>
      <c r="E979" s="38"/>
      <c r="F979" s="35"/>
      <c r="G979" s="35"/>
      <c r="H979" s="150"/>
      <c r="I979" s="38"/>
      <c r="J979" s="273" t="str">
        <f t="shared" si="120"/>
        <v>รอข้อมูลคอลัมน์ H</v>
      </c>
      <c r="K979" s="150"/>
      <c r="L979" s="150"/>
      <c r="M979" s="150"/>
      <c r="N979" s="149" t="str" cm="1">
        <f t="array" ref="N979">IF(AND(K979:M979=""),"ยังไม่บันทึกข้อมูล",
IF(M979&lt;&gt;"",
IF(M979&gt;=1.3,M979,"เป็นไม้พุ่ม"),
IF(K979+L979&gt;=1.3,K979+L979,"เป็นไม้พุ่ม")))</f>
        <v>ยังไม่บันทึกข้อมูล</v>
      </c>
      <c r="O979" s="149" t="str">
        <f t="shared" si="121"/>
        <v>ข้อมูลไม่ถูกต้อง</v>
      </c>
      <c r="P979" s="149" t="str">
        <f t="shared" si="122"/>
        <v>ข้อมูลไม่ถูกต้อง</v>
      </c>
      <c r="Q979" s="149" t="str">
        <f t="shared" si="123"/>
        <v>ข้อมูลไม่ถูกต้อง</v>
      </c>
      <c r="R979" s="149" t="str">
        <f t="shared" si="124"/>
        <v>ข้อมูลไม่ถูกต้อง</v>
      </c>
      <c r="S979" s="149" t="str">
        <f>IF(ISNUMBER(R979),
IF(H$2=ตัวเลือก!A$30,"ยังไม่บันทึกข้อมูล",R979*0.27),"ข้อมูลไม่ถูกต้อง")</f>
        <v>ข้อมูลไม่ถูกต้อง</v>
      </c>
      <c r="T979" s="149" t="str">
        <f t="shared" si="125"/>
        <v>ข้อมูลไม่ถูกต้อง</v>
      </c>
      <c r="U979" s="149" t="str">
        <f>IF(ISNUMBER(R979),
IF(H$2=ตัวเลือก!A$30,"ยังไม่บันทึกข้อมูล",R979*0.47),"ข้อมูลไม่ถูกต้อง")</f>
        <v>ข้อมูลไม่ถูกต้อง</v>
      </c>
      <c r="V979" s="149" t="str">
        <f>IF(ISNUMBER(S979),
IF(H$2=ตัวเลือก!A$30,"ยังไม่บันทึกข้อมูล",S979*0.47),"ข้อมูลไม่ถูกต้อง")</f>
        <v>ข้อมูลไม่ถูกต้อง</v>
      </c>
      <c r="W979" s="149" t="str">
        <f t="shared" si="126"/>
        <v>ข้อมูลไม่ถูกต้อง</v>
      </c>
      <c r="X979" s="148" t="str">
        <f t="shared" si="127"/>
        <v>ข้อมูลไม่ถูกต้อง</v>
      </c>
      <c r="Y979" s="38"/>
      <c r="Z979" s="38"/>
      <c r="AA979" s="38"/>
    </row>
    <row r="980" spans="1:27" x14ac:dyDescent="0.45">
      <c r="A980" s="38">
        <v>975</v>
      </c>
      <c r="B980" s="38"/>
      <c r="C980" s="38"/>
      <c r="D980" s="38"/>
      <c r="E980" s="38"/>
      <c r="F980" s="35"/>
      <c r="G980" s="35"/>
      <c r="H980" s="150"/>
      <c r="I980" s="38"/>
      <c r="J980" s="273" t="str">
        <f t="shared" si="120"/>
        <v>รอข้อมูลคอลัมน์ H</v>
      </c>
      <c r="K980" s="150"/>
      <c r="L980" s="150"/>
      <c r="M980" s="150"/>
      <c r="N980" s="149" t="str" cm="1">
        <f t="array" ref="N980">IF(AND(K980:M980=""),"ยังไม่บันทึกข้อมูล",
IF(M980&lt;&gt;"",
IF(M980&gt;=1.3,M980,"เป็นไม้พุ่ม"),
IF(K980+L980&gt;=1.3,K980+L980,"เป็นไม้พุ่ม")))</f>
        <v>ยังไม่บันทึกข้อมูล</v>
      </c>
      <c r="O980" s="149" t="str">
        <f t="shared" si="121"/>
        <v>ข้อมูลไม่ถูกต้อง</v>
      </c>
      <c r="P980" s="149" t="str">
        <f t="shared" si="122"/>
        <v>ข้อมูลไม่ถูกต้อง</v>
      </c>
      <c r="Q980" s="149" t="str">
        <f t="shared" si="123"/>
        <v>ข้อมูลไม่ถูกต้อง</v>
      </c>
      <c r="R980" s="149" t="str">
        <f t="shared" si="124"/>
        <v>ข้อมูลไม่ถูกต้อง</v>
      </c>
      <c r="S980" s="149" t="str">
        <f>IF(ISNUMBER(R980),
IF(H$2=ตัวเลือก!A$30,"ยังไม่บันทึกข้อมูล",R980*0.27),"ข้อมูลไม่ถูกต้อง")</f>
        <v>ข้อมูลไม่ถูกต้อง</v>
      </c>
      <c r="T980" s="149" t="str">
        <f t="shared" si="125"/>
        <v>ข้อมูลไม่ถูกต้อง</v>
      </c>
      <c r="U980" s="149" t="str">
        <f>IF(ISNUMBER(R980),
IF(H$2=ตัวเลือก!A$30,"ยังไม่บันทึกข้อมูล",R980*0.47),"ข้อมูลไม่ถูกต้อง")</f>
        <v>ข้อมูลไม่ถูกต้อง</v>
      </c>
      <c r="V980" s="149" t="str">
        <f>IF(ISNUMBER(S980),
IF(H$2=ตัวเลือก!A$30,"ยังไม่บันทึกข้อมูล",S980*0.47),"ข้อมูลไม่ถูกต้อง")</f>
        <v>ข้อมูลไม่ถูกต้อง</v>
      </c>
      <c r="W980" s="149" t="str">
        <f t="shared" si="126"/>
        <v>ข้อมูลไม่ถูกต้อง</v>
      </c>
      <c r="X980" s="148" t="str">
        <f t="shared" si="127"/>
        <v>ข้อมูลไม่ถูกต้อง</v>
      </c>
      <c r="Y980" s="38"/>
      <c r="Z980" s="38"/>
      <c r="AA980" s="38"/>
    </row>
    <row r="981" spans="1:27" x14ac:dyDescent="0.45">
      <c r="A981" s="38">
        <v>976</v>
      </c>
      <c r="B981" s="38"/>
      <c r="C981" s="38"/>
      <c r="D981" s="38"/>
      <c r="E981" s="38"/>
      <c r="F981" s="35"/>
      <c r="G981" s="35"/>
      <c r="H981" s="150"/>
      <c r="I981" s="38"/>
      <c r="J981" s="273" t="str">
        <f t="shared" si="120"/>
        <v>รอข้อมูลคอลัมน์ H</v>
      </c>
      <c r="K981" s="150"/>
      <c r="L981" s="150"/>
      <c r="M981" s="150"/>
      <c r="N981" s="149" t="str" cm="1">
        <f t="array" ref="N981">IF(AND(K981:M981=""),"ยังไม่บันทึกข้อมูล",
IF(M981&lt;&gt;"",
IF(M981&gt;=1.3,M981,"เป็นไม้พุ่ม"),
IF(K981+L981&gt;=1.3,K981+L981,"เป็นไม้พุ่ม")))</f>
        <v>ยังไม่บันทึกข้อมูล</v>
      </c>
      <c r="O981" s="149" t="str">
        <f t="shared" si="121"/>
        <v>ข้อมูลไม่ถูกต้อง</v>
      </c>
      <c r="P981" s="149" t="str">
        <f t="shared" si="122"/>
        <v>ข้อมูลไม่ถูกต้อง</v>
      </c>
      <c r="Q981" s="149" t="str">
        <f t="shared" si="123"/>
        <v>ข้อมูลไม่ถูกต้อง</v>
      </c>
      <c r="R981" s="149" t="str">
        <f t="shared" si="124"/>
        <v>ข้อมูลไม่ถูกต้อง</v>
      </c>
      <c r="S981" s="149" t="str">
        <f>IF(ISNUMBER(R981),
IF(H$2=ตัวเลือก!A$30,"ยังไม่บันทึกข้อมูล",R981*0.27),"ข้อมูลไม่ถูกต้อง")</f>
        <v>ข้อมูลไม่ถูกต้อง</v>
      </c>
      <c r="T981" s="149" t="str">
        <f t="shared" si="125"/>
        <v>ข้อมูลไม่ถูกต้อง</v>
      </c>
      <c r="U981" s="149" t="str">
        <f>IF(ISNUMBER(R981),
IF(H$2=ตัวเลือก!A$30,"ยังไม่บันทึกข้อมูล",R981*0.47),"ข้อมูลไม่ถูกต้อง")</f>
        <v>ข้อมูลไม่ถูกต้อง</v>
      </c>
      <c r="V981" s="149" t="str">
        <f>IF(ISNUMBER(S981),
IF(H$2=ตัวเลือก!A$30,"ยังไม่บันทึกข้อมูล",S981*0.47),"ข้อมูลไม่ถูกต้อง")</f>
        <v>ข้อมูลไม่ถูกต้อง</v>
      </c>
      <c r="W981" s="149" t="str">
        <f t="shared" si="126"/>
        <v>ข้อมูลไม่ถูกต้อง</v>
      </c>
      <c r="X981" s="148" t="str">
        <f t="shared" si="127"/>
        <v>ข้อมูลไม่ถูกต้อง</v>
      </c>
      <c r="Y981" s="38"/>
      <c r="Z981" s="38"/>
      <c r="AA981" s="38"/>
    </row>
    <row r="982" spans="1:27" x14ac:dyDescent="0.45">
      <c r="A982" s="38">
        <v>977</v>
      </c>
      <c r="B982" s="38"/>
      <c r="C982" s="38"/>
      <c r="D982" s="38"/>
      <c r="E982" s="38"/>
      <c r="F982" s="35"/>
      <c r="G982" s="35"/>
      <c r="H982" s="150"/>
      <c r="I982" s="38"/>
      <c r="J982" s="273" t="str">
        <f t="shared" si="120"/>
        <v>รอข้อมูลคอลัมน์ H</v>
      </c>
      <c r="K982" s="150"/>
      <c r="L982" s="150"/>
      <c r="M982" s="150"/>
      <c r="N982" s="149" t="str" cm="1">
        <f t="array" ref="N982">IF(AND(K982:M982=""),"ยังไม่บันทึกข้อมูล",
IF(M982&lt;&gt;"",
IF(M982&gt;=1.3,M982,"เป็นไม้พุ่ม"),
IF(K982+L982&gt;=1.3,K982+L982,"เป็นไม้พุ่ม")))</f>
        <v>ยังไม่บันทึกข้อมูล</v>
      </c>
      <c r="O982" s="149" t="str">
        <f t="shared" si="121"/>
        <v>ข้อมูลไม่ถูกต้อง</v>
      </c>
      <c r="P982" s="149" t="str">
        <f t="shared" si="122"/>
        <v>ข้อมูลไม่ถูกต้อง</v>
      </c>
      <c r="Q982" s="149" t="str">
        <f t="shared" si="123"/>
        <v>ข้อมูลไม่ถูกต้อง</v>
      </c>
      <c r="R982" s="149" t="str">
        <f t="shared" si="124"/>
        <v>ข้อมูลไม่ถูกต้อง</v>
      </c>
      <c r="S982" s="149" t="str">
        <f>IF(ISNUMBER(R982),
IF(H$2=ตัวเลือก!A$30,"ยังไม่บันทึกข้อมูล",R982*0.27),"ข้อมูลไม่ถูกต้อง")</f>
        <v>ข้อมูลไม่ถูกต้อง</v>
      </c>
      <c r="T982" s="149" t="str">
        <f t="shared" si="125"/>
        <v>ข้อมูลไม่ถูกต้อง</v>
      </c>
      <c r="U982" s="149" t="str">
        <f>IF(ISNUMBER(R982),
IF(H$2=ตัวเลือก!A$30,"ยังไม่บันทึกข้อมูล",R982*0.47),"ข้อมูลไม่ถูกต้อง")</f>
        <v>ข้อมูลไม่ถูกต้อง</v>
      </c>
      <c r="V982" s="149" t="str">
        <f>IF(ISNUMBER(S982),
IF(H$2=ตัวเลือก!A$30,"ยังไม่บันทึกข้อมูล",S982*0.47),"ข้อมูลไม่ถูกต้อง")</f>
        <v>ข้อมูลไม่ถูกต้อง</v>
      </c>
      <c r="W982" s="149" t="str">
        <f t="shared" si="126"/>
        <v>ข้อมูลไม่ถูกต้อง</v>
      </c>
      <c r="X982" s="148" t="str">
        <f t="shared" si="127"/>
        <v>ข้อมูลไม่ถูกต้อง</v>
      </c>
      <c r="Y982" s="38"/>
      <c r="Z982" s="38"/>
      <c r="AA982" s="38"/>
    </row>
    <row r="983" spans="1:27" x14ac:dyDescent="0.45">
      <c r="A983" s="38">
        <v>978</v>
      </c>
      <c r="B983" s="38"/>
      <c r="C983" s="38"/>
      <c r="D983" s="38"/>
      <c r="E983" s="38"/>
      <c r="F983" s="35"/>
      <c r="G983" s="35"/>
      <c r="H983" s="150"/>
      <c r="I983" s="38"/>
      <c r="J983" s="273" t="str">
        <f t="shared" si="120"/>
        <v>รอข้อมูลคอลัมน์ H</v>
      </c>
      <c r="K983" s="150"/>
      <c r="L983" s="150"/>
      <c r="M983" s="150"/>
      <c r="N983" s="149" t="str" cm="1">
        <f t="array" ref="N983">IF(AND(K983:M983=""),"ยังไม่บันทึกข้อมูล",
IF(M983&lt;&gt;"",
IF(M983&gt;=1.3,M983,"เป็นไม้พุ่ม"),
IF(K983+L983&gt;=1.3,K983+L983,"เป็นไม้พุ่ม")))</f>
        <v>ยังไม่บันทึกข้อมูล</v>
      </c>
      <c r="O983" s="149" t="str">
        <f t="shared" si="121"/>
        <v>ข้อมูลไม่ถูกต้อง</v>
      </c>
      <c r="P983" s="149" t="str">
        <f t="shared" si="122"/>
        <v>ข้อมูลไม่ถูกต้อง</v>
      </c>
      <c r="Q983" s="149" t="str">
        <f t="shared" si="123"/>
        <v>ข้อมูลไม่ถูกต้อง</v>
      </c>
      <c r="R983" s="149" t="str">
        <f t="shared" si="124"/>
        <v>ข้อมูลไม่ถูกต้อง</v>
      </c>
      <c r="S983" s="149" t="str">
        <f>IF(ISNUMBER(R983),
IF(H$2=ตัวเลือก!A$30,"ยังไม่บันทึกข้อมูล",R983*0.27),"ข้อมูลไม่ถูกต้อง")</f>
        <v>ข้อมูลไม่ถูกต้อง</v>
      </c>
      <c r="T983" s="149" t="str">
        <f t="shared" si="125"/>
        <v>ข้อมูลไม่ถูกต้อง</v>
      </c>
      <c r="U983" s="149" t="str">
        <f>IF(ISNUMBER(R983),
IF(H$2=ตัวเลือก!A$30,"ยังไม่บันทึกข้อมูล",R983*0.47),"ข้อมูลไม่ถูกต้อง")</f>
        <v>ข้อมูลไม่ถูกต้อง</v>
      </c>
      <c r="V983" s="149" t="str">
        <f>IF(ISNUMBER(S983),
IF(H$2=ตัวเลือก!A$30,"ยังไม่บันทึกข้อมูล",S983*0.47),"ข้อมูลไม่ถูกต้อง")</f>
        <v>ข้อมูลไม่ถูกต้อง</v>
      </c>
      <c r="W983" s="149" t="str">
        <f t="shared" si="126"/>
        <v>ข้อมูลไม่ถูกต้อง</v>
      </c>
      <c r="X983" s="148" t="str">
        <f t="shared" si="127"/>
        <v>ข้อมูลไม่ถูกต้อง</v>
      </c>
      <c r="Y983" s="38"/>
      <c r="Z983" s="38"/>
      <c r="AA983" s="38"/>
    </row>
    <row r="984" spans="1:27" x14ac:dyDescent="0.45">
      <c r="A984" s="38">
        <v>979</v>
      </c>
      <c r="B984" s="38"/>
      <c r="C984" s="38"/>
      <c r="D984" s="38"/>
      <c r="E984" s="38"/>
      <c r="F984" s="35"/>
      <c r="G984" s="35"/>
      <c r="H984" s="150"/>
      <c r="I984" s="38"/>
      <c r="J984" s="273" t="str">
        <f t="shared" si="120"/>
        <v>รอข้อมูลคอลัมน์ H</v>
      </c>
      <c r="K984" s="150"/>
      <c r="L984" s="150"/>
      <c r="M984" s="150"/>
      <c r="N984" s="149" t="str" cm="1">
        <f t="array" ref="N984">IF(AND(K984:M984=""),"ยังไม่บันทึกข้อมูล",
IF(M984&lt;&gt;"",
IF(M984&gt;=1.3,M984,"เป็นไม้พุ่ม"),
IF(K984+L984&gt;=1.3,K984+L984,"เป็นไม้พุ่ม")))</f>
        <v>ยังไม่บันทึกข้อมูล</v>
      </c>
      <c r="O984" s="149" t="str">
        <f t="shared" si="121"/>
        <v>ข้อมูลไม่ถูกต้อง</v>
      </c>
      <c r="P984" s="149" t="str">
        <f t="shared" si="122"/>
        <v>ข้อมูลไม่ถูกต้อง</v>
      </c>
      <c r="Q984" s="149" t="str">
        <f t="shared" si="123"/>
        <v>ข้อมูลไม่ถูกต้อง</v>
      </c>
      <c r="R984" s="149" t="str">
        <f t="shared" si="124"/>
        <v>ข้อมูลไม่ถูกต้อง</v>
      </c>
      <c r="S984" s="149" t="str">
        <f>IF(ISNUMBER(R984),
IF(H$2=ตัวเลือก!A$30,"ยังไม่บันทึกข้อมูล",R984*0.27),"ข้อมูลไม่ถูกต้อง")</f>
        <v>ข้อมูลไม่ถูกต้อง</v>
      </c>
      <c r="T984" s="149" t="str">
        <f t="shared" si="125"/>
        <v>ข้อมูลไม่ถูกต้อง</v>
      </c>
      <c r="U984" s="149" t="str">
        <f>IF(ISNUMBER(R984),
IF(H$2=ตัวเลือก!A$30,"ยังไม่บันทึกข้อมูล",R984*0.47),"ข้อมูลไม่ถูกต้อง")</f>
        <v>ข้อมูลไม่ถูกต้อง</v>
      </c>
      <c r="V984" s="149" t="str">
        <f>IF(ISNUMBER(S984),
IF(H$2=ตัวเลือก!A$30,"ยังไม่บันทึกข้อมูล",S984*0.47),"ข้อมูลไม่ถูกต้อง")</f>
        <v>ข้อมูลไม่ถูกต้อง</v>
      </c>
      <c r="W984" s="149" t="str">
        <f t="shared" si="126"/>
        <v>ข้อมูลไม่ถูกต้อง</v>
      </c>
      <c r="X984" s="148" t="str">
        <f t="shared" si="127"/>
        <v>ข้อมูลไม่ถูกต้อง</v>
      </c>
      <c r="Y984" s="38"/>
      <c r="Z984" s="38"/>
      <c r="AA984" s="38"/>
    </row>
    <row r="985" spans="1:27" x14ac:dyDescent="0.45">
      <c r="A985" s="38">
        <v>980</v>
      </c>
      <c r="B985" s="38"/>
      <c r="C985" s="38"/>
      <c r="D985" s="38"/>
      <c r="E985" s="38"/>
      <c r="F985" s="35"/>
      <c r="G985" s="35"/>
      <c r="H985" s="150"/>
      <c r="I985" s="38"/>
      <c r="J985" s="273" t="str">
        <f t="shared" si="120"/>
        <v>รอข้อมูลคอลัมน์ H</v>
      </c>
      <c r="K985" s="150"/>
      <c r="L985" s="150"/>
      <c r="M985" s="150"/>
      <c r="N985" s="149" t="str" cm="1">
        <f t="array" ref="N985">IF(AND(K985:M985=""),"ยังไม่บันทึกข้อมูล",
IF(M985&lt;&gt;"",
IF(M985&gt;=1.3,M985,"เป็นไม้พุ่ม"),
IF(K985+L985&gt;=1.3,K985+L985,"เป็นไม้พุ่ม")))</f>
        <v>ยังไม่บันทึกข้อมูล</v>
      </c>
      <c r="O985" s="149" t="str">
        <f t="shared" si="121"/>
        <v>ข้อมูลไม่ถูกต้อง</v>
      </c>
      <c r="P985" s="149" t="str">
        <f t="shared" si="122"/>
        <v>ข้อมูลไม่ถูกต้อง</v>
      </c>
      <c r="Q985" s="149" t="str">
        <f t="shared" si="123"/>
        <v>ข้อมูลไม่ถูกต้อง</v>
      </c>
      <c r="R985" s="149" t="str">
        <f t="shared" si="124"/>
        <v>ข้อมูลไม่ถูกต้อง</v>
      </c>
      <c r="S985" s="149" t="str">
        <f>IF(ISNUMBER(R985),
IF(H$2=ตัวเลือก!A$30,"ยังไม่บันทึกข้อมูล",R985*0.27),"ข้อมูลไม่ถูกต้อง")</f>
        <v>ข้อมูลไม่ถูกต้อง</v>
      </c>
      <c r="T985" s="149" t="str">
        <f t="shared" si="125"/>
        <v>ข้อมูลไม่ถูกต้อง</v>
      </c>
      <c r="U985" s="149" t="str">
        <f>IF(ISNUMBER(R985),
IF(H$2=ตัวเลือก!A$30,"ยังไม่บันทึกข้อมูล",R985*0.47),"ข้อมูลไม่ถูกต้อง")</f>
        <v>ข้อมูลไม่ถูกต้อง</v>
      </c>
      <c r="V985" s="149" t="str">
        <f>IF(ISNUMBER(S985),
IF(H$2=ตัวเลือก!A$30,"ยังไม่บันทึกข้อมูล",S985*0.47),"ข้อมูลไม่ถูกต้อง")</f>
        <v>ข้อมูลไม่ถูกต้อง</v>
      </c>
      <c r="W985" s="149" t="str">
        <f t="shared" si="126"/>
        <v>ข้อมูลไม่ถูกต้อง</v>
      </c>
      <c r="X985" s="148" t="str">
        <f t="shared" si="127"/>
        <v>ข้อมูลไม่ถูกต้อง</v>
      </c>
      <c r="Y985" s="38"/>
      <c r="Z985" s="38"/>
      <c r="AA985" s="38"/>
    </row>
    <row r="986" spans="1:27" x14ac:dyDescent="0.45">
      <c r="A986" s="38">
        <v>981</v>
      </c>
      <c r="B986" s="38"/>
      <c r="C986" s="38"/>
      <c r="D986" s="38"/>
      <c r="E986" s="38"/>
      <c r="F986" s="35"/>
      <c r="G986" s="35"/>
      <c r="H986" s="150"/>
      <c r="I986" s="38"/>
      <c r="J986" s="273" t="str">
        <f t="shared" si="120"/>
        <v>รอข้อมูลคอลัมน์ H</v>
      </c>
      <c r="K986" s="150"/>
      <c r="L986" s="150"/>
      <c r="M986" s="150"/>
      <c r="N986" s="149" t="str" cm="1">
        <f t="array" ref="N986">IF(AND(K986:M986=""),"ยังไม่บันทึกข้อมูล",
IF(M986&lt;&gt;"",
IF(M986&gt;=1.3,M986,"เป็นไม้พุ่ม"),
IF(K986+L986&gt;=1.3,K986+L986,"เป็นไม้พุ่ม")))</f>
        <v>ยังไม่บันทึกข้อมูล</v>
      </c>
      <c r="O986" s="149" t="str">
        <f t="shared" si="121"/>
        <v>ข้อมูลไม่ถูกต้อง</v>
      </c>
      <c r="P986" s="149" t="str">
        <f t="shared" si="122"/>
        <v>ข้อมูลไม่ถูกต้อง</v>
      </c>
      <c r="Q986" s="149" t="str">
        <f t="shared" si="123"/>
        <v>ข้อมูลไม่ถูกต้อง</v>
      </c>
      <c r="R986" s="149" t="str">
        <f t="shared" si="124"/>
        <v>ข้อมูลไม่ถูกต้อง</v>
      </c>
      <c r="S986" s="149" t="str">
        <f>IF(ISNUMBER(R986),
IF(H$2=ตัวเลือก!A$30,"ยังไม่บันทึกข้อมูล",R986*0.27),"ข้อมูลไม่ถูกต้อง")</f>
        <v>ข้อมูลไม่ถูกต้อง</v>
      </c>
      <c r="T986" s="149" t="str">
        <f t="shared" si="125"/>
        <v>ข้อมูลไม่ถูกต้อง</v>
      </c>
      <c r="U986" s="149" t="str">
        <f>IF(ISNUMBER(R986),
IF(H$2=ตัวเลือก!A$30,"ยังไม่บันทึกข้อมูล",R986*0.47),"ข้อมูลไม่ถูกต้อง")</f>
        <v>ข้อมูลไม่ถูกต้อง</v>
      </c>
      <c r="V986" s="149" t="str">
        <f>IF(ISNUMBER(S986),
IF(H$2=ตัวเลือก!A$30,"ยังไม่บันทึกข้อมูล",S986*0.47),"ข้อมูลไม่ถูกต้อง")</f>
        <v>ข้อมูลไม่ถูกต้อง</v>
      </c>
      <c r="W986" s="149" t="str">
        <f t="shared" si="126"/>
        <v>ข้อมูลไม่ถูกต้อง</v>
      </c>
      <c r="X986" s="148" t="str">
        <f t="shared" si="127"/>
        <v>ข้อมูลไม่ถูกต้อง</v>
      </c>
      <c r="Y986" s="38"/>
      <c r="Z986" s="38"/>
      <c r="AA986" s="38"/>
    </row>
    <row r="987" spans="1:27" x14ac:dyDescent="0.45">
      <c r="A987" s="38">
        <v>982</v>
      </c>
      <c r="B987" s="38"/>
      <c r="C987" s="38"/>
      <c r="D987" s="38"/>
      <c r="E987" s="38"/>
      <c r="F987" s="35"/>
      <c r="G987" s="35"/>
      <c r="H987" s="150"/>
      <c r="I987" s="38"/>
      <c r="J987" s="273" t="str">
        <f t="shared" si="120"/>
        <v>รอข้อมูลคอลัมน์ H</v>
      </c>
      <c r="K987" s="150"/>
      <c r="L987" s="150"/>
      <c r="M987" s="150"/>
      <c r="N987" s="149" t="str" cm="1">
        <f t="array" ref="N987">IF(AND(K987:M987=""),"ยังไม่บันทึกข้อมูล",
IF(M987&lt;&gt;"",
IF(M987&gt;=1.3,M987,"เป็นไม้พุ่ม"),
IF(K987+L987&gt;=1.3,K987+L987,"เป็นไม้พุ่ม")))</f>
        <v>ยังไม่บันทึกข้อมูล</v>
      </c>
      <c r="O987" s="149" t="str">
        <f t="shared" si="121"/>
        <v>ข้อมูลไม่ถูกต้อง</v>
      </c>
      <c r="P987" s="149" t="str">
        <f t="shared" si="122"/>
        <v>ข้อมูลไม่ถูกต้อง</v>
      </c>
      <c r="Q987" s="149" t="str">
        <f t="shared" si="123"/>
        <v>ข้อมูลไม่ถูกต้อง</v>
      </c>
      <c r="R987" s="149" t="str">
        <f t="shared" si="124"/>
        <v>ข้อมูลไม่ถูกต้อง</v>
      </c>
      <c r="S987" s="149" t="str">
        <f>IF(ISNUMBER(R987),
IF(H$2=ตัวเลือก!A$30,"ยังไม่บันทึกข้อมูล",R987*0.27),"ข้อมูลไม่ถูกต้อง")</f>
        <v>ข้อมูลไม่ถูกต้อง</v>
      </c>
      <c r="T987" s="149" t="str">
        <f t="shared" si="125"/>
        <v>ข้อมูลไม่ถูกต้อง</v>
      </c>
      <c r="U987" s="149" t="str">
        <f>IF(ISNUMBER(R987),
IF(H$2=ตัวเลือก!A$30,"ยังไม่บันทึกข้อมูล",R987*0.47),"ข้อมูลไม่ถูกต้อง")</f>
        <v>ข้อมูลไม่ถูกต้อง</v>
      </c>
      <c r="V987" s="149" t="str">
        <f>IF(ISNUMBER(S987),
IF(H$2=ตัวเลือก!A$30,"ยังไม่บันทึกข้อมูล",S987*0.47),"ข้อมูลไม่ถูกต้อง")</f>
        <v>ข้อมูลไม่ถูกต้อง</v>
      </c>
      <c r="W987" s="149" t="str">
        <f t="shared" si="126"/>
        <v>ข้อมูลไม่ถูกต้อง</v>
      </c>
      <c r="X987" s="148" t="str">
        <f t="shared" si="127"/>
        <v>ข้อมูลไม่ถูกต้อง</v>
      </c>
      <c r="Y987" s="38"/>
      <c r="Z987" s="38"/>
      <c r="AA987" s="38"/>
    </row>
    <row r="988" spans="1:27" x14ac:dyDescent="0.45">
      <c r="A988" s="38">
        <v>983</v>
      </c>
      <c r="B988" s="38"/>
      <c r="C988" s="38"/>
      <c r="D988" s="38"/>
      <c r="E988" s="38"/>
      <c r="F988" s="35"/>
      <c r="G988" s="35"/>
      <c r="H988" s="150"/>
      <c r="I988" s="38"/>
      <c r="J988" s="273" t="str">
        <f t="shared" si="120"/>
        <v>รอข้อมูลคอลัมน์ H</v>
      </c>
      <c r="K988" s="150"/>
      <c r="L988" s="150"/>
      <c r="M988" s="150"/>
      <c r="N988" s="149" t="str" cm="1">
        <f t="array" ref="N988">IF(AND(K988:M988=""),"ยังไม่บันทึกข้อมูล",
IF(M988&lt;&gt;"",
IF(M988&gt;=1.3,M988,"เป็นไม้พุ่ม"),
IF(K988+L988&gt;=1.3,K988+L988,"เป็นไม้พุ่ม")))</f>
        <v>ยังไม่บันทึกข้อมูล</v>
      </c>
      <c r="O988" s="149" t="str">
        <f t="shared" si="121"/>
        <v>ข้อมูลไม่ถูกต้อง</v>
      </c>
      <c r="P988" s="149" t="str">
        <f t="shared" si="122"/>
        <v>ข้อมูลไม่ถูกต้อง</v>
      </c>
      <c r="Q988" s="149" t="str">
        <f t="shared" si="123"/>
        <v>ข้อมูลไม่ถูกต้อง</v>
      </c>
      <c r="R988" s="149" t="str">
        <f t="shared" si="124"/>
        <v>ข้อมูลไม่ถูกต้อง</v>
      </c>
      <c r="S988" s="149" t="str">
        <f>IF(ISNUMBER(R988),
IF(H$2=ตัวเลือก!A$30,"ยังไม่บันทึกข้อมูล",R988*0.27),"ข้อมูลไม่ถูกต้อง")</f>
        <v>ข้อมูลไม่ถูกต้อง</v>
      </c>
      <c r="T988" s="149" t="str">
        <f t="shared" si="125"/>
        <v>ข้อมูลไม่ถูกต้อง</v>
      </c>
      <c r="U988" s="149" t="str">
        <f>IF(ISNUMBER(R988),
IF(H$2=ตัวเลือก!A$30,"ยังไม่บันทึกข้อมูล",R988*0.47),"ข้อมูลไม่ถูกต้อง")</f>
        <v>ข้อมูลไม่ถูกต้อง</v>
      </c>
      <c r="V988" s="149" t="str">
        <f>IF(ISNUMBER(S988),
IF(H$2=ตัวเลือก!A$30,"ยังไม่บันทึกข้อมูล",S988*0.47),"ข้อมูลไม่ถูกต้อง")</f>
        <v>ข้อมูลไม่ถูกต้อง</v>
      </c>
      <c r="W988" s="149" t="str">
        <f t="shared" si="126"/>
        <v>ข้อมูลไม่ถูกต้อง</v>
      </c>
      <c r="X988" s="148" t="str">
        <f t="shared" si="127"/>
        <v>ข้อมูลไม่ถูกต้อง</v>
      </c>
      <c r="Y988" s="38"/>
      <c r="Z988" s="38"/>
      <c r="AA988" s="38"/>
    </row>
    <row r="989" spans="1:27" x14ac:dyDescent="0.45">
      <c r="A989" s="38">
        <v>984</v>
      </c>
      <c r="B989" s="38"/>
      <c r="C989" s="38"/>
      <c r="D989" s="38"/>
      <c r="E989" s="38"/>
      <c r="F989" s="35"/>
      <c r="G989" s="35"/>
      <c r="H989" s="150"/>
      <c r="I989" s="38"/>
      <c r="J989" s="273" t="str">
        <f t="shared" si="120"/>
        <v>รอข้อมูลคอลัมน์ H</v>
      </c>
      <c r="K989" s="150"/>
      <c r="L989" s="150"/>
      <c r="M989" s="150"/>
      <c r="N989" s="149" t="str" cm="1">
        <f t="array" ref="N989">IF(AND(K989:M989=""),"ยังไม่บันทึกข้อมูล",
IF(M989&lt;&gt;"",
IF(M989&gt;=1.3,M989,"เป็นไม้พุ่ม"),
IF(K989+L989&gt;=1.3,K989+L989,"เป็นไม้พุ่ม")))</f>
        <v>ยังไม่บันทึกข้อมูล</v>
      </c>
      <c r="O989" s="149" t="str">
        <f t="shared" si="121"/>
        <v>ข้อมูลไม่ถูกต้อง</v>
      </c>
      <c r="P989" s="149" t="str">
        <f t="shared" si="122"/>
        <v>ข้อมูลไม่ถูกต้อง</v>
      </c>
      <c r="Q989" s="149" t="str">
        <f t="shared" si="123"/>
        <v>ข้อมูลไม่ถูกต้อง</v>
      </c>
      <c r="R989" s="149" t="str">
        <f t="shared" si="124"/>
        <v>ข้อมูลไม่ถูกต้อง</v>
      </c>
      <c r="S989" s="149" t="str">
        <f>IF(ISNUMBER(R989),
IF(H$2=ตัวเลือก!A$30,"ยังไม่บันทึกข้อมูล",R989*0.27),"ข้อมูลไม่ถูกต้อง")</f>
        <v>ข้อมูลไม่ถูกต้อง</v>
      </c>
      <c r="T989" s="149" t="str">
        <f t="shared" si="125"/>
        <v>ข้อมูลไม่ถูกต้อง</v>
      </c>
      <c r="U989" s="149" t="str">
        <f>IF(ISNUMBER(R989),
IF(H$2=ตัวเลือก!A$30,"ยังไม่บันทึกข้อมูล",R989*0.47),"ข้อมูลไม่ถูกต้อง")</f>
        <v>ข้อมูลไม่ถูกต้อง</v>
      </c>
      <c r="V989" s="149" t="str">
        <f>IF(ISNUMBER(S989),
IF(H$2=ตัวเลือก!A$30,"ยังไม่บันทึกข้อมูล",S989*0.47),"ข้อมูลไม่ถูกต้อง")</f>
        <v>ข้อมูลไม่ถูกต้อง</v>
      </c>
      <c r="W989" s="149" t="str">
        <f t="shared" si="126"/>
        <v>ข้อมูลไม่ถูกต้อง</v>
      </c>
      <c r="X989" s="148" t="str">
        <f t="shared" si="127"/>
        <v>ข้อมูลไม่ถูกต้อง</v>
      </c>
      <c r="Y989" s="38"/>
      <c r="Z989" s="38"/>
      <c r="AA989" s="38"/>
    </row>
    <row r="990" spans="1:27" x14ac:dyDescent="0.45">
      <c r="A990" s="38">
        <v>985</v>
      </c>
      <c r="B990" s="38"/>
      <c r="C990" s="38"/>
      <c r="D990" s="38"/>
      <c r="E990" s="38"/>
      <c r="F990" s="35"/>
      <c r="G990" s="35"/>
      <c r="H990" s="150"/>
      <c r="I990" s="38"/>
      <c r="J990" s="273" t="str">
        <f t="shared" si="120"/>
        <v>รอข้อมูลคอลัมน์ H</v>
      </c>
      <c r="K990" s="150"/>
      <c r="L990" s="150"/>
      <c r="M990" s="150"/>
      <c r="N990" s="149" t="str" cm="1">
        <f t="array" ref="N990">IF(AND(K990:M990=""),"ยังไม่บันทึกข้อมูล",
IF(M990&lt;&gt;"",
IF(M990&gt;=1.3,M990,"เป็นไม้พุ่ม"),
IF(K990+L990&gt;=1.3,K990+L990,"เป็นไม้พุ่ม")))</f>
        <v>ยังไม่บันทึกข้อมูล</v>
      </c>
      <c r="O990" s="149" t="str">
        <f t="shared" si="121"/>
        <v>ข้อมูลไม่ถูกต้อง</v>
      </c>
      <c r="P990" s="149" t="str">
        <f t="shared" si="122"/>
        <v>ข้อมูลไม่ถูกต้อง</v>
      </c>
      <c r="Q990" s="149" t="str">
        <f t="shared" si="123"/>
        <v>ข้อมูลไม่ถูกต้อง</v>
      </c>
      <c r="R990" s="149" t="str">
        <f t="shared" si="124"/>
        <v>ข้อมูลไม่ถูกต้อง</v>
      </c>
      <c r="S990" s="149" t="str">
        <f>IF(ISNUMBER(R990),
IF(H$2=ตัวเลือก!A$30,"ยังไม่บันทึกข้อมูล",R990*0.27),"ข้อมูลไม่ถูกต้อง")</f>
        <v>ข้อมูลไม่ถูกต้อง</v>
      </c>
      <c r="T990" s="149" t="str">
        <f t="shared" si="125"/>
        <v>ข้อมูลไม่ถูกต้อง</v>
      </c>
      <c r="U990" s="149" t="str">
        <f>IF(ISNUMBER(R990),
IF(H$2=ตัวเลือก!A$30,"ยังไม่บันทึกข้อมูล",R990*0.47),"ข้อมูลไม่ถูกต้อง")</f>
        <v>ข้อมูลไม่ถูกต้อง</v>
      </c>
      <c r="V990" s="149" t="str">
        <f>IF(ISNUMBER(S990),
IF(H$2=ตัวเลือก!A$30,"ยังไม่บันทึกข้อมูล",S990*0.47),"ข้อมูลไม่ถูกต้อง")</f>
        <v>ข้อมูลไม่ถูกต้อง</v>
      </c>
      <c r="W990" s="149" t="str">
        <f t="shared" si="126"/>
        <v>ข้อมูลไม่ถูกต้อง</v>
      </c>
      <c r="X990" s="148" t="str">
        <f t="shared" si="127"/>
        <v>ข้อมูลไม่ถูกต้อง</v>
      </c>
      <c r="Y990" s="38"/>
      <c r="Z990" s="38"/>
      <c r="AA990" s="38"/>
    </row>
    <row r="991" spans="1:27" x14ac:dyDescent="0.45">
      <c r="A991" s="38">
        <v>986</v>
      </c>
      <c r="B991" s="38"/>
      <c r="C991" s="38"/>
      <c r="D991" s="38"/>
      <c r="E991" s="38"/>
      <c r="F991" s="35"/>
      <c r="G991" s="35"/>
      <c r="H991" s="150"/>
      <c r="I991" s="38"/>
      <c r="J991" s="273" t="str">
        <f t="shared" si="120"/>
        <v>รอข้อมูลคอลัมน์ H</v>
      </c>
      <c r="K991" s="150"/>
      <c r="L991" s="150"/>
      <c r="M991" s="150"/>
      <c r="N991" s="149" t="str" cm="1">
        <f t="array" ref="N991">IF(AND(K991:M991=""),"ยังไม่บันทึกข้อมูล",
IF(M991&lt;&gt;"",
IF(M991&gt;=1.3,M991,"เป็นไม้พุ่ม"),
IF(K991+L991&gt;=1.3,K991+L991,"เป็นไม้พุ่ม")))</f>
        <v>ยังไม่บันทึกข้อมูล</v>
      </c>
      <c r="O991" s="149" t="str">
        <f t="shared" si="121"/>
        <v>ข้อมูลไม่ถูกต้อง</v>
      </c>
      <c r="P991" s="149" t="str">
        <f t="shared" si="122"/>
        <v>ข้อมูลไม่ถูกต้อง</v>
      </c>
      <c r="Q991" s="149" t="str">
        <f t="shared" si="123"/>
        <v>ข้อมูลไม่ถูกต้อง</v>
      </c>
      <c r="R991" s="149" t="str">
        <f t="shared" si="124"/>
        <v>ข้อมูลไม่ถูกต้อง</v>
      </c>
      <c r="S991" s="149" t="str">
        <f>IF(ISNUMBER(R991),
IF(H$2=ตัวเลือก!A$30,"ยังไม่บันทึกข้อมูล",R991*0.27),"ข้อมูลไม่ถูกต้อง")</f>
        <v>ข้อมูลไม่ถูกต้อง</v>
      </c>
      <c r="T991" s="149" t="str">
        <f t="shared" si="125"/>
        <v>ข้อมูลไม่ถูกต้อง</v>
      </c>
      <c r="U991" s="149" t="str">
        <f>IF(ISNUMBER(R991),
IF(H$2=ตัวเลือก!A$30,"ยังไม่บันทึกข้อมูล",R991*0.47),"ข้อมูลไม่ถูกต้อง")</f>
        <v>ข้อมูลไม่ถูกต้อง</v>
      </c>
      <c r="V991" s="149" t="str">
        <f>IF(ISNUMBER(S991),
IF(H$2=ตัวเลือก!A$30,"ยังไม่บันทึกข้อมูล",S991*0.47),"ข้อมูลไม่ถูกต้อง")</f>
        <v>ข้อมูลไม่ถูกต้อง</v>
      </c>
      <c r="W991" s="149" t="str">
        <f t="shared" si="126"/>
        <v>ข้อมูลไม่ถูกต้อง</v>
      </c>
      <c r="X991" s="148" t="str">
        <f t="shared" si="127"/>
        <v>ข้อมูลไม่ถูกต้อง</v>
      </c>
      <c r="Y991" s="38"/>
      <c r="Z991" s="38"/>
      <c r="AA991" s="38"/>
    </row>
    <row r="992" spans="1:27" x14ac:dyDescent="0.45">
      <c r="A992" s="38">
        <v>987</v>
      </c>
      <c r="B992" s="38"/>
      <c r="C992" s="38"/>
      <c r="D992" s="38"/>
      <c r="E992" s="38"/>
      <c r="F992" s="35"/>
      <c r="G992" s="35"/>
      <c r="H992" s="150"/>
      <c r="I992" s="38"/>
      <c r="J992" s="273" t="str">
        <f t="shared" si="120"/>
        <v>รอข้อมูลคอลัมน์ H</v>
      </c>
      <c r="K992" s="150"/>
      <c r="L992" s="150"/>
      <c r="M992" s="150"/>
      <c r="N992" s="149" t="str" cm="1">
        <f t="array" ref="N992">IF(AND(K992:M992=""),"ยังไม่บันทึกข้อมูล",
IF(M992&lt;&gt;"",
IF(M992&gt;=1.3,M992,"เป็นไม้พุ่ม"),
IF(K992+L992&gt;=1.3,K992+L992,"เป็นไม้พุ่ม")))</f>
        <v>ยังไม่บันทึกข้อมูล</v>
      </c>
      <c r="O992" s="149" t="str">
        <f t="shared" si="121"/>
        <v>ข้อมูลไม่ถูกต้อง</v>
      </c>
      <c r="P992" s="149" t="str">
        <f t="shared" si="122"/>
        <v>ข้อมูลไม่ถูกต้อง</v>
      </c>
      <c r="Q992" s="149" t="str">
        <f t="shared" si="123"/>
        <v>ข้อมูลไม่ถูกต้อง</v>
      </c>
      <c r="R992" s="149" t="str">
        <f t="shared" si="124"/>
        <v>ข้อมูลไม่ถูกต้อง</v>
      </c>
      <c r="S992" s="149" t="str">
        <f>IF(ISNUMBER(R992),
IF(H$2=ตัวเลือก!A$30,"ยังไม่บันทึกข้อมูล",R992*0.27),"ข้อมูลไม่ถูกต้อง")</f>
        <v>ข้อมูลไม่ถูกต้อง</v>
      </c>
      <c r="T992" s="149" t="str">
        <f t="shared" si="125"/>
        <v>ข้อมูลไม่ถูกต้อง</v>
      </c>
      <c r="U992" s="149" t="str">
        <f>IF(ISNUMBER(R992),
IF(H$2=ตัวเลือก!A$30,"ยังไม่บันทึกข้อมูล",R992*0.47),"ข้อมูลไม่ถูกต้อง")</f>
        <v>ข้อมูลไม่ถูกต้อง</v>
      </c>
      <c r="V992" s="149" t="str">
        <f>IF(ISNUMBER(S992),
IF(H$2=ตัวเลือก!A$30,"ยังไม่บันทึกข้อมูล",S992*0.47),"ข้อมูลไม่ถูกต้อง")</f>
        <v>ข้อมูลไม่ถูกต้อง</v>
      </c>
      <c r="W992" s="149" t="str">
        <f t="shared" si="126"/>
        <v>ข้อมูลไม่ถูกต้อง</v>
      </c>
      <c r="X992" s="148" t="str">
        <f t="shared" si="127"/>
        <v>ข้อมูลไม่ถูกต้อง</v>
      </c>
      <c r="Y992" s="38"/>
      <c r="Z992" s="38"/>
      <c r="AA992" s="38"/>
    </row>
    <row r="993" spans="1:27" x14ac:dyDescent="0.45">
      <c r="A993" s="38">
        <v>988</v>
      </c>
      <c r="B993" s="38"/>
      <c r="C993" s="38"/>
      <c r="D993" s="38"/>
      <c r="E993" s="38"/>
      <c r="F993" s="35"/>
      <c r="G993" s="35"/>
      <c r="H993" s="150"/>
      <c r="I993" s="38"/>
      <c r="J993" s="273" t="str">
        <f t="shared" si="120"/>
        <v>รอข้อมูลคอลัมน์ H</v>
      </c>
      <c r="K993" s="150"/>
      <c r="L993" s="150"/>
      <c r="M993" s="150"/>
      <c r="N993" s="149" t="str" cm="1">
        <f t="array" ref="N993">IF(AND(K993:M993=""),"ยังไม่บันทึกข้อมูล",
IF(M993&lt;&gt;"",
IF(M993&gt;=1.3,M993,"เป็นไม้พุ่ม"),
IF(K993+L993&gt;=1.3,K993+L993,"เป็นไม้พุ่ม")))</f>
        <v>ยังไม่บันทึกข้อมูล</v>
      </c>
      <c r="O993" s="149" t="str">
        <f t="shared" si="121"/>
        <v>ข้อมูลไม่ถูกต้อง</v>
      </c>
      <c r="P993" s="149" t="str">
        <f t="shared" si="122"/>
        <v>ข้อมูลไม่ถูกต้อง</v>
      </c>
      <c r="Q993" s="149" t="str">
        <f t="shared" si="123"/>
        <v>ข้อมูลไม่ถูกต้อง</v>
      </c>
      <c r="R993" s="149" t="str">
        <f t="shared" si="124"/>
        <v>ข้อมูลไม่ถูกต้อง</v>
      </c>
      <c r="S993" s="149" t="str">
        <f>IF(ISNUMBER(R993),
IF(H$2=ตัวเลือก!A$30,"ยังไม่บันทึกข้อมูล",R993*0.27),"ข้อมูลไม่ถูกต้อง")</f>
        <v>ข้อมูลไม่ถูกต้อง</v>
      </c>
      <c r="T993" s="149" t="str">
        <f t="shared" si="125"/>
        <v>ข้อมูลไม่ถูกต้อง</v>
      </c>
      <c r="U993" s="149" t="str">
        <f>IF(ISNUMBER(R993),
IF(H$2=ตัวเลือก!A$30,"ยังไม่บันทึกข้อมูล",R993*0.47),"ข้อมูลไม่ถูกต้อง")</f>
        <v>ข้อมูลไม่ถูกต้อง</v>
      </c>
      <c r="V993" s="149" t="str">
        <f>IF(ISNUMBER(S993),
IF(H$2=ตัวเลือก!A$30,"ยังไม่บันทึกข้อมูล",S993*0.47),"ข้อมูลไม่ถูกต้อง")</f>
        <v>ข้อมูลไม่ถูกต้อง</v>
      </c>
      <c r="W993" s="149" t="str">
        <f t="shared" si="126"/>
        <v>ข้อมูลไม่ถูกต้อง</v>
      </c>
      <c r="X993" s="148" t="str">
        <f t="shared" si="127"/>
        <v>ข้อมูลไม่ถูกต้อง</v>
      </c>
      <c r="Y993" s="38"/>
      <c r="Z993" s="38"/>
      <c r="AA993" s="38"/>
    </row>
    <row r="994" spans="1:27" x14ac:dyDescent="0.45">
      <c r="A994" s="38">
        <v>989</v>
      </c>
      <c r="B994" s="38"/>
      <c r="C994" s="38"/>
      <c r="D994" s="38"/>
      <c r="E994" s="38"/>
      <c r="F994" s="35"/>
      <c r="G994" s="35"/>
      <c r="H994" s="150"/>
      <c r="I994" s="38"/>
      <c r="J994" s="273" t="str">
        <f t="shared" si="120"/>
        <v>รอข้อมูลคอลัมน์ H</v>
      </c>
      <c r="K994" s="150"/>
      <c r="L994" s="150"/>
      <c r="M994" s="150"/>
      <c r="N994" s="149" t="str" cm="1">
        <f t="array" ref="N994">IF(AND(K994:M994=""),"ยังไม่บันทึกข้อมูล",
IF(M994&lt;&gt;"",
IF(M994&gt;=1.3,M994,"เป็นไม้พุ่ม"),
IF(K994+L994&gt;=1.3,K994+L994,"เป็นไม้พุ่ม")))</f>
        <v>ยังไม่บันทึกข้อมูล</v>
      </c>
      <c r="O994" s="149" t="str">
        <f t="shared" si="121"/>
        <v>ข้อมูลไม่ถูกต้อง</v>
      </c>
      <c r="P994" s="149" t="str">
        <f t="shared" si="122"/>
        <v>ข้อมูลไม่ถูกต้อง</v>
      </c>
      <c r="Q994" s="149" t="str">
        <f t="shared" si="123"/>
        <v>ข้อมูลไม่ถูกต้อง</v>
      </c>
      <c r="R994" s="149" t="str">
        <f t="shared" si="124"/>
        <v>ข้อมูลไม่ถูกต้อง</v>
      </c>
      <c r="S994" s="149" t="str">
        <f>IF(ISNUMBER(R994),
IF(H$2=ตัวเลือก!A$30,"ยังไม่บันทึกข้อมูล",R994*0.27),"ข้อมูลไม่ถูกต้อง")</f>
        <v>ข้อมูลไม่ถูกต้อง</v>
      </c>
      <c r="T994" s="149" t="str">
        <f t="shared" si="125"/>
        <v>ข้อมูลไม่ถูกต้อง</v>
      </c>
      <c r="U994" s="149" t="str">
        <f>IF(ISNUMBER(R994),
IF(H$2=ตัวเลือก!A$30,"ยังไม่บันทึกข้อมูล",R994*0.47),"ข้อมูลไม่ถูกต้อง")</f>
        <v>ข้อมูลไม่ถูกต้อง</v>
      </c>
      <c r="V994" s="149" t="str">
        <f>IF(ISNUMBER(S994),
IF(H$2=ตัวเลือก!A$30,"ยังไม่บันทึกข้อมูล",S994*0.47),"ข้อมูลไม่ถูกต้อง")</f>
        <v>ข้อมูลไม่ถูกต้อง</v>
      </c>
      <c r="W994" s="149" t="str">
        <f t="shared" si="126"/>
        <v>ข้อมูลไม่ถูกต้อง</v>
      </c>
      <c r="X994" s="148" t="str">
        <f t="shared" si="127"/>
        <v>ข้อมูลไม่ถูกต้อง</v>
      </c>
      <c r="Y994" s="38"/>
      <c r="Z994" s="38"/>
      <c r="AA994" s="38"/>
    </row>
    <row r="995" spans="1:27" x14ac:dyDescent="0.45">
      <c r="A995" s="38">
        <v>990</v>
      </c>
      <c r="B995" s="38"/>
      <c r="C995" s="38"/>
      <c r="D995" s="38"/>
      <c r="E995" s="38"/>
      <c r="F995" s="35"/>
      <c r="G995" s="35"/>
      <c r="H995" s="150"/>
      <c r="I995" s="38"/>
      <c r="J995" s="273" t="str">
        <f t="shared" si="120"/>
        <v>รอข้อมูลคอลัมน์ H</v>
      </c>
      <c r="K995" s="150"/>
      <c r="L995" s="150"/>
      <c r="M995" s="150"/>
      <c r="N995" s="149" t="str" cm="1">
        <f t="array" ref="N995">IF(AND(K995:M995=""),"ยังไม่บันทึกข้อมูล",
IF(M995&lt;&gt;"",
IF(M995&gt;=1.3,M995,"เป็นไม้พุ่ม"),
IF(K995+L995&gt;=1.3,K995+L995,"เป็นไม้พุ่ม")))</f>
        <v>ยังไม่บันทึกข้อมูล</v>
      </c>
      <c r="O995" s="149" t="str">
        <f t="shared" si="121"/>
        <v>ข้อมูลไม่ถูกต้อง</v>
      </c>
      <c r="P995" s="149" t="str">
        <f t="shared" si="122"/>
        <v>ข้อมูลไม่ถูกต้อง</v>
      </c>
      <c r="Q995" s="149" t="str">
        <f t="shared" si="123"/>
        <v>ข้อมูลไม่ถูกต้อง</v>
      </c>
      <c r="R995" s="149" t="str">
        <f t="shared" si="124"/>
        <v>ข้อมูลไม่ถูกต้อง</v>
      </c>
      <c r="S995" s="149" t="str">
        <f>IF(ISNUMBER(R995),
IF(H$2=ตัวเลือก!A$30,"ยังไม่บันทึกข้อมูล",R995*0.27),"ข้อมูลไม่ถูกต้อง")</f>
        <v>ข้อมูลไม่ถูกต้อง</v>
      </c>
      <c r="T995" s="149" t="str">
        <f t="shared" si="125"/>
        <v>ข้อมูลไม่ถูกต้อง</v>
      </c>
      <c r="U995" s="149" t="str">
        <f>IF(ISNUMBER(R995),
IF(H$2=ตัวเลือก!A$30,"ยังไม่บันทึกข้อมูล",R995*0.47),"ข้อมูลไม่ถูกต้อง")</f>
        <v>ข้อมูลไม่ถูกต้อง</v>
      </c>
      <c r="V995" s="149" t="str">
        <f>IF(ISNUMBER(S995),
IF(H$2=ตัวเลือก!A$30,"ยังไม่บันทึกข้อมูล",S995*0.47),"ข้อมูลไม่ถูกต้อง")</f>
        <v>ข้อมูลไม่ถูกต้อง</v>
      </c>
      <c r="W995" s="149" t="str">
        <f t="shared" si="126"/>
        <v>ข้อมูลไม่ถูกต้อง</v>
      </c>
      <c r="X995" s="148" t="str">
        <f t="shared" si="127"/>
        <v>ข้อมูลไม่ถูกต้อง</v>
      </c>
      <c r="Y995" s="38"/>
      <c r="Z995" s="38"/>
      <c r="AA995" s="38"/>
    </row>
    <row r="996" spans="1:27" x14ac:dyDescent="0.45">
      <c r="A996" s="38">
        <v>991</v>
      </c>
      <c r="B996" s="38"/>
      <c r="C996" s="38"/>
      <c r="D996" s="38"/>
      <c r="E996" s="38"/>
      <c r="F996" s="35"/>
      <c r="G996" s="35"/>
      <c r="H996" s="150"/>
      <c r="I996" s="38"/>
      <c r="J996" s="273" t="str">
        <f t="shared" si="120"/>
        <v>รอข้อมูลคอลัมน์ H</v>
      </c>
      <c r="K996" s="150"/>
      <c r="L996" s="150"/>
      <c r="M996" s="150"/>
      <c r="N996" s="149" t="str" cm="1">
        <f t="array" ref="N996">IF(AND(K996:M996=""),"ยังไม่บันทึกข้อมูล",
IF(M996&lt;&gt;"",
IF(M996&gt;=1.3,M996,"เป็นไม้พุ่ม"),
IF(K996+L996&gt;=1.3,K996+L996,"เป็นไม้พุ่ม")))</f>
        <v>ยังไม่บันทึกข้อมูล</v>
      </c>
      <c r="O996" s="149" t="str">
        <f t="shared" si="121"/>
        <v>ข้อมูลไม่ถูกต้อง</v>
      </c>
      <c r="P996" s="149" t="str">
        <f t="shared" si="122"/>
        <v>ข้อมูลไม่ถูกต้อง</v>
      </c>
      <c r="Q996" s="149" t="str">
        <f t="shared" si="123"/>
        <v>ข้อมูลไม่ถูกต้อง</v>
      </c>
      <c r="R996" s="149" t="str">
        <f t="shared" si="124"/>
        <v>ข้อมูลไม่ถูกต้อง</v>
      </c>
      <c r="S996" s="149" t="str">
        <f>IF(ISNUMBER(R996),
IF(H$2=ตัวเลือก!A$30,"ยังไม่บันทึกข้อมูล",R996*0.27),"ข้อมูลไม่ถูกต้อง")</f>
        <v>ข้อมูลไม่ถูกต้อง</v>
      </c>
      <c r="T996" s="149" t="str">
        <f t="shared" si="125"/>
        <v>ข้อมูลไม่ถูกต้อง</v>
      </c>
      <c r="U996" s="149" t="str">
        <f>IF(ISNUMBER(R996),
IF(H$2=ตัวเลือก!A$30,"ยังไม่บันทึกข้อมูล",R996*0.47),"ข้อมูลไม่ถูกต้อง")</f>
        <v>ข้อมูลไม่ถูกต้อง</v>
      </c>
      <c r="V996" s="149" t="str">
        <f>IF(ISNUMBER(S996),
IF(H$2=ตัวเลือก!A$30,"ยังไม่บันทึกข้อมูล",S996*0.47),"ข้อมูลไม่ถูกต้อง")</f>
        <v>ข้อมูลไม่ถูกต้อง</v>
      </c>
      <c r="W996" s="149" t="str">
        <f t="shared" si="126"/>
        <v>ข้อมูลไม่ถูกต้อง</v>
      </c>
      <c r="X996" s="148" t="str">
        <f t="shared" si="127"/>
        <v>ข้อมูลไม่ถูกต้อง</v>
      </c>
      <c r="Y996" s="38"/>
      <c r="Z996" s="38"/>
      <c r="AA996" s="38"/>
    </row>
    <row r="997" spans="1:27" x14ac:dyDescent="0.45">
      <c r="A997" s="38">
        <v>992</v>
      </c>
      <c r="B997" s="38"/>
      <c r="C997" s="38"/>
      <c r="D997" s="38"/>
      <c r="E997" s="38"/>
      <c r="F997" s="35"/>
      <c r="G997" s="35"/>
      <c r="H997" s="150"/>
      <c r="I997" s="38"/>
      <c r="J997" s="273" t="str">
        <f t="shared" si="120"/>
        <v>รอข้อมูลคอลัมน์ H</v>
      </c>
      <c r="K997" s="150"/>
      <c r="L997" s="150"/>
      <c r="M997" s="150"/>
      <c r="N997" s="149" t="str" cm="1">
        <f t="array" ref="N997">IF(AND(K997:M997=""),"ยังไม่บันทึกข้อมูล",
IF(M997&lt;&gt;"",
IF(M997&gt;=1.3,M997,"เป็นไม้พุ่ม"),
IF(K997+L997&gt;=1.3,K997+L997,"เป็นไม้พุ่ม")))</f>
        <v>ยังไม่บันทึกข้อมูล</v>
      </c>
      <c r="O997" s="149" t="str">
        <f t="shared" si="121"/>
        <v>ข้อมูลไม่ถูกต้อง</v>
      </c>
      <c r="P997" s="149" t="str">
        <f t="shared" si="122"/>
        <v>ข้อมูลไม่ถูกต้อง</v>
      </c>
      <c r="Q997" s="149" t="str">
        <f t="shared" si="123"/>
        <v>ข้อมูลไม่ถูกต้อง</v>
      </c>
      <c r="R997" s="149" t="str">
        <f t="shared" si="124"/>
        <v>ข้อมูลไม่ถูกต้อง</v>
      </c>
      <c r="S997" s="149" t="str">
        <f>IF(ISNUMBER(R997),
IF(H$2=ตัวเลือก!A$30,"ยังไม่บันทึกข้อมูล",R997*0.27),"ข้อมูลไม่ถูกต้อง")</f>
        <v>ข้อมูลไม่ถูกต้อง</v>
      </c>
      <c r="T997" s="149" t="str">
        <f t="shared" si="125"/>
        <v>ข้อมูลไม่ถูกต้อง</v>
      </c>
      <c r="U997" s="149" t="str">
        <f>IF(ISNUMBER(R997),
IF(H$2=ตัวเลือก!A$30,"ยังไม่บันทึกข้อมูล",R997*0.47),"ข้อมูลไม่ถูกต้อง")</f>
        <v>ข้อมูลไม่ถูกต้อง</v>
      </c>
      <c r="V997" s="149" t="str">
        <f>IF(ISNUMBER(S997),
IF(H$2=ตัวเลือก!A$30,"ยังไม่บันทึกข้อมูล",S997*0.47),"ข้อมูลไม่ถูกต้อง")</f>
        <v>ข้อมูลไม่ถูกต้อง</v>
      </c>
      <c r="W997" s="149" t="str">
        <f t="shared" si="126"/>
        <v>ข้อมูลไม่ถูกต้อง</v>
      </c>
      <c r="X997" s="148" t="str">
        <f t="shared" si="127"/>
        <v>ข้อมูลไม่ถูกต้อง</v>
      </c>
      <c r="Y997" s="38"/>
      <c r="Z997" s="38"/>
      <c r="AA997" s="38"/>
    </row>
    <row r="998" spans="1:27" x14ac:dyDescent="0.45">
      <c r="A998" s="38">
        <v>993</v>
      </c>
      <c r="B998" s="38"/>
      <c r="C998" s="38"/>
      <c r="D998" s="38"/>
      <c r="E998" s="38"/>
      <c r="F998" s="35"/>
      <c r="G998" s="35"/>
      <c r="H998" s="150"/>
      <c r="I998" s="38"/>
      <c r="J998" s="273" t="str">
        <f t="shared" si="120"/>
        <v>รอข้อมูลคอลัมน์ H</v>
      </c>
      <c r="K998" s="150"/>
      <c r="L998" s="150"/>
      <c r="M998" s="150"/>
      <c r="N998" s="149" t="str" cm="1">
        <f t="array" ref="N998">IF(AND(K998:M998=""),"ยังไม่บันทึกข้อมูล",
IF(M998&lt;&gt;"",
IF(M998&gt;=1.3,M998,"เป็นไม้พุ่ม"),
IF(K998+L998&gt;=1.3,K998+L998,"เป็นไม้พุ่ม")))</f>
        <v>ยังไม่บันทึกข้อมูล</v>
      </c>
      <c r="O998" s="149" t="str">
        <f t="shared" si="121"/>
        <v>ข้อมูลไม่ถูกต้อง</v>
      </c>
      <c r="P998" s="149" t="str">
        <f t="shared" si="122"/>
        <v>ข้อมูลไม่ถูกต้อง</v>
      </c>
      <c r="Q998" s="149" t="str">
        <f t="shared" si="123"/>
        <v>ข้อมูลไม่ถูกต้อง</v>
      </c>
      <c r="R998" s="149" t="str">
        <f t="shared" si="124"/>
        <v>ข้อมูลไม่ถูกต้อง</v>
      </c>
      <c r="S998" s="149" t="str">
        <f>IF(ISNUMBER(R998),
IF(H$2=ตัวเลือก!A$30,"ยังไม่บันทึกข้อมูล",R998*0.27),"ข้อมูลไม่ถูกต้อง")</f>
        <v>ข้อมูลไม่ถูกต้อง</v>
      </c>
      <c r="T998" s="149" t="str">
        <f t="shared" si="125"/>
        <v>ข้อมูลไม่ถูกต้อง</v>
      </c>
      <c r="U998" s="149" t="str">
        <f>IF(ISNUMBER(R998),
IF(H$2=ตัวเลือก!A$30,"ยังไม่บันทึกข้อมูล",R998*0.47),"ข้อมูลไม่ถูกต้อง")</f>
        <v>ข้อมูลไม่ถูกต้อง</v>
      </c>
      <c r="V998" s="149" t="str">
        <f>IF(ISNUMBER(S998),
IF(H$2=ตัวเลือก!A$30,"ยังไม่บันทึกข้อมูล",S998*0.47),"ข้อมูลไม่ถูกต้อง")</f>
        <v>ข้อมูลไม่ถูกต้อง</v>
      </c>
      <c r="W998" s="149" t="str">
        <f t="shared" si="126"/>
        <v>ข้อมูลไม่ถูกต้อง</v>
      </c>
      <c r="X998" s="148" t="str">
        <f t="shared" si="127"/>
        <v>ข้อมูลไม่ถูกต้อง</v>
      </c>
      <c r="Y998" s="38"/>
      <c r="Z998" s="38"/>
      <c r="AA998" s="38"/>
    </row>
    <row r="999" spans="1:27" x14ac:dyDescent="0.45">
      <c r="A999" s="38">
        <v>994</v>
      </c>
      <c r="B999" s="38"/>
      <c r="C999" s="38"/>
      <c r="D999" s="38"/>
      <c r="E999" s="38"/>
      <c r="F999" s="35"/>
      <c r="G999" s="35"/>
      <c r="H999" s="150"/>
      <c r="I999" s="38"/>
      <c r="J999" s="273" t="str">
        <f t="shared" si="120"/>
        <v>รอข้อมูลคอลัมน์ H</v>
      </c>
      <c r="K999" s="150"/>
      <c r="L999" s="150"/>
      <c r="M999" s="150"/>
      <c r="N999" s="149" t="str" cm="1">
        <f t="array" ref="N999">IF(AND(K999:M999=""),"ยังไม่บันทึกข้อมูล",
IF(M999&lt;&gt;"",
IF(M999&gt;=1.3,M999,"เป็นไม้พุ่ม"),
IF(K999+L999&gt;=1.3,K999+L999,"เป็นไม้พุ่ม")))</f>
        <v>ยังไม่บันทึกข้อมูล</v>
      </c>
      <c r="O999" s="149" t="str">
        <f t="shared" si="121"/>
        <v>ข้อมูลไม่ถูกต้อง</v>
      </c>
      <c r="P999" s="149" t="str">
        <f t="shared" si="122"/>
        <v>ข้อมูลไม่ถูกต้อง</v>
      </c>
      <c r="Q999" s="149" t="str">
        <f t="shared" si="123"/>
        <v>ข้อมูลไม่ถูกต้อง</v>
      </c>
      <c r="R999" s="149" t="str">
        <f t="shared" si="124"/>
        <v>ข้อมูลไม่ถูกต้อง</v>
      </c>
      <c r="S999" s="149" t="str">
        <f>IF(ISNUMBER(R999),
IF(H$2=ตัวเลือก!A$30,"ยังไม่บันทึกข้อมูล",R999*0.27),"ข้อมูลไม่ถูกต้อง")</f>
        <v>ข้อมูลไม่ถูกต้อง</v>
      </c>
      <c r="T999" s="149" t="str">
        <f t="shared" si="125"/>
        <v>ข้อมูลไม่ถูกต้อง</v>
      </c>
      <c r="U999" s="149" t="str">
        <f>IF(ISNUMBER(R999),
IF(H$2=ตัวเลือก!A$30,"ยังไม่บันทึกข้อมูล",R999*0.47),"ข้อมูลไม่ถูกต้อง")</f>
        <v>ข้อมูลไม่ถูกต้อง</v>
      </c>
      <c r="V999" s="149" t="str">
        <f>IF(ISNUMBER(S999),
IF(H$2=ตัวเลือก!A$30,"ยังไม่บันทึกข้อมูล",S999*0.47),"ข้อมูลไม่ถูกต้อง")</f>
        <v>ข้อมูลไม่ถูกต้อง</v>
      </c>
      <c r="W999" s="149" t="str">
        <f t="shared" si="126"/>
        <v>ข้อมูลไม่ถูกต้อง</v>
      </c>
      <c r="X999" s="148" t="str">
        <f t="shared" si="127"/>
        <v>ข้อมูลไม่ถูกต้อง</v>
      </c>
      <c r="Y999" s="38"/>
      <c r="Z999" s="38"/>
      <c r="AA999" s="38"/>
    </row>
    <row r="1000" spans="1:27" x14ac:dyDescent="0.45">
      <c r="A1000" s="38">
        <v>995</v>
      </c>
      <c r="B1000" s="38"/>
      <c r="C1000" s="38"/>
      <c r="D1000" s="38"/>
      <c r="E1000" s="38"/>
      <c r="F1000" s="35"/>
      <c r="G1000" s="35"/>
      <c r="H1000" s="150"/>
      <c r="I1000" s="38"/>
      <c r="J1000" s="273" t="str">
        <f t="shared" si="120"/>
        <v>รอข้อมูลคอลัมน์ H</v>
      </c>
      <c r="K1000" s="150"/>
      <c r="L1000" s="150"/>
      <c r="M1000" s="150"/>
      <c r="N1000" s="149" t="str" cm="1">
        <f t="array" ref="N1000">IF(AND(K1000:M1000=""),"ยังไม่บันทึกข้อมูล",
IF(M1000&lt;&gt;"",
IF(M1000&gt;=1.3,M1000,"เป็นไม้พุ่ม"),
IF(K1000+L1000&gt;=1.3,K1000+L1000,"เป็นไม้พุ่ม")))</f>
        <v>ยังไม่บันทึกข้อมูล</v>
      </c>
      <c r="O1000" s="149" t="str">
        <f t="shared" si="121"/>
        <v>ข้อมูลไม่ถูกต้อง</v>
      </c>
      <c r="P1000" s="149" t="str">
        <f t="shared" si="122"/>
        <v>ข้อมูลไม่ถูกต้อง</v>
      </c>
      <c r="Q1000" s="149" t="str">
        <f t="shared" si="123"/>
        <v>ข้อมูลไม่ถูกต้อง</v>
      </c>
      <c r="R1000" s="149" t="str">
        <f t="shared" si="124"/>
        <v>ข้อมูลไม่ถูกต้อง</v>
      </c>
      <c r="S1000" s="149" t="str">
        <f>IF(ISNUMBER(R1000),
IF(H$2=ตัวเลือก!A$30,"ยังไม่บันทึกข้อมูล",R1000*0.27),"ข้อมูลไม่ถูกต้อง")</f>
        <v>ข้อมูลไม่ถูกต้อง</v>
      </c>
      <c r="T1000" s="149" t="str">
        <f t="shared" si="125"/>
        <v>ข้อมูลไม่ถูกต้อง</v>
      </c>
      <c r="U1000" s="149" t="str">
        <f>IF(ISNUMBER(R1000),
IF(H$2=ตัวเลือก!A$30,"ยังไม่บันทึกข้อมูล",R1000*0.47),"ข้อมูลไม่ถูกต้อง")</f>
        <v>ข้อมูลไม่ถูกต้อง</v>
      </c>
      <c r="V1000" s="149" t="str">
        <f>IF(ISNUMBER(S1000),
IF(H$2=ตัวเลือก!A$30,"ยังไม่บันทึกข้อมูล",S1000*0.47),"ข้อมูลไม่ถูกต้อง")</f>
        <v>ข้อมูลไม่ถูกต้อง</v>
      </c>
      <c r="W1000" s="149" t="str">
        <f t="shared" si="126"/>
        <v>ข้อมูลไม่ถูกต้อง</v>
      </c>
      <c r="X1000" s="148" t="str">
        <f t="shared" si="127"/>
        <v>ข้อมูลไม่ถูกต้อง</v>
      </c>
      <c r="Y1000" s="38"/>
      <c r="Z1000" s="38"/>
      <c r="AA1000" s="38"/>
    </row>
    <row r="1001" spans="1:27" x14ac:dyDescent="0.45">
      <c r="A1001" s="38">
        <v>996</v>
      </c>
      <c r="B1001" s="38"/>
      <c r="C1001" s="38"/>
      <c r="D1001" s="38"/>
      <c r="E1001" s="38"/>
      <c r="F1001" s="35"/>
      <c r="G1001" s="35"/>
      <c r="H1001" s="150"/>
      <c r="I1001" s="38"/>
      <c r="J1001" s="273" t="str">
        <f t="shared" si="120"/>
        <v>รอข้อมูลคอลัมน์ H</v>
      </c>
      <c r="K1001" s="150"/>
      <c r="L1001" s="150"/>
      <c r="M1001" s="150"/>
      <c r="N1001" s="149" t="str" cm="1">
        <f t="array" ref="N1001">IF(AND(K1001:M1001=""),"ยังไม่บันทึกข้อมูล",
IF(M1001&lt;&gt;"",
IF(M1001&gt;=1.3,M1001,"เป็นไม้พุ่ม"),
IF(K1001+L1001&gt;=1.3,K1001+L1001,"เป็นไม้พุ่ม")))</f>
        <v>ยังไม่บันทึกข้อมูล</v>
      </c>
      <c r="O1001" s="149" t="str">
        <f t="shared" si="121"/>
        <v>ข้อมูลไม่ถูกต้อง</v>
      </c>
      <c r="P1001" s="149" t="str">
        <f t="shared" si="122"/>
        <v>ข้อมูลไม่ถูกต้อง</v>
      </c>
      <c r="Q1001" s="149" t="str">
        <f t="shared" si="123"/>
        <v>ข้อมูลไม่ถูกต้อง</v>
      </c>
      <c r="R1001" s="149" t="str">
        <f t="shared" si="124"/>
        <v>ข้อมูลไม่ถูกต้อง</v>
      </c>
      <c r="S1001" s="149" t="str">
        <f>IF(ISNUMBER(R1001),
IF(H$2=ตัวเลือก!A$30,"ยังไม่บันทึกข้อมูล",R1001*0.27),"ข้อมูลไม่ถูกต้อง")</f>
        <v>ข้อมูลไม่ถูกต้อง</v>
      </c>
      <c r="T1001" s="149" t="str">
        <f t="shared" si="125"/>
        <v>ข้อมูลไม่ถูกต้อง</v>
      </c>
      <c r="U1001" s="149" t="str">
        <f>IF(ISNUMBER(R1001),
IF(H$2=ตัวเลือก!A$30,"ยังไม่บันทึกข้อมูล",R1001*0.47),"ข้อมูลไม่ถูกต้อง")</f>
        <v>ข้อมูลไม่ถูกต้อง</v>
      </c>
      <c r="V1001" s="149" t="str">
        <f>IF(ISNUMBER(S1001),
IF(H$2=ตัวเลือก!A$30,"ยังไม่บันทึกข้อมูล",S1001*0.47),"ข้อมูลไม่ถูกต้อง")</f>
        <v>ข้อมูลไม่ถูกต้อง</v>
      </c>
      <c r="W1001" s="149" t="str">
        <f t="shared" si="126"/>
        <v>ข้อมูลไม่ถูกต้อง</v>
      </c>
      <c r="X1001" s="148" t="str">
        <f t="shared" si="127"/>
        <v>ข้อมูลไม่ถูกต้อง</v>
      </c>
      <c r="Y1001" s="38"/>
      <c r="Z1001" s="38"/>
      <c r="AA1001" s="38"/>
    </row>
    <row r="1002" spans="1:27" x14ac:dyDescent="0.45">
      <c r="A1002" s="38">
        <v>997</v>
      </c>
      <c r="B1002" s="38"/>
      <c r="C1002" s="38"/>
      <c r="D1002" s="38"/>
      <c r="E1002" s="38"/>
      <c r="F1002" s="35"/>
      <c r="G1002" s="35"/>
      <c r="H1002" s="150"/>
      <c r="I1002" s="38"/>
      <c r="J1002" s="273" t="str">
        <f t="shared" si="120"/>
        <v>รอข้อมูลคอลัมน์ H</v>
      </c>
      <c r="K1002" s="150"/>
      <c r="L1002" s="150"/>
      <c r="M1002" s="150"/>
      <c r="N1002" s="149" t="str" cm="1">
        <f t="array" ref="N1002">IF(AND(K1002:M1002=""),"ยังไม่บันทึกข้อมูล",
IF(M1002&lt;&gt;"",
IF(M1002&gt;=1.3,M1002,"เป็นไม้พุ่ม"),
IF(K1002+L1002&gt;=1.3,K1002+L1002,"เป็นไม้พุ่ม")))</f>
        <v>ยังไม่บันทึกข้อมูล</v>
      </c>
      <c r="O1002" s="149" t="str">
        <f t="shared" si="121"/>
        <v>ข้อมูลไม่ถูกต้อง</v>
      </c>
      <c r="P1002" s="149" t="str">
        <f t="shared" si="122"/>
        <v>ข้อมูลไม่ถูกต้อง</v>
      </c>
      <c r="Q1002" s="149" t="str">
        <f t="shared" si="123"/>
        <v>ข้อมูลไม่ถูกต้อง</v>
      </c>
      <c r="R1002" s="149" t="str">
        <f t="shared" si="124"/>
        <v>ข้อมูลไม่ถูกต้อง</v>
      </c>
      <c r="S1002" s="149" t="str">
        <f>IF(ISNUMBER(R1002),
IF(H$2=ตัวเลือก!A$30,"ยังไม่บันทึกข้อมูล",R1002*0.27),"ข้อมูลไม่ถูกต้อง")</f>
        <v>ข้อมูลไม่ถูกต้อง</v>
      </c>
      <c r="T1002" s="149" t="str">
        <f t="shared" si="125"/>
        <v>ข้อมูลไม่ถูกต้อง</v>
      </c>
      <c r="U1002" s="149" t="str">
        <f>IF(ISNUMBER(R1002),
IF(H$2=ตัวเลือก!A$30,"ยังไม่บันทึกข้อมูล",R1002*0.47),"ข้อมูลไม่ถูกต้อง")</f>
        <v>ข้อมูลไม่ถูกต้อง</v>
      </c>
      <c r="V1002" s="149" t="str">
        <f>IF(ISNUMBER(S1002),
IF(H$2=ตัวเลือก!A$30,"ยังไม่บันทึกข้อมูล",S1002*0.47),"ข้อมูลไม่ถูกต้อง")</f>
        <v>ข้อมูลไม่ถูกต้อง</v>
      </c>
      <c r="W1002" s="149" t="str">
        <f t="shared" si="126"/>
        <v>ข้อมูลไม่ถูกต้อง</v>
      </c>
      <c r="X1002" s="148" t="str">
        <f t="shared" si="127"/>
        <v>ข้อมูลไม่ถูกต้อง</v>
      </c>
      <c r="Y1002" s="38"/>
      <c r="Z1002" s="38"/>
      <c r="AA1002" s="38"/>
    </row>
    <row r="1003" spans="1:27" x14ac:dyDescent="0.45">
      <c r="A1003" s="38">
        <v>998</v>
      </c>
      <c r="B1003" s="38"/>
      <c r="C1003" s="38"/>
      <c r="D1003" s="38"/>
      <c r="E1003" s="38"/>
      <c r="F1003" s="35"/>
      <c r="G1003" s="35"/>
      <c r="H1003" s="150"/>
      <c r="I1003" s="38"/>
      <c r="J1003" s="273" t="str">
        <f t="shared" si="120"/>
        <v>รอข้อมูลคอลัมน์ H</v>
      </c>
      <c r="K1003" s="150"/>
      <c r="L1003" s="150"/>
      <c r="M1003" s="150"/>
      <c r="N1003" s="149" t="str" cm="1">
        <f t="array" ref="N1003">IF(AND(K1003:M1003=""),"ยังไม่บันทึกข้อมูล",
IF(M1003&lt;&gt;"",
IF(M1003&gt;=1.3,M1003,"เป็นไม้พุ่ม"),
IF(K1003+L1003&gt;=1.3,K1003+L1003,"เป็นไม้พุ่ม")))</f>
        <v>ยังไม่บันทึกข้อมูล</v>
      </c>
      <c r="O1003" s="149" t="str">
        <f t="shared" si="121"/>
        <v>ข้อมูลไม่ถูกต้อง</v>
      </c>
      <c r="P1003" s="149" t="str">
        <f t="shared" si="122"/>
        <v>ข้อมูลไม่ถูกต้อง</v>
      </c>
      <c r="Q1003" s="149" t="str">
        <f t="shared" si="123"/>
        <v>ข้อมูลไม่ถูกต้อง</v>
      </c>
      <c r="R1003" s="149" t="str">
        <f t="shared" si="124"/>
        <v>ข้อมูลไม่ถูกต้อง</v>
      </c>
      <c r="S1003" s="149" t="str">
        <f>IF(ISNUMBER(R1003),
IF(H$2=ตัวเลือก!A$30,"ยังไม่บันทึกข้อมูล",R1003*0.27),"ข้อมูลไม่ถูกต้อง")</f>
        <v>ข้อมูลไม่ถูกต้อง</v>
      </c>
      <c r="T1003" s="149" t="str">
        <f t="shared" si="125"/>
        <v>ข้อมูลไม่ถูกต้อง</v>
      </c>
      <c r="U1003" s="149" t="str">
        <f>IF(ISNUMBER(R1003),
IF(H$2=ตัวเลือก!A$30,"ยังไม่บันทึกข้อมูล",R1003*0.47),"ข้อมูลไม่ถูกต้อง")</f>
        <v>ข้อมูลไม่ถูกต้อง</v>
      </c>
      <c r="V1003" s="149" t="str">
        <f>IF(ISNUMBER(S1003),
IF(H$2=ตัวเลือก!A$30,"ยังไม่บันทึกข้อมูล",S1003*0.47),"ข้อมูลไม่ถูกต้อง")</f>
        <v>ข้อมูลไม่ถูกต้อง</v>
      </c>
      <c r="W1003" s="149" t="str">
        <f t="shared" si="126"/>
        <v>ข้อมูลไม่ถูกต้อง</v>
      </c>
      <c r="X1003" s="148" t="str">
        <f t="shared" si="127"/>
        <v>ข้อมูลไม่ถูกต้อง</v>
      </c>
      <c r="Y1003" s="38"/>
      <c r="Z1003" s="38"/>
      <c r="AA1003" s="38"/>
    </row>
    <row r="1004" spans="1:27" x14ac:dyDescent="0.45">
      <c r="A1004" s="38">
        <v>999</v>
      </c>
      <c r="B1004" s="38"/>
      <c r="C1004" s="38"/>
      <c r="D1004" s="38"/>
      <c r="E1004" s="38"/>
      <c r="F1004" s="35"/>
      <c r="G1004" s="35"/>
      <c r="H1004" s="150"/>
      <c r="I1004" s="38"/>
      <c r="J1004" s="273" t="str">
        <f t="shared" si="120"/>
        <v>รอข้อมูลคอลัมน์ H</v>
      </c>
      <c r="K1004" s="150"/>
      <c r="L1004" s="150"/>
      <c r="M1004" s="150"/>
      <c r="N1004" s="149" t="str" cm="1">
        <f t="array" ref="N1004">IF(AND(K1004:M1004=""),"ยังไม่บันทึกข้อมูล",
IF(M1004&lt;&gt;"",
IF(M1004&gt;=1.3,M1004,"เป็นไม้พุ่ม"),
IF(K1004+L1004&gt;=1.3,K1004+L1004,"เป็นไม้พุ่ม")))</f>
        <v>ยังไม่บันทึกข้อมูล</v>
      </c>
      <c r="O1004" s="149" t="str">
        <f t="shared" si="121"/>
        <v>ข้อมูลไม่ถูกต้อง</v>
      </c>
      <c r="P1004" s="149" t="str">
        <f t="shared" si="122"/>
        <v>ข้อมูลไม่ถูกต้อง</v>
      </c>
      <c r="Q1004" s="149" t="str">
        <f t="shared" si="123"/>
        <v>ข้อมูลไม่ถูกต้อง</v>
      </c>
      <c r="R1004" s="149" t="str">
        <f t="shared" si="124"/>
        <v>ข้อมูลไม่ถูกต้อง</v>
      </c>
      <c r="S1004" s="149" t="str">
        <f>IF(ISNUMBER(R1004),
IF(H$2=ตัวเลือก!A$30,"ยังไม่บันทึกข้อมูล",R1004*0.27),"ข้อมูลไม่ถูกต้อง")</f>
        <v>ข้อมูลไม่ถูกต้อง</v>
      </c>
      <c r="T1004" s="149" t="str">
        <f t="shared" si="125"/>
        <v>ข้อมูลไม่ถูกต้อง</v>
      </c>
      <c r="U1004" s="149" t="str">
        <f>IF(ISNUMBER(R1004),
IF(H$2=ตัวเลือก!A$30,"ยังไม่บันทึกข้อมูล",R1004*0.47),"ข้อมูลไม่ถูกต้อง")</f>
        <v>ข้อมูลไม่ถูกต้อง</v>
      </c>
      <c r="V1004" s="149" t="str">
        <f>IF(ISNUMBER(S1004),
IF(H$2=ตัวเลือก!A$30,"ยังไม่บันทึกข้อมูล",S1004*0.47),"ข้อมูลไม่ถูกต้อง")</f>
        <v>ข้อมูลไม่ถูกต้อง</v>
      </c>
      <c r="W1004" s="149" t="str">
        <f t="shared" si="126"/>
        <v>ข้อมูลไม่ถูกต้อง</v>
      </c>
      <c r="X1004" s="148" t="str">
        <f t="shared" si="127"/>
        <v>ข้อมูลไม่ถูกต้อง</v>
      </c>
      <c r="Y1004" s="38"/>
      <c r="Z1004" s="38"/>
      <c r="AA1004" s="38"/>
    </row>
    <row r="1005" spans="1:27" x14ac:dyDescent="0.45">
      <c r="A1005" s="38">
        <v>1000</v>
      </c>
      <c r="B1005" s="38"/>
      <c r="C1005" s="38"/>
      <c r="D1005" s="38"/>
      <c r="E1005" s="38"/>
      <c r="F1005" s="35"/>
      <c r="G1005" s="35"/>
      <c r="H1005" s="150"/>
      <c r="I1005" s="38"/>
      <c r="J1005" s="273" t="str">
        <f t="shared" si="120"/>
        <v>รอข้อมูลคอลัมน์ H</v>
      </c>
      <c r="K1005" s="150"/>
      <c r="L1005" s="150"/>
      <c r="M1005" s="150"/>
      <c r="N1005" s="149" t="str" cm="1">
        <f t="array" ref="N1005">IF(AND(K1005:M1005=""),"ยังไม่บันทึกข้อมูล",
IF(M1005&lt;&gt;"",
IF(M1005&gt;=1.3,M1005,"เป็นไม้พุ่ม"),
IF(K1005+L1005&gt;=1.3,K1005+L1005,"เป็นไม้พุ่ม")))</f>
        <v>ยังไม่บันทึกข้อมูล</v>
      </c>
      <c r="O1005" s="149" t="str">
        <f t="shared" si="121"/>
        <v>ข้อมูลไม่ถูกต้อง</v>
      </c>
      <c r="P1005" s="149" t="str">
        <f t="shared" si="122"/>
        <v>ข้อมูลไม่ถูกต้อง</v>
      </c>
      <c r="Q1005" s="149" t="str">
        <f t="shared" si="123"/>
        <v>ข้อมูลไม่ถูกต้อง</v>
      </c>
      <c r="R1005" s="149" t="str">
        <f t="shared" si="124"/>
        <v>ข้อมูลไม่ถูกต้อง</v>
      </c>
      <c r="S1005" s="149" t="str">
        <f>IF(ISNUMBER(R1005),
IF(H$2=ตัวเลือก!A$30,"ยังไม่บันทึกข้อมูล",R1005*0.27),"ข้อมูลไม่ถูกต้อง")</f>
        <v>ข้อมูลไม่ถูกต้อง</v>
      </c>
      <c r="T1005" s="149" t="str">
        <f t="shared" si="125"/>
        <v>ข้อมูลไม่ถูกต้อง</v>
      </c>
      <c r="U1005" s="149" t="str">
        <f>IF(ISNUMBER(R1005),
IF(H$2=ตัวเลือก!A$30,"ยังไม่บันทึกข้อมูล",R1005*0.47),"ข้อมูลไม่ถูกต้อง")</f>
        <v>ข้อมูลไม่ถูกต้อง</v>
      </c>
      <c r="V1005" s="149" t="str">
        <f>IF(ISNUMBER(S1005),
IF(H$2=ตัวเลือก!A$30,"ยังไม่บันทึกข้อมูล",S1005*0.47),"ข้อมูลไม่ถูกต้อง")</f>
        <v>ข้อมูลไม่ถูกต้อง</v>
      </c>
      <c r="W1005" s="149" t="str">
        <f t="shared" si="126"/>
        <v>ข้อมูลไม่ถูกต้อง</v>
      </c>
      <c r="X1005" s="148" t="str">
        <f t="shared" si="127"/>
        <v>ข้อมูลไม่ถูกต้อง</v>
      </c>
      <c r="Y1005" s="38"/>
      <c r="Z1005" s="38"/>
      <c r="AA1005" s="38"/>
    </row>
  </sheetData>
  <sheetProtection sheet="1" objects="1" scenarios="1"/>
  <dataValidations count="1">
    <dataValidation type="decimal" operator="greaterThanOrEqual" allowBlank="1" showInputMessage="1" showErrorMessage="1" sqref="K14:L38 I6:I1005 K6:M13 H6:H38 A6:B1005" xr:uid="{00000000-0002-0000-0600-000000000000}">
      <formula1>0</formula1>
    </dataValidation>
  </dataValidations>
  <pageMargins left="0.7" right="0.7" top="0.75" bottom="0.75" header="0.3" footer="0.3"/>
  <pageSetup paperSize="9" orientation="portrait" horizontalDpi="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2:AA100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3" sqref="E3"/>
    </sheetView>
  </sheetViews>
  <sheetFormatPr defaultColWidth="8.75" defaultRowHeight="15.5" x14ac:dyDescent="0.45"/>
  <cols>
    <col min="1" max="1" width="5.25" style="34" bestFit="1" customWidth="1"/>
    <col min="2" max="2" width="8.25" style="34" customWidth="1"/>
    <col min="3" max="4" width="12" style="34" customWidth="1"/>
    <col min="5" max="5" width="20.83203125" style="34" customWidth="1"/>
    <col min="6" max="7" width="15.25" style="89" customWidth="1"/>
    <col min="8" max="8" width="12.25" style="34" bestFit="1" customWidth="1"/>
    <col min="9" max="9" width="14.75" style="34" customWidth="1"/>
    <col min="10" max="10" width="17.75" style="34" customWidth="1"/>
    <col min="11" max="11" width="25" style="34" customWidth="1"/>
    <col min="12" max="12" width="15.83203125" style="34" bestFit="1" customWidth="1"/>
    <col min="13" max="13" width="20.5" style="34" customWidth="1"/>
    <col min="14" max="14" width="18.75" style="34" bestFit="1" customWidth="1"/>
    <col min="15" max="15" width="22.5" style="34" customWidth="1"/>
    <col min="16" max="17" width="22.25" style="34" customWidth="1"/>
    <col min="18" max="18" width="18" style="34" customWidth="1"/>
    <col min="19" max="20" width="14.25" style="34" customWidth="1"/>
    <col min="21" max="21" width="35.75" style="34" customWidth="1"/>
    <col min="22" max="22" width="34" style="34" customWidth="1"/>
    <col min="23" max="23" width="20.83203125" style="34" customWidth="1"/>
    <col min="24" max="24" width="29.08203125" style="34" customWidth="1"/>
    <col min="25" max="25" width="38.08203125" style="34" customWidth="1"/>
    <col min="26" max="27" width="19.25" style="34" customWidth="1"/>
    <col min="28" max="16384" width="8.75" style="34"/>
  </cols>
  <sheetData>
    <row r="2" spans="1:27" x14ac:dyDescent="0.45">
      <c r="C2" s="41" t="s">
        <v>221</v>
      </c>
      <c r="D2" s="42"/>
      <c r="E2" s="35"/>
      <c r="F2" s="39" t="s">
        <v>223</v>
      </c>
      <c r="H2" s="90"/>
    </row>
    <row r="3" spans="1:27" ht="28.15" customHeight="1" x14ac:dyDescent="0.45">
      <c r="C3" s="65" t="s">
        <v>273</v>
      </c>
      <c r="D3" s="40"/>
      <c r="E3" s="35"/>
      <c r="F3" s="153" t="s">
        <v>15</v>
      </c>
      <c r="J3" s="272" t="s">
        <v>438</v>
      </c>
    </row>
    <row r="5" spans="1:27" s="37" customFormat="1" ht="67.150000000000006" customHeight="1" x14ac:dyDescent="0.45">
      <c r="A5" s="36" t="s">
        <v>0</v>
      </c>
      <c r="B5" s="36" t="s">
        <v>222</v>
      </c>
      <c r="C5" s="36" t="s">
        <v>23</v>
      </c>
      <c r="D5" s="36" t="s">
        <v>426</v>
      </c>
      <c r="E5" s="36" t="s">
        <v>224</v>
      </c>
      <c r="F5" s="36" t="s">
        <v>220</v>
      </c>
      <c r="G5" s="36" t="s">
        <v>219</v>
      </c>
      <c r="H5" s="36" t="s">
        <v>189</v>
      </c>
      <c r="I5" s="36" t="s">
        <v>233</v>
      </c>
      <c r="J5" s="36" t="s">
        <v>190</v>
      </c>
      <c r="K5" s="43" t="s">
        <v>225</v>
      </c>
      <c r="L5" s="43" t="s">
        <v>25</v>
      </c>
      <c r="M5" s="36" t="s">
        <v>439</v>
      </c>
      <c r="N5" s="36" t="s">
        <v>26</v>
      </c>
      <c r="O5" s="36" t="s">
        <v>27</v>
      </c>
      <c r="P5" s="36" t="s">
        <v>28</v>
      </c>
      <c r="Q5" s="36" t="s">
        <v>29</v>
      </c>
      <c r="R5" s="36" t="s">
        <v>229</v>
      </c>
      <c r="S5" s="36" t="s">
        <v>230</v>
      </c>
      <c r="T5" s="36" t="s">
        <v>231</v>
      </c>
      <c r="U5" s="36" t="s">
        <v>226</v>
      </c>
      <c r="V5" s="36" t="s">
        <v>227</v>
      </c>
      <c r="W5" s="36" t="s">
        <v>228</v>
      </c>
      <c r="X5" s="36" t="s">
        <v>276</v>
      </c>
      <c r="Y5" s="36" t="s">
        <v>232</v>
      </c>
      <c r="Z5" s="36" t="s">
        <v>16</v>
      </c>
      <c r="AA5" s="36" t="s">
        <v>274</v>
      </c>
    </row>
    <row r="6" spans="1:27" ht="15.65" customHeight="1" x14ac:dyDescent="0.45">
      <c r="A6" s="38">
        <v>1</v>
      </c>
      <c r="B6" s="38">
        <v>1</v>
      </c>
      <c r="C6" s="38">
        <v>1</v>
      </c>
      <c r="D6" s="38">
        <v>1</v>
      </c>
      <c r="E6" s="38"/>
      <c r="F6" s="35"/>
      <c r="G6" s="35"/>
      <c r="H6" s="38"/>
      <c r="I6" s="38"/>
      <c r="J6" s="273" t="str">
        <f>IF(H6="","รอข้อมูลคอลัมน์ H",
IF(H6/PI()&gt;=4.5,H6/PI(),"ไม่ใช่ไม้ต้น ไม่นำมาคำนวณ"))</f>
        <v>รอข้อมูลคอลัมน์ H</v>
      </c>
      <c r="K6" s="150"/>
      <c r="L6" s="150"/>
      <c r="M6" s="150"/>
      <c r="N6" s="149" t="str" cm="1">
        <f t="array" ref="N6">IF(AND(K6:M6=""),"ยังไม่บันทึกข้อมูล",
IF(M6&lt;&gt;"",
IF(M6&gt;=1.3,M6,"เป็นไม้พุ่ม"),
IF(K6+L6&gt;=1.3,K6+L6,"เป็นไม้พุ่ม")))</f>
        <v>ยังไม่บันทึกข้อมูล</v>
      </c>
      <c r="O6" s="149" t="str">
        <f>IF(AND(ISNUMBER(J6),ISNUMBER(N6)),0.0396*(((J6)^2)*N6)^0.933,"ข้อมูลไม่ถูกต้อง")</f>
        <v>ข้อมูลไม่ถูกต้อง</v>
      </c>
      <c r="P6" s="149" t="str">
        <f>IF(AND(ISNUMBER(J6),ISNUMBER(N6)),0.00349*(((J6^2)*N6))^1.03,"ข้อมูลไม่ถูกต้อง")</f>
        <v>ข้อมูลไม่ถูกต้อง</v>
      </c>
      <c r="Q6" s="149" t="str">
        <f>IF(AND(ISNUMBER(O6),ISNUMBER(P6)),((1/(28/(O6+P6)))+0.025),"ข้อมูลไม่ถูกต้อง")</f>
        <v>ข้อมูลไม่ถูกต้อง</v>
      </c>
      <c r="R6" s="155" t="str">
        <f>IF(AND(O6&lt;&gt;"ข้อมูลไม่ถูกต้อง",P6&lt;&gt;"ข้อมูลไม่ถูกต้อง",Q6&lt;&gt;"ข้อมูลไม่ถูกต้อง"),O6+P6+Q6,"ข้อมูลไม่ถูกต้อง")</f>
        <v>ข้อมูลไม่ถูกต้อง</v>
      </c>
      <c r="S6" s="155" t="str">
        <f>IF(ISNUMBER(R6),
IF(H$2=ตัวเลือก!A$30,"ยังไม่บันทึกข้อมูล",R6*0.27),"ข้อมูลไม่ถูกต้อง")</f>
        <v>ข้อมูลไม่ถูกต้อง</v>
      </c>
      <c r="T6" s="149" t="str">
        <f>IF(AND(ISNUMBER(R6),ISNUMBER(S6)),R6+S6,"ข้อมูลไม่ถูกต้อง")</f>
        <v>ข้อมูลไม่ถูกต้อง</v>
      </c>
      <c r="U6" s="155" t="str">
        <f>IF(ISNUMBER(R6),
IF(H$2=ตัวเลือก!A$30,"ยังไม่บันทึกข้อมูล",R6*0.47),"ข้อมูลไม่ถูกต้อง")</f>
        <v>ข้อมูลไม่ถูกต้อง</v>
      </c>
      <c r="V6" s="149" t="str">
        <f>IF(ISNUMBER(S6),
IF(H$2=ตัวเลือก!A$30,"ยังไม่บันทึกข้อมูล",S6*0.47),"ข้อมูลไม่ถูกต้อง")</f>
        <v>ข้อมูลไม่ถูกต้อง</v>
      </c>
      <c r="W6" s="149" t="str">
        <f>IF(AND(ISNUMBER(U6),ISNUMBER(V6)),((U6+V6)/1000),"ข้อมูลไม่ถูกต้อง")</f>
        <v>ข้อมูลไม่ถูกต้อง</v>
      </c>
      <c r="X6" s="148" t="str">
        <f>IF(ISNUMBER(W6),W6*(44/12),"ข้อมูลไม่ถูกต้อง")</f>
        <v>ข้อมูลไม่ถูกต้อง</v>
      </c>
      <c r="Y6" s="38"/>
      <c r="Z6" s="38"/>
      <c r="AA6" s="38"/>
    </row>
    <row r="7" spans="1:27" x14ac:dyDescent="0.45">
      <c r="A7" s="38">
        <v>2</v>
      </c>
      <c r="B7" s="38">
        <v>1</v>
      </c>
      <c r="C7" s="38"/>
      <c r="D7" s="38">
        <v>2</v>
      </c>
      <c r="E7" s="38"/>
      <c r="F7" s="35"/>
      <c r="G7" s="35"/>
      <c r="H7" s="38"/>
      <c r="I7" s="38"/>
      <c r="J7" s="273" t="str">
        <f t="shared" ref="J7:J70" si="0">IF(H7="","รอข้อมูลคอลัมน์ H",
IF(H7/PI()&gt;=4.5,H7/PI(),"ไม่ใช่ไม้ต้น ไม่นำมาคำนวณ"))</f>
        <v>รอข้อมูลคอลัมน์ H</v>
      </c>
      <c r="K7" s="150"/>
      <c r="L7" s="150"/>
      <c r="M7" s="150"/>
      <c r="N7" s="149" t="str" cm="1">
        <f t="array" ref="N7">IF(AND(K7:M7=""),"ยังไม่บันทึกข้อมูล",
IF(M7&lt;&gt;"",
IF(M7&gt;=1.3,M7,"เป็นไม้พุ่ม"),
IF(K7+L7&gt;=1.3,K7+L7,"เป็นไม้พุ่ม")))</f>
        <v>ยังไม่บันทึกข้อมูล</v>
      </c>
      <c r="O7" s="149" t="str">
        <f t="shared" ref="O7:O70" si="1">IF(AND(ISNUMBER(J7),ISNUMBER(N7)),0.0396*(((J7)^2)*N7)^0.933,"ข้อมูลไม่ถูกต้อง")</f>
        <v>ข้อมูลไม่ถูกต้อง</v>
      </c>
      <c r="P7" s="149" t="str">
        <f t="shared" ref="P7:P70" si="2">IF(AND(ISNUMBER(J7),ISNUMBER(N7)),0.00349*(((J7^2)*N7))^1.03,"ข้อมูลไม่ถูกต้อง")</f>
        <v>ข้อมูลไม่ถูกต้อง</v>
      </c>
      <c r="Q7" s="149" t="str">
        <f t="shared" ref="Q7:Q70" si="3">IF(AND(ISNUMBER(O7),ISNUMBER(P7)),((1/(28/(O7+P7)))+0.025),"ข้อมูลไม่ถูกต้อง")</f>
        <v>ข้อมูลไม่ถูกต้อง</v>
      </c>
      <c r="R7" s="155" t="str">
        <f t="shared" ref="R7:R70" si="4">IF(AND(O7&lt;&gt;"ข้อมูลไม่ถูกต้อง",P7&lt;&gt;"ข้อมูลไม่ถูกต้อง",Q7&lt;&gt;"ข้อมูลไม่ถูกต้อง"),O7+P7+Q7,"ข้อมูลไม่ถูกต้อง")</f>
        <v>ข้อมูลไม่ถูกต้อง</v>
      </c>
      <c r="S7" s="155" t="str">
        <f>IF(ISNUMBER(R7),
IF(H$2=ตัวเลือก!A$30,"ยังไม่บันทึกข้อมูล",R7*0.27),"ข้อมูลไม่ถูกต้อง")</f>
        <v>ข้อมูลไม่ถูกต้อง</v>
      </c>
      <c r="T7" s="149" t="str">
        <f t="shared" ref="T7:T70" si="5">IF(AND(ISNUMBER(R7),ISNUMBER(S7)),R7+S7,"ข้อมูลไม่ถูกต้อง")</f>
        <v>ข้อมูลไม่ถูกต้อง</v>
      </c>
      <c r="U7" s="155" t="str">
        <f>IF(ISNUMBER(R7),
IF(H$2=ตัวเลือก!A$30,"ยังไม่บันทึกข้อมูล",R7*0.47),"ข้อมูลไม่ถูกต้อง")</f>
        <v>ข้อมูลไม่ถูกต้อง</v>
      </c>
      <c r="V7" s="149" t="str">
        <f>IF(ISNUMBER(S7),
IF(H$2=ตัวเลือก!A$30,"ยังไม่บันทึกข้อมูล",S7*0.47),"ข้อมูลไม่ถูกต้อง")</f>
        <v>ข้อมูลไม่ถูกต้อง</v>
      </c>
      <c r="W7" s="149" t="str">
        <f t="shared" ref="W7:W70" si="6">IF(AND(ISNUMBER(U7),ISNUMBER(V7)),((U7+V7)/1000),"ข้อมูลไม่ถูกต้อง")</f>
        <v>ข้อมูลไม่ถูกต้อง</v>
      </c>
      <c r="X7" s="148" t="str">
        <f t="shared" ref="X7:X70" si="7">IF(ISNUMBER(W7),W7*(44/12),"ข้อมูลไม่ถูกต้อง")</f>
        <v>ข้อมูลไม่ถูกต้อง</v>
      </c>
      <c r="Y7" s="38"/>
      <c r="Z7" s="38"/>
      <c r="AA7" s="38"/>
    </row>
    <row r="8" spans="1:27" x14ac:dyDescent="0.45">
      <c r="A8" s="38">
        <v>3</v>
      </c>
      <c r="B8" s="38">
        <v>1</v>
      </c>
      <c r="C8" s="38"/>
      <c r="D8" s="38">
        <v>3</v>
      </c>
      <c r="E8" s="38"/>
      <c r="F8" s="35"/>
      <c r="G8" s="35"/>
      <c r="H8" s="38"/>
      <c r="I8" s="38"/>
      <c r="J8" s="273" t="str">
        <f t="shared" si="0"/>
        <v>รอข้อมูลคอลัมน์ H</v>
      </c>
      <c r="K8" s="150"/>
      <c r="L8" s="150"/>
      <c r="M8" s="150"/>
      <c r="N8" s="147" t="str" cm="1">
        <f t="array" ref="N8">IF(AND(K8:M8=""),"ยังไม่บันทึกข้อมูล",
IF(M8&lt;&gt;"",
IF(M8&gt;=1.3,M8,"เป็นไม้พุ่ม"),
IF(K8+L8&gt;=1.3,K8+L8,"เป็นไม้พุ่ม")))</f>
        <v>ยังไม่บันทึกข้อมูล</v>
      </c>
      <c r="O8" s="149" t="str">
        <f t="shared" si="1"/>
        <v>ข้อมูลไม่ถูกต้อง</v>
      </c>
      <c r="P8" s="149" t="str">
        <f t="shared" si="2"/>
        <v>ข้อมูลไม่ถูกต้อง</v>
      </c>
      <c r="Q8" s="149" t="str">
        <f t="shared" si="3"/>
        <v>ข้อมูลไม่ถูกต้อง</v>
      </c>
      <c r="R8" s="155" t="str">
        <f t="shared" si="4"/>
        <v>ข้อมูลไม่ถูกต้อง</v>
      </c>
      <c r="S8" s="155" t="str">
        <f>IF(ISNUMBER(R8),
IF(H$2=ตัวเลือก!A$30,"ยังไม่บันทึกข้อมูล",R8*0.27),"ข้อมูลไม่ถูกต้อง")</f>
        <v>ข้อมูลไม่ถูกต้อง</v>
      </c>
      <c r="T8" s="149" t="str">
        <f t="shared" si="5"/>
        <v>ข้อมูลไม่ถูกต้อง</v>
      </c>
      <c r="U8" s="155" t="str">
        <f>IF(ISNUMBER(R8),
IF(H$2=ตัวเลือก!A$30,"ยังไม่บันทึกข้อมูล",R8*0.47),"ข้อมูลไม่ถูกต้อง")</f>
        <v>ข้อมูลไม่ถูกต้อง</v>
      </c>
      <c r="V8" s="149" t="str">
        <f>IF(ISNUMBER(S8),
IF(H$2=ตัวเลือก!A$30,"ยังไม่บันทึกข้อมูล",S8*0.47),"ข้อมูลไม่ถูกต้อง")</f>
        <v>ข้อมูลไม่ถูกต้อง</v>
      </c>
      <c r="W8" s="149" t="str">
        <f t="shared" si="6"/>
        <v>ข้อมูลไม่ถูกต้อง</v>
      </c>
      <c r="X8" s="148" t="str">
        <f t="shared" si="7"/>
        <v>ข้อมูลไม่ถูกต้อง</v>
      </c>
      <c r="Y8" s="38"/>
      <c r="Z8" s="38"/>
      <c r="AA8" s="38"/>
    </row>
    <row r="9" spans="1:27" x14ac:dyDescent="0.45">
      <c r="A9" s="38">
        <v>4</v>
      </c>
      <c r="B9" s="38">
        <v>1</v>
      </c>
      <c r="C9" s="38">
        <v>2</v>
      </c>
      <c r="D9" s="38">
        <v>1</v>
      </c>
      <c r="E9" s="38"/>
      <c r="F9" s="35"/>
      <c r="G9" s="35"/>
      <c r="H9" s="38"/>
      <c r="I9" s="38"/>
      <c r="J9" s="273" t="str">
        <f t="shared" si="0"/>
        <v>รอข้อมูลคอลัมน์ H</v>
      </c>
      <c r="K9" s="150"/>
      <c r="L9" s="150"/>
      <c r="M9" s="150"/>
      <c r="N9" s="147" t="str" cm="1">
        <f t="array" ref="N9">IF(AND(K9:M9=""),"ยังไม่บันทึกข้อมูล",
IF(M9&lt;&gt;"",
IF(M9&gt;=1.3,M9,"เป็นไม้พุ่ม"),
IF(K9+L9&gt;=1.3,K9+L9,"เป็นไม้พุ่ม")))</f>
        <v>ยังไม่บันทึกข้อมูล</v>
      </c>
      <c r="O9" s="149" t="str">
        <f t="shared" si="1"/>
        <v>ข้อมูลไม่ถูกต้อง</v>
      </c>
      <c r="P9" s="149" t="str">
        <f t="shared" si="2"/>
        <v>ข้อมูลไม่ถูกต้อง</v>
      </c>
      <c r="Q9" s="149" t="str">
        <f t="shared" si="3"/>
        <v>ข้อมูลไม่ถูกต้อง</v>
      </c>
      <c r="R9" s="155" t="str">
        <f t="shared" si="4"/>
        <v>ข้อมูลไม่ถูกต้อง</v>
      </c>
      <c r="S9" s="155" t="str">
        <f>IF(ISNUMBER(R9),
IF(H$2=ตัวเลือก!A$30,"ยังไม่บันทึกข้อมูล",R9*0.27),"ข้อมูลไม่ถูกต้อง")</f>
        <v>ข้อมูลไม่ถูกต้อง</v>
      </c>
      <c r="T9" s="149" t="str">
        <f t="shared" si="5"/>
        <v>ข้อมูลไม่ถูกต้อง</v>
      </c>
      <c r="U9" s="155" t="str">
        <f>IF(ISNUMBER(R9),
IF(H$2=ตัวเลือก!A$30,"ยังไม่บันทึกข้อมูล",R9*0.47),"ข้อมูลไม่ถูกต้อง")</f>
        <v>ข้อมูลไม่ถูกต้อง</v>
      </c>
      <c r="V9" s="149" t="str">
        <f>IF(ISNUMBER(S9),
IF(H$2=ตัวเลือก!A$30,"ยังไม่บันทึกข้อมูล",S9*0.47),"ข้อมูลไม่ถูกต้อง")</f>
        <v>ข้อมูลไม่ถูกต้อง</v>
      </c>
      <c r="W9" s="149" t="str">
        <f t="shared" si="6"/>
        <v>ข้อมูลไม่ถูกต้อง</v>
      </c>
      <c r="X9" s="148" t="str">
        <f t="shared" si="7"/>
        <v>ข้อมูลไม่ถูกต้อง</v>
      </c>
      <c r="Y9" s="38"/>
      <c r="Z9" s="38"/>
      <c r="AA9" s="38"/>
    </row>
    <row r="10" spans="1:27" x14ac:dyDescent="0.45">
      <c r="A10" s="38">
        <v>5</v>
      </c>
      <c r="B10" s="38">
        <v>1</v>
      </c>
      <c r="C10" s="38"/>
      <c r="D10" s="38">
        <v>2</v>
      </c>
      <c r="E10" s="38"/>
      <c r="F10" s="35"/>
      <c r="G10" s="35"/>
      <c r="H10" s="38"/>
      <c r="I10" s="38"/>
      <c r="J10" s="273" t="str">
        <f t="shared" si="0"/>
        <v>รอข้อมูลคอลัมน์ H</v>
      </c>
      <c r="K10" s="150"/>
      <c r="L10" s="150"/>
      <c r="M10" s="150"/>
      <c r="N10" s="147" t="str" cm="1">
        <f t="array" ref="N10">IF(AND(K10:M10=""),"ยังไม่บันทึกข้อมูล",
IF(M10&lt;&gt;"",
IF(M10&gt;=1.3,M10,"เป็นไม้พุ่ม"),
IF(K10+L10&gt;=1.3,K10+L10,"เป็นไม้พุ่ม")))</f>
        <v>ยังไม่บันทึกข้อมูล</v>
      </c>
      <c r="O10" s="149" t="str">
        <f t="shared" si="1"/>
        <v>ข้อมูลไม่ถูกต้อง</v>
      </c>
      <c r="P10" s="149" t="str">
        <f t="shared" si="2"/>
        <v>ข้อมูลไม่ถูกต้อง</v>
      </c>
      <c r="Q10" s="149" t="str">
        <f t="shared" si="3"/>
        <v>ข้อมูลไม่ถูกต้อง</v>
      </c>
      <c r="R10" s="155" t="str">
        <f t="shared" si="4"/>
        <v>ข้อมูลไม่ถูกต้อง</v>
      </c>
      <c r="S10" s="155" t="str">
        <f>IF(ISNUMBER(R10),
IF(H$2=ตัวเลือก!A$30,"ยังไม่บันทึกข้อมูล",R10*0.27),"ข้อมูลไม่ถูกต้อง")</f>
        <v>ข้อมูลไม่ถูกต้อง</v>
      </c>
      <c r="T10" s="149" t="str">
        <f t="shared" si="5"/>
        <v>ข้อมูลไม่ถูกต้อง</v>
      </c>
      <c r="U10" s="155" t="str">
        <f>IF(ISNUMBER(R10),
IF(H$2=ตัวเลือก!A$30,"ยังไม่บันทึกข้อมูล",R10*0.47),"ข้อมูลไม่ถูกต้อง")</f>
        <v>ข้อมูลไม่ถูกต้อง</v>
      </c>
      <c r="V10" s="149" t="str">
        <f>IF(ISNUMBER(S10),
IF(H$2=ตัวเลือก!A$30,"ยังไม่บันทึกข้อมูล",S10*0.47),"ข้อมูลไม่ถูกต้อง")</f>
        <v>ข้อมูลไม่ถูกต้อง</v>
      </c>
      <c r="W10" s="149" t="str">
        <f t="shared" si="6"/>
        <v>ข้อมูลไม่ถูกต้อง</v>
      </c>
      <c r="X10" s="148" t="str">
        <f t="shared" si="7"/>
        <v>ข้อมูลไม่ถูกต้อง</v>
      </c>
      <c r="Y10" s="38"/>
      <c r="Z10" s="38"/>
      <c r="AA10" s="38"/>
    </row>
    <row r="11" spans="1:27" x14ac:dyDescent="0.45">
      <c r="A11" s="38">
        <v>6</v>
      </c>
      <c r="B11" s="38">
        <v>1</v>
      </c>
      <c r="C11" s="38">
        <v>3</v>
      </c>
      <c r="D11" s="38">
        <v>1</v>
      </c>
      <c r="E11" s="38"/>
      <c r="F11" s="35"/>
      <c r="G11" s="35"/>
      <c r="H11" s="38"/>
      <c r="I11" s="38"/>
      <c r="J11" s="273" t="str">
        <f t="shared" si="0"/>
        <v>รอข้อมูลคอลัมน์ H</v>
      </c>
      <c r="K11" s="150"/>
      <c r="L11" s="150"/>
      <c r="M11" s="150"/>
      <c r="N11" s="147" t="str" cm="1">
        <f t="array" ref="N11">IF(AND(K11:M11=""),"ยังไม่บันทึกข้อมูล",
IF(M11&lt;&gt;"",
IF(M11&gt;=1.3,M11,"เป็นไม้พุ่ม"),
IF(K11+L11&gt;=1.3,K11+L11,"เป็นไม้พุ่ม")))</f>
        <v>ยังไม่บันทึกข้อมูล</v>
      </c>
      <c r="O11" s="149" t="str">
        <f t="shared" si="1"/>
        <v>ข้อมูลไม่ถูกต้อง</v>
      </c>
      <c r="P11" s="149" t="str">
        <f t="shared" si="2"/>
        <v>ข้อมูลไม่ถูกต้อง</v>
      </c>
      <c r="Q11" s="149" t="str">
        <f t="shared" si="3"/>
        <v>ข้อมูลไม่ถูกต้อง</v>
      </c>
      <c r="R11" s="155" t="str">
        <f t="shared" si="4"/>
        <v>ข้อมูลไม่ถูกต้อง</v>
      </c>
      <c r="S11" s="155" t="str">
        <f>IF(ISNUMBER(R11),
IF(H$2=ตัวเลือก!A$30,"ยังไม่บันทึกข้อมูล",R11*0.27),"ข้อมูลไม่ถูกต้อง")</f>
        <v>ข้อมูลไม่ถูกต้อง</v>
      </c>
      <c r="T11" s="149" t="str">
        <f t="shared" si="5"/>
        <v>ข้อมูลไม่ถูกต้อง</v>
      </c>
      <c r="U11" s="155" t="str">
        <f>IF(ISNUMBER(R11),
IF(H$2=ตัวเลือก!A$30,"ยังไม่บันทึกข้อมูล",R11*0.47),"ข้อมูลไม่ถูกต้อง")</f>
        <v>ข้อมูลไม่ถูกต้อง</v>
      </c>
      <c r="V11" s="149" t="str">
        <f>IF(ISNUMBER(S11),
IF(H$2=ตัวเลือก!A$30,"ยังไม่บันทึกข้อมูล",S11*0.47),"ข้อมูลไม่ถูกต้อง")</f>
        <v>ข้อมูลไม่ถูกต้อง</v>
      </c>
      <c r="W11" s="149" t="str">
        <f t="shared" si="6"/>
        <v>ข้อมูลไม่ถูกต้อง</v>
      </c>
      <c r="X11" s="148" t="str">
        <f t="shared" si="7"/>
        <v>ข้อมูลไม่ถูกต้อง</v>
      </c>
      <c r="Y11" s="38"/>
      <c r="Z11" s="38"/>
      <c r="AA11" s="38"/>
    </row>
    <row r="12" spans="1:27" x14ac:dyDescent="0.45">
      <c r="A12" s="38">
        <v>7</v>
      </c>
      <c r="B12" s="38">
        <v>1</v>
      </c>
      <c r="C12" s="38"/>
      <c r="D12" s="38">
        <v>2</v>
      </c>
      <c r="E12" s="38"/>
      <c r="F12" s="35"/>
      <c r="G12" s="35"/>
      <c r="H12" s="38"/>
      <c r="I12" s="38"/>
      <c r="J12" s="273" t="str">
        <f t="shared" si="0"/>
        <v>รอข้อมูลคอลัมน์ H</v>
      </c>
      <c r="K12" s="150"/>
      <c r="L12" s="150"/>
      <c r="M12" s="150"/>
      <c r="N12" s="147" t="str" cm="1">
        <f t="array" ref="N12">IF(AND(K12:M12=""),"ยังไม่บันทึกข้อมูล",
IF(M12&lt;&gt;"",
IF(M12&gt;=1.3,M12,"เป็นไม้พุ่ม"),
IF(K12+L12&gt;=1.3,K12+L12,"เป็นไม้พุ่ม")))</f>
        <v>ยังไม่บันทึกข้อมูล</v>
      </c>
      <c r="O12" s="149" t="str">
        <f t="shared" si="1"/>
        <v>ข้อมูลไม่ถูกต้อง</v>
      </c>
      <c r="P12" s="149" t="str">
        <f t="shared" si="2"/>
        <v>ข้อมูลไม่ถูกต้อง</v>
      </c>
      <c r="Q12" s="149" t="str">
        <f t="shared" si="3"/>
        <v>ข้อมูลไม่ถูกต้อง</v>
      </c>
      <c r="R12" s="155" t="str">
        <f t="shared" si="4"/>
        <v>ข้อมูลไม่ถูกต้อง</v>
      </c>
      <c r="S12" s="155" t="str">
        <f>IF(ISNUMBER(R12),
IF(H$2=ตัวเลือก!A$30,"ยังไม่บันทึกข้อมูล",R12*0.27),"ข้อมูลไม่ถูกต้อง")</f>
        <v>ข้อมูลไม่ถูกต้อง</v>
      </c>
      <c r="T12" s="149" t="str">
        <f t="shared" si="5"/>
        <v>ข้อมูลไม่ถูกต้อง</v>
      </c>
      <c r="U12" s="155" t="str">
        <f>IF(ISNUMBER(R12),
IF(H$2=ตัวเลือก!A$30,"ยังไม่บันทึกข้อมูล",R12*0.47),"ข้อมูลไม่ถูกต้อง")</f>
        <v>ข้อมูลไม่ถูกต้อง</v>
      </c>
      <c r="V12" s="149" t="str">
        <f>IF(ISNUMBER(S12),
IF(H$2=ตัวเลือก!A$30,"ยังไม่บันทึกข้อมูล",S12*0.47),"ข้อมูลไม่ถูกต้อง")</f>
        <v>ข้อมูลไม่ถูกต้อง</v>
      </c>
      <c r="W12" s="149" t="str">
        <f t="shared" si="6"/>
        <v>ข้อมูลไม่ถูกต้อง</v>
      </c>
      <c r="X12" s="148" t="str">
        <f t="shared" si="7"/>
        <v>ข้อมูลไม่ถูกต้อง</v>
      </c>
      <c r="Y12" s="38"/>
      <c r="Z12" s="38"/>
      <c r="AA12" s="38"/>
    </row>
    <row r="13" spans="1:27" x14ac:dyDescent="0.45">
      <c r="A13" s="38">
        <v>8</v>
      </c>
      <c r="B13" s="38">
        <v>1</v>
      </c>
      <c r="C13" s="38"/>
      <c r="D13" s="38">
        <v>3</v>
      </c>
      <c r="E13" s="38"/>
      <c r="F13" s="35"/>
      <c r="G13" s="35"/>
      <c r="H13" s="38"/>
      <c r="I13" s="38"/>
      <c r="J13" s="273" t="str">
        <f t="shared" si="0"/>
        <v>รอข้อมูลคอลัมน์ H</v>
      </c>
      <c r="K13" s="150"/>
      <c r="L13" s="150"/>
      <c r="M13" s="150"/>
      <c r="N13" s="147" t="str" cm="1">
        <f t="array" ref="N13">IF(AND(K13:M13=""),"ยังไม่บันทึกข้อมูล",
IF(M13&lt;&gt;"",
IF(M13&gt;=1.3,M13,"เป็นไม้พุ่ม"),
IF(K13+L13&gt;=1.3,K13+L13,"เป็นไม้พุ่ม")))</f>
        <v>ยังไม่บันทึกข้อมูล</v>
      </c>
      <c r="O13" s="149" t="str">
        <f t="shared" si="1"/>
        <v>ข้อมูลไม่ถูกต้อง</v>
      </c>
      <c r="P13" s="149" t="str">
        <f t="shared" si="2"/>
        <v>ข้อมูลไม่ถูกต้อง</v>
      </c>
      <c r="Q13" s="149" t="str">
        <f t="shared" si="3"/>
        <v>ข้อมูลไม่ถูกต้อง</v>
      </c>
      <c r="R13" s="155" t="str">
        <f t="shared" si="4"/>
        <v>ข้อมูลไม่ถูกต้อง</v>
      </c>
      <c r="S13" s="155" t="str">
        <f>IF(ISNUMBER(R13),
IF(H$2=ตัวเลือก!A$30,"ยังไม่บันทึกข้อมูล",R13*0.27),"ข้อมูลไม่ถูกต้อง")</f>
        <v>ข้อมูลไม่ถูกต้อง</v>
      </c>
      <c r="T13" s="149" t="str">
        <f t="shared" si="5"/>
        <v>ข้อมูลไม่ถูกต้อง</v>
      </c>
      <c r="U13" s="155" t="str">
        <f>IF(ISNUMBER(R13),
IF(H$2=ตัวเลือก!A$30,"ยังไม่บันทึกข้อมูล",R13*0.47),"ข้อมูลไม่ถูกต้อง")</f>
        <v>ข้อมูลไม่ถูกต้อง</v>
      </c>
      <c r="V13" s="149" t="str">
        <f>IF(ISNUMBER(S13),
IF(H$2=ตัวเลือก!A$30,"ยังไม่บันทึกข้อมูล",S13*0.47),"ข้อมูลไม่ถูกต้อง")</f>
        <v>ข้อมูลไม่ถูกต้อง</v>
      </c>
      <c r="W13" s="149" t="str">
        <f t="shared" si="6"/>
        <v>ข้อมูลไม่ถูกต้อง</v>
      </c>
      <c r="X13" s="148" t="str">
        <f t="shared" si="7"/>
        <v>ข้อมูลไม่ถูกต้อง</v>
      </c>
      <c r="Y13" s="38"/>
      <c r="Z13" s="38"/>
      <c r="AA13" s="38"/>
    </row>
    <row r="14" spans="1:27" x14ac:dyDescent="0.45">
      <c r="A14" s="38">
        <v>9</v>
      </c>
      <c r="B14" s="38">
        <v>1</v>
      </c>
      <c r="C14" s="38"/>
      <c r="D14" s="38">
        <v>4</v>
      </c>
      <c r="E14" s="38"/>
      <c r="F14" s="35"/>
      <c r="G14" s="35"/>
      <c r="H14" s="38"/>
      <c r="I14" s="38"/>
      <c r="J14" s="273" t="str">
        <f t="shared" si="0"/>
        <v>รอข้อมูลคอลัมน์ H</v>
      </c>
      <c r="K14" s="150"/>
      <c r="L14" s="150"/>
      <c r="M14" s="150"/>
      <c r="N14" s="147" t="str" cm="1">
        <f t="array" ref="N14">IF(AND(K14:M14=""),"ยังไม่บันทึกข้อมูล",
IF(M14&lt;&gt;"",
IF(M14&gt;=1.3,M14,"เป็นไม้พุ่ม"),
IF(K14+L14&gt;=1.3,K14+L14,"เป็นไม้พุ่ม")))</f>
        <v>ยังไม่บันทึกข้อมูล</v>
      </c>
      <c r="O14" s="149" t="str">
        <f t="shared" si="1"/>
        <v>ข้อมูลไม่ถูกต้อง</v>
      </c>
      <c r="P14" s="149" t="str">
        <f t="shared" si="2"/>
        <v>ข้อมูลไม่ถูกต้อง</v>
      </c>
      <c r="Q14" s="149" t="str">
        <f t="shared" si="3"/>
        <v>ข้อมูลไม่ถูกต้อง</v>
      </c>
      <c r="R14" s="155" t="str">
        <f t="shared" si="4"/>
        <v>ข้อมูลไม่ถูกต้อง</v>
      </c>
      <c r="S14" s="155" t="str">
        <f>IF(ISNUMBER(R14),
IF(H$2=ตัวเลือก!A$30,"ยังไม่บันทึกข้อมูล",R14*0.27),"ข้อมูลไม่ถูกต้อง")</f>
        <v>ข้อมูลไม่ถูกต้อง</v>
      </c>
      <c r="T14" s="149" t="str">
        <f t="shared" si="5"/>
        <v>ข้อมูลไม่ถูกต้อง</v>
      </c>
      <c r="U14" s="155" t="str">
        <f>IF(ISNUMBER(R14),
IF(H$2=ตัวเลือก!A$30,"ยังไม่บันทึกข้อมูล",R14*0.47),"ข้อมูลไม่ถูกต้อง")</f>
        <v>ข้อมูลไม่ถูกต้อง</v>
      </c>
      <c r="V14" s="149" t="str">
        <f>IF(ISNUMBER(S14),
IF(H$2=ตัวเลือก!A$30,"ยังไม่บันทึกข้อมูล",S14*0.47),"ข้อมูลไม่ถูกต้อง")</f>
        <v>ข้อมูลไม่ถูกต้อง</v>
      </c>
      <c r="W14" s="149" t="str">
        <f t="shared" si="6"/>
        <v>ข้อมูลไม่ถูกต้อง</v>
      </c>
      <c r="X14" s="148" t="str">
        <f t="shared" si="7"/>
        <v>ข้อมูลไม่ถูกต้อง</v>
      </c>
      <c r="Y14" s="38"/>
      <c r="Z14" s="38"/>
      <c r="AA14" s="38"/>
    </row>
    <row r="15" spans="1:27" x14ac:dyDescent="0.45">
      <c r="A15" s="38">
        <v>10</v>
      </c>
      <c r="B15" s="38">
        <v>1</v>
      </c>
      <c r="C15" s="38"/>
      <c r="D15" s="38"/>
      <c r="E15" s="38"/>
      <c r="F15" s="35"/>
      <c r="G15" s="35"/>
      <c r="H15" s="38"/>
      <c r="I15" s="38"/>
      <c r="J15" s="273" t="str">
        <f t="shared" si="0"/>
        <v>รอข้อมูลคอลัมน์ H</v>
      </c>
      <c r="K15" s="150"/>
      <c r="L15" s="150"/>
      <c r="M15" s="150"/>
      <c r="N15" s="147" t="str" cm="1">
        <f t="array" ref="N15">IF(AND(K15:M15=""),"ยังไม่บันทึกข้อมูล",
IF(M15&lt;&gt;"",
IF(M15&gt;=1.3,M15,"เป็นไม้พุ่ม"),
IF(K15+L15&gt;=1.3,K15+L15,"เป็นไม้พุ่ม")))</f>
        <v>ยังไม่บันทึกข้อมูล</v>
      </c>
      <c r="O15" s="149" t="str">
        <f t="shared" si="1"/>
        <v>ข้อมูลไม่ถูกต้อง</v>
      </c>
      <c r="P15" s="149" t="str">
        <f t="shared" si="2"/>
        <v>ข้อมูลไม่ถูกต้อง</v>
      </c>
      <c r="Q15" s="149" t="str">
        <f t="shared" si="3"/>
        <v>ข้อมูลไม่ถูกต้อง</v>
      </c>
      <c r="R15" s="155" t="str">
        <f t="shared" si="4"/>
        <v>ข้อมูลไม่ถูกต้อง</v>
      </c>
      <c r="S15" s="155" t="str">
        <f>IF(ISNUMBER(R15),
IF(H$2=ตัวเลือก!A$30,"ยังไม่บันทึกข้อมูล",R15*0.27),"ข้อมูลไม่ถูกต้อง")</f>
        <v>ข้อมูลไม่ถูกต้อง</v>
      </c>
      <c r="T15" s="149" t="str">
        <f t="shared" si="5"/>
        <v>ข้อมูลไม่ถูกต้อง</v>
      </c>
      <c r="U15" s="155" t="str">
        <f>IF(ISNUMBER(R15),
IF(H$2=ตัวเลือก!A$30,"ยังไม่บันทึกข้อมูล",R15*0.47),"ข้อมูลไม่ถูกต้อง")</f>
        <v>ข้อมูลไม่ถูกต้อง</v>
      </c>
      <c r="V15" s="149" t="str">
        <f>IF(ISNUMBER(S15),
IF(H$2=ตัวเลือก!A$30,"ยังไม่บันทึกข้อมูล",S15*0.47),"ข้อมูลไม่ถูกต้อง")</f>
        <v>ข้อมูลไม่ถูกต้อง</v>
      </c>
      <c r="W15" s="149" t="str">
        <f t="shared" si="6"/>
        <v>ข้อมูลไม่ถูกต้อง</v>
      </c>
      <c r="X15" s="148" t="str">
        <f t="shared" si="7"/>
        <v>ข้อมูลไม่ถูกต้อง</v>
      </c>
      <c r="Y15" s="38"/>
      <c r="Z15" s="38"/>
      <c r="AA15" s="38"/>
    </row>
    <row r="16" spans="1:27" x14ac:dyDescent="0.45">
      <c r="A16" s="38">
        <v>11</v>
      </c>
      <c r="B16" s="38">
        <v>1</v>
      </c>
      <c r="C16" s="38"/>
      <c r="D16" s="38"/>
      <c r="E16" s="38"/>
      <c r="F16" s="35"/>
      <c r="G16" s="35"/>
      <c r="H16" s="38"/>
      <c r="I16" s="38"/>
      <c r="J16" s="273" t="str">
        <f t="shared" si="0"/>
        <v>รอข้อมูลคอลัมน์ H</v>
      </c>
      <c r="K16" s="150"/>
      <c r="L16" s="150"/>
      <c r="M16" s="150"/>
      <c r="N16" s="147" t="str" cm="1">
        <f t="array" ref="N16">IF(AND(K16:M16=""),"ยังไม่บันทึกข้อมูล",
IF(M16&lt;&gt;"",
IF(M16&gt;=1.3,M16,"เป็นไม้พุ่ม"),
IF(K16+L16&gt;=1.3,K16+L16,"เป็นไม้พุ่ม")))</f>
        <v>ยังไม่บันทึกข้อมูล</v>
      </c>
      <c r="O16" s="149" t="str">
        <f t="shared" si="1"/>
        <v>ข้อมูลไม่ถูกต้อง</v>
      </c>
      <c r="P16" s="149" t="str">
        <f t="shared" si="2"/>
        <v>ข้อมูลไม่ถูกต้อง</v>
      </c>
      <c r="Q16" s="149" t="str">
        <f t="shared" si="3"/>
        <v>ข้อมูลไม่ถูกต้อง</v>
      </c>
      <c r="R16" s="155" t="str">
        <f t="shared" si="4"/>
        <v>ข้อมูลไม่ถูกต้อง</v>
      </c>
      <c r="S16" s="155" t="str">
        <f>IF(ISNUMBER(R16),
IF(H$2=ตัวเลือก!A$30,"ยังไม่บันทึกข้อมูล",R16*0.27),"ข้อมูลไม่ถูกต้อง")</f>
        <v>ข้อมูลไม่ถูกต้อง</v>
      </c>
      <c r="T16" s="149" t="str">
        <f t="shared" si="5"/>
        <v>ข้อมูลไม่ถูกต้อง</v>
      </c>
      <c r="U16" s="155" t="str">
        <f>IF(ISNUMBER(R16),
IF(H$2=ตัวเลือก!A$30,"ยังไม่บันทึกข้อมูล",R16*0.47),"ข้อมูลไม่ถูกต้อง")</f>
        <v>ข้อมูลไม่ถูกต้อง</v>
      </c>
      <c r="V16" s="149" t="str">
        <f>IF(ISNUMBER(S16),
IF(H$2=ตัวเลือก!A$30,"ยังไม่บันทึกข้อมูล",S16*0.47),"ข้อมูลไม่ถูกต้อง")</f>
        <v>ข้อมูลไม่ถูกต้อง</v>
      </c>
      <c r="W16" s="149" t="str">
        <f t="shared" si="6"/>
        <v>ข้อมูลไม่ถูกต้อง</v>
      </c>
      <c r="X16" s="148" t="str">
        <f t="shared" si="7"/>
        <v>ข้อมูลไม่ถูกต้อง</v>
      </c>
      <c r="Y16" s="38"/>
      <c r="Z16" s="38"/>
      <c r="AA16" s="38"/>
    </row>
    <row r="17" spans="1:27" x14ac:dyDescent="0.45">
      <c r="A17" s="38">
        <v>12</v>
      </c>
      <c r="B17" s="38">
        <v>1</v>
      </c>
      <c r="C17" s="38"/>
      <c r="D17" s="38"/>
      <c r="E17" s="38"/>
      <c r="F17" s="35"/>
      <c r="G17" s="35"/>
      <c r="H17" s="38"/>
      <c r="I17" s="38"/>
      <c r="J17" s="273" t="str">
        <f t="shared" si="0"/>
        <v>รอข้อมูลคอลัมน์ H</v>
      </c>
      <c r="K17" s="150"/>
      <c r="L17" s="150"/>
      <c r="M17" s="150"/>
      <c r="N17" s="147" t="str" cm="1">
        <f t="array" ref="N17">IF(AND(K17:M17=""),"ยังไม่บันทึกข้อมูล",
IF(M17&lt;&gt;"",
IF(M17&gt;=1.3,M17,"เป็นไม้พุ่ม"),
IF(K17+L17&gt;=1.3,K17+L17,"เป็นไม้พุ่ม")))</f>
        <v>ยังไม่บันทึกข้อมูล</v>
      </c>
      <c r="O17" s="149" t="str">
        <f t="shared" si="1"/>
        <v>ข้อมูลไม่ถูกต้อง</v>
      </c>
      <c r="P17" s="149" t="str">
        <f t="shared" si="2"/>
        <v>ข้อมูลไม่ถูกต้อง</v>
      </c>
      <c r="Q17" s="149" t="str">
        <f t="shared" si="3"/>
        <v>ข้อมูลไม่ถูกต้อง</v>
      </c>
      <c r="R17" s="155" t="str">
        <f t="shared" si="4"/>
        <v>ข้อมูลไม่ถูกต้อง</v>
      </c>
      <c r="S17" s="155" t="str">
        <f>IF(ISNUMBER(R17),
IF(H$2=ตัวเลือก!A$30,"ยังไม่บันทึกข้อมูล",R17*0.27),"ข้อมูลไม่ถูกต้อง")</f>
        <v>ข้อมูลไม่ถูกต้อง</v>
      </c>
      <c r="T17" s="149" t="str">
        <f t="shared" si="5"/>
        <v>ข้อมูลไม่ถูกต้อง</v>
      </c>
      <c r="U17" s="155" t="str">
        <f>IF(ISNUMBER(R17),
IF(H$2=ตัวเลือก!A$30,"ยังไม่บันทึกข้อมูล",R17*0.47),"ข้อมูลไม่ถูกต้อง")</f>
        <v>ข้อมูลไม่ถูกต้อง</v>
      </c>
      <c r="V17" s="149" t="str">
        <f>IF(ISNUMBER(S17),
IF(H$2=ตัวเลือก!A$30,"ยังไม่บันทึกข้อมูล",S17*0.47),"ข้อมูลไม่ถูกต้อง")</f>
        <v>ข้อมูลไม่ถูกต้อง</v>
      </c>
      <c r="W17" s="149" t="str">
        <f t="shared" si="6"/>
        <v>ข้อมูลไม่ถูกต้อง</v>
      </c>
      <c r="X17" s="148" t="str">
        <f t="shared" si="7"/>
        <v>ข้อมูลไม่ถูกต้อง</v>
      </c>
      <c r="Y17" s="38"/>
      <c r="Z17" s="38"/>
      <c r="AA17" s="38"/>
    </row>
    <row r="18" spans="1:27" x14ac:dyDescent="0.45">
      <c r="A18" s="38">
        <v>13</v>
      </c>
      <c r="B18" s="38">
        <v>1</v>
      </c>
      <c r="C18" s="38"/>
      <c r="D18" s="38"/>
      <c r="E18" s="38"/>
      <c r="F18" s="35"/>
      <c r="G18" s="35"/>
      <c r="H18" s="38"/>
      <c r="I18" s="38"/>
      <c r="J18" s="273" t="str">
        <f t="shared" si="0"/>
        <v>รอข้อมูลคอลัมน์ H</v>
      </c>
      <c r="K18" s="150"/>
      <c r="L18" s="150"/>
      <c r="M18" s="150"/>
      <c r="N18" s="147" t="str" cm="1">
        <f t="array" ref="N18">IF(AND(K18:M18=""),"ยังไม่บันทึกข้อมูล",
IF(M18&lt;&gt;"",
IF(M18&gt;=1.3,M18,"เป็นไม้พุ่ม"),
IF(K18+L18&gt;=1.3,K18+L18,"เป็นไม้พุ่ม")))</f>
        <v>ยังไม่บันทึกข้อมูล</v>
      </c>
      <c r="O18" s="149" t="str">
        <f t="shared" si="1"/>
        <v>ข้อมูลไม่ถูกต้อง</v>
      </c>
      <c r="P18" s="149" t="str">
        <f t="shared" si="2"/>
        <v>ข้อมูลไม่ถูกต้อง</v>
      </c>
      <c r="Q18" s="149" t="str">
        <f t="shared" si="3"/>
        <v>ข้อมูลไม่ถูกต้อง</v>
      </c>
      <c r="R18" s="155" t="str">
        <f t="shared" si="4"/>
        <v>ข้อมูลไม่ถูกต้อง</v>
      </c>
      <c r="S18" s="155" t="str">
        <f>IF(ISNUMBER(R18),
IF(H$2=ตัวเลือก!A$30,"ยังไม่บันทึกข้อมูล",R18*0.27),"ข้อมูลไม่ถูกต้อง")</f>
        <v>ข้อมูลไม่ถูกต้อง</v>
      </c>
      <c r="T18" s="149" t="str">
        <f t="shared" si="5"/>
        <v>ข้อมูลไม่ถูกต้อง</v>
      </c>
      <c r="U18" s="155" t="str">
        <f>IF(ISNUMBER(R18),
IF(H$2=ตัวเลือก!A$30,"ยังไม่บันทึกข้อมูล",R18*0.47),"ข้อมูลไม่ถูกต้อง")</f>
        <v>ข้อมูลไม่ถูกต้อง</v>
      </c>
      <c r="V18" s="149" t="str">
        <f>IF(ISNUMBER(S18),
IF(H$2=ตัวเลือก!A$30,"ยังไม่บันทึกข้อมูล",S18*0.47),"ข้อมูลไม่ถูกต้อง")</f>
        <v>ข้อมูลไม่ถูกต้อง</v>
      </c>
      <c r="W18" s="149" t="str">
        <f t="shared" si="6"/>
        <v>ข้อมูลไม่ถูกต้อง</v>
      </c>
      <c r="X18" s="148" t="str">
        <f t="shared" si="7"/>
        <v>ข้อมูลไม่ถูกต้อง</v>
      </c>
      <c r="Y18" s="38"/>
      <c r="Z18" s="38"/>
      <c r="AA18" s="38"/>
    </row>
    <row r="19" spans="1:27" x14ac:dyDescent="0.45">
      <c r="A19" s="38">
        <v>14</v>
      </c>
      <c r="B19" s="38">
        <v>1</v>
      </c>
      <c r="C19" s="38"/>
      <c r="D19" s="38"/>
      <c r="E19" s="38"/>
      <c r="F19" s="35"/>
      <c r="G19" s="35"/>
      <c r="H19" s="38"/>
      <c r="I19" s="38"/>
      <c r="J19" s="273" t="str">
        <f t="shared" si="0"/>
        <v>รอข้อมูลคอลัมน์ H</v>
      </c>
      <c r="K19" s="150"/>
      <c r="L19" s="150"/>
      <c r="M19" s="150"/>
      <c r="N19" s="147" t="str" cm="1">
        <f t="array" ref="N19">IF(AND(K19:M19=""),"ยังไม่บันทึกข้อมูล",
IF(M19&lt;&gt;"",
IF(M19&gt;=1.3,M19,"เป็นไม้พุ่ม"),
IF(K19+L19&gt;=1.3,K19+L19,"เป็นไม้พุ่ม")))</f>
        <v>ยังไม่บันทึกข้อมูล</v>
      </c>
      <c r="O19" s="149" t="str">
        <f t="shared" si="1"/>
        <v>ข้อมูลไม่ถูกต้อง</v>
      </c>
      <c r="P19" s="149" t="str">
        <f t="shared" si="2"/>
        <v>ข้อมูลไม่ถูกต้อง</v>
      </c>
      <c r="Q19" s="149" t="str">
        <f t="shared" si="3"/>
        <v>ข้อมูลไม่ถูกต้อง</v>
      </c>
      <c r="R19" s="155" t="str">
        <f t="shared" si="4"/>
        <v>ข้อมูลไม่ถูกต้อง</v>
      </c>
      <c r="S19" s="155" t="str">
        <f>IF(ISNUMBER(R19),
IF(H$2=ตัวเลือก!A$30,"ยังไม่บันทึกข้อมูล",R19*0.27),"ข้อมูลไม่ถูกต้อง")</f>
        <v>ข้อมูลไม่ถูกต้อง</v>
      </c>
      <c r="T19" s="149" t="str">
        <f t="shared" si="5"/>
        <v>ข้อมูลไม่ถูกต้อง</v>
      </c>
      <c r="U19" s="155" t="str">
        <f>IF(ISNUMBER(R19),
IF(H$2=ตัวเลือก!A$30,"ยังไม่บันทึกข้อมูล",R19*0.47),"ข้อมูลไม่ถูกต้อง")</f>
        <v>ข้อมูลไม่ถูกต้อง</v>
      </c>
      <c r="V19" s="149" t="str">
        <f>IF(ISNUMBER(S19),
IF(H$2=ตัวเลือก!A$30,"ยังไม่บันทึกข้อมูล",S19*0.47),"ข้อมูลไม่ถูกต้อง")</f>
        <v>ข้อมูลไม่ถูกต้อง</v>
      </c>
      <c r="W19" s="149" t="str">
        <f t="shared" si="6"/>
        <v>ข้อมูลไม่ถูกต้อง</v>
      </c>
      <c r="X19" s="148" t="str">
        <f t="shared" si="7"/>
        <v>ข้อมูลไม่ถูกต้อง</v>
      </c>
      <c r="Y19" s="38"/>
      <c r="Z19" s="38"/>
      <c r="AA19" s="38"/>
    </row>
    <row r="20" spans="1:27" x14ac:dyDescent="0.45">
      <c r="A20" s="38">
        <v>15</v>
      </c>
      <c r="B20" s="38">
        <v>1</v>
      </c>
      <c r="C20" s="38"/>
      <c r="D20" s="38"/>
      <c r="E20" s="38"/>
      <c r="F20" s="35"/>
      <c r="G20" s="35"/>
      <c r="H20" s="38"/>
      <c r="I20" s="38"/>
      <c r="J20" s="273" t="str">
        <f t="shared" si="0"/>
        <v>รอข้อมูลคอลัมน์ H</v>
      </c>
      <c r="K20" s="150"/>
      <c r="L20" s="150"/>
      <c r="M20" s="150"/>
      <c r="N20" s="147" t="str" cm="1">
        <f t="array" ref="N20">IF(AND(K20:M20=""),"ยังไม่บันทึกข้อมูล",
IF(M20&lt;&gt;"",
IF(M20&gt;=1.3,M20,"เป็นไม้พุ่ม"),
IF(K20+L20&gt;=1.3,K20+L20,"เป็นไม้พุ่ม")))</f>
        <v>ยังไม่บันทึกข้อมูล</v>
      </c>
      <c r="O20" s="149" t="str">
        <f t="shared" si="1"/>
        <v>ข้อมูลไม่ถูกต้อง</v>
      </c>
      <c r="P20" s="149" t="str">
        <f t="shared" si="2"/>
        <v>ข้อมูลไม่ถูกต้อง</v>
      </c>
      <c r="Q20" s="149" t="str">
        <f t="shared" si="3"/>
        <v>ข้อมูลไม่ถูกต้อง</v>
      </c>
      <c r="R20" s="155" t="str">
        <f t="shared" si="4"/>
        <v>ข้อมูลไม่ถูกต้อง</v>
      </c>
      <c r="S20" s="155" t="str">
        <f>IF(ISNUMBER(R20),
IF(H$2=ตัวเลือก!A$30,"ยังไม่บันทึกข้อมูล",R20*0.27),"ข้อมูลไม่ถูกต้อง")</f>
        <v>ข้อมูลไม่ถูกต้อง</v>
      </c>
      <c r="T20" s="149" t="str">
        <f t="shared" si="5"/>
        <v>ข้อมูลไม่ถูกต้อง</v>
      </c>
      <c r="U20" s="155" t="str">
        <f>IF(ISNUMBER(R20),
IF(H$2=ตัวเลือก!A$30,"ยังไม่บันทึกข้อมูล",R20*0.47),"ข้อมูลไม่ถูกต้อง")</f>
        <v>ข้อมูลไม่ถูกต้อง</v>
      </c>
      <c r="V20" s="149" t="str">
        <f>IF(ISNUMBER(S20),
IF(H$2=ตัวเลือก!A$30,"ยังไม่บันทึกข้อมูล",S20*0.47),"ข้อมูลไม่ถูกต้อง")</f>
        <v>ข้อมูลไม่ถูกต้อง</v>
      </c>
      <c r="W20" s="149" t="str">
        <f t="shared" si="6"/>
        <v>ข้อมูลไม่ถูกต้อง</v>
      </c>
      <c r="X20" s="148" t="str">
        <f t="shared" si="7"/>
        <v>ข้อมูลไม่ถูกต้อง</v>
      </c>
      <c r="Y20" s="38"/>
      <c r="Z20" s="38"/>
      <c r="AA20" s="38"/>
    </row>
    <row r="21" spans="1:27" x14ac:dyDescent="0.45">
      <c r="A21" s="38">
        <v>16</v>
      </c>
      <c r="B21" s="38">
        <v>1</v>
      </c>
      <c r="C21" s="38"/>
      <c r="D21" s="38"/>
      <c r="E21" s="38"/>
      <c r="F21" s="35"/>
      <c r="G21" s="35"/>
      <c r="H21" s="38"/>
      <c r="I21" s="38"/>
      <c r="J21" s="273" t="str">
        <f t="shared" si="0"/>
        <v>รอข้อมูลคอลัมน์ H</v>
      </c>
      <c r="K21" s="150"/>
      <c r="L21" s="150"/>
      <c r="M21" s="150"/>
      <c r="N21" s="147" t="str" cm="1">
        <f t="array" ref="N21">IF(AND(K21:M21=""),"ยังไม่บันทึกข้อมูล",
IF(M21&lt;&gt;"",
IF(M21&gt;=1.3,M21,"เป็นไม้พุ่ม"),
IF(K21+L21&gt;=1.3,K21+L21,"เป็นไม้พุ่ม")))</f>
        <v>ยังไม่บันทึกข้อมูล</v>
      </c>
      <c r="O21" s="149" t="str">
        <f t="shared" si="1"/>
        <v>ข้อมูลไม่ถูกต้อง</v>
      </c>
      <c r="P21" s="149" t="str">
        <f t="shared" si="2"/>
        <v>ข้อมูลไม่ถูกต้อง</v>
      </c>
      <c r="Q21" s="149" t="str">
        <f t="shared" si="3"/>
        <v>ข้อมูลไม่ถูกต้อง</v>
      </c>
      <c r="R21" s="155" t="str">
        <f t="shared" si="4"/>
        <v>ข้อมูลไม่ถูกต้อง</v>
      </c>
      <c r="S21" s="155" t="str">
        <f>IF(ISNUMBER(R21),
IF(H$2=ตัวเลือก!A$30,"ยังไม่บันทึกข้อมูล",R21*0.27),"ข้อมูลไม่ถูกต้อง")</f>
        <v>ข้อมูลไม่ถูกต้อง</v>
      </c>
      <c r="T21" s="149" t="str">
        <f t="shared" si="5"/>
        <v>ข้อมูลไม่ถูกต้อง</v>
      </c>
      <c r="U21" s="155" t="str">
        <f>IF(ISNUMBER(R21),
IF(H$2=ตัวเลือก!A$30,"ยังไม่บันทึกข้อมูล",R21*0.47),"ข้อมูลไม่ถูกต้อง")</f>
        <v>ข้อมูลไม่ถูกต้อง</v>
      </c>
      <c r="V21" s="149" t="str">
        <f>IF(ISNUMBER(S21),
IF(H$2=ตัวเลือก!A$30,"ยังไม่บันทึกข้อมูล",S21*0.47),"ข้อมูลไม่ถูกต้อง")</f>
        <v>ข้อมูลไม่ถูกต้อง</v>
      </c>
      <c r="W21" s="149" t="str">
        <f t="shared" si="6"/>
        <v>ข้อมูลไม่ถูกต้อง</v>
      </c>
      <c r="X21" s="148" t="str">
        <f t="shared" si="7"/>
        <v>ข้อมูลไม่ถูกต้อง</v>
      </c>
      <c r="Y21" s="38"/>
      <c r="Z21" s="38"/>
      <c r="AA21" s="38"/>
    </row>
    <row r="22" spans="1:27" x14ac:dyDescent="0.45">
      <c r="A22" s="38">
        <v>17</v>
      </c>
      <c r="B22" s="38">
        <v>1</v>
      </c>
      <c r="C22" s="38"/>
      <c r="D22" s="38"/>
      <c r="E22" s="38"/>
      <c r="F22" s="35"/>
      <c r="G22" s="35"/>
      <c r="H22" s="38"/>
      <c r="I22" s="38"/>
      <c r="J22" s="273" t="str">
        <f t="shared" si="0"/>
        <v>รอข้อมูลคอลัมน์ H</v>
      </c>
      <c r="K22" s="150"/>
      <c r="L22" s="150"/>
      <c r="M22" s="150"/>
      <c r="N22" s="147" t="str" cm="1">
        <f t="array" ref="N22">IF(AND(K22:M22=""),"ยังไม่บันทึกข้อมูล",
IF(M22&lt;&gt;"",
IF(M22&gt;=1.3,M22,"เป็นไม้พุ่ม"),
IF(K22+L22&gt;=1.3,K22+L22,"เป็นไม้พุ่ม")))</f>
        <v>ยังไม่บันทึกข้อมูล</v>
      </c>
      <c r="O22" s="149" t="str">
        <f t="shared" si="1"/>
        <v>ข้อมูลไม่ถูกต้อง</v>
      </c>
      <c r="P22" s="149" t="str">
        <f t="shared" si="2"/>
        <v>ข้อมูลไม่ถูกต้อง</v>
      </c>
      <c r="Q22" s="149" t="str">
        <f t="shared" si="3"/>
        <v>ข้อมูลไม่ถูกต้อง</v>
      </c>
      <c r="R22" s="155" t="str">
        <f t="shared" si="4"/>
        <v>ข้อมูลไม่ถูกต้อง</v>
      </c>
      <c r="S22" s="155" t="str">
        <f>IF(ISNUMBER(R22),
IF(H$2=ตัวเลือก!A$30,"ยังไม่บันทึกข้อมูล",R22*0.27),"ข้อมูลไม่ถูกต้อง")</f>
        <v>ข้อมูลไม่ถูกต้อง</v>
      </c>
      <c r="T22" s="149" t="str">
        <f t="shared" si="5"/>
        <v>ข้อมูลไม่ถูกต้อง</v>
      </c>
      <c r="U22" s="155" t="str">
        <f>IF(ISNUMBER(R22),
IF(H$2=ตัวเลือก!A$30,"ยังไม่บันทึกข้อมูล",R22*0.47),"ข้อมูลไม่ถูกต้อง")</f>
        <v>ข้อมูลไม่ถูกต้อง</v>
      </c>
      <c r="V22" s="149" t="str">
        <f>IF(ISNUMBER(S22),
IF(H$2=ตัวเลือก!A$30,"ยังไม่บันทึกข้อมูล",S22*0.47),"ข้อมูลไม่ถูกต้อง")</f>
        <v>ข้อมูลไม่ถูกต้อง</v>
      </c>
      <c r="W22" s="149" t="str">
        <f t="shared" si="6"/>
        <v>ข้อมูลไม่ถูกต้อง</v>
      </c>
      <c r="X22" s="148" t="str">
        <f t="shared" si="7"/>
        <v>ข้อมูลไม่ถูกต้อง</v>
      </c>
      <c r="Y22" s="38"/>
      <c r="Z22" s="38"/>
      <c r="AA22" s="38"/>
    </row>
    <row r="23" spans="1:27" x14ac:dyDescent="0.45">
      <c r="A23" s="38">
        <v>18</v>
      </c>
      <c r="B23" s="38">
        <v>1</v>
      </c>
      <c r="C23" s="38"/>
      <c r="D23" s="38"/>
      <c r="E23" s="38"/>
      <c r="F23" s="35"/>
      <c r="G23" s="35"/>
      <c r="H23" s="38"/>
      <c r="I23" s="38"/>
      <c r="J23" s="273" t="str">
        <f t="shared" si="0"/>
        <v>รอข้อมูลคอลัมน์ H</v>
      </c>
      <c r="K23" s="150"/>
      <c r="L23" s="150"/>
      <c r="M23" s="150"/>
      <c r="N23" s="147" t="str" cm="1">
        <f t="array" ref="N23">IF(AND(K23:M23=""),"ยังไม่บันทึกข้อมูล",
IF(M23&lt;&gt;"",
IF(M23&gt;=1.3,M23,"เป็นไม้พุ่ม"),
IF(K23+L23&gt;=1.3,K23+L23,"เป็นไม้พุ่ม")))</f>
        <v>ยังไม่บันทึกข้อมูล</v>
      </c>
      <c r="O23" s="149" t="str">
        <f t="shared" si="1"/>
        <v>ข้อมูลไม่ถูกต้อง</v>
      </c>
      <c r="P23" s="149" t="str">
        <f t="shared" si="2"/>
        <v>ข้อมูลไม่ถูกต้อง</v>
      </c>
      <c r="Q23" s="149" t="str">
        <f t="shared" si="3"/>
        <v>ข้อมูลไม่ถูกต้อง</v>
      </c>
      <c r="R23" s="155" t="str">
        <f t="shared" si="4"/>
        <v>ข้อมูลไม่ถูกต้อง</v>
      </c>
      <c r="S23" s="155" t="str">
        <f>IF(ISNUMBER(R23),
IF(H$2=ตัวเลือก!A$30,"ยังไม่บันทึกข้อมูล",R23*0.27),"ข้อมูลไม่ถูกต้อง")</f>
        <v>ข้อมูลไม่ถูกต้อง</v>
      </c>
      <c r="T23" s="149" t="str">
        <f t="shared" si="5"/>
        <v>ข้อมูลไม่ถูกต้อง</v>
      </c>
      <c r="U23" s="155" t="str">
        <f>IF(ISNUMBER(R23),
IF(H$2=ตัวเลือก!A$30,"ยังไม่บันทึกข้อมูล",R23*0.47),"ข้อมูลไม่ถูกต้อง")</f>
        <v>ข้อมูลไม่ถูกต้อง</v>
      </c>
      <c r="V23" s="149" t="str">
        <f>IF(ISNUMBER(S23),
IF(H$2=ตัวเลือก!A$30,"ยังไม่บันทึกข้อมูล",S23*0.47),"ข้อมูลไม่ถูกต้อง")</f>
        <v>ข้อมูลไม่ถูกต้อง</v>
      </c>
      <c r="W23" s="149" t="str">
        <f t="shared" si="6"/>
        <v>ข้อมูลไม่ถูกต้อง</v>
      </c>
      <c r="X23" s="148" t="str">
        <f t="shared" si="7"/>
        <v>ข้อมูลไม่ถูกต้อง</v>
      </c>
      <c r="Y23" s="38"/>
      <c r="Z23" s="38"/>
      <c r="AA23" s="38"/>
    </row>
    <row r="24" spans="1:27" x14ac:dyDescent="0.45">
      <c r="A24" s="38">
        <v>19</v>
      </c>
      <c r="B24" s="38">
        <v>1</v>
      </c>
      <c r="C24" s="38"/>
      <c r="D24" s="38"/>
      <c r="E24" s="38"/>
      <c r="F24" s="35"/>
      <c r="G24" s="35"/>
      <c r="H24" s="38"/>
      <c r="I24" s="38"/>
      <c r="J24" s="273" t="str">
        <f t="shared" si="0"/>
        <v>รอข้อมูลคอลัมน์ H</v>
      </c>
      <c r="K24" s="150"/>
      <c r="L24" s="150"/>
      <c r="M24" s="150"/>
      <c r="N24" s="147" t="str" cm="1">
        <f t="array" ref="N24">IF(AND(K24:M24=""),"ยังไม่บันทึกข้อมูล",
IF(M24&lt;&gt;"",
IF(M24&gt;=1.3,M24,"เป็นไม้พุ่ม"),
IF(K24+L24&gt;=1.3,K24+L24,"เป็นไม้พุ่ม")))</f>
        <v>ยังไม่บันทึกข้อมูล</v>
      </c>
      <c r="O24" s="149" t="str">
        <f t="shared" si="1"/>
        <v>ข้อมูลไม่ถูกต้อง</v>
      </c>
      <c r="P24" s="149" t="str">
        <f t="shared" si="2"/>
        <v>ข้อมูลไม่ถูกต้อง</v>
      </c>
      <c r="Q24" s="149" t="str">
        <f t="shared" si="3"/>
        <v>ข้อมูลไม่ถูกต้อง</v>
      </c>
      <c r="R24" s="155" t="str">
        <f t="shared" si="4"/>
        <v>ข้อมูลไม่ถูกต้อง</v>
      </c>
      <c r="S24" s="155" t="str">
        <f>IF(ISNUMBER(R24),
IF(H$2=ตัวเลือก!A$30,"ยังไม่บันทึกข้อมูล",R24*0.27),"ข้อมูลไม่ถูกต้อง")</f>
        <v>ข้อมูลไม่ถูกต้อง</v>
      </c>
      <c r="T24" s="149" t="str">
        <f t="shared" si="5"/>
        <v>ข้อมูลไม่ถูกต้อง</v>
      </c>
      <c r="U24" s="155" t="str">
        <f>IF(ISNUMBER(R24),
IF(H$2=ตัวเลือก!A$30,"ยังไม่บันทึกข้อมูล",R24*0.47),"ข้อมูลไม่ถูกต้อง")</f>
        <v>ข้อมูลไม่ถูกต้อง</v>
      </c>
      <c r="V24" s="149" t="str">
        <f>IF(ISNUMBER(S24),
IF(H$2=ตัวเลือก!A$30,"ยังไม่บันทึกข้อมูล",S24*0.47),"ข้อมูลไม่ถูกต้อง")</f>
        <v>ข้อมูลไม่ถูกต้อง</v>
      </c>
      <c r="W24" s="149" t="str">
        <f t="shared" si="6"/>
        <v>ข้อมูลไม่ถูกต้อง</v>
      </c>
      <c r="X24" s="148" t="str">
        <f t="shared" si="7"/>
        <v>ข้อมูลไม่ถูกต้อง</v>
      </c>
      <c r="Y24" s="38"/>
      <c r="Z24" s="38"/>
      <c r="AA24" s="38"/>
    </row>
    <row r="25" spans="1:27" x14ac:dyDescent="0.45">
      <c r="A25" s="38">
        <v>20</v>
      </c>
      <c r="B25" s="38">
        <v>1</v>
      </c>
      <c r="C25" s="38"/>
      <c r="D25" s="38"/>
      <c r="E25" s="38"/>
      <c r="F25" s="35"/>
      <c r="G25" s="35"/>
      <c r="H25" s="38"/>
      <c r="I25" s="38"/>
      <c r="J25" s="273" t="str">
        <f t="shared" si="0"/>
        <v>รอข้อมูลคอลัมน์ H</v>
      </c>
      <c r="K25" s="150"/>
      <c r="L25" s="150"/>
      <c r="M25" s="150"/>
      <c r="N25" s="147" t="str" cm="1">
        <f t="array" ref="N25">IF(AND(K25:M25=""),"ยังไม่บันทึกข้อมูล",
IF(M25&lt;&gt;"",
IF(M25&gt;=1.3,M25,"เป็นไม้พุ่ม"),
IF(K25+L25&gt;=1.3,K25+L25,"เป็นไม้พุ่ม")))</f>
        <v>ยังไม่บันทึกข้อมูล</v>
      </c>
      <c r="O25" s="149" t="str">
        <f t="shared" si="1"/>
        <v>ข้อมูลไม่ถูกต้อง</v>
      </c>
      <c r="P25" s="149" t="str">
        <f t="shared" si="2"/>
        <v>ข้อมูลไม่ถูกต้อง</v>
      </c>
      <c r="Q25" s="149" t="str">
        <f t="shared" si="3"/>
        <v>ข้อมูลไม่ถูกต้อง</v>
      </c>
      <c r="R25" s="155" t="str">
        <f t="shared" si="4"/>
        <v>ข้อมูลไม่ถูกต้อง</v>
      </c>
      <c r="S25" s="155" t="str">
        <f>IF(ISNUMBER(R25),
IF(H$2=ตัวเลือก!A$30,"ยังไม่บันทึกข้อมูล",R25*0.27),"ข้อมูลไม่ถูกต้อง")</f>
        <v>ข้อมูลไม่ถูกต้อง</v>
      </c>
      <c r="T25" s="149" t="str">
        <f t="shared" si="5"/>
        <v>ข้อมูลไม่ถูกต้อง</v>
      </c>
      <c r="U25" s="155" t="str">
        <f>IF(ISNUMBER(R25),
IF(H$2=ตัวเลือก!A$30,"ยังไม่บันทึกข้อมูล",R25*0.47),"ข้อมูลไม่ถูกต้อง")</f>
        <v>ข้อมูลไม่ถูกต้อง</v>
      </c>
      <c r="V25" s="149" t="str">
        <f>IF(ISNUMBER(S25),
IF(H$2=ตัวเลือก!A$30,"ยังไม่บันทึกข้อมูล",S25*0.47),"ข้อมูลไม่ถูกต้อง")</f>
        <v>ข้อมูลไม่ถูกต้อง</v>
      </c>
      <c r="W25" s="149" t="str">
        <f t="shared" si="6"/>
        <v>ข้อมูลไม่ถูกต้อง</v>
      </c>
      <c r="X25" s="148" t="str">
        <f t="shared" si="7"/>
        <v>ข้อมูลไม่ถูกต้อง</v>
      </c>
      <c r="Y25" s="38"/>
      <c r="Z25" s="38"/>
      <c r="AA25" s="38"/>
    </row>
    <row r="26" spans="1:27" x14ac:dyDescent="0.45">
      <c r="A26" s="38">
        <v>21</v>
      </c>
      <c r="B26" s="38">
        <v>1</v>
      </c>
      <c r="C26" s="38"/>
      <c r="D26" s="38"/>
      <c r="E26" s="38"/>
      <c r="F26" s="35"/>
      <c r="G26" s="35"/>
      <c r="H26" s="38"/>
      <c r="I26" s="38"/>
      <c r="J26" s="273" t="str">
        <f t="shared" si="0"/>
        <v>รอข้อมูลคอลัมน์ H</v>
      </c>
      <c r="K26" s="150"/>
      <c r="L26" s="150"/>
      <c r="M26" s="150"/>
      <c r="N26" s="147" t="str" cm="1">
        <f t="array" ref="N26">IF(AND(K26:M26=""),"ยังไม่บันทึกข้อมูล",
IF(M26&lt;&gt;"",
IF(M26&gt;=1.3,M26,"เป็นไม้พุ่ม"),
IF(K26+L26&gt;=1.3,K26+L26,"เป็นไม้พุ่ม")))</f>
        <v>ยังไม่บันทึกข้อมูล</v>
      </c>
      <c r="O26" s="149" t="str">
        <f t="shared" si="1"/>
        <v>ข้อมูลไม่ถูกต้อง</v>
      </c>
      <c r="P26" s="149" t="str">
        <f t="shared" si="2"/>
        <v>ข้อมูลไม่ถูกต้อง</v>
      </c>
      <c r="Q26" s="149" t="str">
        <f t="shared" si="3"/>
        <v>ข้อมูลไม่ถูกต้อง</v>
      </c>
      <c r="R26" s="155" t="str">
        <f t="shared" si="4"/>
        <v>ข้อมูลไม่ถูกต้อง</v>
      </c>
      <c r="S26" s="155" t="str">
        <f>IF(ISNUMBER(R26),
IF(H$2=ตัวเลือก!A$30,"ยังไม่บันทึกข้อมูล",R26*0.27),"ข้อมูลไม่ถูกต้อง")</f>
        <v>ข้อมูลไม่ถูกต้อง</v>
      </c>
      <c r="T26" s="149" t="str">
        <f t="shared" si="5"/>
        <v>ข้อมูลไม่ถูกต้อง</v>
      </c>
      <c r="U26" s="155" t="str">
        <f>IF(ISNUMBER(R26),
IF(H$2=ตัวเลือก!A$30,"ยังไม่บันทึกข้อมูล",R26*0.47),"ข้อมูลไม่ถูกต้อง")</f>
        <v>ข้อมูลไม่ถูกต้อง</v>
      </c>
      <c r="V26" s="149" t="str">
        <f>IF(ISNUMBER(S26),
IF(H$2=ตัวเลือก!A$30,"ยังไม่บันทึกข้อมูล",S26*0.47),"ข้อมูลไม่ถูกต้อง")</f>
        <v>ข้อมูลไม่ถูกต้อง</v>
      </c>
      <c r="W26" s="149" t="str">
        <f t="shared" si="6"/>
        <v>ข้อมูลไม่ถูกต้อง</v>
      </c>
      <c r="X26" s="148" t="str">
        <f t="shared" si="7"/>
        <v>ข้อมูลไม่ถูกต้อง</v>
      </c>
      <c r="Y26" s="38"/>
      <c r="Z26" s="38"/>
      <c r="AA26" s="38"/>
    </row>
    <row r="27" spans="1:27" x14ac:dyDescent="0.45">
      <c r="A27" s="38">
        <v>22</v>
      </c>
      <c r="B27" s="38">
        <v>1</v>
      </c>
      <c r="C27" s="38"/>
      <c r="D27" s="38"/>
      <c r="E27" s="38"/>
      <c r="F27" s="35"/>
      <c r="G27" s="35"/>
      <c r="H27" s="38"/>
      <c r="I27" s="38"/>
      <c r="J27" s="273" t="str">
        <f t="shared" si="0"/>
        <v>รอข้อมูลคอลัมน์ H</v>
      </c>
      <c r="K27" s="150"/>
      <c r="L27" s="150"/>
      <c r="M27" s="150"/>
      <c r="N27" s="147" t="str" cm="1">
        <f t="array" ref="N27">IF(AND(K27:M27=""),"ยังไม่บันทึกข้อมูล",
IF(M27&lt;&gt;"",
IF(M27&gt;=1.3,M27,"เป็นไม้พุ่ม"),
IF(K27+L27&gt;=1.3,K27+L27,"เป็นไม้พุ่ม")))</f>
        <v>ยังไม่บันทึกข้อมูล</v>
      </c>
      <c r="O27" s="149" t="str">
        <f t="shared" si="1"/>
        <v>ข้อมูลไม่ถูกต้อง</v>
      </c>
      <c r="P27" s="149" t="str">
        <f t="shared" si="2"/>
        <v>ข้อมูลไม่ถูกต้อง</v>
      </c>
      <c r="Q27" s="149" t="str">
        <f t="shared" si="3"/>
        <v>ข้อมูลไม่ถูกต้อง</v>
      </c>
      <c r="R27" s="155" t="str">
        <f t="shared" si="4"/>
        <v>ข้อมูลไม่ถูกต้อง</v>
      </c>
      <c r="S27" s="155" t="str">
        <f>IF(ISNUMBER(R27),
IF(H$2=ตัวเลือก!A$30,"ยังไม่บันทึกข้อมูล",R27*0.27),"ข้อมูลไม่ถูกต้อง")</f>
        <v>ข้อมูลไม่ถูกต้อง</v>
      </c>
      <c r="T27" s="149" t="str">
        <f t="shared" si="5"/>
        <v>ข้อมูลไม่ถูกต้อง</v>
      </c>
      <c r="U27" s="155" t="str">
        <f>IF(ISNUMBER(R27),
IF(H$2=ตัวเลือก!A$30,"ยังไม่บันทึกข้อมูล",R27*0.47),"ข้อมูลไม่ถูกต้อง")</f>
        <v>ข้อมูลไม่ถูกต้อง</v>
      </c>
      <c r="V27" s="149" t="str">
        <f>IF(ISNUMBER(S27),
IF(H$2=ตัวเลือก!A$30,"ยังไม่บันทึกข้อมูล",S27*0.47),"ข้อมูลไม่ถูกต้อง")</f>
        <v>ข้อมูลไม่ถูกต้อง</v>
      </c>
      <c r="W27" s="149" t="str">
        <f t="shared" si="6"/>
        <v>ข้อมูลไม่ถูกต้อง</v>
      </c>
      <c r="X27" s="148" t="str">
        <f t="shared" si="7"/>
        <v>ข้อมูลไม่ถูกต้อง</v>
      </c>
      <c r="Y27" s="38"/>
      <c r="Z27" s="38"/>
      <c r="AA27" s="38"/>
    </row>
    <row r="28" spans="1:27" x14ac:dyDescent="0.45">
      <c r="A28" s="38">
        <v>23</v>
      </c>
      <c r="B28" s="38">
        <v>1</v>
      </c>
      <c r="C28" s="38"/>
      <c r="D28" s="38"/>
      <c r="E28" s="38"/>
      <c r="F28" s="35"/>
      <c r="G28" s="35"/>
      <c r="H28" s="38"/>
      <c r="I28" s="38"/>
      <c r="J28" s="273" t="str">
        <f t="shared" si="0"/>
        <v>รอข้อมูลคอลัมน์ H</v>
      </c>
      <c r="K28" s="150"/>
      <c r="L28" s="150"/>
      <c r="M28" s="150"/>
      <c r="N28" s="147" t="str" cm="1">
        <f t="array" ref="N28">IF(AND(K28:M28=""),"ยังไม่บันทึกข้อมูล",
IF(M28&lt;&gt;"",
IF(M28&gt;=1.3,M28,"เป็นไม้พุ่ม"),
IF(K28+L28&gt;=1.3,K28+L28,"เป็นไม้พุ่ม")))</f>
        <v>ยังไม่บันทึกข้อมูล</v>
      </c>
      <c r="O28" s="149" t="str">
        <f t="shared" si="1"/>
        <v>ข้อมูลไม่ถูกต้อง</v>
      </c>
      <c r="P28" s="149" t="str">
        <f t="shared" si="2"/>
        <v>ข้อมูลไม่ถูกต้อง</v>
      </c>
      <c r="Q28" s="149" t="str">
        <f t="shared" si="3"/>
        <v>ข้อมูลไม่ถูกต้อง</v>
      </c>
      <c r="R28" s="155" t="str">
        <f t="shared" si="4"/>
        <v>ข้อมูลไม่ถูกต้อง</v>
      </c>
      <c r="S28" s="155" t="str">
        <f>IF(ISNUMBER(R28),
IF(H$2=ตัวเลือก!A$30,"ยังไม่บันทึกข้อมูล",R28*0.27),"ข้อมูลไม่ถูกต้อง")</f>
        <v>ข้อมูลไม่ถูกต้อง</v>
      </c>
      <c r="T28" s="149" t="str">
        <f t="shared" si="5"/>
        <v>ข้อมูลไม่ถูกต้อง</v>
      </c>
      <c r="U28" s="155" t="str">
        <f>IF(ISNUMBER(R28),
IF(H$2=ตัวเลือก!A$30,"ยังไม่บันทึกข้อมูล",R28*0.47),"ข้อมูลไม่ถูกต้อง")</f>
        <v>ข้อมูลไม่ถูกต้อง</v>
      </c>
      <c r="V28" s="149" t="str">
        <f>IF(ISNUMBER(S28),
IF(H$2=ตัวเลือก!A$30,"ยังไม่บันทึกข้อมูล",S28*0.47),"ข้อมูลไม่ถูกต้อง")</f>
        <v>ข้อมูลไม่ถูกต้อง</v>
      </c>
      <c r="W28" s="149" t="str">
        <f t="shared" si="6"/>
        <v>ข้อมูลไม่ถูกต้อง</v>
      </c>
      <c r="X28" s="148" t="str">
        <f t="shared" si="7"/>
        <v>ข้อมูลไม่ถูกต้อง</v>
      </c>
      <c r="Y28" s="38"/>
      <c r="Z28" s="38"/>
      <c r="AA28" s="38"/>
    </row>
    <row r="29" spans="1:27" x14ac:dyDescent="0.45">
      <c r="A29" s="38">
        <v>24</v>
      </c>
      <c r="B29" s="38">
        <v>1</v>
      </c>
      <c r="C29" s="38"/>
      <c r="D29" s="38"/>
      <c r="E29" s="38"/>
      <c r="F29" s="35"/>
      <c r="G29" s="35"/>
      <c r="H29" s="38"/>
      <c r="I29" s="38"/>
      <c r="J29" s="273" t="str">
        <f t="shared" si="0"/>
        <v>รอข้อมูลคอลัมน์ H</v>
      </c>
      <c r="K29" s="150"/>
      <c r="L29" s="150"/>
      <c r="M29" s="150"/>
      <c r="N29" s="147" t="str" cm="1">
        <f t="array" ref="N29">IF(AND(K29:M29=""),"ยังไม่บันทึกข้อมูล",
IF(M29&lt;&gt;"",
IF(M29&gt;=1.3,M29,"เป็นไม้พุ่ม"),
IF(K29+L29&gt;=1.3,K29+L29,"เป็นไม้พุ่ม")))</f>
        <v>ยังไม่บันทึกข้อมูล</v>
      </c>
      <c r="O29" s="149" t="str">
        <f t="shared" si="1"/>
        <v>ข้อมูลไม่ถูกต้อง</v>
      </c>
      <c r="P29" s="149" t="str">
        <f t="shared" si="2"/>
        <v>ข้อมูลไม่ถูกต้อง</v>
      </c>
      <c r="Q29" s="149" t="str">
        <f t="shared" si="3"/>
        <v>ข้อมูลไม่ถูกต้อง</v>
      </c>
      <c r="R29" s="155" t="str">
        <f t="shared" si="4"/>
        <v>ข้อมูลไม่ถูกต้อง</v>
      </c>
      <c r="S29" s="155" t="str">
        <f>IF(ISNUMBER(R29),
IF(H$2=ตัวเลือก!A$30,"ยังไม่บันทึกข้อมูล",R29*0.27),"ข้อมูลไม่ถูกต้อง")</f>
        <v>ข้อมูลไม่ถูกต้อง</v>
      </c>
      <c r="T29" s="149" t="str">
        <f t="shared" si="5"/>
        <v>ข้อมูลไม่ถูกต้อง</v>
      </c>
      <c r="U29" s="155" t="str">
        <f>IF(ISNUMBER(R29),
IF(H$2=ตัวเลือก!A$30,"ยังไม่บันทึกข้อมูล",R29*0.47),"ข้อมูลไม่ถูกต้อง")</f>
        <v>ข้อมูลไม่ถูกต้อง</v>
      </c>
      <c r="V29" s="149" t="str">
        <f>IF(ISNUMBER(S29),
IF(H$2=ตัวเลือก!A$30,"ยังไม่บันทึกข้อมูล",S29*0.47),"ข้อมูลไม่ถูกต้อง")</f>
        <v>ข้อมูลไม่ถูกต้อง</v>
      </c>
      <c r="W29" s="149" t="str">
        <f t="shared" si="6"/>
        <v>ข้อมูลไม่ถูกต้อง</v>
      </c>
      <c r="X29" s="148" t="str">
        <f t="shared" si="7"/>
        <v>ข้อมูลไม่ถูกต้อง</v>
      </c>
      <c r="Y29" s="38"/>
      <c r="Z29" s="38"/>
      <c r="AA29" s="38"/>
    </row>
    <row r="30" spans="1:27" x14ac:dyDescent="0.45">
      <c r="A30" s="38">
        <v>25</v>
      </c>
      <c r="B30" s="38">
        <v>1</v>
      </c>
      <c r="C30" s="38"/>
      <c r="D30" s="38"/>
      <c r="E30" s="38"/>
      <c r="F30" s="35"/>
      <c r="G30" s="35"/>
      <c r="H30" s="38"/>
      <c r="I30" s="38"/>
      <c r="J30" s="273" t="str">
        <f t="shared" si="0"/>
        <v>รอข้อมูลคอลัมน์ H</v>
      </c>
      <c r="K30" s="150"/>
      <c r="L30" s="150"/>
      <c r="M30" s="150"/>
      <c r="N30" s="147" t="str" cm="1">
        <f t="array" ref="N30">IF(AND(K30:M30=""),"ยังไม่บันทึกข้อมูล",
IF(M30&lt;&gt;"",
IF(M30&gt;=1.3,M30,"เป็นไม้พุ่ม"),
IF(K30+L30&gt;=1.3,K30+L30,"เป็นไม้พุ่ม")))</f>
        <v>ยังไม่บันทึกข้อมูล</v>
      </c>
      <c r="O30" s="149" t="str">
        <f t="shared" si="1"/>
        <v>ข้อมูลไม่ถูกต้อง</v>
      </c>
      <c r="P30" s="149" t="str">
        <f t="shared" si="2"/>
        <v>ข้อมูลไม่ถูกต้อง</v>
      </c>
      <c r="Q30" s="149" t="str">
        <f t="shared" si="3"/>
        <v>ข้อมูลไม่ถูกต้อง</v>
      </c>
      <c r="R30" s="155" t="str">
        <f t="shared" si="4"/>
        <v>ข้อมูลไม่ถูกต้อง</v>
      </c>
      <c r="S30" s="155" t="str">
        <f>IF(ISNUMBER(R30),
IF(H$2=ตัวเลือก!A$30,"ยังไม่บันทึกข้อมูล",R30*0.27),"ข้อมูลไม่ถูกต้อง")</f>
        <v>ข้อมูลไม่ถูกต้อง</v>
      </c>
      <c r="T30" s="149" t="str">
        <f t="shared" si="5"/>
        <v>ข้อมูลไม่ถูกต้อง</v>
      </c>
      <c r="U30" s="155" t="str">
        <f>IF(ISNUMBER(R30),
IF(H$2=ตัวเลือก!A$30,"ยังไม่บันทึกข้อมูล",R30*0.47),"ข้อมูลไม่ถูกต้อง")</f>
        <v>ข้อมูลไม่ถูกต้อง</v>
      </c>
      <c r="V30" s="149" t="str">
        <f>IF(ISNUMBER(S30),
IF(H$2=ตัวเลือก!A$30,"ยังไม่บันทึกข้อมูล",S30*0.47),"ข้อมูลไม่ถูกต้อง")</f>
        <v>ข้อมูลไม่ถูกต้อง</v>
      </c>
      <c r="W30" s="149" t="str">
        <f t="shared" si="6"/>
        <v>ข้อมูลไม่ถูกต้อง</v>
      </c>
      <c r="X30" s="148" t="str">
        <f t="shared" si="7"/>
        <v>ข้อมูลไม่ถูกต้อง</v>
      </c>
      <c r="Y30" s="38"/>
      <c r="Z30" s="38"/>
      <c r="AA30" s="38"/>
    </row>
    <row r="31" spans="1:27" x14ac:dyDescent="0.45">
      <c r="A31" s="38">
        <v>26</v>
      </c>
      <c r="B31" s="38">
        <v>1</v>
      </c>
      <c r="C31" s="38"/>
      <c r="D31" s="38"/>
      <c r="E31" s="38"/>
      <c r="F31" s="35"/>
      <c r="G31" s="35"/>
      <c r="H31" s="38"/>
      <c r="I31" s="38"/>
      <c r="J31" s="273" t="str">
        <f t="shared" si="0"/>
        <v>รอข้อมูลคอลัมน์ H</v>
      </c>
      <c r="K31" s="150"/>
      <c r="L31" s="150"/>
      <c r="M31" s="150"/>
      <c r="N31" s="147" t="str" cm="1">
        <f t="array" ref="N31">IF(AND(K31:M31=""),"ยังไม่บันทึกข้อมูล",
IF(M31&lt;&gt;"",
IF(M31&gt;=1.3,M31,"เป็นไม้พุ่ม"),
IF(K31+L31&gt;=1.3,K31+L31,"เป็นไม้พุ่ม")))</f>
        <v>ยังไม่บันทึกข้อมูล</v>
      </c>
      <c r="O31" s="149" t="str">
        <f t="shared" si="1"/>
        <v>ข้อมูลไม่ถูกต้อง</v>
      </c>
      <c r="P31" s="149" t="str">
        <f t="shared" si="2"/>
        <v>ข้อมูลไม่ถูกต้อง</v>
      </c>
      <c r="Q31" s="149" t="str">
        <f t="shared" si="3"/>
        <v>ข้อมูลไม่ถูกต้อง</v>
      </c>
      <c r="R31" s="155" t="str">
        <f t="shared" si="4"/>
        <v>ข้อมูลไม่ถูกต้อง</v>
      </c>
      <c r="S31" s="155" t="str">
        <f>IF(ISNUMBER(R31),
IF(H$2=ตัวเลือก!A$30,"ยังไม่บันทึกข้อมูล",R31*0.27),"ข้อมูลไม่ถูกต้อง")</f>
        <v>ข้อมูลไม่ถูกต้อง</v>
      </c>
      <c r="T31" s="149" t="str">
        <f t="shared" si="5"/>
        <v>ข้อมูลไม่ถูกต้อง</v>
      </c>
      <c r="U31" s="155" t="str">
        <f>IF(ISNUMBER(R31),
IF(H$2=ตัวเลือก!A$30,"ยังไม่บันทึกข้อมูล",R31*0.47),"ข้อมูลไม่ถูกต้อง")</f>
        <v>ข้อมูลไม่ถูกต้อง</v>
      </c>
      <c r="V31" s="149" t="str">
        <f>IF(ISNUMBER(S31),
IF(H$2=ตัวเลือก!A$30,"ยังไม่บันทึกข้อมูล",S31*0.47),"ข้อมูลไม่ถูกต้อง")</f>
        <v>ข้อมูลไม่ถูกต้อง</v>
      </c>
      <c r="W31" s="149" t="str">
        <f t="shared" si="6"/>
        <v>ข้อมูลไม่ถูกต้อง</v>
      </c>
      <c r="X31" s="148" t="str">
        <f t="shared" si="7"/>
        <v>ข้อมูลไม่ถูกต้อง</v>
      </c>
      <c r="Y31" s="38"/>
      <c r="Z31" s="38"/>
      <c r="AA31" s="38"/>
    </row>
    <row r="32" spans="1:27" x14ac:dyDescent="0.45">
      <c r="A32" s="38">
        <v>27</v>
      </c>
      <c r="B32" s="38">
        <v>1</v>
      </c>
      <c r="C32" s="38"/>
      <c r="D32" s="38"/>
      <c r="E32" s="38"/>
      <c r="F32" s="35"/>
      <c r="G32" s="35"/>
      <c r="H32" s="38"/>
      <c r="I32" s="38"/>
      <c r="J32" s="273" t="str">
        <f t="shared" si="0"/>
        <v>รอข้อมูลคอลัมน์ H</v>
      </c>
      <c r="K32" s="150"/>
      <c r="L32" s="150"/>
      <c r="M32" s="150"/>
      <c r="N32" s="147" t="str" cm="1">
        <f t="array" ref="N32">IF(AND(K32:M32=""),"ยังไม่บันทึกข้อมูล",
IF(M32&lt;&gt;"",
IF(M32&gt;=1.3,M32,"เป็นไม้พุ่ม"),
IF(K32+L32&gt;=1.3,K32+L32,"เป็นไม้พุ่ม")))</f>
        <v>ยังไม่บันทึกข้อมูล</v>
      </c>
      <c r="O32" s="149" t="str">
        <f t="shared" si="1"/>
        <v>ข้อมูลไม่ถูกต้อง</v>
      </c>
      <c r="P32" s="149" t="str">
        <f t="shared" si="2"/>
        <v>ข้อมูลไม่ถูกต้อง</v>
      </c>
      <c r="Q32" s="149" t="str">
        <f t="shared" si="3"/>
        <v>ข้อมูลไม่ถูกต้อง</v>
      </c>
      <c r="R32" s="155" t="str">
        <f t="shared" si="4"/>
        <v>ข้อมูลไม่ถูกต้อง</v>
      </c>
      <c r="S32" s="155" t="str">
        <f>IF(ISNUMBER(R32),
IF(H$2=ตัวเลือก!A$30,"ยังไม่บันทึกข้อมูล",R32*0.27),"ข้อมูลไม่ถูกต้อง")</f>
        <v>ข้อมูลไม่ถูกต้อง</v>
      </c>
      <c r="T32" s="149" t="str">
        <f t="shared" si="5"/>
        <v>ข้อมูลไม่ถูกต้อง</v>
      </c>
      <c r="U32" s="155" t="str">
        <f>IF(ISNUMBER(R32),
IF(H$2=ตัวเลือก!A$30,"ยังไม่บันทึกข้อมูล",R32*0.47),"ข้อมูลไม่ถูกต้อง")</f>
        <v>ข้อมูลไม่ถูกต้อง</v>
      </c>
      <c r="V32" s="149" t="str">
        <f>IF(ISNUMBER(S32),
IF(H$2=ตัวเลือก!A$30,"ยังไม่บันทึกข้อมูล",S32*0.47),"ข้อมูลไม่ถูกต้อง")</f>
        <v>ข้อมูลไม่ถูกต้อง</v>
      </c>
      <c r="W32" s="149" t="str">
        <f t="shared" si="6"/>
        <v>ข้อมูลไม่ถูกต้อง</v>
      </c>
      <c r="X32" s="148" t="str">
        <f t="shared" si="7"/>
        <v>ข้อมูลไม่ถูกต้อง</v>
      </c>
      <c r="Y32" s="38"/>
      <c r="Z32" s="38"/>
      <c r="AA32" s="38"/>
    </row>
    <row r="33" spans="1:27" x14ac:dyDescent="0.45">
      <c r="A33" s="38">
        <v>28</v>
      </c>
      <c r="B33" s="38">
        <v>1</v>
      </c>
      <c r="C33" s="38"/>
      <c r="D33" s="38"/>
      <c r="E33" s="38"/>
      <c r="F33" s="35"/>
      <c r="G33" s="35"/>
      <c r="H33" s="38"/>
      <c r="I33" s="38"/>
      <c r="J33" s="273" t="str">
        <f t="shared" si="0"/>
        <v>รอข้อมูลคอลัมน์ H</v>
      </c>
      <c r="K33" s="150"/>
      <c r="L33" s="150"/>
      <c r="M33" s="150"/>
      <c r="N33" s="147" t="str" cm="1">
        <f t="array" ref="N33">IF(AND(K33:M33=""),"ยังไม่บันทึกข้อมูล",
IF(M33&lt;&gt;"",
IF(M33&gt;=1.3,M33,"เป็นไม้พุ่ม"),
IF(K33+L33&gt;=1.3,K33+L33,"เป็นไม้พุ่ม")))</f>
        <v>ยังไม่บันทึกข้อมูล</v>
      </c>
      <c r="O33" s="149" t="str">
        <f t="shared" si="1"/>
        <v>ข้อมูลไม่ถูกต้อง</v>
      </c>
      <c r="P33" s="149" t="str">
        <f t="shared" si="2"/>
        <v>ข้อมูลไม่ถูกต้อง</v>
      </c>
      <c r="Q33" s="149" t="str">
        <f t="shared" si="3"/>
        <v>ข้อมูลไม่ถูกต้อง</v>
      </c>
      <c r="R33" s="155" t="str">
        <f t="shared" si="4"/>
        <v>ข้อมูลไม่ถูกต้อง</v>
      </c>
      <c r="S33" s="155" t="str">
        <f>IF(ISNUMBER(R33),
IF(H$2=ตัวเลือก!A$30,"ยังไม่บันทึกข้อมูล",R33*0.27),"ข้อมูลไม่ถูกต้อง")</f>
        <v>ข้อมูลไม่ถูกต้อง</v>
      </c>
      <c r="T33" s="149" t="str">
        <f t="shared" si="5"/>
        <v>ข้อมูลไม่ถูกต้อง</v>
      </c>
      <c r="U33" s="155" t="str">
        <f>IF(ISNUMBER(R33),
IF(H$2=ตัวเลือก!A$30,"ยังไม่บันทึกข้อมูล",R33*0.47),"ข้อมูลไม่ถูกต้อง")</f>
        <v>ข้อมูลไม่ถูกต้อง</v>
      </c>
      <c r="V33" s="149" t="str">
        <f>IF(ISNUMBER(S33),
IF(H$2=ตัวเลือก!A$30,"ยังไม่บันทึกข้อมูล",S33*0.47),"ข้อมูลไม่ถูกต้อง")</f>
        <v>ข้อมูลไม่ถูกต้อง</v>
      </c>
      <c r="W33" s="149" t="str">
        <f t="shared" si="6"/>
        <v>ข้อมูลไม่ถูกต้อง</v>
      </c>
      <c r="X33" s="148" t="str">
        <f t="shared" si="7"/>
        <v>ข้อมูลไม่ถูกต้อง</v>
      </c>
      <c r="Y33" s="38"/>
      <c r="Z33" s="38"/>
      <c r="AA33" s="38"/>
    </row>
    <row r="34" spans="1:27" x14ac:dyDescent="0.45">
      <c r="A34" s="38">
        <v>29</v>
      </c>
      <c r="B34" s="38">
        <v>1</v>
      </c>
      <c r="C34" s="38"/>
      <c r="D34" s="38"/>
      <c r="E34" s="38"/>
      <c r="F34" s="35"/>
      <c r="G34" s="35"/>
      <c r="H34" s="38"/>
      <c r="I34" s="38"/>
      <c r="J34" s="273" t="str">
        <f t="shared" si="0"/>
        <v>รอข้อมูลคอลัมน์ H</v>
      </c>
      <c r="K34" s="150"/>
      <c r="L34" s="150"/>
      <c r="M34" s="150"/>
      <c r="N34" s="147" t="str" cm="1">
        <f t="array" ref="N34">IF(AND(K34:M34=""),"ยังไม่บันทึกข้อมูล",
IF(M34&lt;&gt;"",
IF(M34&gt;=1.3,M34,"เป็นไม้พุ่ม"),
IF(K34+L34&gt;=1.3,K34+L34,"เป็นไม้พุ่ม")))</f>
        <v>ยังไม่บันทึกข้อมูล</v>
      </c>
      <c r="O34" s="149" t="str">
        <f t="shared" si="1"/>
        <v>ข้อมูลไม่ถูกต้อง</v>
      </c>
      <c r="P34" s="149" t="str">
        <f t="shared" si="2"/>
        <v>ข้อมูลไม่ถูกต้อง</v>
      </c>
      <c r="Q34" s="149" t="str">
        <f t="shared" si="3"/>
        <v>ข้อมูลไม่ถูกต้อง</v>
      </c>
      <c r="R34" s="155" t="str">
        <f t="shared" si="4"/>
        <v>ข้อมูลไม่ถูกต้อง</v>
      </c>
      <c r="S34" s="155" t="str">
        <f>IF(ISNUMBER(R34),
IF(H$2=ตัวเลือก!A$30,"ยังไม่บันทึกข้อมูล",R34*0.27),"ข้อมูลไม่ถูกต้อง")</f>
        <v>ข้อมูลไม่ถูกต้อง</v>
      </c>
      <c r="T34" s="149" t="str">
        <f t="shared" si="5"/>
        <v>ข้อมูลไม่ถูกต้อง</v>
      </c>
      <c r="U34" s="155" t="str">
        <f>IF(ISNUMBER(R34),
IF(H$2=ตัวเลือก!A$30,"ยังไม่บันทึกข้อมูล",R34*0.47),"ข้อมูลไม่ถูกต้อง")</f>
        <v>ข้อมูลไม่ถูกต้อง</v>
      </c>
      <c r="V34" s="149" t="str">
        <f>IF(ISNUMBER(S34),
IF(H$2=ตัวเลือก!A$30,"ยังไม่บันทึกข้อมูล",S34*0.47),"ข้อมูลไม่ถูกต้อง")</f>
        <v>ข้อมูลไม่ถูกต้อง</v>
      </c>
      <c r="W34" s="149" t="str">
        <f t="shared" si="6"/>
        <v>ข้อมูลไม่ถูกต้อง</v>
      </c>
      <c r="X34" s="148" t="str">
        <f t="shared" si="7"/>
        <v>ข้อมูลไม่ถูกต้อง</v>
      </c>
      <c r="Y34" s="38"/>
      <c r="Z34" s="38"/>
      <c r="AA34" s="38"/>
    </row>
    <row r="35" spans="1:27" x14ac:dyDescent="0.45">
      <c r="A35" s="38">
        <v>30</v>
      </c>
      <c r="B35" s="38">
        <v>1</v>
      </c>
      <c r="C35" s="38"/>
      <c r="D35" s="38"/>
      <c r="E35" s="38"/>
      <c r="F35" s="35"/>
      <c r="G35" s="35"/>
      <c r="H35" s="38"/>
      <c r="I35" s="38"/>
      <c r="J35" s="273" t="str">
        <f t="shared" si="0"/>
        <v>รอข้อมูลคอลัมน์ H</v>
      </c>
      <c r="K35" s="150"/>
      <c r="L35" s="150"/>
      <c r="M35" s="150"/>
      <c r="N35" s="147" t="str" cm="1">
        <f t="array" ref="N35">IF(AND(K35:M35=""),"ยังไม่บันทึกข้อมูล",
IF(M35&lt;&gt;"",
IF(M35&gt;=1.3,M35,"เป็นไม้พุ่ม"),
IF(K35+L35&gt;=1.3,K35+L35,"เป็นไม้พุ่ม")))</f>
        <v>ยังไม่บันทึกข้อมูล</v>
      </c>
      <c r="O35" s="149" t="str">
        <f t="shared" si="1"/>
        <v>ข้อมูลไม่ถูกต้อง</v>
      </c>
      <c r="P35" s="149" t="str">
        <f t="shared" si="2"/>
        <v>ข้อมูลไม่ถูกต้อง</v>
      </c>
      <c r="Q35" s="149" t="str">
        <f t="shared" si="3"/>
        <v>ข้อมูลไม่ถูกต้อง</v>
      </c>
      <c r="R35" s="155" t="str">
        <f t="shared" si="4"/>
        <v>ข้อมูลไม่ถูกต้อง</v>
      </c>
      <c r="S35" s="155" t="str">
        <f>IF(ISNUMBER(R35),
IF(H$2=ตัวเลือก!A$30,"ยังไม่บันทึกข้อมูล",R35*0.27),"ข้อมูลไม่ถูกต้อง")</f>
        <v>ข้อมูลไม่ถูกต้อง</v>
      </c>
      <c r="T35" s="149" t="str">
        <f t="shared" si="5"/>
        <v>ข้อมูลไม่ถูกต้อง</v>
      </c>
      <c r="U35" s="155" t="str">
        <f>IF(ISNUMBER(R35),
IF(H$2=ตัวเลือก!A$30,"ยังไม่บันทึกข้อมูล",R35*0.47),"ข้อมูลไม่ถูกต้อง")</f>
        <v>ข้อมูลไม่ถูกต้อง</v>
      </c>
      <c r="V35" s="149" t="str">
        <f>IF(ISNUMBER(S35),
IF(H$2=ตัวเลือก!A$30,"ยังไม่บันทึกข้อมูล",S35*0.47),"ข้อมูลไม่ถูกต้อง")</f>
        <v>ข้อมูลไม่ถูกต้อง</v>
      </c>
      <c r="W35" s="149" t="str">
        <f t="shared" si="6"/>
        <v>ข้อมูลไม่ถูกต้อง</v>
      </c>
      <c r="X35" s="148" t="str">
        <f t="shared" si="7"/>
        <v>ข้อมูลไม่ถูกต้อง</v>
      </c>
      <c r="Y35" s="38"/>
      <c r="Z35" s="38"/>
      <c r="AA35" s="38"/>
    </row>
    <row r="36" spans="1:27" x14ac:dyDescent="0.45">
      <c r="A36" s="38">
        <v>31</v>
      </c>
      <c r="B36" s="38">
        <v>1</v>
      </c>
      <c r="C36" s="38"/>
      <c r="D36" s="38"/>
      <c r="E36" s="38"/>
      <c r="F36" s="35"/>
      <c r="G36" s="35"/>
      <c r="H36" s="38"/>
      <c r="I36" s="38"/>
      <c r="J36" s="273" t="str">
        <f t="shared" si="0"/>
        <v>รอข้อมูลคอลัมน์ H</v>
      </c>
      <c r="K36" s="150"/>
      <c r="L36" s="150"/>
      <c r="M36" s="150"/>
      <c r="N36" s="147" t="str" cm="1">
        <f t="array" ref="N36">IF(AND(K36:M36=""),"ยังไม่บันทึกข้อมูล",
IF(M36&lt;&gt;"",
IF(M36&gt;=1.3,M36,"เป็นไม้พุ่ม"),
IF(K36+L36&gt;=1.3,K36+L36,"เป็นไม้พุ่ม")))</f>
        <v>ยังไม่บันทึกข้อมูล</v>
      </c>
      <c r="O36" s="149" t="str">
        <f t="shared" si="1"/>
        <v>ข้อมูลไม่ถูกต้อง</v>
      </c>
      <c r="P36" s="149" t="str">
        <f t="shared" si="2"/>
        <v>ข้อมูลไม่ถูกต้อง</v>
      </c>
      <c r="Q36" s="149" t="str">
        <f t="shared" si="3"/>
        <v>ข้อมูลไม่ถูกต้อง</v>
      </c>
      <c r="R36" s="155" t="str">
        <f t="shared" si="4"/>
        <v>ข้อมูลไม่ถูกต้อง</v>
      </c>
      <c r="S36" s="155" t="str">
        <f>IF(ISNUMBER(R36),
IF(H$2=ตัวเลือก!A$30,"ยังไม่บันทึกข้อมูล",R36*0.27),"ข้อมูลไม่ถูกต้อง")</f>
        <v>ข้อมูลไม่ถูกต้อง</v>
      </c>
      <c r="T36" s="149" t="str">
        <f t="shared" si="5"/>
        <v>ข้อมูลไม่ถูกต้อง</v>
      </c>
      <c r="U36" s="155" t="str">
        <f>IF(ISNUMBER(R36),
IF(H$2=ตัวเลือก!A$30,"ยังไม่บันทึกข้อมูล",R36*0.47),"ข้อมูลไม่ถูกต้อง")</f>
        <v>ข้อมูลไม่ถูกต้อง</v>
      </c>
      <c r="V36" s="149" t="str">
        <f>IF(ISNUMBER(S36),
IF(H$2=ตัวเลือก!A$30,"ยังไม่บันทึกข้อมูล",S36*0.47),"ข้อมูลไม่ถูกต้อง")</f>
        <v>ข้อมูลไม่ถูกต้อง</v>
      </c>
      <c r="W36" s="149" t="str">
        <f t="shared" si="6"/>
        <v>ข้อมูลไม่ถูกต้อง</v>
      </c>
      <c r="X36" s="148" t="str">
        <f t="shared" si="7"/>
        <v>ข้อมูลไม่ถูกต้อง</v>
      </c>
      <c r="Y36" s="38"/>
      <c r="Z36" s="38"/>
      <c r="AA36" s="38"/>
    </row>
    <row r="37" spans="1:27" x14ac:dyDescent="0.45">
      <c r="A37" s="38">
        <v>32</v>
      </c>
      <c r="B37" s="38">
        <v>1</v>
      </c>
      <c r="C37" s="38"/>
      <c r="D37" s="38"/>
      <c r="E37" s="38"/>
      <c r="F37" s="35"/>
      <c r="G37" s="35"/>
      <c r="H37" s="38"/>
      <c r="I37" s="38"/>
      <c r="J37" s="273" t="str">
        <f t="shared" si="0"/>
        <v>รอข้อมูลคอลัมน์ H</v>
      </c>
      <c r="K37" s="150"/>
      <c r="L37" s="150"/>
      <c r="M37" s="150"/>
      <c r="N37" s="147" t="str" cm="1">
        <f t="array" ref="N37">IF(AND(K37:M37=""),"ยังไม่บันทึกข้อมูล",
IF(M37&lt;&gt;"",
IF(M37&gt;=1.3,M37,"เป็นไม้พุ่ม"),
IF(K37+L37&gt;=1.3,K37+L37,"เป็นไม้พุ่ม")))</f>
        <v>ยังไม่บันทึกข้อมูล</v>
      </c>
      <c r="O37" s="149" t="str">
        <f t="shared" si="1"/>
        <v>ข้อมูลไม่ถูกต้อง</v>
      </c>
      <c r="P37" s="149" t="str">
        <f t="shared" si="2"/>
        <v>ข้อมูลไม่ถูกต้อง</v>
      </c>
      <c r="Q37" s="149" t="str">
        <f t="shared" si="3"/>
        <v>ข้อมูลไม่ถูกต้อง</v>
      </c>
      <c r="R37" s="155" t="str">
        <f t="shared" si="4"/>
        <v>ข้อมูลไม่ถูกต้อง</v>
      </c>
      <c r="S37" s="155" t="str">
        <f>IF(ISNUMBER(R37),
IF(H$2=ตัวเลือก!A$30,"ยังไม่บันทึกข้อมูล",R37*0.27),"ข้อมูลไม่ถูกต้อง")</f>
        <v>ข้อมูลไม่ถูกต้อง</v>
      </c>
      <c r="T37" s="149" t="str">
        <f t="shared" si="5"/>
        <v>ข้อมูลไม่ถูกต้อง</v>
      </c>
      <c r="U37" s="155" t="str">
        <f>IF(ISNUMBER(R37),
IF(H$2=ตัวเลือก!A$30,"ยังไม่บันทึกข้อมูล",R37*0.47),"ข้อมูลไม่ถูกต้อง")</f>
        <v>ข้อมูลไม่ถูกต้อง</v>
      </c>
      <c r="V37" s="149" t="str">
        <f>IF(ISNUMBER(S37),
IF(H$2=ตัวเลือก!A$30,"ยังไม่บันทึกข้อมูล",S37*0.47),"ข้อมูลไม่ถูกต้อง")</f>
        <v>ข้อมูลไม่ถูกต้อง</v>
      </c>
      <c r="W37" s="149" t="str">
        <f t="shared" si="6"/>
        <v>ข้อมูลไม่ถูกต้อง</v>
      </c>
      <c r="X37" s="148" t="str">
        <f t="shared" si="7"/>
        <v>ข้อมูลไม่ถูกต้อง</v>
      </c>
      <c r="Y37" s="38"/>
      <c r="Z37" s="38"/>
      <c r="AA37" s="38"/>
    </row>
    <row r="38" spans="1:27" x14ac:dyDescent="0.45">
      <c r="A38" s="38">
        <v>33</v>
      </c>
      <c r="B38" s="38">
        <v>1</v>
      </c>
      <c r="C38" s="38"/>
      <c r="D38" s="38"/>
      <c r="E38" s="38"/>
      <c r="F38" s="35"/>
      <c r="G38" s="35"/>
      <c r="H38" s="38"/>
      <c r="I38" s="38"/>
      <c r="J38" s="273" t="str">
        <f t="shared" si="0"/>
        <v>รอข้อมูลคอลัมน์ H</v>
      </c>
      <c r="K38" s="150"/>
      <c r="L38" s="150"/>
      <c r="M38" s="150"/>
      <c r="N38" s="147" t="str" cm="1">
        <f t="array" ref="N38">IF(AND(K38:M38=""),"ยังไม่บันทึกข้อมูล",
IF(M38&lt;&gt;"",
IF(M38&gt;=1.3,M38,"เป็นไม้พุ่ม"),
IF(K38+L38&gt;=1.3,K38+L38,"เป็นไม้พุ่ม")))</f>
        <v>ยังไม่บันทึกข้อมูล</v>
      </c>
      <c r="O38" s="149" t="str">
        <f t="shared" si="1"/>
        <v>ข้อมูลไม่ถูกต้อง</v>
      </c>
      <c r="P38" s="149" t="str">
        <f t="shared" si="2"/>
        <v>ข้อมูลไม่ถูกต้อง</v>
      </c>
      <c r="Q38" s="149" t="str">
        <f t="shared" si="3"/>
        <v>ข้อมูลไม่ถูกต้อง</v>
      </c>
      <c r="R38" s="155" t="str">
        <f t="shared" si="4"/>
        <v>ข้อมูลไม่ถูกต้อง</v>
      </c>
      <c r="S38" s="155" t="str">
        <f>IF(ISNUMBER(R38),
IF(H$2=ตัวเลือก!A$30,"ยังไม่บันทึกข้อมูล",R38*0.27),"ข้อมูลไม่ถูกต้อง")</f>
        <v>ข้อมูลไม่ถูกต้อง</v>
      </c>
      <c r="T38" s="149" t="str">
        <f t="shared" si="5"/>
        <v>ข้อมูลไม่ถูกต้อง</v>
      </c>
      <c r="U38" s="155" t="str">
        <f>IF(ISNUMBER(R38),
IF(H$2=ตัวเลือก!A$30,"ยังไม่บันทึกข้อมูล",R38*0.47),"ข้อมูลไม่ถูกต้อง")</f>
        <v>ข้อมูลไม่ถูกต้อง</v>
      </c>
      <c r="V38" s="149" t="str">
        <f>IF(ISNUMBER(S38),
IF(H$2=ตัวเลือก!A$30,"ยังไม่บันทึกข้อมูล",S38*0.47),"ข้อมูลไม่ถูกต้อง")</f>
        <v>ข้อมูลไม่ถูกต้อง</v>
      </c>
      <c r="W38" s="149" t="str">
        <f t="shared" si="6"/>
        <v>ข้อมูลไม่ถูกต้อง</v>
      </c>
      <c r="X38" s="148" t="str">
        <f t="shared" si="7"/>
        <v>ข้อมูลไม่ถูกต้อง</v>
      </c>
      <c r="Y38" s="38"/>
      <c r="Z38" s="38"/>
      <c r="AA38" s="38"/>
    </row>
    <row r="39" spans="1:27" x14ac:dyDescent="0.45">
      <c r="A39" s="38">
        <v>34</v>
      </c>
      <c r="B39" s="38">
        <v>1</v>
      </c>
      <c r="C39" s="38"/>
      <c r="D39" s="38"/>
      <c r="E39" s="38"/>
      <c r="F39" s="35"/>
      <c r="G39" s="35"/>
      <c r="H39" s="38"/>
      <c r="I39" s="38"/>
      <c r="J39" s="273" t="str">
        <f t="shared" si="0"/>
        <v>รอข้อมูลคอลัมน์ H</v>
      </c>
      <c r="K39" s="150"/>
      <c r="L39" s="150"/>
      <c r="M39" s="150"/>
      <c r="N39" s="147" t="str" cm="1">
        <f t="array" ref="N39">IF(AND(K39:M39=""),"ยังไม่บันทึกข้อมูล",
IF(M39&lt;&gt;"",
IF(M39&gt;=1.3,M39,"เป็นไม้พุ่ม"),
IF(K39+L39&gt;=1.3,K39+L39,"เป็นไม้พุ่ม")))</f>
        <v>ยังไม่บันทึกข้อมูล</v>
      </c>
      <c r="O39" s="149" t="str">
        <f t="shared" si="1"/>
        <v>ข้อมูลไม่ถูกต้อง</v>
      </c>
      <c r="P39" s="149" t="str">
        <f t="shared" si="2"/>
        <v>ข้อมูลไม่ถูกต้อง</v>
      </c>
      <c r="Q39" s="149" t="str">
        <f t="shared" si="3"/>
        <v>ข้อมูลไม่ถูกต้อง</v>
      </c>
      <c r="R39" s="155" t="str">
        <f t="shared" si="4"/>
        <v>ข้อมูลไม่ถูกต้อง</v>
      </c>
      <c r="S39" s="155" t="str">
        <f>IF(ISNUMBER(R39),
IF(H$2=ตัวเลือก!A$30,"ยังไม่บันทึกข้อมูล",R39*0.27),"ข้อมูลไม่ถูกต้อง")</f>
        <v>ข้อมูลไม่ถูกต้อง</v>
      </c>
      <c r="T39" s="149" t="str">
        <f t="shared" si="5"/>
        <v>ข้อมูลไม่ถูกต้อง</v>
      </c>
      <c r="U39" s="155" t="str">
        <f>IF(ISNUMBER(R39),
IF(H$2=ตัวเลือก!A$30,"ยังไม่บันทึกข้อมูล",R39*0.47),"ข้อมูลไม่ถูกต้อง")</f>
        <v>ข้อมูลไม่ถูกต้อง</v>
      </c>
      <c r="V39" s="149" t="str">
        <f>IF(ISNUMBER(S39),
IF(H$2=ตัวเลือก!A$30,"ยังไม่บันทึกข้อมูล",S39*0.47),"ข้อมูลไม่ถูกต้อง")</f>
        <v>ข้อมูลไม่ถูกต้อง</v>
      </c>
      <c r="W39" s="149" t="str">
        <f t="shared" si="6"/>
        <v>ข้อมูลไม่ถูกต้อง</v>
      </c>
      <c r="X39" s="148" t="str">
        <f t="shared" si="7"/>
        <v>ข้อมูลไม่ถูกต้อง</v>
      </c>
      <c r="Y39" s="38"/>
      <c r="Z39" s="38"/>
      <c r="AA39" s="38"/>
    </row>
    <row r="40" spans="1:27" x14ac:dyDescent="0.45">
      <c r="A40" s="38">
        <v>35</v>
      </c>
      <c r="B40" s="38">
        <v>1</v>
      </c>
      <c r="C40" s="38"/>
      <c r="D40" s="38"/>
      <c r="E40" s="38"/>
      <c r="F40" s="35"/>
      <c r="G40" s="35"/>
      <c r="H40" s="38"/>
      <c r="I40" s="38"/>
      <c r="J40" s="273" t="str">
        <f t="shared" si="0"/>
        <v>รอข้อมูลคอลัมน์ H</v>
      </c>
      <c r="K40" s="150"/>
      <c r="L40" s="150"/>
      <c r="M40" s="150"/>
      <c r="N40" s="147" t="str" cm="1">
        <f t="array" ref="N40">IF(AND(K40:M40=""),"ยังไม่บันทึกข้อมูล",
IF(M40&lt;&gt;"",
IF(M40&gt;=1.3,M40,"เป็นไม้พุ่ม"),
IF(K40+L40&gt;=1.3,K40+L40,"เป็นไม้พุ่ม")))</f>
        <v>ยังไม่บันทึกข้อมูล</v>
      </c>
      <c r="O40" s="149" t="str">
        <f t="shared" si="1"/>
        <v>ข้อมูลไม่ถูกต้อง</v>
      </c>
      <c r="P40" s="149" t="str">
        <f t="shared" si="2"/>
        <v>ข้อมูลไม่ถูกต้อง</v>
      </c>
      <c r="Q40" s="149" t="str">
        <f t="shared" si="3"/>
        <v>ข้อมูลไม่ถูกต้อง</v>
      </c>
      <c r="R40" s="155" t="str">
        <f t="shared" si="4"/>
        <v>ข้อมูลไม่ถูกต้อง</v>
      </c>
      <c r="S40" s="155" t="str">
        <f>IF(ISNUMBER(R40),
IF(H$2=ตัวเลือก!A$30,"ยังไม่บันทึกข้อมูล",R40*0.27),"ข้อมูลไม่ถูกต้อง")</f>
        <v>ข้อมูลไม่ถูกต้อง</v>
      </c>
      <c r="T40" s="149" t="str">
        <f t="shared" si="5"/>
        <v>ข้อมูลไม่ถูกต้อง</v>
      </c>
      <c r="U40" s="155" t="str">
        <f>IF(ISNUMBER(R40),
IF(H$2=ตัวเลือก!A$30,"ยังไม่บันทึกข้อมูล",R40*0.47),"ข้อมูลไม่ถูกต้อง")</f>
        <v>ข้อมูลไม่ถูกต้อง</v>
      </c>
      <c r="V40" s="149" t="str">
        <f>IF(ISNUMBER(S40),
IF(H$2=ตัวเลือก!A$30,"ยังไม่บันทึกข้อมูล",S40*0.47),"ข้อมูลไม่ถูกต้อง")</f>
        <v>ข้อมูลไม่ถูกต้อง</v>
      </c>
      <c r="W40" s="149" t="str">
        <f t="shared" si="6"/>
        <v>ข้อมูลไม่ถูกต้อง</v>
      </c>
      <c r="X40" s="148" t="str">
        <f t="shared" si="7"/>
        <v>ข้อมูลไม่ถูกต้อง</v>
      </c>
      <c r="Y40" s="38"/>
      <c r="Z40" s="38"/>
      <c r="AA40" s="38"/>
    </row>
    <row r="41" spans="1:27" x14ac:dyDescent="0.45">
      <c r="A41" s="38">
        <v>36</v>
      </c>
      <c r="B41" s="38">
        <v>1</v>
      </c>
      <c r="C41" s="38"/>
      <c r="D41" s="38"/>
      <c r="E41" s="38"/>
      <c r="F41" s="35"/>
      <c r="G41" s="35"/>
      <c r="H41" s="38"/>
      <c r="I41" s="38"/>
      <c r="J41" s="273" t="str">
        <f t="shared" si="0"/>
        <v>รอข้อมูลคอลัมน์ H</v>
      </c>
      <c r="K41" s="150"/>
      <c r="L41" s="150"/>
      <c r="M41" s="150"/>
      <c r="N41" s="147" t="str" cm="1">
        <f t="array" ref="N41">IF(AND(K41:M41=""),"ยังไม่บันทึกข้อมูล",
IF(M41&lt;&gt;"",
IF(M41&gt;=1.3,M41,"เป็นไม้พุ่ม"),
IF(K41+L41&gt;=1.3,K41+L41,"เป็นไม้พุ่ม")))</f>
        <v>ยังไม่บันทึกข้อมูล</v>
      </c>
      <c r="O41" s="149" t="str">
        <f t="shared" si="1"/>
        <v>ข้อมูลไม่ถูกต้อง</v>
      </c>
      <c r="P41" s="149" t="str">
        <f t="shared" si="2"/>
        <v>ข้อมูลไม่ถูกต้อง</v>
      </c>
      <c r="Q41" s="149" t="str">
        <f t="shared" si="3"/>
        <v>ข้อมูลไม่ถูกต้อง</v>
      </c>
      <c r="R41" s="155" t="str">
        <f t="shared" si="4"/>
        <v>ข้อมูลไม่ถูกต้อง</v>
      </c>
      <c r="S41" s="155" t="str">
        <f>IF(ISNUMBER(R41),
IF(H$2=ตัวเลือก!A$30,"ยังไม่บันทึกข้อมูล",R41*0.27),"ข้อมูลไม่ถูกต้อง")</f>
        <v>ข้อมูลไม่ถูกต้อง</v>
      </c>
      <c r="T41" s="149" t="str">
        <f t="shared" si="5"/>
        <v>ข้อมูลไม่ถูกต้อง</v>
      </c>
      <c r="U41" s="155" t="str">
        <f>IF(ISNUMBER(R41),
IF(H$2=ตัวเลือก!A$30,"ยังไม่บันทึกข้อมูล",R41*0.47),"ข้อมูลไม่ถูกต้อง")</f>
        <v>ข้อมูลไม่ถูกต้อง</v>
      </c>
      <c r="V41" s="149" t="str">
        <f>IF(ISNUMBER(S41),
IF(H$2=ตัวเลือก!A$30,"ยังไม่บันทึกข้อมูล",S41*0.47),"ข้อมูลไม่ถูกต้อง")</f>
        <v>ข้อมูลไม่ถูกต้อง</v>
      </c>
      <c r="W41" s="149" t="str">
        <f t="shared" si="6"/>
        <v>ข้อมูลไม่ถูกต้อง</v>
      </c>
      <c r="X41" s="148" t="str">
        <f t="shared" si="7"/>
        <v>ข้อมูลไม่ถูกต้อง</v>
      </c>
      <c r="Y41" s="38"/>
      <c r="Z41" s="38"/>
      <c r="AA41" s="38"/>
    </row>
    <row r="42" spans="1:27" x14ac:dyDescent="0.45">
      <c r="A42" s="38">
        <v>37</v>
      </c>
      <c r="B42" s="38">
        <v>1</v>
      </c>
      <c r="C42" s="38"/>
      <c r="D42" s="38"/>
      <c r="E42" s="38"/>
      <c r="F42" s="35"/>
      <c r="G42" s="35"/>
      <c r="H42" s="38"/>
      <c r="I42" s="38"/>
      <c r="J42" s="273" t="str">
        <f t="shared" si="0"/>
        <v>รอข้อมูลคอลัมน์ H</v>
      </c>
      <c r="K42" s="150"/>
      <c r="L42" s="150"/>
      <c r="M42" s="150"/>
      <c r="N42" s="147" t="str" cm="1">
        <f t="array" ref="N42">IF(AND(K42:M42=""),"ยังไม่บันทึกข้อมูล",
IF(M42&lt;&gt;"",
IF(M42&gt;=1.3,M42,"เป็นไม้พุ่ม"),
IF(K42+L42&gt;=1.3,K42+L42,"เป็นไม้พุ่ม")))</f>
        <v>ยังไม่บันทึกข้อมูล</v>
      </c>
      <c r="O42" s="149" t="str">
        <f t="shared" si="1"/>
        <v>ข้อมูลไม่ถูกต้อง</v>
      </c>
      <c r="P42" s="149" t="str">
        <f t="shared" si="2"/>
        <v>ข้อมูลไม่ถูกต้อง</v>
      </c>
      <c r="Q42" s="149" t="str">
        <f t="shared" si="3"/>
        <v>ข้อมูลไม่ถูกต้อง</v>
      </c>
      <c r="R42" s="155" t="str">
        <f t="shared" si="4"/>
        <v>ข้อมูลไม่ถูกต้อง</v>
      </c>
      <c r="S42" s="155" t="str">
        <f>IF(ISNUMBER(R42),
IF(H$2=ตัวเลือก!A$30,"ยังไม่บันทึกข้อมูล",R42*0.27),"ข้อมูลไม่ถูกต้อง")</f>
        <v>ข้อมูลไม่ถูกต้อง</v>
      </c>
      <c r="T42" s="149" t="str">
        <f t="shared" si="5"/>
        <v>ข้อมูลไม่ถูกต้อง</v>
      </c>
      <c r="U42" s="155" t="str">
        <f>IF(ISNUMBER(R42),
IF(H$2=ตัวเลือก!A$30,"ยังไม่บันทึกข้อมูล",R42*0.47),"ข้อมูลไม่ถูกต้อง")</f>
        <v>ข้อมูลไม่ถูกต้อง</v>
      </c>
      <c r="V42" s="149" t="str">
        <f>IF(ISNUMBER(S42),
IF(H$2=ตัวเลือก!A$30,"ยังไม่บันทึกข้อมูล",S42*0.47),"ข้อมูลไม่ถูกต้อง")</f>
        <v>ข้อมูลไม่ถูกต้อง</v>
      </c>
      <c r="W42" s="149" t="str">
        <f t="shared" si="6"/>
        <v>ข้อมูลไม่ถูกต้อง</v>
      </c>
      <c r="X42" s="148" t="str">
        <f t="shared" si="7"/>
        <v>ข้อมูลไม่ถูกต้อง</v>
      </c>
      <c r="Y42" s="38"/>
      <c r="Z42" s="38"/>
      <c r="AA42" s="38"/>
    </row>
    <row r="43" spans="1:27" x14ac:dyDescent="0.45">
      <c r="A43" s="38">
        <v>38</v>
      </c>
      <c r="B43" s="38">
        <v>1</v>
      </c>
      <c r="C43" s="38"/>
      <c r="D43" s="38"/>
      <c r="E43" s="38"/>
      <c r="F43" s="35"/>
      <c r="G43" s="35"/>
      <c r="H43" s="38"/>
      <c r="I43" s="38"/>
      <c r="J43" s="273" t="str">
        <f t="shared" si="0"/>
        <v>รอข้อมูลคอลัมน์ H</v>
      </c>
      <c r="K43" s="150"/>
      <c r="L43" s="150"/>
      <c r="M43" s="150"/>
      <c r="N43" s="147" t="str" cm="1">
        <f t="array" ref="N43">IF(AND(K43:M43=""),"ยังไม่บันทึกข้อมูล",
IF(M43&lt;&gt;"",
IF(M43&gt;=1.3,M43,"เป็นไม้พุ่ม"),
IF(K43+L43&gt;=1.3,K43+L43,"เป็นไม้พุ่ม")))</f>
        <v>ยังไม่บันทึกข้อมูล</v>
      </c>
      <c r="O43" s="149" t="str">
        <f t="shared" si="1"/>
        <v>ข้อมูลไม่ถูกต้อง</v>
      </c>
      <c r="P43" s="149" t="str">
        <f t="shared" si="2"/>
        <v>ข้อมูลไม่ถูกต้อง</v>
      </c>
      <c r="Q43" s="149" t="str">
        <f t="shared" si="3"/>
        <v>ข้อมูลไม่ถูกต้อง</v>
      </c>
      <c r="R43" s="155" t="str">
        <f t="shared" si="4"/>
        <v>ข้อมูลไม่ถูกต้อง</v>
      </c>
      <c r="S43" s="155" t="str">
        <f>IF(ISNUMBER(R43),
IF(H$2=ตัวเลือก!A$30,"ยังไม่บันทึกข้อมูล",R43*0.27),"ข้อมูลไม่ถูกต้อง")</f>
        <v>ข้อมูลไม่ถูกต้อง</v>
      </c>
      <c r="T43" s="149" t="str">
        <f t="shared" si="5"/>
        <v>ข้อมูลไม่ถูกต้อง</v>
      </c>
      <c r="U43" s="155" t="str">
        <f>IF(ISNUMBER(R43),
IF(H$2=ตัวเลือก!A$30,"ยังไม่บันทึกข้อมูล",R43*0.47),"ข้อมูลไม่ถูกต้อง")</f>
        <v>ข้อมูลไม่ถูกต้อง</v>
      </c>
      <c r="V43" s="149" t="str">
        <f>IF(ISNUMBER(S43),
IF(H$2=ตัวเลือก!A$30,"ยังไม่บันทึกข้อมูล",S43*0.47),"ข้อมูลไม่ถูกต้อง")</f>
        <v>ข้อมูลไม่ถูกต้อง</v>
      </c>
      <c r="W43" s="149" t="str">
        <f t="shared" si="6"/>
        <v>ข้อมูลไม่ถูกต้อง</v>
      </c>
      <c r="X43" s="148" t="str">
        <f t="shared" si="7"/>
        <v>ข้อมูลไม่ถูกต้อง</v>
      </c>
      <c r="Y43" s="38"/>
      <c r="Z43" s="38"/>
      <c r="AA43" s="38"/>
    </row>
    <row r="44" spans="1:27" x14ac:dyDescent="0.45">
      <c r="A44" s="38">
        <v>39</v>
      </c>
      <c r="B44" s="38">
        <v>1</v>
      </c>
      <c r="C44" s="38"/>
      <c r="D44" s="38"/>
      <c r="E44" s="38"/>
      <c r="F44" s="35"/>
      <c r="G44" s="35"/>
      <c r="H44" s="38"/>
      <c r="I44" s="38"/>
      <c r="J44" s="273" t="str">
        <f t="shared" si="0"/>
        <v>รอข้อมูลคอลัมน์ H</v>
      </c>
      <c r="K44" s="150"/>
      <c r="L44" s="150"/>
      <c r="M44" s="150"/>
      <c r="N44" s="147" t="str" cm="1">
        <f t="array" ref="N44">IF(AND(K44:M44=""),"ยังไม่บันทึกข้อมูล",
IF(M44&lt;&gt;"",
IF(M44&gt;=1.3,M44,"เป็นไม้พุ่ม"),
IF(K44+L44&gt;=1.3,K44+L44,"เป็นไม้พุ่ม")))</f>
        <v>ยังไม่บันทึกข้อมูล</v>
      </c>
      <c r="O44" s="149" t="str">
        <f t="shared" si="1"/>
        <v>ข้อมูลไม่ถูกต้อง</v>
      </c>
      <c r="P44" s="149" t="str">
        <f t="shared" si="2"/>
        <v>ข้อมูลไม่ถูกต้อง</v>
      </c>
      <c r="Q44" s="149" t="str">
        <f t="shared" si="3"/>
        <v>ข้อมูลไม่ถูกต้อง</v>
      </c>
      <c r="R44" s="155" t="str">
        <f t="shared" si="4"/>
        <v>ข้อมูลไม่ถูกต้อง</v>
      </c>
      <c r="S44" s="155" t="str">
        <f>IF(ISNUMBER(R44),
IF(H$2=ตัวเลือก!A$30,"ยังไม่บันทึกข้อมูล",R44*0.27),"ข้อมูลไม่ถูกต้อง")</f>
        <v>ข้อมูลไม่ถูกต้อง</v>
      </c>
      <c r="T44" s="149" t="str">
        <f t="shared" si="5"/>
        <v>ข้อมูลไม่ถูกต้อง</v>
      </c>
      <c r="U44" s="155" t="str">
        <f>IF(ISNUMBER(R44),
IF(H$2=ตัวเลือก!A$30,"ยังไม่บันทึกข้อมูล",R44*0.47),"ข้อมูลไม่ถูกต้อง")</f>
        <v>ข้อมูลไม่ถูกต้อง</v>
      </c>
      <c r="V44" s="149" t="str">
        <f>IF(ISNUMBER(S44),
IF(H$2=ตัวเลือก!A$30,"ยังไม่บันทึกข้อมูล",S44*0.47),"ข้อมูลไม่ถูกต้อง")</f>
        <v>ข้อมูลไม่ถูกต้อง</v>
      </c>
      <c r="W44" s="149" t="str">
        <f t="shared" si="6"/>
        <v>ข้อมูลไม่ถูกต้อง</v>
      </c>
      <c r="X44" s="148" t="str">
        <f t="shared" si="7"/>
        <v>ข้อมูลไม่ถูกต้อง</v>
      </c>
      <c r="Y44" s="38"/>
      <c r="Z44" s="38"/>
      <c r="AA44" s="38"/>
    </row>
    <row r="45" spans="1:27" x14ac:dyDescent="0.45">
      <c r="A45" s="38">
        <v>40</v>
      </c>
      <c r="B45" s="38">
        <v>1</v>
      </c>
      <c r="C45" s="38"/>
      <c r="D45" s="38"/>
      <c r="E45" s="38"/>
      <c r="F45" s="35"/>
      <c r="G45" s="35"/>
      <c r="H45" s="38"/>
      <c r="I45" s="38"/>
      <c r="J45" s="273" t="str">
        <f t="shared" si="0"/>
        <v>รอข้อมูลคอลัมน์ H</v>
      </c>
      <c r="K45" s="150"/>
      <c r="L45" s="150"/>
      <c r="M45" s="150"/>
      <c r="N45" s="147" t="str" cm="1">
        <f t="array" ref="N45">IF(AND(K45:M45=""),"ยังไม่บันทึกข้อมูล",
IF(M45&lt;&gt;"",
IF(M45&gt;=1.3,M45,"เป็นไม้พุ่ม"),
IF(K45+L45&gt;=1.3,K45+L45,"เป็นไม้พุ่ม")))</f>
        <v>ยังไม่บันทึกข้อมูล</v>
      </c>
      <c r="O45" s="149" t="str">
        <f t="shared" si="1"/>
        <v>ข้อมูลไม่ถูกต้อง</v>
      </c>
      <c r="P45" s="149" t="str">
        <f t="shared" si="2"/>
        <v>ข้อมูลไม่ถูกต้อง</v>
      </c>
      <c r="Q45" s="149" t="str">
        <f t="shared" si="3"/>
        <v>ข้อมูลไม่ถูกต้อง</v>
      </c>
      <c r="R45" s="155" t="str">
        <f t="shared" si="4"/>
        <v>ข้อมูลไม่ถูกต้อง</v>
      </c>
      <c r="S45" s="155" t="str">
        <f>IF(ISNUMBER(R45),
IF(H$2=ตัวเลือก!A$30,"ยังไม่บันทึกข้อมูล",R45*0.27),"ข้อมูลไม่ถูกต้อง")</f>
        <v>ข้อมูลไม่ถูกต้อง</v>
      </c>
      <c r="T45" s="149" t="str">
        <f t="shared" si="5"/>
        <v>ข้อมูลไม่ถูกต้อง</v>
      </c>
      <c r="U45" s="155" t="str">
        <f>IF(ISNUMBER(R45),
IF(H$2=ตัวเลือก!A$30,"ยังไม่บันทึกข้อมูล",R45*0.47),"ข้อมูลไม่ถูกต้อง")</f>
        <v>ข้อมูลไม่ถูกต้อง</v>
      </c>
      <c r="V45" s="149" t="str">
        <f>IF(ISNUMBER(S45),
IF(H$2=ตัวเลือก!A$30,"ยังไม่บันทึกข้อมูล",S45*0.47),"ข้อมูลไม่ถูกต้อง")</f>
        <v>ข้อมูลไม่ถูกต้อง</v>
      </c>
      <c r="W45" s="149" t="str">
        <f t="shared" si="6"/>
        <v>ข้อมูลไม่ถูกต้อง</v>
      </c>
      <c r="X45" s="148" t="str">
        <f t="shared" si="7"/>
        <v>ข้อมูลไม่ถูกต้อง</v>
      </c>
      <c r="Y45" s="38"/>
      <c r="Z45" s="38"/>
      <c r="AA45" s="38"/>
    </row>
    <row r="46" spans="1:27" x14ac:dyDescent="0.45">
      <c r="A46" s="38">
        <v>41</v>
      </c>
      <c r="B46" s="38"/>
      <c r="C46" s="38"/>
      <c r="D46" s="38"/>
      <c r="E46" s="38"/>
      <c r="F46" s="35"/>
      <c r="G46" s="35"/>
      <c r="H46" s="38"/>
      <c r="I46" s="38"/>
      <c r="J46" s="273" t="str">
        <f t="shared" si="0"/>
        <v>รอข้อมูลคอลัมน์ H</v>
      </c>
      <c r="K46" s="150"/>
      <c r="L46" s="150"/>
      <c r="M46" s="150"/>
      <c r="N46" s="147" t="str" cm="1">
        <f t="array" ref="N46">IF(AND(K46:M46=""),"ยังไม่บันทึกข้อมูล",
IF(M46&lt;&gt;"",
IF(M46&gt;=1.3,M46,"เป็นไม้พุ่ม"),
IF(K46+L46&gt;=1.3,K46+L46,"เป็นไม้พุ่ม")))</f>
        <v>ยังไม่บันทึกข้อมูล</v>
      </c>
      <c r="O46" s="149" t="str">
        <f t="shared" si="1"/>
        <v>ข้อมูลไม่ถูกต้อง</v>
      </c>
      <c r="P46" s="149" t="str">
        <f t="shared" si="2"/>
        <v>ข้อมูลไม่ถูกต้อง</v>
      </c>
      <c r="Q46" s="149" t="str">
        <f t="shared" si="3"/>
        <v>ข้อมูลไม่ถูกต้อง</v>
      </c>
      <c r="R46" s="155" t="str">
        <f t="shared" si="4"/>
        <v>ข้อมูลไม่ถูกต้อง</v>
      </c>
      <c r="S46" s="155" t="str">
        <f>IF(ISNUMBER(R46),
IF(H$2=ตัวเลือก!A$30,"ยังไม่บันทึกข้อมูล",R46*0.27),"ข้อมูลไม่ถูกต้อง")</f>
        <v>ข้อมูลไม่ถูกต้อง</v>
      </c>
      <c r="T46" s="149" t="str">
        <f t="shared" si="5"/>
        <v>ข้อมูลไม่ถูกต้อง</v>
      </c>
      <c r="U46" s="155" t="str">
        <f>IF(ISNUMBER(R46),
IF(H$2=ตัวเลือก!A$30,"ยังไม่บันทึกข้อมูล",R46*0.47),"ข้อมูลไม่ถูกต้อง")</f>
        <v>ข้อมูลไม่ถูกต้อง</v>
      </c>
      <c r="V46" s="149" t="str">
        <f>IF(ISNUMBER(S46),
IF(H$2=ตัวเลือก!A$30,"ยังไม่บันทึกข้อมูล",S46*0.47),"ข้อมูลไม่ถูกต้อง")</f>
        <v>ข้อมูลไม่ถูกต้อง</v>
      </c>
      <c r="W46" s="149" t="str">
        <f t="shared" si="6"/>
        <v>ข้อมูลไม่ถูกต้อง</v>
      </c>
      <c r="X46" s="148" t="str">
        <f t="shared" si="7"/>
        <v>ข้อมูลไม่ถูกต้อง</v>
      </c>
      <c r="Y46" s="38"/>
      <c r="Z46" s="38"/>
      <c r="AA46" s="38"/>
    </row>
    <row r="47" spans="1:27" x14ac:dyDescent="0.45">
      <c r="A47" s="38">
        <v>42</v>
      </c>
      <c r="B47" s="38"/>
      <c r="C47" s="38"/>
      <c r="D47" s="38"/>
      <c r="E47" s="38"/>
      <c r="F47" s="35"/>
      <c r="G47" s="35"/>
      <c r="H47" s="38"/>
      <c r="I47" s="38"/>
      <c r="J47" s="273" t="str">
        <f t="shared" si="0"/>
        <v>รอข้อมูลคอลัมน์ H</v>
      </c>
      <c r="K47" s="150"/>
      <c r="L47" s="150"/>
      <c r="M47" s="150"/>
      <c r="N47" s="147" t="str" cm="1">
        <f t="array" ref="N47">IF(AND(K47:M47=""),"ยังไม่บันทึกข้อมูล",
IF(M47&lt;&gt;"",
IF(M47&gt;=1.3,M47,"เป็นไม้พุ่ม"),
IF(K47+L47&gt;=1.3,K47+L47,"เป็นไม้พุ่ม")))</f>
        <v>ยังไม่บันทึกข้อมูล</v>
      </c>
      <c r="O47" s="149" t="str">
        <f t="shared" si="1"/>
        <v>ข้อมูลไม่ถูกต้อง</v>
      </c>
      <c r="P47" s="149" t="str">
        <f t="shared" si="2"/>
        <v>ข้อมูลไม่ถูกต้อง</v>
      </c>
      <c r="Q47" s="149" t="str">
        <f t="shared" si="3"/>
        <v>ข้อมูลไม่ถูกต้อง</v>
      </c>
      <c r="R47" s="155" t="str">
        <f t="shared" si="4"/>
        <v>ข้อมูลไม่ถูกต้อง</v>
      </c>
      <c r="S47" s="155" t="str">
        <f>IF(ISNUMBER(R47),
IF(H$2=ตัวเลือก!A$30,"ยังไม่บันทึกข้อมูล",R47*0.27),"ข้อมูลไม่ถูกต้อง")</f>
        <v>ข้อมูลไม่ถูกต้อง</v>
      </c>
      <c r="T47" s="149" t="str">
        <f t="shared" si="5"/>
        <v>ข้อมูลไม่ถูกต้อง</v>
      </c>
      <c r="U47" s="155" t="str">
        <f>IF(ISNUMBER(R47),
IF(H$2=ตัวเลือก!A$30,"ยังไม่บันทึกข้อมูล",R47*0.47),"ข้อมูลไม่ถูกต้อง")</f>
        <v>ข้อมูลไม่ถูกต้อง</v>
      </c>
      <c r="V47" s="149" t="str">
        <f>IF(ISNUMBER(S47),
IF(H$2=ตัวเลือก!A$30,"ยังไม่บันทึกข้อมูล",S47*0.47),"ข้อมูลไม่ถูกต้อง")</f>
        <v>ข้อมูลไม่ถูกต้อง</v>
      </c>
      <c r="W47" s="149" t="str">
        <f t="shared" si="6"/>
        <v>ข้อมูลไม่ถูกต้อง</v>
      </c>
      <c r="X47" s="148" t="str">
        <f t="shared" si="7"/>
        <v>ข้อมูลไม่ถูกต้อง</v>
      </c>
      <c r="Y47" s="38"/>
      <c r="Z47" s="38"/>
      <c r="AA47" s="38"/>
    </row>
    <row r="48" spans="1:27" x14ac:dyDescent="0.45">
      <c r="A48" s="38">
        <v>43</v>
      </c>
      <c r="B48" s="38"/>
      <c r="C48" s="38"/>
      <c r="D48" s="38"/>
      <c r="E48" s="38"/>
      <c r="F48" s="35"/>
      <c r="G48" s="35"/>
      <c r="H48" s="38"/>
      <c r="I48" s="38"/>
      <c r="J48" s="273" t="str">
        <f t="shared" si="0"/>
        <v>รอข้อมูลคอลัมน์ H</v>
      </c>
      <c r="K48" s="150"/>
      <c r="L48" s="150"/>
      <c r="M48" s="150"/>
      <c r="N48" s="147" t="str" cm="1">
        <f t="array" ref="N48">IF(AND(K48:M48=""),"ยังไม่บันทึกข้อมูล",
IF(M48&lt;&gt;"",
IF(M48&gt;=1.3,M48,"เป็นไม้พุ่ม"),
IF(K48+L48&gt;=1.3,K48+L48,"เป็นไม้พุ่ม")))</f>
        <v>ยังไม่บันทึกข้อมูล</v>
      </c>
      <c r="O48" s="149" t="str">
        <f t="shared" si="1"/>
        <v>ข้อมูลไม่ถูกต้อง</v>
      </c>
      <c r="P48" s="149" t="str">
        <f t="shared" si="2"/>
        <v>ข้อมูลไม่ถูกต้อง</v>
      </c>
      <c r="Q48" s="149" t="str">
        <f t="shared" si="3"/>
        <v>ข้อมูลไม่ถูกต้อง</v>
      </c>
      <c r="R48" s="155" t="str">
        <f t="shared" si="4"/>
        <v>ข้อมูลไม่ถูกต้อง</v>
      </c>
      <c r="S48" s="155" t="str">
        <f>IF(ISNUMBER(R48),
IF(H$2=ตัวเลือก!A$30,"ยังไม่บันทึกข้อมูล",R48*0.27),"ข้อมูลไม่ถูกต้อง")</f>
        <v>ข้อมูลไม่ถูกต้อง</v>
      </c>
      <c r="T48" s="149" t="str">
        <f t="shared" si="5"/>
        <v>ข้อมูลไม่ถูกต้อง</v>
      </c>
      <c r="U48" s="155" t="str">
        <f>IF(ISNUMBER(R48),
IF(H$2=ตัวเลือก!A$30,"ยังไม่บันทึกข้อมูล",R48*0.47),"ข้อมูลไม่ถูกต้อง")</f>
        <v>ข้อมูลไม่ถูกต้อง</v>
      </c>
      <c r="V48" s="149" t="str">
        <f>IF(ISNUMBER(S48),
IF(H$2=ตัวเลือก!A$30,"ยังไม่บันทึกข้อมูล",S48*0.47),"ข้อมูลไม่ถูกต้อง")</f>
        <v>ข้อมูลไม่ถูกต้อง</v>
      </c>
      <c r="W48" s="149" t="str">
        <f t="shared" si="6"/>
        <v>ข้อมูลไม่ถูกต้อง</v>
      </c>
      <c r="X48" s="148" t="str">
        <f t="shared" si="7"/>
        <v>ข้อมูลไม่ถูกต้อง</v>
      </c>
      <c r="Y48" s="38"/>
      <c r="Z48" s="38"/>
      <c r="AA48" s="38"/>
    </row>
    <row r="49" spans="1:27" x14ac:dyDescent="0.45">
      <c r="A49" s="38">
        <v>44</v>
      </c>
      <c r="B49" s="38"/>
      <c r="C49" s="38"/>
      <c r="D49" s="38"/>
      <c r="E49" s="38"/>
      <c r="F49" s="35"/>
      <c r="G49" s="35"/>
      <c r="H49" s="38"/>
      <c r="I49" s="38"/>
      <c r="J49" s="273" t="str">
        <f t="shared" si="0"/>
        <v>รอข้อมูลคอลัมน์ H</v>
      </c>
      <c r="K49" s="150"/>
      <c r="L49" s="150"/>
      <c r="M49" s="150"/>
      <c r="N49" s="147" t="str" cm="1">
        <f t="array" ref="N49">IF(AND(K49:M49=""),"ยังไม่บันทึกข้อมูล",
IF(M49&lt;&gt;"",
IF(M49&gt;=1.3,M49,"เป็นไม้พุ่ม"),
IF(K49+L49&gt;=1.3,K49+L49,"เป็นไม้พุ่ม")))</f>
        <v>ยังไม่บันทึกข้อมูล</v>
      </c>
      <c r="O49" s="149" t="str">
        <f t="shared" si="1"/>
        <v>ข้อมูลไม่ถูกต้อง</v>
      </c>
      <c r="P49" s="149" t="str">
        <f t="shared" si="2"/>
        <v>ข้อมูลไม่ถูกต้อง</v>
      </c>
      <c r="Q49" s="149" t="str">
        <f t="shared" si="3"/>
        <v>ข้อมูลไม่ถูกต้อง</v>
      </c>
      <c r="R49" s="155" t="str">
        <f t="shared" si="4"/>
        <v>ข้อมูลไม่ถูกต้อง</v>
      </c>
      <c r="S49" s="155" t="str">
        <f>IF(ISNUMBER(R49),
IF(H$2=ตัวเลือก!A$30,"ยังไม่บันทึกข้อมูล",R49*0.27),"ข้อมูลไม่ถูกต้อง")</f>
        <v>ข้อมูลไม่ถูกต้อง</v>
      </c>
      <c r="T49" s="149" t="str">
        <f t="shared" si="5"/>
        <v>ข้อมูลไม่ถูกต้อง</v>
      </c>
      <c r="U49" s="155" t="str">
        <f>IF(ISNUMBER(R49),
IF(H$2=ตัวเลือก!A$30,"ยังไม่บันทึกข้อมูล",R49*0.47),"ข้อมูลไม่ถูกต้อง")</f>
        <v>ข้อมูลไม่ถูกต้อง</v>
      </c>
      <c r="V49" s="149" t="str">
        <f>IF(ISNUMBER(S49),
IF(H$2=ตัวเลือก!A$30,"ยังไม่บันทึกข้อมูล",S49*0.47),"ข้อมูลไม่ถูกต้อง")</f>
        <v>ข้อมูลไม่ถูกต้อง</v>
      </c>
      <c r="W49" s="149" t="str">
        <f t="shared" si="6"/>
        <v>ข้อมูลไม่ถูกต้อง</v>
      </c>
      <c r="X49" s="148" t="str">
        <f t="shared" si="7"/>
        <v>ข้อมูลไม่ถูกต้อง</v>
      </c>
      <c r="Y49" s="38"/>
      <c r="Z49" s="38"/>
      <c r="AA49" s="38"/>
    </row>
    <row r="50" spans="1:27" x14ac:dyDescent="0.45">
      <c r="A50" s="38">
        <v>45</v>
      </c>
      <c r="B50" s="38"/>
      <c r="C50" s="38"/>
      <c r="D50" s="38"/>
      <c r="E50" s="38"/>
      <c r="F50" s="35"/>
      <c r="G50" s="35"/>
      <c r="H50" s="38"/>
      <c r="I50" s="38"/>
      <c r="J50" s="273" t="str">
        <f t="shared" si="0"/>
        <v>รอข้อมูลคอลัมน์ H</v>
      </c>
      <c r="K50" s="150"/>
      <c r="L50" s="150"/>
      <c r="M50" s="150"/>
      <c r="N50" s="147" t="str" cm="1">
        <f t="array" ref="N50">IF(AND(K50:M50=""),"ยังไม่บันทึกข้อมูล",
IF(M50&lt;&gt;"",
IF(M50&gt;=1.3,M50,"เป็นไม้พุ่ม"),
IF(K50+L50&gt;=1.3,K50+L50,"เป็นไม้พุ่ม")))</f>
        <v>ยังไม่บันทึกข้อมูล</v>
      </c>
      <c r="O50" s="149" t="str">
        <f t="shared" si="1"/>
        <v>ข้อมูลไม่ถูกต้อง</v>
      </c>
      <c r="P50" s="149" t="str">
        <f t="shared" si="2"/>
        <v>ข้อมูลไม่ถูกต้อง</v>
      </c>
      <c r="Q50" s="149" t="str">
        <f t="shared" si="3"/>
        <v>ข้อมูลไม่ถูกต้อง</v>
      </c>
      <c r="R50" s="155" t="str">
        <f t="shared" si="4"/>
        <v>ข้อมูลไม่ถูกต้อง</v>
      </c>
      <c r="S50" s="155" t="str">
        <f>IF(ISNUMBER(R50),
IF(H$2=ตัวเลือก!A$30,"ยังไม่บันทึกข้อมูล",R50*0.27),"ข้อมูลไม่ถูกต้อง")</f>
        <v>ข้อมูลไม่ถูกต้อง</v>
      </c>
      <c r="T50" s="149" t="str">
        <f t="shared" si="5"/>
        <v>ข้อมูลไม่ถูกต้อง</v>
      </c>
      <c r="U50" s="155" t="str">
        <f>IF(ISNUMBER(R50),
IF(H$2=ตัวเลือก!A$30,"ยังไม่บันทึกข้อมูล",R50*0.47),"ข้อมูลไม่ถูกต้อง")</f>
        <v>ข้อมูลไม่ถูกต้อง</v>
      </c>
      <c r="V50" s="149" t="str">
        <f>IF(ISNUMBER(S50),
IF(H$2=ตัวเลือก!A$30,"ยังไม่บันทึกข้อมูล",S50*0.47),"ข้อมูลไม่ถูกต้อง")</f>
        <v>ข้อมูลไม่ถูกต้อง</v>
      </c>
      <c r="W50" s="149" t="str">
        <f t="shared" si="6"/>
        <v>ข้อมูลไม่ถูกต้อง</v>
      </c>
      <c r="X50" s="148" t="str">
        <f t="shared" si="7"/>
        <v>ข้อมูลไม่ถูกต้อง</v>
      </c>
      <c r="Y50" s="38"/>
      <c r="Z50" s="38"/>
      <c r="AA50" s="38"/>
    </row>
    <row r="51" spans="1:27" x14ac:dyDescent="0.45">
      <c r="A51" s="38">
        <v>46</v>
      </c>
      <c r="B51" s="38"/>
      <c r="C51" s="38"/>
      <c r="D51" s="38"/>
      <c r="E51" s="38"/>
      <c r="F51" s="35"/>
      <c r="G51" s="35"/>
      <c r="H51" s="38"/>
      <c r="I51" s="38"/>
      <c r="J51" s="273" t="str">
        <f t="shared" si="0"/>
        <v>รอข้อมูลคอลัมน์ H</v>
      </c>
      <c r="K51" s="150"/>
      <c r="L51" s="150"/>
      <c r="M51" s="150"/>
      <c r="N51" s="147" t="str" cm="1">
        <f t="array" ref="N51">IF(AND(K51:M51=""),"ยังไม่บันทึกข้อมูล",
IF(M51&lt;&gt;"",
IF(M51&gt;=1.3,M51,"เป็นไม้พุ่ม"),
IF(K51+L51&gt;=1.3,K51+L51,"เป็นไม้พุ่ม")))</f>
        <v>ยังไม่บันทึกข้อมูล</v>
      </c>
      <c r="O51" s="149" t="str">
        <f t="shared" si="1"/>
        <v>ข้อมูลไม่ถูกต้อง</v>
      </c>
      <c r="P51" s="149" t="str">
        <f t="shared" si="2"/>
        <v>ข้อมูลไม่ถูกต้อง</v>
      </c>
      <c r="Q51" s="149" t="str">
        <f t="shared" si="3"/>
        <v>ข้อมูลไม่ถูกต้อง</v>
      </c>
      <c r="R51" s="155" t="str">
        <f t="shared" si="4"/>
        <v>ข้อมูลไม่ถูกต้อง</v>
      </c>
      <c r="S51" s="155" t="str">
        <f>IF(ISNUMBER(R51),
IF(H$2=ตัวเลือก!A$30,"ยังไม่บันทึกข้อมูล",R51*0.27),"ข้อมูลไม่ถูกต้อง")</f>
        <v>ข้อมูลไม่ถูกต้อง</v>
      </c>
      <c r="T51" s="149" t="str">
        <f t="shared" si="5"/>
        <v>ข้อมูลไม่ถูกต้อง</v>
      </c>
      <c r="U51" s="155" t="str">
        <f>IF(ISNUMBER(R51),
IF(H$2=ตัวเลือก!A$30,"ยังไม่บันทึกข้อมูล",R51*0.47),"ข้อมูลไม่ถูกต้อง")</f>
        <v>ข้อมูลไม่ถูกต้อง</v>
      </c>
      <c r="V51" s="149" t="str">
        <f>IF(ISNUMBER(S51),
IF(H$2=ตัวเลือก!A$30,"ยังไม่บันทึกข้อมูล",S51*0.47),"ข้อมูลไม่ถูกต้อง")</f>
        <v>ข้อมูลไม่ถูกต้อง</v>
      </c>
      <c r="W51" s="149" t="str">
        <f t="shared" si="6"/>
        <v>ข้อมูลไม่ถูกต้อง</v>
      </c>
      <c r="X51" s="148" t="str">
        <f t="shared" si="7"/>
        <v>ข้อมูลไม่ถูกต้อง</v>
      </c>
      <c r="Y51" s="38"/>
      <c r="Z51" s="38"/>
      <c r="AA51" s="38"/>
    </row>
    <row r="52" spans="1:27" x14ac:dyDescent="0.45">
      <c r="A52" s="38">
        <v>47</v>
      </c>
      <c r="B52" s="38"/>
      <c r="C52" s="38"/>
      <c r="D52" s="38"/>
      <c r="E52" s="38"/>
      <c r="F52" s="35"/>
      <c r="G52" s="35"/>
      <c r="H52" s="38"/>
      <c r="I52" s="38"/>
      <c r="J52" s="273" t="str">
        <f t="shared" si="0"/>
        <v>รอข้อมูลคอลัมน์ H</v>
      </c>
      <c r="K52" s="150"/>
      <c r="L52" s="150"/>
      <c r="M52" s="150"/>
      <c r="N52" s="147" t="str" cm="1">
        <f t="array" ref="N52">IF(AND(K52:M52=""),"ยังไม่บันทึกข้อมูล",
IF(M52&lt;&gt;"",
IF(M52&gt;=1.3,M52,"เป็นไม้พุ่ม"),
IF(K52+L52&gt;=1.3,K52+L52,"เป็นไม้พุ่ม")))</f>
        <v>ยังไม่บันทึกข้อมูล</v>
      </c>
      <c r="O52" s="149" t="str">
        <f t="shared" si="1"/>
        <v>ข้อมูลไม่ถูกต้อง</v>
      </c>
      <c r="P52" s="149" t="str">
        <f t="shared" si="2"/>
        <v>ข้อมูลไม่ถูกต้อง</v>
      </c>
      <c r="Q52" s="149" t="str">
        <f t="shared" si="3"/>
        <v>ข้อมูลไม่ถูกต้อง</v>
      </c>
      <c r="R52" s="155" t="str">
        <f t="shared" si="4"/>
        <v>ข้อมูลไม่ถูกต้อง</v>
      </c>
      <c r="S52" s="155" t="str">
        <f>IF(ISNUMBER(R52),
IF(H$2=ตัวเลือก!A$30,"ยังไม่บันทึกข้อมูล",R52*0.27),"ข้อมูลไม่ถูกต้อง")</f>
        <v>ข้อมูลไม่ถูกต้อง</v>
      </c>
      <c r="T52" s="149" t="str">
        <f t="shared" si="5"/>
        <v>ข้อมูลไม่ถูกต้อง</v>
      </c>
      <c r="U52" s="155" t="str">
        <f>IF(ISNUMBER(R52),
IF(H$2=ตัวเลือก!A$30,"ยังไม่บันทึกข้อมูล",R52*0.47),"ข้อมูลไม่ถูกต้อง")</f>
        <v>ข้อมูลไม่ถูกต้อง</v>
      </c>
      <c r="V52" s="149" t="str">
        <f>IF(ISNUMBER(S52),
IF(H$2=ตัวเลือก!A$30,"ยังไม่บันทึกข้อมูล",S52*0.47),"ข้อมูลไม่ถูกต้อง")</f>
        <v>ข้อมูลไม่ถูกต้อง</v>
      </c>
      <c r="W52" s="149" t="str">
        <f t="shared" si="6"/>
        <v>ข้อมูลไม่ถูกต้อง</v>
      </c>
      <c r="X52" s="148" t="str">
        <f t="shared" si="7"/>
        <v>ข้อมูลไม่ถูกต้อง</v>
      </c>
      <c r="Y52" s="38"/>
      <c r="Z52" s="38"/>
      <c r="AA52" s="38"/>
    </row>
    <row r="53" spans="1:27" x14ac:dyDescent="0.45">
      <c r="A53" s="38">
        <v>48</v>
      </c>
      <c r="B53" s="38"/>
      <c r="C53" s="38"/>
      <c r="D53" s="38"/>
      <c r="E53" s="38"/>
      <c r="F53" s="35"/>
      <c r="G53" s="35"/>
      <c r="H53" s="38"/>
      <c r="I53" s="38"/>
      <c r="J53" s="273" t="str">
        <f t="shared" si="0"/>
        <v>รอข้อมูลคอลัมน์ H</v>
      </c>
      <c r="K53" s="150"/>
      <c r="L53" s="150"/>
      <c r="M53" s="150"/>
      <c r="N53" s="147" t="str" cm="1">
        <f t="array" ref="N53">IF(AND(K53:M53=""),"ยังไม่บันทึกข้อมูล",
IF(M53&lt;&gt;"",
IF(M53&gt;=1.3,M53,"เป็นไม้พุ่ม"),
IF(K53+L53&gt;=1.3,K53+L53,"เป็นไม้พุ่ม")))</f>
        <v>ยังไม่บันทึกข้อมูล</v>
      </c>
      <c r="O53" s="149" t="str">
        <f t="shared" si="1"/>
        <v>ข้อมูลไม่ถูกต้อง</v>
      </c>
      <c r="P53" s="149" t="str">
        <f t="shared" si="2"/>
        <v>ข้อมูลไม่ถูกต้อง</v>
      </c>
      <c r="Q53" s="149" t="str">
        <f t="shared" si="3"/>
        <v>ข้อมูลไม่ถูกต้อง</v>
      </c>
      <c r="R53" s="155" t="str">
        <f t="shared" si="4"/>
        <v>ข้อมูลไม่ถูกต้อง</v>
      </c>
      <c r="S53" s="155" t="str">
        <f>IF(ISNUMBER(R53),
IF(H$2=ตัวเลือก!A$30,"ยังไม่บันทึกข้อมูล",R53*0.27),"ข้อมูลไม่ถูกต้อง")</f>
        <v>ข้อมูลไม่ถูกต้อง</v>
      </c>
      <c r="T53" s="149" t="str">
        <f t="shared" si="5"/>
        <v>ข้อมูลไม่ถูกต้อง</v>
      </c>
      <c r="U53" s="155" t="str">
        <f>IF(ISNUMBER(R53),
IF(H$2=ตัวเลือก!A$30,"ยังไม่บันทึกข้อมูล",R53*0.47),"ข้อมูลไม่ถูกต้อง")</f>
        <v>ข้อมูลไม่ถูกต้อง</v>
      </c>
      <c r="V53" s="149" t="str">
        <f>IF(ISNUMBER(S53),
IF(H$2=ตัวเลือก!A$30,"ยังไม่บันทึกข้อมูล",S53*0.47),"ข้อมูลไม่ถูกต้อง")</f>
        <v>ข้อมูลไม่ถูกต้อง</v>
      </c>
      <c r="W53" s="149" t="str">
        <f t="shared" si="6"/>
        <v>ข้อมูลไม่ถูกต้อง</v>
      </c>
      <c r="X53" s="148" t="str">
        <f t="shared" si="7"/>
        <v>ข้อมูลไม่ถูกต้อง</v>
      </c>
      <c r="Y53" s="38"/>
      <c r="Z53" s="38"/>
      <c r="AA53" s="38"/>
    </row>
    <row r="54" spans="1:27" x14ac:dyDescent="0.45">
      <c r="A54" s="38">
        <v>49</v>
      </c>
      <c r="B54" s="38"/>
      <c r="C54" s="38"/>
      <c r="D54" s="38"/>
      <c r="E54" s="38"/>
      <c r="F54" s="35"/>
      <c r="G54" s="35"/>
      <c r="H54" s="38"/>
      <c r="I54" s="38"/>
      <c r="J54" s="273" t="str">
        <f t="shared" si="0"/>
        <v>รอข้อมูลคอลัมน์ H</v>
      </c>
      <c r="K54" s="150"/>
      <c r="L54" s="150"/>
      <c r="M54" s="150"/>
      <c r="N54" s="147" t="str" cm="1">
        <f t="array" ref="N54">IF(AND(K54:M54=""),"ยังไม่บันทึกข้อมูล",
IF(M54&lt;&gt;"",
IF(M54&gt;=1.3,M54,"เป็นไม้พุ่ม"),
IF(K54+L54&gt;=1.3,K54+L54,"เป็นไม้พุ่ม")))</f>
        <v>ยังไม่บันทึกข้อมูล</v>
      </c>
      <c r="O54" s="149" t="str">
        <f t="shared" si="1"/>
        <v>ข้อมูลไม่ถูกต้อง</v>
      </c>
      <c r="P54" s="149" t="str">
        <f t="shared" si="2"/>
        <v>ข้อมูลไม่ถูกต้อง</v>
      </c>
      <c r="Q54" s="149" t="str">
        <f t="shared" si="3"/>
        <v>ข้อมูลไม่ถูกต้อง</v>
      </c>
      <c r="R54" s="155" t="str">
        <f t="shared" si="4"/>
        <v>ข้อมูลไม่ถูกต้อง</v>
      </c>
      <c r="S54" s="155" t="str">
        <f>IF(ISNUMBER(R54),
IF(H$2=ตัวเลือก!A$30,"ยังไม่บันทึกข้อมูล",R54*0.27),"ข้อมูลไม่ถูกต้อง")</f>
        <v>ข้อมูลไม่ถูกต้อง</v>
      </c>
      <c r="T54" s="149" t="str">
        <f t="shared" si="5"/>
        <v>ข้อมูลไม่ถูกต้อง</v>
      </c>
      <c r="U54" s="155" t="str">
        <f>IF(ISNUMBER(R54),
IF(H$2=ตัวเลือก!A$30,"ยังไม่บันทึกข้อมูล",R54*0.47),"ข้อมูลไม่ถูกต้อง")</f>
        <v>ข้อมูลไม่ถูกต้อง</v>
      </c>
      <c r="V54" s="149" t="str">
        <f>IF(ISNUMBER(S54),
IF(H$2=ตัวเลือก!A$30,"ยังไม่บันทึกข้อมูล",S54*0.47),"ข้อมูลไม่ถูกต้อง")</f>
        <v>ข้อมูลไม่ถูกต้อง</v>
      </c>
      <c r="W54" s="149" t="str">
        <f t="shared" si="6"/>
        <v>ข้อมูลไม่ถูกต้อง</v>
      </c>
      <c r="X54" s="148" t="str">
        <f t="shared" si="7"/>
        <v>ข้อมูลไม่ถูกต้อง</v>
      </c>
      <c r="Y54" s="38"/>
      <c r="Z54" s="38"/>
      <c r="AA54" s="38"/>
    </row>
    <row r="55" spans="1:27" x14ac:dyDescent="0.45">
      <c r="A55" s="38">
        <v>50</v>
      </c>
      <c r="B55" s="38"/>
      <c r="C55" s="38"/>
      <c r="D55" s="38"/>
      <c r="E55" s="38"/>
      <c r="F55" s="35"/>
      <c r="G55" s="35"/>
      <c r="H55" s="38"/>
      <c r="I55" s="38"/>
      <c r="J55" s="273" t="str">
        <f t="shared" si="0"/>
        <v>รอข้อมูลคอลัมน์ H</v>
      </c>
      <c r="K55" s="150"/>
      <c r="L55" s="150"/>
      <c r="M55" s="150"/>
      <c r="N55" s="147" t="str" cm="1">
        <f t="array" ref="N55">IF(AND(K55:M55=""),"ยังไม่บันทึกข้อมูล",
IF(M55&lt;&gt;"",
IF(M55&gt;=1.3,M55,"เป็นไม้พุ่ม"),
IF(K55+L55&gt;=1.3,K55+L55,"เป็นไม้พุ่ม")))</f>
        <v>ยังไม่บันทึกข้อมูล</v>
      </c>
      <c r="O55" s="149" t="str">
        <f t="shared" si="1"/>
        <v>ข้อมูลไม่ถูกต้อง</v>
      </c>
      <c r="P55" s="149" t="str">
        <f t="shared" si="2"/>
        <v>ข้อมูลไม่ถูกต้อง</v>
      </c>
      <c r="Q55" s="149" t="str">
        <f t="shared" si="3"/>
        <v>ข้อมูลไม่ถูกต้อง</v>
      </c>
      <c r="R55" s="155" t="str">
        <f t="shared" si="4"/>
        <v>ข้อมูลไม่ถูกต้อง</v>
      </c>
      <c r="S55" s="155" t="str">
        <f>IF(ISNUMBER(R55),
IF(H$2=ตัวเลือก!A$30,"ยังไม่บันทึกข้อมูล",R55*0.27),"ข้อมูลไม่ถูกต้อง")</f>
        <v>ข้อมูลไม่ถูกต้อง</v>
      </c>
      <c r="T55" s="149" t="str">
        <f t="shared" si="5"/>
        <v>ข้อมูลไม่ถูกต้อง</v>
      </c>
      <c r="U55" s="155" t="str">
        <f>IF(ISNUMBER(R55),
IF(H$2=ตัวเลือก!A$30,"ยังไม่บันทึกข้อมูล",R55*0.47),"ข้อมูลไม่ถูกต้อง")</f>
        <v>ข้อมูลไม่ถูกต้อง</v>
      </c>
      <c r="V55" s="149" t="str">
        <f>IF(ISNUMBER(S55),
IF(H$2=ตัวเลือก!A$30,"ยังไม่บันทึกข้อมูล",S55*0.47),"ข้อมูลไม่ถูกต้อง")</f>
        <v>ข้อมูลไม่ถูกต้อง</v>
      </c>
      <c r="W55" s="149" t="str">
        <f t="shared" si="6"/>
        <v>ข้อมูลไม่ถูกต้อง</v>
      </c>
      <c r="X55" s="148" t="str">
        <f t="shared" si="7"/>
        <v>ข้อมูลไม่ถูกต้อง</v>
      </c>
      <c r="Y55" s="38"/>
      <c r="Z55" s="38"/>
      <c r="AA55" s="38"/>
    </row>
    <row r="56" spans="1:27" x14ac:dyDescent="0.45">
      <c r="A56" s="38">
        <v>51</v>
      </c>
      <c r="B56" s="38"/>
      <c r="C56" s="38"/>
      <c r="D56" s="38"/>
      <c r="E56" s="38"/>
      <c r="F56" s="35"/>
      <c r="G56" s="35"/>
      <c r="H56" s="38"/>
      <c r="I56" s="38"/>
      <c r="J56" s="273" t="str">
        <f t="shared" si="0"/>
        <v>รอข้อมูลคอลัมน์ H</v>
      </c>
      <c r="K56" s="150"/>
      <c r="L56" s="150"/>
      <c r="M56" s="150"/>
      <c r="N56" s="147" t="str" cm="1">
        <f t="array" ref="N56">IF(AND(K56:M56=""),"ยังไม่บันทึกข้อมูล",
IF(M56&lt;&gt;"",
IF(M56&gt;=1.3,M56,"เป็นไม้พุ่ม"),
IF(K56+L56&gt;=1.3,K56+L56,"เป็นไม้พุ่ม")))</f>
        <v>ยังไม่บันทึกข้อมูล</v>
      </c>
      <c r="O56" s="149" t="str">
        <f t="shared" si="1"/>
        <v>ข้อมูลไม่ถูกต้อง</v>
      </c>
      <c r="P56" s="149" t="str">
        <f t="shared" si="2"/>
        <v>ข้อมูลไม่ถูกต้อง</v>
      </c>
      <c r="Q56" s="149" t="str">
        <f t="shared" si="3"/>
        <v>ข้อมูลไม่ถูกต้อง</v>
      </c>
      <c r="R56" s="155" t="str">
        <f t="shared" si="4"/>
        <v>ข้อมูลไม่ถูกต้อง</v>
      </c>
      <c r="S56" s="155" t="str">
        <f>IF(ISNUMBER(R56),
IF(H$2=ตัวเลือก!A$30,"ยังไม่บันทึกข้อมูล",R56*0.27),"ข้อมูลไม่ถูกต้อง")</f>
        <v>ข้อมูลไม่ถูกต้อง</v>
      </c>
      <c r="T56" s="149" t="str">
        <f t="shared" si="5"/>
        <v>ข้อมูลไม่ถูกต้อง</v>
      </c>
      <c r="U56" s="155" t="str">
        <f>IF(ISNUMBER(R56),
IF(H$2=ตัวเลือก!A$30,"ยังไม่บันทึกข้อมูล",R56*0.47),"ข้อมูลไม่ถูกต้อง")</f>
        <v>ข้อมูลไม่ถูกต้อง</v>
      </c>
      <c r="V56" s="149" t="str">
        <f>IF(ISNUMBER(S56),
IF(H$2=ตัวเลือก!A$30,"ยังไม่บันทึกข้อมูล",S56*0.47),"ข้อมูลไม่ถูกต้อง")</f>
        <v>ข้อมูลไม่ถูกต้อง</v>
      </c>
      <c r="W56" s="149" t="str">
        <f t="shared" si="6"/>
        <v>ข้อมูลไม่ถูกต้อง</v>
      </c>
      <c r="X56" s="148" t="str">
        <f t="shared" si="7"/>
        <v>ข้อมูลไม่ถูกต้อง</v>
      </c>
      <c r="Y56" s="38"/>
      <c r="Z56" s="38"/>
      <c r="AA56" s="38"/>
    </row>
    <row r="57" spans="1:27" x14ac:dyDescent="0.45">
      <c r="A57" s="38">
        <v>52</v>
      </c>
      <c r="B57" s="38"/>
      <c r="C57" s="38"/>
      <c r="D57" s="38"/>
      <c r="E57" s="38"/>
      <c r="F57" s="35"/>
      <c r="G57" s="35"/>
      <c r="H57" s="38"/>
      <c r="I57" s="38"/>
      <c r="J57" s="273" t="str">
        <f t="shared" si="0"/>
        <v>รอข้อมูลคอลัมน์ H</v>
      </c>
      <c r="K57" s="150"/>
      <c r="L57" s="150"/>
      <c r="M57" s="150"/>
      <c r="N57" s="147" t="str" cm="1">
        <f t="array" ref="N57">IF(AND(K57:M57=""),"ยังไม่บันทึกข้อมูล",
IF(M57&lt;&gt;"",
IF(M57&gt;=1.3,M57,"เป็นไม้พุ่ม"),
IF(K57+L57&gt;=1.3,K57+L57,"เป็นไม้พุ่ม")))</f>
        <v>ยังไม่บันทึกข้อมูล</v>
      </c>
      <c r="O57" s="149" t="str">
        <f t="shared" si="1"/>
        <v>ข้อมูลไม่ถูกต้อง</v>
      </c>
      <c r="P57" s="149" t="str">
        <f t="shared" si="2"/>
        <v>ข้อมูลไม่ถูกต้อง</v>
      </c>
      <c r="Q57" s="149" t="str">
        <f t="shared" si="3"/>
        <v>ข้อมูลไม่ถูกต้อง</v>
      </c>
      <c r="R57" s="155" t="str">
        <f t="shared" si="4"/>
        <v>ข้อมูลไม่ถูกต้อง</v>
      </c>
      <c r="S57" s="155" t="str">
        <f>IF(ISNUMBER(R57),
IF(H$2=ตัวเลือก!A$30,"ยังไม่บันทึกข้อมูล",R57*0.27),"ข้อมูลไม่ถูกต้อง")</f>
        <v>ข้อมูลไม่ถูกต้อง</v>
      </c>
      <c r="T57" s="149" t="str">
        <f t="shared" si="5"/>
        <v>ข้อมูลไม่ถูกต้อง</v>
      </c>
      <c r="U57" s="155" t="str">
        <f>IF(ISNUMBER(R57),
IF(H$2=ตัวเลือก!A$30,"ยังไม่บันทึกข้อมูล",R57*0.47),"ข้อมูลไม่ถูกต้อง")</f>
        <v>ข้อมูลไม่ถูกต้อง</v>
      </c>
      <c r="V57" s="149" t="str">
        <f>IF(ISNUMBER(S57),
IF(H$2=ตัวเลือก!A$30,"ยังไม่บันทึกข้อมูล",S57*0.47),"ข้อมูลไม่ถูกต้อง")</f>
        <v>ข้อมูลไม่ถูกต้อง</v>
      </c>
      <c r="W57" s="149" t="str">
        <f t="shared" si="6"/>
        <v>ข้อมูลไม่ถูกต้อง</v>
      </c>
      <c r="X57" s="148" t="str">
        <f t="shared" si="7"/>
        <v>ข้อมูลไม่ถูกต้อง</v>
      </c>
      <c r="Y57" s="38"/>
      <c r="Z57" s="38"/>
      <c r="AA57" s="38"/>
    </row>
    <row r="58" spans="1:27" x14ac:dyDescent="0.45">
      <c r="A58" s="38">
        <v>53</v>
      </c>
      <c r="B58" s="38"/>
      <c r="C58" s="38"/>
      <c r="D58" s="38"/>
      <c r="E58" s="38"/>
      <c r="F58" s="35"/>
      <c r="G58" s="35"/>
      <c r="H58" s="38"/>
      <c r="I58" s="38"/>
      <c r="J58" s="273" t="str">
        <f t="shared" si="0"/>
        <v>รอข้อมูลคอลัมน์ H</v>
      </c>
      <c r="K58" s="150"/>
      <c r="L58" s="150"/>
      <c r="M58" s="150"/>
      <c r="N58" s="147" t="str" cm="1">
        <f t="array" ref="N58">IF(AND(K58:M58=""),"ยังไม่บันทึกข้อมูล",
IF(M58&lt;&gt;"",
IF(M58&gt;=1.3,M58,"เป็นไม้พุ่ม"),
IF(K58+L58&gt;=1.3,K58+L58,"เป็นไม้พุ่ม")))</f>
        <v>ยังไม่บันทึกข้อมูล</v>
      </c>
      <c r="O58" s="149" t="str">
        <f t="shared" si="1"/>
        <v>ข้อมูลไม่ถูกต้อง</v>
      </c>
      <c r="P58" s="149" t="str">
        <f t="shared" si="2"/>
        <v>ข้อมูลไม่ถูกต้อง</v>
      </c>
      <c r="Q58" s="149" t="str">
        <f t="shared" si="3"/>
        <v>ข้อมูลไม่ถูกต้อง</v>
      </c>
      <c r="R58" s="155" t="str">
        <f t="shared" si="4"/>
        <v>ข้อมูลไม่ถูกต้อง</v>
      </c>
      <c r="S58" s="155" t="str">
        <f>IF(ISNUMBER(R58),
IF(H$2=ตัวเลือก!A$30,"ยังไม่บันทึกข้อมูล",R58*0.27),"ข้อมูลไม่ถูกต้อง")</f>
        <v>ข้อมูลไม่ถูกต้อง</v>
      </c>
      <c r="T58" s="149" t="str">
        <f t="shared" si="5"/>
        <v>ข้อมูลไม่ถูกต้อง</v>
      </c>
      <c r="U58" s="155" t="str">
        <f>IF(ISNUMBER(R58),
IF(H$2=ตัวเลือก!A$30,"ยังไม่บันทึกข้อมูล",R58*0.47),"ข้อมูลไม่ถูกต้อง")</f>
        <v>ข้อมูลไม่ถูกต้อง</v>
      </c>
      <c r="V58" s="149" t="str">
        <f>IF(ISNUMBER(S58),
IF(H$2=ตัวเลือก!A$30,"ยังไม่บันทึกข้อมูล",S58*0.47),"ข้อมูลไม่ถูกต้อง")</f>
        <v>ข้อมูลไม่ถูกต้อง</v>
      </c>
      <c r="W58" s="149" t="str">
        <f t="shared" si="6"/>
        <v>ข้อมูลไม่ถูกต้อง</v>
      </c>
      <c r="X58" s="148" t="str">
        <f t="shared" si="7"/>
        <v>ข้อมูลไม่ถูกต้อง</v>
      </c>
      <c r="Y58" s="38"/>
      <c r="Z58" s="38"/>
      <c r="AA58" s="38"/>
    </row>
    <row r="59" spans="1:27" x14ac:dyDescent="0.45">
      <c r="A59" s="38">
        <v>54</v>
      </c>
      <c r="B59" s="38"/>
      <c r="C59" s="38"/>
      <c r="D59" s="38"/>
      <c r="E59" s="38"/>
      <c r="F59" s="35"/>
      <c r="G59" s="35"/>
      <c r="H59" s="38"/>
      <c r="I59" s="38"/>
      <c r="J59" s="273" t="str">
        <f t="shared" si="0"/>
        <v>รอข้อมูลคอลัมน์ H</v>
      </c>
      <c r="K59" s="150"/>
      <c r="L59" s="150"/>
      <c r="M59" s="150"/>
      <c r="N59" s="147" t="str" cm="1">
        <f t="array" ref="N59">IF(AND(K59:M59=""),"ยังไม่บันทึกข้อมูล",
IF(M59&lt;&gt;"",
IF(M59&gt;=1.3,M59,"เป็นไม้พุ่ม"),
IF(K59+L59&gt;=1.3,K59+L59,"เป็นไม้พุ่ม")))</f>
        <v>ยังไม่บันทึกข้อมูล</v>
      </c>
      <c r="O59" s="149" t="str">
        <f t="shared" si="1"/>
        <v>ข้อมูลไม่ถูกต้อง</v>
      </c>
      <c r="P59" s="149" t="str">
        <f t="shared" si="2"/>
        <v>ข้อมูลไม่ถูกต้อง</v>
      </c>
      <c r="Q59" s="149" t="str">
        <f t="shared" si="3"/>
        <v>ข้อมูลไม่ถูกต้อง</v>
      </c>
      <c r="R59" s="155" t="str">
        <f t="shared" si="4"/>
        <v>ข้อมูลไม่ถูกต้อง</v>
      </c>
      <c r="S59" s="155" t="str">
        <f>IF(ISNUMBER(R59),
IF(H$2=ตัวเลือก!A$30,"ยังไม่บันทึกข้อมูล",R59*0.27),"ข้อมูลไม่ถูกต้อง")</f>
        <v>ข้อมูลไม่ถูกต้อง</v>
      </c>
      <c r="T59" s="149" t="str">
        <f t="shared" si="5"/>
        <v>ข้อมูลไม่ถูกต้อง</v>
      </c>
      <c r="U59" s="155" t="str">
        <f>IF(ISNUMBER(R59),
IF(H$2=ตัวเลือก!A$30,"ยังไม่บันทึกข้อมูล",R59*0.47),"ข้อมูลไม่ถูกต้อง")</f>
        <v>ข้อมูลไม่ถูกต้อง</v>
      </c>
      <c r="V59" s="149" t="str">
        <f>IF(ISNUMBER(S59),
IF(H$2=ตัวเลือก!A$30,"ยังไม่บันทึกข้อมูล",S59*0.47),"ข้อมูลไม่ถูกต้อง")</f>
        <v>ข้อมูลไม่ถูกต้อง</v>
      </c>
      <c r="W59" s="149" t="str">
        <f t="shared" si="6"/>
        <v>ข้อมูลไม่ถูกต้อง</v>
      </c>
      <c r="X59" s="148" t="str">
        <f t="shared" si="7"/>
        <v>ข้อมูลไม่ถูกต้อง</v>
      </c>
      <c r="Y59" s="38"/>
      <c r="Z59" s="38"/>
      <c r="AA59" s="38"/>
    </row>
    <row r="60" spans="1:27" x14ac:dyDescent="0.45">
      <c r="A60" s="38">
        <v>55</v>
      </c>
      <c r="B60" s="38"/>
      <c r="C60" s="38"/>
      <c r="D60" s="38"/>
      <c r="E60" s="38"/>
      <c r="F60" s="35"/>
      <c r="G60" s="35"/>
      <c r="H60" s="38"/>
      <c r="I60" s="38"/>
      <c r="J60" s="273" t="str">
        <f t="shared" si="0"/>
        <v>รอข้อมูลคอลัมน์ H</v>
      </c>
      <c r="K60" s="150"/>
      <c r="L60" s="150"/>
      <c r="M60" s="150"/>
      <c r="N60" s="147" t="str" cm="1">
        <f t="array" ref="N60">IF(AND(K60:M60=""),"ยังไม่บันทึกข้อมูล",
IF(M60&lt;&gt;"",
IF(M60&gt;=1.3,M60,"เป็นไม้พุ่ม"),
IF(K60+L60&gt;=1.3,K60+L60,"เป็นไม้พุ่ม")))</f>
        <v>ยังไม่บันทึกข้อมูล</v>
      </c>
      <c r="O60" s="149" t="str">
        <f t="shared" si="1"/>
        <v>ข้อมูลไม่ถูกต้อง</v>
      </c>
      <c r="P60" s="149" t="str">
        <f t="shared" si="2"/>
        <v>ข้อมูลไม่ถูกต้อง</v>
      </c>
      <c r="Q60" s="149" t="str">
        <f t="shared" si="3"/>
        <v>ข้อมูลไม่ถูกต้อง</v>
      </c>
      <c r="R60" s="155" t="str">
        <f t="shared" si="4"/>
        <v>ข้อมูลไม่ถูกต้อง</v>
      </c>
      <c r="S60" s="155" t="str">
        <f>IF(ISNUMBER(R60),
IF(H$2=ตัวเลือก!A$30,"ยังไม่บันทึกข้อมูล",R60*0.27),"ข้อมูลไม่ถูกต้อง")</f>
        <v>ข้อมูลไม่ถูกต้อง</v>
      </c>
      <c r="T60" s="149" t="str">
        <f t="shared" si="5"/>
        <v>ข้อมูลไม่ถูกต้อง</v>
      </c>
      <c r="U60" s="155" t="str">
        <f>IF(ISNUMBER(R60),
IF(H$2=ตัวเลือก!A$30,"ยังไม่บันทึกข้อมูล",R60*0.47),"ข้อมูลไม่ถูกต้อง")</f>
        <v>ข้อมูลไม่ถูกต้อง</v>
      </c>
      <c r="V60" s="149" t="str">
        <f>IF(ISNUMBER(S60),
IF(H$2=ตัวเลือก!A$30,"ยังไม่บันทึกข้อมูล",S60*0.47),"ข้อมูลไม่ถูกต้อง")</f>
        <v>ข้อมูลไม่ถูกต้อง</v>
      </c>
      <c r="W60" s="149" t="str">
        <f t="shared" si="6"/>
        <v>ข้อมูลไม่ถูกต้อง</v>
      </c>
      <c r="X60" s="148" t="str">
        <f t="shared" si="7"/>
        <v>ข้อมูลไม่ถูกต้อง</v>
      </c>
      <c r="Y60" s="38"/>
      <c r="Z60" s="38"/>
      <c r="AA60" s="38"/>
    </row>
    <row r="61" spans="1:27" x14ac:dyDescent="0.45">
      <c r="A61" s="38">
        <v>56</v>
      </c>
      <c r="B61" s="38"/>
      <c r="C61" s="38"/>
      <c r="D61" s="38"/>
      <c r="E61" s="38"/>
      <c r="F61" s="35"/>
      <c r="G61" s="35"/>
      <c r="H61" s="38"/>
      <c r="I61" s="38"/>
      <c r="J61" s="273" t="str">
        <f t="shared" si="0"/>
        <v>รอข้อมูลคอลัมน์ H</v>
      </c>
      <c r="K61" s="150"/>
      <c r="L61" s="150"/>
      <c r="M61" s="150"/>
      <c r="N61" s="147" t="str" cm="1">
        <f t="array" ref="N61">IF(AND(K61:M61=""),"ยังไม่บันทึกข้อมูล",
IF(M61&lt;&gt;"",
IF(M61&gt;=1.3,M61,"เป็นไม้พุ่ม"),
IF(K61+L61&gt;=1.3,K61+L61,"เป็นไม้พุ่ม")))</f>
        <v>ยังไม่บันทึกข้อมูล</v>
      </c>
      <c r="O61" s="149" t="str">
        <f t="shared" si="1"/>
        <v>ข้อมูลไม่ถูกต้อง</v>
      </c>
      <c r="P61" s="149" t="str">
        <f t="shared" si="2"/>
        <v>ข้อมูลไม่ถูกต้อง</v>
      </c>
      <c r="Q61" s="149" t="str">
        <f t="shared" si="3"/>
        <v>ข้อมูลไม่ถูกต้อง</v>
      </c>
      <c r="R61" s="155" t="str">
        <f t="shared" si="4"/>
        <v>ข้อมูลไม่ถูกต้อง</v>
      </c>
      <c r="S61" s="155" t="str">
        <f>IF(ISNUMBER(R61),
IF(H$2=ตัวเลือก!A$30,"ยังไม่บันทึกข้อมูล",R61*0.27),"ข้อมูลไม่ถูกต้อง")</f>
        <v>ข้อมูลไม่ถูกต้อง</v>
      </c>
      <c r="T61" s="149" t="str">
        <f t="shared" si="5"/>
        <v>ข้อมูลไม่ถูกต้อง</v>
      </c>
      <c r="U61" s="155" t="str">
        <f>IF(ISNUMBER(R61),
IF(H$2=ตัวเลือก!A$30,"ยังไม่บันทึกข้อมูล",R61*0.47),"ข้อมูลไม่ถูกต้อง")</f>
        <v>ข้อมูลไม่ถูกต้อง</v>
      </c>
      <c r="V61" s="149" t="str">
        <f>IF(ISNUMBER(S61),
IF(H$2=ตัวเลือก!A$30,"ยังไม่บันทึกข้อมูล",S61*0.47),"ข้อมูลไม่ถูกต้อง")</f>
        <v>ข้อมูลไม่ถูกต้อง</v>
      </c>
      <c r="W61" s="149" t="str">
        <f t="shared" si="6"/>
        <v>ข้อมูลไม่ถูกต้อง</v>
      </c>
      <c r="X61" s="148" t="str">
        <f t="shared" si="7"/>
        <v>ข้อมูลไม่ถูกต้อง</v>
      </c>
      <c r="Y61" s="38"/>
      <c r="Z61" s="38"/>
      <c r="AA61" s="38"/>
    </row>
    <row r="62" spans="1:27" x14ac:dyDescent="0.45">
      <c r="A62" s="38">
        <v>57</v>
      </c>
      <c r="B62" s="38"/>
      <c r="C62" s="38"/>
      <c r="D62" s="38"/>
      <c r="E62" s="38"/>
      <c r="F62" s="35"/>
      <c r="G62" s="35"/>
      <c r="H62" s="38"/>
      <c r="I62" s="38"/>
      <c r="J62" s="273" t="str">
        <f t="shared" si="0"/>
        <v>รอข้อมูลคอลัมน์ H</v>
      </c>
      <c r="K62" s="150"/>
      <c r="L62" s="150"/>
      <c r="M62" s="150"/>
      <c r="N62" s="147" t="str" cm="1">
        <f t="array" ref="N62">IF(AND(K62:M62=""),"ยังไม่บันทึกข้อมูล",
IF(M62&lt;&gt;"",
IF(M62&gt;=1.3,M62,"เป็นไม้พุ่ม"),
IF(K62+L62&gt;=1.3,K62+L62,"เป็นไม้พุ่ม")))</f>
        <v>ยังไม่บันทึกข้อมูล</v>
      </c>
      <c r="O62" s="149" t="str">
        <f t="shared" si="1"/>
        <v>ข้อมูลไม่ถูกต้อง</v>
      </c>
      <c r="P62" s="149" t="str">
        <f t="shared" si="2"/>
        <v>ข้อมูลไม่ถูกต้อง</v>
      </c>
      <c r="Q62" s="149" t="str">
        <f t="shared" si="3"/>
        <v>ข้อมูลไม่ถูกต้อง</v>
      </c>
      <c r="R62" s="155" t="str">
        <f t="shared" si="4"/>
        <v>ข้อมูลไม่ถูกต้อง</v>
      </c>
      <c r="S62" s="155" t="str">
        <f>IF(ISNUMBER(R62),
IF(H$2=ตัวเลือก!A$30,"ยังไม่บันทึกข้อมูล",R62*0.27),"ข้อมูลไม่ถูกต้อง")</f>
        <v>ข้อมูลไม่ถูกต้อง</v>
      </c>
      <c r="T62" s="149" t="str">
        <f t="shared" si="5"/>
        <v>ข้อมูลไม่ถูกต้อง</v>
      </c>
      <c r="U62" s="155" t="str">
        <f>IF(ISNUMBER(R62),
IF(H$2=ตัวเลือก!A$30,"ยังไม่บันทึกข้อมูล",R62*0.47),"ข้อมูลไม่ถูกต้อง")</f>
        <v>ข้อมูลไม่ถูกต้อง</v>
      </c>
      <c r="V62" s="149" t="str">
        <f>IF(ISNUMBER(S62),
IF(H$2=ตัวเลือก!A$30,"ยังไม่บันทึกข้อมูล",S62*0.47),"ข้อมูลไม่ถูกต้อง")</f>
        <v>ข้อมูลไม่ถูกต้อง</v>
      </c>
      <c r="W62" s="149" t="str">
        <f t="shared" si="6"/>
        <v>ข้อมูลไม่ถูกต้อง</v>
      </c>
      <c r="X62" s="148" t="str">
        <f t="shared" si="7"/>
        <v>ข้อมูลไม่ถูกต้อง</v>
      </c>
      <c r="Y62" s="38"/>
      <c r="Z62" s="38"/>
      <c r="AA62" s="38"/>
    </row>
    <row r="63" spans="1:27" x14ac:dyDescent="0.45">
      <c r="A63" s="38">
        <v>58</v>
      </c>
      <c r="B63" s="38"/>
      <c r="C63" s="38"/>
      <c r="D63" s="38"/>
      <c r="E63" s="38"/>
      <c r="F63" s="35"/>
      <c r="G63" s="35"/>
      <c r="H63" s="38"/>
      <c r="I63" s="38"/>
      <c r="J63" s="273" t="str">
        <f t="shared" si="0"/>
        <v>รอข้อมูลคอลัมน์ H</v>
      </c>
      <c r="K63" s="150"/>
      <c r="L63" s="150"/>
      <c r="M63" s="150"/>
      <c r="N63" s="147" t="str" cm="1">
        <f t="array" ref="N63">IF(AND(K63:M63=""),"ยังไม่บันทึกข้อมูล",
IF(M63&lt;&gt;"",
IF(M63&gt;=1.3,M63,"เป็นไม้พุ่ม"),
IF(K63+L63&gt;=1.3,K63+L63,"เป็นไม้พุ่ม")))</f>
        <v>ยังไม่บันทึกข้อมูล</v>
      </c>
      <c r="O63" s="149" t="str">
        <f t="shared" si="1"/>
        <v>ข้อมูลไม่ถูกต้อง</v>
      </c>
      <c r="P63" s="149" t="str">
        <f t="shared" si="2"/>
        <v>ข้อมูลไม่ถูกต้อง</v>
      </c>
      <c r="Q63" s="149" t="str">
        <f t="shared" si="3"/>
        <v>ข้อมูลไม่ถูกต้อง</v>
      </c>
      <c r="R63" s="155" t="str">
        <f t="shared" si="4"/>
        <v>ข้อมูลไม่ถูกต้อง</v>
      </c>
      <c r="S63" s="155" t="str">
        <f>IF(ISNUMBER(R63),
IF(H$2=ตัวเลือก!A$30,"ยังไม่บันทึกข้อมูล",R63*0.27),"ข้อมูลไม่ถูกต้อง")</f>
        <v>ข้อมูลไม่ถูกต้อง</v>
      </c>
      <c r="T63" s="149" t="str">
        <f t="shared" si="5"/>
        <v>ข้อมูลไม่ถูกต้อง</v>
      </c>
      <c r="U63" s="155" t="str">
        <f>IF(ISNUMBER(R63),
IF(H$2=ตัวเลือก!A$30,"ยังไม่บันทึกข้อมูล",R63*0.47),"ข้อมูลไม่ถูกต้อง")</f>
        <v>ข้อมูลไม่ถูกต้อง</v>
      </c>
      <c r="V63" s="149" t="str">
        <f>IF(ISNUMBER(S63),
IF(H$2=ตัวเลือก!A$30,"ยังไม่บันทึกข้อมูล",S63*0.47),"ข้อมูลไม่ถูกต้อง")</f>
        <v>ข้อมูลไม่ถูกต้อง</v>
      </c>
      <c r="W63" s="149" t="str">
        <f t="shared" si="6"/>
        <v>ข้อมูลไม่ถูกต้อง</v>
      </c>
      <c r="X63" s="148" t="str">
        <f t="shared" si="7"/>
        <v>ข้อมูลไม่ถูกต้อง</v>
      </c>
      <c r="Y63" s="38"/>
      <c r="Z63" s="38"/>
      <c r="AA63" s="38"/>
    </row>
    <row r="64" spans="1:27" x14ac:dyDescent="0.45">
      <c r="A64" s="38">
        <v>59</v>
      </c>
      <c r="B64" s="38"/>
      <c r="C64" s="38"/>
      <c r="D64" s="38"/>
      <c r="E64" s="38"/>
      <c r="F64" s="35"/>
      <c r="G64" s="35"/>
      <c r="H64" s="38"/>
      <c r="I64" s="38"/>
      <c r="J64" s="273" t="str">
        <f t="shared" si="0"/>
        <v>รอข้อมูลคอลัมน์ H</v>
      </c>
      <c r="K64" s="150"/>
      <c r="L64" s="150"/>
      <c r="M64" s="150"/>
      <c r="N64" s="147" t="str" cm="1">
        <f t="array" ref="N64">IF(AND(K64:M64=""),"ยังไม่บันทึกข้อมูล",
IF(M64&lt;&gt;"",
IF(M64&gt;=1.3,M64,"เป็นไม้พุ่ม"),
IF(K64+L64&gt;=1.3,K64+L64,"เป็นไม้พุ่ม")))</f>
        <v>ยังไม่บันทึกข้อมูล</v>
      </c>
      <c r="O64" s="149" t="str">
        <f t="shared" si="1"/>
        <v>ข้อมูลไม่ถูกต้อง</v>
      </c>
      <c r="P64" s="149" t="str">
        <f t="shared" si="2"/>
        <v>ข้อมูลไม่ถูกต้อง</v>
      </c>
      <c r="Q64" s="149" t="str">
        <f t="shared" si="3"/>
        <v>ข้อมูลไม่ถูกต้อง</v>
      </c>
      <c r="R64" s="155" t="str">
        <f t="shared" si="4"/>
        <v>ข้อมูลไม่ถูกต้อง</v>
      </c>
      <c r="S64" s="155" t="str">
        <f>IF(ISNUMBER(R64),
IF(H$2=ตัวเลือก!A$30,"ยังไม่บันทึกข้อมูล",R64*0.27),"ข้อมูลไม่ถูกต้อง")</f>
        <v>ข้อมูลไม่ถูกต้อง</v>
      </c>
      <c r="T64" s="149" t="str">
        <f t="shared" si="5"/>
        <v>ข้อมูลไม่ถูกต้อง</v>
      </c>
      <c r="U64" s="155" t="str">
        <f>IF(ISNUMBER(R64),
IF(H$2=ตัวเลือก!A$30,"ยังไม่บันทึกข้อมูล",R64*0.47),"ข้อมูลไม่ถูกต้อง")</f>
        <v>ข้อมูลไม่ถูกต้อง</v>
      </c>
      <c r="V64" s="149" t="str">
        <f>IF(ISNUMBER(S64),
IF(H$2=ตัวเลือก!A$30,"ยังไม่บันทึกข้อมูล",S64*0.47),"ข้อมูลไม่ถูกต้อง")</f>
        <v>ข้อมูลไม่ถูกต้อง</v>
      </c>
      <c r="W64" s="149" t="str">
        <f t="shared" si="6"/>
        <v>ข้อมูลไม่ถูกต้อง</v>
      </c>
      <c r="X64" s="148" t="str">
        <f t="shared" si="7"/>
        <v>ข้อมูลไม่ถูกต้อง</v>
      </c>
      <c r="Y64" s="38"/>
      <c r="Z64" s="38"/>
      <c r="AA64" s="38"/>
    </row>
    <row r="65" spans="1:27" x14ac:dyDescent="0.45">
      <c r="A65" s="38">
        <v>60</v>
      </c>
      <c r="B65" s="38"/>
      <c r="C65" s="38"/>
      <c r="D65" s="38"/>
      <c r="E65" s="38"/>
      <c r="F65" s="35"/>
      <c r="G65" s="35"/>
      <c r="H65" s="38"/>
      <c r="I65" s="38"/>
      <c r="J65" s="273" t="str">
        <f t="shared" si="0"/>
        <v>รอข้อมูลคอลัมน์ H</v>
      </c>
      <c r="K65" s="150"/>
      <c r="L65" s="150"/>
      <c r="M65" s="150"/>
      <c r="N65" s="147" t="str" cm="1">
        <f t="array" ref="N65">IF(AND(K65:M65=""),"ยังไม่บันทึกข้อมูล",
IF(M65&lt;&gt;"",
IF(M65&gt;=1.3,M65,"เป็นไม้พุ่ม"),
IF(K65+L65&gt;=1.3,K65+L65,"เป็นไม้พุ่ม")))</f>
        <v>ยังไม่บันทึกข้อมูล</v>
      </c>
      <c r="O65" s="149" t="str">
        <f t="shared" si="1"/>
        <v>ข้อมูลไม่ถูกต้อง</v>
      </c>
      <c r="P65" s="149" t="str">
        <f t="shared" si="2"/>
        <v>ข้อมูลไม่ถูกต้อง</v>
      </c>
      <c r="Q65" s="149" t="str">
        <f t="shared" si="3"/>
        <v>ข้อมูลไม่ถูกต้อง</v>
      </c>
      <c r="R65" s="155" t="str">
        <f t="shared" si="4"/>
        <v>ข้อมูลไม่ถูกต้อง</v>
      </c>
      <c r="S65" s="155" t="str">
        <f>IF(ISNUMBER(R65),
IF(H$2=ตัวเลือก!A$30,"ยังไม่บันทึกข้อมูล",R65*0.27),"ข้อมูลไม่ถูกต้อง")</f>
        <v>ข้อมูลไม่ถูกต้อง</v>
      </c>
      <c r="T65" s="149" t="str">
        <f t="shared" si="5"/>
        <v>ข้อมูลไม่ถูกต้อง</v>
      </c>
      <c r="U65" s="155" t="str">
        <f>IF(ISNUMBER(R65),
IF(H$2=ตัวเลือก!A$30,"ยังไม่บันทึกข้อมูล",R65*0.47),"ข้อมูลไม่ถูกต้อง")</f>
        <v>ข้อมูลไม่ถูกต้อง</v>
      </c>
      <c r="V65" s="149" t="str">
        <f>IF(ISNUMBER(S65),
IF(H$2=ตัวเลือก!A$30,"ยังไม่บันทึกข้อมูล",S65*0.47),"ข้อมูลไม่ถูกต้อง")</f>
        <v>ข้อมูลไม่ถูกต้อง</v>
      </c>
      <c r="W65" s="149" t="str">
        <f t="shared" si="6"/>
        <v>ข้อมูลไม่ถูกต้อง</v>
      </c>
      <c r="X65" s="148" t="str">
        <f t="shared" si="7"/>
        <v>ข้อมูลไม่ถูกต้อง</v>
      </c>
      <c r="Y65" s="38"/>
      <c r="Z65" s="38"/>
      <c r="AA65" s="38"/>
    </row>
    <row r="66" spans="1:27" x14ac:dyDescent="0.45">
      <c r="A66" s="38">
        <v>61</v>
      </c>
      <c r="B66" s="38"/>
      <c r="C66" s="38"/>
      <c r="D66" s="38"/>
      <c r="E66" s="38"/>
      <c r="F66" s="35"/>
      <c r="G66" s="35"/>
      <c r="H66" s="38"/>
      <c r="I66" s="38"/>
      <c r="J66" s="273" t="str">
        <f t="shared" si="0"/>
        <v>รอข้อมูลคอลัมน์ H</v>
      </c>
      <c r="K66" s="150"/>
      <c r="L66" s="150"/>
      <c r="M66" s="150"/>
      <c r="N66" s="147" t="str" cm="1">
        <f t="array" ref="N66">IF(AND(K66:M66=""),"ยังไม่บันทึกข้อมูล",
IF(M66&lt;&gt;"",
IF(M66&gt;=1.3,M66,"เป็นไม้พุ่ม"),
IF(K66+L66&gt;=1.3,K66+L66,"เป็นไม้พุ่ม")))</f>
        <v>ยังไม่บันทึกข้อมูล</v>
      </c>
      <c r="O66" s="149" t="str">
        <f t="shared" si="1"/>
        <v>ข้อมูลไม่ถูกต้อง</v>
      </c>
      <c r="P66" s="149" t="str">
        <f t="shared" si="2"/>
        <v>ข้อมูลไม่ถูกต้อง</v>
      </c>
      <c r="Q66" s="149" t="str">
        <f t="shared" si="3"/>
        <v>ข้อมูลไม่ถูกต้อง</v>
      </c>
      <c r="R66" s="155" t="str">
        <f t="shared" si="4"/>
        <v>ข้อมูลไม่ถูกต้อง</v>
      </c>
      <c r="S66" s="155" t="str">
        <f>IF(ISNUMBER(R66),
IF(H$2=ตัวเลือก!A$30,"ยังไม่บันทึกข้อมูล",R66*0.27),"ข้อมูลไม่ถูกต้อง")</f>
        <v>ข้อมูลไม่ถูกต้อง</v>
      </c>
      <c r="T66" s="149" t="str">
        <f t="shared" si="5"/>
        <v>ข้อมูลไม่ถูกต้อง</v>
      </c>
      <c r="U66" s="155" t="str">
        <f>IF(ISNUMBER(R66),
IF(H$2=ตัวเลือก!A$30,"ยังไม่บันทึกข้อมูล",R66*0.47),"ข้อมูลไม่ถูกต้อง")</f>
        <v>ข้อมูลไม่ถูกต้อง</v>
      </c>
      <c r="V66" s="149" t="str">
        <f>IF(ISNUMBER(S66),
IF(H$2=ตัวเลือก!A$30,"ยังไม่บันทึกข้อมูล",S66*0.47),"ข้อมูลไม่ถูกต้อง")</f>
        <v>ข้อมูลไม่ถูกต้อง</v>
      </c>
      <c r="W66" s="149" t="str">
        <f t="shared" si="6"/>
        <v>ข้อมูลไม่ถูกต้อง</v>
      </c>
      <c r="X66" s="148" t="str">
        <f t="shared" si="7"/>
        <v>ข้อมูลไม่ถูกต้อง</v>
      </c>
      <c r="Y66" s="38"/>
      <c r="Z66" s="38"/>
      <c r="AA66" s="38"/>
    </row>
    <row r="67" spans="1:27" x14ac:dyDescent="0.45">
      <c r="A67" s="38">
        <v>62</v>
      </c>
      <c r="B67" s="38"/>
      <c r="C67" s="38"/>
      <c r="D67" s="38"/>
      <c r="E67" s="38"/>
      <c r="F67" s="35"/>
      <c r="G67" s="35"/>
      <c r="H67" s="38"/>
      <c r="I67" s="38"/>
      <c r="J67" s="273" t="str">
        <f t="shared" si="0"/>
        <v>รอข้อมูลคอลัมน์ H</v>
      </c>
      <c r="K67" s="150"/>
      <c r="L67" s="150"/>
      <c r="M67" s="150"/>
      <c r="N67" s="147" t="str" cm="1">
        <f t="array" ref="N67">IF(AND(K67:M67=""),"ยังไม่บันทึกข้อมูล",
IF(M67&lt;&gt;"",
IF(M67&gt;=1.3,M67,"เป็นไม้พุ่ม"),
IF(K67+L67&gt;=1.3,K67+L67,"เป็นไม้พุ่ม")))</f>
        <v>ยังไม่บันทึกข้อมูล</v>
      </c>
      <c r="O67" s="149" t="str">
        <f t="shared" si="1"/>
        <v>ข้อมูลไม่ถูกต้อง</v>
      </c>
      <c r="P67" s="149" t="str">
        <f t="shared" si="2"/>
        <v>ข้อมูลไม่ถูกต้อง</v>
      </c>
      <c r="Q67" s="149" t="str">
        <f t="shared" si="3"/>
        <v>ข้อมูลไม่ถูกต้อง</v>
      </c>
      <c r="R67" s="155" t="str">
        <f t="shared" si="4"/>
        <v>ข้อมูลไม่ถูกต้อง</v>
      </c>
      <c r="S67" s="155" t="str">
        <f>IF(ISNUMBER(R67),
IF(H$2=ตัวเลือก!A$30,"ยังไม่บันทึกข้อมูล",R67*0.27),"ข้อมูลไม่ถูกต้อง")</f>
        <v>ข้อมูลไม่ถูกต้อง</v>
      </c>
      <c r="T67" s="149" t="str">
        <f t="shared" si="5"/>
        <v>ข้อมูลไม่ถูกต้อง</v>
      </c>
      <c r="U67" s="155" t="str">
        <f>IF(ISNUMBER(R67),
IF(H$2=ตัวเลือก!A$30,"ยังไม่บันทึกข้อมูล",R67*0.47),"ข้อมูลไม่ถูกต้อง")</f>
        <v>ข้อมูลไม่ถูกต้อง</v>
      </c>
      <c r="V67" s="149" t="str">
        <f>IF(ISNUMBER(S67),
IF(H$2=ตัวเลือก!A$30,"ยังไม่บันทึกข้อมูล",S67*0.47),"ข้อมูลไม่ถูกต้อง")</f>
        <v>ข้อมูลไม่ถูกต้อง</v>
      </c>
      <c r="W67" s="149" t="str">
        <f t="shared" si="6"/>
        <v>ข้อมูลไม่ถูกต้อง</v>
      </c>
      <c r="X67" s="148" t="str">
        <f t="shared" si="7"/>
        <v>ข้อมูลไม่ถูกต้อง</v>
      </c>
      <c r="Y67" s="38"/>
      <c r="Z67" s="38"/>
      <c r="AA67" s="38"/>
    </row>
    <row r="68" spans="1:27" x14ac:dyDescent="0.45">
      <c r="A68" s="38">
        <v>63</v>
      </c>
      <c r="B68" s="38"/>
      <c r="C68" s="38"/>
      <c r="D68" s="38"/>
      <c r="E68" s="38"/>
      <c r="F68" s="35"/>
      <c r="G68" s="35"/>
      <c r="H68" s="38"/>
      <c r="I68" s="38"/>
      <c r="J68" s="273" t="str">
        <f t="shared" si="0"/>
        <v>รอข้อมูลคอลัมน์ H</v>
      </c>
      <c r="K68" s="150"/>
      <c r="L68" s="150"/>
      <c r="M68" s="150"/>
      <c r="N68" s="147" t="str" cm="1">
        <f t="array" ref="N68">IF(AND(K68:M68=""),"ยังไม่บันทึกข้อมูล",
IF(M68&lt;&gt;"",
IF(M68&gt;=1.3,M68,"เป็นไม้พุ่ม"),
IF(K68+L68&gt;=1.3,K68+L68,"เป็นไม้พุ่ม")))</f>
        <v>ยังไม่บันทึกข้อมูล</v>
      </c>
      <c r="O68" s="149" t="str">
        <f t="shared" si="1"/>
        <v>ข้อมูลไม่ถูกต้อง</v>
      </c>
      <c r="P68" s="149" t="str">
        <f t="shared" si="2"/>
        <v>ข้อมูลไม่ถูกต้อง</v>
      </c>
      <c r="Q68" s="149" t="str">
        <f t="shared" si="3"/>
        <v>ข้อมูลไม่ถูกต้อง</v>
      </c>
      <c r="R68" s="155" t="str">
        <f t="shared" si="4"/>
        <v>ข้อมูลไม่ถูกต้อง</v>
      </c>
      <c r="S68" s="155" t="str">
        <f>IF(ISNUMBER(R68),
IF(H$2=ตัวเลือก!A$30,"ยังไม่บันทึกข้อมูล",R68*0.27),"ข้อมูลไม่ถูกต้อง")</f>
        <v>ข้อมูลไม่ถูกต้อง</v>
      </c>
      <c r="T68" s="149" t="str">
        <f t="shared" si="5"/>
        <v>ข้อมูลไม่ถูกต้อง</v>
      </c>
      <c r="U68" s="155" t="str">
        <f>IF(ISNUMBER(R68),
IF(H$2=ตัวเลือก!A$30,"ยังไม่บันทึกข้อมูล",R68*0.47),"ข้อมูลไม่ถูกต้อง")</f>
        <v>ข้อมูลไม่ถูกต้อง</v>
      </c>
      <c r="V68" s="149" t="str">
        <f>IF(ISNUMBER(S68),
IF(H$2=ตัวเลือก!A$30,"ยังไม่บันทึกข้อมูล",S68*0.47),"ข้อมูลไม่ถูกต้อง")</f>
        <v>ข้อมูลไม่ถูกต้อง</v>
      </c>
      <c r="W68" s="149" t="str">
        <f t="shared" si="6"/>
        <v>ข้อมูลไม่ถูกต้อง</v>
      </c>
      <c r="X68" s="148" t="str">
        <f t="shared" si="7"/>
        <v>ข้อมูลไม่ถูกต้อง</v>
      </c>
      <c r="Y68" s="38"/>
      <c r="Z68" s="38"/>
      <c r="AA68" s="38"/>
    </row>
    <row r="69" spans="1:27" x14ac:dyDescent="0.45">
      <c r="A69" s="38">
        <v>64</v>
      </c>
      <c r="B69" s="38"/>
      <c r="C69" s="38"/>
      <c r="D69" s="38"/>
      <c r="E69" s="38"/>
      <c r="F69" s="35"/>
      <c r="G69" s="35"/>
      <c r="H69" s="38"/>
      <c r="I69" s="38"/>
      <c r="J69" s="273" t="str">
        <f t="shared" si="0"/>
        <v>รอข้อมูลคอลัมน์ H</v>
      </c>
      <c r="K69" s="150"/>
      <c r="L69" s="150"/>
      <c r="M69" s="150"/>
      <c r="N69" s="147" t="str" cm="1">
        <f t="array" ref="N69">IF(AND(K69:M69=""),"ยังไม่บันทึกข้อมูล",
IF(M69&lt;&gt;"",
IF(M69&gt;=1.3,M69,"เป็นไม้พุ่ม"),
IF(K69+L69&gt;=1.3,K69+L69,"เป็นไม้พุ่ม")))</f>
        <v>ยังไม่บันทึกข้อมูล</v>
      </c>
      <c r="O69" s="149" t="str">
        <f t="shared" si="1"/>
        <v>ข้อมูลไม่ถูกต้อง</v>
      </c>
      <c r="P69" s="149" t="str">
        <f t="shared" si="2"/>
        <v>ข้อมูลไม่ถูกต้อง</v>
      </c>
      <c r="Q69" s="149" t="str">
        <f t="shared" si="3"/>
        <v>ข้อมูลไม่ถูกต้อง</v>
      </c>
      <c r="R69" s="155" t="str">
        <f t="shared" si="4"/>
        <v>ข้อมูลไม่ถูกต้อง</v>
      </c>
      <c r="S69" s="155" t="str">
        <f>IF(ISNUMBER(R69),
IF(H$2=ตัวเลือก!A$30,"ยังไม่บันทึกข้อมูล",R69*0.27),"ข้อมูลไม่ถูกต้อง")</f>
        <v>ข้อมูลไม่ถูกต้อง</v>
      </c>
      <c r="T69" s="149" t="str">
        <f t="shared" si="5"/>
        <v>ข้อมูลไม่ถูกต้อง</v>
      </c>
      <c r="U69" s="155" t="str">
        <f>IF(ISNUMBER(R69),
IF(H$2=ตัวเลือก!A$30,"ยังไม่บันทึกข้อมูล",R69*0.47),"ข้อมูลไม่ถูกต้อง")</f>
        <v>ข้อมูลไม่ถูกต้อง</v>
      </c>
      <c r="V69" s="149" t="str">
        <f>IF(ISNUMBER(S69),
IF(H$2=ตัวเลือก!A$30,"ยังไม่บันทึกข้อมูล",S69*0.47),"ข้อมูลไม่ถูกต้อง")</f>
        <v>ข้อมูลไม่ถูกต้อง</v>
      </c>
      <c r="W69" s="149" t="str">
        <f t="shared" si="6"/>
        <v>ข้อมูลไม่ถูกต้อง</v>
      </c>
      <c r="X69" s="148" t="str">
        <f t="shared" si="7"/>
        <v>ข้อมูลไม่ถูกต้อง</v>
      </c>
      <c r="Y69" s="38"/>
      <c r="Z69" s="38"/>
      <c r="AA69" s="38"/>
    </row>
    <row r="70" spans="1:27" x14ac:dyDescent="0.45">
      <c r="A70" s="38">
        <v>65</v>
      </c>
      <c r="B70" s="38"/>
      <c r="C70" s="38"/>
      <c r="D70" s="38"/>
      <c r="E70" s="38"/>
      <c r="F70" s="35"/>
      <c r="G70" s="35"/>
      <c r="H70" s="38"/>
      <c r="I70" s="38"/>
      <c r="J70" s="273" t="str">
        <f t="shared" si="0"/>
        <v>รอข้อมูลคอลัมน์ H</v>
      </c>
      <c r="K70" s="150"/>
      <c r="L70" s="150"/>
      <c r="M70" s="150"/>
      <c r="N70" s="147" t="str" cm="1">
        <f t="array" ref="N70">IF(AND(K70:M70=""),"ยังไม่บันทึกข้อมูล",
IF(M70&lt;&gt;"",
IF(M70&gt;=1.3,M70,"เป็นไม้พุ่ม"),
IF(K70+L70&gt;=1.3,K70+L70,"เป็นไม้พุ่ม")))</f>
        <v>ยังไม่บันทึกข้อมูล</v>
      </c>
      <c r="O70" s="149" t="str">
        <f t="shared" si="1"/>
        <v>ข้อมูลไม่ถูกต้อง</v>
      </c>
      <c r="P70" s="149" t="str">
        <f t="shared" si="2"/>
        <v>ข้อมูลไม่ถูกต้อง</v>
      </c>
      <c r="Q70" s="149" t="str">
        <f t="shared" si="3"/>
        <v>ข้อมูลไม่ถูกต้อง</v>
      </c>
      <c r="R70" s="155" t="str">
        <f t="shared" si="4"/>
        <v>ข้อมูลไม่ถูกต้อง</v>
      </c>
      <c r="S70" s="155" t="str">
        <f>IF(ISNUMBER(R70),
IF(H$2=ตัวเลือก!A$30,"ยังไม่บันทึกข้อมูล",R70*0.27),"ข้อมูลไม่ถูกต้อง")</f>
        <v>ข้อมูลไม่ถูกต้อง</v>
      </c>
      <c r="T70" s="149" t="str">
        <f t="shared" si="5"/>
        <v>ข้อมูลไม่ถูกต้อง</v>
      </c>
      <c r="U70" s="155" t="str">
        <f>IF(ISNUMBER(R70),
IF(H$2=ตัวเลือก!A$30,"ยังไม่บันทึกข้อมูล",R70*0.47),"ข้อมูลไม่ถูกต้อง")</f>
        <v>ข้อมูลไม่ถูกต้อง</v>
      </c>
      <c r="V70" s="149" t="str">
        <f>IF(ISNUMBER(S70),
IF(H$2=ตัวเลือก!A$30,"ยังไม่บันทึกข้อมูล",S70*0.47),"ข้อมูลไม่ถูกต้อง")</f>
        <v>ข้อมูลไม่ถูกต้อง</v>
      </c>
      <c r="W70" s="149" t="str">
        <f t="shared" si="6"/>
        <v>ข้อมูลไม่ถูกต้อง</v>
      </c>
      <c r="X70" s="148" t="str">
        <f t="shared" si="7"/>
        <v>ข้อมูลไม่ถูกต้อง</v>
      </c>
      <c r="Y70" s="38"/>
      <c r="Z70" s="38"/>
      <c r="AA70" s="38"/>
    </row>
    <row r="71" spans="1:27" x14ac:dyDescent="0.45">
      <c r="A71" s="38">
        <v>66</v>
      </c>
      <c r="B71" s="38"/>
      <c r="C71" s="38"/>
      <c r="D71" s="38"/>
      <c r="E71" s="38"/>
      <c r="F71" s="35"/>
      <c r="G71" s="35"/>
      <c r="H71" s="38"/>
      <c r="I71" s="38"/>
      <c r="J71" s="273" t="str">
        <f t="shared" ref="J71:J134" si="8">IF(H71="","รอข้อมูลคอลัมน์ H",
IF(H71/PI()&gt;=4.5,H71/PI(),"ไม่ใช่ไม้ต้น ไม่นำมาคำนวณ"))</f>
        <v>รอข้อมูลคอลัมน์ H</v>
      </c>
      <c r="K71" s="150"/>
      <c r="L71" s="150"/>
      <c r="M71" s="150"/>
      <c r="N71" s="147" t="str" cm="1">
        <f t="array" ref="N71">IF(AND(K71:M71=""),"ยังไม่บันทึกข้อมูล",
IF(M71&lt;&gt;"",
IF(M71&gt;=1.3,M71,"เป็นไม้พุ่ม"),
IF(K71+L71&gt;=1.3,K71+L71,"เป็นไม้พุ่ม")))</f>
        <v>ยังไม่บันทึกข้อมูล</v>
      </c>
      <c r="O71" s="149" t="str">
        <f t="shared" ref="O71:O134" si="9">IF(AND(ISNUMBER(J71),ISNUMBER(N71)),0.0396*(((J71)^2)*N71)^0.933,"ข้อมูลไม่ถูกต้อง")</f>
        <v>ข้อมูลไม่ถูกต้อง</v>
      </c>
      <c r="P71" s="149" t="str">
        <f t="shared" ref="P71:P134" si="10">IF(AND(ISNUMBER(J71),ISNUMBER(N71)),0.00349*(((J71^2)*N71))^1.03,"ข้อมูลไม่ถูกต้อง")</f>
        <v>ข้อมูลไม่ถูกต้อง</v>
      </c>
      <c r="Q71" s="149" t="str">
        <f t="shared" ref="Q71:Q134" si="11">IF(AND(ISNUMBER(O71),ISNUMBER(P71)),((1/(28/(O71+P71)))+0.025),"ข้อมูลไม่ถูกต้อง")</f>
        <v>ข้อมูลไม่ถูกต้อง</v>
      </c>
      <c r="R71" s="155" t="str">
        <f t="shared" ref="R71:R134" si="12">IF(AND(O71&lt;&gt;"ข้อมูลไม่ถูกต้อง",P71&lt;&gt;"ข้อมูลไม่ถูกต้อง",Q71&lt;&gt;"ข้อมูลไม่ถูกต้อง"),O71+P71+Q71,"ข้อมูลไม่ถูกต้อง")</f>
        <v>ข้อมูลไม่ถูกต้อง</v>
      </c>
      <c r="S71" s="155" t="str">
        <f>IF(ISNUMBER(R71),
IF(H$2=ตัวเลือก!A$30,"ยังไม่บันทึกข้อมูล",R71*0.27),"ข้อมูลไม่ถูกต้อง")</f>
        <v>ข้อมูลไม่ถูกต้อง</v>
      </c>
      <c r="T71" s="149" t="str">
        <f t="shared" ref="T71:T134" si="13">IF(AND(ISNUMBER(R71),ISNUMBER(S71)),R71+S71,"ข้อมูลไม่ถูกต้อง")</f>
        <v>ข้อมูลไม่ถูกต้อง</v>
      </c>
      <c r="U71" s="155" t="str">
        <f>IF(ISNUMBER(R71),
IF(H$2=ตัวเลือก!A$30,"ยังไม่บันทึกข้อมูล",R71*0.47),"ข้อมูลไม่ถูกต้อง")</f>
        <v>ข้อมูลไม่ถูกต้อง</v>
      </c>
      <c r="V71" s="149" t="str">
        <f>IF(ISNUMBER(S71),
IF(H$2=ตัวเลือก!A$30,"ยังไม่บันทึกข้อมูล",S71*0.47),"ข้อมูลไม่ถูกต้อง")</f>
        <v>ข้อมูลไม่ถูกต้อง</v>
      </c>
      <c r="W71" s="149" t="str">
        <f t="shared" ref="W71:W134" si="14">IF(AND(ISNUMBER(U71),ISNUMBER(V71)),((U71+V71)/1000),"ข้อมูลไม่ถูกต้อง")</f>
        <v>ข้อมูลไม่ถูกต้อง</v>
      </c>
      <c r="X71" s="148" t="str">
        <f t="shared" ref="X71:X134" si="15">IF(ISNUMBER(W71),W71*(44/12),"ข้อมูลไม่ถูกต้อง")</f>
        <v>ข้อมูลไม่ถูกต้อง</v>
      </c>
      <c r="Y71" s="38"/>
      <c r="Z71" s="38"/>
      <c r="AA71" s="38"/>
    </row>
    <row r="72" spans="1:27" x14ac:dyDescent="0.45">
      <c r="A72" s="38">
        <v>67</v>
      </c>
      <c r="B72" s="38"/>
      <c r="C72" s="38"/>
      <c r="D72" s="38"/>
      <c r="E72" s="38"/>
      <c r="F72" s="35"/>
      <c r="G72" s="35"/>
      <c r="H72" s="38"/>
      <c r="I72" s="38"/>
      <c r="J72" s="273" t="str">
        <f t="shared" si="8"/>
        <v>รอข้อมูลคอลัมน์ H</v>
      </c>
      <c r="K72" s="150"/>
      <c r="L72" s="150"/>
      <c r="M72" s="150"/>
      <c r="N72" s="147" t="str" cm="1">
        <f t="array" ref="N72">IF(AND(K72:M72=""),"ยังไม่บันทึกข้อมูล",
IF(M72&lt;&gt;"",
IF(M72&gt;=1.3,M72,"เป็นไม้พุ่ม"),
IF(K72+L72&gt;=1.3,K72+L72,"เป็นไม้พุ่ม")))</f>
        <v>ยังไม่บันทึกข้อมูล</v>
      </c>
      <c r="O72" s="149" t="str">
        <f t="shared" si="9"/>
        <v>ข้อมูลไม่ถูกต้อง</v>
      </c>
      <c r="P72" s="149" t="str">
        <f t="shared" si="10"/>
        <v>ข้อมูลไม่ถูกต้อง</v>
      </c>
      <c r="Q72" s="149" t="str">
        <f t="shared" si="11"/>
        <v>ข้อมูลไม่ถูกต้อง</v>
      </c>
      <c r="R72" s="155" t="str">
        <f t="shared" si="12"/>
        <v>ข้อมูลไม่ถูกต้อง</v>
      </c>
      <c r="S72" s="155" t="str">
        <f>IF(ISNUMBER(R72),
IF(H$2=ตัวเลือก!A$30,"ยังไม่บันทึกข้อมูล",R72*0.27),"ข้อมูลไม่ถูกต้อง")</f>
        <v>ข้อมูลไม่ถูกต้อง</v>
      </c>
      <c r="T72" s="149" t="str">
        <f t="shared" si="13"/>
        <v>ข้อมูลไม่ถูกต้อง</v>
      </c>
      <c r="U72" s="155" t="str">
        <f>IF(ISNUMBER(R72),
IF(H$2=ตัวเลือก!A$30,"ยังไม่บันทึกข้อมูล",R72*0.47),"ข้อมูลไม่ถูกต้อง")</f>
        <v>ข้อมูลไม่ถูกต้อง</v>
      </c>
      <c r="V72" s="149" t="str">
        <f>IF(ISNUMBER(S72),
IF(H$2=ตัวเลือก!A$30,"ยังไม่บันทึกข้อมูล",S72*0.47),"ข้อมูลไม่ถูกต้อง")</f>
        <v>ข้อมูลไม่ถูกต้อง</v>
      </c>
      <c r="W72" s="149" t="str">
        <f t="shared" si="14"/>
        <v>ข้อมูลไม่ถูกต้อง</v>
      </c>
      <c r="X72" s="148" t="str">
        <f t="shared" si="15"/>
        <v>ข้อมูลไม่ถูกต้อง</v>
      </c>
      <c r="Y72" s="38"/>
      <c r="Z72" s="38"/>
      <c r="AA72" s="38"/>
    </row>
    <row r="73" spans="1:27" x14ac:dyDescent="0.45">
      <c r="A73" s="38">
        <v>68</v>
      </c>
      <c r="B73" s="38"/>
      <c r="C73" s="38"/>
      <c r="D73" s="38"/>
      <c r="E73" s="38"/>
      <c r="F73" s="35"/>
      <c r="G73" s="35"/>
      <c r="H73" s="38"/>
      <c r="I73" s="38"/>
      <c r="J73" s="273" t="str">
        <f t="shared" si="8"/>
        <v>รอข้อมูลคอลัมน์ H</v>
      </c>
      <c r="K73" s="150"/>
      <c r="L73" s="150"/>
      <c r="M73" s="150"/>
      <c r="N73" s="147" t="str" cm="1">
        <f t="array" ref="N73">IF(AND(K73:M73=""),"ยังไม่บันทึกข้อมูล",
IF(M73&lt;&gt;"",
IF(M73&gt;=1.3,M73,"เป็นไม้พุ่ม"),
IF(K73+L73&gt;=1.3,K73+L73,"เป็นไม้พุ่ม")))</f>
        <v>ยังไม่บันทึกข้อมูล</v>
      </c>
      <c r="O73" s="149" t="str">
        <f t="shared" si="9"/>
        <v>ข้อมูลไม่ถูกต้อง</v>
      </c>
      <c r="P73" s="149" t="str">
        <f t="shared" si="10"/>
        <v>ข้อมูลไม่ถูกต้อง</v>
      </c>
      <c r="Q73" s="149" t="str">
        <f t="shared" si="11"/>
        <v>ข้อมูลไม่ถูกต้อง</v>
      </c>
      <c r="R73" s="155" t="str">
        <f t="shared" si="12"/>
        <v>ข้อมูลไม่ถูกต้อง</v>
      </c>
      <c r="S73" s="155" t="str">
        <f>IF(ISNUMBER(R73),
IF(H$2=ตัวเลือก!A$30,"ยังไม่บันทึกข้อมูล",R73*0.27),"ข้อมูลไม่ถูกต้อง")</f>
        <v>ข้อมูลไม่ถูกต้อง</v>
      </c>
      <c r="T73" s="149" t="str">
        <f t="shared" si="13"/>
        <v>ข้อมูลไม่ถูกต้อง</v>
      </c>
      <c r="U73" s="155" t="str">
        <f>IF(ISNUMBER(R73),
IF(H$2=ตัวเลือก!A$30,"ยังไม่บันทึกข้อมูล",R73*0.47),"ข้อมูลไม่ถูกต้อง")</f>
        <v>ข้อมูลไม่ถูกต้อง</v>
      </c>
      <c r="V73" s="149" t="str">
        <f>IF(ISNUMBER(S73),
IF(H$2=ตัวเลือก!A$30,"ยังไม่บันทึกข้อมูล",S73*0.47),"ข้อมูลไม่ถูกต้อง")</f>
        <v>ข้อมูลไม่ถูกต้อง</v>
      </c>
      <c r="W73" s="149" t="str">
        <f t="shared" si="14"/>
        <v>ข้อมูลไม่ถูกต้อง</v>
      </c>
      <c r="X73" s="148" t="str">
        <f t="shared" si="15"/>
        <v>ข้อมูลไม่ถูกต้อง</v>
      </c>
      <c r="Y73" s="38"/>
      <c r="Z73" s="38"/>
      <c r="AA73" s="38"/>
    </row>
    <row r="74" spans="1:27" x14ac:dyDescent="0.45">
      <c r="A74" s="38">
        <v>69</v>
      </c>
      <c r="B74" s="38"/>
      <c r="C74" s="38"/>
      <c r="D74" s="38"/>
      <c r="E74" s="38"/>
      <c r="F74" s="35"/>
      <c r="G74" s="35"/>
      <c r="H74" s="38"/>
      <c r="I74" s="38"/>
      <c r="J74" s="273" t="str">
        <f t="shared" si="8"/>
        <v>รอข้อมูลคอลัมน์ H</v>
      </c>
      <c r="K74" s="150"/>
      <c r="L74" s="150"/>
      <c r="M74" s="150"/>
      <c r="N74" s="147" t="str" cm="1">
        <f t="array" ref="N74">IF(AND(K74:M74=""),"ยังไม่บันทึกข้อมูล",
IF(M74&lt;&gt;"",
IF(M74&gt;=1.3,M74,"เป็นไม้พุ่ม"),
IF(K74+L74&gt;=1.3,K74+L74,"เป็นไม้พุ่ม")))</f>
        <v>ยังไม่บันทึกข้อมูล</v>
      </c>
      <c r="O74" s="149" t="str">
        <f t="shared" si="9"/>
        <v>ข้อมูลไม่ถูกต้อง</v>
      </c>
      <c r="P74" s="149" t="str">
        <f t="shared" si="10"/>
        <v>ข้อมูลไม่ถูกต้อง</v>
      </c>
      <c r="Q74" s="149" t="str">
        <f t="shared" si="11"/>
        <v>ข้อมูลไม่ถูกต้อง</v>
      </c>
      <c r="R74" s="155" t="str">
        <f t="shared" si="12"/>
        <v>ข้อมูลไม่ถูกต้อง</v>
      </c>
      <c r="S74" s="155" t="str">
        <f>IF(ISNUMBER(R74),
IF(H$2=ตัวเลือก!A$30,"ยังไม่บันทึกข้อมูล",R74*0.27),"ข้อมูลไม่ถูกต้อง")</f>
        <v>ข้อมูลไม่ถูกต้อง</v>
      </c>
      <c r="T74" s="149" t="str">
        <f t="shared" si="13"/>
        <v>ข้อมูลไม่ถูกต้อง</v>
      </c>
      <c r="U74" s="155" t="str">
        <f>IF(ISNUMBER(R74),
IF(H$2=ตัวเลือก!A$30,"ยังไม่บันทึกข้อมูล",R74*0.47),"ข้อมูลไม่ถูกต้อง")</f>
        <v>ข้อมูลไม่ถูกต้อง</v>
      </c>
      <c r="V74" s="149" t="str">
        <f>IF(ISNUMBER(S74),
IF(H$2=ตัวเลือก!A$30,"ยังไม่บันทึกข้อมูล",S74*0.47),"ข้อมูลไม่ถูกต้อง")</f>
        <v>ข้อมูลไม่ถูกต้อง</v>
      </c>
      <c r="W74" s="149" t="str">
        <f t="shared" si="14"/>
        <v>ข้อมูลไม่ถูกต้อง</v>
      </c>
      <c r="X74" s="148" t="str">
        <f t="shared" si="15"/>
        <v>ข้อมูลไม่ถูกต้อง</v>
      </c>
      <c r="Y74" s="38"/>
      <c r="Z74" s="38"/>
      <c r="AA74" s="38"/>
    </row>
    <row r="75" spans="1:27" x14ac:dyDescent="0.45">
      <c r="A75" s="38">
        <v>70</v>
      </c>
      <c r="B75" s="38"/>
      <c r="C75" s="38"/>
      <c r="D75" s="38"/>
      <c r="E75" s="38"/>
      <c r="F75" s="35"/>
      <c r="G75" s="35"/>
      <c r="H75" s="38"/>
      <c r="I75" s="38"/>
      <c r="J75" s="273" t="str">
        <f t="shared" si="8"/>
        <v>รอข้อมูลคอลัมน์ H</v>
      </c>
      <c r="K75" s="150"/>
      <c r="L75" s="150"/>
      <c r="M75" s="150"/>
      <c r="N75" s="147" t="str" cm="1">
        <f t="array" ref="N75">IF(AND(K75:M75=""),"ยังไม่บันทึกข้อมูล",
IF(M75&lt;&gt;"",
IF(M75&gt;=1.3,M75,"เป็นไม้พุ่ม"),
IF(K75+L75&gt;=1.3,K75+L75,"เป็นไม้พุ่ม")))</f>
        <v>ยังไม่บันทึกข้อมูล</v>
      </c>
      <c r="O75" s="149" t="str">
        <f t="shared" si="9"/>
        <v>ข้อมูลไม่ถูกต้อง</v>
      </c>
      <c r="P75" s="149" t="str">
        <f t="shared" si="10"/>
        <v>ข้อมูลไม่ถูกต้อง</v>
      </c>
      <c r="Q75" s="149" t="str">
        <f t="shared" si="11"/>
        <v>ข้อมูลไม่ถูกต้อง</v>
      </c>
      <c r="R75" s="155" t="str">
        <f t="shared" si="12"/>
        <v>ข้อมูลไม่ถูกต้อง</v>
      </c>
      <c r="S75" s="155" t="str">
        <f>IF(ISNUMBER(R75),
IF(H$2=ตัวเลือก!A$30,"ยังไม่บันทึกข้อมูล",R75*0.27),"ข้อมูลไม่ถูกต้อง")</f>
        <v>ข้อมูลไม่ถูกต้อง</v>
      </c>
      <c r="T75" s="149" t="str">
        <f t="shared" si="13"/>
        <v>ข้อมูลไม่ถูกต้อง</v>
      </c>
      <c r="U75" s="155" t="str">
        <f>IF(ISNUMBER(R75),
IF(H$2=ตัวเลือก!A$30,"ยังไม่บันทึกข้อมูล",R75*0.47),"ข้อมูลไม่ถูกต้อง")</f>
        <v>ข้อมูลไม่ถูกต้อง</v>
      </c>
      <c r="V75" s="149" t="str">
        <f>IF(ISNUMBER(S75),
IF(H$2=ตัวเลือก!A$30,"ยังไม่บันทึกข้อมูล",S75*0.47),"ข้อมูลไม่ถูกต้อง")</f>
        <v>ข้อมูลไม่ถูกต้อง</v>
      </c>
      <c r="W75" s="149" t="str">
        <f t="shared" si="14"/>
        <v>ข้อมูลไม่ถูกต้อง</v>
      </c>
      <c r="X75" s="148" t="str">
        <f t="shared" si="15"/>
        <v>ข้อมูลไม่ถูกต้อง</v>
      </c>
      <c r="Y75" s="38"/>
      <c r="Z75" s="38"/>
      <c r="AA75" s="38"/>
    </row>
    <row r="76" spans="1:27" x14ac:dyDescent="0.45">
      <c r="A76" s="38">
        <v>71</v>
      </c>
      <c r="B76" s="38"/>
      <c r="C76" s="38"/>
      <c r="D76" s="38"/>
      <c r="E76" s="38"/>
      <c r="F76" s="35"/>
      <c r="G76" s="35"/>
      <c r="H76" s="38"/>
      <c r="I76" s="38"/>
      <c r="J76" s="273" t="str">
        <f t="shared" si="8"/>
        <v>รอข้อมูลคอลัมน์ H</v>
      </c>
      <c r="K76" s="150"/>
      <c r="L76" s="150"/>
      <c r="M76" s="150"/>
      <c r="N76" s="147" t="str" cm="1">
        <f t="array" ref="N76">IF(AND(K76:M76=""),"ยังไม่บันทึกข้อมูล",
IF(M76&lt;&gt;"",
IF(M76&gt;=1.3,M76,"เป็นไม้พุ่ม"),
IF(K76+L76&gt;=1.3,K76+L76,"เป็นไม้พุ่ม")))</f>
        <v>ยังไม่บันทึกข้อมูล</v>
      </c>
      <c r="O76" s="149" t="str">
        <f t="shared" si="9"/>
        <v>ข้อมูลไม่ถูกต้อง</v>
      </c>
      <c r="P76" s="149" t="str">
        <f t="shared" si="10"/>
        <v>ข้อมูลไม่ถูกต้อง</v>
      </c>
      <c r="Q76" s="149" t="str">
        <f t="shared" si="11"/>
        <v>ข้อมูลไม่ถูกต้อง</v>
      </c>
      <c r="R76" s="155" t="str">
        <f t="shared" si="12"/>
        <v>ข้อมูลไม่ถูกต้อง</v>
      </c>
      <c r="S76" s="155" t="str">
        <f>IF(ISNUMBER(R76),
IF(H$2=ตัวเลือก!A$30,"ยังไม่บันทึกข้อมูล",R76*0.27),"ข้อมูลไม่ถูกต้อง")</f>
        <v>ข้อมูลไม่ถูกต้อง</v>
      </c>
      <c r="T76" s="149" t="str">
        <f t="shared" si="13"/>
        <v>ข้อมูลไม่ถูกต้อง</v>
      </c>
      <c r="U76" s="155" t="str">
        <f>IF(ISNUMBER(R76),
IF(H$2=ตัวเลือก!A$30,"ยังไม่บันทึกข้อมูล",R76*0.47),"ข้อมูลไม่ถูกต้อง")</f>
        <v>ข้อมูลไม่ถูกต้อง</v>
      </c>
      <c r="V76" s="149" t="str">
        <f>IF(ISNUMBER(S76),
IF(H$2=ตัวเลือก!A$30,"ยังไม่บันทึกข้อมูล",S76*0.47),"ข้อมูลไม่ถูกต้อง")</f>
        <v>ข้อมูลไม่ถูกต้อง</v>
      </c>
      <c r="W76" s="149" t="str">
        <f t="shared" si="14"/>
        <v>ข้อมูลไม่ถูกต้อง</v>
      </c>
      <c r="X76" s="148" t="str">
        <f t="shared" si="15"/>
        <v>ข้อมูลไม่ถูกต้อง</v>
      </c>
      <c r="Y76" s="38"/>
      <c r="Z76" s="38"/>
      <c r="AA76" s="38"/>
    </row>
    <row r="77" spans="1:27" x14ac:dyDescent="0.45">
      <c r="A77" s="38">
        <v>72</v>
      </c>
      <c r="B77" s="38"/>
      <c r="C77" s="38"/>
      <c r="D77" s="38"/>
      <c r="E77" s="38"/>
      <c r="F77" s="35"/>
      <c r="G77" s="35"/>
      <c r="H77" s="38"/>
      <c r="I77" s="38"/>
      <c r="J77" s="273" t="str">
        <f t="shared" si="8"/>
        <v>รอข้อมูลคอลัมน์ H</v>
      </c>
      <c r="K77" s="150"/>
      <c r="L77" s="150"/>
      <c r="M77" s="150"/>
      <c r="N77" s="147" t="str" cm="1">
        <f t="array" ref="N77">IF(AND(K77:M77=""),"ยังไม่บันทึกข้อมูล",
IF(M77&lt;&gt;"",
IF(M77&gt;=1.3,M77,"เป็นไม้พุ่ม"),
IF(K77+L77&gt;=1.3,K77+L77,"เป็นไม้พุ่ม")))</f>
        <v>ยังไม่บันทึกข้อมูล</v>
      </c>
      <c r="O77" s="149" t="str">
        <f t="shared" si="9"/>
        <v>ข้อมูลไม่ถูกต้อง</v>
      </c>
      <c r="P77" s="149" t="str">
        <f t="shared" si="10"/>
        <v>ข้อมูลไม่ถูกต้อง</v>
      </c>
      <c r="Q77" s="149" t="str">
        <f t="shared" si="11"/>
        <v>ข้อมูลไม่ถูกต้อง</v>
      </c>
      <c r="R77" s="155" t="str">
        <f t="shared" si="12"/>
        <v>ข้อมูลไม่ถูกต้อง</v>
      </c>
      <c r="S77" s="155" t="str">
        <f>IF(ISNUMBER(R77),
IF(H$2=ตัวเลือก!A$30,"ยังไม่บันทึกข้อมูล",R77*0.27),"ข้อมูลไม่ถูกต้อง")</f>
        <v>ข้อมูลไม่ถูกต้อง</v>
      </c>
      <c r="T77" s="149" t="str">
        <f t="shared" si="13"/>
        <v>ข้อมูลไม่ถูกต้อง</v>
      </c>
      <c r="U77" s="155" t="str">
        <f>IF(ISNUMBER(R77),
IF(H$2=ตัวเลือก!A$30,"ยังไม่บันทึกข้อมูล",R77*0.47),"ข้อมูลไม่ถูกต้อง")</f>
        <v>ข้อมูลไม่ถูกต้อง</v>
      </c>
      <c r="V77" s="149" t="str">
        <f>IF(ISNUMBER(S77),
IF(H$2=ตัวเลือก!A$30,"ยังไม่บันทึกข้อมูล",S77*0.47),"ข้อมูลไม่ถูกต้อง")</f>
        <v>ข้อมูลไม่ถูกต้อง</v>
      </c>
      <c r="W77" s="149" t="str">
        <f t="shared" si="14"/>
        <v>ข้อมูลไม่ถูกต้อง</v>
      </c>
      <c r="X77" s="148" t="str">
        <f t="shared" si="15"/>
        <v>ข้อมูลไม่ถูกต้อง</v>
      </c>
      <c r="Y77" s="38"/>
      <c r="Z77" s="38"/>
      <c r="AA77" s="38"/>
    </row>
    <row r="78" spans="1:27" x14ac:dyDescent="0.45">
      <c r="A78" s="38">
        <v>73</v>
      </c>
      <c r="B78" s="38"/>
      <c r="C78" s="38"/>
      <c r="D78" s="38"/>
      <c r="E78" s="38"/>
      <c r="F78" s="35"/>
      <c r="G78" s="35"/>
      <c r="H78" s="38"/>
      <c r="I78" s="38"/>
      <c r="J78" s="273" t="str">
        <f t="shared" si="8"/>
        <v>รอข้อมูลคอลัมน์ H</v>
      </c>
      <c r="K78" s="150"/>
      <c r="L78" s="150"/>
      <c r="M78" s="150"/>
      <c r="N78" s="147" t="str" cm="1">
        <f t="array" ref="N78">IF(AND(K78:M78=""),"ยังไม่บันทึกข้อมูล",
IF(M78&lt;&gt;"",
IF(M78&gt;=1.3,M78,"เป็นไม้พุ่ม"),
IF(K78+L78&gt;=1.3,K78+L78,"เป็นไม้พุ่ม")))</f>
        <v>ยังไม่บันทึกข้อมูล</v>
      </c>
      <c r="O78" s="149" t="str">
        <f t="shared" si="9"/>
        <v>ข้อมูลไม่ถูกต้อง</v>
      </c>
      <c r="P78" s="149" t="str">
        <f t="shared" si="10"/>
        <v>ข้อมูลไม่ถูกต้อง</v>
      </c>
      <c r="Q78" s="149" t="str">
        <f t="shared" si="11"/>
        <v>ข้อมูลไม่ถูกต้อง</v>
      </c>
      <c r="R78" s="155" t="str">
        <f t="shared" si="12"/>
        <v>ข้อมูลไม่ถูกต้อง</v>
      </c>
      <c r="S78" s="155" t="str">
        <f>IF(ISNUMBER(R78),
IF(H$2=ตัวเลือก!A$30,"ยังไม่บันทึกข้อมูล",R78*0.27),"ข้อมูลไม่ถูกต้อง")</f>
        <v>ข้อมูลไม่ถูกต้อง</v>
      </c>
      <c r="T78" s="149" t="str">
        <f t="shared" si="13"/>
        <v>ข้อมูลไม่ถูกต้อง</v>
      </c>
      <c r="U78" s="155" t="str">
        <f>IF(ISNUMBER(R78),
IF(H$2=ตัวเลือก!A$30,"ยังไม่บันทึกข้อมูล",R78*0.47),"ข้อมูลไม่ถูกต้อง")</f>
        <v>ข้อมูลไม่ถูกต้อง</v>
      </c>
      <c r="V78" s="149" t="str">
        <f>IF(ISNUMBER(S78),
IF(H$2=ตัวเลือก!A$30,"ยังไม่บันทึกข้อมูล",S78*0.47),"ข้อมูลไม่ถูกต้อง")</f>
        <v>ข้อมูลไม่ถูกต้อง</v>
      </c>
      <c r="W78" s="149" t="str">
        <f t="shared" si="14"/>
        <v>ข้อมูลไม่ถูกต้อง</v>
      </c>
      <c r="X78" s="148" t="str">
        <f t="shared" si="15"/>
        <v>ข้อมูลไม่ถูกต้อง</v>
      </c>
      <c r="Y78" s="38"/>
      <c r="Z78" s="38"/>
      <c r="AA78" s="38"/>
    </row>
    <row r="79" spans="1:27" x14ac:dyDescent="0.45">
      <c r="A79" s="38">
        <v>74</v>
      </c>
      <c r="B79" s="38"/>
      <c r="C79" s="38"/>
      <c r="D79" s="38"/>
      <c r="E79" s="38"/>
      <c r="F79" s="35"/>
      <c r="G79" s="35"/>
      <c r="H79" s="38"/>
      <c r="I79" s="38"/>
      <c r="J79" s="273" t="str">
        <f t="shared" si="8"/>
        <v>รอข้อมูลคอลัมน์ H</v>
      </c>
      <c r="K79" s="150"/>
      <c r="L79" s="150"/>
      <c r="M79" s="150"/>
      <c r="N79" s="147" t="str" cm="1">
        <f t="array" ref="N79">IF(AND(K79:M79=""),"ยังไม่บันทึกข้อมูล",
IF(M79&lt;&gt;"",
IF(M79&gt;=1.3,M79,"เป็นไม้พุ่ม"),
IF(K79+L79&gt;=1.3,K79+L79,"เป็นไม้พุ่ม")))</f>
        <v>ยังไม่บันทึกข้อมูล</v>
      </c>
      <c r="O79" s="149" t="str">
        <f t="shared" si="9"/>
        <v>ข้อมูลไม่ถูกต้อง</v>
      </c>
      <c r="P79" s="149" t="str">
        <f t="shared" si="10"/>
        <v>ข้อมูลไม่ถูกต้อง</v>
      </c>
      <c r="Q79" s="149" t="str">
        <f t="shared" si="11"/>
        <v>ข้อมูลไม่ถูกต้อง</v>
      </c>
      <c r="R79" s="155" t="str">
        <f t="shared" si="12"/>
        <v>ข้อมูลไม่ถูกต้อง</v>
      </c>
      <c r="S79" s="155" t="str">
        <f>IF(ISNUMBER(R79),
IF(H$2=ตัวเลือก!A$30,"ยังไม่บันทึกข้อมูล",R79*0.27),"ข้อมูลไม่ถูกต้อง")</f>
        <v>ข้อมูลไม่ถูกต้อง</v>
      </c>
      <c r="T79" s="149" t="str">
        <f t="shared" si="13"/>
        <v>ข้อมูลไม่ถูกต้อง</v>
      </c>
      <c r="U79" s="155" t="str">
        <f>IF(ISNUMBER(R79),
IF(H$2=ตัวเลือก!A$30,"ยังไม่บันทึกข้อมูล",R79*0.47),"ข้อมูลไม่ถูกต้อง")</f>
        <v>ข้อมูลไม่ถูกต้อง</v>
      </c>
      <c r="V79" s="149" t="str">
        <f>IF(ISNUMBER(S79),
IF(H$2=ตัวเลือก!A$30,"ยังไม่บันทึกข้อมูล",S79*0.47),"ข้อมูลไม่ถูกต้อง")</f>
        <v>ข้อมูลไม่ถูกต้อง</v>
      </c>
      <c r="W79" s="149" t="str">
        <f t="shared" si="14"/>
        <v>ข้อมูลไม่ถูกต้อง</v>
      </c>
      <c r="X79" s="148" t="str">
        <f t="shared" si="15"/>
        <v>ข้อมูลไม่ถูกต้อง</v>
      </c>
      <c r="Y79" s="38"/>
      <c r="Z79" s="38"/>
      <c r="AA79" s="38"/>
    </row>
    <row r="80" spans="1:27" x14ac:dyDescent="0.45">
      <c r="A80" s="38">
        <v>75</v>
      </c>
      <c r="B80" s="38"/>
      <c r="C80" s="38"/>
      <c r="D80" s="38"/>
      <c r="E80" s="38"/>
      <c r="F80" s="35"/>
      <c r="G80" s="35"/>
      <c r="H80" s="38"/>
      <c r="I80" s="38"/>
      <c r="J80" s="273" t="str">
        <f t="shared" si="8"/>
        <v>รอข้อมูลคอลัมน์ H</v>
      </c>
      <c r="K80" s="150"/>
      <c r="L80" s="150"/>
      <c r="M80" s="150"/>
      <c r="N80" s="147" t="str" cm="1">
        <f t="array" ref="N80">IF(AND(K80:M80=""),"ยังไม่บันทึกข้อมูล",
IF(M80&lt;&gt;"",
IF(M80&gt;=1.3,M80,"เป็นไม้พุ่ม"),
IF(K80+L80&gt;=1.3,K80+L80,"เป็นไม้พุ่ม")))</f>
        <v>ยังไม่บันทึกข้อมูล</v>
      </c>
      <c r="O80" s="149" t="str">
        <f t="shared" si="9"/>
        <v>ข้อมูลไม่ถูกต้อง</v>
      </c>
      <c r="P80" s="149" t="str">
        <f t="shared" si="10"/>
        <v>ข้อมูลไม่ถูกต้อง</v>
      </c>
      <c r="Q80" s="149" t="str">
        <f t="shared" si="11"/>
        <v>ข้อมูลไม่ถูกต้อง</v>
      </c>
      <c r="R80" s="155" t="str">
        <f t="shared" si="12"/>
        <v>ข้อมูลไม่ถูกต้อง</v>
      </c>
      <c r="S80" s="155" t="str">
        <f>IF(ISNUMBER(R80),
IF(H$2=ตัวเลือก!A$30,"ยังไม่บันทึกข้อมูล",R80*0.27),"ข้อมูลไม่ถูกต้อง")</f>
        <v>ข้อมูลไม่ถูกต้อง</v>
      </c>
      <c r="T80" s="149" t="str">
        <f t="shared" si="13"/>
        <v>ข้อมูลไม่ถูกต้อง</v>
      </c>
      <c r="U80" s="155" t="str">
        <f>IF(ISNUMBER(R80),
IF(H$2=ตัวเลือก!A$30,"ยังไม่บันทึกข้อมูล",R80*0.47),"ข้อมูลไม่ถูกต้อง")</f>
        <v>ข้อมูลไม่ถูกต้อง</v>
      </c>
      <c r="V80" s="149" t="str">
        <f>IF(ISNUMBER(S80),
IF(H$2=ตัวเลือก!A$30,"ยังไม่บันทึกข้อมูล",S80*0.47),"ข้อมูลไม่ถูกต้อง")</f>
        <v>ข้อมูลไม่ถูกต้อง</v>
      </c>
      <c r="W80" s="149" t="str">
        <f t="shared" si="14"/>
        <v>ข้อมูลไม่ถูกต้อง</v>
      </c>
      <c r="X80" s="148" t="str">
        <f t="shared" si="15"/>
        <v>ข้อมูลไม่ถูกต้อง</v>
      </c>
      <c r="Y80" s="38"/>
      <c r="Z80" s="38"/>
      <c r="AA80" s="38"/>
    </row>
    <row r="81" spans="1:27" x14ac:dyDescent="0.45">
      <c r="A81" s="38">
        <v>76</v>
      </c>
      <c r="B81" s="38"/>
      <c r="C81" s="38"/>
      <c r="D81" s="38"/>
      <c r="E81" s="38"/>
      <c r="F81" s="35"/>
      <c r="G81" s="35"/>
      <c r="H81" s="38"/>
      <c r="I81" s="38"/>
      <c r="J81" s="273" t="str">
        <f t="shared" si="8"/>
        <v>รอข้อมูลคอลัมน์ H</v>
      </c>
      <c r="K81" s="150"/>
      <c r="L81" s="150"/>
      <c r="M81" s="150"/>
      <c r="N81" s="147" t="str" cm="1">
        <f t="array" ref="N81">IF(AND(K81:M81=""),"ยังไม่บันทึกข้อมูล",
IF(M81&lt;&gt;"",
IF(M81&gt;=1.3,M81,"เป็นไม้พุ่ม"),
IF(K81+L81&gt;=1.3,K81+L81,"เป็นไม้พุ่ม")))</f>
        <v>ยังไม่บันทึกข้อมูล</v>
      </c>
      <c r="O81" s="149" t="str">
        <f t="shared" si="9"/>
        <v>ข้อมูลไม่ถูกต้อง</v>
      </c>
      <c r="P81" s="149" t="str">
        <f t="shared" si="10"/>
        <v>ข้อมูลไม่ถูกต้อง</v>
      </c>
      <c r="Q81" s="149" t="str">
        <f t="shared" si="11"/>
        <v>ข้อมูลไม่ถูกต้อง</v>
      </c>
      <c r="R81" s="155" t="str">
        <f t="shared" si="12"/>
        <v>ข้อมูลไม่ถูกต้อง</v>
      </c>
      <c r="S81" s="155" t="str">
        <f>IF(ISNUMBER(R81),
IF(H$2=ตัวเลือก!A$30,"ยังไม่บันทึกข้อมูล",R81*0.27),"ข้อมูลไม่ถูกต้อง")</f>
        <v>ข้อมูลไม่ถูกต้อง</v>
      </c>
      <c r="T81" s="149" t="str">
        <f t="shared" si="13"/>
        <v>ข้อมูลไม่ถูกต้อง</v>
      </c>
      <c r="U81" s="155" t="str">
        <f>IF(ISNUMBER(R81),
IF(H$2=ตัวเลือก!A$30,"ยังไม่บันทึกข้อมูล",R81*0.47),"ข้อมูลไม่ถูกต้อง")</f>
        <v>ข้อมูลไม่ถูกต้อง</v>
      </c>
      <c r="V81" s="149" t="str">
        <f>IF(ISNUMBER(S81),
IF(H$2=ตัวเลือก!A$30,"ยังไม่บันทึกข้อมูล",S81*0.47),"ข้อมูลไม่ถูกต้อง")</f>
        <v>ข้อมูลไม่ถูกต้อง</v>
      </c>
      <c r="W81" s="149" t="str">
        <f t="shared" si="14"/>
        <v>ข้อมูลไม่ถูกต้อง</v>
      </c>
      <c r="X81" s="148" t="str">
        <f t="shared" si="15"/>
        <v>ข้อมูลไม่ถูกต้อง</v>
      </c>
      <c r="Y81" s="38"/>
      <c r="Z81" s="38"/>
      <c r="AA81" s="38"/>
    </row>
    <row r="82" spans="1:27" x14ac:dyDescent="0.45">
      <c r="A82" s="38">
        <v>77</v>
      </c>
      <c r="B82" s="38"/>
      <c r="C82" s="38"/>
      <c r="D82" s="38"/>
      <c r="E82" s="38"/>
      <c r="F82" s="35"/>
      <c r="G82" s="35"/>
      <c r="H82" s="38"/>
      <c r="I82" s="38"/>
      <c r="J82" s="273" t="str">
        <f t="shared" si="8"/>
        <v>รอข้อมูลคอลัมน์ H</v>
      </c>
      <c r="K82" s="150"/>
      <c r="L82" s="150"/>
      <c r="M82" s="150"/>
      <c r="N82" s="147" t="str" cm="1">
        <f t="array" ref="N82">IF(AND(K82:M82=""),"ยังไม่บันทึกข้อมูล",
IF(M82&lt;&gt;"",
IF(M82&gt;=1.3,M82,"เป็นไม้พุ่ม"),
IF(K82+L82&gt;=1.3,K82+L82,"เป็นไม้พุ่ม")))</f>
        <v>ยังไม่บันทึกข้อมูล</v>
      </c>
      <c r="O82" s="149" t="str">
        <f t="shared" si="9"/>
        <v>ข้อมูลไม่ถูกต้อง</v>
      </c>
      <c r="P82" s="149" t="str">
        <f t="shared" si="10"/>
        <v>ข้อมูลไม่ถูกต้อง</v>
      </c>
      <c r="Q82" s="149" t="str">
        <f t="shared" si="11"/>
        <v>ข้อมูลไม่ถูกต้อง</v>
      </c>
      <c r="R82" s="155" t="str">
        <f t="shared" si="12"/>
        <v>ข้อมูลไม่ถูกต้อง</v>
      </c>
      <c r="S82" s="155" t="str">
        <f>IF(ISNUMBER(R82),
IF(H$2=ตัวเลือก!A$30,"ยังไม่บันทึกข้อมูล",R82*0.27),"ข้อมูลไม่ถูกต้อง")</f>
        <v>ข้อมูลไม่ถูกต้อง</v>
      </c>
      <c r="T82" s="149" t="str">
        <f t="shared" si="13"/>
        <v>ข้อมูลไม่ถูกต้อง</v>
      </c>
      <c r="U82" s="155" t="str">
        <f>IF(ISNUMBER(R82),
IF(H$2=ตัวเลือก!A$30,"ยังไม่บันทึกข้อมูล",R82*0.47),"ข้อมูลไม่ถูกต้อง")</f>
        <v>ข้อมูลไม่ถูกต้อง</v>
      </c>
      <c r="V82" s="149" t="str">
        <f>IF(ISNUMBER(S82),
IF(H$2=ตัวเลือก!A$30,"ยังไม่บันทึกข้อมูล",S82*0.47),"ข้อมูลไม่ถูกต้อง")</f>
        <v>ข้อมูลไม่ถูกต้อง</v>
      </c>
      <c r="W82" s="149" t="str">
        <f t="shared" si="14"/>
        <v>ข้อมูลไม่ถูกต้อง</v>
      </c>
      <c r="X82" s="148" t="str">
        <f t="shared" si="15"/>
        <v>ข้อมูลไม่ถูกต้อง</v>
      </c>
      <c r="Y82" s="38"/>
      <c r="Z82" s="38"/>
      <c r="AA82" s="38"/>
    </row>
    <row r="83" spans="1:27" x14ac:dyDescent="0.45">
      <c r="A83" s="38">
        <v>78</v>
      </c>
      <c r="B83" s="38"/>
      <c r="C83" s="38"/>
      <c r="D83" s="38"/>
      <c r="E83" s="38"/>
      <c r="F83" s="35"/>
      <c r="G83" s="35"/>
      <c r="H83" s="38"/>
      <c r="I83" s="38"/>
      <c r="J83" s="273" t="str">
        <f t="shared" si="8"/>
        <v>รอข้อมูลคอลัมน์ H</v>
      </c>
      <c r="K83" s="150"/>
      <c r="L83" s="150"/>
      <c r="M83" s="150"/>
      <c r="N83" s="147" t="str" cm="1">
        <f t="array" ref="N83">IF(AND(K83:M83=""),"ยังไม่บันทึกข้อมูล",
IF(M83&lt;&gt;"",
IF(M83&gt;=1.3,M83,"เป็นไม้พุ่ม"),
IF(K83+L83&gt;=1.3,K83+L83,"เป็นไม้พุ่ม")))</f>
        <v>ยังไม่บันทึกข้อมูล</v>
      </c>
      <c r="O83" s="149" t="str">
        <f t="shared" si="9"/>
        <v>ข้อมูลไม่ถูกต้อง</v>
      </c>
      <c r="P83" s="149" t="str">
        <f t="shared" si="10"/>
        <v>ข้อมูลไม่ถูกต้อง</v>
      </c>
      <c r="Q83" s="149" t="str">
        <f t="shared" si="11"/>
        <v>ข้อมูลไม่ถูกต้อง</v>
      </c>
      <c r="R83" s="155" t="str">
        <f t="shared" si="12"/>
        <v>ข้อมูลไม่ถูกต้อง</v>
      </c>
      <c r="S83" s="155" t="str">
        <f>IF(ISNUMBER(R83),
IF(H$2=ตัวเลือก!A$30,"ยังไม่บันทึกข้อมูล",R83*0.27),"ข้อมูลไม่ถูกต้อง")</f>
        <v>ข้อมูลไม่ถูกต้อง</v>
      </c>
      <c r="T83" s="149" t="str">
        <f t="shared" si="13"/>
        <v>ข้อมูลไม่ถูกต้อง</v>
      </c>
      <c r="U83" s="155" t="str">
        <f>IF(ISNUMBER(R83),
IF(H$2=ตัวเลือก!A$30,"ยังไม่บันทึกข้อมูล",R83*0.47),"ข้อมูลไม่ถูกต้อง")</f>
        <v>ข้อมูลไม่ถูกต้อง</v>
      </c>
      <c r="V83" s="149" t="str">
        <f>IF(ISNUMBER(S83),
IF(H$2=ตัวเลือก!A$30,"ยังไม่บันทึกข้อมูล",S83*0.47),"ข้อมูลไม่ถูกต้อง")</f>
        <v>ข้อมูลไม่ถูกต้อง</v>
      </c>
      <c r="W83" s="149" t="str">
        <f t="shared" si="14"/>
        <v>ข้อมูลไม่ถูกต้อง</v>
      </c>
      <c r="X83" s="148" t="str">
        <f t="shared" si="15"/>
        <v>ข้อมูลไม่ถูกต้อง</v>
      </c>
      <c r="Y83" s="38"/>
      <c r="Z83" s="38"/>
      <c r="AA83" s="38"/>
    </row>
    <row r="84" spans="1:27" x14ac:dyDescent="0.45">
      <c r="A84" s="38">
        <v>79</v>
      </c>
      <c r="B84" s="38"/>
      <c r="C84" s="38"/>
      <c r="D84" s="38"/>
      <c r="E84" s="38"/>
      <c r="F84" s="35"/>
      <c r="G84" s="35"/>
      <c r="H84" s="38"/>
      <c r="I84" s="38"/>
      <c r="J84" s="273" t="str">
        <f t="shared" si="8"/>
        <v>รอข้อมูลคอลัมน์ H</v>
      </c>
      <c r="K84" s="150"/>
      <c r="L84" s="150"/>
      <c r="M84" s="150"/>
      <c r="N84" s="147" t="str" cm="1">
        <f t="array" ref="N84">IF(AND(K84:M84=""),"ยังไม่บันทึกข้อมูล",
IF(M84&lt;&gt;"",
IF(M84&gt;=1.3,M84,"เป็นไม้พุ่ม"),
IF(K84+L84&gt;=1.3,K84+L84,"เป็นไม้พุ่ม")))</f>
        <v>ยังไม่บันทึกข้อมูล</v>
      </c>
      <c r="O84" s="149" t="str">
        <f t="shared" si="9"/>
        <v>ข้อมูลไม่ถูกต้อง</v>
      </c>
      <c r="P84" s="149" t="str">
        <f t="shared" si="10"/>
        <v>ข้อมูลไม่ถูกต้อง</v>
      </c>
      <c r="Q84" s="149" t="str">
        <f t="shared" si="11"/>
        <v>ข้อมูลไม่ถูกต้อง</v>
      </c>
      <c r="R84" s="155" t="str">
        <f t="shared" si="12"/>
        <v>ข้อมูลไม่ถูกต้อง</v>
      </c>
      <c r="S84" s="155" t="str">
        <f>IF(ISNUMBER(R84),
IF(H$2=ตัวเลือก!A$30,"ยังไม่บันทึกข้อมูล",R84*0.27),"ข้อมูลไม่ถูกต้อง")</f>
        <v>ข้อมูลไม่ถูกต้อง</v>
      </c>
      <c r="T84" s="149" t="str">
        <f t="shared" si="13"/>
        <v>ข้อมูลไม่ถูกต้อง</v>
      </c>
      <c r="U84" s="155" t="str">
        <f>IF(ISNUMBER(R84),
IF(H$2=ตัวเลือก!A$30,"ยังไม่บันทึกข้อมูล",R84*0.47),"ข้อมูลไม่ถูกต้อง")</f>
        <v>ข้อมูลไม่ถูกต้อง</v>
      </c>
      <c r="V84" s="149" t="str">
        <f>IF(ISNUMBER(S84),
IF(H$2=ตัวเลือก!A$30,"ยังไม่บันทึกข้อมูล",S84*0.47),"ข้อมูลไม่ถูกต้อง")</f>
        <v>ข้อมูลไม่ถูกต้อง</v>
      </c>
      <c r="W84" s="149" t="str">
        <f t="shared" si="14"/>
        <v>ข้อมูลไม่ถูกต้อง</v>
      </c>
      <c r="X84" s="148" t="str">
        <f t="shared" si="15"/>
        <v>ข้อมูลไม่ถูกต้อง</v>
      </c>
      <c r="Y84" s="38"/>
      <c r="Z84" s="38"/>
      <c r="AA84" s="38"/>
    </row>
    <row r="85" spans="1:27" x14ac:dyDescent="0.45">
      <c r="A85" s="38">
        <v>80</v>
      </c>
      <c r="B85" s="38"/>
      <c r="C85" s="38"/>
      <c r="D85" s="38"/>
      <c r="E85" s="38"/>
      <c r="F85" s="35"/>
      <c r="G85" s="35"/>
      <c r="H85" s="38"/>
      <c r="I85" s="38"/>
      <c r="J85" s="273" t="str">
        <f t="shared" si="8"/>
        <v>รอข้อมูลคอลัมน์ H</v>
      </c>
      <c r="K85" s="150"/>
      <c r="L85" s="150"/>
      <c r="M85" s="150"/>
      <c r="N85" s="147" t="str" cm="1">
        <f t="array" ref="N85">IF(AND(K85:M85=""),"ยังไม่บันทึกข้อมูล",
IF(M85&lt;&gt;"",
IF(M85&gt;=1.3,M85,"เป็นไม้พุ่ม"),
IF(K85+L85&gt;=1.3,K85+L85,"เป็นไม้พุ่ม")))</f>
        <v>ยังไม่บันทึกข้อมูล</v>
      </c>
      <c r="O85" s="149" t="str">
        <f t="shared" si="9"/>
        <v>ข้อมูลไม่ถูกต้อง</v>
      </c>
      <c r="P85" s="149" t="str">
        <f t="shared" si="10"/>
        <v>ข้อมูลไม่ถูกต้อง</v>
      </c>
      <c r="Q85" s="149" t="str">
        <f t="shared" si="11"/>
        <v>ข้อมูลไม่ถูกต้อง</v>
      </c>
      <c r="R85" s="155" t="str">
        <f t="shared" si="12"/>
        <v>ข้อมูลไม่ถูกต้อง</v>
      </c>
      <c r="S85" s="155" t="str">
        <f>IF(ISNUMBER(R85),
IF(H$2=ตัวเลือก!A$30,"ยังไม่บันทึกข้อมูล",R85*0.27),"ข้อมูลไม่ถูกต้อง")</f>
        <v>ข้อมูลไม่ถูกต้อง</v>
      </c>
      <c r="T85" s="149" t="str">
        <f t="shared" si="13"/>
        <v>ข้อมูลไม่ถูกต้อง</v>
      </c>
      <c r="U85" s="155" t="str">
        <f>IF(ISNUMBER(R85),
IF(H$2=ตัวเลือก!A$30,"ยังไม่บันทึกข้อมูล",R85*0.47),"ข้อมูลไม่ถูกต้อง")</f>
        <v>ข้อมูลไม่ถูกต้อง</v>
      </c>
      <c r="V85" s="149" t="str">
        <f>IF(ISNUMBER(S85),
IF(H$2=ตัวเลือก!A$30,"ยังไม่บันทึกข้อมูล",S85*0.47),"ข้อมูลไม่ถูกต้อง")</f>
        <v>ข้อมูลไม่ถูกต้อง</v>
      </c>
      <c r="W85" s="149" t="str">
        <f t="shared" si="14"/>
        <v>ข้อมูลไม่ถูกต้อง</v>
      </c>
      <c r="X85" s="148" t="str">
        <f t="shared" si="15"/>
        <v>ข้อมูลไม่ถูกต้อง</v>
      </c>
      <c r="Y85" s="38"/>
      <c r="Z85" s="38"/>
      <c r="AA85" s="38"/>
    </row>
    <row r="86" spans="1:27" x14ac:dyDescent="0.45">
      <c r="A86" s="38">
        <v>81</v>
      </c>
      <c r="B86" s="38"/>
      <c r="C86" s="38"/>
      <c r="D86" s="38"/>
      <c r="E86" s="38"/>
      <c r="F86" s="35"/>
      <c r="G86" s="35"/>
      <c r="H86" s="38"/>
      <c r="I86" s="38"/>
      <c r="J86" s="273" t="str">
        <f t="shared" si="8"/>
        <v>รอข้อมูลคอลัมน์ H</v>
      </c>
      <c r="K86" s="150"/>
      <c r="L86" s="150"/>
      <c r="M86" s="150"/>
      <c r="N86" s="147" t="str" cm="1">
        <f t="array" ref="N86">IF(AND(K86:M86=""),"ยังไม่บันทึกข้อมูล",
IF(M86&lt;&gt;"",
IF(M86&gt;=1.3,M86,"เป็นไม้พุ่ม"),
IF(K86+L86&gt;=1.3,K86+L86,"เป็นไม้พุ่ม")))</f>
        <v>ยังไม่บันทึกข้อมูล</v>
      </c>
      <c r="O86" s="149" t="str">
        <f t="shared" si="9"/>
        <v>ข้อมูลไม่ถูกต้อง</v>
      </c>
      <c r="P86" s="149" t="str">
        <f t="shared" si="10"/>
        <v>ข้อมูลไม่ถูกต้อง</v>
      </c>
      <c r="Q86" s="149" t="str">
        <f t="shared" si="11"/>
        <v>ข้อมูลไม่ถูกต้อง</v>
      </c>
      <c r="R86" s="155" t="str">
        <f t="shared" si="12"/>
        <v>ข้อมูลไม่ถูกต้อง</v>
      </c>
      <c r="S86" s="155" t="str">
        <f>IF(ISNUMBER(R86),
IF(H$2=ตัวเลือก!A$30,"ยังไม่บันทึกข้อมูล",R86*0.27),"ข้อมูลไม่ถูกต้อง")</f>
        <v>ข้อมูลไม่ถูกต้อง</v>
      </c>
      <c r="T86" s="149" t="str">
        <f t="shared" si="13"/>
        <v>ข้อมูลไม่ถูกต้อง</v>
      </c>
      <c r="U86" s="155" t="str">
        <f>IF(ISNUMBER(R86),
IF(H$2=ตัวเลือก!A$30,"ยังไม่บันทึกข้อมูล",R86*0.47),"ข้อมูลไม่ถูกต้อง")</f>
        <v>ข้อมูลไม่ถูกต้อง</v>
      </c>
      <c r="V86" s="149" t="str">
        <f>IF(ISNUMBER(S86),
IF(H$2=ตัวเลือก!A$30,"ยังไม่บันทึกข้อมูล",S86*0.47),"ข้อมูลไม่ถูกต้อง")</f>
        <v>ข้อมูลไม่ถูกต้อง</v>
      </c>
      <c r="W86" s="149" t="str">
        <f t="shared" si="14"/>
        <v>ข้อมูลไม่ถูกต้อง</v>
      </c>
      <c r="X86" s="148" t="str">
        <f t="shared" si="15"/>
        <v>ข้อมูลไม่ถูกต้อง</v>
      </c>
      <c r="Y86" s="38"/>
      <c r="Z86" s="38"/>
      <c r="AA86" s="38"/>
    </row>
    <row r="87" spans="1:27" x14ac:dyDescent="0.45">
      <c r="A87" s="38">
        <v>82</v>
      </c>
      <c r="B87" s="38"/>
      <c r="C87" s="38"/>
      <c r="D87" s="38"/>
      <c r="E87" s="38"/>
      <c r="F87" s="35"/>
      <c r="G87" s="35"/>
      <c r="H87" s="38"/>
      <c r="I87" s="38"/>
      <c r="J87" s="273" t="str">
        <f t="shared" si="8"/>
        <v>รอข้อมูลคอลัมน์ H</v>
      </c>
      <c r="K87" s="150"/>
      <c r="L87" s="150"/>
      <c r="M87" s="150"/>
      <c r="N87" s="147" t="str" cm="1">
        <f t="array" ref="N87">IF(AND(K87:M87=""),"ยังไม่บันทึกข้อมูล",
IF(M87&lt;&gt;"",
IF(M87&gt;=1.3,M87,"เป็นไม้พุ่ม"),
IF(K87+L87&gt;=1.3,K87+L87,"เป็นไม้พุ่ม")))</f>
        <v>ยังไม่บันทึกข้อมูล</v>
      </c>
      <c r="O87" s="149" t="str">
        <f t="shared" si="9"/>
        <v>ข้อมูลไม่ถูกต้อง</v>
      </c>
      <c r="P87" s="149" t="str">
        <f t="shared" si="10"/>
        <v>ข้อมูลไม่ถูกต้อง</v>
      </c>
      <c r="Q87" s="149" t="str">
        <f t="shared" si="11"/>
        <v>ข้อมูลไม่ถูกต้อง</v>
      </c>
      <c r="R87" s="155" t="str">
        <f t="shared" si="12"/>
        <v>ข้อมูลไม่ถูกต้อง</v>
      </c>
      <c r="S87" s="155" t="str">
        <f>IF(ISNUMBER(R87),
IF(H$2=ตัวเลือก!A$30,"ยังไม่บันทึกข้อมูล",R87*0.27),"ข้อมูลไม่ถูกต้อง")</f>
        <v>ข้อมูลไม่ถูกต้อง</v>
      </c>
      <c r="T87" s="149" t="str">
        <f t="shared" si="13"/>
        <v>ข้อมูลไม่ถูกต้อง</v>
      </c>
      <c r="U87" s="155" t="str">
        <f>IF(ISNUMBER(R87),
IF(H$2=ตัวเลือก!A$30,"ยังไม่บันทึกข้อมูล",R87*0.47),"ข้อมูลไม่ถูกต้อง")</f>
        <v>ข้อมูลไม่ถูกต้อง</v>
      </c>
      <c r="V87" s="149" t="str">
        <f>IF(ISNUMBER(S87),
IF(H$2=ตัวเลือก!A$30,"ยังไม่บันทึกข้อมูล",S87*0.47),"ข้อมูลไม่ถูกต้อง")</f>
        <v>ข้อมูลไม่ถูกต้อง</v>
      </c>
      <c r="W87" s="149" t="str">
        <f t="shared" si="14"/>
        <v>ข้อมูลไม่ถูกต้อง</v>
      </c>
      <c r="X87" s="148" t="str">
        <f t="shared" si="15"/>
        <v>ข้อมูลไม่ถูกต้อง</v>
      </c>
      <c r="Y87" s="38"/>
      <c r="Z87" s="38"/>
      <c r="AA87" s="38"/>
    </row>
    <row r="88" spans="1:27" x14ac:dyDescent="0.45">
      <c r="A88" s="38">
        <v>83</v>
      </c>
      <c r="B88" s="38"/>
      <c r="C88" s="38"/>
      <c r="D88" s="38"/>
      <c r="E88" s="38"/>
      <c r="F88" s="35"/>
      <c r="G88" s="35"/>
      <c r="H88" s="38"/>
      <c r="I88" s="38"/>
      <c r="J88" s="273" t="str">
        <f t="shared" si="8"/>
        <v>รอข้อมูลคอลัมน์ H</v>
      </c>
      <c r="K88" s="150"/>
      <c r="L88" s="150"/>
      <c r="M88" s="150"/>
      <c r="N88" s="147" t="str" cm="1">
        <f t="array" ref="N88">IF(AND(K88:M88=""),"ยังไม่บันทึกข้อมูล",
IF(M88&lt;&gt;"",
IF(M88&gt;=1.3,M88,"เป็นไม้พุ่ม"),
IF(K88+L88&gt;=1.3,K88+L88,"เป็นไม้พุ่ม")))</f>
        <v>ยังไม่บันทึกข้อมูล</v>
      </c>
      <c r="O88" s="149" t="str">
        <f t="shared" si="9"/>
        <v>ข้อมูลไม่ถูกต้อง</v>
      </c>
      <c r="P88" s="149" t="str">
        <f t="shared" si="10"/>
        <v>ข้อมูลไม่ถูกต้อง</v>
      </c>
      <c r="Q88" s="149" t="str">
        <f t="shared" si="11"/>
        <v>ข้อมูลไม่ถูกต้อง</v>
      </c>
      <c r="R88" s="155" t="str">
        <f t="shared" si="12"/>
        <v>ข้อมูลไม่ถูกต้อง</v>
      </c>
      <c r="S88" s="155" t="str">
        <f>IF(ISNUMBER(R88),
IF(H$2=ตัวเลือก!A$30,"ยังไม่บันทึกข้อมูล",R88*0.27),"ข้อมูลไม่ถูกต้อง")</f>
        <v>ข้อมูลไม่ถูกต้อง</v>
      </c>
      <c r="T88" s="149" t="str">
        <f t="shared" si="13"/>
        <v>ข้อมูลไม่ถูกต้อง</v>
      </c>
      <c r="U88" s="155" t="str">
        <f>IF(ISNUMBER(R88),
IF(H$2=ตัวเลือก!A$30,"ยังไม่บันทึกข้อมูล",R88*0.47),"ข้อมูลไม่ถูกต้อง")</f>
        <v>ข้อมูลไม่ถูกต้อง</v>
      </c>
      <c r="V88" s="149" t="str">
        <f>IF(ISNUMBER(S88),
IF(H$2=ตัวเลือก!A$30,"ยังไม่บันทึกข้อมูล",S88*0.47),"ข้อมูลไม่ถูกต้อง")</f>
        <v>ข้อมูลไม่ถูกต้อง</v>
      </c>
      <c r="W88" s="149" t="str">
        <f t="shared" si="14"/>
        <v>ข้อมูลไม่ถูกต้อง</v>
      </c>
      <c r="X88" s="148" t="str">
        <f t="shared" si="15"/>
        <v>ข้อมูลไม่ถูกต้อง</v>
      </c>
      <c r="Y88" s="38"/>
      <c r="Z88" s="38"/>
      <c r="AA88" s="38"/>
    </row>
    <row r="89" spans="1:27" x14ac:dyDescent="0.45">
      <c r="A89" s="38">
        <v>84</v>
      </c>
      <c r="B89" s="38"/>
      <c r="C89" s="38"/>
      <c r="D89" s="38"/>
      <c r="E89" s="38"/>
      <c r="F89" s="35"/>
      <c r="G89" s="35"/>
      <c r="H89" s="38"/>
      <c r="I89" s="38"/>
      <c r="J89" s="273" t="str">
        <f t="shared" si="8"/>
        <v>รอข้อมูลคอลัมน์ H</v>
      </c>
      <c r="K89" s="150"/>
      <c r="L89" s="150"/>
      <c r="M89" s="150"/>
      <c r="N89" s="147" t="str" cm="1">
        <f t="array" ref="N89">IF(AND(K89:M89=""),"ยังไม่บันทึกข้อมูล",
IF(M89&lt;&gt;"",
IF(M89&gt;=1.3,M89,"เป็นไม้พุ่ม"),
IF(K89+L89&gt;=1.3,K89+L89,"เป็นไม้พุ่ม")))</f>
        <v>ยังไม่บันทึกข้อมูล</v>
      </c>
      <c r="O89" s="149" t="str">
        <f t="shared" si="9"/>
        <v>ข้อมูลไม่ถูกต้อง</v>
      </c>
      <c r="P89" s="149" t="str">
        <f t="shared" si="10"/>
        <v>ข้อมูลไม่ถูกต้อง</v>
      </c>
      <c r="Q89" s="149" t="str">
        <f t="shared" si="11"/>
        <v>ข้อมูลไม่ถูกต้อง</v>
      </c>
      <c r="R89" s="155" t="str">
        <f t="shared" si="12"/>
        <v>ข้อมูลไม่ถูกต้อง</v>
      </c>
      <c r="S89" s="155" t="str">
        <f>IF(ISNUMBER(R89),
IF(H$2=ตัวเลือก!A$30,"ยังไม่บันทึกข้อมูล",R89*0.27),"ข้อมูลไม่ถูกต้อง")</f>
        <v>ข้อมูลไม่ถูกต้อง</v>
      </c>
      <c r="T89" s="149" t="str">
        <f t="shared" si="13"/>
        <v>ข้อมูลไม่ถูกต้อง</v>
      </c>
      <c r="U89" s="155" t="str">
        <f>IF(ISNUMBER(R89),
IF(H$2=ตัวเลือก!A$30,"ยังไม่บันทึกข้อมูล",R89*0.47),"ข้อมูลไม่ถูกต้อง")</f>
        <v>ข้อมูลไม่ถูกต้อง</v>
      </c>
      <c r="V89" s="149" t="str">
        <f>IF(ISNUMBER(S89),
IF(H$2=ตัวเลือก!A$30,"ยังไม่บันทึกข้อมูล",S89*0.47),"ข้อมูลไม่ถูกต้อง")</f>
        <v>ข้อมูลไม่ถูกต้อง</v>
      </c>
      <c r="W89" s="149" t="str">
        <f t="shared" si="14"/>
        <v>ข้อมูลไม่ถูกต้อง</v>
      </c>
      <c r="X89" s="148" t="str">
        <f t="shared" si="15"/>
        <v>ข้อมูลไม่ถูกต้อง</v>
      </c>
      <c r="Y89" s="38"/>
      <c r="Z89" s="38"/>
      <c r="AA89" s="38"/>
    </row>
    <row r="90" spans="1:27" x14ac:dyDescent="0.45">
      <c r="A90" s="38">
        <v>85</v>
      </c>
      <c r="B90" s="38"/>
      <c r="C90" s="38"/>
      <c r="D90" s="38"/>
      <c r="E90" s="38"/>
      <c r="F90" s="35"/>
      <c r="G90" s="35"/>
      <c r="H90" s="38"/>
      <c r="I90" s="38"/>
      <c r="J90" s="273" t="str">
        <f t="shared" si="8"/>
        <v>รอข้อมูลคอลัมน์ H</v>
      </c>
      <c r="K90" s="150"/>
      <c r="L90" s="150"/>
      <c r="M90" s="150"/>
      <c r="N90" s="147" t="str" cm="1">
        <f t="array" ref="N90">IF(AND(K90:M90=""),"ยังไม่บันทึกข้อมูล",
IF(M90&lt;&gt;"",
IF(M90&gt;=1.3,M90,"เป็นไม้พุ่ม"),
IF(K90+L90&gt;=1.3,K90+L90,"เป็นไม้พุ่ม")))</f>
        <v>ยังไม่บันทึกข้อมูล</v>
      </c>
      <c r="O90" s="149" t="str">
        <f t="shared" si="9"/>
        <v>ข้อมูลไม่ถูกต้อง</v>
      </c>
      <c r="P90" s="149" t="str">
        <f t="shared" si="10"/>
        <v>ข้อมูลไม่ถูกต้อง</v>
      </c>
      <c r="Q90" s="149" t="str">
        <f t="shared" si="11"/>
        <v>ข้อมูลไม่ถูกต้อง</v>
      </c>
      <c r="R90" s="155" t="str">
        <f t="shared" si="12"/>
        <v>ข้อมูลไม่ถูกต้อง</v>
      </c>
      <c r="S90" s="155" t="str">
        <f>IF(ISNUMBER(R90),
IF(H$2=ตัวเลือก!A$30,"ยังไม่บันทึกข้อมูล",R90*0.27),"ข้อมูลไม่ถูกต้อง")</f>
        <v>ข้อมูลไม่ถูกต้อง</v>
      </c>
      <c r="T90" s="149" t="str">
        <f t="shared" si="13"/>
        <v>ข้อมูลไม่ถูกต้อง</v>
      </c>
      <c r="U90" s="155" t="str">
        <f>IF(ISNUMBER(R90),
IF(H$2=ตัวเลือก!A$30,"ยังไม่บันทึกข้อมูล",R90*0.47),"ข้อมูลไม่ถูกต้อง")</f>
        <v>ข้อมูลไม่ถูกต้อง</v>
      </c>
      <c r="V90" s="149" t="str">
        <f>IF(ISNUMBER(S90),
IF(H$2=ตัวเลือก!A$30,"ยังไม่บันทึกข้อมูล",S90*0.47),"ข้อมูลไม่ถูกต้อง")</f>
        <v>ข้อมูลไม่ถูกต้อง</v>
      </c>
      <c r="W90" s="149" t="str">
        <f t="shared" si="14"/>
        <v>ข้อมูลไม่ถูกต้อง</v>
      </c>
      <c r="X90" s="148" t="str">
        <f t="shared" si="15"/>
        <v>ข้อมูลไม่ถูกต้อง</v>
      </c>
      <c r="Y90" s="38"/>
      <c r="Z90" s="38"/>
      <c r="AA90" s="38"/>
    </row>
    <row r="91" spans="1:27" x14ac:dyDescent="0.45">
      <c r="A91" s="38">
        <v>86</v>
      </c>
      <c r="B91" s="38"/>
      <c r="C91" s="38"/>
      <c r="D91" s="38"/>
      <c r="E91" s="38"/>
      <c r="F91" s="35"/>
      <c r="G91" s="35"/>
      <c r="H91" s="38"/>
      <c r="I91" s="38"/>
      <c r="J91" s="273" t="str">
        <f t="shared" si="8"/>
        <v>รอข้อมูลคอลัมน์ H</v>
      </c>
      <c r="K91" s="150"/>
      <c r="L91" s="150"/>
      <c r="M91" s="150"/>
      <c r="N91" s="147" t="str" cm="1">
        <f t="array" ref="N91">IF(AND(K91:M91=""),"ยังไม่บันทึกข้อมูล",
IF(M91&lt;&gt;"",
IF(M91&gt;=1.3,M91,"เป็นไม้พุ่ม"),
IF(K91+L91&gt;=1.3,K91+L91,"เป็นไม้พุ่ม")))</f>
        <v>ยังไม่บันทึกข้อมูล</v>
      </c>
      <c r="O91" s="149" t="str">
        <f t="shared" si="9"/>
        <v>ข้อมูลไม่ถูกต้อง</v>
      </c>
      <c r="P91" s="149" t="str">
        <f t="shared" si="10"/>
        <v>ข้อมูลไม่ถูกต้อง</v>
      </c>
      <c r="Q91" s="149" t="str">
        <f t="shared" si="11"/>
        <v>ข้อมูลไม่ถูกต้อง</v>
      </c>
      <c r="R91" s="155" t="str">
        <f t="shared" si="12"/>
        <v>ข้อมูลไม่ถูกต้อง</v>
      </c>
      <c r="S91" s="155" t="str">
        <f>IF(ISNUMBER(R91),
IF(H$2=ตัวเลือก!A$30,"ยังไม่บันทึกข้อมูล",R91*0.27),"ข้อมูลไม่ถูกต้อง")</f>
        <v>ข้อมูลไม่ถูกต้อง</v>
      </c>
      <c r="T91" s="149" t="str">
        <f t="shared" si="13"/>
        <v>ข้อมูลไม่ถูกต้อง</v>
      </c>
      <c r="U91" s="155" t="str">
        <f>IF(ISNUMBER(R91),
IF(H$2=ตัวเลือก!A$30,"ยังไม่บันทึกข้อมูล",R91*0.47),"ข้อมูลไม่ถูกต้อง")</f>
        <v>ข้อมูลไม่ถูกต้อง</v>
      </c>
      <c r="V91" s="149" t="str">
        <f>IF(ISNUMBER(S91),
IF(H$2=ตัวเลือก!A$30,"ยังไม่บันทึกข้อมูล",S91*0.47),"ข้อมูลไม่ถูกต้อง")</f>
        <v>ข้อมูลไม่ถูกต้อง</v>
      </c>
      <c r="W91" s="149" t="str">
        <f t="shared" si="14"/>
        <v>ข้อมูลไม่ถูกต้อง</v>
      </c>
      <c r="X91" s="148" t="str">
        <f t="shared" si="15"/>
        <v>ข้อมูลไม่ถูกต้อง</v>
      </c>
      <c r="Y91" s="38"/>
      <c r="Z91" s="38"/>
      <c r="AA91" s="38"/>
    </row>
    <row r="92" spans="1:27" x14ac:dyDescent="0.45">
      <c r="A92" s="38">
        <v>87</v>
      </c>
      <c r="B92" s="38"/>
      <c r="C92" s="38"/>
      <c r="D92" s="38"/>
      <c r="E92" s="38"/>
      <c r="F92" s="35"/>
      <c r="G92" s="35"/>
      <c r="H92" s="38"/>
      <c r="I92" s="38"/>
      <c r="J92" s="273" t="str">
        <f t="shared" si="8"/>
        <v>รอข้อมูลคอลัมน์ H</v>
      </c>
      <c r="K92" s="150"/>
      <c r="L92" s="150"/>
      <c r="M92" s="150"/>
      <c r="N92" s="147" t="str" cm="1">
        <f t="array" ref="N92">IF(AND(K92:M92=""),"ยังไม่บันทึกข้อมูล",
IF(M92&lt;&gt;"",
IF(M92&gt;=1.3,M92,"เป็นไม้พุ่ม"),
IF(K92+L92&gt;=1.3,K92+L92,"เป็นไม้พุ่ม")))</f>
        <v>ยังไม่บันทึกข้อมูล</v>
      </c>
      <c r="O92" s="149" t="str">
        <f t="shared" si="9"/>
        <v>ข้อมูลไม่ถูกต้อง</v>
      </c>
      <c r="P92" s="149" t="str">
        <f t="shared" si="10"/>
        <v>ข้อมูลไม่ถูกต้อง</v>
      </c>
      <c r="Q92" s="149" t="str">
        <f t="shared" si="11"/>
        <v>ข้อมูลไม่ถูกต้อง</v>
      </c>
      <c r="R92" s="155" t="str">
        <f t="shared" si="12"/>
        <v>ข้อมูลไม่ถูกต้อง</v>
      </c>
      <c r="S92" s="155" t="str">
        <f>IF(ISNUMBER(R92),
IF(H$2=ตัวเลือก!A$30,"ยังไม่บันทึกข้อมูล",R92*0.27),"ข้อมูลไม่ถูกต้อง")</f>
        <v>ข้อมูลไม่ถูกต้อง</v>
      </c>
      <c r="T92" s="149" t="str">
        <f t="shared" si="13"/>
        <v>ข้อมูลไม่ถูกต้อง</v>
      </c>
      <c r="U92" s="155" t="str">
        <f>IF(ISNUMBER(R92),
IF(H$2=ตัวเลือก!A$30,"ยังไม่บันทึกข้อมูล",R92*0.47),"ข้อมูลไม่ถูกต้อง")</f>
        <v>ข้อมูลไม่ถูกต้อง</v>
      </c>
      <c r="V92" s="149" t="str">
        <f>IF(ISNUMBER(S92),
IF(H$2=ตัวเลือก!A$30,"ยังไม่บันทึกข้อมูล",S92*0.47),"ข้อมูลไม่ถูกต้อง")</f>
        <v>ข้อมูลไม่ถูกต้อง</v>
      </c>
      <c r="W92" s="149" t="str">
        <f t="shared" si="14"/>
        <v>ข้อมูลไม่ถูกต้อง</v>
      </c>
      <c r="X92" s="148" t="str">
        <f t="shared" si="15"/>
        <v>ข้อมูลไม่ถูกต้อง</v>
      </c>
      <c r="Y92" s="38"/>
      <c r="Z92" s="38"/>
      <c r="AA92" s="38"/>
    </row>
    <row r="93" spans="1:27" x14ac:dyDescent="0.45">
      <c r="A93" s="38">
        <v>88</v>
      </c>
      <c r="B93" s="38"/>
      <c r="C93" s="38"/>
      <c r="D93" s="38"/>
      <c r="E93" s="38"/>
      <c r="F93" s="35"/>
      <c r="G93" s="35"/>
      <c r="H93" s="38"/>
      <c r="I93" s="38"/>
      <c r="J93" s="273" t="str">
        <f t="shared" si="8"/>
        <v>รอข้อมูลคอลัมน์ H</v>
      </c>
      <c r="K93" s="150"/>
      <c r="L93" s="150"/>
      <c r="M93" s="150"/>
      <c r="N93" s="147" t="str" cm="1">
        <f t="array" ref="N93">IF(AND(K93:M93=""),"ยังไม่บันทึกข้อมูล",
IF(M93&lt;&gt;"",
IF(M93&gt;=1.3,M93,"เป็นไม้พุ่ม"),
IF(K93+L93&gt;=1.3,K93+L93,"เป็นไม้พุ่ม")))</f>
        <v>ยังไม่บันทึกข้อมูล</v>
      </c>
      <c r="O93" s="149" t="str">
        <f t="shared" si="9"/>
        <v>ข้อมูลไม่ถูกต้อง</v>
      </c>
      <c r="P93" s="149" t="str">
        <f t="shared" si="10"/>
        <v>ข้อมูลไม่ถูกต้อง</v>
      </c>
      <c r="Q93" s="149" t="str">
        <f t="shared" si="11"/>
        <v>ข้อมูลไม่ถูกต้อง</v>
      </c>
      <c r="R93" s="155" t="str">
        <f t="shared" si="12"/>
        <v>ข้อมูลไม่ถูกต้อง</v>
      </c>
      <c r="S93" s="155" t="str">
        <f>IF(ISNUMBER(R93),
IF(H$2=ตัวเลือก!A$30,"ยังไม่บันทึกข้อมูล",R93*0.27),"ข้อมูลไม่ถูกต้อง")</f>
        <v>ข้อมูลไม่ถูกต้อง</v>
      </c>
      <c r="T93" s="149" t="str">
        <f t="shared" si="13"/>
        <v>ข้อมูลไม่ถูกต้อง</v>
      </c>
      <c r="U93" s="155" t="str">
        <f>IF(ISNUMBER(R93),
IF(H$2=ตัวเลือก!A$30,"ยังไม่บันทึกข้อมูล",R93*0.47),"ข้อมูลไม่ถูกต้อง")</f>
        <v>ข้อมูลไม่ถูกต้อง</v>
      </c>
      <c r="V93" s="149" t="str">
        <f>IF(ISNUMBER(S93),
IF(H$2=ตัวเลือก!A$30,"ยังไม่บันทึกข้อมูล",S93*0.47),"ข้อมูลไม่ถูกต้อง")</f>
        <v>ข้อมูลไม่ถูกต้อง</v>
      </c>
      <c r="W93" s="149" t="str">
        <f t="shared" si="14"/>
        <v>ข้อมูลไม่ถูกต้อง</v>
      </c>
      <c r="X93" s="148" t="str">
        <f t="shared" si="15"/>
        <v>ข้อมูลไม่ถูกต้อง</v>
      </c>
      <c r="Y93" s="38"/>
      <c r="Z93" s="38"/>
      <c r="AA93" s="38"/>
    </row>
    <row r="94" spans="1:27" x14ac:dyDescent="0.45">
      <c r="A94" s="38">
        <v>89</v>
      </c>
      <c r="B94" s="38"/>
      <c r="C94" s="38"/>
      <c r="D94" s="38"/>
      <c r="E94" s="38"/>
      <c r="F94" s="35"/>
      <c r="G94" s="35"/>
      <c r="H94" s="38"/>
      <c r="I94" s="38"/>
      <c r="J94" s="273" t="str">
        <f t="shared" si="8"/>
        <v>รอข้อมูลคอลัมน์ H</v>
      </c>
      <c r="K94" s="150"/>
      <c r="L94" s="150"/>
      <c r="M94" s="150"/>
      <c r="N94" s="147" t="str" cm="1">
        <f t="array" ref="N94">IF(AND(K94:M94=""),"ยังไม่บันทึกข้อมูล",
IF(M94&lt;&gt;"",
IF(M94&gt;=1.3,M94,"เป็นไม้พุ่ม"),
IF(K94+L94&gt;=1.3,K94+L94,"เป็นไม้พุ่ม")))</f>
        <v>ยังไม่บันทึกข้อมูล</v>
      </c>
      <c r="O94" s="149" t="str">
        <f t="shared" si="9"/>
        <v>ข้อมูลไม่ถูกต้อง</v>
      </c>
      <c r="P94" s="149" t="str">
        <f t="shared" si="10"/>
        <v>ข้อมูลไม่ถูกต้อง</v>
      </c>
      <c r="Q94" s="149" t="str">
        <f t="shared" si="11"/>
        <v>ข้อมูลไม่ถูกต้อง</v>
      </c>
      <c r="R94" s="155" t="str">
        <f t="shared" si="12"/>
        <v>ข้อมูลไม่ถูกต้อง</v>
      </c>
      <c r="S94" s="155" t="str">
        <f>IF(ISNUMBER(R94),
IF(H$2=ตัวเลือก!A$30,"ยังไม่บันทึกข้อมูล",R94*0.27),"ข้อมูลไม่ถูกต้อง")</f>
        <v>ข้อมูลไม่ถูกต้อง</v>
      </c>
      <c r="T94" s="149" t="str">
        <f t="shared" si="13"/>
        <v>ข้อมูลไม่ถูกต้อง</v>
      </c>
      <c r="U94" s="155" t="str">
        <f>IF(ISNUMBER(R94),
IF(H$2=ตัวเลือก!A$30,"ยังไม่บันทึกข้อมูล",R94*0.47),"ข้อมูลไม่ถูกต้อง")</f>
        <v>ข้อมูลไม่ถูกต้อง</v>
      </c>
      <c r="V94" s="149" t="str">
        <f>IF(ISNUMBER(S94),
IF(H$2=ตัวเลือก!A$30,"ยังไม่บันทึกข้อมูล",S94*0.47),"ข้อมูลไม่ถูกต้อง")</f>
        <v>ข้อมูลไม่ถูกต้อง</v>
      </c>
      <c r="W94" s="149" t="str">
        <f t="shared" si="14"/>
        <v>ข้อมูลไม่ถูกต้อง</v>
      </c>
      <c r="X94" s="148" t="str">
        <f t="shared" si="15"/>
        <v>ข้อมูลไม่ถูกต้อง</v>
      </c>
      <c r="Y94" s="38"/>
      <c r="Z94" s="38"/>
      <c r="AA94" s="38"/>
    </row>
    <row r="95" spans="1:27" x14ac:dyDescent="0.45">
      <c r="A95" s="38">
        <v>90</v>
      </c>
      <c r="B95" s="38"/>
      <c r="C95" s="38"/>
      <c r="D95" s="38"/>
      <c r="E95" s="38"/>
      <c r="F95" s="35"/>
      <c r="G95" s="35"/>
      <c r="H95" s="38"/>
      <c r="I95" s="38"/>
      <c r="J95" s="273" t="str">
        <f t="shared" si="8"/>
        <v>รอข้อมูลคอลัมน์ H</v>
      </c>
      <c r="K95" s="150"/>
      <c r="L95" s="150"/>
      <c r="M95" s="150"/>
      <c r="N95" s="147" t="str" cm="1">
        <f t="array" ref="N95">IF(AND(K95:M95=""),"ยังไม่บันทึกข้อมูล",
IF(M95&lt;&gt;"",
IF(M95&gt;=1.3,M95,"เป็นไม้พุ่ม"),
IF(K95+L95&gt;=1.3,K95+L95,"เป็นไม้พุ่ม")))</f>
        <v>ยังไม่บันทึกข้อมูล</v>
      </c>
      <c r="O95" s="149" t="str">
        <f t="shared" si="9"/>
        <v>ข้อมูลไม่ถูกต้อง</v>
      </c>
      <c r="P95" s="149" t="str">
        <f t="shared" si="10"/>
        <v>ข้อมูลไม่ถูกต้อง</v>
      </c>
      <c r="Q95" s="149" t="str">
        <f t="shared" si="11"/>
        <v>ข้อมูลไม่ถูกต้อง</v>
      </c>
      <c r="R95" s="155" t="str">
        <f t="shared" si="12"/>
        <v>ข้อมูลไม่ถูกต้อง</v>
      </c>
      <c r="S95" s="155" t="str">
        <f>IF(ISNUMBER(R95),
IF(H$2=ตัวเลือก!A$30,"ยังไม่บันทึกข้อมูล",R95*0.27),"ข้อมูลไม่ถูกต้อง")</f>
        <v>ข้อมูลไม่ถูกต้อง</v>
      </c>
      <c r="T95" s="149" t="str">
        <f t="shared" si="13"/>
        <v>ข้อมูลไม่ถูกต้อง</v>
      </c>
      <c r="U95" s="155" t="str">
        <f>IF(ISNUMBER(R95),
IF(H$2=ตัวเลือก!A$30,"ยังไม่บันทึกข้อมูล",R95*0.47),"ข้อมูลไม่ถูกต้อง")</f>
        <v>ข้อมูลไม่ถูกต้อง</v>
      </c>
      <c r="V95" s="149" t="str">
        <f>IF(ISNUMBER(S95),
IF(H$2=ตัวเลือก!A$30,"ยังไม่บันทึกข้อมูล",S95*0.47),"ข้อมูลไม่ถูกต้อง")</f>
        <v>ข้อมูลไม่ถูกต้อง</v>
      </c>
      <c r="W95" s="149" t="str">
        <f t="shared" si="14"/>
        <v>ข้อมูลไม่ถูกต้อง</v>
      </c>
      <c r="X95" s="148" t="str">
        <f t="shared" si="15"/>
        <v>ข้อมูลไม่ถูกต้อง</v>
      </c>
      <c r="Y95" s="38"/>
      <c r="Z95" s="38"/>
      <c r="AA95" s="38"/>
    </row>
    <row r="96" spans="1:27" x14ac:dyDescent="0.45">
      <c r="A96" s="38">
        <v>91</v>
      </c>
      <c r="B96" s="38"/>
      <c r="C96" s="38"/>
      <c r="D96" s="38"/>
      <c r="E96" s="38"/>
      <c r="F96" s="35"/>
      <c r="G96" s="35"/>
      <c r="H96" s="38"/>
      <c r="I96" s="38"/>
      <c r="J96" s="273" t="str">
        <f t="shared" si="8"/>
        <v>รอข้อมูลคอลัมน์ H</v>
      </c>
      <c r="K96" s="150"/>
      <c r="L96" s="150"/>
      <c r="M96" s="150"/>
      <c r="N96" s="147" t="str" cm="1">
        <f t="array" ref="N96">IF(AND(K96:M96=""),"ยังไม่บันทึกข้อมูล",
IF(M96&lt;&gt;"",
IF(M96&gt;=1.3,M96,"เป็นไม้พุ่ม"),
IF(K96+L96&gt;=1.3,K96+L96,"เป็นไม้พุ่ม")))</f>
        <v>ยังไม่บันทึกข้อมูล</v>
      </c>
      <c r="O96" s="149" t="str">
        <f t="shared" si="9"/>
        <v>ข้อมูลไม่ถูกต้อง</v>
      </c>
      <c r="P96" s="149" t="str">
        <f t="shared" si="10"/>
        <v>ข้อมูลไม่ถูกต้อง</v>
      </c>
      <c r="Q96" s="149" t="str">
        <f t="shared" si="11"/>
        <v>ข้อมูลไม่ถูกต้อง</v>
      </c>
      <c r="R96" s="155" t="str">
        <f t="shared" si="12"/>
        <v>ข้อมูลไม่ถูกต้อง</v>
      </c>
      <c r="S96" s="155" t="str">
        <f>IF(ISNUMBER(R96),
IF(H$2=ตัวเลือก!A$30,"ยังไม่บันทึกข้อมูล",R96*0.27),"ข้อมูลไม่ถูกต้อง")</f>
        <v>ข้อมูลไม่ถูกต้อง</v>
      </c>
      <c r="T96" s="149" t="str">
        <f t="shared" si="13"/>
        <v>ข้อมูลไม่ถูกต้อง</v>
      </c>
      <c r="U96" s="155" t="str">
        <f>IF(ISNUMBER(R96),
IF(H$2=ตัวเลือก!A$30,"ยังไม่บันทึกข้อมูล",R96*0.47),"ข้อมูลไม่ถูกต้อง")</f>
        <v>ข้อมูลไม่ถูกต้อง</v>
      </c>
      <c r="V96" s="149" t="str">
        <f>IF(ISNUMBER(S96),
IF(H$2=ตัวเลือก!A$30,"ยังไม่บันทึกข้อมูล",S96*0.47),"ข้อมูลไม่ถูกต้อง")</f>
        <v>ข้อมูลไม่ถูกต้อง</v>
      </c>
      <c r="W96" s="149" t="str">
        <f t="shared" si="14"/>
        <v>ข้อมูลไม่ถูกต้อง</v>
      </c>
      <c r="X96" s="148" t="str">
        <f t="shared" si="15"/>
        <v>ข้อมูลไม่ถูกต้อง</v>
      </c>
      <c r="Y96" s="38"/>
      <c r="Z96" s="38"/>
      <c r="AA96" s="38"/>
    </row>
    <row r="97" spans="1:27" x14ac:dyDescent="0.45">
      <c r="A97" s="38">
        <v>92</v>
      </c>
      <c r="B97" s="38"/>
      <c r="C97" s="38"/>
      <c r="D97" s="38"/>
      <c r="E97" s="38"/>
      <c r="F97" s="35"/>
      <c r="G97" s="35"/>
      <c r="H97" s="38"/>
      <c r="I97" s="38"/>
      <c r="J97" s="273" t="str">
        <f t="shared" si="8"/>
        <v>รอข้อมูลคอลัมน์ H</v>
      </c>
      <c r="K97" s="150"/>
      <c r="L97" s="150"/>
      <c r="M97" s="150"/>
      <c r="N97" s="147" t="str" cm="1">
        <f t="array" ref="N97">IF(AND(K97:M97=""),"ยังไม่บันทึกข้อมูล",
IF(M97&lt;&gt;"",
IF(M97&gt;=1.3,M97,"เป็นไม้พุ่ม"),
IF(K97+L97&gt;=1.3,K97+L97,"เป็นไม้พุ่ม")))</f>
        <v>ยังไม่บันทึกข้อมูล</v>
      </c>
      <c r="O97" s="149" t="str">
        <f t="shared" si="9"/>
        <v>ข้อมูลไม่ถูกต้อง</v>
      </c>
      <c r="P97" s="149" t="str">
        <f t="shared" si="10"/>
        <v>ข้อมูลไม่ถูกต้อง</v>
      </c>
      <c r="Q97" s="149" t="str">
        <f t="shared" si="11"/>
        <v>ข้อมูลไม่ถูกต้อง</v>
      </c>
      <c r="R97" s="155" t="str">
        <f t="shared" si="12"/>
        <v>ข้อมูลไม่ถูกต้อง</v>
      </c>
      <c r="S97" s="155" t="str">
        <f>IF(ISNUMBER(R97),
IF(H$2=ตัวเลือก!A$30,"ยังไม่บันทึกข้อมูล",R97*0.27),"ข้อมูลไม่ถูกต้อง")</f>
        <v>ข้อมูลไม่ถูกต้อง</v>
      </c>
      <c r="T97" s="149" t="str">
        <f t="shared" si="13"/>
        <v>ข้อมูลไม่ถูกต้อง</v>
      </c>
      <c r="U97" s="155" t="str">
        <f>IF(ISNUMBER(R97),
IF(H$2=ตัวเลือก!A$30,"ยังไม่บันทึกข้อมูล",R97*0.47),"ข้อมูลไม่ถูกต้อง")</f>
        <v>ข้อมูลไม่ถูกต้อง</v>
      </c>
      <c r="V97" s="149" t="str">
        <f>IF(ISNUMBER(S97),
IF(H$2=ตัวเลือก!A$30,"ยังไม่บันทึกข้อมูล",S97*0.47),"ข้อมูลไม่ถูกต้อง")</f>
        <v>ข้อมูลไม่ถูกต้อง</v>
      </c>
      <c r="W97" s="149" t="str">
        <f t="shared" si="14"/>
        <v>ข้อมูลไม่ถูกต้อง</v>
      </c>
      <c r="X97" s="148" t="str">
        <f t="shared" si="15"/>
        <v>ข้อมูลไม่ถูกต้อง</v>
      </c>
      <c r="Y97" s="38"/>
      <c r="Z97" s="38"/>
      <c r="AA97" s="38"/>
    </row>
    <row r="98" spans="1:27" x14ac:dyDescent="0.45">
      <c r="A98" s="38">
        <v>93</v>
      </c>
      <c r="B98" s="38"/>
      <c r="C98" s="38"/>
      <c r="D98" s="38"/>
      <c r="E98" s="38"/>
      <c r="F98" s="35"/>
      <c r="G98" s="35"/>
      <c r="H98" s="38"/>
      <c r="I98" s="38"/>
      <c r="J98" s="273" t="str">
        <f t="shared" si="8"/>
        <v>รอข้อมูลคอลัมน์ H</v>
      </c>
      <c r="K98" s="150"/>
      <c r="L98" s="150"/>
      <c r="M98" s="150"/>
      <c r="N98" s="147" t="str" cm="1">
        <f t="array" ref="N98">IF(AND(K98:M98=""),"ยังไม่บันทึกข้อมูล",
IF(M98&lt;&gt;"",
IF(M98&gt;=1.3,M98,"เป็นไม้พุ่ม"),
IF(K98+L98&gt;=1.3,K98+L98,"เป็นไม้พุ่ม")))</f>
        <v>ยังไม่บันทึกข้อมูล</v>
      </c>
      <c r="O98" s="149" t="str">
        <f t="shared" si="9"/>
        <v>ข้อมูลไม่ถูกต้อง</v>
      </c>
      <c r="P98" s="149" t="str">
        <f t="shared" si="10"/>
        <v>ข้อมูลไม่ถูกต้อง</v>
      </c>
      <c r="Q98" s="149" t="str">
        <f t="shared" si="11"/>
        <v>ข้อมูลไม่ถูกต้อง</v>
      </c>
      <c r="R98" s="155" t="str">
        <f t="shared" si="12"/>
        <v>ข้อมูลไม่ถูกต้อง</v>
      </c>
      <c r="S98" s="155" t="str">
        <f>IF(ISNUMBER(R98),
IF(H$2=ตัวเลือก!A$30,"ยังไม่บันทึกข้อมูล",R98*0.27),"ข้อมูลไม่ถูกต้อง")</f>
        <v>ข้อมูลไม่ถูกต้อง</v>
      </c>
      <c r="T98" s="149" t="str">
        <f t="shared" si="13"/>
        <v>ข้อมูลไม่ถูกต้อง</v>
      </c>
      <c r="U98" s="155" t="str">
        <f>IF(ISNUMBER(R98),
IF(H$2=ตัวเลือก!A$30,"ยังไม่บันทึกข้อมูล",R98*0.47),"ข้อมูลไม่ถูกต้อง")</f>
        <v>ข้อมูลไม่ถูกต้อง</v>
      </c>
      <c r="V98" s="149" t="str">
        <f>IF(ISNUMBER(S98),
IF(H$2=ตัวเลือก!A$30,"ยังไม่บันทึกข้อมูล",S98*0.47),"ข้อมูลไม่ถูกต้อง")</f>
        <v>ข้อมูลไม่ถูกต้อง</v>
      </c>
      <c r="W98" s="149" t="str">
        <f t="shared" si="14"/>
        <v>ข้อมูลไม่ถูกต้อง</v>
      </c>
      <c r="X98" s="148" t="str">
        <f t="shared" si="15"/>
        <v>ข้อมูลไม่ถูกต้อง</v>
      </c>
      <c r="Y98" s="38"/>
      <c r="Z98" s="38"/>
      <c r="AA98" s="38"/>
    </row>
    <row r="99" spans="1:27" x14ac:dyDescent="0.45">
      <c r="A99" s="38">
        <v>94</v>
      </c>
      <c r="B99" s="38"/>
      <c r="C99" s="38"/>
      <c r="D99" s="38"/>
      <c r="E99" s="38"/>
      <c r="F99" s="35"/>
      <c r="G99" s="35"/>
      <c r="H99" s="38"/>
      <c r="I99" s="38"/>
      <c r="J99" s="273" t="str">
        <f t="shared" si="8"/>
        <v>รอข้อมูลคอลัมน์ H</v>
      </c>
      <c r="K99" s="150"/>
      <c r="L99" s="150"/>
      <c r="M99" s="150"/>
      <c r="N99" s="147" t="str" cm="1">
        <f t="array" ref="N99">IF(AND(K99:M99=""),"ยังไม่บันทึกข้อมูล",
IF(M99&lt;&gt;"",
IF(M99&gt;=1.3,M99,"เป็นไม้พุ่ม"),
IF(K99+L99&gt;=1.3,K99+L99,"เป็นไม้พุ่ม")))</f>
        <v>ยังไม่บันทึกข้อมูล</v>
      </c>
      <c r="O99" s="149" t="str">
        <f t="shared" si="9"/>
        <v>ข้อมูลไม่ถูกต้อง</v>
      </c>
      <c r="P99" s="149" t="str">
        <f t="shared" si="10"/>
        <v>ข้อมูลไม่ถูกต้อง</v>
      </c>
      <c r="Q99" s="149" t="str">
        <f t="shared" si="11"/>
        <v>ข้อมูลไม่ถูกต้อง</v>
      </c>
      <c r="R99" s="155" t="str">
        <f t="shared" si="12"/>
        <v>ข้อมูลไม่ถูกต้อง</v>
      </c>
      <c r="S99" s="155" t="str">
        <f>IF(ISNUMBER(R99),
IF(H$2=ตัวเลือก!A$30,"ยังไม่บันทึกข้อมูล",R99*0.27),"ข้อมูลไม่ถูกต้อง")</f>
        <v>ข้อมูลไม่ถูกต้อง</v>
      </c>
      <c r="T99" s="149" t="str">
        <f t="shared" si="13"/>
        <v>ข้อมูลไม่ถูกต้อง</v>
      </c>
      <c r="U99" s="155" t="str">
        <f>IF(ISNUMBER(R99),
IF(H$2=ตัวเลือก!A$30,"ยังไม่บันทึกข้อมูล",R99*0.47),"ข้อมูลไม่ถูกต้อง")</f>
        <v>ข้อมูลไม่ถูกต้อง</v>
      </c>
      <c r="V99" s="149" t="str">
        <f>IF(ISNUMBER(S99),
IF(H$2=ตัวเลือก!A$30,"ยังไม่บันทึกข้อมูล",S99*0.47),"ข้อมูลไม่ถูกต้อง")</f>
        <v>ข้อมูลไม่ถูกต้อง</v>
      </c>
      <c r="W99" s="149" t="str">
        <f t="shared" si="14"/>
        <v>ข้อมูลไม่ถูกต้อง</v>
      </c>
      <c r="X99" s="148" t="str">
        <f t="shared" si="15"/>
        <v>ข้อมูลไม่ถูกต้อง</v>
      </c>
      <c r="Y99" s="38"/>
      <c r="Z99" s="38"/>
      <c r="AA99" s="38"/>
    </row>
    <row r="100" spans="1:27" x14ac:dyDescent="0.45">
      <c r="A100" s="38">
        <v>95</v>
      </c>
      <c r="B100" s="38"/>
      <c r="C100" s="38"/>
      <c r="D100" s="38"/>
      <c r="E100" s="38"/>
      <c r="F100" s="35"/>
      <c r="G100" s="35"/>
      <c r="H100" s="38"/>
      <c r="I100" s="38"/>
      <c r="J100" s="273" t="str">
        <f t="shared" si="8"/>
        <v>รอข้อมูลคอลัมน์ H</v>
      </c>
      <c r="K100" s="150"/>
      <c r="L100" s="150"/>
      <c r="M100" s="150"/>
      <c r="N100" s="147" t="str" cm="1">
        <f t="array" ref="N100">IF(AND(K100:M100=""),"ยังไม่บันทึกข้อมูล",
IF(M100&lt;&gt;"",
IF(M100&gt;=1.3,M100,"เป็นไม้พุ่ม"),
IF(K100+L100&gt;=1.3,K100+L100,"เป็นไม้พุ่ม")))</f>
        <v>ยังไม่บันทึกข้อมูล</v>
      </c>
      <c r="O100" s="149" t="str">
        <f t="shared" si="9"/>
        <v>ข้อมูลไม่ถูกต้อง</v>
      </c>
      <c r="P100" s="149" t="str">
        <f t="shared" si="10"/>
        <v>ข้อมูลไม่ถูกต้อง</v>
      </c>
      <c r="Q100" s="149" t="str">
        <f t="shared" si="11"/>
        <v>ข้อมูลไม่ถูกต้อง</v>
      </c>
      <c r="R100" s="155" t="str">
        <f t="shared" si="12"/>
        <v>ข้อมูลไม่ถูกต้อง</v>
      </c>
      <c r="S100" s="155" t="str">
        <f>IF(ISNUMBER(R100),
IF(H$2=ตัวเลือก!A$30,"ยังไม่บันทึกข้อมูล",R100*0.27),"ข้อมูลไม่ถูกต้อง")</f>
        <v>ข้อมูลไม่ถูกต้อง</v>
      </c>
      <c r="T100" s="149" t="str">
        <f t="shared" si="13"/>
        <v>ข้อมูลไม่ถูกต้อง</v>
      </c>
      <c r="U100" s="155" t="str">
        <f>IF(ISNUMBER(R100),
IF(H$2=ตัวเลือก!A$30,"ยังไม่บันทึกข้อมูล",R100*0.47),"ข้อมูลไม่ถูกต้อง")</f>
        <v>ข้อมูลไม่ถูกต้อง</v>
      </c>
      <c r="V100" s="149" t="str">
        <f>IF(ISNUMBER(S100),
IF(H$2=ตัวเลือก!A$30,"ยังไม่บันทึกข้อมูล",S100*0.47),"ข้อมูลไม่ถูกต้อง")</f>
        <v>ข้อมูลไม่ถูกต้อง</v>
      </c>
      <c r="W100" s="149" t="str">
        <f t="shared" si="14"/>
        <v>ข้อมูลไม่ถูกต้อง</v>
      </c>
      <c r="X100" s="148" t="str">
        <f t="shared" si="15"/>
        <v>ข้อมูลไม่ถูกต้อง</v>
      </c>
      <c r="Y100" s="38"/>
      <c r="Z100" s="38"/>
      <c r="AA100" s="38"/>
    </row>
    <row r="101" spans="1:27" x14ac:dyDescent="0.45">
      <c r="A101" s="38">
        <v>96</v>
      </c>
      <c r="B101" s="38"/>
      <c r="C101" s="38"/>
      <c r="D101" s="38"/>
      <c r="E101" s="38"/>
      <c r="F101" s="35"/>
      <c r="G101" s="35"/>
      <c r="H101" s="38"/>
      <c r="I101" s="38"/>
      <c r="J101" s="273" t="str">
        <f t="shared" si="8"/>
        <v>รอข้อมูลคอลัมน์ H</v>
      </c>
      <c r="K101" s="150"/>
      <c r="L101" s="150"/>
      <c r="M101" s="150"/>
      <c r="N101" s="147" t="str" cm="1">
        <f t="array" ref="N101">IF(AND(K101:M101=""),"ยังไม่บันทึกข้อมูล",
IF(M101&lt;&gt;"",
IF(M101&gt;=1.3,M101,"เป็นไม้พุ่ม"),
IF(K101+L101&gt;=1.3,K101+L101,"เป็นไม้พุ่ม")))</f>
        <v>ยังไม่บันทึกข้อมูล</v>
      </c>
      <c r="O101" s="149" t="str">
        <f t="shared" si="9"/>
        <v>ข้อมูลไม่ถูกต้อง</v>
      </c>
      <c r="P101" s="149" t="str">
        <f t="shared" si="10"/>
        <v>ข้อมูลไม่ถูกต้อง</v>
      </c>
      <c r="Q101" s="149" t="str">
        <f t="shared" si="11"/>
        <v>ข้อมูลไม่ถูกต้อง</v>
      </c>
      <c r="R101" s="155" t="str">
        <f t="shared" si="12"/>
        <v>ข้อมูลไม่ถูกต้อง</v>
      </c>
      <c r="S101" s="155" t="str">
        <f>IF(ISNUMBER(R101),
IF(H$2=ตัวเลือก!A$30,"ยังไม่บันทึกข้อมูล",R101*0.27),"ข้อมูลไม่ถูกต้อง")</f>
        <v>ข้อมูลไม่ถูกต้อง</v>
      </c>
      <c r="T101" s="149" t="str">
        <f t="shared" si="13"/>
        <v>ข้อมูลไม่ถูกต้อง</v>
      </c>
      <c r="U101" s="155" t="str">
        <f>IF(ISNUMBER(R101),
IF(H$2=ตัวเลือก!A$30,"ยังไม่บันทึกข้อมูล",R101*0.47),"ข้อมูลไม่ถูกต้อง")</f>
        <v>ข้อมูลไม่ถูกต้อง</v>
      </c>
      <c r="V101" s="149" t="str">
        <f>IF(ISNUMBER(S101),
IF(H$2=ตัวเลือก!A$30,"ยังไม่บันทึกข้อมูล",S101*0.47),"ข้อมูลไม่ถูกต้อง")</f>
        <v>ข้อมูลไม่ถูกต้อง</v>
      </c>
      <c r="W101" s="149" t="str">
        <f t="shared" si="14"/>
        <v>ข้อมูลไม่ถูกต้อง</v>
      </c>
      <c r="X101" s="148" t="str">
        <f t="shared" si="15"/>
        <v>ข้อมูลไม่ถูกต้อง</v>
      </c>
      <c r="Y101" s="38"/>
      <c r="Z101" s="38"/>
      <c r="AA101" s="38"/>
    </row>
    <row r="102" spans="1:27" x14ac:dyDescent="0.45">
      <c r="A102" s="38">
        <v>97</v>
      </c>
      <c r="B102" s="38"/>
      <c r="C102" s="38"/>
      <c r="D102" s="38"/>
      <c r="E102" s="38"/>
      <c r="F102" s="35"/>
      <c r="G102" s="35"/>
      <c r="H102" s="38"/>
      <c r="I102" s="38"/>
      <c r="J102" s="273" t="str">
        <f t="shared" si="8"/>
        <v>รอข้อมูลคอลัมน์ H</v>
      </c>
      <c r="K102" s="150"/>
      <c r="L102" s="150"/>
      <c r="M102" s="150"/>
      <c r="N102" s="147" t="str" cm="1">
        <f t="array" ref="N102">IF(AND(K102:M102=""),"ยังไม่บันทึกข้อมูล",
IF(M102&lt;&gt;"",
IF(M102&gt;=1.3,M102,"เป็นไม้พุ่ม"),
IF(K102+L102&gt;=1.3,K102+L102,"เป็นไม้พุ่ม")))</f>
        <v>ยังไม่บันทึกข้อมูล</v>
      </c>
      <c r="O102" s="149" t="str">
        <f t="shared" si="9"/>
        <v>ข้อมูลไม่ถูกต้อง</v>
      </c>
      <c r="P102" s="149" t="str">
        <f t="shared" si="10"/>
        <v>ข้อมูลไม่ถูกต้อง</v>
      </c>
      <c r="Q102" s="149" t="str">
        <f t="shared" si="11"/>
        <v>ข้อมูลไม่ถูกต้อง</v>
      </c>
      <c r="R102" s="155" t="str">
        <f t="shared" si="12"/>
        <v>ข้อมูลไม่ถูกต้อง</v>
      </c>
      <c r="S102" s="155" t="str">
        <f>IF(ISNUMBER(R102),
IF(H$2=ตัวเลือก!A$30,"ยังไม่บันทึกข้อมูล",R102*0.27),"ข้อมูลไม่ถูกต้อง")</f>
        <v>ข้อมูลไม่ถูกต้อง</v>
      </c>
      <c r="T102" s="149" t="str">
        <f t="shared" si="13"/>
        <v>ข้อมูลไม่ถูกต้อง</v>
      </c>
      <c r="U102" s="155" t="str">
        <f>IF(ISNUMBER(R102),
IF(H$2=ตัวเลือก!A$30,"ยังไม่บันทึกข้อมูล",R102*0.47),"ข้อมูลไม่ถูกต้อง")</f>
        <v>ข้อมูลไม่ถูกต้อง</v>
      </c>
      <c r="V102" s="149" t="str">
        <f>IF(ISNUMBER(S102),
IF(H$2=ตัวเลือก!A$30,"ยังไม่บันทึกข้อมูล",S102*0.47),"ข้อมูลไม่ถูกต้อง")</f>
        <v>ข้อมูลไม่ถูกต้อง</v>
      </c>
      <c r="W102" s="149" t="str">
        <f t="shared" si="14"/>
        <v>ข้อมูลไม่ถูกต้อง</v>
      </c>
      <c r="X102" s="148" t="str">
        <f t="shared" si="15"/>
        <v>ข้อมูลไม่ถูกต้อง</v>
      </c>
      <c r="Y102" s="38"/>
      <c r="Z102" s="38"/>
      <c r="AA102" s="38"/>
    </row>
    <row r="103" spans="1:27" x14ac:dyDescent="0.45">
      <c r="A103" s="38">
        <v>98</v>
      </c>
      <c r="B103" s="38"/>
      <c r="C103" s="38"/>
      <c r="D103" s="38"/>
      <c r="E103" s="38"/>
      <c r="F103" s="35"/>
      <c r="G103" s="35"/>
      <c r="H103" s="38"/>
      <c r="I103" s="38"/>
      <c r="J103" s="273" t="str">
        <f t="shared" si="8"/>
        <v>รอข้อมูลคอลัมน์ H</v>
      </c>
      <c r="K103" s="150"/>
      <c r="L103" s="150"/>
      <c r="M103" s="150"/>
      <c r="N103" s="147" t="str" cm="1">
        <f t="array" ref="N103">IF(AND(K103:M103=""),"ยังไม่บันทึกข้อมูล",
IF(M103&lt;&gt;"",
IF(M103&gt;=1.3,M103,"เป็นไม้พุ่ม"),
IF(K103+L103&gt;=1.3,K103+L103,"เป็นไม้พุ่ม")))</f>
        <v>ยังไม่บันทึกข้อมูล</v>
      </c>
      <c r="O103" s="149" t="str">
        <f t="shared" si="9"/>
        <v>ข้อมูลไม่ถูกต้อง</v>
      </c>
      <c r="P103" s="149" t="str">
        <f t="shared" si="10"/>
        <v>ข้อมูลไม่ถูกต้อง</v>
      </c>
      <c r="Q103" s="149" t="str">
        <f t="shared" si="11"/>
        <v>ข้อมูลไม่ถูกต้อง</v>
      </c>
      <c r="R103" s="155" t="str">
        <f t="shared" si="12"/>
        <v>ข้อมูลไม่ถูกต้อง</v>
      </c>
      <c r="S103" s="155" t="str">
        <f>IF(ISNUMBER(R103),
IF(H$2=ตัวเลือก!A$30,"ยังไม่บันทึกข้อมูล",R103*0.27),"ข้อมูลไม่ถูกต้อง")</f>
        <v>ข้อมูลไม่ถูกต้อง</v>
      </c>
      <c r="T103" s="149" t="str">
        <f t="shared" si="13"/>
        <v>ข้อมูลไม่ถูกต้อง</v>
      </c>
      <c r="U103" s="155" t="str">
        <f>IF(ISNUMBER(R103),
IF(H$2=ตัวเลือก!A$30,"ยังไม่บันทึกข้อมูล",R103*0.47),"ข้อมูลไม่ถูกต้อง")</f>
        <v>ข้อมูลไม่ถูกต้อง</v>
      </c>
      <c r="V103" s="149" t="str">
        <f>IF(ISNUMBER(S103),
IF(H$2=ตัวเลือก!A$30,"ยังไม่บันทึกข้อมูล",S103*0.47),"ข้อมูลไม่ถูกต้อง")</f>
        <v>ข้อมูลไม่ถูกต้อง</v>
      </c>
      <c r="W103" s="149" t="str">
        <f t="shared" si="14"/>
        <v>ข้อมูลไม่ถูกต้อง</v>
      </c>
      <c r="X103" s="148" t="str">
        <f t="shared" si="15"/>
        <v>ข้อมูลไม่ถูกต้อง</v>
      </c>
      <c r="Y103" s="38"/>
      <c r="Z103" s="38"/>
      <c r="AA103" s="38"/>
    </row>
    <row r="104" spans="1:27" x14ac:dyDescent="0.45">
      <c r="A104" s="38">
        <v>99</v>
      </c>
      <c r="B104" s="38"/>
      <c r="C104" s="38"/>
      <c r="D104" s="38"/>
      <c r="E104" s="38"/>
      <c r="F104" s="35"/>
      <c r="G104" s="35"/>
      <c r="H104" s="38"/>
      <c r="I104" s="38"/>
      <c r="J104" s="273" t="str">
        <f t="shared" si="8"/>
        <v>รอข้อมูลคอลัมน์ H</v>
      </c>
      <c r="K104" s="150"/>
      <c r="L104" s="150"/>
      <c r="M104" s="150"/>
      <c r="N104" s="147" t="str" cm="1">
        <f t="array" ref="N104">IF(AND(K104:M104=""),"ยังไม่บันทึกข้อมูล",
IF(M104&lt;&gt;"",
IF(M104&gt;=1.3,M104,"เป็นไม้พุ่ม"),
IF(K104+L104&gt;=1.3,K104+L104,"เป็นไม้พุ่ม")))</f>
        <v>ยังไม่บันทึกข้อมูล</v>
      </c>
      <c r="O104" s="149" t="str">
        <f t="shared" si="9"/>
        <v>ข้อมูลไม่ถูกต้อง</v>
      </c>
      <c r="P104" s="149" t="str">
        <f t="shared" si="10"/>
        <v>ข้อมูลไม่ถูกต้อง</v>
      </c>
      <c r="Q104" s="149" t="str">
        <f t="shared" si="11"/>
        <v>ข้อมูลไม่ถูกต้อง</v>
      </c>
      <c r="R104" s="155" t="str">
        <f t="shared" si="12"/>
        <v>ข้อมูลไม่ถูกต้อง</v>
      </c>
      <c r="S104" s="155" t="str">
        <f>IF(ISNUMBER(R104),
IF(H$2=ตัวเลือก!A$30,"ยังไม่บันทึกข้อมูล",R104*0.27),"ข้อมูลไม่ถูกต้อง")</f>
        <v>ข้อมูลไม่ถูกต้อง</v>
      </c>
      <c r="T104" s="149" t="str">
        <f t="shared" si="13"/>
        <v>ข้อมูลไม่ถูกต้อง</v>
      </c>
      <c r="U104" s="155" t="str">
        <f>IF(ISNUMBER(R104),
IF(H$2=ตัวเลือก!A$30,"ยังไม่บันทึกข้อมูล",R104*0.47),"ข้อมูลไม่ถูกต้อง")</f>
        <v>ข้อมูลไม่ถูกต้อง</v>
      </c>
      <c r="V104" s="149" t="str">
        <f>IF(ISNUMBER(S104),
IF(H$2=ตัวเลือก!A$30,"ยังไม่บันทึกข้อมูล",S104*0.47),"ข้อมูลไม่ถูกต้อง")</f>
        <v>ข้อมูลไม่ถูกต้อง</v>
      </c>
      <c r="W104" s="149" t="str">
        <f t="shared" si="14"/>
        <v>ข้อมูลไม่ถูกต้อง</v>
      </c>
      <c r="X104" s="148" t="str">
        <f t="shared" si="15"/>
        <v>ข้อมูลไม่ถูกต้อง</v>
      </c>
      <c r="Y104" s="38"/>
      <c r="Z104" s="38"/>
      <c r="AA104" s="38"/>
    </row>
    <row r="105" spans="1:27" x14ac:dyDescent="0.45">
      <c r="A105" s="38">
        <v>100</v>
      </c>
      <c r="B105" s="38"/>
      <c r="C105" s="38"/>
      <c r="D105" s="38"/>
      <c r="E105" s="38"/>
      <c r="F105" s="35"/>
      <c r="G105" s="35"/>
      <c r="H105" s="38"/>
      <c r="I105" s="38"/>
      <c r="J105" s="273" t="str">
        <f t="shared" si="8"/>
        <v>รอข้อมูลคอลัมน์ H</v>
      </c>
      <c r="K105" s="150"/>
      <c r="L105" s="150"/>
      <c r="M105" s="150"/>
      <c r="N105" s="147" t="str" cm="1">
        <f t="array" ref="N105">IF(AND(K105:M105=""),"ยังไม่บันทึกข้อมูล",
IF(M105&lt;&gt;"",
IF(M105&gt;=1.3,M105,"เป็นไม้พุ่ม"),
IF(K105+L105&gt;=1.3,K105+L105,"เป็นไม้พุ่ม")))</f>
        <v>ยังไม่บันทึกข้อมูล</v>
      </c>
      <c r="O105" s="149" t="str">
        <f t="shared" si="9"/>
        <v>ข้อมูลไม่ถูกต้อง</v>
      </c>
      <c r="P105" s="149" t="str">
        <f t="shared" si="10"/>
        <v>ข้อมูลไม่ถูกต้อง</v>
      </c>
      <c r="Q105" s="149" t="str">
        <f t="shared" si="11"/>
        <v>ข้อมูลไม่ถูกต้อง</v>
      </c>
      <c r="R105" s="155" t="str">
        <f t="shared" si="12"/>
        <v>ข้อมูลไม่ถูกต้อง</v>
      </c>
      <c r="S105" s="155" t="str">
        <f>IF(ISNUMBER(R105),
IF(H$2=ตัวเลือก!A$30,"ยังไม่บันทึกข้อมูล",R105*0.27),"ข้อมูลไม่ถูกต้อง")</f>
        <v>ข้อมูลไม่ถูกต้อง</v>
      </c>
      <c r="T105" s="149" t="str">
        <f t="shared" si="13"/>
        <v>ข้อมูลไม่ถูกต้อง</v>
      </c>
      <c r="U105" s="155" t="str">
        <f>IF(ISNUMBER(R105),
IF(H$2=ตัวเลือก!A$30,"ยังไม่บันทึกข้อมูล",R105*0.47),"ข้อมูลไม่ถูกต้อง")</f>
        <v>ข้อมูลไม่ถูกต้อง</v>
      </c>
      <c r="V105" s="149" t="str">
        <f>IF(ISNUMBER(S105),
IF(H$2=ตัวเลือก!A$30,"ยังไม่บันทึกข้อมูล",S105*0.47),"ข้อมูลไม่ถูกต้อง")</f>
        <v>ข้อมูลไม่ถูกต้อง</v>
      </c>
      <c r="W105" s="149" t="str">
        <f t="shared" si="14"/>
        <v>ข้อมูลไม่ถูกต้อง</v>
      </c>
      <c r="X105" s="148" t="str">
        <f t="shared" si="15"/>
        <v>ข้อมูลไม่ถูกต้อง</v>
      </c>
      <c r="Y105" s="38"/>
      <c r="Z105" s="38"/>
      <c r="AA105" s="38"/>
    </row>
    <row r="106" spans="1:27" x14ac:dyDescent="0.45">
      <c r="A106" s="38">
        <v>101</v>
      </c>
      <c r="B106" s="38"/>
      <c r="C106" s="38"/>
      <c r="D106" s="38"/>
      <c r="E106" s="38"/>
      <c r="F106" s="35"/>
      <c r="G106" s="35"/>
      <c r="H106" s="38"/>
      <c r="I106" s="38"/>
      <c r="J106" s="273" t="str">
        <f t="shared" si="8"/>
        <v>รอข้อมูลคอลัมน์ H</v>
      </c>
      <c r="K106" s="150"/>
      <c r="L106" s="150"/>
      <c r="M106" s="150"/>
      <c r="N106" s="147" t="str" cm="1">
        <f t="array" ref="N106">IF(AND(K106:M106=""),"ยังไม่บันทึกข้อมูล",
IF(M106&lt;&gt;"",
IF(M106&gt;=1.3,M106,"เป็นไม้พุ่ม"),
IF(K106+L106&gt;=1.3,K106+L106,"เป็นไม้พุ่ม")))</f>
        <v>ยังไม่บันทึกข้อมูล</v>
      </c>
      <c r="O106" s="149" t="str">
        <f t="shared" si="9"/>
        <v>ข้อมูลไม่ถูกต้อง</v>
      </c>
      <c r="P106" s="149" t="str">
        <f t="shared" si="10"/>
        <v>ข้อมูลไม่ถูกต้อง</v>
      </c>
      <c r="Q106" s="149" t="str">
        <f t="shared" si="11"/>
        <v>ข้อมูลไม่ถูกต้อง</v>
      </c>
      <c r="R106" s="155" t="str">
        <f t="shared" si="12"/>
        <v>ข้อมูลไม่ถูกต้อง</v>
      </c>
      <c r="S106" s="155" t="str">
        <f>IF(ISNUMBER(R106),
IF(H$2=ตัวเลือก!A$30,"ยังไม่บันทึกข้อมูล",R106*0.27),"ข้อมูลไม่ถูกต้อง")</f>
        <v>ข้อมูลไม่ถูกต้อง</v>
      </c>
      <c r="T106" s="149" t="str">
        <f t="shared" si="13"/>
        <v>ข้อมูลไม่ถูกต้อง</v>
      </c>
      <c r="U106" s="155" t="str">
        <f>IF(ISNUMBER(R106),
IF(H$2=ตัวเลือก!A$30,"ยังไม่บันทึกข้อมูล",R106*0.47),"ข้อมูลไม่ถูกต้อง")</f>
        <v>ข้อมูลไม่ถูกต้อง</v>
      </c>
      <c r="V106" s="149" t="str">
        <f>IF(ISNUMBER(S106),
IF(H$2=ตัวเลือก!A$30,"ยังไม่บันทึกข้อมูล",S106*0.47),"ข้อมูลไม่ถูกต้อง")</f>
        <v>ข้อมูลไม่ถูกต้อง</v>
      </c>
      <c r="W106" s="149" t="str">
        <f t="shared" si="14"/>
        <v>ข้อมูลไม่ถูกต้อง</v>
      </c>
      <c r="X106" s="148" t="str">
        <f t="shared" si="15"/>
        <v>ข้อมูลไม่ถูกต้อง</v>
      </c>
      <c r="Y106" s="38"/>
      <c r="Z106" s="38"/>
      <c r="AA106" s="38"/>
    </row>
    <row r="107" spans="1:27" x14ac:dyDescent="0.45">
      <c r="A107" s="38">
        <v>102</v>
      </c>
      <c r="B107" s="38"/>
      <c r="C107" s="38"/>
      <c r="D107" s="38"/>
      <c r="E107" s="38"/>
      <c r="F107" s="35"/>
      <c r="G107" s="35"/>
      <c r="H107" s="38"/>
      <c r="I107" s="38"/>
      <c r="J107" s="273" t="str">
        <f t="shared" si="8"/>
        <v>รอข้อมูลคอลัมน์ H</v>
      </c>
      <c r="K107" s="150"/>
      <c r="L107" s="150"/>
      <c r="M107" s="150"/>
      <c r="N107" s="147" t="str" cm="1">
        <f t="array" ref="N107">IF(AND(K107:M107=""),"ยังไม่บันทึกข้อมูล",
IF(M107&lt;&gt;"",
IF(M107&gt;=1.3,M107,"เป็นไม้พุ่ม"),
IF(K107+L107&gt;=1.3,K107+L107,"เป็นไม้พุ่ม")))</f>
        <v>ยังไม่บันทึกข้อมูล</v>
      </c>
      <c r="O107" s="149" t="str">
        <f t="shared" si="9"/>
        <v>ข้อมูลไม่ถูกต้อง</v>
      </c>
      <c r="P107" s="149" t="str">
        <f t="shared" si="10"/>
        <v>ข้อมูลไม่ถูกต้อง</v>
      </c>
      <c r="Q107" s="149" t="str">
        <f t="shared" si="11"/>
        <v>ข้อมูลไม่ถูกต้อง</v>
      </c>
      <c r="R107" s="155" t="str">
        <f t="shared" si="12"/>
        <v>ข้อมูลไม่ถูกต้อง</v>
      </c>
      <c r="S107" s="155" t="str">
        <f>IF(ISNUMBER(R107),
IF(H$2=ตัวเลือก!A$30,"ยังไม่บันทึกข้อมูล",R107*0.27),"ข้อมูลไม่ถูกต้อง")</f>
        <v>ข้อมูลไม่ถูกต้อง</v>
      </c>
      <c r="T107" s="149" t="str">
        <f t="shared" si="13"/>
        <v>ข้อมูลไม่ถูกต้อง</v>
      </c>
      <c r="U107" s="155" t="str">
        <f>IF(ISNUMBER(R107),
IF(H$2=ตัวเลือก!A$30,"ยังไม่บันทึกข้อมูล",R107*0.47),"ข้อมูลไม่ถูกต้อง")</f>
        <v>ข้อมูลไม่ถูกต้อง</v>
      </c>
      <c r="V107" s="149" t="str">
        <f>IF(ISNUMBER(S107),
IF(H$2=ตัวเลือก!A$30,"ยังไม่บันทึกข้อมูล",S107*0.47),"ข้อมูลไม่ถูกต้อง")</f>
        <v>ข้อมูลไม่ถูกต้อง</v>
      </c>
      <c r="W107" s="149" t="str">
        <f t="shared" si="14"/>
        <v>ข้อมูลไม่ถูกต้อง</v>
      </c>
      <c r="X107" s="148" t="str">
        <f t="shared" si="15"/>
        <v>ข้อมูลไม่ถูกต้อง</v>
      </c>
      <c r="Y107" s="38"/>
      <c r="Z107" s="38"/>
      <c r="AA107" s="38"/>
    </row>
    <row r="108" spans="1:27" x14ac:dyDescent="0.45">
      <c r="A108" s="38">
        <v>103</v>
      </c>
      <c r="B108" s="38"/>
      <c r="C108" s="38"/>
      <c r="D108" s="38"/>
      <c r="E108" s="38"/>
      <c r="F108" s="35"/>
      <c r="G108" s="35"/>
      <c r="H108" s="38"/>
      <c r="I108" s="38"/>
      <c r="J108" s="273" t="str">
        <f t="shared" si="8"/>
        <v>รอข้อมูลคอลัมน์ H</v>
      </c>
      <c r="K108" s="150"/>
      <c r="L108" s="150"/>
      <c r="M108" s="150"/>
      <c r="N108" s="147" t="str" cm="1">
        <f t="array" ref="N108">IF(AND(K108:M108=""),"ยังไม่บันทึกข้อมูล",
IF(M108&lt;&gt;"",
IF(M108&gt;=1.3,M108,"เป็นไม้พุ่ม"),
IF(K108+L108&gt;=1.3,K108+L108,"เป็นไม้พุ่ม")))</f>
        <v>ยังไม่บันทึกข้อมูล</v>
      </c>
      <c r="O108" s="149" t="str">
        <f t="shared" si="9"/>
        <v>ข้อมูลไม่ถูกต้อง</v>
      </c>
      <c r="P108" s="149" t="str">
        <f t="shared" si="10"/>
        <v>ข้อมูลไม่ถูกต้อง</v>
      </c>
      <c r="Q108" s="149" t="str">
        <f t="shared" si="11"/>
        <v>ข้อมูลไม่ถูกต้อง</v>
      </c>
      <c r="R108" s="155" t="str">
        <f t="shared" si="12"/>
        <v>ข้อมูลไม่ถูกต้อง</v>
      </c>
      <c r="S108" s="155" t="str">
        <f>IF(ISNUMBER(R108),
IF(H$2=ตัวเลือก!A$30,"ยังไม่บันทึกข้อมูล",R108*0.27),"ข้อมูลไม่ถูกต้อง")</f>
        <v>ข้อมูลไม่ถูกต้อง</v>
      </c>
      <c r="T108" s="149" t="str">
        <f t="shared" si="13"/>
        <v>ข้อมูลไม่ถูกต้อง</v>
      </c>
      <c r="U108" s="155" t="str">
        <f>IF(ISNUMBER(R108),
IF(H$2=ตัวเลือก!A$30,"ยังไม่บันทึกข้อมูล",R108*0.47),"ข้อมูลไม่ถูกต้อง")</f>
        <v>ข้อมูลไม่ถูกต้อง</v>
      </c>
      <c r="V108" s="149" t="str">
        <f>IF(ISNUMBER(S108),
IF(H$2=ตัวเลือก!A$30,"ยังไม่บันทึกข้อมูล",S108*0.47),"ข้อมูลไม่ถูกต้อง")</f>
        <v>ข้อมูลไม่ถูกต้อง</v>
      </c>
      <c r="W108" s="149" t="str">
        <f t="shared" si="14"/>
        <v>ข้อมูลไม่ถูกต้อง</v>
      </c>
      <c r="X108" s="148" t="str">
        <f t="shared" si="15"/>
        <v>ข้อมูลไม่ถูกต้อง</v>
      </c>
      <c r="Y108" s="38"/>
      <c r="Z108" s="38"/>
      <c r="AA108" s="38"/>
    </row>
    <row r="109" spans="1:27" x14ac:dyDescent="0.45">
      <c r="A109" s="38">
        <v>104</v>
      </c>
      <c r="B109" s="38"/>
      <c r="C109" s="38"/>
      <c r="D109" s="38"/>
      <c r="E109" s="38"/>
      <c r="F109" s="35"/>
      <c r="G109" s="35"/>
      <c r="H109" s="38"/>
      <c r="I109" s="38"/>
      <c r="J109" s="273" t="str">
        <f t="shared" si="8"/>
        <v>รอข้อมูลคอลัมน์ H</v>
      </c>
      <c r="K109" s="150"/>
      <c r="L109" s="150"/>
      <c r="M109" s="150"/>
      <c r="N109" s="147" t="str" cm="1">
        <f t="array" ref="N109">IF(AND(K109:M109=""),"ยังไม่บันทึกข้อมูล",
IF(M109&lt;&gt;"",
IF(M109&gt;=1.3,M109,"เป็นไม้พุ่ม"),
IF(K109+L109&gt;=1.3,K109+L109,"เป็นไม้พุ่ม")))</f>
        <v>ยังไม่บันทึกข้อมูล</v>
      </c>
      <c r="O109" s="149" t="str">
        <f t="shared" si="9"/>
        <v>ข้อมูลไม่ถูกต้อง</v>
      </c>
      <c r="P109" s="149" t="str">
        <f t="shared" si="10"/>
        <v>ข้อมูลไม่ถูกต้อง</v>
      </c>
      <c r="Q109" s="149" t="str">
        <f t="shared" si="11"/>
        <v>ข้อมูลไม่ถูกต้อง</v>
      </c>
      <c r="R109" s="155" t="str">
        <f t="shared" si="12"/>
        <v>ข้อมูลไม่ถูกต้อง</v>
      </c>
      <c r="S109" s="155" t="str">
        <f>IF(ISNUMBER(R109),
IF(H$2=ตัวเลือก!A$30,"ยังไม่บันทึกข้อมูล",R109*0.27),"ข้อมูลไม่ถูกต้อง")</f>
        <v>ข้อมูลไม่ถูกต้อง</v>
      </c>
      <c r="T109" s="149" t="str">
        <f t="shared" si="13"/>
        <v>ข้อมูลไม่ถูกต้อง</v>
      </c>
      <c r="U109" s="155" t="str">
        <f>IF(ISNUMBER(R109),
IF(H$2=ตัวเลือก!A$30,"ยังไม่บันทึกข้อมูล",R109*0.47),"ข้อมูลไม่ถูกต้อง")</f>
        <v>ข้อมูลไม่ถูกต้อง</v>
      </c>
      <c r="V109" s="149" t="str">
        <f>IF(ISNUMBER(S109),
IF(H$2=ตัวเลือก!A$30,"ยังไม่บันทึกข้อมูล",S109*0.47),"ข้อมูลไม่ถูกต้อง")</f>
        <v>ข้อมูลไม่ถูกต้อง</v>
      </c>
      <c r="W109" s="149" t="str">
        <f t="shared" si="14"/>
        <v>ข้อมูลไม่ถูกต้อง</v>
      </c>
      <c r="X109" s="148" t="str">
        <f t="shared" si="15"/>
        <v>ข้อมูลไม่ถูกต้อง</v>
      </c>
      <c r="Y109" s="38"/>
      <c r="Z109" s="38"/>
      <c r="AA109" s="38"/>
    </row>
    <row r="110" spans="1:27" x14ac:dyDescent="0.45">
      <c r="A110" s="38">
        <v>105</v>
      </c>
      <c r="B110" s="38"/>
      <c r="C110" s="38"/>
      <c r="D110" s="38"/>
      <c r="E110" s="38"/>
      <c r="F110" s="35"/>
      <c r="G110" s="35"/>
      <c r="H110" s="38"/>
      <c r="I110" s="38"/>
      <c r="J110" s="273" t="str">
        <f t="shared" si="8"/>
        <v>รอข้อมูลคอลัมน์ H</v>
      </c>
      <c r="K110" s="150"/>
      <c r="L110" s="150"/>
      <c r="M110" s="150"/>
      <c r="N110" s="147" t="str" cm="1">
        <f t="array" ref="N110">IF(AND(K110:M110=""),"ยังไม่บันทึกข้อมูล",
IF(M110&lt;&gt;"",
IF(M110&gt;=1.3,M110,"เป็นไม้พุ่ม"),
IF(K110+L110&gt;=1.3,K110+L110,"เป็นไม้พุ่ม")))</f>
        <v>ยังไม่บันทึกข้อมูล</v>
      </c>
      <c r="O110" s="149" t="str">
        <f t="shared" si="9"/>
        <v>ข้อมูลไม่ถูกต้อง</v>
      </c>
      <c r="P110" s="149" t="str">
        <f t="shared" si="10"/>
        <v>ข้อมูลไม่ถูกต้อง</v>
      </c>
      <c r="Q110" s="149" t="str">
        <f t="shared" si="11"/>
        <v>ข้อมูลไม่ถูกต้อง</v>
      </c>
      <c r="R110" s="155" t="str">
        <f t="shared" si="12"/>
        <v>ข้อมูลไม่ถูกต้อง</v>
      </c>
      <c r="S110" s="155" t="str">
        <f>IF(ISNUMBER(R110),
IF(H$2=ตัวเลือก!A$30,"ยังไม่บันทึกข้อมูล",R110*0.27),"ข้อมูลไม่ถูกต้อง")</f>
        <v>ข้อมูลไม่ถูกต้อง</v>
      </c>
      <c r="T110" s="149" t="str">
        <f t="shared" si="13"/>
        <v>ข้อมูลไม่ถูกต้อง</v>
      </c>
      <c r="U110" s="155" t="str">
        <f>IF(ISNUMBER(R110),
IF(H$2=ตัวเลือก!A$30,"ยังไม่บันทึกข้อมูล",R110*0.47),"ข้อมูลไม่ถูกต้อง")</f>
        <v>ข้อมูลไม่ถูกต้อง</v>
      </c>
      <c r="V110" s="149" t="str">
        <f>IF(ISNUMBER(S110),
IF(H$2=ตัวเลือก!A$30,"ยังไม่บันทึกข้อมูล",S110*0.47),"ข้อมูลไม่ถูกต้อง")</f>
        <v>ข้อมูลไม่ถูกต้อง</v>
      </c>
      <c r="W110" s="149" t="str">
        <f t="shared" si="14"/>
        <v>ข้อมูลไม่ถูกต้อง</v>
      </c>
      <c r="X110" s="148" t="str">
        <f t="shared" si="15"/>
        <v>ข้อมูลไม่ถูกต้อง</v>
      </c>
      <c r="Y110" s="38"/>
      <c r="Z110" s="38"/>
      <c r="AA110" s="38"/>
    </row>
    <row r="111" spans="1:27" x14ac:dyDescent="0.45">
      <c r="A111" s="38">
        <v>106</v>
      </c>
      <c r="B111" s="38"/>
      <c r="C111" s="38"/>
      <c r="D111" s="38"/>
      <c r="E111" s="38"/>
      <c r="F111" s="35"/>
      <c r="G111" s="35"/>
      <c r="H111" s="38"/>
      <c r="I111" s="38"/>
      <c r="J111" s="273" t="str">
        <f t="shared" si="8"/>
        <v>รอข้อมูลคอลัมน์ H</v>
      </c>
      <c r="K111" s="150"/>
      <c r="L111" s="150"/>
      <c r="M111" s="150"/>
      <c r="N111" s="147" t="str" cm="1">
        <f t="array" ref="N111">IF(AND(K111:M111=""),"ยังไม่บันทึกข้อมูล",
IF(M111&lt;&gt;"",
IF(M111&gt;=1.3,M111,"เป็นไม้พุ่ม"),
IF(K111+L111&gt;=1.3,K111+L111,"เป็นไม้พุ่ม")))</f>
        <v>ยังไม่บันทึกข้อมูล</v>
      </c>
      <c r="O111" s="149" t="str">
        <f t="shared" si="9"/>
        <v>ข้อมูลไม่ถูกต้อง</v>
      </c>
      <c r="P111" s="149" t="str">
        <f t="shared" si="10"/>
        <v>ข้อมูลไม่ถูกต้อง</v>
      </c>
      <c r="Q111" s="149" t="str">
        <f t="shared" si="11"/>
        <v>ข้อมูลไม่ถูกต้อง</v>
      </c>
      <c r="R111" s="155" t="str">
        <f t="shared" si="12"/>
        <v>ข้อมูลไม่ถูกต้อง</v>
      </c>
      <c r="S111" s="155" t="str">
        <f>IF(ISNUMBER(R111),
IF(H$2=ตัวเลือก!A$30,"ยังไม่บันทึกข้อมูล",R111*0.27),"ข้อมูลไม่ถูกต้อง")</f>
        <v>ข้อมูลไม่ถูกต้อง</v>
      </c>
      <c r="T111" s="149" t="str">
        <f t="shared" si="13"/>
        <v>ข้อมูลไม่ถูกต้อง</v>
      </c>
      <c r="U111" s="155" t="str">
        <f>IF(ISNUMBER(R111),
IF(H$2=ตัวเลือก!A$30,"ยังไม่บันทึกข้อมูล",R111*0.47),"ข้อมูลไม่ถูกต้อง")</f>
        <v>ข้อมูลไม่ถูกต้อง</v>
      </c>
      <c r="V111" s="149" t="str">
        <f>IF(ISNUMBER(S111),
IF(H$2=ตัวเลือก!A$30,"ยังไม่บันทึกข้อมูล",S111*0.47),"ข้อมูลไม่ถูกต้อง")</f>
        <v>ข้อมูลไม่ถูกต้อง</v>
      </c>
      <c r="W111" s="149" t="str">
        <f t="shared" si="14"/>
        <v>ข้อมูลไม่ถูกต้อง</v>
      </c>
      <c r="X111" s="148" t="str">
        <f t="shared" si="15"/>
        <v>ข้อมูลไม่ถูกต้อง</v>
      </c>
      <c r="Y111" s="38"/>
      <c r="Z111" s="38"/>
      <c r="AA111" s="38"/>
    </row>
    <row r="112" spans="1:27" x14ac:dyDescent="0.45">
      <c r="A112" s="38">
        <v>107</v>
      </c>
      <c r="B112" s="38"/>
      <c r="C112" s="38"/>
      <c r="D112" s="38"/>
      <c r="E112" s="38"/>
      <c r="F112" s="35"/>
      <c r="G112" s="35"/>
      <c r="H112" s="38"/>
      <c r="I112" s="38"/>
      <c r="J112" s="273" t="str">
        <f t="shared" si="8"/>
        <v>รอข้อมูลคอลัมน์ H</v>
      </c>
      <c r="K112" s="150"/>
      <c r="L112" s="150"/>
      <c r="M112" s="150"/>
      <c r="N112" s="147" t="str" cm="1">
        <f t="array" ref="N112">IF(AND(K112:M112=""),"ยังไม่บันทึกข้อมูล",
IF(M112&lt;&gt;"",
IF(M112&gt;=1.3,M112,"เป็นไม้พุ่ม"),
IF(K112+L112&gt;=1.3,K112+L112,"เป็นไม้พุ่ม")))</f>
        <v>ยังไม่บันทึกข้อมูล</v>
      </c>
      <c r="O112" s="149" t="str">
        <f t="shared" si="9"/>
        <v>ข้อมูลไม่ถูกต้อง</v>
      </c>
      <c r="P112" s="149" t="str">
        <f t="shared" si="10"/>
        <v>ข้อมูลไม่ถูกต้อง</v>
      </c>
      <c r="Q112" s="149" t="str">
        <f t="shared" si="11"/>
        <v>ข้อมูลไม่ถูกต้อง</v>
      </c>
      <c r="R112" s="155" t="str">
        <f t="shared" si="12"/>
        <v>ข้อมูลไม่ถูกต้อง</v>
      </c>
      <c r="S112" s="155" t="str">
        <f>IF(ISNUMBER(R112),
IF(H$2=ตัวเลือก!A$30,"ยังไม่บันทึกข้อมูล",R112*0.27),"ข้อมูลไม่ถูกต้อง")</f>
        <v>ข้อมูลไม่ถูกต้อง</v>
      </c>
      <c r="T112" s="149" t="str">
        <f t="shared" si="13"/>
        <v>ข้อมูลไม่ถูกต้อง</v>
      </c>
      <c r="U112" s="155" t="str">
        <f>IF(ISNUMBER(R112),
IF(H$2=ตัวเลือก!A$30,"ยังไม่บันทึกข้อมูล",R112*0.47),"ข้อมูลไม่ถูกต้อง")</f>
        <v>ข้อมูลไม่ถูกต้อง</v>
      </c>
      <c r="V112" s="149" t="str">
        <f>IF(ISNUMBER(S112),
IF(H$2=ตัวเลือก!A$30,"ยังไม่บันทึกข้อมูล",S112*0.47),"ข้อมูลไม่ถูกต้อง")</f>
        <v>ข้อมูลไม่ถูกต้อง</v>
      </c>
      <c r="W112" s="149" t="str">
        <f t="shared" si="14"/>
        <v>ข้อมูลไม่ถูกต้อง</v>
      </c>
      <c r="X112" s="148" t="str">
        <f t="shared" si="15"/>
        <v>ข้อมูลไม่ถูกต้อง</v>
      </c>
      <c r="Y112" s="38"/>
      <c r="Z112" s="38"/>
      <c r="AA112" s="38"/>
    </row>
    <row r="113" spans="1:27" x14ac:dyDescent="0.45">
      <c r="A113" s="38">
        <v>108</v>
      </c>
      <c r="B113" s="38"/>
      <c r="C113" s="38"/>
      <c r="D113" s="38"/>
      <c r="E113" s="38"/>
      <c r="F113" s="35"/>
      <c r="G113" s="35"/>
      <c r="H113" s="38"/>
      <c r="I113" s="38"/>
      <c r="J113" s="273" t="str">
        <f t="shared" si="8"/>
        <v>รอข้อมูลคอลัมน์ H</v>
      </c>
      <c r="K113" s="150"/>
      <c r="L113" s="150"/>
      <c r="M113" s="150"/>
      <c r="N113" s="147" t="str" cm="1">
        <f t="array" ref="N113">IF(AND(K113:M113=""),"ยังไม่บันทึกข้อมูล",
IF(M113&lt;&gt;"",
IF(M113&gt;=1.3,M113,"เป็นไม้พุ่ม"),
IF(K113+L113&gt;=1.3,K113+L113,"เป็นไม้พุ่ม")))</f>
        <v>ยังไม่บันทึกข้อมูล</v>
      </c>
      <c r="O113" s="149" t="str">
        <f t="shared" si="9"/>
        <v>ข้อมูลไม่ถูกต้อง</v>
      </c>
      <c r="P113" s="149" t="str">
        <f t="shared" si="10"/>
        <v>ข้อมูลไม่ถูกต้อง</v>
      </c>
      <c r="Q113" s="149" t="str">
        <f t="shared" si="11"/>
        <v>ข้อมูลไม่ถูกต้อง</v>
      </c>
      <c r="R113" s="155" t="str">
        <f t="shared" si="12"/>
        <v>ข้อมูลไม่ถูกต้อง</v>
      </c>
      <c r="S113" s="155" t="str">
        <f>IF(ISNUMBER(R113),
IF(H$2=ตัวเลือก!A$30,"ยังไม่บันทึกข้อมูล",R113*0.27),"ข้อมูลไม่ถูกต้อง")</f>
        <v>ข้อมูลไม่ถูกต้อง</v>
      </c>
      <c r="T113" s="149" t="str">
        <f t="shared" si="13"/>
        <v>ข้อมูลไม่ถูกต้อง</v>
      </c>
      <c r="U113" s="155" t="str">
        <f>IF(ISNUMBER(R113),
IF(H$2=ตัวเลือก!A$30,"ยังไม่บันทึกข้อมูล",R113*0.47),"ข้อมูลไม่ถูกต้อง")</f>
        <v>ข้อมูลไม่ถูกต้อง</v>
      </c>
      <c r="V113" s="149" t="str">
        <f>IF(ISNUMBER(S113),
IF(H$2=ตัวเลือก!A$30,"ยังไม่บันทึกข้อมูล",S113*0.47),"ข้อมูลไม่ถูกต้อง")</f>
        <v>ข้อมูลไม่ถูกต้อง</v>
      </c>
      <c r="W113" s="149" t="str">
        <f t="shared" si="14"/>
        <v>ข้อมูลไม่ถูกต้อง</v>
      </c>
      <c r="X113" s="148" t="str">
        <f t="shared" si="15"/>
        <v>ข้อมูลไม่ถูกต้อง</v>
      </c>
      <c r="Y113" s="38"/>
      <c r="Z113" s="38"/>
      <c r="AA113" s="38"/>
    </row>
    <row r="114" spans="1:27" x14ac:dyDescent="0.45">
      <c r="A114" s="38">
        <v>109</v>
      </c>
      <c r="B114" s="38"/>
      <c r="C114" s="38"/>
      <c r="D114" s="38"/>
      <c r="E114" s="38"/>
      <c r="F114" s="35"/>
      <c r="G114" s="35"/>
      <c r="H114" s="38"/>
      <c r="I114" s="38"/>
      <c r="J114" s="273" t="str">
        <f t="shared" si="8"/>
        <v>รอข้อมูลคอลัมน์ H</v>
      </c>
      <c r="K114" s="150"/>
      <c r="L114" s="150"/>
      <c r="M114" s="150"/>
      <c r="N114" s="147" t="str" cm="1">
        <f t="array" ref="N114">IF(AND(K114:M114=""),"ยังไม่บันทึกข้อมูล",
IF(M114&lt;&gt;"",
IF(M114&gt;=1.3,M114,"เป็นไม้พุ่ม"),
IF(K114+L114&gt;=1.3,K114+L114,"เป็นไม้พุ่ม")))</f>
        <v>ยังไม่บันทึกข้อมูล</v>
      </c>
      <c r="O114" s="149" t="str">
        <f t="shared" si="9"/>
        <v>ข้อมูลไม่ถูกต้อง</v>
      </c>
      <c r="P114" s="149" t="str">
        <f t="shared" si="10"/>
        <v>ข้อมูลไม่ถูกต้อง</v>
      </c>
      <c r="Q114" s="149" t="str">
        <f t="shared" si="11"/>
        <v>ข้อมูลไม่ถูกต้อง</v>
      </c>
      <c r="R114" s="155" t="str">
        <f t="shared" si="12"/>
        <v>ข้อมูลไม่ถูกต้อง</v>
      </c>
      <c r="S114" s="155" t="str">
        <f>IF(ISNUMBER(R114),
IF(H$2=ตัวเลือก!A$30,"ยังไม่บันทึกข้อมูล",R114*0.27),"ข้อมูลไม่ถูกต้อง")</f>
        <v>ข้อมูลไม่ถูกต้อง</v>
      </c>
      <c r="T114" s="149" t="str">
        <f t="shared" si="13"/>
        <v>ข้อมูลไม่ถูกต้อง</v>
      </c>
      <c r="U114" s="155" t="str">
        <f>IF(ISNUMBER(R114),
IF(H$2=ตัวเลือก!A$30,"ยังไม่บันทึกข้อมูล",R114*0.47),"ข้อมูลไม่ถูกต้อง")</f>
        <v>ข้อมูลไม่ถูกต้อง</v>
      </c>
      <c r="V114" s="149" t="str">
        <f>IF(ISNUMBER(S114),
IF(H$2=ตัวเลือก!A$30,"ยังไม่บันทึกข้อมูล",S114*0.47),"ข้อมูลไม่ถูกต้อง")</f>
        <v>ข้อมูลไม่ถูกต้อง</v>
      </c>
      <c r="W114" s="149" t="str">
        <f t="shared" si="14"/>
        <v>ข้อมูลไม่ถูกต้อง</v>
      </c>
      <c r="X114" s="148" t="str">
        <f t="shared" si="15"/>
        <v>ข้อมูลไม่ถูกต้อง</v>
      </c>
      <c r="Y114" s="38"/>
      <c r="Z114" s="38"/>
      <c r="AA114" s="38"/>
    </row>
    <row r="115" spans="1:27" x14ac:dyDescent="0.45">
      <c r="A115" s="38">
        <v>110</v>
      </c>
      <c r="B115" s="38"/>
      <c r="C115" s="38"/>
      <c r="D115" s="38"/>
      <c r="E115" s="38"/>
      <c r="F115" s="35"/>
      <c r="G115" s="35"/>
      <c r="H115" s="38"/>
      <c r="I115" s="38"/>
      <c r="J115" s="273" t="str">
        <f t="shared" si="8"/>
        <v>รอข้อมูลคอลัมน์ H</v>
      </c>
      <c r="K115" s="150"/>
      <c r="L115" s="150"/>
      <c r="M115" s="150"/>
      <c r="N115" s="147" t="str" cm="1">
        <f t="array" ref="N115">IF(AND(K115:M115=""),"ยังไม่บันทึกข้อมูล",
IF(M115&lt;&gt;"",
IF(M115&gt;=1.3,M115,"เป็นไม้พุ่ม"),
IF(K115+L115&gt;=1.3,K115+L115,"เป็นไม้พุ่ม")))</f>
        <v>ยังไม่บันทึกข้อมูล</v>
      </c>
      <c r="O115" s="149" t="str">
        <f t="shared" si="9"/>
        <v>ข้อมูลไม่ถูกต้อง</v>
      </c>
      <c r="P115" s="149" t="str">
        <f t="shared" si="10"/>
        <v>ข้อมูลไม่ถูกต้อง</v>
      </c>
      <c r="Q115" s="149" t="str">
        <f t="shared" si="11"/>
        <v>ข้อมูลไม่ถูกต้อง</v>
      </c>
      <c r="R115" s="155" t="str">
        <f t="shared" si="12"/>
        <v>ข้อมูลไม่ถูกต้อง</v>
      </c>
      <c r="S115" s="155" t="str">
        <f>IF(ISNUMBER(R115),
IF(H$2=ตัวเลือก!A$30,"ยังไม่บันทึกข้อมูล",R115*0.27),"ข้อมูลไม่ถูกต้อง")</f>
        <v>ข้อมูลไม่ถูกต้อง</v>
      </c>
      <c r="T115" s="149" t="str">
        <f t="shared" si="13"/>
        <v>ข้อมูลไม่ถูกต้อง</v>
      </c>
      <c r="U115" s="155" t="str">
        <f>IF(ISNUMBER(R115),
IF(H$2=ตัวเลือก!A$30,"ยังไม่บันทึกข้อมูล",R115*0.47),"ข้อมูลไม่ถูกต้อง")</f>
        <v>ข้อมูลไม่ถูกต้อง</v>
      </c>
      <c r="V115" s="149" t="str">
        <f>IF(ISNUMBER(S115),
IF(H$2=ตัวเลือก!A$30,"ยังไม่บันทึกข้อมูล",S115*0.47),"ข้อมูลไม่ถูกต้อง")</f>
        <v>ข้อมูลไม่ถูกต้อง</v>
      </c>
      <c r="W115" s="149" t="str">
        <f t="shared" si="14"/>
        <v>ข้อมูลไม่ถูกต้อง</v>
      </c>
      <c r="X115" s="148" t="str">
        <f t="shared" si="15"/>
        <v>ข้อมูลไม่ถูกต้อง</v>
      </c>
      <c r="Y115" s="38"/>
      <c r="Z115" s="38"/>
      <c r="AA115" s="38"/>
    </row>
    <row r="116" spans="1:27" x14ac:dyDescent="0.45">
      <c r="A116" s="38">
        <v>111</v>
      </c>
      <c r="B116" s="38"/>
      <c r="C116" s="38"/>
      <c r="D116" s="38"/>
      <c r="E116" s="38"/>
      <c r="F116" s="35"/>
      <c r="G116" s="35"/>
      <c r="H116" s="38"/>
      <c r="I116" s="38"/>
      <c r="J116" s="273" t="str">
        <f t="shared" si="8"/>
        <v>รอข้อมูลคอลัมน์ H</v>
      </c>
      <c r="K116" s="150"/>
      <c r="L116" s="150"/>
      <c r="M116" s="150"/>
      <c r="N116" s="147" t="str" cm="1">
        <f t="array" ref="N116">IF(AND(K116:M116=""),"ยังไม่บันทึกข้อมูล",
IF(M116&lt;&gt;"",
IF(M116&gt;=1.3,M116,"เป็นไม้พุ่ม"),
IF(K116+L116&gt;=1.3,K116+L116,"เป็นไม้พุ่ม")))</f>
        <v>ยังไม่บันทึกข้อมูล</v>
      </c>
      <c r="O116" s="149" t="str">
        <f t="shared" si="9"/>
        <v>ข้อมูลไม่ถูกต้อง</v>
      </c>
      <c r="P116" s="149" t="str">
        <f t="shared" si="10"/>
        <v>ข้อมูลไม่ถูกต้อง</v>
      </c>
      <c r="Q116" s="149" t="str">
        <f t="shared" si="11"/>
        <v>ข้อมูลไม่ถูกต้อง</v>
      </c>
      <c r="R116" s="155" t="str">
        <f t="shared" si="12"/>
        <v>ข้อมูลไม่ถูกต้อง</v>
      </c>
      <c r="S116" s="155" t="str">
        <f>IF(ISNUMBER(R116),
IF(H$2=ตัวเลือก!A$30,"ยังไม่บันทึกข้อมูล",R116*0.27),"ข้อมูลไม่ถูกต้อง")</f>
        <v>ข้อมูลไม่ถูกต้อง</v>
      </c>
      <c r="T116" s="149" t="str">
        <f t="shared" si="13"/>
        <v>ข้อมูลไม่ถูกต้อง</v>
      </c>
      <c r="U116" s="155" t="str">
        <f>IF(ISNUMBER(R116),
IF(H$2=ตัวเลือก!A$30,"ยังไม่บันทึกข้อมูล",R116*0.47),"ข้อมูลไม่ถูกต้อง")</f>
        <v>ข้อมูลไม่ถูกต้อง</v>
      </c>
      <c r="V116" s="149" t="str">
        <f>IF(ISNUMBER(S116),
IF(H$2=ตัวเลือก!A$30,"ยังไม่บันทึกข้อมูล",S116*0.47),"ข้อมูลไม่ถูกต้อง")</f>
        <v>ข้อมูลไม่ถูกต้อง</v>
      </c>
      <c r="W116" s="149" t="str">
        <f t="shared" si="14"/>
        <v>ข้อมูลไม่ถูกต้อง</v>
      </c>
      <c r="X116" s="148" t="str">
        <f t="shared" si="15"/>
        <v>ข้อมูลไม่ถูกต้อง</v>
      </c>
      <c r="Y116" s="38"/>
      <c r="Z116" s="38"/>
      <c r="AA116" s="38"/>
    </row>
    <row r="117" spans="1:27" x14ac:dyDescent="0.45">
      <c r="A117" s="38">
        <v>112</v>
      </c>
      <c r="B117" s="38"/>
      <c r="C117" s="38"/>
      <c r="D117" s="38"/>
      <c r="E117" s="38"/>
      <c r="F117" s="35"/>
      <c r="G117" s="35"/>
      <c r="H117" s="38"/>
      <c r="I117" s="38"/>
      <c r="J117" s="273" t="str">
        <f t="shared" si="8"/>
        <v>รอข้อมูลคอลัมน์ H</v>
      </c>
      <c r="K117" s="150"/>
      <c r="L117" s="150"/>
      <c r="M117" s="150"/>
      <c r="N117" s="147" t="str" cm="1">
        <f t="array" ref="N117">IF(AND(K117:M117=""),"ยังไม่บันทึกข้อมูล",
IF(M117&lt;&gt;"",
IF(M117&gt;=1.3,M117,"เป็นไม้พุ่ม"),
IF(K117+L117&gt;=1.3,K117+L117,"เป็นไม้พุ่ม")))</f>
        <v>ยังไม่บันทึกข้อมูล</v>
      </c>
      <c r="O117" s="149" t="str">
        <f t="shared" si="9"/>
        <v>ข้อมูลไม่ถูกต้อง</v>
      </c>
      <c r="P117" s="149" t="str">
        <f t="shared" si="10"/>
        <v>ข้อมูลไม่ถูกต้อง</v>
      </c>
      <c r="Q117" s="149" t="str">
        <f t="shared" si="11"/>
        <v>ข้อมูลไม่ถูกต้อง</v>
      </c>
      <c r="R117" s="155" t="str">
        <f t="shared" si="12"/>
        <v>ข้อมูลไม่ถูกต้อง</v>
      </c>
      <c r="S117" s="155" t="str">
        <f>IF(ISNUMBER(R117),
IF(H$2=ตัวเลือก!A$30,"ยังไม่บันทึกข้อมูล",R117*0.27),"ข้อมูลไม่ถูกต้อง")</f>
        <v>ข้อมูลไม่ถูกต้อง</v>
      </c>
      <c r="T117" s="149" t="str">
        <f t="shared" si="13"/>
        <v>ข้อมูลไม่ถูกต้อง</v>
      </c>
      <c r="U117" s="155" t="str">
        <f>IF(ISNUMBER(R117),
IF(H$2=ตัวเลือก!A$30,"ยังไม่บันทึกข้อมูล",R117*0.47),"ข้อมูลไม่ถูกต้อง")</f>
        <v>ข้อมูลไม่ถูกต้อง</v>
      </c>
      <c r="V117" s="149" t="str">
        <f>IF(ISNUMBER(S117),
IF(H$2=ตัวเลือก!A$30,"ยังไม่บันทึกข้อมูล",S117*0.47),"ข้อมูลไม่ถูกต้อง")</f>
        <v>ข้อมูลไม่ถูกต้อง</v>
      </c>
      <c r="W117" s="149" t="str">
        <f t="shared" si="14"/>
        <v>ข้อมูลไม่ถูกต้อง</v>
      </c>
      <c r="X117" s="148" t="str">
        <f t="shared" si="15"/>
        <v>ข้อมูลไม่ถูกต้อง</v>
      </c>
      <c r="Y117" s="38"/>
      <c r="Z117" s="38"/>
      <c r="AA117" s="38"/>
    </row>
    <row r="118" spans="1:27" x14ac:dyDescent="0.45">
      <c r="A118" s="38">
        <v>113</v>
      </c>
      <c r="B118" s="38"/>
      <c r="C118" s="38"/>
      <c r="D118" s="38"/>
      <c r="E118" s="38"/>
      <c r="F118" s="35"/>
      <c r="G118" s="35"/>
      <c r="H118" s="38"/>
      <c r="I118" s="38"/>
      <c r="J118" s="273" t="str">
        <f t="shared" si="8"/>
        <v>รอข้อมูลคอลัมน์ H</v>
      </c>
      <c r="K118" s="150"/>
      <c r="L118" s="150"/>
      <c r="M118" s="150"/>
      <c r="N118" s="147" t="str" cm="1">
        <f t="array" ref="N118">IF(AND(K118:M118=""),"ยังไม่บันทึกข้อมูล",
IF(M118&lt;&gt;"",
IF(M118&gt;=1.3,M118,"เป็นไม้พุ่ม"),
IF(K118+L118&gt;=1.3,K118+L118,"เป็นไม้พุ่ม")))</f>
        <v>ยังไม่บันทึกข้อมูล</v>
      </c>
      <c r="O118" s="149" t="str">
        <f t="shared" si="9"/>
        <v>ข้อมูลไม่ถูกต้อง</v>
      </c>
      <c r="P118" s="149" t="str">
        <f t="shared" si="10"/>
        <v>ข้อมูลไม่ถูกต้อง</v>
      </c>
      <c r="Q118" s="149" t="str">
        <f t="shared" si="11"/>
        <v>ข้อมูลไม่ถูกต้อง</v>
      </c>
      <c r="R118" s="155" t="str">
        <f t="shared" si="12"/>
        <v>ข้อมูลไม่ถูกต้อง</v>
      </c>
      <c r="S118" s="155" t="str">
        <f>IF(ISNUMBER(R118),
IF(H$2=ตัวเลือก!A$30,"ยังไม่บันทึกข้อมูล",R118*0.27),"ข้อมูลไม่ถูกต้อง")</f>
        <v>ข้อมูลไม่ถูกต้อง</v>
      </c>
      <c r="T118" s="149" t="str">
        <f t="shared" si="13"/>
        <v>ข้อมูลไม่ถูกต้อง</v>
      </c>
      <c r="U118" s="155" t="str">
        <f>IF(ISNUMBER(R118),
IF(H$2=ตัวเลือก!A$30,"ยังไม่บันทึกข้อมูล",R118*0.47),"ข้อมูลไม่ถูกต้อง")</f>
        <v>ข้อมูลไม่ถูกต้อง</v>
      </c>
      <c r="V118" s="149" t="str">
        <f>IF(ISNUMBER(S118),
IF(H$2=ตัวเลือก!A$30,"ยังไม่บันทึกข้อมูล",S118*0.47),"ข้อมูลไม่ถูกต้อง")</f>
        <v>ข้อมูลไม่ถูกต้อง</v>
      </c>
      <c r="W118" s="149" t="str">
        <f t="shared" si="14"/>
        <v>ข้อมูลไม่ถูกต้อง</v>
      </c>
      <c r="X118" s="148" t="str">
        <f t="shared" si="15"/>
        <v>ข้อมูลไม่ถูกต้อง</v>
      </c>
      <c r="Y118" s="38"/>
      <c r="Z118" s="38"/>
      <c r="AA118" s="38"/>
    </row>
    <row r="119" spans="1:27" x14ac:dyDescent="0.45">
      <c r="A119" s="38">
        <v>114</v>
      </c>
      <c r="B119" s="38"/>
      <c r="C119" s="38"/>
      <c r="D119" s="38"/>
      <c r="E119" s="38"/>
      <c r="F119" s="35"/>
      <c r="G119" s="35"/>
      <c r="H119" s="38"/>
      <c r="I119" s="38"/>
      <c r="J119" s="273" t="str">
        <f t="shared" si="8"/>
        <v>รอข้อมูลคอลัมน์ H</v>
      </c>
      <c r="K119" s="150"/>
      <c r="L119" s="150"/>
      <c r="M119" s="150"/>
      <c r="N119" s="147" t="str" cm="1">
        <f t="array" ref="N119">IF(AND(K119:M119=""),"ยังไม่บันทึกข้อมูล",
IF(M119&lt;&gt;"",
IF(M119&gt;=1.3,M119,"เป็นไม้พุ่ม"),
IF(K119+L119&gt;=1.3,K119+L119,"เป็นไม้พุ่ม")))</f>
        <v>ยังไม่บันทึกข้อมูล</v>
      </c>
      <c r="O119" s="149" t="str">
        <f t="shared" si="9"/>
        <v>ข้อมูลไม่ถูกต้อง</v>
      </c>
      <c r="P119" s="149" t="str">
        <f t="shared" si="10"/>
        <v>ข้อมูลไม่ถูกต้อง</v>
      </c>
      <c r="Q119" s="149" t="str">
        <f t="shared" si="11"/>
        <v>ข้อมูลไม่ถูกต้อง</v>
      </c>
      <c r="R119" s="155" t="str">
        <f t="shared" si="12"/>
        <v>ข้อมูลไม่ถูกต้อง</v>
      </c>
      <c r="S119" s="155" t="str">
        <f>IF(ISNUMBER(R119),
IF(H$2=ตัวเลือก!A$30,"ยังไม่บันทึกข้อมูล",R119*0.27),"ข้อมูลไม่ถูกต้อง")</f>
        <v>ข้อมูลไม่ถูกต้อง</v>
      </c>
      <c r="T119" s="149" t="str">
        <f t="shared" si="13"/>
        <v>ข้อมูลไม่ถูกต้อง</v>
      </c>
      <c r="U119" s="155" t="str">
        <f>IF(ISNUMBER(R119),
IF(H$2=ตัวเลือก!A$30,"ยังไม่บันทึกข้อมูล",R119*0.47),"ข้อมูลไม่ถูกต้อง")</f>
        <v>ข้อมูลไม่ถูกต้อง</v>
      </c>
      <c r="V119" s="149" t="str">
        <f>IF(ISNUMBER(S119),
IF(H$2=ตัวเลือก!A$30,"ยังไม่บันทึกข้อมูล",S119*0.47),"ข้อมูลไม่ถูกต้อง")</f>
        <v>ข้อมูลไม่ถูกต้อง</v>
      </c>
      <c r="W119" s="149" t="str">
        <f t="shared" si="14"/>
        <v>ข้อมูลไม่ถูกต้อง</v>
      </c>
      <c r="X119" s="148" t="str">
        <f t="shared" si="15"/>
        <v>ข้อมูลไม่ถูกต้อง</v>
      </c>
      <c r="Y119" s="38"/>
      <c r="Z119" s="38"/>
      <c r="AA119" s="38"/>
    </row>
    <row r="120" spans="1:27" x14ac:dyDescent="0.45">
      <c r="A120" s="38">
        <v>115</v>
      </c>
      <c r="B120" s="38"/>
      <c r="C120" s="38"/>
      <c r="D120" s="38"/>
      <c r="E120" s="38"/>
      <c r="F120" s="35"/>
      <c r="G120" s="35"/>
      <c r="H120" s="38"/>
      <c r="I120" s="38"/>
      <c r="J120" s="273" t="str">
        <f t="shared" si="8"/>
        <v>รอข้อมูลคอลัมน์ H</v>
      </c>
      <c r="K120" s="150"/>
      <c r="L120" s="150"/>
      <c r="M120" s="150"/>
      <c r="N120" s="147" t="str" cm="1">
        <f t="array" ref="N120">IF(AND(K120:M120=""),"ยังไม่บันทึกข้อมูล",
IF(M120&lt;&gt;"",
IF(M120&gt;=1.3,M120,"เป็นไม้พุ่ม"),
IF(K120+L120&gt;=1.3,K120+L120,"เป็นไม้พุ่ม")))</f>
        <v>ยังไม่บันทึกข้อมูล</v>
      </c>
      <c r="O120" s="149" t="str">
        <f t="shared" si="9"/>
        <v>ข้อมูลไม่ถูกต้อง</v>
      </c>
      <c r="P120" s="149" t="str">
        <f t="shared" si="10"/>
        <v>ข้อมูลไม่ถูกต้อง</v>
      </c>
      <c r="Q120" s="149" t="str">
        <f t="shared" si="11"/>
        <v>ข้อมูลไม่ถูกต้อง</v>
      </c>
      <c r="R120" s="155" t="str">
        <f t="shared" si="12"/>
        <v>ข้อมูลไม่ถูกต้อง</v>
      </c>
      <c r="S120" s="155" t="str">
        <f>IF(ISNUMBER(R120),
IF(H$2=ตัวเลือก!A$30,"ยังไม่บันทึกข้อมูล",R120*0.27),"ข้อมูลไม่ถูกต้อง")</f>
        <v>ข้อมูลไม่ถูกต้อง</v>
      </c>
      <c r="T120" s="149" t="str">
        <f t="shared" si="13"/>
        <v>ข้อมูลไม่ถูกต้อง</v>
      </c>
      <c r="U120" s="155" t="str">
        <f>IF(ISNUMBER(R120),
IF(H$2=ตัวเลือก!A$30,"ยังไม่บันทึกข้อมูล",R120*0.47),"ข้อมูลไม่ถูกต้อง")</f>
        <v>ข้อมูลไม่ถูกต้อง</v>
      </c>
      <c r="V120" s="149" t="str">
        <f>IF(ISNUMBER(S120),
IF(H$2=ตัวเลือก!A$30,"ยังไม่บันทึกข้อมูล",S120*0.47),"ข้อมูลไม่ถูกต้อง")</f>
        <v>ข้อมูลไม่ถูกต้อง</v>
      </c>
      <c r="W120" s="149" t="str">
        <f t="shared" si="14"/>
        <v>ข้อมูลไม่ถูกต้อง</v>
      </c>
      <c r="X120" s="148" t="str">
        <f t="shared" si="15"/>
        <v>ข้อมูลไม่ถูกต้อง</v>
      </c>
      <c r="Y120" s="38"/>
      <c r="Z120" s="38"/>
      <c r="AA120" s="38"/>
    </row>
    <row r="121" spans="1:27" x14ac:dyDescent="0.45">
      <c r="A121" s="38">
        <v>116</v>
      </c>
      <c r="B121" s="38"/>
      <c r="C121" s="38"/>
      <c r="D121" s="38"/>
      <c r="E121" s="38"/>
      <c r="F121" s="35"/>
      <c r="G121" s="35"/>
      <c r="H121" s="38"/>
      <c r="I121" s="38"/>
      <c r="J121" s="273" t="str">
        <f t="shared" si="8"/>
        <v>รอข้อมูลคอลัมน์ H</v>
      </c>
      <c r="K121" s="150"/>
      <c r="L121" s="150"/>
      <c r="M121" s="150"/>
      <c r="N121" s="147" t="str" cm="1">
        <f t="array" ref="N121">IF(AND(K121:M121=""),"ยังไม่บันทึกข้อมูล",
IF(M121&lt;&gt;"",
IF(M121&gt;=1.3,M121,"เป็นไม้พุ่ม"),
IF(K121+L121&gt;=1.3,K121+L121,"เป็นไม้พุ่ม")))</f>
        <v>ยังไม่บันทึกข้อมูล</v>
      </c>
      <c r="O121" s="149" t="str">
        <f t="shared" si="9"/>
        <v>ข้อมูลไม่ถูกต้อง</v>
      </c>
      <c r="P121" s="149" t="str">
        <f t="shared" si="10"/>
        <v>ข้อมูลไม่ถูกต้อง</v>
      </c>
      <c r="Q121" s="149" t="str">
        <f t="shared" si="11"/>
        <v>ข้อมูลไม่ถูกต้อง</v>
      </c>
      <c r="R121" s="155" t="str">
        <f t="shared" si="12"/>
        <v>ข้อมูลไม่ถูกต้อง</v>
      </c>
      <c r="S121" s="155" t="str">
        <f>IF(ISNUMBER(R121),
IF(H$2=ตัวเลือก!A$30,"ยังไม่บันทึกข้อมูล",R121*0.27),"ข้อมูลไม่ถูกต้อง")</f>
        <v>ข้อมูลไม่ถูกต้อง</v>
      </c>
      <c r="T121" s="149" t="str">
        <f t="shared" si="13"/>
        <v>ข้อมูลไม่ถูกต้อง</v>
      </c>
      <c r="U121" s="155" t="str">
        <f>IF(ISNUMBER(R121),
IF(H$2=ตัวเลือก!A$30,"ยังไม่บันทึกข้อมูล",R121*0.47),"ข้อมูลไม่ถูกต้อง")</f>
        <v>ข้อมูลไม่ถูกต้อง</v>
      </c>
      <c r="V121" s="149" t="str">
        <f>IF(ISNUMBER(S121),
IF(H$2=ตัวเลือก!A$30,"ยังไม่บันทึกข้อมูล",S121*0.47),"ข้อมูลไม่ถูกต้อง")</f>
        <v>ข้อมูลไม่ถูกต้อง</v>
      </c>
      <c r="W121" s="149" t="str">
        <f t="shared" si="14"/>
        <v>ข้อมูลไม่ถูกต้อง</v>
      </c>
      <c r="X121" s="148" t="str">
        <f t="shared" si="15"/>
        <v>ข้อมูลไม่ถูกต้อง</v>
      </c>
      <c r="Y121" s="38"/>
      <c r="Z121" s="38"/>
      <c r="AA121" s="38"/>
    </row>
    <row r="122" spans="1:27" x14ac:dyDescent="0.45">
      <c r="A122" s="38">
        <v>117</v>
      </c>
      <c r="B122" s="38"/>
      <c r="C122" s="38"/>
      <c r="D122" s="38"/>
      <c r="E122" s="38"/>
      <c r="F122" s="35"/>
      <c r="G122" s="35"/>
      <c r="H122" s="38"/>
      <c r="I122" s="38"/>
      <c r="J122" s="273" t="str">
        <f t="shared" si="8"/>
        <v>รอข้อมูลคอลัมน์ H</v>
      </c>
      <c r="K122" s="150"/>
      <c r="L122" s="150"/>
      <c r="M122" s="150"/>
      <c r="N122" s="147" t="str" cm="1">
        <f t="array" ref="N122">IF(AND(K122:M122=""),"ยังไม่บันทึกข้อมูล",
IF(M122&lt;&gt;"",
IF(M122&gt;=1.3,M122,"เป็นไม้พุ่ม"),
IF(K122+L122&gt;=1.3,K122+L122,"เป็นไม้พุ่ม")))</f>
        <v>ยังไม่บันทึกข้อมูล</v>
      </c>
      <c r="O122" s="149" t="str">
        <f t="shared" si="9"/>
        <v>ข้อมูลไม่ถูกต้อง</v>
      </c>
      <c r="P122" s="149" t="str">
        <f t="shared" si="10"/>
        <v>ข้อมูลไม่ถูกต้อง</v>
      </c>
      <c r="Q122" s="149" t="str">
        <f t="shared" si="11"/>
        <v>ข้อมูลไม่ถูกต้อง</v>
      </c>
      <c r="R122" s="155" t="str">
        <f t="shared" si="12"/>
        <v>ข้อมูลไม่ถูกต้อง</v>
      </c>
      <c r="S122" s="155" t="str">
        <f>IF(ISNUMBER(R122),
IF(H$2=ตัวเลือก!A$30,"ยังไม่บันทึกข้อมูล",R122*0.27),"ข้อมูลไม่ถูกต้อง")</f>
        <v>ข้อมูลไม่ถูกต้อง</v>
      </c>
      <c r="T122" s="149" t="str">
        <f t="shared" si="13"/>
        <v>ข้อมูลไม่ถูกต้อง</v>
      </c>
      <c r="U122" s="155" t="str">
        <f>IF(ISNUMBER(R122),
IF(H$2=ตัวเลือก!A$30,"ยังไม่บันทึกข้อมูล",R122*0.47),"ข้อมูลไม่ถูกต้อง")</f>
        <v>ข้อมูลไม่ถูกต้อง</v>
      </c>
      <c r="V122" s="149" t="str">
        <f>IF(ISNUMBER(S122),
IF(H$2=ตัวเลือก!A$30,"ยังไม่บันทึกข้อมูล",S122*0.47),"ข้อมูลไม่ถูกต้อง")</f>
        <v>ข้อมูลไม่ถูกต้อง</v>
      </c>
      <c r="W122" s="149" t="str">
        <f t="shared" si="14"/>
        <v>ข้อมูลไม่ถูกต้อง</v>
      </c>
      <c r="X122" s="148" t="str">
        <f t="shared" si="15"/>
        <v>ข้อมูลไม่ถูกต้อง</v>
      </c>
      <c r="Y122" s="38"/>
      <c r="Z122" s="38"/>
      <c r="AA122" s="38"/>
    </row>
    <row r="123" spans="1:27" x14ac:dyDescent="0.45">
      <c r="A123" s="38">
        <v>118</v>
      </c>
      <c r="B123" s="38"/>
      <c r="C123" s="38"/>
      <c r="D123" s="38"/>
      <c r="E123" s="38"/>
      <c r="F123" s="35"/>
      <c r="G123" s="35"/>
      <c r="H123" s="38"/>
      <c r="I123" s="38"/>
      <c r="J123" s="273" t="str">
        <f t="shared" si="8"/>
        <v>รอข้อมูลคอลัมน์ H</v>
      </c>
      <c r="K123" s="150"/>
      <c r="L123" s="150"/>
      <c r="M123" s="150"/>
      <c r="N123" s="147" t="str" cm="1">
        <f t="array" ref="N123">IF(AND(K123:M123=""),"ยังไม่บันทึกข้อมูล",
IF(M123&lt;&gt;"",
IF(M123&gt;=1.3,M123,"เป็นไม้พุ่ม"),
IF(K123+L123&gt;=1.3,K123+L123,"เป็นไม้พุ่ม")))</f>
        <v>ยังไม่บันทึกข้อมูล</v>
      </c>
      <c r="O123" s="149" t="str">
        <f t="shared" si="9"/>
        <v>ข้อมูลไม่ถูกต้อง</v>
      </c>
      <c r="P123" s="149" t="str">
        <f t="shared" si="10"/>
        <v>ข้อมูลไม่ถูกต้อง</v>
      </c>
      <c r="Q123" s="149" t="str">
        <f t="shared" si="11"/>
        <v>ข้อมูลไม่ถูกต้อง</v>
      </c>
      <c r="R123" s="155" t="str">
        <f t="shared" si="12"/>
        <v>ข้อมูลไม่ถูกต้อง</v>
      </c>
      <c r="S123" s="155" t="str">
        <f>IF(ISNUMBER(R123),
IF(H$2=ตัวเลือก!A$30,"ยังไม่บันทึกข้อมูล",R123*0.27),"ข้อมูลไม่ถูกต้อง")</f>
        <v>ข้อมูลไม่ถูกต้อง</v>
      </c>
      <c r="T123" s="149" t="str">
        <f t="shared" si="13"/>
        <v>ข้อมูลไม่ถูกต้อง</v>
      </c>
      <c r="U123" s="155" t="str">
        <f>IF(ISNUMBER(R123),
IF(H$2=ตัวเลือก!A$30,"ยังไม่บันทึกข้อมูล",R123*0.47),"ข้อมูลไม่ถูกต้อง")</f>
        <v>ข้อมูลไม่ถูกต้อง</v>
      </c>
      <c r="V123" s="149" t="str">
        <f>IF(ISNUMBER(S123),
IF(H$2=ตัวเลือก!A$30,"ยังไม่บันทึกข้อมูล",S123*0.47),"ข้อมูลไม่ถูกต้อง")</f>
        <v>ข้อมูลไม่ถูกต้อง</v>
      </c>
      <c r="W123" s="149" t="str">
        <f t="shared" si="14"/>
        <v>ข้อมูลไม่ถูกต้อง</v>
      </c>
      <c r="X123" s="148" t="str">
        <f t="shared" si="15"/>
        <v>ข้อมูลไม่ถูกต้อง</v>
      </c>
      <c r="Y123" s="38"/>
      <c r="Z123" s="38"/>
      <c r="AA123" s="38"/>
    </row>
    <row r="124" spans="1:27" x14ac:dyDescent="0.45">
      <c r="A124" s="38">
        <v>119</v>
      </c>
      <c r="B124" s="38"/>
      <c r="C124" s="38"/>
      <c r="D124" s="38"/>
      <c r="E124" s="38"/>
      <c r="F124" s="35"/>
      <c r="G124" s="35"/>
      <c r="H124" s="38"/>
      <c r="I124" s="38"/>
      <c r="J124" s="273" t="str">
        <f t="shared" si="8"/>
        <v>รอข้อมูลคอลัมน์ H</v>
      </c>
      <c r="K124" s="150"/>
      <c r="L124" s="150"/>
      <c r="M124" s="150"/>
      <c r="N124" s="147" t="str" cm="1">
        <f t="array" ref="N124">IF(AND(K124:M124=""),"ยังไม่บันทึกข้อมูล",
IF(M124&lt;&gt;"",
IF(M124&gt;=1.3,M124,"เป็นไม้พุ่ม"),
IF(K124+L124&gt;=1.3,K124+L124,"เป็นไม้พุ่ม")))</f>
        <v>ยังไม่บันทึกข้อมูล</v>
      </c>
      <c r="O124" s="149" t="str">
        <f t="shared" si="9"/>
        <v>ข้อมูลไม่ถูกต้อง</v>
      </c>
      <c r="P124" s="149" t="str">
        <f t="shared" si="10"/>
        <v>ข้อมูลไม่ถูกต้อง</v>
      </c>
      <c r="Q124" s="149" t="str">
        <f t="shared" si="11"/>
        <v>ข้อมูลไม่ถูกต้อง</v>
      </c>
      <c r="R124" s="155" t="str">
        <f t="shared" si="12"/>
        <v>ข้อมูลไม่ถูกต้อง</v>
      </c>
      <c r="S124" s="155" t="str">
        <f>IF(ISNUMBER(R124),
IF(H$2=ตัวเลือก!A$30,"ยังไม่บันทึกข้อมูล",R124*0.27),"ข้อมูลไม่ถูกต้อง")</f>
        <v>ข้อมูลไม่ถูกต้อง</v>
      </c>
      <c r="T124" s="149" t="str">
        <f t="shared" si="13"/>
        <v>ข้อมูลไม่ถูกต้อง</v>
      </c>
      <c r="U124" s="155" t="str">
        <f>IF(ISNUMBER(R124),
IF(H$2=ตัวเลือก!A$30,"ยังไม่บันทึกข้อมูล",R124*0.47),"ข้อมูลไม่ถูกต้อง")</f>
        <v>ข้อมูลไม่ถูกต้อง</v>
      </c>
      <c r="V124" s="149" t="str">
        <f>IF(ISNUMBER(S124),
IF(H$2=ตัวเลือก!A$30,"ยังไม่บันทึกข้อมูล",S124*0.47),"ข้อมูลไม่ถูกต้อง")</f>
        <v>ข้อมูลไม่ถูกต้อง</v>
      </c>
      <c r="W124" s="149" t="str">
        <f t="shared" si="14"/>
        <v>ข้อมูลไม่ถูกต้อง</v>
      </c>
      <c r="X124" s="148" t="str">
        <f t="shared" si="15"/>
        <v>ข้อมูลไม่ถูกต้อง</v>
      </c>
      <c r="Y124" s="38"/>
      <c r="Z124" s="38"/>
      <c r="AA124" s="38"/>
    </row>
    <row r="125" spans="1:27" x14ac:dyDescent="0.45">
      <c r="A125" s="38">
        <v>120</v>
      </c>
      <c r="B125" s="38"/>
      <c r="C125" s="38"/>
      <c r="D125" s="38"/>
      <c r="E125" s="38"/>
      <c r="F125" s="35"/>
      <c r="G125" s="35"/>
      <c r="H125" s="38"/>
      <c r="I125" s="38"/>
      <c r="J125" s="273" t="str">
        <f t="shared" si="8"/>
        <v>รอข้อมูลคอลัมน์ H</v>
      </c>
      <c r="K125" s="150"/>
      <c r="L125" s="150"/>
      <c r="M125" s="150"/>
      <c r="N125" s="147" t="str" cm="1">
        <f t="array" ref="N125">IF(AND(K125:M125=""),"ยังไม่บันทึกข้อมูล",
IF(M125&lt;&gt;"",
IF(M125&gt;=1.3,M125,"เป็นไม้พุ่ม"),
IF(K125+L125&gt;=1.3,K125+L125,"เป็นไม้พุ่ม")))</f>
        <v>ยังไม่บันทึกข้อมูล</v>
      </c>
      <c r="O125" s="149" t="str">
        <f t="shared" si="9"/>
        <v>ข้อมูลไม่ถูกต้อง</v>
      </c>
      <c r="P125" s="149" t="str">
        <f t="shared" si="10"/>
        <v>ข้อมูลไม่ถูกต้อง</v>
      </c>
      <c r="Q125" s="149" t="str">
        <f t="shared" si="11"/>
        <v>ข้อมูลไม่ถูกต้อง</v>
      </c>
      <c r="R125" s="155" t="str">
        <f t="shared" si="12"/>
        <v>ข้อมูลไม่ถูกต้อง</v>
      </c>
      <c r="S125" s="155" t="str">
        <f>IF(ISNUMBER(R125),
IF(H$2=ตัวเลือก!A$30,"ยังไม่บันทึกข้อมูล",R125*0.27),"ข้อมูลไม่ถูกต้อง")</f>
        <v>ข้อมูลไม่ถูกต้อง</v>
      </c>
      <c r="T125" s="149" t="str">
        <f t="shared" si="13"/>
        <v>ข้อมูลไม่ถูกต้อง</v>
      </c>
      <c r="U125" s="155" t="str">
        <f>IF(ISNUMBER(R125),
IF(H$2=ตัวเลือก!A$30,"ยังไม่บันทึกข้อมูล",R125*0.47),"ข้อมูลไม่ถูกต้อง")</f>
        <v>ข้อมูลไม่ถูกต้อง</v>
      </c>
      <c r="V125" s="149" t="str">
        <f>IF(ISNUMBER(S125),
IF(H$2=ตัวเลือก!A$30,"ยังไม่บันทึกข้อมูล",S125*0.47),"ข้อมูลไม่ถูกต้อง")</f>
        <v>ข้อมูลไม่ถูกต้อง</v>
      </c>
      <c r="W125" s="149" t="str">
        <f t="shared" si="14"/>
        <v>ข้อมูลไม่ถูกต้อง</v>
      </c>
      <c r="X125" s="148" t="str">
        <f t="shared" si="15"/>
        <v>ข้อมูลไม่ถูกต้อง</v>
      </c>
      <c r="Y125" s="38"/>
      <c r="Z125" s="38"/>
      <c r="AA125" s="38"/>
    </row>
    <row r="126" spans="1:27" x14ac:dyDescent="0.45">
      <c r="A126" s="38">
        <v>121</v>
      </c>
      <c r="B126" s="38"/>
      <c r="C126" s="38"/>
      <c r="D126" s="38"/>
      <c r="E126" s="38"/>
      <c r="F126" s="35"/>
      <c r="G126" s="35"/>
      <c r="H126" s="38"/>
      <c r="I126" s="38"/>
      <c r="J126" s="273" t="str">
        <f t="shared" si="8"/>
        <v>รอข้อมูลคอลัมน์ H</v>
      </c>
      <c r="K126" s="150"/>
      <c r="L126" s="150"/>
      <c r="M126" s="150"/>
      <c r="N126" s="147" t="str" cm="1">
        <f t="array" ref="N126">IF(AND(K126:M126=""),"ยังไม่บันทึกข้อมูล",
IF(M126&lt;&gt;"",
IF(M126&gt;=1.3,M126,"เป็นไม้พุ่ม"),
IF(K126+L126&gt;=1.3,K126+L126,"เป็นไม้พุ่ม")))</f>
        <v>ยังไม่บันทึกข้อมูล</v>
      </c>
      <c r="O126" s="149" t="str">
        <f t="shared" si="9"/>
        <v>ข้อมูลไม่ถูกต้อง</v>
      </c>
      <c r="P126" s="149" t="str">
        <f t="shared" si="10"/>
        <v>ข้อมูลไม่ถูกต้อง</v>
      </c>
      <c r="Q126" s="149" t="str">
        <f t="shared" si="11"/>
        <v>ข้อมูลไม่ถูกต้อง</v>
      </c>
      <c r="R126" s="155" t="str">
        <f t="shared" si="12"/>
        <v>ข้อมูลไม่ถูกต้อง</v>
      </c>
      <c r="S126" s="155" t="str">
        <f>IF(ISNUMBER(R126),
IF(H$2=ตัวเลือก!A$30,"ยังไม่บันทึกข้อมูล",R126*0.27),"ข้อมูลไม่ถูกต้อง")</f>
        <v>ข้อมูลไม่ถูกต้อง</v>
      </c>
      <c r="T126" s="149" t="str">
        <f t="shared" si="13"/>
        <v>ข้อมูลไม่ถูกต้อง</v>
      </c>
      <c r="U126" s="155" t="str">
        <f>IF(ISNUMBER(R126),
IF(H$2=ตัวเลือก!A$30,"ยังไม่บันทึกข้อมูล",R126*0.47),"ข้อมูลไม่ถูกต้อง")</f>
        <v>ข้อมูลไม่ถูกต้อง</v>
      </c>
      <c r="V126" s="149" t="str">
        <f>IF(ISNUMBER(S126),
IF(H$2=ตัวเลือก!A$30,"ยังไม่บันทึกข้อมูล",S126*0.47),"ข้อมูลไม่ถูกต้อง")</f>
        <v>ข้อมูลไม่ถูกต้อง</v>
      </c>
      <c r="W126" s="149" t="str">
        <f t="shared" si="14"/>
        <v>ข้อมูลไม่ถูกต้อง</v>
      </c>
      <c r="X126" s="148" t="str">
        <f t="shared" si="15"/>
        <v>ข้อมูลไม่ถูกต้อง</v>
      </c>
      <c r="Y126" s="38"/>
      <c r="Z126" s="38"/>
      <c r="AA126" s="38"/>
    </row>
    <row r="127" spans="1:27" x14ac:dyDescent="0.45">
      <c r="A127" s="38">
        <v>122</v>
      </c>
      <c r="B127" s="38"/>
      <c r="C127" s="38"/>
      <c r="D127" s="38"/>
      <c r="E127" s="38"/>
      <c r="F127" s="35"/>
      <c r="G127" s="35"/>
      <c r="H127" s="38"/>
      <c r="I127" s="38"/>
      <c r="J127" s="273" t="str">
        <f t="shared" si="8"/>
        <v>รอข้อมูลคอลัมน์ H</v>
      </c>
      <c r="K127" s="150"/>
      <c r="L127" s="150"/>
      <c r="M127" s="150"/>
      <c r="N127" s="147" t="str" cm="1">
        <f t="array" ref="N127">IF(AND(K127:M127=""),"ยังไม่บันทึกข้อมูล",
IF(M127&lt;&gt;"",
IF(M127&gt;=1.3,M127,"เป็นไม้พุ่ม"),
IF(K127+L127&gt;=1.3,K127+L127,"เป็นไม้พุ่ม")))</f>
        <v>ยังไม่บันทึกข้อมูล</v>
      </c>
      <c r="O127" s="149" t="str">
        <f t="shared" si="9"/>
        <v>ข้อมูลไม่ถูกต้อง</v>
      </c>
      <c r="P127" s="149" t="str">
        <f t="shared" si="10"/>
        <v>ข้อมูลไม่ถูกต้อง</v>
      </c>
      <c r="Q127" s="149" t="str">
        <f t="shared" si="11"/>
        <v>ข้อมูลไม่ถูกต้อง</v>
      </c>
      <c r="R127" s="155" t="str">
        <f t="shared" si="12"/>
        <v>ข้อมูลไม่ถูกต้อง</v>
      </c>
      <c r="S127" s="155" t="str">
        <f>IF(ISNUMBER(R127),
IF(H$2=ตัวเลือก!A$30,"ยังไม่บันทึกข้อมูล",R127*0.27),"ข้อมูลไม่ถูกต้อง")</f>
        <v>ข้อมูลไม่ถูกต้อง</v>
      </c>
      <c r="T127" s="149" t="str">
        <f t="shared" si="13"/>
        <v>ข้อมูลไม่ถูกต้อง</v>
      </c>
      <c r="U127" s="155" t="str">
        <f>IF(ISNUMBER(R127),
IF(H$2=ตัวเลือก!A$30,"ยังไม่บันทึกข้อมูล",R127*0.47),"ข้อมูลไม่ถูกต้อง")</f>
        <v>ข้อมูลไม่ถูกต้อง</v>
      </c>
      <c r="V127" s="149" t="str">
        <f>IF(ISNUMBER(S127),
IF(H$2=ตัวเลือก!A$30,"ยังไม่บันทึกข้อมูล",S127*0.47),"ข้อมูลไม่ถูกต้อง")</f>
        <v>ข้อมูลไม่ถูกต้อง</v>
      </c>
      <c r="W127" s="149" t="str">
        <f t="shared" si="14"/>
        <v>ข้อมูลไม่ถูกต้อง</v>
      </c>
      <c r="X127" s="148" t="str">
        <f t="shared" si="15"/>
        <v>ข้อมูลไม่ถูกต้อง</v>
      </c>
      <c r="Y127" s="38"/>
      <c r="Z127" s="38"/>
      <c r="AA127" s="38"/>
    </row>
    <row r="128" spans="1:27" x14ac:dyDescent="0.45">
      <c r="A128" s="38">
        <v>123</v>
      </c>
      <c r="B128" s="38"/>
      <c r="C128" s="38"/>
      <c r="D128" s="38"/>
      <c r="E128" s="38"/>
      <c r="F128" s="35"/>
      <c r="G128" s="35"/>
      <c r="H128" s="38"/>
      <c r="I128" s="38"/>
      <c r="J128" s="273" t="str">
        <f t="shared" si="8"/>
        <v>รอข้อมูลคอลัมน์ H</v>
      </c>
      <c r="K128" s="150"/>
      <c r="L128" s="150"/>
      <c r="M128" s="150"/>
      <c r="N128" s="147" t="str" cm="1">
        <f t="array" ref="N128">IF(AND(K128:M128=""),"ยังไม่บันทึกข้อมูล",
IF(M128&lt;&gt;"",
IF(M128&gt;=1.3,M128,"เป็นไม้พุ่ม"),
IF(K128+L128&gt;=1.3,K128+L128,"เป็นไม้พุ่ม")))</f>
        <v>ยังไม่บันทึกข้อมูล</v>
      </c>
      <c r="O128" s="149" t="str">
        <f t="shared" si="9"/>
        <v>ข้อมูลไม่ถูกต้อง</v>
      </c>
      <c r="P128" s="149" t="str">
        <f t="shared" si="10"/>
        <v>ข้อมูลไม่ถูกต้อง</v>
      </c>
      <c r="Q128" s="149" t="str">
        <f t="shared" si="11"/>
        <v>ข้อมูลไม่ถูกต้อง</v>
      </c>
      <c r="R128" s="155" t="str">
        <f t="shared" si="12"/>
        <v>ข้อมูลไม่ถูกต้อง</v>
      </c>
      <c r="S128" s="155" t="str">
        <f>IF(ISNUMBER(R128),
IF(H$2=ตัวเลือก!A$30,"ยังไม่บันทึกข้อมูล",R128*0.27),"ข้อมูลไม่ถูกต้อง")</f>
        <v>ข้อมูลไม่ถูกต้อง</v>
      </c>
      <c r="T128" s="149" t="str">
        <f t="shared" si="13"/>
        <v>ข้อมูลไม่ถูกต้อง</v>
      </c>
      <c r="U128" s="155" t="str">
        <f>IF(ISNUMBER(R128),
IF(H$2=ตัวเลือก!A$30,"ยังไม่บันทึกข้อมูล",R128*0.47),"ข้อมูลไม่ถูกต้อง")</f>
        <v>ข้อมูลไม่ถูกต้อง</v>
      </c>
      <c r="V128" s="149" t="str">
        <f>IF(ISNUMBER(S128),
IF(H$2=ตัวเลือก!A$30,"ยังไม่บันทึกข้อมูล",S128*0.47),"ข้อมูลไม่ถูกต้อง")</f>
        <v>ข้อมูลไม่ถูกต้อง</v>
      </c>
      <c r="W128" s="149" t="str">
        <f t="shared" si="14"/>
        <v>ข้อมูลไม่ถูกต้อง</v>
      </c>
      <c r="X128" s="148" t="str">
        <f t="shared" si="15"/>
        <v>ข้อมูลไม่ถูกต้อง</v>
      </c>
      <c r="Y128" s="38"/>
      <c r="Z128" s="38"/>
      <c r="AA128" s="38"/>
    </row>
    <row r="129" spans="1:27" x14ac:dyDescent="0.45">
      <c r="A129" s="38">
        <v>124</v>
      </c>
      <c r="B129" s="38"/>
      <c r="C129" s="38"/>
      <c r="D129" s="38"/>
      <c r="E129" s="38"/>
      <c r="F129" s="35"/>
      <c r="G129" s="35"/>
      <c r="H129" s="38"/>
      <c r="I129" s="38"/>
      <c r="J129" s="273" t="str">
        <f t="shared" si="8"/>
        <v>รอข้อมูลคอลัมน์ H</v>
      </c>
      <c r="K129" s="150"/>
      <c r="L129" s="150"/>
      <c r="M129" s="150"/>
      <c r="N129" s="147" t="str" cm="1">
        <f t="array" ref="N129">IF(AND(K129:M129=""),"ยังไม่บันทึกข้อมูล",
IF(M129&lt;&gt;"",
IF(M129&gt;=1.3,M129,"เป็นไม้พุ่ม"),
IF(K129+L129&gt;=1.3,K129+L129,"เป็นไม้พุ่ม")))</f>
        <v>ยังไม่บันทึกข้อมูล</v>
      </c>
      <c r="O129" s="149" t="str">
        <f t="shared" si="9"/>
        <v>ข้อมูลไม่ถูกต้อง</v>
      </c>
      <c r="P129" s="149" t="str">
        <f t="shared" si="10"/>
        <v>ข้อมูลไม่ถูกต้อง</v>
      </c>
      <c r="Q129" s="149" t="str">
        <f t="shared" si="11"/>
        <v>ข้อมูลไม่ถูกต้อง</v>
      </c>
      <c r="R129" s="155" t="str">
        <f t="shared" si="12"/>
        <v>ข้อมูลไม่ถูกต้อง</v>
      </c>
      <c r="S129" s="155" t="str">
        <f>IF(ISNUMBER(R129),
IF(H$2=ตัวเลือก!A$30,"ยังไม่บันทึกข้อมูล",R129*0.27),"ข้อมูลไม่ถูกต้อง")</f>
        <v>ข้อมูลไม่ถูกต้อง</v>
      </c>
      <c r="T129" s="149" t="str">
        <f t="shared" si="13"/>
        <v>ข้อมูลไม่ถูกต้อง</v>
      </c>
      <c r="U129" s="155" t="str">
        <f>IF(ISNUMBER(R129),
IF(H$2=ตัวเลือก!A$30,"ยังไม่บันทึกข้อมูล",R129*0.47),"ข้อมูลไม่ถูกต้อง")</f>
        <v>ข้อมูลไม่ถูกต้อง</v>
      </c>
      <c r="V129" s="149" t="str">
        <f>IF(ISNUMBER(S129),
IF(H$2=ตัวเลือก!A$30,"ยังไม่บันทึกข้อมูล",S129*0.47),"ข้อมูลไม่ถูกต้อง")</f>
        <v>ข้อมูลไม่ถูกต้อง</v>
      </c>
      <c r="W129" s="149" t="str">
        <f t="shared" si="14"/>
        <v>ข้อมูลไม่ถูกต้อง</v>
      </c>
      <c r="X129" s="148" t="str">
        <f t="shared" si="15"/>
        <v>ข้อมูลไม่ถูกต้อง</v>
      </c>
      <c r="Y129" s="38"/>
      <c r="Z129" s="38"/>
      <c r="AA129" s="38"/>
    </row>
    <row r="130" spans="1:27" x14ac:dyDescent="0.45">
      <c r="A130" s="38">
        <v>125</v>
      </c>
      <c r="B130" s="38"/>
      <c r="C130" s="38"/>
      <c r="D130" s="38"/>
      <c r="E130" s="38"/>
      <c r="F130" s="35"/>
      <c r="G130" s="35"/>
      <c r="H130" s="38"/>
      <c r="I130" s="38"/>
      <c r="J130" s="273" t="str">
        <f t="shared" si="8"/>
        <v>รอข้อมูลคอลัมน์ H</v>
      </c>
      <c r="K130" s="150"/>
      <c r="L130" s="150"/>
      <c r="M130" s="150"/>
      <c r="N130" s="147" t="str" cm="1">
        <f t="array" ref="N130">IF(AND(K130:M130=""),"ยังไม่บันทึกข้อมูล",
IF(M130&lt;&gt;"",
IF(M130&gt;=1.3,M130,"เป็นไม้พุ่ม"),
IF(K130+L130&gt;=1.3,K130+L130,"เป็นไม้พุ่ม")))</f>
        <v>ยังไม่บันทึกข้อมูล</v>
      </c>
      <c r="O130" s="149" t="str">
        <f t="shared" si="9"/>
        <v>ข้อมูลไม่ถูกต้อง</v>
      </c>
      <c r="P130" s="149" t="str">
        <f t="shared" si="10"/>
        <v>ข้อมูลไม่ถูกต้อง</v>
      </c>
      <c r="Q130" s="149" t="str">
        <f t="shared" si="11"/>
        <v>ข้อมูลไม่ถูกต้อง</v>
      </c>
      <c r="R130" s="155" t="str">
        <f t="shared" si="12"/>
        <v>ข้อมูลไม่ถูกต้อง</v>
      </c>
      <c r="S130" s="155" t="str">
        <f>IF(ISNUMBER(R130),
IF(H$2=ตัวเลือก!A$30,"ยังไม่บันทึกข้อมูล",R130*0.27),"ข้อมูลไม่ถูกต้อง")</f>
        <v>ข้อมูลไม่ถูกต้อง</v>
      </c>
      <c r="T130" s="149" t="str">
        <f t="shared" si="13"/>
        <v>ข้อมูลไม่ถูกต้อง</v>
      </c>
      <c r="U130" s="155" t="str">
        <f>IF(ISNUMBER(R130),
IF(H$2=ตัวเลือก!A$30,"ยังไม่บันทึกข้อมูล",R130*0.47),"ข้อมูลไม่ถูกต้อง")</f>
        <v>ข้อมูลไม่ถูกต้อง</v>
      </c>
      <c r="V130" s="149" t="str">
        <f>IF(ISNUMBER(S130),
IF(H$2=ตัวเลือก!A$30,"ยังไม่บันทึกข้อมูล",S130*0.47),"ข้อมูลไม่ถูกต้อง")</f>
        <v>ข้อมูลไม่ถูกต้อง</v>
      </c>
      <c r="W130" s="149" t="str">
        <f t="shared" si="14"/>
        <v>ข้อมูลไม่ถูกต้อง</v>
      </c>
      <c r="X130" s="148" t="str">
        <f t="shared" si="15"/>
        <v>ข้อมูลไม่ถูกต้อง</v>
      </c>
      <c r="Y130" s="38"/>
      <c r="Z130" s="38"/>
      <c r="AA130" s="38"/>
    </row>
    <row r="131" spans="1:27" x14ac:dyDescent="0.45">
      <c r="A131" s="38">
        <v>126</v>
      </c>
      <c r="B131" s="38"/>
      <c r="C131" s="38"/>
      <c r="D131" s="38"/>
      <c r="E131" s="38"/>
      <c r="F131" s="35"/>
      <c r="G131" s="35"/>
      <c r="H131" s="38"/>
      <c r="I131" s="38"/>
      <c r="J131" s="273" t="str">
        <f t="shared" si="8"/>
        <v>รอข้อมูลคอลัมน์ H</v>
      </c>
      <c r="K131" s="150"/>
      <c r="L131" s="150"/>
      <c r="M131" s="150"/>
      <c r="N131" s="147" t="str" cm="1">
        <f t="array" ref="N131">IF(AND(K131:M131=""),"ยังไม่บันทึกข้อมูล",
IF(M131&lt;&gt;"",
IF(M131&gt;=1.3,M131,"เป็นไม้พุ่ม"),
IF(K131+L131&gt;=1.3,K131+L131,"เป็นไม้พุ่ม")))</f>
        <v>ยังไม่บันทึกข้อมูล</v>
      </c>
      <c r="O131" s="149" t="str">
        <f t="shared" si="9"/>
        <v>ข้อมูลไม่ถูกต้อง</v>
      </c>
      <c r="P131" s="149" t="str">
        <f t="shared" si="10"/>
        <v>ข้อมูลไม่ถูกต้อง</v>
      </c>
      <c r="Q131" s="149" t="str">
        <f t="shared" si="11"/>
        <v>ข้อมูลไม่ถูกต้อง</v>
      </c>
      <c r="R131" s="155" t="str">
        <f t="shared" si="12"/>
        <v>ข้อมูลไม่ถูกต้อง</v>
      </c>
      <c r="S131" s="155" t="str">
        <f>IF(ISNUMBER(R131),
IF(H$2=ตัวเลือก!A$30,"ยังไม่บันทึกข้อมูล",R131*0.27),"ข้อมูลไม่ถูกต้อง")</f>
        <v>ข้อมูลไม่ถูกต้อง</v>
      </c>
      <c r="T131" s="149" t="str">
        <f t="shared" si="13"/>
        <v>ข้อมูลไม่ถูกต้อง</v>
      </c>
      <c r="U131" s="155" t="str">
        <f>IF(ISNUMBER(R131),
IF(H$2=ตัวเลือก!A$30,"ยังไม่บันทึกข้อมูล",R131*0.47),"ข้อมูลไม่ถูกต้อง")</f>
        <v>ข้อมูลไม่ถูกต้อง</v>
      </c>
      <c r="V131" s="149" t="str">
        <f>IF(ISNUMBER(S131),
IF(H$2=ตัวเลือก!A$30,"ยังไม่บันทึกข้อมูล",S131*0.47),"ข้อมูลไม่ถูกต้อง")</f>
        <v>ข้อมูลไม่ถูกต้อง</v>
      </c>
      <c r="W131" s="149" t="str">
        <f t="shared" si="14"/>
        <v>ข้อมูลไม่ถูกต้อง</v>
      </c>
      <c r="X131" s="148" t="str">
        <f t="shared" si="15"/>
        <v>ข้อมูลไม่ถูกต้อง</v>
      </c>
      <c r="Y131" s="38"/>
      <c r="Z131" s="38"/>
      <c r="AA131" s="38"/>
    </row>
    <row r="132" spans="1:27" x14ac:dyDescent="0.45">
      <c r="A132" s="38">
        <v>127</v>
      </c>
      <c r="B132" s="38"/>
      <c r="C132" s="38"/>
      <c r="D132" s="38"/>
      <c r="E132" s="38"/>
      <c r="F132" s="35"/>
      <c r="G132" s="35"/>
      <c r="H132" s="38"/>
      <c r="I132" s="38"/>
      <c r="J132" s="273" t="str">
        <f t="shared" si="8"/>
        <v>รอข้อมูลคอลัมน์ H</v>
      </c>
      <c r="K132" s="150"/>
      <c r="L132" s="150"/>
      <c r="M132" s="150"/>
      <c r="N132" s="147" t="str" cm="1">
        <f t="array" ref="N132">IF(AND(K132:M132=""),"ยังไม่บันทึกข้อมูล",
IF(M132&lt;&gt;"",
IF(M132&gt;=1.3,M132,"เป็นไม้พุ่ม"),
IF(K132+L132&gt;=1.3,K132+L132,"เป็นไม้พุ่ม")))</f>
        <v>ยังไม่บันทึกข้อมูล</v>
      </c>
      <c r="O132" s="149" t="str">
        <f t="shared" si="9"/>
        <v>ข้อมูลไม่ถูกต้อง</v>
      </c>
      <c r="P132" s="149" t="str">
        <f t="shared" si="10"/>
        <v>ข้อมูลไม่ถูกต้อง</v>
      </c>
      <c r="Q132" s="149" t="str">
        <f t="shared" si="11"/>
        <v>ข้อมูลไม่ถูกต้อง</v>
      </c>
      <c r="R132" s="155" t="str">
        <f t="shared" si="12"/>
        <v>ข้อมูลไม่ถูกต้อง</v>
      </c>
      <c r="S132" s="155" t="str">
        <f>IF(ISNUMBER(R132),
IF(H$2=ตัวเลือก!A$30,"ยังไม่บันทึกข้อมูล",R132*0.27),"ข้อมูลไม่ถูกต้อง")</f>
        <v>ข้อมูลไม่ถูกต้อง</v>
      </c>
      <c r="T132" s="149" t="str">
        <f t="shared" si="13"/>
        <v>ข้อมูลไม่ถูกต้อง</v>
      </c>
      <c r="U132" s="155" t="str">
        <f>IF(ISNUMBER(R132),
IF(H$2=ตัวเลือก!A$30,"ยังไม่บันทึกข้อมูล",R132*0.47),"ข้อมูลไม่ถูกต้อง")</f>
        <v>ข้อมูลไม่ถูกต้อง</v>
      </c>
      <c r="V132" s="149" t="str">
        <f>IF(ISNUMBER(S132),
IF(H$2=ตัวเลือก!A$30,"ยังไม่บันทึกข้อมูล",S132*0.47),"ข้อมูลไม่ถูกต้อง")</f>
        <v>ข้อมูลไม่ถูกต้อง</v>
      </c>
      <c r="W132" s="149" t="str">
        <f t="shared" si="14"/>
        <v>ข้อมูลไม่ถูกต้อง</v>
      </c>
      <c r="X132" s="148" t="str">
        <f t="shared" si="15"/>
        <v>ข้อมูลไม่ถูกต้อง</v>
      </c>
      <c r="Y132" s="38"/>
      <c r="Z132" s="38"/>
      <c r="AA132" s="38"/>
    </row>
    <row r="133" spans="1:27" x14ac:dyDescent="0.45">
      <c r="A133" s="38">
        <v>128</v>
      </c>
      <c r="B133" s="38"/>
      <c r="C133" s="38"/>
      <c r="D133" s="38"/>
      <c r="E133" s="38"/>
      <c r="F133" s="35"/>
      <c r="G133" s="35"/>
      <c r="H133" s="38"/>
      <c r="I133" s="38"/>
      <c r="J133" s="273" t="str">
        <f t="shared" si="8"/>
        <v>รอข้อมูลคอลัมน์ H</v>
      </c>
      <c r="K133" s="150"/>
      <c r="L133" s="150"/>
      <c r="M133" s="150"/>
      <c r="N133" s="147" t="str" cm="1">
        <f t="array" ref="N133">IF(AND(K133:M133=""),"ยังไม่บันทึกข้อมูล",
IF(M133&lt;&gt;"",
IF(M133&gt;=1.3,M133,"เป็นไม้พุ่ม"),
IF(K133+L133&gt;=1.3,K133+L133,"เป็นไม้พุ่ม")))</f>
        <v>ยังไม่บันทึกข้อมูล</v>
      </c>
      <c r="O133" s="149" t="str">
        <f t="shared" si="9"/>
        <v>ข้อมูลไม่ถูกต้อง</v>
      </c>
      <c r="P133" s="149" t="str">
        <f t="shared" si="10"/>
        <v>ข้อมูลไม่ถูกต้อง</v>
      </c>
      <c r="Q133" s="149" t="str">
        <f t="shared" si="11"/>
        <v>ข้อมูลไม่ถูกต้อง</v>
      </c>
      <c r="R133" s="155" t="str">
        <f t="shared" si="12"/>
        <v>ข้อมูลไม่ถูกต้อง</v>
      </c>
      <c r="S133" s="155" t="str">
        <f>IF(ISNUMBER(R133),
IF(H$2=ตัวเลือก!A$30,"ยังไม่บันทึกข้อมูล",R133*0.27),"ข้อมูลไม่ถูกต้อง")</f>
        <v>ข้อมูลไม่ถูกต้อง</v>
      </c>
      <c r="T133" s="149" t="str">
        <f t="shared" si="13"/>
        <v>ข้อมูลไม่ถูกต้อง</v>
      </c>
      <c r="U133" s="155" t="str">
        <f>IF(ISNUMBER(R133),
IF(H$2=ตัวเลือก!A$30,"ยังไม่บันทึกข้อมูล",R133*0.47),"ข้อมูลไม่ถูกต้อง")</f>
        <v>ข้อมูลไม่ถูกต้อง</v>
      </c>
      <c r="V133" s="149" t="str">
        <f>IF(ISNUMBER(S133),
IF(H$2=ตัวเลือก!A$30,"ยังไม่บันทึกข้อมูล",S133*0.47),"ข้อมูลไม่ถูกต้อง")</f>
        <v>ข้อมูลไม่ถูกต้อง</v>
      </c>
      <c r="W133" s="149" t="str">
        <f t="shared" si="14"/>
        <v>ข้อมูลไม่ถูกต้อง</v>
      </c>
      <c r="X133" s="148" t="str">
        <f t="shared" si="15"/>
        <v>ข้อมูลไม่ถูกต้อง</v>
      </c>
      <c r="Y133" s="38"/>
      <c r="Z133" s="38"/>
      <c r="AA133" s="38"/>
    </row>
    <row r="134" spans="1:27" x14ac:dyDescent="0.45">
      <c r="A134" s="38">
        <v>129</v>
      </c>
      <c r="B134" s="38"/>
      <c r="C134" s="38"/>
      <c r="D134" s="38"/>
      <c r="E134" s="38"/>
      <c r="F134" s="35"/>
      <c r="G134" s="35"/>
      <c r="H134" s="38"/>
      <c r="I134" s="38"/>
      <c r="J134" s="273" t="str">
        <f t="shared" si="8"/>
        <v>รอข้อมูลคอลัมน์ H</v>
      </c>
      <c r="K134" s="150"/>
      <c r="L134" s="150"/>
      <c r="M134" s="150"/>
      <c r="N134" s="147" t="str" cm="1">
        <f t="array" ref="N134">IF(AND(K134:M134=""),"ยังไม่บันทึกข้อมูล",
IF(M134&lt;&gt;"",
IF(M134&gt;=1.3,M134,"เป็นไม้พุ่ม"),
IF(K134+L134&gt;=1.3,K134+L134,"เป็นไม้พุ่ม")))</f>
        <v>ยังไม่บันทึกข้อมูล</v>
      </c>
      <c r="O134" s="149" t="str">
        <f t="shared" si="9"/>
        <v>ข้อมูลไม่ถูกต้อง</v>
      </c>
      <c r="P134" s="149" t="str">
        <f t="shared" si="10"/>
        <v>ข้อมูลไม่ถูกต้อง</v>
      </c>
      <c r="Q134" s="149" t="str">
        <f t="shared" si="11"/>
        <v>ข้อมูลไม่ถูกต้อง</v>
      </c>
      <c r="R134" s="155" t="str">
        <f t="shared" si="12"/>
        <v>ข้อมูลไม่ถูกต้อง</v>
      </c>
      <c r="S134" s="155" t="str">
        <f>IF(ISNUMBER(R134),
IF(H$2=ตัวเลือก!A$30,"ยังไม่บันทึกข้อมูล",R134*0.27),"ข้อมูลไม่ถูกต้อง")</f>
        <v>ข้อมูลไม่ถูกต้อง</v>
      </c>
      <c r="T134" s="149" t="str">
        <f t="shared" si="13"/>
        <v>ข้อมูลไม่ถูกต้อง</v>
      </c>
      <c r="U134" s="155" t="str">
        <f>IF(ISNUMBER(R134),
IF(H$2=ตัวเลือก!A$30,"ยังไม่บันทึกข้อมูล",R134*0.47),"ข้อมูลไม่ถูกต้อง")</f>
        <v>ข้อมูลไม่ถูกต้อง</v>
      </c>
      <c r="V134" s="149" t="str">
        <f>IF(ISNUMBER(S134),
IF(H$2=ตัวเลือก!A$30,"ยังไม่บันทึกข้อมูล",S134*0.47),"ข้อมูลไม่ถูกต้อง")</f>
        <v>ข้อมูลไม่ถูกต้อง</v>
      </c>
      <c r="W134" s="149" t="str">
        <f t="shared" si="14"/>
        <v>ข้อมูลไม่ถูกต้อง</v>
      </c>
      <c r="X134" s="148" t="str">
        <f t="shared" si="15"/>
        <v>ข้อมูลไม่ถูกต้อง</v>
      </c>
      <c r="Y134" s="38"/>
      <c r="Z134" s="38"/>
      <c r="AA134" s="38"/>
    </row>
    <row r="135" spans="1:27" x14ac:dyDescent="0.45">
      <c r="A135" s="38">
        <v>130</v>
      </c>
      <c r="B135" s="38"/>
      <c r="C135" s="38"/>
      <c r="D135" s="38"/>
      <c r="E135" s="38"/>
      <c r="F135" s="35"/>
      <c r="G135" s="35"/>
      <c r="H135" s="38"/>
      <c r="I135" s="38"/>
      <c r="J135" s="273" t="str">
        <f t="shared" ref="J135:J198" si="16">IF(H135="","รอข้อมูลคอลัมน์ H",
IF(H135/PI()&gt;=4.5,H135/PI(),"ไม่ใช่ไม้ต้น ไม่นำมาคำนวณ"))</f>
        <v>รอข้อมูลคอลัมน์ H</v>
      </c>
      <c r="K135" s="150"/>
      <c r="L135" s="150"/>
      <c r="M135" s="150"/>
      <c r="N135" s="147" t="str" cm="1">
        <f t="array" ref="N135">IF(AND(K135:M135=""),"ยังไม่บันทึกข้อมูล",
IF(M135&lt;&gt;"",
IF(M135&gt;=1.3,M135,"เป็นไม้พุ่ม"),
IF(K135+L135&gt;=1.3,K135+L135,"เป็นไม้พุ่ม")))</f>
        <v>ยังไม่บันทึกข้อมูล</v>
      </c>
      <c r="O135" s="149" t="str">
        <f t="shared" ref="O135:O198" si="17">IF(AND(ISNUMBER(J135),ISNUMBER(N135)),0.0396*(((J135)^2)*N135)^0.933,"ข้อมูลไม่ถูกต้อง")</f>
        <v>ข้อมูลไม่ถูกต้อง</v>
      </c>
      <c r="P135" s="149" t="str">
        <f t="shared" ref="P135:P198" si="18">IF(AND(ISNUMBER(J135),ISNUMBER(N135)),0.00349*(((J135^2)*N135))^1.03,"ข้อมูลไม่ถูกต้อง")</f>
        <v>ข้อมูลไม่ถูกต้อง</v>
      </c>
      <c r="Q135" s="149" t="str">
        <f t="shared" ref="Q135:Q198" si="19">IF(AND(ISNUMBER(O135),ISNUMBER(P135)),((1/(28/(O135+P135)))+0.025),"ข้อมูลไม่ถูกต้อง")</f>
        <v>ข้อมูลไม่ถูกต้อง</v>
      </c>
      <c r="R135" s="155" t="str">
        <f t="shared" ref="R135:R198" si="20">IF(AND(O135&lt;&gt;"ข้อมูลไม่ถูกต้อง",P135&lt;&gt;"ข้อมูลไม่ถูกต้อง",Q135&lt;&gt;"ข้อมูลไม่ถูกต้อง"),O135+P135+Q135,"ข้อมูลไม่ถูกต้อง")</f>
        <v>ข้อมูลไม่ถูกต้อง</v>
      </c>
      <c r="S135" s="155" t="str">
        <f>IF(ISNUMBER(R135),
IF(H$2=ตัวเลือก!A$30,"ยังไม่บันทึกข้อมูล",R135*0.27),"ข้อมูลไม่ถูกต้อง")</f>
        <v>ข้อมูลไม่ถูกต้อง</v>
      </c>
      <c r="T135" s="149" t="str">
        <f t="shared" ref="T135:T198" si="21">IF(AND(ISNUMBER(R135),ISNUMBER(S135)),R135+S135,"ข้อมูลไม่ถูกต้อง")</f>
        <v>ข้อมูลไม่ถูกต้อง</v>
      </c>
      <c r="U135" s="155" t="str">
        <f>IF(ISNUMBER(R135),
IF(H$2=ตัวเลือก!A$30,"ยังไม่บันทึกข้อมูล",R135*0.47),"ข้อมูลไม่ถูกต้อง")</f>
        <v>ข้อมูลไม่ถูกต้อง</v>
      </c>
      <c r="V135" s="149" t="str">
        <f>IF(ISNUMBER(S135),
IF(H$2=ตัวเลือก!A$30,"ยังไม่บันทึกข้อมูล",S135*0.47),"ข้อมูลไม่ถูกต้อง")</f>
        <v>ข้อมูลไม่ถูกต้อง</v>
      </c>
      <c r="W135" s="149" t="str">
        <f t="shared" ref="W135:W198" si="22">IF(AND(ISNUMBER(U135),ISNUMBER(V135)),((U135+V135)/1000),"ข้อมูลไม่ถูกต้อง")</f>
        <v>ข้อมูลไม่ถูกต้อง</v>
      </c>
      <c r="X135" s="148" t="str">
        <f t="shared" ref="X135:X198" si="23">IF(ISNUMBER(W135),W135*(44/12),"ข้อมูลไม่ถูกต้อง")</f>
        <v>ข้อมูลไม่ถูกต้อง</v>
      </c>
      <c r="Y135" s="38"/>
      <c r="Z135" s="38"/>
      <c r="AA135" s="38"/>
    </row>
    <row r="136" spans="1:27" x14ac:dyDescent="0.45">
      <c r="A136" s="38">
        <v>131</v>
      </c>
      <c r="B136" s="38"/>
      <c r="C136" s="38"/>
      <c r="D136" s="38"/>
      <c r="E136" s="38"/>
      <c r="F136" s="35"/>
      <c r="G136" s="35"/>
      <c r="H136" s="38"/>
      <c r="I136" s="38"/>
      <c r="J136" s="273" t="str">
        <f t="shared" si="16"/>
        <v>รอข้อมูลคอลัมน์ H</v>
      </c>
      <c r="K136" s="150"/>
      <c r="L136" s="150"/>
      <c r="M136" s="150"/>
      <c r="N136" s="147" t="str" cm="1">
        <f t="array" ref="N136">IF(AND(K136:M136=""),"ยังไม่บันทึกข้อมูล",
IF(M136&lt;&gt;"",
IF(M136&gt;=1.3,M136,"เป็นไม้พุ่ม"),
IF(K136+L136&gt;=1.3,K136+L136,"เป็นไม้พุ่ม")))</f>
        <v>ยังไม่บันทึกข้อมูล</v>
      </c>
      <c r="O136" s="149" t="str">
        <f t="shared" si="17"/>
        <v>ข้อมูลไม่ถูกต้อง</v>
      </c>
      <c r="P136" s="149" t="str">
        <f t="shared" si="18"/>
        <v>ข้อมูลไม่ถูกต้อง</v>
      </c>
      <c r="Q136" s="149" t="str">
        <f t="shared" si="19"/>
        <v>ข้อมูลไม่ถูกต้อง</v>
      </c>
      <c r="R136" s="155" t="str">
        <f t="shared" si="20"/>
        <v>ข้อมูลไม่ถูกต้อง</v>
      </c>
      <c r="S136" s="155" t="str">
        <f>IF(ISNUMBER(R136),
IF(H$2=ตัวเลือก!A$30,"ยังไม่บันทึกข้อมูล",R136*0.27),"ข้อมูลไม่ถูกต้อง")</f>
        <v>ข้อมูลไม่ถูกต้อง</v>
      </c>
      <c r="T136" s="149" t="str">
        <f t="shared" si="21"/>
        <v>ข้อมูลไม่ถูกต้อง</v>
      </c>
      <c r="U136" s="155" t="str">
        <f>IF(ISNUMBER(R136),
IF(H$2=ตัวเลือก!A$30,"ยังไม่บันทึกข้อมูล",R136*0.47),"ข้อมูลไม่ถูกต้อง")</f>
        <v>ข้อมูลไม่ถูกต้อง</v>
      </c>
      <c r="V136" s="149" t="str">
        <f>IF(ISNUMBER(S136),
IF(H$2=ตัวเลือก!A$30,"ยังไม่บันทึกข้อมูล",S136*0.47),"ข้อมูลไม่ถูกต้อง")</f>
        <v>ข้อมูลไม่ถูกต้อง</v>
      </c>
      <c r="W136" s="149" t="str">
        <f t="shared" si="22"/>
        <v>ข้อมูลไม่ถูกต้อง</v>
      </c>
      <c r="X136" s="148" t="str">
        <f t="shared" si="23"/>
        <v>ข้อมูลไม่ถูกต้อง</v>
      </c>
      <c r="Y136" s="38"/>
      <c r="Z136" s="38"/>
      <c r="AA136" s="38"/>
    </row>
    <row r="137" spans="1:27" x14ac:dyDescent="0.45">
      <c r="A137" s="38">
        <v>132</v>
      </c>
      <c r="B137" s="38"/>
      <c r="C137" s="38"/>
      <c r="D137" s="38"/>
      <c r="E137" s="38"/>
      <c r="F137" s="35"/>
      <c r="G137" s="35"/>
      <c r="H137" s="38"/>
      <c r="I137" s="38"/>
      <c r="J137" s="273" t="str">
        <f t="shared" si="16"/>
        <v>รอข้อมูลคอลัมน์ H</v>
      </c>
      <c r="K137" s="150"/>
      <c r="L137" s="150"/>
      <c r="M137" s="150"/>
      <c r="N137" s="147" t="str" cm="1">
        <f t="array" ref="N137">IF(AND(K137:M137=""),"ยังไม่บันทึกข้อมูล",
IF(M137&lt;&gt;"",
IF(M137&gt;=1.3,M137,"เป็นไม้พุ่ม"),
IF(K137+L137&gt;=1.3,K137+L137,"เป็นไม้พุ่ม")))</f>
        <v>ยังไม่บันทึกข้อมูล</v>
      </c>
      <c r="O137" s="149" t="str">
        <f t="shared" si="17"/>
        <v>ข้อมูลไม่ถูกต้อง</v>
      </c>
      <c r="P137" s="149" t="str">
        <f t="shared" si="18"/>
        <v>ข้อมูลไม่ถูกต้อง</v>
      </c>
      <c r="Q137" s="149" t="str">
        <f t="shared" si="19"/>
        <v>ข้อมูลไม่ถูกต้อง</v>
      </c>
      <c r="R137" s="155" t="str">
        <f t="shared" si="20"/>
        <v>ข้อมูลไม่ถูกต้อง</v>
      </c>
      <c r="S137" s="155" t="str">
        <f>IF(ISNUMBER(R137),
IF(H$2=ตัวเลือก!A$30,"ยังไม่บันทึกข้อมูล",R137*0.27),"ข้อมูลไม่ถูกต้อง")</f>
        <v>ข้อมูลไม่ถูกต้อง</v>
      </c>
      <c r="T137" s="149" t="str">
        <f t="shared" si="21"/>
        <v>ข้อมูลไม่ถูกต้อง</v>
      </c>
      <c r="U137" s="155" t="str">
        <f>IF(ISNUMBER(R137),
IF(H$2=ตัวเลือก!A$30,"ยังไม่บันทึกข้อมูล",R137*0.47),"ข้อมูลไม่ถูกต้อง")</f>
        <v>ข้อมูลไม่ถูกต้อง</v>
      </c>
      <c r="V137" s="149" t="str">
        <f>IF(ISNUMBER(S137),
IF(H$2=ตัวเลือก!A$30,"ยังไม่บันทึกข้อมูล",S137*0.47),"ข้อมูลไม่ถูกต้อง")</f>
        <v>ข้อมูลไม่ถูกต้อง</v>
      </c>
      <c r="W137" s="149" t="str">
        <f t="shared" si="22"/>
        <v>ข้อมูลไม่ถูกต้อง</v>
      </c>
      <c r="X137" s="148" t="str">
        <f t="shared" si="23"/>
        <v>ข้อมูลไม่ถูกต้อง</v>
      </c>
      <c r="Y137" s="38"/>
      <c r="Z137" s="38"/>
      <c r="AA137" s="38"/>
    </row>
    <row r="138" spans="1:27" x14ac:dyDescent="0.45">
      <c r="A138" s="38">
        <v>133</v>
      </c>
      <c r="B138" s="38"/>
      <c r="C138" s="38"/>
      <c r="D138" s="38"/>
      <c r="E138" s="38"/>
      <c r="F138" s="35"/>
      <c r="G138" s="35"/>
      <c r="H138" s="38"/>
      <c r="I138" s="38"/>
      <c r="J138" s="273" t="str">
        <f t="shared" si="16"/>
        <v>รอข้อมูลคอลัมน์ H</v>
      </c>
      <c r="K138" s="150"/>
      <c r="L138" s="150"/>
      <c r="M138" s="150"/>
      <c r="N138" s="147" t="str" cm="1">
        <f t="array" ref="N138">IF(AND(K138:M138=""),"ยังไม่บันทึกข้อมูล",
IF(M138&lt;&gt;"",
IF(M138&gt;=1.3,M138,"เป็นไม้พุ่ม"),
IF(K138+L138&gt;=1.3,K138+L138,"เป็นไม้พุ่ม")))</f>
        <v>ยังไม่บันทึกข้อมูล</v>
      </c>
      <c r="O138" s="149" t="str">
        <f t="shared" si="17"/>
        <v>ข้อมูลไม่ถูกต้อง</v>
      </c>
      <c r="P138" s="149" t="str">
        <f t="shared" si="18"/>
        <v>ข้อมูลไม่ถูกต้อง</v>
      </c>
      <c r="Q138" s="149" t="str">
        <f t="shared" si="19"/>
        <v>ข้อมูลไม่ถูกต้อง</v>
      </c>
      <c r="R138" s="155" t="str">
        <f t="shared" si="20"/>
        <v>ข้อมูลไม่ถูกต้อง</v>
      </c>
      <c r="S138" s="155" t="str">
        <f>IF(ISNUMBER(R138),
IF(H$2=ตัวเลือก!A$30,"ยังไม่บันทึกข้อมูล",R138*0.27),"ข้อมูลไม่ถูกต้อง")</f>
        <v>ข้อมูลไม่ถูกต้อง</v>
      </c>
      <c r="T138" s="149" t="str">
        <f t="shared" si="21"/>
        <v>ข้อมูลไม่ถูกต้อง</v>
      </c>
      <c r="U138" s="155" t="str">
        <f>IF(ISNUMBER(R138),
IF(H$2=ตัวเลือก!A$30,"ยังไม่บันทึกข้อมูล",R138*0.47),"ข้อมูลไม่ถูกต้อง")</f>
        <v>ข้อมูลไม่ถูกต้อง</v>
      </c>
      <c r="V138" s="149" t="str">
        <f>IF(ISNUMBER(S138),
IF(H$2=ตัวเลือก!A$30,"ยังไม่บันทึกข้อมูล",S138*0.47),"ข้อมูลไม่ถูกต้อง")</f>
        <v>ข้อมูลไม่ถูกต้อง</v>
      </c>
      <c r="W138" s="149" t="str">
        <f t="shared" si="22"/>
        <v>ข้อมูลไม่ถูกต้อง</v>
      </c>
      <c r="X138" s="148" t="str">
        <f t="shared" si="23"/>
        <v>ข้อมูลไม่ถูกต้อง</v>
      </c>
      <c r="Y138" s="38"/>
      <c r="Z138" s="38"/>
      <c r="AA138" s="38"/>
    </row>
    <row r="139" spans="1:27" x14ac:dyDescent="0.45">
      <c r="A139" s="38">
        <v>134</v>
      </c>
      <c r="B139" s="38"/>
      <c r="C139" s="38"/>
      <c r="D139" s="38"/>
      <c r="E139" s="38"/>
      <c r="F139" s="35"/>
      <c r="G139" s="35"/>
      <c r="H139" s="38"/>
      <c r="I139" s="38"/>
      <c r="J139" s="273" t="str">
        <f t="shared" si="16"/>
        <v>รอข้อมูลคอลัมน์ H</v>
      </c>
      <c r="K139" s="150"/>
      <c r="L139" s="150"/>
      <c r="M139" s="150"/>
      <c r="N139" s="147" t="str" cm="1">
        <f t="array" ref="N139">IF(AND(K139:M139=""),"ยังไม่บันทึกข้อมูล",
IF(M139&lt;&gt;"",
IF(M139&gt;=1.3,M139,"เป็นไม้พุ่ม"),
IF(K139+L139&gt;=1.3,K139+L139,"เป็นไม้พุ่ม")))</f>
        <v>ยังไม่บันทึกข้อมูล</v>
      </c>
      <c r="O139" s="149" t="str">
        <f t="shared" si="17"/>
        <v>ข้อมูลไม่ถูกต้อง</v>
      </c>
      <c r="P139" s="149" t="str">
        <f t="shared" si="18"/>
        <v>ข้อมูลไม่ถูกต้อง</v>
      </c>
      <c r="Q139" s="149" t="str">
        <f t="shared" si="19"/>
        <v>ข้อมูลไม่ถูกต้อง</v>
      </c>
      <c r="R139" s="155" t="str">
        <f t="shared" si="20"/>
        <v>ข้อมูลไม่ถูกต้อง</v>
      </c>
      <c r="S139" s="155" t="str">
        <f>IF(ISNUMBER(R139),
IF(H$2=ตัวเลือก!A$30,"ยังไม่บันทึกข้อมูล",R139*0.27),"ข้อมูลไม่ถูกต้อง")</f>
        <v>ข้อมูลไม่ถูกต้อง</v>
      </c>
      <c r="T139" s="149" t="str">
        <f t="shared" si="21"/>
        <v>ข้อมูลไม่ถูกต้อง</v>
      </c>
      <c r="U139" s="155" t="str">
        <f>IF(ISNUMBER(R139),
IF(H$2=ตัวเลือก!A$30,"ยังไม่บันทึกข้อมูล",R139*0.47),"ข้อมูลไม่ถูกต้อง")</f>
        <v>ข้อมูลไม่ถูกต้อง</v>
      </c>
      <c r="V139" s="149" t="str">
        <f>IF(ISNUMBER(S139),
IF(H$2=ตัวเลือก!A$30,"ยังไม่บันทึกข้อมูล",S139*0.47),"ข้อมูลไม่ถูกต้อง")</f>
        <v>ข้อมูลไม่ถูกต้อง</v>
      </c>
      <c r="W139" s="149" t="str">
        <f t="shared" si="22"/>
        <v>ข้อมูลไม่ถูกต้อง</v>
      </c>
      <c r="X139" s="148" t="str">
        <f t="shared" si="23"/>
        <v>ข้อมูลไม่ถูกต้อง</v>
      </c>
      <c r="Y139" s="38"/>
      <c r="Z139" s="38"/>
      <c r="AA139" s="38"/>
    </row>
    <row r="140" spans="1:27" x14ac:dyDescent="0.45">
      <c r="A140" s="38">
        <v>135</v>
      </c>
      <c r="B140" s="38"/>
      <c r="C140" s="38"/>
      <c r="D140" s="38"/>
      <c r="E140" s="38"/>
      <c r="F140" s="35"/>
      <c r="G140" s="35"/>
      <c r="H140" s="38"/>
      <c r="I140" s="38"/>
      <c r="J140" s="273" t="str">
        <f t="shared" si="16"/>
        <v>รอข้อมูลคอลัมน์ H</v>
      </c>
      <c r="K140" s="150"/>
      <c r="L140" s="150"/>
      <c r="M140" s="150"/>
      <c r="N140" s="147" t="str" cm="1">
        <f t="array" ref="N140">IF(AND(K140:M140=""),"ยังไม่บันทึกข้อมูล",
IF(M140&lt;&gt;"",
IF(M140&gt;=1.3,M140,"เป็นไม้พุ่ม"),
IF(K140+L140&gt;=1.3,K140+L140,"เป็นไม้พุ่ม")))</f>
        <v>ยังไม่บันทึกข้อมูล</v>
      </c>
      <c r="O140" s="149" t="str">
        <f t="shared" si="17"/>
        <v>ข้อมูลไม่ถูกต้อง</v>
      </c>
      <c r="P140" s="149" t="str">
        <f t="shared" si="18"/>
        <v>ข้อมูลไม่ถูกต้อง</v>
      </c>
      <c r="Q140" s="149" t="str">
        <f t="shared" si="19"/>
        <v>ข้อมูลไม่ถูกต้อง</v>
      </c>
      <c r="R140" s="155" t="str">
        <f t="shared" si="20"/>
        <v>ข้อมูลไม่ถูกต้อง</v>
      </c>
      <c r="S140" s="155" t="str">
        <f>IF(ISNUMBER(R140),
IF(H$2=ตัวเลือก!A$30,"ยังไม่บันทึกข้อมูล",R140*0.27),"ข้อมูลไม่ถูกต้อง")</f>
        <v>ข้อมูลไม่ถูกต้อง</v>
      </c>
      <c r="T140" s="149" t="str">
        <f t="shared" si="21"/>
        <v>ข้อมูลไม่ถูกต้อง</v>
      </c>
      <c r="U140" s="155" t="str">
        <f>IF(ISNUMBER(R140),
IF(H$2=ตัวเลือก!A$30,"ยังไม่บันทึกข้อมูล",R140*0.47),"ข้อมูลไม่ถูกต้อง")</f>
        <v>ข้อมูลไม่ถูกต้อง</v>
      </c>
      <c r="V140" s="149" t="str">
        <f>IF(ISNUMBER(S140),
IF(H$2=ตัวเลือก!A$30,"ยังไม่บันทึกข้อมูล",S140*0.47),"ข้อมูลไม่ถูกต้อง")</f>
        <v>ข้อมูลไม่ถูกต้อง</v>
      </c>
      <c r="W140" s="149" t="str">
        <f t="shared" si="22"/>
        <v>ข้อมูลไม่ถูกต้อง</v>
      </c>
      <c r="X140" s="148" t="str">
        <f t="shared" si="23"/>
        <v>ข้อมูลไม่ถูกต้อง</v>
      </c>
      <c r="Y140" s="38"/>
      <c r="Z140" s="38"/>
      <c r="AA140" s="38"/>
    </row>
    <row r="141" spans="1:27" x14ac:dyDescent="0.45">
      <c r="A141" s="38">
        <v>136</v>
      </c>
      <c r="B141" s="38"/>
      <c r="C141" s="38"/>
      <c r="D141" s="38"/>
      <c r="E141" s="38"/>
      <c r="F141" s="35"/>
      <c r="G141" s="35"/>
      <c r="H141" s="38"/>
      <c r="I141" s="38"/>
      <c r="J141" s="273" t="str">
        <f t="shared" si="16"/>
        <v>รอข้อมูลคอลัมน์ H</v>
      </c>
      <c r="K141" s="150"/>
      <c r="L141" s="150"/>
      <c r="M141" s="150"/>
      <c r="N141" s="147" t="str" cm="1">
        <f t="array" ref="N141">IF(AND(K141:M141=""),"ยังไม่บันทึกข้อมูล",
IF(M141&lt;&gt;"",
IF(M141&gt;=1.3,M141,"เป็นไม้พุ่ม"),
IF(K141+L141&gt;=1.3,K141+L141,"เป็นไม้พุ่ม")))</f>
        <v>ยังไม่บันทึกข้อมูล</v>
      </c>
      <c r="O141" s="149" t="str">
        <f t="shared" si="17"/>
        <v>ข้อมูลไม่ถูกต้อง</v>
      </c>
      <c r="P141" s="149" t="str">
        <f t="shared" si="18"/>
        <v>ข้อมูลไม่ถูกต้อง</v>
      </c>
      <c r="Q141" s="149" t="str">
        <f t="shared" si="19"/>
        <v>ข้อมูลไม่ถูกต้อง</v>
      </c>
      <c r="R141" s="155" t="str">
        <f t="shared" si="20"/>
        <v>ข้อมูลไม่ถูกต้อง</v>
      </c>
      <c r="S141" s="155" t="str">
        <f>IF(ISNUMBER(R141),
IF(H$2=ตัวเลือก!A$30,"ยังไม่บันทึกข้อมูล",R141*0.27),"ข้อมูลไม่ถูกต้อง")</f>
        <v>ข้อมูลไม่ถูกต้อง</v>
      </c>
      <c r="T141" s="149" t="str">
        <f t="shared" si="21"/>
        <v>ข้อมูลไม่ถูกต้อง</v>
      </c>
      <c r="U141" s="155" t="str">
        <f>IF(ISNUMBER(R141),
IF(H$2=ตัวเลือก!A$30,"ยังไม่บันทึกข้อมูล",R141*0.47),"ข้อมูลไม่ถูกต้อง")</f>
        <v>ข้อมูลไม่ถูกต้อง</v>
      </c>
      <c r="V141" s="149" t="str">
        <f>IF(ISNUMBER(S141),
IF(H$2=ตัวเลือก!A$30,"ยังไม่บันทึกข้อมูล",S141*0.47),"ข้อมูลไม่ถูกต้อง")</f>
        <v>ข้อมูลไม่ถูกต้อง</v>
      </c>
      <c r="W141" s="149" t="str">
        <f t="shared" si="22"/>
        <v>ข้อมูลไม่ถูกต้อง</v>
      </c>
      <c r="X141" s="148" t="str">
        <f t="shared" si="23"/>
        <v>ข้อมูลไม่ถูกต้อง</v>
      </c>
      <c r="Y141" s="38"/>
      <c r="Z141" s="38"/>
      <c r="AA141" s="38"/>
    </row>
    <row r="142" spans="1:27" x14ac:dyDescent="0.45">
      <c r="A142" s="38">
        <v>137</v>
      </c>
      <c r="B142" s="38"/>
      <c r="C142" s="38"/>
      <c r="D142" s="38"/>
      <c r="E142" s="38"/>
      <c r="F142" s="35"/>
      <c r="G142" s="35"/>
      <c r="H142" s="38"/>
      <c r="I142" s="38"/>
      <c r="J142" s="273" t="str">
        <f t="shared" si="16"/>
        <v>รอข้อมูลคอลัมน์ H</v>
      </c>
      <c r="K142" s="150"/>
      <c r="L142" s="150"/>
      <c r="M142" s="150"/>
      <c r="N142" s="147" t="str" cm="1">
        <f t="array" ref="N142">IF(AND(K142:M142=""),"ยังไม่บันทึกข้อมูล",
IF(M142&lt;&gt;"",
IF(M142&gt;=1.3,M142,"เป็นไม้พุ่ม"),
IF(K142+L142&gt;=1.3,K142+L142,"เป็นไม้พุ่ม")))</f>
        <v>ยังไม่บันทึกข้อมูล</v>
      </c>
      <c r="O142" s="149" t="str">
        <f t="shared" si="17"/>
        <v>ข้อมูลไม่ถูกต้อง</v>
      </c>
      <c r="P142" s="149" t="str">
        <f t="shared" si="18"/>
        <v>ข้อมูลไม่ถูกต้อง</v>
      </c>
      <c r="Q142" s="149" t="str">
        <f t="shared" si="19"/>
        <v>ข้อมูลไม่ถูกต้อง</v>
      </c>
      <c r="R142" s="155" t="str">
        <f t="shared" si="20"/>
        <v>ข้อมูลไม่ถูกต้อง</v>
      </c>
      <c r="S142" s="155" t="str">
        <f>IF(ISNUMBER(R142),
IF(H$2=ตัวเลือก!A$30,"ยังไม่บันทึกข้อมูล",R142*0.27),"ข้อมูลไม่ถูกต้อง")</f>
        <v>ข้อมูลไม่ถูกต้อง</v>
      </c>
      <c r="T142" s="149" t="str">
        <f t="shared" si="21"/>
        <v>ข้อมูลไม่ถูกต้อง</v>
      </c>
      <c r="U142" s="155" t="str">
        <f>IF(ISNUMBER(R142),
IF(H$2=ตัวเลือก!A$30,"ยังไม่บันทึกข้อมูล",R142*0.47),"ข้อมูลไม่ถูกต้อง")</f>
        <v>ข้อมูลไม่ถูกต้อง</v>
      </c>
      <c r="V142" s="149" t="str">
        <f>IF(ISNUMBER(S142),
IF(H$2=ตัวเลือก!A$30,"ยังไม่บันทึกข้อมูล",S142*0.47),"ข้อมูลไม่ถูกต้อง")</f>
        <v>ข้อมูลไม่ถูกต้อง</v>
      </c>
      <c r="W142" s="149" t="str">
        <f t="shared" si="22"/>
        <v>ข้อมูลไม่ถูกต้อง</v>
      </c>
      <c r="X142" s="148" t="str">
        <f t="shared" si="23"/>
        <v>ข้อมูลไม่ถูกต้อง</v>
      </c>
      <c r="Y142" s="38"/>
      <c r="Z142" s="38"/>
      <c r="AA142" s="38"/>
    </row>
    <row r="143" spans="1:27" x14ac:dyDescent="0.45">
      <c r="A143" s="38">
        <v>138</v>
      </c>
      <c r="B143" s="38"/>
      <c r="C143" s="38"/>
      <c r="D143" s="38"/>
      <c r="E143" s="38"/>
      <c r="F143" s="35"/>
      <c r="G143" s="35"/>
      <c r="H143" s="38"/>
      <c r="I143" s="38"/>
      <c r="J143" s="273" t="str">
        <f t="shared" si="16"/>
        <v>รอข้อมูลคอลัมน์ H</v>
      </c>
      <c r="K143" s="150"/>
      <c r="L143" s="150"/>
      <c r="M143" s="150"/>
      <c r="N143" s="147" t="str" cm="1">
        <f t="array" ref="N143">IF(AND(K143:M143=""),"ยังไม่บันทึกข้อมูล",
IF(M143&lt;&gt;"",
IF(M143&gt;=1.3,M143,"เป็นไม้พุ่ม"),
IF(K143+L143&gt;=1.3,K143+L143,"เป็นไม้พุ่ม")))</f>
        <v>ยังไม่บันทึกข้อมูล</v>
      </c>
      <c r="O143" s="149" t="str">
        <f t="shared" si="17"/>
        <v>ข้อมูลไม่ถูกต้อง</v>
      </c>
      <c r="P143" s="149" t="str">
        <f t="shared" si="18"/>
        <v>ข้อมูลไม่ถูกต้อง</v>
      </c>
      <c r="Q143" s="149" t="str">
        <f t="shared" si="19"/>
        <v>ข้อมูลไม่ถูกต้อง</v>
      </c>
      <c r="R143" s="155" t="str">
        <f t="shared" si="20"/>
        <v>ข้อมูลไม่ถูกต้อง</v>
      </c>
      <c r="S143" s="155" t="str">
        <f>IF(ISNUMBER(R143),
IF(H$2=ตัวเลือก!A$30,"ยังไม่บันทึกข้อมูล",R143*0.27),"ข้อมูลไม่ถูกต้อง")</f>
        <v>ข้อมูลไม่ถูกต้อง</v>
      </c>
      <c r="T143" s="149" t="str">
        <f t="shared" si="21"/>
        <v>ข้อมูลไม่ถูกต้อง</v>
      </c>
      <c r="U143" s="155" t="str">
        <f>IF(ISNUMBER(R143),
IF(H$2=ตัวเลือก!A$30,"ยังไม่บันทึกข้อมูล",R143*0.47),"ข้อมูลไม่ถูกต้อง")</f>
        <v>ข้อมูลไม่ถูกต้อง</v>
      </c>
      <c r="V143" s="149" t="str">
        <f>IF(ISNUMBER(S143),
IF(H$2=ตัวเลือก!A$30,"ยังไม่บันทึกข้อมูล",S143*0.47),"ข้อมูลไม่ถูกต้อง")</f>
        <v>ข้อมูลไม่ถูกต้อง</v>
      </c>
      <c r="W143" s="149" t="str">
        <f t="shared" si="22"/>
        <v>ข้อมูลไม่ถูกต้อง</v>
      </c>
      <c r="X143" s="148" t="str">
        <f t="shared" si="23"/>
        <v>ข้อมูลไม่ถูกต้อง</v>
      </c>
      <c r="Y143" s="38"/>
      <c r="Z143" s="38"/>
      <c r="AA143" s="38"/>
    </row>
    <row r="144" spans="1:27" x14ac:dyDescent="0.45">
      <c r="A144" s="38">
        <v>139</v>
      </c>
      <c r="B144" s="38"/>
      <c r="C144" s="38"/>
      <c r="D144" s="38"/>
      <c r="E144" s="38"/>
      <c r="F144" s="35"/>
      <c r="G144" s="35"/>
      <c r="H144" s="38"/>
      <c r="I144" s="38"/>
      <c r="J144" s="273" t="str">
        <f t="shared" si="16"/>
        <v>รอข้อมูลคอลัมน์ H</v>
      </c>
      <c r="K144" s="150"/>
      <c r="L144" s="150"/>
      <c r="M144" s="150"/>
      <c r="N144" s="147" t="str" cm="1">
        <f t="array" ref="N144">IF(AND(K144:M144=""),"ยังไม่บันทึกข้อมูล",
IF(M144&lt;&gt;"",
IF(M144&gt;=1.3,M144,"เป็นไม้พุ่ม"),
IF(K144+L144&gt;=1.3,K144+L144,"เป็นไม้พุ่ม")))</f>
        <v>ยังไม่บันทึกข้อมูล</v>
      </c>
      <c r="O144" s="149" t="str">
        <f t="shared" si="17"/>
        <v>ข้อมูลไม่ถูกต้อง</v>
      </c>
      <c r="P144" s="149" t="str">
        <f t="shared" si="18"/>
        <v>ข้อมูลไม่ถูกต้อง</v>
      </c>
      <c r="Q144" s="149" t="str">
        <f t="shared" si="19"/>
        <v>ข้อมูลไม่ถูกต้อง</v>
      </c>
      <c r="R144" s="155" t="str">
        <f t="shared" si="20"/>
        <v>ข้อมูลไม่ถูกต้อง</v>
      </c>
      <c r="S144" s="155" t="str">
        <f>IF(ISNUMBER(R144),
IF(H$2=ตัวเลือก!A$30,"ยังไม่บันทึกข้อมูล",R144*0.27),"ข้อมูลไม่ถูกต้อง")</f>
        <v>ข้อมูลไม่ถูกต้อง</v>
      </c>
      <c r="T144" s="149" t="str">
        <f t="shared" si="21"/>
        <v>ข้อมูลไม่ถูกต้อง</v>
      </c>
      <c r="U144" s="155" t="str">
        <f>IF(ISNUMBER(R144),
IF(H$2=ตัวเลือก!A$30,"ยังไม่บันทึกข้อมูล",R144*0.47),"ข้อมูลไม่ถูกต้อง")</f>
        <v>ข้อมูลไม่ถูกต้อง</v>
      </c>
      <c r="V144" s="149" t="str">
        <f>IF(ISNUMBER(S144),
IF(H$2=ตัวเลือก!A$30,"ยังไม่บันทึกข้อมูล",S144*0.47),"ข้อมูลไม่ถูกต้อง")</f>
        <v>ข้อมูลไม่ถูกต้อง</v>
      </c>
      <c r="W144" s="149" t="str">
        <f t="shared" si="22"/>
        <v>ข้อมูลไม่ถูกต้อง</v>
      </c>
      <c r="X144" s="148" t="str">
        <f t="shared" si="23"/>
        <v>ข้อมูลไม่ถูกต้อง</v>
      </c>
      <c r="Y144" s="38"/>
      <c r="Z144" s="38"/>
      <c r="AA144" s="38"/>
    </row>
    <row r="145" spans="1:27" x14ac:dyDescent="0.45">
      <c r="A145" s="38">
        <v>140</v>
      </c>
      <c r="B145" s="38"/>
      <c r="C145" s="38"/>
      <c r="D145" s="38"/>
      <c r="E145" s="38"/>
      <c r="F145" s="35"/>
      <c r="G145" s="35"/>
      <c r="H145" s="38"/>
      <c r="I145" s="38"/>
      <c r="J145" s="273" t="str">
        <f t="shared" si="16"/>
        <v>รอข้อมูลคอลัมน์ H</v>
      </c>
      <c r="K145" s="150"/>
      <c r="L145" s="150"/>
      <c r="M145" s="150"/>
      <c r="N145" s="147" t="str" cm="1">
        <f t="array" ref="N145">IF(AND(K145:M145=""),"ยังไม่บันทึกข้อมูล",
IF(M145&lt;&gt;"",
IF(M145&gt;=1.3,M145,"เป็นไม้พุ่ม"),
IF(K145+L145&gt;=1.3,K145+L145,"เป็นไม้พุ่ม")))</f>
        <v>ยังไม่บันทึกข้อมูล</v>
      </c>
      <c r="O145" s="149" t="str">
        <f t="shared" si="17"/>
        <v>ข้อมูลไม่ถูกต้อง</v>
      </c>
      <c r="P145" s="149" t="str">
        <f t="shared" si="18"/>
        <v>ข้อมูลไม่ถูกต้อง</v>
      </c>
      <c r="Q145" s="149" t="str">
        <f t="shared" si="19"/>
        <v>ข้อมูลไม่ถูกต้อง</v>
      </c>
      <c r="R145" s="155" t="str">
        <f t="shared" si="20"/>
        <v>ข้อมูลไม่ถูกต้อง</v>
      </c>
      <c r="S145" s="155" t="str">
        <f>IF(ISNUMBER(R145),
IF(H$2=ตัวเลือก!A$30,"ยังไม่บันทึกข้อมูล",R145*0.27),"ข้อมูลไม่ถูกต้อง")</f>
        <v>ข้อมูลไม่ถูกต้อง</v>
      </c>
      <c r="T145" s="149" t="str">
        <f t="shared" si="21"/>
        <v>ข้อมูลไม่ถูกต้อง</v>
      </c>
      <c r="U145" s="155" t="str">
        <f>IF(ISNUMBER(R145),
IF(H$2=ตัวเลือก!A$30,"ยังไม่บันทึกข้อมูล",R145*0.47),"ข้อมูลไม่ถูกต้อง")</f>
        <v>ข้อมูลไม่ถูกต้อง</v>
      </c>
      <c r="V145" s="149" t="str">
        <f>IF(ISNUMBER(S145),
IF(H$2=ตัวเลือก!A$30,"ยังไม่บันทึกข้อมูล",S145*0.47),"ข้อมูลไม่ถูกต้อง")</f>
        <v>ข้อมูลไม่ถูกต้อง</v>
      </c>
      <c r="W145" s="149" t="str">
        <f t="shared" si="22"/>
        <v>ข้อมูลไม่ถูกต้อง</v>
      </c>
      <c r="X145" s="148" t="str">
        <f t="shared" si="23"/>
        <v>ข้อมูลไม่ถูกต้อง</v>
      </c>
      <c r="Y145" s="38"/>
      <c r="Z145" s="38"/>
      <c r="AA145" s="38"/>
    </row>
    <row r="146" spans="1:27" x14ac:dyDescent="0.45">
      <c r="A146" s="38">
        <v>141</v>
      </c>
      <c r="B146" s="38"/>
      <c r="C146" s="38"/>
      <c r="D146" s="38"/>
      <c r="E146" s="38"/>
      <c r="F146" s="35"/>
      <c r="G146" s="35"/>
      <c r="H146" s="38"/>
      <c r="I146" s="38"/>
      <c r="J146" s="273" t="str">
        <f t="shared" si="16"/>
        <v>รอข้อมูลคอลัมน์ H</v>
      </c>
      <c r="K146" s="150"/>
      <c r="L146" s="150"/>
      <c r="M146" s="150"/>
      <c r="N146" s="147" t="str" cm="1">
        <f t="array" ref="N146">IF(AND(K146:M146=""),"ยังไม่บันทึกข้อมูล",
IF(M146&lt;&gt;"",
IF(M146&gt;=1.3,M146,"เป็นไม้พุ่ม"),
IF(K146+L146&gt;=1.3,K146+L146,"เป็นไม้พุ่ม")))</f>
        <v>ยังไม่บันทึกข้อมูล</v>
      </c>
      <c r="O146" s="149" t="str">
        <f t="shared" si="17"/>
        <v>ข้อมูลไม่ถูกต้อง</v>
      </c>
      <c r="P146" s="149" t="str">
        <f t="shared" si="18"/>
        <v>ข้อมูลไม่ถูกต้อง</v>
      </c>
      <c r="Q146" s="149" t="str">
        <f t="shared" si="19"/>
        <v>ข้อมูลไม่ถูกต้อง</v>
      </c>
      <c r="R146" s="155" t="str">
        <f t="shared" si="20"/>
        <v>ข้อมูลไม่ถูกต้อง</v>
      </c>
      <c r="S146" s="155" t="str">
        <f>IF(ISNUMBER(R146),
IF(H$2=ตัวเลือก!A$30,"ยังไม่บันทึกข้อมูล",R146*0.27),"ข้อมูลไม่ถูกต้อง")</f>
        <v>ข้อมูลไม่ถูกต้อง</v>
      </c>
      <c r="T146" s="149" t="str">
        <f t="shared" si="21"/>
        <v>ข้อมูลไม่ถูกต้อง</v>
      </c>
      <c r="U146" s="155" t="str">
        <f>IF(ISNUMBER(R146),
IF(H$2=ตัวเลือก!A$30,"ยังไม่บันทึกข้อมูล",R146*0.47),"ข้อมูลไม่ถูกต้อง")</f>
        <v>ข้อมูลไม่ถูกต้อง</v>
      </c>
      <c r="V146" s="149" t="str">
        <f>IF(ISNUMBER(S146),
IF(H$2=ตัวเลือก!A$30,"ยังไม่บันทึกข้อมูล",S146*0.47),"ข้อมูลไม่ถูกต้อง")</f>
        <v>ข้อมูลไม่ถูกต้อง</v>
      </c>
      <c r="W146" s="149" t="str">
        <f t="shared" si="22"/>
        <v>ข้อมูลไม่ถูกต้อง</v>
      </c>
      <c r="X146" s="148" t="str">
        <f t="shared" si="23"/>
        <v>ข้อมูลไม่ถูกต้อง</v>
      </c>
      <c r="Y146" s="38"/>
      <c r="Z146" s="38"/>
      <c r="AA146" s="38"/>
    </row>
    <row r="147" spans="1:27" x14ac:dyDescent="0.45">
      <c r="A147" s="38">
        <v>142</v>
      </c>
      <c r="B147" s="38"/>
      <c r="C147" s="38"/>
      <c r="D147" s="38"/>
      <c r="E147" s="38"/>
      <c r="F147" s="35"/>
      <c r="G147" s="35"/>
      <c r="H147" s="38"/>
      <c r="I147" s="38"/>
      <c r="J147" s="273" t="str">
        <f t="shared" si="16"/>
        <v>รอข้อมูลคอลัมน์ H</v>
      </c>
      <c r="K147" s="150"/>
      <c r="L147" s="150"/>
      <c r="M147" s="150"/>
      <c r="N147" s="147" t="str" cm="1">
        <f t="array" ref="N147">IF(AND(K147:M147=""),"ยังไม่บันทึกข้อมูล",
IF(M147&lt;&gt;"",
IF(M147&gt;=1.3,M147,"เป็นไม้พุ่ม"),
IF(K147+L147&gt;=1.3,K147+L147,"เป็นไม้พุ่ม")))</f>
        <v>ยังไม่บันทึกข้อมูล</v>
      </c>
      <c r="O147" s="149" t="str">
        <f t="shared" si="17"/>
        <v>ข้อมูลไม่ถูกต้อง</v>
      </c>
      <c r="P147" s="149" t="str">
        <f t="shared" si="18"/>
        <v>ข้อมูลไม่ถูกต้อง</v>
      </c>
      <c r="Q147" s="149" t="str">
        <f t="shared" si="19"/>
        <v>ข้อมูลไม่ถูกต้อง</v>
      </c>
      <c r="R147" s="155" t="str">
        <f t="shared" si="20"/>
        <v>ข้อมูลไม่ถูกต้อง</v>
      </c>
      <c r="S147" s="155" t="str">
        <f>IF(ISNUMBER(R147),
IF(H$2=ตัวเลือก!A$30,"ยังไม่บันทึกข้อมูล",R147*0.27),"ข้อมูลไม่ถูกต้อง")</f>
        <v>ข้อมูลไม่ถูกต้อง</v>
      </c>
      <c r="T147" s="149" t="str">
        <f t="shared" si="21"/>
        <v>ข้อมูลไม่ถูกต้อง</v>
      </c>
      <c r="U147" s="155" t="str">
        <f>IF(ISNUMBER(R147),
IF(H$2=ตัวเลือก!A$30,"ยังไม่บันทึกข้อมูล",R147*0.47),"ข้อมูลไม่ถูกต้อง")</f>
        <v>ข้อมูลไม่ถูกต้อง</v>
      </c>
      <c r="V147" s="149" t="str">
        <f>IF(ISNUMBER(S147),
IF(H$2=ตัวเลือก!A$30,"ยังไม่บันทึกข้อมูล",S147*0.47),"ข้อมูลไม่ถูกต้อง")</f>
        <v>ข้อมูลไม่ถูกต้อง</v>
      </c>
      <c r="W147" s="149" t="str">
        <f t="shared" si="22"/>
        <v>ข้อมูลไม่ถูกต้อง</v>
      </c>
      <c r="X147" s="148" t="str">
        <f t="shared" si="23"/>
        <v>ข้อมูลไม่ถูกต้อง</v>
      </c>
      <c r="Y147" s="38"/>
      <c r="Z147" s="38"/>
      <c r="AA147" s="38"/>
    </row>
    <row r="148" spans="1:27" x14ac:dyDescent="0.45">
      <c r="A148" s="38">
        <v>143</v>
      </c>
      <c r="B148" s="38"/>
      <c r="C148" s="38"/>
      <c r="D148" s="38"/>
      <c r="E148" s="38"/>
      <c r="F148" s="35"/>
      <c r="G148" s="35"/>
      <c r="H148" s="38"/>
      <c r="I148" s="38"/>
      <c r="J148" s="273" t="str">
        <f t="shared" si="16"/>
        <v>รอข้อมูลคอลัมน์ H</v>
      </c>
      <c r="K148" s="150"/>
      <c r="L148" s="150"/>
      <c r="M148" s="150"/>
      <c r="N148" s="147" t="str" cm="1">
        <f t="array" ref="N148">IF(AND(K148:M148=""),"ยังไม่บันทึกข้อมูล",
IF(M148&lt;&gt;"",
IF(M148&gt;=1.3,M148,"เป็นไม้พุ่ม"),
IF(K148+L148&gt;=1.3,K148+L148,"เป็นไม้พุ่ม")))</f>
        <v>ยังไม่บันทึกข้อมูล</v>
      </c>
      <c r="O148" s="149" t="str">
        <f t="shared" si="17"/>
        <v>ข้อมูลไม่ถูกต้อง</v>
      </c>
      <c r="P148" s="149" t="str">
        <f t="shared" si="18"/>
        <v>ข้อมูลไม่ถูกต้อง</v>
      </c>
      <c r="Q148" s="149" t="str">
        <f t="shared" si="19"/>
        <v>ข้อมูลไม่ถูกต้อง</v>
      </c>
      <c r="R148" s="155" t="str">
        <f t="shared" si="20"/>
        <v>ข้อมูลไม่ถูกต้อง</v>
      </c>
      <c r="S148" s="155" t="str">
        <f>IF(ISNUMBER(R148),
IF(H$2=ตัวเลือก!A$30,"ยังไม่บันทึกข้อมูล",R148*0.27),"ข้อมูลไม่ถูกต้อง")</f>
        <v>ข้อมูลไม่ถูกต้อง</v>
      </c>
      <c r="T148" s="149" t="str">
        <f t="shared" si="21"/>
        <v>ข้อมูลไม่ถูกต้อง</v>
      </c>
      <c r="U148" s="155" t="str">
        <f>IF(ISNUMBER(R148),
IF(H$2=ตัวเลือก!A$30,"ยังไม่บันทึกข้อมูล",R148*0.47),"ข้อมูลไม่ถูกต้อง")</f>
        <v>ข้อมูลไม่ถูกต้อง</v>
      </c>
      <c r="V148" s="149" t="str">
        <f>IF(ISNUMBER(S148),
IF(H$2=ตัวเลือก!A$30,"ยังไม่บันทึกข้อมูล",S148*0.47),"ข้อมูลไม่ถูกต้อง")</f>
        <v>ข้อมูลไม่ถูกต้อง</v>
      </c>
      <c r="W148" s="149" t="str">
        <f t="shared" si="22"/>
        <v>ข้อมูลไม่ถูกต้อง</v>
      </c>
      <c r="X148" s="148" t="str">
        <f t="shared" si="23"/>
        <v>ข้อมูลไม่ถูกต้อง</v>
      </c>
      <c r="Y148" s="38"/>
      <c r="Z148" s="38"/>
      <c r="AA148" s="38"/>
    </row>
    <row r="149" spans="1:27" x14ac:dyDescent="0.45">
      <c r="A149" s="38">
        <v>144</v>
      </c>
      <c r="B149" s="38"/>
      <c r="C149" s="38"/>
      <c r="D149" s="38"/>
      <c r="E149" s="38"/>
      <c r="F149" s="35"/>
      <c r="G149" s="35"/>
      <c r="H149" s="38"/>
      <c r="I149" s="38"/>
      <c r="J149" s="273" t="str">
        <f t="shared" si="16"/>
        <v>รอข้อมูลคอลัมน์ H</v>
      </c>
      <c r="K149" s="150"/>
      <c r="L149" s="150"/>
      <c r="M149" s="150"/>
      <c r="N149" s="147" t="str" cm="1">
        <f t="array" ref="N149">IF(AND(K149:M149=""),"ยังไม่บันทึกข้อมูล",
IF(M149&lt;&gt;"",
IF(M149&gt;=1.3,M149,"เป็นไม้พุ่ม"),
IF(K149+L149&gt;=1.3,K149+L149,"เป็นไม้พุ่ม")))</f>
        <v>ยังไม่บันทึกข้อมูล</v>
      </c>
      <c r="O149" s="149" t="str">
        <f t="shared" si="17"/>
        <v>ข้อมูลไม่ถูกต้อง</v>
      </c>
      <c r="P149" s="149" t="str">
        <f t="shared" si="18"/>
        <v>ข้อมูลไม่ถูกต้อง</v>
      </c>
      <c r="Q149" s="149" t="str">
        <f t="shared" si="19"/>
        <v>ข้อมูลไม่ถูกต้อง</v>
      </c>
      <c r="R149" s="155" t="str">
        <f t="shared" si="20"/>
        <v>ข้อมูลไม่ถูกต้อง</v>
      </c>
      <c r="S149" s="155" t="str">
        <f>IF(ISNUMBER(R149),
IF(H$2=ตัวเลือก!A$30,"ยังไม่บันทึกข้อมูล",R149*0.27),"ข้อมูลไม่ถูกต้อง")</f>
        <v>ข้อมูลไม่ถูกต้อง</v>
      </c>
      <c r="T149" s="149" t="str">
        <f t="shared" si="21"/>
        <v>ข้อมูลไม่ถูกต้อง</v>
      </c>
      <c r="U149" s="155" t="str">
        <f>IF(ISNUMBER(R149),
IF(H$2=ตัวเลือก!A$30,"ยังไม่บันทึกข้อมูล",R149*0.47),"ข้อมูลไม่ถูกต้อง")</f>
        <v>ข้อมูลไม่ถูกต้อง</v>
      </c>
      <c r="V149" s="149" t="str">
        <f>IF(ISNUMBER(S149),
IF(H$2=ตัวเลือก!A$30,"ยังไม่บันทึกข้อมูล",S149*0.47),"ข้อมูลไม่ถูกต้อง")</f>
        <v>ข้อมูลไม่ถูกต้อง</v>
      </c>
      <c r="W149" s="149" t="str">
        <f t="shared" si="22"/>
        <v>ข้อมูลไม่ถูกต้อง</v>
      </c>
      <c r="X149" s="148" t="str">
        <f t="shared" si="23"/>
        <v>ข้อมูลไม่ถูกต้อง</v>
      </c>
      <c r="Y149" s="38"/>
      <c r="Z149" s="38"/>
      <c r="AA149" s="38"/>
    </row>
    <row r="150" spans="1:27" x14ac:dyDescent="0.45">
      <c r="A150" s="38">
        <v>145</v>
      </c>
      <c r="B150" s="38"/>
      <c r="C150" s="38"/>
      <c r="D150" s="38"/>
      <c r="E150" s="38"/>
      <c r="F150" s="35"/>
      <c r="G150" s="35"/>
      <c r="H150" s="38"/>
      <c r="I150" s="38"/>
      <c r="J150" s="273" t="str">
        <f t="shared" si="16"/>
        <v>รอข้อมูลคอลัมน์ H</v>
      </c>
      <c r="K150" s="150"/>
      <c r="L150" s="150"/>
      <c r="M150" s="150"/>
      <c r="N150" s="147" t="str" cm="1">
        <f t="array" ref="N150">IF(AND(K150:M150=""),"ยังไม่บันทึกข้อมูล",
IF(M150&lt;&gt;"",
IF(M150&gt;=1.3,M150,"เป็นไม้พุ่ม"),
IF(K150+L150&gt;=1.3,K150+L150,"เป็นไม้พุ่ม")))</f>
        <v>ยังไม่บันทึกข้อมูล</v>
      </c>
      <c r="O150" s="149" t="str">
        <f t="shared" si="17"/>
        <v>ข้อมูลไม่ถูกต้อง</v>
      </c>
      <c r="P150" s="149" t="str">
        <f t="shared" si="18"/>
        <v>ข้อมูลไม่ถูกต้อง</v>
      </c>
      <c r="Q150" s="149" t="str">
        <f t="shared" si="19"/>
        <v>ข้อมูลไม่ถูกต้อง</v>
      </c>
      <c r="R150" s="155" t="str">
        <f t="shared" si="20"/>
        <v>ข้อมูลไม่ถูกต้อง</v>
      </c>
      <c r="S150" s="155" t="str">
        <f>IF(ISNUMBER(R150),
IF(H$2=ตัวเลือก!A$30,"ยังไม่บันทึกข้อมูล",R150*0.27),"ข้อมูลไม่ถูกต้อง")</f>
        <v>ข้อมูลไม่ถูกต้อง</v>
      </c>
      <c r="T150" s="149" t="str">
        <f t="shared" si="21"/>
        <v>ข้อมูลไม่ถูกต้อง</v>
      </c>
      <c r="U150" s="155" t="str">
        <f>IF(ISNUMBER(R150),
IF(H$2=ตัวเลือก!A$30,"ยังไม่บันทึกข้อมูล",R150*0.47),"ข้อมูลไม่ถูกต้อง")</f>
        <v>ข้อมูลไม่ถูกต้อง</v>
      </c>
      <c r="V150" s="149" t="str">
        <f>IF(ISNUMBER(S150),
IF(H$2=ตัวเลือก!A$30,"ยังไม่บันทึกข้อมูล",S150*0.47),"ข้อมูลไม่ถูกต้อง")</f>
        <v>ข้อมูลไม่ถูกต้อง</v>
      </c>
      <c r="W150" s="149" t="str">
        <f t="shared" si="22"/>
        <v>ข้อมูลไม่ถูกต้อง</v>
      </c>
      <c r="X150" s="148" t="str">
        <f t="shared" si="23"/>
        <v>ข้อมูลไม่ถูกต้อง</v>
      </c>
      <c r="Y150" s="38"/>
      <c r="Z150" s="38"/>
      <c r="AA150" s="38"/>
    </row>
    <row r="151" spans="1:27" x14ac:dyDescent="0.45">
      <c r="A151" s="38">
        <v>146</v>
      </c>
      <c r="B151" s="38"/>
      <c r="C151" s="38"/>
      <c r="D151" s="38"/>
      <c r="E151" s="38"/>
      <c r="F151" s="35"/>
      <c r="G151" s="35"/>
      <c r="H151" s="38"/>
      <c r="I151" s="38"/>
      <c r="J151" s="273" t="str">
        <f t="shared" si="16"/>
        <v>รอข้อมูลคอลัมน์ H</v>
      </c>
      <c r="K151" s="150"/>
      <c r="L151" s="150"/>
      <c r="M151" s="150"/>
      <c r="N151" s="147" t="str" cm="1">
        <f t="array" ref="N151">IF(AND(K151:M151=""),"ยังไม่บันทึกข้อมูล",
IF(M151&lt;&gt;"",
IF(M151&gt;=1.3,M151,"เป็นไม้พุ่ม"),
IF(K151+L151&gt;=1.3,K151+L151,"เป็นไม้พุ่ม")))</f>
        <v>ยังไม่บันทึกข้อมูล</v>
      </c>
      <c r="O151" s="149" t="str">
        <f t="shared" si="17"/>
        <v>ข้อมูลไม่ถูกต้อง</v>
      </c>
      <c r="P151" s="149" t="str">
        <f t="shared" si="18"/>
        <v>ข้อมูลไม่ถูกต้อง</v>
      </c>
      <c r="Q151" s="149" t="str">
        <f t="shared" si="19"/>
        <v>ข้อมูลไม่ถูกต้อง</v>
      </c>
      <c r="R151" s="155" t="str">
        <f t="shared" si="20"/>
        <v>ข้อมูลไม่ถูกต้อง</v>
      </c>
      <c r="S151" s="155" t="str">
        <f>IF(ISNUMBER(R151),
IF(H$2=ตัวเลือก!A$30,"ยังไม่บันทึกข้อมูล",R151*0.27),"ข้อมูลไม่ถูกต้อง")</f>
        <v>ข้อมูลไม่ถูกต้อง</v>
      </c>
      <c r="T151" s="149" t="str">
        <f t="shared" si="21"/>
        <v>ข้อมูลไม่ถูกต้อง</v>
      </c>
      <c r="U151" s="155" t="str">
        <f>IF(ISNUMBER(R151),
IF(H$2=ตัวเลือก!A$30,"ยังไม่บันทึกข้อมูล",R151*0.47),"ข้อมูลไม่ถูกต้อง")</f>
        <v>ข้อมูลไม่ถูกต้อง</v>
      </c>
      <c r="V151" s="149" t="str">
        <f>IF(ISNUMBER(S151),
IF(H$2=ตัวเลือก!A$30,"ยังไม่บันทึกข้อมูล",S151*0.47),"ข้อมูลไม่ถูกต้อง")</f>
        <v>ข้อมูลไม่ถูกต้อง</v>
      </c>
      <c r="W151" s="149" t="str">
        <f t="shared" si="22"/>
        <v>ข้อมูลไม่ถูกต้อง</v>
      </c>
      <c r="X151" s="148" t="str">
        <f t="shared" si="23"/>
        <v>ข้อมูลไม่ถูกต้อง</v>
      </c>
      <c r="Y151" s="38"/>
      <c r="Z151" s="38"/>
      <c r="AA151" s="38"/>
    </row>
    <row r="152" spans="1:27" x14ac:dyDescent="0.45">
      <c r="A152" s="38">
        <v>147</v>
      </c>
      <c r="B152" s="38"/>
      <c r="C152" s="38"/>
      <c r="D152" s="38"/>
      <c r="E152" s="38"/>
      <c r="F152" s="35"/>
      <c r="G152" s="35"/>
      <c r="H152" s="38"/>
      <c r="I152" s="38"/>
      <c r="J152" s="273" t="str">
        <f t="shared" si="16"/>
        <v>รอข้อมูลคอลัมน์ H</v>
      </c>
      <c r="K152" s="150"/>
      <c r="L152" s="150"/>
      <c r="M152" s="150"/>
      <c r="N152" s="147" t="str" cm="1">
        <f t="array" ref="N152">IF(AND(K152:M152=""),"ยังไม่บันทึกข้อมูล",
IF(M152&lt;&gt;"",
IF(M152&gt;=1.3,M152,"เป็นไม้พุ่ม"),
IF(K152+L152&gt;=1.3,K152+L152,"เป็นไม้พุ่ม")))</f>
        <v>ยังไม่บันทึกข้อมูล</v>
      </c>
      <c r="O152" s="149" t="str">
        <f t="shared" si="17"/>
        <v>ข้อมูลไม่ถูกต้อง</v>
      </c>
      <c r="P152" s="149" t="str">
        <f t="shared" si="18"/>
        <v>ข้อมูลไม่ถูกต้อง</v>
      </c>
      <c r="Q152" s="149" t="str">
        <f t="shared" si="19"/>
        <v>ข้อมูลไม่ถูกต้อง</v>
      </c>
      <c r="R152" s="155" t="str">
        <f t="shared" si="20"/>
        <v>ข้อมูลไม่ถูกต้อง</v>
      </c>
      <c r="S152" s="155" t="str">
        <f>IF(ISNUMBER(R152),
IF(H$2=ตัวเลือก!A$30,"ยังไม่บันทึกข้อมูล",R152*0.27),"ข้อมูลไม่ถูกต้อง")</f>
        <v>ข้อมูลไม่ถูกต้อง</v>
      </c>
      <c r="T152" s="149" t="str">
        <f t="shared" si="21"/>
        <v>ข้อมูลไม่ถูกต้อง</v>
      </c>
      <c r="U152" s="155" t="str">
        <f>IF(ISNUMBER(R152),
IF(H$2=ตัวเลือก!A$30,"ยังไม่บันทึกข้อมูล",R152*0.47),"ข้อมูลไม่ถูกต้อง")</f>
        <v>ข้อมูลไม่ถูกต้อง</v>
      </c>
      <c r="V152" s="149" t="str">
        <f>IF(ISNUMBER(S152),
IF(H$2=ตัวเลือก!A$30,"ยังไม่บันทึกข้อมูล",S152*0.47),"ข้อมูลไม่ถูกต้อง")</f>
        <v>ข้อมูลไม่ถูกต้อง</v>
      </c>
      <c r="W152" s="149" t="str">
        <f t="shared" si="22"/>
        <v>ข้อมูลไม่ถูกต้อง</v>
      </c>
      <c r="X152" s="148" t="str">
        <f t="shared" si="23"/>
        <v>ข้อมูลไม่ถูกต้อง</v>
      </c>
      <c r="Y152" s="38"/>
      <c r="Z152" s="38"/>
      <c r="AA152" s="38"/>
    </row>
    <row r="153" spans="1:27" x14ac:dyDescent="0.45">
      <c r="A153" s="38">
        <v>148</v>
      </c>
      <c r="B153" s="38"/>
      <c r="C153" s="38"/>
      <c r="D153" s="38"/>
      <c r="E153" s="38"/>
      <c r="F153" s="35"/>
      <c r="G153" s="35"/>
      <c r="H153" s="38"/>
      <c r="I153" s="38"/>
      <c r="J153" s="273" t="str">
        <f t="shared" si="16"/>
        <v>รอข้อมูลคอลัมน์ H</v>
      </c>
      <c r="K153" s="150"/>
      <c r="L153" s="150"/>
      <c r="M153" s="150"/>
      <c r="N153" s="147" t="str" cm="1">
        <f t="array" ref="N153">IF(AND(K153:M153=""),"ยังไม่บันทึกข้อมูล",
IF(M153&lt;&gt;"",
IF(M153&gt;=1.3,M153,"เป็นไม้พุ่ม"),
IF(K153+L153&gt;=1.3,K153+L153,"เป็นไม้พุ่ม")))</f>
        <v>ยังไม่บันทึกข้อมูล</v>
      </c>
      <c r="O153" s="149" t="str">
        <f t="shared" si="17"/>
        <v>ข้อมูลไม่ถูกต้อง</v>
      </c>
      <c r="P153" s="149" t="str">
        <f t="shared" si="18"/>
        <v>ข้อมูลไม่ถูกต้อง</v>
      </c>
      <c r="Q153" s="149" t="str">
        <f t="shared" si="19"/>
        <v>ข้อมูลไม่ถูกต้อง</v>
      </c>
      <c r="R153" s="155" t="str">
        <f t="shared" si="20"/>
        <v>ข้อมูลไม่ถูกต้อง</v>
      </c>
      <c r="S153" s="155" t="str">
        <f>IF(ISNUMBER(R153),
IF(H$2=ตัวเลือก!A$30,"ยังไม่บันทึกข้อมูล",R153*0.27),"ข้อมูลไม่ถูกต้อง")</f>
        <v>ข้อมูลไม่ถูกต้อง</v>
      </c>
      <c r="T153" s="149" t="str">
        <f t="shared" si="21"/>
        <v>ข้อมูลไม่ถูกต้อง</v>
      </c>
      <c r="U153" s="155" t="str">
        <f>IF(ISNUMBER(R153),
IF(H$2=ตัวเลือก!A$30,"ยังไม่บันทึกข้อมูล",R153*0.47),"ข้อมูลไม่ถูกต้อง")</f>
        <v>ข้อมูลไม่ถูกต้อง</v>
      </c>
      <c r="V153" s="149" t="str">
        <f>IF(ISNUMBER(S153),
IF(H$2=ตัวเลือก!A$30,"ยังไม่บันทึกข้อมูล",S153*0.47),"ข้อมูลไม่ถูกต้อง")</f>
        <v>ข้อมูลไม่ถูกต้อง</v>
      </c>
      <c r="W153" s="149" t="str">
        <f t="shared" si="22"/>
        <v>ข้อมูลไม่ถูกต้อง</v>
      </c>
      <c r="X153" s="148" t="str">
        <f t="shared" si="23"/>
        <v>ข้อมูลไม่ถูกต้อง</v>
      </c>
      <c r="Y153" s="38"/>
      <c r="Z153" s="38"/>
      <c r="AA153" s="38"/>
    </row>
    <row r="154" spans="1:27" x14ac:dyDescent="0.45">
      <c r="A154" s="38">
        <v>149</v>
      </c>
      <c r="B154" s="38"/>
      <c r="C154" s="38"/>
      <c r="D154" s="38"/>
      <c r="E154" s="38"/>
      <c r="F154" s="35"/>
      <c r="G154" s="35"/>
      <c r="H154" s="38"/>
      <c r="I154" s="38"/>
      <c r="J154" s="273" t="str">
        <f t="shared" si="16"/>
        <v>รอข้อมูลคอลัมน์ H</v>
      </c>
      <c r="K154" s="150"/>
      <c r="L154" s="150"/>
      <c r="M154" s="150"/>
      <c r="N154" s="147" t="str" cm="1">
        <f t="array" ref="N154">IF(AND(K154:M154=""),"ยังไม่บันทึกข้อมูล",
IF(M154&lt;&gt;"",
IF(M154&gt;=1.3,M154,"เป็นไม้พุ่ม"),
IF(K154+L154&gt;=1.3,K154+L154,"เป็นไม้พุ่ม")))</f>
        <v>ยังไม่บันทึกข้อมูล</v>
      </c>
      <c r="O154" s="149" t="str">
        <f t="shared" si="17"/>
        <v>ข้อมูลไม่ถูกต้อง</v>
      </c>
      <c r="P154" s="149" t="str">
        <f t="shared" si="18"/>
        <v>ข้อมูลไม่ถูกต้อง</v>
      </c>
      <c r="Q154" s="149" t="str">
        <f t="shared" si="19"/>
        <v>ข้อมูลไม่ถูกต้อง</v>
      </c>
      <c r="R154" s="155" t="str">
        <f t="shared" si="20"/>
        <v>ข้อมูลไม่ถูกต้อง</v>
      </c>
      <c r="S154" s="155" t="str">
        <f>IF(ISNUMBER(R154),
IF(H$2=ตัวเลือก!A$30,"ยังไม่บันทึกข้อมูล",R154*0.27),"ข้อมูลไม่ถูกต้อง")</f>
        <v>ข้อมูลไม่ถูกต้อง</v>
      </c>
      <c r="T154" s="149" t="str">
        <f t="shared" si="21"/>
        <v>ข้อมูลไม่ถูกต้อง</v>
      </c>
      <c r="U154" s="155" t="str">
        <f>IF(ISNUMBER(R154),
IF(H$2=ตัวเลือก!A$30,"ยังไม่บันทึกข้อมูล",R154*0.47),"ข้อมูลไม่ถูกต้อง")</f>
        <v>ข้อมูลไม่ถูกต้อง</v>
      </c>
      <c r="V154" s="149" t="str">
        <f>IF(ISNUMBER(S154),
IF(H$2=ตัวเลือก!A$30,"ยังไม่บันทึกข้อมูล",S154*0.47),"ข้อมูลไม่ถูกต้อง")</f>
        <v>ข้อมูลไม่ถูกต้อง</v>
      </c>
      <c r="W154" s="149" t="str">
        <f t="shared" si="22"/>
        <v>ข้อมูลไม่ถูกต้อง</v>
      </c>
      <c r="X154" s="148" t="str">
        <f t="shared" si="23"/>
        <v>ข้อมูลไม่ถูกต้อง</v>
      </c>
      <c r="Y154" s="38"/>
      <c r="Z154" s="38"/>
      <c r="AA154" s="38"/>
    </row>
    <row r="155" spans="1:27" x14ac:dyDescent="0.45">
      <c r="A155" s="38">
        <v>150</v>
      </c>
      <c r="B155" s="38"/>
      <c r="C155" s="38"/>
      <c r="D155" s="38"/>
      <c r="E155" s="38"/>
      <c r="F155" s="35"/>
      <c r="G155" s="35"/>
      <c r="H155" s="38"/>
      <c r="I155" s="38"/>
      <c r="J155" s="273" t="str">
        <f t="shared" si="16"/>
        <v>รอข้อมูลคอลัมน์ H</v>
      </c>
      <c r="K155" s="150"/>
      <c r="L155" s="150"/>
      <c r="M155" s="150"/>
      <c r="N155" s="147" t="str" cm="1">
        <f t="array" ref="N155">IF(AND(K155:M155=""),"ยังไม่บันทึกข้อมูล",
IF(M155&lt;&gt;"",
IF(M155&gt;=1.3,M155,"เป็นไม้พุ่ม"),
IF(K155+L155&gt;=1.3,K155+L155,"เป็นไม้พุ่ม")))</f>
        <v>ยังไม่บันทึกข้อมูล</v>
      </c>
      <c r="O155" s="149" t="str">
        <f t="shared" si="17"/>
        <v>ข้อมูลไม่ถูกต้อง</v>
      </c>
      <c r="P155" s="149" t="str">
        <f t="shared" si="18"/>
        <v>ข้อมูลไม่ถูกต้อง</v>
      </c>
      <c r="Q155" s="149" t="str">
        <f t="shared" si="19"/>
        <v>ข้อมูลไม่ถูกต้อง</v>
      </c>
      <c r="R155" s="155" t="str">
        <f t="shared" si="20"/>
        <v>ข้อมูลไม่ถูกต้อง</v>
      </c>
      <c r="S155" s="155" t="str">
        <f>IF(ISNUMBER(R155),
IF(H$2=ตัวเลือก!A$30,"ยังไม่บันทึกข้อมูล",R155*0.27),"ข้อมูลไม่ถูกต้อง")</f>
        <v>ข้อมูลไม่ถูกต้อง</v>
      </c>
      <c r="T155" s="149" t="str">
        <f t="shared" si="21"/>
        <v>ข้อมูลไม่ถูกต้อง</v>
      </c>
      <c r="U155" s="155" t="str">
        <f>IF(ISNUMBER(R155),
IF(H$2=ตัวเลือก!A$30,"ยังไม่บันทึกข้อมูล",R155*0.47),"ข้อมูลไม่ถูกต้อง")</f>
        <v>ข้อมูลไม่ถูกต้อง</v>
      </c>
      <c r="V155" s="149" t="str">
        <f>IF(ISNUMBER(S155),
IF(H$2=ตัวเลือก!A$30,"ยังไม่บันทึกข้อมูล",S155*0.47),"ข้อมูลไม่ถูกต้อง")</f>
        <v>ข้อมูลไม่ถูกต้อง</v>
      </c>
      <c r="W155" s="149" t="str">
        <f t="shared" si="22"/>
        <v>ข้อมูลไม่ถูกต้อง</v>
      </c>
      <c r="X155" s="148" t="str">
        <f t="shared" si="23"/>
        <v>ข้อมูลไม่ถูกต้อง</v>
      </c>
      <c r="Y155" s="38"/>
      <c r="Z155" s="38"/>
      <c r="AA155" s="38"/>
    </row>
    <row r="156" spans="1:27" x14ac:dyDescent="0.45">
      <c r="A156" s="38">
        <v>151</v>
      </c>
      <c r="B156" s="38"/>
      <c r="C156" s="38"/>
      <c r="D156" s="38"/>
      <c r="E156" s="38"/>
      <c r="F156" s="35"/>
      <c r="G156" s="35"/>
      <c r="H156" s="38"/>
      <c r="I156" s="38"/>
      <c r="J156" s="273" t="str">
        <f t="shared" si="16"/>
        <v>รอข้อมูลคอลัมน์ H</v>
      </c>
      <c r="K156" s="150"/>
      <c r="L156" s="150"/>
      <c r="M156" s="150"/>
      <c r="N156" s="147" t="str" cm="1">
        <f t="array" ref="N156">IF(AND(K156:M156=""),"ยังไม่บันทึกข้อมูล",
IF(M156&lt;&gt;"",
IF(M156&gt;=1.3,M156,"เป็นไม้พุ่ม"),
IF(K156+L156&gt;=1.3,K156+L156,"เป็นไม้พุ่ม")))</f>
        <v>ยังไม่บันทึกข้อมูล</v>
      </c>
      <c r="O156" s="149" t="str">
        <f t="shared" si="17"/>
        <v>ข้อมูลไม่ถูกต้อง</v>
      </c>
      <c r="P156" s="149" t="str">
        <f t="shared" si="18"/>
        <v>ข้อมูลไม่ถูกต้อง</v>
      </c>
      <c r="Q156" s="149" t="str">
        <f t="shared" si="19"/>
        <v>ข้อมูลไม่ถูกต้อง</v>
      </c>
      <c r="R156" s="155" t="str">
        <f t="shared" si="20"/>
        <v>ข้อมูลไม่ถูกต้อง</v>
      </c>
      <c r="S156" s="155" t="str">
        <f>IF(ISNUMBER(R156),
IF(H$2=ตัวเลือก!A$30,"ยังไม่บันทึกข้อมูล",R156*0.27),"ข้อมูลไม่ถูกต้อง")</f>
        <v>ข้อมูลไม่ถูกต้อง</v>
      </c>
      <c r="T156" s="149" t="str">
        <f t="shared" si="21"/>
        <v>ข้อมูลไม่ถูกต้อง</v>
      </c>
      <c r="U156" s="155" t="str">
        <f>IF(ISNUMBER(R156),
IF(H$2=ตัวเลือก!A$30,"ยังไม่บันทึกข้อมูล",R156*0.47),"ข้อมูลไม่ถูกต้อง")</f>
        <v>ข้อมูลไม่ถูกต้อง</v>
      </c>
      <c r="V156" s="149" t="str">
        <f>IF(ISNUMBER(S156),
IF(H$2=ตัวเลือก!A$30,"ยังไม่บันทึกข้อมูล",S156*0.47),"ข้อมูลไม่ถูกต้อง")</f>
        <v>ข้อมูลไม่ถูกต้อง</v>
      </c>
      <c r="W156" s="149" t="str">
        <f t="shared" si="22"/>
        <v>ข้อมูลไม่ถูกต้อง</v>
      </c>
      <c r="X156" s="148" t="str">
        <f t="shared" si="23"/>
        <v>ข้อมูลไม่ถูกต้อง</v>
      </c>
      <c r="Y156" s="38"/>
      <c r="Z156" s="38"/>
      <c r="AA156" s="38"/>
    </row>
    <row r="157" spans="1:27" x14ac:dyDescent="0.45">
      <c r="A157" s="38">
        <v>152</v>
      </c>
      <c r="B157" s="38"/>
      <c r="C157" s="38"/>
      <c r="D157" s="38"/>
      <c r="E157" s="38"/>
      <c r="F157" s="35"/>
      <c r="G157" s="35"/>
      <c r="H157" s="38"/>
      <c r="I157" s="38"/>
      <c r="J157" s="273" t="str">
        <f t="shared" si="16"/>
        <v>รอข้อมูลคอลัมน์ H</v>
      </c>
      <c r="K157" s="150"/>
      <c r="L157" s="150"/>
      <c r="M157" s="150"/>
      <c r="N157" s="147" t="str" cm="1">
        <f t="array" ref="N157">IF(AND(K157:M157=""),"ยังไม่บันทึกข้อมูล",
IF(M157&lt;&gt;"",
IF(M157&gt;=1.3,M157,"เป็นไม้พุ่ม"),
IF(K157+L157&gt;=1.3,K157+L157,"เป็นไม้พุ่ม")))</f>
        <v>ยังไม่บันทึกข้อมูล</v>
      </c>
      <c r="O157" s="149" t="str">
        <f t="shared" si="17"/>
        <v>ข้อมูลไม่ถูกต้อง</v>
      </c>
      <c r="P157" s="149" t="str">
        <f t="shared" si="18"/>
        <v>ข้อมูลไม่ถูกต้อง</v>
      </c>
      <c r="Q157" s="149" t="str">
        <f t="shared" si="19"/>
        <v>ข้อมูลไม่ถูกต้อง</v>
      </c>
      <c r="R157" s="155" t="str">
        <f t="shared" si="20"/>
        <v>ข้อมูลไม่ถูกต้อง</v>
      </c>
      <c r="S157" s="155" t="str">
        <f>IF(ISNUMBER(R157),
IF(H$2=ตัวเลือก!A$30,"ยังไม่บันทึกข้อมูล",R157*0.27),"ข้อมูลไม่ถูกต้อง")</f>
        <v>ข้อมูลไม่ถูกต้อง</v>
      </c>
      <c r="T157" s="149" t="str">
        <f t="shared" si="21"/>
        <v>ข้อมูลไม่ถูกต้อง</v>
      </c>
      <c r="U157" s="155" t="str">
        <f>IF(ISNUMBER(R157),
IF(H$2=ตัวเลือก!A$30,"ยังไม่บันทึกข้อมูล",R157*0.47),"ข้อมูลไม่ถูกต้อง")</f>
        <v>ข้อมูลไม่ถูกต้อง</v>
      </c>
      <c r="V157" s="149" t="str">
        <f>IF(ISNUMBER(S157),
IF(H$2=ตัวเลือก!A$30,"ยังไม่บันทึกข้อมูล",S157*0.47),"ข้อมูลไม่ถูกต้อง")</f>
        <v>ข้อมูลไม่ถูกต้อง</v>
      </c>
      <c r="W157" s="149" t="str">
        <f t="shared" si="22"/>
        <v>ข้อมูลไม่ถูกต้อง</v>
      </c>
      <c r="X157" s="148" t="str">
        <f t="shared" si="23"/>
        <v>ข้อมูลไม่ถูกต้อง</v>
      </c>
      <c r="Y157" s="38"/>
      <c r="Z157" s="38"/>
      <c r="AA157" s="38"/>
    </row>
    <row r="158" spans="1:27" x14ac:dyDescent="0.45">
      <c r="A158" s="38">
        <v>153</v>
      </c>
      <c r="B158" s="38"/>
      <c r="C158" s="38"/>
      <c r="D158" s="38"/>
      <c r="E158" s="38"/>
      <c r="F158" s="35"/>
      <c r="G158" s="35"/>
      <c r="H158" s="38"/>
      <c r="I158" s="38"/>
      <c r="J158" s="273" t="str">
        <f t="shared" si="16"/>
        <v>รอข้อมูลคอลัมน์ H</v>
      </c>
      <c r="K158" s="150"/>
      <c r="L158" s="150"/>
      <c r="M158" s="150"/>
      <c r="N158" s="147" t="str" cm="1">
        <f t="array" ref="N158">IF(AND(K158:M158=""),"ยังไม่บันทึกข้อมูล",
IF(M158&lt;&gt;"",
IF(M158&gt;=1.3,M158,"เป็นไม้พุ่ม"),
IF(K158+L158&gt;=1.3,K158+L158,"เป็นไม้พุ่ม")))</f>
        <v>ยังไม่บันทึกข้อมูล</v>
      </c>
      <c r="O158" s="149" t="str">
        <f t="shared" si="17"/>
        <v>ข้อมูลไม่ถูกต้อง</v>
      </c>
      <c r="P158" s="149" t="str">
        <f t="shared" si="18"/>
        <v>ข้อมูลไม่ถูกต้อง</v>
      </c>
      <c r="Q158" s="149" t="str">
        <f t="shared" si="19"/>
        <v>ข้อมูลไม่ถูกต้อง</v>
      </c>
      <c r="R158" s="155" t="str">
        <f t="shared" si="20"/>
        <v>ข้อมูลไม่ถูกต้อง</v>
      </c>
      <c r="S158" s="155" t="str">
        <f>IF(ISNUMBER(R158),
IF(H$2=ตัวเลือก!A$30,"ยังไม่บันทึกข้อมูล",R158*0.27),"ข้อมูลไม่ถูกต้อง")</f>
        <v>ข้อมูลไม่ถูกต้อง</v>
      </c>
      <c r="T158" s="149" t="str">
        <f t="shared" si="21"/>
        <v>ข้อมูลไม่ถูกต้อง</v>
      </c>
      <c r="U158" s="155" t="str">
        <f>IF(ISNUMBER(R158),
IF(H$2=ตัวเลือก!A$30,"ยังไม่บันทึกข้อมูล",R158*0.47),"ข้อมูลไม่ถูกต้อง")</f>
        <v>ข้อมูลไม่ถูกต้อง</v>
      </c>
      <c r="V158" s="149" t="str">
        <f>IF(ISNUMBER(S158),
IF(H$2=ตัวเลือก!A$30,"ยังไม่บันทึกข้อมูล",S158*0.47),"ข้อมูลไม่ถูกต้อง")</f>
        <v>ข้อมูลไม่ถูกต้อง</v>
      </c>
      <c r="W158" s="149" t="str">
        <f t="shared" si="22"/>
        <v>ข้อมูลไม่ถูกต้อง</v>
      </c>
      <c r="X158" s="148" t="str">
        <f t="shared" si="23"/>
        <v>ข้อมูลไม่ถูกต้อง</v>
      </c>
      <c r="Y158" s="38"/>
      <c r="Z158" s="38"/>
      <c r="AA158" s="38"/>
    </row>
    <row r="159" spans="1:27" x14ac:dyDescent="0.45">
      <c r="A159" s="38">
        <v>154</v>
      </c>
      <c r="B159" s="38"/>
      <c r="C159" s="38"/>
      <c r="D159" s="38"/>
      <c r="E159" s="38"/>
      <c r="F159" s="35"/>
      <c r="G159" s="35"/>
      <c r="H159" s="38"/>
      <c r="I159" s="38"/>
      <c r="J159" s="273" t="str">
        <f t="shared" si="16"/>
        <v>รอข้อมูลคอลัมน์ H</v>
      </c>
      <c r="K159" s="150"/>
      <c r="L159" s="150"/>
      <c r="M159" s="150"/>
      <c r="N159" s="147" t="str" cm="1">
        <f t="array" ref="N159">IF(AND(K159:M159=""),"ยังไม่บันทึกข้อมูล",
IF(M159&lt;&gt;"",
IF(M159&gt;=1.3,M159,"เป็นไม้พุ่ม"),
IF(K159+L159&gt;=1.3,K159+L159,"เป็นไม้พุ่ม")))</f>
        <v>ยังไม่บันทึกข้อมูล</v>
      </c>
      <c r="O159" s="149" t="str">
        <f t="shared" si="17"/>
        <v>ข้อมูลไม่ถูกต้อง</v>
      </c>
      <c r="P159" s="149" t="str">
        <f t="shared" si="18"/>
        <v>ข้อมูลไม่ถูกต้อง</v>
      </c>
      <c r="Q159" s="149" t="str">
        <f t="shared" si="19"/>
        <v>ข้อมูลไม่ถูกต้อง</v>
      </c>
      <c r="R159" s="155" t="str">
        <f t="shared" si="20"/>
        <v>ข้อมูลไม่ถูกต้อง</v>
      </c>
      <c r="S159" s="155" t="str">
        <f>IF(ISNUMBER(R159),
IF(H$2=ตัวเลือก!A$30,"ยังไม่บันทึกข้อมูล",R159*0.27),"ข้อมูลไม่ถูกต้อง")</f>
        <v>ข้อมูลไม่ถูกต้อง</v>
      </c>
      <c r="T159" s="149" t="str">
        <f t="shared" si="21"/>
        <v>ข้อมูลไม่ถูกต้อง</v>
      </c>
      <c r="U159" s="155" t="str">
        <f>IF(ISNUMBER(R159),
IF(H$2=ตัวเลือก!A$30,"ยังไม่บันทึกข้อมูล",R159*0.47),"ข้อมูลไม่ถูกต้อง")</f>
        <v>ข้อมูลไม่ถูกต้อง</v>
      </c>
      <c r="V159" s="149" t="str">
        <f>IF(ISNUMBER(S159),
IF(H$2=ตัวเลือก!A$30,"ยังไม่บันทึกข้อมูล",S159*0.47),"ข้อมูลไม่ถูกต้อง")</f>
        <v>ข้อมูลไม่ถูกต้อง</v>
      </c>
      <c r="W159" s="149" t="str">
        <f t="shared" si="22"/>
        <v>ข้อมูลไม่ถูกต้อง</v>
      </c>
      <c r="X159" s="148" t="str">
        <f t="shared" si="23"/>
        <v>ข้อมูลไม่ถูกต้อง</v>
      </c>
      <c r="Y159" s="38"/>
      <c r="Z159" s="38"/>
      <c r="AA159" s="38"/>
    </row>
    <row r="160" spans="1:27" x14ac:dyDescent="0.45">
      <c r="A160" s="38">
        <v>155</v>
      </c>
      <c r="B160" s="38"/>
      <c r="C160" s="38"/>
      <c r="D160" s="38"/>
      <c r="E160" s="38"/>
      <c r="F160" s="35"/>
      <c r="G160" s="35"/>
      <c r="H160" s="38"/>
      <c r="I160" s="38"/>
      <c r="J160" s="273" t="str">
        <f t="shared" si="16"/>
        <v>รอข้อมูลคอลัมน์ H</v>
      </c>
      <c r="K160" s="150"/>
      <c r="L160" s="150"/>
      <c r="M160" s="150"/>
      <c r="N160" s="147" t="str" cm="1">
        <f t="array" ref="N160">IF(AND(K160:M160=""),"ยังไม่บันทึกข้อมูล",
IF(M160&lt;&gt;"",
IF(M160&gt;=1.3,M160,"เป็นไม้พุ่ม"),
IF(K160+L160&gt;=1.3,K160+L160,"เป็นไม้พุ่ม")))</f>
        <v>ยังไม่บันทึกข้อมูล</v>
      </c>
      <c r="O160" s="149" t="str">
        <f t="shared" si="17"/>
        <v>ข้อมูลไม่ถูกต้อง</v>
      </c>
      <c r="P160" s="149" t="str">
        <f t="shared" si="18"/>
        <v>ข้อมูลไม่ถูกต้อง</v>
      </c>
      <c r="Q160" s="149" t="str">
        <f t="shared" si="19"/>
        <v>ข้อมูลไม่ถูกต้อง</v>
      </c>
      <c r="R160" s="155" t="str">
        <f t="shared" si="20"/>
        <v>ข้อมูลไม่ถูกต้อง</v>
      </c>
      <c r="S160" s="155" t="str">
        <f>IF(ISNUMBER(R160),
IF(H$2=ตัวเลือก!A$30,"ยังไม่บันทึกข้อมูล",R160*0.27),"ข้อมูลไม่ถูกต้อง")</f>
        <v>ข้อมูลไม่ถูกต้อง</v>
      </c>
      <c r="T160" s="149" t="str">
        <f t="shared" si="21"/>
        <v>ข้อมูลไม่ถูกต้อง</v>
      </c>
      <c r="U160" s="155" t="str">
        <f>IF(ISNUMBER(R160),
IF(H$2=ตัวเลือก!A$30,"ยังไม่บันทึกข้อมูล",R160*0.47),"ข้อมูลไม่ถูกต้อง")</f>
        <v>ข้อมูลไม่ถูกต้อง</v>
      </c>
      <c r="V160" s="149" t="str">
        <f>IF(ISNUMBER(S160),
IF(H$2=ตัวเลือก!A$30,"ยังไม่บันทึกข้อมูล",S160*0.47),"ข้อมูลไม่ถูกต้อง")</f>
        <v>ข้อมูลไม่ถูกต้อง</v>
      </c>
      <c r="W160" s="149" t="str">
        <f t="shared" si="22"/>
        <v>ข้อมูลไม่ถูกต้อง</v>
      </c>
      <c r="X160" s="148" t="str">
        <f t="shared" si="23"/>
        <v>ข้อมูลไม่ถูกต้อง</v>
      </c>
      <c r="Y160" s="38"/>
      <c r="Z160" s="38"/>
      <c r="AA160" s="38"/>
    </row>
    <row r="161" spans="1:27" x14ac:dyDescent="0.45">
      <c r="A161" s="38">
        <v>156</v>
      </c>
      <c r="B161" s="38"/>
      <c r="C161" s="38"/>
      <c r="D161" s="38"/>
      <c r="E161" s="38"/>
      <c r="F161" s="35"/>
      <c r="G161" s="35"/>
      <c r="H161" s="38"/>
      <c r="I161" s="38"/>
      <c r="J161" s="273" t="str">
        <f t="shared" si="16"/>
        <v>รอข้อมูลคอลัมน์ H</v>
      </c>
      <c r="K161" s="150"/>
      <c r="L161" s="150"/>
      <c r="M161" s="150"/>
      <c r="N161" s="147" t="str" cm="1">
        <f t="array" ref="N161">IF(AND(K161:M161=""),"ยังไม่บันทึกข้อมูล",
IF(M161&lt;&gt;"",
IF(M161&gt;=1.3,M161,"เป็นไม้พุ่ม"),
IF(K161+L161&gt;=1.3,K161+L161,"เป็นไม้พุ่ม")))</f>
        <v>ยังไม่บันทึกข้อมูล</v>
      </c>
      <c r="O161" s="149" t="str">
        <f t="shared" si="17"/>
        <v>ข้อมูลไม่ถูกต้อง</v>
      </c>
      <c r="P161" s="149" t="str">
        <f t="shared" si="18"/>
        <v>ข้อมูลไม่ถูกต้อง</v>
      </c>
      <c r="Q161" s="149" t="str">
        <f t="shared" si="19"/>
        <v>ข้อมูลไม่ถูกต้อง</v>
      </c>
      <c r="R161" s="155" t="str">
        <f t="shared" si="20"/>
        <v>ข้อมูลไม่ถูกต้อง</v>
      </c>
      <c r="S161" s="155" t="str">
        <f>IF(ISNUMBER(R161),
IF(H$2=ตัวเลือก!A$30,"ยังไม่บันทึกข้อมูล",R161*0.27),"ข้อมูลไม่ถูกต้อง")</f>
        <v>ข้อมูลไม่ถูกต้อง</v>
      </c>
      <c r="T161" s="149" t="str">
        <f t="shared" si="21"/>
        <v>ข้อมูลไม่ถูกต้อง</v>
      </c>
      <c r="U161" s="155" t="str">
        <f>IF(ISNUMBER(R161),
IF(H$2=ตัวเลือก!A$30,"ยังไม่บันทึกข้อมูล",R161*0.47),"ข้อมูลไม่ถูกต้อง")</f>
        <v>ข้อมูลไม่ถูกต้อง</v>
      </c>
      <c r="V161" s="149" t="str">
        <f>IF(ISNUMBER(S161),
IF(H$2=ตัวเลือก!A$30,"ยังไม่บันทึกข้อมูล",S161*0.47),"ข้อมูลไม่ถูกต้อง")</f>
        <v>ข้อมูลไม่ถูกต้อง</v>
      </c>
      <c r="W161" s="149" t="str">
        <f t="shared" si="22"/>
        <v>ข้อมูลไม่ถูกต้อง</v>
      </c>
      <c r="X161" s="148" t="str">
        <f t="shared" si="23"/>
        <v>ข้อมูลไม่ถูกต้อง</v>
      </c>
      <c r="Y161" s="38"/>
      <c r="Z161" s="38"/>
      <c r="AA161" s="38"/>
    </row>
    <row r="162" spans="1:27" x14ac:dyDescent="0.45">
      <c r="A162" s="38">
        <v>157</v>
      </c>
      <c r="B162" s="38"/>
      <c r="C162" s="38"/>
      <c r="D162" s="38"/>
      <c r="E162" s="38"/>
      <c r="F162" s="35"/>
      <c r="G162" s="35"/>
      <c r="H162" s="38"/>
      <c r="I162" s="38"/>
      <c r="J162" s="273" t="str">
        <f t="shared" si="16"/>
        <v>รอข้อมูลคอลัมน์ H</v>
      </c>
      <c r="K162" s="150"/>
      <c r="L162" s="150"/>
      <c r="M162" s="150"/>
      <c r="N162" s="147" t="str" cm="1">
        <f t="array" ref="N162">IF(AND(K162:M162=""),"ยังไม่บันทึกข้อมูล",
IF(M162&lt;&gt;"",
IF(M162&gt;=1.3,M162,"เป็นไม้พุ่ม"),
IF(K162+L162&gt;=1.3,K162+L162,"เป็นไม้พุ่ม")))</f>
        <v>ยังไม่บันทึกข้อมูล</v>
      </c>
      <c r="O162" s="149" t="str">
        <f t="shared" si="17"/>
        <v>ข้อมูลไม่ถูกต้อง</v>
      </c>
      <c r="P162" s="149" t="str">
        <f t="shared" si="18"/>
        <v>ข้อมูลไม่ถูกต้อง</v>
      </c>
      <c r="Q162" s="149" t="str">
        <f t="shared" si="19"/>
        <v>ข้อมูลไม่ถูกต้อง</v>
      </c>
      <c r="R162" s="155" t="str">
        <f t="shared" si="20"/>
        <v>ข้อมูลไม่ถูกต้อง</v>
      </c>
      <c r="S162" s="155" t="str">
        <f>IF(ISNUMBER(R162),
IF(H$2=ตัวเลือก!A$30,"ยังไม่บันทึกข้อมูล",R162*0.27),"ข้อมูลไม่ถูกต้อง")</f>
        <v>ข้อมูลไม่ถูกต้อง</v>
      </c>
      <c r="T162" s="149" t="str">
        <f t="shared" si="21"/>
        <v>ข้อมูลไม่ถูกต้อง</v>
      </c>
      <c r="U162" s="155" t="str">
        <f>IF(ISNUMBER(R162),
IF(H$2=ตัวเลือก!A$30,"ยังไม่บันทึกข้อมูล",R162*0.47),"ข้อมูลไม่ถูกต้อง")</f>
        <v>ข้อมูลไม่ถูกต้อง</v>
      </c>
      <c r="V162" s="149" t="str">
        <f>IF(ISNUMBER(S162),
IF(H$2=ตัวเลือก!A$30,"ยังไม่บันทึกข้อมูล",S162*0.47),"ข้อมูลไม่ถูกต้อง")</f>
        <v>ข้อมูลไม่ถูกต้อง</v>
      </c>
      <c r="W162" s="149" t="str">
        <f t="shared" si="22"/>
        <v>ข้อมูลไม่ถูกต้อง</v>
      </c>
      <c r="X162" s="148" t="str">
        <f t="shared" si="23"/>
        <v>ข้อมูลไม่ถูกต้อง</v>
      </c>
      <c r="Y162" s="38"/>
      <c r="Z162" s="38"/>
      <c r="AA162" s="38"/>
    </row>
    <row r="163" spans="1:27" x14ac:dyDescent="0.45">
      <c r="A163" s="38">
        <v>158</v>
      </c>
      <c r="B163" s="38"/>
      <c r="C163" s="38"/>
      <c r="D163" s="38"/>
      <c r="E163" s="38"/>
      <c r="F163" s="35"/>
      <c r="G163" s="35"/>
      <c r="H163" s="38"/>
      <c r="I163" s="38"/>
      <c r="J163" s="273" t="str">
        <f t="shared" si="16"/>
        <v>รอข้อมูลคอลัมน์ H</v>
      </c>
      <c r="K163" s="150"/>
      <c r="L163" s="150"/>
      <c r="M163" s="150"/>
      <c r="N163" s="147" t="str" cm="1">
        <f t="array" ref="N163">IF(AND(K163:M163=""),"ยังไม่บันทึกข้อมูล",
IF(M163&lt;&gt;"",
IF(M163&gt;=1.3,M163,"เป็นไม้พุ่ม"),
IF(K163+L163&gt;=1.3,K163+L163,"เป็นไม้พุ่ม")))</f>
        <v>ยังไม่บันทึกข้อมูล</v>
      </c>
      <c r="O163" s="149" t="str">
        <f t="shared" si="17"/>
        <v>ข้อมูลไม่ถูกต้อง</v>
      </c>
      <c r="P163" s="149" t="str">
        <f t="shared" si="18"/>
        <v>ข้อมูลไม่ถูกต้อง</v>
      </c>
      <c r="Q163" s="149" t="str">
        <f t="shared" si="19"/>
        <v>ข้อมูลไม่ถูกต้อง</v>
      </c>
      <c r="R163" s="155" t="str">
        <f t="shared" si="20"/>
        <v>ข้อมูลไม่ถูกต้อง</v>
      </c>
      <c r="S163" s="155" t="str">
        <f>IF(ISNUMBER(R163),
IF(H$2=ตัวเลือก!A$30,"ยังไม่บันทึกข้อมูล",R163*0.27),"ข้อมูลไม่ถูกต้อง")</f>
        <v>ข้อมูลไม่ถูกต้อง</v>
      </c>
      <c r="T163" s="149" t="str">
        <f t="shared" si="21"/>
        <v>ข้อมูลไม่ถูกต้อง</v>
      </c>
      <c r="U163" s="155" t="str">
        <f>IF(ISNUMBER(R163),
IF(H$2=ตัวเลือก!A$30,"ยังไม่บันทึกข้อมูล",R163*0.47),"ข้อมูลไม่ถูกต้อง")</f>
        <v>ข้อมูลไม่ถูกต้อง</v>
      </c>
      <c r="V163" s="149" t="str">
        <f>IF(ISNUMBER(S163),
IF(H$2=ตัวเลือก!A$30,"ยังไม่บันทึกข้อมูล",S163*0.47),"ข้อมูลไม่ถูกต้อง")</f>
        <v>ข้อมูลไม่ถูกต้อง</v>
      </c>
      <c r="W163" s="149" t="str">
        <f t="shared" si="22"/>
        <v>ข้อมูลไม่ถูกต้อง</v>
      </c>
      <c r="X163" s="148" t="str">
        <f t="shared" si="23"/>
        <v>ข้อมูลไม่ถูกต้อง</v>
      </c>
      <c r="Y163" s="38"/>
      <c r="Z163" s="38"/>
      <c r="AA163" s="38"/>
    </row>
    <row r="164" spans="1:27" x14ac:dyDescent="0.45">
      <c r="A164" s="38">
        <v>159</v>
      </c>
      <c r="B164" s="38"/>
      <c r="C164" s="38"/>
      <c r="D164" s="38"/>
      <c r="E164" s="38"/>
      <c r="F164" s="35"/>
      <c r="G164" s="35"/>
      <c r="H164" s="38"/>
      <c r="I164" s="38"/>
      <c r="J164" s="273" t="str">
        <f t="shared" si="16"/>
        <v>รอข้อมูลคอลัมน์ H</v>
      </c>
      <c r="K164" s="150"/>
      <c r="L164" s="150"/>
      <c r="M164" s="150"/>
      <c r="N164" s="147" t="str" cm="1">
        <f t="array" ref="N164">IF(AND(K164:M164=""),"ยังไม่บันทึกข้อมูล",
IF(M164&lt;&gt;"",
IF(M164&gt;=1.3,M164,"เป็นไม้พุ่ม"),
IF(K164+L164&gt;=1.3,K164+L164,"เป็นไม้พุ่ม")))</f>
        <v>ยังไม่บันทึกข้อมูล</v>
      </c>
      <c r="O164" s="149" t="str">
        <f t="shared" si="17"/>
        <v>ข้อมูลไม่ถูกต้อง</v>
      </c>
      <c r="P164" s="149" t="str">
        <f t="shared" si="18"/>
        <v>ข้อมูลไม่ถูกต้อง</v>
      </c>
      <c r="Q164" s="149" t="str">
        <f t="shared" si="19"/>
        <v>ข้อมูลไม่ถูกต้อง</v>
      </c>
      <c r="R164" s="155" t="str">
        <f t="shared" si="20"/>
        <v>ข้อมูลไม่ถูกต้อง</v>
      </c>
      <c r="S164" s="155" t="str">
        <f>IF(ISNUMBER(R164),
IF(H$2=ตัวเลือก!A$30,"ยังไม่บันทึกข้อมูล",R164*0.27),"ข้อมูลไม่ถูกต้อง")</f>
        <v>ข้อมูลไม่ถูกต้อง</v>
      </c>
      <c r="T164" s="149" t="str">
        <f t="shared" si="21"/>
        <v>ข้อมูลไม่ถูกต้อง</v>
      </c>
      <c r="U164" s="155" t="str">
        <f>IF(ISNUMBER(R164),
IF(H$2=ตัวเลือก!A$30,"ยังไม่บันทึกข้อมูล",R164*0.47),"ข้อมูลไม่ถูกต้อง")</f>
        <v>ข้อมูลไม่ถูกต้อง</v>
      </c>
      <c r="V164" s="149" t="str">
        <f>IF(ISNUMBER(S164),
IF(H$2=ตัวเลือก!A$30,"ยังไม่บันทึกข้อมูล",S164*0.47),"ข้อมูลไม่ถูกต้อง")</f>
        <v>ข้อมูลไม่ถูกต้อง</v>
      </c>
      <c r="W164" s="149" t="str">
        <f t="shared" si="22"/>
        <v>ข้อมูลไม่ถูกต้อง</v>
      </c>
      <c r="X164" s="148" t="str">
        <f t="shared" si="23"/>
        <v>ข้อมูลไม่ถูกต้อง</v>
      </c>
      <c r="Y164" s="38"/>
      <c r="Z164" s="38"/>
      <c r="AA164" s="38"/>
    </row>
    <row r="165" spans="1:27" x14ac:dyDescent="0.45">
      <c r="A165" s="38">
        <v>160</v>
      </c>
      <c r="B165" s="38"/>
      <c r="C165" s="38"/>
      <c r="D165" s="38"/>
      <c r="E165" s="38"/>
      <c r="F165" s="35"/>
      <c r="G165" s="35"/>
      <c r="H165" s="38"/>
      <c r="I165" s="38"/>
      <c r="J165" s="273" t="str">
        <f t="shared" si="16"/>
        <v>รอข้อมูลคอลัมน์ H</v>
      </c>
      <c r="K165" s="150"/>
      <c r="L165" s="150"/>
      <c r="M165" s="150"/>
      <c r="N165" s="147" t="str" cm="1">
        <f t="array" ref="N165">IF(AND(K165:M165=""),"ยังไม่บันทึกข้อมูล",
IF(M165&lt;&gt;"",
IF(M165&gt;=1.3,M165,"เป็นไม้พุ่ม"),
IF(K165+L165&gt;=1.3,K165+L165,"เป็นไม้พุ่ม")))</f>
        <v>ยังไม่บันทึกข้อมูล</v>
      </c>
      <c r="O165" s="149" t="str">
        <f t="shared" si="17"/>
        <v>ข้อมูลไม่ถูกต้อง</v>
      </c>
      <c r="P165" s="149" t="str">
        <f t="shared" si="18"/>
        <v>ข้อมูลไม่ถูกต้อง</v>
      </c>
      <c r="Q165" s="149" t="str">
        <f t="shared" si="19"/>
        <v>ข้อมูลไม่ถูกต้อง</v>
      </c>
      <c r="R165" s="155" t="str">
        <f t="shared" si="20"/>
        <v>ข้อมูลไม่ถูกต้อง</v>
      </c>
      <c r="S165" s="155" t="str">
        <f>IF(ISNUMBER(R165),
IF(H$2=ตัวเลือก!A$30,"ยังไม่บันทึกข้อมูล",R165*0.27),"ข้อมูลไม่ถูกต้อง")</f>
        <v>ข้อมูลไม่ถูกต้อง</v>
      </c>
      <c r="T165" s="149" t="str">
        <f t="shared" si="21"/>
        <v>ข้อมูลไม่ถูกต้อง</v>
      </c>
      <c r="U165" s="155" t="str">
        <f>IF(ISNUMBER(R165),
IF(H$2=ตัวเลือก!A$30,"ยังไม่บันทึกข้อมูล",R165*0.47),"ข้อมูลไม่ถูกต้อง")</f>
        <v>ข้อมูลไม่ถูกต้อง</v>
      </c>
      <c r="V165" s="149" t="str">
        <f>IF(ISNUMBER(S165),
IF(H$2=ตัวเลือก!A$30,"ยังไม่บันทึกข้อมูล",S165*0.47),"ข้อมูลไม่ถูกต้อง")</f>
        <v>ข้อมูลไม่ถูกต้อง</v>
      </c>
      <c r="W165" s="149" t="str">
        <f t="shared" si="22"/>
        <v>ข้อมูลไม่ถูกต้อง</v>
      </c>
      <c r="X165" s="148" t="str">
        <f t="shared" si="23"/>
        <v>ข้อมูลไม่ถูกต้อง</v>
      </c>
      <c r="Y165" s="38"/>
      <c r="Z165" s="38"/>
      <c r="AA165" s="38"/>
    </row>
    <row r="166" spans="1:27" x14ac:dyDescent="0.45">
      <c r="A166" s="38">
        <v>161</v>
      </c>
      <c r="B166" s="38"/>
      <c r="C166" s="38"/>
      <c r="D166" s="38"/>
      <c r="E166" s="38"/>
      <c r="F166" s="35"/>
      <c r="G166" s="35"/>
      <c r="H166" s="38"/>
      <c r="I166" s="38"/>
      <c r="J166" s="273" t="str">
        <f t="shared" si="16"/>
        <v>รอข้อมูลคอลัมน์ H</v>
      </c>
      <c r="K166" s="150"/>
      <c r="L166" s="150"/>
      <c r="M166" s="150"/>
      <c r="N166" s="147" t="str" cm="1">
        <f t="array" ref="N166">IF(AND(K166:M166=""),"ยังไม่บันทึกข้อมูล",
IF(M166&lt;&gt;"",
IF(M166&gt;=1.3,M166,"เป็นไม้พุ่ม"),
IF(K166+L166&gt;=1.3,K166+L166,"เป็นไม้พุ่ม")))</f>
        <v>ยังไม่บันทึกข้อมูล</v>
      </c>
      <c r="O166" s="149" t="str">
        <f t="shared" si="17"/>
        <v>ข้อมูลไม่ถูกต้อง</v>
      </c>
      <c r="P166" s="149" t="str">
        <f t="shared" si="18"/>
        <v>ข้อมูลไม่ถูกต้อง</v>
      </c>
      <c r="Q166" s="149" t="str">
        <f t="shared" si="19"/>
        <v>ข้อมูลไม่ถูกต้อง</v>
      </c>
      <c r="R166" s="155" t="str">
        <f t="shared" si="20"/>
        <v>ข้อมูลไม่ถูกต้อง</v>
      </c>
      <c r="S166" s="155" t="str">
        <f>IF(ISNUMBER(R166),
IF(H$2=ตัวเลือก!A$30,"ยังไม่บันทึกข้อมูล",R166*0.27),"ข้อมูลไม่ถูกต้อง")</f>
        <v>ข้อมูลไม่ถูกต้อง</v>
      </c>
      <c r="T166" s="149" t="str">
        <f t="shared" si="21"/>
        <v>ข้อมูลไม่ถูกต้อง</v>
      </c>
      <c r="U166" s="155" t="str">
        <f>IF(ISNUMBER(R166),
IF(H$2=ตัวเลือก!A$30,"ยังไม่บันทึกข้อมูล",R166*0.47),"ข้อมูลไม่ถูกต้อง")</f>
        <v>ข้อมูลไม่ถูกต้อง</v>
      </c>
      <c r="V166" s="149" t="str">
        <f>IF(ISNUMBER(S166),
IF(H$2=ตัวเลือก!A$30,"ยังไม่บันทึกข้อมูล",S166*0.47),"ข้อมูลไม่ถูกต้อง")</f>
        <v>ข้อมูลไม่ถูกต้อง</v>
      </c>
      <c r="W166" s="149" t="str">
        <f t="shared" si="22"/>
        <v>ข้อมูลไม่ถูกต้อง</v>
      </c>
      <c r="X166" s="148" t="str">
        <f t="shared" si="23"/>
        <v>ข้อมูลไม่ถูกต้อง</v>
      </c>
      <c r="Y166" s="38"/>
      <c r="Z166" s="38"/>
      <c r="AA166" s="38"/>
    </row>
    <row r="167" spans="1:27" x14ac:dyDescent="0.45">
      <c r="A167" s="38">
        <v>162</v>
      </c>
      <c r="B167" s="38"/>
      <c r="C167" s="38"/>
      <c r="D167" s="38"/>
      <c r="E167" s="38"/>
      <c r="F167" s="35"/>
      <c r="G167" s="35"/>
      <c r="H167" s="38"/>
      <c r="I167" s="38"/>
      <c r="J167" s="273" t="str">
        <f t="shared" si="16"/>
        <v>รอข้อมูลคอลัมน์ H</v>
      </c>
      <c r="K167" s="150"/>
      <c r="L167" s="150"/>
      <c r="M167" s="150"/>
      <c r="N167" s="147" t="str" cm="1">
        <f t="array" ref="N167">IF(AND(K167:M167=""),"ยังไม่บันทึกข้อมูล",
IF(M167&lt;&gt;"",
IF(M167&gt;=1.3,M167,"เป็นไม้พุ่ม"),
IF(K167+L167&gt;=1.3,K167+L167,"เป็นไม้พุ่ม")))</f>
        <v>ยังไม่บันทึกข้อมูล</v>
      </c>
      <c r="O167" s="149" t="str">
        <f t="shared" si="17"/>
        <v>ข้อมูลไม่ถูกต้อง</v>
      </c>
      <c r="P167" s="149" t="str">
        <f t="shared" si="18"/>
        <v>ข้อมูลไม่ถูกต้อง</v>
      </c>
      <c r="Q167" s="149" t="str">
        <f t="shared" si="19"/>
        <v>ข้อมูลไม่ถูกต้อง</v>
      </c>
      <c r="R167" s="155" t="str">
        <f t="shared" si="20"/>
        <v>ข้อมูลไม่ถูกต้อง</v>
      </c>
      <c r="S167" s="155" t="str">
        <f>IF(ISNUMBER(R167),
IF(H$2=ตัวเลือก!A$30,"ยังไม่บันทึกข้อมูล",R167*0.27),"ข้อมูลไม่ถูกต้อง")</f>
        <v>ข้อมูลไม่ถูกต้อง</v>
      </c>
      <c r="T167" s="149" t="str">
        <f t="shared" si="21"/>
        <v>ข้อมูลไม่ถูกต้อง</v>
      </c>
      <c r="U167" s="155" t="str">
        <f>IF(ISNUMBER(R167),
IF(H$2=ตัวเลือก!A$30,"ยังไม่บันทึกข้อมูล",R167*0.47),"ข้อมูลไม่ถูกต้อง")</f>
        <v>ข้อมูลไม่ถูกต้อง</v>
      </c>
      <c r="V167" s="149" t="str">
        <f>IF(ISNUMBER(S167),
IF(H$2=ตัวเลือก!A$30,"ยังไม่บันทึกข้อมูล",S167*0.47),"ข้อมูลไม่ถูกต้อง")</f>
        <v>ข้อมูลไม่ถูกต้อง</v>
      </c>
      <c r="W167" s="149" t="str">
        <f t="shared" si="22"/>
        <v>ข้อมูลไม่ถูกต้อง</v>
      </c>
      <c r="X167" s="148" t="str">
        <f t="shared" si="23"/>
        <v>ข้อมูลไม่ถูกต้อง</v>
      </c>
      <c r="Y167" s="38"/>
      <c r="Z167" s="38"/>
      <c r="AA167" s="38"/>
    </row>
    <row r="168" spans="1:27" x14ac:dyDescent="0.45">
      <c r="A168" s="38">
        <v>163</v>
      </c>
      <c r="B168" s="38"/>
      <c r="C168" s="38"/>
      <c r="D168" s="38"/>
      <c r="E168" s="38"/>
      <c r="F168" s="35"/>
      <c r="G168" s="35"/>
      <c r="H168" s="38"/>
      <c r="I168" s="38"/>
      <c r="J168" s="273" t="str">
        <f t="shared" si="16"/>
        <v>รอข้อมูลคอลัมน์ H</v>
      </c>
      <c r="K168" s="150"/>
      <c r="L168" s="150"/>
      <c r="M168" s="150"/>
      <c r="N168" s="147" t="str" cm="1">
        <f t="array" ref="N168">IF(AND(K168:M168=""),"ยังไม่บันทึกข้อมูล",
IF(M168&lt;&gt;"",
IF(M168&gt;=1.3,M168,"เป็นไม้พุ่ม"),
IF(K168+L168&gt;=1.3,K168+L168,"เป็นไม้พุ่ม")))</f>
        <v>ยังไม่บันทึกข้อมูล</v>
      </c>
      <c r="O168" s="149" t="str">
        <f t="shared" si="17"/>
        <v>ข้อมูลไม่ถูกต้อง</v>
      </c>
      <c r="P168" s="149" t="str">
        <f t="shared" si="18"/>
        <v>ข้อมูลไม่ถูกต้อง</v>
      </c>
      <c r="Q168" s="149" t="str">
        <f t="shared" si="19"/>
        <v>ข้อมูลไม่ถูกต้อง</v>
      </c>
      <c r="R168" s="155" t="str">
        <f t="shared" si="20"/>
        <v>ข้อมูลไม่ถูกต้อง</v>
      </c>
      <c r="S168" s="155" t="str">
        <f>IF(ISNUMBER(R168),
IF(H$2=ตัวเลือก!A$30,"ยังไม่บันทึกข้อมูล",R168*0.27),"ข้อมูลไม่ถูกต้อง")</f>
        <v>ข้อมูลไม่ถูกต้อง</v>
      </c>
      <c r="T168" s="149" t="str">
        <f t="shared" si="21"/>
        <v>ข้อมูลไม่ถูกต้อง</v>
      </c>
      <c r="U168" s="155" t="str">
        <f>IF(ISNUMBER(R168),
IF(H$2=ตัวเลือก!A$30,"ยังไม่บันทึกข้อมูล",R168*0.47),"ข้อมูลไม่ถูกต้อง")</f>
        <v>ข้อมูลไม่ถูกต้อง</v>
      </c>
      <c r="V168" s="149" t="str">
        <f>IF(ISNUMBER(S168),
IF(H$2=ตัวเลือก!A$30,"ยังไม่บันทึกข้อมูล",S168*0.47),"ข้อมูลไม่ถูกต้อง")</f>
        <v>ข้อมูลไม่ถูกต้อง</v>
      </c>
      <c r="W168" s="149" t="str">
        <f t="shared" si="22"/>
        <v>ข้อมูลไม่ถูกต้อง</v>
      </c>
      <c r="X168" s="148" t="str">
        <f t="shared" si="23"/>
        <v>ข้อมูลไม่ถูกต้อง</v>
      </c>
      <c r="Y168" s="38"/>
      <c r="Z168" s="38"/>
      <c r="AA168" s="38"/>
    </row>
    <row r="169" spans="1:27" x14ac:dyDescent="0.45">
      <c r="A169" s="38">
        <v>164</v>
      </c>
      <c r="B169" s="38"/>
      <c r="C169" s="38"/>
      <c r="D169" s="38"/>
      <c r="E169" s="38"/>
      <c r="F169" s="35"/>
      <c r="G169" s="35"/>
      <c r="H169" s="38"/>
      <c r="I169" s="38"/>
      <c r="J169" s="273" t="str">
        <f t="shared" si="16"/>
        <v>รอข้อมูลคอลัมน์ H</v>
      </c>
      <c r="K169" s="150"/>
      <c r="L169" s="150"/>
      <c r="M169" s="150"/>
      <c r="N169" s="147" t="str" cm="1">
        <f t="array" ref="N169">IF(AND(K169:M169=""),"ยังไม่บันทึกข้อมูล",
IF(M169&lt;&gt;"",
IF(M169&gt;=1.3,M169,"เป็นไม้พุ่ม"),
IF(K169+L169&gt;=1.3,K169+L169,"เป็นไม้พุ่ม")))</f>
        <v>ยังไม่บันทึกข้อมูล</v>
      </c>
      <c r="O169" s="149" t="str">
        <f t="shared" si="17"/>
        <v>ข้อมูลไม่ถูกต้อง</v>
      </c>
      <c r="P169" s="149" t="str">
        <f t="shared" si="18"/>
        <v>ข้อมูลไม่ถูกต้อง</v>
      </c>
      <c r="Q169" s="149" t="str">
        <f t="shared" si="19"/>
        <v>ข้อมูลไม่ถูกต้อง</v>
      </c>
      <c r="R169" s="155" t="str">
        <f t="shared" si="20"/>
        <v>ข้อมูลไม่ถูกต้อง</v>
      </c>
      <c r="S169" s="155" t="str">
        <f>IF(ISNUMBER(R169),
IF(H$2=ตัวเลือก!A$30,"ยังไม่บันทึกข้อมูล",R169*0.27),"ข้อมูลไม่ถูกต้อง")</f>
        <v>ข้อมูลไม่ถูกต้อง</v>
      </c>
      <c r="T169" s="149" t="str">
        <f t="shared" si="21"/>
        <v>ข้อมูลไม่ถูกต้อง</v>
      </c>
      <c r="U169" s="155" t="str">
        <f>IF(ISNUMBER(R169),
IF(H$2=ตัวเลือก!A$30,"ยังไม่บันทึกข้อมูล",R169*0.47),"ข้อมูลไม่ถูกต้อง")</f>
        <v>ข้อมูลไม่ถูกต้อง</v>
      </c>
      <c r="V169" s="149" t="str">
        <f>IF(ISNUMBER(S169),
IF(H$2=ตัวเลือก!A$30,"ยังไม่บันทึกข้อมูล",S169*0.47),"ข้อมูลไม่ถูกต้อง")</f>
        <v>ข้อมูลไม่ถูกต้อง</v>
      </c>
      <c r="W169" s="149" t="str">
        <f t="shared" si="22"/>
        <v>ข้อมูลไม่ถูกต้อง</v>
      </c>
      <c r="X169" s="148" t="str">
        <f t="shared" si="23"/>
        <v>ข้อมูลไม่ถูกต้อง</v>
      </c>
      <c r="Y169" s="38"/>
      <c r="Z169" s="38"/>
      <c r="AA169" s="38"/>
    </row>
    <row r="170" spans="1:27" x14ac:dyDescent="0.45">
      <c r="A170" s="38">
        <v>165</v>
      </c>
      <c r="B170" s="38"/>
      <c r="C170" s="38"/>
      <c r="D170" s="38"/>
      <c r="E170" s="38"/>
      <c r="F170" s="35"/>
      <c r="G170" s="35"/>
      <c r="H170" s="38"/>
      <c r="I170" s="38"/>
      <c r="J170" s="273" t="str">
        <f t="shared" si="16"/>
        <v>รอข้อมูลคอลัมน์ H</v>
      </c>
      <c r="K170" s="150"/>
      <c r="L170" s="150"/>
      <c r="M170" s="150"/>
      <c r="N170" s="147" t="str" cm="1">
        <f t="array" ref="N170">IF(AND(K170:M170=""),"ยังไม่บันทึกข้อมูล",
IF(M170&lt;&gt;"",
IF(M170&gt;=1.3,M170,"เป็นไม้พุ่ม"),
IF(K170+L170&gt;=1.3,K170+L170,"เป็นไม้พุ่ม")))</f>
        <v>ยังไม่บันทึกข้อมูล</v>
      </c>
      <c r="O170" s="149" t="str">
        <f t="shared" si="17"/>
        <v>ข้อมูลไม่ถูกต้อง</v>
      </c>
      <c r="P170" s="149" t="str">
        <f t="shared" si="18"/>
        <v>ข้อมูลไม่ถูกต้อง</v>
      </c>
      <c r="Q170" s="149" t="str">
        <f t="shared" si="19"/>
        <v>ข้อมูลไม่ถูกต้อง</v>
      </c>
      <c r="R170" s="155" t="str">
        <f t="shared" si="20"/>
        <v>ข้อมูลไม่ถูกต้อง</v>
      </c>
      <c r="S170" s="155" t="str">
        <f>IF(ISNUMBER(R170),
IF(H$2=ตัวเลือก!A$30,"ยังไม่บันทึกข้อมูล",R170*0.27),"ข้อมูลไม่ถูกต้อง")</f>
        <v>ข้อมูลไม่ถูกต้อง</v>
      </c>
      <c r="T170" s="149" t="str">
        <f t="shared" si="21"/>
        <v>ข้อมูลไม่ถูกต้อง</v>
      </c>
      <c r="U170" s="155" t="str">
        <f>IF(ISNUMBER(R170),
IF(H$2=ตัวเลือก!A$30,"ยังไม่บันทึกข้อมูล",R170*0.47),"ข้อมูลไม่ถูกต้อง")</f>
        <v>ข้อมูลไม่ถูกต้อง</v>
      </c>
      <c r="V170" s="149" t="str">
        <f>IF(ISNUMBER(S170),
IF(H$2=ตัวเลือก!A$30,"ยังไม่บันทึกข้อมูล",S170*0.47),"ข้อมูลไม่ถูกต้อง")</f>
        <v>ข้อมูลไม่ถูกต้อง</v>
      </c>
      <c r="W170" s="149" t="str">
        <f t="shared" si="22"/>
        <v>ข้อมูลไม่ถูกต้อง</v>
      </c>
      <c r="X170" s="148" t="str">
        <f t="shared" si="23"/>
        <v>ข้อมูลไม่ถูกต้อง</v>
      </c>
      <c r="Y170" s="38"/>
      <c r="Z170" s="38"/>
      <c r="AA170" s="38"/>
    </row>
    <row r="171" spans="1:27" x14ac:dyDescent="0.45">
      <c r="A171" s="38">
        <v>166</v>
      </c>
      <c r="B171" s="38"/>
      <c r="C171" s="38"/>
      <c r="D171" s="38"/>
      <c r="E171" s="38"/>
      <c r="F171" s="35"/>
      <c r="G171" s="35"/>
      <c r="H171" s="38"/>
      <c r="I171" s="38"/>
      <c r="J171" s="273" t="str">
        <f t="shared" si="16"/>
        <v>รอข้อมูลคอลัมน์ H</v>
      </c>
      <c r="K171" s="150"/>
      <c r="L171" s="150"/>
      <c r="M171" s="150"/>
      <c r="N171" s="147" t="str" cm="1">
        <f t="array" ref="N171">IF(AND(K171:M171=""),"ยังไม่บันทึกข้อมูล",
IF(M171&lt;&gt;"",
IF(M171&gt;=1.3,M171,"เป็นไม้พุ่ม"),
IF(K171+L171&gt;=1.3,K171+L171,"เป็นไม้พุ่ม")))</f>
        <v>ยังไม่บันทึกข้อมูล</v>
      </c>
      <c r="O171" s="149" t="str">
        <f t="shared" si="17"/>
        <v>ข้อมูลไม่ถูกต้อง</v>
      </c>
      <c r="P171" s="149" t="str">
        <f t="shared" si="18"/>
        <v>ข้อมูลไม่ถูกต้อง</v>
      </c>
      <c r="Q171" s="149" t="str">
        <f t="shared" si="19"/>
        <v>ข้อมูลไม่ถูกต้อง</v>
      </c>
      <c r="R171" s="155" t="str">
        <f t="shared" si="20"/>
        <v>ข้อมูลไม่ถูกต้อง</v>
      </c>
      <c r="S171" s="155" t="str">
        <f>IF(ISNUMBER(R171),
IF(H$2=ตัวเลือก!A$30,"ยังไม่บันทึกข้อมูล",R171*0.27),"ข้อมูลไม่ถูกต้อง")</f>
        <v>ข้อมูลไม่ถูกต้อง</v>
      </c>
      <c r="T171" s="149" t="str">
        <f t="shared" si="21"/>
        <v>ข้อมูลไม่ถูกต้อง</v>
      </c>
      <c r="U171" s="155" t="str">
        <f>IF(ISNUMBER(R171),
IF(H$2=ตัวเลือก!A$30,"ยังไม่บันทึกข้อมูล",R171*0.47),"ข้อมูลไม่ถูกต้อง")</f>
        <v>ข้อมูลไม่ถูกต้อง</v>
      </c>
      <c r="V171" s="149" t="str">
        <f>IF(ISNUMBER(S171),
IF(H$2=ตัวเลือก!A$30,"ยังไม่บันทึกข้อมูล",S171*0.47),"ข้อมูลไม่ถูกต้อง")</f>
        <v>ข้อมูลไม่ถูกต้อง</v>
      </c>
      <c r="W171" s="149" t="str">
        <f t="shared" si="22"/>
        <v>ข้อมูลไม่ถูกต้อง</v>
      </c>
      <c r="X171" s="148" t="str">
        <f t="shared" si="23"/>
        <v>ข้อมูลไม่ถูกต้อง</v>
      </c>
      <c r="Y171" s="38"/>
      <c r="Z171" s="38"/>
      <c r="AA171" s="38"/>
    </row>
    <row r="172" spans="1:27" x14ac:dyDescent="0.45">
      <c r="A172" s="38">
        <v>167</v>
      </c>
      <c r="B172" s="38"/>
      <c r="C172" s="38"/>
      <c r="D172" s="38"/>
      <c r="E172" s="38"/>
      <c r="F172" s="35"/>
      <c r="G172" s="35"/>
      <c r="H172" s="38"/>
      <c r="I172" s="38"/>
      <c r="J172" s="273" t="str">
        <f t="shared" si="16"/>
        <v>รอข้อมูลคอลัมน์ H</v>
      </c>
      <c r="K172" s="150"/>
      <c r="L172" s="150"/>
      <c r="M172" s="150"/>
      <c r="N172" s="147" t="str" cm="1">
        <f t="array" ref="N172">IF(AND(K172:M172=""),"ยังไม่บันทึกข้อมูล",
IF(M172&lt;&gt;"",
IF(M172&gt;=1.3,M172,"เป็นไม้พุ่ม"),
IF(K172+L172&gt;=1.3,K172+L172,"เป็นไม้พุ่ม")))</f>
        <v>ยังไม่บันทึกข้อมูล</v>
      </c>
      <c r="O172" s="149" t="str">
        <f t="shared" si="17"/>
        <v>ข้อมูลไม่ถูกต้อง</v>
      </c>
      <c r="P172" s="149" t="str">
        <f t="shared" si="18"/>
        <v>ข้อมูลไม่ถูกต้อง</v>
      </c>
      <c r="Q172" s="149" t="str">
        <f t="shared" si="19"/>
        <v>ข้อมูลไม่ถูกต้อง</v>
      </c>
      <c r="R172" s="155" t="str">
        <f t="shared" si="20"/>
        <v>ข้อมูลไม่ถูกต้อง</v>
      </c>
      <c r="S172" s="155" t="str">
        <f>IF(ISNUMBER(R172),
IF(H$2=ตัวเลือก!A$30,"ยังไม่บันทึกข้อมูล",R172*0.27),"ข้อมูลไม่ถูกต้อง")</f>
        <v>ข้อมูลไม่ถูกต้อง</v>
      </c>
      <c r="T172" s="149" t="str">
        <f t="shared" si="21"/>
        <v>ข้อมูลไม่ถูกต้อง</v>
      </c>
      <c r="U172" s="155" t="str">
        <f>IF(ISNUMBER(R172),
IF(H$2=ตัวเลือก!A$30,"ยังไม่บันทึกข้อมูล",R172*0.47),"ข้อมูลไม่ถูกต้อง")</f>
        <v>ข้อมูลไม่ถูกต้อง</v>
      </c>
      <c r="V172" s="149" t="str">
        <f>IF(ISNUMBER(S172),
IF(H$2=ตัวเลือก!A$30,"ยังไม่บันทึกข้อมูล",S172*0.47),"ข้อมูลไม่ถูกต้อง")</f>
        <v>ข้อมูลไม่ถูกต้อง</v>
      </c>
      <c r="W172" s="149" t="str">
        <f t="shared" si="22"/>
        <v>ข้อมูลไม่ถูกต้อง</v>
      </c>
      <c r="X172" s="148" t="str">
        <f t="shared" si="23"/>
        <v>ข้อมูลไม่ถูกต้อง</v>
      </c>
      <c r="Y172" s="38"/>
      <c r="Z172" s="38"/>
      <c r="AA172" s="38"/>
    </row>
    <row r="173" spans="1:27" x14ac:dyDescent="0.45">
      <c r="A173" s="38">
        <v>168</v>
      </c>
      <c r="B173" s="38"/>
      <c r="C173" s="38"/>
      <c r="D173" s="38"/>
      <c r="E173" s="38"/>
      <c r="F173" s="35"/>
      <c r="G173" s="35"/>
      <c r="H173" s="38"/>
      <c r="I173" s="38"/>
      <c r="J173" s="273" t="str">
        <f t="shared" si="16"/>
        <v>รอข้อมูลคอลัมน์ H</v>
      </c>
      <c r="K173" s="150"/>
      <c r="L173" s="150"/>
      <c r="M173" s="150"/>
      <c r="N173" s="147" t="str" cm="1">
        <f t="array" ref="N173">IF(AND(K173:M173=""),"ยังไม่บันทึกข้อมูล",
IF(M173&lt;&gt;"",
IF(M173&gt;=1.3,M173,"เป็นไม้พุ่ม"),
IF(K173+L173&gt;=1.3,K173+L173,"เป็นไม้พุ่ม")))</f>
        <v>ยังไม่บันทึกข้อมูล</v>
      </c>
      <c r="O173" s="149" t="str">
        <f t="shared" si="17"/>
        <v>ข้อมูลไม่ถูกต้อง</v>
      </c>
      <c r="P173" s="149" t="str">
        <f t="shared" si="18"/>
        <v>ข้อมูลไม่ถูกต้อง</v>
      </c>
      <c r="Q173" s="149" t="str">
        <f t="shared" si="19"/>
        <v>ข้อมูลไม่ถูกต้อง</v>
      </c>
      <c r="R173" s="155" t="str">
        <f t="shared" si="20"/>
        <v>ข้อมูลไม่ถูกต้อง</v>
      </c>
      <c r="S173" s="155" t="str">
        <f>IF(ISNUMBER(R173),
IF(H$2=ตัวเลือก!A$30,"ยังไม่บันทึกข้อมูล",R173*0.27),"ข้อมูลไม่ถูกต้อง")</f>
        <v>ข้อมูลไม่ถูกต้อง</v>
      </c>
      <c r="T173" s="149" t="str">
        <f t="shared" si="21"/>
        <v>ข้อมูลไม่ถูกต้อง</v>
      </c>
      <c r="U173" s="155" t="str">
        <f>IF(ISNUMBER(R173),
IF(H$2=ตัวเลือก!A$30,"ยังไม่บันทึกข้อมูล",R173*0.47),"ข้อมูลไม่ถูกต้อง")</f>
        <v>ข้อมูลไม่ถูกต้อง</v>
      </c>
      <c r="V173" s="149" t="str">
        <f>IF(ISNUMBER(S173),
IF(H$2=ตัวเลือก!A$30,"ยังไม่บันทึกข้อมูล",S173*0.47),"ข้อมูลไม่ถูกต้อง")</f>
        <v>ข้อมูลไม่ถูกต้อง</v>
      </c>
      <c r="W173" s="149" t="str">
        <f t="shared" si="22"/>
        <v>ข้อมูลไม่ถูกต้อง</v>
      </c>
      <c r="X173" s="148" t="str">
        <f t="shared" si="23"/>
        <v>ข้อมูลไม่ถูกต้อง</v>
      </c>
      <c r="Y173" s="38"/>
      <c r="Z173" s="38"/>
      <c r="AA173" s="38"/>
    </row>
    <row r="174" spans="1:27" x14ac:dyDescent="0.45">
      <c r="A174" s="38">
        <v>169</v>
      </c>
      <c r="B174" s="38"/>
      <c r="C174" s="38"/>
      <c r="D174" s="38"/>
      <c r="E174" s="38"/>
      <c r="F174" s="35"/>
      <c r="G174" s="35"/>
      <c r="H174" s="38"/>
      <c r="I174" s="38"/>
      <c r="J174" s="273" t="str">
        <f t="shared" si="16"/>
        <v>รอข้อมูลคอลัมน์ H</v>
      </c>
      <c r="K174" s="150"/>
      <c r="L174" s="150"/>
      <c r="M174" s="150"/>
      <c r="N174" s="147" t="str" cm="1">
        <f t="array" ref="N174">IF(AND(K174:M174=""),"ยังไม่บันทึกข้อมูล",
IF(M174&lt;&gt;"",
IF(M174&gt;=1.3,M174,"เป็นไม้พุ่ม"),
IF(K174+L174&gt;=1.3,K174+L174,"เป็นไม้พุ่ม")))</f>
        <v>ยังไม่บันทึกข้อมูล</v>
      </c>
      <c r="O174" s="149" t="str">
        <f t="shared" si="17"/>
        <v>ข้อมูลไม่ถูกต้อง</v>
      </c>
      <c r="P174" s="149" t="str">
        <f t="shared" si="18"/>
        <v>ข้อมูลไม่ถูกต้อง</v>
      </c>
      <c r="Q174" s="149" t="str">
        <f t="shared" si="19"/>
        <v>ข้อมูลไม่ถูกต้อง</v>
      </c>
      <c r="R174" s="155" t="str">
        <f t="shared" si="20"/>
        <v>ข้อมูลไม่ถูกต้อง</v>
      </c>
      <c r="S174" s="155" t="str">
        <f>IF(ISNUMBER(R174),
IF(H$2=ตัวเลือก!A$30,"ยังไม่บันทึกข้อมูล",R174*0.27),"ข้อมูลไม่ถูกต้อง")</f>
        <v>ข้อมูลไม่ถูกต้อง</v>
      </c>
      <c r="T174" s="149" t="str">
        <f t="shared" si="21"/>
        <v>ข้อมูลไม่ถูกต้อง</v>
      </c>
      <c r="U174" s="155" t="str">
        <f>IF(ISNUMBER(R174),
IF(H$2=ตัวเลือก!A$30,"ยังไม่บันทึกข้อมูล",R174*0.47),"ข้อมูลไม่ถูกต้อง")</f>
        <v>ข้อมูลไม่ถูกต้อง</v>
      </c>
      <c r="V174" s="149" t="str">
        <f>IF(ISNUMBER(S174),
IF(H$2=ตัวเลือก!A$30,"ยังไม่บันทึกข้อมูล",S174*0.47),"ข้อมูลไม่ถูกต้อง")</f>
        <v>ข้อมูลไม่ถูกต้อง</v>
      </c>
      <c r="W174" s="149" t="str">
        <f t="shared" si="22"/>
        <v>ข้อมูลไม่ถูกต้อง</v>
      </c>
      <c r="X174" s="148" t="str">
        <f t="shared" si="23"/>
        <v>ข้อมูลไม่ถูกต้อง</v>
      </c>
      <c r="Y174" s="38"/>
      <c r="Z174" s="38"/>
      <c r="AA174" s="38"/>
    </row>
    <row r="175" spans="1:27" x14ac:dyDescent="0.45">
      <c r="A175" s="38">
        <v>170</v>
      </c>
      <c r="B175" s="38"/>
      <c r="C175" s="38"/>
      <c r="D175" s="38"/>
      <c r="E175" s="38"/>
      <c r="F175" s="35"/>
      <c r="G175" s="35"/>
      <c r="H175" s="38"/>
      <c r="I175" s="38"/>
      <c r="J175" s="273" t="str">
        <f t="shared" si="16"/>
        <v>รอข้อมูลคอลัมน์ H</v>
      </c>
      <c r="K175" s="150"/>
      <c r="L175" s="150"/>
      <c r="M175" s="150"/>
      <c r="N175" s="147" t="str" cm="1">
        <f t="array" ref="N175">IF(AND(K175:M175=""),"ยังไม่บันทึกข้อมูล",
IF(M175&lt;&gt;"",
IF(M175&gt;=1.3,M175,"เป็นไม้พุ่ม"),
IF(K175+L175&gt;=1.3,K175+L175,"เป็นไม้พุ่ม")))</f>
        <v>ยังไม่บันทึกข้อมูล</v>
      </c>
      <c r="O175" s="149" t="str">
        <f t="shared" si="17"/>
        <v>ข้อมูลไม่ถูกต้อง</v>
      </c>
      <c r="P175" s="149" t="str">
        <f t="shared" si="18"/>
        <v>ข้อมูลไม่ถูกต้อง</v>
      </c>
      <c r="Q175" s="149" t="str">
        <f t="shared" si="19"/>
        <v>ข้อมูลไม่ถูกต้อง</v>
      </c>
      <c r="R175" s="155" t="str">
        <f t="shared" si="20"/>
        <v>ข้อมูลไม่ถูกต้อง</v>
      </c>
      <c r="S175" s="155" t="str">
        <f>IF(ISNUMBER(R175),
IF(H$2=ตัวเลือก!A$30,"ยังไม่บันทึกข้อมูล",R175*0.27),"ข้อมูลไม่ถูกต้อง")</f>
        <v>ข้อมูลไม่ถูกต้อง</v>
      </c>
      <c r="T175" s="149" t="str">
        <f t="shared" si="21"/>
        <v>ข้อมูลไม่ถูกต้อง</v>
      </c>
      <c r="U175" s="155" t="str">
        <f>IF(ISNUMBER(R175),
IF(H$2=ตัวเลือก!A$30,"ยังไม่บันทึกข้อมูล",R175*0.47),"ข้อมูลไม่ถูกต้อง")</f>
        <v>ข้อมูลไม่ถูกต้อง</v>
      </c>
      <c r="V175" s="149" t="str">
        <f>IF(ISNUMBER(S175),
IF(H$2=ตัวเลือก!A$30,"ยังไม่บันทึกข้อมูล",S175*0.47),"ข้อมูลไม่ถูกต้อง")</f>
        <v>ข้อมูลไม่ถูกต้อง</v>
      </c>
      <c r="W175" s="149" t="str">
        <f t="shared" si="22"/>
        <v>ข้อมูลไม่ถูกต้อง</v>
      </c>
      <c r="X175" s="148" t="str">
        <f t="shared" si="23"/>
        <v>ข้อมูลไม่ถูกต้อง</v>
      </c>
      <c r="Y175" s="38"/>
      <c r="Z175" s="38"/>
      <c r="AA175" s="38"/>
    </row>
    <row r="176" spans="1:27" x14ac:dyDescent="0.45">
      <c r="A176" s="38">
        <v>171</v>
      </c>
      <c r="B176" s="38"/>
      <c r="C176" s="38"/>
      <c r="D176" s="38"/>
      <c r="E176" s="38"/>
      <c r="F176" s="35"/>
      <c r="G176" s="35"/>
      <c r="H176" s="38"/>
      <c r="I176" s="38"/>
      <c r="J176" s="273" t="str">
        <f t="shared" si="16"/>
        <v>รอข้อมูลคอลัมน์ H</v>
      </c>
      <c r="K176" s="150"/>
      <c r="L176" s="150"/>
      <c r="M176" s="150"/>
      <c r="N176" s="147" t="str" cm="1">
        <f t="array" ref="N176">IF(AND(K176:M176=""),"ยังไม่บันทึกข้อมูล",
IF(M176&lt;&gt;"",
IF(M176&gt;=1.3,M176,"เป็นไม้พุ่ม"),
IF(K176+L176&gt;=1.3,K176+L176,"เป็นไม้พุ่ม")))</f>
        <v>ยังไม่บันทึกข้อมูล</v>
      </c>
      <c r="O176" s="149" t="str">
        <f t="shared" si="17"/>
        <v>ข้อมูลไม่ถูกต้อง</v>
      </c>
      <c r="P176" s="149" t="str">
        <f t="shared" si="18"/>
        <v>ข้อมูลไม่ถูกต้อง</v>
      </c>
      <c r="Q176" s="149" t="str">
        <f t="shared" si="19"/>
        <v>ข้อมูลไม่ถูกต้อง</v>
      </c>
      <c r="R176" s="155" t="str">
        <f t="shared" si="20"/>
        <v>ข้อมูลไม่ถูกต้อง</v>
      </c>
      <c r="S176" s="155" t="str">
        <f>IF(ISNUMBER(R176),
IF(H$2=ตัวเลือก!A$30,"ยังไม่บันทึกข้อมูล",R176*0.27),"ข้อมูลไม่ถูกต้อง")</f>
        <v>ข้อมูลไม่ถูกต้อง</v>
      </c>
      <c r="T176" s="149" t="str">
        <f t="shared" si="21"/>
        <v>ข้อมูลไม่ถูกต้อง</v>
      </c>
      <c r="U176" s="155" t="str">
        <f>IF(ISNUMBER(R176),
IF(H$2=ตัวเลือก!A$30,"ยังไม่บันทึกข้อมูล",R176*0.47),"ข้อมูลไม่ถูกต้อง")</f>
        <v>ข้อมูลไม่ถูกต้อง</v>
      </c>
      <c r="V176" s="149" t="str">
        <f>IF(ISNUMBER(S176),
IF(H$2=ตัวเลือก!A$30,"ยังไม่บันทึกข้อมูล",S176*0.47),"ข้อมูลไม่ถูกต้อง")</f>
        <v>ข้อมูลไม่ถูกต้อง</v>
      </c>
      <c r="W176" s="149" t="str">
        <f t="shared" si="22"/>
        <v>ข้อมูลไม่ถูกต้อง</v>
      </c>
      <c r="X176" s="148" t="str">
        <f t="shared" si="23"/>
        <v>ข้อมูลไม่ถูกต้อง</v>
      </c>
      <c r="Y176" s="38"/>
      <c r="Z176" s="38"/>
      <c r="AA176" s="38"/>
    </row>
    <row r="177" spans="1:27" x14ac:dyDescent="0.45">
      <c r="A177" s="38">
        <v>172</v>
      </c>
      <c r="B177" s="38"/>
      <c r="C177" s="38"/>
      <c r="D177" s="38"/>
      <c r="E177" s="38"/>
      <c r="F177" s="35"/>
      <c r="G177" s="35"/>
      <c r="H177" s="38"/>
      <c r="I177" s="38"/>
      <c r="J177" s="273" t="str">
        <f t="shared" si="16"/>
        <v>รอข้อมูลคอลัมน์ H</v>
      </c>
      <c r="K177" s="150"/>
      <c r="L177" s="150"/>
      <c r="M177" s="150"/>
      <c r="N177" s="147" t="str" cm="1">
        <f t="array" ref="N177">IF(AND(K177:M177=""),"ยังไม่บันทึกข้อมูล",
IF(M177&lt;&gt;"",
IF(M177&gt;=1.3,M177,"เป็นไม้พุ่ม"),
IF(K177+L177&gt;=1.3,K177+L177,"เป็นไม้พุ่ม")))</f>
        <v>ยังไม่บันทึกข้อมูล</v>
      </c>
      <c r="O177" s="149" t="str">
        <f t="shared" si="17"/>
        <v>ข้อมูลไม่ถูกต้อง</v>
      </c>
      <c r="P177" s="149" t="str">
        <f t="shared" si="18"/>
        <v>ข้อมูลไม่ถูกต้อง</v>
      </c>
      <c r="Q177" s="149" t="str">
        <f t="shared" si="19"/>
        <v>ข้อมูลไม่ถูกต้อง</v>
      </c>
      <c r="R177" s="155" t="str">
        <f t="shared" si="20"/>
        <v>ข้อมูลไม่ถูกต้อง</v>
      </c>
      <c r="S177" s="155" t="str">
        <f>IF(ISNUMBER(R177),
IF(H$2=ตัวเลือก!A$30,"ยังไม่บันทึกข้อมูล",R177*0.27),"ข้อมูลไม่ถูกต้อง")</f>
        <v>ข้อมูลไม่ถูกต้อง</v>
      </c>
      <c r="T177" s="149" t="str">
        <f t="shared" si="21"/>
        <v>ข้อมูลไม่ถูกต้อง</v>
      </c>
      <c r="U177" s="155" t="str">
        <f>IF(ISNUMBER(R177),
IF(H$2=ตัวเลือก!A$30,"ยังไม่บันทึกข้อมูล",R177*0.47),"ข้อมูลไม่ถูกต้อง")</f>
        <v>ข้อมูลไม่ถูกต้อง</v>
      </c>
      <c r="V177" s="149" t="str">
        <f>IF(ISNUMBER(S177),
IF(H$2=ตัวเลือก!A$30,"ยังไม่บันทึกข้อมูล",S177*0.47),"ข้อมูลไม่ถูกต้อง")</f>
        <v>ข้อมูลไม่ถูกต้อง</v>
      </c>
      <c r="W177" s="149" t="str">
        <f t="shared" si="22"/>
        <v>ข้อมูลไม่ถูกต้อง</v>
      </c>
      <c r="X177" s="148" t="str">
        <f t="shared" si="23"/>
        <v>ข้อมูลไม่ถูกต้อง</v>
      </c>
      <c r="Y177" s="38"/>
      <c r="Z177" s="38"/>
      <c r="AA177" s="38"/>
    </row>
    <row r="178" spans="1:27" x14ac:dyDescent="0.45">
      <c r="A178" s="38">
        <v>173</v>
      </c>
      <c r="B178" s="38"/>
      <c r="C178" s="38"/>
      <c r="D178" s="38"/>
      <c r="E178" s="38"/>
      <c r="F178" s="35"/>
      <c r="G178" s="35"/>
      <c r="H178" s="38"/>
      <c r="I178" s="38"/>
      <c r="J178" s="273" t="str">
        <f t="shared" si="16"/>
        <v>รอข้อมูลคอลัมน์ H</v>
      </c>
      <c r="K178" s="150"/>
      <c r="L178" s="150"/>
      <c r="M178" s="150"/>
      <c r="N178" s="147" t="str" cm="1">
        <f t="array" ref="N178">IF(AND(K178:M178=""),"ยังไม่บันทึกข้อมูล",
IF(M178&lt;&gt;"",
IF(M178&gt;=1.3,M178,"เป็นไม้พุ่ม"),
IF(K178+L178&gt;=1.3,K178+L178,"เป็นไม้พุ่ม")))</f>
        <v>ยังไม่บันทึกข้อมูล</v>
      </c>
      <c r="O178" s="149" t="str">
        <f t="shared" si="17"/>
        <v>ข้อมูลไม่ถูกต้อง</v>
      </c>
      <c r="P178" s="149" t="str">
        <f t="shared" si="18"/>
        <v>ข้อมูลไม่ถูกต้อง</v>
      </c>
      <c r="Q178" s="149" t="str">
        <f t="shared" si="19"/>
        <v>ข้อมูลไม่ถูกต้อง</v>
      </c>
      <c r="R178" s="155" t="str">
        <f t="shared" si="20"/>
        <v>ข้อมูลไม่ถูกต้อง</v>
      </c>
      <c r="S178" s="155" t="str">
        <f>IF(ISNUMBER(R178),
IF(H$2=ตัวเลือก!A$30,"ยังไม่บันทึกข้อมูล",R178*0.27),"ข้อมูลไม่ถูกต้อง")</f>
        <v>ข้อมูลไม่ถูกต้อง</v>
      </c>
      <c r="T178" s="149" t="str">
        <f t="shared" si="21"/>
        <v>ข้อมูลไม่ถูกต้อง</v>
      </c>
      <c r="U178" s="155" t="str">
        <f>IF(ISNUMBER(R178),
IF(H$2=ตัวเลือก!A$30,"ยังไม่บันทึกข้อมูล",R178*0.47),"ข้อมูลไม่ถูกต้อง")</f>
        <v>ข้อมูลไม่ถูกต้อง</v>
      </c>
      <c r="V178" s="149" t="str">
        <f>IF(ISNUMBER(S178),
IF(H$2=ตัวเลือก!A$30,"ยังไม่บันทึกข้อมูล",S178*0.47),"ข้อมูลไม่ถูกต้อง")</f>
        <v>ข้อมูลไม่ถูกต้อง</v>
      </c>
      <c r="W178" s="149" t="str">
        <f t="shared" si="22"/>
        <v>ข้อมูลไม่ถูกต้อง</v>
      </c>
      <c r="X178" s="148" t="str">
        <f t="shared" si="23"/>
        <v>ข้อมูลไม่ถูกต้อง</v>
      </c>
      <c r="Y178" s="38"/>
      <c r="Z178" s="38"/>
      <c r="AA178" s="38"/>
    </row>
    <row r="179" spans="1:27" x14ac:dyDescent="0.45">
      <c r="A179" s="38">
        <v>174</v>
      </c>
      <c r="B179" s="38"/>
      <c r="C179" s="38"/>
      <c r="D179" s="38"/>
      <c r="E179" s="38"/>
      <c r="F179" s="35"/>
      <c r="G179" s="35"/>
      <c r="H179" s="38"/>
      <c r="I179" s="38"/>
      <c r="J179" s="273" t="str">
        <f t="shared" si="16"/>
        <v>รอข้อมูลคอลัมน์ H</v>
      </c>
      <c r="K179" s="150"/>
      <c r="L179" s="150"/>
      <c r="M179" s="150"/>
      <c r="N179" s="147" t="str" cm="1">
        <f t="array" ref="N179">IF(AND(K179:M179=""),"ยังไม่บันทึกข้อมูล",
IF(M179&lt;&gt;"",
IF(M179&gt;=1.3,M179,"เป็นไม้พุ่ม"),
IF(K179+L179&gt;=1.3,K179+L179,"เป็นไม้พุ่ม")))</f>
        <v>ยังไม่บันทึกข้อมูล</v>
      </c>
      <c r="O179" s="149" t="str">
        <f t="shared" si="17"/>
        <v>ข้อมูลไม่ถูกต้อง</v>
      </c>
      <c r="P179" s="149" t="str">
        <f t="shared" si="18"/>
        <v>ข้อมูลไม่ถูกต้อง</v>
      </c>
      <c r="Q179" s="149" t="str">
        <f t="shared" si="19"/>
        <v>ข้อมูลไม่ถูกต้อง</v>
      </c>
      <c r="R179" s="155" t="str">
        <f t="shared" si="20"/>
        <v>ข้อมูลไม่ถูกต้อง</v>
      </c>
      <c r="S179" s="155" t="str">
        <f>IF(ISNUMBER(R179),
IF(H$2=ตัวเลือก!A$30,"ยังไม่บันทึกข้อมูล",R179*0.27),"ข้อมูลไม่ถูกต้อง")</f>
        <v>ข้อมูลไม่ถูกต้อง</v>
      </c>
      <c r="T179" s="149" t="str">
        <f t="shared" si="21"/>
        <v>ข้อมูลไม่ถูกต้อง</v>
      </c>
      <c r="U179" s="155" t="str">
        <f>IF(ISNUMBER(R179),
IF(H$2=ตัวเลือก!A$30,"ยังไม่บันทึกข้อมูล",R179*0.47),"ข้อมูลไม่ถูกต้อง")</f>
        <v>ข้อมูลไม่ถูกต้อง</v>
      </c>
      <c r="V179" s="149" t="str">
        <f>IF(ISNUMBER(S179),
IF(H$2=ตัวเลือก!A$30,"ยังไม่บันทึกข้อมูล",S179*0.47),"ข้อมูลไม่ถูกต้อง")</f>
        <v>ข้อมูลไม่ถูกต้อง</v>
      </c>
      <c r="W179" s="149" t="str">
        <f t="shared" si="22"/>
        <v>ข้อมูลไม่ถูกต้อง</v>
      </c>
      <c r="X179" s="148" t="str">
        <f t="shared" si="23"/>
        <v>ข้อมูลไม่ถูกต้อง</v>
      </c>
      <c r="Y179" s="38"/>
      <c r="Z179" s="38"/>
      <c r="AA179" s="38"/>
    </row>
    <row r="180" spans="1:27" x14ac:dyDescent="0.45">
      <c r="A180" s="38">
        <v>175</v>
      </c>
      <c r="B180" s="38"/>
      <c r="C180" s="38"/>
      <c r="D180" s="38"/>
      <c r="E180" s="38"/>
      <c r="F180" s="35"/>
      <c r="G180" s="35"/>
      <c r="H180" s="38"/>
      <c r="I180" s="38"/>
      <c r="J180" s="273" t="str">
        <f t="shared" si="16"/>
        <v>รอข้อมูลคอลัมน์ H</v>
      </c>
      <c r="K180" s="150"/>
      <c r="L180" s="150"/>
      <c r="M180" s="150"/>
      <c r="N180" s="147" t="str" cm="1">
        <f t="array" ref="N180">IF(AND(K180:M180=""),"ยังไม่บันทึกข้อมูล",
IF(M180&lt;&gt;"",
IF(M180&gt;=1.3,M180,"เป็นไม้พุ่ม"),
IF(K180+L180&gt;=1.3,K180+L180,"เป็นไม้พุ่ม")))</f>
        <v>ยังไม่บันทึกข้อมูล</v>
      </c>
      <c r="O180" s="149" t="str">
        <f t="shared" si="17"/>
        <v>ข้อมูลไม่ถูกต้อง</v>
      </c>
      <c r="P180" s="149" t="str">
        <f t="shared" si="18"/>
        <v>ข้อมูลไม่ถูกต้อง</v>
      </c>
      <c r="Q180" s="149" t="str">
        <f t="shared" si="19"/>
        <v>ข้อมูลไม่ถูกต้อง</v>
      </c>
      <c r="R180" s="155" t="str">
        <f t="shared" si="20"/>
        <v>ข้อมูลไม่ถูกต้อง</v>
      </c>
      <c r="S180" s="155" t="str">
        <f>IF(ISNUMBER(R180),
IF(H$2=ตัวเลือก!A$30,"ยังไม่บันทึกข้อมูล",R180*0.27),"ข้อมูลไม่ถูกต้อง")</f>
        <v>ข้อมูลไม่ถูกต้อง</v>
      </c>
      <c r="T180" s="149" t="str">
        <f t="shared" si="21"/>
        <v>ข้อมูลไม่ถูกต้อง</v>
      </c>
      <c r="U180" s="155" t="str">
        <f>IF(ISNUMBER(R180),
IF(H$2=ตัวเลือก!A$30,"ยังไม่บันทึกข้อมูล",R180*0.47),"ข้อมูลไม่ถูกต้อง")</f>
        <v>ข้อมูลไม่ถูกต้อง</v>
      </c>
      <c r="V180" s="149" t="str">
        <f>IF(ISNUMBER(S180),
IF(H$2=ตัวเลือก!A$30,"ยังไม่บันทึกข้อมูล",S180*0.47),"ข้อมูลไม่ถูกต้อง")</f>
        <v>ข้อมูลไม่ถูกต้อง</v>
      </c>
      <c r="W180" s="149" t="str">
        <f t="shared" si="22"/>
        <v>ข้อมูลไม่ถูกต้อง</v>
      </c>
      <c r="X180" s="148" t="str">
        <f t="shared" si="23"/>
        <v>ข้อมูลไม่ถูกต้อง</v>
      </c>
      <c r="Y180" s="38"/>
      <c r="Z180" s="38"/>
      <c r="AA180" s="38"/>
    </row>
    <row r="181" spans="1:27" x14ac:dyDescent="0.45">
      <c r="A181" s="38">
        <v>176</v>
      </c>
      <c r="B181" s="38"/>
      <c r="C181" s="38"/>
      <c r="D181" s="38"/>
      <c r="E181" s="38"/>
      <c r="F181" s="35"/>
      <c r="G181" s="35"/>
      <c r="H181" s="38"/>
      <c r="I181" s="38"/>
      <c r="J181" s="273" t="str">
        <f t="shared" si="16"/>
        <v>รอข้อมูลคอลัมน์ H</v>
      </c>
      <c r="K181" s="150"/>
      <c r="L181" s="150"/>
      <c r="M181" s="150"/>
      <c r="N181" s="147" t="str" cm="1">
        <f t="array" ref="N181">IF(AND(K181:M181=""),"ยังไม่บันทึกข้อมูล",
IF(M181&lt;&gt;"",
IF(M181&gt;=1.3,M181,"เป็นไม้พุ่ม"),
IF(K181+L181&gt;=1.3,K181+L181,"เป็นไม้พุ่ม")))</f>
        <v>ยังไม่บันทึกข้อมูล</v>
      </c>
      <c r="O181" s="149" t="str">
        <f t="shared" si="17"/>
        <v>ข้อมูลไม่ถูกต้อง</v>
      </c>
      <c r="P181" s="149" t="str">
        <f t="shared" si="18"/>
        <v>ข้อมูลไม่ถูกต้อง</v>
      </c>
      <c r="Q181" s="149" t="str">
        <f t="shared" si="19"/>
        <v>ข้อมูลไม่ถูกต้อง</v>
      </c>
      <c r="R181" s="155" t="str">
        <f t="shared" si="20"/>
        <v>ข้อมูลไม่ถูกต้อง</v>
      </c>
      <c r="S181" s="155" t="str">
        <f>IF(ISNUMBER(R181),
IF(H$2=ตัวเลือก!A$30,"ยังไม่บันทึกข้อมูล",R181*0.27),"ข้อมูลไม่ถูกต้อง")</f>
        <v>ข้อมูลไม่ถูกต้อง</v>
      </c>
      <c r="T181" s="149" t="str">
        <f t="shared" si="21"/>
        <v>ข้อมูลไม่ถูกต้อง</v>
      </c>
      <c r="U181" s="155" t="str">
        <f>IF(ISNUMBER(R181),
IF(H$2=ตัวเลือก!A$30,"ยังไม่บันทึกข้อมูล",R181*0.47),"ข้อมูลไม่ถูกต้อง")</f>
        <v>ข้อมูลไม่ถูกต้อง</v>
      </c>
      <c r="V181" s="149" t="str">
        <f>IF(ISNUMBER(S181),
IF(H$2=ตัวเลือก!A$30,"ยังไม่บันทึกข้อมูล",S181*0.47),"ข้อมูลไม่ถูกต้อง")</f>
        <v>ข้อมูลไม่ถูกต้อง</v>
      </c>
      <c r="W181" s="149" t="str">
        <f t="shared" si="22"/>
        <v>ข้อมูลไม่ถูกต้อง</v>
      </c>
      <c r="X181" s="148" t="str">
        <f t="shared" si="23"/>
        <v>ข้อมูลไม่ถูกต้อง</v>
      </c>
      <c r="Y181" s="38"/>
      <c r="Z181" s="38"/>
      <c r="AA181" s="38"/>
    </row>
    <row r="182" spans="1:27" x14ac:dyDescent="0.45">
      <c r="A182" s="38">
        <v>177</v>
      </c>
      <c r="B182" s="38"/>
      <c r="C182" s="38"/>
      <c r="D182" s="38"/>
      <c r="E182" s="38"/>
      <c r="F182" s="35"/>
      <c r="G182" s="35"/>
      <c r="H182" s="38"/>
      <c r="I182" s="38"/>
      <c r="J182" s="273" t="str">
        <f t="shared" si="16"/>
        <v>รอข้อมูลคอลัมน์ H</v>
      </c>
      <c r="K182" s="150"/>
      <c r="L182" s="150"/>
      <c r="M182" s="150"/>
      <c r="N182" s="147" t="str" cm="1">
        <f t="array" ref="N182">IF(AND(K182:M182=""),"ยังไม่บันทึกข้อมูล",
IF(M182&lt;&gt;"",
IF(M182&gt;=1.3,M182,"เป็นไม้พุ่ม"),
IF(K182+L182&gt;=1.3,K182+L182,"เป็นไม้พุ่ม")))</f>
        <v>ยังไม่บันทึกข้อมูล</v>
      </c>
      <c r="O182" s="149" t="str">
        <f t="shared" si="17"/>
        <v>ข้อมูลไม่ถูกต้อง</v>
      </c>
      <c r="P182" s="149" t="str">
        <f t="shared" si="18"/>
        <v>ข้อมูลไม่ถูกต้อง</v>
      </c>
      <c r="Q182" s="149" t="str">
        <f t="shared" si="19"/>
        <v>ข้อมูลไม่ถูกต้อง</v>
      </c>
      <c r="R182" s="155" t="str">
        <f t="shared" si="20"/>
        <v>ข้อมูลไม่ถูกต้อง</v>
      </c>
      <c r="S182" s="155" t="str">
        <f>IF(ISNUMBER(R182),
IF(H$2=ตัวเลือก!A$30,"ยังไม่บันทึกข้อมูล",R182*0.27),"ข้อมูลไม่ถูกต้อง")</f>
        <v>ข้อมูลไม่ถูกต้อง</v>
      </c>
      <c r="T182" s="149" t="str">
        <f t="shared" si="21"/>
        <v>ข้อมูลไม่ถูกต้อง</v>
      </c>
      <c r="U182" s="155" t="str">
        <f>IF(ISNUMBER(R182),
IF(H$2=ตัวเลือก!A$30,"ยังไม่บันทึกข้อมูล",R182*0.47),"ข้อมูลไม่ถูกต้อง")</f>
        <v>ข้อมูลไม่ถูกต้อง</v>
      </c>
      <c r="V182" s="149" t="str">
        <f>IF(ISNUMBER(S182),
IF(H$2=ตัวเลือก!A$30,"ยังไม่บันทึกข้อมูล",S182*0.47),"ข้อมูลไม่ถูกต้อง")</f>
        <v>ข้อมูลไม่ถูกต้อง</v>
      </c>
      <c r="W182" s="149" t="str">
        <f t="shared" si="22"/>
        <v>ข้อมูลไม่ถูกต้อง</v>
      </c>
      <c r="X182" s="148" t="str">
        <f t="shared" si="23"/>
        <v>ข้อมูลไม่ถูกต้อง</v>
      </c>
      <c r="Y182" s="38"/>
      <c r="Z182" s="38"/>
      <c r="AA182" s="38"/>
    </row>
    <row r="183" spans="1:27" x14ac:dyDescent="0.45">
      <c r="A183" s="38">
        <v>178</v>
      </c>
      <c r="B183" s="38"/>
      <c r="C183" s="38"/>
      <c r="D183" s="38"/>
      <c r="E183" s="38"/>
      <c r="F183" s="35"/>
      <c r="G183" s="35"/>
      <c r="H183" s="38"/>
      <c r="I183" s="38"/>
      <c r="J183" s="273" t="str">
        <f t="shared" si="16"/>
        <v>รอข้อมูลคอลัมน์ H</v>
      </c>
      <c r="K183" s="150"/>
      <c r="L183" s="150"/>
      <c r="M183" s="150"/>
      <c r="N183" s="147" t="str" cm="1">
        <f t="array" ref="N183">IF(AND(K183:M183=""),"ยังไม่บันทึกข้อมูล",
IF(M183&lt;&gt;"",
IF(M183&gt;=1.3,M183,"เป็นไม้พุ่ม"),
IF(K183+L183&gt;=1.3,K183+L183,"เป็นไม้พุ่ม")))</f>
        <v>ยังไม่บันทึกข้อมูล</v>
      </c>
      <c r="O183" s="149" t="str">
        <f t="shared" si="17"/>
        <v>ข้อมูลไม่ถูกต้อง</v>
      </c>
      <c r="P183" s="149" t="str">
        <f t="shared" si="18"/>
        <v>ข้อมูลไม่ถูกต้อง</v>
      </c>
      <c r="Q183" s="149" t="str">
        <f t="shared" si="19"/>
        <v>ข้อมูลไม่ถูกต้อง</v>
      </c>
      <c r="R183" s="155" t="str">
        <f t="shared" si="20"/>
        <v>ข้อมูลไม่ถูกต้อง</v>
      </c>
      <c r="S183" s="155" t="str">
        <f>IF(ISNUMBER(R183),
IF(H$2=ตัวเลือก!A$30,"ยังไม่บันทึกข้อมูล",R183*0.27),"ข้อมูลไม่ถูกต้อง")</f>
        <v>ข้อมูลไม่ถูกต้อง</v>
      </c>
      <c r="T183" s="149" t="str">
        <f t="shared" si="21"/>
        <v>ข้อมูลไม่ถูกต้อง</v>
      </c>
      <c r="U183" s="155" t="str">
        <f>IF(ISNUMBER(R183),
IF(H$2=ตัวเลือก!A$30,"ยังไม่บันทึกข้อมูล",R183*0.47),"ข้อมูลไม่ถูกต้อง")</f>
        <v>ข้อมูลไม่ถูกต้อง</v>
      </c>
      <c r="V183" s="149" t="str">
        <f>IF(ISNUMBER(S183),
IF(H$2=ตัวเลือก!A$30,"ยังไม่บันทึกข้อมูล",S183*0.47),"ข้อมูลไม่ถูกต้อง")</f>
        <v>ข้อมูลไม่ถูกต้อง</v>
      </c>
      <c r="W183" s="149" t="str">
        <f t="shared" si="22"/>
        <v>ข้อมูลไม่ถูกต้อง</v>
      </c>
      <c r="X183" s="148" t="str">
        <f t="shared" si="23"/>
        <v>ข้อมูลไม่ถูกต้อง</v>
      </c>
      <c r="Y183" s="38"/>
      <c r="Z183" s="38"/>
      <c r="AA183" s="38"/>
    </row>
    <row r="184" spans="1:27" x14ac:dyDescent="0.45">
      <c r="A184" s="38">
        <v>179</v>
      </c>
      <c r="B184" s="38"/>
      <c r="C184" s="38"/>
      <c r="D184" s="38"/>
      <c r="E184" s="38"/>
      <c r="F184" s="35"/>
      <c r="G184" s="35"/>
      <c r="H184" s="38"/>
      <c r="I184" s="38"/>
      <c r="J184" s="273" t="str">
        <f t="shared" si="16"/>
        <v>รอข้อมูลคอลัมน์ H</v>
      </c>
      <c r="K184" s="150"/>
      <c r="L184" s="150"/>
      <c r="M184" s="150"/>
      <c r="N184" s="147" t="str" cm="1">
        <f t="array" ref="N184">IF(AND(K184:M184=""),"ยังไม่บันทึกข้อมูล",
IF(M184&lt;&gt;"",
IF(M184&gt;=1.3,M184,"เป็นไม้พุ่ม"),
IF(K184+L184&gt;=1.3,K184+L184,"เป็นไม้พุ่ม")))</f>
        <v>ยังไม่บันทึกข้อมูล</v>
      </c>
      <c r="O184" s="149" t="str">
        <f t="shared" si="17"/>
        <v>ข้อมูลไม่ถูกต้อง</v>
      </c>
      <c r="P184" s="149" t="str">
        <f t="shared" si="18"/>
        <v>ข้อมูลไม่ถูกต้อง</v>
      </c>
      <c r="Q184" s="149" t="str">
        <f t="shared" si="19"/>
        <v>ข้อมูลไม่ถูกต้อง</v>
      </c>
      <c r="R184" s="155" t="str">
        <f t="shared" si="20"/>
        <v>ข้อมูลไม่ถูกต้อง</v>
      </c>
      <c r="S184" s="155" t="str">
        <f>IF(ISNUMBER(R184),
IF(H$2=ตัวเลือก!A$30,"ยังไม่บันทึกข้อมูล",R184*0.27),"ข้อมูลไม่ถูกต้อง")</f>
        <v>ข้อมูลไม่ถูกต้อง</v>
      </c>
      <c r="T184" s="149" t="str">
        <f t="shared" si="21"/>
        <v>ข้อมูลไม่ถูกต้อง</v>
      </c>
      <c r="U184" s="155" t="str">
        <f>IF(ISNUMBER(R184),
IF(H$2=ตัวเลือก!A$30,"ยังไม่บันทึกข้อมูล",R184*0.47),"ข้อมูลไม่ถูกต้อง")</f>
        <v>ข้อมูลไม่ถูกต้อง</v>
      </c>
      <c r="V184" s="149" t="str">
        <f>IF(ISNUMBER(S184),
IF(H$2=ตัวเลือก!A$30,"ยังไม่บันทึกข้อมูล",S184*0.47),"ข้อมูลไม่ถูกต้อง")</f>
        <v>ข้อมูลไม่ถูกต้อง</v>
      </c>
      <c r="W184" s="149" t="str">
        <f t="shared" si="22"/>
        <v>ข้อมูลไม่ถูกต้อง</v>
      </c>
      <c r="X184" s="148" t="str">
        <f t="shared" si="23"/>
        <v>ข้อมูลไม่ถูกต้อง</v>
      </c>
      <c r="Y184" s="38"/>
      <c r="Z184" s="38"/>
      <c r="AA184" s="38"/>
    </row>
    <row r="185" spans="1:27" x14ac:dyDescent="0.45">
      <c r="A185" s="38">
        <v>180</v>
      </c>
      <c r="B185" s="38"/>
      <c r="C185" s="38"/>
      <c r="D185" s="38"/>
      <c r="E185" s="38"/>
      <c r="F185" s="35"/>
      <c r="G185" s="35"/>
      <c r="H185" s="38"/>
      <c r="I185" s="38"/>
      <c r="J185" s="273" t="str">
        <f t="shared" si="16"/>
        <v>รอข้อมูลคอลัมน์ H</v>
      </c>
      <c r="K185" s="150"/>
      <c r="L185" s="150"/>
      <c r="M185" s="150"/>
      <c r="N185" s="147" t="str" cm="1">
        <f t="array" ref="N185">IF(AND(K185:M185=""),"ยังไม่บันทึกข้อมูล",
IF(M185&lt;&gt;"",
IF(M185&gt;=1.3,M185,"เป็นไม้พุ่ม"),
IF(K185+L185&gt;=1.3,K185+L185,"เป็นไม้พุ่ม")))</f>
        <v>ยังไม่บันทึกข้อมูล</v>
      </c>
      <c r="O185" s="149" t="str">
        <f t="shared" si="17"/>
        <v>ข้อมูลไม่ถูกต้อง</v>
      </c>
      <c r="P185" s="149" t="str">
        <f t="shared" si="18"/>
        <v>ข้อมูลไม่ถูกต้อง</v>
      </c>
      <c r="Q185" s="149" t="str">
        <f t="shared" si="19"/>
        <v>ข้อมูลไม่ถูกต้อง</v>
      </c>
      <c r="R185" s="155" t="str">
        <f t="shared" si="20"/>
        <v>ข้อมูลไม่ถูกต้อง</v>
      </c>
      <c r="S185" s="155" t="str">
        <f>IF(ISNUMBER(R185),
IF(H$2=ตัวเลือก!A$30,"ยังไม่บันทึกข้อมูล",R185*0.27),"ข้อมูลไม่ถูกต้อง")</f>
        <v>ข้อมูลไม่ถูกต้อง</v>
      </c>
      <c r="T185" s="149" t="str">
        <f t="shared" si="21"/>
        <v>ข้อมูลไม่ถูกต้อง</v>
      </c>
      <c r="U185" s="155" t="str">
        <f>IF(ISNUMBER(R185),
IF(H$2=ตัวเลือก!A$30,"ยังไม่บันทึกข้อมูล",R185*0.47),"ข้อมูลไม่ถูกต้อง")</f>
        <v>ข้อมูลไม่ถูกต้อง</v>
      </c>
      <c r="V185" s="149" t="str">
        <f>IF(ISNUMBER(S185),
IF(H$2=ตัวเลือก!A$30,"ยังไม่บันทึกข้อมูล",S185*0.47),"ข้อมูลไม่ถูกต้อง")</f>
        <v>ข้อมูลไม่ถูกต้อง</v>
      </c>
      <c r="W185" s="149" t="str">
        <f t="shared" si="22"/>
        <v>ข้อมูลไม่ถูกต้อง</v>
      </c>
      <c r="X185" s="148" t="str">
        <f t="shared" si="23"/>
        <v>ข้อมูลไม่ถูกต้อง</v>
      </c>
      <c r="Y185" s="38"/>
      <c r="Z185" s="38"/>
      <c r="AA185" s="38"/>
    </row>
    <row r="186" spans="1:27" x14ac:dyDescent="0.45">
      <c r="A186" s="38">
        <v>181</v>
      </c>
      <c r="B186" s="38"/>
      <c r="C186" s="38"/>
      <c r="D186" s="38"/>
      <c r="E186" s="38"/>
      <c r="F186" s="35"/>
      <c r="G186" s="35"/>
      <c r="H186" s="38"/>
      <c r="I186" s="38"/>
      <c r="J186" s="273" t="str">
        <f t="shared" si="16"/>
        <v>รอข้อมูลคอลัมน์ H</v>
      </c>
      <c r="K186" s="150"/>
      <c r="L186" s="150"/>
      <c r="M186" s="150"/>
      <c r="N186" s="147" t="str" cm="1">
        <f t="array" ref="N186">IF(AND(K186:M186=""),"ยังไม่บันทึกข้อมูล",
IF(M186&lt;&gt;"",
IF(M186&gt;=1.3,M186,"เป็นไม้พุ่ม"),
IF(K186+L186&gt;=1.3,K186+L186,"เป็นไม้พุ่ม")))</f>
        <v>ยังไม่บันทึกข้อมูล</v>
      </c>
      <c r="O186" s="149" t="str">
        <f t="shared" si="17"/>
        <v>ข้อมูลไม่ถูกต้อง</v>
      </c>
      <c r="P186" s="149" t="str">
        <f t="shared" si="18"/>
        <v>ข้อมูลไม่ถูกต้อง</v>
      </c>
      <c r="Q186" s="149" t="str">
        <f t="shared" si="19"/>
        <v>ข้อมูลไม่ถูกต้อง</v>
      </c>
      <c r="R186" s="155" t="str">
        <f t="shared" si="20"/>
        <v>ข้อมูลไม่ถูกต้อง</v>
      </c>
      <c r="S186" s="155" t="str">
        <f>IF(ISNUMBER(R186),
IF(H$2=ตัวเลือก!A$30,"ยังไม่บันทึกข้อมูล",R186*0.27),"ข้อมูลไม่ถูกต้อง")</f>
        <v>ข้อมูลไม่ถูกต้อง</v>
      </c>
      <c r="T186" s="149" t="str">
        <f t="shared" si="21"/>
        <v>ข้อมูลไม่ถูกต้อง</v>
      </c>
      <c r="U186" s="155" t="str">
        <f>IF(ISNUMBER(R186),
IF(H$2=ตัวเลือก!A$30,"ยังไม่บันทึกข้อมูล",R186*0.47),"ข้อมูลไม่ถูกต้อง")</f>
        <v>ข้อมูลไม่ถูกต้อง</v>
      </c>
      <c r="V186" s="149" t="str">
        <f>IF(ISNUMBER(S186),
IF(H$2=ตัวเลือก!A$30,"ยังไม่บันทึกข้อมูล",S186*0.47),"ข้อมูลไม่ถูกต้อง")</f>
        <v>ข้อมูลไม่ถูกต้อง</v>
      </c>
      <c r="W186" s="149" t="str">
        <f t="shared" si="22"/>
        <v>ข้อมูลไม่ถูกต้อง</v>
      </c>
      <c r="X186" s="148" t="str">
        <f t="shared" si="23"/>
        <v>ข้อมูลไม่ถูกต้อง</v>
      </c>
      <c r="Y186" s="38"/>
      <c r="Z186" s="38"/>
      <c r="AA186" s="38"/>
    </row>
    <row r="187" spans="1:27" x14ac:dyDescent="0.45">
      <c r="A187" s="38">
        <v>182</v>
      </c>
      <c r="B187" s="38"/>
      <c r="C187" s="38"/>
      <c r="D187" s="38"/>
      <c r="E187" s="38"/>
      <c r="F187" s="35"/>
      <c r="G187" s="35"/>
      <c r="H187" s="38"/>
      <c r="I187" s="38"/>
      <c r="J187" s="273" t="str">
        <f t="shared" si="16"/>
        <v>รอข้อมูลคอลัมน์ H</v>
      </c>
      <c r="K187" s="150"/>
      <c r="L187" s="150"/>
      <c r="M187" s="150"/>
      <c r="N187" s="147" t="str" cm="1">
        <f t="array" ref="N187">IF(AND(K187:M187=""),"ยังไม่บันทึกข้อมูล",
IF(M187&lt;&gt;"",
IF(M187&gt;=1.3,M187,"เป็นไม้พุ่ม"),
IF(K187+L187&gt;=1.3,K187+L187,"เป็นไม้พุ่ม")))</f>
        <v>ยังไม่บันทึกข้อมูล</v>
      </c>
      <c r="O187" s="149" t="str">
        <f t="shared" si="17"/>
        <v>ข้อมูลไม่ถูกต้อง</v>
      </c>
      <c r="P187" s="149" t="str">
        <f t="shared" si="18"/>
        <v>ข้อมูลไม่ถูกต้อง</v>
      </c>
      <c r="Q187" s="149" t="str">
        <f t="shared" si="19"/>
        <v>ข้อมูลไม่ถูกต้อง</v>
      </c>
      <c r="R187" s="155" t="str">
        <f t="shared" si="20"/>
        <v>ข้อมูลไม่ถูกต้อง</v>
      </c>
      <c r="S187" s="155" t="str">
        <f>IF(ISNUMBER(R187),
IF(H$2=ตัวเลือก!A$30,"ยังไม่บันทึกข้อมูล",R187*0.27),"ข้อมูลไม่ถูกต้อง")</f>
        <v>ข้อมูลไม่ถูกต้อง</v>
      </c>
      <c r="T187" s="149" t="str">
        <f t="shared" si="21"/>
        <v>ข้อมูลไม่ถูกต้อง</v>
      </c>
      <c r="U187" s="155" t="str">
        <f>IF(ISNUMBER(R187),
IF(H$2=ตัวเลือก!A$30,"ยังไม่บันทึกข้อมูล",R187*0.47),"ข้อมูลไม่ถูกต้อง")</f>
        <v>ข้อมูลไม่ถูกต้อง</v>
      </c>
      <c r="V187" s="149" t="str">
        <f>IF(ISNUMBER(S187),
IF(H$2=ตัวเลือก!A$30,"ยังไม่บันทึกข้อมูล",S187*0.47),"ข้อมูลไม่ถูกต้อง")</f>
        <v>ข้อมูลไม่ถูกต้อง</v>
      </c>
      <c r="W187" s="149" t="str">
        <f t="shared" si="22"/>
        <v>ข้อมูลไม่ถูกต้อง</v>
      </c>
      <c r="X187" s="148" t="str">
        <f t="shared" si="23"/>
        <v>ข้อมูลไม่ถูกต้อง</v>
      </c>
      <c r="Y187" s="38"/>
      <c r="Z187" s="38"/>
      <c r="AA187" s="38"/>
    </row>
    <row r="188" spans="1:27" x14ac:dyDescent="0.45">
      <c r="A188" s="38">
        <v>183</v>
      </c>
      <c r="B188" s="38"/>
      <c r="C188" s="38"/>
      <c r="D188" s="38"/>
      <c r="E188" s="38"/>
      <c r="F188" s="35"/>
      <c r="G188" s="35"/>
      <c r="H188" s="38"/>
      <c r="I188" s="38"/>
      <c r="J188" s="273" t="str">
        <f t="shared" si="16"/>
        <v>รอข้อมูลคอลัมน์ H</v>
      </c>
      <c r="K188" s="150"/>
      <c r="L188" s="150"/>
      <c r="M188" s="150"/>
      <c r="N188" s="147" t="str" cm="1">
        <f t="array" ref="N188">IF(AND(K188:M188=""),"ยังไม่บันทึกข้อมูล",
IF(M188&lt;&gt;"",
IF(M188&gt;=1.3,M188,"เป็นไม้พุ่ม"),
IF(K188+L188&gt;=1.3,K188+L188,"เป็นไม้พุ่ม")))</f>
        <v>ยังไม่บันทึกข้อมูล</v>
      </c>
      <c r="O188" s="149" t="str">
        <f t="shared" si="17"/>
        <v>ข้อมูลไม่ถูกต้อง</v>
      </c>
      <c r="P188" s="149" t="str">
        <f t="shared" si="18"/>
        <v>ข้อมูลไม่ถูกต้อง</v>
      </c>
      <c r="Q188" s="149" t="str">
        <f t="shared" si="19"/>
        <v>ข้อมูลไม่ถูกต้อง</v>
      </c>
      <c r="R188" s="155" t="str">
        <f t="shared" si="20"/>
        <v>ข้อมูลไม่ถูกต้อง</v>
      </c>
      <c r="S188" s="155" t="str">
        <f>IF(ISNUMBER(R188),
IF(H$2=ตัวเลือก!A$30,"ยังไม่บันทึกข้อมูล",R188*0.27),"ข้อมูลไม่ถูกต้อง")</f>
        <v>ข้อมูลไม่ถูกต้อง</v>
      </c>
      <c r="T188" s="149" t="str">
        <f t="shared" si="21"/>
        <v>ข้อมูลไม่ถูกต้อง</v>
      </c>
      <c r="U188" s="155" t="str">
        <f>IF(ISNUMBER(R188),
IF(H$2=ตัวเลือก!A$30,"ยังไม่บันทึกข้อมูล",R188*0.47),"ข้อมูลไม่ถูกต้อง")</f>
        <v>ข้อมูลไม่ถูกต้อง</v>
      </c>
      <c r="V188" s="149" t="str">
        <f>IF(ISNUMBER(S188),
IF(H$2=ตัวเลือก!A$30,"ยังไม่บันทึกข้อมูล",S188*0.47),"ข้อมูลไม่ถูกต้อง")</f>
        <v>ข้อมูลไม่ถูกต้อง</v>
      </c>
      <c r="W188" s="149" t="str">
        <f t="shared" si="22"/>
        <v>ข้อมูลไม่ถูกต้อง</v>
      </c>
      <c r="X188" s="148" t="str">
        <f t="shared" si="23"/>
        <v>ข้อมูลไม่ถูกต้อง</v>
      </c>
      <c r="Y188" s="38"/>
      <c r="Z188" s="38"/>
      <c r="AA188" s="38"/>
    </row>
    <row r="189" spans="1:27" x14ac:dyDescent="0.45">
      <c r="A189" s="38">
        <v>184</v>
      </c>
      <c r="B189" s="38"/>
      <c r="C189" s="38"/>
      <c r="D189" s="38"/>
      <c r="E189" s="38"/>
      <c r="F189" s="35"/>
      <c r="G189" s="35"/>
      <c r="H189" s="38"/>
      <c r="I189" s="38"/>
      <c r="J189" s="273" t="str">
        <f t="shared" si="16"/>
        <v>รอข้อมูลคอลัมน์ H</v>
      </c>
      <c r="K189" s="150"/>
      <c r="L189" s="150"/>
      <c r="M189" s="150"/>
      <c r="N189" s="147" t="str" cm="1">
        <f t="array" ref="N189">IF(AND(K189:M189=""),"ยังไม่บันทึกข้อมูล",
IF(M189&lt;&gt;"",
IF(M189&gt;=1.3,M189,"เป็นไม้พุ่ม"),
IF(K189+L189&gt;=1.3,K189+L189,"เป็นไม้พุ่ม")))</f>
        <v>ยังไม่บันทึกข้อมูล</v>
      </c>
      <c r="O189" s="149" t="str">
        <f t="shared" si="17"/>
        <v>ข้อมูลไม่ถูกต้อง</v>
      </c>
      <c r="P189" s="149" t="str">
        <f t="shared" si="18"/>
        <v>ข้อมูลไม่ถูกต้อง</v>
      </c>
      <c r="Q189" s="149" t="str">
        <f t="shared" si="19"/>
        <v>ข้อมูลไม่ถูกต้อง</v>
      </c>
      <c r="R189" s="155" t="str">
        <f t="shared" si="20"/>
        <v>ข้อมูลไม่ถูกต้อง</v>
      </c>
      <c r="S189" s="155" t="str">
        <f>IF(ISNUMBER(R189),
IF(H$2=ตัวเลือก!A$30,"ยังไม่บันทึกข้อมูล",R189*0.27),"ข้อมูลไม่ถูกต้อง")</f>
        <v>ข้อมูลไม่ถูกต้อง</v>
      </c>
      <c r="T189" s="149" t="str">
        <f t="shared" si="21"/>
        <v>ข้อมูลไม่ถูกต้อง</v>
      </c>
      <c r="U189" s="155" t="str">
        <f>IF(ISNUMBER(R189),
IF(H$2=ตัวเลือก!A$30,"ยังไม่บันทึกข้อมูล",R189*0.47),"ข้อมูลไม่ถูกต้อง")</f>
        <v>ข้อมูลไม่ถูกต้อง</v>
      </c>
      <c r="V189" s="149" t="str">
        <f>IF(ISNUMBER(S189),
IF(H$2=ตัวเลือก!A$30,"ยังไม่บันทึกข้อมูล",S189*0.47),"ข้อมูลไม่ถูกต้อง")</f>
        <v>ข้อมูลไม่ถูกต้อง</v>
      </c>
      <c r="W189" s="149" t="str">
        <f t="shared" si="22"/>
        <v>ข้อมูลไม่ถูกต้อง</v>
      </c>
      <c r="X189" s="148" t="str">
        <f t="shared" si="23"/>
        <v>ข้อมูลไม่ถูกต้อง</v>
      </c>
      <c r="Y189" s="38"/>
      <c r="Z189" s="38"/>
      <c r="AA189" s="38"/>
    </row>
    <row r="190" spans="1:27" x14ac:dyDescent="0.45">
      <c r="A190" s="38">
        <v>185</v>
      </c>
      <c r="B190" s="38"/>
      <c r="C190" s="38"/>
      <c r="D190" s="38"/>
      <c r="E190" s="38"/>
      <c r="F190" s="35"/>
      <c r="G190" s="35"/>
      <c r="H190" s="38"/>
      <c r="I190" s="38"/>
      <c r="J190" s="273" t="str">
        <f t="shared" si="16"/>
        <v>รอข้อมูลคอลัมน์ H</v>
      </c>
      <c r="K190" s="150"/>
      <c r="L190" s="150"/>
      <c r="M190" s="150"/>
      <c r="N190" s="147" t="str" cm="1">
        <f t="array" ref="N190">IF(AND(K190:M190=""),"ยังไม่บันทึกข้อมูล",
IF(M190&lt;&gt;"",
IF(M190&gt;=1.3,M190,"เป็นไม้พุ่ม"),
IF(K190+L190&gt;=1.3,K190+L190,"เป็นไม้พุ่ม")))</f>
        <v>ยังไม่บันทึกข้อมูล</v>
      </c>
      <c r="O190" s="149" t="str">
        <f t="shared" si="17"/>
        <v>ข้อมูลไม่ถูกต้อง</v>
      </c>
      <c r="P190" s="149" t="str">
        <f t="shared" si="18"/>
        <v>ข้อมูลไม่ถูกต้อง</v>
      </c>
      <c r="Q190" s="149" t="str">
        <f t="shared" si="19"/>
        <v>ข้อมูลไม่ถูกต้อง</v>
      </c>
      <c r="R190" s="155" t="str">
        <f t="shared" si="20"/>
        <v>ข้อมูลไม่ถูกต้อง</v>
      </c>
      <c r="S190" s="155" t="str">
        <f>IF(ISNUMBER(R190),
IF(H$2=ตัวเลือก!A$30,"ยังไม่บันทึกข้อมูล",R190*0.27),"ข้อมูลไม่ถูกต้อง")</f>
        <v>ข้อมูลไม่ถูกต้อง</v>
      </c>
      <c r="T190" s="149" t="str">
        <f t="shared" si="21"/>
        <v>ข้อมูลไม่ถูกต้อง</v>
      </c>
      <c r="U190" s="155" t="str">
        <f>IF(ISNUMBER(R190),
IF(H$2=ตัวเลือก!A$30,"ยังไม่บันทึกข้อมูล",R190*0.47),"ข้อมูลไม่ถูกต้อง")</f>
        <v>ข้อมูลไม่ถูกต้อง</v>
      </c>
      <c r="V190" s="149" t="str">
        <f>IF(ISNUMBER(S190),
IF(H$2=ตัวเลือก!A$30,"ยังไม่บันทึกข้อมูล",S190*0.47),"ข้อมูลไม่ถูกต้อง")</f>
        <v>ข้อมูลไม่ถูกต้อง</v>
      </c>
      <c r="W190" s="149" t="str">
        <f t="shared" si="22"/>
        <v>ข้อมูลไม่ถูกต้อง</v>
      </c>
      <c r="X190" s="148" t="str">
        <f t="shared" si="23"/>
        <v>ข้อมูลไม่ถูกต้อง</v>
      </c>
      <c r="Y190" s="38"/>
      <c r="Z190" s="38"/>
      <c r="AA190" s="38"/>
    </row>
    <row r="191" spans="1:27" x14ac:dyDescent="0.45">
      <c r="A191" s="38">
        <v>186</v>
      </c>
      <c r="B191" s="38"/>
      <c r="C191" s="38"/>
      <c r="D191" s="38"/>
      <c r="E191" s="38"/>
      <c r="F191" s="35"/>
      <c r="G191" s="35"/>
      <c r="H191" s="38"/>
      <c r="I191" s="38"/>
      <c r="J191" s="273" t="str">
        <f t="shared" si="16"/>
        <v>รอข้อมูลคอลัมน์ H</v>
      </c>
      <c r="K191" s="150"/>
      <c r="L191" s="150"/>
      <c r="M191" s="150"/>
      <c r="N191" s="147" t="str" cm="1">
        <f t="array" ref="N191">IF(AND(K191:M191=""),"ยังไม่บันทึกข้อมูล",
IF(M191&lt;&gt;"",
IF(M191&gt;=1.3,M191,"เป็นไม้พุ่ม"),
IF(K191+L191&gt;=1.3,K191+L191,"เป็นไม้พุ่ม")))</f>
        <v>ยังไม่บันทึกข้อมูล</v>
      </c>
      <c r="O191" s="149" t="str">
        <f t="shared" si="17"/>
        <v>ข้อมูลไม่ถูกต้อง</v>
      </c>
      <c r="P191" s="149" t="str">
        <f t="shared" si="18"/>
        <v>ข้อมูลไม่ถูกต้อง</v>
      </c>
      <c r="Q191" s="149" t="str">
        <f t="shared" si="19"/>
        <v>ข้อมูลไม่ถูกต้อง</v>
      </c>
      <c r="R191" s="155" t="str">
        <f t="shared" si="20"/>
        <v>ข้อมูลไม่ถูกต้อง</v>
      </c>
      <c r="S191" s="155" t="str">
        <f>IF(ISNUMBER(R191),
IF(H$2=ตัวเลือก!A$30,"ยังไม่บันทึกข้อมูล",R191*0.27),"ข้อมูลไม่ถูกต้อง")</f>
        <v>ข้อมูลไม่ถูกต้อง</v>
      </c>
      <c r="T191" s="149" t="str">
        <f t="shared" si="21"/>
        <v>ข้อมูลไม่ถูกต้อง</v>
      </c>
      <c r="U191" s="155" t="str">
        <f>IF(ISNUMBER(R191),
IF(H$2=ตัวเลือก!A$30,"ยังไม่บันทึกข้อมูล",R191*0.47),"ข้อมูลไม่ถูกต้อง")</f>
        <v>ข้อมูลไม่ถูกต้อง</v>
      </c>
      <c r="V191" s="149" t="str">
        <f>IF(ISNUMBER(S191),
IF(H$2=ตัวเลือก!A$30,"ยังไม่บันทึกข้อมูล",S191*0.47),"ข้อมูลไม่ถูกต้อง")</f>
        <v>ข้อมูลไม่ถูกต้อง</v>
      </c>
      <c r="W191" s="149" t="str">
        <f t="shared" si="22"/>
        <v>ข้อมูลไม่ถูกต้อง</v>
      </c>
      <c r="X191" s="148" t="str">
        <f t="shared" si="23"/>
        <v>ข้อมูลไม่ถูกต้อง</v>
      </c>
      <c r="Y191" s="38"/>
      <c r="Z191" s="38"/>
      <c r="AA191" s="38"/>
    </row>
    <row r="192" spans="1:27" x14ac:dyDescent="0.45">
      <c r="A192" s="38">
        <v>187</v>
      </c>
      <c r="B192" s="38"/>
      <c r="C192" s="38"/>
      <c r="D192" s="38"/>
      <c r="E192" s="38"/>
      <c r="F192" s="35"/>
      <c r="G192" s="35"/>
      <c r="H192" s="38"/>
      <c r="I192" s="38"/>
      <c r="J192" s="273" t="str">
        <f t="shared" si="16"/>
        <v>รอข้อมูลคอลัมน์ H</v>
      </c>
      <c r="K192" s="150"/>
      <c r="L192" s="150"/>
      <c r="M192" s="150"/>
      <c r="N192" s="147" t="str" cm="1">
        <f t="array" ref="N192">IF(AND(K192:M192=""),"ยังไม่บันทึกข้อมูล",
IF(M192&lt;&gt;"",
IF(M192&gt;=1.3,M192,"เป็นไม้พุ่ม"),
IF(K192+L192&gt;=1.3,K192+L192,"เป็นไม้พุ่ม")))</f>
        <v>ยังไม่บันทึกข้อมูล</v>
      </c>
      <c r="O192" s="149" t="str">
        <f t="shared" si="17"/>
        <v>ข้อมูลไม่ถูกต้อง</v>
      </c>
      <c r="P192" s="149" t="str">
        <f t="shared" si="18"/>
        <v>ข้อมูลไม่ถูกต้อง</v>
      </c>
      <c r="Q192" s="149" t="str">
        <f t="shared" si="19"/>
        <v>ข้อมูลไม่ถูกต้อง</v>
      </c>
      <c r="R192" s="155" t="str">
        <f t="shared" si="20"/>
        <v>ข้อมูลไม่ถูกต้อง</v>
      </c>
      <c r="S192" s="155" t="str">
        <f>IF(ISNUMBER(R192),
IF(H$2=ตัวเลือก!A$30,"ยังไม่บันทึกข้อมูล",R192*0.27),"ข้อมูลไม่ถูกต้อง")</f>
        <v>ข้อมูลไม่ถูกต้อง</v>
      </c>
      <c r="T192" s="149" t="str">
        <f t="shared" si="21"/>
        <v>ข้อมูลไม่ถูกต้อง</v>
      </c>
      <c r="U192" s="155" t="str">
        <f>IF(ISNUMBER(R192),
IF(H$2=ตัวเลือก!A$30,"ยังไม่บันทึกข้อมูล",R192*0.47),"ข้อมูลไม่ถูกต้อง")</f>
        <v>ข้อมูลไม่ถูกต้อง</v>
      </c>
      <c r="V192" s="149" t="str">
        <f>IF(ISNUMBER(S192),
IF(H$2=ตัวเลือก!A$30,"ยังไม่บันทึกข้อมูล",S192*0.47),"ข้อมูลไม่ถูกต้อง")</f>
        <v>ข้อมูลไม่ถูกต้อง</v>
      </c>
      <c r="W192" s="149" t="str">
        <f t="shared" si="22"/>
        <v>ข้อมูลไม่ถูกต้อง</v>
      </c>
      <c r="X192" s="148" t="str">
        <f t="shared" si="23"/>
        <v>ข้อมูลไม่ถูกต้อง</v>
      </c>
      <c r="Y192" s="38"/>
      <c r="Z192" s="38"/>
      <c r="AA192" s="38"/>
    </row>
    <row r="193" spans="1:27" x14ac:dyDescent="0.45">
      <c r="A193" s="38">
        <v>188</v>
      </c>
      <c r="B193" s="38"/>
      <c r="C193" s="38"/>
      <c r="D193" s="38"/>
      <c r="E193" s="38"/>
      <c r="F193" s="35"/>
      <c r="G193" s="35"/>
      <c r="H193" s="38"/>
      <c r="I193" s="38"/>
      <c r="J193" s="273" t="str">
        <f t="shared" si="16"/>
        <v>รอข้อมูลคอลัมน์ H</v>
      </c>
      <c r="K193" s="150"/>
      <c r="L193" s="150"/>
      <c r="M193" s="150"/>
      <c r="N193" s="147" t="str" cm="1">
        <f t="array" ref="N193">IF(AND(K193:M193=""),"ยังไม่บันทึกข้อมูล",
IF(M193&lt;&gt;"",
IF(M193&gt;=1.3,M193,"เป็นไม้พุ่ม"),
IF(K193+L193&gt;=1.3,K193+L193,"เป็นไม้พุ่ม")))</f>
        <v>ยังไม่บันทึกข้อมูล</v>
      </c>
      <c r="O193" s="149" t="str">
        <f t="shared" si="17"/>
        <v>ข้อมูลไม่ถูกต้อง</v>
      </c>
      <c r="P193" s="149" t="str">
        <f t="shared" si="18"/>
        <v>ข้อมูลไม่ถูกต้อง</v>
      </c>
      <c r="Q193" s="149" t="str">
        <f t="shared" si="19"/>
        <v>ข้อมูลไม่ถูกต้อง</v>
      </c>
      <c r="R193" s="155" t="str">
        <f t="shared" si="20"/>
        <v>ข้อมูลไม่ถูกต้อง</v>
      </c>
      <c r="S193" s="155" t="str">
        <f>IF(ISNUMBER(R193),
IF(H$2=ตัวเลือก!A$30,"ยังไม่บันทึกข้อมูล",R193*0.27),"ข้อมูลไม่ถูกต้อง")</f>
        <v>ข้อมูลไม่ถูกต้อง</v>
      </c>
      <c r="T193" s="149" t="str">
        <f t="shared" si="21"/>
        <v>ข้อมูลไม่ถูกต้อง</v>
      </c>
      <c r="U193" s="155" t="str">
        <f>IF(ISNUMBER(R193),
IF(H$2=ตัวเลือก!A$30,"ยังไม่บันทึกข้อมูล",R193*0.47),"ข้อมูลไม่ถูกต้อง")</f>
        <v>ข้อมูลไม่ถูกต้อง</v>
      </c>
      <c r="V193" s="149" t="str">
        <f>IF(ISNUMBER(S193),
IF(H$2=ตัวเลือก!A$30,"ยังไม่บันทึกข้อมูล",S193*0.47),"ข้อมูลไม่ถูกต้อง")</f>
        <v>ข้อมูลไม่ถูกต้อง</v>
      </c>
      <c r="W193" s="149" t="str">
        <f t="shared" si="22"/>
        <v>ข้อมูลไม่ถูกต้อง</v>
      </c>
      <c r="X193" s="148" t="str">
        <f t="shared" si="23"/>
        <v>ข้อมูลไม่ถูกต้อง</v>
      </c>
      <c r="Y193" s="38"/>
      <c r="Z193" s="38"/>
      <c r="AA193" s="38"/>
    </row>
    <row r="194" spans="1:27" x14ac:dyDescent="0.45">
      <c r="A194" s="38">
        <v>189</v>
      </c>
      <c r="B194" s="38"/>
      <c r="C194" s="38"/>
      <c r="D194" s="38"/>
      <c r="E194" s="38"/>
      <c r="F194" s="35"/>
      <c r="G194" s="35"/>
      <c r="H194" s="38"/>
      <c r="I194" s="38"/>
      <c r="J194" s="273" t="str">
        <f t="shared" si="16"/>
        <v>รอข้อมูลคอลัมน์ H</v>
      </c>
      <c r="K194" s="150"/>
      <c r="L194" s="150"/>
      <c r="M194" s="150"/>
      <c r="N194" s="147" t="str" cm="1">
        <f t="array" ref="N194">IF(AND(K194:M194=""),"ยังไม่บันทึกข้อมูล",
IF(M194&lt;&gt;"",
IF(M194&gt;=1.3,M194,"เป็นไม้พุ่ม"),
IF(K194+L194&gt;=1.3,K194+L194,"เป็นไม้พุ่ม")))</f>
        <v>ยังไม่บันทึกข้อมูล</v>
      </c>
      <c r="O194" s="149" t="str">
        <f t="shared" si="17"/>
        <v>ข้อมูลไม่ถูกต้อง</v>
      </c>
      <c r="P194" s="149" t="str">
        <f t="shared" si="18"/>
        <v>ข้อมูลไม่ถูกต้อง</v>
      </c>
      <c r="Q194" s="149" t="str">
        <f t="shared" si="19"/>
        <v>ข้อมูลไม่ถูกต้อง</v>
      </c>
      <c r="R194" s="155" t="str">
        <f t="shared" si="20"/>
        <v>ข้อมูลไม่ถูกต้อง</v>
      </c>
      <c r="S194" s="155" t="str">
        <f>IF(ISNUMBER(R194),
IF(H$2=ตัวเลือก!A$30,"ยังไม่บันทึกข้อมูล",R194*0.27),"ข้อมูลไม่ถูกต้อง")</f>
        <v>ข้อมูลไม่ถูกต้อง</v>
      </c>
      <c r="T194" s="149" t="str">
        <f t="shared" si="21"/>
        <v>ข้อมูลไม่ถูกต้อง</v>
      </c>
      <c r="U194" s="155" t="str">
        <f>IF(ISNUMBER(R194),
IF(H$2=ตัวเลือก!A$30,"ยังไม่บันทึกข้อมูล",R194*0.47),"ข้อมูลไม่ถูกต้อง")</f>
        <v>ข้อมูลไม่ถูกต้อง</v>
      </c>
      <c r="V194" s="149" t="str">
        <f>IF(ISNUMBER(S194),
IF(H$2=ตัวเลือก!A$30,"ยังไม่บันทึกข้อมูล",S194*0.47),"ข้อมูลไม่ถูกต้อง")</f>
        <v>ข้อมูลไม่ถูกต้อง</v>
      </c>
      <c r="W194" s="149" t="str">
        <f t="shared" si="22"/>
        <v>ข้อมูลไม่ถูกต้อง</v>
      </c>
      <c r="X194" s="148" t="str">
        <f t="shared" si="23"/>
        <v>ข้อมูลไม่ถูกต้อง</v>
      </c>
      <c r="Y194" s="38"/>
      <c r="Z194" s="38"/>
      <c r="AA194" s="38"/>
    </row>
    <row r="195" spans="1:27" x14ac:dyDescent="0.45">
      <c r="A195" s="38">
        <v>190</v>
      </c>
      <c r="B195" s="38"/>
      <c r="C195" s="38"/>
      <c r="D195" s="38"/>
      <c r="E195" s="38"/>
      <c r="F195" s="35"/>
      <c r="G195" s="35"/>
      <c r="H195" s="38"/>
      <c r="I195" s="38"/>
      <c r="J195" s="273" t="str">
        <f t="shared" si="16"/>
        <v>รอข้อมูลคอลัมน์ H</v>
      </c>
      <c r="K195" s="150"/>
      <c r="L195" s="150"/>
      <c r="M195" s="150"/>
      <c r="N195" s="147" t="str" cm="1">
        <f t="array" ref="N195">IF(AND(K195:M195=""),"ยังไม่บันทึกข้อมูล",
IF(M195&lt;&gt;"",
IF(M195&gt;=1.3,M195,"เป็นไม้พุ่ม"),
IF(K195+L195&gt;=1.3,K195+L195,"เป็นไม้พุ่ม")))</f>
        <v>ยังไม่บันทึกข้อมูล</v>
      </c>
      <c r="O195" s="149" t="str">
        <f t="shared" si="17"/>
        <v>ข้อมูลไม่ถูกต้อง</v>
      </c>
      <c r="P195" s="149" t="str">
        <f t="shared" si="18"/>
        <v>ข้อมูลไม่ถูกต้อง</v>
      </c>
      <c r="Q195" s="149" t="str">
        <f t="shared" si="19"/>
        <v>ข้อมูลไม่ถูกต้อง</v>
      </c>
      <c r="R195" s="155" t="str">
        <f t="shared" si="20"/>
        <v>ข้อมูลไม่ถูกต้อง</v>
      </c>
      <c r="S195" s="155" t="str">
        <f>IF(ISNUMBER(R195),
IF(H$2=ตัวเลือก!A$30,"ยังไม่บันทึกข้อมูล",R195*0.27),"ข้อมูลไม่ถูกต้อง")</f>
        <v>ข้อมูลไม่ถูกต้อง</v>
      </c>
      <c r="T195" s="149" t="str">
        <f t="shared" si="21"/>
        <v>ข้อมูลไม่ถูกต้อง</v>
      </c>
      <c r="U195" s="155" t="str">
        <f>IF(ISNUMBER(R195),
IF(H$2=ตัวเลือก!A$30,"ยังไม่บันทึกข้อมูล",R195*0.47),"ข้อมูลไม่ถูกต้อง")</f>
        <v>ข้อมูลไม่ถูกต้อง</v>
      </c>
      <c r="V195" s="149" t="str">
        <f>IF(ISNUMBER(S195),
IF(H$2=ตัวเลือก!A$30,"ยังไม่บันทึกข้อมูล",S195*0.47),"ข้อมูลไม่ถูกต้อง")</f>
        <v>ข้อมูลไม่ถูกต้อง</v>
      </c>
      <c r="W195" s="149" t="str">
        <f t="shared" si="22"/>
        <v>ข้อมูลไม่ถูกต้อง</v>
      </c>
      <c r="X195" s="148" t="str">
        <f t="shared" si="23"/>
        <v>ข้อมูลไม่ถูกต้อง</v>
      </c>
      <c r="Y195" s="38"/>
      <c r="Z195" s="38"/>
      <c r="AA195" s="38"/>
    </row>
    <row r="196" spans="1:27" x14ac:dyDescent="0.45">
      <c r="A196" s="38">
        <v>191</v>
      </c>
      <c r="B196" s="38"/>
      <c r="C196" s="38"/>
      <c r="D196" s="38"/>
      <c r="E196" s="38"/>
      <c r="F196" s="35"/>
      <c r="G196" s="35"/>
      <c r="H196" s="38"/>
      <c r="I196" s="38"/>
      <c r="J196" s="273" t="str">
        <f t="shared" si="16"/>
        <v>รอข้อมูลคอลัมน์ H</v>
      </c>
      <c r="K196" s="150"/>
      <c r="L196" s="150"/>
      <c r="M196" s="150"/>
      <c r="N196" s="147" t="str" cm="1">
        <f t="array" ref="N196">IF(AND(K196:M196=""),"ยังไม่บันทึกข้อมูล",
IF(M196&lt;&gt;"",
IF(M196&gt;=1.3,M196,"เป็นไม้พุ่ม"),
IF(K196+L196&gt;=1.3,K196+L196,"เป็นไม้พุ่ม")))</f>
        <v>ยังไม่บันทึกข้อมูล</v>
      </c>
      <c r="O196" s="149" t="str">
        <f t="shared" si="17"/>
        <v>ข้อมูลไม่ถูกต้อง</v>
      </c>
      <c r="P196" s="149" t="str">
        <f t="shared" si="18"/>
        <v>ข้อมูลไม่ถูกต้อง</v>
      </c>
      <c r="Q196" s="149" t="str">
        <f t="shared" si="19"/>
        <v>ข้อมูลไม่ถูกต้อง</v>
      </c>
      <c r="R196" s="155" t="str">
        <f t="shared" si="20"/>
        <v>ข้อมูลไม่ถูกต้อง</v>
      </c>
      <c r="S196" s="155" t="str">
        <f>IF(ISNUMBER(R196),
IF(H$2=ตัวเลือก!A$30,"ยังไม่บันทึกข้อมูล",R196*0.27),"ข้อมูลไม่ถูกต้อง")</f>
        <v>ข้อมูลไม่ถูกต้อง</v>
      </c>
      <c r="T196" s="149" t="str">
        <f t="shared" si="21"/>
        <v>ข้อมูลไม่ถูกต้อง</v>
      </c>
      <c r="U196" s="155" t="str">
        <f>IF(ISNUMBER(R196),
IF(H$2=ตัวเลือก!A$30,"ยังไม่บันทึกข้อมูล",R196*0.47),"ข้อมูลไม่ถูกต้อง")</f>
        <v>ข้อมูลไม่ถูกต้อง</v>
      </c>
      <c r="V196" s="149" t="str">
        <f>IF(ISNUMBER(S196),
IF(H$2=ตัวเลือก!A$30,"ยังไม่บันทึกข้อมูล",S196*0.47),"ข้อมูลไม่ถูกต้อง")</f>
        <v>ข้อมูลไม่ถูกต้อง</v>
      </c>
      <c r="W196" s="149" t="str">
        <f t="shared" si="22"/>
        <v>ข้อมูลไม่ถูกต้อง</v>
      </c>
      <c r="X196" s="148" t="str">
        <f t="shared" si="23"/>
        <v>ข้อมูลไม่ถูกต้อง</v>
      </c>
      <c r="Y196" s="38"/>
      <c r="Z196" s="38"/>
      <c r="AA196" s="38"/>
    </row>
    <row r="197" spans="1:27" x14ac:dyDescent="0.45">
      <c r="A197" s="38">
        <v>192</v>
      </c>
      <c r="B197" s="38"/>
      <c r="C197" s="38"/>
      <c r="D197" s="38"/>
      <c r="E197" s="38"/>
      <c r="F197" s="35"/>
      <c r="G197" s="35"/>
      <c r="H197" s="38"/>
      <c r="I197" s="38"/>
      <c r="J197" s="273" t="str">
        <f t="shared" si="16"/>
        <v>รอข้อมูลคอลัมน์ H</v>
      </c>
      <c r="K197" s="150"/>
      <c r="L197" s="150"/>
      <c r="M197" s="150"/>
      <c r="N197" s="147" t="str" cm="1">
        <f t="array" ref="N197">IF(AND(K197:M197=""),"ยังไม่บันทึกข้อมูล",
IF(M197&lt;&gt;"",
IF(M197&gt;=1.3,M197,"เป็นไม้พุ่ม"),
IF(K197+L197&gt;=1.3,K197+L197,"เป็นไม้พุ่ม")))</f>
        <v>ยังไม่บันทึกข้อมูล</v>
      </c>
      <c r="O197" s="149" t="str">
        <f t="shared" si="17"/>
        <v>ข้อมูลไม่ถูกต้อง</v>
      </c>
      <c r="P197" s="149" t="str">
        <f t="shared" si="18"/>
        <v>ข้อมูลไม่ถูกต้อง</v>
      </c>
      <c r="Q197" s="149" t="str">
        <f t="shared" si="19"/>
        <v>ข้อมูลไม่ถูกต้อง</v>
      </c>
      <c r="R197" s="155" t="str">
        <f t="shared" si="20"/>
        <v>ข้อมูลไม่ถูกต้อง</v>
      </c>
      <c r="S197" s="155" t="str">
        <f>IF(ISNUMBER(R197),
IF(H$2=ตัวเลือก!A$30,"ยังไม่บันทึกข้อมูล",R197*0.27),"ข้อมูลไม่ถูกต้อง")</f>
        <v>ข้อมูลไม่ถูกต้อง</v>
      </c>
      <c r="T197" s="149" t="str">
        <f t="shared" si="21"/>
        <v>ข้อมูลไม่ถูกต้อง</v>
      </c>
      <c r="U197" s="155" t="str">
        <f>IF(ISNUMBER(R197),
IF(H$2=ตัวเลือก!A$30,"ยังไม่บันทึกข้อมูล",R197*0.47),"ข้อมูลไม่ถูกต้อง")</f>
        <v>ข้อมูลไม่ถูกต้อง</v>
      </c>
      <c r="V197" s="149" t="str">
        <f>IF(ISNUMBER(S197),
IF(H$2=ตัวเลือก!A$30,"ยังไม่บันทึกข้อมูล",S197*0.47),"ข้อมูลไม่ถูกต้อง")</f>
        <v>ข้อมูลไม่ถูกต้อง</v>
      </c>
      <c r="W197" s="149" t="str">
        <f t="shared" si="22"/>
        <v>ข้อมูลไม่ถูกต้อง</v>
      </c>
      <c r="X197" s="148" t="str">
        <f t="shared" si="23"/>
        <v>ข้อมูลไม่ถูกต้อง</v>
      </c>
      <c r="Y197" s="38"/>
      <c r="Z197" s="38"/>
      <c r="AA197" s="38"/>
    </row>
    <row r="198" spans="1:27" x14ac:dyDescent="0.45">
      <c r="A198" s="38">
        <v>193</v>
      </c>
      <c r="B198" s="38"/>
      <c r="C198" s="38"/>
      <c r="D198" s="38"/>
      <c r="E198" s="38"/>
      <c r="F198" s="35"/>
      <c r="G198" s="35"/>
      <c r="H198" s="38"/>
      <c r="I198" s="38"/>
      <c r="J198" s="273" t="str">
        <f t="shared" si="16"/>
        <v>รอข้อมูลคอลัมน์ H</v>
      </c>
      <c r="K198" s="150"/>
      <c r="L198" s="150"/>
      <c r="M198" s="150"/>
      <c r="N198" s="147" t="str" cm="1">
        <f t="array" ref="N198">IF(AND(K198:M198=""),"ยังไม่บันทึกข้อมูล",
IF(M198&lt;&gt;"",
IF(M198&gt;=1.3,M198,"เป็นไม้พุ่ม"),
IF(K198+L198&gt;=1.3,K198+L198,"เป็นไม้พุ่ม")))</f>
        <v>ยังไม่บันทึกข้อมูล</v>
      </c>
      <c r="O198" s="149" t="str">
        <f t="shared" si="17"/>
        <v>ข้อมูลไม่ถูกต้อง</v>
      </c>
      <c r="P198" s="149" t="str">
        <f t="shared" si="18"/>
        <v>ข้อมูลไม่ถูกต้อง</v>
      </c>
      <c r="Q198" s="149" t="str">
        <f t="shared" si="19"/>
        <v>ข้อมูลไม่ถูกต้อง</v>
      </c>
      <c r="R198" s="155" t="str">
        <f t="shared" si="20"/>
        <v>ข้อมูลไม่ถูกต้อง</v>
      </c>
      <c r="S198" s="155" t="str">
        <f>IF(ISNUMBER(R198),
IF(H$2=ตัวเลือก!A$30,"ยังไม่บันทึกข้อมูล",R198*0.27),"ข้อมูลไม่ถูกต้อง")</f>
        <v>ข้อมูลไม่ถูกต้อง</v>
      </c>
      <c r="T198" s="149" t="str">
        <f t="shared" si="21"/>
        <v>ข้อมูลไม่ถูกต้อง</v>
      </c>
      <c r="U198" s="155" t="str">
        <f>IF(ISNUMBER(R198),
IF(H$2=ตัวเลือก!A$30,"ยังไม่บันทึกข้อมูล",R198*0.47),"ข้อมูลไม่ถูกต้อง")</f>
        <v>ข้อมูลไม่ถูกต้อง</v>
      </c>
      <c r="V198" s="149" t="str">
        <f>IF(ISNUMBER(S198),
IF(H$2=ตัวเลือก!A$30,"ยังไม่บันทึกข้อมูล",S198*0.47),"ข้อมูลไม่ถูกต้อง")</f>
        <v>ข้อมูลไม่ถูกต้อง</v>
      </c>
      <c r="W198" s="149" t="str">
        <f t="shared" si="22"/>
        <v>ข้อมูลไม่ถูกต้อง</v>
      </c>
      <c r="X198" s="148" t="str">
        <f t="shared" si="23"/>
        <v>ข้อมูลไม่ถูกต้อง</v>
      </c>
      <c r="Y198" s="38"/>
      <c r="Z198" s="38"/>
      <c r="AA198" s="38"/>
    </row>
    <row r="199" spans="1:27" x14ac:dyDescent="0.45">
      <c r="A199" s="38">
        <v>194</v>
      </c>
      <c r="B199" s="38"/>
      <c r="C199" s="38"/>
      <c r="D199" s="38"/>
      <c r="E199" s="38"/>
      <c r="F199" s="35"/>
      <c r="G199" s="35"/>
      <c r="H199" s="38"/>
      <c r="I199" s="38"/>
      <c r="J199" s="273" t="str">
        <f t="shared" ref="J199:J262" si="24">IF(H199="","รอข้อมูลคอลัมน์ H",
IF(H199/PI()&gt;=4.5,H199/PI(),"ไม่ใช่ไม้ต้น ไม่นำมาคำนวณ"))</f>
        <v>รอข้อมูลคอลัมน์ H</v>
      </c>
      <c r="K199" s="150"/>
      <c r="L199" s="150"/>
      <c r="M199" s="150"/>
      <c r="N199" s="147" t="str" cm="1">
        <f t="array" ref="N199">IF(AND(K199:M199=""),"ยังไม่บันทึกข้อมูล",
IF(M199&lt;&gt;"",
IF(M199&gt;=1.3,M199,"เป็นไม้พุ่ม"),
IF(K199+L199&gt;=1.3,K199+L199,"เป็นไม้พุ่ม")))</f>
        <v>ยังไม่บันทึกข้อมูล</v>
      </c>
      <c r="O199" s="149" t="str">
        <f t="shared" ref="O199:O262" si="25">IF(AND(ISNUMBER(J199),ISNUMBER(N199)),0.0396*(((J199)^2)*N199)^0.933,"ข้อมูลไม่ถูกต้อง")</f>
        <v>ข้อมูลไม่ถูกต้อง</v>
      </c>
      <c r="P199" s="149" t="str">
        <f t="shared" ref="P199:P262" si="26">IF(AND(ISNUMBER(J199),ISNUMBER(N199)),0.00349*(((J199^2)*N199))^1.03,"ข้อมูลไม่ถูกต้อง")</f>
        <v>ข้อมูลไม่ถูกต้อง</v>
      </c>
      <c r="Q199" s="149" t="str">
        <f t="shared" ref="Q199:Q262" si="27">IF(AND(ISNUMBER(O199),ISNUMBER(P199)),((1/(28/(O199+P199)))+0.025),"ข้อมูลไม่ถูกต้อง")</f>
        <v>ข้อมูลไม่ถูกต้อง</v>
      </c>
      <c r="R199" s="155" t="str">
        <f t="shared" ref="R199:R262" si="28">IF(AND(O199&lt;&gt;"ข้อมูลไม่ถูกต้อง",P199&lt;&gt;"ข้อมูลไม่ถูกต้อง",Q199&lt;&gt;"ข้อมูลไม่ถูกต้อง"),O199+P199+Q199,"ข้อมูลไม่ถูกต้อง")</f>
        <v>ข้อมูลไม่ถูกต้อง</v>
      </c>
      <c r="S199" s="155" t="str">
        <f>IF(ISNUMBER(R199),
IF(H$2=ตัวเลือก!A$30,"ยังไม่บันทึกข้อมูล",R199*0.27),"ข้อมูลไม่ถูกต้อง")</f>
        <v>ข้อมูลไม่ถูกต้อง</v>
      </c>
      <c r="T199" s="149" t="str">
        <f t="shared" ref="T199:T262" si="29">IF(AND(ISNUMBER(R199),ISNUMBER(S199)),R199+S199,"ข้อมูลไม่ถูกต้อง")</f>
        <v>ข้อมูลไม่ถูกต้อง</v>
      </c>
      <c r="U199" s="155" t="str">
        <f>IF(ISNUMBER(R199),
IF(H$2=ตัวเลือก!A$30,"ยังไม่บันทึกข้อมูล",R199*0.47),"ข้อมูลไม่ถูกต้อง")</f>
        <v>ข้อมูลไม่ถูกต้อง</v>
      </c>
      <c r="V199" s="149" t="str">
        <f>IF(ISNUMBER(S199),
IF(H$2=ตัวเลือก!A$30,"ยังไม่บันทึกข้อมูล",S199*0.47),"ข้อมูลไม่ถูกต้อง")</f>
        <v>ข้อมูลไม่ถูกต้อง</v>
      </c>
      <c r="W199" s="149" t="str">
        <f t="shared" ref="W199:W262" si="30">IF(AND(ISNUMBER(U199),ISNUMBER(V199)),((U199+V199)/1000),"ข้อมูลไม่ถูกต้อง")</f>
        <v>ข้อมูลไม่ถูกต้อง</v>
      </c>
      <c r="X199" s="148" t="str">
        <f t="shared" ref="X199:X262" si="31">IF(ISNUMBER(W199),W199*(44/12),"ข้อมูลไม่ถูกต้อง")</f>
        <v>ข้อมูลไม่ถูกต้อง</v>
      </c>
      <c r="Y199" s="38"/>
      <c r="Z199" s="38"/>
      <c r="AA199" s="38"/>
    </row>
    <row r="200" spans="1:27" x14ac:dyDescent="0.45">
      <c r="A200" s="38">
        <v>195</v>
      </c>
      <c r="B200" s="38"/>
      <c r="C200" s="38"/>
      <c r="D200" s="38"/>
      <c r="E200" s="38"/>
      <c r="F200" s="35"/>
      <c r="G200" s="35"/>
      <c r="H200" s="38"/>
      <c r="I200" s="38"/>
      <c r="J200" s="273" t="str">
        <f t="shared" si="24"/>
        <v>รอข้อมูลคอลัมน์ H</v>
      </c>
      <c r="K200" s="150"/>
      <c r="L200" s="150"/>
      <c r="M200" s="150"/>
      <c r="N200" s="147" t="str" cm="1">
        <f t="array" ref="N200">IF(AND(K200:M200=""),"ยังไม่บันทึกข้อมูล",
IF(M200&lt;&gt;"",
IF(M200&gt;=1.3,M200,"เป็นไม้พุ่ม"),
IF(K200+L200&gt;=1.3,K200+L200,"เป็นไม้พุ่ม")))</f>
        <v>ยังไม่บันทึกข้อมูล</v>
      </c>
      <c r="O200" s="149" t="str">
        <f t="shared" si="25"/>
        <v>ข้อมูลไม่ถูกต้อง</v>
      </c>
      <c r="P200" s="149" t="str">
        <f t="shared" si="26"/>
        <v>ข้อมูลไม่ถูกต้อง</v>
      </c>
      <c r="Q200" s="149" t="str">
        <f t="shared" si="27"/>
        <v>ข้อมูลไม่ถูกต้อง</v>
      </c>
      <c r="R200" s="155" t="str">
        <f t="shared" si="28"/>
        <v>ข้อมูลไม่ถูกต้อง</v>
      </c>
      <c r="S200" s="155" t="str">
        <f>IF(ISNUMBER(R200),
IF(H$2=ตัวเลือก!A$30,"ยังไม่บันทึกข้อมูล",R200*0.27),"ข้อมูลไม่ถูกต้อง")</f>
        <v>ข้อมูลไม่ถูกต้อง</v>
      </c>
      <c r="T200" s="149" t="str">
        <f t="shared" si="29"/>
        <v>ข้อมูลไม่ถูกต้อง</v>
      </c>
      <c r="U200" s="155" t="str">
        <f>IF(ISNUMBER(R200),
IF(H$2=ตัวเลือก!A$30,"ยังไม่บันทึกข้อมูล",R200*0.47),"ข้อมูลไม่ถูกต้อง")</f>
        <v>ข้อมูลไม่ถูกต้อง</v>
      </c>
      <c r="V200" s="149" t="str">
        <f>IF(ISNUMBER(S200),
IF(H$2=ตัวเลือก!A$30,"ยังไม่บันทึกข้อมูล",S200*0.47),"ข้อมูลไม่ถูกต้อง")</f>
        <v>ข้อมูลไม่ถูกต้อง</v>
      </c>
      <c r="W200" s="149" t="str">
        <f t="shared" si="30"/>
        <v>ข้อมูลไม่ถูกต้อง</v>
      </c>
      <c r="X200" s="148" t="str">
        <f t="shared" si="31"/>
        <v>ข้อมูลไม่ถูกต้อง</v>
      </c>
      <c r="Y200" s="38"/>
      <c r="Z200" s="38"/>
      <c r="AA200" s="38"/>
    </row>
    <row r="201" spans="1:27" x14ac:dyDescent="0.45">
      <c r="A201" s="38">
        <v>196</v>
      </c>
      <c r="B201" s="38"/>
      <c r="C201" s="38"/>
      <c r="D201" s="38"/>
      <c r="E201" s="38"/>
      <c r="F201" s="35"/>
      <c r="G201" s="35"/>
      <c r="H201" s="38"/>
      <c r="I201" s="38"/>
      <c r="J201" s="273" t="str">
        <f t="shared" si="24"/>
        <v>รอข้อมูลคอลัมน์ H</v>
      </c>
      <c r="K201" s="150"/>
      <c r="L201" s="150"/>
      <c r="M201" s="150"/>
      <c r="N201" s="147" t="str" cm="1">
        <f t="array" ref="N201">IF(AND(K201:M201=""),"ยังไม่บันทึกข้อมูล",
IF(M201&lt;&gt;"",
IF(M201&gt;=1.3,M201,"เป็นไม้พุ่ม"),
IF(K201+L201&gt;=1.3,K201+L201,"เป็นไม้พุ่ม")))</f>
        <v>ยังไม่บันทึกข้อมูล</v>
      </c>
      <c r="O201" s="149" t="str">
        <f t="shared" si="25"/>
        <v>ข้อมูลไม่ถูกต้อง</v>
      </c>
      <c r="P201" s="149" t="str">
        <f t="shared" si="26"/>
        <v>ข้อมูลไม่ถูกต้อง</v>
      </c>
      <c r="Q201" s="149" t="str">
        <f t="shared" si="27"/>
        <v>ข้อมูลไม่ถูกต้อง</v>
      </c>
      <c r="R201" s="155" t="str">
        <f t="shared" si="28"/>
        <v>ข้อมูลไม่ถูกต้อง</v>
      </c>
      <c r="S201" s="155" t="str">
        <f>IF(ISNUMBER(R201),
IF(H$2=ตัวเลือก!A$30,"ยังไม่บันทึกข้อมูล",R201*0.27),"ข้อมูลไม่ถูกต้อง")</f>
        <v>ข้อมูลไม่ถูกต้อง</v>
      </c>
      <c r="T201" s="149" t="str">
        <f t="shared" si="29"/>
        <v>ข้อมูลไม่ถูกต้อง</v>
      </c>
      <c r="U201" s="155" t="str">
        <f>IF(ISNUMBER(R201),
IF(H$2=ตัวเลือก!A$30,"ยังไม่บันทึกข้อมูล",R201*0.47),"ข้อมูลไม่ถูกต้อง")</f>
        <v>ข้อมูลไม่ถูกต้อง</v>
      </c>
      <c r="V201" s="149" t="str">
        <f>IF(ISNUMBER(S201),
IF(H$2=ตัวเลือก!A$30,"ยังไม่บันทึกข้อมูล",S201*0.47),"ข้อมูลไม่ถูกต้อง")</f>
        <v>ข้อมูลไม่ถูกต้อง</v>
      </c>
      <c r="W201" s="149" t="str">
        <f t="shared" si="30"/>
        <v>ข้อมูลไม่ถูกต้อง</v>
      </c>
      <c r="X201" s="148" t="str">
        <f t="shared" si="31"/>
        <v>ข้อมูลไม่ถูกต้อง</v>
      </c>
      <c r="Y201" s="38"/>
      <c r="Z201" s="38"/>
      <c r="AA201" s="38"/>
    </row>
    <row r="202" spans="1:27" x14ac:dyDescent="0.45">
      <c r="A202" s="38">
        <v>197</v>
      </c>
      <c r="B202" s="38"/>
      <c r="C202" s="38"/>
      <c r="D202" s="38"/>
      <c r="E202" s="38"/>
      <c r="F202" s="35"/>
      <c r="G202" s="35"/>
      <c r="H202" s="38"/>
      <c r="I202" s="38"/>
      <c r="J202" s="273" t="str">
        <f t="shared" si="24"/>
        <v>รอข้อมูลคอลัมน์ H</v>
      </c>
      <c r="K202" s="150"/>
      <c r="L202" s="150"/>
      <c r="M202" s="150"/>
      <c r="N202" s="147" t="str" cm="1">
        <f t="array" ref="N202">IF(AND(K202:M202=""),"ยังไม่บันทึกข้อมูล",
IF(M202&lt;&gt;"",
IF(M202&gt;=1.3,M202,"เป็นไม้พุ่ม"),
IF(K202+L202&gt;=1.3,K202+L202,"เป็นไม้พุ่ม")))</f>
        <v>ยังไม่บันทึกข้อมูล</v>
      </c>
      <c r="O202" s="149" t="str">
        <f t="shared" si="25"/>
        <v>ข้อมูลไม่ถูกต้อง</v>
      </c>
      <c r="P202" s="149" t="str">
        <f t="shared" si="26"/>
        <v>ข้อมูลไม่ถูกต้อง</v>
      </c>
      <c r="Q202" s="149" t="str">
        <f t="shared" si="27"/>
        <v>ข้อมูลไม่ถูกต้อง</v>
      </c>
      <c r="R202" s="155" t="str">
        <f t="shared" si="28"/>
        <v>ข้อมูลไม่ถูกต้อง</v>
      </c>
      <c r="S202" s="155" t="str">
        <f>IF(ISNUMBER(R202),
IF(H$2=ตัวเลือก!A$30,"ยังไม่บันทึกข้อมูล",R202*0.27),"ข้อมูลไม่ถูกต้อง")</f>
        <v>ข้อมูลไม่ถูกต้อง</v>
      </c>
      <c r="T202" s="149" t="str">
        <f t="shared" si="29"/>
        <v>ข้อมูลไม่ถูกต้อง</v>
      </c>
      <c r="U202" s="155" t="str">
        <f>IF(ISNUMBER(R202),
IF(H$2=ตัวเลือก!A$30,"ยังไม่บันทึกข้อมูล",R202*0.47),"ข้อมูลไม่ถูกต้อง")</f>
        <v>ข้อมูลไม่ถูกต้อง</v>
      </c>
      <c r="V202" s="149" t="str">
        <f>IF(ISNUMBER(S202),
IF(H$2=ตัวเลือก!A$30,"ยังไม่บันทึกข้อมูล",S202*0.47),"ข้อมูลไม่ถูกต้อง")</f>
        <v>ข้อมูลไม่ถูกต้อง</v>
      </c>
      <c r="W202" s="149" t="str">
        <f t="shared" si="30"/>
        <v>ข้อมูลไม่ถูกต้อง</v>
      </c>
      <c r="X202" s="148" t="str">
        <f t="shared" si="31"/>
        <v>ข้อมูลไม่ถูกต้อง</v>
      </c>
      <c r="Y202" s="38"/>
      <c r="Z202" s="38"/>
      <c r="AA202" s="38"/>
    </row>
    <row r="203" spans="1:27" x14ac:dyDescent="0.45">
      <c r="A203" s="38">
        <v>198</v>
      </c>
      <c r="B203" s="38"/>
      <c r="C203" s="38"/>
      <c r="D203" s="38"/>
      <c r="E203" s="38"/>
      <c r="F203" s="35"/>
      <c r="G203" s="35"/>
      <c r="H203" s="38"/>
      <c r="I203" s="38"/>
      <c r="J203" s="273" t="str">
        <f t="shared" si="24"/>
        <v>รอข้อมูลคอลัมน์ H</v>
      </c>
      <c r="K203" s="150"/>
      <c r="L203" s="150"/>
      <c r="M203" s="150"/>
      <c r="N203" s="147" t="str" cm="1">
        <f t="array" ref="N203">IF(AND(K203:M203=""),"ยังไม่บันทึกข้อมูล",
IF(M203&lt;&gt;"",
IF(M203&gt;=1.3,M203,"เป็นไม้พุ่ม"),
IF(K203+L203&gt;=1.3,K203+L203,"เป็นไม้พุ่ม")))</f>
        <v>ยังไม่บันทึกข้อมูล</v>
      </c>
      <c r="O203" s="149" t="str">
        <f t="shared" si="25"/>
        <v>ข้อมูลไม่ถูกต้อง</v>
      </c>
      <c r="P203" s="149" t="str">
        <f t="shared" si="26"/>
        <v>ข้อมูลไม่ถูกต้อง</v>
      </c>
      <c r="Q203" s="149" t="str">
        <f t="shared" si="27"/>
        <v>ข้อมูลไม่ถูกต้อง</v>
      </c>
      <c r="R203" s="155" t="str">
        <f t="shared" si="28"/>
        <v>ข้อมูลไม่ถูกต้อง</v>
      </c>
      <c r="S203" s="155" t="str">
        <f>IF(ISNUMBER(R203),
IF(H$2=ตัวเลือก!A$30,"ยังไม่บันทึกข้อมูล",R203*0.27),"ข้อมูลไม่ถูกต้อง")</f>
        <v>ข้อมูลไม่ถูกต้อง</v>
      </c>
      <c r="T203" s="149" t="str">
        <f t="shared" si="29"/>
        <v>ข้อมูลไม่ถูกต้อง</v>
      </c>
      <c r="U203" s="155" t="str">
        <f>IF(ISNUMBER(R203),
IF(H$2=ตัวเลือก!A$30,"ยังไม่บันทึกข้อมูล",R203*0.47),"ข้อมูลไม่ถูกต้อง")</f>
        <v>ข้อมูลไม่ถูกต้อง</v>
      </c>
      <c r="V203" s="149" t="str">
        <f>IF(ISNUMBER(S203),
IF(H$2=ตัวเลือก!A$30,"ยังไม่บันทึกข้อมูล",S203*0.47),"ข้อมูลไม่ถูกต้อง")</f>
        <v>ข้อมูลไม่ถูกต้อง</v>
      </c>
      <c r="W203" s="149" t="str">
        <f t="shared" si="30"/>
        <v>ข้อมูลไม่ถูกต้อง</v>
      </c>
      <c r="X203" s="148" t="str">
        <f t="shared" si="31"/>
        <v>ข้อมูลไม่ถูกต้อง</v>
      </c>
      <c r="Y203" s="38"/>
      <c r="Z203" s="38"/>
      <c r="AA203" s="38"/>
    </row>
    <row r="204" spans="1:27" x14ac:dyDescent="0.45">
      <c r="A204" s="38">
        <v>199</v>
      </c>
      <c r="B204" s="38"/>
      <c r="C204" s="38"/>
      <c r="D204" s="38"/>
      <c r="E204" s="38"/>
      <c r="F204" s="35"/>
      <c r="G204" s="35"/>
      <c r="H204" s="38"/>
      <c r="I204" s="38"/>
      <c r="J204" s="273" t="str">
        <f t="shared" si="24"/>
        <v>รอข้อมูลคอลัมน์ H</v>
      </c>
      <c r="K204" s="150"/>
      <c r="L204" s="150"/>
      <c r="M204" s="150"/>
      <c r="N204" s="147" t="str" cm="1">
        <f t="array" ref="N204">IF(AND(K204:M204=""),"ยังไม่บันทึกข้อมูล",
IF(M204&lt;&gt;"",
IF(M204&gt;=1.3,M204,"เป็นไม้พุ่ม"),
IF(K204+L204&gt;=1.3,K204+L204,"เป็นไม้พุ่ม")))</f>
        <v>ยังไม่บันทึกข้อมูล</v>
      </c>
      <c r="O204" s="149" t="str">
        <f t="shared" si="25"/>
        <v>ข้อมูลไม่ถูกต้อง</v>
      </c>
      <c r="P204" s="149" t="str">
        <f t="shared" si="26"/>
        <v>ข้อมูลไม่ถูกต้อง</v>
      </c>
      <c r="Q204" s="149" t="str">
        <f t="shared" si="27"/>
        <v>ข้อมูลไม่ถูกต้อง</v>
      </c>
      <c r="R204" s="155" t="str">
        <f t="shared" si="28"/>
        <v>ข้อมูลไม่ถูกต้อง</v>
      </c>
      <c r="S204" s="155" t="str">
        <f>IF(ISNUMBER(R204),
IF(H$2=ตัวเลือก!A$30,"ยังไม่บันทึกข้อมูล",R204*0.27),"ข้อมูลไม่ถูกต้อง")</f>
        <v>ข้อมูลไม่ถูกต้อง</v>
      </c>
      <c r="T204" s="149" t="str">
        <f t="shared" si="29"/>
        <v>ข้อมูลไม่ถูกต้อง</v>
      </c>
      <c r="U204" s="155" t="str">
        <f>IF(ISNUMBER(R204),
IF(H$2=ตัวเลือก!A$30,"ยังไม่บันทึกข้อมูล",R204*0.47),"ข้อมูลไม่ถูกต้อง")</f>
        <v>ข้อมูลไม่ถูกต้อง</v>
      </c>
      <c r="V204" s="149" t="str">
        <f>IF(ISNUMBER(S204),
IF(H$2=ตัวเลือก!A$30,"ยังไม่บันทึกข้อมูล",S204*0.47),"ข้อมูลไม่ถูกต้อง")</f>
        <v>ข้อมูลไม่ถูกต้อง</v>
      </c>
      <c r="W204" s="149" t="str">
        <f t="shared" si="30"/>
        <v>ข้อมูลไม่ถูกต้อง</v>
      </c>
      <c r="X204" s="148" t="str">
        <f t="shared" si="31"/>
        <v>ข้อมูลไม่ถูกต้อง</v>
      </c>
      <c r="Y204" s="38"/>
      <c r="Z204" s="38"/>
      <c r="AA204" s="38"/>
    </row>
    <row r="205" spans="1:27" x14ac:dyDescent="0.45">
      <c r="A205" s="38">
        <v>200</v>
      </c>
      <c r="B205" s="38"/>
      <c r="C205" s="38"/>
      <c r="D205" s="38"/>
      <c r="E205" s="38"/>
      <c r="F205" s="35"/>
      <c r="G205" s="35"/>
      <c r="H205" s="38"/>
      <c r="I205" s="38"/>
      <c r="J205" s="273" t="str">
        <f t="shared" si="24"/>
        <v>รอข้อมูลคอลัมน์ H</v>
      </c>
      <c r="K205" s="150"/>
      <c r="L205" s="150"/>
      <c r="M205" s="150"/>
      <c r="N205" s="147" t="str" cm="1">
        <f t="array" ref="N205">IF(AND(K205:M205=""),"ยังไม่บันทึกข้อมูล",
IF(M205&lt;&gt;"",
IF(M205&gt;=1.3,M205,"เป็นไม้พุ่ม"),
IF(K205+L205&gt;=1.3,K205+L205,"เป็นไม้พุ่ม")))</f>
        <v>ยังไม่บันทึกข้อมูล</v>
      </c>
      <c r="O205" s="149" t="str">
        <f t="shared" si="25"/>
        <v>ข้อมูลไม่ถูกต้อง</v>
      </c>
      <c r="P205" s="149" t="str">
        <f t="shared" si="26"/>
        <v>ข้อมูลไม่ถูกต้อง</v>
      </c>
      <c r="Q205" s="149" t="str">
        <f t="shared" si="27"/>
        <v>ข้อมูลไม่ถูกต้อง</v>
      </c>
      <c r="R205" s="155" t="str">
        <f t="shared" si="28"/>
        <v>ข้อมูลไม่ถูกต้อง</v>
      </c>
      <c r="S205" s="155" t="str">
        <f>IF(ISNUMBER(R205),
IF(H$2=ตัวเลือก!A$30,"ยังไม่บันทึกข้อมูล",R205*0.27),"ข้อมูลไม่ถูกต้อง")</f>
        <v>ข้อมูลไม่ถูกต้อง</v>
      </c>
      <c r="T205" s="149" t="str">
        <f t="shared" si="29"/>
        <v>ข้อมูลไม่ถูกต้อง</v>
      </c>
      <c r="U205" s="155" t="str">
        <f>IF(ISNUMBER(R205),
IF(H$2=ตัวเลือก!A$30,"ยังไม่บันทึกข้อมูล",R205*0.47),"ข้อมูลไม่ถูกต้อง")</f>
        <v>ข้อมูลไม่ถูกต้อง</v>
      </c>
      <c r="V205" s="149" t="str">
        <f>IF(ISNUMBER(S205),
IF(H$2=ตัวเลือก!A$30,"ยังไม่บันทึกข้อมูล",S205*0.47),"ข้อมูลไม่ถูกต้อง")</f>
        <v>ข้อมูลไม่ถูกต้อง</v>
      </c>
      <c r="W205" s="149" t="str">
        <f t="shared" si="30"/>
        <v>ข้อมูลไม่ถูกต้อง</v>
      </c>
      <c r="X205" s="148" t="str">
        <f t="shared" si="31"/>
        <v>ข้อมูลไม่ถูกต้อง</v>
      </c>
      <c r="Y205" s="38"/>
      <c r="Z205" s="38"/>
      <c r="AA205" s="38"/>
    </row>
    <row r="206" spans="1:27" x14ac:dyDescent="0.45">
      <c r="A206" s="38">
        <v>201</v>
      </c>
      <c r="B206" s="38"/>
      <c r="C206" s="38"/>
      <c r="D206" s="38"/>
      <c r="E206" s="38"/>
      <c r="F206" s="35"/>
      <c r="G206" s="35"/>
      <c r="H206" s="38"/>
      <c r="I206" s="38"/>
      <c r="J206" s="273" t="str">
        <f t="shared" si="24"/>
        <v>รอข้อมูลคอลัมน์ H</v>
      </c>
      <c r="K206" s="150"/>
      <c r="L206" s="150"/>
      <c r="M206" s="150"/>
      <c r="N206" s="147" t="str" cm="1">
        <f t="array" ref="N206">IF(AND(K206:M206=""),"ยังไม่บันทึกข้อมูล",
IF(M206&lt;&gt;"",
IF(M206&gt;=1.3,M206,"เป็นไม้พุ่ม"),
IF(K206+L206&gt;=1.3,K206+L206,"เป็นไม้พุ่ม")))</f>
        <v>ยังไม่บันทึกข้อมูล</v>
      </c>
      <c r="O206" s="149" t="str">
        <f t="shared" si="25"/>
        <v>ข้อมูลไม่ถูกต้อง</v>
      </c>
      <c r="P206" s="149" t="str">
        <f t="shared" si="26"/>
        <v>ข้อมูลไม่ถูกต้อง</v>
      </c>
      <c r="Q206" s="149" t="str">
        <f t="shared" si="27"/>
        <v>ข้อมูลไม่ถูกต้อง</v>
      </c>
      <c r="R206" s="155" t="str">
        <f t="shared" si="28"/>
        <v>ข้อมูลไม่ถูกต้อง</v>
      </c>
      <c r="S206" s="155" t="str">
        <f>IF(ISNUMBER(R206),
IF(H$2=ตัวเลือก!A$30,"ยังไม่บันทึกข้อมูล",R206*0.27),"ข้อมูลไม่ถูกต้อง")</f>
        <v>ข้อมูลไม่ถูกต้อง</v>
      </c>
      <c r="T206" s="149" t="str">
        <f t="shared" si="29"/>
        <v>ข้อมูลไม่ถูกต้อง</v>
      </c>
      <c r="U206" s="155" t="str">
        <f>IF(ISNUMBER(R206),
IF(H$2=ตัวเลือก!A$30,"ยังไม่บันทึกข้อมูล",R206*0.47),"ข้อมูลไม่ถูกต้อง")</f>
        <v>ข้อมูลไม่ถูกต้อง</v>
      </c>
      <c r="V206" s="149" t="str">
        <f>IF(ISNUMBER(S206),
IF(H$2=ตัวเลือก!A$30,"ยังไม่บันทึกข้อมูล",S206*0.47),"ข้อมูลไม่ถูกต้อง")</f>
        <v>ข้อมูลไม่ถูกต้อง</v>
      </c>
      <c r="W206" s="149" t="str">
        <f t="shared" si="30"/>
        <v>ข้อมูลไม่ถูกต้อง</v>
      </c>
      <c r="X206" s="148" t="str">
        <f t="shared" si="31"/>
        <v>ข้อมูลไม่ถูกต้อง</v>
      </c>
      <c r="Y206" s="38"/>
      <c r="Z206" s="38"/>
      <c r="AA206" s="38"/>
    </row>
    <row r="207" spans="1:27" x14ac:dyDescent="0.45">
      <c r="A207" s="38">
        <v>202</v>
      </c>
      <c r="B207" s="38"/>
      <c r="C207" s="38"/>
      <c r="D207" s="38"/>
      <c r="E207" s="38"/>
      <c r="F207" s="35"/>
      <c r="G207" s="35"/>
      <c r="H207" s="38"/>
      <c r="I207" s="38"/>
      <c r="J207" s="273" t="str">
        <f t="shared" si="24"/>
        <v>รอข้อมูลคอลัมน์ H</v>
      </c>
      <c r="K207" s="150"/>
      <c r="L207" s="150"/>
      <c r="M207" s="150"/>
      <c r="N207" s="147" t="str" cm="1">
        <f t="array" ref="N207">IF(AND(K207:M207=""),"ยังไม่บันทึกข้อมูล",
IF(M207&lt;&gt;"",
IF(M207&gt;=1.3,M207,"เป็นไม้พุ่ม"),
IF(K207+L207&gt;=1.3,K207+L207,"เป็นไม้พุ่ม")))</f>
        <v>ยังไม่บันทึกข้อมูล</v>
      </c>
      <c r="O207" s="149" t="str">
        <f t="shared" si="25"/>
        <v>ข้อมูลไม่ถูกต้อง</v>
      </c>
      <c r="P207" s="149" t="str">
        <f t="shared" si="26"/>
        <v>ข้อมูลไม่ถูกต้อง</v>
      </c>
      <c r="Q207" s="149" t="str">
        <f t="shared" si="27"/>
        <v>ข้อมูลไม่ถูกต้อง</v>
      </c>
      <c r="R207" s="155" t="str">
        <f t="shared" si="28"/>
        <v>ข้อมูลไม่ถูกต้อง</v>
      </c>
      <c r="S207" s="155" t="str">
        <f>IF(ISNUMBER(R207),
IF(H$2=ตัวเลือก!A$30,"ยังไม่บันทึกข้อมูล",R207*0.27),"ข้อมูลไม่ถูกต้อง")</f>
        <v>ข้อมูลไม่ถูกต้อง</v>
      </c>
      <c r="T207" s="149" t="str">
        <f t="shared" si="29"/>
        <v>ข้อมูลไม่ถูกต้อง</v>
      </c>
      <c r="U207" s="155" t="str">
        <f>IF(ISNUMBER(R207),
IF(H$2=ตัวเลือก!A$30,"ยังไม่บันทึกข้อมูล",R207*0.47),"ข้อมูลไม่ถูกต้อง")</f>
        <v>ข้อมูลไม่ถูกต้อง</v>
      </c>
      <c r="V207" s="149" t="str">
        <f>IF(ISNUMBER(S207),
IF(H$2=ตัวเลือก!A$30,"ยังไม่บันทึกข้อมูล",S207*0.47),"ข้อมูลไม่ถูกต้อง")</f>
        <v>ข้อมูลไม่ถูกต้อง</v>
      </c>
      <c r="W207" s="149" t="str">
        <f t="shared" si="30"/>
        <v>ข้อมูลไม่ถูกต้อง</v>
      </c>
      <c r="X207" s="148" t="str">
        <f t="shared" si="31"/>
        <v>ข้อมูลไม่ถูกต้อง</v>
      </c>
      <c r="Y207" s="38"/>
      <c r="Z207" s="38"/>
      <c r="AA207" s="38"/>
    </row>
    <row r="208" spans="1:27" x14ac:dyDescent="0.45">
      <c r="A208" s="38">
        <v>203</v>
      </c>
      <c r="B208" s="38"/>
      <c r="C208" s="38"/>
      <c r="D208" s="38"/>
      <c r="E208" s="38"/>
      <c r="F208" s="35"/>
      <c r="G208" s="35"/>
      <c r="H208" s="38"/>
      <c r="I208" s="38"/>
      <c r="J208" s="273" t="str">
        <f t="shared" si="24"/>
        <v>รอข้อมูลคอลัมน์ H</v>
      </c>
      <c r="K208" s="150"/>
      <c r="L208" s="150"/>
      <c r="M208" s="150"/>
      <c r="N208" s="147" t="str" cm="1">
        <f t="array" ref="N208">IF(AND(K208:M208=""),"ยังไม่บันทึกข้อมูล",
IF(M208&lt;&gt;"",
IF(M208&gt;=1.3,M208,"เป็นไม้พุ่ม"),
IF(K208+L208&gt;=1.3,K208+L208,"เป็นไม้พุ่ม")))</f>
        <v>ยังไม่บันทึกข้อมูล</v>
      </c>
      <c r="O208" s="149" t="str">
        <f t="shared" si="25"/>
        <v>ข้อมูลไม่ถูกต้อง</v>
      </c>
      <c r="P208" s="149" t="str">
        <f t="shared" si="26"/>
        <v>ข้อมูลไม่ถูกต้อง</v>
      </c>
      <c r="Q208" s="149" t="str">
        <f t="shared" si="27"/>
        <v>ข้อมูลไม่ถูกต้อง</v>
      </c>
      <c r="R208" s="155" t="str">
        <f t="shared" si="28"/>
        <v>ข้อมูลไม่ถูกต้อง</v>
      </c>
      <c r="S208" s="155" t="str">
        <f>IF(ISNUMBER(R208),
IF(H$2=ตัวเลือก!A$30,"ยังไม่บันทึกข้อมูล",R208*0.27),"ข้อมูลไม่ถูกต้อง")</f>
        <v>ข้อมูลไม่ถูกต้อง</v>
      </c>
      <c r="T208" s="149" t="str">
        <f t="shared" si="29"/>
        <v>ข้อมูลไม่ถูกต้อง</v>
      </c>
      <c r="U208" s="155" t="str">
        <f>IF(ISNUMBER(R208),
IF(H$2=ตัวเลือก!A$30,"ยังไม่บันทึกข้อมูล",R208*0.47),"ข้อมูลไม่ถูกต้อง")</f>
        <v>ข้อมูลไม่ถูกต้อง</v>
      </c>
      <c r="V208" s="149" t="str">
        <f>IF(ISNUMBER(S208),
IF(H$2=ตัวเลือก!A$30,"ยังไม่บันทึกข้อมูล",S208*0.47),"ข้อมูลไม่ถูกต้อง")</f>
        <v>ข้อมูลไม่ถูกต้อง</v>
      </c>
      <c r="W208" s="149" t="str">
        <f t="shared" si="30"/>
        <v>ข้อมูลไม่ถูกต้อง</v>
      </c>
      <c r="X208" s="148" t="str">
        <f t="shared" si="31"/>
        <v>ข้อมูลไม่ถูกต้อง</v>
      </c>
      <c r="Y208" s="38"/>
      <c r="Z208" s="38"/>
      <c r="AA208" s="38"/>
    </row>
    <row r="209" spans="1:27" x14ac:dyDescent="0.45">
      <c r="A209" s="38">
        <v>204</v>
      </c>
      <c r="B209" s="38"/>
      <c r="C209" s="38"/>
      <c r="D209" s="38"/>
      <c r="E209" s="38"/>
      <c r="F209" s="35"/>
      <c r="G209" s="35"/>
      <c r="H209" s="38"/>
      <c r="I209" s="38"/>
      <c r="J209" s="273" t="str">
        <f t="shared" si="24"/>
        <v>รอข้อมูลคอลัมน์ H</v>
      </c>
      <c r="K209" s="150"/>
      <c r="L209" s="150"/>
      <c r="M209" s="150"/>
      <c r="N209" s="147" t="str" cm="1">
        <f t="array" ref="N209">IF(AND(K209:M209=""),"ยังไม่บันทึกข้อมูล",
IF(M209&lt;&gt;"",
IF(M209&gt;=1.3,M209,"เป็นไม้พุ่ม"),
IF(K209+L209&gt;=1.3,K209+L209,"เป็นไม้พุ่ม")))</f>
        <v>ยังไม่บันทึกข้อมูล</v>
      </c>
      <c r="O209" s="149" t="str">
        <f t="shared" si="25"/>
        <v>ข้อมูลไม่ถูกต้อง</v>
      </c>
      <c r="P209" s="149" t="str">
        <f t="shared" si="26"/>
        <v>ข้อมูลไม่ถูกต้อง</v>
      </c>
      <c r="Q209" s="149" t="str">
        <f t="shared" si="27"/>
        <v>ข้อมูลไม่ถูกต้อง</v>
      </c>
      <c r="R209" s="155" t="str">
        <f t="shared" si="28"/>
        <v>ข้อมูลไม่ถูกต้อง</v>
      </c>
      <c r="S209" s="155" t="str">
        <f>IF(ISNUMBER(R209),
IF(H$2=ตัวเลือก!A$30,"ยังไม่บันทึกข้อมูล",R209*0.27),"ข้อมูลไม่ถูกต้อง")</f>
        <v>ข้อมูลไม่ถูกต้อง</v>
      </c>
      <c r="T209" s="149" t="str">
        <f t="shared" si="29"/>
        <v>ข้อมูลไม่ถูกต้อง</v>
      </c>
      <c r="U209" s="155" t="str">
        <f>IF(ISNUMBER(R209),
IF(H$2=ตัวเลือก!A$30,"ยังไม่บันทึกข้อมูล",R209*0.47),"ข้อมูลไม่ถูกต้อง")</f>
        <v>ข้อมูลไม่ถูกต้อง</v>
      </c>
      <c r="V209" s="149" t="str">
        <f>IF(ISNUMBER(S209),
IF(H$2=ตัวเลือก!A$30,"ยังไม่บันทึกข้อมูล",S209*0.47),"ข้อมูลไม่ถูกต้อง")</f>
        <v>ข้อมูลไม่ถูกต้อง</v>
      </c>
      <c r="W209" s="149" t="str">
        <f t="shared" si="30"/>
        <v>ข้อมูลไม่ถูกต้อง</v>
      </c>
      <c r="X209" s="148" t="str">
        <f t="shared" si="31"/>
        <v>ข้อมูลไม่ถูกต้อง</v>
      </c>
      <c r="Y209" s="38"/>
      <c r="Z209" s="38"/>
      <c r="AA209" s="38"/>
    </row>
    <row r="210" spans="1:27" x14ac:dyDescent="0.45">
      <c r="A210" s="38">
        <v>205</v>
      </c>
      <c r="B210" s="38"/>
      <c r="C210" s="38"/>
      <c r="D210" s="38"/>
      <c r="E210" s="38"/>
      <c r="F210" s="35"/>
      <c r="G210" s="35"/>
      <c r="H210" s="38"/>
      <c r="I210" s="38"/>
      <c r="J210" s="273" t="str">
        <f t="shared" si="24"/>
        <v>รอข้อมูลคอลัมน์ H</v>
      </c>
      <c r="K210" s="150"/>
      <c r="L210" s="150"/>
      <c r="M210" s="150"/>
      <c r="N210" s="147" t="str" cm="1">
        <f t="array" ref="N210">IF(AND(K210:M210=""),"ยังไม่บันทึกข้อมูล",
IF(M210&lt;&gt;"",
IF(M210&gt;=1.3,M210,"เป็นไม้พุ่ม"),
IF(K210+L210&gt;=1.3,K210+L210,"เป็นไม้พุ่ม")))</f>
        <v>ยังไม่บันทึกข้อมูล</v>
      </c>
      <c r="O210" s="149" t="str">
        <f t="shared" si="25"/>
        <v>ข้อมูลไม่ถูกต้อง</v>
      </c>
      <c r="P210" s="149" t="str">
        <f t="shared" si="26"/>
        <v>ข้อมูลไม่ถูกต้อง</v>
      </c>
      <c r="Q210" s="149" t="str">
        <f t="shared" si="27"/>
        <v>ข้อมูลไม่ถูกต้อง</v>
      </c>
      <c r="R210" s="155" t="str">
        <f t="shared" si="28"/>
        <v>ข้อมูลไม่ถูกต้อง</v>
      </c>
      <c r="S210" s="155" t="str">
        <f>IF(ISNUMBER(R210),
IF(H$2=ตัวเลือก!A$30,"ยังไม่บันทึกข้อมูล",R210*0.27),"ข้อมูลไม่ถูกต้อง")</f>
        <v>ข้อมูลไม่ถูกต้อง</v>
      </c>
      <c r="T210" s="149" t="str">
        <f t="shared" si="29"/>
        <v>ข้อมูลไม่ถูกต้อง</v>
      </c>
      <c r="U210" s="155" t="str">
        <f>IF(ISNUMBER(R210),
IF(H$2=ตัวเลือก!A$30,"ยังไม่บันทึกข้อมูล",R210*0.47),"ข้อมูลไม่ถูกต้อง")</f>
        <v>ข้อมูลไม่ถูกต้อง</v>
      </c>
      <c r="V210" s="149" t="str">
        <f>IF(ISNUMBER(S210),
IF(H$2=ตัวเลือก!A$30,"ยังไม่บันทึกข้อมูล",S210*0.47),"ข้อมูลไม่ถูกต้อง")</f>
        <v>ข้อมูลไม่ถูกต้อง</v>
      </c>
      <c r="W210" s="149" t="str">
        <f t="shared" si="30"/>
        <v>ข้อมูลไม่ถูกต้อง</v>
      </c>
      <c r="X210" s="148" t="str">
        <f t="shared" si="31"/>
        <v>ข้อมูลไม่ถูกต้อง</v>
      </c>
      <c r="Y210" s="38"/>
      <c r="Z210" s="38"/>
      <c r="AA210" s="38"/>
    </row>
    <row r="211" spans="1:27" x14ac:dyDescent="0.45">
      <c r="A211" s="38">
        <v>206</v>
      </c>
      <c r="B211" s="38"/>
      <c r="C211" s="38"/>
      <c r="D211" s="38"/>
      <c r="E211" s="38"/>
      <c r="F211" s="35"/>
      <c r="G211" s="35"/>
      <c r="H211" s="38"/>
      <c r="I211" s="38"/>
      <c r="J211" s="273" t="str">
        <f t="shared" si="24"/>
        <v>รอข้อมูลคอลัมน์ H</v>
      </c>
      <c r="K211" s="150"/>
      <c r="L211" s="150"/>
      <c r="M211" s="150"/>
      <c r="N211" s="147" t="str" cm="1">
        <f t="array" ref="N211">IF(AND(K211:M211=""),"ยังไม่บันทึกข้อมูล",
IF(M211&lt;&gt;"",
IF(M211&gt;=1.3,M211,"เป็นไม้พุ่ม"),
IF(K211+L211&gt;=1.3,K211+L211,"เป็นไม้พุ่ม")))</f>
        <v>ยังไม่บันทึกข้อมูล</v>
      </c>
      <c r="O211" s="149" t="str">
        <f t="shared" si="25"/>
        <v>ข้อมูลไม่ถูกต้อง</v>
      </c>
      <c r="P211" s="149" t="str">
        <f t="shared" si="26"/>
        <v>ข้อมูลไม่ถูกต้อง</v>
      </c>
      <c r="Q211" s="149" t="str">
        <f t="shared" si="27"/>
        <v>ข้อมูลไม่ถูกต้อง</v>
      </c>
      <c r="R211" s="155" t="str">
        <f t="shared" si="28"/>
        <v>ข้อมูลไม่ถูกต้อง</v>
      </c>
      <c r="S211" s="155" t="str">
        <f>IF(ISNUMBER(R211),
IF(H$2=ตัวเลือก!A$30,"ยังไม่บันทึกข้อมูล",R211*0.27),"ข้อมูลไม่ถูกต้อง")</f>
        <v>ข้อมูลไม่ถูกต้อง</v>
      </c>
      <c r="T211" s="149" t="str">
        <f t="shared" si="29"/>
        <v>ข้อมูลไม่ถูกต้อง</v>
      </c>
      <c r="U211" s="155" t="str">
        <f>IF(ISNUMBER(R211),
IF(H$2=ตัวเลือก!A$30,"ยังไม่บันทึกข้อมูล",R211*0.47),"ข้อมูลไม่ถูกต้อง")</f>
        <v>ข้อมูลไม่ถูกต้อง</v>
      </c>
      <c r="V211" s="149" t="str">
        <f>IF(ISNUMBER(S211),
IF(H$2=ตัวเลือก!A$30,"ยังไม่บันทึกข้อมูล",S211*0.47),"ข้อมูลไม่ถูกต้อง")</f>
        <v>ข้อมูลไม่ถูกต้อง</v>
      </c>
      <c r="W211" s="149" t="str">
        <f t="shared" si="30"/>
        <v>ข้อมูลไม่ถูกต้อง</v>
      </c>
      <c r="X211" s="148" t="str">
        <f t="shared" si="31"/>
        <v>ข้อมูลไม่ถูกต้อง</v>
      </c>
      <c r="Y211" s="38"/>
      <c r="Z211" s="38"/>
      <c r="AA211" s="38"/>
    </row>
    <row r="212" spans="1:27" x14ac:dyDescent="0.45">
      <c r="A212" s="38">
        <v>207</v>
      </c>
      <c r="B212" s="38"/>
      <c r="C212" s="38"/>
      <c r="D212" s="38"/>
      <c r="E212" s="38"/>
      <c r="F212" s="35"/>
      <c r="G212" s="35"/>
      <c r="H212" s="38"/>
      <c r="I212" s="38"/>
      <c r="J212" s="273" t="str">
        <f t="shared" si="24"/>
        <v>รอข้อมูลคอลัมน์ H</v>
      </c>
      <c r="K212" s="150"/>
      <c r="L212" s="150"/>
      <c r="M212" s="150"/>
      <c r="N212" s="147" t="str" cm="1">
        <f t="array" ref="N212">IF(AND(K212:M212=""),"ยังไม่บันทึกข้อมูล",
IF(M212&lt;&gt;"",
IF(M212&gt;=1.3,M212,"เป็นไม้พุ่ม"),
IF(K212+L212&gt;=1.3,K212+L212,"เป็นไม้พุ่ม")))</f>
        <v>ยังไม่บันทึกข้อมูล</v>
      </c>
      <c r="O212" s="149" t="str">
        <f t="shared" si="25"/>
        <v>ข้อมูลไม่ถูกต้อง</v>
      </c>
      <c r="P212" s="149" t="str">
        <f t="shared" si="26"/>
        <v>ข้อมูลไม่ถูกต้อง</v>
      </c>
      <c r="Q212" s="149" t="str">
        <f t="shared" si="27"/>
        <v>ข้อมูลไม่ถูกต้อง</v>
      </c>
      <c r="R212" s="155" t="str">
        <f t="shared" si="28"/>
        <v>ข้อมูลไม่ถูกต้อง</v>
      </c>
      <c r="S212" s="155" t="str">
        <f>IF(ISNUMBER(R212),
IF(H$2=ตัวเลือก!A$30,"ยังไม่บันทึกข้อมูล",R212*0.27),"ข้อมูลไม่ถูกต้อง")</f>
        <v>ข้อมูลไม่ถูกต้อง</v>
      </c>
      <c r="T212" s="149" t="str">
        <f t="shared" si="29"/>
        <v>ข้อมูลไม่ถูกต้อง</v>
      </c>
      <c r="U212" s="155" t="str">
        <f>IF(ISNUMBER(R212),
IF(H$2=ตัวเลือก!A$30,"ยังไม่บันทึกข้อมูล",R212*0.47),"ข้อมูลไม่ถูกต้อง")</f>
        <v>ข้อมูลไม่ถูกต้อง</v>
      </c>
      <c r="V212" s="149" t="str">
        <f>IF(ISNUMBER(S212),
IF(H$2=ตัวเลือก!A$30,"ยังไม่บันทึกข้อมูล",S212*0.47),"ข้อมูลไม่ถูกต้อง")</f>
        <v>ข้อมูลไม่ถูกต้อง</v>
      </c>
      <c r="W212" s="149" t="str">
        <f t="shared" si="30"/>
        <v>ข้อมูลไม่ถูกต้อง</v>
      </c>
      <c r="X212" s="148" t="str">
        <f t="shared" si="31"/>
        <v>ข้อมูลไม่ถูกต้อง</v>
      </c>
      <c r="Y212" s="38"/>
      <c r="Z212" s="38"/>
      <c r="AA212" s="38"/>
    </row>
    <row r="213" spans="1:27" x14ac:dyDescent="0.45">
      <c r="A213" s="38">
        <v>208</v>
      </c>
      <c r="B213" s="38"/>
      <c r="C213" s="38"/>
      <c r="D213" s="38"/>
      <c r="E213" s="38"/>
      <c r="F213" s="35"/>
      <c r="G213" s="35"/>
      <c r="H213" s="38"/>
      <c r="I213" s="38"/>
      <c r="J213" s="273" t="str">
        <f t="shared" si="24"/>
        <v>รอข้อมูลคอลัมน์ H</v>
      </c>
      <c r="K213" s="150"/>
      <c r="L213" s="150"/>
      <c r="M213" s="150"/>
      <c r="N213" s="147" t="str" cm="1">
        <f t="array" ref="N213">IF(AND(K213:M213=""),"ยังไม่บันทึกข้อมูล",
IF(M213&lt;&gt;"",
IF(M213&gt;=1.3,M213,"เป็นไม้พุ่ม"),
IF(K213+L213&gt;=1.3,K213+L213,"เป็นไม้พุ่ม")))</f>
        <v>ยังไม่บันทึกข้อมูล</v>
      </c>
      <c r="O213" s="149" t="str">
        <f t="shared" si="25"/>
        <v>ข้อมูลไม่ถูกต้อง</v>
      </c>
      <c r="P213" s="149" t="str">
        <f t="shared" si="26"/>
        <v>ข้อมูลไม่ถูกต้อง</v>
      </c>
      <c r="Q213" s="149" t="str">
        <f t="shared" si="27"/>
        <v>ข้อมูลไม่ถูกต้อง</v>
      </c>
      <c r="R213" s="155" t="str">
        <f t="shared" si="28"/>
        <v>ข้อมูลไม่ถูกต้อง</v>
      </c>
      <c r="S213" s="155" t="str">
        <f>IF(ISNUMBER(R213),
IF(H$2=ตัวเลือก!A$30,"ยังไม่บันทึกข้อมูล",R213*0.27),"ข้อมูลไม่ถูกต้อง")</f>
        <v>ข้อมูลไม่ถูกต้อง</v>
      </c>
      <c r="T213" s="149" t="str">
        <f t="shared" si="29"/>
        <v>ข้อมูลไม่ถูกต้อง</v>
      </c>
      <c r="U213" s="155" t="str">
        <f>IF(ISNUMBER(R213),
IF(H$2=ตัวเลือก!A$30,"ยังไม่บันทึกข้อมูล",R213*0.47),"ข้อมูลไม่ถูกต้อง")</f>
        <v>ข้อมูลไม่ถูกต้อง</v>
      </c>
      <c r="V213" s="149" t="str">
        <f>IF(ISNUMBER(S213),
IF(H$2=ตัวเลือก!A$30,"ยังไม่บันทึกข้อมูล",S213*0.47),"ข้อมูลไม่ถูกต้อง")</f>
        <v>ข้อมูลไม่ถูกต้อง</v>
      </c>
      <c r="W213" s="149" t="str">
        <f t="shared" si="30"/>
        <v>ข้อมูลไม่ถูกต้อง</v>
      </c>
      <c r="X213" s="148" t="str">
        <f t="shared" si="31"/>
        <v>ข้อมูลไม่ถูกต้อง</v>
      </c>
      <c r="Y213" s="38"/>
      <c r="Z213" s="38"/>
      <c r="AA213" s="38"/>
    </row>
    <row r="214" spans="1:27" x14ac:dyDescent="0.45">
      <c r="A214" s="38">
        <v>209</v>
      </c>
      <c r="B214" s="38"/>
      <c r="C214" s="38"/>
      <c r="D214" s="38"/>
      <c r="E214" s="38"/>
      <c r="F214" s="35"/>
      <c r="G214" s="35"/>
      <c r="H214" s="38"/>
      <c r="I214" s="38"/>
      <c r="J214" s="273" t="str">
        <f t="shared" si="24"/>
        <v>รอข้อมูลคอลัมน์ H</v>
      </c>
      <c r="K214" s="150"/>
      <c r="L214" s="150"/>
      <c r="M214" s="150"/>
      <c r="N214" s="147" t="str" cm="1">
        <f t="array" ref="N214">IF(AND(K214:M214=""),"ยังไม่บันทึกข้อมูล",
IF(M214&lt;&gt;"",
IF(M214&gt;=1.3,M214,"เป็นไม้พุ่ม"),
IF(K214+L214&gt;=1.3,K214+L214,"เป็นไม้พุ่ม")))</f>
        <v>ยังไม่บันทึกข้อมูล</v>
      </c>
      <c r="O214" s="149" t="str">
        <f t="shared" si="25"/>
        <v>ข้อมูลไม่ถูกต้อง</v>
      </c>
      <c r="P214" s="149" t="str">
        <f t="shared" si="26"/>
        <v>ข้อมูลไม่ถูกต้อง</v>
      </c>
      <c r="Q214" s="149" t="str">
        <f t="shared" si="27"/>
        <v>ข้อมูลไม่ถูกต้อง</v>
      </c>
      <c r="R214" s="155" t="str">
        <f t="shared" si="28"/>
        <v>ข้อมูลไม่ถูกต้อง</v>
      </c>
      <c r="S214" s="155" t="str">
        <f>IF(ISNUMBER(R214),
IF(H$2=ตัวเลือก!A$30,"ยังไม่บันทึกข้อมูล",R214*0.27),"ข้อมูลไม่ถูกต้อง")</f>
        <v>ข้อมูลไม่ถูกต้อง</v>
      </c>
      <c r="T214" s="149" t="str">
        <f t="shared" si="29"/>
        <v>ข้อมูลไม่ถูกต้อง</v>
      </c>
      <c r="U214" s="155" t="str">
        <f>IF(ISNUMBER(R214),
IF(H$2=ตัวเลือก!A$30,"ยังไม่บันทึกข้อมูล",R214*0.47),"ข้อมูลไม่ถูกต้อง")</f>
        <v>ข้อมูลไม่ถูกต้อง</v>
      </c>
      <c r="V214" s="149" t="str">
        <f>IF(ISNUMBER(S214),
IF(H$2=ตัวเลือก!A$30,"ยังไม่บันทึกข้อมูล",S214*0.47),"ข้อมูลไม่ถูกต้อง")</f>
        <v>ข้อมูลไม่ถูกต้อง</v>
      </c>
      <c r="W214" s="149" t="str">
        <f t="shared" si="30"/>
        <v>ข้อมูลไม่ถูกต้อง</v>
      </c>
      <c r="X214" s="148" t="str">
        <f t="shared" si="31"/>
        <v>ข้อมูลไม่ถูกต้อง</v>
      </c>
      <c r="Y214" s="38"/>
      <c r="Z214" s="38"/>
      <c r="AA214" s="38"/>
    </row>
    <row r="215" spans="1:27" x14ac:dyDescent="0.45">
      <c r="A215" s="38">
        <v>210</v>
      </c>
      <c r="B215" s="38"/>
      <c r="C215" s="38"/>
      <c r="D215" s="38"/>
      <c r="E215" s="38"/>
      <c r="F215" s="35"/>
      <c r="G215" s="35"/>
      <c r="H215" s="38"/>
      <c r="I215" s="38"/>
      <c r="J215" s="273" t="str">
        <f t="shared" si="24"/>
        <v>รอข้อมูลคอลัมน์ H</v>
      </c>
      <c r="K215" s="150"/>
      <c r="L215" s="150"/>
      <c r="M215" s="150"/>
      <c r="N215" s="147" t="str" cm="1">
        <f t="array" ref="N215">IF(AND(K215:M215=""),"ยังไม่บันทึกข้อมูล",
IF(M215&lt;&gt;"",
IF(M215&gt;=1.3,M215,"เป็นไม้พุ่ม"),
IF(K215+L215&gt;=1.3,K215+L215,"เป็นไม้พุ่ม")))</f>
        <v>ยังไม่บันทึกข้อมูล</v>
      </c>
      <c r="O215" s="149" t="str">
        <f t="shared" si="25"/>
        <v>ข้อมูลไม่ถูกต้อง</v>
      </c>
      <c r="P215" s="149" t="str">
        <f t="shared" si="26"/>
        <v>ข้อมูลไม่ถูกต้อง</v>
      </c>
      <c r="Q215" s="149" t="str">
        <f t="shared" si="27"/>
        <v>ข้อมูลไม่ถูกต้อง</v>
      </c>
      <c r="R215" s="155" t="str">
        <f t="shared" si="28"/>
        <v>ข้อมูลไม่ถูกต้อง</v>
      </c>
      <c r="S215" s="155" t="str">
        <f>IF(ISNUMBER(R215),
IF(H$2=ตัวเลือก!A$30,"ยังไม่บันทึกข้อมูล",R215*0.27),"ข้อมูลไม่ถูกต้อง")</f>
        <v>ข้อมูลไม่ถูกต้อง</v>
      </c>
      <c r="T215" s="149" t="str">
        <f t="shared" si="29"/>
        <v>ข้อมูลไม่ถูกต้อง</v>
      </c>
      <c r="U215" s="155" t="str">
        <f>IF(ISNUMBER(R215),
IF(H$2=ตัวเลือก!A$30,"ยังไม่บันทึกข้อมูล",R215*0.47),"ข้อมูลไม่ถูกต้อง")</f>
        <v>ข้อมูลไม่ถูกต้อง</v>
      </c>
      <c r="V215" s="149" t="str">
        <f>IF(ISNUMBER(S215),
IF(H$2=ตัวเลือก!A$30,"ยังไม่บันทึกข้อมูล",S215*0.47),"ข้อมูลไม่ถูกต้อง")</f>
        <v>ข้อมูลไม่ถูกต้อง</v>
      </c>
      <c r="W215" s="149" t="str">
        <f t="shared" si="30"/>
        <v>ข้อมูลไม่ถูกต้อง</v>
      </c>
      <c r="X215" s="148" t="str">
        <f t="shared" si="31"/>
        <v>ข้อมูลไม่ถูกต้อง</v>
      </c>
      <c r="Y215" s="38"/>
      <c r="Z215" s="38"/>
      <c r="AA215" s="38"/>
    </row>
    <row r="216" spans="1:27" x14ac:dyDescent="0.45">
      <c r="A216" s="38">
        <v>211</v>
      </c>
      <c r="B216" s="38"/>
      <c r="C216" s="38"/>
      <c r="D216" s="38"/>
      <c r="E216" s="38"/>
      <c r="F216" s="35"/>
      <c r="G216" s="35"/>
      <c r="H216" s="38"/>
      <c r="I216" s="38"/>
      <c r="J216" s="273" t="str">
        <f t="shared" si="24"/>
        <v>รอข้อมูลคอลัมน์ H</v>
      </c>
      <c r="K216" s="150"/>
      <c r="L216" s="150"/>
      <c r="M216" s="150"/>
      <c r="N216" s="147" t="str" cm="1">
        <f t="array" ref="N216">IF(AND(K216:M216=""),"ยังไม่บันทึกข้อมูล",
IF(M216&lt;&gt;"",
IF(M216&gt;=1.3,M216,"เป็นไม้พุ่ม"),
IF(K216+L216&gt;=1.3,K216+L216,"เป็นไม้พุ่ม")))</f>
        <v>ยังไม่บันทึกข้อมูล</v>
      </c>
      <c r="O216" s="149" t="str">
        <f t="shared" si="25"/>
        <v>ข้อมูลไม่ถูกต้อง</v>
      </c>
      <c r="P216" s="149" t="str">
        <f t="shared" si="26"/>
        <v>ข้อมูลไม่ถูกต้อง</v>
      </c>
      <c r="Q216" s="149" t="str">
        <f t="shared" si="27"/>
        <v>ข้อมูลไม่ถูกต้อง</v>
      </c>
      <c r="R216" s="155" t="str">
        <f t="shared" si="28"/>
        <v>ข้อมูลไม่ถูกต้อง</v>
      </c>
      <c r="S216" s="155" t="str">
        <f>IF(ISNUMBER(R216),
IF(H$2=ตัวเลือก!A$30,"ยังไม่บันทึกข้อมูล",R216*0.27),"ข้อมูลไม่ถูกต้อง")</f>
        <v>ข้อมูลไม่ถูกต้อง</v>
      </c>
      <c r="T216" s="149" t="str">
        <f t="shared" si="29"/>
        <v>ข้อมูลไม่ถูกต้อง</v>
      </c>
      <c r="U216" s="155" t="str">
        <f>IF(ISNUMBER(R216),
IF(H$2=ตัวเลือก!A$30,"ยังไม่บันทึกข้อมูล",R216*0.47),"ข้อมูลไม่ถูกต้อง")</f>
        <v>ข้อมูลไม่ถูกต้อง</v>
      </c>
      <c r="V216" s="149" t="str">
        <f>IF(ISNUMBER(S216),
IF(H$2=ตัวเลือก!A$30,"ยังไม่บันทึกข้อมูล",S216*0.47),"ข้อมูลไม่ถูกต้อง")</f>
        <v>ข้อมูลไม่ถูกต้อง</v>
      </c>
      <c r="W216" s="149" t="str">
        <f t="shared" si="30"/>
        <v>ข้อมูลไม่ถูกต้อง</v>
      </c>
      <c r="X216" s="148" t="str">
        <f t="shared" si="31"/>
        <v>ข้อมูลไม่ถูกต้อง</v>
      </c>
      <c r="Y216" s="38"/>
      <c r="Z216" s="38"/>
      <c r="AA216" s="38"/>
    </row>
    <row r="217" spans="1:27" x14ac:dyDescent="0.45">
      <c r="A217" s="38">
        <v>212</v>
      </c>
      <c r="B217" s="38"/>
      <c r="C217" s="38"/>
      <c r="D217" s="38"/>
      <c r="E217" s="38"/>
      <c r="F217" s="35"/>
      <c r="G217" s="35"/>
      <c r="H217" s="38"/>
      <c r="I217" s="38"/>
      <c r="J217" s="273" t="str">
        <f t="shared" si="24"/>
        <v>รอข้อมูลคอลัมน์ H</v>
      </c>
      <c r="K217" s="150"/>
      <c r="L217" s="150"/>
      <c r="M217" s="150"/>
      <c r="N217" s="147" t="str" cm="1">
        <f t="array" ref="N217">IF(AND(K217:M217=""),"ยังไม่บันทึกข้อมูล",
IF(M217&lt;&gt;"",
IF(M217&gt;=1.3,M217,"เป็นไม้พุ่ม"),
IF(K217+L217&gt;=1.3,K217+L217,"เป็นไม้พุ่ม")))</f>
        <v>ยังไม่บันทึกข้อมูล</v>
      </c>
      <c r="O217" s="149" t="str">
        <f t="shared" si="25"/>
        <v>ข้อมูลไม่ถูกต้อง</v>
      </c>
      <c r="P217" s="149" t="str">
        <f t="shared" si="26"/>
        <v>ข้อมูลไม่ถูกต้อง</v>
      </c>
      <c r="Q217" s="149" t="str">
        <f t="shared" si="27"/>
        <v>ข้อมูลไม่ถูกต้อง</v>
      </c>
      <c r="R217" s="155" t="str">
        <f t="shared" si="28"/>
        <v>ข้อมูลไม่ถูกต้อง</v>
      </c>
      <c r="S217" s="155" t="str">
        <f>IF(ISNUMBER(R217),
IF(H$2=ตัวเลือก!A$30,"ยังไม่บันทึกข้อมูล",R217*0.27),"ข้อมูลไม่ถูกต้อง")</f>
        <v>ข้อมูลไม่ถูกต้อง</v>
      </c>
      <c r="T217" s="149" t="str">
        <f t="shared" si="29"/>
        <v>ข้อมูลไม่ถูกต้อง</v>
      </c>
      <c r="U217" s="155" t="str">
        <f>IF(ISNUMBER(R217),
IF(H$2=ตัวเลือก!A$30,"ยังไม่บันทึกข้อมูล",R217*0.47),"ข้อมูลไม่ถูกต้อง")</f>
        <v>ข้อมูลไม่ถูกต้อง</v>
      </c>
      <c r="V217" s="149" t="str">
        <f>IF(ISNUMBER(S217),
IF(H$2=ตัวเลือก!A$30,"ยังไม่บันทึกข้อมูล",S217*0.47),"ข้อมูลไม่ถูกต้อง")</f>
        <v>ข้อมูลไม่ถูกต้อง</v>
      </c>
      <c r="W217" s="149" t="str">
        <f t="shared" si="30"/>
        <v>ข้อมูลไม่ถูกต้อง</v>
      </c>
      <c r="X217" s="148" t="str">
        <f t="shared" si="31"/>
        <v>ข้อมูลไม่ถูกต้อง</v>
      </c>
      <c r="Y217" s="38"/>
      <c r="Z217" s="38"/>
      <c r="AA217" s="38"/>
    </row>
    <row r="218" spans="1:27" x14ac:dyDescent="0.45">
      <c r="A218" s="38">
        <v>213</v>
      </c>
      <c r="B218" s="38"/>
      <c r="C218" s="38"/>
      <c r="D218" s="38"/>
      <c r="E218" s="38"/>
      <c r="F218" s="35"/>
      <c r="G218" s="35"/>
      <c r="H218" s="38"/>
      <c r="I218" s="38"/>
      <c r="J218" s="273" t="str">
        <f t="shared" si="24"/>
        <v>รอข้อมูลคอลัมน์ H</v>
      </c>
      <c r="K218" s="150"/>
      <c r="L218" s="150"/>
      <c r="M218" s="150"/>
      <c r="N218" s="147" t="str" cm="1">
        <f t="array" ref="N218">IF(AND(K218:M218=""),"ยังไม่บันทึกข้อมูล",
IF(M218&lt;&gt;"",
IF(M218&gt;=1.3,M218,"เป็นไม้พุ่ม"),
IF(K218+L218&gt;=1.3,K218+L218,"เป็นไม้พุ่ม")))</f>
        <v>ยังไม่บันทึกข้อมูล</v>
      </c>
      <c r="O218" s="149" t="str">
        <f t="shared" si="25"/>
        <v>ข้อมูลไม่ถูกต้อง</v>
      </c>
      <c r="P218" s="149" t="str">
        <f t="shared" si="26"/>
        <v>ข้อมูลไม่ถูกต้อง</v>
      </c>
      <c r="Q218" s="149" t="str">
        <f t="shared" si="27"/>
        <v>ข้อมูลไม่ถูกต้อง</v>
      </c>
      <c r="R218" s="155" t="str">
        <f t="shared" si="28"/>
        <v>ข้อมูลไม่ถูกต้อง</v>
      </c>
      <c r="S218" s="155" t="str">
        <f>IF(ISNUMBER(R218),
IF(H$2=ตัวเลือก!A$30,"ยังไม่บันทึกข้อมูล",R218*0.27),"ข้อมูลไม่ถูกต้อง")</f>
        <v>ข้อมูลไม่ถูกต้อง</v>
      </c>
      <c r="T218" s="149" t="str">
        <f t="shared" si="29"/>
        <v>ข้อมูลไม่ถูกต้อง</v>
      </c>
      <c r="U218" s="155" t="str">
        <f>IF(ISNUMBER(R218),
IF(H$2=ตัวเลือก!A$30,"ยังไม่บันทึกข้อมูล",R218*0.47),"ข้อมูลไม่ถูกต้อง")</f>
        <v>ข้อมูลไม่ถูกต้อง</v>
      </c>
      <c r="V218" s="149" t="str">
        <f>IF(ISNUMBER(S218),
IF(H$2=ตัวเลือก!A$30,"ยังไม่บันทึกข้อมูล",S218*0.47),"ข้อมูลไม่ถูกต้อง")</f>
        <v>ข้อมูลไม่ถูกต้อง</v>
      </c>
      <c r="W218" s="149" t="str">
        <f t="shared" si="30"/>
        <v>ข้อมูลไม่ถูกต้อง</v>
      </c>
      <c r="X218" s="148" t="str">
        <f t="shared" si="31"/>
        <v>ข้อมูลไม่ถูกต้อง</v>
      </c>
      <c r="Y218" s="38"/>
      <c r="Z218" s="38"/>
      <c r="AA218" s="38"/>
    </row>
    <row r="219" spans="1:27" x14ac:dyDescent="0.45">
      <c r="A219" s="38">
        <v>214</v>
      </c>
      <c r="B219" s="38"/>
      <c r="C219" s="38"/>
      <c r="D219" s="38"/>
      <c r="E219" s="38"/>
      <c r="F219" s="35"/>
      <c r="G219" s="35"/>
      <c r="H219" s="38"/>
      <c r="I219" s="38"/>
      <c r="J219" s="273" t="str">
        <f t="shared" si="24"/>
        <v>รอข้อมูลคอลัมน์ H</v>
      </c>
      <c r="K219" s="150"/>
      <c r="L219" s="150"/>
      <c r="M219" s="150"/>
      <c r="N219" s="147" t="str" cm="1">
        <f t="array" ref="N219">IF(AND(K219:M219=""),"ยังไม่บันทึกข้อมูล",
IF(M219&lt;&gt;"",
IF(M219&gt;=1.3,M219,"เป็นไม้พุ่ม"),
IF(K219+L219&gt;=1.3,K219+L219,"เป็นไม้พุ่ม")))</f>
        <v>ยังไม่บันทึกข้อมูล</v>
      </c>
      <c r="O219" s="149" t="str">
        <f t="shared" si="25"/>
        <v>ข้อมูลไม่ถูกต้อง</v>
      </c>
      <c r="P219" s="149" t="str">
        <f t="shared" si="26"/>
        <v>ข้อมูลไม่ถูกต้อง</v>
      </c>
      <c r="Q219" s="149" t="str">
        <f t="shared" si="27"/>
        <v>ข้อมูลไม่ถูกต้อง</v>
      </c>
      <c r="R219" s="155" t="str">
        <f t="shared" si="28"/>
        <v>ข้อมูลไม่ถูกต้อง</v>
      </c>
      <c r="S219" s="155" t="str">
        <f>IF(ISNUMBER(R219),
IF(H$2=ตัวเลือก!A$30,"ยังไม่บันทึกข้อมูล",R219*0.27),"ข้อมูลไม่ถูกต้อง")</f>
        <v>ข้อมูลไม่ถูกต้อง</v>
      </c>
      <c r="T219" s="149" t="str">
        <f t="shared" si="29"/>
        <v>ข้อมูลไม่ถูกต้อง</v>
      </c>
      <c r="U219" s="155" t="str">
        <f>IF(ISNUMBER(R219),
IF(H$2=ตัวเลือก!A$30,"ยังไม่บันทึกข้อมูล",R219*0.47),"ข้อมูลไม่ถูกต้อง")</f>
        <v>ข้อมูลไม่ถูกต้อง</v>
      </c>
      <c r="V219" s="149" t="str">
        <f>IF(ISNUMBER(S219),
IF(H$2=ตัวเลือก!A$30,"ยังไม่บันทึกข้อมูล",S219*0.47),"ข้อมูลไม่ถูกต้อง")</f>
        <v>ข้อมูลไม่ถูกต้อง</v>
      </c>
      <c r="W219" s="149" t="str">
        <f t="shared" si="30"/>
        <v>ข้อมูลไม่ถูกต้อง</v>
      </c>
      <c r="X219" s="148" t="str">
        <f t="shared" si="31"/>
        <v>ข้อมูลไม่ถูกต้อง</v>
      </c>
      <c r="Y219" s="38"/>
      <c r="Z219" s="38"/>
      <c r="AA219" s="38"/>
    </row>
    <row r="220" spans="1:27" x14ac:dyDescent="0.45">
      <c r="A220" s="38">
        <v>215</v>
      </c>
      <c r="B220" s="38"/>
      <c r="C220" s="38"/>
      <c r="D220" s="38"/>
      <c r="E220" s="38"/>
      <c r="F220" s="35"/>
      <c r="G220" s="35"/>
      <c r="H220" s="38"/>
      <c r="I220" s="38"/>
      <c r="J220" s="273" t="str">
        <f t="shared" si="24"/>
        <v>รอข้อมูลคอลัมน์ H</v>
      </c>
      <c r="K220" s="150"/>
      <c r="L220" s="150"/>
      <c r="M220" s="150"/>
      <c r="N220" s="147" t="str" cm="1">
        <f t="array" ref="N220">IF(AND(K220:M220=""),"ยังไม่บันทึกข้อมูล",
IF(M220&lt;&gt;"",
IF(M220&gt;=1.3,M220,"เป็นไม้พุ่ม"),
IF(K220+L220&gt;=1.3,K220+L220,"เป็นไม้พุ่ม")))</f>
        <v>ยังไม่บันทึกข้อมูล</v>
      </c>
      <c r="O220" s="149" t="str">
        <f t="shared" si="25"/>
        <v>ข้อมูลไม่ถูกต้อง</v>
      </c>
      <c r="P220" s="149" t="str">
        <f t="shared" si="26"/>
        <v>ข้อมูลไม่ถูกต้อง</v>
      </c>
      <c r="Q220" s="149" t="str">
        <f t="shared" si="27"/>
        <v>ข้อมูลไม่ถูกต้อง</v>
      </c>
      <c r="R220" s="155" t="str">
        <f t="shared" si="28"/>
        <v>ข้อมูลไม่ถูกต้อง</v>
      </c>
      <c r="S220" s="155" t="str">
        <f>IF(ISNUMBER(R220),
IF(H$2=ตัวเลือก!A$30,"ยังไม่บันทึกข้อมูล",R220*0.27),"ข้อมูลไม่ถูกต้อง")</f>
        <v>ข้อมูลไม่ถูกต้อง</v>
      </c>
      <c r="T220" s="149" t="str">
        <f t="shared" si="29"/>
        <v>ข้อมูลไม่ถูกต้อง</v>
      </c>
      <c r="U220" s="155" t="str">
        <f>IF(ISNUMBER(R220),
IF(H$2=ตัวเลือก!A$30,"ยังไม่บันทึกข้อมูล",R220*0.47),"ข้อมูลไม่ถูกต้อง")</f>
        <v>ข้อมูลไม่ถูกต้อง</v>
      </c>
      <c r="V220" s="149" t="str">
        <f>IF(ISNUMBER(S220),
IF(H$2=ตัวเลือก!A$30,"ยังไม่บันทึกข้อมูล",S220*0.47),"ข้อมูลไม่ถูกต้อง")</f>
        <v>ข้อมูลไม่ถูกต้อง</v>
      </c>
      <c r="W220" s="149" t="str">
        <f t="shared" si="30"/>
        <v>ข้อมูลไม่ถูกต้อง</v>
      </c>
      <c r="X220" s="148" t="str">
        <f t="shared" si="31"/>
        <v>ข้อมูลไม่ถูกต้อง</v>
      </c>
      <c r="Y220" s="38"/>
      <c r="Z220" s="38"/>
      <c r="AA220" s="38"/>
    </row>
    <row r="221" spans="1:27" x14ac:dyDescent="0.45">
      <c r="A221" s="38">
        <v>216</v>
      </c>
      <c r="B221" s="38"/>
      <c r="C221" s="38"/>
      <c r="D221" s="38"/>
      <c r="E221" s="38"/>
      <c r="F221" s="35"/>
      <c r="G221" s="35"/>
      <c r="H221" s="38"/>
      <c r="I221" s="38"/>
      <c r="J221" s="273" t="str">
        <f t="shared" si="24"/>
        <v>รอข้อมูลคอลัมน์ H</v>
      </c>
      <c r="K221" s="150"/>
      <c r="L221" s="150"/>
      <c r="M221" s="150"/>
      <c r="N221" s="147" t="str" cm="1">
        <f t="array" ref="N221">IF(AND(K221:M221=""),"ยังไม่บันทึกข้อมูล",
IF(M221&lt;&gt;"",
IF(M221&gt;=1.3,M221,"เป็นไม้พุ่ม"),
IF(K221+L221&gt;=1.3,K221+L221,"เป็นไม้พุ่ม")))</f>
        <v>ยังไม่บันทึกข้อมูล</v>
      </c>
      <c r="O221" s="149" t="str">
        <f t="shared" si="25"/>
        <v>ข้อมูลไม่ถูกต้อง</v>
      </c>
      <c r="P221" s="149" t="str">
        <f t="shared" si="26"/>
        <v>ข้อมูลไม่ถูกต้อง</v>
      </c>
      <c r="Q221" s="149" t="str">
        <f t="shared" si="27"/>
        <v>ข้อมูลไม่ถูกต้อง</v>
      </c>
      <c r="R221" s="155" t="str">
        <f t="shared" si="28"/>
        <v>ข้อมูลไม่ถูกต้อง</v>
      </c>
      <c r="S221" s="155" t="str">
        <f>IF(ISNUMBER(R221),
IF(H$2=ตัวเลือก!A$30,"ยังไม่บันทึกข้อมูล",R221*0.27),"ข้อมูลไม่ถูกต้อง")</f>
        <v>ข้อมูลไม่ถูกต้อง</v>
      </c>
      <c r="T221" s="149" t="str">
        <f t="shared" si="29"/>
        <v>ข้อมูลไม่ถูกต้อง</v>
      </c>
      <c r="U221" s="155" t="str">
        <f>IF(ISNUMBER(R221),
IF(H$2=ตัวเลือก!A$30,"ยังไม่บันทึกข้อมูล",R221*0.47),"ข้อมูลไม่ถูกต้อง")</f>
        <v>ข้อมูลไม่ถูกต้อง</v>
      </c>
      <c r="V221" s="149" t="str">
        <f>IF(ISNUMBER(S221),
IF(H$2=ตัวเลือก!A$30,"ยังไม่บันทึกข้อมูล",S221*0.47),"ข้อมูลไม่ถูกต้อง")</f>
        <v>ข้อมูลไม่ถูกต้อง</v>
      </c>
      <c r="W221" s="149" t="str">
        <f t="shared" si="30"/>
        <v>ข้อมูลไม่ถูกต้อง</v>
      </c>
      <c r="X221" s="148" t="str">
        <f t="shared" si="31"/>
        <v>ข้อมูลไม่ถูกต้อง</v>
      </c>
      <c r="Y221" s="38"/>
      <c r="Z221" s="38"/>
      <c r="AA221" s="38"/>
    </row>
    <row r="222" spans="1:27" x14ac:dyDescent="0.45">
      <c r="A222" s="38">
        <v>217</v>
      </c>
      <c r="B222" s="38"/>
      <c r="C222" s="38"/>
      <c r="D222" s="38"/>
      <c r="E222" s="38"/>
      <c r="F222" s="35"/>
      <c r="G222" s="35"/>
      <c r="H222" s="38"/>
      <c r="I222" s="38"/>
      <c r="J222" s="273" t="str">
        <f t="shared" si="24"/>
        <v>รอข้อมูลคอลัมน์ H</v>
      </c>
      <c r="K222" s="150"/>
      <c r="L222" s="150"/>
      <c r="M222" s="150"/>
      <c r="N222" s="147" t="str" cm="1">
        <f t="array" ref="N222">IF(AND(K222:M222=""),"ยังไม่บันทึกข้อมูล",
IF(M222&lt;&gt;"",
IF(M222&gt;=1.3,M222,"เป็นไม้พุ่ม"),
IF(K222+L222&gt;=1.3,K222+L222,"เป็นไม้พุ่ม")))</f>
        <v>ยังไม่บันทึกข้อมูล</v>
      </c>
      <c r="O222" s="149" t="str">
        <f t="shared" si="25"/>
        <v>ข้อมูลไม่ถูกต้อง</v>
      </c>
      <c r="P222" s="149" t="str">
        <f t="shared" si="26"/>
        <v>ข้อมูลไม่ถูกต้อง</v>
      </c>
      <c r="Q222" s="149" t="str">
        <f t="shared" si="27"/>
        <v>ข้อมูลไม่ถูกต้อง</v>
      </c>
      <c r="R222" s="155" t="str">
        <f t="shared" si="28"/>
        <v>ข้อมูลไม่ถูกต้อง</v>
      </c>
      <c r="S222" s="155" t="str">
        <f>IF(ISNUMBER(R222),
IF(H$2=ตัวเลือก!A$30,"ยังไม่บันทึกข้อมูล",R222*0.27),"ข้อมูลไม่ถูกต้อง")</f>
        <v>ข้อมูลไม่ถูกต้อง</v>
      </c>
      <c r="T222" s="149" t="str">
        <f t="shared" si="29"/>
        <v>ข้อมูลไม่ถูกต้อง</v>
      </c>
      <c r="U222" s="155" t="str">
        <f>IF(ISNUMBER(R222),
IF(H$2=ตัวเลือก!A$30,"ยังไม่บันทึกข้อมูล",R222*0.47),"ข้อมูลไม่ถูกต้อง")</f>
        <v>ข้อมูลไม่ถูกต้อง</v>
      </c>
      <c r="V222" s="149" t="str">
        <f>IF(ISNUMBER(S222),
IF(H$2=ตัวเลือก!A$30,"ยังไม่บันทึกข้อมูล",S222*0.47),"ข้อมูลไม่ถูกต้อง")</f>
        <v>ข้อมูลไม่ถูกต้อง</v>
      </c>
      <c r="W222" s="149" t="str">
        <f t="shared" si="30"/>
        <v>ข้อมูลไม่ถูกต้อง</v>
      </c>
      <c r="X222" s="148" t="str">
        <f t="shared" si="31"/>
        <v>ข้อมูลไม่ถูกต้อง</v>
      </c>
      <c r="Y222" s="38"/>
      <c r="Z222" s="38"/>
      <c r="AA222" s="38"/>
    </row>
    <row r="223" spans="1:27" x14ac:dyDescent="0.45">
      <c r="A223" s="38">
        <v>218</v>
      </c>
      <c r="B223" s="38"/>
      <c r="C223" s="38"/>
      <c r="D223" s="38"/>
      <c r="E223" s="38"/>
      <c r="F223" s="35"/>
      <c r="G223" s="35"/>
      <c r="H223" s="38"/>
      <c r="I223" s="38"/>
      <c r="J223" s="273" t="str">
        <f t="shared" si="24"/>
        <v>รอข้อมูลคอลัมน์ H</v>
      </c>
      <c r="K223" s="150"/>
      <c r="L223" s="150"/>
      <c r="M223" s="150"/>
      <c r="N223" s="147" t="str" cm="1">
        <f t="array" ref="N223">IF(AND(K223:M223=""),"ยังไม่บันทึกข้อมูล",
IF(M223&lt;&gt;"",
IF(M223&gt;=1.3,M223,"เป็นไม้พุ่ม"),
IF(K223+L223&gt;=1.3,K223+L223,"เป็นไม้พุ่ม")))</f>
        <v>ยังไม่บันทึกข้อมูล</v>
      </c>
      <c r="O223" s="149" t="str">
        <f t="shared" si="25"/>
        <v>ข้อมูลไม่ถูกต้อง</v>
      </c>
      <c r="P223" s="149" t="str">
        <f t="shared" si="26"/>
        <v>ข้อมูลไม่ถูกต้อง</v>
      </c>
      <c r="Q223" s="149" t="str">
        <f t="shared" si="27"/>
        <v>ข้อมูลไม่ถูกต้อง</v>
      </c>
      <c r="R223" s="155" t="str">
        <f t="shared" si="28"/>
        <v>ข้อมูลไม่ถูกต้อง</v>
      </c>
      <c r="S223" s="155" t="str">
        <f>IF(ISNUMBER(R223),
IF(H$2=ตัวเลือก!A$30,"ยังไม่บันทึกข้อมูล",R223*0.27),"ข้อมูลไม่ถูกต้อง")</f>
        <v>ข้อมูลไม่ถูกต้อง</v>
      </c>
      <c r="T223" s="149" t="str">
        <f t="shared" si="29"/>
        <v>ข้อมูลไม่ถูกต้อง</v>
      </c>
      <c r="U223" s="155" t="str">
        <f>IF(ISNUMBER(R223),
IF(H$2=ตัวเลือก!A$30,"ยังไม่บันทึกข้อมูล",R223*0.47),"ข้อมูลไม่ถูกต้อง")</f>
        <v>ข้อมูลไม่ถูกต้อง</v>
      </c>
      <c r="V223" s="149" t="str">
        <f>IF(ISNUMBER(S223),
IF(H$2=ตัวเลือก!A$30,"ยังไม่บันทึกข้อมูล",S223*0.47),"ข้อมูลไม่ถูกต้อง")</f>
        <v>ข้อมูลไม่ถูกต้อง</v>
      </c>
      <c r="W223" s="149" t="str">
        <f t="shared" si="30"/>
        <v>ข้อมูลไม่ถูกต้อง</v>
      </c>
      <c r="X223" s="148" t="str">
        <f t="shared" si="31"/>
        <v>ข้อมูลไม่ถูกต้อง</v>
      </c>
      <c r="Y223" s="38"/>
      <c r="Z223" s="38"/>
      <c r="AA223" s="38"/>
    </row>
    <row r="224" spans="1:27" x14ac:dyDescent="0.45">
      <c r="A224" s="38">
        <v>219</v>
      </c>
      <c r="B224" s="38"/>
      <c r="C224" s="38"/>
      <c r="D224" s="38"/>
      <c r="E224" s="38"/>
      <c r="F224" s="35"/>
      <c r="G224" s="35"/>
      <c r="H224" s="38"/>
      <c r="I224" s="38"/>
      <c r="J224" s="273" t="str">
        <f t="shared" si="24"/>
        <v>รอข้อมูลคอลัมน์ H</v>
      </c>
      <c r="K224" s="150"/>
      <c r="L224" s="150"/>
      <c r="M224" s="150"/>
      <c r="N224" s="147" t="str" cm="1">
        <f t="array" ref="N224">IF(AND(K224:M224=""),"ยังไม่บันทึกข้อมูล",
IF(M224&lt;&gt;"",
IF(M224&gt;=1.3,M224,"เป็นไม้พุ่ม"),
IF(K224+L224&gt;=1.3,K224+L224,"เป็นไม้พุ่ม")))</f>
        <v>ยังไม่บันทึกข้อมูล</v>
      </c>
      <c r="O224" s="149" t="str">
        <f t="shared" si="25"/>
        <v>ข้อมูลไม่ถูกต้อง</v>
      </c>
      <c r="P224" s="149" t="str">
        <f t="shared" si="26"/>
        <v>ข้อมูลไม่ถูกต้อง</v>
      </c>
      <c r="Q224" s="149" t="str">
        <f t="shared" si="27"/>
        <v>ข้อมูลไม่ถูกต้อง</v>
      </c>
      <c r="R224" s="155" t="str">
        <f t="shared" si="28"/>
        <v>ข้อมูลไม่ถูกต้อง</v>
      </c>
      <c r="S224" s="155" t="str">
        <f>IF(ISNUMBER(R224),
IF(H$2=ตัวเลือก!A$30,"ยังไม่บันทึกข้อมูล",R224*0.27),"ข้อมูลไม่ถูกต้อง")</f>
        <v>ข้อมูลไม่ถูกต้อง</v>
      </c>
      <c r="T224" s="149" t="str">
        <f t="shared" si="29"/>
        <v>ข้อมูลไม่ถูกต้อง</v>
      </c>
      <c r="U224" s="155" t="str">
        <f>IF(ISNUMBER(R224),
IF(H$2=ตัวเลือก!A$30,"ยังไม่บันทึกข้อมูล",R224*0.47),"ข้อมูลไม่ถูกต้อง")</f>
        <v>ข้อมูลไม่ถูกต้อง</v>
      </c>
      <c r="V224" s="149" t="str">
        <f>IF(ISNUMBER(S224),
IF(H$2=ตัวเลือก!A$30,"ยังไม่บันทึกข้อมูล",S224*0.47),"ข้อมูลไม่ถูกต้อง")</f>
        <v>ข้อมูลไม่ถูกต้อง</v>
      </c>
      <c r="W224" s="149" t="str">
        <f t="shared" si="30"/>
        <v>ข้อมูลไม่ถูกต้อง</v>
      </c>
      <c r="X224" s="148" t="str">
        <f t="shared" si="31"/>
        <v>ข้อมูลไม่ถูกต้อง</v>
      </c>
      <c r="Y224" s="38"/>
      <c r="Z224" s="38"/>
      <c r="AA224" s="38"/>
    </row>
    <row r="225" spans="1:27" x14ac:dyDescent="0.45">
      <c r="A225" s="38">
        <v>220</v>
      </c>
      <c r="B225" s="38"/>
      <c r="C225" s="38"/>
      <c r="D225" s="38"/>
      <c r="E225" s="38"/>
      <c r="F225" s="35"/>
      <c r="G225" s="35"/>
      <c r="H225" s="38"/>
      <c r="I225" s="38"/>
      <c r="J225" s="273" t="str">
        <f t="shared" si="24"/>
        <v>รอข้อมูลคอลัมน์ H</v>
      </c>
      <c r="K225" s="150"/>
      <c r="L225" s="150"/>
      <c r="M225" s="150"/>
      <c r="N225" s="147" t="str" cm="1">
        <f t="array" ref="N225">IF(AND(K225:M225=""),"ยังไม่บันทึกข้อมูล",
IF(M225&lt;&gt;"",
IF(M225&gt;=1.3,M225,"เป็นไม้พุ่ม"),
IF(K225+L225&gt;=1.3,K225+L225,"เป็นไม้พุ่ม")))</f>
        <v>ยังไม่บันทึกข้อมูล</v>
      </c>
      <c r="O225" s="149" t="str">
        <f t="shared" si="25"/>
        <v>ข้อมูลไม่ถูกต้อง</v>
      </c>
      <c r="P225" s="149" t="str">
        <f t="shared" si="26"/>
        <v>ข้อมูลไม่ถูกต้อง</v>
      </c>
      <c r="Q225" s="149" t="str">
        <f t="shared" si="27"/>
        <v>ข้อมูลไม่ถูกต้อง</v>
      </c>
      <c r="R225" s="155" t="str">
        <f t="shared" si="28"/>
        <v>ข้อมูลไม่ถูกต้อง</v>
      </c>
      <c r="S225" s="155" t="str">
        <f>IF(ISNUMBER(R225),
IF(H$2=ตัวเลือก!A$30,"ยังไม่บันทึกข้อมูล",R225*0.27),"ข้อมูลไม่ถูกต้อง")</f>
        <v>ข้อมูลไม่ถูกต้อง</v>
      </c>
      <c r="T225" s="149" t="str">
        <f t="shared" si="29"/>
        <v>ข้อมูลไม่ถูกต้อง</v>
      </c>
      <c r="U225" s="155" t="str">
        <f>IF(ISNUMBER(R225),
IF(H$2=ตัวเลือก!A$30,"ยังไม่บันทึกข้อมูล",R225*0.47),"ข้อมูลไม่ถูกต้อง")</f>
        <v>ข้อมูลไม่ถูกต้อง</v>
      </c>
      <c r="V225" s="149" t="str">
        <f>IF(ISNUMBER(S225),
IF(H$2=ตัวเลือก!A$30,"ยังไม่บันทึกข้อมูล",S225*0.47),"ข้อมูลไม่ถูกต้อง")</f>
        <v>ข้อมูลไม่ถูกต้อง</v>
      </c>
      <c r="W225" s="149" t="str">
        <f t="shared" si="30"/>
        <v>ข้อมูลไม่ถูกต้อง</v>
      </c>
      <c r="X225" s="148" t="str">
        <f t="shared" si="31"/>
        <v>ข้อมูลไม่ถูกต้อง</v>
      </c>
      <c r="Y225" s="38"/>
      <c r="Z225" s="38"/>
      <c r="AA225" s="38"/>
    </row>
    <row r="226" spans="1:27" x14ac:dyDescent="0.45">
      <c r="A226" s="38">
        <v>221</v>
      </c>
      <c r="B226" s="38"/>
      <c r="C226" s="38"/>
      <c r="D226" s="38"/>
      <c r="E226" s="38"/>
      <c r="F226" s="35"/>
      <c r="G226" s="35"/>
      <c r="H226" s="38"/>
      <c r="I226" s="38"/>
      <c r="J226" s="273" t="str">
        <f t="shared" si="24"/>
        <v>รอข้อมูลคอลัมน์ H</v>
      </c>
      <c r="K226" s="150"/>
      <c r="L226" s="150"/>
      <c r="M226" s="150"/>
      <c r="N226" s="147" t="str" cm="1">
        <f t="array" ref="N226">IF(AND(K226:M226=""),"ยังไม่บันทึกข้อมูล",
IF(M226&lt;&gt;"",
IF(M226&gt;=1.3,M226,"เป็นไม้พุ่ม"),
IF(K226+L226&gt;=1.3,K226+L226,"เป็นไม้พุ่ม")))</f>
        <v>ยังไม่บันทึกข้อมูล</v>
      </c>
      <c r="O226" s="149" t="str">
        <f t="shared" si="25"/>
        <v>ข้อมูลไม่ถูกต้อง</v>
      </c>
      <c r="P226" s="149" t="str">
        <f t="shared" si="26"/>
        <v>ข้อมูลไม่ถูกต้อง</v>
      </c>
      <c r="Q226" s="149" t="str">
        <f t="shared" si="27"/>
        <v>ข้อมูลไม่ถูกต้อง</v>
      </c>
      <c r="R226" s="155" t="str">
        <f t="shared" si="28"/>
        <v>ข้อมูลไม่ถูกต้อง</v>
      </c>
      <c r="S226" s="155" t="str">
        <f>IF(ISNUMBER(R226),
IF(H$2=ตัวเลือก!A$30,"ยังไม่บันทึกข้อมูล",R226*0.27),"ข้อมูลไม่ถูกต้อง")</f>
        <v>ข้อมูลไม่ถูกต้อง</v>
      </c>
      <c r="T226" s="149" t="str">
        <f t="shared" si="29"/>
        <v>ข้อมูลไม่ถูกต้อง</v>
      </c>
      <c r="U226" s="155" t="str">
        <f>IF(ISNUMBER(R226),
IF(H$2=ตัวเลือก!A$30,"ยังไม่บันทึกข้อมูล",R226*0.47),"ข้อมูลไม่ถูกต้อง")</f>
        <v>ข้อมูลไม่ถูกต้อง</v>
      </c>
      <c r="V226" s="149" t="str">
        <f>IF(ISNUMBER(S226),
IF(H$2=ตัวเลือก!A$30,"ยังไม่บันทึกข้อมูล",S226*0.47),"ข้อมูลไม่ถูกต้อง")</f>
        <v>ข้อมูลไม่ถูกต้อง</v>
      </c>
      <c r="W226" s="149" t="str">
        <f t="shared" si="30"/>
        <v>ข้อมูลไม่ถูกต้อง</v>
      </c>
      <c r="X226" s="148" t="str">
        <f t="shared" si="31"/>
        <v>ข้อมูลไม่ถูกต้อง</v>
      </c>
      <c r="Y226" s="38"/>
      <c r="Z226" s="38"/>
      <c r="AA226" s="38"/>
    </row>
    <row r="227" spans="1:27" x14ac:dyDescent="0.45">
      <c r="A227" s="38">
        <v>222</v>
      </c>
      <c r="B227" s="38"/>
      <c r="C227" s="38"/>
      <c r="D227" s="38"/>
      <c r="E227" s="38"/>
      <c r="F227" s="35"/>
      <c r="G227" s="35"/>
      <c r="H227" s="38"/>
      <c r="I227" s="38"/>
      <c r="J227" s="273" t="str">
        <f t="shared" si="24"/>
        <v>รอข้อมูลคอลัมน์ H</v>
      </c>
      <c r="K227" s="150"/>
      <c r="L227" s="150"/>
      <c r="M227" s="150"/>
      <c r="N227" s="147" t="str" cm="1">
        <f t="array" ref="N227">IF(AND(K227:M227=""),"ยังไม่บันทึกข้อมูล",
IF(M227&lt;&gt;"",
IF(M227&gt;=1.3,M227,"เป็นไม้พุ่ม"),
IF(K227+L227&gt;=1.3,K227+L227,"เป็นไม้พุ่ม")))</f>
        <v>ยังไม่บันทึกข้อมูล</v>
      </c>
      <c r="O227" s="149" t="str">
        <f t="shared" si="25"/>
        <v>ข้อมูลไม่ถูกต้อง</v>
      </c>
      <c r="P227" s="149" t="str">
        <f t="shared" si="26"/>
        <v>ข้อมูลไม่ถูกต้อง</v>
      </c>
      <c r="Q227" s="149" t="str">
        <f t="shared" si="27"/>
        <v>ข้อมูลไม่ถูกต้อง</v>
      </c>
      <c r="R227" s="155" t="str">
        <f t="shared" si="28"/>
        <v>ข้อมูลไม่ถูกต้อง</v>
      </c>
      <c r="S227" s="155" t="str">
        <f>IF(ISNUMBER(R227),
IF(H$2=ตัวเลือก!A$30,"ยังไม่บันทึกข้อมูล",R227*0.27),"ข้อมูลไม่ถูกต้อง")</f>
        <v>ข้อมูลไม่ถูกต้อง</v>
      </c>
      <c r="T227" s="149" t="str">
        <f t="shared" si="29"/>
        <v>ข้อมูลไม่ถูกต้อง</v>
      </c>
      <c r="U227" s="155" t="str">
        <f>IF(ISNUMBER(R227),
IF(H$2=ตัวเลือก!A$30,"ยังไม่บันทึกข้อมูล",R227*0.47),"ข้อมูลไม่ถูกต้อง")</f>
        <v>ข้อมูลไม่ถูกต้อง</v>
      </c>
      <c r="V227" s="149" t="str">
        <f>IF(ISNUMBER(S227),
IF(H$2=ตัวเลือก!A$30,"ยังไม่บันทึกข้อมูล",S227*0.47),"ข้อมูลไม่ถูกต้อง")</f>
        <v>ข้อมูลไม่ถูกต้อง</v>
      </c>
      <c r="W227" s="149" t="str">
        <f t="shared" si="30"/>
        <v>ข้อมูลไม่ถูกต้อง</v>
      </c>
      <c r="X227" s="148" t="str">
        <f t="shared" si="31"/>
        <v>ข้อมูลไม่ถูกต้อง</v>
      </c>
      <c r="Y227" s="38"/>
      <c r="Z227" s="38"/>
      <c r="AA227" s="38"/>
    </row>
    <row r="228" spans="1:27" x14ac:dyDescent="0.45">
      <c r="A228" s="38">
        <v>223</v>
      </c>
      <c r="B228" s="38"/>
      <c r="C228" s="38"/>
      <c r="D228" s="38"/>
      <c r="E228" s="38"/>
      <c r="F228" s="35"/>
      <c r="G228" s="35"/>
      <c r="H228" s="38"/>
      <c r="I228" s="38"/>
      <c r="J228" s="273" t="str">
        <f t="shared" si="24"/>
        <v>รอข้อมูลคอลัมน์ H</v>
      </c>
      <c r="K228" s="150"/>
      <c r="L228" s="150"/>
      <c r="M228" s="150"/>
      <c r="N228" s="147" t="str" cm="1">
        <f t="array" ref="N228">IF(AND(K228:M228=""),"ยังไม่บันทึกข้อมูล",
IF(M228&lt;&gt;"",
IF(M228&gt;=1.3,M228,"เป็นไม้พุ่ม"),
IF(K228+L228&gt;=1.3,K228+L228,"เป็นไม้พุ่ม")))</f>
        <v>ยังไม่บันทึกข้อมูล</v>
      </c>
      <c r="O228" s="149" t="str">
        <f t="shared" si="25"/>
        <v>ข้อมูลไม่ถูกต้อง</v>
      </c>
      <c r="P228" s="149" t="str">
        <f t="shared" si="26"/>
        <v>ข้อมูลไม่ถูกต้อง</v>
      </c>
      <c r="Q228" s="149" t="str">
        <f t="shared" si="27"/>
        <v>ข้อมูลไม่ถูกต้อง</v>
      </c>
      <c r="R228" s="155" t="str">
        <f t="shared" si="28"/>
        <v>ข้อมูลไม่ถูกต้อง</v>
      </c>
      <c r="S228" s="155" t="str">
        <f>IF(ISNUMBER(R228),
IF(H$2=ตัวเลือก!A$30,"ยังไม่บันทึกข้อมูล",R228*0.27),"ข้อมูลไม่ถูกต้อง")</f>
        <v>ข้อมูลไม่ถูกต้อง</v>
      </c>
      <c r="T228" s="149" t="str">
        <f t="shared" si="29"/>
        <v>ข้อมูลไม่ถูกต้อง</v>
      </c>
      <c r="U228" s="155" t="str">
        <f>IF(ISNUMBER(R228),
IF(H$2=ตัวเลือก!A$30,"ยังไม่บันทึกข้อมูล",R228*0.47),"ข้อมูลไม่ถูกต้อง")</f>
        <v>ข้อมูลไม่ถูกต้อง</v>
      </c>
      <c r="V228" s="149" t="str">
        <f>IF(ISNUMBER(S228),
IF(H$2=ตัวเลือก!A$30,"ยังไม่บันทึกข้อมูล",S228*0.47),"ข้อมูลไม่ถูกต้อง")</f>
        <v>ข้อมูลไม่ถูกต้อง</v>
      </c>
      <c r="W228" s="149" t="str">
        <f t="shared" si="30"/>
        <v>ข้อมูลไม่ถูกต้อง</v>
      </c>
      <c r="X228" s="148" t="str">
        <f t="shared" si="31"/>
        <v>ข้อมูลไม่ถูกต้อง</v>
      </c>
      <c r="Y228" s="38"/>
      <c r="Z228" s="38"/>
      <c r="AA228" s="38"/>
    </row>
    <row r="229" spans="1:27" x14ac:dyDescent="0.45">
      <c r="A229" s="38">
        <v>224</v>
      </c>
      <c r="B229" s="38"/>
      <c r="C229" s="38"/>
      <c r="D229" s="38"/>
      <c r="E229" s="38"/>
      <c r="F229" s="35"/>
      <c r="G229" s="35"/>
      <c r="H229" s="38"/>
      <c r="I229" s="38"/>
      <c r="J229" s="273" t="str">
        <f t="shared" si="24"/>
        <v>รอข้อมูลคอลัมน์ H</v>
      </c>
      <c r="K229" s="150"/>
      <c r="L229" s="150"/>
      <c r="M229" s="150"/>
      <c r="N229" s="147" t="str" cm="1">
        <f t="array" ref="N229">IF(AND(K229:M229=""),"ยังไม่บันทึกข้อมูล",
IF(M229&lt;&gt;"",
IF(M229&gt;=1.3,M229,"เป็นไม้พุ่ม"),
IF(K229+L229&gt;=1.3,K229+L229,"เป็นไม้พุ่ม")))</f>
        <v>ยังไม่บันทึกข้อมูล</v>
      </c>
      <c r="O229" s="149" t="str">
        <f t="shared" si="25"/>
        <v>ข้อมูลไม่ถูกต้อง</v>
      </c>
      <c r="P229" s="149" t="str">
        <f t="shared" si="26"/>
        <v>ข้อมูลไม่ถูกต้อง</v>
      </c>
      <c r="Q229" s="149" t="str">
        <f t="shared" si="27"/>
        <v>ข้อมูลไม่ถูกต้อง</v>
      </c>
      <c r="R229" s="155" t="str">
        <f t="shared" si="28"/>
        <v>ข้อมูลไม่ถูกต้อง</v>
      </c>
      <c r="S229" s="155" t="str">
        <f>IF(ISNUMBER(R229),
IF(H$2=ตัวเลือก!A$30,"ยังไม่บันทึกข้อมูล",R229*0.27),"ข้อมูลไม่ถูกต้อง")</f>
        <v>ข้อมูลไม่ถูกต้อง</v>
      </c>
      <c r="T229" s="149" t="str">
        <f t="shared" si="29"/>
        <v>ข้อมูลไม่ถูกต้อง</v>
      </c>
      <c r="U229" s="155" t="str">
        <f>IF(ISNUMBER(R229),
IF(H$2=ตัวเลือก!A$30,"ยังไม่บันทึกข้อมูล",R229*0.47),"ข้อมูลไม่ถูกต้อง")</f>
        <v>ข้อมูลไม่ถูกต้อง</v>
      </c>
      <c r="V229" s="149" t="str">
        <f>IF(ISNUMBER(S229),
IF(H$2=ตัวเลือก!A$30,"ยังไม่บันทึกข้อมูล",S229*0.47),"ข้อมูลไม่ถูกต้อง")</f>
        <v>ข้อมูลไม่ถูกต้อง</v>
      </c>
      <c r="W229" s="149" t="str">
        <f t="shared" si="30"/>
        <v>ข้อมูลไม่ถูกต้อง</v>
      </c>
      <c r="X229" s="148" t="str">
        <f t="shared" si="31"/>
        <v>ข้อมูลไม่ถูกต้อง</v>
      </c>
      <c r="Y229" s="38"/>
      <c r="Z229" s="38"/>
      <c r="AA229" s="38"/>
    </row>
    <row r="230" spans="1:27" x14ac:dyDescent="0.45">
      <c r="A230" s="38">
        <v>225</v>
      </c>
      <c r="B230" s="38"/>
      <c r="C230" s="38"/>
      <c r="D230" s="38"/>
      <c r="E230" s="38"/>
      <c r="F230" s="35"/>
      <c r="G230" s="35"/>
      <c r="H230" s="38"/>
      <c r="I230" s="38"/>
      <c r="J230" s="273" t="str">
        <f t="shared" si="24"/>
        <v>รอข้อมูลคอลัมน์ H</v>
      </c>
      <c r="K230" s="150"/>
      <c r="L230" s="150"/>
      <c r="M230" s="150"/>
      <c r="N230" s="147" t="str" cm="1">
        <f t="array" ref="N230">IF(AND(K230:M230=""),"ยังไม่บันทึกข้อมูล",
IF(M230&lt;&gt;"",
IF(M230&gt;=1.3,M230,"เป็นไม้พุ่ม"),
IF(K230+L230&gt;=1.3,K230+L230,"เป็นไม้พุ่ม")))</f>
        <v>ยังไม่บันทึกข้อมูล</v>
      </c>
      <c r="O230" s="149" t="str">
        <f t="shared" si="25"/>
        <v>ข้อมูลไม่ถูกต้อง</v>
      </c>
      <c r="P230" s="149" t="str">
        <f t="shared" si="26"/>
        <v>ข้อมูลไม่ถูกต้อง</v>
      </c>
      <c r="Q230" s="149" t="str">
        <f t="shared" si="27"/>
        <v>ข้อมูลไม่ถูกต้อง</v>
      </c>
      <c r="R230" s="155" t="str">
        <f t="shared" si="28"/>
        <v>ข้อมูลไม่ถูกต้อง</v>
      </c>
      <c r="S230" s="155" t="str">
        <f>IF(ISNUMBER(R230),
IF(H$2=ตัวเลือก!A$30,"ยังไม่บันทึกข้อมูล",R230*0.27),"ข้อมูลไม่ถูกต้อง")</f>
        <v>ข้อมูลไม่ถูกต้อง</v>
      </c>
      <c r="T230" s="149" t="str">
        <f t="shared" si="29"/>
        <v>ข้อมูลไม่ถูกต้อง</v>
      </c>
      <c r="U230" s="155" t="str">
        <f>IF(ISNUMBER(R230),
IF(H$2=ตัวเลือก!A$30,"ยังไม่บันทึกข้อมูล",R230*0.47),"ข้อมูลไม่ถูกต้อง")</f>
        <v>ข้อมูลไม่ถูกต้อง</v>
      </c>
      <c r="V230" s="149" t="str">
        <f>IF(ISNUMBER(S230),
IF(H$2=ตัวเลือก!A$30,"ยังไม่บันทึกข้อมูล",S230*0.47),"ข้อมูลไม่ถูกต้อง")</f>
        <v>ข้อมูลไม่ถูกต้อง</v>
      </c>
      <c r="W230" s="149" t="str">
        <f t="shared" si="30"/>
        <v>ข้อมูลไม่ถูกต้อง</v>
      </c>
      <c r="X230" s="148" t="str">
        <f t="shared" si="31"/>
        <v>ข้อมูลไม่ถูกต้อง</v>
      </c>
      <c r="Y230" s="38"/>
      <c r="Z230" s="38"/>
      <c r="AA230" s="38"/>
    </row>
    <row r="231" spans="1:27" x14ac:dyDescent="0.45">
      <c r="A231" s="38">
        <v>226</v>
      </c>
      <c r="B231" s="38"/>
      <c r="C231" s="38"/>
      <c r="D231" s="38"/>
      <c r="E231" s="38"/>
      <c r="F231" s="35"/>
      <c r="G231" s="35"/>
      <c r="H231" s="38"/>
      <c r="I231" s="38"/>
      <c r="J231" s="273" t="str">
        <f t="shared" si="24"/>
        <v>รอข้อมูลคอลัมน์ H</v>
      </c>
      <c r="K231" s="150"/>
      <c r="L231" s="150"/>
      <c r="M231" s="150"/>
      <c r="N231" s="147" t="str" cm="1">
        <f t="array" ref="N231">IF(AND(K231:M231=""),"ยังไม่บันทึกข้อมูล",
IF(M231&lt;&gt;"",
IF(M231&gt;=1.3,M231,"เป็นไม้พุ่ม"),
IF(K231+L231&gt;=1.3,K231+L231,"เป็นไม้พุ่ม")))</f>
        <v>ยังไม่บันทึกข้อมูล</v>
      </c>
      <c r="O231" s="149" t="str">
        <f t="shared" si="25"/>
        <v>ข้อมูลไม่ถูกต้อง</v>
      </c>
      <c r="P231" s="149" t="str">
        <f t="shared" si="26"/>
        <v>ข้อมูลไม่ถูกต้อง</v>
      </c>
      <c r="Q231" s="149" t="str">
        <f t="shared" si="27"/>
        <v>ข้อมูลไม่ถูกต้อง</v>
      </c>
      <c r="R231" s="155" t="str">
        <f t="shared" si="28"/>
        <v>ข้อมูลไม่ถูกต้อง</v>
      </c>
      <c r="S231" s="155" t="str">
        <f>IF(ISNUMBER(R231),
IF(H$2=ตัวเลือก!A$30,"ยังไม่บันทึกข้อมูล",R231*0.27),"ข้อมูลไม่ถูกต้อง")</f>
        <v>ข้อมูลไม่ถูกต้อง</v>
      </c>
      <c r="T231" s="149" t="str">
        <f t="shared" si="29"/>
        <v>ข้อมูลไม่ถูกต้อง</v>
      </c>
      <c r="U231" s="155" t="str">
        <f>IF(ISNUMBER(R231),
IF(H$2=ตัวเลือก!A$30,"ยังไม่บันทึกข้อมูล",R231*0.47),"ข้อมูลไม่ถูกต้อง")</f>
        <v>ข้อมูลไม่ถูกต้อง</v>
      </c>
      <c r="V231" s="149" t="str">
        <f>IF(ISNUMBER(S231),
IF(H$2=ตัวเลือก!A$30,"ยังไม่บันทึกข้อมูล",S231*0.47),"ข้อมูลไม่ถูกต้อง")</f>
        <v>ข้อมูลไม่ถูกต้อง</v>
      </c>
      <c r="W231" s="149" t="str">
        <f t="shared" si="30"/>
        <v>ข้อมูลไม่ถูกต้อง</v>
      </c>
      <c r="X231" s="148" t="str">
        <f t="shared" si="31"/>
        <v>ข้อมูลไม่ถูกต้อง</v>
      </c>
      <c r="Y231" s="38"/>
      <c r="Z231" s="38"/>
      <c r="AA231" s="38"/>
    </row>
    <row r="232" spans="1:27" x14ac:dyDescent="0.45">
      <c r="A232" s="38">
        <v>227</v>
      </c>
      <c r="B232" s="38"/>
      <c r="C232" s="38"/>
      <c r="D232" s="38"/>
      <c r="E232" s="38"/>
      <c r="F232" s="35"/>
      <c r="G232" s="35"/>
      <c r="H232" s="38"/>
      <c r="I232" s="38"/>
      <c r="J232" s="273" t="str">
        <f t="shared" si="24"/>
        <v>รอข้อมูลคอลัมน์ H</v>
      </c>
      <c r="K232" s="150"/>
      <c r="L232" s="150"/>
      <c r="M232" s="150"/>
      <c r="N232" s="147" t="str" cm="1">
        <f t="array" ref="N232">IF(AND(K232:M232=""),"ยังไม่บันทึกข้อมูล",
IF(M232&lt;&gt;"",
IF(M232&gt;=1.3,M232,"เป็นไม้พุ่ม"),
IF(K232+L232&gt;=1.3,K232+L232,"เป็นไม้พุ่ม")))</f>
        <v>ยังไม่บันทึกข้อมูล</v>
      </c>
      <c r="O232" s="149" t="str">
        <f t="shared" si="25"/>
        <v>ข้อมูลไม่ถูกต้อง</v>
      </c>
      <c r="P232" s="149" t="str">
        <f t="shared" si="26"/>
        <v>ข้อมูลไม่ถูกต้อง</v>
      </c>
      <c r="Q232" s="149" t="str">
        <f t="shared" si="27"/>
        <v>ข้อมูลไม่ถูกต้อง</v>
      </c>
      <c r="R232" s="155" t="str">
        <f t="shared" si="28"/>
        <v>ข้อมูลไม่ถูกต้อง</v>
      </c>
      <c r="S232" s="155" t="str">
        <f>IF(ISNUMBER(R232),
IF(H$2=ตัวเลือก!A$30,"ยังไม่บันทึกข้อมูล",R232*0.27),"ข้อมูลไม่ถูกต้อง")</f>
        <v>ข้อมูลไม่ถูกต้อง</v>
      </c>
      <c r="T232" s="149" t="str">
        <f t="shared" si="29"/>
        <v>ข้อมูลไม่ถูกต้อง</v>
      </c>
      <c r="U232" s="155" t="str">
        <f>IF(ISNUMBER(R232),
IF(H$2=ตัวเลือก!A$30,"ยังไม่บันทึกข้อมูล",R232*0.47),"ข้อมูลไม่ถูกต้อง")</f>
        <v>ข้อมูลไม่ถูกต้อง</v>
      </c>
      <c r="V232" s="149" t="str">
        <f>IF(ISNUMBER(S232),
IF(H$2=ตัวเลือก!A$30,"ยังไม่บันทึกข้อมูล",S232*0.47),"ข้อมูลไม่ถูกต้อง")</f>
        <v>ข้อมูลไม่ถูกต้อง</v>
      </c>
      <c r="W232" s="149" t="str">
        <f t="shared" si="30"/>
        <v>ข้อมูลไม่ถูกต้อง</v>
      </c>
      <c r="X232" s="148" t="str">
        <f t="shared" si="31"/>
        <v>ข้อมูลไม่ถูกต้อง</v>
      </c>
      <c r="Y232" s="38"/>
      <c r="Z232" s="38"/>
      <c r="AA232" s="38"/>
    </row>
    <row r="233" spans="1:27" x14ac:dyDescent="0.45">
      <c r="A233" s="38">
        <v>228</v>
      </c>
      <c r="B233" s="38"/>
      <c r="C233" s="38"/>
      <c r="D233" s="38"/>
      <c r="E233" s="38"/>
      <c r="F233" s="35"/>
      <c r="G233" s="35"/>
      <c r="H233" s="38"/>
      <c r="I233" s="38"/>
      <c r="J233" s="273" t="str">
        <f t="shared" si="24"/>
        <v>รอข้อมูลคอลัมน์ H</v>
      </c>
      <c r="K233" s="150"/>
      <c r="L233" s="150"/>
      <c r="M233" s="150"/>
      <c r="N233" s="147" t="str" cm="1">
        <f t="array" ref="N233">IF(AND(K233:M233=""),"ยังไม่บันทึกข้อมูล",
IF(M233&lt;&gt;"",
IF(M233&gt;=1.3,M233,"เป็นไม้พุ่ม"),
IF(K233+L233&gt;=1.3,K233+L233,"เป็นไม้พุ่ม")))</f>
        <v>ยังไม่บันทึกข้อมูล</v>
      </c>
      <c r="O233" s="149" t="str">
        <f t="shared" si="25"/>
        <v>ข้อมูลไม่ถูกต้อง</v>
      </c>
      <c r="P233" s="149" t="str">
        <f t="shared" si="26"/>
        <v>ข้อมูลไม่ถูกต้อง</v>
      </c>
      <c r="Q233" s="149" t="str">
        <f t="shared" si="27"/>
        <v>ข้อมูลไม่ถูกต้อง</v>
      </c>
      <c r="R233" s="155" t="str">
        <f t="shared" si="28"/>
        <v>ข้อมูลไม่ถูกต้อง</v>
      </c>
      <c r="S233" s="155" t="str">
        <f>IF(ISNUMBER(R233),
IF(H$2=ตัวเลือก!A$30,"ยังไม่บันทึกข้อมูล",R233*0.27),"ข้อมูลไม่ถูกต้อง")</f>
        <v>ข้อมูลไม่ถูกต้อง</v>
      </c>
      <c r="T233" s="149" t="str">
        <f t="shared" si="29"/>
        <v>ข้อมูลไม่ถูกต้อง</v>
      </c>
      <c r="U233" s="155" t="str">
        <f>IF(ISNUMBER(R233),
IF(H$2=ตัวเลือก!A$30,"ยังไม่บันทึกข้อมูล",R233*0.47),"ข้อมูลไม่ถูกต้อง")</f>
        <v>ข้อมูลไม่ถูกต้อง</v>
      </c>
      <c r="V233" s="149" t="str">
        <f>IF(ISNUMBER(S233),
IF(H$2=ตัวเลือก!A$30,"ยังไม่บันทึกข้อมูล",S233*0.47),"ข้อมูลไม่ถูกต้อง")</f>
        <v>ข้อมูลไม่ถูกต้อง</v>
      </c>
      <c r="W233" s="149" t="str">
        <f t="shared" si="30"/>
        <v>ข้อมูลไม่ถูกต้อง</v>
      </c>
      <c r="X233" s="148" t="str">
        <f t="shared" si="31"/>
        <v>ข้อมูลไม่ถูกต้อง</v>
      </c>
      <c r="Y233" s="38"/>
      <c r="Z233" s="38"/>
      <c r="AA233" s="38"/>
    </row>
    <row r="234" spans="1:27" x14ac:dyDescent="0.45">
      <c r="A234" s="38">
        <v>229</v>
      </c>
      <c r="B234" s="38"/>
      <c r="C234" s="38"/>
      <c r="D234" s="38"/>
      <c r="E234" s="38"/>
      <c r="F234" s="35"/>
      <c r="G234" s="35"/>
      <c r="H234" s="38"/>
      <c r="I234" s="38"/>
      <c r="J234" s="273" t="str">
        <f t="shared" si="24"/>
        <v>รอข้อมูลคอลัมน์ H</v>
      </c>
      <c r="K234" s="150"/>
      <c r="L234" s="150"/>
      <c r="M234" s="150"/>
      <c r="N234" s="147" t="str" cm="1">
        <f t="array" ref="N234">IF(AND(K234:M234=""),"ยังไม่บันทึกข้อมูล",
IF(M234&lt;&gt;"",
IF(M234&gt;=1.3,M234,"เป็นไม้พุ่ม"),
IF(K234+L234&gt;=1.3,K234+L234,"เป็นไม้พุ่ม")))</f>
        <v>ยังไม่บันทึกข้อมูล</v>
      </c>
      <c r="O234" s="149" t="str">
        <f t="shared" si="25"/>
        <v>ข้อมูลไม่ถูกต้อง</v>
      </c>
      <c r="P234" s="149" t="str">
        <f t="shared" si="26"/>
        <v>ข้อมูลไม่ถูกต้อง</v>
      </c>
      <c r="Q234" s="149" t="str">
        <f t="shared" si="27"/>
        <v>ข้อมูลไม่ถูกต้อง</v>
      </c>
      <c r="R234" s="155" t="str">
        <f t="shared" si="28"/>
        <v>ข้อมูลไม่ถูกต้อง</v>
      </c>
      <c r="S234" s="155" t="str">
        <f>IF(ISNUMBER(R234),
IF(H$2=ตัวเลือก!A$30,"ยังไม่บันทึกข้อมูล",R234*0.27),"ข้อมูลไม่ถูกต้อง")</f>
        <v>ข้อมูลไม่ถูกต้อง</v>
      </c>
      <c r="T234" s="149" t="str">
        <f t="shared" si="29"/>
        <v>ข้อมูลไม่ถูกต้อง</v>
      </c>
      <c r="U234" s="155" t="str">
        <f>IF(ISNUMBER(R234),
IF(H$2=ตัวเลือก!A$30,"ยังไม่บันทึกข้อมูล",R234*0.47),"ข้อมูลไม่ถูกต้อง")</f>
        <v>ข้อมูลไม่ถูกต้อง</v>
      </c>
      <c r="V234" s="149" t="str">
        <f>IF(ISNUMBER(S234),
IF(H$2=ตัวเลือก!A$30,"ยังไม่บันทึกข้อมูล",S234*0.47),"ข้อมูลไม่ถูกต้อง")</f>
        <v>ข้อมูลไม่ถูกต้อง</v>
      </c>
      <c r="W234" s="149" t="str">
        <f t="shared" si="30"/>
        <v>ข้อมูลไม่ถูกต้อง</v>
      </c>
      <c r="X234" s="148" t="str">
        <f t="shared" si="31"/>
        <v>ข้อมูลไม่ถูกต้อง</v>
      </c>
      <c r="Y234" s="38"/>
      <c r="Z234" s="38"/>
      <c r="AA234" s="38"/>
    </row>
    <row r="235" spans="1:27" x14ac:dyDescent="0.45">
      <c r="A235" s="38">
        <v>230</v>
      </c>
      <c r="B235" s="38"/>
      <c r="C235" s="38"/>
      <c r="D235" s="38"/>
      <c r="E235" s="38"/>
      <c r="F235" s="35"/>
      <c r="G235" s="35"/>
      <c r="H235" s="38"/>
      <c r="I235" s="38"/>
      <c r="J235" s="273" t="str">
        <f t="shared" si="24"/>
        <v>รอข้อมูลคอลัมน์ H</v>
      </c>
      <c r="K235" s="150"/>
      <c r="L235" s="150"/>
      <c r="M235" s="150"/>
      <c r="N235" s="147" t="str" cm="1">
        <f t="array" ref="N235">IF(AND(K235:M235=""),"ยังไม่บันทึกข้อมูล",
IF(M235&lt;&gt;"",
IF(M235&gt;=1.3,M235,"เป็นไม้พุ่ม"),
IF(K235+L235&gt;=1.3,K235+L235,"เป็นไม้พุ่ม")))</f>
        <v>ยังไม่บันทึกข้อมูล</v>
      </c>
      <c r="O235" s="149" t="str">
        <f t="shared" si="25"/>
        <v>ข้อมูลไม่ถูกต้อง</v>
      </c>
      <c r="P235" s="149" t="str">
        <f t="shared" si="26"/>
        <v>ข้อมูลไม่ถูกต้อง</v>
      </c>
      <c r="Q235" s="149" t="str">
        <f t="shared" si="27"/>
        <v>ข้อมูลไม่ถูกต้อง</v>
      </c>
      <c r="R235" s="155" t="str">
        <f t="shared" si="28"/>
        <v>ข้อมูลไม่ถูกต้อง</v>
      </c>
      <c r="S235" s="155" t="str">
        <f>IF(ISNUMBER(R235),
IF(H$2=ตัวเลือก!A$30,"ยังไม่บันทึกข้อมูล",R235*0.27),"ข้อมูลไม่ถูกต้อง")</f>
        <v>ข้อมูลไม่ถูกต้อง</v>
      </c>
      <c r="T235" s="149" t="str">
        <f t="shared" si="29"/>
        <v>ข้อมูลไม่ถูกต้อง</v>
      </c>
      <c r="U235" s="155" t="str">
        <f>IF(ISNUMBER(R235),
IF(H$2=ตัวเลือก!A$30,"ยังไม่บันทึกข้อมูล",R235*0.47),"ข้อมูลไม่ถูกต้อง")</f>
        <v>ข้อมูลไม่ถูกต้อง</v>
      </c>
      <c r="V235" s="149" t="str">
        <f>IF(ISNUMBER(S235),
IF(H$2=ตัวเลือก!A$30,"ยังไม่บันทึกข้อมูล",S235*0.47),"ข้อมูลไม่ถูกต้อง")</f>
        <v>ข้อมูลไม่ถูกต้อง</v>
      </c>
      <c r="W235" s="149" t="str">
        <f t="shared" si="30"/>
        <v>ข้อมูลไม่ถูกต้อง</v>
      </c>
      <c r="X235" s="148" t="str">
        <f t="shared" si="31"/>
        <v>ข้อมูลไม่ถูกต้อง</v>
      </c>
      <c r="Y235" s="38"/>
      <c r="Z235" s="38"/>
      <c r="AA235" s="38"/>
    </row>
    <row r="236" spans="1:27" x14ac:dyDescent="0.45">
      <c r="A236" s="38">
        <v>231</v>
      </c>
      <c r="B236" s="38"/>
      <c r="C236" s="38"/>
      <c r="D236" s="38"/>
      <c r="E236" s="38"/>
      <c r="F236" s="35"/>
      <c r="G236" s="35"/>
      <c r="H236" s="38"/>
      <c r="I236" s="38"/>
      <c r="J236" s="273" t="str">
        <f t="shared" si="24"/>
        <v>รอข้อมูลคอลัมน์ H</v>
      </c>
      <c r="K236" s="150"/>
      <c r="L236" s="150"/>
      <c r="M236" s="150"/>
      <c r="N236" s="147" t="str" cm="1">
        <f t="array" ref="N236">IF(AND(K236:M236=""),"ยังไม่บันทึกข้อมูล",
IF(M236&lt;&gt;"",
IF(M236&gt;=1.3,M236,"เป็นไม้พุ่ม"),
IF(K236+L236&gt;=1.3,K236+L236,"เป็นไม้พุ่ม")))</f>
        <v>ยังไม่บันทึกข้อมูล</v>
      </c>
      <c r="O236" s="149" t="str">
        <f t="shared" si="25"/>
        <v>ข้อมูลไม่ถูกต้อง</v>
      </c>
      <c r="P236" s="149" t="str">
        <f t="shared" si="26"/>
        <v>ข้อมูลไม่ถูกต้อง</v>
      </c>
      <c r="Q236" s="149" t="str">
        <f t="shared" si="27"/>
        <v>ข้อมูลไม่ถูกต้อง</v>
      </c>
      <c r="R236" s="155" t="str">
        <f t="shared" si="28"/>
        <v>ข้อมูลไม่ถูกต้อง</v>
      </c>
      <c r="S236" s="155" t="str">
        <f>IF(ISNUMBER(R236),
IF(H$2=ตัวเลือก!A$30,"ยังไม่บันทึกข้อมูล",R236*0.27),"ข้อมูลไม่ถูกต้อง")</f>
        <v>ข้อมูลไม่ถูกต้อง</v>
      </c>
      <c r="T236" s="149" t="str">
        <f t="shared" si="29"/>
        <v>ข้อมูลไม่ถูกต้อง</v>
      </c>
      <c r="U236" s="155" t="str">
        <f>IF(ISNUMBER(R236),
IF(H$2=ตัวเลือก!A$30,"ยังไม่บันทึกข้อมูล",R236*0.47),"ข้อมูลไม่ถูกต้อง")</f>
        <v>ข้อมูลไม่ถูกต้อง</v>
      </c>
      <c r="V236" s="149" t="str">
        <f>IF(ISNUMBER(S236),
IF(H$2=ตัวเลือก!A$30,"ยังไม่บันทึกข้อมูล",S236*0.47),"ข้อมูลไม่ถูกต้อง")</f>
        <v>ข้อมูลไม่ถูกต้อง</v>
      </c>
      <c r="W236" s="149" t="str">
        <f t="shared" si="30"/>
        <v>ข้อมูลไม่ถูกต้อง</v>
      </c>
      <c r="X236" s="148" t="str">
        <f t="shared" si="31"/>
        <v>ข้อมูลไม่ถูกต้อง</v>
      </c>
      <c r="Y236" s="38"/>
      <c r="Z236" s="38"/>
      <c r="AA236" s="38"/>
    </row>
    <row r="237" spans="1:27" x14ac:dyDescent="0.45">
      <c r="A237" s="38">
        <v>232</v>
      </c>
      <c r="B237" s="38"/>
      <c r="C237" s="38"/>
      <c r="D237" s="38"/>
      <c r="E237" s="38"/>
      <c r="F237" s="35"/>
      <c r="G237" s="35"/>
      <c r="H237" s="38"/>
      <c r="I237" s="38"/>
      <c r="J237" s="273" t="str">
        <f t="shared" si="24"/>
        <v>รอข้อมูลคอลัมน์ H</v>
      </c>
      <c r="K237" s="150"/>
      <c r="L237" s="150"/>
      <c r="M237" s="150"/>
      <c r="N237" s="147" t="str" cm="1">
        <f t="array" ref="N237">IF(AND(K237:M237=""),"ยังไม่บันทึกข้อมูล",
IF(M237&lt;&gt;"",
IF(M237&gt;=1.3,M237,"เป็นไม้พุ่ม"),
IF(K237+L237&gt;=1.3,K237+L237,"เป็นไม้พุ่ม")))</f>
        <v>ยังไม่บันทึกข้อมูล</v>
      </c>
      <c r="O237" s="149" t="str">
        <f t="shared" si="25"/>
        <v>ข้อมูลไม่ถูกต้อง</v>
      </c>
      <c r="P237" s="149" t="str">
        <f t="shared" si="26"/>
        <v>ข้อมูลไม่ถูกต้อง</v>
      </c>
      <c r="Q237" s="149" t="str">
        <f t="shared" si="27"/>
        <v>ข้อมูลไม่ถูกต้อง</v>
      </c>
      <c r="R237" s="155" t="str">
        <f t="shared" si="28"/>
        <v>ข้อมูลไม่ถูกต้อง</v>
      </c>
      <c r="S237" s="155" t="str">
        <f>IF(ISNUMBER(R237),
IF(H$2=ตัวเลือก!A$30,"ยังไม่บันทึกข้อมูล",R237*0.27),"ข้อมูลไม่ถูกต้อง")</f>
        <v>ข้อมูลไม่ถูกต้อง</v>
      </c>
      <c r="T237" s="149" t="str">
        <f t="shared" si="29"/>
        <v>ข้อมูลไม่ถูกต้อง</v>
      </c>
      <c r="U237" s="155" t="str">
        <f>IF(ISNUMBER(R237),
IF(H$2=ตัวเลือก!A$30,"ยังไม่บันทึกข้อมูล",R237*0.47),"ข้อมูลไม่ถูกต้อง")</f>
        <v>ข้อมูลไม่ถูกต้อง</v>
      </c>
      <c r="V237" s="149" t="str">
        <f>IF(ISNUMBER(S237),
IF(H$2=ตัวเลือก!A$30,"ยังไม่บันทึกข้อมูล",S237*0.47),"ข้อมูลไม่ถูกต้อง")</f>
        <v>ข้อมูลไม่ถูกต้อง</v>
      </c>
      <c r="W237" s="149" t="str">
        <f t="shared" si="30"/>
        <v>ข้อมูลไม่ถูกต้อง</v>
      </c>
      <c r="X237" s="148" t="str">
        <f t="shared" si="31"/>
        <v>ข้อมูลไม่ถูกต้อง</v>
      </c>
      <c r="Y237" s="38"/>
      <c r="Z237" s="38"/>
      <c r="AA237" s="38"/>
    </row>
    <row r="238" spans="1:27" x14ac:dyDescent="0.45">
      <c r="A238" s="38">
        <v>233</v>
      </c>
      <c r="B238" s="38"/>
      <c r="C238" s="38"/>
      <c r="D238" s="38"/>
      <c r="E238" s="38"/>
      <c r="F238" s="35"/>
      <c r="G238" s="35"/>
      <c r="H238" s="38"/>
      <c r="I238" s="38"/>
      <c r="J238" s="273" t="str">
        <f t="shared" si="24"/>
        <v>รอข้อมูลคอลัมน์ H</v>
      </c>
      <c r="K238" s="150"/>
      <c r="L238" s="150"/>
      <c r="M238" s="150"/>
      <c r="N238" s="147" t="str" cm="1">
        <f t="array" ref="N238">IF(AND(K238:M238=""),"ยังไม่บันทึกข้อมูล",
IF(M238&lt;&gt;"",
IF(M238&gt;=1.3,M238,"เป็นไม้พุ่ม"),
IF(K238+L238&gt;=1.3,K238+L238,"เป็นไม้พุ่ม")))</f>
        <v>ยังไม่บันทึกข้อมูล</v>
      </c>
      <c r="O238" s="149" t="str">
        <f t="shared" si="25"/>
        <v>ข้อมูลไม่ถูกต้อง</v>
      </c>
      <c r="P238" s="149" t="str">
        <f t="shared" si="26"/>
        <v>ข้อมูลไม่ถูกต้อง</v>
      </c>
      <c r="Q238" s="149" t="str">
        <f t="shared" si="27"/>
        <v>ข้อมูลไม่ถูกต้อง</v>
      </c>
      <c r="R238" s="155" t="str">
        <f t="shared" si="28"/>
        <v>ข้อมูลไม่ถูกต้อง</v>
      </c>
      <c r="S238" s="155" t="str">
        <f>IF(ISNUMBER(R238),
IF(H$2=ตัวเลือก!A$30,"ยังไม่บันทึกข้อมูล",R238*0.27),"ข้อมูลไม่ถูกต้อง")</f>
        <v>ข้อมูลไม่ถูกต้อง</v>
      </c>
      <c r="T238" s="149" t="str">
        <f t="shared" si="29"/>
        <v>ข้อมูลไม่ถูกต้อง</v>
      </c>
      <c r="U238" s="155" t="str">
        <f>IF(ISNUMBER(R238),
IF(H$2=ตัวเลือก!A$30,"ยังไม่บันทึกข้อมูล",R238*0.47),"ข้อมูลไม่ถูกต้อง")</f>
        <v>ข้อมูลไม่ถูกต้อง</v>
      </c>
      <c r="V238" s="149" t="str">
        <f>IF(ISNUMBER(S238),
IF(H$2=ตัวเลือก!A$30,"ยังไม่บันทึกข้อมูล",S238*0.47),"ข้อมูลไม่ถูกต้อง")</f>
        <v>ข้อมูลไม่ถูกต้อง</v>
      </c>
      <c r="W238" s="149" t="str">
        <f t="shared" si="30"/>
        <v>ข้อมูลไม่ถูกต้อง</v>
      </c>
      <c r="X238" s="148" t="str">
        <f t="shared" si="31"/>
        <v>ข้อมูลไม่ถูกต้อง</v>
      </c>
      <c r="Y238" s="38"/>
      <c r="Z238" s="38"/>
      <c r="AA238" s="38"/>
    </row>
    <row r="239" spans="1:27" x14ac:dyDescent="0.45">
      <c r="A239" s="38">
        <v>234</v>
      </c>
      <c r="B239" s="38"/>
      <c r="C239" s="38"/>
      <c r="D239" s="38"/>
      <c r="E239" s="38"/>
      <c r="F239" s="35"/>
      <c r="G239" s="35"/>
      <c r="H239" s="38"/>
      <c r="I239" s="38"/>
      <c r="J239" s="273" t="str">
        <f t="shared" si="24"/>
        <v>รอข้อมูลคอลัมน์ H</v>
      </c>
      <c r="K239" s="150"/>
      <c r="L239" s="150"/>
      <c r="M239" s="150"/>
      <c r="N239" s="147" t="str" cm="1">
        <f t="array" ref="N239">IF(AND(K239:M239=""),"ยังไม่บันทึกข้อมูล",
IF(M239&lt;&gt;"",
IF(M239&gt;=1.3,M239,"เป็นไม้พุ่ม"),
IF(K239+L239&gt;=1.3,K239+L239,"เป็นไม้พุ่ม")))</f>
        <v>ยังไม่บันทึกข้อมูล</v>
      </c>
      <c r="O239" s="149" t="str">
        <f t="shared" si="25"/>
        <v>ข้อมูลไม่ถูกต้อง</v>
      </c>
      <c r="P239" s="149" t="str">
        <f t="shared" si="26"/>
        <v>ข้อมูลไม่ถูกต้อง</v>
      </c>
      <c r="Q239" s="149" t="str">
        <f t="shared" si="27"/>
        <v>ข้อมูลไม่ถูกต้อง</v>
      </c>
      <c r="R239" s="155" t="str">
        <f t="shared" si="28"/>
        <v>ข้อมูลไม่ถูกต้อง</v>
      </c>
      <c r="S239" s="155" t="str">
        <f>IF(ISNUMBER(R239),
IF(H$2=ตัวเลือก!A$30,"ยังไม่บันทึกข้อมูล",R239*0.27),"ข้อมูลไม่ถูกต้อง")</f>
        <v>ข้อมูลไม่ถูกต้อง</v>
      </c>
      <c r="T239" s="149" t="str">
        <f t="shared" si="29"/>
        <v>ข้อมูลไม่ถูกต้อง</v>
      </c>
      <c r="U239" s="155" t="str">
        <f>IF(ISNUMBER(R239),
IF(H$2=ตัวเลือก!A$30,"ยังไม่บันทึกข้อมูล",R239*0.47),"ข้อมูลไม่ถูกต้อง")</f>
        <v>ข้อมูลไม่ถูกต้อง</v>
      </c>
      <c r="V239" s="149" t="str">
        <f>IF(ISNUMBER(S239),
IF(H$2=ตัวเลือก!A$30,"ยังไม่บันทึกข้อมูล",S239*0.47),"ข้อมูลไม่ถูกต้อง")</f>
        <v>ข้อมูลไม่ถูกต้อง</v>
      </c>
      <c r="W239" s="149" t="str">
        <f t="shared" si="30"/>
        <v>ข้อมูลไม่ถูกต้อง</v>
      </c>
      <c r="X239" s="148" t="str">
        <f t="shared" si="31"/>
        <v>ข้อมูลไม่ถูกต้อง</v>
      </c>
      <c r="Y239" s="38"/>
      <c r="Z239" s="38"/>
      <c r="AA239" s="38"/>
    </row>
    <row r="240" spans="1:27" x14ac:dyDescent="0.45">
      <c r="A240" s="38">
        <v>235</v>
      </c>
      <c r="B240" s="38"/>
      <c r="C240" s="38"/>
      <c r="D240" s="38"/>
      <c r="E240" s="38"/>
      <c r="F240" s="35"/>
      <c r="G240" s="35"/>
      <c r="H240" s="38"/>
      <c r="I240" s="38"/>
      <c r="J240" s="273" t="str">
        <f t="shared" si="24"/>
        <v>รอข้อมูลคอลัมน์ H</v>
      </c>
      <c r="K240" s="150"/>
      <c r="L240" s="150"/>
      <c r="M240" s="150"/>
      <c r="N240" s="147" t="str" cm="1">
        <f t="array" ref="N240">IF(AND(K240:M240=""),"ยังไม่บันทึกข้อมูล",
IF(M240&lt;&gt;"",
IF(M240&gt;=1.3,M240,"เป็นไม้พุ่ม"),
IF(K240+L240&gt;=1.3,K240+L240,"เป็นไม้พุ่ม")))</f>
        <v>ยังไม่บันทึกข้อมูล</v>
      </c>
      <c r="O240" s="149" t="str">
        <f t="shared" si="25"/>
        <v>ข้อมูลไม่ถูกต้อง</v>
      </c>
      <c r="P240" s="149" t="str">
        <f t="shared" si="26"/>
        <v>ข้อมูลไม่ถูกต้อง</v>
      </c>
      <c r="Q240" s="149" t="str">
        <f t="shared" si="27"/>
        <v>ข้อมูลไม่ถูกต้อง</v>
      </c>
      <c r="R240" s="155" t="str">
        <f t="shared" si="28"/>
        <v>ข้อมูลไม่ถูกต้อง</v>
      </c>
      <c r="S240" s="155" t="str">
        <f>IF(ISNUMBER(R240),
IF(H$2=ตัวเลือก!A$30,"ยังไม่บันทึกข้อมูล",R240*0.27),"ข้อมูลไม่ถูกต้อง")</f>
        <v>ข้อมูลไม่ถูกต้อง</v>
      </c>
      <c r="T240" s="149" t="str">
        <f t="shared" si="29"/>
        <v>ข้อมูลไม่ถูกต้อง</v>
      </c>
      <c r="U240" s="155" t="str">
        <f>IF(ISNUMBER(R240),
IF(H$2=ตัวเลือก!A$30,"ยังไม่บันทึกข้อมูล",R240*0.47),"ข้อมูลไม่ถูกต้อง")</f>
        <v>ข้อมูลไม่ถูกต้อง</v>
      </c>
      <c r="V240" s="149" t="str">
        <f>IF(ISNUMBER(S240),
IF(H$2=ตัวเลือก!A$30,"ยังไม่บันทึกข้อมูล",S240*0.47),"ข้อมูลไม่ถูกต้อง")</f>
        <v>ข้อมูลไม่ถูกต้อง</v>
      </c>
      <c r="W240" s="149" t="str">
        <f t="shared" si="30"/>
        <v>ข้อมูลไม่ถูกต้อง</v>
      </c>
      <c r="X240" s="148" t="str">
        <f t="shared" si="31"/>
        <v>ข้อมูลไม่ถูกต้อง</v>
      </c>
      <c r="Y240" s="38"/>
      <c r="Z240" s="38"/>
      <c r="AA240" s="38"/>
    </row>
    <row r="241" spans="1:27" x14ac:dyDescent="0.45">
      <c r="A241" s="38">
        <v>236</v>
      </c>
      <c r="B241" s="38"/>
      <c r="C241" s="38"/>
      <c r="D241" s="38"/>
      <c r="E241" s="38"/>
      <c r="F241" s="35"/>
      <c r="G241" s="35"/>
      <c r="H241" s="38"/>
      <c r="I241" s="38"/>
      <c r="J241" s="273" t="str">
        <f t="shared" si="24"/>
        <v>รอข้อมูลคอลัมน์ H</v>
      </c>
      <c r="K241" s="150"/>
      <c r="L241" s="150"/>
      <c r="M241" s="150"/>
      <c r="N241" s="147" t="str" cm="1">
        <f t="array" ref="N241">IF(AND(K241:M241=""),"ยังไม่บันทึกข้อมูล",
IF(M241&lt;&gt;"",
IF(M241&gt;=1.3,M241,"เป็นไม้พุ่ม"),
IF(K241+L241&gt;=1.3,K241+L241,"เป็นไม้พุ่ม")))</f>
        <v>ยังไม่บันทึกข้อมูล</v>
      </c>
      <c r="O241" s="149" t="str">
        <f t="shared" si="25"/>
        <v>ข้อมูลไม่ถูกต้อง</v>
      </c>
      <c r="P241" s="149" t="str">
        <f t="shared" si="26"/>
        <v>ข้อมูลไม่ถูกต้อง</v>
      </c>
      <c r="Q241" s="149" t="str">
        <f t="shared" si="27"/>
        <v>ข้อมูลไม่ถูกต้อง</v>
      </c>
      <c r="R241" s="155" t="str">
        <f t="shared" si="28"/>
        <v>ข้อมูลไม่ถูกต้อง</v>
      </c>
      <c r="S241" s="155" t="str">
        <f>IF(ISNUMBER(R241),
IF(H$2=ตัวเลือก!A$30,"ยังไม่บันทึกข้อมูล",R241*0.27),"ข้อมูลไม่ถูกต้อง")</f>
        <v>ข้อมูลไม่ถูกต้อง</v>
      </c>
      <c r="T241" s="149" t="str">
        <f t="shared" si="29"/>
        <v>ข้อมูลไม่ถูกต้อง</v>
      </c>
      <c r="U241" s="155" t="str">
        <f>IF(ISNUMBER(R241),
IF(H$2=ตัวเลือก!A$30,"ยังไม่บันทึกข้อมูล",R241*0.47),"ข้อมูลไม่ถูกต้อง")</f>
        <v>ข้อมูลไม่ถูกต้อง</v>
      </c>
      <c r="V241" s="149" t="str">
        <f>IF(ISNUMBER(S241),
IF(H$2=ตัวเลือก!A$30,"ยังไม่บันทึกข้อมูล",S241*0.47),"ข้อมูลไม่ถูกต้อง")</f>
        <v>ข้อมูลไม่ถูกต้อง</v>
      </c>
      <c r="W241" s="149" t="str">
        <f t="shared" si="30"/>
        <v>ข้อมูลไม่ถูกต้อง</v>
      </c>
      <c r="X241" s="148" t="str">
        <f t="shared" si="31"/>
        <v>ข้อมูลไม่ถูกต้อง</v>
      </c>
      <c r="Y241" s="38"/>
      <c r="Z241" s="38"/>
      <c r="AA241" s="38"/>
    </row>
    <row r="242" spans="1:27" x14ac:dyDescent="0.45">
      <c r="A242" s="38">
        <v>237</v>
      </c>
      <c r="B242" s="38"/>
      <c r="C242" s="38"/>
      <c r="D242" s="38"/>
      <c r="E242" s="38"/>
      <c r="F242" s="35"/>
      <c r="G242" s="35"/>
      <c r="H242" s="38"/>
      <c r="I242" s="38"/>
      <c r="J242" s="273" t="str">
        <f t="shared" si="24"/>
        <v>รอข้อมูลคอลัมน์ H</v>
      </c>
      <c r="K242" s="150"/>
      <c r="L242" s="150"/>
      <c r="M242" s="150"/>
      <c r="N242" s="147" t="str" cm="1">
        <f t="array" ref="N242">IF(AND(K242:M242=""),"ยังไม่บันทึกข้อมูล",
IF(M242&lt;&gt;"",
IF(M242&gt;=1.3,M242,"เป็นไม้พุ่ม"),
IF(K242+L242&gt;=1.3,K242+L242,"เป็นไม้พุ่ม")))</f>
        <v>ยังไม่บันทึกข้อมูล</v>
      </c>
      <c r="O242" s="149" t="str">
        <f t="shared" si="25"/>
        <v>ข้อมูลไม่ถูกต้อง</v>
      </c>
      <c r="P242" s="149" t="str">
        <f t="shared" si="26"/>
        <v>ข้อมูลไม่ถูกต้อง</v>
      </c>
      <c r="Q242" s="149" t="str">
        <f t="shared" si="27"/>
        <v>ข้อมูลไม่ถูกต้อง</v>
      </c>
      <c r="R242" s="155" t="str">
        <f t="shared" si="28"/>
        <v>ข้อมูลไม่ถูกต้อง</v>
      </c>
      <c r="S242" s="155" t="str">
        <f>IF(ISNUMBER(R242),
IF(H$2=ตัวเลือก!A$30,"ยังไม่บันทึกข้อมูล",R242*0.27),"ข้อมูลไม่ถูกต้อง")</f>
        <v>ข้อมูลไม่ถูกต้อง</v>
      </c>
      <c r="T242" s="149" t="str">
        <f t="shared" si="29"/>
        <v>ข้อมูลไม่ถูกต้อง</v>
      </c>
      <c r="U242" s="155" t="str">
        <f>IF(ISNUMBER(R242),
IF(H$2=ตัวเลือก!A$30,"ยังไม่บันทึกข้อมูล",R242*0.47),"ข้อมูลไม่ถูกต้อง")</f>
        <v>ข้อมูลไม่ถูกต้อง</v>
      </c>
      <c r="V242" s="149" t="str">
        <f>IF(ISNUMBER(S242),
IF(H$2=ตัวเลือก!A$30,"ยังไม่บันทึกข้อมูล",S242*0.47),"ข้อมูลไม่ถูกต้อง")</f>
        <v>ข้อมูลไม่ถูกต้อง</v>
      </c>
      <c r="W242" s="149" t="str">
        <f t="shared" si="30"/>
        <v>ข้อมูลไม่ถูกต้อง</v>
      </c>
      <c r="X242" s="148" t="str">
        <f t="shared" si="31"/>
        <v>ข้อมูลไม่ถูกต้อง</v>
      </c>
      <c r="Y242" s="38"/>
      <c r="Z242" s="38"/>
      <c r="AA242" s="38"/>
    </row>
    <row r="243" spans="1:27" x14ac:dyDescent="0.45">
      <c r="A243" s="38">
        <v>238</v>
      </c>
      <c r="B243" s="38"/>
      <c r="C243" s="38"/>
      <c r="D243" s="38"/>
      <c r="E243" s="38"/>
      <c r="F243" s="35"/>
      <c r="G243" s="35"/>
      <c r="H243" s="38"/>
      <c r="I243" s="38"/>
      <c r="J243" s="273" t="str">
        <f t="shared" si="24"/>
        <v>รอข้อมูลคอลัมน์ H</v>
      </c>
      <c r="K243" s="150"/>
      <c r="L243" s="150"/>
      <c r="M243" s="150"/>
      <c r="N243" s="147" t="str" cm="1">
        <f t="array" ref="N243">IF(AND(K243:M243=""),"ยังไม่บันทึกข้อมูล",
IF(M243&lt;&gt;"",
IF(M243&gt;=1.3,M243,"เป็นไม้พุ่ม"),
IF(K243+L243&gt;=1.3,K243+L243,"เป็นไม้พุ่ม")))</f>
        <v>ยังไม่บันทึกข้อมูล</v>
      </c>
      <c r="O243" s="149" t="str">
        <f t="shared" si="25"/>
        <v>ข้อมูลไม่ถูกต้อง</v>
      </c>
      <c r="P243" s="149" t="str">
        <f t="shared" si="26"/>
        <v>ข้อมูลไม่ถูกต้อง</v>
      </c>
      <c r="Q243" s="149" t="str">
        <f t="shared" si="27"/>
        <v>ข้อมูลไม่ถูกต้อง</v>
      </c>
      <c r="R243" s="155" t="str">
        <f t="shared" si="28"/>
        <v>ข้อมูลไม่ถูกต้อง</v>
      </c>
      <c r="S243" s="155" t="str">
        <f>IF(ISNUMBER(R243),
IF(H$2=ตัวเลือก!A$30,"ยังไม่บันทึกข้อมูล",R243*0.27),"ข้อมูลไม่ถูกต้อง")</f>
        <v>ข้อมูลไม่ถูกต้อง</v>
      </c>
      <c r="T243" s="149" t="str">
        <f t="shared" si="29"/>
        <v>ข้อมูลไม่ถูกต้อง</v>
      </c>
      <c r="U243" s="155" t="str">
        <f>IF(ISNUMBER(R243),
IF(H$2=ตัวเลือก!A$30,"ยังไม่บันทึกข้อมูล",R243*0.47),"ข้อมูลไม่ถูกต้อง")</f>
        <v>ข้อมูลไม่ถูกต้อง</v>
      </c>
      <c r="V243" s="149" t="str">
        <f>IF(ISNUMBER(S243),
IF(H$2=ตัวเลือก!A$30,"ยังไม่บันทึกข้อมูล",S243*0.47),"ข้อมูลไม่ถูกต้อง")</f>
        <v>ข้อมูลไม่ถูกต้อง</v>
      </c>
      <c r="W243" s="149" t="str">
        <f t="shared" si="30"/>
        <v>ข้อมูลไม่ถูกต้อง</v>
      </c>
      <c r="X243" s="148" t="str">
        <f t="shared" si="31"/>
        <v>ข้อมูลไม่ถูกต้อง</v>
      </c>
      <c r="Y243" s="38"/>
      <c r="Z243" s="38"/>
      <c r="AA243" s="38"/>
    </row>
    <row r="244" spans="1:27" x14ac:dyDescent="0.45">
      <c r="A244" s="38">
        <v>239</v>
      </c>
      <c r="B244" s="38"/>
      <c r="C244" s="38"/>
      <c r="D244" s="38"/>
      <c r="E244" s="38"/>
      <c r="F244" s="35"/>
      <c r="G244" s="35"/>
      <c r="H244" s="38"/>
      <c r="I244" s="38"/>
      <c r="J244" s="273" t="str">
        <f t="shared" si="24"/>
        <v>รอข้อมูลคอลัมน์ H</v>
      </c>
      <c r="K244" s="150"/>
      <c r="L244" s="150"/>
      <c r="M244" s="150"/>
      <c r="N244" s="147" t="str" cm="1">
        <f t="array" ref="N244">IF(AND(K244:M244=""),"ยังไม่บันทึกข้อมูล",
IF(M244&lt;&gt;"",
IF(M244&gt;=1.3,M244,"เป็นไม้พุ่ม"),
IF(K244+L244&gt;=1.3,K244+L244,"เป็นไม้พุ่ม")))</f>
        <v>ยังไม่บันทึกข้อมูล</v>
      </c>
      <c r="O244" s="149" t="str">
        <f t="shared" si="25"/>
        <v>ข้อมูลไม่ถูกต้อง</v>
      </c>
      <c r="P244" s="149" t="str">
        <f t="shared" si="26"/>
        <v>ข้อมูลไม่ถูกต้อง</v>
      </c>
      <c r="Q244" s="149" t="str">
        <f t="shared" si="27"/>
        <v>ข้อมูลไม่ถูกต้อง</v>
      </c>
      <c r="R244" s="155" t="str">
        <f t="shared" si="28"/>
        <v>ข้อมูลไม่ถูกต้อง</v>
      </c>
      <c r="S244" s="155" t="str">
        <f>IF(ISNUMBER(R244),
IF(H$2=ตัวเลือก!A$30,"ยังไม่บันทึกข้อมูล",R244*0.27),"ข้อมูลไม่ถูกต้อง")</f>
        <v>ข้อมูลไม่ถูกต้อง</v>
      </c>
      <c r="T244" s="149" t="str">
        <f t="shared" si="29"/>
        <v>ข้อมูลไม่ถูกต้อง</v>
      </c>
      <c r="U244" s="155" t="str">
        <f>IF(ISNUMBER(R244),
IF(H$2=ตัวเลือก!A$30,"ยังไม่บันทึกข้อมูล",R244*0.47),"ข้อมูลไม่ถูกต้อง")</f>
        <v>ข้อมูลไม่ถูกต้อง</v>
      </c>
      <c r="V244" s="149" t="str">
        <f>IF(ISNUMBER(S244),
IF(H$2=ตัวเลือก!A$30,"ยังไม่บันทึกข้อมูล",S244*0.47),"ข้อมูลไม่ถูกต้อง")</f>
        <v>ข้อมูลไม่ถูกต้อง</v>
      </c>
      <c r="W244" s="149" t="str">
        <f t="shared" si="30"/>
        <v>ข้อมูลไม่ถูกต้อง</v>
      </c>
      <c r="X244" s="148" t="str">
        <f t="shared" si="31"/>
        <v>ข้อมูลไม่ถูกต้อง</v>
      </c>
      <c r="Y244" s="38"/>
      <c r="Z244" s="38"/>
      <c r="AA244" s="38"/>
    </row>
    <row r="245" spans="1:27" x14ac:dyDescent="0.45">
      <c r="A245" s="38">
        <v>240</v>
      </c>
      <c r="B245" s="38"/>
      <c r="C245" s="38"/>
      <c r="D245" s="38"/>
      <c r="E245" s="38"/>
      <c r="F245" s="35"/>
      <c r="G245" s="35"/>
      <c r="H245" s="38"/>
      <c r="I245" s="38"/>
      <c r="J245" s="273" t="str">
        <f t="shared" si="24"/>
        <v>รอข้อมูลคอลัมน์ H</v>
      </c>
      <c r="K245" s="150"/>
      <c r="L245" s="150"/>
      <c r="M245" s="150"/>
      <c r="N245" s="147" t="str" cm="1">
        <f t="array" ref="N245">IF(AND(K245:M245=""),"ยังไม่บันทึกข้อมูล",
IF(M245&lt;&gt;"",
IF(M245&gt;=1.3,M245,"เป็นไม้พุ่ม"),
IF(K245+L245&gt;=1.3,K245+L245,"เป็นไม้พุ่ม")))</f>
        <v>ยังไม่บันทึกข้อมูล</v>
      </c>
      <c r="O245" s="149" t="str">
        <f t="shared" si="25"/>
        <v>ข้อมูลไม่ถูกต้อง</v>
      </c>
      <c r="P245" s="149" t="str">
        <f t="shared" si="26"/>
        <v>ข้อมูลไม่ถูกต้อง</v>
      </c>
      <c r="Q245" s="149" t="str">
        <f t="shared" si="27"/>
        <v>ข้อมูลไม่ถูกต้อง</v>
      </c>
      <c r="R245" s="155" t="str">
        <f t="shared" si="28"/>
        <v>ข้อมูลไม่ถูกต้อง</v>
      </c>
      <c r="S245" s="155" t="str">
        <f>IF(ISNUMBER(R245),
IF(H$2=ตัวเลือก!A$30,"ยังไม่บันทึกข้อมูล",R245*0.27),"ข้อมูลไม่ถูกต้อง")</f>
        <v>ข้อมูลไม่ถูกต้อง</v>
      </c>
      <c r="T245" s="149" t="str">
        <f t="shared" si="29"/>
        <v>ข้อมูลไม่ถูกต้อง</v>
      </c>
      <c r="U245" s="155" t="str">
        <f>IF(ISNUMBER(R245),
IF(H$2=ตัวเลือก!A$30,"ยังไม่บันทึกข้อมูล",R245*0.47),"ข้อมูลไม่ถูกต้อง")</f>
        <v>ข้อมูลไม่ถูกต้อง</v>
      </c>
      <c r="V245" s="149" t="str">
        <f>IF(ISNUMBER(S245),
IF(H$2=ตัวเลือก!A$30,"ยังไม่บันทึกข้อมูล",S245*0.47),"ข้อมูลไม่ถูกต้อง")</f>
        <v>ข้อมูลไม่ถูกต้อง</v>
      </c>
      <c r="W245" s="149" t="str">
        <f t="shared" si="30"/>
        <v>ข้อมูลไม่ถูกต้อง</v>
      </c>
      <c r="X245" s="148" t="str">
        <f t="shared" si="31"/>
        <v>ข้อมูลไม่ถูกต้อง</v>
      </c>
      <c r="Y245" s="38"/>
      <c r="Z245" s="38"/>
      <c r="AA245" s="38"/>
    </row>
    <row r="246" spans="1:27" x14ac:dyDescent="0.45">
      <c r="A246" s="38">
        <v>241</v>
      </c>
      <c r="B246" s="38"/>
      <c r="C246" s="38"/>
      <c r="D246" s="38"/>
      <c r="E246" s="38"/>
      <c r="F246" s="35"/>
      <c r="G246" s="35"/>
      <c r="H246" s="38"/>
      <c r="I246" s="38"/>
      <c r="J246" s="273" t="str">
        <f t="shared" si="24"/>
        <v>รอข้อมูลคอลัมน์ H</v>
      </c>
      <c r="K246" s="150"/>
      <c r="L246" s="150"/>
      <c r="M246" s="150"/>
      <c r="N246" s="147" t="str" cm="1">
        <f t="array" ref="N246">IF(AND(K246:M246=""),"ยังไม่บันทึกข้อมูล",
IF(M246&lt;&gt;"",
IF(M246&gt;=1.3,M246,"เป็นไม้พุ่ม"),
IF(K246+L246&gt;=1.3,K246+L246,"เป็นไม้พุ่ม")))</f>
        <v>ยังไม่บันทึกข้อมูล</v>
      </c>
      <c r="O246" s="149" t="str">
        <f t="shared" si="25"/>
        <v>ข้อมูลไม่ถูกต้อง</v>
      </c>
      <c r="P246" s="149" t="str">
        <f t="shared" si="26"/>
        <v>ข้อมูลไม่ถูกต้อง</v>
      </c>
      <c r="Q246" s="149" t="str">
        <f t="shared" si="27"/>
        <v>ข้อมูลไม่ถูกต้อง</v>
      </c>
      <c r="R246" s="155" t="str">
        <f t="shared" si="28"/>
        <v>ข้อมูลไม่ถูกต้อง</v>
      </c>
      <c r="S246" s="155" t="str">
        <f>IF(ISNUMBER(R246),
IF(H$2=ตัวเลือก!A$30,"ยังไม่บันทึกข้อมูล",R246*0.27),"ข้อมูลไม่ถูกต้อง")</f>
        <v>ข้อมูลไม่ถูกต้อง</v>
      </c>
      <c r="T246" s="149" t="str">
        <f t="shared" si="29"/>
        <v>ข้อมูลไม่ถูกต้อง</v>
      </c>
      <c r="U246" s="155" t="str">
        <f>IF(ISNUMBER(R246),
IF(H$2=ตัวเลือก!A$30,"ยังไม่บันทึกข้อมูล",R246*0.47),"ข้อมูลไม่ถูกต้อง")</f>
        <v>ข้อมูลไม่ถูกต้อง</v>
      </c>
      <c r="V246" s="149" t="str">
        <f>IF(ISNUMBER(S246),
IF(H$2=ตัวเลือก!A$30,"ยังไม่บันทึกข้อมูล",S246*0.47),"ข้อมูลไม่ถูกต้อง")</f>
        <v>ข้อมูลไม่ถูกต้อง</v>
      </c>
      <c r="W246" s="149" t="str">
        <f t="shared" si="30"/>
        <v>ข้อมูลไม่ถูกต้อง</v>
      </c>
      <c r="X246" s="148" t="str">
        <f t="shared" si="31"/>
        <v>ข้อมูลไม่ถูกต้อง</v>
      </c>
      <c r="Y246" s="38"/>
      <c r="Z246" s="38"/>
      <c r="AA246" s="38"/>
    </row>
    <row r="247" spans="1:27" x14ac:dyDescent="0.45">
      <c r="A247" s="38">
        <v>242</v>
      </c>
      <c r="B247" s="38"/>
      <c r="C247" s="38"/>
      <c r="D247" s="38"/>
      <c r="E247" s="38"/>
      <c r="F247" s="35"/>
      <c r="G247" s="35"/>
      <c r="H247" s="38"/>
      <c r="I247" s="38"/>
      <c r="J247" s="273" t="str">
        <f t="shared" si="24"/>
        <v>รอข้อมูลคอลัมน์ H</v>
      </c>
      <c r="K247" s="150"/>
      <c r="L247" s="150"/>
      <c r="M247" s="150"/>
      <c r="N247" s="147" t="str" cm="1">
        <f t="array" ref="N247">IF(AND(K247:M247=""),"ยังไม่บันทึกข้อมูล",
IF(M247&lt;&gt;"",
IF(M247&gt;=1.3,M247,"เป็นไม้พุ่ม"),
IF(K247+L247&gt;=1.3,K247+L247,"เป็นไม้พุ่ม")))</f>
        <v>ยังไม่บันทึกข้อมูล</v>
      </c>
      <c r="O247" s="149" t="str">
        <f t="shared" si="25"/>
        <v>ข้อมูลไม่ถูกต้อง</v>
      </c>
      <c r="P247" s="149" t="str">
        <f t="shared" si="26"/>
        <v>ข้อมูลไม่ถูกต้อง</v>
      </c>
      <c r="Q247" s="149" t="str">
        <f t="shared" si="27"/>
        <v>ข้อมูลไม่ถูกต้อง</v>
      </c>
      <c r="R247" s="155" t="str">
        <f t="shared" si="28"/>
        <v>ข้อมูลไม่ถูกต้อง</v>
      </c>
      <c r="S247" s="155" t="str">
        <f>IF(ISNUMBER(R247),
IF(H$2=ตัวเลือก!A$30,"ยังไม่บันทึกข้อมูล",R247*0.27),"ข้อมูลไม่ถูกต้อง")</f>
        <v>ข้อมูลไม่ถูกต้อง</v>
      </c>
      <c r="T247" s="149" t="str">
        <f t="shared" si="29"/>
        <v>ข้อมูลไม่ถูกต้อง</v>
      </c>
      <c r="U247" s="155" t="str">
        <f>IF(ISNUMBER(R247),
IF(H$2=ตัวเลือก!A$30,"ยังไม่บันทึกข้อมูล",R247*0.47),"ข้อมูลไม่ถูกต้อง")</f>
        <v>ข้อมูลไม่ถูกต้อง</v>
      </c>
      <c r="V247" s="149" t="str">
        <f>IF(ISNUMBER(S247),
IF(H$2=ตัวเลือก!A$30,"ยังไม่บันทึกข้อมูล",S247*0.47),"ข้อมูลไม่ถูกต้อง")</f>
        <v>ข้อมูลไม่ถูกต้อง</v>
      </c>
      <c r="W247" s="149" t="str">
        <f t="shared" si="30"/>
        <v>ข้อมูลไม่ถูกต้อง</v>
      </c>
      <c r="X247" s="148" t="str">
        <f t="shared" si="31"/>
        <v>ข้อมูลไม่ถูกต้อง</v>
      </c>
      <c r="Y247" s="38"/>
      <c r="Z247" s="38"/>
      <c r="AA247" s="38"/>
    </row>
    <row r="248" spans="1:27" x14ac:dyDescent="0.45">
      <c r="A248" s="38">
        <v>243</v>
      </c>
      <c r="B248" s="38"/>
      <c r="C248" s="38"/>
      <c r="D248" s="38"/>
      <c r="E248" s="38"/>
      <c r="F248" s="35"/>
      <c r="G248" s="35"/>
      <c r="H248" s="38"/>
      <c r="I248" s="38"/>
      <c r="J248" s="273" t="str">
        <f t="shared" si="24"/>
        <v>รอข้อมูลคอลัมน์ H</v>
      </c>
      <c r="K248" s="150"/>
      <c r="L248" s="150"/>
      <c r="M248" s="150"/>
      <c r="N248" s="147" t="str" cm="1">
        <f t="array" ref="N248">IF(AND(K248:M248=""),"ยังไม่บันทึกข้อมูล",
IF(M248&lt;&gt;"",
IF(M248&gt;=1.3,M248,"เป็นไม้พุ่ม"),
IF(K248+L248&gt;=1.3,K248+L248,"เป็นไม้พุ่ม")))</f>
        <v>ยังไม่บันทึกข้อมูล</v>
      </c>
      <c r="O248" s="149" t="str">
        <f t="shared" si="25"/>
        <v>ข้อมูลไม่ถูกต้อง</v>
      </c>
      <c r="P248" s="149" t="str">
        <f t="shared" si="26"/>
        <v>ข้อมูลไม่ถูกต้อง</v>
      </c>
      <c r="Q248" s="149" t="str">
        <f t="shared" si="27"/>
        <v>ข้อมูลไม่ถูกต้อง</v>
      </c>
      <c r="R248" s="155" t="str">
        <f t="shared" si="28"/>
        <v>ข้อมูลไม่ถูกต้อง</v>
      </c>
      <c r="S248" s="155" t="str">
        <f>IF(ISNUMBER(R248),
IF(H$2=ตัวเลือก!A$30,"ยังไม่บันทึกข้อมูล",R248*0.27),"ข้อมูลไม่ถูกต้อง")</f>
        <v>ข้อมูลไม่ถูกต้อง</v>
      </c>
      <c r="T248" s="149" t="str">
        <f t="shared" si="29"/>
        <v>ข้อมูลไม่ถูกต้อง</v>
      </c>
      <c r="U248" s="155" t="str">
        <f>IF(ISNUMBER(R248),
IF(H$2=ตัวเลือก!A$30,"ยังไม่บันทึกข้อมูล",R248*0.47),"ข้อมูลไม่ถูกต้อง")</f>
        <v>ข้อมูลไม่ถูกต้อง</v>
      </c>
      <c r="V248" s="149" t="str">
        <f>IF(ISNUMBER(S248),
IF(H$2=ตัวเลือก!A$30,"ยังไม่บันทึกข้อมูล",S248*0.47),"ข้อมูลไม่ถูกต้อง")</f>
        <v>ข้อมูลไม่ถูกต้อง</v>
      </c>
      <c r="W248" s="149" t="str">
        <f t="shared" si="30"/>
        <v>ข้อมูลไม่ถูกต้อง</v>
      </c>
      <c r="X248" s="148" t="str">
        <f t="shared" si="31"/>
        <v>ข้อมูลไม่ถูกต้อง</v>
      </c>
      <c r="Y248" s="38"/>
      <c r="Z248" s="38"/>
      <c r="AA248" s="38"/>
    </row>
    <row r="249" spans="1:27" x14ac:dyDescent="0.45">
      <c r="A249" s="38">
        <v>244</v>
      </c>
      <c r="B249" s="38"/>
      <c r="C249" s="38"/>
      <c r="D249" s="38"/>
      <c r="E249" s="38"/>
      <c r="F249" s="35"/>
      <c r="G249" s="35"/>
      <c r="H249" s="38"/>
      <c r="I249" s="38"/>
      <c r="J249" s="273" t="str">
        <f t="shared" si="24"/>
        <v>รอข้อมูลคอลัมน์ H</v>
      </c>
      <c r="K249" s="150"/>
      <c r="L249" s="150"/>
      <c r="M249" s="150"/>
      <c r="N249" s="147" t="str" cm="1">
        <f t="array" ref="N249">IF(AND(K249:M249=""),"ยังไม่บันทึกข้อมูล",
IF(M249&lt;&gt;"",
IF(M249&gt;=1.3,M249,"เป็นไม้พุ่ม"),
IF(K249+L249&gt;=1.3,K249+L249,"เป็นไม้พุ่ม")))</f>
        <v>ยังไม่บันทึกข้อมูล</v>
      </c>
      <c r="O249" s="149" t="str">
        <f t="shared" si="25"/>
        <v>ข้อมูลไม่ถูกต้อง</v>
      </c>
      <c r="P249" s="149" t="str">
        <f t="shared" si="26"/>
        <v>ข้อมูลไม่ถูกต้อง</v>
      </c>
      <c r="Q249" s="149" t="str">
        <f t="shared" si="27"/>
        <v>ข้อมูลไม่ถูกต้อง</v>
      </c>
      <c r="R249" s="155" t="str">
        <f t="shared" si="28"/>
        <v>ข้อมูลไม่ถูกต้อง</v>
      </c>
      <c r="S249" s="155" t="str">
        <f>IF(ISNUMBER(R249),
IF(H$2=ตัวเลือก!A$30,"ยังไม่บันทึกข้อมูล",R249*0.27),"ข้อมูลไม่ถูกต้อง")</f>
        <v>ข้อมูลไม่ถูกต้อง</v>
      </c>
      <c r="T249" s="149" t="str">
        <f t="shared" si="29"/>
        <v>ข้อมูลไม่ถูกต้อง</v>
      </c>
      <c r="U249" s="155" t="str">
        <f>IF(ISNUMBER(R249),
IF(H$2=ตัวเลือก!A$30,"ยังไม่บันทึกข้อมูล",R249*0.47),"ข้อมูลไม่ถูกต้อง")</f>
        <v>ข้อมูลไม่ถูกต้อง</v>
      </c>
      <c r="V249" s="149" t="str">
        <f>IF(ISNUMBER(S249),
IF(H$2=ตัวเลือก!A$30,"ยังไม่บันทึกข้อมูล",S249*0.47),"ข้อมูลไม่ถูกต้อง")</f>
        <v>ข้อมูลไม่ถูกต้อง</v>
      </c>
      <c r="W249" s="149" t="str">
        <f t="shared" si="30"/>
        <v>ข้อมูลไม่ถูกต้อง</v>
      </c>
      <c r="X249" s="148" t="str">
        <f t="shared" si="31"/>
        <v>ข้อมูลไม่ถูกต้อง</v>
      </c>
      <c r="Y249" s="38"/>
      <c r="Z249" s="38"/>
      <c r="AA249" s="38"/>
    </row>
    <row r="250" spans="1:27" x14ac:dyDescent="0.45">
      <c r="A250" s="38">
        <v>245</v>
      </c>
      <c r="B250" s="38"/>
      <c r="C250" s="38"/>
      <c r="D250" s="38"/>
      <c r="E250" s="38"/>
      <c r="F250" s="35"/>
      <c r="G250" s="35"/>
      <c r="H250" s="38"/>
      <c r="I250" s="38"/>
      <c r="J250" s="273" t="str">
        <f t="shared" si="24"/>
        <v>รอข้อมูลคอลัมน์ H</v>
      </c>
      <c r="K250" s="150"/>
      <c r="L250" s="150"/>
      <c r="M250" s="150"/>
      <c r="N250" s="147" t="str" cm="1">
        <f t="array" ref="N250">IF(AND(K250:M250=""),"ยังไม่บันทึกข้อมูล",
IF(M250&lt;&gt;"",
IF(M250&gt;=1.3,M250,"เป็นไม้พุ่ม"),
IF(K250+L250&gt;=1.3,K250+L250,"เป็นไม้พุ่ม")))</f>
        <v>ยังไม่บันทึกข้อมูล</v>
      </c>
      <c r="O250" s="149" t="str">
        <f t="shared" si="25"/>
        <v>ข้อมูลไม่ถูกต้อง</v>
      </c>
      <c r="P250" s="149" t="str">
        <f t="shared" si="26"/>
        <v>ข้อมูลไม่ถูกต้อง</v>
      </c>
      <c r="Q250" s="149" t="str">
        <f t="shared" si="27"/>
        <v>ข้อมูลไม่ถูกต้อง</v>
      </c>
      <c r="R250" s="155" t="str">
        <f t="shared" si="28"/>
        <v>ข้อมูลไม่ถูกต้อง</v>
      </c>
      <c r="S250" s="155" t="str">
        <f>IF(ISNUMBER(R250),
IF(H$2=ตัวเลือก!A$30,"ยังไม่บันทึกข้อมูล",R250*0.27),"ข้อมูลไม่ถูกต้อง")</f>
        <v>ข้อมูลไม่ถูกต้อง</v>
      </c>
      <c r="T250" s="149" t="str">
        <f t="shared" si="29"/>
        <v>ข้อมูลไม่ถูกต้อง</v>
      </c>
      <c r="U250" s="155" t="str">
        <f>IF(ISNUMBER(R250),
IF(H$2=ตัวเลือก!A$30,"ยังไม่บันทึกข้อมูล",R250*0.47),"ข้อมูลไม่ถูกต้อง")</f>
        <v>ข้อมูลไม่ถูกต้อง</v>
      </c>
      <c r="V250" s="149" t="str">
        <f>IF(ISNUMBER(S250),
IF(H$2=ตัวเลือก!A$30,"ยังไม่บันทึกข้อมูล",S250*0.47),"ข้อมูลไม่ถูกต้อง")</f>
        <v>ข้อมูลไม่ถูกต้อง</v>
      </c>
      <c r="W250" s="149" t="str">
        <f t="shared" si="30"/>
        <v>ข้อมูลไม่ถูกต้อง</v>
      </c>
      <c r="X250" s="148" t="str">
        <f t="shared" si="31"/>
        <v>ข้อมูลไม่ถูกต้อง</v>
      </c>
      <c r="Y250" s="38"/>
      <c r="Z250" s="38"/>
      <c r="AA250" s="38"/>
    </row>
    <row r="251" spans="1:27" x14ac:dyDescent="0.45">
      <c r="A251" s="38">
        <v>246</v>
      </c>
      <c r="B251" s="38"/>
      <c r="C251" s="38"/>
      <c r="D251" s="38"/>
      <c r="E251" s="38"/>
      <c r="F251" s="35"/>
      <c r="G251" s="35"/>
      <c r="H251" s="38"/>
      <c r="I251" s="38"/>
      <c r="J251" s="273" t="str">
        <f t="shared" si="24"/>
        <v>รอข้อมูลคอลัมน์ H</v>
      </c>
      <c r="K251" s="150"/>
      <c r="L251" s="150"/>
      <c r="M251" s="150"/>
      <c r="N251" s="147" t="str" cm="1">
        <f t="array" ref="N251">IF(AND(K251:M251=""),"ยังไม่บันทึกข้อมูล",
IF(M251&lt;&gt;"",
IF(M251&gt;=1.3,M251,"เป็นไม้พุ่ม"),
IF(K251+L251&gt;=1.3,K251+L251,"เป็นไม้พุ่ม")))</f>
        <v>ยังไม่บันทึกข้อมูล</v>
      </c>
      <c r="O251" s="149" t="str">
        <f t="shared" si="25"/>
        <v>ข้อมูลไม่ถูกต้อง</v>
      </c>
      <c r="P251" s="149" t="str">
        <f t="shared" si="26"/>
        <v>ข้อมูลไม่ถูกต้อง</v>
      </c>
      <c r="Q251" s="149" t="str">
        <f t="shared" si="27"/>
        <v>ข้อมูลไม่ถูกต้อง</v>
      </c>
      <c r="R251" s="155" t="str">
        <f t="shared" si="28"/>
        <v>ข้อมูลไม่ถูกต้อง</v>
      </c>
      <c r="S251" s="155" t="str">
        <f>IF(ISNUMBER(R251),
IF(H$2=ตัวเลือก!A$30,"ยังไม่บันทึกข้อมูล",R251*0.27),"ข้อมูลไม่ถูกต้อง")</f>
        <v>ข้อมูลไม่ถูกต้อง</v>
      </c>
      <c r="T251" s="149" t="str">
        <f t="shared" si="29"/>
        <v>ข้อมูลไม่ถูกต้อง</v>
      </c>
      <c r="U251" s="155" t="str">
        <f>IF(ISNUMBER(R251),
IF(H$2=ตัวเลือก!A$30,"ยังไม่บันทึกข้อมูล",R251*0.47),"ข้อมูลไม่ถูกต้อง")</f>
        <v>ข้อมูลไม่ถูกต้อง</v>
      </c>
      <c r="V251" s="149" t="str">
        <f>IF(ISNUMBER(S251),
IF(H$2=ตัวเลือก!A$30,"ยังไม่บันทึกข้อมูล",S251*0.47),"ข้อมูลไม่ถูกต้อง")</f>
        <v>ข้อมูลไม่ถูกต้อง</v>
      </c>
      <c r="W251" s="149" t="str">
        <f t="shared" si="30"/>
        <v>ข้อมูลไม่ถูกต้อง</v>
      </c>
      <c r="X251" s="148" t="str">
        <f t="shared" si="31"/>
        <v>ข้อมูลไม่ถูกต้อง</v>
      </c>
      <c r="Y251" s="38"/>
      <c r="Z251" s="38"/>
      <c r="AA251" s="38"/>
    </row>
    <row r="252" spans="1:27" x14ac:dyDescent="0.45">
      <c r="A252" s="38">
        <v>247</v>
      </c>
      <c r="B252" s="38"/>
      <c r="C252" s="38"/>
      <c r="D252" s="38"/>
      <c r="E252" s="38"/>
      <c r="F252" s="35"/>
      <c r="G252" s="35"/>
      <c r="H252" s="38"/>
      <c r="I252" s="38"/>
      <c r="J252" s="273" t="str">
        <f t="shared" si="24"/>
        <v>รอข้อมูลคอลัมน์ H</v>
      </c>
      <c r="K252" s="150"/>
      <c r="L252" s="150"/>
      <c r="M252" s="150"/>
      <c r="N252" s="147" t="str" cm="1">
        <f t="array" ref="N252">IF(AND(K252:M252=""),"ยังไม่บันทึกข้อมูล",
IF(M252&lt;&gt;"",
IF(M252&gt;=1.3,M252,"เป็นไม้พุ่ม"),
IF(K252+L252&gt;=1.3,K252+L252,"เป็นไม้พุ่ม")))</f>
        <v>ยังไม่บันทึกข้อมูล</v>
      </c>
      <c r="O252" s="149" t="str">
        <f t="shared" si="25"/>
        <v>ข้อมูลไม่ถูกต้อง</v>
      </c>
      <c r="P252" s="149" t="str">
        <f t="shared" si="26"/>
        <v>ข้อมูลไม่ถูกต้อง</v>
      </c>
      <c r="Q252" s="149" t="str">
        <f t="shared" si="27"/>
        <v>ข้อมูลไม่ถูกต้อง</v>
      </c>
      <c r="R252" s="155" t="str">
        <f t="shared" si="28"/>
        <v>ข้อมูลไม่ถูกต้อง</v>
      </c>
      <c r="S252" s="155" t="str">
        <f>IF(ISNUMBER(R252),
IF(H$2=ตัวเลือก!A$30,"ยังไม่บันทึกข้อมูล",R252*0.27),"ข้อมูลไม่ถูกต้อง")</f>
        <v>ข้อมูลไม่ถูกต้อง</v>
      </c>
      <c r="T252" s="149" t="str">
        <f t="shared" si="29"/>
        <v>ข้อมูลไม่ถูกต้อง</v>
      </c>
      <c r="U252" s="155" t="str">
        <f>IF(ISNUMBER(R252),
IF(H$2=ตัวเลือก!A$30,"ยังไม่บันทึกข้อมูล",R252*0.47),"ข้อมูลไม่ถูกต้อง")</f>
        <v>ข้อมูลไม่ถูกต้อง</v>
      </c>
      <c r="V252" s="149" t="str">
        <f>IF(ISNUMBER(S252),
IF(H$2=ตัวเลือก!A$30,"ยังไม่บันทึกข้อมูล",S252*0.47),"ข้อมูลไม่ถูกต้อง")</f>
        <v>ข้อมูลไม่ถูกต้อง</v>
      </c>
      <c r="W252" s="149" t="str">
        <f t="shared" si="30"/>
        <v>ข้อมูลไม่ถูกต้อง</v>
      </c>
      <c r="X252" s="148" t="str">
        <f t="shared" si="31"/>
        <v>ข้อมูลไม่ถูกต้อง</v>
      </c>
      <c r="Y252" s="38"/>
      <c r="Z252" s="38"/>
      <c r="AA252" s="38"/>
    </row>
    <row r="253" spans="1:27" x14ac:dyDescent="0.45">
      <c r="A253" s="38">
        <v>248</v>
      </c>
      <c r="B253" s="38"/>
      <c r="C253" s="38"/>
      <c r="D253" s="38"/>
      <c r="E253" s="38"/>
      <c r="F253" s="35"/>
      <c r="G253" s="35"/>
      <c r="H253" s="38"/>
      <c r="I253" s="38"/>
      <c r="J253" s="273" t="str">
        <f t="shared" si="24"/>
        <v>รอข้อมูลคอลัมน์ H</v>
      </c>
      <c r="K253" s="150"/>
      <c r="L253" s="150"/>
      <c r="M253" s="150"/>
      <c r="N253" s="147" t="str" cm="1">
        <f t="array" ref="N253">IF(AND(K253:M253=""),"ยังไม่บันทึกข้อมูล",
IF(M253&lt;&gt;"",
IF(M253&gt;=1.3,M253,"เป็นไม้พุ่ม"),
IF(K253+L253&gt;=1.3,K253+L253,"เป็นไม้พุ่ม")))</f>
        <v>ยังไม่บันทึกข้อมูล</v>
      </c>
      <c r="O253" s="149" t="str">
        <f t="shared" si="25"/>
        <v>ข้อมูลไม่ถูกต้อง</v>
      </c>
      <c r="P253" s="149" t="str">
        <f t="shared" si="26"/>
        <v>ข้อมูลไม่ถูกต้อง</v>
      </c>
      <c r="Q253" s="149" t="str">
        <f t="shared" si="27"/>
        <v>ข้อมูลไม่ถูกต้อง</v>
      </c>
      <c r="R253" s="155" t="str">
        <f t="shared" si="28"/>
        <v>ข้อมูลไม่ถูกต้อง</v>
      </c>
      <c r="S253" s="155" t="str">
        <f>IF(ISNUMBER(R253),
IF(H$2=ตัวเลือก!A$30,"ยังไม่บันทึกข้อมูล",R253*0.27),"ข้อมูลไม่ถูกต้อง")</f>
        <v>ข้อมูลไม่ถูกต้อง</v>
      </c>
      <c r="T253" s="149" t="str">
        <f t="shared" si="29"/>
        <v>ข้อมูลไม่ถูกต้อง</v>
      </c>
      <c r="U253" s="155" t="str">
        <f>IF(ISNUMBER(R253),
IF(H$2=ตัวเลือก!A$30,"ยังไม่บันทึกข้อมูล",R253*0.47),"ข้อมูลไม่ถูกต้อง")</f>
        <v>ข้อมูลไม่ถูกต้อง</v>
      </c>
      <c r="V253" s="149" t="str">
        <f>IF(ISNUMBER(S253),
IF(H$2=ตัวเลือก!A$30,"ยังไม่บันทึกข้อมูล",S253*0.47),"ข้อมูลไม่ถูกต้อง")</f>
        <v>ข้อมูลไม่ถูกต้อง</v>
      </c>
      <c r="W253" s="149" t="str">
        <f t="shared" si="30"/>
        <v>ข้อมูลไม่ถูกต้อง</v>
      </c>
      <c r="X253" s="148" t="str">
        <f t="shared" si="31"/>
        <v>ข้อมูลไม่ถูกต้อง</v>
      </c>
      <c r="Y253" s="38"/>
      <c r="Z253" s="38"/>
      <c r="AA253" s="38"/>
    </row>
    <row r="254" spans="1:27" x14ac:dyDescent="0.45">
      <c r="A254" s="38">
        <v>249</v>
      </c>
      <c r="B254" s="38"/>
      <c r="C254" s="38"/>
      <c r="D254" s="38"/>
      <c r="E254" s="38"/>
      <c r="F254" s="35"/>
      <c r="G254" s="35"/>
      <c r="H254" s="38"/>
      <c r="I254" s="38"/>
      <c r="J254" s="273" t="str">
        <f t="shared" si="24"/>
        <v>รอข้อมูลคอลัมน์ H</v>
      </c>
      <c r="K254" s="150"/>
      <c r="L254" s="150"/>
      <c r="M254" s="150"/>
      <c r="N254" s="147" t="str" cm="1">
        <f t="array" ref="N254">IF(AND(K254:M254=""),"ยังไม่บันทึกข้อมูล",
IF(M254&lt;&gt;"",
IF(M254&gt;=1.3,M254,"เป็นไม้พุ่ม"),
IF(K254+L254&gt;=1.3,K254+L254,"เป็นไม้พุ่ม")))</f>
        <v>ยังไม่บันทึกข้อมูล</v>
      </c>
      <c r="O254" s="149" t="str">
        <f t="shared" si="25"/>
        <v>ข้อมูลไม่ถูกต้อง</v>
      </c>
      <c r="P254" s="149" t="str">
        <f t="shared" si="26"/>
        <v>ข้อมูลไม่ถูกต้อง</v>
      </c>
      <c r="Q254" s="149" t="str">
        <f t="shared" si="27"/>
        <v>ข้อมูลไม่ถูกต้อง</v>
      </c>
      <c r="R254" s="155" t="str">
        <f t="shared" si="28"/>
        <v>ข้อมูลไม่ถูกต้อง</v>
      </c>
      <c r="S254" s="155" t="str">
        <f>IF(ISNUMBER(R254),
IF(H$2=ตัวเลือก!A$30,"ยังไม่บันทึกข้อมูล",R254*0.27),"ข้อมูลไม่ถูกต้อง")</f>
        <v>ข้อมูลไม่ถูกต้อง</v>
      </c>
      <c r="T254" s="149" t="str">
        <f t="shared" si="29"/>
        <v>ข้อมูลไม่ถูกต้อง</v>
      </c>
      <c r="U254" s="155" t="str">
        <f>IF(ISNUMBER(R254),
IF(H$2=ตัวเลือก!A$30,"ยังไม่บันทึกข้อมูล",R254*0.47),"ข้อมูลไม่ถูกต้อง")</f>
        <v>ข้อมูลไม่ถูกต้อง</v>
      </c>
      <c r="V254" s="149" t="str">
        <f>IF(ISNUMBER(S254),
IF(H$2=ตัวเลือก!A$30,"ยังไม่บันทึกข้อมูล",S254*0.47),"ข้อมูลไม่ถูกต้อง")</f>
        <v>ข้อมูลไม่ถูกต้อง</v>
      </c>
      <c r="W254" s="149" t="str">
        <f t="shared" si="30"/>
        <v>ข้อมูลไม่ถูกต้อง</v>
      </c>
      <c r="X254" s="148" t="str">
        <f t="shared" si="31"/>
        <v>ข้อมูลไม่ถูกต้อง</v>
      </c>
      <c r="Y254" s="38"/>
      <c r="Z254" s="38"/>
      <c r="AA254" s="38"/>
    </row>
    <row r="255" spans="1:27" x14ac:dyDescent="0.45">
      <c r="A255" s="38">
        <v>250</v>
      </c>
      <c r="B255" s="38"/>
      <c r="C255" s="38"/>
      <c r="D255" s="38"/>
      <c r="E255" s="38"/>
      <c r="F255" s="35"/>
      <c r="G255" s="35"/>
      <c r="H255" s="38"/>
      <c r="I255" s="38"/>
      <c r="J255" s="273" t="str">
        <f t="shared" si="24"/>
        <v>รอข้อมูลคอลัมน์ H</v>
      </c>
      <c r="K255" s="150"/>
      <c r="L255" s="150"/>
      <c r="M255" s="150"/>
      <c r="N255" s="147" t="str" cm="1">
        <f t="array" ref="N255">IF(AND(K255:M255=""),"ยังไม่บันทึกข้อมูล",
IF(M255&lt;&gt;"",
IF(M255&gt;=1.3,M255,"เป็นไม้พุ่ม"),
IF(K255+L255&gt;=1.3,K255+L255,"เป็นไม้พุ่ม")))</f>
        <v>ยังไม่บันทึกข้อมูล</v>
      </c>
      <c r="O255" s="149" t="str">
        <f t="shared" si="25"/>
        <v>ข้อมูลไม่ถูกต้อง</v>
      </c>
      <c r="P255" s="149" t="str">
        <f t="shared" si="26"/>
        <v>ข้อมูลไม่ถูกต้อง</v>
      </c>
      <c r="Q255" s="149" t="str">
        <f t="shared" si="27"/>
        <v>ข้อมูลไม่ถูกต้อง</v>
      </c>
      <c r="R255" s="155" t="str">
        <f t="shared" si="28"/>
        <v>ข้อมูลไม่ถูกต้อง</v>
      </c>
      <c r="S255" s="155" t="str">
        <f>IF(ISNUMBER(R255),
IF(H$2=ตัวเลือก!A$30,"ยังไม่บันทึกข้อมูล",R255*0.27),"ข้อมูลไม่ถูกต้อง")</f>
        <v>ข้อมูลไม่ถูกต้อง</v>
      </c>
      <c r="T255" s="149" t="str">
        <f t="shared" si="29"/>
        <v>ข้อมูลไม่ถูกต้อง</v>
      </c>
      <c r="U255" s="155" t="str">
        <f>IF(ISNUMBER(R255),
IF(H$2=ตัวเลือก!A$30,"ยังไม่บันทึกข้อมูล",R255*0.47),"ข้อมูลไม่ถูกต้อง")</f>
        <v>ข้อมูลไม่ถูกต้อง</v>
      </c>
      <c r="V255" s="149" t="str">
        <f>IF(ISNUMBER(S255),
IF(H$2=ตัวเลือก!A$30,"ยังไม่บันทึกข้อมูล",S255*0.47),"ข้อมูลไม่ถูกต้อง")</f>
        <v>ข้อมูลไม่ถูกต้อง</v>
      </c>
      <c r="W255" s="149" t="str">
        <f t="shared" si="30"/>
        <v>ข้อมูลไม่ถูกต้อง</v>
      </c>
      <c r="X255" s="148" t="str">
        <f t="shared" si="31"/>
        <v>ข้อมูลไม่ถูกต้อง</v>
      </c>
      <c r="Y255" s="38"/>
      <c r="Z255" s="38"/>
      <c r="AA255" s="38"/>
    </row>
    <row r="256" spans="1:27" x14ac:dyDescent="0.45">
      <c r="A256" s="38">
        <v>251</v>
      </c>
      <c r="B256" s="38"/>
      <c r="C256" s="38"/>
      <c r="D256" s="38"/>
      <c r="E256" s="38"/>
      <c r="F256" s="35"/>
      <c r="G256" s="35"/>
      <c r="H256" s="38"/>
      <c r="I256" s="38"/>
      <c r="J256" s="273" t="str">
        <f t="shared" si="24"/>
        <v>รอข้อมูลคอลัมน์ H</v>
      </c>
      <c r="K256" s="150"/>
      <c r="L256" s="150"/>
      <c r="M256" s="150"/>
      <c r="N256" s="147" t="str" cm="1">
        <f t="array" ref="N256">IF(AND(K256:M256=""),"ยังไม่บันทึกข้อมูล",
IF(M256&lt;&gt;"",
IF(M256&gt;=1.3,M256,"เป็นไม้พุ่ม"),
IF(K256+L256&gt;=1.3,K256+L256,"เป็นไม้พุ่ม")))</f>
        <v>ยังไม่บันทึกข้อมูล</v>
      </c>
      <c r="O256" s="149" t="str">
        <f t="shared" si="25"/>
        <v>ข้อมูลไม่ถูกต้อง</v>
      </c>
      <c r="P256" s="149" t="str">
        <f t="shared" si="26"/>
        <v>ข้อมูลไม่ถูกต้อง</v>
      </c>
      <c r="Q256" s="149" t="str">
        <f t="shared" si="27"/>
        <v>ข้อมูลไม่ถูกต้อง</v>
      </c>
      <c r="R256" s="155" t="str">
        <f t="shared" si="28"/>
        <v>ข้อมูลไม่ถูกต้อง</v>
      </c>
      <c r="S256" s="155" t="str">
        <f>IF(ISNUMBER(R256),
IF(H$2=ตัวเลือก!A$30,"ยังไม่บันทึกข้อมูล",R256*0.27),"ข้อมูลไม่ถูกต้อง")</f>
        <v>ข้อมูลไม่ถูกต้อง</v>
      </c>
      <c r="T256" s="149" t="str">
        <f t="shared" si="29"/>
        <v>ข้อมูลไม่ถูกต้อง</v>
      </c>
      <c r="U256" s="155" t="str">
        <f>IF(ISNUMBER(R256),
IF(H$2=ตัวเลือก!A$30,"ยังไม่บันทึกข้อมูล",R256*0.47),"ข้อมูลไม่ถูกต้อง")</f>
        <v>ข้อมูลไม่ถูกต้อง</v>
      </c>
      <c r="V256" s="149" t="str">
        <f>IF(ISNUMBER(S256),
IF(H$2=ตัวเลือก!A$30,"ยังไม่บันทึกข้อมูล",S256*0.47),"ข้อมูลไม่ถูกต้อง")</f>
        <v>ข้อมูลไม่ถูกต้อง</v>
      </c>
      <c r="W256" s="149" t="str">
        <f t="shared" si="30"/>
        <v>ข้อมูลไม่ถูกต้อง</v>
      </c>
      <c r="X256" s="148" t="str">
        <f t="shared" si="31"/>
        <v>ข้อมูลไม่ถูกต้อง</v>
      </c>
      <c r="Y256" s="38"/>
      <c r="Z256" s="38"/>
      <c r="AA256" s="38"/>
    </row>
    <row r="257" spans="1:27" x14ac:dyDescent="0.45">
      <c r="A257" s="38">
        <v>252</v>
      </c>
      <c r="B257" s="38"/>
      <c r="C257" s="38"/>
      <c r="D257" s="38"/>
      <c r="E257" s="38"/>
      <c r="F257" s="35"/>
      <c r="G257" s="35"/>
      <c r="H257" s="38"/>
      <c r="I257" s="38"/>
      <c r="J257" s="273" t="str">
        <f t="shared" si="24"/>
        <v>รอข้อมูลคอลัมน์ H</v>
      </c>
      <c r="K257" s="150"/>
      <c r="L257" s="150"/>
      <c r="M257" s="150"/>
      <c r="N257" s="147" t="str" cm="1">
        <f t="array" ref="N257">IF(AND(K257:M257=""),"ยังไม่บันทึกข้อมูล",
IF(M257&lt;&gt;"",
IF(M257&gt;=1.3,M257,"เป็นไม้พุ่ม"),
IF(K257+L257&gt;=1.3,K257+L257,"เป็นไม้พุ่ม")))</f>
        <v>ยังไม่บันทึกข้อมูล</v>
      </c>
      <c r="O257" s="149" t="str">
        <f t="shared" si="25"/>
        <v>ข้อมูลไม่ถูกต้อง</v>
      </c>
      <c r="P257" s="149" t="str">
        <f t="shared" si="26"/>
        <v>ข้อมูลไม่ถูกต้อง</v>
      </c>
      <c r="Q257" s="149" t="str">
        <f t="shared" si="27"/>
        <v>ข้อมูลไม่ถูกต้อง</v>
      </c>
      <c r="R257" s="155" t="str">
        <f t="shared" si="28"/>
        <v>ข้อมูลไม่ถูกต้อง</v>
      </c>
      <c r="S257" s="155" t="str">
        <f>IF(ISNUMBER(R257),
IF(H$2=ตัวเลือก!A$30,"ยังไม่บันทึกข้อมูล",R257*0.27),"ข้อมูลไม่ถูกต้อง")</f>
        <v>ข้อมูลไม่ถูกต้อง</v>
      </c>
      <c r="T257" s="149" t="str">
        <f t="shared" si="29"/>
        <v>ข้อมูลไม่ถูกต้อง</v>
      </c>
      <c r="U257" s="155" t="str">
        <f>IF(ISNUMBER(R257),
IF(H$2=ตัวเลือก!A$30,"ยังไม่บันทึกข้อมูล",R257*0.47),"ข้อมูลไม่ถูกต้อง")</f>
        <v>ข้อมูลไม่ถูกต้อง</v>
      </c>
      <c r="V257" s="149" t="str">
        <f>IF(ISNUMBER(S257),
IF(H$2=ตัวเลือก!A$30,"ยังไม่บันทึกข้อมูล",S257*0.47),"ข้อมูลไม่ถูกต้อง")</f>
        <v>ข้อมูลไม่ถูกต้อง</v>
      </c>
      <c r="W257" s="149" t="str">
        <f t="shared" si="30"/>
        <v>ข้อมูลไม่ถูกต้อง</v>
      </c>
      <c r="X257" s="148" t="str">
        <f t="shared" si="31"/>
        <v>ข้อมูลไม่ถูกต้อง</v>
      </c>
      <c r="Y257" s="38"/>
      <c r="Z257" s="38"/>
      <c r="AA257" s="38"/>
    </row>
    <row r="258" spans="1:27" x14ac:dyDescent="0.45">
      <c r="A258" s="38">
        <v>253</v>
      </c>
      <c r="B258" s="38"/>
      <c r="C258" s="38"/>
      <c r="D258" s="38"/>
      <c r="E258" s="38"/>
      <c r="F258" s="35"/>
      <c r="G258" s="35"/>
      <c r="H258" s="38"/>
      <c r="I258" s="38"/>
      <c r="J258" s="273" t="str">
        <f t="shared" si="24"/>
        <v>รอข้อมูลคอลัมน์ H</v>
      </c>
      <c r="K258" s="150"/>
      <c r="L258" s="150"/>
      <c r="M258" s="150"/>
      <c r="N258" s="147" t="str" cm="1">
        <f t="array" ref="N258">IF(AND(K258:M258=""),"ยังไม่บันทึกข้อมูล",
IF(M258&lt;&gt;"",
IF(M258&gt;=1.3,M258,"เป็นไม้พุ่ม"),
IF(K258+L258&gt;=1.3,K258+L258,"เป็นไม้พุ่ม")))</f>
        <v>ยังไม่บันทึกข้อมูล</v>
      </c>
      <c r="O258" s="149" t="str">
        <f t="shared" si="25"/>
        <v>ข้อมูลไม่ถูกต้อง</v>
      </c>
      <c r="P258" s="149" t="str">
        <f t="shared" si="26"/>
        <v>ข้อมูลไม่ถูกต้อง</v>
      </c>
      <c r="Q258" s="149" t="str">
        <f t="shared" si="27"/>
        <v>ข้อมูลไม่ถูกต้อง</v>
      </c>
      <c r="R258" s="155" t="str">
        <f t="shared" si="28"/>
        <v>ข้อมูลไม่ถูกต้อง</v>
      </c>
      <c r="S258" s="155" t="str">
        <f>IF(ISNUMBER(R258),
IF(H$2=ตัวเลือก!A$30,"ยังไม่บันทึกข้อมูล",R258*0.27),"ข้อมูลไม่ถูกต้อง")</f>
        <v>ข้อมูลไม่ถูกต้อง</v>
      </c>
      <c r="T258" s="149" t="str">
        <f t="shared" si="29"/>
        <v>ข้อมูลไม่ถูกต้อง</v>
      </c>
      <c r="U258" s="155" t="str">
        <f>IF(ISNUMBER(R258),
IF(H$2=ตัวเลือก!A$30,"ยังไม่บันทึกข้อมูล",R258*0.47),"ข้อมูลไม่ถูกต้อง")</f>
        <v>ข้อมูลไม่ถูกต้อง</v>
      </c>
      <c r="V258" s="149" t="str">
        <f>IF(ISNUMBER(S258),
IF(H$2=ตัวเลือก!A$30,"ยังไม่บันทึกข้อมูล",S258*0.47),"ข้อมูลไม่ถูกต้อง")</f>
        <v>ข้อมูลไม่ถูกต้อง</v>
      </c>
      <c r="W258" s="149" t="str">
        <f t="shared" si="30"/>
        <v>ข้อมูลไม่ถูกต้อง</v>
      </c>
      <c r="X258" s="148" t="str">
        <f t="shared" si="31"/>
        <v>ข้อมูลไม่ถูกต้อง</v>
      </c>
      <c r="Y258" s="38"/>
      <c r="Z258" s="38"/>
      <c r="AA258" s="38"/>
    </row>
    <row r="259" spans="1:27" x14ac:dyDescent="0.45">
      <c r="A259" s="38">
        <v>254</v>
      </c>
      <c r="B259" s="38"/>
      <c r="C259" s="38"/>
      <c r="D259" s="38"/>
      <c r="E259" s="38"/>
      <c r="F259" s="35"/>
      <c r="G259" s="35"/>
      <c r="H259" s="38"/>
      <c r="I259" s="38"/>
      <c r="J259" s="273" t="str">
        <f t="shared" si="24"/>
        <v>รอข้อมูลคอลัมน์ H</v>
      </c>
      <c r="K259" s="150"/>
      <c r="L259" s="150"/>
      <c r="M259" s="150"/>
      <c r="N259" s="147" t="str" cm="1">
        <f t="array" ref="N259">IF(AND(K259:M259=""),"ยังไม่บันทึกข้อมูล",
IF(M259&lt;&gt;"",
IF(M259&gt;=1.3,M259,"เป็นไม้พุ่ม"),
IF(K259+L259&gt;=1.3,K259+L259,"เป็นไม้พุ่ม")))</f>
        <v>ยังไม่บันทึกข้อมูล</v>
      </c>
      <c r="O259" s="149" t="str">
        <f t="shared" si="25"/>
        <v>ข้อมูลไม่ถูกต้อง</v>
      </c>
      <c r="P259" s="149" t="str">
        <f t="shared" si="26"/>
        <v>ข้อมูลไม่ถูกต้อง</v>
      </c>
      <c r="Q259" s="149" t="str">
        <f t="shared" si="27"/>
        <v>ข้อมูลไม่ถูกต้อง</v>
      </c>
      <c r="R259" s="155" t="str">
        <f t="shared" si="28"/>
        <v>ข้อมูลไม่ถูกต้อง</v>
      </c>
      <c r="S259" s="155" t="str">
        <f>IF(ISNUMBER(R259),
IF(H$2=ตัวเลือก!A$30,"ยังไม่บันทึกข้อมูล",R259*0.27),"ข้อมูลไม่ถูกต้อง")</f>
        <v>ข้อมูลไม่ถูกต้อง</v>
      </c>
      <c r="T259" s="149" t="str">
        <f t="shared" si="29"/>
        <v>ข้อมูลไม่ถูกต้อง</v>
      </c>
      <c r="U259" s="155" t="str">
        <f>IF(ISNUMBER(R259),
IF(H$2=ตัวเลือก!A$30,"ยังไม่บันทึกข้อมูล",R259*0.47),"ข้อมูลไม่ถูกต้อง")</f>
        <v>ข้อมูลไม่ถูกต้อง</v>
      </c>
      <c r="V259" s="149" t="str">
        <f>IF(ISNUMBER(S259),
IF(H$2=ตัวเลือก!A$30,"ยังไม่บันทึกข้อมูล",S259*0.47),"ข้อมูลไม่ถูกต้อง")</f>
        <v>ข้อมูลไม่ถูกต้อง</v>
      </c>
      <c r="W259" s="149" t="str">
        <f t="shared" si="30"/>
        <v>ข้อมูลไม่ถูกต้อง</v>
      </c>
      <c r="X259" s="148" t="str">
        <f t="shared" si="31"/>
        <v>ข้อมูลไม่ถูกต้อง</v>
      </c>
      <c r="Y259" s="38"/>
      <c r="Z259" s="38"/>
      <c r="AA259" s="38"/>
    </row>
    <row r="260" spans="1:27" x14ac:dyDescent="0.45">
      <c r="A260" s="38">
        <v>255</v>
      </c>
      <c r="B260" s="38"/>
      <c r="C260" s="38"/>
      <c r="D260" s="38"/>
      <c r="E260" s="38"/>
      <c r="F260" s="35"/>
      <c r="G260" s="35"/>
      <c r="H260" s="38"/>
      <c r="I260" s="38"/>
      <c r="J260" s="273" t="str">
        <f t="shared" si="24"/>
        <v>รอข้อมูลคอลัมน์ H</v>
      </c>
      <c r="K260" s="150"/>
      <c r="L260" s="150"/>
      <c r="M260" s="150"/>
      <c r="N260" s="147" t="str" cm="1">
        <f t="array" ref="N260">IF(AND(K260:M260=""),"ยังไม่บันทึกข้อมูล",
IF(M260&lt;&gt;"",
IF(M260&gt;=1.3,M260,"เป็นไม้พุ่ม"),
IF(K260+L260&gt;=1.3,K260+L260,"เป็นไม้พุ่ม")))</f>
        <v>ยังไม่บันทึกข้อมูล</v>
      </c>
      <c r="O260" s="149" t="str">
        <f t="shared" si="25"/>
        <v>ข้อมูลไม่ถูกต้อง</v>
      </c>
      <c r="P260" s="149" t="str">
        <f t="shared" si="26"/>
        <v>ข้อมูลไม่ถูกต้อง</v>
      </c>
      <c r="Q260" s="149" t="str">
        <f t="shared" si="27"/>
        <v>ข้อมูลไม่ถูกต้อง</v>
      </c>
      <c r="R260" s="155" t="str">
        <f t="shared" si="28"/>
        <v>ข้อมูลไม่ถูกต้อง</v>
      </c>
      <c r="S260" s="155" t="str">
        <f>IF(ISNUMBER(R260),
IF(H$2=ตัวเลือก!A$30,"ยังไม่บันทึกข้อมูล",R260*0.27),"ข้อมูลไม่ถูกต้อง")</f>
        <v>ข้อมูลไม่ถูกต้อง</v>
      </c>
      <c r="T260" s="149" t="str">
        <f t="shared" si="29"/>
        <v>ข้อมูลไม่ถูกต้อง</v>
      </c>
      <c r="U260" s="155" t="str">
        <f>IF(ISNUMBER(R260),
IF(H$2=ตัวเลือก!A$30,"ยังไม่บันทึกข้อมูล",R260*0.47),"ข้อมูลไม่ถูกต้อง")</f>
        <v>ข้อมูลไม่ถูกต้อง</v>
      </c>
      <c r="V260" s="149" t="str">
        <f>IF(ISNUMBER(S260),
IF(H$2=ตัวเลือก!A$30,"ยังไม่บันทึกข้อมูล",S260*0.47),"ข้อมูลไม่ถูกต้อง")</f>
        <v>ข้อมูลไม่ถูกต้อง</v>
      </c>
      <c r="W260" s="149" t="str">
        <f t="shared" si="30"/>
        <v>ข้อมูลไม่ถูกต้อง</v>
      </c>
      <c r="X260" s="148" t="str">
        <f t="shared" si="31"/>
        <v>ข้อมูลไม่ถูกต้อง</v>
      </c>
      <c r="Y260" s="38"/>
      <c r="Z260" s="38"/>
      <c r="AA260" s="38"/>
    </row>
    <row r="261" spans="1:27" x14ac:dyDescent="0.45">
      <c r="A261" s="38">
        <v>256</v>
      </c>
      <c r="B261" s="38"/>
      <c r="C261" s="38"/>
      <c r="D261" s="38"/>
      <c r="E261" s="38"/>
      <c r="F261" s="35"/>
      <c r="G261" s="35"/>
      <c r="H261" s="38"/>
      <c r="I261" s="38"/>
      <c r="J261" s="273" t="str">
        <f t="shared" si="24"/>
        <v>รอข้อมูลคอลัมน์ H</v>
      </c>
      <c r="K261" s="150"/>
      <c r="L261" s="150"/>
      <c r="M261" s="150"/>
      <c r="N261" s="147" t="str" cm="1">
        <f t="array" ref="N261">IF(AND(K261:M261=""),"ยังไม่บันทึกข้อมูล",
IF(M261&lt;&gt;"",
IF(M261&gt;=1.3,M261,"เป็นไม้พุ่ม"),
IF(K261+L261&gt;=1.3,K261+L261,"เป็นไม้พุ่ม")))</f>
        <v>ยังไม่บันทึกข้อมูล</v>
      </c>
      <c r="O261" s="149" t="str">
        <f t="shared" si="25"/>
        <v>ข้อมูลไม่ถูกต้อง</v>
      </c>
      <c r="P261" s="149" t="str">
        <f t="shared" si="26"/>
        <v>ข้อมูลไม่ถูกต้อง</v>
      </c>
      <c r="Q261" s="149" t="str">
        <f t="shared" si="27"/>
        <v>ข้อมูลไม่ถูกต้อง</v>
      </c>
      <c r="R261" s="155" t="str">
        <f t="shared" si="28"/>
        <v>ข้อมูลไม่ถูกต้อง</v>
      </c>
      <c r="S261" s="155" t="str">
        <f>IF(ISNUMBER(R261),
IF(H$2=ตัวเลือก!A$30,"ยังไม่บันทึกข้อมูล",R261*0.27),"ข้อมูลไม่ถูกต้อง")</f>
        <v>ข้อมูลไม่ถูกต้อง</v>
      </c>
      <c r="T261" s="149" t="str">
        <f t="shared" si="29"/>
        <v>ข้อมูลไม่ถูกต้อง</v>
      </c>
      <c r="U261" s="155" t="str">
        <f>IF(ISNUMBER(R261),
IF(H$2=ตัวเลือก!A$30,"ยังไม่บันทึกข้อมูล",R261*0.47),"ข้อมูลไม่ถูกต้อง")</f>
        <v>ข้อมูลไม่ถูกต้อง</v>
      </c>
      <c r="V261" s="149" t="str">
        <f>IF(ISNUMBER(S261),
IF(H$2=ตัวเลือก!A$30,"ยังไม่บันทึกข้อมูล",S261*0.47),"ข้อมูลไม่ถูกต้อง")</f>
        <v>ข้อมูลไม่ถูกต้อง</v>
      </c>
      <c r="W261" s="149" t="str">
        <f t="shared" si="30"/>
        <v>ข้อมูลไม่ถูกต้อง</v>
      </c>
      <c r="X261" s="148" t="str">
        <f t="shared" si="31"/>
        <v>ข้อมูลไม่ถูกต้อง</v>
      </c>
      <c r="Y261" s="38"/>
      <c r="Z261" s="38"/>
      <c r="AA261" s="38"/>
    </row>
    <row r="262" spans="1:27" x14ac:dyDescent="0.45">
      <c r="A262" s="38">
        <v>257</v>
      </c>
      <c r="B262" s="38"/>
      <c r="C262" s="38"/>
      <c r="D262" s="38"/>
      <c r="E262" s="38"/>
      <c r="F262" s="35"/>
      <c r="G262" s="35"/>
      <c r="H262" s="38"/>
      <c r="I262" s="38"/>
      <c r="J262" s="273" t="str">
        <f t="shared" si="24"/>
        <v>รอข้อมูลคอลัมน์ H</v>
      </c>
      <c r="K262" s="150"/>
      <c r="L262" s="150"/>
      <c r="M262" s="150"/>
      <c r="N262" s="147" t="str" cm="1">
        <f t="array" ref="N262">IF(AND(K262:M262=""),"ยังไม่บันทึกข้อมูล",
IF(M262&lt;&gt;"",
IF(M262&gt;=1.3,M262,"เป็นไม้พุ่ม"),
IF(K262+L262&gt;=1.3,K262+L262,"เป็นไม้พุ่ม")))</f>
        <v>ยังไม่บันทึกข้อมูล</v>
      </c>
      <c r="O262" s="149" t="str">
        <f t="shared" si="25"/>
        <v>ข้อมูลไม่ถูกต้อง</v>
      </c>
      <c r="P262" s="149" t="str">
        <f t="shared" si="26"/>
        <v>ข้อมูลไม่ถูกต้อง</v>
      </c>
      <c r="Q262" s="149" t="str">
        <f t="shared" si="27"/>
        <v>ข้อมูลไม่ถูกต้อง</v>
      </c>
      <c r="R262" s="155" t="str">
        <f t="shared" si="28"/>
        <v>ข้อมูลไม่ถูกต้อง</v>
      </c>
      <c r="S262" s="155" t="str">
        <f>IF(ISNUMBER(R262),
IF(H$2=ตัวเลือก!A$30,"ยังไม่บันทึกข้อมูล",R262*0.27),"ข้อมูลไม่ถูกต้อง")</f>
        <v>ข้อมูลไม่ถูกต้อง</v>
      </c>
      <c r="T262" s="149" t="str">
        <f t="shared" si="29"/>
        <v>ข้อมูลไม่ถูกต้อง</v>
      </c>
      <c r="U262" s="155" t="str">
        <f>IF(ISNUMBER(R262),
IF(H$2=ตัวเลือก!A$30,"ยังไม่บันทึกข้อมูล",R262*0.47),"ข้อมูลไม่ถูกต้อง")</f>
        <v>ข้อมูลไม่ถูกต้อง</v>
      </c>
      <c r="V262" s="149" t="str">
        <f>IF(ISNUMBER(S262),
IF(H$2=ตัวเลือก!A$30,"ยังไม่บันทึกข้อมูล",S262*0.47),"ข้อมูลไม่ถูกต้อง")</f>
        <v>ข้อมูลไม่ถูกต้อง</v>
      </c>
      <c r="W262" s="149" t="str">
        <f t="shared" si="30"/>
        <v>ข้อมูลไม่ถูกต้อง</v>
      </c>
      <c r="X262" s="148" t="str">
        <f t="shared" si="31"/>
        <v>ข้อมูลไม่ถูกต้อง</v>
      </c>
      <c r="Y262" s="38"/>
      <c r="Z262" s="38"/>
      <c r="AA262" s="38"/>
    </row>
    <row r="263" spans="1:27" x14ac:dyDescent="0.45">
      <c r="A263" s="38">
        <v>258</v>
      </c>
      <c r="B263" s="38"/>
      <c r="C263" s="38"/>
      <c r="D263" s="38"/>
      <c r="E263" s="38"/>
      <c r="F263" s="35"/>
      <c r="G263" s="35"/>
      <c r="H263" s="38"/>
      <c r="I263" s="38"/>
      <c r="J263" s="273" t="str">
        <f t="shared" ref="J263:J326" si="32">IF(H263="","รอข้อมูลคอลัมน์ H",
IF(H263/PI()&gt;=4.5,H263/PI(),"ไม่ใช่ไม้ต้น ไม่นำมาคำนวณ"))</f>
        <v>รอข้อมูลคอลัมน์ H</v>
      </c>
      <c r="K263" s="150"/>
      <c r="L263" s="150"/>
      <c r="M263" s="150"/>
      <c r="N263" s="147" t="str" cm="1">
        <f t="array" ref="N263">IF(AND(K263:M263=""),"ยังไม่บันทึกข้อมูล",
IF(M263&lt;&gt;"",
IF(M263&gt;=1.3,M263,"เป็นไม้พุ่ม"),
IF(K263+L263&gt;=1.3,K263+L263,"เป็นไม้พุ่ม")))</f>
        <v>ยังไม่บันทึกข้อมูล</v>
      </c>
      <c r="O263" s="149" t="str">
        <f t="shared" ref="O263:O326" si="33">IF(AND(ISNUMBER(J263),ISNUMBER(N263)),0.0396*(((J263)^2)*N263)^0.933,"ข้อมูลไม่ถูกต้อง")</f>
        <v>ข้อมูลไม่ถูกต้อง</v>
      </c>
      <c r="P263" s="149" t="str">
        <f t="shared" ref="P263:P326" si="34">IF(AND(ISNUMBER(J263),ISNUMBER(N263)),0.00349*(((J263^2)*N263))^1.03,"ข้อมูลไม่ถูกต้อง")</f>
        <v>ข้อมูลไม่ถูกต้อง</v>
      </c>
      <c r="Q263" s="149" t="str">
        <f t="shared" ref="Q263:Q326" si="35">IF(AND(ISNUMBER(O263),ISNUMBER(P263)),((1/(28/(O263+P263)))+0.025),"ข้อมูลไม่ถูกต้อง")</f>
        <v>ข้อมูลไม่ถูกต้อง</v>
      </c>
      <c r="R263" s="155" t="str">
        <f t="shared" ref="R263:R326" si="36">IF(AND(O263&lt;&gt;"ข้อมูลไม่ถูกต้อง",P263&lt;&gt;"ข้อมูลไม่ถูกต้อง",Q263&lt;&gt;"ข้อมูลไม่ถูกต้อง"),O263+P263+Q263,"ข้อมูลไม่ถูกต้อง")</f>
        <v>ข้อมูลไม่ถูกต้อง</v>
      </c>
      <c r="S263" s="155" t="str">
        <f>IF(ISNUMBER(R263),
IF(H$2=ตัวเลือก!A$30,"ยังไม่บันทึกข้อมูล",R263*0.27),"ข้อมูลไม่ถูกต้อง")</f>
        <v>ข้อมูลไม่ถูกต้อง</v>
      </c>
      <c r="T263" s="149" t="str">
        <f t="shared" ref="T263:T326" si="37">IF(AND(ISNUMBER(R263),ISNUMBER(S263)),R263+S263,"ข้อมูลไม่ถูกต้อง")</f>
        <v>ข้อมูลไม่ถูกต้อง</v>
      </c>
      <c r="U263" s="155" t="str">
        <f>IF(ISNUMBER(R263),
IF(H$2=ตัวเลือก!A$30,"ยังไม่บันทึกข้อมูล",R263*0.47),"ข้อมูลไม่ถูกต้อง")</f>
        <v>ข้อมูลไม่ถูกต้อง</v>
      </c>
      <c r="V263" s="149" t="str">
        <f>IF(ISNUMBER(S263),
IF(H$2=ตัวเลือก!A$30,"ยังไม่บันทึกข้อมูล",S263*0.47),"ข้อมูลไม่ถูกต้อง")</f>
        <v>ข้อมูลไม่ถูกต้อง</v>
      </c>
      <c r="W263" s="149" t="str">
        <f t="shared" ref="W263:W326" si="38">IF(AND(ISNUMBER(U263),ISNUMBER(V263)),((U263+V263)/1000),"ข้อมูลไม่ถูกต้อง")</f>
        <v>ข้อมูลไม่ถูกต้อง</v>
      </c>
      <c r="X263" s="148" t="str">
        <f t="shared" ref="X263:X326" si="39">IF(ISNUMBER(W263),W263*(44/12),"ข้อมูลไม่ถูกต้อง")</f>
        <v>ข้อมูลไม่ถูกต้อง</v>
      </c>
      <c r="Y263" s="38"/>
      <c r="Z263" s="38"/>
      <c r="AA263" s="38"/>
    </row>
    <row r="264" spans="1:27" x14ac:dyDescent="0.45">
      <c r="A264" s="38">
        <v>259</v>
      </c>
      <c r="B264" s="38"/>
      <c r="C264" s="38"/>
      <c r="D264" s="38"/>
      <c r="E264" s="38"/>
      <c r="F264" s="35"/>
      <c r="G264" s="35"/>
      <c r="H264" s="38"/>
      <c r="I264" s="38"/>
      <c r="J264" s="273" t="str">
        <f t="shared" si="32"/>
        <v>รอข้อมูลคอลัมน์ H</v>
      </c>
      <c r="K264" s="150"/>
      <c r="L264" s="150"/>
      <c r="M264" s="150"/>
      <c r="N264" s="147" t="str" cm="1">
        <f t="array" ref="N264">IF(AND(K264:M264=""),"ยังไม่บันทึกข้อมูล",
IF(M264&lt;&gt;"",
IF(M264&gt;=1.3,M264,"เป็นไม้พุ่ม"),
IF(K264+L264&gt;=1.3,K264+L264,"เป็นไม้พุ่ม")))</f>
        <v>ยังไม่บันทึกข้อมูล</v>
      </c>
      <c r="O264" s="149" t="str">
        <f t="shared" si="33"/>
        <v>ข้อมูลไม่ถูกต้อง</v>
      </c>
      <c r="P264" s="149" t="str">
        <f t="shared" si="34"/>
        <v>ข้อมูลไม่ถูกต้อง</v>
      </c>
      <c r="Q264" s="149" t="str">
        <f t="shared" si="35"/>
        <v>ข้อมูลไม่ถูกต้อง</v>
      </c>
      <c r="R264" s="155" t="str">
        <f t="shared" si="36"/>
        <v>ข้อมูลไม่ถูกต้อง</v>
      </c>
      <c r="S264" s="155" t="str">
        <f>IF(ISNUMBER(R264),
IF(H$2=ตัวเลือก!A$30,"ยังไม่บันทึกข้อมูล",R264*0.27),"ข้อมูลไม่ถูกต้อง")</f>
        <v>ข้อมูลไม่ถูกต้อง</v>
      </c>
      <c r="T264" s="149" t="str">
        <f t="shared" si="37"/>
        <v>ข้อมูลไม่ถูกต้อง</v>
      </c>
      <c r="U264" s="155" t="str">
        <f>IF(ISNUMBER(R264),
IF(H$2=ตัวเลือก!A$30,"ยังไม่บันทึกข้อมูล",R264*0.47),"ข้อมูลไม่ถูกต้อง")</f>
        <v>ข้อมูลไม่ถูกต้อง</v>
      </c>
      <c r="V264" s="149" t="str">
        <f>IF(ISNUMBER(S264),
IF(H$2=ตัวเลือก!A$30,"ยังไม่บันทึกข้อมูล",S264*0.47),"ข้อมูลไม่ถูกต้อง")</f>
        <v>ข้อมูลไม่ถูกต้อง</v>
      </c>
      <c r="W264" s="149" t="str">
        <f t="shared" si="38"/>
        <v>ข้อมูลไม่ถูกต้อง</v>
      </c>
      <c r="X264" s="148" t="str">
        <f t="shared" si="39"/>
        <v>ข้อมูลไม่ถูกต้อง</v>
      </c>
      <c r="Y264" s="38"/>
      <c r="Z264" s="38"/>
      <c r="AA264" s="38"/>
    </row>
    <row r="265" spans="1:27" x14ac:dyDescent="0.45">
      <c r="A265" s="38">
        <v>260</v>
      </c>
      <c r="B265" s="38"/>
      <c r="C265" s="38"/>
      <c r="D265" s="38"/>
      <c r="E265" s="38"/>
      <c r="F265" s="35"/>
      <c r="G265" s="35"/>
      <c r="H265" s="38"/>
      <c r="I265" s="38"/>
      <c r="J265" s="273" t="str">
        <f t="shared" si="32"/>
        <v>รอข้อมูลคอลัมน์ H</v>
      </c>
      <c r="K265" s="150"/>
      <c r="L265" s="150"/>
      <c r="M265" s="150"/>
      <c r="N265" s="147" t="str" cm="1">
        <f t="array" ref="N265">IF(AND(K265:M265=""),"ยังไม่บันทึกข้อมูล",
IF(M265&lt;&gt;"",
IF(M265&gt;=1.3,M265,"เป็นไม้พุ่ม"),
IF(K265+L265&gt;=1.3,K265+L265,"เป็นไม้พุ่ม")))</f>
        <v>ยังไม่บันทึกข้อมูล</v>
      </c>
      <c r="O265" s="149" t="str">
        <f t="shared" si="33"/>
        <v>ข้อมูลไม่ถูกต้อง</v>
      </c>
      <c r="P265" s="149" t="str">
        <f t="shared" si="34"/>
        <v>ข้อมูลไม่ถูกต้อง</v>
      </c>
      <c r="Q265" s="149" t="str">
        <f t="shared" si="35"/>
        <v>ข้อมูลไม่ถูกต้อง</v>
      </c>
      <c r="R265" s="155" t="str">
        <f t="shared" si="36"/>
        <v>ข้อมูลไม่ถูกต้อง</v>
      </c>
      <c r="S265" s="155" t="str">
        <f>IF(ISNUMBER(R265),
IF(H$2=ตัวเลือก!A$30,"ยังไม่บันทึกข้อมูล",R265*0.27),"ข้อมูลไม่ถูกต้อง")</f>
        <v>ข้อมูลไม่ถูกต้อง</v>
      </c>
      <c r="T265" s="149" t="str">
        <f t="shared" si="37"/>
        <v>ข้อมูลไม่ถูกต้อง</v>
      </c>
      <c r="U265" s="155" t="str">
        <f>IF(ISNUMBER(R265),
IF(H$2=ตัวเลือก!A$30,"ยังไม่บันทึกข้อมูล",R265*0.47),"ข้อมูลไม่ถูกต้อง")</f>
        <v>ข้อมูลไม่ถูกต้อง</v>
      </c>
      <c r="V265" s="149" t="str">
        <f>IF(ISNUMBER(S265),
IF(H$2=ตัวเลือก!A$30,"ยังไม่บันทึกข้อมูล",S265*0.47),"ข้อมูลไม่ถูกต้อง")</f>
        <v>ข้อมูลไม่ถูกต้อง</v>
      </c>
      <c r="W265" s="149" t="str">
        <f t="shared" si="38"/>
        <v>ข้อมูลไม่ถูกต้อง</v>
      </c>
      <c r="X265" s="148" t="str">
        <f t="shared" si="39"/>
        <v>ข้อมูลไม่ถูกต้อง</v>
      </c>
      <c r="Y265" s="38"/>
      <c r="Z265" s="38"/>
      <c r="AA265" s="38"/>
    </row>
    <row r="266" spans="1:27" x14ac:dyDescent="0.45">
      <c r="A266" s="38">
        <v>261</v>
      </c>
      <c r="B266" s="38"/>
      <c r="C266" s="38"/>
      <c r="D266" s="38"/>
      <c r="E266" s="38"/>
      <c r="F266" s="35"/>
      <c r="G266" s="35"/>
      <c r="H266" s="38"/>
      <c r="I266" s="38"/>
      <c r="J266" s="273" t="str">
        <f t="shared" si="32"/>
        <v>รอข้อมูลคอลัมน์ H</v>
      </c>
      <c r="K266" s="150"/>
      <c r="L266" s="150"/>
      <c r="M266" s="150"/>
      <c r="N266" s="147" t="str" cm="1">
        <f t="array" ref="N266">IF(AND(K266:M266=""),"ยังไม่บันทึกข้อมูล",
IF(M266&lt;&gt;"",
IF(M266&gt;=1.3,M266,"เป็นไม้พุ่ม"),
IF(K266+L266&gt;=1.3,K266+L266,"เป็นไม้พุ่ม")))</f>
        <v>ยังไม่บันทึกข้อมูล</v>
      </c>
      <c r="O266" s="149" t="str">
        <f t="shared" si="33"/>
        <v>ข้อมูลไม่ถูกต้อง</v>
      </c>
      <c r="P266" s="149" t="str">
        <f t="shared" si="34"/>
        <v>ข้อมูลไม่ถูกต้อง</v>
      </c>
      <c r="Q266" s="149" t="str">
        <f t="shared" si="35"/>
        <v>ข้อมูลไม่ถูกต้อง</v>
      </c>
      <c r="R266" s="155" t="str">
        <f t="shared" si="36"/>
        <v>ข้อมูลไม่ถูกต้อง</v>
      </c>
      <c r="S266" s="155" t="str">
        <f>IF(ISNUMBER(R266),
IF(H$2=ตัวเลือก!A$30,"ยังไม่บันทึกข้อมูล",R266*0.27),"ข้อมูลไม่ถูกต้อง")</f>
        <v>ข้อมูลไม่ถูกต้อง</v>
      </c>
      <c r="T266" s="149" t="str">
        <f t="shared" si="37"/>
        <v>ข้อมูลไม่ถูกต้อง</v>
      </c>
      <c r="U266" s="155" t="str">
        <f>IF(ISNUMBER(R266),
IF(H$2=ตัวเลือก!A$30,"ยังไม่บันทึกข้อมูล",R266*0.47),"ข้อมูลไม่ถูกต้อง")</f>
        <v>ข้อมูลไม่ถูกต้อง</v>
      </c>
      <c r="V266" s="149" t="str">
        <f>IF(ISNUMBER(S266),
IF(H$2=ตัวเลือก!A$30,"ยังไม่บันทึกข้อมูล",S266*0.47),"ข้อมูลไม่ถูกต้อง")</f>
        <v>ข้อมูลไม่ถูกต้อง</v>
      </c>
      <c r="W266" s="149" t="str">
        <f t="shared" si="38"/>
        <v>ข้อมูลไม่ถูกต้อง</v>
      </c>
      <c r="X266" s="148" t="str">
        <f t="shared" si="39"/>
        <v>ข้อมูลไม่ถูกต้อง</v>
      </c>
      <c r="Y266" s="38"/>
      <c r="Z266" s="38"/>
      <c r="AA266" s="38"/>
    </row>
    <row r="267" spans="1:27" x14ac:dyDescent="0.45">
      <c r="A267" s="38">
        <v>262</v>
      </c>
      <c r="B267" s="38"/>
      <c r="C267" s="38"/>
      <c r="D267" s="38"/>
      <c r="E267" s="38"/>
      <c r="F267" s="35"/>
      <c r="G267" s="35"/>
      <c r="H267" s="38"/>
      <c r="I267" s="38"/>
      <c r="J267" s="273" t="str">
        <f t="shared" si="32"/>
        <v>รอข้อมูลคอลัมน์ H</v>
      </c>
      <c r="K267" s="150"/>
      <c r="L267" s="150"/>
      <c r="M267" s="150"/>
      <c r="N267" s="147" t="str" cm="1">
        <f t="array" ref="N267">IF(AND(K267:M267=""),"ยังไม่บันทึกข้อมูล",
IF(M267&lt;&gt;"",
IF(M267&gt;=1.3,M267,"เป็นไม้พุ่ม"),
IF(K267+L267&gt;=1.3,K267+L267,"เป็นไม้พุ่ม")))</f>
        <v>ยังไม่บันทึกข้อมูล</v>
      </c>
      <c r="O267" s="149" t="str">
        <f t="shared" si="33"/>
        <v>ข้อมูลไม่ถูกต้อง</v>
      </c>
      <c r="P267" s="149" t="str">
        <f t="shared" si="34"/>
        <v>ข้อมูลไม่ถูกต้อง</v>
      </c>
      <c r="Q267" s="149" t="str">
        <f t="shared" si="35"/>
        <v>ข้อมูลไม่ถูกต้อง</v>
      </c>
      <c r="R267" s="155" t="str">
        <f t="shared" si="36"/>
        <v>ข้อมูลไม่ถูกต้อง</v>
      </c>
      <c r="S267" s="155" t="str">
        <f>IF(ISNUMBER(R267),
IF(H$2=ตัวเลือก!A$30,"ยังไม่บันทึกข้อมูล",R267*0.27),"ข้อมูลไม่ถูกต้อง")</f>
        <v>ข้อมูลไม่ถูกต้อง</v>
      </c>
      <c r="T267" s="149" t="str">
        <f t="shared" si="37"/>
        <v>ข้อมูลไม่ถูกต้อง</v>
      </c>
      <c r="U267" s="155" t="str">
        <f>IF(ISNUMBER(R267),
IF(H$2=ตัวเลือก!A$30,"ยังไม่บันทึกข้อมูล",R267*0.47),"ข้อมูลไม่ถูกต้อง")</f>
        <v>ข้อมูลไม่ถูกต้อง</v>
      </c>
      <c r="V267" s="149" t="str">
        <f>IF(ISNUMBER(S267),
IF(H$2=ตัวเลือก!A$30,"ยังไม่บันทึกข้อมูล",S267*0.47),"ข้อมูลไม่ถูกต้อง")</f>
        <v>ข้อมูลไม่ถูกต้อง</v>
      </c>
      <c r="W267" s="149" t="str">
        <f t="shared" si="38"/>
        <v>ข้อมูลไม่ถูกต้อง</v>
      </c>
      <c r="X267" s="148" t="str">
        <f t="shared" si="39"/>
        <v>ข้อมูลไม่ถูกต้อง</v>
      </c>
      <c r="Y267" s="38"/>
      <c r="Z267" s="38"/>
      <c r="AA267" s="38"/>
    </row>
    <row r="268" spans="1:27" x14ac:dyDescent="0.45">
      <c r="A268" s="38">
        <v>263</v>
      </c>
      <c r="B268" s="38"/>
      <c r="C268" s="38"/>
      <c r="D268" s="38"/>
      <c r="E268" s="38"/>
      <c r="F268" s="35"/>
      <c r="G268" s="35"/>
      <c r="H268" s="38"/>
      <c r="I268" s="38"/>
      <c r="J268" s="273" t="str">
        <f t="shared" si="32"/>
        <v>รอข้อมูลคอลัมน์ H</v>
      </c>
      <c r="K268" s="150"/>
      <c r="L268" s="150"/>
      <c r="M268" s="150"/>
      <c r="N268" s="147" t="str" cm="1">
        <f t="array" ref="N268">IF(AND(K268:M268=""),"ยังไม่บันทึกข้อมูล",
IF(M268&lt;&gt;"",
IF(M268&gt;=1.3,M268,"เป็นไม้พุ่ม"),
IF(K268+L268&gt;=1.3,K268+L268,"เป็นไม้พุ่ม")))</f>
        <v>ยังไม่บันทึกข้อมูล</v>
      </c>
      <c r="O268" s="149" t="str">
        <f t="shared" si="33"/>
        <v>ข้อมูลไม่ถูกต้อง</v>
      </c>
      <c r="P268" s="149" t="str">
        <f t="shared" si="34"/>
        <v>ข้อมูลไม่ถูกต้อง</v>
      </c>
      <c r="Q268" s="149" t="str">
        <f t="shared" si="35"/>
        <v>ข้อมูลไม่ถูกต้อง</v>
      </c>
      <c r="R268" s="155" t="str">
        <f t="shared" si="36"/>
        <v>ข้อมูลไม่ถูกต้อง</v>
      </c>
      <c r="S268" s="155" t="str">
        <f>IF(ISNUMBER(R268),
IF(H$2=ตัวเลือก!A$30,"ยังไม่บันทึกข้อมูล",R268*0.27),"ข้อมูลไม่ถูกต้อง")</f>
        <v>ข้อมูลไม่ถูกต้อง</v>
      </c>
      <c r="T268" s="149" t="str">
        <f t="shared" si="37"/>
        <v>ข้อมูลไม่ถูกต้อง</v>
      </c>
      <c r="U268" s="155" t="str">
        <f>IF(ISNUMBER(R268),
IF(H$2=ตัวเลือก!A$30,"ยังไม่บันทึกข้อมูล",R268*0.47),"ข้อมูลไม่ถูกต้อง")</f>
        <v>ข้อมูลไม่ถูกต้อง</v>
      </c>
      <c r="V268" s="149" t="str">
        <f>IF(ISNUMBER(S268),
IF(H$2=ตัวเลือก!A$30,"ยังไม่บันทึกข้อมูล",S268*0.47),"ข้อมูลไม่ถูกต้อง")</f>
        <v>ข้อมูลไม่ถูกต้อง</v>
      </c>
      <c r="W268" s="149" t="str">
        <f t="shared" si="38"/>
        <v>ข้อมูลไม่ถูกต้อง</v>
      </c>
      <c r="X268" s="148" t="str">
        <f t="shared" si="39"/>
        <v>ข้อมูลไม่ถูกต้อง</v>
      </c>
      <c r="Y268" s="38"/>
      <c r="Z268" s="38"/>
      <c r="AA268" s="38"/>
    </row>
    <row r="269" spans="1:27" x14ac:dyDescent="0.45">
      <c r="A269" s="38">
        <v>264</v>
      </c>
      <c r="B269" s="38"/>
      <c r="C269" s="38"/>
      <c r="D269" s="38"/>
      <c r="E269" s="38"/>
      <c r="F269" s="35"/>
      <c r="G269" s="35"/>
      <c r="H269" s="38"/>
      <c r="I269" s="38"/>
      <c r="J269" s="273" t="str">
        <f t="shared" si="32"/>
        <v>รอข้อมูลคอลัมน์ H</v>
      </c>
      <c r="K269" s="150"/>
      <c r="L269" s="150"/>
      <c r="M269" s="150"/>
      <c r="N269" s="147" t="str" cm="1">
        <f t="array" ref="N269">IF(AND(K269:M269=""),"ยังไม่บันทึกข้อมูล",
IF(M269&lt;&gt;"",
IF(M269&gt;=1.3,M269,"เป็นไม้พุ่ม"),
IF(K269+L269&gt;=1.3,K269+L269,"เป็นไม้พุ่ม")))</f>
        <v>ยังไม่บันทึกข้อมูล</v>
      </c>
      <c r="O269" s="149" t="str">
        <f t="shared" si="33"/>
        <v>ข้อมูลไม่ถูกต้อง</v>
      </c>
      <c r="P269" s="149" t="str">
        <f t="shared" si="34"/>
        <v>ข้อมูลไม่ถูกต้อง</v>
      </c>
      <c r="Q269" s="149" t="str">
        <f t="shared" si="35"/>
        <v>ข้อมูลไม่ถูกต้อง</v>
      </c>
      <c r="R269" s="155" t="str">
        <f t="shared" si="36"/>
        <v>ข้อมูลไม่ถูกต้อง</v>
      </c>
      <c r="S269" s="155" t="str">
        <f>IF(ISNUMBER(R269),
IF(H$2=ตัวเลือก!A$30,"ยังไม่บันทึกข้อมูล",R269*0.27),"ข้อมูลไม่ถูกต้อง")</f>
        <v>ข้อมูลไม่ถูกต้อง</v>
      </c>
      <c r="T269" s="149" t="str">
        <f t="shared" si="37"/>
        <v>ข้อมูลไม่ถูกต้อง</v>
      </c>
      <c r="U269" s="155" t="str">
        <f>IF(ISNUMBER(R269),
IF(H$2=ตัวเลือก!A$30,"ยังไม่บันทึกข้อมูล",R269*0.47),"ข้อมูลไม่ถูกต้อง")</f>
        <v>ข้อมูลไม่ถูกต้อง</v>
      </c>
      <c r="V269" s="149" t="str">
        <f>IF(ISNUMBER(S269),
IF(H$2=ตัวเลือก!A$30,"ยังไม่บันทึกข้อมูล",S269*0.47),"ข้อมูลไม่ถูกต้อง")</f>
        <v>ข้อมูลไม่ถูกต้อง</v>
      </c>
      <c r="W269" s="149" t="str">
        <f t="shared" si="38"/>
        <v>ข้อมูลไม่ถูกต้อง</v>
      </c>
      <c r="X269" s="148" t="str">
        <f t="shared" si="39"/>
        <v>ข้อมูลไม่ถูกต้อง</v>
      </c>
      <c r="Y269" s="38"/>
      <c r="Z269" s="38"/>
      <c r="AA269" s="38"/>
    </row>
    <row r="270" spans="1:27" x14ac:dyDescent="0.45">
      <c r="A270" s="38">
        <v>265</v>
      </c>
      <c r="B270" s="38"/>
      <c r="C270" s="38"/>
      <c r="D270" s="38"/>
      <c r="E270" s="38"/>
      <c r="F270" s="35"/>
      <c r="G270" s="35"/>
      <c r="H270" s="38"/>
      <c r="I270" s="38"/>
      <c r="J270" s="273" t="str">
        <f t="shared" si="32"/>
        <v>รอข้อมูลคอลัมน์ H</v>
      </c>
      <c r="K270" s="150"/>
      <c r="L270" s="150"/>
      <c r="M270" s="150"/>
      <c r="N270" s="147" t="str" cm="1">
        <f t="array" ref="N270">IF(AND(K270:M270=""),"ยังไม่บันทึกข้อมูล",
IF(M270&lt;&gt;"",
IF(M270&gt;=1.3,M270,"เป็นไม้พุ่ม"),
IF(K270+L270&gt;=1.3,K270+L270,"เป็นไม้พุ่ม")))</f>
        <v>ยังไม่บันทึกข้อมูล</v>
      </c>
      <c r="O270" s="149" t="str">
        <f t="shared" si="33"/>
        <v>ข้อมูลไม่ถูกต้อง</v>
      </c>
      <c r="P270" s="149" t="str">
        <f t="shared" si="34"/>
        <v>ข้อมูลไม่ถูกต้อง</v>
      </c>
      <c r="Q270" s="149" t="str">
        <f t="shared" si="35"/>
        <v>ข้อมูลไม่ถูกต้อง</v>
      </c>
      <c r="R270" s="155" t="str">
        <f t="shared" si="36"/>
        <v>ข้อมูลไม่ถูกต้อง</v>
      </c>
      <c r="S270" s="155" t="str">
        <f>IF(ISNUMBER(R270),
IF(H$2=ตัวเลือก!A$30,"ยังไม่บันทึกข้อมูล",R270*0.27),"ข้อมูลไม่ถูกต้อง")</f>
        <v>ข้อมูลไม่ถูกต้อง</v>
      </c>
      <c r="T270" s="149" t="str">
        <f t="shared" si="37"/>
        <v>ข้อมูลไม่ถูกต้อง</v>
      </c>
      <c r="U270" s="155" t="str">
        <f>IF(ISNUMBER(R270),
IF(H$2=ตัวเลือก!A$30,"ยังไม่บันทึกข้อมูล",R270*0.47),"ข้อมูลไม่ถูกต้อง")</f>
        <v>ข้อมูลไม่ถูกต้อง</v>
      </c>
      <c r="V270" s="149" t="str">
        <f>IF(ISNUMBER(S270),
IF(H$2=ตัวเลือก!A$30,"ยังไม่บันทึกข้อมูล",S270*0.47),"ข้อมูลไม่ถูกต้อง")</f>
        <v>ข้อมูลไม่ถูกต้อง</v>
      </c>
      <c r="W270" s="149" t="str">
        <f t="shared" si="38"/>
        <v>ข้อมูลไม่ถูกต้อง</v>
      </c>
      <c r="X270" s="148" t="str">
        <f t="shared" si="39"/>
        <v>ข้อมูลไม่ถูกต้อง</v>
      </c>
      <c r="Y270" s="38"/>
      <c r="Z270" s="38"/>
      <c r="AA270" s="38"/>
    </row>
    <row r="271" spans="1:27" x14ac:dyDescent="0.45">
      <c r="A271" s="38">
        <v>266</v>
      </c>
      <c r="B271" s="38"/>
      <c r="C271" s="38"/>
      <c r="D271" s="38"/>
      <c r="E271" s="38"/>
      <c r="F271" s="35"/>
      <c r="G271" s="35"/>
      <c r="H271" s="38"/>
      <c r="I271" s="38"/>
      <c r="J271" s="273" t="str">
        <f t="shared" si="32"/>
        <v>รอข้อมูลคอลัมน์ H</v>
      </c>
      <c r="K271" s="150"/>
      <c r="L271" s="150"/>
      <c r="M271" s="150"/>
      <c r="N271" s="147" t="str" cm="1">
        <f t="array" ref="N271">IF(AND(K271:M271=""),"ยังไม่บันทึกข้อมูล",
IF(M271&lt;&gt;"",
IF(M271&gt;=1.3,M271,"เป็นไม้พุ่ม"),
IF(K271+L271&gt;=1.3,K271+L271,"เป็นไม้พุ่ม")))</f>
        <v>ยังไม่บันทึกข้อมูล</v>
      </c>
      <c r="O271" s="149" t="str">
        <f t="shared" si="33"/>
        <v>ข้อมูลไม่ถูกต้อง</v>
      </c>
      <c r="P271" s="149" t="str">
        <f t="shared" si="34"/>
        <v>ข้อมูลไม่ถูกต้อง</v>
      </c>
      <c r="Q271" s="149" t="str">
        <f t="shared" si="35"/>
        <v>ข้อมูลไม่ถูกต้อง</v>
      </c>
      <c r="R271" s="155" t="str">
        <f t="shared" si="36"/>
        <v>ข้อมูลไม่ถูกต้อง</v>
      </c>
      <c r="S271" s="155" t="str">
        <f>IF(ISNUMBER(R271),
IF(H$2=ตัวเลือก!A$30,"ยังไม่บันทึกข้อมูล",R271*0.27),"ข้อมูลไม่ถูกต้อง")</f>
        <v>ข้อมูลไม่ถูกต้อง</v>
      </c>
      <c r="T271" s="149" t="str">
        <f t="shared" si="37"/>
        <v>ข้อมูลไม่ถูกต้อง</v>
      </c>
      <c r="U271" s="155" t="str">
        <f>IF(ISNUMBER(R271),
IF(H$2=ตัวเลือก!A$30,"ยังไม่บันทึกข้อมูล",R271*0.47),"ข้อมูลไม่ถูกต้อง")</f>
        <v>ข้อมูลไม่ถูกต้อง</v>
      </c>
      <c r="V271" s="149" t="str">
        <f>IF(ISNUMBER(S271),
IF(H$2=ตัวเลือก!A$30,"ยังไม่บันทึกข้อมูล",S271*0.47),"ข้อมูลไม่ถูกต้อง")</f>
        <v>ข้อมูลไม่ถูกต้อง</v>
      </c>
      <c r="W271" s="149" t="str">
        <f t="shared" si="38"/>
        <v>ข้อมูลไม่ถูกต้อง</v>
      </c>
      <c r="X271" s="148" t="str">
        <f t="shared" si="39"/>
        <v>ข้อมูลไม่ถูกต้อง</v>
      </c>
      <c r="Y271" s="38"/>
      <c r="Z271" s="38"/>
      <c r="AA271" s="38"/>
    </row>
    <row r="272" spans="1:27" x14ac:dyDescent="0.45">
      <c r="A272" s="38">
        <v>267</v>
      </c>
      <c r="B272" s="38"/>
      <c r="C272" s="38"/>
      <c r="D272" s="38"/>
      <c r="E272" s="38"/>
      <c r="F272" s="35"/>
      <c r="G272" s="35"/>
      <c r="H272" s="38"/>
      <c r="I272" s="38"/>
      <c r="J272" s="273" t="str">
        <f t="shared" si="32"/>
        <v>รอข้อมูลคอลัมน์ H</v>
      </c>
      <c r="K272" s="150"/>
      <c r="L272" s="150"/>
      <c r="M272" s="150"/>
      <c r="N272" s="147" t="str" cm="1">
        <f t="array" ref="N272">IF(AND(K272:M272=""),"ยังไม่บันทึกข้อมูล",
IF(M272&lt;&gt;"",
IF(M272&gt;=1.3,M272,"เป็นไม้พุ่ม"),
IF(K272+L272&gt;=1.3,K272+L272,"เป็นไม้พุ่ม")))</f>
        <v>ยังไม่บันทึกข้อมูล</v>
      </c>
      <c r="O272" s="149" t="str">
        <f t="shared" si="33"/>
        <v>ข้อมูลไม่ถูกต้อง</v>
      </c>
      <c r="P272" s="149" t="str">
        <f t="shared" si="34"/>
        <v>ข้อมูลไม่ถูกต้อง</v>
      </c>
      <c r="Q272" s="149" t="str">
        <f t="shared" si="35"/>
        <v>ข้อมูลไม่ถูกต้อง</v>
      </c>
      <c r="R272" s="155" t="str">
        <f t="shared" si="36"/>
        <v>ข้อมูลไม่ถูกต้อง</v>
      </c>
      <c r="S272" s="155" t="str">
        <f>IF(ISNUMBER(R272),
IF(H$2=ตัวเลือก!A$30,"ยังไม่บันทึกข้อมูล",R272*0.27),"ข้อมูลไม่ถูกต้อง")</f>
        <v>ข้อมูลไม่ถูกต้อง</v>
      </c>
      <c r="T272" s="149" t="str">
        <f t="shared" si="37"/>
        <v>ข้อมูลไม่ถูกต้อง</v>
      </c>
      <c r="U272" s="155" t="str">
        <f>IF(ISNUMBER(R272),
IF(H$2=ตัวเลือก!A$30,"ยังไม่บันทึกข้อมูล",R272*0.47),"ข้อมูลไม่ถูกต้อง")</f>
        <v>ข้อมูลไม่ถูกต้อง</v>
      </c>
      <c r="V272" s="149" t="str">
        <f>IF(ISNUMBER(S272),
IF(H$2=ตัวเลือก!A$30,"ยังไม่บันทึกข้อมูล",S272*0.47),"ข้อมูลไม่ถูกต้อง")</f>
        <v>ข้อมูลไม่ถูกต้อง</v>
      </c>
      <c r="W272" s="149" t="str">
        <f t="shared" si="38"/>
        <v>ข้อมูลไม่ถูกต้อง</v>
      </c>
      <c r="X272" s="148" t="str">
        <f t="shared" si="39"/>
        <v>ข้อมูลไม่ถูกต้อง</v>
      </c>
      <c r="Y272" s="38"/>
      <c r="Z272" s="38"/>
      <c r="AA272" s="38"/>
    </row>
    <row r="273" spans="1:27" x14ac:dyDescent="0.45">
      <c r="A273" s="38">
        <v>268</v>
      </c>
      <c r="B273" s="38"/>
      <c r="C273" s="38"/>
      <c r="D273" s="38"/>
      <c r="E273" s="38"/>
      <c r="F273" s="35"/>
      <c r="G273" s="35"/>
      <c r="H273" s="38"/>
      <c r="I273" s="38"/>
      <c r="J273" s="273" t="str">
        <f t="shared" si="32"/>
        <v>รอข้อมูลคอลัมน์ H</v>
      </c>
      <c r="K273" s="150"/>
      <c r="L273" s="150"/>
      <c r="M273" s="150"/>
      <c r="N273" s="147" t="str" cm="1">
        <f t="array" ref="N273">IF(AND(K273:M273=""),"ยังไม่บันทึกข้อมูล",
IF(M273&lt;&gt;"",
IF(M273&gt;=1.3,M273,"เป็นไม้พุ่ม"),
IF(K273+L273&gt;=1.3,K273+L273,"เป็นไม้พุ่ม")))</f>
        <v>ยังไม่บันทึกข้อมูล</v>
      </c>
      <c r="O273" s="149" t="str">
        <f t="shared" si="33"/>
        <v>ข้อมูลไม่ถูกต้อง</v>
      </c>
      <c r="P273" s="149" t="str">
        <f t="shared" si="34"/>
        <v>ข้อมูลไม่ถูกต้อง</v>
      </c>
      <c r="Q273" s="149" t="str">
        <f t="shared" si="35"/>
        <v>ข้อมูลไม่ถูกต้อง</v>
      </c>
      <c r="R273" s="155" t="str">
        <f t="shared" si="36"/>
        <v>ข้อมูลไม่ถูกต้อง</v>
      </c>
      <c r="S273" s="155" t="str">
        <f>IF(ISNUMBER(R273),
IF(H$2=ตัวเลือก!A$30,"ยังไม่บันทึกข้อมูล",R273*0.27),"ข้อมูลไม่ถูกต้อง")</f>
        <v>ข้อมูลไม่ถูกต้อง</v>
      </c>
      <c r="T273" s="149" t="str">
        <f t="shared" si="37"/>
        <v>ข้อมูลไม่ถูกต้อง</v>
      </c>
      <c r="U273" s="155" t="str">
        <f>IF(ISNUMBER(R273),
IF(H$2=ตัวเลือก!A$30,"ยังไม่บันทึกข้อมูล",R273*0.47),"ข้อมูลไม่ถูกต้อง")</f>
        <v>ข้อมูลไม่ถูกต้อง</v>
      </c>
      <c r="V273" s="149" t="str">
        <f>IF(ISNUMBER(S273),
IF(H$2=ตัวเลือก!A$30,"ยังไม่บันทึกข้อมูล",S273*0.47),"ข้อมูลไม่ถูกต้อง")</f>
        <v>ข้อมูลไม่ถูกต้อง</v>
      </c>
      <c r="W273" s="149" t="str">
        <f t="shared" si="38"/>
        <v>ข้อมูลไม่ถูกต้อง</v>
      </c>
      <c r="X273" s="148" t="str">
        <f t="shared" si="39"/>
        <v>ข้อมูลไม่ถูกต้อง</v>
      </c>
      <c r="Y273" s="38"/>
      <c r="Z273" s="38"/>
      <c r="AA273" s="38"/>
    </row>
    <row r="274" spans="1:27" x14ac:dyDescent="0.45">
      <c r="A274" s="38">
        <v>269</v>
      </c>
      <c r="B274" s="38"/>
      <c r="C274" s="38"/>
      <c r="D274" s="38"/>
      <c r="E274" s="38"/>
      <c r="F274" s="35"/>
      <c r="G274" s="35"/>
      <c r="H274" s="38"/>
      <c r="I274" s="38"/>
      <c r="J274" s="273" t="str">
        <f t="shared" si="32"/>
        <v>รอข้อมูลคอลัมน์ H</v>
      </c>
      <c r="K274" s="150"/>
      <c r="L274" s="150"/>
      <c r="M274" s="150"/>
      <c r="N274" s="147" t="str" cm="1">
        <f t="array" ref="N274">IF(AND(K274:M274=""),"ยังไม่บันทึกข้อมูล",
IF(M274&lt;&gt;"",
IF(M274&gt;=1.3,M274,"เป็นไม้พุ่ม"),
IF(K274+L274&gt;=1.3,K274+L274,"เป็นไม้พุ่ม")))</f>
        <v>ยังไม่บันทึกข้อมูล</v>
      </c>
      <c r="O274" s="149" t="str">
        <f t="shared" si="33"/>
        <v>ข้อมูลไม่ถูกต้อง</v>
      </c>
      <c r="P274" s="149" t="str">
        <f t="shared" si="34"/>
        <v>ข้อมูลไม่ถูกต้อง</v>
      </c>
      <c r="Q274" s="149" t="str">
        <f t="shared" si="35"/>
        <v>ข้อมูลไม่ถูกต้อง</v>
      </c>
      <c r="R274" s="155" t="str">
        <f t="shared" si="36"/>
        <v>ข้อมูลไม่ถูกต้อง</v>
      </c>
      <c r="S274" s="155" t="str">
        <f>IF(ISNUMBER(R274),
IF(H$2=ตัวเลือก!A$30,"ยังไม่บันทึกข้อมูล",R274*0.27),"ข้อมูลไม่ถูกต้อง")</f>
        <v>ข้อมูลไม่ถูกต้อง</v>
      </c>
      <c r="T274" s="149" t="str">
        <f t="shared" si="37"/>
        <v>ข้อมูลไม่ถูกต้อง</v>
      </c>
      <c r="U274" s="155" t="str">
        <f>IF(ISNUMBER(R274),
IF(H$2=ตัวเลือก!A$30,"ยังไม่บันทึกข้อมูล",R274*0.47),"ข้อมูลไม่ถูกต้อง")</f>
        <v>ข้อมูลไม่ถูกต้อง</v>
      </c>
      <c r="V274" s="149" t="str">
        <f>IF(ISNUMBER(S274),
IF(H$2=ตัวเลือก!A$30,"ยังไม่บันทึกข้อมูล",S274*0.47),"ข้อมูลไม่ถูกต้อง")</f>
        <v>ข้อมูลไม่ถูกต้อง</v>
      </c>
      <c r="W274" s="149" t="str">
        <f t="shared" si="38"/>
        <v>ข้อมูลไม่ถูกต้อง</v>
      </c>
      <c r="X274" s="148" t="str">
        <f t="shared" si="39"/>
        <v>ข้อมูลไม่ถูกต้อง</v>
      </c>
      <c r="Y274" s="38"/>
      <c r="Z274" s="38"/>
      <c r="AA274" s="38"/>
    </row>
    <row r="275" spans="1:27" x14ac:dyDescent="0.45">
      <c r="A275" s="38">
        <v>270</v>
      </c>
      <c r="B275" s="38"/>
      <c r="C275" s="38"/>
      <c r="D275" s="38"/>
      <c r="E275" s="38"/>
      <c r="F275" s="35"/>
      <c r="G275" s="35"/>
      <c r="H275" s="38"/>
      <c r="I275" s="38"/>
      <c r="J275" s="273" t="str">
        <f t="shared" si="32"/>
        <v>รอข้อมูลคอลัมน์ H</v>
      </c>
      <c r="K275" s="150"/>
      <c r="L275" s="150"/>
      <c r="M275" s="150"/>
      <c r="N275" s="147" t="str" cm="1">
        <f t="array" ref="N275">IF(AND(K275:M275=""),"ยังไม่บันทึกข้อมูล",
IF(M275&lt;&gt;"",
IF(M275&gt;=1.3,M275,"เป็นไม้พุ่ม"),
IF(K275+L275&gt;=1.3,K275+L275,"เป็นไม้พุ่ม")))</f>
        <v>ยังไม่บันทึกข้อมูล</v>
      </c>
      <c r="O275" s="149" t="str">
        <f t="shared" si="33"/>
        <v>ข้อมูลไม่ถูกต้อง</v>
      </c>
      <c r="P275" s="149" t="str">
        <f t="shared" si="34"/>
        <v>ข้อมูลไม่ถูกต้อง</v>
      </c>
      <c r="Q275" s="149" t="str">
        <f t="shared" si="35"/>
        <v>ข้อมูลไม่ถูกต้อง</v>
      </c>
      <c r="R275" s="155" t="str">
        <f t="shared" si="36"/>
        <v>ข้อมูลไม่ถูกต้อง</v>
      </c>
      <c r="S275" s="155" t="str">
        <f>IF(ISNUMBER(R275),
IF(H$2=ตัวเลือก!A$30,"ยังไม่บันทึกข้อมูล",R275*0.27),"ข้อมูลไม่ถูกต้อง")</f>
        <v>ข้อมูลไม่ถูกต้อง</v>
      </c>
      <c r="T275" s="149" t="str">
        <f t="shared" si="37"/>
        <v>ข้อมูลไม่ถูกต้อง</v>
      </c>
      <c r="U275" s="155" t="str">
        <f>IF(ISNUMBER(R275),
IF(H$2=ตัวเลือก!A$30,"ยังไม่บันทึกข้อมูล",R275*0.47),"ข้อมูลไม่ถูกต้อง")</f>
        <v>ข้อมูลไม่ถูกต้อง</v>
      </c>
      <c r="V275" s="149" t="str">
        <f>IF(ISNUMBER(S275),
IF(H$2=ตัวเลือก!A$30,"ยังไม่บันทึกข้อมูล",S275*0.47),"ข้อมูลไม่ถูกต้อง")</f>
        <v>ข้อมูลไม่ถูกต้อง</v>
      </c>
      <c r="W275" s="149" t="str">
        <f t="shared" si="38"/>
        <v>ข้อมูลไม่ถูกต้อง</v>
      </c>
      <c r="X275" s="148" t="str">
        <f t="shared" si="39"/>
        <v>ข้อมูลไม่ถูกต้อง</v>
      </c>
      <c r="Y275" s="38"/>
      <c r="Z275" s="38"/>
      <c r="AA275" s="38"/>
    </row>
    <row r="276" spans="1:27" x14ac:dyDescent="0.45">
      <c r="A276" s="38">
        <v>271</v>
      </c>
      <c r="B276" s="38"/>
      <c r="C276" s="38"/>
      <c r="D276" s="38"/>
      <c r="E276" s="38"/>
      <c r="F276" s="35"/>
      <c r="G276" s="35"/>
      <c r="H276" s="38"/>
      <c r="I276" s="38"/>
      <c r="J276" s="273" t="str">
        <f t="shared" si="32"/>
        <v>รอข้อมูลคอลัมน์ H</v>
      </c>
      <c r="K276" s="150"/>
      <c r="L276" s="150"/>
      <c r="M276" s="150"/>
      <c r="N276" s="147" t="str" cm="1">
        <f t="array" ref="N276">IF(AND(K276:M276=""),"ยังไม่บันทึกข้อมูล",
IF(M276&lt;&gt;"",
IF(M276&gt;=1.3,M276,"เป็นไม้พุ่ม"),
IF(K276+L276&gt;=1.3,K276+L276,"เป็นไม้พุ่ม")))</f>
        <v>ยังไม่บันทึกข้อมูล</v>
      </c>
      <c r="O276" s="149" t="str">
        <f t="shared" si="33"/>
        <v>ข้อมูลไม่ถูกต้อง</v>
      </c>
      <c r="P276" s="149" t="str">
        <f t="shared" si="34"/>
        <v>ข้อมูลไม่ถูกต้อง</v>
      </c>
      <c r="Q276" s="149" t="str">
        <f t="shared" si="35"/>
        <v>ข้อมูลไม่ถูกต้อง</v>
      </c>
      <c r="R276" s="155" t="str">
        <f t="shared" si="36"/>
        <v>ข้อมูลไม่ถูกต้อง</v>
      </c>
      <c r="S276" s="155" t="str">
        <f>IF(ISNUMBER(R276),
IF(H$2=ตัวเลือก!A$30,"ยังไม่บันทึกข้อมูล",R276*0.27),"ข้อมูลไม่ถูกต้อง")</f>
        <v>ข้อมูลไม่ถูกต้อง</v>
      </c>
      <c r="T276" s="149" t="str">
        <f t="shared" si="37"/>
        <v>ข้อมูลไม่ถูกต้อง</v>
      </c>
      <c r="U276" s="155" t="str">
        <f>IF(ISNUMBER(R276),
IF(H$2=ตัวเลือก!A$30,"ยังไม่บันทึกข้อมูล",R276*0.47),"ข้อมูลไม่ถูกต้อง")</f>
        <v>ข้อมูลไม่ถูกต้อง</v>
      </c>
      <c r="V276" s="149" t="str">
        <f>IF(ISNUMBER(S276),
IF(H$2=ตัวเลือก!A$30,"ยังไม่บันทึกข้อมูล",S276*0.47),"ข้อมูลไม่ถูกต้อง")</f>
        <v>ข้อมูลไม่ถูกต้อง</v>
      </c>
      <c r="W276" s="149" t="str">
        <f t="shared" si="38"/>
        <v>ข้อมูลไม่ถูกต้อง</v>
      </c>
      <c r="X276" s="148" t="str">
        <f t="shared" si="39"/>
        <v>ข้อมูลไม่ถูกต้อง</v>
      </c>
      <c r="Y276" s="38"/>
      <c r="Z276" s="38"/>
      <c r="AA276" s="38"/>
    </row>
    <row r="277" spans="1:27" x14ac:dyDescent="0.45">
      <c r="A277" s="38">
        <v>272</v>
      </c>
      <c r="B277" s="38"/>
      <c r="C277" s="38"/>
      <c r="D277" s="38"/>
      <c r="E277" s="38"/>
      <c r="F277" s="35"/>
      <c r="G277" s="35"/>
      <c r="H277" s="38"/>
      <c r="I277" s="38"/>
      <c r="J277" s="273" t="str">
        <f t="shared" si="32"/>
        <v>รอข้อมูลคอลัมน์ H</v>
      </c>
      <c r="K277" s="150"/>
      <c r="L277" s="150"/>
      <c r="M277" s="150"/>
      <c r="N277" s="147" t="str" cm="1">
        <f t="array" ref="N277">IF(AND(K277:M277=""),"ยังไม่บันทึกข้อมูล",
IF(M277&lt;&gt;"",
IF(M277&gt;=1.3,M277,"เป็นไม้พุ่ม"),
IF(K277+L277&gt;=1.3,K277+L277,"เป็นไม้พุ่ม")))</f>
        <v>ยังไม่บันทึกข้อมูล</v>
      </c>
      <c r="O277" s="149" t="str">
        <f t="shared" si="33"/>
        <v>ข้อมูลไม่ถูกต้อง</v>
      </c>
      <c r="P277" s="149" t="str">
        <f t="shared" si="34"/>
        <v>ข้อมูลไม่ถูกต้อง</v>
      </c>
      <c r="Q277" s="149" t="str">
        <f t="shared" si="35"/>
        <v>ข้อมูลไม่ถูกต้อง</v>
      </c>
      <c r="R277" s="155" t="str">
        <f t="shared" si="36"/>
        <v>ข้อมูลไม่ถูกต้อง</v>
      </c>
      <c r="S277" s="155" t="str">
        <f>IF(ISNUMBER(R277),
IF(H$2=ตัวเลือก!A$30,"ยังไม่บันทึกข้อมูล",R277*0.27),"ข้อมูลไม่ถูกต้อง")</f>
        <v>ข้อมูลไม่ถูกต้อง</v>
      </c>
      <c r="T277" s="149" t="str">
        <f t="shared" si="37"/>
        <v>ข้อมูลไม่ถูกต้อง</v>
      </c>
      <c r="U277" s="155" t="str">
        <f>IF(ISNUMBER(R277),
IF(H$2=ตัวเลือก!A$30,"ยังไม่บันทึกข้อมูล",R277*0.47),"ข้อมูลไม่ถูกต้อง")</f>
        <v>ข้อมูลไม่ถูกต้อง</v>
      </c>
      <c r="V277" s="149" t="str">
        <f>IF(ISNUMBER(S277),
IF(H$2=ตัวเลือก!A$30,"ยังไม่บันทึกข้อมูล",S277*0.47),"ข้อมูลไม่ถูกต้อง")</f>
        <v>ข้อมูลไม่ถูกต้อง</v>
      </c>
      <c r="W277" s="149" t="str">
        <f t="shared" si="38"/>
        <v>ข้อมูลไม่ถูกต้อง</v>
      </c>
      <c r="X277" s="148" t="str">
        <f t="shared" si="39"/>
        <v>ข้อมูลไม่ถูกต้อง</v>
      </c>
      <c r="Y277" s="38"/>
      <c r="Z277" s="38"/>
      <c r="AA277" s="38"/>
    </row>
    <row r="278" spans="1:27" x14ac:dyDescent="0.45">
      <c r="A278" s="38">
        <v>273</v>
      </c>
      <c r="B278" s="38"/>
      <c r="C278" s="38"/>
      <c r="D278" s="38"/>
      <c r="E278" s="38"/>
      <c r="F278" s="35"/>
      <c r="G278" s="35"/>
      <c r="H278" s="38"/>
      <c r="I278" s="38"/>
      <c r="J278" s="273" t="str">
        <f t="shared" si="32"/>
        <v>รอข้อมูลคอลัมน์ H</v>
      </c>
      <c r="K278" s="150"/>
      <c r="L278" s="150"/>
      <c r="M278" s="150"/>
      <c r="N278" s="147" t="str" cm="1">
        <f t="array" ref="N278">IF(AND(K278:M278=""),"ยังไม่บันทึกข้อมูล",
IF(M278&lt;&gt;"",
IF(M278&gt;=1.3,M278,"เป็นไม้พุ่ม"),
IF(K278+L278&gt;=1.3,K278+L278,"เป็นไม้พุ่ม")))</f>
        <v>ยังไม่บันทึกข้อมูล</v>
      </c>
      <c r="O278" s="149" t="str">
        <f t="shared" si="33"/>
        <v>ข้อมูลไม่ถูกต้อง</v>
      </c>
      <c r="P278" s="149" t="str">
        <f t="shared" si="34"/>
        <v>ข้อมูลไม่ถูกต้อง</v>
      </c>
      <c r="Q278" s="149" t="str">
        <f t="shared" si="35"/>
        <v>ข้อมูลไม่ถูกต้อง</v>
      </c>
      <c r="R278" s="155" t="str">
        <f t="shared" si="36"/>
        <v>ข้อมูลไม่ถูกต้อง</v>
      </c>
      <c r="S278" s="155" t="str">
        <f>IF(ISNUMBER(R278),
IF(H$2=ตัวเลือก!A$30,"ยังไม่บันทึกข้อมูล",R278*0.27),"ข้อมูลไม่ถูกต้อง")</f>
        <v>ข้อมูลไม่ถูกต้อง</v>
      </c>
      <c r="T278" s="149" t="str">
        <f t="shared" si="37"/>
        <v>ข้อมูลไม่ถูกต้อง</v>
      </c>
      <c r="U278" s="155" t="str">
        <f>IF(ISNUMBER(R278),
IF(H$2=ตัวเลือก!A$30,"ยังไม่บันทึกข้อมูล",R278*0.47),"ข้อมูลไม่ถูกต้อง")</f>
        <v>ข้อมูลไม่ถูกต้อง</v>
      </c>
      <c r="V278" s="149" t="str">
        <f>IF(ISNUMBER(S278),
IF(H$2=ตัวเลือก!A$30,"ยังไม่บันทึกข้อมูล",S278*0.47),"ข้อมูลไม่ถูกต้อง")</f>
        <v>ข้อมูลไม่ถูกต้อง</v>
      </c>
      <c r="W278" s="149" t="str">
        <f t="shared" si="38"/>
        <v>ข้อมูลไม่ถูกต้อง</v>
      </c>
      <c r="X278" s="148" t="str">
        <f t="shared" si="39"/>
        <v>ข้อมูลไม่ถูกต้อง</v>
      </c>
      <c r="Y278" s="38"/>
      <c r="Z278" s="38"/>
      <c r="AA278" s="38"/>
    </row>
    <row r="279" spans="1:27" x14ac:dyDescent="0.45">
      <c r="A279" s="38">
        <v>274</v>
      </c>
      <c r="B279" s="38"/>
      <c r="C279" s="38"/>
      <c r="D279" s="38"/>
      <c r="E279" s="38"/>
      <c r="F279" s="35"/>
      <c r="G279" s="35"/>
      <c r="H279" s="38"/>
      <c r="I279" s="38"/>
      <c r="J279" s="273" t="str">
        <f t="shared" si="32"/>
        <v>รอข้อมูลคอลัมน์ H</v>
      </c>
      <c r="K279" s="150"/>
      <c r="L279" s="150"/>
      <c r="M279" s="150"/>
      <c r="N279" s="147" t="str" cm="1">
        <f t="array" ref="N279">IF(AND(K279:M279=""),"ยังไม่บันทึกข้อมูล",
IF(M279&lt;&gt;"",
IF(M279&gt;=1.3,M279,"เป็นไม้พุ่ม"),
IF(K279+L279&gt;=1.3,K279+L279,"เป็นไม้พุ่ม")))</f>
        <v>ยังไม่บันทึกข้อมูล</v>
      </c>
      <c r="O279" s="149" t="str">
        <f t="shared" si="33"/>
        <v>ข้อมูลไม่ถูกต้อง</v>
      </c>
      <c r="P279" s="149" t="str">
        <f t="shared" si="34"/>
        <v>ข้อมูลไม่ถูกต้อง</v>
      </c>
      <c r="Q279" s="149" t="str">
        <f t="shared" si="35"/>
        <v>ข้อมูลไม่ถูกต้อง</v>
      </c>
      <c r="R279" s="155" t="str">
        <f t="shared" si="36"/>
        <v>ข้อมูลไม่ถูกต้อง</v>
      </c>
      <c r="S279" s="155" t="str">
        <f>IF(ISNUMBER(R279),
IF(H$2=ตัวเลือก!A$30,"ยังไม่บันทึกข้อมูล",R279*0.27),"ข้อมูลไม่ถูกต้อง")</f>
        <v>ข้อมูลไม่ถูกต้อง</v>
      </c>
      <c r="T279" s="149" t="str">
        <f t="shared" si="37"/>
        <v>ข้อมูลไม่ถูกต้อง</v>
      </c>
      <c r="U279" s="155" t="str">
        <f>IF(ISNUMBER(R279),
IF(H$2=ตัวเลือก!A$30,"ยังไม่บันทึกข้อมูล",R279*0.47),"ข้อมูลไม่ถูกต้อง")</f>
        <v>ข้อมูลไม่ถูกต้อง</v>
      </c>
      <c r="V279" s="149" t="str">
        <f>IF(ISNUMBER(S279),
IF(H$2=ตัวเลือก!A$30,"ยังไม่บันทึกข้อมูล",S279*0.47),"ข้อมูลไม่ถูกต้อง")</f>
        <v>ข้อมูลไม่ถูกต้อง</v>
      </c>
      <c r="W279" s="149" t="str">
        <f t="shared" si="38"/>
        <v>ข้อมูลไม่ถูกต้อง</v>
      </c>
      <c r="X279" s="148" t="str">
        <f t="shared" si="39"/>
        <v>ข้อมูลไม่ถูกต้อง</v>
      </c>
      <c r="Y279" s="38"/>
      <c r="Z279" s="38"/>
      <c r="AA279" s="38"/>
    </row>
    <row r="280" spans="1:27" x14ac:dyDescent="0.45">
      <c r="A280" s="38">
        <v>275</v>
      </c>
      <c r="B280" s="38"/>
      <c r="C280" s="38"/>
      <c r="D280" s="38"/>
      <c r="E280" s="38"/>
      <c r="F280" s="35"/>
      <c r="G280" s="35"/>
      <c r="H280" s="38"/>
      <c r="I280" s="38"/>
      <c r="J280" s="273" t="str">
        <f t="shared" si="32"/>
        <v>รอข้อมูลคอลัมน์ H</v>
      </c>
      <c r="K280" s="150"/>
      <c r="L280" s="150"/>
      <c r="M280" s="150"/>
      <c r="N280" s="147" t="str" cm="1">
        <f t="array" ref="N280">IF(AND(K280:M280=""),"ยังไม่บันทึกข้อมูล",
IF(M280&lt;&gt;"",
IF(M280&gt;=1.3,M280,"เป็นไม้พุ่ม"),
IF(K280+L280&gt;=1.3,K280+L280,"เป็นไม้พุ่ม")))</f>
        <v>ยังไม่บันทึกข้อมูล</v>
      </c>
      <c r="O280" s="149" t="str">
        <f t="shared" si="33"/>
        <v>ข้อมูลไม่ถูกต้อง</v>
      </c>
      <c r="P280" s="149" t="str">
        <f t="shared" si="34"/>
        <v>ข้อมูลไม่ถูกต้อง</v>
      </c>
      <c r="Q280" s="149" t="str">
        <f t="shared" si="35"/>
        <v>ข้อมูลไม่ถูกต้อง</v>
      </c>
      <c r="R280" s="155" t="str">
        <f t="shared" si="36"/>
        <v>ข้อมูลไม่ถูกต้อง</v>
      </c>
      <c r="S280" s="155" t="str">
        <f>IF(ISNUMBER(R280),
IF(H$2=ตัวเลือก!A$30,"ยังไม่บันทึกข้อมูล",R280*0.27),"ข้อมูลไม่ถูกต้อง")</f>
        <v>ข้อมูลไม่ถูกต้อง</v>
      </c>
      <c r="T280" s="149" t="str">
        <f t="shared" si="37"/>
        <v>ข้อมูลไม่ถูกต้อง</v>
      </c>
      <c r="U280" s="155" t="str">
        <f>IF(ISNUMBER(R280),
IF(H$2=ตัวเลือก!A$30,"ยังไม่บันทึกข้อมูล",R280*0.47),"ข้อมูลไม่ถูกต้อง")</f>
        <v>ข้อมูลไม่ถูกต้อง</v>
      </c>
      <c r="V280" s="149" t="str">
        <f>IF(ISNUMBER(S280),
IF(H$2=ตัวเลือก!A$30,"ยังไม่บันทึกข้อมูล",S280*0.47),"ข้อมูลไม่ถูกต้อง")</f>
        <v>ข้อมูลไม่ถูกต้อง</v>
      </c>
      <c r="W280" s="149" t="str">
        <f t="shared" si="38"/>
        <v>ข้อมูลไม่ถูกต้อง</v>
      </c>
      <c r="X280" s="148" t="str">
        <f t="shared" si="39"/>
        <v>ข้อมูลไม่ถูกต้อง</v>
      </c>
      <c r="Y280" s="38"/>
      <c r="Z280" s="38"/>
      <c r="AA280" s="38"/>
    </row>
    <row r="281" spans="1:27" x14ac:dyDescent="0.45">
      <c r="A281" s="38">
        <v>276</v>
      </c>
      <c r="B281" s="38"/>
      <c r="C281" s="38"/>
      <c r="D281" s="38"/>
      <c r="E281" s="38"/>
      <c r="F281" s="35"/>
      <c r="G281" s="35"/>
      <c r="H281" s="38"/>
      <c r="I281" s="38"/>
      <c r="J281" s="273" t="str">
        <f t="shared" si="32"/>
        <v>รอข้อมูลคอลัมน์ H</v>
      </c>
      <c r="K281" s="150"/>
      <c r="L281" s="150"/>
      <c r="M281" s="150"/>
      <c r="N281" s="147" t="str" cm="1">
        <f t="array" ref="N281">IF(AND(K281:M281=""),"ยังไม่บันทึกข้อมูล",
IF(M281&lt;&gt;"",
IF(M281&gt;=1.3,M281,"เป็นไม้พุ่ม"),
IF(K281+L281&gt;=1.3,K281+L281,"เป็นไม้พุ่ม")))</f>
        <v>ยังไม่บันทึกข้อมูล</v>
      </c>
      <c r="O281" s="149" t="str">
        <f t="shared" si="33"/>
        <v>ข้อมูลไม่ถูกต้อง</v>
      </c>
      <c r="P281" s="149" t="str">
        <f t="shared" si="34"/>
        <v>ข้อมูลไม่ถูกต้อง</v>
      </c>
      <c r="Q281" s="149" t="str">
        <f t="shared" si="35"/>
        <v>ข้อมูลไม่ถูกต้อง</v>
      </c>
      <c r="R281" s="155" t="str">
        <f t="shared" si="36"/>
        <v>ข้อมูลไม่ถูกต้อง</v>
      </c>
      <c r="S281" s="155" t="str">
        <f>IF(ISNUMBER(R281),
IF(H$2=ตัวเลือก!A$30,"ยังไม่บันทึกข้อมูล",R281*0.27),"ข้อมูลไม่ถูกต้อง")</f>
        <v>ข้อมูลไม่ถูกต้อง</v>
      </c>
      <c r="T281" s="149" t="str">
        <f t="shared" si="37"/>
        <v>ข้อมูลไม่ถูกต้อง</v>
      </c>
      <c r="U281" s="155" t="str">
        <f>IF(ISNUMBER(R281),
IF(H$2=ตัวเลือก!A$30,"ยังไม่บันทึกข้อมูล",R281*0.47),"ข้อมูลไม่ถูกต้อง")</f>
        <v>ข้อมูลไม่ถูกต้อง</v>
      </c>
      <c r="V281" s="149" t="str">
        <f>IF(ISNUMBER(S281),
IF(H$2=ตัวเลือก!A$30,"ยังไม่บันทึกข้อมูล",S281*0.47),"ข้อมูลไม่ถูกต้อง")</f>
        <v>ข้อมูลไม่ถูกต้อง</v>
      </c>
      <c r="W281" s="149" t="str">
        <f t="shared" si="38"/>
        <v>ข้อมูลไม่ถูกต้อง</v>
      </c>
      <c r="X281" s="148" t="str">
        <f t="shared" si="39"/>
        <v>ข้อมูลไม่ถูกต้อง</v>
      </c>
      <c r="Y281" s="38"/>
      <c r="Z281" s="38"/>
      <c r="AA281" s="38"/>
    </row>
    <row r="282" spans="1:27" x14ac:dyDescent="0.45">
      <c r="A282" s="38">
        <v>277</v>
      </c>
      <c r="B282" s="38"/>
      <c r="C282" s="38"/>
      <c r="D282" s="38"/>
      <c r="E282" s="38"/>
      <c r="F282" s="35"/>
      <c r="G282" s="35"/>
      <c r="H282" s="38"/>
      <c r="I282" s="38"/>
      <c r="J282" s="273" t="str">
        <f t="shared" si="32"/>
        <v>รอข้อมูลคอลัมน์ H</v>
      </c>
      <c r="K282" s="150"/>
      <c r="L282" s="150"/>
      <c r="M282" s="150"/>
      <c r="N282" s="147" t="str" cm="1">
        <f t="array" ref="N282">IF(AND(K282:M282=""),"ยังไม่บันทึกข้อมูล",
IF(M282&lt;&gt;"",
IF(M282&gt;=1.3,M282,"เป็นไม้พุ่ม"),
IF(K282+L282&gt;=1.3,K282+L282,"เป็นไม้พุ่ม")))</f>
        <v>ยังไม่บันทึกข้อมูล</v>
      </c>
      <c r="O282" s="149" t="str">
        <f t="shared" si="33"/>
        <v>ข้อมูลไม่ถูกต้อง</v>
      </c>
      <c r="P282" s="149" t="str">
        <f t="shared" si="34"/>
        <v>ข้อมูลไม่ถูกต้อง</v>
      </c>
      <c r="Q282" s="149" t="str">
        <f t="shared" si="35"/>
        <v>ข้อมูลไม่ถูกต้อง</v>
      </c>
      <c r="R282" s="155" t="str">
        <f t="shared" si="36"/>
        <v>ข้อมูลไม่ถูกต้อง</v>
      </c>
      <c r="S282" s="155" t="str">
        <f>IF(ISNUMBER(R282),
IF(H$2=ตัวเลือก!A$30,"ยังไม่บันทึกข้อมูล",R282*0.27),"ข้อมูลไม่ถูกต้อง")</f>
        <v>ข้อมูลไม่ถูกต้อง</v>
      </c>
      <c r="T282" s="149" t="str">
        <f t="shared" si="37"/>
        <v>ข้อมูลไม่ถูกต้อง</v>
      </c>
      <c r="U282" s="155" t="str">
        <f>IF(ISNUMBER(R282),
IF(H$2=ตัวเลือก!A$30,"ยังไม่บันทึกข้อมูล",R282*0.47),"ข้อมูลไม่ถูกต้อง")</f>
        <v>ข้อมูลไม่ถูกต้อง</v>
      </c>
      <c r="V282" s="149" t="str">
        <f>IF(ISNUMBER(S282),
IF(H$2=ตัวเลือก!A$30,"ยังไม่บันทึกข้อมูล",S282*0.47),"ข้อมูลไม่ถูกต้อง")</f>
        <v>ข้อมูลไม่ถูกต้อง</v>
      </c>
      <c r="W282" s="149" t="str">
        <f t="shared" si="38"/>
        <v>ข้อมูลไม่ถูกต้อง</v>
      </c>
      <c r="X282" s="148" t="str">
        <f t="shared" si="39"/>
        <v>ข้อมูลไม่ถูกต้อง</v>
      </c>
      <c r="Y282" s="38"/>
      <c r="Z282" s="38"/>
      <c r="AA282" s="38"/>
    </row>
    <row r="283" spans="1:27" x14ac:dyDescent="0.45">
      <c r="A283" s="38">
        <v>278</v>
      </c>
      <c r="B283" s="38"/>
      <c r="C283" s="38"/>
      <c r="D283" s="38"/>
      <c r="E283" s="38"/>
      <c r="F283" s="35"/>
      <c r="G283" s="35"/>
      <c r="H283" s="38"/>
      <c r="I283" s="38"/>
      <c r="J283" s="273" t="str">
        <f t="shared" si="32"/>
        <v>รอข้อมูลคอลัมน์ H</v>
      </c>
      <c r="K283" s="150"/>
      <c r="L283" s="150"/>
      <c r="M283" s="150"/>
      <c r="N283" s="147" t="str" cm="1">
        <f t="array" ref="N283">IF(AND(K283:M283=""),"ยังไม่บันทึกข้อมูล",
IF(M283&lt;&gt;"",
IF(M283&gt;=1.3,M283,"เป็นไม้พุ่ม"),
IF(K283+L283&gt;=1.3,K283+L283,"เป็นไม้พุ่ม")))</f>
        <v>ยังไม่บันทึกข้อมูล</v>
      </c>
      <c r="O283" s="149" t="str">
        <f t="shared" si="33"/>
        <v>ข้อมูลไม่ถูกต้อง</v>
      </c>
      <c r="P283" s="149" t="str">
        <f t="shared" si="34"/>
        <v>ข้อมูลไม่ถูกต้อง</v>
      </c>
      <c r="Q283" s="149" t="str">
        <f t="shared" si="35"/>
        <v>ข้อมูลไม่ถูกต้อง</v>
      </c>
      <c r="R283" s="155" t="str">
        <f t="shared" si="36"/>
        <v>ข้อมูลไม่ถูกต้อง</v>
      </c>
      <c r="S283" s="155" t="str">
        <f>IF(ISNUMBER(R283),
IF(H$2=ตัวเลือก!A$30,"ยังไม่บันทึกข้อมูล",R283*0.27),"ข้อมูลไม่ถูกต้อง")</f>
        <v>ข้อมูลไม่ถูกต้อง</v>
      </c>
      <c r="T283" s="149" t="str">
        <f t="shared" si="37"/>
        <v>ข้อมูลไม่ถูกต้อง</v>
      </c>
      <c r="U283" s="155" t="str">
        <f>IF(ISNUMBER(R283),
IF(H$2=ตัวเลือก!A$30,"ยังไม่บันทึกข้อมูล",R283*0.47),"ข้อมูลไม่ถูกต้อง")</f>
        <v>ข้อมูลไม่ถูกต้อง</v>
      </c>
      <c r="V283" s="149" t="str">
        <f>IF(ISNUMBER(S283),
IF(H$2=ตัวเลือก!A$30,"ยังไม่บันทึกข้อมูล",S283*0.47),"ข้อมูลไม่ถูกต้อง")</f>
        <v>ข้อมูลไม่ถูกต้อง</v>
      </c>
      <c r="W283" s="149" t="str">
        <f t="shared" si="38"/>
        <v>ข้อมูลไม่ถูกต้อง</v>
      </c>
      <c r="X283" s="148" t="str">
        <f t="shared" si="39"/>
        <v>ข้อมูลไม่ถูกต้อง</v>
      </c>
      <c r="Y283" s="38"/>
      <c r="Z283" s="38"/>
      <c r="AA283" s="38"/>
    </row>
    <row r="284" spans="1:27" x14ac:dyDescent="0.45">
      <c r="A284" s="38">
        <v>279</v>
      </c>
      <c r="B284" s="38"/>
      <c r="C284" s="38"/>
      <c r="D284" s="38"/>
      <c r="E284" s="38"/>
      <c r="F284" s="35"/>
      <c r="G284" s="35"/>
      <c r="H284" s="38"/>
      <c r="I284" s="38"/>
      <c r="J284" s="273" t="str">
        <f t="shared" si="32"/>
        <v>รอข้อมูลคอลัมน์ H</v>
      </c>
      <c r="K284" s="150"/>
      <c r="L284" s="150"/>
      <c r="M284" s="150"/>
      <c r="N284" s="147" t="str" cm="1">
        <f t="array" ref="N284">IF(AND(K284:M284=""),"ยังไม่บันทึกข้อมูล",
IF(M284&lt;&gt;"",
IF(M284&gt;=1.3,M284,"เป็นไม้พุ่ม"),
IF(K284+L284&gt;=1.3,K284+L284,"เป็นไม้พุ่ม")))</f>
        <v>ยังไม่บันทึกข้อมูล</v>
      </c>
      <c r="O284" s="149" t="str">
        <f t="shared" si="33"/>
        <v>ข้อมูลไม่ถูกต้อง</v>
      </c>
      <c r="P284" s="149" t="str">
        <f t="shared" si="34"/>
        <v>ข้อมูลไม่ถูกต้อง</v>
      </c>
      <c r="Q284" s="149" t="str">
        <f t="shared" si="35"/>
        <v>ข้อมูลไม่ถูกต้อง</v>
      </c>
      <c r="R284" s="155" t="str">
        <f t="shared" si="36"/>
        <v>ข้อมูลไม่ถูกต้อง</v>
      </c>
      <c r="S284" s="155" t="str">
        <f>IF(ISNUMBER(R284),
IF(H$2=ตัวเลือก!A$30,"ยังไม่บันทึกข้อมูล",R284*0.27),"ข้อมูลไม่ถูกต้อง")</f>
        <v>ข้อมูลไม่ถูกต้อง</v>
      </c>
      <c r="T284" s="149" t="str">
        <f t="shared" si="37"/>
        <v>ข้อมูลไม่ถูกต้อง</v>
      </c>
      <c r="U284" s="155" t="str">
        <f>IF(ISNUMBER(R284),
IF(H$2=ตัวเลือก!A$30,"ยังไม่บันทึกข้อมูล",R284*0.47),"ข้อมูลไม่ถูกต้อง")</f>
        <v>ข้อมูลไม่ถูกต้อง</v>
      </c>
      <c r="V284" s="149" t="str">
        <f>IF(ISNUMBER(S284),
IF(H$2=ตัวเลือก!A$30,"ยังไม่บันทึกข้อมูล",S284*0.47),"ข้อมูลไม่ถูกต้อง")</f>
        <v>ข้อมูลไม่ถูกต้อง</v>
      </c>
      <c r="W284" s="149" t="str">
        <f t="shared" si="38"/>
        <v>ข้อมูลไม่ถูกต้อง</v>
      </c>
      <c r="X284" s="148" t="str">
        <f t="shared" si="39"/>
        <v>ข้อมูลไม่ถูกต้อง</v>
      </c>
      <c r="Y284" s="38"/>
      <c r="Z284" s="38"/>
      <c r="AA284" s="38"/>
    </row>
    <row r="285" spans="1:27" x14ac:dyDescent="0.45">
      <c r="A285" s="38">
        <v>280</v>
      </c>
      <c r="B285" s="38"/>
      <c r="C285" s="38"/>
      <c r="D285" s="38"/>
      <c r="E285" s="38"/>
      <c r="F285" s="35"/>
      <c r="G285" s="35"/>
      <c r="H285" s="38"/>
      <c r="I285" s="38"/>
      <c r="J285" s="273" t="str">
        <f t="shared" si="32"/>
        <v>รอข้อมูลคอลัมน์ H</v>
      </c>
      <c r="K285" s="150"/>
      <c r="L285" s="150"/>
      <c r="M285" s="150"/>
      <c r="N285" s="147" t="str" cm="1">
        <f t="array" ref="N285">IF(AND(K285:M285=""),"ยังไม่บันทึกข้อมูล",
IF(M285&lt;&gt;"",
IF(M285&gt;=1.3,M285,"เป็นไม้พุ่ม"),
IF(K285+L285&gt;=1.3,K285+L285,"เป็นไม้พุ่ม")))</f>
        <v>ยังไม่บันทึกข้อมูล</v>
      </c>
      <c r="O285" s="149" t="str">
        <f t="shared" si="33"/>
        <v>ข้อมูลไม่ถูกต้อง</v>
      </c>
      <c r="P285" s="149" t="str">
        <f t="shared" si="34"/>
        <v>ข้อมูลไม่ถูกต้อง</v>
      </c>
      <c r="Q285" s="149" t="str">
        <f t="shared" si="35"/>
        <v>ข้อมูลไม่ถูกต้อง</v>
      </c>
      <c r="R285" s="155" t="str">
        <f t="shared" si="36"/>
        <v>ข้อมูลไม่ถูกต้อง</v>
      </c>
      <c r="S285" s="155" t="str">
        <f>IF(ISNUMBER(R285),
IF(H$2=ตัวเลือก!A$30,"ยังไม่บันทึกข้อมูล",R285*0.27),"ข้อมูลไม่ถูกต้อง")</f>
        <v>ข้อมูลไม่ถูกต้อง</v>
      </c>
      <c r="T285" s="149" t="str">
        <f t="shared" si="37"/>
        <v>ข้อมูลไม่ถูกต้อง</v>
      </c>
      <c r="U285" s="155" t="str">
        <f>IF(ISNUMBER(R285),
IF(H$2=ตัวเลือก!A$30,"ยังไม่บันทึกข้อมูล",R285*0.47),"ข้อมูลไม่ถูกต้อง")</f>
        <v>ข้อมูลไม่ถูกต้อง</v>
      </c>
      <c r="V285" s="149" t="str">
        <f>IF(ISNUMBER(S285),
IF(H$2=ตัวเลือก!A$30,"ยังไม่บันทึกข้อมูล",S285*0.47),"ข้อมูลไม่ถูกต้อง")</f>
        <v>ข้อมูลไม่ถูกต้อง</v>
      </c>
      <c r="W285" s="149" t="str">
        <f t="shared" si="38"/>
        <v>ข้อมูลไม่ถูกต้อง</v>
      </c>
      <c r="X285" s="148" t="str">
        <f t="shared" si="39"/>
        <v>ข้อมูลไม่ถูกต้อง</v>
      </c>
      <c r="Y285" s="38"/>
      <c r="Z285" s="38"/>
      <c r="AA285" s="38"/>
    </row>
    <row r="286" spans="1:27" x14ac:dyDescent="0.45">
      <c r="A286" s="38">
        <v>281</v>
      </c>
      <c r="B286" s="38"/>
      <c r="C286" s="38"/>
      <c r="D286" s="38"/>
      <c r="E286" s="38"/>
      <c r="F286" s="35"/>
      <c r="G286" s="35"/>
      <c r="H286" s="38"/>
      <c r="I286" s="38"/>
      <c r="J286" s="273" t="str">
        <f t="shared" si="32"/>
        <v>รอข้อมูลคอลัมน์ H</v>
      </c>
      <c r="K286" s="150"/>
      <c r="L286" s="150"/>
      <c r="M286" s="150"/>
      <c r="N286" s="147" t="str" cm="1">
        <f t="array" ref="N286">IF(AND(K286:M286=""),"ยังไม่บันทึกข้อมูล",
IF(M286&lt;&gt;"",
IF(M286&gt;=1.3,M286,"เป็นไม้พุ่ม"),
IF(K286+L286&gt;=1.3,K286+L286,"เป็นไม้พุ่ม")))</f>
        <v>ยังไม่บันทึกข้อมูล</v>
      </c>
      <c r="O286" s="149" t="str">
        <f t="shared" si="33"/>
        <v>ข้อมูลไม่ถูกต้อง</v>
      </c>
      <c r="P286" s="149" t="str">
        <f t="shared" si="34"/>
        <v>ข้อมูลไม่ถูกต้อง</v>
      </c>
      <c r="Q286" s="149" t="str">
        <f t="shared" si="35"/>
        <v>ข้อมูลไม่ถูกต้อง</v>
      </c>
      <c r="R286" s="155" t="str">
        <f t="shared" si="36"/>
        <v>ข้อมูลไม่ถูกต้อง</v>
      </c>
      <c r="S286" s="155" t="str">
        <f>IF(ISNUMBER(R286),
IF(H$2=ตัวเลือก!A$30,"ยังไม่บันทึกข้อมูล",R286*0.27),"ข้อมูลไม่ถูกต้อง")</f>
        <v>ข้อมูลไม่ถูกต้อง</v>
      </c>
      <c r="T286" s="149" t="str">
        <f t="shared" si="37"/>
        <v>ข้อมูลไม่ถูกต้อง</v>
      </c>
      <c r="U286" s="155" t="str">
        <f>IF(ISNUMBER(R286),
IF(H$2=ตัวเลือก!A$30,"ยังไม่บันทึกข้อมูล",R286*0.47),"ข้อมูลไม่ถูกต้อง")</f>
        <v>ข้อมูลไม่ถูกต้อง</v>
      </c>
      <c r="V286" s="149" t="str">
        <f>IF(ISNUMBER(S286),
IF(H$2=ตัวเลือก!A$30,"ยังไม่บันทึกข้อมูล",S286*0.47),"ข้อมูลไม่ถูกต้อง")</f>
        <v>ข้อมูลไม่ถูกต้อง</v>
      </c>
      <c r="W286" s="149" t="str">
        <f t="shared" si="38"/>
        <v>ข้อมูลไม่ถูกต้อง</v>
      </c>
      <c r="X286" s="148" t="str">
        <f t="shared" si="39"/>
        <v>ข้อมูลไม่ถูกต้อง</v>
      </c>
      <c r="Y286" s="38"/>
      <c r="Z286" s="38"/>
      <c r="AA286" s="38"/>
    </row>
    <row r="287" spans="1:27" x14ac:dyDescent="0.45">
      <c r="A287" s="38">
        <v>282</v>
      </c>
      <c r="B287" s="38"/>
      <c r="C287" s="38"/>
      <c r="D287" s="38"/>
      <c r="E287" s="38"/>
      <c r="F287" s="35"/>
      <c r="G287" s="35"/>
      <c r="H287" s="38"/>
      <c r="I287" s="38"/>
      <c r="J287" s="273" t="str">
        <f t="shared" si="32"/>
        <v>รอข้อมูลคอลัมน์ H</v>
      </c>
      <c r="K287" s="150"/>
      <c r="L287" s="150"/>
      <c r="M287" s="150"/>
      <c r="N287" s="147" t="str" cm="1">
        <f t="array" ref="N287">IF(AND(K287:M287=""),"ยังไม่บันทึกข้อมูล",
IF(M287&lt;&gt;"",
IF(M287&gt;=1.3,M287,"เป็นไม้พุ่ม"),
IF(K287+L287&gt;=1.3,K287+L287,"เป็นไม้พุ่ม")))</f>
        <v>ยังไม่บันทึกข้อมูล</v>
      </c>
      <c r="O287" s="149" t="str">
        <f t="shared" si="33"/>
        <v>ข้อมูลไม่ถูกต้อง</v>
      </c>
      <c r="P287" s="149" t="str">
        <f t="shared" si="34"/>
        <v>ข้อมูลไม่ถูกต้อง</v>
      </c>
      <c r="Q287" s="149" t="str">
        <f t="shared" si="35"/>
        <v>ข้อมูลไม่ถูกต้อง</v>
      </c>
      <c r="R287" s="155" t="str">
        <f t="shared" si="36"/>
        <v>ข้อมูลไม่ถูกต้อง</v>
      </c>
      <c r="S287" s="155" t="str">
        <f>IF(ISNUMBER(R287),
IF(H$2=ตัวเลือก!A$30,"ยังไม่บันทึกข้อมูล",R287*0.27),"ข้อมูลไม่ถูกต้อง")</f>
        <v>ข้อมูลไม่ถูกต้อง</v>
      </c>
      <c r="T287" s="149" t="str">
        <f t="shared" si="37"/>
        <v>ข้อมูลไม่ถูกต้อง</v>
      </c>
      <c r="U287" s="155" t="str">
        <f>IF(ISNUMBER(R287),
IF(H$2=ตัวเลือก!A$30,"ยังไม่บันทึกข้อมูล",R287*0.47),"ข้อมูลไม่ถูกต้อง")</f>
        <v>ข้อมูลไม่ถูกต้อง</v>
      </c>
      <c r="V287" s="149" t="str">
        <f>IF(ISNUMBER(S287),
IF(H$2=ตัวเลือก!A$30,"ยังไม่บันทึกข้อมูล",S287*0.47),"ข้อมูลไม่ถูกต้อง")</f>
        <v>ข้อมูลไม่ถูกต้อง</v>
      </c>
      <c r="W287" s="149" t="str">
        <f t="shared" si="38"/>
        <v>ข้อมูลไม่ถูกต้อง</v>
      </c>
      <c r="X287" s="148" t="str">
        <f t="shared" si="39"/>
        <v>ข้อมูลไม่ถูกต้อง</v>
      </c>
      <c r="Y287" s="38"/>
      <c r="Z287" s="38"/>
      <c r="AA287" s="38"/>
    </row>
    <row r="288" spans="1:27" x14ac:dyDescent="0.45">
      <c r="A288" s="38">
        <v>283</v>
      </c>
      <c r="B288" s="38"/>
      <c r="C288" s="38"/>
      <c r="D288" s="38"/>
      <c r="E288" s="38"/>
      <c r="F288" s="35"/>
      <c r="G288" s="35"/>
      <c r="H288" s="38"/>
      <c r="I288" s="38"/>
      <c r="J288" s="273" t="str">
        <f t="shared" si="32"/>
        <v>รอข้อมูลคอลัมน์ H</v>
      </c>
      <c r="K288" s="150"/>
      <c r="L288" s="150"/>
      <c r="M288" s="150"/>
      <c r="N288" s="147" t="str" cm="1">
        <f t="array" ref="N288">IF(AND(K288:M288=""),"ยังไม่บันทึกข้อมูล",
IF(M288&lt;&gt;"",
IF(M288&gt;=1.3,M288,"เป็นไม้พุ่ม"),
IF(K288+L288&gt;=1.3,K288+L288,"เป็นไม้พุ่ม")))</f>
        <v>ยังไม่บันทึกข้อมูล</v>
      </c>
      <c r="O288" s="149" t="str">
        <f t="shared" si="33"/>
        <v>ข้อมูลไม่ถูกต้อง</v>
      </c>
      <c r="P288" s="149" t="str">
        <f t="shared" si="34"/>
        <v>ข้อมูลไม่ถูกต้อง</v>
      </c>
      <c r="Q288" s="149" t="str">
        <f t="shared" si="35"/>
        <v>ข้อมูลไม่ถูกต้อง</v>
      </c>
      <c r="R288" s="155" t="str">
        <f t="shared" si="36"/>
        <v>ข้อมูลไม่ถูกต้อง</v>
      </c>
      <c r="S288" s="155" t="str">
        <f>IF(ISNUMBER(R288),
IF(H$2=ตัวเลือก!A$30,"ยังไม่บันทึกข้อมูล",R288*0.27),"ข้อมูลไม่ถูกต้อง")</f>
        <v>ข้อมูลไม่ถูกต้อง</v>
      </c>
      <c r="T288" s="149" t="str">
        <f t="shared" si="37"/>
        <v>ข้อมูลไม่ถูกต้อง</v>
      </c>
      <c r="U288" s="155" t="str">
        <f>IF(ISNUMBER(R288),
IF(H$2=ตัวเลือก!A$30,"ยังไม่บันทึกข้อมูล",R288*0.47),"ข้อมูลไม่ถูกต้อง")</f>
        <v>ข้อมูลไม่ถูกต้อง</v>
      </c>
      <c r="V288" s="149" t="str">
        <f>IF(ISNUMBER(S288),
IF(H$2=ตัวเลือก!A$30,"ยังไม่บันทึกข้อมูล",S288*0.47),"ข้อมูลไม่ถูกต้อง")</f>
        <v>ข้อมูลไม่ถูกต้อง</v>
      </c>
      <c r="W288" s="149" t="str">
        <f t="shared" si="38"/>
        <v>ข้อมูลไม่ถูกต้อง</v>
      </c>
      <c r="X288" s="148" t="str">
        <f t="shared" si="39"/>
        <v>ข้อมูลไม่ถูกต้อง</v>
      </c>
      <c r="Y288" s="38"/>
      <c r="Z288" s="38"/>
      <c r="AA288" s="38"/>
    </row>
    <row r="289" spans="1:27" x14ac:dyDescent="0.45">
      <c r="A289" s="38">
        <v>284</v>
      </c>
      <c r="B289" s="38"/>
      <c r="C289" s="38"/>
      <c r="D289" s="38"/>
      <c r="E289" s="38"/>
      <c r="F289" s="35"/>
      <c r="G289" s="35"/>
      <c r="H289" s="38"/>
      <c r="I289" s="38"/>
      <c r="J289" s="273" t="str">
        <f t="shared" si="32"/>
        <v>รอข้อมูลคอลัมน์ H</v>
      </c>
      <c r="K289" s="150"/>
      <c r="L289" s="150"/>
      <c r="M289" s="150"/>
      <c r="N289" s="147" t="str" cm="1">
        <f t="array" ref="N289">IF(AND(K289:M289=""),"ยังไม่บันทึกข้อมูล",
IF(M289&lt;&gt;"",
IF(M289&gt;=1.3,M289,"เป็นไม้พุ่ม"),
IF(K289+L289&gt;=1.3,K289+L289,"เป็นไม้พุ่ม")))</f>
        <v>ยังไม่บันทึกข้อมูล</v>
      </c>
      <c r="O289" s="149" t="str">
        <f t="shared" si="33"/>
        <v>ข้อมูลไม่ถูกต้อง</v>
      </c>
      <c r="P289" s="149" t="str">
        <f t="shared" si="34"/>
        <v>ข้อมูลไม่ถูกต้อง</v>
      </c>
      <c r="Q289" s="149" t="str">
        <f t="shared" si="35"/>
        <v>ข้อมูลไม่ถูกต้อง</v>
      </c>
      <c r="R289" s="155" t="str">
        <f t="shared" si="36"/>
        <v>ข้อมูลไม่ถูกต้อง</v>
      </c>
      <c r="S289" s="155" t="str">
        <f>IF(ISNUMBER(R289),
IF(H$2=ตัวเลือก!A$30,"ยังไม่บันทึกข้อมูล",R289*0.27),"ข้อมูลไม่ถูกต้อง")</f>
        <v>ข้อมูลไม่ถูกต้อง</v>
      </c>
      <c r="T289" s="149" t="str">
        <f t="shared" si="37"/>
        <v>ข้อมูลไม่ถูกต้อง</v>
      </c>
      <c r="U289" s="155" t="str">
        <f>IF(ISNUMBER(R289),
IF(H$2=ตัวเลือก!A$30,"ยังไม่บันทึกข้อมูล",R289*0.47),"ข้อมูลไม่ถูกต้อง")</f>
        <v>ข้อมูลไม่ถูกต้อง</v>
      </c>
      <c r="V289" s="149" t="str">
        <f>IF(ISNUMBER(S289),
IF(H$2=ตัวเลือก!A$30,"ยังไม่บันทึกข้อมูล",S289*0.47),"ข้อมูลไม่ถูกต้อง")</f>
        <v>ข้อมูลไม่ถูกต้อง</v>
      </c>
      <c r="W289" s="149" t="str">
        <f t="shared" si="38"/>
        <v>ข้อมูลไม่ถูกต้อง</v>
      </c>
      <c r="X289" s="148" t="str">
        <f t="shared" si="39"/>
        <v>ข้อมูลไม่ถูกต้อง</v>
      </c>
      <c r="Y289" s="38"/>
      <c r="Z289" s="38"/>
      <c r="AA289" s="38"/>
    </row>
    <row r="290" spans="1:27" x14ac:dyDescent="0.45">
      <c r="A290" s="38">
        <v>285</v>
      </c>
      <c r="B290" s="38"/>
      <c r="C290" s="38"/>
      <c r="D290" s="38"/>
      <c r="E290" s="38"/>
      <c r="F290" s="35"/>
      <c r="G290" s="35"/>
      <c r="H290" s="38"/>
      <c r="I290" s="38"/>
      <c r="J290" s="273" t="str">
        <f t="shared" si="32"/>
        <v>รอข้อมูลคอลัมน์ H</v>
      </c>
      <c r="K290" s="150"/>
      <c r="L290" s="150"/>
      <c r="M290" s="150"/>
      <c r="N290" s="147" t="str" cm="1">
        <f t="array" ref="N290">IF(AND(K290:M290=""),"ยังไม่บันทึกข้อมูล",
IF(M290&lt;&gt;"",
IF(M290&gt;=1.3,M290,"เป็นไม้พุ่ม"),
IF(K290+L290&gt;=1.3,K290+L290,"เป็นไม้พุ่ม")))</f>
        <v>ยังไม่บันทึกข้อมูล</v>
      </c>
      <c r="O290" s="149" t="str">
        <f t="shared" si="33"/>
        <v>ข้อมูลไม่ถูกต้อง</v>
      </c>
      <c r="P290" s="149" t="str">
        <f t="shared" si="34"/>
        <v>ข้อมูลไม่ถูกต้อง</v>
      </c>
      <c r="Q290" s="149" t="str">
        <f t="shared" si="35"/>
        <v>ข้อมูลไม่ถูกต้อง</v>
      </c>
      <c r="R290" s="155" t="str">
        <f t="shared" si="36"/>
        <v>ข้อมูลไม่ถูกต้อง</v>
      </c>
      <c r="S290" s="155" t="str">
        <f>IF(ISNUMBER(R290),
IF(H$2=ตัวเลือก!A$30,"ยังไม่บันทึกข้อมูล",R290*0.27),"ข้อมูลไม่ถูกต้อง")</f>
        <v>ข้อมูลไม่ถูกต้อง</v>
      </c>
      <c r="T290" s="149" t="str">
        <f t="shared" si="37"/>
        <v>ข้อมูลไม่ถูกต้อง</v>
      </c>
      <c r="U290" s="155" t="str">
        <f>IF(ISNUMBER(R290),
IF(H$2=ตัวเลือก!A$30,"ยังไม่บันทึกข้อมูล",R290*0.47),"ข้อมูลไม่ถูกต้อง")</f>
        <v>ข้อมูลไม่ถูกต้อง</v>
      </c>
      <c r="V290" s="149" t="str">
        <f>IF(ISNUMBER(S290),
IF(H$2=ตัวเลือก!A$30,"ยังไม่บันทึกข้อมูล",S290*0.47),"ข้อมูลไม่ถูกต้อง")</f>
        <v>ข้อมูลไม่ถูกต้อง</v>
      </c>
      <c r="W290" s="149" t="str">
        <f t="shared" si="38"/>
        <v>ข้อมูลไม่ถูกต้อง</v>
      </c>
      <c r="X290" s="148" t="str">
        <f t="shared" si="39"/>
        <v>ข้อมูลไม่ถูกต้อง</v>
      </c>
      <c r="Y290" s="38"/>
      <c r="Z290" s="38"/>
      <c r="AA290" s="38"/>
    </row>
    <row r="291" spans="1:27" x14ac:dyDescent="0.45">
      <c r="A291" s="38">
        <v>286</v>
      </c>
      <c r="B291" s="38"/>
      <c r="C291" s="38"/>
      <c r="D291" s="38"/>
      <c r="E291" s="38"/>
      <c r="F291" s="35"/>
      <c r="G291" s="35"/>
      <c r="H291" s="38"/>
      <c r="I291" s="38"/>
      <c r="J291" s="273" t="str">
        <f t="shared" si="32"/>
        <v>รอข้อมูลคอลัมน์ H</v>
      </c>
      <c r="K291" s="150"/>
      <c r="L291" s="150"/>
      <c r="M291" s="150"/>
      <c r="N291" s="147" t="str" cm="1">
        <f t="array" ref="N291">IF(AND(K291:M291=""),"ยังไม่บันทึกข้อมูล",
IF(M291&lt;&gt;"",
IF(M291&gt;=1.3,M291,"เป็นไม้พุ่ม"),
IF(K291+L291&gt;=1.3,K291+L291,"เป็นไม้พุ่ม")))</f>
        <v>ยังไม่บันทึกข้อมูล</v>
      </c>
      <c r="O291" s="149" t="str">
        <f t="shared" si="33"/>
        <v>ข้อมูลไม่ถูกต้อง</v>
      </c>
      <c r="P291" s="149" t="str">
        <f t="shared" si="34"/>
        <v>ข้อมูลไม่ถูกต้อง</v>
      </c>
      <c r="Q291" s="149" t="str">
        <f t="shared" si="35"/>
        <v>ข้อมูลไม่ถูกต้อง</v>
      </c>
      <c r="R291" s="155" t="str">
        <f t="shared" si="36"/>
        <v>ข้อมูลไม่ถูกต้อง</v>
      </c>
      <c r="S291" s="155" t="str">
        <f>IF(ISNUMBER(R291),
IF(H$2=ตัวเลือก!A$30,"ยังไม่บันทึกข้อมูล",R291*0.27),"ข้อมูลไม่ถูกต้อง")</f>
        <v>ข้อมูลไม่ถูกต้อง</v>
      </c>
      <c r="T291" s="149" t="str">
        <f t="shared" si="37"/>
        <v>ข้อมูลไม่ถูกต้อง</v>
      </c>
      <c r="U291" s="155" t="str">
        <f>IF(ISNUMBER(R291),
IF(H$2=ตัวเลือก!A$30,"ยังไม่บันทึกข้อมูล",R291*0.47),"ข้อมูลไม่ถูกต้อง")</f>
        <v>ข้อมูลไม่ถูกต้อง</v>
      </c>
      <c r="V291" s="149" t="str">
        <f>IF(ISNUMBER(S291),
IF(H$2=ตัวเลือก!A$30,"ยังไม่บันทึกข้อมูล",S291*0.47),"ข้อมูลไม่ถูกต้อง")</f>
        <v>ข้อมูลไม่ถูกต้อง</v>
      </c>
      <c r="W291" s="149" t="str">
        <f t="shared" si="38"/>
        <v>ข้อมูลไม่ถูกต้อง</v>
      </c>
      <c r="X291" s="148" t="str">
        <f t="shared" si="39"/>
        <v>ข้อมูลไม่ถูกต้อง</v>
      </c>
      <c r="Y291" s="38"/>
      <c r="Z291" s="38"/>
      <c r="AA291" s="38"/>
    </row>
    <row r="292" spans="1:27" x14ac:dyDescent="0.45">
      <c r="A292" s="38">
        <v>287</v>
      </c>
      <c r="B292" s="38"/>
      <c r="C292" s="38"/>
      <c r="D292" s="38"/>
      <c r="E292" s="38"/>
      <c r="F292" s="35"/>
      <c r="G292" s="35"/>
      <c r="H292" s="38"/>
      <c r="I292" s="38"/>
      <c r="J292" s="273" t="str">
        <f t="shared" si="32"/>
        <v>รอข้อมูลคอลัมน์ H</v>
      </c>
      <c r="K292" s="150"/>
      <c r="L292" s="150"/>
      <c r="M292" s="150"/>
      <c r="N292" s="147" t="str" cm="1">
        <f t="array" ref="N292">IF(AND(K292:M292=""),"ยังไม่บันทึกข้อมูล",
IF(M292&lt;&gt;"",
IF(M292&gt;=1.3,M292,"เป็นไม้พุ่ม"),
IF(K292+L292&gt;=1.3,K292+L292,"เป็นไม้พุ่ม")))</f>
        <v>ยังไม่บันทึกข้อมูล</v>
      </c>
      <c r="O292" s="149" t="str">
        <f t="shared" si="33"/>
        <v>ข้อมูลไม่ถูกต้อง</v>
      </c>
      <c r="P292" s="149" t="str">
        <f t="shared" si="34"/>
        <v>ข้อมูลไม่ถูกต้อง</v>
      </c>
      <c r="Q292" s="149" t="str">
        <f t="shared" si="35"/>
        <v>ข้อมูลไม่ถูกต้อง</v>
      </c>
      <c r="R292" s="155" t="str">
        <f t="shared" si="36"/>
        <v>ข้อมูลไม่ถูกต้อง</v>
      </c>
      <c r="S292" s="155" t="str">
        <f>IF(ISNUMBER(R292),
IF(H$2=ตัวเลือก!A$30,"ยังไม่บันทึกข้อมูล",R292*0.27),"ข้อมูลไม่ถูกต้อง")</f>
        <v>ข้อมูลไม่ถูกต้อง</v>
      </c>
      <c r="T292" s="149" t="str">
        <f t="shared" si="37"/>
        <v>ข้อมูลไม่ถูกต้อง</v>
      </c>
      <c r="U292" s="155" t="str">
        <f>IF(ISNUMBER(R292),
IF(H$2=ตัวเลือก!A$30,"ยังไม่บันทึกข้อมูล",R292*0.47),"ข้อมูลไม่ถูกต้อง")</f>
        <v>ข้อมูลไม่ถูกต้อง</v>
      </c>
      <c r="V292" s="149" t="str">
        <f>IF(ISNUMBER(S292),
IF(H$2=ตัวเลือก!A$30,"ยังไม่บันทึกข้อมูล",S292*0.47),"ข้อมูลไม่ถูกต้อง")</f>
        <v>ข้อมูลไม่ถูกต้อง</v>
      </c>
      <c r="W292" s="149" t="str">
        <f t="shared" si="38"/>
        <v>ข้อมูลไม่ถูกต้อง</v>
      </c>
      <c r="X292" s="148" t="str">
        <f t="shared" si="39"/>
        <v>ข้อมูลไม่ถูกต้อง</v>
      </c>
      <c r="Y292" s="38"/>
      <c r="Z292" s="38"/>
      <c r="AA292" s="38"/>
    </row>
    <row r="293" spans="1:27" x14ac:dyDescent="0.45">
      <c r="A293" s="38">
        <v>288</v>
      </c>
      <c r="B293" s="38"/>
      <c r="C293" s="38"/>
      <c r="D293" s="38"/>
      <c r="E293" s="38"/>
      <c r="F293" s="35"/>
      <c r="G293" s="35"/>
      <c r="H293" s="38"/>
      <c r="I293" s="38"/>
      <c r="J293" s="273" t="str">
        <f t="shared" si="32"/>
        <v>รอข้อมูลคอลัมน์ H</v>
      </c>
      <c r="K293" s="150"/>
      <c r="L293" s="150"/>
      <c r="M293" s="150"/>
      <c r="N293" s="147" t="str" cm="1">
        <f t="array" ref="N293">IF(AND(K293:M293=""),"ยังไม่บันทึกข้อมูล",
IF(M293&lt;&gt;"",
IF(M293&gt;=1.3,M293,"เป็นไม้พุ่ม"),
IF(K293+L293&gt;=1.3,K293+L293,"เป็นไม้พุ่ม")))</f>
        <v>ยังไม่บันทึกข้อมูล</v>
      </c>
      <c r="O293" s="149" t="str">
        <f t="shared" si="33"/>
        <v>ข้อมูลไม่ถูกต้อง</v>
      </c>
      <c r="P293" s="149" t="str">
        <f t="shared" si="34"/>
        <v>ข้อมูลไม่ถูกต้อง</v>
      </c>
      <c r="Q293" s="149" t="str">
        <f t="shared" si="35"/>
        <v>ข้อมูลไม่ถูกต้อง</v>
      </c>
      <c r="R293" s="155" t="str">
        <f t="shared" si="36"/>
        <v>ข้อมูลไม่ถูกต้อง</v>
      </c>
      <c r="S293" s="155" t="str">
        <f>IF(ISNUMBER(R293),
IF(H$2=ตัวเลือก!A$30,"ยังไม่บันทึกข้อมูล",R293*0.27),"ข้อมูลไม่ถูกต้อง")</f>
        <v>ข้อมูลไม่ถูกต้อง</v>
      </c>
      <c r="T293" s="149" t="str">
        <f t="shared" si="37"/>
        <v>ข้อมูลไม่ถูกต้อง</v>
      </c>
      <c r="U293" s="155" t="str">
        <f>IF(ISNUMBER(R293),
IF(H$2=ตัวเลือก!A$30,"ยังไม่บันทึกข้อมูล",R293*0.47),"ข้อมูลไม่ถูกต้อง")</f>
        <v>ข้อมูลไม่ถูกต้อง</v>
      </c>
      <c r="V293" s="149" t="str">
        <f>IF(ISNUMBER(S293),
IF(H$2=ตัวเลือก!A$30,"ยังไม่บันทึกข้อมูล",S293*0.47),"ข้อมูลไม่ถูกต้อง")</f>
        <v>ข้อมูลไม่ถูกต้อง</v>
      </c>
      <c r="W293" s="149" t="str">
        <f t="shared" si="38"/>
        <v>ข้อมูลไม่ถูกต้อง</v>
      </c>
      <c r="X293" s="148" t="str">
        <f t="shared" si="39"/>
        <v>ข้อมูลไม่ถูกต้อง</v>
      </c>
      <c r="Y293" s="38"/>
      <c r="Z293" s="38"/>
      <c r="AA293" s="38"/>
    </row>
    <row r="294" spans="1:27" x14ac:dyDescent="0.45">
      <c r="A294" s="38">
        <v>289</v>
      </c>
      <c r="B294" s="38"/>
      <c r="C294" s="38"/>
      <c r="D294" s="38"/>
      <c r="E294" s="38"/>
      <c r="F294" s="35"/>
      <c r="G294" s="35"/>
      <c r="H294" s="38"/>
      <c r="I294" s="38"/>
      <c r="J294" s="273" t="str">
        <f t="shared" si="32"/>
        <v>รอข้อมูลคอลัมน์ H</v>
      </c>
      <c r="K294" s="150"/>
      <c r="L294" s="150"/>
      <c r="M294" s="150"/>
      <c r="N294" s="147" t="str" cm="1">
        <f t="array" ref="N294">IF(AND(K294:M294=""),"ยังไม่บันทึกข้อมูล",
IF(M294&lt;&gt;"",
IF(M294&gt;=1.3,M294,"เป็นไม้พุ่ม"),
IF(K294+L294&gt;=1.3,K294+L294,"เป็นไม้พุ่ม")))</f>
        <v>ยังไม่บันทึกข้อมูล</v>
      </c>
      <c r="O294" s="149" t="str">
        <f t="shared" si="33"/>
        <v>ข้อมูลไม่ถูกต้อง</v>
      </c>
      <c r="P294" s="149" t="str">
        <f t="shared" si="34"/>
        <v>ข้อมูลไม่ถูกต้อง</v>
      </c>
      <c r="Q294" s="149" t="str">
        <f t="shared" si="35"/>
        <v>ข้อมูลไม่ถูกต้อง</v>
      </c>
      <c r="R294" s="155" t="str">
        <f t="shared" si="36"/>
        <v>ข้อมูลไม่ถูกต้อง</v>
      </c>
      <c r="S294" s="155" t="str">
        <f>IF(ISNUMBER(R294),
IF(H$2=ตัวเลือก!A$30,"ยังไม่บันทึกข้อมูล",R294*0.27),"ข้อมูลไม่ถูกต้อง")</f>
        <v>ข้อมูลไม่ถูกต้อง</v>
      </c>
      <c r="T294" s="149" t="str">
        <f t="shared" si="37"/>
        <v>ข้อมูลไม่ถูกต้อง</v>
      </c>
      <c r="U294" s="155" t="str">
        <f>IF(ISNUMBER(R294),
IF(H$2=ตัวเลือก!A$30,"ยังไม่บันทึกข้อมูล",R294*0.47),"ข้อมูลไม่ถูกต้อง")</f>
        <v>ข้อมูลไม่ถูกต้อง</v>
      </c>
      <c r="V294" s="149" t="str">
        <f>IF(ISNUMBER(S294),
IF(H$2=ตัวเลือก!A$30,"ยังไม่บันทึกข้อมูล",S294*0.47),"ข้อมูลไม่ถูกต้อง")</f>
        <v>ข้อมูลไม่ถูกต้อง</v>
      </c>
      <c r="W294" s="149" t="str">
        <f t="shared" si="38"/>
        <v>ข้อมูลไม่ถูกต้อง</v>
      </c>
      <c r="X294" s="148" t="str">
        <f t="shared" si="39"/>
        <v>ข้อมูลไม่ถูกต้อง</v>
      </c>
      <c r="Y294" s="38"/>
      <c r="Z294" s="38"/>
      <c r="AA294" s="38"/>
    </row>
    <row r="295" spans="1:27" x14ac:dyDescent="0.45">
      <c r="A295" s="38">
        <v>290</v>
      </c>
      <c r="B295" s="38"/>
      <c r="C295" s="38"/>
      <c r="D295" s="38"/>
      <c r="E295" s="38"/>
      <c r="F295" s="35"/>
      <c r="G295" s="35"/>
      <c r="H295" s="38"/>
      <c r="I295" s="38"/>
      <c r="J295" s="273" t="str">
        <f t="shared" si="32"/>
        <v>รอข้อมูลคอลัมน์ H</v>
      </c>
      <c r="K295" s="150"/>
      <c r="L295" s="150"/>
      <c r="M295" s="150"/>
      <c r="N295" s="147" t="str" cm="1">
        <f t="array" ref="N295">IF(AND(K295:M295=""),"ยังไม่บันทึกข้อมูล",
IF(M295&lt;&gt;"",
IF(M295&gt;=1.3,M295,"เป็นไม้พุ่ม"),
IF(K295+L295&gt;=1.3,K295+L295,"เป็นไม้พุ่ม")))</f>
        <v>ยังไม่บันทึกข้อมูล</v>
      </c>
      <c r="O295" s="149" t="str">
        <f t="shared" si="33"/>
        <v>ข้อมูลไม่ถูกต้อง</v>
      </c>
      <c r="P295" s="149" t="str">
        <f t="shared" si="34"/>
        <v>ข้อมูลไม่ถูกต้อง</v>
      </c>
      <c r="Q295" s="149" t="str">
        <f t="shared" si="35"/>
        <v>ข้อมูลไม่ถูกต้อง</v>
      </c>
      <c r="R295" s="155" t="str">
        <f t="shared" si="36"/>
        <v>ข้อมูลไม่ถูกต้อง</v>
      </c>
      <c r="S295" s="155" t="str">
        <f>IF(ISNUMBER(R295),
IF(H$2=ตัวเลือก!A$30,"ยังไม่บันทึกข้อมูล",R295*0.27),"ข้อมูลไม่ถูกต้อง")</f>
        <v>ข้อมูลไม่ถูกต้อง</v>
      </c>
      <c r="T295" s="149" t="str">
        <f t="shared" si="37"/>
        <v>ข้อมูลไม่ถูกต้อง</v>
      </c>
      <c r="U295" s="155" t="str">
        <f>IF(ISNUMBER(R295),
IF(H$2=ตัวเลือก!A$30,"ยังไม่บันทึกข้อมูล",R295*0.47),"ข้อมูลไม่ถูกต้อง")</f>
        <v>ข้อมูลไม่ถูกต้อง</v>
      </c>
      <c r="V295" s="149" t="str">
        <f>IF(ISNUMBER(S295),
IF(H$2=ตัวเลือก!A$30,"ยังไม่บันทึกข้อมูล",S295*0.47),"ข้อมูลไม่ถูกต้อง")</f>
        <v>ข้อมูลไม่ถูกต้อง</v>
      </c>
      <c r="W295" s="149" t="str">
        <f t="shared" si="38"/>
        <v>ข้อมูลไม่ถูกต้อง</v>
      </c>
      <c r="X295" s="148" t="str">
        <f t="shared" si="39"/>
        <v>ข้อมูลไม่ถูกต้อง</v>
      </c>
      <c r="Y295" s="38"/>
      <c r="Z295" s="38"/>
      <c r="AA295" s="38"/>
    </row>
    <row r="296" spans="1:27" x14ac:dyDescent="0.45">
      <c r="A296" s="38">
        <v>291</v>
      </c>
      <c r="B296" s="38"/>
      <c r="C296" s="38"/>
      <c r="D296" s="38"/>
      <c r="E296" s="38"/>
      <c r="F296" s="35"/>
      <c r="G296" s="35"/>
      <c r="H296" s="38"/>
      <c r="I296" s="38"/>
      <c r="J296" s="273" t="str">
        <f t="shared" si="32"/>
        <v>รอข้อมูลคอลัมน์ H</v>
      </c>
      <c r="K296" s="150"/>
      <c r="L296" s="150"/>
      <c r="M296" s="150"/>
      <c r="N296" s="147" t="str" cm="1">
        <f t="array" ref="N296">IF(AND(K296:M296=""),"ยังไม่บันทึกข้อมูล",
IF(M296&lt;&gt;"",
IF(M296&gt;=1.3,M296,"เป็นไม้พุ่ม"),
IF(K296+L296&gt;=1.3,K296+L296,"เป็นไม้พุ่ม")))</f>
        <v>ยังไม่บันทึกข้อมูล</v>
      </c>
      <c r="O296" s="149" t="str">
        <f t="shared" si="33"/>
        <v>ข้อมูลไม่ถูกต้อง</v>
      </c>
      <c r="P296" s="149" t="str">
        <f t="shared" si="34"/>
        <v>ข้อมูลไม่ถูกต้อง</v>
      </c>
      <c r="Q296" s="149" t="str">
        <f t="shared" si="35"/>
        <v>ข้อมูลไม่ถูกต้อง</v>
      </c>
      <c r="R296" s="155" t="str">
        <f t="shared" si="36"/>
        <v>ข้อมูลไม่ถูกต้อง</v>
      </c>
      <c r="S296" s="155" t="str">
        <f>IF(ISNUMBER(R296),
IF(H$2=ตัวเลือก!A$30,"ยังไม่บันทึกข้อมูล",R296*0.27),"ข้อมูลไม่ถูกต้อง")</f>
        <v>ข้อมูลไม่ถูกต้อง</v>
      </c>
      <c r="T296" s="149" t="str">
        <f t="shared" si="37"/>
        <v>ข้อมูลไม่ถูกต้อง</v>
      </c>
      <c r="U296" s="155" t="str">
        <f>IF(ISNUMBER(R296),
IF(H$2=ตัวเลือก!A$30,"ยังไม่บันทึกข้อมูล",R296*0.47),"ข้อมูลไม่ถูกต้อง")</f>
        <v>ข้อมูลไม่ถูกต้อง</v>
      </c>
      <c r="V296" s="149" t="str">
        <f>IF(ISNUMBER(S296),
IF(H$2=ตัวเลือก!A$30,"ยังไม่บันทึกข้อมูล",S296*0.47),"ข้อมูลไม่ถูกต้อง")</f>
        <v>ข้อมูลไม่ถูกต้อง</v>
      </c>
      <c r="W296" s="149" t="str">
        <f t="shared" si="38"/>
        <v>ข้อมูลไม่ถูกต้อง</v>
      </c>
      <c r="X296" s="148" t="str">
        <f t="shared" si="39"/>
        <v>ข้อมูลไม่ถูกต้อง</v>
      </c>
      <c r="Y296" s="38"/>
      <c r="Z296" s="38"/>
      <c r="AA296" s="38"/>
    </row>
    <row r="297" spans="1:27" x14ac:dyDescent="0.45">
      <c r="A297" s="38">
        <v>292</v>
      </c>
      <c r="B297" s="38"/>
      <c r="C297" s="38"/>
      <c r="D297" s="38"/>
      <c r="E297" s="38"/>
      <c r="F297" s="35"/>
      <c r="G297" s="35"/>
      <c r="H297" s="38"/>
      <c r="I297" s="38"/>
      <c r="J297" s="273" t="str">
        <f t="shared" si="32"/>
        <v>รอข้อมูลคอลัมน์ H</v>
      </c>
      <c r="K297" s="150"/>
      <c r="L297" s="150"/>
      <c r="M297" s="150"/>
      <c r="N297" s="147" t="str" cm="1">
        <f t="array" ref="N297">IF(AND(K297:M297=""),"ยังไม่บันทึกข้อมูล",
IF(M297&lt;&gt;"",
IF(M297&gt;=1.3,M297,"เป็นไม้พุ่ม"),
IF(K297+L297&gt;=1.3,K297+L297,"เป็นไม้พุ่ม")))</f>
        <v>ยังไม่บันทึกข้อมูล</v>
      </c>
      <c r="O297" s="149" t="str">
        <f t="shared" si="33"/>
        <v>ข้อมูลไม่ถูกต้อง</v>
      </c>
      <c r="P297" s="149" t="str">
        <f t="shared" si="34"/>
        <v>ข้อมูลไม่ถูกต้อง</v>
      </c>
      <c r="Q297" s="149" t="str">
        <f t="shared" si="35"/>
        <v>ข้อมูลไม่ถูกต้อง</v>
      </c>
      <c r="R297" s="155" t="str">
        <f t="shared" si="36"/>
        <v>ข้อมูลไม่ถูกต้อง</v>
      </c>
      <c r="S297" s="155" t="str">
        <f>IF(ISNUMBER(R297),
IF(H$2=ตัวเลือก!A$30,"ยังไม่บันทึกข้อมูล",R297*0.27),"ข้อมูลไม่ถูกต้อง")</f>
        <v>ข้อมูลไม่ถูกต้อง</v>
      </c>
      <c r="T297" s="149" t="str">
        <f t="shared" si="37"/>
        <v>ข้อมูลไม่ถูกต้อง</v>
      </c>
      <c r="U297" s="155" t="str">
        <f>IF(ISNUMBER(R297),
IF(H$2=ตัวเลือก!A$30,"ยังไม่บันทึกข้อมูล",R297*0.47),"ข้อมูลไม่ถูกต้อง")</f>
        <v>ข้อมูลไม่ถูกต้อง</v>
      </c>
      <c r="V297" s="149" t="str">
        <f>IF(ISNUMBER(S297),
IF(H$2=ตัวเลือก!A$30,"ยังไม่บันทึกข้อมูล",S297*0.47),"ข้อมูลไม่ถูกต้อง")</f>
        <v>ข้อมูลไม่ถูกต้อง</v>
      </c>
      <c r="W297" s="149" t="str">
        <f t="shared" si="38"/>
        <v>ข้อมูลไม่ถูกต้อง</v>
      </c>
      <c r="X297" s="148" t="str">
        <f t="shared" si="39"/>
        <v>ข้อมูลไม่ถูกต้อง</v>
      </c>
      <c r="Y297" s="38"/>
      <c r="Z297" s="38"/>
      <c r="AA297" s="38"/>
    </row>
    <row r="298" spans="1:27" x14ac:dyDescent="0.45">
      <c r="A298" s="38">
        <v>293</v>
      </c>
      <c r="B298" s="38"/>
      <c r="C298" s="38"/>
      <c r="D298" s="38"/>
      <c r="E298" s="38"/>
      <c r="F298" s="35"/>
      <c r="G298" s="35"/>
      <c r="H298" s="38"/>
      <c r="I298" s="38"/>
      <c r="J298" s="273" t="str">
        <f t="shared" si="32"/>
        <v>รอข้อมูลคอลัมน์ H</v>
      </c>
      <c r="K298" s="150"/>
      <c r="L298" s="150"/>
      <c r="M298" s="150"/>
      <c r="N298" s="147" t="str" cm="1">
        <f t="array" ref="N298">IF(AND(K298:M298=""),"ยังไม่บันทึกข้อมูล",
IF(M298&lt;&gt;"",
IF(M298&gt;=1.3,M298,"เป็นไม้พุ่ม"),
IF(K298+L298&gt;=1.3,K298+L298,"เป็นไม้พุ่ม")))</f>
        <v>ยังไม่บันทึกข้อมูล</v>
      </c>
      <c r="O298" s="149" t="str">
        <f t="shared" si="33"/>
        <v>ข้อมูลไม่ถูกต้อง</v>
      </c>
      <c r="P298" s="149" t="str">
        <f t="shared" si="34"/>
        <v>ข้อมูลไม่ถูกต้อง</v>
      </c>
      <c r="Q298" s="149" t="str">
        <f t="shared" si="35"/>
        <v>ข้อมูลไม่ถูกต้อง</v>
      </c>
      <c r="R298" s="155" t="str">
        <f t="shared" si="36"/>
        <v>ข้อมูลไม่ถูกต้อง</v>
      </c>
      <c r="S298" s="155" t="str">
        <f>IF(ISNUMBER(R298),
IF(H$2=ตัวเลือก!A$30,"ยังไม่บันทึกข้อมูล",R298*0.27),"ข้อมูลไม่ถูกต้อง")</f>
        <v>ข้อมูลไม่ถูกต้อง</v>
      </c>
      <c r="T298" s="149" t="str">
        <f t="shared" si="37"/>
        <v>ข้อมูลไม่ถูกต้อง</v>
      </c>
      <c r="U298" s="155" t="str">
        <f>IF(ISNUMBER(R298),
IF(H$2=ตัวเลือก!A$30,"ยังไม่บันทึกข้อมูล",R298*0.47),"ข้อมูลไม่ถูกต้อง")</f>
        <v>ข้อมูลไม่ถูกต้อง</v>
      </c>
      <c r="V298" s="149" t="str">
        <f>IF(ISNUMBER(S298),
IF(H$2=ตัวเลือก!A$30,"ยังไม่บันทึกข้อมูล",S298*0.47),"ข้อมูลไม่ถูกต้อง")</f>
        <v>ข้อมูลไม่ถูกต้อง</v>
      </c>
      <c r="W298" s="149" t="str">
        <f t="shared" si="38"/>
        <v>ข้อมูลไม่ถูกต้อง</v>
      </c>
      <c r="X298" s="148" t="str">
        <f t="shared" si="39"/>
        <v>ข้อมูลไม่ถูกต้อง</v>
      </c>
      <c r="Y298" s="38"/>
      <c r="Z298" s="38"/>
      <c r="AA298" s="38"/>
    </row>
    <row r="299" spans="1:27" x14ac:dyDescent="0.45">
      <c r="A299" s="38">
        <v>294</v>
      </c>
      <c r="B299" s="38"/>
      <c r="C299" s="38"/>
      <c r="D299" s="38"/>
      <c r="E299" s="38"/>
      <c r="F299" s="35"/>
      <c r="G299" s="35"/>
      <c r="H299" s="38"/>
      <c r="I299" s="38"/>
      <c r="J299" s="273" t="str">
        <f t="shared" si="32"/>
        <v>รอข้อมูลคอลัมน์ H</v>
      </c>
      <c r="K299" s="150"/>
      <c r="L299" s="150"/>
      <c r="M299" s="150"/>
      <c r="N299" s="147" t="str" cm="1">
        <f t="array" ref="N299">IF(AND(K299:M299=""),"ยังไม่บันทึกข้อมูล",
IF(M299&lt;&gt;"",
IF(M299&gt;=1.3,M299,"เป็นไม้พุ่ม"),
IF(K299+L299&gt;=1.3,K299+L299,"เป็นไม้พุ่ม")))</f>
        <v>ยังไม่บันทึกข้อมูล</v>
      </c>
      <c r="O299" s="149" t="str">
        <f t="shared" si="33"/>
        <v>ข้อมูลไม่ถูกต้อง</v>
      </c>
      <c r="P299" s="149" t="str">
        <f t="shared" si="34"/>
        <v>ข้อมูลไม่ถูกต้อง</v>
      </c>
      <c r="Q299" s="149" t="str">
        <f t="shared" si="35"/>
        <v>ข้อมูลไม่ถูกต้อง</v>
      </c>
      <c r="R299" s="155" t="str">
        <f t="shared" si="36"/>
        <v>ข้อมูลไม่ถูกต้อง</v>
      </c>
      <c r="S299" s="155" t="str">
        <f>IF(ISNUMBER(R299),
IF(H$2=ตัวเลือก!A$30,"ยังไม่บันทึกข้อมูล",R299*0.27),"ข้อมูลไม่ถูกต้อง")</f>
        <v>ข้อมูลไม่ถูกต้อง</v>
      </c>
      <c r="T299" s="149" t="str">
        <f t="shared" si="37"/>
        <v>ข้อมูลไม่ถูกต้อง</v>
      </c>
      <c r="U299" s="155" t="str">
        <f>IF(ISNUMBER(R299),
IF(H$2=ตัวเลือก!A$30,"ยังไม่บันทึกข้อมูล",R299*0.47),"ข้อมูลไม่ถูกต้อง")</f>
        <v>ข้อมูลไม่ถูกต้อง</v>
      </c>
      <c r="V299" s="149" t="str">
        <f>IF(ISNUMBER(S299),
IF(H$2=ตัวเลือก!A$30,"ยังไม่บันทึกข้อมูล",S299*0.47),"ข้อมูลไม่ถูกต้อง")</f>
        <v>ข้อมูลไม่ถูกต้อง</v>
      </c>
      <c r="W299" s="149" t="str">
        <f t="shared" si="38"/>
        <v>ข้อมูลไม่ถูกต้อง</v>
      </c>
      <c r="X299" s="148" t="str">
        <f t="shared" si="39"/>
        <v>ข้อมูลไม่ถูกต้อง</v>
      </c>
      <c r="Y299" s="38"/>
      <c r="Z299" s="38"/>
      <c r="AA299" s="38"/>
    </row>
    <row r="300" spans="1:27" x14ac:dyDescent="0.45">
      <c r="A300" s="38">
        <v>295</v>
      </c>
      <c r="B300" s="38"/>
      <c r="C300" s="38"/>
      <c r="D300" s="38"/>
      <c r="E300" s="38"/>
      <c r="F300" s="35"/>
      <c r="G300" s="35"/>
      <c r="H300" s="38"/>
      <c r="I300" s="38"/>
      <c r="J300" s="273" t="str">
        <f t="shared" si="32"/>
        <v>รอข้อมูลคอลัมน์ H</v>
      </c>
      <c r="K300" s="150"/>
      <c r="L300" s="150"/>
      <c r="M300" s="150"/>
      <c r="N300" s="147" t="str" cm="1">
        <f t="array" ref="N300">IF(AND(K300:M300=""),"ยังไม่บันทึกข้อมูล",
IF(M300&lt;&gt;"",
IF(M300&gt;=1.3,M300,"เป็นไม้พุ่ม"),
IF(K300+L300&gt;=1.3,K300+L300,"เป็นไม้พุ่ม")))</f>
        <v>ยังไม่บันทึกข้อมูล</v>
      </c>
      <c r="O300" s="149" t="str">
        <f t="shared" si="33"/>
        <v>ข้อมูลไม่ถูกต้อง</v>
      </c>
      <c r="P300" s="149" t="str">
        <f t="shared" si="34"/>
        <v>ข้อมูลไม่ถูกต้อง</v>
      </c>
      <c r="Q300" s="149" t="str">
        <f t="shared" si="35"/>
        <v>ข้อมูลไม่ถูกต้อง</v>
      </c>
      <c r="R300" s="155" t="str">
        <f t="shared" si="36"/>
        <v>ข้อมูลไม่ถูกต้อง</v>
      </c>
      <c r="S300" s="155" t="str">
        <f>IF(ISNUMBER(R300),
IF(H$2=ตัวเลือก!A$30,"ยังไม่บันทึกข้อมูล",R300*0.27),"ข้อมูลไม่ถูกต้อง")</f>
        <v>ข้อมูลไม่ถูกต้อง</v>
      </c>
      <c r="T300" s="149" t="str">
        <f t="shared" si="37"/>
        <v>ข้อมูลไม่ถูกต้อง</v>
      </c>
      <c r="U300" s="155" t="str">
        <f>IF(ISNUMBER(R300),
IF(H$2=ตัวเลือก!A$30,"ยังไม่บันทึกข้อมูล",R300*0.47),"ข้อมูลไม่ถูกต้อง")</f>
        <v>ข้อมูลไม่ถูกต้อง</v>
      </c>
      <c r="V300" s="149" t="str">
        <f>IF(ISNUMBER(S300),
IF(H$2=ตัวเลือก!A$30,"ยังไม่บันทึกข้อมูล",S300*0.47),"ข้อมูลไม่ถูกต้อง")</f>
        <v>ข้อมูลไม่ถูกต้อง</v>
      </c>
      <c r="W300" s="149" t="str">
        <f t="shared" si="38"/>
        <v>ข้อมูลไม่ถูกต้อง</v>
      </c>
      <c r="X300" s="148" t="str">
        <f t="shared" si="39"/>
        <v>ข้อมูลไม่ถูกต้อง</v>
      </c>
      <c r="Y300" s="38"/>
      <c r="Z300" s="38"/>
      <c r="AA300" s="38"/>
    </row>
    <row r="301" spans="1:27" x14ac:dyDescent="0.45">
      <c r="A301" s="38">
        <v>296</v>
      </c>
      <c r="B301" s="38"/>
      <c r="C301" s="38"/>
      <c r="D301" s="38"/>
      <c r="E301" s="38"/>
      <c r="F301" s="35"/>
      <c r="G301" s="35"/>
      <c r="H301" s="38"/>
      <c r="I301" s="38"/>
      <c r="J301" s="273" t="str">
        <f t="shared" si="32"/>
        <v>รอข้อมูลคอลัมน์ H</v>
      </c>
      <c r="K301" s="150"/>
      <c r="L301" s="150"/>
      <c r="M301" s="150"/>
      <c r="N301" s="147" t="str" cm="1">
        <f t="array" ref="N301">IF(AND(K301:M301=""),"ยังไม่บันทึกข้อมูล",
IF(M301&lt;&gt;"",
IF(M301&gt;=1.3,M301,"เป็นไม้พุ่ม"),
IF(K301+L301&gt;=1.3,K301+L301,"เป็นไม้พุ่ม")))</f>
        <v>ยังไม่บันทึกข้อมูล</v>
      </c>
      <c r="O301" s="149" t="str">
        <f t="shared" si="33"/>
        <v>ข้อมูลไม่ถูกต้อง</v>
      </c>
      <c r="P301" s="149" t="str">
        <f t="shared" si="34"/>
        <v>ข้อมูลไม่ถูกต้อง</v>
      </c>
      <c r="Q301" s="149" t="str">
        <f t="shared" si="35"/>
        <v>ข้อมูลไม่ถูกต้อง</v>
      </c>
      <c r="R301" s="155" t="str">
        <f t="shared" si="36"/>
        <v>ข้อมูลไม่ถูกต้อง</v>
      </c>
      <c r="S301" s="155" t="str">
        <f>IF(ISNUMBER(R301),
IF(H$2=ตัวเลือก!A$30,"ยังไม่บันทึกข้อมูล",R301*0.27),"ข้อมูลไม่ถูกต้อง")</f>
        <v>ข้อมูลไม่ถูกต้อง</v>
      </c>
      <c r="T301" s="149" t="str">
        <f t="shared" si="37"/>
        <v>ข้อมูลไม่ถูกต้อง</v>
      </c>
      <c r="U301" s="155" t="str">
        <f>IF(ISNUMBER(R301),
IF(H$2=ตัวเลือก!A$30,"ยังไม่บันทึกข้อมูล",R301*0.47),"ข้อมูลไม่ถูกต้อง")</f>
        <v>ข้อมูลไม่ถูกต้อง</v>
      </c>
      <c r="V301" s="149" t="str">
        <f>IF(ISNUMBER(S301),
IF(H$2=ตัวเลือก!A$30,"ยังไม่บันทึกข้อมูล",S301*0.47),"ข้อมูลไม่ถูกต้อง")</f>
        <v>ข้อมูลไม่ถูกต้อง</v>
      </c>
      <c r="W301" s="149" t="str">
        <f t="shared" si="38"/>
        <v>ข้อมูลไม่ถูกต้อง</v>
      </c>
      <c r="X301" s="148" t="str">
        <f t="shared" si="39"/>
        <v>ข้อมูลไม่ถูกต้อง</v>
      </c>
      <c r="Y301" s="38"/>
      <c r="Z301" s="38"/>
      <c r="AA301" s="38"/>
    </row>
    <row r="302" spans="1:27" x14ac:dyDescent="0.45">
      <c r="A302" s="38">
        <v>297</v>
      </c>
      <c r="B302" s="38"/>
      <c r="C302" s="38"/>
      <c r="D302" s="38"/>
      <c r="E302" s="38"/>
      <c r="F302" s="35"/>
      <c r="G302" s="35"/>
      <c r="H302" s="38"/>
      <c r="I302" s="38"/>
      <c r="J302" s="273" t="str">
        <f t="shared" si="32"/>
        <v>รอข้อมูลคอลัมน์ H</v>
      </c>
      <c r="K302" s="150"/>
      <c r="L302" s="150"/>
      <c r="M302" s="150"/>
      <c r="N302" s="147" t="str" cm="1">
        <f t="array" ref="N302">IF(AND(K302:M302=""),"ยังไม่บันทึกข้อมูล",
IF(M302&lt;&gt;"",
IF(M302&gt;=1.3,M302,"เป็นไม้พุ่ม"),
IF(K302+L302&gt;=1.3,K302+L302,"เป็นไม้พุ่ม")))</f>
        <v>ยังไม่บันทึกข้อมูล</v>
      </c>
      <c r="O302" s="149" t="str">
        <f t="shared" si="33"/>
        <v>ข้อมูลไม่ถูกต้อง</v>
      </c>
      <c r="P302" s="149" t="str">
        <f t="shared" si="34"/>
        <v>ข้อมูลไม่ถูกต้อง</v>
      </c>
      <c r="Q302" s="149" t="str">
        <f t="shared" si="35"/>
        <v>ข้อมูลไม่ถูกต้อง</v>
      </c>
      <c r="R302" s="155" t="str">
        <f t="shared" si="36"/>
        <v>ข้อมูลไม่ถูกต้อง</v>
      </c>
      <c r="S302" s="155" t="str">
        <f>IF(ISNUMBER(R302),
IF(H$2=ตัวเลือก!A$30,"ยังไม่บันทึกข้อมูล",R302*0.27),"ข้อมูลไม่ถูกต้อง")</f>
        <v>ข้อมูลไม่ถูกต้อง</v>
      </c>
      <c r="T302" s="149" t="str">
        <f t="shared" si="37"/>
        <v>ข้อมูลไม่ถูกต้อง</v>
      </c>
      <c r="U302" s="155" t="str">
        <f>IF(ISNUMBER(R302),
IF(H$2=ตัวเลือก!A$30,"ยังไม่บันทึกข้อมูล",R302*0.47),"ข้อมูลไม่ถูกต้อง")</f>
        <v>ข้อมูลไม่ถูกต้อง</v>
      </c>
      <c r="V302" s="149" t="str">
        <f>IF(ISNUMBER(S302),
IF(H$2=ตัวเลือก!A$30,"ยังไม่บันทึกข้อมูล",S302*0.47),"ข้อมูลไม่ถูกต้อง")</f>
        <v>ข้อมูลไม่ถูกต้อง</v>
      </c>
      <c r="W302" s="149" t="str">
        <f t="shared" si="38"/>
        <v>ข้อมูลไม่ถูกต้อง</v>
      </c>
      <c r="X302" s="148" t="str">
        <f t="shared" si="39"/>
        <v>ข้อมูลไม่ถูกต้อง</v>
      </c>
      <c r="Y302" s="38"/>
      <c r="Z302" s="38"/>
      <c r="AA302" s="38"/>
    </row>
    <row r="303" spans="1:27" x14ac:dyDescent="0.45">
      <c r="A303" s="38">
        <v>298</v>
      </c>
      <c r="B303" s="38"/>
      <c r="C303" s="38"/>
      <c r="D303" s="38"/>
      <c r="E303" s="38"/>
      <c r="F303" s="35"/>
      <c r="G303" s="35"/>
      <c r="H303" s="38"/>
      <c r="I303" s="38"/>
      <c r="J303" s="273" t="str">
        <f t="shared" si="32"/>
        <v>รอข้อมูลคอลัมน์ H</v>
      </c>
      <c r="K303" s="150"/>
      <c r="L303" s="150"/>
      <c r="M303" s="150"/>
      <c r="N303" s="147" t="str" cm="1">
        <f t="array" ref="N303">IF(AND(K303:M303=""),"ยังไม่บันทึกข้อมูล",
IF(M303&lt;&gt;"",
IF(M303&gt;=1.3,M303,"เป็นไม้พุ่ม"),
IF(K303+L303&gt;=1.3,K303+L303,"เป็นไม้พุ่ม")))</f>
        <v>ยังไม่บันทึกข้อมูล</v>
      </c>
      <c r="O303" s="149" t="str">
        <f t="shared" si="33"/>
        <v>ข้อมูลไม่ถูกต้อง</v>
      </c>
      <c r="P303" s="149" t="str">
        <f t="shared" si="34"/>
        <v>ข้อมูลไม่ถูกต้อง</v>
      </c>
      <c r="Q303" s="149" t="str">
        <f t="shared" si="35"/>
        <v>ข้อมูลไม่ถูกต้อง</v>
      </c>
      <c r="R303" s="155" t="str">
        <f t="shared" si="36"/>
        <v>ข้อมูลไม่ถูกต้อง</v>
      </c>
      <c r="S303" s="155" t="str">
        <f>IF(ISNUMBER(R303),
IF(H$2=ตัวเลือก!A$30,"ยังไม่บันทึกข้อมูล",R303*0.27),"ข้อมูลไม่ถูกต้อง")</f>
        <v>ข้อมูลไม่ถูกต้อง</v>
      </c>
      <c r="T303" s="149" t="str">
        <f t="shared" si="37"/>
        <v>ข้อมูลไม่ถูกต้อง</v>
      </c>
      <c r="U303" s="155" t="str">
        <f>IF(ISNUMBER(R303),
IF(H$2=ตัวเลือก!A$30,"ยังไม่บันทึกข้อมูล",R303*0.47),"ข้อมูลไม่ถูกต้อง")</f>
        <v>ข้อมูลไม่ถูกต้อง</v>
      </c>
      <c r="V303" s="149" t="str">
        <f>IF(ISNUMBER(S303),
IF(H$2=ตัวเลือก!A$30,"ยังไม่บันทึกข้อมูล",S303*0.47),"ข้อมูลไม่ถูกต้อง")</f>
        <v>ข้อมูลไม่ถูกต้อง</v>
      </c>
      <c r="W303" s="149" t="str">
        <f t="shared" si="38"/>
        <v>ข้อมูลไม่ถูกต้อง</v>
      </c>
      <c r="X303" s="148" t="str">
        <f t="shared" si="39"/>
        <v>ข้อมูลไม่ถูกต้อง</v>
      </c>
      <c r="Y303" s="38"/>
      <c r="Z303" s="38"/>
      <c r="AA303" s="38"/>
    </row>
    <row r="304" spans="1:27" x14ac:dyDescent="0.45">
      <c r="A304" s="38">
        <v>299</v>
      </c>
      <c r="B304" s="38"/>
      <c r="C304" s="38"/>
      <c r="D304" s="38"/>
      <c r="E304" s="38"/>
      <c r="F304" s="35"/>
      <c r="G304" s="35"/>
      <c r="H304" s="38"/>
      <c r="I304" s="38"/>
      <c r="J304" s="273" t="str">
        <f t="shared" si="32"/>
        <v>รอข้อมูลคอลัมน์ H</v>
      </c>
      <c r="K304" s="150"/>
      <c r="L304" s="150"/>
      <c r="M304" s="150"/>
      <c r="N304" s="147" t="str" cm="1">
        <f t="array" ref="N304">IF(AND(K304:M304=""),"ยังไม่บันทึกข้อมูล",
IF(M304&lt;&gt;"",
IF(M304&gt;=1.3,M304,"เป็นไม้พุ่ม"),
IF(K304+L304&gt;=1.3,K304+L304,"เป็นไม้พุ่ม")))</f>
        <v>ยังไม่บันทึกข้อมูล</v>
      </c>
      <c r="O304" s="149" t="str">
        <f t="shared" si="33"/>
        <v>ข้อมูลไม่ถูกต้อง</v>
      </c>
      <c r="P304" s="149" t="str">
        <f t="shared" si="34"/>
        <v>ข้อมูลไม่ถูกต้อง</v>
      </c>
      <c r="Q304" s="149" t="str">
        <f t="shared" si="35"/>
        <v>ข้อมูลไม่ถูกต้อง</v>
      </c>
      <c r="R304" s="155" t="str">
        <f t="shared" si="36"/>
        <v>ข้อมูลไม่ถูกต้อง</v>
      </c>
      <c r="S304" s="155" t="str">
        <f>IF(ISNUMBER(R304),
IF(H$2=ตัวเลือก!A$30,"ยังไม่บันทึกข้อมูล",R304*0.27),"ข้อมูลไม่ถูกต้อง")</f>
        <v>ข้อมูลไม่ถูกต้อง</v>
      </c>
      <c r="T304" s="149" t="str">
        <f t="shared" si="37"/>
        <v>ข้อมูลไม่ถูกต้อง</v>
      </c>
      <c r="U304" s="155" t="str">
        <f>IF(ISNUMBER(R304),
IF(H$2=ตัวเลือก!A$30,"ยังไม่บันทึกข้อมูล",R304*0.47),"ข้อมูลไม่ถูกต้อง")</f>
        <v>ข้อมูลไม่ถูกต้อง</v>
      </c>
      <c r="V304" s="149" t="str">
        <f>IF(ISNUMBER(S304),
IF(H$2=ตัวเลือก!A$30,"ยังไม่บันทึกข้อมูล",S304*0.47),"ข้อมูลไม่ถูกต้อง")</f>
        <v>ข้อมูลไม่ถูกต้อง</v>
      </c>
      <c r="W304" s="149" t="str">
        <f t="shared" si="38"/>
        <v>ข้อมูลไม่ถูกต้อง</v>
      </c>
      <c r="X304" s="148" t="str">
        <f t="shared" si="39"/>
        <v>ข้อมูลไม่ถูกต้อง</v>
      </c>
      <c r="Y304" s="38"/>
      <c r="Z304" s="38"/>
      <c r="AA304" s="38"/>
    </row>
    <row r="305" spans="1:27" x14ac:dyDescent="0.45">
      <c r="A305" s="38">
        <v>300</v>
      </c>
      <c r="B305" s="38"/>
      <c r="C305" s="38"/>
      <c r="D305" s="38"/>
      <c r="E305" s="38"/>
      <c r="F305" s="35"/>
      <c r="G305" s="35"/>
      <c r="H305" s="38"/>
      <c r="I305" s="38"/>
      <c r="J305" s="273" t="str">
        <f t="shared" si="32"/>
        <v>รอข้อมูลคอลัมน์ H</v>
      </c>
      <c r="K305" s="150"/>
      <c r="L305" s="150"/>
      <c r="M305" s="150"/>
      <c r="N305" s="147" t="str" cm="1">
        <f t="array" ref="N305">IF(AND(K305:M305=""),"ยังไม่บันทึกข้อมูล",
IF(M305&lt;&gt;"",
IF(M305&gt;=1.3,M305,"เป็นไม้พุ่ม"),
IF(K305+L305&gt;=1.3,K305+L305,"เป็นไม้พุ่ม")))</f>
        <v>ยังไม่บันทึกข้อมูล</v>
      </c>
      <c r="O305" s="149" t="str">
        <f t="shared" si="33"/>
        <v>ข้อมูลไม่ถูกต้อง</v>
      </c>
      <c r="P305" s="149" t="str">
        <f t="shared" si="34"/>
        <v>ข้อมูลไม่ถูกต้อง</v>
      </c>
      <c r="Q305" s="149" t="str">
        <f t="shared" si="35"/>
        <v>ข้อมูลไม่ถูกต้อง</v>
      </c>
      <c r="R305" s="155" t="str">
        <f t="shared" si="36"/>
        <v>ข้อมูลไม่ถูกต้อง</v>
      </c>
      <c r="S305" s="155" t="str">
        <f>IF(ISNUMBER(R305),
IF(H$2=ตัวเลือก!A$30,"ยังไม่บันทึกข้อมูล",R305*0.27),"ข้อมูลไม่ถูกต้อง")</f>
        <v>ข้อมูลไม่ถูกต้อง</v>
      </c>
      <c r="T305" s="149" t="str">
        <f t="shared" si="37"/>
        <v>ข้อมูลไม่ถูกต้อง</v>
      </c>
      <c r="U305" s="155" t="str">
        <f>IF(ISNUMBER(R305),
IF(H$2=ตัวเลือก!A$30,"ยังไม่บันทึกข้อมูล",R305*0.47),"ข้อมูลไม่ถูกต้อง")</f>
        <v>ข้อมูลไม่ถูกต้อง</v>
      </c>
      <c r="V305" s="149" t="str">
        <f>IF(ISNUMBER(S305),
IF(H$2=ตัวเลือก!A$30,"ยังไม่บันทึกข้อมูล",S305*0.47),"ข้อมูลไม่ถูกต้อง")</f>
        <v>ข้อมูลไม่ถูกต้อง</v>
      </c>
      <c r="W305" s="149" t="str">
        <f t="shared" si="38"/>
        <v>ข้อมูลไม่ถูกต้อง</v>
      </c>
      <c r="X305" s="148" t="str">
        <f t="shared" si="39"/>
        <v>ข้อมูลไม่ถูกต้อง</v>
      </c>
      <c r="Y305" s="38"/>
      <c r="Z305" s="38"/>
      <c r="AA305" s="38"/>
    </row>
    <row r="306" spans="1:27" x14ac:dyDescent="0.45">
      <c r="A306" s="38">
        <v>301</v>
      </c>
      <c r="B306" s="38"/>
      <c r="C306" s="38"/>
      <c r="D306" s="38"/>
      <c r="E306" s="38"/>
      <c r="F306" s="35"/>
      <c r="G306" s="35"/>
      <c r="H306" s="38"/>
      <c r="I306" s="38"/>
      <c r="J306" s="273" t="str">
        <f t="shared" si="32"/>
        <v>รอข้อมูลคอลัมน์ H</v>
      </c>
      <c r="K306" s="150"/>
      <c r="L306" s="150"/>
      <c r="M306" s="150"/>
      <c r="N306" s="147" t="str" cm="1">
        <f t="array" ref="N306">IF(AND(K306:M306=""),"ยังไม่บันทึกข้อมูล",
IF(M306&lt;&gt;"",
IF(M306&gt;=1.3,M306,"เป็นไม้พุ่ม"),
IF(K306+L306&gt;=1.3,K306+L306,"เป็นไม้พุ่ม")))</f>
        <v>ยังไม่บันทึกข้อมูล</v>
      </c>
      <c r="O306" s="149" t="str">
        <f t="shared" si="33"/>
        <v>ข้อมูลไม่ถูกต้อง</v>
      </c>
      <c r="P306" s="149" t="str">
        <f t="shared" si="34"/>
        <v>ข้อมูลไม่ถูกต้อง</v>
      </c>
      <c r="Q306" s="149" t="str">
        <f t="shared" si="35"/>
        <v>ข้อมูลไม่ถูกต้อง</v>
      </c>
      <c r="R306" s="155" t="str">
        <f t="shared" si="36"/>
        <v>ข้อมูลไม่ถูกต้อง</v>
      </c>
      <c r="S306" s="155" t="str">
        <f>IF(ISNUMBER(R306),
IF(H$2=ตัวเลือก!A$30,"ยังไม่บันทึกข้อมูล",R306*0.27),"ข้อมูลไม่ถูกต้อง")</f>
        <v>ข้อมูลไม่ถูกต้อง</v>
      </c>
      <c r="T306" s="149" t="str">
        <f t="shared" si="37"/>
        <v>ข้อมูลไม่ถูกต้อง</v>
      </c>
      <c r="U306" s="155" t="str">
        <f>IF(ISNUMBER(R306),
IF(H$2=ตัวเลือก!A$30,"ยังไม่บันทึกข้อมูล",R306*0.47),"ข้อมูลไม่ถูกต้อง")</f>
        <v>ข้อมูลไม่ถูกต้อง</v>
      </c>
      <c r="V306" s="149" t="str">
        <f>IF(ISNUMBER(S306),
IF(H$2=ตัวเลือก!A$30,"ยังไม่บันทึกข้อมูล",S306*0.47),"ข้อมูลไม่ถูกต้อง")</f>
        <v>ข้อมูลไม่ถูกต้อง</v>
      </c>
      <c r="W306" s="149" t="str">
        <f t="shared" si="38"/>
        <v>ข้อมูลไม่ถูกต้อง</v>
      </c>
      <c r="X306" s="148" t="str">
        <f t="shared" si="39"/>
        <v>ข้อมูลไม่ถูกต้อง</v>
      </c>
      <c r="Y306" s="38"/>
      <c r="Z306" s="38"/>
      <c r="AA306" s="38"/>
    </row>
    <row r="307" spans="1:27" x14ac:dyDescent="0.45">
      <c r="A307" s="38">
        <v>302</v>
      </c>
      <c r="B307" s="38"/>
      <c r="C307" s="38"/>
      <c r="D307" s="38"/>
      <c r="E307" s="38"/>
      <c r="F307" s="35"/>
      <c r="G307" s="35"/>
      <c r="H307" s="38"/>
      <c r="I307" s="38"/>
      <c r="J307" s="273" t="str">
        <f t="shared" si="32"/>
        <v>รอข้อมูลคอลัมน์ H</v>
      </c>
      <c r="K307" s="150"/>
      <c r="L307" s="150"/>
      <c r="M307" s="150"/>
      <c r="N307" s="147" t="str" cm="1">
        <f t="array" ref="N307">IF(AND(K307:M307=""),"ยังไม่บันทึกข้อมูล",
IF(M307&lt;&gt;"",
IF(M307&gt;=1.3,M307,"เป็นไม้พุ่ม"),
IF(K307+L307&gt;=1.3,K307+L307,"เป็นไม้พุ่ม")))</f>
        <v>ยังไม่บันทึกข้อมูล</v>
      </c>
      <c r="O307" s="149" t="str">
        <f t="shared" si="33"/>
        <v>ข้อมูลไม่ถูกต้อง</v>
      </c>
      <c r="P307" s="149" t="str">
        <f t="shared" si="34"/>
        <v>ข้อมูลไม่ถูกต้อง</v>
      </c>
      <c r="Q307" s="149" t="str">
        <f t="shared" si="35"/>
        <v>ข้อมูลไม่ถูกต้อง</v>
      </c>
      <c r="R307" s="155" t="str">
        <f t="shared" si="36"/>
        <v>ข้อมูลไม่ถูกต้อง</v>
      </c>
      <c r="S307" s="155" t="str">
        <f>IF(ISNUMBER(R307),
IF(H$2=ตัวเลือก!A$30,"ยังไม่บันทึกข้อมูล",R307*0.27),"ข้อมูลไม่ถูกต้อง")</f>
        <v>ข้อมูลไม่ถูกต้อง</v>
      </c>
      <c r="T307" s="149" t="str">
        <f t="shared" si="37"/>
        <v>ข้อมูลไม่ถูกต้อง</v>
      </c>
      <c r="U307" s="155" t="str">
        <f>IF(ISNUMBER(R307),
IF(H$2=ตัวเลือก!A$30,"ยังไม่บันทึกข้อมูล",R307*0.47),"ข้อมูลไม่ถูกต้อง")</f>
        <v>ข้อมูลไม่ถูกต้อง</v>
      </c>
      <c r="V307" s="149" t="str">
        <f>IF(ISNUMBER(S307),
IF(H$2=ตัวเลือก!A$30,"ยังไม่บันทึกข้อมูล",S307*0.47),"ข้อมูลไม่ถูกต้อง")</f>
        <v>ข้อมูลไม่ถูกต้อง</v>
      </c>
      <c r="W307" s="149" t="str">
        <f t="shared" si="38"/>
        <v>ข้อมูลไม่ถูกต้อง</v>
      </c>
      <c r="X307" s="148" t="str">
        <f t="shared" si="39"/>
        <v>ข้อมูลไม่ถูกต้อง</v>
      </c>
      <c r="Y307" s="38"/>
      <c r="Z307" s="38"/>
      <c r="AA307" s="38"/>
    </row>
    <row r="308" spans="1:27" x14ac:dyDescent="0.45">
      <c r="A308" s="38">
        <v>303</v>
      </c>
      <c r="B308" s="38"/>
      <c r="C308" s="38"/>
      <c r="D308" s="38"/>
      <c r="E308" s="38"/>
      <c r="F308" s="35"/>
      <c r="G308" s="35"/>
      <c r="H308" s="38"/>
      <c r="I308" s="38"/>
      <c r="J308" s="273" t="str">
        <f t="shared" si="32"/>
        <v>รอข้อมูลคอลัมน์ H</v>
      </c>
      <c r="K308" s="150"/>
      <c r="L308" s="150"/>
      <c r="M308" s="150"/>
      <c r="N308" s="147" t="str" cm="1">
        <f t="array" ref="N308">IF(AND(K308:M308=""),"ยังไม่บันทึกข้อมูล",
IF(M308&lt;&gt;"",
IF(M308&gt;=1.3,M308,"เป็นไม้พุ่ม"),
IF(K308+L308&gt;=1.3,K308+L308,"เป็นไม้พุ่ม")))</f>
        <v>ยังไม่บันทึกข้อมูล</v>
      </c>
      <c r="O308" s="149" t="str">
        <f t="shared" si="33"/>
        <v>ข้อมูลไม่ถูกต้อง</v>
      </c>
      <c r="P308" s="149" t="str">
        <f t="shared" si="34"/>
        <v>ข้อมูลไม่ถูกต้อง</v>
      </c>
      <c r="Q308" s="149" t="str">
        <f t="shared" si="35"/>
        <v>ข้อมูลไม่ถูกต้อง</v>
      </c>
      <c r="R308" s="155" t="str">
        <f t="shared" si="36"/>
        <v>ข้อมูลไม่ถูกต้อง</v>
      </c>
      <c r="S308" s="155" t="str">
        <f>IF(ISNUMBER(R308),
IF(H$2=ตัวเลือก!A$30,"ยังไม่บันทึกข้อมูล",R308*0.27),"ข้อมูลไม่ถูกต้อง")</f>
        <v>ข้อมูลไม่ถูกต้อง</v>
      </c>
      <c r="T308" s="149" t="str">
        <f t="shared" si="37"/>
        <v>ข้อมูลไม่ถูกต้อง</v>
      </c>
      <c r="U308" s="155" t="str">
        <f>IF(ISNUMBER(R308),
IF(H$2=ตัวเลือก!A$30,"ยังไม่บันทึกข้อมูล",R308*0.47),"ข้อมูลไม่ถูกต้อง")</f>
        <v>ข้อมูลไม่ถูกต้อง</v>
      </c>
      <c r="V308" s="149" t="str">
        <f>IF(ISNUMBER(S308),
IF(H$2=ตัวเลือก!A$30,"ยังไม่บันทึกข้อมูล",S308*0.47),"ข้อมูลไม่ถูกต้อง")</f>
        <v>ข้อมูลไม่ถูกต้อง</v>
      </c>
      <c r="W308" s="149" t="str">
        <f t="shared" si="38"/>
        <v>ข้อมูลไม่ถูกต้อง</v>
      </c>
      <c r="X308" s="148" t="str">
        <f t="shared" si="39"/>
        <v>ข้อมูลไม่ถูกต้อง</v>
      </c>
      <c r="Y308" s="38"/>
      <c r="Z308" s="38"/>
      <c r="AA308" s="38"/>
    </row>
    <row r="309" spans="1:27" x14ac:dyDescent="0.45">
      <c r="A309" s="38">
        <v>304</v>
      </c>
      <c r="B309" s="38"/>
      <c r="C309" s="38"/>
      <c r="D309" s="38"/>
      <c r="E309" s="38"/>
      <c r="F309" s="35"/>
      <c r="G309" s="35"/>
      <c r="H309" s="38"/>
      <c r="I309" s="38"/>
      <c r="J309" s="273" t="str">
        <f t="shared" si="32"/>
        <v>รอข้อมูลคอลัมน์ H</v>
      </c>
      <c r="K309" s="150"/>
      <c r="L309" s="150"/>
      <c r="M309" s="150"/>
      <c r="N309" s="147" t="str" cm="1">
        <f t="array" ref="N309">IF(AND(K309:M309=""),"ยังไม่บันทึกข้อมูล",
IF(M309&lt;&gt;"",
IF(M309&gt;=1.3,M309,"เป็นไม้พุ่ม"),
IF(K309+L309&gt;=1.3,K309+L309,"เป็นไม้พุ่ม")))</f>
        <v>ยังไม่บันทึกข้อมูล</v>
      </c>
      <c r="O309" s="149" t="str">
        <f t="shared" si="33"/>
        <v>ข้อมูลไม่ถูกต้อง</v>
      </c>
      <c r="P309" s="149" t="str">
        <f t="shared" si="34"/>
        <v>ข้อมูลไม่ถูกต้อง</v>
      </c>
      <c r="Q309" s="149" t="str">
        <f t="shared" si="35"/>
        <v>ข้อมูลไม่ถูกต้อง</v>
      </c>
      <c r="R309" s="155" t="str">
        <f t="shared" si="36"/>
        <v>ข้อมูลไม่ถูกต้อง</v>
      </c>
      <c r="S309" s="155" t="str">
        <f>IF(ISNUMBER(R309),
IF(H$2=ตัวเลือก!A$30,"ยังไม่บันทึกข้อมูล",R309*0.27),"ข้อมูลไม่ถูกต้อง")</f>
        <v>ข้อมูลไม่ถูกต้อง</v>
      </c>
      <c r="T309" s="149" t="str">
        <f t="shared" si="37"/>
        <v>ข้อมูลไม่ถูกต้อง</v>
      </c>
      <c r="U309" s="155" t="str">
        <f>IF(ISNUMBER(R309),
IF(H$2=ตัวเลือก!A$30,"ยังไม่บันทึกข้อมูล",R309*0.47),"ข้อมูลไม่ถูกต้อง")</f>
        <v>ข้อมูลไม่ถูกต้อง</v>
      </c>
      <c r="V309" s="149" t="str">
        <f>IF(ISNUMBER(S309),
IF(H$2=ตัวเลือก!A$30,"ยังไม่บันทึกข้อมูล",S309*0.47),"ข้อมูลไม่ถูกต้อง")</f>
        <v>ข้อมูลไม่ถูกต้อง</v>
      </c>
      <c r="W309" s="149" t="str">
        <f t="shared" si="38"/>
        <v>ข้อมูลไม่ถูกต้อง</v>
      </c>
      <c r="X309" s="148" t="str">
        <f t="shared" si="39"/>
        <v>ข้อมูลไม่ถูกต้อง</v>
      </c>
      <c r="Y309" s="38"/>
      <c r="Z309" s="38"/>
      <c r="AA309" s="38"/>
    </row>
    <row r="310" spans="1:27" x14ac:dyDescent="0.45">
      <c r="A310" s="38">
        <v>305</v>
      </c>
      <c r="B310" s="38"/>
      <c r="C310" s="38"/>
      <c r="D310" s="38"/>
      <c r="E310" s="38"/>
      <c r="F310" s="35"/>
      <c r="G310" s="35"/>
      <c r="H310" s="38"/>
      <c r="I310" s="38"/>
      <c r="J310" s="273" t="str">
        <f t="shared" si="32"/>
        <v>รอข้อมูลคอลัมน์ H</v>
      </c>
      <c r="K310" s="150"/>
      <c r="L310" s="150"/>
      <c r="M310" s="150"/>
      <c r="N310" s="147" t="str" cm="1">
        <f t="array" ref="N310">IF(AND(K310:M310=""),"ยังไม่บันทึกข้อมูล",
IF(M310&lt;&gt;"",
IF(M310&gt;=1.3,M310,"เป็นไม้พุ่ม"),
IF(K310+L310&gt;=1.3,K310+L310,"เป็นไม้พุ่ม")))</f>
        <v>ยังไม่บันทึกข้อมูล</v>
      </c>
      <c r="O310" s="149" t="str">
        <f t="shared" si="33"/>
        <v>ข้อมูลไม่ถูกต้อง</v>
      </c>
      <c r="P310" s="149" t="str">
        <f t="shared" si="34"/>
        <v>ข้อมูลไม่ถูกต้อง</v>
      </c>
      <c r="Q310" s="149" t="str">
        <f t="shared" si="35"/>
        <v>ข้อมูลไม่ถูกต้อง</v>
      </c>
      <c r="R310" s="155" t="str">
        <f t="shared" si="36"/>
        <v>ข้อมูลไม่ถูกต้อง</v>
      </c>
      <c r="S310" s="155" t="str">
        <f>IF(ISNUMBER(R310),
IF(H$2=ตัวเลือก!A$30,"ยังไม่บันทึกข้อมูล",R310*0.27),"ข้อมูลไม่ถูกต้อง")</f>
        <v>ข้อมูลไม่ถูกต้อง</v>
      </c>
      <c r="T310" s="149" t="str">
        <f t="shared" si="37"/>
        <v>ข้อมูลไม่ถูกต้อง</v>
      </c>
      <c r="U310" s="155" t="str">
        <f>IF(ISNUMBER(R310),
IF(H$2=ตัวเลือก!A$30,"ยังไม่บันทึกข้อมูล",R310*0.47),"ข้อมูลไม่ถูกต้อง")</f>
        <v>ข้อมูลไม่ถูกต้อง</v>
      </c>
      <c r="V310" s="149" t="str">
        <f>IF(ISNUMBER(S310),
IF(H$2=ตัวเลือก!A$30,"ยังไม่บันทึกข้อมูล",S310*0.47),"ข้อมูลไม่ถูกต้อง")</f>
        <v>ข้อมูลไม่ถูกต้อง</v>
      </c>
      <c r="W310" s="149" t="str">
        <f t="shared" si="38"/>
        <v>ข้อมูลไม่ถูกต้อง</v>
      </c>
      <c r="X310" s="148" t="str">
        <f t="shared" si="39"/>
        <v>ข้อมูลไม่ถูกต้อง</v>
      </c>
      <c r="Y310" s="38"/>
      <c r="Z310" s="38"/>
      <c r="AA310" s="38"/>
    </row>
    <row r="311" spans="1:27" x14ac:dyDescent="0.45">
      <c r="A311" s="38">
        <v>306</v>
      </c>
      <c r="B311" s="38"/>
      <c r="C311" s="38"/>
      <c r="D311" s="38"/>
      <c r="E311" s="38"/>
      <c r="F311" s="35"/>
      <c r="G311" s="35"/>
      <c r="H311" s="38"/>
      <c r="I311" s="38"/>
      <c r="J311" s="273" t="str">
        <f t="shared" si="32"/>
        <v>รอข้อมูลคอลัมน์ H</v>
      </c>
      <c r="K311" s="150"/>
      <c r="L311" s="150"/>
      <c r="M311" s="150"/>
      <c r="N311" s="147" t="str" cm="1">
        <f t="array" ref="N311">IF(AND(K311:M311=""),"ยังไม่บันทึกข้อมูล",
IF(M311&lt;&gt;"",
IF(M311&gt;=1.3,M311,"เป็นไม้พุ่ม"),
IF(K311+L311&gt;=1.3,K311+L311,"เป็นไม้พุ่ม")))</f>
        <v>ยังไม่บันทึกข้อมูล</v>
      </c>
      <c r="O311" s="149" t="str">
        <f t="shared" si="33"/>
        <v>ข้อมูลไม่ถูกต้อง</v>
      </c>
      <c r="P311" s="149" t="str">
        <f t="shared" si="34"/>
        <v>ข้อมูลไม่ถูกต้อง</v>
      </c>
      <c r="Q311" s="149" t="str">
        <f t="shared" si="35"/>
        <v>ข้อมูลไม่ถูกต้อง</v>
      </c>
      <c r="R311" s="155" t="str">
        <f t="shared" si="36"/>
        <v>ข้อมูลไม่ถูกต้อง</v>
      </c>
      <c r="S311" s="155" t="str">
        <f>IF(ISNUMBER(R311),
IF(H$2=ตัวเลือก!A$30,"ยังไม่บันทึกข้อมูล",R311*0.27),"ข้อมูลไม่ถูกต้อง")</f>
        <v>ข้อมูลไม่ถูกต้อง</v>
      </c>
      <c r="T311" s="149" t="str">
        <f t="shared" si="37"/>
        <v>ข้อมูลไม่ถูกต้อง</v>
      </c>
      <c r="U311" s="155" t="str">
        <f>IF(ISNUMBER(R311),
IF(H$2=ตัวเลือก!A$30,"ยังไม่บันทึกข้อมูล",R311*0.47),"ข้อมูลไม่ถูกต้อง")</f>
        <v>ข้อมูลไม่ถูกต้อง</v>
      </c>
      <c r="V311" s="149" t="str">
        <f>IF(ISNUMBER(S311),
IF(H$2=ตัวเลือก!A$30,"ยังไม่บันทึกข้อมูล",S311*0.47),"ข้อมูลไม่ถูกต้อง")</f>
        <v>ข้อมูลไม่ถูกต้อง</v>
      </c>
      <c r="W311" s="149" t="str">
        <f t="shared" si="38"/>
        <v>ข้อมูลไม่ถูกต้อง</v>
      </c>
      <c r="X311" s="148" t="str">
        <f t="shared" si="39"/>
        <v>ข้อมูลไม่ถูกต้อง</v>
      </c>
      <c r="Y311" s="38"/>
      <c r="Z311" s="38"/>
      <c r="AA311" s="38"/>
    </row>
    <row r="312" spans="1:27" x14ac:dyDescent="0.45">
      <c r="A312" s="38">
        <v>307</v>
      </c>
      <c r="B312" s="38"/>
      <c r="C312" s="38"/>
      <c r="D312" s="38"/>
      <c r="E312" s="38"/>
      <c r="F312" s="35"/>
      <c r="G312" s="35"/>
      <c r="H312" s="38"/>
      <c r="I312" s="38"/>
      <c r="J312" s="273" t="str">
        <f t="shared" si="32"/>
        <v>รอข้อมูลคอลัมน์ H</v>
      </c>
      <c r="K312" s="150"/>
      <c r="L312" s="150"/>
      <c r="M312" s="150"/>
      <c r="N312" s="147" t="str" cm="1">
        <f t="array" ref="N312">IF(AND(K312:M312=""),"ยังไม่บันทึกข้อมูล",
IF(M312&lt;&gt;"",
IF(M312&gt;=1.3,M312,"เป็นไม้พุ่ม"),
IF(K312+L312&gt;=1.3,K312+L312,"เป็นไม้พุ่ม")))</f>
        <v>ยังไม่บันทึกข้อมูล</v>
      </c>
      <c r="O312" s="149" t="str">
        <f t="shared" si="33"/>
        <v>ข้อมูลไม่ถูกต้อง</v>
      </c>
      <c r="P312" s="149" t="str">
        <f t="shared" si="34"/>
        <v>ข้อมูลไม่ถูกต้อง</v>
      </c>
      <c r="Q312" s="149" t="str">
        <f t="shared" si="35"/>
        <v>ข้อมูลไม่ถูกต้อง</v>
      </c>
      <c r="R312" s="155" t="str">
        <f t="shared" si="36"/>
        <v>ข้อมูลไม่ถูกต้อง</v>
      </c>
      <c r="S312" s="155" t="str">
        <f>IF(ISNUMBER(R312),
IF(H$2=ตัวเลือก!A$30,"ยังไม่บันทึกข้อมูล",R312*0.27),"ข้อมูลไม่ถูกต้อง")</f>
        <v>ข้อมูลไม่ถูกต้อง</v>
      </c>
      <c r="T312" s="149" t="str">
        <f t="shared" si="37"/>
        <v>ข้อมูลไม่ถูกต้อง</v>
      </c>
      <c r="U312" s="155" t="str">
        <f>IF(ISNUMBER(R312),
IF(H$2=ตัวเลือก!A$30,"ยังไม่บันทึกข้อมูล",R312*0.47),"ข้อมูลไม่ถูกต้อง")</f>
        <v>ข้อมูลไม่ถูกต้อง</v>
      </c>
      <c r="V312" s="149" t="str">
        <f>IF(ISNUMBER(S312),
IF(H$2=ตัวเลือก!A$30,"ยังไม่บันทึกข้อมูล",S312*0.47),"ข้อมูลไม่ถูกต้อง")</f>
        <v>ข้อมูลไม่ถูกต้อง</v>
      </c>
      <c r="W312" s="149" t="str">
        <f t="shared" si="38"/>
        <v>ข้อมูลไม่ถูกต้อง</v>
      </c>
      <c r="X312" s="148" t="str">
        <f t="shared" si="39"/>
        <v>ข้อมูลไม่ถูกต้อง</v>
      </c>
      <c r="Y312" s="38"/>
      <c r="Z312" s="38"/>
      <c r="AA312" s="38"/>
    </row>
    <row r="313" spans="1:27" x14ac:dyDescent="0.45">
      <c r="A313" s="38">
        <v>308</v>
      </c>
      <c r="B313" s="38"/>
      <c r="C313" s="38"/>
      <c r="D313" s="38"/>
      <c r="E313" s="38"/>
      <c r="F313" s="35"/>
      <c r="G313" s="35"/>
      <c r="H313" s="38"/>
      <c r="I313" s="38"/>
      <c r="J313" s="273" t="str">
        <f t="shared" si="32"/>
        <v>รอข้อมูลคอลัมน์ H</v>
      </c>
      <c r="K313" s="150"/>
      <c r="L313" s="150"/>
      <c r="M313" s="150"/>
      <c r="N313" s="147" t="str" cm="1">
        <f t="array" ref="N313">IF(AND(K313:M313=""),"ยังไม่บันทึกข้อมูล",
IF(M313&lt;&gt;"",
IF(M313&gt;=1.3,M313,"เป็นไม้พุ่ม"),
IF(K313+L313&gt;=1.3,K313+L313,"เป็นไม้พุ่ม")))</f>
        <v>ยังไม่บันทึกข้อมูล</v>
      </c>
      <c r="O313" s="149" t="str">
        <f t="shared" si="33"/>
        <v>ข้อมูลไม่ถูกต้อง</v>
      </c>
      <c r="P313" s="149" t="str">
        <f t="shared" si="34"/>
        <v>ข้อมูลไม่ถูกต้อง</v>
      </c>
      <c r="Q313" s="149" t="str">
        <f t="shared" si="35"/>
        <v>ข้อมูลไม่ถูกต้อง</v>
      </c>
      <c r="R313" s="155" t="str">
        <f t="shared" si="36"/>
        <v>ข้อมูลไม่ถูกต้อง</v>
      </c>
      <c r="S313" s="155" t="str">
        <f>IF(ISNUMBER(R313),
IF(H$2=ตัวเลือก!A$30,"ยังไม่บันทึกข้อมูล",R313*0.27),"ข้อมูลไม่ถูกต้อง")</f>
        <v>ข้อมูลไม่ถูกต้อง</v>
      </c>
      <c r="T313" s="149" t="str">
        <f t="shared" si="37"/>
        <v>ข้อมูลไม่ถูกต้อง</v>
      </c>
      <c r="U313" s="155" t="str">
        <f>IF(ISNUMBER(R313),
IF(H$2=ตัวเลือก!A$30,"ยังไม่บันทึกข้อมูล",R313*0.47),"ข้อมูลไม่ถูกต้อง")</f>
        <v>ข้อมูลไม่ถูกต้อง</v>
      </c>
      <c r="V313" s="149" t="str">
        <f>IF(ISNUMBER(S313),
IF(H$2=ตัวเลือก!A$30,"ยังไม่บันทึกข้อมูล",S313*0.47),"ข้อมูลไม่ถูกต้อง")</f>
        <v>ข้อมูลไม่ถูกต้อง</v>
      </c>
      <c r="W313" s="149" t="str">
        <f t="shared" si="38"/>
        <v>ข้อมูลไม่ถูกต้อง</v>
      </c>
      <c r="X313" s="148" t="str">
        <f t="shared" si="39"/>
        <v>ข้อมูลไม่ถูกต้อง</v>
      </c>
      <c r="Y313" s="38"/>
      <c r="Z313" s="38"/>
      <c r="AA313" s="38"/>
    </row>
    <row r="314" spans="1:27" x14ac:dyDescent="0.45">
      <c r="A314" s="38">
        <v>309</v>
      </c>
      <c r="B314" s="38"/>
      <c r="C314" s="38"/>
      <c r="D314" s="38"/>
      <c r="E314" s="38"/>
      <c r="F314" s="35"/>
      <c r="G314" s="35"/>
      <c r="H314" s="38"/>
      <c r="I314" s="38"/>
      <c r="J314" s="273" t="str">
        <f t="shared" si="32"/>
        <v>รอข้อมูลคอลัมน์ H</v>
      </c>
      <c r="K314" s="150"/>
      <c r="L314" s="150"/>
      <c r="M314" s="150"/>
      <c r="N314" s="147" t="str" cm="1">
        <f t="array" ref="N314">IF(AND(K314:M314=""),"ยังไม่บันทึกข้อมูล",
IF(M314&lt;&gt;"",
IF(M314&gt;=1.3,M314,"เป็นไม้พุ่ม"),
IF(K314+L314&gt;=1.3,K314+L314,"เป็นไม้พุ่ม")))</f>
        <v>ยังไม่บันทึกข้อมูล</v>
      </c>
      <c r="O314" s="149" t="str">
        <f t="shared" si="33"/>
        <v>ข้อมูลไม่ถูกต้อง</v>
      </c>
      <c r="P314" s="149" t="str">
        <f t="shared" si="34"/>
        <v>ข้อมูลไม่ถูกต้อง</v>
      </c>
      <c r="Q314" s="149" t="str">
        <f t="shared" si="35"/>
        <v>ข้อมูลไม่ถูกต้อง</v>
      </c>
      <c r="R314" s="155" t="str">
        <f t="shared" si="36"/>
        <v>ข้อมูลไม่ถูกต้อง</v>
      </c>
      <c r="S314" s="155" t="str">
        <f>IF(ISNUMBER(R314),
IF(H$2=ตัวเลือก!A$30,"ยังไม่บันทึกข้อมูล",R314*0.27),"ข้อมูลไม่ถูกต้อง")</f>
        <v>ข้อมูลไม่ถูกต้อง</v>
      </c>
      <c r="T314" s="149" t="str">
        <f t="shared" si="37"/>
        <v>ข้อมูลไม่ถูกต้อง</v>
      </c>
      <c r="U314" s="155" t="str">
        <f>IF(ISNUMBER(R314),
IF(H$2=ตัวเลือก!A$30,"ยังไม่บันทึกข้อมูล",R314*0.47),"ข้อมูลไม่ถูกต้อง")</f>
        <v>ข้อมูลไม่ถูกต้อง</v>
      </c>
      <c r="V314" s="149" t="str">
        <f>IF(ISNUMBER(S314),
IF(H$2=ตัวเลือก!A$30,"ยังไม่บันทึกข้อมูล",S314*0.47),"ข้อมูลไม่ถูกต้อง")</f>
        <v>ข้อมูลไม่ถูกต้อง</v>
      </c>
      <c r="W314" s="149" t="str">
        <f t="shared" si="38"/>
        <v>ข้อมูลไม่ถูกต้อง</v>
      </c>
      <c r="X314" s="148" t="str">
        <f t="shared" si="39"/>
        <v>ข้อมูลไม่ถูกต้อง</v>
      </c>
      <c r="Y314" s="38"/>
      <c r="Z314" s="38"/>
      <c r="AA314" s="38"/>
    </row>
    <row r="315" spans="1:27" x14ac:dyDescent="0.45">
      <c r="A315" s="38">
        <v>310</v>
      </c>
      <c r="B315" s="38"/>
      <c r="C315" s="38"/>
      <c r="D315" s="38"/>
      <c r="E315" s="38"/>
      <c r="F315" s="35"/>
      <c r="G315" s="35"/>
      <c r="H315" s="38"/>
      <c r="I315" s="38"/>
      <c r="J315" s="273" t="str">
        <f t="shared" si="32"/>
        <v>รอข้อมูลคอลัมน์ H</v>
      </c>
      <c r="K315" s="150"/>
      <c r="L315" s="150"/>
      <c r="M315" s="150"/>
      <c r="N315" s="147" t="str" cm="1">
        <f t="array" ref="N315">IF(AND(K315:M315=""),"ยังไม่บันทึกข้อมูล",
IF(M315&lt;&gt;"",
IF(M315&gt;=1.3,M315,"เป็นไม้พุ่ม"),
IF(K315+L315&gt;=1.3,K315+L315,"เป็นไม้พุ่ม")))</f>
        <v>ยังไม่บันทึกข้อมูล</v>
      </c>
      <c r="O315" s="149" t="str">
        <f t="shared" si="33"/>
        <v>ข้อมูลไม่ถูกต้อง</v>
      </c>
      <c r="P315" s="149" t="str">
        <f t="shared" si="34"/>
        <v>ข้อมูลไม่ถูกต้อง</v>
      </c>
      <c r="Q315" s="149" t="str">
        <f t="shared" si="35"/>
        <v>ข้อมูลไม่ถูกต้อง</v>
      </c>
      <c r="R315" s="155" t="str">
        <f t="shared" si="36"/>
        <v>ข้อมูลไม่ถูกต้อง</v>
      </c>
      <c r="S315" s="155" t="str">
        <f>IF(ISNUMBER(R315),
IF(H$2=ตัวเลือก!A$30,"ยังไม่บันทึกข้อมูล",R315*0.27),"ข้อมูลไม่ถูกต้อง")</f>
        <v>ข้อมูลไม่ถูกต้อง</v>
      </c>
      <c r="T315" s="149" t="str">
        <f t="shared" si="37"/>
        <v>ข้อมูลไม่ถูกต้อง</v>
      </c>
      <c r="U315" s="155" t="str">
        <f>IF(ISNUMBER(R315),
IF(H$2=ตัวเลือก!A$30,"ยังไม่บันทึกข้อมูล",R315*0.47),"ข้อมูลไม่ถูกต้อง")</f>
        <v>ข้อมูลไม่ถูกต้อง</v>
      </c>
      <c r="V315" s="149" t="str">
        <f>IF(ISNUMBER(S315),
IF(H$2=ตัวเลือก!A$30,"ยังไม่บันทึกข้อมูล",S315*0.47),"ข้อมูลไม่ถูกต้อง")</f>
        <v>ข้อมูลไม่ถูกต้อง</v>
      </c>
      <c r="W315" s="149" t="str">
        <f t="shared" si="38"/>
        <v>ข้อมูลไม่ถูกต้อง</v>
      </c>
      <c r="X315" s="148" t="str">
        <f t="shared" si="39"/>
        <v>ข้อมูลไม่ถูกต้อง</v>
      </c>
      <c r="Y315" s="38"/>
      <c r="Z315" s="38"/>
      <c r="AA315" s="38"/>
    </row>
    <row r="316" spans="1:27" x14ac:dyDescent="0.45">
      <c r="A316" s="38">
        <v>311</v>
      </c>
      <c r="B316" s="38"/>
      <c r="C316" s="38"/>
      <c r="D316" s="38"/>
      <c r="E316" s="38"/>
      <c r="F316" s="35"/>
      <c r="G316" s="35"/>
      <c r="H316" s="38"/>
      <c r="I316" s="38"/>
      <c r="J316" s="273" t="str">
        <f t="shared" si="32"/>
        <v>รอข้อมูลคอลัมน์ H</v>
      </c>
      <c r="K316" s="150"/>
      <c r="L316" s="150"/>
      <c r="M316" s="150"/>
      <c r="N316" s="147" t="str" cm="1">
        <f t="array" ref="N316">IF(AND(K316:M316=""),"ยังไม่บันทึกข้อมูล",
IF(M316&lt;&gt;"",
IF(M316&gt;=1.3,M316,"เป็นไม้พุ่ม"),
IF(K316+L316&gt;=1.3,K316+L316,"เป็นไม้พุ่ม")))</f>
        <v>ยังไม่บันทึกข้อมูล</v>
      </c>
      <c r="O316" s="149" t="str">
        <f t="shared" si="33"/>
        <v>ข้อมูลไม่ถูกต้อง</v>
      </c>
      <c r="P316" s="149" t="str">
        <f t="shared" si="34"/>
        <v>ข้อมูลไม่ถูกต้อง</v>
      </c>
      <c r="Q316" s="149" t="str">
        <f t="shared" si="35"/>
        <v>ข้อมูลไม่ถูกต้อง</v>
      </c>
      <c r="R316" s="155" t="str">
        <f t="shared" si="36"/>
        <v>ข้อมูลไม่ถูกต้อง</v>
      </c>
      <c r="S316" s="155" t="str">
        <f>IF(ISNUMBER(R316),
IF(H$2=ตัวเลือก!A$30,"ยังไม่บันทึกข้อมูล",R316*0.27),"ข้อมูลไม่ถูกต้อง")</f>
        <v>ข้อมูลไม่ถูกต้อง</v>
      </c>
      <c r="T316" s="149" t="str">
        <f t="shared" si="37"/>
        <v>ข้อมูลไม่ถูกต้อง</v>
      </c>
      <c r="U316" s="155" t="str">
        <f>IF(ISNUMBER(R316),
IF(H$2=ตัวเลือก!A$30,"ยังไม่บันทึกข้อมูล",R316*0.47),"ข้อมูลไม่ถูกต้อง")</f>
        <v>ข้อมูลไม่ถูกต้อง</v>
      </c>
      <c r="V316" s="149" t="str">
        <f>IF(ISNUMBER(S316),
IF(H$2=ตัวเลือก!A$30,"ยังไม่บันทึกข้อมูล",S316*0.47),"ข้อมูลไม่ถูกต้อง")</f>
        <v>ข้อมูลไม่ถูกต้อง</v>
      </c>
      <c r="W316" s="149" t="str">
        <f t="shared" si="38"/>
        <v>ข้อมูลไม่ถูกต้อง</v>
      </c>
      <c r="X316" s="148" t="str">
        <f t="shared" si="39"/>
        <v>ข้อมูลไม่ถูกต้อง</v>
      </c>
      <c r="Y316" s="38"/>
      <c r="Z316" s="38"/>
      <c r="AA316" s="38"/>
    </row>
    <row r="317" spans="1:27" x14ac:dyDescent="0.45">
      <c r="A317" s="38">
        <v>312</v>
      </c>
      <c r="B317" s="38"/>
      <c r="C317" s="38"/>
      <c r="D317" s="38"/>
      <c r="E317" s="38"/>
      <c r="F317" s="35"/>
      <c r="G317" s="35"/>
      <c r="H317" s="38"/>
      <c r="I317" s="38"/>
      <c r="J317" s="273" t="str">
        <f t="shared" si="32"/>
        <v>รอข้อมูลคอลัมน์ H</v>
      </c>
      <c r="K317" s="150"/>
      <c r="L317" s="150"/>
      <c r="M317" s="150"/>
      <c r="N317" s="147" t="str" cm="1">
        <f t="array" ref="N317">IF(AND(K317:M317=""),"ยังไม่บันทึกข้อมูล",
IF(M317&lt;&gt;"",
IF(M317&gt;=1.3,M317,"เป็นไม้พุ่ม"),
IF(K317+L317&gt;=1.3,K317+L317,"เป็นไม้พุ่ม")))</f>
        <v>ยังไม่บันทึกข้อมูล</v>
      </c>
      <c r="O317" s="149" t="str">
        <f t="shared" si="33"/>
        <v>ข้อมูลไม่ถูกต้อง</v>
      </c>
      <c r="P317" s="149" t="str">
        <f t="shared" si="34"/>
        <v>ข้อมูลไม่ถูกต้อง</v>
      </c>
      <c r="Q317" s="149" t="str">
        <f t="shared" si="35"/>
        <v>ข้อมูลไม่ถูกต้อง</v>
      </c>
      <c r="R317" s="155" t="str">
        <f t="shared" si="36"/>
        <v>ข้อมูลไม่ถูกต้อง</v>
      </c>
      <c r="S317" s="155" t="str">
        <f>IF(ISNUMBER(R317),
IF(H$2=ตัวเลือก!A$30,"ยังไม่บันทึกข้อมูล",R317*0.27),"ข้อมูลไม่ถูกต้อง")</f>
        <v>ข้อมูลไม่ถูกต้อง</v>
      </c>
      <c r="T317" s="149" t="str">
        <f t="shared" si="37"/>
        <v>ข้อมูลไม่ถูกต้อง</v>
      </c>
      <c r="U317" s="155" t="str">
        <f>IF(ISNUMBER(R317),
IF(H$2=ตัวเลือก!A$30,"ยังไม่บันทึกข้อมูล",R317*0.47),"ข้อมูลไม่ถูกต้อง")</f>
        <v>ข้อมูลไม่ถูกต้อง</v>
      </c>
      <c r="V317" s="149" t="str">
        <f>IF(ISNUMBER(S317),
IF(H$2=ตัวเลือก!A$30,"ยังไม่บันทึกข้อมูล",S317*0.47),"ข้อมูลไม่ถูกต้อง")</f>
        <v>ข้อมูลไม่ถูกต้อง</v>
      </c>
      <c r="W317" s="149" t="str">
        <f t="shared" si="38"/>
        <v>ข้อมูลไม่ถูกต้อง</v>
      </c>
      <c r="X317" s="148" t="str">
        <f t="shared" si="39"/>
        <v>ข้อมูลไม่ถูกต้อง</v>
      </c>
      <c r="Y317" s="38"/>
      <c r="Z317" s="38"/>
      <c r="AA317" s="38"/>
    </row>
    <row r="318" spans="1:27" x14ac:dyDescent="0.45">
      <c r="A318" s="38">
        <v>313</v>
      </c>
      <c r="B318" s="38"/>
      <c r="C318" s="38"/>
      <c r="D318" s="38"/>
      <c r="E318" s="38"/>
      <c r="F318" s="35"/>
      <c r="G318" s="35"/>
      <c r="H318" s="38"/>
      <c r="I318" s="38"/>
      <c r="J318" s="273" t="str">
        <f t="shared" si="32"/>
        <v>รอข้อมูลคอลัมน์ H</v>
      </c>
      <c r="K318" s="150"/>
      <c r="L318" s="150"/>
      <c r="M318" s="150"/>
      <c r="N318" s="147" t="str" cm="1">
        <f t="array" ref="N318">IF(AND(K318:M318=""),"ยังไม่บันทึกข้อมูล",
IF(M318&lt;&gt;"",
IF(M318&gt;=1.3,M318,"เป็นไม้พุ่ม"),
IF(K318+L318&gt;=1.3,K318+L318,"เป็นไม้พุ่ม")))</f>
        <v>ยังไม่บันทึกข้อมูล</v>
      </c>
      <c r="O318" s="149" t="str">
        <f t="shared" si="33"/>
        <v>ข้อมูลไม่ถูกต้อง</v>
      </c>
      <c r="P318" s="149" t="str">
        <f t="shared" si="34"/>
        <v>ข้อมูลไม่ถูกต้อง</v>
      </c>
      <c r="Q318" s="149" t="str">
        <f t="shared" si="35"/>
        <v>ข้อมูลไม่ถูกต้อง</v>
      </c>
      <c r="R318" s="155" t="str">
        <f t="shared" si="36"/>
        <v>ข้อมูลไม่ถูกต้อง</v>
      </c>
      <c r="S318" s="155" t="str">
        <f>IF(ISNUMBER(R318),
IF(H$2=ตัวเลือก!A$30,"ยังไม่บันทึกข้อมูล",R318*0.27),"ข้อมูลไม่ถูกต้อง")</f>
        <v>ข้อมูลไม่ถูกต้อง</v>
      </c>
      <c r="T318" s="149" t="str">
        <f t="shared" si="37"/>
        <v>ข้อมูลไม่ถูกต้อง</v>
      </c>
      <c r="U318" s="155" t="str">
        <f>IF(ISNUMBER(R318),
IF(H$2=ตัวเลือก!A$30,"ยังไม่บันทึกข้อมูล",R318*0.47),"ข้อมูลไม่ถูกต้อง")</f>
        <v>ข้อมูลไม่ถูกต้อง</v>
      </c>
      <c r="V318" s="149" t="str">
        <f>IF(ISNUMBER(S318),
IF(H$2=ตัวเลือก!A$30,"ยังไม่บันทึกข้อมูล",S318*0.47),"ข้อมูลไม่ถูกต้อง")</f>
        <v>ข้อมูลไม่ถูกต้อง</v>
      </c>
      <c r="W318" s="149" t="str">
        <f t="shared" si="38"/>
        <v>ข้อมูลไม่ถูกต้อง</v>
      </c>
      <c r="X318" s="148" t="str">
        <f t="shared" si="39"/>
        <v>ข้อมูลไม่ถูกต้อง</v>
      </c>
      <c r="Y318" s="38"/>
      <c r="Z318" s="38"/>
      <c r="AA318" s="38"/>
    </row>
    <row r="319" spans="1:27" x14ac:dyDescent="0.45">
      <c r="A319" s="38">
        <v>314</v>
      </c>
      <c r="B319" s="38"/>
      <c r="C319" s="38"/>
      <c r="D319" s="38"/>
      <c r="E319" s="38"/>
      <c r="F319" s="35"/>
      <c r="G319" s="35"/>
      <c r="H319" s="38"/>
      <c r="I319" s="38"/>
      <c r="J319" s="273" t="str">
        <f t="shared" si="32"/>
        <v>รอข้อมูลคอลัมน์ H</v>
      </c>
      <c r="K319" s="150"/>
      <c r="L319" s="150"/>
      <c r="M319" s="150"/>
      <c r="N319" s="147" t="str" cm="1">
        <f t="array" ref="N319">IF(AND(K319:M319=""),"ยังไม่บันทึกข้อมูล",
IF(M319&lt;&gt;"",
IF(M319&gt;=1.3,M319,"เป็นไม้พุ่ม"),
IF(K319+L319&gt;=1.3,K319+L319,"เป็นไม้พุ่ม")))</f>
        <v>ยังไม่บันทึกข้อมูล</v>
      </c>
      <c r="O319" s="149" t="str">
        <f t="shared" si="33"/>
        <v>ข้อมูลไม่ถูกต้อง</v>
      </c>
      <c r="P319" s="149" t="str">
        <f t="shared" si="34"/>
        <v>ข้อมูลไม่ถูกต้อง</v>
      </c>
      <c r="Q319" s="149" t="str">
        <f t="shared" si="35"/>
        <v>ข้อมูลไม่ถูกต้อง</v>
      </c>
      <c r="R319" s="155" t="str">
        <f t="shared" si="36"/>
        <v>ข้อมูลไม่ถูกต้อง</v>
      </c>
      <c r="S319" s="155" t="str">
        <f>IF(ISNUMBER(R319),
IF(H$2=ตัวเลือก!A$30,"ยังไม่บันทึกข้อมูล",R319*0.27),"ข้อมูลไม่ถูกต้อง")</f>
        <v>ข้อมูลไม่ถูกต้อง</v>
      </c>
      <c r="T319" s="149" t="str">
        <f t="shared" si="37"/>
        <v>ข้อมูลไม่ถูกต้อง</v>
      </c>
      <c r="U319" s="155" t="str">
        <f>IF(ISNUMBER(R319),
IF(H$2=ตัวเลือก!A$30,"ยังไม่บันทึกข้อมูล",R319*0.47),"ข้อมูลไม่ถูกต้อง")</f>
        <v>ข้อมูลไม่ถูกต้อง</v>
      </c>
      <c r="V319" s="149" t="str">
        <f>IF(ISNUMBER(S319),
IF(H$2=ตัวเลือก!A$30,"ยังไม่บันทึกข้อมูล",S319*0.47),"ข้อมูลไม่ถูกต้อง")</f>
        <v>ข้อมูลไม่ถูกต้อง</v>
      </c>
      <c r="W319" s="149" t="str">
        <f t="shared" si="38"/>
        <v>ข้อมูลไม่ถูกต้อง</v>
      </c>
      <c r="X319" s="148" t="str">
        <f t="shared" si="39"/>
        <v>ข้อมูลไม่ถูกต้อง</v>
      </c>
      <c r="Y319" s="38"/>
      <c r="Z319" s="38"/>
      <c r="AA319" s="38"/>
    </row>
    <row r="320" spans="1:27" x14ac:dyDescent="0.45">
      <c r="A320" s="38">
        <v>315</v>
      </c>
      <c r="B320" s="38"/>
      <c r="C320" s="38"/>
      <c r="D320" s="38"/>
      <c r="E320" s="38"/>
      <c r="F320" s="35"/>
      <c r="G320" s="35"/>
      <c r="H320" s="38"/>
      <c r="I320" s="38"/>
      <c r="J320" s="273" t="str">
        <f t="shared" si="32"/>
        <v>รอข้อมูลคอลัมน์ H</v>
      </c>
      <c r="K320" s="150"/>
      <c r="L320" s="150"/>
      <c r="M320" s="150"/>
      <c r="N320" s="147" t="str" cm="1">
        <f t="array" ref="N320">IF(AND(K320:M320=""),"ยังไม่บันทึกข้อมูล",
IF(M320&lt;&gt;"",
IF(M320&gt;=1.3,M320,"เป็นไม้พุ่ม"),
IF(K320+L320&gt;=1.3,K320+L320,"เป็นไม้พุ่ม")))</f>
        <v>ยังไม่บันทึกข้อมูล</v>
      </c>
      <c r="O320" s="149" t="str">
        <f t="shared" si="33"/>
        <v>ข้อมูลไม่ถูกต้อง</v>
      </c>
      <c r="P320" s="149" t="str">
        <f t="shared" si="34"/>
        <v>ข้อมูลไม่ถูกต้อง</v>
      </c>
      <c r="Q320" s="149" t="str">
        <f t="shared" si="35"/>
        <v>ข้อมูลไม่ถูกต้อง</v>
      </c>
      <c r="R320" s="155" t="str">
        <f t="shared" si="36"/>
        <v>ข้อมูลไม่ถูกต้อง</v>
      </c>
      <c r="S320" s="155" t="str">
        <f>IF(ISNUMBER(R320),
IF(H$2=ตัวเลือก!A$30,"ยังไม่บันทึกข้อมูล",R320*0.27),"ข้อมูลไม่ถูกต้อง")</f>
        <v>ข้อมูลไม่ถูกต้อง</v>
      </c>
      <c r="T320" s="149" t="str">
        <f t="shared" si="37"/>
        <v>ข้อมูลไม่ถูกต้อง</v>
      </c>
      <c r="U320" s="155" t="str">
        <f>IF(ISNUMBER(R320),
IF(H$2=ตัวเลือก!A$30,"ยังไม่บันทึกข้อมูล",R320*0.47),"ข้อมูลไม่ถูกต้อง")</f>
        <v>ข้อมูลไม่ถูกต้อง</v>
      </c>
      <c r="V320" s="149" t="str">
        <f>IF(ISNUMBER(S320),
IF(H$2=ตัวเลือก!A$30,"ยังไม่บันทึกข้อมูล",S320*0.47),"ข้อมูลไม่ถูกต้อง")</f>
        <v>ข้อมูลไม่ถูกต้อง</v>
      </c>
      <c r="W320" s="149" t="str">
        <f t="shared" si="38"/>
        <v>ข้อมูลไม่ถูกต้อง</v>
      </c>
      <c r="X320" s="148" t="str">
        <f t="shared" si="39"/>
        <v>ข้อมูลไม่ถูกต้อง</v>
      </c>
      <c r="Y320" s="38"/>
      <c r="Z320" s="38"/>
      <c r="AA320" s="38"/>
    </row>
    <row r="321" spans="1:27" x14ac:dyDescent="0.45">
      <c r="A321" s="38">
        <v>316</v>
      </c>
      <c r="B321" s="38"/>
      <c r="C321" s="38"/>
      <c r="D321" s="38"/>
      <c r="E321" s="38"/>
      <c r="F321" s="35"/>
      <c r="G321" s="35"/>
      <c r="H321" s="38"/>
      <c r="I321" s="38"/>
      <c r="J321" s="273" t="str">
        <f t="shared" si="32"/>
        <v>รอข้อมูลคอลัมน์ H</v>
      </c>
      <c r="K321" s="150"/>
      <c r="L321" s="150"/>
      <c r="M321" s="150"/>
      <c r="N321" s="147" t="str" cm="1">
        <f t="array" ref="N321">IF(AND(K321:M321=""),"ยังไม่บันทึกข้อมูล",
IF(M321&lt;&gt;"",
IF(M321&gt;=1.3,M321,"เป็นไม้พุ่ม"),
IF(K321+L321&gt;=1.3,K321+L321,"เป็นไม้พุ่ม")))</f>
        <v>ยังไม่บันทึกข้อมูล</v>
      </c>
      <c r="O321" s="149" t="str">
        <f t="shared" si="33"/>
        <v>ข้อมูลไม่ถูกต้อง</v>
      </c>
      <c r="P321" s="149" t="str">
        <f t="shared" si="34"/>
        <v>ข้อมูลไม่ถูกต้อง</v>
      </c>
      <c r="Q321" s="149" t="str">
        <f t="shared" si="35"/>
        <v>ข้อมูลไม่ถูกต้อง</v>
      </c>
      <c r="R321" s="155" t="str">
        <f t="shared" si="36"/>
        <v>ข้อมูลไม่ถูกต้อง</v>
      </c>
      <c r="S321" s="155" t="str">
        <f>IF(ISNUMBER(R321),
IF(H$2=ตัวเลือก!A$30,"ยังไม่บันทึกข้อมูล",R321*0.27),"ข้อมูลไม่ถูกต้อง")</f>
        <v>ข้อมูลไม่ถูกต้อง</v>
      </c>
      <c r="T321" s="149" t="str">
        <f t="shared" si="37"/>
        <v>ข้อมูลไม่ถูกต้อง</v>
      </c>
      <c r="U321" s="155" t="str">
        <f>IF(ISNUMBER(R321),
IF(H$2=ตัวเลือก!A$30,"ยังไม่บันทึกข้อมูล",R321*0.47),"ข้อมูลไม่ถูกต้อง")</f>
        <v>ข้อมูลไม่ถูกต้อง</v>
      </c>
      <c r="V321" s="149" t="str">
        <f>IF(ISNUMBER(S321),
IF(H$2=ตัวเลือก!A$30,"ยังไม่บันทึกข้อมูล",S321*0.47),"ข้อมูลไม่ถูกต้อง")</f>
        <v>ข้อมูลไม่ถูกต้อง</v>
      </c>
      <c r="W321" s="149" t="str">
        <f t="shared" si="38"/>
        <v>ข้อมูลไม่ถูกต้อง</v>
      </c>
      <c r="X321" s="148" t="str">
        <f t="shared" si="39"/>
        <v>ข้อมูลไม่ถูกต้อง</v>
      </c>
      <c r="Y321" s="38"/>
      <c r="Z321" s="38"/>
      <c r="AA321" s="38"/>
    </row>
    <row r="322" spans="1:27" x14ac:dyDescent="0.45">
      <c r="A322" s="38">
        <v>317</v>
      </c>
      <c r="B322" s="38"/>
      <c r="C322" s="38"/>
      <c r="D322" s="38"/>
      <c r="E322" s="38"/>
      <c r="F322" s="35"/>
      <c r="G322" s="35"/>
      <c r="H322" s="38"/>
      <c r="I322" s="38"/>
      <c r="J322" s="273" t="str">
        <f t="shared" si="32"/>
        <v>รอข้อมูลคอลัมน์ H</v>
      </c>
      <c r="K322" s="150"/>
      <c r="L322" s="150"/>
      <c r="M322" s="150"/>
      <c r="N322" s="147" t="str" cm="1">
        <f t="array" ref="N322">IF(AND(K322:M322=""),"ยังไม่บันทึกข้อมูล",
IF(M322&lt;&gt;"",
IF(M322&gt;=1.3,M322,"เป็นไม้พุ่ม"),
IF(K322+L322&gt;=1.3,K322+L322,"เป็นไม้พุ่ม")))</f>
        <v>ยังไม่บันทึกข้อมูล</v>
      </c>
      <c r="O322" s="149" t="str">
        <f t="shared" si="33"/>
        <v>ข้อมูลไม่ถูกต้อง</v>
      </c>
      <c r="P322" s="149" t="str">
        <f t="shared" si="34"/>
        <v>ข้อมูลไม่ถูกต้อง</v>
      </c>
      <c r="Q322" s="149" t="str">
        <f t="shared" si="35"/>
        <v>ข้อมูลไม่ถูกต้อง</v>
      </c>
      <c r="R322" s="155" t="str">
        <f t="shared" si="36"/>
        <v>ข้อมูลไม่ถูกต้อง</v>
      </c>
      <c r="S322" s="155" t="str">
        <f>IF(ISNUMBER(R322),
IF(H$2=ตัวเลือก!A$30,"ยังไม่บันทึกข้อมูล",R322*0.27),"ข้อมูลไม่ถูกต้อง")</f>
        <v>ข้อมูลไม่ถูกต้อง</v>
      </c>
      <c r="T322" s="149" t="str">
        <f t="shared" si="37"/>
        <v>ข้อมูลไม่ถูกต้อง</v>
      </c>
      <c r="U322" s="155" t="str">
        <f>IF(ISNUMBER(R322),
IF(H$2=ตัวเลือก!A$30,"ยังไม่บันทึกข้อมูล",R322*0.47),"ข้อมูลไม่ถูกต้อง")</f>
        <v>ข้อมูลไม่ถูกต้อง</v>
      </c>
      <c r="V322" s="149" t="str">
        <f>IF(ISNUMBER(S322),
IF(H$2=ตัวเลือก!A$30,"ยังไม่บันทึกข้อมูล",S322*0.47),"ข้อมูลไม่ถูกต้อง")</f>
        <v>ข้อมูลไม่ถูกต้อง</v>
      </c>
      <c r="W322" s="149" t="str">
        <f t="shared" si="38"/>
        <v>ข้อมูลไม่ถูกต้อง</v>
      </c>
      <c r="X322" s="148" t="str">
        <f t="shared" si="39"/>
        <v>ข้อมูลไม่ถูกต้อง</v>
      </c>
      <c r="Y322" s="38"/>
      <c r="Z322" s="38"/>
      <c r="AA322" s="38"/>
    </row>
    <row r="323" spans="1:27" x14ac:dyDescent="0.45">
      <c r="A323" s="38">
        <v>318</v>
      </c>
      <c r="B323" s="38"/>
      <c r="C323" s="38"/>
      <c r="D323" s="38"/>
      <c r="E323" s="38"/>
      <c r="F323" s="35"/>
      <c r="G323" s="35"/>
      <c r="H323" s="38"/>
      <c r="I323" s="38"/>
      <c r="J323" s="273" t="str">
        <f t="shared" si="32"/>
        <v>รอข้อมูลคอลัมน์ H</v>
      </c>
      <c r="K323" s="150"/>
      <c r="L323" s="150"/>
      <c r="M323" s="150"/>
      <c r="N323" s="147" t="str" cm="1">
        <f t="array" ref="N323">IF(AND(K323:M323=""),"ยังไม่บันทึกข้อมูล",
IF(M323&lt;&gt;"",
IF(M323&gt;=1.3,M323,"เป็นไม้พุ่ม"),
IF(K323+L323&gt;=1.3,K323+L323,"เป็นไม้พุ่ม")))</f>
        <v>ยังไม่บันทึกข้อมูล</v>
      </c>
      <c r="O323" s="149" t="str">
        <f t="shared" si="33"/>
        <v>ข้อมูลไม่ถูกต้อง</v>
      </c>
      <c r="P323" s="149" t="str">
        <f t="shared" si="34"/>
        <v>ข้อมูลไม่ถูกต้อง</v>
      </c>
      <c r="Q323" s="149" t="str">
        <f t="shared" si="35"/>
        <v>ข้อมูลไม่ถูกต้อง</v>
      </c>
      <c r="R323" s="155" t="str">
        <f t="shared" si="36"/>
        <v>ข้อมูลไม่ถูกต้อง</v>
      </c>
      <c r="S323" s="155" t="str">
        <f>IF(ISNUMBER(R323),
IF(H$2=ตัวเลือก!A$30,"ยังไม่บันทึกข้อมูล",R323*0.27),"ข้อมูลไม่ถูกต้อง")</f>
        <v>ข้อมูลไม่ถูกต้อง</v>
      </c>
      <c r="T323" s="149" t="str">
        <f t="shared" si="37"/>
        <v>ข้อมูลไม่ถูกต้อง</v>
      </c>
      <c r="U323" s="155" t="str">
        <f>IF(ISNUMBER(R323),
IF(H$2=ตัวเลือก!A$30,"ยังไม่บันทึกข้อมูล",R323*0.47),"ข้อมูลไม่ถูกต้อง")</f>
        <v>ข้อมูลไม่ถูกต้อง</v>
      </c>
      <c r="V323" s="149" t="str">
        <f>IF(ISNUMBER(S323),
IF(H$2=ตัวเลือก!A$30,"ยังไม่บันทึกข้อมูล",S323*0.47),"ข้อมูลไม่ถูกต้อง")</f>
        <v>ข้อมูลไม่ถูกต้อง</v>
      </c>
      <c r="W323" s="149" t="str">
        <f t="shared" si="38"/>
        <v>ข้อมูลไม่ถูกต้อง</v>
      </c>
      <c r="X323" s="148" t="str">
        <f t="shared" si="39"/>
        <v>ข้อมูลไม่ถูกต้อง</v>
      </c>
      <c r="Y323" s="38"/>
      <c r="Z323" s="38"/>
      <c r="AA323" s="38"/>
    </row>
    <row r="324" spans="1:27" x14ac:dyDescent="0.45">
      <c r="A324" s="38">
        <v>319</v>
      </c>
      <c r="B324" s="38"/>
      <c r="C324" s="38"/>
      <c r="D324" s="38"/>
      <c r="E324" s="38"/>
      <c r="F324" s="35"/>
      <c r="G324" s="35"/>
      <c r="H324" s="38"/>
      <c r="I324" s="38"/>
      <c r="J324" s="273" t="str">
        <f t="shared" si="32"/>
        <v>รอข้อมูลคอลัมน์ H</v>
      </c>
      <c r="K324" s="150"/>
      <c r="L324" s="150"/>
      <c r="M324" s="150"/>
      <c r="N324" s="147" t="str" cm="1">
        <f t="array" ref="N324">IF(AND(K324:M324=""),"ยังไม่บันทึกข้อมูล",
IF(M324&lt;&gt;"",
IF(M324&gt;=1.3,M324,"เป็นไม้พุ่ม"),
IF(K324+L324&gt;=1.3,K324+L324,"เป็นไม้พุ่ม")))</f>
        <v>ยังไม่บันทึกข้อมูล</v>
      </c>
      <c r="O324" s="149" t="str">
        <f t="shared" si="33"/>
        <v>ข้อมูลไม่ถูกต้อง</v>
      </c>
      <c r="P324" s="149" t="str">
        <f t="shared" si="34"/>
        <v>ข้อมูลไม่ถูกต้อง</v>
      </c>
      <c r="Q324" s="149" t="str">
        <f t="shared" si="35"/>
        <v>ข้อมูลไม่ถูกต้อง</v>
      </c>
      <c r="R324" s="155" t="str">
        <f t="shared" si="36"/>
        <v>ข้อมูลไม่ถูกต้อง</v>
      </c>
      <c r="S324" s="155" t="str">
        <f>IF(ISNUMBER(R324),
IF(H$2=ตัวเลือก!A$30,"ยังไม่บันทึกข้อมูล",R324*0.27),"ข้อมูลไม่ถูกต้อง")</f>
        <v>ข้อมูลไม่ถูกต้อง</v>
      </c>
      <c r="T324" s="149" t="str">
        <f t="shared" si="37"/>
        <v>ข้อมูลไม่ถูกต้อง</v>
      </c>
      <c r="U324" s="155" t="str">
        <f>IF(ISNUMBER(R324),
IF(H$2=ตัวเลือก!A$30,"ยังไม่บันทึกข้อมูล",R324*0.47),"ข้อมูลไม่ถูกต้อง")</f>
        <v>ข้อมูลไม่ถูกต้อง</v>
      </c>
      <c r="V324" s="149" t="str">
        <f>IF(ISNUMBER(S324),
IF(H$2=ตัวเลือก!A$30,"ยังไม่บันทึกข้อมูล",S324*0.47),"ข้อมูลไม่ถูกต้อง")</f>
        <v>ข้อมูลไม่ถูกต้อง</v>
      </c>
      <c r="W324" s="149" t="str">
        <f t="shared" si="38"/>
        <v>ข้อมูลไม่ถูกต้อง</v>
      </c>
      <c r="X324" s="148" t="str">
        <f t="shared" si="39"/>
        <v>ข้อมูลไม่ถูกต้อง</v>
      </c>
      <c r="Y324" s="38"/>
      <c r="Z324" s="38"/>
      <c r="AA324" s="38"/>
    </row>
    <row r="325" spans="1:27" x14ac:dyDescent="0.45">
      <c r="A325" s="38">
        <v>320</v>
      </c>
      <c r="B325" s="38"/>
      <c r="C325" s="38"/>
      <c r="D325" s="38"/>
      <c r="E325" s="38"/>
      <c r="F325" s="35"/>
      <c r="G325" s="35"/>
      <c r="H325" s="38"/>
      <c r="I325" s="38"/>
      <c r="J325" s="273" t="str">
        <f t="shared" si="32"/>
        <v>รอข้อมูลคอลัมน์ H</v>
      </c>
      <c r="K325" s="150"/>
      <c r="L325" s="150"/>
      <c r="M325" s="150"/>
      <c r="N325" s="147" t="str" cm="1">
        <f t="array" ref="N325">IF(AND(K325:M325=""),"ยังไม่บันทึกข้อมูล",
IF(M325&lt;&gt;"",
IF(M325&gt;=1.3,M325,"เป็นไม้พุ่ม"),
IF(K325+L325&gt;=1.3,K325+L325,"เป็นไม้พุ่ม")))</f>
        <v>ยังไม่บันทึกข้อมูล</v>
      </c>
      <c r="O325" s="149" t="str">
        <f t="shared" si="33"/>
        <v>ข้อมูลไม่ถูกต้อง</v>
      </c>
      <c r="P325" s="149" t="str">
        <f t="shared" si="34"/>
        <v>ข้อมูลไม่ถูกต้อง</v>
      </c>
      <c r="Q325" s="149" t="str">
        <f t="shared" si="35"/>
        <v>ข้อมูลไม่ถูกต้อง</v>
      </c>
      <c r="R325" s="155" t="str">
        <f t="shared" si="36"/>
        <v>ข้อมูลไม่ถูกต้อง</v>
      </c>
      <c r="S325" s="155" t="str">
        <f>IF(ISNUMBER(R325),
IF(H$2=ตัวเลือก!A$30,"ยังไม่บันทึกข้อมูล",R325*0.27),"ข้อมูลไม่ถูกต้อง")</f>
        <v>ข้อมูลไม่ถูกต้อง</v>
      </c>
      <c r="T325" s="149" t="str">
        <f t="shared" si="37"/>
        <v>ข้อมูลไม่ถูกต้อง</v>
      </c>
      <c r="U325" s="155" t="str">
        <f>IF(ISNUMBER(R325),
IF(H$2=ตัวเลือก!A$30,"ยังไม่บันทึกข้อมูล",R325*0.47),"ข้อมูลไม่ถูกต้อง")</f>
        <v>ข้อมูลไม่ถูกต้อง</v>
      </c>
      <c r="V325" s="149" t="str">
        <f>IF(ISNUMBER(S325),
IF(H$2=ตัวเลือก!A$30,"ยังไม่บันทึกข้อมูล",S325*0.47),"ข้อมูลไม่ถูกต้อง")</f>
        <v>ข้อมูลไม่ถูกต้อง</v>
      </c>
      <c r="W325" s="149" t="str">
        <f t="shared" si="38"/>
        <v>ข้อมูลไม่ถูกต้อง</v>
      </c>
      <c r="X325" s="148" t="str">
        <f t="shared" si="39"/>
        <v>ข้อมูลไม่ถูกต้อง</v>
      </c>
      <c r="Y325" s="38"/>
      <c r="Z325" s="38"/>
      <c r="AA325" s="38"/>
    </row>
    <row r="326" spans="1:27" x14ac:dyDescent="0.45">
      <c r="A326" s="38">
        <v>321</v>
      </c>
      <c r="B326" s="38"/>
      <c r="C326" s="38"/>
      <c r="D326" s="38"/>
      <c r="E326" s="38"/>
      <c r="F326" s="35"/>
      <c r="G326" s="35"/>
      <c r="H326" s="38"/>
      <c r="I326" s="38"/>
      <c r="J326" s="273" t="str">
        <f t="shared" si="32"/>
        <v>รอข้อมูลคอลัมน์ H</v>
      </c>
      <c r="K326" s="150"/>
      <c r="L326" s="150"/>
      <c r="M326" s="150"/>
      <c r="N326" s="147" t="str" cm="1">
        <f t="array" ref="N326">IF(AND(K326:M326=""),"ยังไม่บันทึกข้อมูล",
IF(M326&lt;&gt;"",
IF(M326&gt;=1.3,M326,"เป็นไม้พุ่ม"),
IF(K326+L326&gt;=1.3,K326+L326,"เป็นไม้พุ่ม")))</f>
        <v>ยังไม่บันทึกข้อมูล</v>
      </c>
      <c r="O326" s="149" t="str">
        <f t="shared" si="33"/>
        <v>ข้อมูลไม่ถูกต้อง</v>
      </c>
      <c r="P326" s="149" t="str">
        <f t="shared" si="34"/>
        <v>ข้อมูลไม่ถูกต้อง</v>
      </c>
      <c r="Q326" s="149" t="str">
        <f t="shared" si="35"/>
        <v>ข้อมูลไม่ถูกต้อง</v>
      </c>
      <c r="R326" s="155" t="str">
        <f t="shared" si="36"/>
        <v>ข้อมูลไม่ถูกต้อง</v>
      </c>
      <c r="S326" s="155" t="str">
        <f>IF(ISNUMBER(R326),
IF(H$2=ตัวเลือก!A$30,"ยังไม่บันทึกข้อมูล",R326*0.27),"ข้อมูลไม่ถูกต้อง")</f>
        <v>ข้อมูลไม่ถูกต้อง</v>
      </c>
      <c r="T326" s="149" t="str">
        <f t="shared" si="37"/>
        <v>ข้อมูลไม่ถูกต้อง</v>
      </c>
      <c r="U326" s="155" t="str">
        <f>IF(ISNUMBER(R326),
IF(H$2=ตัวเลือก!A$30,"ยังไม่บันทึกข้อมูล",R326*0.47),"ข้อมูลไม่ถูกต้อง")</f>
        <v>ข้อมูลไม่ถูกต้อง</v>
      </c>
      <c r="V326" s="149" t="str">
        <f>IF(ISNUMBER(S326),
IF(H$2=ตัวเลือก!A$30,"ยังไม่บันทึกข้อมูล",S326*0.47),"ข้อมูลไม่ถูกต้อง")</f>
        <v>ข้อมูลไม่ถูกต้อง</v>
      </c>
      <c r="W326" s="149" t="str">
        <f t="shared" si="38"/>
        <v>ข้อมูลไม่ถูกต้อง</v>
      </c>
      <c r="X326" s="148" t="str">
        <f t="shared" si="39"/>
        <v>ข้อมูลไม่ถูกต้อง</v>
      </c>
      <c r="Y326" s="38"/>
      <c r="Z326" s="38"/>
      <c r="AA326" s="38"/>
    </row>
    <row r="327" spans="1:27" x14ac:dyDescent="0.45">
      <c r="A327" s="38">
        <v>322</v>
      </c>
      <c r="B327" s="38"/>
      <c r="C327" s="38"/>
      <c r="D327" s="38"/>
      <c r="E327" s="38"/>
      <c r="F327" s="35"/>
      <c r="G327" s="35"/>
      <c r="H327" s="38"/>
      <c r="I327" s="38"/>
      <c r="J327" s="273" t="str">
        <f t="shared" ref="J327:J390" si="40">IF(H327="","รอข้อมูลคอลัมน์ H",
IF(H327/PI()&gt;=4.5,H327/PI(),"ไม่ใช่ไม้ต้น ไม่นำมาคำนวณ"))</f>
        <v>รอข้อมูลคอลัมน์ H</v>
      </c>
      <c r="K327" s="150"/>
      <c r="L327" s="150"/>
      <c r="M327" s="150"/>
      <c r="N327" s="147" t="str" cm="1">
        <f t="array" ref="N327">IF(AND(K327:M327=""),"ยังไม่บันทึกข้อมูล",
IF(M327&lt;&gt;"",
IF(M327&gt;=1.3,M327,"เป็นไม้พุ่ม"),
IF(K327+L327&gt;=1.3,K327+L327,"เป็นไม้พุ่ม")))</f>
        <v>ยังไม่บันทึกข้อมูล</v>
      </c>
      <c r="O327" s="149" t="str">
        <f t="shared" ref="O327:O390" si="41">IF(AND(ISNUMBER(J327),ISNUMBER(N327)),0.0396*(((J327)^2)*N327)^0.933,"ข้อมูลไม่ถูกต้อง")</f>
        <v>ข้อมูลไม่ถูกต้อง</v>
      </c>
      <c r="P327" s="149" t="str">
        <f t="shared" ref="P327:P390" si="42">IF(AND(ISNUMBER(J327),ISNUMBER(N327)),0.00349*(((J327^2)*N327))^1.03,"ข้อมูลไม่ถูกต้อง")</f>
        <v>ข้อมูลไม่ถูกต้อง</v>
      </c>
      <c r="Q327" s="149" t="str">
        <f t="shared" ref="Q327:Q390" si="43">IF(AND(ISNUMBER(O327),ISNUMBER(P327)),((1/(28/(O327+P327)))+0.025),"ข้อมูลไม่ถูกต้อง")</f>
        <v>ข้อมูลไม่ถูกต้อง</v>
      </c>
      <c r="R327" s="155" t="str">
        <f t="shared" ref="R327:R390" si="44">IF(AND(O327&lt;&gt;"ข้อมูลไม่ถูกต้อง",P327&lt;&gt;"ข้อมูลไม่ถูกต้อง",Q327&lt;&gt;"ข้อมูลไม่ถูกต้อง"),O327+P327+Q327,"ข้อมูลไม่ถูกต้อง")</f>
        <v>ข้อมูลไม่ถูกต้อง</v>
      </c>
      <c r="S327" s="155" t="str">
        <f>IF(ISNUMBER(R327),
IF(H$2=ตัวเลือก!A$30,"ยังไม่บันทึกข้อมูล",R327*0.27),"ข้อมูลไม่ถูกต้อง")</f>
        <v>ข้อมูลไม่ถูกต้อง</v>
      </c>
      <c r="T327" s="149" t="str">
        <f t="shared" ref="T327:T390" si="45">IF(AND(ISNUMBER(R327),ISNUMBER(S327)),R327+S327,"ข้อมูลไม่ถูกต้อง")</f>
        <v>ข้อมูลไม่ถูกต้อง</v>
      </c>
      <c r="U327" s="155" t="str">
        <f>IF(ISNUMBER(R327),
IF(H$2=ตัวเลือก!A$30,"ยังไม่บันทึกข้อมูล",R327*0.47),"ข้อมูลไม่ถูกต้อง")</f>
        <v>ข้อมูลไม่ถูกต้อง</v>
      </c>
      <c r="V327" s="149" t="str">
        <f>IF(ISNUMBER(S327),
IF(H$2=ตัวเลือก!A$30,"ยังไม่บันทึกข้อมูล",S327*0.47),"ข้อมูลไม่ถูกต้อง")</f>
        <v>ข้อมูลไม่ถูกต้อง</v>
      </c>
      <c r="W327" s="149" t="str">
        <f t="shared" ref="W327:W390" si="46">IF(AND(ISNUMBER(U327),ISNUMBER(V327)),((U327+V327)/1000),"ข้อมูลไม่ถูกต้อง")</f>
        <v>ข้อมูลไม่ถูกต้อง</v>
      </c>
      <c r="X327" s="148" t="str">
        <f t="shared" ref="X327:X390" si="47">IF(ISNUMBER(W327),W327*(44/12),"ข้อมูลไม่ถูกต้อง")</f>
        <v>ข้อมูลไม่ถูกต้อง</v>
      </c>
      <c r="Y327" s="38"/>
      <c r="Z327" s="38"/>
      <c r="AA327" s="38"/>
    </row>
    <row r="328" spans="1:27" x14ac:dyDescent="0.45">
      <c r="A328" s="38">
        <v>323</v>
      </c>
      <c r="B328" s="38"/>
      <c r="C328" s="38"/>
      <c r="D328" s="38"/>
      <c r="E328" s="38"/>
      <c r="F328" s="35"/>
      <c r="G328" s="35"/>
      <c r="H328" s="38"/>
      <c r="I328" s="38"/>
      <c r="J328" s="273" t="str">
        <f t="shared" si="40"/>
        <v>รอข้อมูลคอลัมน์ H</v>
      </c>
      <c r="K328" s="150"/>
      <c r="L328" s="150"/>
      <c r="M328" s="150"/>
      <c r="N328" s="147" t="str" cm="1">
        <f t="array" ref="N328">IF(AND(K328:M328=""),"ยังไม่บันทึกข้อมูล",
IF(M328&lt;&gt;"",
IF(M328&gt;=1.3,M328,"เป็นไม้พุ่ม"),
IF(K328+L328&gt;=1.3,K328+L328,"เป็นไม้พุ่ม")))</f>
        <v>ยังไม่บันทึกข้อมูล</v>
      </c>
      <c r="O328" s="149" t="str">
        <f t="shared" si="41"/>
        <v>ข้อมูลไม่ถูกต้อง</v>
      </c>
      <c r="P328" s="149" t="str">
        <f t="shared" si="42"/>
        <v>ข้อมูลไม่ถูกต้อง</v>
      </c>
      <c r="Q328" s="149" t="str">
        <f t="shared" si="43"/>
        <v>ข้อมูลไม่ถูกต้อง</v>
      </c>
      <c r="R328" s="155" t="str">
        <f t="shared" si="44"/>
        <v>ข้อมูลไม่ถูกต้อง</v>
      </c>
      <c r="S328" s="155" t="str">
        <f>IF(ISNUMBER(R328),
IF(H$2=ตัวเลือก!A$30,"ยังไม่บันทึกข้อมูล",R328*0.27),"ข้อมูลไม่ถูกต้อง")</f>
        <v>ข้อมูลไม่ถูกต้อง</v>
      </c>
      <c r="T328" s="149" t="str">
        <f t="shared" si="45"/>
        <v>ข้อมูลไม่ถูกต้อง</v>
      </c>
      <c r="U328" s="155" t="str">
        <f>IF(ISNUMBER(R328),
IF(H$2=ตัวเลือก!A$30,"ยังไม่บันทึกข้อมูล",R328*0.47),"ข้อมูลไม่ถูกต้อง")</f>
        <v>ข้อมูลไม่ถูกต้อง</v>
      </c>
      <c r="V328" s="149" t="str">
        <f>IF(ISNUMBER(S328),
IF(H$2=ตัวเลือก!A$30,"ยังไม่บันทึกข้อมูล",S328*0.47),"ข้อมูลไม่ถูกต้อง")</f>
        <v>ข้อมูลไม่ถูกต้อง</v>
      </c>
      <c r="W328" s="149" t="str">
        <f t="shared" si="46"/>
        <v>ข้อมูลไม่ถูกต้อง</v>
      </c>
      <c r="X328" s="148" t="str">
        <f t="shared" si="47"/>
        <v>ข้อมูลไม่ถูกต้อง</v>
      </c>
      <c r="Y328" s="38"/>
      <c r="Z328" s="38"/>
      <c r="AA328" s="38"/>
    </row>
    <row r="329" spans="1:27" x14ac:dyDescent="0.45">
      <c r="A329" s="38">
        <v>324</v>
      </c>
      <c r="B329" s="38"/>
      <c r="C329" s="38"/>
      <c r="D329" s="38"/>
      <c r="E329" s="38"/>
      <c r="F329" s="35"/>
      <c r="G329" s="35"/>
      <c r="H329" s="38"/>
      <c r="I329" s="38"/>
      <c r="J329" s="273" t="str">
        <f t="shared" si="40"/>
        <v>รอข้อมูลคอลัมน์ H</v>
      </c>
      <c r="K329" s="150"/>
      <c r="L329" s="150"/>
      <c r="M329" s="150"/>
      <c r="N329" s="147" t="str" cm="1">
        <f t="array" ref="N329">IF(AND(K329:M329=""),"ยังไม่บันทึกข้อมูล",
IF(M329&lt;&gt;"",
IF(M329&gt;=1.3,M329,"เป็นไม้พุ่ม"),
IF(K329+L329&gt;=1.3,K329+L329,"เป็นไม้พุ่ม")))</f>
        <v>ยังไม่บันทึกข้อมูล</v>
      </c>
      <c r="O329" s="149" t="str">
        <f t="shared" si="41"/>
        <v>ข้อมูลไม่ถูกต้อง</v>
      </c>
      <c r="P329" s="149" t="str">
        <f t="shared" si="42"/>
        <v>ข้อมูลไม่ถูกต้อง</v>
      </c>
      <c r="Q329" s="149" t="str">
        <f t="shared" si="43"/>
        <v>ข้อมูลไม่ถูกต้อง</v>
      </c>
      <c r="R329" s="155" t="str">
        <f t="shared" si="44"/>
        <v>ข้อมูลไม่ถูกต้อง</v>
      </c>
      <c r="S329" s="155" t="str">
        <f>IF(ISNUMBER(R329),
IF(H$2=ตัวเลือก!A$30,"ยังไม่บันทึกข้อมูล",R329*0.27),"ข้อมูลไม่ถูกต้อง")</f>
        <v>ข้อมูลไม่ถูกต้อง</v>
      </c>
      <c r="T329" s="149" t="str">
        <f t="shared" si="45"/>
        <v>ข้อมูลไม่ถูกต้อง</v>
      </c>
      <c r="U329" s="155" t="str">
        <f>IF(ISNUMBER(R329),
IF(H$2=ตัวเลือก!A$30,"ยังไม่บันทึกข้อมูล",R329*0.47),"ข้อมูลไม่ถูกต้อง")</f>
        <v>ข้อมูลไม่ถูกต้อง</v>
      </c>
      <c r="V329" s="149" t="str">
        <f>IF(ISNUMBER(S329),
IF(H$2=ตัวเลือก!A$30,"ยังไม่บันทึกข้อมูล",S329*0.47),"ข้อมูลไม่ถูกต้อง")</f>
        <v>ข้อมูลไม่ถูกต้อง</v>
      </c>
      <c r="W329" s="149" t="str">
        <f t="shared" si="46"/>
        <v>ข้อมูลไม่ถูกต้อง</v>
      </c>
      <c r="X329" s="148" t="str">
        <f t="shared" si="47"/>
        <v>ข้อมูลไม่ถูกต้อง</v>
      </c>
      <c r="Y329" s="38"/>
      <c r="Z329" s="38"/>
      <c r="AA329" s="38"/>
    </row>
    <row r="330" spans="1:27" x14ac:dyDescent="0.45">
      <c r="A330" s="38">
        <v>325</v>
      </c>
      <c r="B330" s="38"/>
      <c r="C330" s="38"/>
      <c r="D330" s="38"/>
      <c r="E330" s="38"/>
      <c r="F330" s="35"/>
      <c r="G330" s="35"/>
      <c r="H330" s="38"/>
      <c r="I330" s="38"/>
      <c r="J330" s="273" t="str">
        <f t="shared" si="40"/>
        <v>รอข้อมูลคอลัมน์ H</v>
      </c>
      <c r="K330" s="150"/>
      <c r="L330" s="150"/>
      <c r="M330" s="150"/>
      <c r="N330" s="147" t="str" cm="1">
        <f t="array" ref="N330">IF(AND(K330:M330=""),"ยังไม่บันทึกข้อมูล",
IF(M330&lt;&gt;"",
IF(M330&gt;=1.3,M330,"เป็นไม้พุ่ม"),
IF(K330+L330&gt;=1.3,K330+L330,"เป็นไม้พุ่ม")))</f>
        <v>ยังไม่บันทึกข้อมูล</v>
      </c>
      <c r="O330" s="149" t="str">
        <f t="shared" si="41"/>
        <v>ข้อมูลไม่ถูกต้อง</v>
      </c>
      <c r="P330" s="149" t="str">
        <f t="shared" si="42"/>
        <v>ข้อมูลไม่ถูกต้อง</v>
      </c>
      <c r="Q330" s="149" t="str">
        <f t="shared" si="43"/>
        <v>ข้อมูลไม่ถูกต้อง</v>
      </c>
      <c r="R330" s="155" t="str">
        <f t="shared" si="44"/>
        <v>ข้อมูลไม่ถูกต้อง</v>
      </c>
      <c r="S330" s="155" t="str">
        <f>IF(ISNUMBER(R330),
IF(H$2=ตัวเลือก!A$30,"ยังไม่บันทึกข้อมูล",R330*0.27),"ข้อมูลไม่ถูกต้อง")</f>
        <v>ข้อมูลไม่ถูกต้อง</v>
      </c>
      <c r="T330" s="149" t="str">
        <f t="shared" si="45"/>
        <v>ข้อมูลไม่ถูกต้อง</v>
      </c>
      <c r="U330" s="155" t="str">
        <f>IF(ISNUMBER(R330),
IF(H$2=ตัวเลือก!A$30,"ยังไม่บันทึกข้อมูล",R330*0.47),"ข้อมูลไม่ถูกต้อง")</f>
        <v>ข้อมูลไม่ถูกต้อง</v>
      </c>
      <c r="V330" s="149" t="str">
        <f>IF(ISNUMBER(S330),
IF(H$2=ตัวเลือก!A$30,"ยังไม่บันทึกข้อมูล",S330*0.47),"ข้อมูลไม่ถูกต้อง")</f>
        <v>ข้อมูลไม่ถูกต้อง</v>
      </c>
      <c r="W330" s="149" t="str">
        <f t="shared" si="46"/>
        <v>ข้อมูลไม่ถูกต้อง</v>
      </c>
      <c r="X330" s="148" t="str">
        <f t="shared" si="47"/>
        <v>ข้อมูลไม่ถูกต้อง</v>
      </c>
      <c r="Y330" s="38"/>
      <c r="Z330" s="38"/>
      <c r="AA330" s="38"/>
    </row>
    <row r="331" spans="1:27" x14ac:dyDescent="0.45">
      <c r="A331" s="38">
        <v>326</v>
      </c>
      <c r="B331" s="38"/>
      <c r="C331" s="38"/>
      <c r="D331" s="38"/>
      <c r="E331" s="38"/>
      <c r="F331" s="35"/>
      <c r="G331" s="35"/>
      <c r="H331" s="38"/>
      <c r="I331" s="38"/>
      <c r="J331" s="273" t="str">
        <f t="shared" si="40"/>
        <v>รอข้อมูลคอลัมน์ H</v>
      </c>
      <c r="K331" s="150"/>
      <c r="L331" s="150"/>
      <c r="M331" s="150"/>
      <c r="N331" s="147" t="str" cm="1">
        <f t="array" ref="N331">IF(AND(K331:M331=""),"ยังไม่บันทึกข้อมูล",
IF(M331&lt;&gt;"",
IF(M331&gt;=1.3,M331,"เป็นไม้พุ่ม"),
IF(K331+L331&gt;=1.3,K331+L331,"เป็นไม้พุ่ม")))</f>
        <v>ยังไม่บันทึกข้อมูล</v>
      </c>
      <c r="O331" s="149" t="str">
        <f t="shared" si="41"/>
        <v>ข้อมูลไม่ถูกต้อง</v>
      </c>
      <c r="P331" s="149" t="str">
        <f t="shared" si="42"/>
        <v>ข้อมูลไม่ถูกต้อง</v>
      </c>
      <c r="Q331" s="149" t="str">
        <f t="shared" si="43"/>
        <v>ข้อมูลไม่ถูกต้อง</v>
      </c>
      <c r="R331" s="155" t="str">
        <f t="shared" si="44"/>
        <v>ข้อมูลไม่ถูกต้อง</v>
      </c>
      <c r="S331" s="155" t="str">
        <f>IF(ISNUMBER(R331),
IF(H$2=ตัวเลือก!A$30,"ยังไม่บันทึกข้อมูล",R331*0.27),"ข้อมูลไม่ถูกต้อง")</f>
        <v>ข้อมูลไม่ถูกต้อง</v>
      </c>
      <c r="T331" s="149" t="str">
        <f t="shared" si="45"/>
        <v>ข้อมูลไม่ถูกต้อง</v>
      </c>
      <c r="U331" s="155" t="str">
        <f>IF(ISNUMBER(R331),
IF(H$2=ตัวเลือก!A$30,"ยังไม่บันทึกข้อมูล",R331*0.47),"ข้อมูลไม่ถูกต้อง")</f>
        <v>ข้อมูลไม่ถูกต้อง</v>
      </c>
      <c r="V331" s="149" t="str">
        <f>IF(ISNUMBER(S331),
IF(H$2=ตัวเลือก!A$30,"ยังไม่บันทึกข้อมูล",S331*0.47),"ข้อมูลไม่ถูกต้อง")</f>
        <v>ข้อมูลไม่ถูกต้อง</v>
      </c>
      <c r="W331" s="149" t="str">
        <f t="shared" si="46"/>
        <v>ข้อมูลไม่ถูกต้อง</v>
      </c>
      <c r="X331" s="148" t="str">
        <f t="shared" si="47"/>
        <v>ข้อมูลไม่ถูกต้อง</v>
      </c>
      <c r="Y331" s="38"/>
      <c r="Z331" s="38"/>
      <c r="AA331" s="38"/>
    </row>
    <row r="332" spans="1:27" x14ac:dyDescent="0.45">
      <c r="A332" s="38">
        <v>327</v>
      </c>
      <c r="B332" s="38"/>
      <c r="C332" s="38"/>
      <c r="D332" s="38"/>
      <c r="E332" s="38"/>
      <c r="F332" s="35"/>
      <c r="G332" s="35"/>
      <c r="H332" s="38"/>
      <c r="I332" s="38"/>
      <c r="J332" s="273" t="str">
        <f t="shared" si="40"/>
        <v>รอข้อมูลคอลัมน์ H</v>
      </c>
      <c r="K332" s="150"/>
      <c r="L332" s="150"/>
      <c r="M332" s="150"/>
      <c r="N332" s="147" t="str" cm="1">
        <f t="array" ref="N332">IF(AND(K332:M332=""),"ยังไม่บันทึกข้อมูล",
IF(M332&lt;&gt;"",
IF(M332&gt;=1.3,M332,"เป็นไม้พุ่ม"),
IF(K332+L332&gt;=1.3,K332+L332,"เป็นไม้พุ่ม")))</f>
        <v>ยังไม่บันทึกข้อมูล</v>
      </c>
      <c r="O332" s="149" t="str">
        <f t="shared" si="41"/>
        <v>ข้อมูลไม่ถูกต้อง</v>
      </c>
      <c r="P332" s="149" t="str">
        <f t="shared" si="42"/>
        <v>ข้อมูลไม่ถูกต้อง</v>
      </c>
      <c r="Q332" s="149" t="str">
        <f t="shared" si="43"/>
        <v>ข้อมูลไม่ถูกต้อง</v>
      </c>
      <c r="R332" s="155" t="str">
        <f t="shared" si="44"/>
        <v>ข้อมูลไม่ถูกต้อง</v>
      </c>
      <c r="S332" s="155" t="str">
        <f>IF(ISNUMBER(R332),
IF(H$2=ตัวเลือก!A$30,"ยังไม่บันทึกข้อมูล",R332*0.27),"ข้อมูลไม่ถูกต้อง")</f>
        <v>ข้อมูลไม่ถูกต้อง</v>
      </c>
      <c r="T332" s="149" t="str">
        <f t="shared" si="45"/>
        <v>ข้อมูลไม่ถูกต้อง</v>
      </c>
      <c r="U332" s="155" t="str">
        <f>IF(ISNUMBER(R332),
IF(H$2=ตัวเลือก!A$30,"ยังไม่บันทึกข้อมูล",R332*0.47),"ข้อมูลไม่ถูกต้อง")</f>
        <v>ข้อมูลไม่ถูกต้อง</v>
      </c>
      <c r="V332" s="149" t="str">
        <f>IF(ISNUMBER(S332),
IF(H$2=ตัวเลือก!A$30,"ยังไม่บันทึกข้อมูล",S332*0.47),"ข้อมูลไม่ถูกต้อง")</f>
        <v>ข้อมูลไม่ถูกต้อง</v>
      </c>
      <c r="W332" s="149" t="str">
        <f t="shared" si="46"/>
        <v>ข้อมูลไม่ถูกต้อง</v>
      </c>
      <c r="X332" s="148" t="str">
        <f t="shared" si="47"/>
        <v>ข้อมูลไม่ถูกต้อง</v>
      </c>
      <c r="Y332" s="38"/>
      <c r="Z332" s="38"/>
      <c r="AA332" s="38"/>
    </row>
    <row r="333" spans="1:27" x14ac:dyDescent="0.45">
      <c r="A333" s="38">
        <v>328</v>
      </c>
      <c r="B333" s="38"/>
      <c r="C333" s="38"/>
      <c r="D333" s="38"/>
      <c r="E333" s="38"/>
      <c r="F333" s="35"/>
      <c r="G333" s="35"/>
      <c r="H333" s="38"/>
      <c r="I333" s="38"/>
      <c r="J333" s="273" t="str">
        <f t="shared" si="40"/>
        <v>รอข้อมูลคอลัมน์ H</v>
      </c>
      <c r="K333" s="150"/>
      <c r="L333" s="150"/>
      <c r="M333" s="150"/>
      <c r="N333" s="147" t="str" cm="1">
        <f t="array" ref="N333">IF(AND(K333:M333=""),"ยังไม่บันทึกข้อมูล",
IF(M333&lt;&gt;"",
IF(M333&gt;=1.3,M333,"เป็นไม้พุ่ม"),
IF(K333+L333&gt;=1.3,K333+L333,"เป็นไม้พุ่ม")))</f>
        <v>ยังไม่บันทึกข้อมูล</v>
      </c>
      <c r="O333" s="149" t="str">
        <f t="shared" si="41"/>
        <v>ข้อมูลไม่ถูกต้อง</v>
      </c>
      <c r="P333" s="149" t="str">
        <f t="shared" si="42"/>
        <v>ข้อมูลไม่ถูกต้อง</v>
      </c>
      <c r="Q333" s="149" t="str">
        <f t="shared" si="43"/>
        <v>ข้อมูลไม่ถูกต้อง</v>
      </c>
      <c r="R333" s="155" t="str">
        <f t="shared" si="44"/>
        <v>ข้อมูลไม่ถูกต้อง</v>
      </c>
      <c r="S333" s="155" t="str">
        <f>IF(ISNUMBER(R333),
IF(H$2=ตัวเลือก!A$30,"ยังไม่บันทึกข้อมูล",R333*0.27),"ข้อมูลไม่ถูกต้อง")</f>
        <v>ข้อมูลไม่ถูกต้อง</v>
      </c>
      <c r="T333" s="149" t="str">
        <f t="shared" si="45"/>
        <v>ข้อมูลไม่ถูกต้อง</v>
      </c>
      <c r="U333" s="155" t="str">
        <f>IF(ISNUMBER(R333),
IF(H$2=ตัวเลือก!A$30,"ยังไม่บันทึกข้อมูล",R333*0.47),"ข้อมูลไม่ถูกต้อง")</f>
        <v>ข้อมูลไม่ถูกต้อง</v>
      </c>
      <c r="V333" s="149" t="str">
        <f>IF(ISNUMBER(S333),
IF(H$2=ตัวเลือก!A$30,"ยังไม่บันทึกข้อมูล",S333*0.47),"ข้อมูลไม่ถูกต้อง")</f>
        <v>ข้อมูลไม่ถูกต้อง</v>
      </c>
      <c r="W333" s="149" t="str">
        <f t="shared" si="46"/>
        <v>ข้อมูลไม่ถูกต้อง</v>
      </c>
      <c r="X333" s="148" t="str">
        <f t="shared" si="47"/>
        <v>ข้อมูลไม่ถูกต้อง</v>
      </c>
      <c r="Y333" s="38"/>
      <c r="Z333" s="38"/>
      <c r="AA333" s="38"/>
    </row>
    <row r="334" spans="1:27" x14ac:dyDescent="0.45">
      <c r="A334" s="38">
        <v>329</v>
      </c>
      <c r="B334" s="38"/>
      <c r="C334" s="38"/>
      <c r="D334" s="38"/>
      <c r="E334" s="38"/>
      <c r="F334" s="35"/>
      <c r="G334" s="35"/>
      <c r="H334" s="38"/>
      <c r="I334" s="38"/>
      <c r="J334" s="273" t="str">
        <f t="shared" si="40"/>
        <v>รอข้อมูลคอลัมน์ H</v>
      </c>
      <c r="K334" s="150"/>
      <c r="L334" s="150"/>
      <c r="M334" s="150"/>
      <c r="N334" s="147" t="str" cm="1">
        <f t="array" ref="N334">IF(AND(K334:M334=""),"ยังไม่บันทึกข้อมูล",
IF(M334&lt;&gt;"",
IF(M334&gt;=1.3,M334,"เป็นไม้พุ่ม"),
IF(K334+L334&gt;=1.3,K334+L334,"เป็นไม้พุ่ม")))</f>
        <v>ยังไม่บันทึกข้อมูล</v>
      </c>
      <c r="O334" s="149" t="str">
        <f t="shared" si="41"/>
        <v>ข้อมูลไม่ถูกต้อง</v>
      </c>
      <c r="P334" s="149" t="str">
        <f t="shared" si="42"/>
        <v>ข้อมูลไม่ถูกต้อง</v>
      </c>
      <c r="Q334" s="149" t="str">
        <f t="shared" si="43"/>
        <v>ข้อมูลไม่ถูกต้อง</v>
      </c>
      <c r="R334" s="155" t="str">
        <f t="shared" si="44"/>
        <v>ข้อมูลไม่ถูกต้อง</v>
      </c>
      <c r="S334" s="155" t="str">
        <f>IF(ISNUMBER(R334),
IF(H$2=ตัวเลือก!A$30,"ยังไม่บันทึกข้อมูล",R334*0.27),"ข้อมูลไม่ถูกต้อง")</f>
        <v>ข้อมูลไม่ถูกต้อง</v>
      </c>
      <c r="T334" s="149" t="str">
        <f t="shared" si="45"/>
        <v>ข้อมูลไม่ถูกต้อง</v>
      </c>
      <c r="U334" s="155" t="str">
        <f>IF(ISNUMBER(R334),
IF(H$2=ตัวเลือก!A$30,"ยังไม่บันทึกข้อมูล",R334*0.47),"ข้อมูลไม่ถูกต้อง")</f>
        <v>ข้อมูลไม่ถูกต้อง</v>
      </c>
      <c r="V334" s="149" t="str">
        <f>IF(ISNUMBER(S334),
IF(H$2=ตัวเลือก!A$30,"ยังไม่บันทึกข้อมูล",S334*0.47),"ข้อมูลไม่ถูกต้อง")</f>
        <v>ข้อมูลไม่ถูกต้อง</v>
      </c>
      <c r="W334" s="149" t="str">
        <f t="shared" si="46"/>
        <v>ข้อมูลไม่ถูกต้อง</v>
      </c>
      <c r="X334" s="148" t="str">
        <f t="shared" si="47"/>
        <v>ข้อมูลไม่ถูกต้อง</v>
      </c>
      <c r="Y334" s="38"/>
      <c r="Z334" s="38"/>
      <c r="AA334" s="38"/>
    </row>
    <row r="335" spans="1:27" x14ac:dyDescent="0.45">
      <c r="A335" s="38">
        <v>330</v>
      </c>
      <c r="B335" s="38"/>
      <c r="C335" s="38"/>
      <c r="D335" s="38"/>
      <c r="E335" s="38"/>
      <c r="F335" s="35"/>
      <c r="G335" s="35"/>
      <c r="H335" s="38"/>
      <c r="I335" s="38"/>
      <c r="J335" s="273" t="str">
        <f t="shared" si="40"/>
        <v>รอข้อมูลคอลัมน์ H</v>
      </c>
      <c r="K335" s="150"/>
      <c r="L335" s="150"/>
      <c r="M335" s="150"/>
      <c r="N335" s="147" t="str" cm="1">
        <f t="array" ref="N335">IF(AND(K335:M335=""),"ยังไม่บันทึกข้อมูล",
IF(M335&lt;&gt;"",
IF(M335&gt;=1.3,M335,"เป็นไม้พุ่ม"),
IF(K335+L335&gt;=1.3,K335+L335,"เป็นไม้พุ่ม")))</f>
        <v>ยังไม่บันทึกข้อมูล</v>
      </c>
      <c r="O335" s="149" t="str">
        <f t="shared" si="41"/>
        <v>ข้อมูลไม่ถูกต้อง</v>
      </c>
      <c r="P335" s="149" t="str">
        <f t="shared" si="42"/>
        <v>ข้อมูลไม่ถูกต้อง</v>
      </c>
      <c r="Q335" s="149" t="str">
        <f t="shared" si="43"/>
        <v>ข้อมูลไม่ถูกต้อง</v>
      </c>
      <c r="R335" s="155" t="str">
        <f t="shared" si="44"/>
        <v>ข้อมูลไม่ถูกต้อง</v>
      </c>
      <c r="S335" s="155" t="str">
        <f>IF(ISNUMBER(R335),
IF(H$2=ตัวเลือก!A$30,"ยังไม่บันทึกข้อมูล",R335*0.27),"ข้อมูลไม่ถูกต้อง")</f>
        <v>ข้อมูลไม่ถูกต้อง</v>
      </c>
      <c r="T335" s="149" t="str">
        <f t="shared" si="45"/>
        <v>ข้อมูลไม่ถูกต้อง</v>
      </c>
      <c r="U335" s="155" t="str">
        <f>IF(ISNUMBER(R335),
IF(H$2=ตัวเลือก!A$30,"ยังไม่บันทึกข้อมูล",R335*0.47),"ข้อมูลไม่ถูกต้อง")</f>
        <v>ข้อมูลไม่ถูกต้อง</v>
      </c>
      <c r="V335" s="149" t="str">
        <f>IF(ISNUMBER(S335),
IF(H$2=ตัวเลือก!A$30,"ยังไม่บันทึกข้อมูล",S335*0.47),"ข้อมูลไม่ถูกต้อง")</f>
        <v>ข้อมูลไม่ถูกต้อง</v>
      </c>
      <c r="W335" s="149" t="str">
        <f t="shared" si="46"/>
        <v>ข้อมูลไม่ถูกต้อง</v>
      </c>
      <c r="X335" s="148" t="str">
        <f t="shared" si="47"/>
        <v>ข้อมูลไม่ถูกต้อง</v>
      </c>
      <c r="Y335" s="38"/>
      <c r="Z335" s="38"/>
      <c r="AA335" s="38"/>
    </row>
    <row r="336" spans="1:27" x14ac:dyDescent="0.45">
      <c r="A336" s="38">
        <v>331</v>
      </c>
      <c r="B336" s="38"/>
      <c r="C336" s="38"/>
      <c r="D336" s="38"/>
      <c r="E336" s="38"/>
      <c r="F336" s="35"/>
      <c r="G336" s="35"/>
      <c r="H336" s="38"/>
      <c r="I336" s="38"/>
      <c r="J336" s="273" t="str">
        <f t="shared" si="40"/>
        <v>รอข้อมูลคอลัมน์ H</v>
      </c>
      <c r="K336" s="150"/>
      <c r="L336" s="150"/>
      <c r="M336" s="150"/>
      <c r="N336" s="147" t="str" cm="1">
        <f t="array" ref="N336">IF(AND(K336:M336=""),"ยังไม่บันทึกข้อมูล",
IF(M336&lt;&gt;"",
IF(M336&gt;=1.3,M336,"เป็นไม้พุ่ม"),
IF(K336+L336&gt;=1.3,K336+L336,"เป็นไม้พุ่ม")))</f>
        <v>ยังไม่บันทึกข้อมูล</v>
      </c>
      <c r="O336" s="149" t="str">
        <f t="shared" si="41"/>
        <v>ข้อมูลไม่ถูกต้อง</v>
      </c>
      <c r="P336" s="149" t="str">
        <f t="shared" si="42"/>
        <v>ข้อมูลไม่ถูกต้อง</v>
      </c>
      <c r="Q336" s="149" t="str">
        <f t="shared" si="43"/>
        <v>ข้อมูลไม่ถูกต้อง</v>
      </c>
      <c r="R336" s="155" t="str">
        <f t="shared" si="44"/>
        <v>ข้อมูลไม่ถูกต้อง</v>
      </c>
      <c r="S336" s="155" t="str">
        <f>IF(ISNUMBER(R336),
IF(H$2=ตัวเลือก!A$30,"ยังไม่บันทึกข้อมูล",R336*0.27),"ข้อมูลไม่ถูกต้อง")</f>
        <v>ข้อมูลไม่ถูกต้อง</v>
      </c>
      <c r="T336" s="149" t="str">
        <f t="shared" si="45"/>
        <v>ข้อมูลไม่ถูกต้อง</v>
      </c>
      <c r="U336" s="155" t="str">
        <f>IF(ISNUMBER(R336),
IF(H$2=ตัวเลือก!A$30,"ยังไม่บันทึกข้อมูล",R336*0.47),"ข้อมูลไม่ถูกต้อง")</f>
        <v>ข้อมูลไม่ถูกต้อง</v>
      </c>
      <c r="V336" s="149" t="str">
        <f>IF(ISNUMBER(S336),
IF(H$2=ตัวเลือก!A$30,"ยังไม่บันทึกข้อมูล",S336*0.47),"ข้อมูลไม่ถูกต้อง")</f>
        <v>ข้อมูลไม่ถูกต้อง</v>
      </c>
      <c r="W336" s="149" t="str">
        <f t="shared" si="46"/>
        <v>ข้อมูลไม่ถูกต้อง</v>
      </c>
      <c r="X336" s="148" t="str">
        <f t="shared" si="47"/>
        <v>ข้อมูลไม่ถูกต้อง</v>
      </c>
      <c r="Y336" s="38"/>
      <c r="Z336" s="38"/>
      <c r="AA336" s="38"/>
    </row>
    <row r="337" spans="1:27" x14ac:dyDescent="0.45">
      <c r="A337" s="38">
        <v>332</v>
      </c>
      <c r="B337" s="38"/>
      <c r="C337" s="38"/>
      <c r="D337" s="38"/>
      <c r="E337" s="38"/>
      <c r="F337" s="35"/>
      <c r="G337" s="35"/>
      <c r="H337" s="38"/>
      <c r="I337" s="38"/>
      <c r="J337" s="273" t="str">
        <f t="shared" si="40"/>
        <v>รอข้อมูลคอลัมน์ H</v>
      </c>
      <c r="K337" s="150"/>
      <c r="L337" s="150"/>
      <c r="M337" s="150"/>
      <c r="N337" s="147" t="str" cm="1">
        <f t="array" ref="N337">IF(AND(K337:M337=""),"ยังไม่บันทึกข้อมูล",
IF(M337&lt;&gt;"",
IF(M337&gt;=1.3,M337,"เป็นไม้พุ่ม"),
IF(K337+L337&gt;=1.3,K337+L337,"เป็นไม้พุ่ม")))</f>
        <v>ยังไม่บันทึกข้อมูล</v>
      </c>
      <c r="O337" s="149" t="str">
        <f t="shared" si="41"/>
        <v>ข้อมูลไม่ถูกต้อง</v>
      </c>
      <c r="P337" s="149" t="str">
        <f t="shared" si="42"/>
        <v>ข้อมูลไม่ถูกต้อง</v>
      </c>
      <c r="Q337" s="149" t="str">
        <f t="shared" si="43"/>
        <v>ข้อมูลไม่ถูกต้อง</v>
      </c>
      <c r="R337" s="155" t="str">
        <f t="shared" si="44"/>
        <v>ข้อมูลไม่ถูกต้อง</v>
      </c>
      <c r="S337" s="155" t="str">
        <f>IF(ISNUMBER(R337),
IF(H$2=ตัวเลือก!A$30,"ยังไม่บันทึกข้อมูล",R337*0.27),"ข้อมูลไม่ถูกต้อง")</f>
        <v>ข้อมูลไม่ถูกต้อง</v>
      </c>
      <c r="T337" s="149" t="str">
        <f t="shared" si="45"/>
        <v>ข้อมูลไม่ถูกต้อง</v>
      </c>
      <c r="U337" s="155" t="str">
        <f>IF(ISNUMBER(R337),
IF(H$2=ตัวเลือก!A$30,"ยังไม่บันทึกข้อมูล",R337*0.47),"ข้อมูลไม่ถูกต้อง")</f>
        <v>ข้อมูลไม่ถูกต้อง</v>
      </c>
      <c r="V337" s="149" t="str">
        <f>IF(ISNUMBER(S337),
IF(H$2=ตัวเลือก!A$30,"ยังไม่บันทึกข้อมูล",S337*0.47),"ข้อมูลไม่ถูกต้อง")</f>
        <v>ข้อมูลไม่ถูกต้อง</v>
      </c>
      <c r="W337" s="149" t="str">
        <f t="shared" si="46"/>
        <v>ข้อมูลไม่ถูกต้อง</v>
      </c>
      <c r="X337" s="148" t="str">
        <f t="shared" si="47"/>
        <v>ข้อมูลไม่ถูกต้อง</v>
      </c>
      <c r="Y337" s="38"/>
      <c r="Z337" s="38"/>
      <c r="AA337" s="38"/>
    </row>
    <row r="338" spans="1:27" x14ac:dyDescent="0.45">
      <c r="A338" s="38">
        <v>333</v>
      </c>
      <c r="B338" s="38"/>
      <c r="C338" s="38"/>
      <c r="D338" s="38"/>
      <c r="E338" s="38"/>
      <c r="F338" s="35"/>
      <c r="G338" s="35"/>
      <c r="H338" s="38"/>
      <c r="I338" s="38"/>
      <c r="J338" s="273" t="str">
        <f t="shared" si="40"/>
        <v>รอข้อมูลคอลัมน์ H</v>
      </c>
      <c r="K338" s="150"/>
      <c r="L338" s="150"/>
      <c r="M338" s="150"/>
      <c r="N338" s="147" t="str" cm="1">
        <f t="array" ref="N338">IF(AND(K338:M338=""),"ยังไม่บันทึกข้อมูล",
IF(M338&lt;&gt;"",
IF(M338&gt;=1.3,M338,"เป็นไม้พุ่ม"),
IF(K338+L338&gt;=1.3,K338+L338,"เป็นไม้พุ่ม")))</f>
        <v>ยังไม่บันทึกข้อมูล</v>
      </c>
      <c r="O338" s="149" t="str">
        <f t="shared" si="41"/>
        <v>ข้อมูลไม่ถูกต้อง</v>
      </c>
      <c r="P338" s="149" t="str">
        <f t="shared" si="42"/>
        <v>ข้อมูลไม่ถูกต้อง</v>
      </c>
      <c r="Q338" s="149" t="str">
        <f t="shared" si="43"/>
        <v>ข้อมูลไม่ถูกต้อง</v>
      </c>
      <c r="R338" s="155" t="str">
        <f t="shared" si="44"/>
        <v>ข้อมูลไม่ถูกต้อง</v>
      </c>
      <c r="S338" s="155" t="str">
        <f>IF(ISNUMBER(R338),
IF(H$2=ตัวเลือก!A$30,"ยังไม่บันทึกข้อมูล",R338*0.27),"ข้อมูลไม่ถูกต้อง")</f>
        <v>ข้อมูลไม่ถูกต้อง</v>
      </c>
      <c r="T338" s="149" t="str">
        <f t="shared" si="45"/>
        <v>ข้อมูลไม่ถูกต้อง</v>
      </c>
      <c r="U338" s="155" t="str">
        <f>IF(ISNUMBER(R338),
IF(H$2=ตัวเลือก!A$30,"ยังไม่บันทึกข้อมูล",R338*0.47),"ข้อมูลไม่ถูกต้อง")</f>
        <v>ข้อมูลไม่ถูกต้อง</v>
      </c>
      <c r="V338" s="149" t="str">
        <f>IF(ISNUMBER(S338),
IF(H$2=ตัวเลือก!A$30,"ยังไม่บันทึกข้อมูล",S338*0.47),"ข้อมูลไม่ถูกต้อง")</f>
        <v>ข้อมูลไม่ถูกต้อง</v>
      </c>
      <c r="W338" s="149" t="str">
        <f t="shared" si="46"/>
        <v>ข้อมูลไม่ถูกต้อง</v>
      </c>
      <c r="X338" s="148" t="str">
        <f t="shared" si="47"/>
        <v>ข้อมูลไม่ถูกต้อง</v>
      </c>
      <c r="Y338" s="38"/>
      <c r="Z338" s="38"/>
      <c r="AA338" s="38"/>
    </row>
    <row r="339" spans="1:27" x14ac:dyDescent="0.45">
      <c r="A339" s="38">
        <v>334</v>
      </c>
      <c r="B339" s="38"/>
      <c r="C339" s="38"/>
      <c r="D339" s="38"/>
      <c r="E339" s="38"/>
      <c r="F339" s="35"/>
      <c r="G339" s="35"/>
      <c r="H339" s="38"/>
      <c r="I339" s="38"/>
      <c r="J339" s="273" t="str">
        <f t="shared" si="40"/>
        <v>รอข้อมูลคอลัมน์ H</v>
      </c>
      <c r="K339" s="150"/>
      <c r="L339" s="150"/>
      <c r="M339" s="150"/>
      <c r="N339" s="147" t="str" cm="1">
        <f t="array" ref="N339">IF(AND(K339:M339=""),"ยังไม่บันทึกข้อมูล",
IF(M339&lt;&gt;"",
IF(M339&gt;=1.3,M339,"เป็นไม้พุ่ม"),
IF(K339+L339&gt;=1.3,K339+L339,"เป็นไม้พุ่ม")))</f>
        <v>ยังไม่บันทึกข้อมูล</v>
      </c>
      <c r="O339" s="149" t="str">
        <f t="shared" si="41"/>
        <v>ข้อมูลไม่ถูกต้อง</v>
      </c>
      <c r="P339" s="149" t="str">
        <f t="shared" si="42"/>
        <v>ข้อมูลไม่ถูกต้อง</v>
      </c>
      <c r="Q339" s="149" t="str">
        <f t="shared" si="43"/>
        <v>ข้อมูลไม่ถูกต้อง</v>
      </c>
      <c r="R339" s="155" t="str">
        <f t="shared" si="44"/>
        <v>ข้อมูลไม่ถูกต้อง</v>
      </c>
      <c r="S339" s="155" t="str">
        <f>IF(ISNUMBER(R339),
IF(H$2=ตัวเลือก!A$30,"ยังไม่บันทึกข้อมูล",R339*0.27),"ข้อมูลไม่ถูกต้อง")</f>
        <v>ข้อมูลไม่ถูกต้อง</v>
      </c>
      <c r="T339" s="149" t="str">
        <f t="shared" si="45"/>
        <v>ข้อมูลไม่ถูกต้อง</v>
      </c>
      <c r="U339" s="155" t="str">
        <f>IF(ISNUMBER(R339),
IF(H$2=ตัวเลือก!A$30,"ยังไม่บันทึกข้อมูล",R339*0.47),"ข้อมูลไม่ถูกต้อง")</f>
        <v>ข้อมูลไม่ถูกต้อง</v>
      </c>
      <c r="V339" s="149" t="str">
        <f>IF(ISNUMBER(S339),
IF(H$2=ตัวเลือก!A$30,"ยังไม่บันทึกข้อมูล",S339*0.47),"ข้อมูลไม่ถูกต้อง")</f>
        <v>ข้อมูลไม่ถูกต้อง</v>
      </c>
      <c r="W339" s="149" t="str">
        <f t="shared" si="46"/>
        <v>ข้อมูลไม่ถูกต้อง</v>
      </c>
      <c r="X339" s="148" t="str">
        <f t="shared" si="47"/>
        <v>ข้อมูลไม่ถูกต้อง</v>
      </c>
      <c r="Y339" s="38"/>
      <c r="Z339" s="38"/>
      <c r="AA339" s="38"/>
    </row>
    <row r="340" spans="1:27" x14ac:dyDescent="0.45">
      <c r="A340" s="38">
        <v>335</v>
      </c>
      <c r="B340" s="38"/>
      <c r="C340" s="38"/>
      <c r="D340" s="38"/>
      <c r="E340" s="38"/>
      <c r="F340" s="35"/>
      <c r="G340" s="35"/>
      <c r="H340" s="38"/>
      <c r="I340" s="38"/>
      <c r="J340" s="273" t="str">
        <f t="shared" si="40"/>
        <v>รอข้อมูลคอลัมน์ H</v>
      </c>
      <c r="K340" s="150"/>
      <c r="L340" s="150"/>
      <c r="M340" s="150"/>
      <c r="N340" s="147" t="str" cm="1">
        <f t="array" ref="N340">IF(AND(K340:M340=""),"ยังไม่บันทึกข้อมูล",
IF(M340&lt;&gt;"",
IF(M340&gt;=1.3,M340,"เป็นไม้พุ่ม"),
IF(K340+L340&gt;=1.3,K340+L340,"เป็นไม้พุ่ม")))</f>
        <v>ยังไม่บันทึกข้อมูล</v>
      </c>
      <c r="O340" s="149" t="str">
        <f t="shared" si="41"/>
        <v>ข้อมูลไม่ถูกต้อง</v>
      </c>
      <c r="P340" s="149" t="str">
        <f t="shared" si="42"/>
        <v>ข้อมูลไม่ถูกต้อง</v>
      </c>
      <c r="Q340" s="149" t="str">
        <f t="shared" si="43"/>
        <v>ข้อมูลไม่ถูกต้อง</v>
      </c>
      <c r="R340" s="155" t="str">
        <f t="shared" si="44"/>
        <v>ข้อมูลไม่ถูกต้อง</v>
      </c>
      <c r="S340" s="155" t="str">
        <f>IF(ISNUMBER(R340),
IF(H$2=ตัวเลือก!A$30,"ยังไม่บันทึกข้อมูล",R340*0.27),"ข้อมูลไม่ถูกต้อง")</f>
        <v>ข้อมูลไม่ถูกต้อง</v>
      </c>
      <c r="T340" s="149" t="str">
        <f t="shared" si="45"/>
        <v>ข้อมูลไม่ถูกต้อง</v>
      </c>
      <c r="U340" s="155" t="str">
        <f>IF(ISNUMBER(R340),
IF(H$2=ตัวเลือก!A$30,"ยังไม่บันทึกข้อมูล",R340*0.47),"ข้อมูลไม่ถูกต้อง")</f>
        <v>ข้อมูลไม่ถูกต้อง</v>
      </c>
      <c r="V340" s="149" t="str">
        <f>IF(ISNUMBER(S340),
IF(H$2=ตัวเลือก!A$30,"ยังไม่บันทึกข้อมูล",S340*0.47),"ข้อมูลไม่ถูกต้อง")</f>
        <v>ข้อมูลไม่ถูกต้อง</v>
      </c>
      <c r="W340" s="149" t="str">
        <f t="shared" si="46"/>
        <v>ข้อมูลไม่ถูกต้อง</v>
      </c>
      <c r="X340" s="148" t="str">
        <f t="shared" si="47"/>
        <v>ข้อมูลไม่ถูกต้อง</v>
      </c>
      <c r="Y340" s="38"/>
      <c r="Z340" s="38"/>
      <c r="AA340" s="38"/>
    </row>
    <row r="341" spans="1:27" x14ac:dyDescent="0.45">
      <c r="A341" s="38">
        <v>336</v>
      </c>
      <c r="B341" s="38"/>
      <c r="C341" s="38"/>
      <c r="D341" s="38"/>
      <c r="E341" s="38"/>
      <c r="F341" s="35"/>
      <c r="G341" s="35"/>
      <c r="H341" s="38"/>
      <c r="I341" s="38"/>
      <c r="J341" s="273" t="str">
        <f t="shared" si="40"/>
        <v>รอข้อมูลคอลัมน์ H</v>
      </c>
      <c r="K341" s="150"/>
      <c r="L341" s="150"/>
      <c r="M341" s="150"/>
      <c r="N341" s="147" t="str" cm="1">
        <f t="array" ref="N341">IF(AND(K341:M341=""),"ยังไม่บันทึกข้อมูล",
IF(M341&lt;&gt;"",
IF(M341&gt;=1.3,M341,"เป็นไม้พุ่ม"),
IF(K341+L341&gt;=1.3,K341+L341,"เป็นไม้พุ่ม")))</f>
        <v>ยังไม่บันทึกข้อมูล</v>
      </c>
      <c r="O341" s="149" t="str">
        <f t="shared" si="41"/>
        <v>ข้อมูลไม่ถูกต้อง</v>
      </c>
      <c r="P341" s="149" t="str">
        <f t="shared" si="42"/>
        <v>ข้อมูลไม่ถูกต้อง</v>
      </c>
      <c r="Q341" s="149" t="str">
        <f t="shared" si="43"/>
        <v>ข้อมูลไม่ถูกต้อง</v>
      </c>
      <c r="R341" s="155" t="str">
        <f t="shared" si="44"/>
        <v>ข้อมูลไม่ถูกต้อง</v>
      </c>
      <c r="S341" s="155" t="str">
        <f>IF(ISNUMBER(R341),
IF(H$2=ตัวเลือก!A$30,"ยังไม่บันทึกข้อมูล",R341*0.27),"ข้อมูลไม่ถูกต้อง")</f>
        <v>ข้อมูลไม่ถูกต้อง</v>
      </c>
      <c r="T341" s="149" t="str">
        <f t="shared" si="45"/>
        <v>ข้อมูลไม่ถูกต้อง</v>
      </c>
      <c r="U341" s="155" t="str">
        <f>IF(ISNUMBER(R341),
IF(H$2=ตัวเลือก!A$30,"ยังไม่บันทึกข้อมูล",R341*0.47),"ข้อมูลไม่ถูกต้อง")</f>
        <v>ข้อมูลไม่ถูกต้อง</v>
      </c>
      <c r="V341" s="149" t="str">
        <f>IF(ISNUMBER(S341),
IF(H$2=ตัวเลือก!A$30,"ยังไม่บันทึกข้อมูล",S341*0.47),"ข้อมูลไม่ถูกต้อง")</f>
        <v>ข้อมูลไม่ถูกต้อง</v>
      </c>
      <c r="W341" s="149" t="str">
        <f t="shared" si="46"/>
        <v>ข้อมูลไม่ถูกต้อง</v>
      </c>
      <c r="X341" s="148" t="str">
        <f t="shared" si="47"/>
        <v>ข้อมูลไม่ถูกต้อง</v>
      </c>
      <c r="Y341" s="38"/>
      <c r="Z341" s="38"/>
      <c r="AA341" s="38"/>
    </row>
    <row r="342" spans="1:27" x14ac:dyDescent="0.45">
      <c r="A342" s="38">
        <v>337</v>
      </c>
      <c r="B342" s="38"/>
      <c r="C342" s="38"/>
      <c r="D342" s="38"/>
      <c r="E342" s="38"/>
      <c r="F342" s="35"/>
      <c r="G342" s="35"/>
      <c r="H342" s="38"/>
      <c r="I342" s="38"/>
      <c r="J342" s="273" t="str">
        <f t="shared" si="40"/>
        <v>รอข้อมูลคอลัมน์ H</v>
      </c>
      <c r="K342" s="150"/>
      <c r="L342" s="150"/>
      <c r="M342" s="150"/>
      <c r="N342" s="147" t="str" cm="1">
        <f t="array" ref="N342">IF(AND(K342:M342=""),"ยังไม่บันทึกข้อมูล",
IF(M342&lt;&gt;"",
IF(M342&gt;=1.3,M342,"เป็นไม้พุ่ม"),
IF(K342+L342&gt;=1.3,K342+L342,"เป็นไม้พุ่ม")))</f>
        <v>ยังไม่บันทึกข้อมูล</v>
      </c>
      <c r="O342" s="149" t="str">
        <f t="shared" si="41"/>
        <v>ข้อมูลไม่ถูกต้อง</v>
      </c>
      <c r="P342" s="149" t="str">
        <f t="shared" si="42"/>
        <v>ข้อมูลไม่ถูกต้อง</v>
      </c>
      <c r="Q342" s="149" t="str">
        <f t="shared" si="43"/>
        <v>ข้อมูลไม่ถูกต้อง</v>
      </c>
      <c r="R342" s="155" t="str">
        <f t="shared" si="44"/>
        <v>ข้อมูลไม่ถูกต้อง</v>
      </c>
      <c r="S342" s="155" t="str">
        <f>IF(ISNUMBER(R342),
IF(H$2=ตัวเลือก!A$30,"ยังไม่บันทึกข้อมูล",R342*0.27),"ข้อมูลไม่ถูกต้อง")</f>
        <v>ข้อมูลไม่ถูกต้อง</v>
      </c>
      <c r="T342" s="149" t="str">
        <f t="shared" si="45"/>
        <v>ข้อมูลไม่ถูกต้อง</v>
      </c>
      <c r="U342" s="155" t="str">
        <f>IF(ISNUMBER(R342),
IF(H$2=ตัวเลือก!A$30,"ยังไม่บันทึกข้อมูล",R342*0.47),"ข้อมูลไม่ถูกต้อง")</f>
        <v>ข้อมูลไม่ถูกต้อง</v>
      </c>
      <c r="V342" s="149" t="str">
        <f>IF(ISNUMBER(S342),
IF(H$2=ตัวเลือก!A$30,"ยังไม่บันทึกข้อมูล",S342*0.47),"ข้อมูลไม่ถูกต้อง")</f>
        <v>ข้อมูลไม่ถูกต้อง</v>
      </c>
      <c r="W342" s="149" t="str">
        <f t="shared" si="46"/>
        <v>ข้อมูลไม่ถูกต้อง</v>
      </c>
      <c r="X342" s="148" t="str">
        <f t="shared" si="47"/>
        <v>ข้อมูลไม่ถูกต้อง</v>
      </c>
      <c r="Y342" s="38"/>
      <c r="Z342" s="38"/>
      <c r="AA342" s="38"/>
    </row>
    <row r="343" spans="1:27" x14ac:dyDescent="0.45">
      <c r="A343" s="38">
        <v>338</v>
      </c>
      <c r="B343" s="38"/>
      <c r="C343" s="38"/>
      <c r="D343" s="38"/>
      <c r="E343" s="38"/>
      <c r="F343" s="35"/>
      <c r="G343" s="35"/>
      <c r="H343" s="38"/>
      <c r="I343" s="38"/>
      <c r="J343" s="273" t="str">
        <f t="shared" si="40"/>
        <v>รอข้อมูลคอลัมน์ H</v>
      </c>
      <c r="K343" s="150"/>
      <c r="L343" s="150"/>
      <c r="M343" s="150"/>
      <c r="N343" s="147" t="str" cm="1">
        <f t="array" ref="N343">IF(AND(K343:M343=""),"ยังไม่บันทึกข้อมูล",
IF(M343&lt;&gt;"",
IF(M343&gt;=1.3,M343,"เป็นไม้พุ่ม"),
IF(K343+L343&gt;=1.3,K343+L343,"เป็นไม้พุ่ม")))</f>
        <v>ยังไม่บันทึกข้อมูล</v>
      </c>
      <c r="O343" s="149" t="str">
        <f t="shared" si="41"/>
        <v>ข้อมูลไม่ถูกต้อง</v>
      </c>
      <c r="P343" s="149" t="str">
        <f t="shared" si="42"/>
        <v>ข้อมูลไม่ถูกต้อง</v>
      </c>
      <c r="Q343" s="149" t="str">
        <f t="shared" si="43"/>
        <v>ข้อมูลไม่ถูกต้อง</v>
      </c>
      <c r="R343" s="155" t="str">
        <f t="shared" si="44"/>
        <v>ข้อมูลไม่ถูกต้อง</v>
      </c>
      <c r="S343" s="155" t="str">
        <f>IF(ISNUMBER(R343),
IF(H$2=ตัวเลือก!A$30,"ยังไม่บันทึกข้อมูล",R343*0.27),"ข้อมูลไม่ถูกต้อง")</f>
        <v>ข้อมูลไม่ถูกต้อง</v>
      </c>
      <c r="T343" s="149" t="str">
        <f t="shared" si="45"/>
        <v>ข้อมูลไม่ถูกต้อง</v>
      </c>
      <c r="U343" s="155" t="str">
        <f>IF(ISNUMBER(R343),
IF(H$2=ตัวเลือก!A$30,"ยังไม่บันทึกข้อมูล",R343*0.47),"ข้อมูลไม่ถูกต้อง")</f>
        <v>ข้อมูลไม่ถูกต้อง</v>
      </c>
      <c r="V343" s="149" t="str">
        <f>IF(ISNUMBER(S343),
IF(H$2=ตัวเลือก!A$30,"ยังไม่บันทึกข้อมูล",S343*0.47),"ข้อมูลไม่ถูกต้อง")</f>
        <v>ข้อมูลไม่ถูกต้อง</v>
      </c>
      <c r="W343" s="149" t="str">
        <f t="shared" si="46"/>
        <v>ข้อมูลไม่ถูกต้อง</v>
      </c>
      <c r="X343" s="148" t="str">
        <f t="shared" si="47"/>
        <v>ข้อมูลไม่ถูกต้อง</v>
      </c>
      <c r="Y343" s="38"/>
      <c r="Z343" s="38"/>
      <c r="AA343" s="38"/>
    </row>
    <row r="344" spans="1:27" x14ac:dyDescent="0.45">
      <c r="A344" s="38">
        <v>339</v>
      </c>
      <c r="B344" s="38"/>
      <c r="C344" s="38"/>
      <c r="D344" s="38"/>
      <c r="E344" s="38"/>
      <c r="F344" s="35"/>
      <c r="G344" s="35"/>
      <c r="H344" s="38"/>
      <c r="I344" s="38"/>
      <c r="J344" s="273" t="str">
        <f t="shared" si="40"/>
        <v>รอข้อมูลคอลัมน์ H</v>
      </c>
      <c r="K344" s="150"/>
      <c r="L344" s="150"/>
      <c r="M344" s="150"/>
      <c r="N344" s="147" t="str" cm="1">
        <f t="array" ref="N344">IF(AND(K344:M344=""),"ยังไม่บันทึกข้อมูล",
IF(M344&lt;&gt;"",
IF(M344&gt;=1.3,M344,"เป็นไม้พุ่ม"),
IF(K344+L344&gt;=1.3,K344+L344,"เป็นไม้พุ่ม")))</f>
        <v>ยังไม่บันทึกข้อมูล</v>
      </c>
      <c r="O344" s="149" t="str">
        <f t="shared" si="41"/>
        <v>ข้อมูลไม่ถูกต้อง</v>
      </c>
      <c r="P344" s="149" t="str">
        <f t="shared" si="42"/>
        <v>ข้อมูลไม่ถูกต้อง</v>
      </c>
      <c r="Q344" s="149" t="str">
        <f t="shared" si="43"/>
        <v>ข้อมูลไม่ถูกต้อง</v>
      </c>
      <c r="R344" s="155" t="str">
        <f t="shared" si="44"/>
        <v>ข้อมูลไม่ถูกต้อง</v>
      </c>
      <c r="S344" s="155" t="str">
        <f>IF(ISNUMBER(R344),
IF(H$2=ตัวเลือก!A$30,"ยังไม่บันทึกข้อมูล",R344*0.27),"ข้อมูลไม่ถูกต้อง")</f>
        <v>ข้อมูลไม่ถูกต้อง</v>
      </c>
      <c r="T344" s="149" t="str">
        <f t="shared" si="45"/>
        <v>ข้อมูลไม่ถูกต้อง</v>
      </c>
      <c r="U344" s="155" t="str">
        <f>IF(ISNUMBER(R344),
IF(H$2=ตัวเลือก!A$30,"ยังไม่บันทึกข้อมูล",R344*0.47),"ข้อมูลไม่ถูกต้อง")</f>
        <v>ข้อมูลไม่ถูกต้อง</v>
      </c>
      <c r="V344" s="149" t="str">
        <f>IF(ISNUMBER(S344),
IF(H$2=ตัวเลือก!A$30,"ยังไม่บันทึกข้อมูล",S344*0.47),"ข้อมูลไม่ถูกต้อง")</f>
        <v>ข้อมูลไม่ถูกต้อง</v>
      </c>
      <c r="W344" s="149" t="str">
        <f t="shared" si="46"/>
        <v>ข้อมูลไม่ถูกต้อง</v>
      </c>
      <c r="X344" s="148" t="str">
        <f t="shared" si="47"/>
        <v>ข้อมูลไม่ถูกต้อง</v>
      </c>
      <c r="Y344" s="38"/>
      <c r="Z344" s="38"/>
      <c r="AA344" s="38"/>
    </row>
    <row r="345" spans="1:27" x14ac:dyDescent="0.45">
      <c r="A345" s="38">
        <v>340</v>
      </c>
      <c r="B345" s="38"/>
      <c r="C345" s="38"/>
      <c r="D345" s="38"/>
      <c r="E345" s="38"/>
      <c r="F345" s="35"/>
      <c r="G345" s="35"/>
      <c r="H345" s="38"/>
      <c r="I345" s="38"/>
      <c r="J345" s="273" t="str">
        <f t="shared" si="40"/>
        <v>รอข้อมูลคอลัมน์ H</v>
      </c>
      <c r="K345" s="150"/>
      <c r="L345" s="150"/>
      <c r="M345" s="150"/>
      <c r="N345" s="147" t="str" cm="1">
        <f t="array" ref="N345">IF(AND(K345:M345=""),"ยังไม่บันทึกข้อมูล",
IF(M345&lt;&gt;"",
IF(M345&gt;=1.3,M345,"เป็นไม้พุ่ม"),
IF(K345+L345&gt;=1.3,K345+L345,"เป็นไม้พุ่ม")))</f>
        <v>ยังไม่บันทึกข้อมูล</v>
      </c>
      <c r="O345" s="149" t="str">
        <f t="shared" si="41"/>
        <v>ข้อมูลไม่ถูกต้อง</v>
      </c>
      <c r="P345" s="149" t="str">
        <f t="shared" si="42"/>
        <v>ข้อมูลไม่ถูกต้อง</v>
      </c>
      <c r="Q345" s="149" t="str">
        <f t="shared" si="43"/>
        <v>ข้อมูลไม่ถูกต้อง</v>
      </c>
      <c r="R345" s="155" t="str">
        <f t="shared" si="44"/>
        <v>ข้อมูลไม่ถูกต้อง</v>
      </c>
      <c r="S345" s="155" t="str">
        <f>IF(ISNUMBER(R345),
IF(H$2=ตัวเลือก!A$30,"ยังไม่บันทึกข้อมูล",R345*0.27),"ข้อมูลไม่ถูกต้อง")</f>
        <v>ข้อมูลไม่ถูกต้อง</v>
      </c>
      <c r="T345" s="149" t="str">
        <f t="shared" si="45"/>
        <v>ข้อมูลไม่ถูกต้อง</v>
      </c>
      <c r="U345" s="155" t="str">
        <f>IF(ISNUMBER(R345),
IF(H$2=ตัวเลือก!A$30,"ยังไม่บันทึกข้อมูล",R345*0.47),"ข้อมูลไม่ถูกต้อง")</f>
        <v>ข้อมูลไม่ถูกต้อง</v>
      </c>
      <c r="V345" s="149" t="str">
        <f>IF(ISNUMBER(S345),
IF(H$2=ตัวเลือก!A$30,"ยังไม่บันทึกข้อมูล",S345*0.47),"ข้อมูลไม่ถูกต้อง")</f>
        <v>ข้อมูลไม่ถูกต้อง</v>
      </c>
      <c r="W345" s="149" t="str">
        <f t="shared" si="46"/>
        <v>ข้อมูลไม่ถูกต้อง</v>
      </c>
      <c r="X345" s="148" t="str">
        <f t="shared" si="47"/>
        <v>ข้อมูลไม่ถูกต้อง</v>
      </c>
      <c r="Y345" s="38"/>
      <c r="Z345" s="38"/>
      <c r="AA345" s="38"/>
    </row>
    <row r="346" spans="1:27" x14ac:dyDescent="0.45">
      <c r="A346" s="38">
        <v>341</v>
      </c>
      <c r="B346" s="38"/>
      <c r="C346" s="38"/>
      <c r="D346" s="38"/>
      <c r="E346" s="38"/>
      <c r="F346" s="35"/>
      <c r="G346" s="35"/>
      <c r="H346" s="38"/>
      <c r="I346" s="38"/>
      <c r="J346" s="273" t="str">
        <f t="shared" si="40"/>
        <v>รอข้อมูลคอลัมน์ H</v>
      </c>
      <c r="K346" s="150"/>
      <c r="L346" s="150"/>
      <c r="M346" s="150"/>
      <c r="N346" s="147" t="str" cm="1">
        <f t="array" ref="N346">IF(AND(K346:M346=""),"ยังไม่บันทึกข้อมูล",
IF(M346&lt;&gt;"",
IF(M346&gt;=1.3,M346,"เป็นไม้พุ่ม"),
IF(K346+L346&gt;=1.3,K346+L346,"เป็นไม้พุ่ม")))</f>
        <v>ยังไม่บันทึกข้อมูล</v>
      </c>
      <c r="O346" s="149" t="str">
        <f t="shared" si="41"/>
        <v>ข้อมูลไม่ถูกต้อง</v>
      </c>
      <c r="P346" s="149" t="str">
        <f t="shared" si="42"/>
        <v>ข้อมูลไม่ถูกต้อง</v>
      </c>
      <c r="Q346" s="149" t="str">
        <f t="shared" si="43"/>
        <v>ข้อมูลไม่ถูกต้อง</v>
      </c>
      <c r="R346" s="155" t="str">
        <f t="shared" si="44"/>
        <v>ข้อมูลไม่ถูกต้อง</v>
      </c>
      <c r="S346" s="155" t="str">
        <f>IF(ISNUMBER(R346),
IF(H$2=ตัวเลือก!A$30,"ยังไม่บันทึกข้อมูล",R346*0.27),"ข้อมูลไม่ถูกต้อง")</f>
        <v>ข้อมูลไม่ถูกต้อง</v>
      </c>
      <c r="T346" s="149" t="str">
        <f t="shared" si="45"/>
        <v>ข้อมูลไม่ถูกต้อง</v>
      </c>
      <c r="U346" s="155" t="str">
        <f>IF(ISNUMBER(R346),
IF(H$2=ตัวเลือก!A$30,"ยังไม่บันทึกข้อมูล",R346*0.47),"ข้อมูลไม่ถูกต้อง")</f>
        <v>ข้อมูลไม่ถูกต้อง</v>
      </c>
      <c r="V346" s="149" t="str">
        <f>IF(ISNUMBER(S346),
IF(H$2=ตัวเลือก!A$30,"ยังไม่บันทึกข้อมูล",S346*0.47),"ข้อมูลไม่ถูกต้อง")</f>
        <v>ข้อมูลไม่ถูกต้อง</v>
      </c>
      <c r="W346" s="149" t="str">
        <f t="shared" si="46"/>
        <v>ข้อมูลไม่ถูกต้อง</v>
      </c>
      <c r="X346" s="148" t="str">
        <f t="shared" si="47"/>
        <v>ข้อมูลไม่ถูกต้อง</v>
      </c>
      <c r="Y346" s="38"/>
      <c r="Z346" s="38"/>
      <c r="AA346" s="38"/>
    </row>
    <row r="347" spans="1:27" x14ac:dyDescent="0.45">
      <c r="A347" s="38">
        <v>342</v>
      </c>
      <c r="B347" s="38"/>
      <c r="C347" s="38"/>
      <c r="D347" s="38"/>
      <c r="E347" s="38"/>
      <c r="F347" s="35"/>
      <c r="G347" s="35"/>
      <c r="H347" s="38"/>
      <c r="I347" s="38"/>
      <c r="J347" s="273" t="str">
        <f t="shared" si="40"/>
        <v>รอข้อมูลคอลัมน์ H</v>
      </c>
      <c r="K347" s="150"/>
      <c r="L347" s="150"/>
      <c r="M347" s="150"/>
      <c r="N347" s="147" t="str" cm="1">
        <f t="array" ref="N347">IF(AND(K347:M347=""),"ยังไม่บันทึกข้อมูล",
IF(M347&lt;&gt;"",
IF(M347&gt;=1.3,M347,"เป็นไม้พุ่ม"),
IF(K347+L347&gt;=1.3,K347+L347,"เป็นไม้พุ่ม")))</f>
        <v>ยังไม่บันทึกข้อมูล</v>
      </c>
      <c r="O347" s="149" t="str">
        <f t="shared" si="41"/>
        <v>ข้อมูลไม่ถูกต้อง</v>
      </c>
      <c r="P347" s="149" t="str">
        <f t="shared" si="42"/>
        <v>ข้อมูลไม่ถูกต้อง</v>
      </c>
      <c r="Q347" s="149" t="str">
        <f t="shared" si="43"/>
        <v>ข้อมูลไม่ถูกต้อง</v>
      </c>
      <c r="R347" s="155" t="str">
        <f t="shared" si="44"/>
        <v>ข้อมูลไม่ถูกต้อง</v>
      </c>
      <c r="S347" s="155" t="str">
        <f>IF(ISNUMBER(R347),
IF(H$2=ตัวเลือก!A$30,"ยังไม่บันทึกข้อมูล",R347*0.27),"ข้อมูลไม่ถูกต้อง")</f>
        <v>ข้อมูลไม่ถูกต้อง</v>
      </c>
      <c r="T347" s="149" t="str">
        <f t="shared" si="45"/>
        <v>ข้อมูลไม่ถูกต้อง</v>
      </c>
      <c r="U347" s="155" t="str">
        <f>IF(ISNUMBER(R347),
IF(H$2=ตัวเลือก!A$30,"ยังไม่บันทึกข้อมูล",R347*0.47),"ข้อมูลไม่ถูกต้อง")</f>
        <v>ข้อมูลไม่ถูกต้อง</v>
      </c>
      <c r="V347" s="149" t="str">
        <f>IF(ISNUMBER(S347),
IF(H$2=ตัวเลือก!A$30,"ยังไม่บันทึกข้อมูล",S347*0.47),"ข้อมูลไม่ถูกต้อง")</f>
        <v>ข้อมูลไม่ถูกต้อง</v>
      </c>
      <c r="W347" s="149" t="str">
        <f t="shared" si="46"/>
        <v>ข้อมูลไม่ถูกต้อง</v>
      </c>
      <c r="X347" s="148" t="str">
        <f t="shared" si="47"/>
        <v>ข้อมูลไม่ถูกต้อง</v>
      </c>
      <c r="Y347" s="38"/>
      <c r="Z347" s="38"/>
      <c r="AA347" s="38"/>
    </row>
    <row r="348" spans="1:27" x14ac:dyDescent="0.45">
      <c r="A348" s="38">
        <v>343</v>
      </c>
      <c r="B348" s="38"/>
      <c r="C348" s="38"/>
      <c r="D348" s="38"/>
      <c r="E348" s="38"/>
      <c r="F348" s="35"/>
      <c r="G348" s="35"/>
      <c r="H348" s="38"/>
      <c r="I348" s="38"/>
      <c r="J348" s="273" t="str">
        <f t="shared" si="40"/>
        <v>รอข้อมูลคอลัมน์ H</v>
      </c>
      <c r="K348" s="150"/>
      <c r="L348" s="150"/>
      <c r="M348" s="150"/>
      <c r="N348" s="147" t="str" cm="1">
        <f t="array" ref="N348">IF(AND(K348:M348=""),"ยังไม่บันทึกข้อมูล",
IF(M348&lt;&gt;"",
IF(M348&gt;=1.3,M348,"เป็นไม้พุ่ม"),
IF(K348+L348&gt;=1.3,K348+L348,"เป็นไม้พุ่ม")))</f>
        <v>ยังไม่บันทึกข้อมูล</v>
      </c>
      <c r="O348" s="149" t="str">
        <f t="shared" si="41"/>
        <v>ข้อมูลไม่ถูกต้อง</v>
      </c>
      <c r="P348" s="149" t="str">
        <f t="shared" si="42"/>
        <v>ข้อมูลไม่ถูกต้อง</v>
      </c>
      <c r="Q348" s="149" t="str">
        <f t="shared" si="43"/>
        <v>ข้อมูลไม่ถูกต้อง</v>
      </c>
      <c r="R348" s="155" t="str">
        <f t="shared" si="44"/>
        <v>ข้อมูลไม่ถูกต้อง</v>
      </c>
      <c r="S348" s="155" t="str">
        <f>IF(ISNUMBER(R348),
IF(H$2=ตัวเลือก!A$30,"ยังไม่บันทึกข้อมูล",R348*0.27),"ข้อมูลไม่ถูกต้อง")</f>
        <v>ข้อมูลไม่ถูกต้อง</v>
      </c>
      <c r="T348" s="149" t="str">
        <f t="shared" si="45"/>
        <v>ข้อมูลไม่ถูกต้อง</v>
      </c>
      <c r="U348" s="155" t="str">
        <f>IF(ISNUMBER(R348),
IF(H$2=ตัวเลือก!A$30,"ยังไม่บันทึกข้อมูล",R348*0.47),"ข้อมูลไม่ถูกต้อง")</f>
        <v>ข้อมูลไม่ถูกต้อง</v>
      </c>
      <c r="V348" s="149" t="str">
        <f>IF(ISNUMBER(S348),
IF(H$2=ตัวเลือก!A$30,"ยังไม่บันทึกข้อมูล",S348*0.47),"ข้อมูลไม่ถูกต้อง")</f>
        <v>ข้อมูลไม่ถูกต้อง</v>
      </c>
      <c r="W348" s="149" t="str">
        <f t="shared" si="46"/>
        <v>ข้อมูลไม่ถูกต้อง</v>
      </c>
      <c r="X348" s="148" t="str">
        <f t="shared" si="47"/>
        <v>ข้อมูลไม่ถูกต้อง</v>
      </c>
      <c r="Y348" s="38"/>
      <c r="Z348" s="38"/>
      <c r="AA348" s="38"/>
    </row>
    <row r="349" spans="1:27" x14ac:dyDescent="0.45">
      <c r="A349" s="38">
        <v>344</v>
      </c>
      <c r="B349" s="38"/>
      <c r="C349" s="38"/>
      <c r="D349" s="38"/>
      <c r="E349" s="38"/>
      <c r="F349" s="35"/>
      <c r="G349" s="35"/>
      <c r="H349" s="38"/>
      <c r="I349" s="38"/>
      <c r="J349" s="273" t="str">
        <f t="shared" si="40"/>
        <v>รอข้อมูลคอลัมน์ H</v>
      </c>
      <c r="K349" s="150"/>
      <c r="L349" s="150"/>
      <c r="M349" s="150"/>
      <c r="N349" s="147" t="str" cm="1">
        <f t="array" ref="N349">IF(AND(K349:M349=""),"ยังไม่บันทึกข้อมูล",
IF(M349&lt;&gt;"",
IF(M349&gt;=1.3,M349,"เป็นไม้พุ่ม"),
IF(K349+L349&gt;=1.3,K349+L349,"เป็นไม้พุ่ม")))</f>
        <v>ยังไม่บันทึกข้อมูล</v>
      </c>
      <c r="O349" s="149" t="str">
        <f t="shared" si="41"/>
        <v>ข้อมูลไม่ถูกต้อง</v>
      </c>
      <c r="P349" s="149" t="str">
        <f t="shared" si="42"/>
        <v>ข้อมูลไม่ถูกต้อง</v>
      </c>
      <c r="Q349" s="149" t="str">
        <f t="shared" si="43"/>
        <v>ข้อมูลไม่ถูกต้อง</v>
      </c>
      <c r="R349" s="155" t="str">
        <f t="shared" si="44"/>
        <v>ข้อมูลไม่ถูกต้อง</v>
      </c>
      <c r="S349" s="155" t="str">
        <f>IF(ISNUMBER(R349),
IF(H$2=ตัวเลือก!A$30,"ยังไม่บันทึกข้อมูล",R349*0.27),"ข้อมูลไม่ถูกต้อง")</f>
        <v>ข้อมูลไม่ถูกต้อง</v>
      </c>
      <c r="T349" s="149" t="str">
        <f t="shared" si="45"/>
        <v>ข้อมูลไม่ถูกต้อง</v>
      </c>
      <c r="U349" s="155" t="str">
        <f>IF(ISNUMBER(R349),
IF(H$2=ตัวเลือก!A$30,"ยังไม่บันทึกข้อมูล",R349*0.47),"ข้อมูลไม่ถูกต้อง")</f>
        <v>ข้อมูลไม่ถูกต้อง</v>
      </c>
      <c r="V349" s="149" t="str">
        <f>IF(ISNUMBER(S349),
IF(H$2=ตัวเลือก!A$30,"ยังไม่บันทึกข้อมูล",S349*0.47),"ข้อมูลไม่ถูกต้อง")</f>
        <v>ข้อมูลไม่ถูกต้อง</v>
      </c>
      <c r="W349" s="149" t="str">
        <f t="shared" si="46"/>
        <v>ข้อมูลไม่ถูกต้อง</v>
      </c>
      <c r="X349" s="148" t="str">
        <f t="shared" si="47"/>
        <v>ข้อมูลไม่ถูกต้อง</v>
      </c>
      <c r="Y349" s="38"/>
      <c r="Z349" s="38"/>
      <c r="AA349" s="38"/>
    </row>
    <row r="350" spans="1:27" x14ac:dyDescent="0.45">
      <c r="A350" s="38">
        <v>345</v>
      </c>
      <c r="B350" s="38"/>
      <c r="C350" s="38"/>
      <c r="D350" s="38"/>
      <c r="E350" s="38"/>
      <c r="F350" s="35"/>
      <c r="G350" s="35"/>
      <c r="H350" s="38"/>
      <c r="I350" s="38"/>
      <c r="J350" s="273" t="str">
        <f t="shared" si="40"/>
        <v>รอข้อมูลคอลัมน์ H</v>
      </c>
      <c r="K350" s="150"/>
      <c r="L350" s="150"/>
      <c r="M350" s="150"/>
      <c r="N350" s="147" t="str" cm="1">
        <f t="array" ref="N350">IF(AND(K350:M350=""),"ยังไม่บันทึกข้อมูล",
IF(M350&lt;&gt;"",
IF(M350&gt;=1.3,M350,"เป็นไม้พุ่ม"),
IF(K350+L350&gt;=1.3,K350+L350,"เป็นไม้พุ่ม")))</f>
        <v>ยังไม่บันทึกข้อมูล</v>
      </c>
      <c r="O350" s="149" t="str">
        <f t="shared" si="41"/>
        <v>ข้อมูลไม่ถูกต้อง</v>
      </c>
      <c r="P350" s="149" t="str">
        <f t="shared" si="42"/>
        <v>ข้อมูลไม่ถูกต้อง</v>
      </c>
      <c r="Q350" s="149" t="str">
        <f t="shared" si="43"/>
        <v>ข้อมูลไม่ถูกต้อง</v>
      </c>
      <c r="R350" s="155" t="str">
        <f t="shared" si="44"/>
        <v>ข้อมูลไม่ถูกต้อง</v>
      </c>
      <c r="S350" s="155" t="str">
        <f>IF(ISNUMBER(R350),
IF(H$2=ตัวเลือก!A$30,"ยังไม่บันทึกข้อมูล",R350*0.27),"ข้อมูลไม่ถูกต้อง")</f>
        <v>ข้อมูลไม่ถูกต้อง</v>
      </c>
      <c r="T350" s="149" t="str">
        <f t="shared" si="45"/>
        <v>ข้อมูลไม่ถูกต้อง</v>
      </c>
      <c r="U350" s="155" t="str">
        <f>IF(ISNUMBER(R350),
IF(H$2=ตัวเลือก!A$30,"ยังไม่บันทึกข้อมูล",R350*0.47),"ข้อมูลไม่ถูกต้อง")</f>
        <v>ข้อมูลไม่ถูกต้อง</v>
      </c>
      <c r="V350" s="149" t="str">
        <f>IF(ISNUMBER(S350),
IF(H$2=ตัวเลือก!A$30,"ยังไม่บันทึกข้อมูล",S350*0.47),"ข้อมูลไม่ถูกต้อง")</f>
        <v>ข้อมูลไม่ถูกต้อง</v>
      </c>
      <c r="W350" s="149" t="str">
        <f t="shared" si="46"/>
        <v>ข้อมูลไม่ถูกต้อง</v>
      </c>
      <c r="X350" s="148" t="str">
        <f t="shared" si="47"/>
        <v>ข้อมูลไม่ถูกต้อง</v>
      </c>
      <c r="Y350" s="38"/>
      <c r="Z350" s="38"/>
      <c r="AA350" s="38"/>
    </row>
    <row r="351" spans="1:27" x14ac:dyDescent="0.45">
      <c r="A351" s="38">
        <v>346</v>
      </c>
      <c r="B351" s="38"/>
      <c r="C351" s="38"/>
      <c r="D351" s="38"/>
      <c r="E351" s="38"/>
      <c r="F351" s="35"/>
      <c r="G351" s="35"/>
      <c r="H351" s="38"/>
      <c r="I351" s="38"/>
      <c r="J351" s="273" t="str">
        <f t="shared" si="40"/>
        <v>รอข้อมูลคอลัมน์ H</v>
      </c>
      <c r="K351" s="150"/>
      <c r="L351" s="150"/>
      <c r="M351" s="150"/>
      <c r="N351" s="147" t="str" cm="1">
        <f t="array" ref="N351">IF(AND(K351:M351=""),"ยังไม่บันทึกข้อมูล",
IF(M351&lt;&gt;"",
IF(M351&gt;=1.3,M351,"เป็นไม้พุ่ม"),
IF(K351+L351&gt;=1.3,K351+L351,"เป็นไม้พุ่ม")))</f>
        <v>ยังไม่บันทึกข้อมูล</v>
      </c>
      <c r="O351" s="149" t="str">
        <f t="shared" si="41"/>
        <v>ข้อมูลไม่ถูกต้อง</v>
      </c>
      <c r="P351" s="149" t="str">
        <f t="shared" si="42"/>
        <v>ข้อมูลไม่ถูกต้อง</v>
      </c>
      <c r="Q351" s="149" t="str">
        <f t="shared" si="43"/>
        <v>ข้อมูลไม่ถูกต้อง</v>
      </c>
      <c r="R351" s="155" t="str">
        <f t="shared" si="44"/>
        <v>ข้อมูลไม่ถูกต้อง</v>
      </c>
      <c r="S351" s="155" t="str">
        <f>IF(ISNUMBER(R351),
IF(H$2=ตัวเลือก!A$30,"ยังไม่บันทึกข้อมูล",R351*0.27),"ข้อมูลไม่ถูกต้อง")</f>
        <v>ข้อมูลไม่ถูกต้อง</v>
      </c>
      <c r="T351" s="149" t="str">
        <f t="shared" si="45"/>
        <v>ข้อมูลไม่ถูกต้อง</v>
      </c>
      <c r="U351" s="155" t="str">
        <f>IF(ISNUMBER(R351),
IF(H$2=ตัวเลือก!A$30,"ยังไม่บันทึกข้อมูล",R351*0.47),"ข้อมูลไม่ถูกต้อง")</f>
        <v>ข้อมูลไม่ถูกต้อง</v>
      </c>
      <c r="V351" s="149" t="str">
        <f>IF(ISNUMBER(S351),
IF(H$2=ตัวเลือก!A$30,"ยังไม่บันทึกข้อมูล",S351*0.47),"ข้อมูลไม่ถูกต้อง")</f>
        <v>ข้อมูลไม่ถูกต้อง</v>
      </c>
      <c r="W351" s="149" t="str">
        <f t="shared" si="46"/>
        <v>ข้อมูลไม่ถูกต้อง</v>
      </c>
      <c r="X351" s="148" t="str">
        <f t="shared" si="47"/>
        <v>ข้อมูลไม่ถูกต้อง</v>
      </c>
      <c r="Y351" s="38"/>
      <c r="Z351" s="38"/>
      <c r="AA351" s="38"/>
    </row>
    <row r="352" spans="1:27" x14ac:dyDescent="0.45">
      <c r="A352" s="38">
        <v>347</v>
      </c>
      <c r="B352" s="38"/>
      <c r="C352" s="38"/>
      <c r="D352" s="38"/>
      <c r="E352" s="38"/>
      <c r="F352" s="35"/>
      <c r="G352" s="35"/>
      <c r="H352" s="38"/>
      <c r="I352" s="38"/>
      <c r="J352" s="273" t="str">
        <f t="shared" si="40"/>
        <v>รอข้อมูลคอลัมน์ H</v>
      </c>
      <c r="K352" s="150"/>
      <c r="L352" s="150"/>
      <c r="M352" s="150"/>
      <c r="N352" s="147" t="str" cm="1">
        <f t="array" ref="N352">IF(AND(K352:M352=""),"ยังไม่บันทึกข้อมูล",
IF(M352&lt;&gt;"",
IF(M352&gt;=1.3,M352,"เป็นไม้พุ่ม"),
IF(K352+L352&gt;=1.3,K352+L352,"เป็นไม้พุ่ม")))</f>
        <v>ยังไม่บันทึกข้อมูล</v>
      </c>
      <c r="O352" s="149" t="str">
        <f t="shared" si="41"/>
        <v>ข้อมูลไม่ถูกต้อง</v>
      </c>
      <c r="P352" s="149" t="str">
        <f t="shared" si="42"/>
        <v>ข้อมูลไม่ถูกต้อง</v>
      </c>
      <c r="Q352" s="149" t="str">
        <f t="shared" si="43"/>
        <v>ข้อมูลไม่ถูกต้อง</v>
      </c>
      <c r="R352" s="155" t="str">
        <f t="shared" si="44"/>
        <v>ข้อมูลไม่ถูกต้อง</v>
      </c>
      <c r="S352" s="155" t="str">
        <f>IF(ISNUMBER(R352),
IF(H$2=ตัวเลือก!A$30,"ยังไม่บันทึกข้อมูล",R352*0.27),"ข้อมูลไม่ถูกต้อง")</f>
        <v>ข้อมูลไม่ถูกต้อง</v>
      </c>
      <c r="T352" s="149" t="str">
        <f t="shared" si="45"/>
        <v>ข้อมูลไม่ถูกต้อง</v>
      </c>
      <c r="U352" s="155" t="str">
        <f>IF(ISNUMBER(R352),
IF(H$2=ตัวเลือก!A$30,"ยังไม่บันทึกข้อมูล",R352*0.47),"ข้อมูลไม่ถูกต้อง")</f>
        <v>ข้อมูลไม่ถูกต้อง</v>
      </c>
      <c r="V352" s="149" t="str">
        <f>IF(ISNUMBER(S352),
IF(H$2=ตัวเลือก!A$30,"ยังไม่บันทึกข้อมูล",S352*0.47),"ข้อมูลไม่ถูกต้อง")</f>
        <v>ข้อมูลไม่ถูกต้อง</v>
      </c>
      <c r="W352" s="149" t="str">
        <f t="shared" si="46"/>
        <v>ข้อมูลไม่ถูกต้อง</v>
      </c>
      <c r="X352" s="148" t="str">
        <f t="shared" si="47"/>
        <v>ข้อมูลไม่ถูกต้อง</v>
      </c>
      <c r="Y352" s="38"/>
      <c r="Z352" s="38"/>
      <c r="AA352" s="38"/>
    </row>
    <row r="353" spans="1:27" x14ac:dyDescent="0.45">
      <c r="A353" s="38">
        <v>348</v>
      </c>
      <c r="B353" s="38"/>
      <c r="C353" s="38"/>
      <c r="D353" s="38"/>
      <c r="E353" s="38"/>
      <c r="F353" s="35"/>
      <c r="G353" s="35"/>
      <c r="H353" s="38"/>
      <c r="I353" s="38"/>
      <c r="J353" s="273" t="str">
        <f t="shared" si="40"/>
        <v>รอข้อมูลคอลัมน์ H</v>
      </c>
      <c r="K353" s="150"/>
      <c r="L353" s="150"/>
      <c r="M353" s="150"/>
      <c r="N353" s="147" t="str" cm="1">
        <f t="array" ref="N353">IF(AND(K353:M353=""),"ยังไม่บันทึกข้อมูล",
IF(M353&lt;&gt;"",
IF(M353&gt;=1.3,M353,"เป็นไม้พุ่ม"),
IF(K353+L353&gt;=1.3,K353+L353,"เป็นไม้พุ่ม")))</f>
        <v>ยังไม่บันทึกข้อมูล</v>
      </c>
      <c r="O353" s="149" t="str">
        <f t="shared" si="41"/>
        <v>ข้อมูลไม่ถูกต้อง</v>
      </c>
      <c r="P353" s="149" t="str">
        <f t="shared" si="42"/>
        <v>ข้อมูลไม่ถูกต้อง</v>
      </c>
      <c r="Q353" s="149" t="str">
        <f t="shared" si="43"/>
        <v>ข้อมูลไม่ถูกต้อง</v>
      </c>
      <c r="R353" s="155" t="str">
        <f t="shared" si="44"/>
        <v>ข้อมูลไม่ถูกต้อง</v>
      </c>
      <c r="S353" s="155" t="str">
        <f>IF(ISNUMBER(R353),
IF(H$2=ตัวเลือก!A$30,"ยังไม่บันทึกข้อมูล",R353*0.27),"ข้อมูลไม่ถูกต้อง")</f>
        <v>ข้อมูลไม่ถูกต้อง</v>
      </c>
      <c r="T353" s="149" t="str">
        <f t="shared" si="45"/>
        <v>ข้อมูลไม่ถูกต้อง</v>
      </c>
      <c r="U353" s="155" t="str">
        <f>IF(ISNUMBER(R353),
IF(H$2=ตัวเลือก!A$30,"ยังไม่บันทึกข้อมูล",R353*0.47),"ข้อมูลไม่ถูกต้อง")</f>
        <v>ข้อมูลไม่ถูกต้อง</v>
      </c>
      <c r="V353" s="149" t="str">
        <f>IF(ISNUMBER(S353),
IF(H$2=ตัวเลือก!A$30,"ยังไม่บันทึกข้อมูล",S353*0.47),"ข้อมูลไม่ถูกต้อง")</f>
        <v>ข้อมูลไม่ถูกต้อง</v>
      </c>
      <c r="W353" s="149" t="str">
        <f t="shared" si="46"/>
        <v>ข้อมูลไม่ถูกต้อง</v>
      </c>
      <c r="X353" s="148" t="str">
        <f t="shared" si="47"/>
        <v>ข้อมูลไม่ถูกต้อง</v>
      </c>
      <c r="Y353" s="38"/>
      <c r="Z353" s="38"/>
      <c r="AA353" s="38"/>
    </row>
    <row r="354" spans="1:27" x14ac:dyDescent="0.45">
      <c r="A354" s="38">
        <v>349</v>
      </c>
      <c r="B354" s="38"/>
      <c r="C354" s="38"/>
      <c r="D354" s="38"/>
      <c r="E354" s="38"/>
      <c r="F354" s="35"/>
      <c r="G354" s="35"/>
      <c r="H354" s="38"/>
      <c r="I354" s="38"/>
      <c r="J354" s="273" t="str">
        <f t="shared" si="40"/>
        <v>รอข้อมูลคอลัมน์ H</v>
      </c>
      <c r="K354" s="150"/>
      <c r="L354" s="150"/>
      <c r="M354" s="150"/>
      <c r="N354" s="147" t="str" cm="1">
        <f t="array" ref="N354">IF(AND(K354:M354=""),"ยังไม่บันทึกข้อมูล",
IF(M354&lt;&gt;"",
IF(M354&gt;=1.3,M354,"เป็นไม้พุ่ม"),
IF(K354+L354&gt;=1.3,K354+L354,"เป็นไม้พุ่ม")))</f>
        <v>ยังไม่บันทึกข้อมูล</v>
      </c>
      <c r="O354" s="149" t="str">
        <f t="shared" si="41"/>
        <v>ข้อมูลไม่ถูกต้อง</v>
      </c>
      <c r="P354" s="149" t="str">
        <f t="shared" si="42"/>
        <v>ข้อมูลไม่ถูกต้อง</v>
      </c>
      <c r="Q354" s="149" t="str">
        <f t="shared" si="43"/>
        <v>ข้อมูลไม่ถูกต้อง</v>
      </c>
      <c r="R354" s="155" t="str">
        <f t="shared" si="44"/>
        <v>ข้อมูลไม่ถูกต้อง</v>
      </c>
      <c r="S354" s="155" t="str">
        <f>IF(ISNUMBER(R354),
IF(H$2=ตัวเลือก!A$30,"ยังไม่บันทึกข้อมูล",R354*0.27),"ข้อมูลไม่ถูกต้อง")</f>
        <v>ข้อมูลไม่ถูกต้อง</v>
      </c>
      <c r="T354" s="149" t="str">
        <f t="shared" si="45"/>
        <v>ข้อมูลไม่ถูกต้อง</v>
      </c>
      <c r="U354" s="155" t="str">
        <f>IF(ISNUMBER(R354),
IF(H$2=ตัวเลือก!A$30,"ยังไม่บันทึกข้อมูล",R354*0.47),"ข้อมูลไม่ถูกต้อง")</f>
        <v>ข้อมูลไม่ถูกต้อง</v>
      </c>
      <c r="V354" s="149" t="str">
        <f>IF(ISNUMBER(S354),
IF(H$2=ตัวเลือก!A$30,"ยังไม่บันทึกข้อมูล",S354*0.47),"ข้อมูลไม่ถูกต้อง")</f>
        <v>ข้อมูลไม่ถูกต้อง</v>
      </c>
      <c r="W354" s="149" t="str">
        <f t="shared" si="46"/>
        <v>ข้อมูลไม่ถูกต้อง</v>
      </c>
      <c r="X354" s="148" t="str">
        <f t="shared" si="47"/>
        <v>ข้อมูลไม่ถูกต้อง</v>
      </c>
      <c r="Y354" s="38"/>
      <c r="Z354" s="38"/>
      <c r="AA354" s="38"/>
    </row>
    <row r="355" spans="1:27" x14ac:dyDescent="0.45">
      <c r="A355" s="38">
        <v>350</v>
      </c>
      <c r="B355" s="38"/>
      <c r="C355" s="38"/>
      <c r="D355" s="38"/>
      <c r="E355" s="38"/>
      <c r="F355" s="35"/>
      <c r="G355" s="35"/>
      <c r="H355" s="38"/>
      <c r="I355" s="38"/>
      <c r="J355" s="273" t="str">
        <f t="shared" si="40"/>
        <v>รอข้อมูลคอลัมน์ H</v>
      </c>
      <c r="K355" s="150"/>
      <c r="L355" s="150"/>
      <c r="M355" s="150"/>
      <c r="N355" s="147" t="str" cm="1">
        <f t="array" ref="N355">IF(AND(K355:M355=""),"ยังไม่บันทึกข้อมูล",
IF(M355&lt;&gt;"",
IF(M355&gt;=1.3,M355,"เป็นไม้พุ่ม"),
IF(K355+L355&gt;=1.3,K355+L355,"เป็นไม้พุ่ม")))</f>
        <v>ยังไม่บันทึกข้อมูล</v>
      </c>
      <c r="O355" s="149" t="str">
        <f t="shared" si="41"/>
        <v>ข้อมูลไม่ถูกต้อง</v>
      </c>
      <c r="P355" s="149" t="str">
        <f t="shared" si="42"/>
        <v>ข้อมูลไม่ถูกต้อง</v>
      </c>
      <c r="Q355" s="149" t="str">
        <f t="shared" si="43"/>
        <v>ข้อมูลไม่ถูกต้อง</v>
      </c>
      <c r="R355" s="155" t="str">
        <f t="shared" si="44"/>
        <v>ข้อมูลไม่ถูกต้อง</v>
      </c>
      <c r="S355" s="155" t="str">
        <f>IF(ISNUMBER(R355),
IF(H$2=ตัวเลือก!A$30,"ยังไม่บันทึกข้อมูล",R355*0.27),"ข้อมูลไม่ถูกต้อง")</f>
        <v>ข้อมูลไม่ถูกต้อง</v>
      </c>
      <c r="T355" s="149" t="str">
        <f t="shared" si="45"/>
        <v>ข้อมูลไม่ถูกต้อง</v>
      </c>
      <c r="U355" s="155" t="str">
        <f>IF(ISNUMBER(R355),
IF(H$2=ตัวเลือก!A$30,"ยังไม่บันทึกข้อมูล",R355*0.47),"ข้อมูลไม่ถูกต้อง")</f>
        <v>ข้อมูลไม่ถูกต้อง</v>
      </c>
      <c r="V355" s="149" t="str">
        <f>IF(ISNUMBER(S355),
IF(H$2=ตัวเลือก!A$30,"ยังไม่บันทึกข้อมูล",S355*0.47),"ข้อมูลไม่ถูกต้อง")</f>
        <v>ข้อมูลไม่ถูกต้อง</v>
      </c>
      <c r="W355" s="149" t="str">
        <f t="shared" si="46"/>
        <v>ข้อมูลไม่ถูกต้อง</v>
      </c>
      <c r="X355" s="148" t="str">
        <f t="shared" si="47"/>
        <v>ข้อมูลไม่ถูกต้อง</v>
      </c>
      <c r="Y355" s="38"/>
      <c r="Z355" s="38"/>
      <c r="AA355" s="38"/>
    </row>
    <row r="356" spans="1:27" x14ac:dyDescent="0.45">
      <c r="A356" s="38">
        <v>351</v>
      </c>
      <c r="B356" s="38"/>
      <c r="C356" s="38"/>
      <c r="D356" s="38"/>
      <c r="E356" s="38"/>
      <c r="F356" s="35"/>
      <c r="G356" s="35"/>
      <c r="H356" s="38"/>
      <c r="I356" s="38"/>
      <c r="J356" s="273" t="str">
        <f t="shared" si="40"/>
        <v>รอข้อมูลคอลัมน์ H</v>
      </c>
      <c r="K356" s="150"/>
      <c r="L356" s="150"/>
      <c r="M356" s="150"/>
      <c r="N356" s="147" t="str" cm="1">
        <f t="array" ref="N356">IF(AND(K356:M356=""),"ยังไม่บันทึกข้อมูล",
IF(M356&lt;&gt;"",
IF(M356&gt;=1.3,M356,"เป็นไม้พุ่ม"),
IF(K356+L356&gt;=1.3,K356+L356,"เป็นไม้พุ่ม")))</f>
        <v>ยังไม่บันทึกข้อมูล</v>
      </c>
      <c r="O356" s="149" t="str">
        <f t="shared" si="41"/>
        <v>ข้อมูลไม่ถูกต้อง</v>
      </c>
      <c r="P356" s="149" t="str">
        <f t="shared" si="42"/>
        <v>ข้อมูลไม่ถูกต้อง</v>
      </c>
      <c r="Q356" s="149" t="str">
        <f t="shared" si="43"/>
        <v>ข้อมูลไม่ถูกต้อง</v>
      </c>
      <c r="R356" s="155" t="str">
        <f t="shared" si="44"/>
        <v>ข้อมูลไม่ถูกต้อง</v>
      </c>
      <c r="S356" s="155" t="str">
        <f>IF(ISNUMBER(R356),
IF(H$2=ตัวเลือก!A$30,"ยังไม่บันทึกข้อมูล",R356*0.27),"ข้อมูลไม่ถูกต้อง")</f>
        <v>ข้อมูลไม่ถูกต้อง</v>
      </c>
      <c r="T356" s="149" t="str">
        <f t="shared" si="45"/>
        <v>ข้อมูลไม่ถูกต้อง</v>
      </c>
      <c r="U356" s="155" t="str">
        <f>IF(ISNUMBER(R356),
IF(H$2=ตัวเลือก!A$30,"ยังไม่บันทึกข้อมูล",R356*0.47),"ข้อมูลไม่ถูกต้อง")</f>
        <v>ข้อมูลไม่ถูกต้อง</v>
      </c>
      <c r="V356" s="149" t="str">
        <f>IF(ISNUMBER(S356),
IF(H$2=ตัวเลือก!A$30,"ยังไม่บันทึกข้อมูล",S356*0.47),"ข้อมูลไม่ถูกต้อง")</f>
        <v>ข้อมูลไม่ถูกต้อง</v>
      </c>
      <c r="W356" s="149" t="str">
        <f t="shared" si="46"/>
        <v>ข้อมูลไม่ถูกต้อง</v>
      </c>
      <c r="X356" s="148" t="str">
        <f t="shared" si="47"/>
        <v>ข้อมูลไม่ถูกต้อง</v>
      </c>
      <c r="Y356" s="38"/>
      <c r="Z356" s="38"/>
      <c r="AA356" s="38"/>
    </row>
    <row r="357" spans="1:27" x14ac:dyDescent="0.45">
      <c r="A357" s="38">
        <v>352</v>
      </c>
      <c r="B357" s="38"/>
      <c r="C357" s="38"/>
      <c r="D357" s="38"/>
      <c r="E357" s="38"/>
      <c r="F357" s="35"/>
      <c r="G357" s="35"/>
      <c r="H357" s="38"/>
      <c r="I357" s="38"/>
      <c r="J357" s="273" t="str">
        <f t="shared" si="40"/>
        <v>รอข้อมูลคอลัมน์ H</v>
      </c>
      <c r="K357" s="150"/>
      <c r="L357" s="150"/>
      <c r="M357" s="150"/>
      <c r="N357" s="147" t="str" cm="1">
        <f t="array" ref="N357">IF(AND(K357:M357=""),"ยังไม่บันทึกข้อมูล",
IF(M357&lt;&gt;"",
IF(M357&gt;=1.3,M357,"เป็นไม้พุ่ม"),
IF(K357+L357&gt;=1.3,K357+L357,"เป็นไม้พุ่ม")))</f>
        <v>ยังไม่บันทึกข้อมูล</v>
      </c>
      <c r="O357" s="149" t="str">
        <f t="shared" si="41"/>
        <v>ข้อมูลไม่ถูกต้อง</v>
      </c>
      <c r="P357" s="149" t="str">
        <f t="shared" si="42"/>
        <v>ข้อมูลไม่ถูกต้อง</v>
      </c>
      <c r="Q357" s="149" t="str">
        <f t="shared" si="43"/>
        <v>ข้อมูลไม่ถูกต้อง</v>
      </c>
      <c r="R357" s="155" t="str">
        <f t="shared" si="44"/>
        <v>ข้อมูลไม่ถูกต้อง</v>
      </c>
      <c r="S357" s="155" t="str">
        <f>IF(ISNUMBER(R357),
IF(H$2=ตัวเลือก!A$30,"ยังไม่บันทึกข้อมูล",R357*0.27),"ข้อมูลไม่ถูกต้อง")</f>
        <v>ข้อมูลไม่ถูกต้อง</v>
      </c>
      <c r="T357" s="149" t="str">
        <f t="shared" si="45"/>
        <v>ข้อมูลไม่ถูกต้อง</v>
      </c>
      <c r="U357" s="155" t="str">
        <f>IF(ISNUMBER(R357),
IF(H$2=ตัวเลือก!A$30,"ยังไม่บันทึกข้อมูล",R357*0.47),"ข้อมูลไม่ถูกต้อง")</f>
        <v>ข้อมูลไม่ถูกต้อง</v>
      </c>
      <c r="V357" s="149" t="str">
        <f>IF(ISNUMBER(S357),
IF(H$2=ตัวเลือก!A$30,"ยังไม่บันทึกข้อมูล",S357*0.47),"ข้อมูลไม่ถูกต้อง")</f>
        <v>ข้อมูลไม่ถูกต้อง</v>
      </c>
      <c r="W357" s="149" t="str">
        <f t="shared" si="46"/>
        <v>ข้อมูลไม่ถูกต้อง</v>
      </c>
      <c r="X357" s="148" t="str">
        <f t="shared" si="47"/>
        <v>ข้อมูลไม่ถูกต้อง</v>
      </c>
      <c r="Y357" s="38"/>
      <c r="Z357" s="38"/>
      <c r="AA357" s="38"/>
    </row>
    <row r="358" spans="1:27" x14ac:dyDescent="0.45">
      <c r="A358" s="38">
        <v>353</v>
      </c>
      <c r="B358" s="38"/>
      <c r="C358" s="38"/>
      <c r="D358" s="38"/>
      <c r="E358" s="38"/>
      <c r="F358" s="35"/>
      <c r="G358" s="35"/>
      <c r="H358" s="38"/>
      <c r="I358" s="38"/>
      <c r="J358" s="273" t="str">
        <f t="shared" si="40"/>
        <v>รอข้อมูลคอลัมน์ H</v>
      </c>
      <c r="K358" s="150"/>
      <c r="L358" s="150"/>
      <c r="M358" s="150"/>
      <c r="N358" s="147" t="str" cm="1">
        <f t="array" ref="N358">IF(AND(K358:M358=""),"ยังไม่บันทึกข้อมูล",
IF(M358&lt;&gt;"",
IF(M358&gt;=1.3,M358,"เป็นไม้พุ่ม"),
IF(K358+L358&gt;=1.3,K358+L358,"เป็นไม้พุ่ม")))</f>
        <v>ยังไม่บันทึกข้อมูล</v>
      </c>
      <c r="O358" s="149" t="str">
        <f t="shared" si="41"/>
        <v>ข้อมูลไม่ถูกต้อง</v>
      </c>
      <c r="P358" s="149" t="str">
        <f t="shared" si="42"/>
        <v>ข้อมูลไม่ถูกต้อง</v>
      </c>
      <c r="Q358" s="149" t="str">
        <f t="shared" si="43"/>
        <v>ข้อมูลไม่ถูกต้อง</v>
      </c>
      <c r="R358" s="155" t="str">
        <f t="shared" si="44"/>
        <v>ข้อมูลไม่ถูกต้อง</v>
      </c>
      <c r="S358" s="155" t="str">
        <f>IF(ISNUMBER(R358),
IF(H$2=ตัวเลือก!A$30,"ยังไม่บันทึกข้อมูล",R358*0.27),"ข้อมูลไม่ถูกต้อง")</f>
        <v>ข้อมูลไม่ถูกต้อง</v>
      </c>
      <c r="T358" s="149" t="str">
        <f t="shared" si="45"/>
        <v>ข้อมูลไม่ถูกต้อง</v>
      </c>
      <c r="U358" s="155" t="str">
        <f>IF(ISNUMBER(R358),
IF(H$2=ตัวเลือก!A$30,"ยังไม่บันทึกข้อมูล",R358*0.47),"ข้อมูลไม่ถูกต้อง")</f>
        <v>ข้อมูลไม่ถูกต้อง</v>
      </c>
      <c r="V358" s="149" t="str">
        <f>IF(ISNUMBER(S358),
IF(H$2=ตัวเลือก!A$30,"ยังไม่บันทึกข้อมูล",S358*0.47),"ข้อมูลไม่ถูกต้อง")</f>
        <v>ข้อมูลไม่ถูกต้อง</v>
      </c>
      <c r="W358" s="149" t="str">
        <f t="shared" si="46"/>
        <v>ข้อมูลไม่ถูกต้อง</v>
      </c>
      <c r="X358" s="148" t="str">
        <f t="shared" si="47"/>
        <v>ข้อมูลไม่ถูกต้อง</v>
      </c>
      <c r="Y358" s="38"/>
      <c r="Z358" s="38"/>
      <c r="AA358" s="38"/>
    </row>
    <row r="359" spans="1:27" x14ac:dyDescent="0.45">
      <c r="A359" s="38">
        <v>354</v>
      </c>
      <c r="B359" s="38"/>
      <c r="C359" s="38"/>
      <c r="D359" s="38"/>
      <c r="E359" s="38"/>
      <c r="F359" s="35"/>
      <c r="G359" s="35"/>
      <c r="H359" s="38"/>
      <c r="I359" s="38"/>
      <c r="J359" s="273" t="str">
        <f t="shared" si="40"/>
        <v>รอข้อมูลคอลัมน์ H</v>
      </c>
      <c r="K359" s="150"/>
      <c r="L359" s="150"/>
      <c r="M359" s="150"/>
      <c r="N359" s="147" t="str" cm="1">
        <f t="array" ref="N359">IF(AND(K359:M359=""),"ยังไม่บันทึกข้อมูล",
IF(M359&lt;&gt;"",
IF(M359&gt;=1.3,M359,"เป็นไม้พุ่ม"),
IF(K359+L359&gt;=1.3,K359+L359,"เป็นไม้พุ่ม")))</f>
        <v>ยังไม่บันทึกข้อมูล</v>
      </c>
      <c r="O359" s="149" t="str">
        <f t="shared" si="41"/>
        <v>ข้อมูลไม่ถูกต้อง</v>
      </c>
      <c r="P359" s="149" t="str">
        <f t="shared" si="42"/>
        <v>ข้อมูลไม่ถูกต้อง</v>
      </c>
      <c r="Q359" s="149" t="str">
        <f t="shared" si="43"/>
        <v>ข้อมูลไม่ถูกต้อง</v>
      </c>
      <c r="R359" s="155" t="str">
        <f t="shared" si="44"/>
        <v>ข้อมูลไม่ถูกต้อง</v>
      </c>
      <c r="S359" s="155" t="str">
        <f>IF(ISNUMBER(R359),
IF(H$2=ตัวเลือก!A$30,"ยังไม่บันทึกข้อมูล",R359*0.27),"ข้อมูลไม่ถูกต้อง")</f>
        <v>ข้อมูลไม่ถูกต้อง</v>
      </c>
      <c r="T359" s="149" t="str">
        <f t="shared" si="45"/>
        <v>ข้อมูลไม่ถูกต้อง</v>
      </c>
      <c r="U359" s="155" t="str">
        <f>IF(ISNUMBER(R359),
IF(H$2=ตัวเลือก!A$30,"ยังไม่บันทึกข้อมูล",R359*0.47),"ข้อมูลไม่ถูกต้อง")</f>
        <v>ข้อมูลไม่ถูกต้อง</v>
      </c>
      <c r="V359" s="149" t="str">
        <f>IF(ISNUMBER(S359),
IF(H$2=ตัวเลือก!A$30,"ยังไม่บันทึกข้อมูล",S359*0.47),"ข้อมูลไม่ถูกต้อง")</f>
        <v>ข้อมูลไม่ถูกต้อง</v>
      </c>
      <c r="W359" s="149" t="str">
        <f t="shared" si="46"/>
        <v>ข้อมูลไม่ถูกต้อง</v>
      </c>
      <c r="X359" s="148" t="str">
        <f t="shared" si="47"/>
        <v>ข้อมูลไม่ถูกต้อง</v>
      </c>
      <c r="Y359" s="38"/>
      <c r="Z359" s="38"/>
      <c r="AA359" s="38"/>
    </row>
    <row r="360" spans="1:27" x14ac:dyDescent="0.45">
      <c r="A360" s="38">
        <v>355</v>
      </c>
      <c r="B360" s="38"/>
      <c r="C360" s="38"/>
      <c r="D360" s="38"/>
      <c r="E360" s="38"/>
      <c r="F360" s="35"/>
      <c r="G360" s="35"/>
      <c r="H360" s="38"/>
      <c r="I360" s="38"/>
      <c r="J360" s="273" t="str">
        <f t="shared" si="40"/>
        <v>รอข้อมูลคอลัมน์ H</v>
      </c>
      <c r="K360" s="150"/>
      <c r="L360" s="150"/>
      <c r="M360" s="150"/>
      <c r="N360" s="147" t="str" cm="1">
        <f t="array" ref="N360">IF(AND(K360:M360=""),"ยังไม่บันทึกข้อมูล",
IF(M360&lt;&gt;"",
IF(M360&gt;=1.3,M360,"เป็นไม้พุ่ม"),
IF(K360+L360&gt;=1.3,K360+L360,"เป็นไม้พุ่ม")))</f>
        <v>ยังไม่บันทึกข้อมูล</v>
      </c>
      <c r="O360" s="149" t="str">
        <f t="shared" si="41"/>
        <v>ข้อมูลไม่ถูกต้อง</v>
      </c>
      <c r="P360" s="149" t="str">
        <f t="shared" si="42"/>
        <v>ข้อมูลไม่ถูกต้อง</v>
      </c>
      <c r="Q360" s="149" t="str">
        <f t="shared" si="43"/>
        <v>ข้อมูลไม่ถูกต้อง</v>
      </c>
      <c r="R360" s="155" t="str">
        <f t="shared" si="44"/>
        <v>ข้อมูลไม่ถูกต้อง</v>
      </c>
      <c r="S360" s="155" t="str">
        <f>IF(ISNUMBER(R360),
IF(H$2=ตัวเลือก!A$30,"ยังไม่บันทึกข้อมูล",R360*0.27),"ข้อมูลไม่ถูกต้อง")</f>
        <v>ข้อมูลไม่ถูกต้อง</v>
      </c>
      <c r="T360" s="149" t="str">
        <f t="shared" si="45"/>
        <v>ข้อมูลไม่ถูกต้อง</v>
      </c>
      <c r="U360" s="155" t="str">
        <f>IF(ISNUMBER(R360),
IF(H$2=ตัวเลือก!A$30,"ยังไม่บันทึกข้อมูล",R360*0.47),"ข้อมูลไม่ถูกต้อง")</f>
        <v>ข้อมูลไม่ถูกต้อง</v>
      </c>
      <c r="V360" s="149" t="str">
        <f>IF(ISNUMBER(S360),
IF(H$2=ตัวเลือก!A$30,"ยังไม่บันทึกข้อมูล",S360*0.47),"ข้อมูลไม่ถูกต้อง")</f>
        <v>ข้อมูลไม่ถูกต้อง</v>
      </c>
      <c r="W360" s="149" t="str">
        <f t="shared" si="46"/>
        <v>ข้อมูลไม่ถูกต้อง</v>
      </c>
      <c r="X360" s="148" t="str">
        <f t="shared" si="47"/>
        <v>ข้อมูลไม่ถูกต้อง</v>
      </c>
      <c r="Y360" s="38"/>
      <c r="Z360" s="38"/>
      <c r="AA360" s="38"/>
    </row>
    <row r="361" spans="1:27" x14ac:dyDescent="0.45">
      <c r="A361" s="38">
        <v>356</v>
      </c>
      <c r="B361" s="38"/>
      <c r="C361" s="38"/>
      <c r="D361" s="38"/>
      <c r="E361" s="38"/>
      <c r="F361" s="35"/>
      <c r="G361" s="35"/>
      <c r="H361" s="38"/>
      <c r="I361" s="38"/>
      <c r="J361" s="273" t="str">
        <f t="shared" si="40"/>
        <v>รอข้อมูลคอลัมน์ H</v>
      </c>
      <c r="K361" s="150"/>
      <c r="L361" s="150"/>
      <c r="M361" s="150"/>
      <c r="N361" s="147" t="str" cm="1">
        <f t="array" ref="N361">IF(AND(K361:M361=""),"ยังไม่บันทึกข้อมูล",
IF(M361&lt;&gt;"",
IF(M361&gt;=1.3,M361,"เป็นไม้พุ่ม"),
IF(K361+L361&gt;=1.3,K361+L361,"เป็นไม้พุ่ม")))</f>
        <v>ยังไม่บันทึกข้อมูล</v>
      </c>
      <c r="O361" s="149" t="str">
        <f t="shared" si="41"/>
        <v>ข้อมูลไม่ถูกต้อง</v>
      </c>
      <c r="P361" s="149" t="str">
        <f t="shared" si="42"/>
        <v>ข้อมูลไม่ถูกต้อง</v>
      </c>
      <c r="Q361" s="149" t="str">
        <f t="shared" si="43"/>
        <v>ข้อมูลไม่ถูกต้อง</v>
      </c>
      <c r="R361" s="155" t="str">
        <f t="shared" si="44"/>
        <v>ข้อมูลไม่ถูกต้อง</v>
      </c>
      <c r="S361" s="155" t="str">
        <f>IF(ISNUMBER(R361),
IF(H$2=ตัวเลือก!A$30,"ยังไม่บันทึกข้อมูล",R361*0.27),"ข้อมูลไม่ถูกต้อง")</f>
        <v>ข้อมูลไม่ถูกต้อง</v>
      </c>
      <c r="T361" s="149" t="str">
        <f t="shared" si="45"/>
        <v>ข้อมูลไม่ถูกต้อง</v>
      </c>
      <c r="U361" s="155" t="str">
        <f>IF(ISNUMBER(R361),
IF(H$2=ตัวเลือก!A$30,"ยังไม่บันทึกข้อมูล",R361*0.47),"ข้อมูลไม่ถูกต้อง")</f>
        <v>ข้อมูลไม่ถูกต้อง</v>
      </c>
      <c r="V361" s="149" t="str">
        <f>IF(ISNUMBER(S361),
IF(H$2=ตัวเลือก!A$30,"ยังไม่บันทึกข้อมูล",S361*0.47),"ข้อมูลไม่ถูกต้อง")</f>
        <v>ข้อมูลไม่ถูกต้อง</v>
      </c>
      <c r="W361" s="149" t="str">
        <f t="shared" si="46"/>
        <v>ข้อมูลไม่ถูกต้อง</v>
      </c>
      <c r="X361" s="148" t="str">
        <f t="shared" si="47"/>
        <v>ข้อมูลไม่ถูกต้อง</v>
      </c>
      <c r="Y361" s="38"/>
      <c r="Z361" s="38"/>
      <c r="AA361" s="38"/>
    </row>
    <row r="362" spans="1:27" x14ac:dyDescent="0.45">
      <c r="A362" s="38">
        <v>357</v>
      </c>
      <c r="B362" s="38"/>
      <c r="C362" s="38"/>
      <c r="D362" s="38"/>
      <c r="E362" s="38"/>
      <c r="F362" s="35"/>
      <c r="G362" s="35"/>
      <c r="H362" s="38"/>
      <c r="I362" s="38"/>
      <c r="J362" s="273" t="str">
        <f t="shared" si="40"/>
        <v>รอข้อมูลคอลัมน์ H</v>
      </c>
      <c r="K362" s="150"/>
      <c r="L362" s="150"/>
      <c r="M362" s="150"/>
      <c r="N362" s="147" t="str" cm="1">
        <f t="array" ref="N362">IF(AND(K362:M362=""),"ยังไม่บันทึกข้อมูล",
IF(M362&lt;&gt;"",
IF(M362&gt;=1.3,M362,"เป็นไม้พุ่ม"),
IF(K362+L362&gt;=1.3,K362+L362,"เป็นไม้พุ่ม")))</f>
        <v>ยังไม่บันทึกข้อมูล</v>
      </c>
      <c r="O362" s="149" t="str">
        <f t="shared" si="41"/>
        <v>ข้อมูลไม่ถูกต้อง</v>
      </c>
      <c r="P362" s="149" t="str">
        <f t="shared" si="42"/>
        <v>ข้อมูลไม่ถูกต้อง</v>
      </c>
      <c r="Q362" s="149" t="str">
        <f t="shared" si="43"/>
        <v>ข้อมูลไม่ถูกต้อง</v>
      </c>
      <c r="R362" s="155" t="str">
        <f t="shared" si="44"/>
        <v>ข้อมูลไม่ถูกต้อง</v>
      </c>
      <c r="S362" s="155" t="str">
        <f>IF(ISNUMBER(R362),
IF(H$2=ตัวเลือก!A$30,"ยังไม่บันทึกข้อมูล",R362*0.27),"ข้อมูลไม่ถูกต้อง")</f>
        <v>ข้อมูลไม่ถูกต้อง</v>
      </c>
      <c r="T362" s="149" t="str">
        <f t="shared" si="45"/>
        <v>ข้อมูลไม่ถูกต้อง</v>
      </c>
      <c r="U362" s="155" t="str">
        <f>IF(ISNUMBER(R362),
IF(H$2=ตัวเลือก!A$30,"ยังไม่บันทึกข้อมูล",R362*0.47),"ข้อมูลไม่ถูกต้อง")</f>
        <v>ข้อมูลไม่ถูกต้อง</v>
      </c>
      <c r="V362" s="149" t="str">
        <f>IF(ISNUMBER(S362),
IF(H$2=ตัวเลือก!A$30,"ยังไม่บันทึกข้อมูล",S362*0.47),"ข้อมูลไม่ถูกต้อง")</f>
        <v>ข้อมูลไม่ถูกต้อง</v>
      </c>
      <c r="W362" s="149" t="str">
        <f t="shared" si="46"/>
        <v>ข้อมูลไม่ถูกต้อง</v>
      </c>
      <c r="X362" s="148" t="str">
        <f t="shared" si="47"/>
        <v>ข้อมูลไม่ถูกต้อง</v>
      </c>
      <c r="Y362" s="38"/>
      <c r="Z362" s="38"/>
      <c r="AA362" s="38"/>
    </row>
    <row r="363" spans="1:27" x14ac:dyDescent="0.45">
      <c r="A363" s="38">
        <v>358</v>
      </c>
      <c r="B363" s="38"/>
      <c r="C363" s="38"/>
      <c r="D363" s="38"/>
      <c r="E363" s="38"/>
      <c r="F363" s="35"/>
      <c r="G363" s="35"/>
      <c r="H363" s="38"/>
      <c r="I363" s="38"/>
      <c r="J363" s="273" t="str">
        <f t="shared" si="40"/>
        <v>รอข้อมูลคอลัมน์ H</v>
      </c>
      <c r="K363" s="150"/>
      <c r="L363" s="150"/>
      <c r="M363" s="150"/>
      <c r="N363" s="147" t="str" cm="1">
        <f t="array" ref="N363">IF(AND(K363:M363=""),"ยังไม่บันทึกข้อมูล",
IF(M363&lt;&gt;"",
IF(M363&gt;=1.3,M363,"เป็นไม้พุ่ม"),
IF(K363+L363&gt;=1.3,K363+L363,"เป็นไม้พุ่ม")))</f>
        <v>ยังไม่บันทึกข้อมูล</v>
      </c>
      <c r="O363" s="149" t="str">
        <f t="shared" si="41"/>
        <v>ข้อมูลไม่ถูกต้อง</v>
      </c>
      <c r="P363" s="149" t="str">
        <f t="shared" si="42"/>
        <v>ข้อมูลไม่ถูกต้อง</v>
      </c>
      <c r="Q363" s="149" t="str">
        <f t="shared" si="43"/>
        <v>ข้อมูลไม่ถูกต้อง</v>
      </c>
      <c r="R363" s="155" t="str">
        <f t="shared" si="44"/>
        <v>ข้อมูลไม่ถูกต้อง</v>
      </c>
      <c r="S363" s="155" t="str">
        <f>IF(ISNUMBER(R363),
IF(H$2=ตัวเลือก!A$30,"ยังไม่บันทึกข้อมูล",R363*0.27),"ข้อมูลไม่ถูกต้อง")</f>
        <v>ข้อมูลไม่ถูกต้อง</v>
      </c>
      <c r="T363" s="149" t="str">
        <f t="shared" si="45"/>
        <v>ข้อมูลไม่ถูกต้อง</v>
      </c>
      <c r="U363" s="155" t="str">
        <f>IF(ISNUMBER(R363),
IF(H$2=ตัวเลือก!A$30,"ยังไม่บันทึกข้อมูล",R363*0.47),"ข้อมูลไม่ถูกต้อง")</f>
        <v>ข้อมูลไม่ถูกต้อง</v>
      </c>
      <c r="V363" s="149" t="str">
        <f>IF(ISNUMBER(S363),
IF(H$2=ตัวเลือก!A$30,"ยังไม่บันทึกข้อมูล",S363*0.47),"ข้อมูลไม่ถูกต้อง")</f>
        <v>ข้อมูลไม่ถูกต้อง</v>
      </c>
      <c r="W363" s="149" t="str">
        <f t="shared" si="46"/>
        <v>ข้อมูลไม่ถูกต้อง</v>
      </c>
      <c r="X363" s="148" t="str">
        <f t="shared" si="47"/>
        <v>ข้อมูลไม่ถูกต้อง</v>
      </c>
      <c r="Y363" s="38"/>
      <c r="Z363" s="38"/>
      <c r="AA363" s="38"/>
    </row>
    <row r="364" spans="1:27" x14ac:dyDescent="0.45">
      <c r="A364" s="38">
        <v>359</v>
      </c>
      <c r="B364" s="38"/>
      <c r="C364" s="38"/>
      <c r="D364" s="38"/>
      <c r="E364" s="38"/>
      <c r="F364" s="35"/>
      <c r="G364" s="35"/>
      <c r="H364" s="38"/>
      <c r="I364" s="38"/>
      <c r="J364" s="273" t="str">
        <f t="shared" si="40"/>
        <v>รอข้อมูลคอลัมน์ H</v>
      </c>
      <c r="K364" s="150"/>
      <c r="L364" s="150"/>
      <c r="M364" s="150"/>
      <c r="N364" s="147" t="str" cm="1">
        <f t="array" ref="N364">IF(AND(K364:M364=""),"ยังไม่บันทึกข้อมูล",
IF(M364&lt;&gt;"",
IF(M364&gt;=1.3,M364,"เป็นไม้พุ่ม"),
IF(K364+L364&gt;=1.3,K364+L364,"เป็นไม้พุ่ม")))</f>
        <v>ยังไม่บันทึกข้อมูล</v>
      </c>
      <c r="O364" s="149" t="str">
        <f t="shared" si="41"/>
        <v>ข้อมูลไม่ถูกต้อง</v>
      </c>
      <c r="P364" s="149" t="str">
        <f t="shared" si="42"/>
        <v>ข้อมูลไม่ถูกต้อง</v>
      </c>
      <c r="Q364" s="149" t="str">
        <f t="shared" si="43"/>
        <v>ข้อมูลไม่ถูกต้อง</v>
      </c>
      <c r="R364" s="155" t="str">
        <f t="shared" si="44"/>
        <v>ข้อมูลไม่ถูกต้อง</v>
      </c>
      <c r="S364" s="155" t="str">
        <f>IF(ISNUMBER(R364),
IF(H$2=ตัวเลือก!A$30,"ยังไม่บันทึกข้อมูล",R364*0.27),"ข้อมูลไม่ถูกต้อง")</f>
        <v>ข้อมูลไม่ถูกต้อง</v>
      </c>
      <c r="T364" s="149" t="str">
        <f t="shared" si="45"/>
        <v>ข้อมูลไม่ถูกต้อง</v>
      </c>
      <c r="U364" s="155" t="str">
        <f>IF(ISNUMBER(R364),
IF(H$2=ตัวเลือก!A$30,"ยังไม่บันทึกข้อมูล",R364*0.47),"ข้อมูลไม่ถูกต้อง")</f>
        <v>ข้อมูลไม่ถูกต้อง</v>
      </c>
      <c r="V364" s="149" t="str">
        <f>IF(ISNUMBER(S364),
IF(H$2=ตัวเลือก!A$30,"ยังไม่บันทึกข้อมูล",S364*0.47),"ข้อมูลไม่ถูกต้อง")</f>
        <v>ข้อมูลไม่ถูกต้อง</v>
      </c>
      <c r="W364" s="149" t="str">
        <f t="shared" si="46"/>
        <v>ข้อมูลไม่ถูกต้อง</v>
      </c>
      <c r="X364" s="148" t="str">
        <f t="shared" si="47"/>
        <v>ข้อมูลไม่ถูกต้อง</v>
      </c>
      <c r="Y364" s="38"/>
      <c r="Z364" s="38"/>
      <c r="AA364" s="38"/>
    </row>
    <row r="365" spans="1:27" x14ac:dyDescent="0.45">
      <c r="A365" s="38">
        <v>360</v>
      </c>
      <c r="B365" s="38"/>
      <c r="C365" s="38"/>
      <c r="D365" s="38"/>
      <c r="E365" s="38"/>
      <c r="F365" s="35"/>
      <c r="G365" s="35"/>
      <c r="H365" s="38"/>
      <c r="I365" s="38"/>
      <c r="J365" s="273" t="str">
        <f t="shared" si="40"/>
        <v>รอข้อมูลคอลัมน์ H</v>
      </c>
      <c r="K365" s="150"/>
      <c r="L365" s="150"/>
      <c r="M365" s="150"/>
      <c r="N365" s="147" t="str" cm="1">
        <f t="array" ref="N365">IF(AND(K365:M365=""),"ยังไม่บันทึกข้อมูล",
IF(M365&lt;&gt;"",
IF(M365&gt;=1.3,M365,"เป็นไม้พุ่ม"),
IF(K365+L365&gt;=1.3,K365+L365,"เป็นไม้พุ่ม")))</f>
        <v>ยังไม่บันทึกข้อมูล</v>
      </c>
      <c r="O365" s="149" t="str">
        <f t="shared" si="41"/>
        <v>ข้อมูลไม่ถูกต้อง</v>
      </c>
      <c r="P365" s="149" t="str">
        <f t="shared" si="42"/>
        <v>ข้อมูลไม่ถูกต้อง</v>
      </c>
      <c r="Q365" s="149" t="str">
        <f t="shared" si="43"/>
        <v>ข้อมูลไม่ถูกต้อง</v>
      </c>
      <c r="R365" s="155" t="str">
        <f t="shared" si="44"/>
        <v>ข้อมูลไม่ถูกต้อง</v>
      </c>
      <c r="S365" s="155" t="str">
        <f>IF(ISNUMBER(R365),
IF(H$2=ตัวเลือก!A$30,"ยังไม่บันทึกข้อมูล",R365*0.27),"ข้อมูลไม่ถูกต้อง")</f>
        <v>ข้อมูลไม่ถูกต้อง</v>
      </c>
      <c r="T365" s="149" t="str">
        <f t="shared" si="45"/>
        <v>ข้อมูลไม่ถูกต้อง</v>
      </c>
      <c r="U365" s="155" t="str">
        <f>IF(ISNUMBER(R365),
IF(H$2=ตัวเลือก!A$30,"ยังไม่บันทึกข้อมูล",R365*0.47),"ข้อมูลไม่ถูกต้อง")</f>
        <v>ข้อมูลไม่ถูกต้อง</v>
      </c>
      <c r="V365" s="149" t="str">
        <f>IF(ISNUMBER(S365),
IF(H$2=ตัวเลือก!A$30,"ยังไม่บันทึกข้อมูล",S365*0.47),"ข้อมูลไม่ถูกต้อง")</f>
        <v>ข้อมูลไม่ถูกต้อง</v>
      </c>
      <c r="W365" s="149" t="str">
        <f t="shared" si="46"/>
        <v>ข้อมูลไม่ถูกต้อง</v>
      </c>
      <c r="X365" s="148" t="str">
        <f t="shared" si="47"/>
        <v>ข้อมูลไม่ถูกต้อง</v>
      </c>
      <c r="Y365" s="38"/>
      <c r="Z365" s="38"/>
      <c r="AA365" s="38"/>
    </row>
    <row r="366" spans="1:27" x14ac:dyDescent="0.45">
      <c r="A366" s="38">
        <v>361</v>
      </c>
      <c r="B366" s="38"/>
      <c r="C366" s="38"/>
      <c r="D366" s="38"/>
      <c r="E366" s="38"/>
      <c r="F366" s="35"/>
      <c r="G366" s="35"/>
      <c r="H366" s="38"/>
      <c r="I366" s="38"/>
      <c r="J366" s="273" t="str">
        <f t="shared" si="40"/>
        <v>รอข้อมูลคอลัมน์ H</v>
      </c>
      <c r="K366" s="150"/>
      <c r="L366" s="150"/>
      <c r="M366" s="150"/>
      <c r="N366" s="147" t="str" cm="1">
        <f t="array" ref="N366">IF(AND(K366:M366=""),"ยังไม่บันทึกข้อมูล",
IF(M366&lt;&gt;"",
IF(M366&gt;=1.3,M366,"เป็นไม้พุ่ม"),
IF(K366+L366&gt;=1.3,K366+L366,"เป็นไม้พุ่ม")))</f>
        <v>ยังไม่บันทึกข้อมูล</v>
      </c>
      <c r="O366" s="149" t="str">
        <f t="shared" si="41"/>
        <v>ข้อมูลไม่ถูกต้อง</v>
      </c>
      <c r="P366" s="149" t="str">
        <f t="shared" si="42"/>
        <v>ข้อมูลไม่ถูกต้อง</v>
      </c>
      <c r="Q366" s="149" t="str">
        <f t="shared" si="43"/>
        <v>ข้อมูลไม่ถูกต้อง</v>
      </c>
      <c r="R366" s="155" t="str">
        <f t="shared" si="44"/>
        <v>ข้อมูลไม่ถูกต้อง</v>
      </c>
      <c r="S366" s="155" t="str">
        <f>IF(ISNUMBER(R366),
IF(H$2=ตัวเลือก!A$30,"ยังไม่บันทึกข้อมูล",R366*0.27),"ข้อมูลไม่ถูกต้อง")</f>
        <v>ข้อมูลไม่ถูกต้อง</v>
      </c>
      <c r="T366" s="149" t="str">
        <f t="shared" si="45"/>
        <v>ข้อมูลไม่ถูกต้อง</v>
      </c>
      <c r="U366" s="155" t="str">
        <f>IF(ISNUMBER(R366),
IF(H$2=ตัวเลือก!A$30,"ยังไม่บันทึกข้อมูล",R366*0.47),"ข้อมูลไม่ถูกต้อง")</f>
        <v>ข้อมูลไม่ถูกต้อง</v>
      </c>
      <c r="V366" s="149" t="str">
        <f>IF(ISNUMBER(S366),
IF(H$2=ตัวเลือก!A$30,"ยังไม่บันทึกข้อมูล",S366*0.47),"ข้อมูลไม่ถูกต้อง")</f>
        <v>ข้อมูลไม่ถูกต้อง</v>
      </c>
      <c r="W366" s="149" t="str">
        <f t="shared" si="46"/>
        <v>ข้อมูลไม่ถูกต้อง</v>
      </c>
      <c r="X366" s="148" t="str">
        <f t="shared" si="47"/>
        <v>ข้อมูลไม่ถูกต้อง</v>
      </c>
      <c r="Y366" s="38"/>
      <c r="Z366" s="38"/>
      <c r="AA366" s="38"/>
    </row>
    <row r="367" spans="1:27" x14ac:dyDescent="0.45">
      <c r="A367" s="38">
        <v>362</v>
      </c>
      <c r="B367" s="38"/>
      <c r="C367" s="38"/>
      <c r="D367" s="38"/>
      <c r="E367" s="38"/>
      <c r="F367" s="35"/>
      <c r="G367" s="35"/>
      <c r="H367" s="38"/>
      <c r="I367" s="38"/>
      <c r="J367" s="273" t="str">
        <f t="shared" si="40"/>
        <v>รอข้อมูลคอลัมน์ H</v>
      </c>
      <c r="K367" s="150"/>
      <c r="L367" s="150"/>
      <c r="M367" s="150"/>
      <c r="N367" s="147" t="str" cm="1">
        <f t="array" ref="N367">IF(AND(K367:M367=""),"ยังไม่บันทึกข้อมูล",
IF(M367&lt;&gt;"",
IF(M367&gt;=1.3,M367,"เป็นไม้พุ่ม"),
IF(K367+L367&gt;=1.3,K367+L367,"เป็นไม้พุ่ม")))</f>
        <v>ยังไม่บันทึกข้อมูล</v>
      </c>
      <c r="O367" s="149" t="str">
        <f t="shared" si="41"/>
        <v>ข้อมูลไม่ถูกต้อง</v>
      </c>
      <c r="P367" s="149" t="str">
        <f t="shared" si="42"/>
        <v>ข้อมูลไม่ถูกต้อง</v>
      </c>
      <c r="Q367" s="149" t="str">
        <f t="shared" si="43"/>
        <v>ข้อมูลไม่ถูกต้อง</v>
      </c>
      <c r="R367" s="155" t="str">
        <f t="shared" si="44"/>
        <v>ข้อมูลไม่ถูกต้อง</v>
      </c>
      <c r="S367" s="155" t="str">
        <f>IF(ISNUMBER(R367),
IF(H$2=ตัวเลือก!A$30,"ยังไม่บันทึกข้อมูล",R367*0.27),"ข้อมูลไม่ถูกต้อง")</f>
        <v>ข้อมูลไม่ถูกต้อง</v>
      </c>
      <c r="T367" s="149" t="str">
        <f t="shared" si="45"/>
        <v>ข้อมูลไม่ถูกต้อง</v>
      </c>
      <c r="U367" s="155" t="str">
        <f>IF(ISNUMBER(R367),
IF(H$2=ตัวเลือก!A$30,"ยังไม่บันทึกข้อมูล",R367*0.47),"ข้อมูลไม่ถูกต้อง")</f>
        <v>ข้อมูลไม่ถูกต้อง</v>
      </c>
      <c r="V367" s="149" t="str">
        <f>IF(ISNUMBER(S367),
IF(H$2=ตัวเลือก!A$30,"ยังไม่บันทึกข้อมูล",S367*0.47),"ข้อมูลไม่ถูกต้อง")</f>
        <v>ข้อมูลไม่ถูกต้อง</v>
      </c>
      <c r="W367" s="149" t="str">
        <f t="shared" si="46"/>
        <v>ข้อมูลไม่ถูกต้อง</v>
      </c>
      <c r="X367" s="148" t="str">
        <f t="shared" si="47"/>
        <v>ข้อมูลไม่ถูกต้อง</v>
      </c>
      <c r="Y367" s="38"/>
      <c r="Z367" s="38"/>
      <c r="AA367" s="38"/>
    </row>
    <row r="368" spans="1:27" x14ac:dyDescent="0.45">
      <c r="A368" s="38">
        <v>363</v>
      </c>
      <c r="B368" s="38"/>
      <c r="C368" s="38"/>
      <c r="D368" s="38"/>
      <c r="E368" s="38"/>
      <c r="F368" s="35"/>
      <c r="G368" s="35"/>
      <c r="H368" s="38"/>
      <c r="I368" s="38"/>
      <c r="J368" s="273" t="str">
        <f t="shared" si="40"/>
        <v>รอข้อมูลคอลัมน์ H</v>
      </c>
      <c r="K368" s="150"/>
      <c r="L368" s="150"/>
      <c r="M368" s="150"/>
      <c r="N368" s="147" t="str" cm="1">
        <f t="array" ref="N368">IF(AND(K368:M368=""),"ยังไม่บันทึกข้อมูล",
IF(M368&lt;&gt;"",
IF(M368&gt;=1.3,M368,"เป็นไม้พุ่ม"),
IF(K368+L368&gt;=1.3,K368+L368,"เป็นไม้พุ่ม")))</f>
        <v>ยังไม่บันทึกข้อมูล</v>
      </c>
      <c r="O368" s="149" t="str">
        <f t="shared" si="41"/>
        <v>ข้อมูลไม่ถูกต้อง</v>
      </c>
      <c r="P368" s="149" t="str">
        <f t="shared" si="42"/>
        <v>ข้อมูลไม่ถูกต้อง</v>
      </c>
      <c r="Q368" s="149" t="str">
        <f t="shared" si="43"/>
        <v>ข้อมูลไม่ถูกต้อง</v>
      </c>
      <c r="R368" s="155" t="str">
        <f t="shared" si="44"/>
        <v>ข้อมูลไม่ถูกต้อง</v>
      </c>
      <c r="S368" s="155" t="str">
        <f>IF(ISNUMBER(R368),
IF(H$2=ตัวเลือก!A$30,"ยังไม่บันทึกข้อมูล",R368*0.27),"ข้อมูลไม่ถูกต้อง")</f>
        <v>ข้อมูลไม่ถูกต้อง</v>
      </c>
      <c r="T368" s="149" t="str">
        <f t="shared" si="45"/>
        <v>ข้อมูลไม่ถูกต้อง</v>
      </c>
      <c r="U368" s="155" t="str">
        <f>IF(ISNUMBER(R368),
IF(H$2=ตัวเลือก!A$30,"ยังไม่บันทึกข้อมูล",R368*0.47),"ข้อมูลไม่ถูกต้อง")</f>
        <v>ข้อมูลไม่ถูกต้อง</v>
      </c>
      <c r="V368" s="149" t="str">
        <f>IF(ISNUMBER(S368),
IF(H$2=ตัวเลือก!A$30,"ยังไม่บันทึกข้อมูล",S368*0.47),"ข้อมูลไม่ถูกต้อง")</f>
        <v>ข้อมูลไม่ถูกต้อง</v>
      </c>
      <c r="W368" s="149" t="str">
        <f t="shared" si="46"/>
        <v>ข้อมูลไม่ถูกต้อง</v>
      </c>
      <c r="X368" s="148" t="str">
        <f t="shared" si="47"/>
        <v>ข้อมูลไม่ถูกต้อง</v>
      </c>
      <c r="Y368" s="38"/>
      <c r="Z368" s="38"/>
      <c r="AA368" s="38"/>
    </row>
    <row r="369" spans="1:27" x14ac:dyDescent="0.45">
      <c r="A369" s="38">
        <v>364</v>
      </c>
      <c r="B369" s="38"/>
      <c r="C369" s="38"/>
      <c r="D369" s="38"/>
      <c r="E369" s="38"/>
      <c r="F369" s="35"/>
      <c r="G369" s="35"/>
      <c r="H369" s="38"/>
      <c r="I369" s="38"/>
      <c r="J369" s="273" t="str">
        <f t="shared" si="40"/>
        <v>รอข้อมูลคอลัมน์ H</v>
      </c>
      <c r="K369" s="150"/>
      <c r="L369" s="150"/>
      <c r="M369" s="150"/>
      <c r="N369" s="147" t="str" cm="1">
        <f t="array" ref="N369">IF(AND(K369:M369=""),"ยังไม่บันทึกข้อมูล",
IF(M369&lt;&gt;"",
IF(M369&gt;=1.3,M369,"เป็นไม้พุ่ม"),
IF(K369+L369&gt;=1.3,K369+L369,"เป็นไม้พุ่ม")))</f>
        <v>ยังไม่บันทึกข้อมูล</v>
      </c>
      <c r="O369" s="149" t="str">
        <f t="shared" si="41"/>
        <v>ข้อมูลไม่ถูกต้อง</v>
      </c>
      <c r="P369" s="149" t="str">
        <f t="shared" si="42"/>
        <v>ข้อมูลไม่ถูกต้อง</v>
      </c>
      <c r="Q369" s="149" t="str">
        <f t="shared" si="43"/>
        <v>ข้อมูลไม่ถูกต้อง</v>
      </c>
      <c r="R369" s="155" t="str">
        <f t="shared" si="44"/>
        <v>ข้อมูลไม่ถูกต้อง</v>
      </c>
      <c r="S369" s="155" t="str">
        <f>IF(ISNUMBER(R369),
IF(H$2=ตัวเลือก!A$30,"ยังไม่บันทึกข้อมูล",R369*0.27),"ข้อมูลไม่ถูกต้อง")</f>
        <v>ข้อมูลไม่ถูกต้อง</v>
      </c>
      <c r="T369" s="149" t="str">
        <f t="shared" si="45"/>
        <v>ข้อมูลไม่ถูกต้อง</v>
      </c>
      <c r="U369" s="155" t="str">
        <f>IF(ISNUMBER(R369),
IF(H$2=ตัวเลือก!A$30,"ยังไม่บันทึกข้อมูล",R369*0.47),"ข้อมูลไม่ถูกต้อง")</f>
        <v>ข้อมูลไม่ถูกต้อง</v>
      </c>
      <c r="V369" s="149" t="str">
        <f>IF(ISNUMBER(S369),
IF(H$2=ตัวเลือก!A$30,"ยังไม่บันทึกข้อมูล",S369*0.47),"ข้อมูลไม่ถูกต้อง")</f>
        <v>ข้อมูลไม่ถูกต้อง</v>
      </c>
      <c r="W369" s="149" t="str">
        <f t="shared" si="46"/>
        <v>ข้อมูลไม่ถูกต้อง</v>
      </c>
      <c r="X369" s="148" t="str">
        <f t="shared" si="47"/>
        <v>ข้อมูลไม่ถูกต้อง</v>
      </c>
      <c r="Y369" s="38"/>
      <c r="Z369" s="38"/>
      <c r="AA369" s="38"/>
    </row>
    <row r="370" spans="1:27" x14ac:dyDescent="0.45">
      <c r="A370" s="38">
        <v>365</v>
      </c>
      <c r="B370" s="38"/>
      <c r="C370" s="38"/>
      <c r="D370" s="38"/>
      <c r="E370" s="38"/>
      <c r="F370" s="35"/>
      <c r="G370" s="35"/>
      <c r="H370" s="38"/>
      <c r="I370" s="38"/>
      <c r="J370" s="273" t="str">
        <f t="shared" si="40"/>
        <v>รอข้อมูลคอลัมน์ H</v>
      </c>
      <c r="K370" s="150"/>
      <c r="L370" s="150"/>
      <c r="M370" s="150"/>
      <c r="N370" s="147" t="str" cm="1">
        <f t="array" ref="N370">IF(AND(K370:M370=""),"ยังไม่บันทึกข้อมูล",
IF(M370&lt;&gt;"",
IF(M370&gt;=1.3,M370,"เป็นไม้พุ่ม"),
IF(K370+L370&gt;=1.3,K370+L370,"เป็นไม้พุ่ม")))</f>
        <v>ยังไม่บันทึกข้อมูล</v>
      </c>
      <c r="O370" s="149" t="str">
        <f t="shared" si="41"/>
        <v>ข้อมูลไม่ถูกต้อง</v>
      </c>
      <c r="P370" s="149" t="str">
        <f t="shared" si="42"/>
        <v>ข้อมูลไม่ถูกต้อง</v>
      </c>
      <c r="Q370" s="149" t="str">
        <f t="shared" si="43"/>
        <v>ข้อมูลไม่ถูกต้อง</v>
      </c>
      <c r="R370" s="155" t="str">
        <f t="shared" si="44"/>
        <v>ข้อมูลไม่ถูกต้อง</v>
      </c>
      <c r="S370" s="155" t="str">
        <f>IF(ISNUMBER(R370),
IF(H$2=ตัวเลือก!A$30,"ยังไม่บันทึกข้อมูล",R370*0.27),"ข้อมูลไม่ถูกต้อง")</f>
        <v>ข้อมูลไม่ถูกต้อง</v>
      </c>
      <c r="T370" s="149" t="str">
        <f t="shared" si="45"/>
        <v>ข้อมูลไม่ถูกต้อง</v>
      </c>
      <c r="U370" s="155" t="str">
        <f>IF(ISNUMBER(R370),
IF(H$2=ตัวเลือก!A$30,"ยังไม่บันทึกข้อมูล",R370*0.47),"ข้อมูลไม่ถูกต้อง")</f>
        <v>ข้อมูลไม่ถูกต้อง</v>
      </c>
      <c r="V370" s="149" t="str">
        <f>IF(ISNUMBER(S370),
IF(H$2=ตัวเลือก!A$30,"ยังไม่บันทึกข้อมูล",S370*0.47),"ข้อมูลไม่ถูกต้อง")</f>
        <v>ข้อมูลไม่ถูกต้อง</v>
      </c>
      <c r="W370" s="149" t="str">
        <f t="shared" si="46"/>
        <v>ข้อมูลไม่ถูกต้อง</v>
      </c>
      <c r="X370" s="148" t="str">
        <f t="shared" si="47"/>
        <v>ข้อมูลไม่ถูกต้อง</v>
      </c>
      <c r="Y370" s="38"/>
      <c r="Z370" s="38"/>
      <c r="AA370" s="38"/>
    </row>
    <row r="371" spans="1:27" x14ac:dyDescent="0.45">
      <c r="A371" s="38">
        <v>366</v>
      </c>
      <c r="B371" s="38"/>
      <c r="C371" s="38"/>
      <c r="D371" s="38"/>
      <c r="E371" s="38"/>
      <c r="F371" s="35"/>
      <c r="G371" s="35"/>
      <c r="H371" s="38"/>
      <c r="I371" s="38"/>
      <c r="J371" s="273" t="str">
        <f t="shared" si="40"/>
        <v>รอข้อมูลคอลัมน์ H</v>
      </c>
      <c r="K371" s="150"/>
      <c r="L371" s="150"/>
      <c r="M371" s="150"/>
      <c r="N371" s="147" t="str" cm="1">
        <f t="array" ref="N371">IF(AND(K371:M371=""),"ยังไม่บันทึกข้อมูล",
IF(M371&lt;&gt;"",
IF(M371&gt;=1.3,M371,"เป็นไม้พุ่ม"),
IF(K371+L371&gt;=1.3,K371+L371,"เป็นไม้พุ่ม")))</f>
        <v>ยังไม่บันทึกข้อมูล</v>
      </c>
      <c r="O371" s="149" t="str">
        <f t="shared" si="41"/>
        <v>ข้อมูลไม่ถูกต้อง</v>
      </c>
      <c r="P371" s="149" t="str">
        <f t="shared" si="42"/>
        <v>ข้อมูลไม่ถูกต้อง</v>
      </c>
      <c r="Q371" s="149" t="str">
        <f t="shared" si="43"/>
        <v>ข้อมูลไม่ถูกต้อง</v>
      </c>
      <c r="R371" s="155" t="str">
        <f t="shared" si="44"/>
        <v>ข้อมูลไม่ถูกต้อง</v>
      </c>
      <c r="S371" s="155" t="str">
        <f>IF(ISNUMBER(R371),
IF(H$2=ตัวเลือก!A$30,"ยังไม่บันทึกข้อมูล",R371*0.27),"ข้อมูลไม่ถูกต้อง")</f>
        <v>ข้อมูลไม่ถูกต้อง</v>
      </c>
      <c r="T371" s="149" t="str">
        <f t="shared" si="45"/>
        <v>ข้อมูลไม่ถูกต้อง</v>
      </c>
      <c r="U371" s="155" t="str">
        <f>IF(ISNUMBER(R371),
IF(H$2=ตัวเลือก!A$30,"ยังไม่บันทึกข้อมูล",R371*0.47),"ข้อมูลไม่ถูกต้อง")</f>
        <v>ข้อมูลไม่ถูกต้อง</v>
      </c>
      <c r="V371" s="149" t="str">
        <f>IF(ISNUMBER(S371),
IF(H$2=ตัวเลือก!A$30,"ยังไม่บันทึกข้อมูล",S371*0.47),"ข้อมูลไม่ถูกต้อง")</f>
        <v>ข้อมูลไม่ถูกต้อง</v>
      </c>
      <c r="W371" s="149" t="str">
        <f t="shared" si="46"/>
        <v>ข้อมูลไม่ถูกต้อง</v>
      </c>
      <c r="X371" s="148" t="str">
        <f t="shared" si="47"/>
        <v>ข้อมูลไม่ถูกต้อง</v>
      </c>
      <c r="Y371" s="38"/>
      <c r="Z371" s="38"/>
      <c r="AA371" s="38"/>
    </row>
    <row r="372" spans="1:27" x14ac:dyDescent="0.45">
      <c r="A372" s="38">
        <v>367</v>
      </c>
      <c r="B372" s="38"/>
      <c r="C372" s="38"/>
      <c r="D372" s="38"/>
      <c r="E372" s="38"/>
      <c r="F372" s="35"/>
      <c r="G372" s="35"/>
      <c r="H372" s="38"/>
      <c r="I372" s="38"/>
      <c r="J372" s="273" t="str">
        <f t="shared" si="40"/>
        <v>รอข้อมูลคอลัมน์ H</v>
      </c>
      <c r="K372" s="150"/>
      <c r="L372" s="150"/>
      <c r="M372" s="150"/>
      <c r="N372" s="147" t="str" cm="1">
        <f t="array" ref="N372">IF(AND(K372:M372=""),"ยังไม่บันทึกข้อมูล",
IF(M372&lt;&gt;"",
IF(M372&gt;=1.3,M372,"เป็นไม้พุ่ม"),
IF(K372+L372&gt;=1.3,K372+L372,"เป็นไม้พุ่ม")))</f>
        <v>ยังไม่บันทึกข้อมูล</v>
      </c>
      <c r="O372" s="149" t="str">
        <f t="shared" si="41"/>
        <v>ข้อมูลไม่ถูกต้อง</v>
      </c>
      <c r="P372" s="149" t="str">
        <f t="shared" si="42"/>
        <v>ข้อมูลไม่ถูกต้อง</v>
      </c>
      <c r="Q372" s="149" t="str">
        <f t="shared" si="43"/>
        <v>ข้อมูลไม่ถูกต้อง</v>
      </c>
      <c r="R372" s="155" t="str">
        <f t="shared" si="44"/>
        <v>ข้อมูลไม่ถูกต้อง</v>
      </c>
      <c r="S372" s="155" t="str">
        <f>IF(ISNUMBER(R372),
IF(H$2=ตัวเลือก!A$30,"ยังไม่บันทึกข้อมูล",R372*0.27),"ข้อมูลไม่ถูกต้อง")</f>
        <v>ข้อมูลไม่ถูกต้อง</v>
      </c>
      <c r="T372" s="149" t="str">
        <f t="shared" si="45"/>
        <v>ข้อมูลไม่ถูกต้อง</v>
      </c>
      <c r="U372" s="155" t="str">
        <f>IF(ISNUMBER(R372),
IF(H$2=ตัวเลือก!A$30,"ยังไม่บันทึกข้อมูล",R372*0.47),"ข้อมูลไม่ถูกต้อง")</f>
        <v>ข้อมูลไม่ถูกต้อง</v>
      </c>
      <c r="V372" s="149" t="str">
        <f>IF(ISNUMBER(S372),
IF(H$2=ตัวเลือก!A$30,"ยังไม่บันทึกข้อมูล",S372*0.47),"ข้อมูลไม่ถูกต้อง")</f>
        <v>ข้อมูลไม่ถูกต้อง</v>
      </c>
      <c r="W372" s="149" t="str">
        <f t="shared" si="46"/>
        <v>ข้อมูลไม่ถูกต้อง</v>
      </c>
      <c r="X372" s="148" t="str">
        <f t="shared" si="47"/>
        <v>ข้อมูลไม่ถูกต้อง</v>
      </c>
      <c r="Y372" s="38"/>
      <c r="Z372" s="38"/>
      <c r="AA372" s="38"/>
    </row>
    <row r="373" spans="1:27" x14ac:dyDescent="0.45">
      <c r="A373" s="38">
        <v>368</v>
      </c>
      <c r="B373" s="38"/>
      <c r="C373" s="38"/>
      <c r="D373" s="38"/>
      <c r="E373" s="38"/>
      <c r="F373" s="35"/>
      <c r="G373" s="35"/>
      <c r="H373" s="38"/>
      <c r="I373" s="38"/>
      <c r="J373" s="273" t="str">
        <f t="shared" si="40"/>
        <v>รอข้อมูลคอลัมน์ H</v>
      </c>
      <c r="K373" s="150"/>
      <c r="L373" s="150"/>
      <c r="M373" s="150"/>
      <c r="N373" s="147" t="str" cm="1">
        <f t="array" ref="N373">IF(AND(K373:M373=""),"ยังไม่บันทึกข้อมูล",
IF(M373&lt;&gt;"",
IF(M373&gt;=1.3,M373,"เป็นไม้พุ่ม"),
IF(K373+L373&gt;=1.3,K373+L373,"เป็นไม้พุ่ม")))</f>
        <v>ยังไม่บันทึกข้อมูล</v>
      </c>
      <c r="O373" s="149" t="str">
        <f t="shared" si="41"/>
        <v>ข้อมูลไม่ถูกต้อง</v>
      </c>
      <c r="P373" s="149" t="str">
        <f t="shared" si="42"/>
        <v>ข้อมูลไม่ถูกต้อง</v>
      </c>
      <c r="Q373" s="149" t="str">
        <f t="shared" si="43"/>
        <v>ข้อมูลไม่ถูกต้อง</v>
      </c>
      <c r="R373" s="155" t="str">
        <f t="shared" si="44"/>
        <v>ข้อมูลไม่ถูกต้อง</v>
      </c>
      <c r="S373" s="155" t="str">
        <f>IF(ISNUMBER(R373),
IF(H$2=ตัวเลือก!A$30,"ยังไม่บันทึกข้อมูล",R373*0.27),"ข้อมูลไม่ถูกต้อง")</f>
        <v>ข้อมูลไม่ถูกต้อง</v>
      </c>
      <c r="T373" s="149" t="str">
        <f t="shared" si="45"/>
        <v>ข้อมูลไม่ถูกต้อง</v>
      </c>
      <c r="U373" s="155" t="str">
        <f>IF(ISNUMBER(R373),
IF(H$2=ตัวเลือก!A$30,"ยังไม่บันทึกข้อมูล",R373*0.47),"ข้อมูลไม่ถูกต้อง")</f>
        <v>ข้อมูลไม่ถูกต้อง</v>
      </c>
      <c r="V373" s="149" t="str">
        <f>IF(ISNUMBER(S373),
IF(H$2=ตัวเลือก!A$30,"ยังไม่บันทึกข้อมูล",S373*0.47),"ข้อมูลไม่ถูกต้อง")</f>
        <v>ข้อมูลไม่ถูกต้อง</v>
      </c>
      <c r="W373" s="149" t="str">
        <f t="shared" si="46"/>
        <v>ข้อมูลไม่ถูกต้อง</v>
      </c>
      <c r="X373" s="148" t="str">
        <f t="shared" si="47"/>
        <v>ข้อมูลไม่ถูกต้อง</v>
      </c>
      <c r="Y373" s="38"/>
      <c r="Z373" s="38"/>
      <c r="AA373" s="38"/>
    </row>
    <row r="374" spans="1:27" x14ac:dyDescent="0.45">
      <c r="A374" s="38">
        <v>369</v>
      </c>
      <c r="B374" s="38"/>
      <c r="C374" s="38"/>
      <c r="D374" s="38"/>
      <c r="E374" s="38"/>
      <c r="F374" s="35"/>
      <c r="G374" s="35"/>
      <c r="H374" s="38"/>
      <c r="I374" s="38"/>
      <c r="J374" s="273" t="str">
        <f t="shared" si="40"/>
        <v>รอข้อมูลคอลัมน์ H</v>
      </c>
      <c r="K374" s="150"/>
      <c r="L374" s="150"/>
      <c r="M374" s="150"/>
      <c r="N374" s="147" t="str" cm="1">
        <f t="array" ref="N374">IF(AND(K374:M374=""),"ยังไม่บันทึกข้อมูล",
IF(M374&lt;&gt;"",
IF(M374&gt;=1.3,M374,"เป็นไม้พุ่ม"),
IF(K374+L374&gt;=1.3,K374+L374,"เป็นไม้พุ่ม")))</f>
        <v>ยังไม่บันทึกข้อมูล</v>
      </c>
      <c r="O374" s="149" t="str">
        <f t="shared" si="41"/>
        <v>ข้อมูลไม่ถูกต้อง</v>
      </c>
      <c r="P374" s="149" t="str">
        <f t="shared" si="42"/>
        <v>ข้อมูลไม่ถูกต้อง</v>
      </c>
      <c r="Q374" s="149" t="str">
        <f t="shared" si="43"/>
        <v>ข้อมูลไม่ถูกต้อง</v>
      </c>
      <c r="R374" s="155" t="str">
        <f t="shared" si="44"/>
        <v>ข้อมูลไม่ถูกต้อง</v>
      </c>
      <c r="S374" s="155" t="str">
        <f>IF(ISNUMBER(R374),
IF(H$2=ตัวเลือก!A$30,"ยังไม่บันทึกข้อมูล",R374*0.27),"ข้อมูลไม่ถูกต้อง")</f>
        <v>ข้อมูลไม่ถูกต้อง</v>
      </c>
      <c r="T374" s="149" t="str">
        <f t="shared" si="45"/>
        <v>ข้อมูลไม่ถูกต้อง</v>
      </c>
      <c r="U374" s="155" t="str">
        <f>IF(ISNUMBER(R374),
IF(H$2=ตัวเลือก!A$30,"ยังไม่บันทึกข้อมูล",R374*0.47),"ข้อมูลไม่ถูกต้อง")</f>
        <v>ข้อมูลไม่ถูกต้อง</v>
      </c>
      <c r="V374" s="149" t="str">
        <f>IF(ISNUMBER(S374),
IF(H$2=ตัวเลือก!A$30,"ยังไม่บันทึกข้อมูล",S374*0.47),"ข้อมูลไม่ถูกต้อง")</f>
        <v>ข้อมูลไม่ถูกต้อง</v>
      </c>
      <c r="W374" s="149" t="str">
        <f t="shared" si="46"/>
        <v>ข้อมูลไม่ถูกต้อง</v>
      </c>
      <c r="X374" s="148" t="str">
        <f t="shared" si="47"/>
        <v>ข้อมูลไม่ถูกต้อง</v>
      </c>
      <c r="Y374" s="38"/>
      <c r="Z374" s="38"/>
      <c r="AA374" s="38"/>
    </row>
    <row r="375" spans="1:27" x14ac:dyDescent="0.45">
      <c r="A375" s="38">
        <v>370</v>
      </c>
      <c r="B375" s="38"/>
      <c r="C375" s="38"/>
      <c r="D375" s="38"/>
      <c r="E375" s="38"/>
      <c r="F375" s="35"/>
      <c r="G375" s="35"/>
      <c r="H375" s="38"/>
      <c r="I375" s="38"/>
      <c r="J375" s="273" t="str">
        <f t="shared" si="40"/>
        <v>รอข้อมูลคอลัมน์ H</v>
      </c>
      <c r="K375" s="150"/>
      <c r="L375" s="150"/>
      <c r="M375" s="150"/>
      <c r="N375" s="147" t="str" cm="1">
        <f t="array" ref="N375">IF(AND(K375:M375=""),"ยังไม่บันทึกข้อมูล",
IF(M375&lt;&gt;"",
IF(M375&gt;=1.3,M375,"เป็นไม้พุ่ม"),
IF(K375+L375&gt;=1.3,K375+L375,"เป็นไม้พุ่ม")))</f>
        <v>ยังไม่บันทึกข้อมูล</v>
      </c>
      <c r="O375" s="149" t="str">
        <f t="shared" si="41"/>
        <v>ข้อมูลไม่ถูกต้อง</v>
      </c>
      <c r="P375" s="149" t="str">
        <f t="shared" si="42"/>
        <v>ข้อมูลไม่ถูกต้อง</v>
      </c>
      <c r="Q375" s="149" t="str">
        <f t="shared" si="43"/>
        <v>ข้อมูลไม่ถูกต้อง</v>
      </c>
      <c r="R375" s="155" t="str">
        <f t="shared" si="44"/>
        <v>ข้อมูลไม่ถูกต้อง</v>
      </c>
      <c r="S375" s="155" t="str">
        <f>IF(ISNUMBER(R375),
IF(H$2=ตัวเลือก!A$30,"ยังไม่บันทึกข้อมูล",R375*0.27),"ข้อมูลไม่ถูกต้อง")</f>
        <v>ข้อมูลไม่ถูกต้อง</v>
      </c>
      <c r="T375" s="149" t="str">
        <f t="shared" si="45"/>
        <v>ข้อมูลไม่ถูกต้อง</v>
      </c>
      <c r="U375" s="155" t="str">
        <f>IF(ISNUMBER(R375),
IF(H$2=ตัวเลือก!A$30,"ยังไม่บันทึกข้อมูล",R375*0.47),"ข้อมูลไม่ถูกต้อง")</f>
        <v>ข้อมูลไม่ถูกต้อง</v>
      </c>
      <c r="V375" s="149" t="str">
        <f>IF(ISNUMBER(S375),
IF(H$2=ตัวเลือก!A$30,"ยังไม่บันทึกข้อมูล",S375*0.47),"ข้อมูลไม่ถูกต้อง")</f>
        <v>ข้อมูลไม่ถูกต้อง</v>
      </c>
      <c r="W375" s="149" t="str">
        <f t="shared" si="46"/>
        <v>ข้อมูลไม่ถูกต้อง</v>
      </c>
      <c r="X375" s="148" t="str">
        <f t="shared" si="47"/>
        <v>ข้อมูลไม่ถูกต้อง</v>
      </c>
      <c r="Y375" s="38"/>
      <c r="Z375" s="38"/>
      <c r="AA375" s="38"/>
    </row>
    <row r="376" spans="1:27" x14ac:dyDescent="0.45">
      <c r="A376" s="38">
        <v>371</v>
      </c>
      <c r="B376" s="38"/>
      <c r="C376" s="38"/>
      <c r="D376" s="38"/>
      <c r="E376" s="38"/>
      <c r="F376" s="35"/>
      <c r="G376" s="35"/>
      <c r="H376" s="38"/>
      <c r="I376" s="38"/>
      <c r="J376" s="273" t="str">
        <f t="shared" si="40"/>
        <v>รอข้อมูลคอลัมน์ H</v>
      </c>
      <c r="K376" s="150"/>
      <c r="L376" s="150"/>
      <c r="M376" s="150"/>
      <c r="N376" s="147" t="str" cm="1">
        <f t="array" ref="N376">IF(AND(K376:M376=""),"ยังไม่บันทึกข้อมูล",
IF(M376&lt;&gt;"",
IF(M376&gt;=1.3,M376,"เป็นไม้พุ่ม"),
IF(K376+L376&gt;=1.3,K376+L376,"เป็นไม้พุ่ม")))</f>
        <v>ยังไม่บันทึกข้อมูล</v>
      </c>
      <c r="O376" s="149" t="str">
        <f t="shared" si="41"/>
        <v>ข้อมูลไม่ถูกต้อง</v>
      </c>
      <c r="P376" s="149" t="str">
        <f t="shared" si="42"/>
        <v>ข้อมูลไม่ถูกต้อง</v>
      </c>
      <c r="Q376" s="149" t="str">
        <f t="shared" si="43"/>
        <v>ข้อมูลไม่ถูกต้อง</v>
      </c>
      <c r="R376" s="155" t="str">
        <f t="shared" si="44"/>
        <v>ข้อมูลไม่ถูกต้อง</v>
      </c>
      <c r="S376" s="155" t="str">
        <f>IF(ISNUMBER(R376),
IF(H$2=ตัวเลือก!A$30,"ยังไม่บันทึกข้อมูล",R376*0.27),"ข้อมูลไม่ถูกต้อง")</f>
        <v>ข้อมูลไม่ถูกต้อง</v>
      </c>
      <c r="T376" s="149" t="str">
        <f t="shared" si="45"/>
        <v>ข้อมูลไม่ถูกต้อง</v>
      </c>
      <c r="U376" s="155" t="str">
        <f>IF(ISNUMBER(R376),
IF(H$2=ตัวเลือก!A$30,"ยังไม่บันทึกข้อมูล",R376*0.47),"ข้อมูลไม่ถูกต้อง")</f>
        <v>ข้อมูลไม่ถูกต้อง</v>
      </c>
      <c r="V376" s="149" t="str">
        <f>IF(ISNUMBER(S376),
IF(H$2=ตัวเลือก!A$30,"ยังไม่บันทึกข้อมูล",S376*0.47),"ข้อมูลไม่ถูกต้อง")</f>
        <v>ข้อมูลไม่ถูกต้อง</v>
      </c>
      <c r="W376" s="149" t="str">
        <f t="shared" si="46"/>
        <v>ข้อมูลไม่ถูกต้อง</v>
      </c>
      <c r="X376" s="148" t="str">
        <f t="shared" si="47"/>
        <v>ข้อมูลไม่ถูกต้อง</v>
      </c>
      <c r="Y376" s="38"/>
      <c r="Z376" s="38"/>
      <c r="AA376" s="38"/>
    </row>
    <row r="377" spans="1:27" x14ac:dyDescent="0.45">
      <c r="A377" s="38">
        <v>372</v>
      </c>
      <c r="B377" s="38"/>
      <c r="C377" s="38"/>
      <c r="D377" s="38"/>
      <c r="E377" s="38"/>
      <c r="F377" s="35"/>
      <c r="G377" s="35"/>
      <c r="H377" s="38"/>
      <c r="I377" s="38"/>
      <c r="J377" s="273" t="str">
        <f t="shared" si="40"/>
        <v>รอข้อมูลคอลัมน์ H</v>
      </c>
      <c r="K377" s="150"/>
      <c r="L377" s="150"/>
      <c r="M377" s="150"/>
      <c r="N377" s="147" t="str" cm="1">
        <f t="array" ref="N377">IF(AND(K377:M377=""),"ยังไม่บันทึกข้อมูล",
IF(M377&lt;&gt;"",
IF(M377&gt;=1.3,M377,"เป็นไม้พุ่ม"),
IF(K377+L377&gt;=1.3,K377+L377,"เป็นไม้พุ่ม")))</f>
        <v>ยังไม่บันทึกข้อมูล</v>
      </c>
      <c r="O377" s="149" t="str">
        <f t="shared" si="41"/>
        <v>ข้อมูลไม่ถูกต้อง</v>
      </c>
      <c r="P377" s="149" t="str">
        <f t="shared" si="42"/>
        <v>ข้อมูลไม่ถูกต้อง</v>
      </c>
      <c r="Q377" s="149" t="str">
        <f t="shared" si="43"/>
        <v>ข้อมูลไม่ถูกต้อง</v>
      </c>
      <c r="R377" s="155" t="str">
        <f t="shared" si="44"/>
        <v>ข้อมูลไม่ถูกต้อง</v>
      </c>
      <c r="S377" s="155" t="str">
        <f>IF(ISNUMBER(R377),
IF(H$2=ตัวเลือก!A$30,"ยังไม่บันทึกข้อมูล",R377*0.27),"ข้อมูลไม่ถูกต้อง")</f>
        <v>ข้อมูลไม่ถูกต้อง</v>
      </c>
      <c r="T377" s="149" t="str">
        <f t="shared" si="45"/>
        <v>ข้อมูลไม่ถูกต้อง</v>
      </c>
      <c r="U377" s="155" t="str">
        <f>IF(ISNUMBER(R377),
IF(H$2=ตัวเลือก!A$30,"ยังไม่บันทึกข้อมูล",R377*0.47),"ข้อมูลไม่ถูกต้อง")</f>
        <v>ข้อมูลไม่ถูกต้อง</v>
      </c>
      <c r="V377" s="149" t="str">
        <f>IF(ISNUMBER(S377),
IF(H$2=ตัวเลือก!A$30,"ยังไม่บันทึกข้อมูล",S377*0.47),"ข้อมูลไม่ถูกต้อง")</f>
        <v>ข้อมูลไม่ถูกต้อง</v>
      </c>
      <c r="W377" s="149" t="str">
        <f t="shared" si="46"/>
        <v>ข้อมูลไม่ถูกต้อง</v>
      </c>
      <c r="X377" s="148" t="str">
        <f t="shared" si="47"/>
        <v>ข้อมูลไม่ถูกต้อง</v>
      </c>
      <c r="Y377" s="38"/>
      <c r="Z377" s="38"/>
      <c r="AA377" s="38"/>
    </row>
    <row r="378" spans="1:27" x14ac:dyDescent="0.45">
      <c r="A378" s="38">
        <v>373</v>
      </c>
      <c r="B378" s="38"/>
      <c r="C378" s="38"/>
      <c r="D378" s="38"/>
      <c r="E378" s="38"/>
      <c r="F378" s="35"/>
      <c r="G378" s="35"/>
      <c r="H378" s="38"/>
      <c r="I378" s="38"/>
      <c r="J378" s="273" t="str">
        <f t="shared" si="40"/>
        <v>รอข้อมูลคอลัมน์ H</v>
      </c>
      <c r="K378" s="150"/>
      <c r="L378" s="150"/>
      <c r="M378" s="150"/>
      <c r="N378" s="147" t="str" cm="1">
        <f t="array" ref="N378">IF(AND(K378:M378=""),"ยังไม่บันทึกข้อมูล",
IF(M378&lt;&gt;"",
IF(M378&gt;=1.3,M378,"เป็นไม้พุ่ม"),
IF(K378+L378&gt;=1.3,K378+L378,"เป็นไม้พุ่ม")))</f>
        <v>ยังไม่บันทึกข้อมูล</v>
      </c>
      <c r="O378" s="149" t="str">
        <f t="shared" si="41"/>
        <v>ข้อมูลไม่ถูกต้อง</v>
      </c>
      <c r="P378" s="149" t="str">
        <f t="shared" si="42"/>
        <v>ข้อมูลไม่ถูกต้อง</v>
      </c>
      <c r="Q378" s="149" t="str">
        <f t="shared" si="43"/>
        <v>ข้อมูลไม่ถูกต้อง</v>
      </c>
      <c r="R378" s="155" t="str">
        <f t="shared" si="44"/>
        <v>ข้อมูลไม่ถูกต้อง</v>
      </c>
      <c r="S378" s="155" t="str">
        <f>IF(ISNUMBER(R378),
IF(H$2=ตัวเลือก!A$30,"ยังไม่บันทึกข้อมูล",R378*0.27),"ข้อมูลไม่ถูกต้อง")</f>
        <v>ข้อมูลไม่ถูกต้อง</v>
      </c>
      <c r="T378" s="149" t="str">
        <f t="shared" si="45"/>
        <v>ข้อมูลไม่ถูกต้อง</v>
      </c>
      <c r="U378" s="155" t="str">
        <f>IF(ISNUMBER(R378),
IF(H$2=ตัวเลือก!A$30,"ยังไม่บันทึกข้อมูล",R378*0.47),"ข้อมูลไม่ถูกต้อง")</f>
        <v>ข้อมูลไม่ถูกต้อง</v>
      </c>
      <c r="V378" s="149" t="str">
        <f>IF(ISNUMBER(S378),
IF(H$2=ตัวเลือก!A$30,"ยังไม่บันทึกข้อมูล",S378*0.47),"ข้อมูลไม่ถูกต้อง")</f>
        <v>ข้อมูลไม่ถูกต้อง</v>
      </c>
      <c r="W378" s="149" t="str">
        <f t="shared" si="46"/>
        <v>ข้อมูลไม่ถูกต้อง</v>
      </c>
      <c r="X378" s="148" t="str">
        <f t="shared" si="47"/>
        <v>ข้อมูลไม่ถูกต้อง</v>
      </c>
      <c r="Y378" s="38"/>
      <c r="Z378" s="38"/>
      <c r="AA378" s="38"/>
    </row>
    <row r="379" spans="1:27" x14ac:dyDescent="0.45">
      <c r="A379" s="38">
        <v>374</v>
      </c>
      <c r="B379" s="38"/>
      <c r="C379" s="38"/>
      <c r="D379" s="38"/>
      <c r="E379" s="38"/>
      <c r="F379" s="35"/>
      <c r="G379" s="35"/>
      <c r="H379" s="38"/>
      <c r="I379" s="38"/>
      <c r="J379" s="273" t="str">
        <f t="shared" si="40"/>
        <v>รอข้อมูลคอลัมน์ H</v>
      </c>
      <c r="K379" s="150"/>
      <c r="L379" s="150"/>
      <c r="M379" s="150"/>
      <c r="N379" s="147" t="str" cm="1">
        <f t="array" ref="N379">IF(AND(K379:M379=""),"ยังไม่บันทึกข้อมูล",
IF(M379&lt;&gt;"",
IF(M379&gt;=1.3,M379,"เป็นไม้พุ่ม"),
IF(K379+L379&gt;=1.3,K379+L379,"เป็นไม้พุ่ม")))</f>
        <v>ยังไม่บันทึกข้อมูล</v>
      </c>
      <c r="O379" s="149" t="str">
        <f t="shared" si="41"/>
        <v>ข้อมูลไม่ถูกต้อง</v>
      </c>
      <c r="P379" s="149" t="str">
        <f t="shared" si="42"/>
        <v>ข้อมูลไม่ถูกต้อง</v>
      </c>
      <c r="Q379" s="149" t="str">
        <f t="shared" si="43"/>
        <v>ข้อมูลไม่ถูกต้อง</v>
      </c>
      <c r="R379" s="155" t="str">
        <f t="shared" si="44"/>
        <v>ข้อมูลไม่ถูกต้อง</v>
      </c>
      <c r="S379" s="155" t="str">
        <f>IF(ISNUMBER(R379),
IF(H$2=ตัวเลือก!A$30,"ยังไม่บันทึกข้อมูล",R379*0.27),"ข้อมูลไม่ถูกต้อง")</f>
        <v>ข้อมูลไม่ถูกต้อง</v>
      </c>
      <c r="T379" s="149" t="str">
        <f t="shared" si="45"/>
        <v>ข้อมูลไม่ถูกต้อง</v>
      </c>
      <c r="U379" s="155" t="str">
        <f>IF(ISNUMBER(R379),
IF(H$2=ตัวเลือก!A$30,"ยังไม่บันทึกข้อมูล",R379*0.47),"ข้อมูลไม่ถูกต้อง")</f>
        <v>ข้อมูลไม่ถูกต้อง</v>
      </c>
      <c r="V379" s="149" t="str">
        <f>IF(ISNUMBER(S379),
IF(H$2=ตัวเลือก!A$30,"ยังไม่บันทึกข้อมูล",S379*0.47),"ข้อมูลไม่ถูกต้อง")</f>
        <v>ข้อมูลไม่ถูกต้อง</v>
      </c>
      <c r="W379" s="149" t="str">
        <f t="shared" si="46"/>
        <v>ข้อมูลไม่ถูกต้อง</v>
      </c>
      <c r="X379" s="148" t="str">
        <f t="shared" si="47"/>
        <v>ข้อมูลไม่ถูกต้อง</v>
      </c>
      <c r="Y379" s="38"/>
      <c r="Z379" s="38"/>
      <c r="AA379" s="38"/>
    </row>
    <row r="380" spans="1:27" x14ac:dyDescent="0.45">
      <c r="A380" s="38">
        <v>375</v>
      </c>
      <c r="B380" s="38"/>
      <c r="C380" s="38"/>
      <c r="D380" s="38"/>
      <c r="E380" s="38"/>
      <c r="F380" s="35"/>
      <c r="G380" s="35"/>
      <c r="H380" s="38"/>
      <c r="I380" s="38"/>
      <c r="J380" s="273" t="str">
        <f t="shared" si="40"/>
        <v>รอข้อมูลคอลัมน์ H</v>
      </c>
      <c r="K380" s="150"/>
      <c r="L380" s="150"/>
      <c r="M380" s="150"/>
      <c r="N380" s="147" t="str" cm="1">
        <f t="array" ref="N380">IF(AND(K380:M380=""),"ยังไม่บันทึกข้อมูล",
IF(M380&lt;&gt;"",
IF(M380&gt;=1.3,M380,"เป็นไม้พุ่ม"),
IF(K380+L380&gt;=1.3,K380+L380,"เป็นไม้พุ่ม")))</f>
        <v>ยังไม่บันทึกข้อมูล</v>
      </c>
      <c r="O380" s="149" t="str">
        <f t="shared" si="41"/>
        <v>ข้อมูลไม่ถูกต้อง</v>
      </c>
      <c r="P380" s="149" t="str">
        <f t="shared" si="42"/>
        <v>ข้อมูลไม่ถูกต้อง</v>
      </c>
      <c r="Q380" s="149" t="str">
        <f t="shared" si="43"/>
        <v>ข้อมูลไม่ถูกต้อง</v>
      </c>
      <c r="R380" s="155" t="str">
        <f t="shared" si="44"/>
        <v>ข้อมูลไม่ถูกต้อง</v>
      </c>
      <c r="S380" s="155" t="str">
        <f>IF(ISNUMBER(R380),
IF(H$2=ตัวเลือก!A$30,"ยังไม่บันทึกข้อมูล",R380*0.27),"ข้อมูลไม่ถูกต้อง")</f>
        <v>ข้อมูลไม่ถูกต้อง</v>
      </c>
      <c r="T380" s="149" t="str">
        <f t="shared" si="45"/>
        <v>ข้อมูลไม่ถูกต้อง</v>
      </c>
      <c r="U380" s="155" t="str">
        <f>IF(ISNUMBER(R380),
IF(H$2=ตัวเลือก!A$30,"ยังไม่บันทึกข้อมูล",R380*0.47),"ข้อมูลไม่ถูกต้อง")</f>
        <v>ข้อมูลไม่ถูกต้อง</v>
      </c>
      <c r="V380" s="149" t="str">
        <f>IF(ISNUMBER(S380),
IF(H$2=ตัวเลือก!A$30,"ยังไม่บันทึกข้อมูล",S380*0.47),"ข้อมูลไม่ถูกต้อง")</f>
        <v>ข้อมูลไม่ถูกต้อง</v>
      </c>
      <c r="W380" s="149" t="str">
        <f t="shared" si="46"/>
        <v>ข้อมูลไม่ถูกต้อง</v>
      </c>
      <c r="X380" s="148" t="str">
        <f t="shared" si="47"/>
        <v>ข้อมูลไม่ถูกต้อง</v>
      </c>
      <c r="Y380" s="38"/>
      <c r="Z380" s="38"/>
      <c r="AA380" s="38"/>
    </row>
    <row r="381" spans="1:27" x14ac:dyDescent="0.45">
      <c r="A381" s="38">
        <v>376</v>
      </c>
      <c r="B381" s="38"/>
      <c r="C381" s="38"/>
      <c r="D381" s="38"/>
      <c r="E381" s="38"/>
      <c r="F381" s="35"/>
      <c r="G381" s="35"/>
      <c r="H381" s="38"/>
      <c r="I381" s="38"/>
      <c r="J381" s="273" t="str">
        <f t="shared" si="40"/>
        <v>รอข้อมูลคอลัมน์ H</v>
      </c>
      <c r="K381" s="150"/>
      <c r="L381" s="150"/>
      <c r="M381" s="150"/>
      <c r="N381" s="147" t="str" cm="1">
        <f t="array" ref="N381">IF(AND(K381:M381=""),"ยังไม่บันทึกข้อมูล",
IF(M381&lt;&gt;"",
IF(M381&gt;=1.3,M381,"เป็นไม้พุ่ม"),
IF(K381+L381&gt;=1.3,K381+L381,"เป็นไม้พุ่ม")))</f>
        <v>ยังไม่บันทึกข้อมูล</v>
      </c>
      <c r="O381" s="149" t="str">
        <f t="shared" si="41"/>
        <v>ข้อมูลไม่ถูกต้อง</v>
      </c>
      <c r="P381" s="149" t="str">
        <f t="shared" si="42"/>
        <v>ข้อมูลไม่ถูกต้อง</v>
      </c>
      <c r="Q381" s="149" t="str">
        <f t="shared" si="43"/>
        <v>ข้อมูลไม่ถูกต้อง</v>
      </c>
      <c r="R381" s="155" t="str">
        <f t="shared" si="44"/>
        <v>ข้อมูลไม่ถูกต้อง</v>
      </c>
      <c r="S381" s="155" t="str">
        <f>IF(ISNUMBER(R381),
IF(H$2=ตัวเลือก!A$30,"ยังไม่บันทึกข้อมูล",R381*0.27),"ข้อมูลไม่ถูกต้อง")</f>
        <v>ข้อมูลไม่ถูกต้อง</v>
      </c>
      <c r="T381" s="149" t="str">
        <f t="shared" si="45"/>
        <v>ข้อมูลไม่ถูกต้อง</v>
      </c>
      <c r="U381" s="155" t="str">
        <f>IF(ISNUMBER(R381),
IF(H$2=ตัวเลือก!A$30,"ยังไม่บันทึกข้อมูล",R381*0.47),"ข้อมูลไม่ถูกต้อง")</f>
        <v>ข้อมูลไม่ถูกต้อง</v>
      </c>
      <c r="V381" s="149" t="str">
        <f>IF(ISNUMBER(S381),
IF(H$2=ตัวเลือก!A$30,"ยังไม่บันทึกข้อมูล",S381*0.47),"ข้อมูลไม่ถูกต้อง")</f>
        <v>ข้อมูลไม่ถูกต้อง</v>
      </c>
      <c r="W381" s="149" t="str">
        <f t="shared" si="46"/>
        <v>ข้อมูลไม่ถูกต้อง</v>
      </c>
      <c r="X381" s="148" t="str">
        <f t="shared" si="47"/>
        <v>ข้อมูลไม่ถูกต้อง</v>
      </c>
      <c r="Y381" s="38"/>
      <c r="Z381" s="38"/>
      <c r="AA381" s="38"/>
    </row>
    <row r="382" spans="1:27" x14ac:dyDescent="0.45">
      <c r="A382" s="38">
        <v>377</v>
      </c>
      <c r="B382" s="38"/>
      <c r="C382" s="38"/>
      <c r="D382" s="38"/>
      <c r="E382" s="38"/>
      <c r="F382" s="35"/>
      <c r="G382" s="35"/>
      <c r="H382" s="38"/>
      <c r="I382" s="38"/>
      <c r="J382" s="273" t="str">
        <f t="shared" si="40"/>
        <v>รอข้อมูลคอลัมน์ H</v>
      </c>
      <c r="K382" s="150"/>
      <c r="L382" s="150"/>
      <c r="M382" s="150"/>
      <c r="N382" s="147" t="str" cm="1">
        <f t="array" ref="N382">IF(AND(K382:M382=""),"ยังไม่บันทึกข้อมูล",
IF(M382&lt;&gt;"",
IF(M382&gt;=1.3,M382,"เป็นไม้พุ่ม"),
IF(K382+L382&gt;=1.3,K382+L382,"เป็นไม้พุ่ม")))</f>
        <v>ยังไม่บันทึกข้อมูล</v>
      </c>
      <c r="O382" s="149" t="str">
        <f t="shared" si="41"/>
        <v>ข้อมูลไม่ถูกต้อง</v>
      </c>
      <c r="P382" s="149" t="str">
        <f t="shared" si="42"/>
        <v>ข้อมูลไม่ถูกต้อง</v>
      </c>
      <c r="Q382" s="149" t="str">
        <f t="shared" si="43"/>
        <v>ข้อมูลไม่ถูกต้อง</v>
      </c>
      <c r="R382" s="155" t="str">
        <f t="shared" si="44"/>
        <v>ข้อมูลไม่ถูกต้อง</v>
      </c>
      <c r="S382" s="155" t="str">
        <f>IF(ISNUMBER(R382),
IF(H$2=ตัวเลือก!A$30,"ยังไม่บันทึกข้อมูล",R382*0.27),"ข้อมูลไม่ถูกต้อง")</f>
        <v>ข้อมูลไม่ถูกต้อง</v>
      </c>
      <c r="T382" s="149" t="str">
        <f t="shared" si="45"/>
        <v>ข้อมูลไม่ถูกต้อง</v>
      </c>
      <c r="U382" s="155" t="str">
        <f>IF(ISNUMBER(R382),
IF(H$2=ตัวเลือก!A$30,"ยังไม่บันทึกข้อมูล",R382*0.47),"ข้อมูลไม่ถูกต้อง")</f>
        <v>ข้อมูลไม่ถูกต้อง</v>
      </c>
      <c r="V382" s="149" t="str">
        <f>IF(ISNUMBER(S382),
IF(H$2=ตัวเลือก!A$30,"ยังไม่บันทึกข้อมูล",S382*0.47),"ข้อมูลไม่ถูกต้อง")</f>
        <v>ข้อมูลไม่ถูกต้อง</v>
      </c>
      <c r="W382" s="149" t="str">
        <f t="shared" si="46"/>
        <v>ข้อมูลไม่ถูกต้อง</v>
      </c>
      <c r="X382" s="148" t="str">
        <f t="shared" si="47"/>
        <v>ข้อมูลไม่ถูกต้อง</v>
      </c>
      <c r="Y382" s="38"/>
      <c r="Z382" s="38"/>
      <c r="AA382" s="38"/>
    </row>
    <row r="383" spans="1:27" x14ac:dyDescent="0.45">
      <c r="A383" s="38">
        <v>378</v>
      </c>
      <c r="B383" s="38"/>
      <c r="C383" s="38"/>
      <c r="D383" s="38"/>
      <c r="E383" s="38"/>
      <c r="F383" s="35"/>
      <c r="G383" s="35"/>
      <c r="H383" s="38"/>
      <c r="I383" s="38"/>
      <c r="J383" s="273" t="str">
        <f t="shared" si="40"/>
        <v>รอข้อมูลคอลัมน์ H</v>
      </c>
      <c r="K383" s="150"/>
      <c r="L383" s="150"/>
      <c r="M383" s="150"/>
      <c r="N383" s="147" t="str" cm="1">
        <f t="array" ref="N383">IF(AND(K383:M383=""),"ยังไม่บันทึกข้อมูล",
IF(M383&lt;&gt;"",
IF(M383&gt;=1.3,M383,"เป็นไม้พุ่ม"),
IF(K383+L383&gt;=1.3,K383+L383,"เป็นไม้พุ่ม")))</f>
        <v>ยังไม่บันทึกข้อมูล</v>
      </c>
      <c r="O383" s="149" t="str">
        <f t="shared" si="41"/>
        <v>ข้อมูลไม่ถูกต้อง</v>
      </c>
      <c r="P383" s="149" t="str">
        <f t="shared" si="42"/>
        <v>ข้อมูลไม่ถูกต้อง</v>
      </c>
      <c r="Q383" s="149" t="str">
        <f t="shared" si="43"/>
        <v>ข้อมูลไม่ถูกต้อง</v>
      </c>
      <c r="R383" s="155" t="str">
        <f t="shared" si="44"/>
        <v>ข้อมูลไม่ถูกต้อง</v>
      </c>
      <c r="S383" s="155" t="str">
        <f>IF(ISNUMBER(R383),
IF(H$2=ตัวเลือก!A$30,"ยังไม่บันทึกข้อมูล",R383*0.27),"ข้อมูลไม่ถูกต้อง")</f>
        <v>ข้อมูลไม่ถูกต้อง</v>
      </c>
      <c r="T383" s="149" t="str">
        <f t="shared" si="45"/>
        <v>ข้อมูลไม่ถูกต้อง</v>
      </c>
      <c r="U383" s="155" t="str">
        <f>IF(ISNUMBER(R383),
IF(H$2=ตัวเลือก!A$30,"ยังไม่บันทึกข้อมูล",R383*0.47),"ข้อมูลไม่ถูกต้อง")</f>
        <v>ข้อมูลไม่ถูกต้อง</v>
      </c>
      <c r="V383" s="149" t="str">
        <f>IF(ISNUMBER(S383),
IF(H$2=ตัวเลือก!A$30,"ยังไม่บันทึกข้อมูล",S383*0.47),"ข้อมูลไม่ถูกต้อง")</f>
        <v>ข้อมูลไม่ถูกต้อง</v>
      </c>
      <c r="W383" s="149" t="str">
        <f t="shared" si="46"/>
        <v>ข้อมูลไม่ถูกต้อง</v>
      </c>
      <c r="X383" s="148" t="str">
        <f t="shared" si="47"/>
        <v>ข้อมูลไม่ถูกต้อง</v>
      </c>
      <c r="Y383" s="38"/>
      <c r="Z383" s="38"/>
      <c r="AA383" s="38"/>
    </row>
    <row r="384" spans="1:27" x14ac:dyDescent="0.45">
      <c r="A384" s="38">
        <v>379</v>
      </c>
      <c r="B384" s="38"/>
      <c r="C384" s="38"/>
      <c r="D384" s="38"/>
      <c r="E384" s="38"/>
      <c r="F384" s="35"/>
      <c r="G384" s="35"/>
      <c r="H384" s="38"/>
      <c r="I384" s="38"/>
      <c r="J384" s="273" t="str">
        <f t="shared" si="40"/>
        <v>รอข้อมูลคอลัมน์ H</v>
      </c>
      <c r="K384" s="150"/>
      <c r="L384" s="150"/>
      <c r="M384" s="150"/>
      <c r="N384" s="147" t="str" cm="1">
        <f t="array" ref="N384">IF(AND(K384:M384=""),"ยังไม่บันทึกข้อมูล",
IF(M384&lt;&gt;"",
IF(M384&gt;=1.3,M384,"เป็นไม้พุ่ม"),
IF(K384+L384&gt;=1.3,K384+L384,"เป็นไม้พุ่ม")))</f>
        <v>ยังไม่บันทึกข้อมูล</v>
      </c>
      <c r="O384" s="149" t="str">
        <f t="shared" si="41"/>
        <v>ข้อมูลไม่ถูกต้อง</v>
      </c>
      <c r="P384" s="149" t="str">
        <f t="shared" si="42"/>
        <v>ข้อมูลไม่ถูกต้อง</v>
      </c>
      <c r="Q384" s="149" t="str">
        <f t="shared" si="43"/>
        <v>ข้อมูลไม่ถูกต้อง</v>
      </c>
      <c r="R384" s="155" t="str">
        <f t="shared" si="44"/>
        <v>ข้อมูลไม่ถูกต้อง</v>
      </c>
      <c r="S384" s="155" t="str">
        <f>IF(ISNUMBER(R384),
IF(H$2=ตัวเลือก!A$30,"ยังไม่บันทึกข้อมูล",R384*0.27),"ข้อมูลไม่ถูกต้อง")</f>
        <v>ข้อมูลไม่ถูกต้อง</v>
      </c>
      <c r="T384" s="149" t="str">
        <f t="shared" si="45"/>
        <v>ข้อมูลไม่ถูกต้อง</v>
      </c>
      <c r="U384" s="155" t="str">
        <f>IF(ISNUMBER(R384),
IF(H$2=ตัวเลือก!A$30,"ยังไม่บันทึกข้อมูล",R384*0.47),"ข้อมูลไม่ถูกต้อง")</f>
        <v>ข้อมูลไม่ถูกต้อง</v>
      </c>
      <c r="V384" s="149" t="str">
        <f>IF(ISNUMBER(S384),
IF(H$2=ตัวเลือก!A$30,"ยังไม่บันทึกข้อมูล",S384*0.47),"ข้อมูลไม่ถูกต้อง")</f>
        <v>ข้อมูลไม่ถูกต้อง</v>
      </c>
      <c r="W384" s="149" t="str">
        <f t="shared" si="46"/>
        <v>ข้อมูลไม่ถูกต้อง</v>
      </c>
      <c r="X384" s="148" t="str">
        <f t="shared" si="47"/>
        <v>ข้อมูลไม่ถูกต้อง</v>
      </c>
      <c r="Y384" s="38"/>
      <c r="Z384" s="38"/>
      <c r="AA384" s="38"/>
    </row>
    <row r="385" spans="1:27" x14ac:dyDescent="0.45">
      <c r="A385" s="38">
        <v>380</v>
      </c>
      <c r="B385" s="38"/>
      <c r="C385" s="38"/>
      <c r="D385" s="38"/>
      <c r="E385" s="38"/>
      <c r="F385" s="35"/>
      <c r="G385" s="35"/>
      <c r="H385" s="38"/>
      <c r="I385" s="38"/>
      <c r="J385" s="273" t="str">
        <f t="shared" si="40"/>
        <v>รอข้อมูลคอลัมน์ H</v>
      </c>
      <c r="K385" s="150"/>
      <c r="L385" s="150"/>
      <c r="M385" s="150"/>
      <c r="N385" s="147" t="str" cm="1">
        <f t="array" ref="N385">IF(AND(K385:M385=""),"ยังไม่บันทึกข้อมูล",
IF(M385&lt;&gt;"",
IF(M385&gt;=1.3,M385,"เป็นไม้พุ่ม"),
IF(K385+L385&gt;=1.3,K385+L385,"เป็นไม้พุ่ม")))</f>
        <v>ยังไม่บันทึกข้อมูล</v>
      </c>
      <c r="O385" s="149" t="str">
        <f t="shared" si="41"/>
        <v>ข้อมูลไม่ถูกต้อง</v>
      </c>
      <c r="P385" s="149" t="str">
        <f t="shared" si="42"/>
        <v>ข้อมูลไม่ถูกต้อง</v>
      </c>
      <c r="Q385" s="149" t="str">
        <f t="shared" si="43"/>
        <v>ข้อมูลไม่ถูกต้อง</v>
      </c>
      <c r="R385" s="155" t="str">
        <f t="shared" si="44"/>
        <v>ข้อมูลไม่ถูกต้อง</v>
      </c>
      <c r="S385" s="155" t="str">
        <f>IF(ISNUMBER(R385),
IF(H$2=ตัวเลือก!A$30,"ยังไม่บันทึกข้อมูล",R385*0.27),"ข้อมูลไม่ถูกต้อง")</f>
        <v>ข้อมูลไม่ถูกต้อง</v>
      </c>
      <c r="T385" s="149" t="str">
        <f t="shared" si="45"/>
        <v>ข้อมูลไม่ถูกต้อง</v>
      </c>
      <c r="U385" s="155" t="str">
        <f>IF(ISNUMBER(R385),
IF(H$2=ตัวเลือก!A$30,"ยังไม่บันทึกข้อมูล",R385*0.47),"ข้อมูลไม่ถูกต้อง")</f>
        <v>ข้อมูลไม่ถูกต้อง</v>
      </c>
      <c r="V385" s="149" t="str">
        <f>IF(ISNUMBER(S385),
IF(H$2=ตัวเลือก!A$30,"ยังไม่บันทึกข้อมูล",S385*0.47),"ข้อมูลไม่ถูกต้อง")</f>
        <v>ข้อมูลไม่ถูกต้อง</v>
      </c>
      <c r="W385" s="149" t="str">
        <f t="shared" si="46"/>
        <v>ข้อมูลไม่ถูกต้อง</v>
      </c>
      <c r="X385" s="148" t="str">
        <f t="shared" si="47"/>
        <v>ข้อมูลไม่ถูกต้อง</v>
      </c>
      <c r="Y385" s="38"/>
      <c r="Z385" s="38"/>
      <c r="AA385" s="38"/>
    </row>
    <row r="386" spans="1:27" x14ac:dyDescent="0.45">
      <c r="A386" s="38">
        <v>381</v>
      </c>
      <c r="B386" s="38"/>
      <c r="C386" s="38"/>
      <c r="D386" s="38"/>
      <c r="E386" s="38"/>
      <c r="F386" s="35"/>
      <c r="G386" s="35"/>
      <c r="H386" s="38"/>
      <c r="I386" s="38"/>
      <c r="J386" s="273" t="str">
        <f t="shared" si="40"/>
        <v>รอข้อมูลคอลัมน์ H</v>
      </c>
      <c r="K386" s="150"/>
      <c r="L386" s="150"/>
      <c r="M386" s="150"/>
      <c r="N386" s="147" t="str" cm="1">
        <f t="array" ref="N386">IF(AND(K386:M386=""),"ยังไม่บันทึกข้อมูล",
IF(M386&lt;&gt;"",
IF(M386&gt;=1.3,M386,"เป็นไม้พุ่ม"),
IF(K386+L386&gt;=1.3,K386+L386,"เป็นไม้พุ่ม")))</f>
        <v>ยังไม่บันทึกข้อมูล</v>
      </c>
      <c r="O386" s="149" t="str">
        <f t="shared" si="41"/>
        <v>ข้อมูลไม่ถูกต้อง</v>
      </c>
      <c r="P386" s="149" t="str">
        <f t="shared" si="42"/>
        <v>ข้อมูลไม่ถูกต้อง</v>
      </c>
      <c r="Q386" s="149" t="str">
        <f t="shared" si="43"/>
        <v>ข้อมูลไม่ถูกต้อง</v>
      </c>
      <c r="R386" s="155" t="str">
        <f t="shared" si="44"/>
        <v>ข้อมูลไม่ถูกต้อง</v>
      </c>
      <c r="S386" s="155" t="str">
        <f>IF(ISNUMBER(R386),
IF(H$2=ตัวเลือก!A$30,"ยังไม่บันทึกข้อมูล",R386*0.27),"ข้อมูลไม่ถูกต้อง")</f>
        <v>ข้อมูลไม่ถูกต้อง</v>
      </c>
      <c r="T386" s="149" t="str">
        <f t="shared" si="45"/>
        <v>ข้อมูลไม่ถูกต้อง</v>
      </c>
      <c r="U386" s="155" t="str">
        <f>IF(ISNUMBER(R386),
IF(H$2=ตัวเลือก!A$30,"ยังไม่บันทึกข้อมูล",R386*0.47),"ข้อมูลไม่ถูกต้อง")</f>
        <v>ข้อมูลไม่ถูกต้อง</v>
      </c>
      <c r="V386" s="149" t="str">
        <f>IF(ISNUMBER(S386),
IF(H$2=ตัวเลือก!A$30,"ยังไม่บันทึกข้อมูล",S386*0.47),"ข้อมูลไม่ถูกต้อง")</f>
        <v>ข้อมูลไม่ถูกต้อง</v>
      </c>
      <c r="W386" s="149" t="str">
        <f t="shared" si="46"/>
        <v>ข้อมูลไม่ถูกต้อง</v>
      </c>
      <c r="X386" s="148" t="str">
        <f t="shared" si="47"/>
        <v>ข้อมูลไม่ถูกต้อง</v>
      </c>
      <c r="Y386" s="38"/>
      <c r="Z386" s="38"/>
      <c r="AA386" s="38"/>
    </row>
    <row r="387" spans="1:27" x14ac:dyDescent="0.45">
      <c r="A387" s="38">
        <v>382</v>
      </c>
      <c r="B387" s="38"/>
      <c r="C387" s="38"/>
      <c r="D387" s="38"/>
      <c r="E387" s="38"/>
      <c r="F387" s="35"/>
      <c r="G387" s="35"/>
      <c r="H387" s="38"/>
      <c r="I387" s="38"/>
      <c r="J387" s="273" t="str">
        <f t="shared" si="40"/>
        <v>รอข้อมูลคอลัมน์ H</v>
      </c>
      <c r="K387" s="150"/>
      <c r="L387" s="150"/>
      <c r="M387" s="150"/>
      <c r="N387" s="147" t="str" cm="1">
        <f t="array" ref="N387">IF(AND(K387:M387=""),"ยังไม่บันทึกข้อมูล",
IF(M387&lt;&gt;"",
IF(M387&gt;=1.3,M387,"เป็นไม้พุ่ม"),
IF(K387+L387&gt;=1.3,K387+L387,"เป็นไม้พุ่ม")))</f>
        <v>ยังไม่บันทึกข้อมูล</v>
      </c>
      <c r="O387" s="149" t="str">
        <f t="shared" si="41"/>
        <v>ข้อมูลไม่ถูกต้อง</v>
      </c>
      <c r="P387" s="149" t="str">
        <f t="shared" si="42"/>
        <v>ข้อมูลไม่ถูกต้อง</v>
      </c>
      <c r="Q387" s="149" t="str">
        <f t="shared" si="43"/>
        <v>ข้อมูลไม่ถูกต้อง</v>
      </c>
      <c r="R387" s="155" t="str">
        <f t="shared" si="44"/>
        <v>ข้อมูลไม่ถูกต้อง</v>
      </c>
      <c r="S387" s="155" t="str">
        <f>IF(ISNUMBER(R387),
IF(H$2=ตัวเลือก!A$30,"ยังไม่บันทึกข้อมูล",R387*0.27),"ข้อมูลไม่ถูกต้อง")</f>
        <v>ข้อมูลไม่ถูกต้อง</v>
      </c>
      <c r="T387" s="149" t="str">
        <f t="shared" si="45"/>
        <v>ข้อมูลไม่ถูกต้อง</v>
      </c>
      <c r="U387" s="155" t="str">
        <f>IF(ISNUMBER(R387),
IF(H$2=ตัวเลือก!A$30,"ยังไม่บันทึกข้อมูล",R387*0.47),"ข้อมูลไม่ถูกต้อง")</f>
        <v>ข้อมูลไม่ถูกต้อง</v>
      </c>
      <c r="V387" s="149" t="str">
        <f>IF(ISNUMBER(S387),
IF(H$2=ตัวเลือก!A$30,"ยังไม่บันทึกข้อมูล",S387*0.47),"ข้อมูลไม่ถูกต้อง")</f>
        <v>ข้อมูลไม่ถูกต้อง</v>
      </c>
      <c r="W387" s="149" t="str">
        <f t="shared" si="46"/>
        <v>ข้อมูลไม่ถูกต้อง</v>
      </c>
      <c r="X387" s="148" t="str">
        <f t="shared" si="47"/>
        <v>ข้อมูลไม่ถูกต้อง</v>
      </c>
      <c r="Y387" s="38"/>
      <c r="Z387" s="38"/>
      <c r="AA387" s="38"/>
    </row>
    <row r="388" spans="1:27" x14ac:dyDescent="0.45">
      <c r="A388" s="38">
        <v>383</v>
      </c>
      <c r="B388" s="38"/>
      <c r="C388" s="38"/>
      <c r="D388" s="38"/>
      <c r="E388" s="38"/>
      <c r="F388" s="35"/>
      <c r="G388" s="35"/>
      <c r="H388" s="38"/>
      <c r="I388" s="38"/>
      <c r="J388" s="273" t="str">
        <f t="shared" si="40"/>
        <v>รอข้อมูลคอลัมน์ H</v>
      </c>
      <c r="K388" s="150"/>
      <c r="L388" s="150"/>
      <c r="M388" s="150"/>
      <c r="N388" s="147" t="str" cm="1">
        <f t="array" ref="N388">IF(AND(K388:M388=""),"ยังไม่บันทึกข้อมูล",
IF(M388&lt;&gt;"",
IF(M388&gt;=1.3,M388,"เป็นไม้พุ่ม"),
IF(K388+L388&gt;=1.3,K388+L388,"เป็นไม้พุ่ม")))</f>
        <v>ยังไม่บันทึกข้อมูล</v>
      </c>
      <c r="O388" s="149" t="str">
        <f t="shared" si="41"/>
        <v>ข้อมูลไม่ถูกต้อง</v>
      </c>
      <c r="P388" s="149" t="str">
        <f t="shared" si="42"/>
        <v>ข้อมูลไม่ถูกต้อง</v>
      </c>
      <c r="Q388" s="149" t="str">
        <f t="shared" si="43"/>
        <v>ข้อมูลไม่ถูกต้อง</v>
      </c>
      <c r="R388" s="155" t="str">
        <f t="shared" si="44"/>
        <v>ข้อมูลไม่ถูกต้อง</v>
      </c>
      <c r="S388" s="155" t="str">
        <f>IF(ISNUMBER(R388),
IF(H$2=ตัวเลือก!A$30,"ยังไม่บันทึกข้อมูล",R388*0.27),"ข้อมูลไม่ถูกต้อง")</f>
        <v>ข้อมูลไม่ถูกต้อง</v>
      </c>
      <c r="T388" s="149" t="str">
        <f t="shared" si="45"/>
        <v>ข้อมูลไม่ถูกต้อง</v>
      </c>
      <c r="U388" s="155" t="str">
        <f>IF(ISNUMBER(R388),
IF(H$2=ตัวเลือก!A$30,"ยังไม่บันทึกข้อมูล",R388*0.47),"ข้อมูลไม่ถูกต้อง")</f>
        <v>ข้อมูลไม่ถูกต้อง</v>
      </c>
      <c r="V388" s="149" t="str">
        <f>IF(ISNUMBER(S388),
IF(H$2=ตัวเลือก!A$30,"ยังไม่บันทึกข้อมูล",S388*0.47),"ข้อมูลไม่ถูกต้อง")</f>
        <v>ข้อมูลไม่ถูกต้อง</v>
      </c>
      <c r="W388" s="149" t="str">
        <f t="shared" si="46"/>
        <v>ข้อมูลไม่ถูกต้อง</v>
      </c>
      <c r="X388" s="148" t="str">
        <f t="shared" si="47"/>
        <v>ข้อมูลไม่ถูกต้อง</v>
      </c>
      <c r="Y388" s="38"/>
      <c r="Z388" s="38"/>
      <c r="AA388" s="38"/>
    </row>
    <row r="389" spans="1:27" x14ac:dyDescent="0.45">
      <c r="A389" s="38">
        <v>384</v>
      </c>
      <c r="B389" s="38"/>
      <c r="C389" s="38"/>
      <c r="D389" s="38"/>
      <c r="E389" s="38"/>
      <c r="F389" s="35"/>
      <c r="G389" s="35"/>
      <c r="H389" s="38"/>
      <c r="I389" s="38"/>
      <c r="J389" s="273" t="str">
        <f t="shared" si="40"/>
        <v>รอข้อมูลคอลัมน์ H</v>
      </c>
      <c r="K389" s="150"/>
      <c r="L389" s="150"/>
      <c r="M389" s="150"/>
      <c r="N389" s="147" t="str" cm="1">
        <f t="array" ref="N389">IF(AND(K389:M389=""),"ยังไม่บันทึกข้อมูล",
IF(M389&lt;&gt;"",
IF(M389&gt;=1.3,M389,"เป็นไม้พุ่ม"),
IF(K389+L389&gt;=1.3,K389+L389,"เป็นไม้พุ่ม")))</f>
        <v>ยังไม่บันทึกข้อมูล</v>
      </c>
      <c r="O389" s="149" t="str">
        <f t="shared" si="41"/>
        <v>ข้อมูลไม่ถูกต้อง</v>
      </c>
      <c r="P389" s="149" t="str">
        <f t="shared" si="42"/>
        <v>ข้อมูลไม่ถูกต้อง</v>
      </c>
      <c r="Q389" s="149" t="str">
        <f t="shared" si="43"/>
        <v>ข้อมูลไม่ถูกต้อง</v>
      </c>
      <c r="R389" s="155" t="str">
        <f t="shared" si="44"/>
        <v>ข้อมูลไม่ถูกต้อง</v>
      </c>
      <c r="S389" s="155" t="str">
        <f>IF(ISNUMBER(R389),
IF(H$2=ตัวเลือก!A$30,"ยังไม่บันทึกข้อมูล",R389*0.27),"ข้อมูลไม่ถูกต้อง")</f>
        <v>ข้อมูลไม่ถูกต้อง</v>
      </c>
      <c r="T389" s="149" t="str">
        <f t="shared" si="45"/>
        <v>ข้อมูลไม่ถูกต้อง</v>
      </c>
      <c r="U389" s="155" t="str">
        <f>IF(ISNUMBER(R389),
IF(H$2=ตัวเลือก!A$30,"ยังไม่บันทึกข้อมูล",R389*0.47),"ข้อมูลไม่ถูกต้อง")</f>
        <v>ข้อมูลไม่ถูกต้อง</v>
      </c>
      <c r="V389" s="149" t="str">
        <f>IF(ISNUMBER(S389),
IF(H$2=ตัวเลือก!A$30,"ยังไม่บันทึกข้อมูล",S389*0.47),"ข้อมูลไม่ถูกต้อง")</f>
        <v>ข้อมูลไม่ถูกต้อง</v>
      </c>
      <c r="W389" s="149" t="str">
        <f t="shared" si="46"/>
        <v>ข้อมูลไม่ถูกต้อง</v>
      </c>
      <c r="X389" s="148" t="str">
        <f t="shared" si="47"/>
        <v>ข้อมูลไม่ถูกต้อง</v>
      </c>
      <c r="Y389" s="38"/>
      <c r="Z389" s="38"/>
      <c r="AA389" s="38"/>
    </row>
    <row r="390" spans="1:27" x14ac:dyDescent="0.45">
      <c r="A390" s="38">
        <v>385</v>
      </c>
      <c r="B390" s="38"/>
      <c r="C390" s="38"/>
      <c r="D390" s="38"/>
      <c r="E390" s="38"/>
      <c r="F390" s="35"/>
      <c r="G390" s="35"/>
      <c r="H390" s="38"/>
      <c r="I390" s="38"/>
      <c r="J390" s="273" t="str">
        <f t="shared" si="40"/>
        <v>รอข้อมูลคอลัมน์ H</v>
      </c>
      <c r="K390" s="150"/>
      <c r="L390" s="150"/>
      <c r="M390" s="150"/>
      <c r="N390" s="147" t="str" cm="1">
        <f t="array" ref="N390">IF(AND(K390:M390=""),"ยังไม่บันทึกข้อมูล",
IF(M390&lt;&gt;"",
IF(M390&gt;=1.3,M390,"เป็นไม้พุ่ม"),
IF(K390+L390&gt;=1.3,K390+L390,"เป็นไม้พุ่ม")))</f>
        <v>ยังไม่บันทึกข้อมูล</v>
      </c>
      <c r="O390" s="149" t="str">
        <f t="shared" si="41"/>
        <v>ข้อมูลไม่ถูกต้อง</v>
      </c>
      <c r="P390" s="149" t="str">
        <f t="shared" si="42"/>
        <v>ข้อมูลไม่ถูกต้อง</v>
      </c>
      <c r="Q390" s="149" t="str">
        <f t="shared" si="43"/>
        <v>ข้อมูลไม่ถูกต้อง</v>
      </c>
      <c r="R390" s="155" t="str">
        <f t="shared" si="44"/>
        <v>ข้อมูลไม่ถูกต้อง</v>
      </c>
      <c r="S390" s="155" t="str">
        <f>IF(ISNUMBER(R390),
IF(H$2=ตัวเลือก!A$30,"ยังไม่บันทึกข้อมูล",R390*0.27),"ข้อมูลไม่ถูกต้อง")</f>
        <v>ข้อมูลไม่ถูกต้อง</v>
      </c>
      <c r="T390" s="149" t="str">
        <f t="shared" si="45"/>
        <v>ข้อมูลไม่ถูกต้อง</v>
      </c>
      <c r="U390" s="155" t="str">
        <f>IF(ISNUMBER(R390),
IF(H$2=ตัวเลือก!A$30,"ยังไม่บันทึกข้อมูล",R390*0.47),"ข้อมูลไม่ถูกต้อง")</f>
        <v>ข้อมูลไม่ถูกต้อง</v>
      </c>
      <c r="V390" s="149" t="str">
        <f>IF(ISNUMBER(S390),
IF(H$2=ตัวเลือก!A$30,"ยังไม่บันทึกข้อมูล",S390*0.47),"ข้อมูลไม่ถูกต้อง")</f>
        <v>ข้อมูลไม่ถูกต้อง</v>
      </c>
      <c r="W390" s="149" t="str">
        <f t="shared" si="46"/>
        <v>ข้อมูลไม่ถูกต้อง</v>
      </c>
      <c r="X390" s="148" t="str">
        <f t="shared" si="47"/>
        <v>ข้อมูลไม่ถูกต้อง</v>
      </c>
      <c r="Y390" s="38"/>
      <c r="Z390" s="38"/>
      <c r="AA390" s="38"/>
    </row>
    <row r="391" spans="1:27" x14ac:dyDescent="0.45">
      <c r="A391" s="38">
        <v>386</v>
      </c>
      <c r="B391" s="38"/>
      <c r="C391" s="38"/>
      <c r="D391" s="38"/>
      <c r="E391" s="38"/>
      <c r="F391" s="35"/>
      <c r="G391" s="35"/>
      <c r="H391" s="38"/>
      <c r="I391" s="38"/>
      <c r="J391" s="273" t="str">
        <f t="shared" ref="J391:J454" si="48">IF(H391="","รอข้อมูลคอลัมน์ H",
IF(H391/PI()&gt;=4.5,H391/PI(),"ไม่ใช่ไม้ต้น ไม่นำมาคำนวณ"))</f>
        <v>รอข้อมูลคอลัมน์ H</v>
      </c>
      <c r="K391" s="150"/>
      <c r="L391" s="150"/>
      <c r="M391" s="150"/>
      <c r="N391" s="147" t="str" cm="1">
        <f t="array" ref="N391">IF(AND(K391:M391=""),"ยังไม่บันทึกข้อมูล",
IF(M391&lt;&gt;"",
IF(M391&gt;=1.3,M391,"เป็นไม้พุ่ม"),
IF(K391+L391&gt;=1.3,K391+L391,"เป็นไม้พุ่ม")))</f>
        <v>ยังไม่บันทึกข้อมูล</v>
      </c>
      <c r="O391" s="149" t="str">
        <f t="shared" ref="O391:O454" si="49">IF(AND(ISNUMBER(J391),ISNUMBER(N391)),0.0396*(((J391)^2)*N391)^0.933,"ข้อมูลไม่ถูกต้อง")</f>
        <v>ข้อมูลไม่ถูกต้อง</v>
      </c>
      <c r="P391" s="149" t="str">
        <f t="shared" ref="P391:P454" si="50">IF(AND(ISNUMBER(J391),ISNUMBER(N391)),0.00349*(((J391^2)*N391))^1.03,"ข้อมูลไม่ถูกต้อง")</f>
        <v>ข้อมูลไม่ถูกต้อง</v>
      </c>
      <c r="Q391" s="149" t="str">
        <f t="shared" ref="Q391:Q454" si="51">IF(AND(ISNUMBER(O391),ISNUMBER(P391)),((1/(28/(O391+P391)))+0.025),"ข้อมูลไม่ถูกต้อง")</f>
        <v>ข้อมูลไม่ถูกต้อง</v>
      </c>
      <c r="R391" s="155" t="str">
        <f t="shared" ref="R391:R454" si="52">IF(AND(O391&lt;&gt;"ข้อมูลไม่ถูกต้อง",P391&lt;&gt;"ข้อมูลไม่ถูกต้อง",Q391&lt;&gt;"ข้อมูลไม่ถูกต้อง"),O391+P391+Q391,"ข้อมูลไม่ถูกต้อง")</f>
        <v>ข้อมูลไม่ถูกต้อง</v>
      </c>
      <c r="S391" s="155" t="str">
        <f>IF(ISNUMBER(R391),
IF(H$2=ตัวเลือก!A$30,"ยังไม่บันทึกข้อมูล",R391*0.27),"ข้อมูลไม่ถูกต้อง")</f>
        <v>ข้อมูลไม่ถูกต้อง</v>
      </c>
      <c r="T391" s="149" t="str">
        <f t="shared" ref="T391:T454" si="53">IF(AND(ISNUMBER(R391),ISNUMBER(S391)),R391+S391,"ข้อมูลไม่ถูกต้อง")</f>
        <v>ข้อมูลไม่ถูกต้อง</v>
      </c>
      <c r="U391" s="155" t="str">
        <f>IF(ISNUMBER(R391),
IF(H$2=ตัวเลือก!A$30,"ยังไม่บันทึกข้อมูล",R391*0.47),"ข้อมูลไม่ถูกต้อง")</f>
        <v>ข้อมูลไม่ถูกต้อง</v>
      </c>
      <c r="V391" s="149" t="str">
        <f>IF(ISNUMBER(S391),
IF(H$2=ตัวเลือก!A$30,"ยังไม่บันทึกข้อมูล",S391*0.47),"ข้อมูลไม่ถูกต้อง")</f>
        <v>ข้อมูลไม่ถูกต้อง</v>
      </c>
      <c r="W391" s="149" t="str">
        <f t="shared" ref="W391:W454" si="54">IF(AND(ISNUMBER(U391),ISNUMBER(V391)),((U391+V391)/1000),"ข้อมูลไม่ถูกต้อง")</f>
        <v>ข้อมูลไม่ถูกต้อง</v>
      </c>
      <c r="X391" s="148" t="str">
        <f t="shared" ref="X391:X454" si="55">IF(ISNUMBER(W391),W391*(44/12),"ข้อมูลไม่ถูกต้อง")</f>
        <v>ข้อมูลไม่ถูกต้อง</v>
      </c>
      <c r="Y391" s="38"/>
      <c r="Z391" s="38"/>
      <c r="AA391" s="38"/>
    </row>
    <row r="392" spans="1:27" x14ac:dyDescent="0.45">
      <c r="A392" s="38">
        <v>387</v>
      </c>
      <c r="B392" s="38"/>
      <c r="C392" s="38"/>
      <c r="D392" s="38"/>
      <c r="E392" s="38"/>
      <c r="F392" s="35"/>
      <c r="G392" s="35"/>
      <c r="H392" s="38"/>
      <c r="I392" s="38"/>
      <c r="J392" s="273" t="str">
        <f t="shared" si="48"/>
        <v>รอข้อมูลคอลัมน์ H</v>
      </c>
      <c r="K392" s="150"/>
      <c r="L392" s="150"/>
      <c r="M392" s="150"/>
      <c r="N392" s="147" t="str" cm="1">
        <f t="array" ref="N392">IF(AND(K392:M392=""),"ยังไม่บันทึกข้อมูล",
IF(M392&lt;&gt;"",
IF(M392&gt;=1.3,M392,"เป็นไม้พุ่ม"),
IF(K392+L392&gt;=1.3,K392+L392,"เป็นไม้พุ่ม")))</f>
        <v>ยังไม่บันทึกข้อมูล</v>
      </c>
      <c r="O392" s="149" t="str">
        <f t="shared" si="49"/>
        <v>ข้อมูลไม่ถูกต้อง</v>
      </c>
      <c r="P392" s="149" t="str">
        <f t="shared" si="50"/>
        <v>ข้อมูลไม่ถูกต้อง</v>
      </c>
      <c r="Q392" s="149" t="str">
        <f t="shared" si="51"/>
        <v>ข้อมูลไม่ถูกต้อง</v>
      </c>
      <c r="R392" s="155" t="str">
        <f t="shared" si="52"/>
        <v>ข้อมูลไม่ถูกต้อง</v>
      </c>
      <c r="S392" s="155" t="str">
        <f>IF(ISNUMBER(R392),
IF(H$2=ตัวเลือก!A$30,"ยังไม่บันทึกข้อมูล",R392*0.27),"ข้อมูลไม่ถูกต้อง")</f>
        <v>ข้อมูลไม่ถูกต้อง</v>
      </c>
      <c r="T392" s="149" t="str">
        <f t="shared" si="53"/>
        <v>ข้อมูลไม่ถูกต้อง</v>
      </c>
      <c r="U392" s="155" t="str">
        <f>IF(ISNUMBER(R392),
IF(H$2=ตัวเลือก!A$30,"ยังไม่บันทึกข้อมูล",R392*0.47),"ข้อมูลไม่ถูกต้อง")</f>
        <v>ข้อมูลไม่ถูกต้อง</v>
      </c>
      <c r="V392" s="149" t="str">
        <f>IF(ISNUMBER(S392),
IF(H$2=ตัวเลือก!A$30,"ยังไม่บันทึกข้อมูล",S392*0.47),"ข้อมูลไม่ถูกต้อง")</f>
        <v>ข้อมูลไม่ถูกต้อง</v>
      </c>
      <c r="W392" s="149" t="str">
        <f t="shared" si="54"/>
        <v>ข้อมูลไม่ถูกต้อง</v>
      </c>
      <c r="X392" s="148" t="str">
        <f t="shared" si="55"/>
        <v>ข้อมูลไม่ถูกต้อง</v>
      </c>
      <c r="Y392" s="38"/>
      <c r="Z392" s="38"/>
      <c r="AA392" s="38"/>
    </row>
    <row r="393" spans="1:27" x14ac:dyDescent="0.45">
      <c r="A393" s="38">
        <v>388</v>
      </c>
      <c r="B393" s="38"/>
      <c r="C393" s="38"/>
      <c r="D393" s="38"/>
      <c r="E393" s="38"/>
      <c r="F393" s="35"/>
      <c r="G393" s="35"/>
      <c r="H393" s="38"/>
      <c r="I393" s="38"/>
      <c r="J393" s="273" t="str">
        <f t="shared" si="48"/>
        <v>รอข้อมูลคอลัมน์ H</v>
      </c>
      <c r="K393" s="150"/>
      <c r="L393" s="150"/>
      <c r="M393" s="150"/>
      <c r="N393" s="147" t="str" cm="1">
        <f t="array" ref="N393">IF(AND(K393:M393=""),"ยังไม่บันทึกข้อมูล",
IF(M393&lt;&gt;"",
IF(M393&gt;=1.3,M393,"เป็นไม้พุ่ม"),
IF(K393+L393&gt;=1.3,K393+L393,"เป็นไม้พุ่ม")))</f>
        <v>ยังไม่บันทึกข้อมูล</v>
      </c>
      <c r="O393" s="149" t="str">
        <f t="shared" si="49"/>
        <v>ข้อมูลไม่ถูกต้อง</v>
      </c>
      <c r="P393" s="149" t="str">
        <f t="shared" si="50"/>
        <v>ข้อมูลไม่ถูกต้อง</v>
      </c>
      <c r="Q393" s="149" t="str">
        <f t="shared" si="51"/>
        <v>ข้อมูลไม่ถูกต้อง</v>
      </c>
      <c r="R393" s="155" t="str">
        <f t="shared" si="52"/>
        <v>ข้อมูลไม่ถูกต้อง</v>
      </c>
      <c r="S393" s="155" t="str">
        <f>IF(ISNUMBER(R393),
IF(H$2=ตัวเลือก!A$30,"ยังไม่บันทึกข้อมูล",R393*0.27),"ข้อมูลไม่ถูกต้อง")</f>
        <v>ข้อมูลไม่ถูกต้อง</v>
      </c>
      <c r="T393" s="149" t="str">
        <f t="shared" si="53"/>
        <v>ข้อมูลไม่ถูกต้อง</v>
      </c>
      <c r="U393" s="155" t="str">
        <f>IF(ISNUMBER(R393),
IF(H$2=ตัวเลือก!A$30,"ยังไม่บันทึกข้อมูล",R393*0.47),"ข้อมูลไม่ถูกต้อง")</f>
        <v>ข้อมูลไม่ถูกต้อง</v>
      </c>
      <c r="V393" s="149" t="str">
        <f>IF(ISNUMBER(S393),
IF(H$2=ตัวเลือก!A$30,"ยังไม่บันทึกข้อมูล",S393*0.47),"ข้อมูลไม่ถูกต้อง")</f>
        <v>ข้อมูลไม่ถูกต้อง</v>
      </c>
      <c r="W393" s="149" t="str">
        <f t="shared" si="54"/>
        <v>ข้อมูลไม่ถูกต้อง</v>
      </c>
      <c r="X393" s="148" t="str">
        <f t="shared" si="55"/>
        <v>ข้อมูลไม่ถูกต้อง</v>
      </c>
      <c r="Y393" s="38"/>
      <c r="Z393" s="38"/>
      <c r="AA393" s="38"/>
    </row>
    <row r="394" spans="1:27" x14ac:dyDescent="0.45">
      <c r="A394" s="38">
        <v>389</v>
      </c>
      <c r="B394" s="38"/>
      <c r="C394" s="38"/>
      <c r="D394" s="38"/>
      <c r="E394" s="38"/>
      <c r="F394" s="35"/>
      <c r="G394" s="35"/>
      <c r="H394" s="38"/>
      <c r="I394" s="38"/>
      <c r="J394" s="273" t="str">
        <f t="shared" si="48"/>
        <v>รอข้อมูลคอลัมน์ H</v>
      </c>
      <c r="K394" s="150"/>
      <c r="L394" s="150"/>
      <c r="M394" s="150"/>
      <c r="N394" s="147" t="str" cm="1">
        <f t="array" ref="N394">IF(AND(K394:M394=""),"ยังไม่บันทึกข้อมูล",
IF(M394&lt;&gt;"",
IF(M394&gt;=1.3,M394,"เป็นไม้พุ่ม"),
IF(K394+L394&gt;=1.3,K394+L394,"เป็นไม้พุ่ม")))</f>
        <v>ยังไม่บันทึกข้อมูล</v>
      </c>
      <c r="O394" s="149" t="str">
        <f t="shared" si="49"/>
        <v>ข้อมูลไม่ถูกต้อง</v>
      </c>
      <c r="P394" s="149" t="str">
        <f t="shared" si="50"/>
        <v>ข้อมูลไม่ถูกต้อง</v>
      </c>
      <c r="Q394" s="149" t="str">
        <f t="shared" si="51"/>
        <v>ข้อมูลไม่ถูกต้อง</v>
      </c>
      <c r="R394" s="155" t="str">
        <f t="shared" si="52"/>
        <v>ข้อมูลไม่ถูกต้อง</v>
      </c>
      <c r="S394" s="155" t="str">
        <f>IF(ISNUMBER(R394),
IF(H$2=ตัวเลือก!A$30,"ยังไม่บันทึกข้อมูล",R394*0.27),"ข้อมูลไม่ถูกต้อง")</f>
        <v>ข้อมูลไม่ถูกต้อง</v>
      </c>
      <c r="T394" s="149" t="str">
        <f t="shared" si="53"/>
        <v>ข้อมูลไม่ถูกต้อง</v>
      </c>
      <c r="U394" s="155" t="str">
        <f>IF(ISNUMBER(R394),
IF(H$2=ตัวเลือก!A$30,"ยังไม่บันทึกข้อมูล",R394*0.47),"ข้อมูลไม่ถูกต้อง")</f>
        <v>ข้อมูลไม่ถูกต้อง</v>
      </c>
      <c r="V394" s="149" t="str">
        <f>IF(ISNUMBER(S394),
IF(H$2=ตัวเลือก!A$30,"ยังไม่บันทึกข้อมูล",S394*0.47),"ข้อมูลไม่ถูกต้อง")</f>
        <v>ข้อมูลไม่ถูกต้อง</v>
      </c>
      <c r="W394" s="149" t="str">
        <f t="shared" si="54"/>
        <v>ข้อมูลไม่ถูกต้อง</v>
      </c>
      <c r="X394" s="148" t="str">
        <f t="shared" si="55"/>
        <v>ข้อมูลไม่ถูกต้อง</v>
      </c>
      <c r="Y394" s="38"/>
      <c r="Z394" s="38"/>
      <c r="AA394" s="38"/>
    </row>
    <row r="395" spans="1:27" x14ac:dyDescent="0.45">
      <c r="A395" s="38">
        <v>390</v>
      </c>
      <c r="B395" s="38"/>
      <c r="C395" s="38"/>
      <c r="D395" s="38"/>
      <c r="E395" s="38"/>
      <c r="F395" s="35"/>
      <c r="G395" s="35"/>
      <c r="H395" s="38"/>
      <c r="I395" s="38"/>
      <c r="J395" s="273" t="str">
        <f t="shared" si="48"/>
        <v>รอข้อมูลคอลัมน์ H</v>
      </c>
      <c r="K395" s="150"/>
      <c r="L395" s="150"/>
      <c r="M395" s="150"/>
      <c r="N395" s="147" t="str" cm="1">
        <f t="array" ref="N395">IF(AND(K395:M395=""),"ยังไม่บันทึกข้อมูล",
IF(M395&lt;&gt;"",
IF(M395&gt;=1.3,M395,"เป็นไม้พุ่ม"),
IF(K395+L395&gt;=1.3,K395+L395,"เป็นไม้พุ่ม")))</f>
        <v>ยังไม่บันทึกข้อมูล</v>
      </c>
      <c r="O395" s="149" t="str">
        <f t="shared" si="49"/>
        <v>ข้อมูลไม่ถูกต้อง</v>
      </c>
      <c r="P395" s="149" t="str">
        <f t="shared" si="50"/>
        <v>ข้อมูลไม่ถูกต้อง</v>
      </c>
      <c r="Q395" s="149" t="str">
        <f t="shared" si="51"/>
        <v>ข้อมูลไม่ถูกต้อง</v>
      </c>
      <c r="R395" s="155" t="str">
        <f t="shared" si="52"/>
        <v>ข้อมูลไม่ถูกต้อง</v>
      </c>
      <c r="S395" s="155" t="str">
        <f>IF(ISNUMBER(R395),
IF(H$2=ตัวเลือก!A$30,"ยังไม่บันทึกข้อมูล",R395*0.27),"ข้อมูลไม่ถูกต้อง")</f>
        <v>ข้อมูลไม่ถูกต้อง</v>
      </c>
      <c r="T395" s="149" t="str">
        <f t="shared" si="53"/>
        <v>ข้อมูลไม่ถูกต้อง</v>
      </c>
      <c r="U395" s="155" t="str">
        <f>IF(ISNUMBER(R395),
IF(H$2=ตัวเลือก!A$30,"ยังไม่บันทึกข้อมูล",R395*0.47),"ข้อมูลไม่ถูกต้อง")</f>
        <v>ข้อมูลไม่ถูกต้อง</v>
      </c>
      <c r="V395" s="149" t="str">
        <f>IF(ISNUMBER(S395),
IF(H$2=ตัวเลือก!A$30,"ยังไม่บันทึกข้อมูล",S395*0.47),"ข้อมูลไม่ถูกต้อง")</f>
        <v>ข้อมูลไม่ถูกต้อง</v>
      </c>
      <c r="W395" s="149" t="str">
        <f t="shared" si="54"/>
        <v>ข้อมูลไม่ถูกต้อง</v>
      </c>
      <c r="X395" s="148" t="str">
        <f t="shared" si="55"/>
        <v>ข้อมูลไม่ถูกต้อง</v>
      </c>
      <c r="Y395" s="38"/>
      <c r="Z395" s="38"/>
      <c r="AA395" s="38"/>
    </row>
    <row r="396" spans="1:27" x14ac:dyDescent="0.45">
      <c r="A396" s="38">
        <v>391</v>
      </c>
      <c r="B396" s="38"/>
      <c r="C396" s="38"/>
      <c r="D396" s="38"/>
      <c r="E396" s="38"/>
      <c r="F396" s="35"/>
      <c r="G396" s="35"/>
      <c r="H396" s="38"/>
      <c r="I396" s="38"/>
      <c r="J396" s="273" t="str">
        <f t="shared" si="48"/>
        <v>รอข้อมูลคอลัมน์ H</v>
      </c>
      <c r="K396" s="150"/>
      <c r="L396" s="150"/>
      <c r="M396" s="150"/>
      <c r="N396" s="147" t="str" cm="1">
        <f t="array" ref="N396">IF(AND(K396:M396=""),"ยังไม่บันทึกข้อมูล",
IF(M396&lt;&gt;"",
IF(M396&gt;=1.3,M396,"เป็นไม้พุ่ม"),
IF(K396+L396&gt;=1.3,K396+L396,"เป็นไม้พุ่ม")))</f>
        <v>ยังไม่บันทึกข้อมูล</v>
      </c>
      <c r="O396" s="149" t="str">
        <f t="shared" si="49"/>
        <v>ข้อมูลไม่ถูกต้อง</v>
      </c>
      <c r="P396" s="149" t="str">
        <f t="shared" si="50"/>
        <v>ข้อมูลไม่ถูกต้อง</v>
      </c>
      <c r="Q396" s="149" t="str">
        <f t="shared" si="51"/>
        <v>ข้อมูลไม่ถูกต้อง</v>
      </c>
      <c r="R396" s="155" t="str">
        <f t="shared" si="52"/>
        <v>ข้อมูลไม่ถูกต้อง</v>
      </c>
      <c r="S396" s="155" t="str">
        <f>IF(ISNUMBER(R396),
IF(H$2=ตัวเลือก!A$30,"ยังไม่บันทึกข้อมูล",R396*0.27),"ข้อมูลไม่ถูกต้อง")</f>
        <v>ข้อมูลไม่ถูกต้อง</v>
      </c>
      <c r="T396" s="149" t="str">
        <f t="shared" si="53"/>
        <v>ข้อมูลไม่ถูกต้อง</v>
      </c>
      <c r="U396" s="155" t="str">
        <f>IF(ISNUMBER(R396),
IF(H$2=ตัวเลือก!A$30,"ยังไม่บันทึกข้อมูล",R396*0.47),"ข้อมูลไม่ถูกต้อง")</f>
        <v>ข้อมูลไม่ถูกต้อง</v>
      </c>
      <c r="V396" s="149" t="str">
        <f>IF(ISNUMBER(S396),
IF(H$2=ตัวเลือก!A$30,"ยังไม่บันทึกข้อมูล",S396*0.47),"ข้อมูลไม่ถูกต้อง")</f>
        <v>ข้อมูลไม่ถูกต้อง</v>
      </c>
      <c r="W396" s="149" t="str">
        <f t="shared" si="54"/>
        <v>ข้อมูลไม่ถูกต้อง</v>
      </c>
      <c r="X396" s="148" t="str">
        <f t="shared" si="55"/>
        <v>ข้อมูลไม่ถูกต้อง</v>
      </c>
      <c r="Y396" s="38"/>
      <c r="Z396" s="38"/>
      <c r="AA396" s="38"/>
    </row>
    <row r="397" spans="1:27" x14ac:dyDescent="0.45">
      <c r="A397" s="38">
        <v>392</v>
      </c>
      <c r="B397" s="38"/>
      <c r="C397" s="38"/>
      <c r="D397" s="38"/>
      <c r="E397" s="38"/>
      <c r="F397" s="35"/>
      <c r="G397" s="35"/>
      <c r="H397" s="38"/>
      <c r="I397" s="38"/>
      <c r="J397" s="273" t="str">
        <f t="shared" si="48"/>
        <v>รอข้อมูลคอลัมน์ H</v>
      </c>
      <c r="K397" s="150"/>
      <c r="L397" s="150"/>
      <c r="M397" s="150"/>
      <c r="N397" s="147" t="str" cm="1">
        <f t="array" ref="N397">IF(AND(K397:M397=""),"ยังไม่บันทึกข้อมูล",
IF(M397&lt;&gt;"",
IF(M397&gt;=1.3,M397,"เป็นไม้พุ่ม"),
IF(K397+L397&gt;=1.3,K397+L397,"เป็นไม้พุ่ม")))</f>
        <v>ยังไม่บันทึกข้อมูล</v>
      </c>
      <c r="O397" s="149" t="str">
        <f t="shared" si="49"/>
        <v>ข้อมูลไม่ถูกต้อง</v>
      </c>
      <c r="P397" s="149" t="str">
        <f t="shared" si="50"/>
        <v>ข้อมูลไม่ถูกต้อง</v>
      </c>
      <c r="Q397" s="149" t="str">
        <f t="shared" si="51"/>
        <v>ข้อมูลไม่ถูกต้อง</v>
      </c>
      <c r="R397" s="155" t="str">
        <f t="shared" si="52"/>
        <v>ข้อมูลไม่ถูกต้อง</v>
      </c>
      <c r="S397" s="155" t="str">
        <f>IF(ISNUMBER(R397),
IF(H$2=ตัวเลือก!A$30,"ยังไม่บันทึกข้อมูล",R397*0.27),"ข้อมูลไม่ถูกต้อง")</f>
        <v>ข้อมูลไม่ถูกต้อง</v>
      </c>
      <c r="T397" s="149" t="str">
        <f t="shared" si="53"/>
        <v>ข้อมูลไม่ถูกต้อง</v>
      </c>
      <c r="U397" s="155" t="str">
        <f>IF(ISNUMBER(R397),
IF(H$2=ตัวเลือก!A$30,"ยังไม่บันทึกข้อมูล",R397*0.47),"ข้อมูลไม่ถูกต้อง")</f>
        <v>ข้อมูลไม่ถูกต้อง</v>
      </c>
      <c r="V397" s="149" t="str">
        <f>IF(ISNUMBER(S397),
IF(H$2=ตัวเลือก!A$30,"ยังไม่บันทึกข้อมูล",S397*0.47),"ข้อมูลไม่ถูกต้อง")</f>
        <v>ข้อมูลไม่ถูกต้อง</v>
      </c>
      <c r="W397" s="149" t="str">
        <f t="shared" si="54"/>
        <v>ข้อมูลไม่ถูกต้อง</v>
      </c>
      <c r="X397" s="148" t="str">
        <f t="shared" si="55"/>
        <v>ข้อมูลไม่ถูกต้อง</v>
      </c>
      <c r="Y397" s="38"/>
      <c r="Z397" s="38"/>
      <c r="AA397" s="38"/>
    </row>
    <row r="398" spans="1:27" x14ac:dyDescent="0.45">
      <c r="A398" s="38">
        <v>393</v>
      </c>
      <c r="B398" s="38"/>
      <c r="C398" s="38"/>
      <c r="D398" s="38"/>
      <c r="E398" s="38"/>
      <c r="F398" s="35"/>
      <c r="G398" s="35"/>
      <c r="H398" s="38"/>
      <c r="I398" s="38"/>
      <c r="J398" s="273" t="str">
        <f t="shared" si="48"/>
        <v>รอข้อมูลคอลัมน์ H</v>
      </c>
      <c r="K398" s="150"/>
      <c r="L398" s="150"/>
      <c r="M398" s="150"/>
      <c r="N398" s="147" t="str" cm="1">
        <f t="array" ref="N398">IF(AND(K398:M398=""),"ยังไม่บันทึกข้อมูล",
IF(M398&lt;&gt;"",
IF(M398&gt;=1.3,M398,"เป็นไม้พุ่ม"),
IF(K398+L398&gt;=1.3,K398+L398,"เป็นไม้พุ่ม")))</f>
        <v>ยังไม่บันทึกข้อมูล</v>
      </c>
      <c r="O398" s="149" t="str">
        <f t="shared" si="49"/>
        <v>ข้อมูลไม่ถูกต้อง</v>
      </c>
      <c r="P398" s="149" t="str">
        <f t="shared" si="50"/>
        <v>ข้อมูลไม่ถูกต้อง</v>
      </c>
      <c r="Q398" s="149" t="str">
        <f t="shared" si="51"/>
        <v>ข้อมูลไม่ถูกต้อง</v>
      </c>
      <c r="R398" s="155" t="str">
        <f t="shared" si="52"/>
        <v>ข้อมูลไม่ถูกต้อง</v>
      </c>
      <c r="S398" s="155" t="str">
        <f>IF(ISNUMBER(R398),
IF(H$2=ตัวเลือก!A$30,"ยังไม่บันทึกข้อมูล",R398*0.27),"ข้อมูลไม่ถูกต้อง")</f>
        <v>ข้อมูลไม่ถูกต้อง</v>
      </c>
      <c r="T398" s="149" t="str">
        <f t="shared" si="53"/>
        <v>ข้อมูลไม่ถูกต้อง</v>
      </c>
      <c r="U398" s="155" t="str">
        <f>IF(ISNUMBER(R398),
IF(H$2=ตัวเลือก!A$30,"ยังไม่บันทึกข้อมูล",R398*0.47),"ข้อมูลไม่ถูกต้อง")</f>
        <v>ข้อมูลไม่ถูกต้อง</v>
      </c>
      <c r="V398" s="149" t="str">
        <f>IF(ISNUMBER(S398),
IF(H$2=ตัวเลือก!A$30,"ยังไม่บันทึกข้อมูล",S398*0.47),"ข้อมูลไม่ถูกต้อง")</f>
        <v>ข้อมูลไม่ถูกต้อง</v>
      </c>
      <c r="W398" s="149" t="str">
        <f t="shared" si="54"/>
        <v>ข้อมูลไม่ถูกต้อง</v>
      </c>
      <c r="X398" s="148" t="str">
        <f t="shared" si="55"/>
        <v>ข้อมูลไม่ถูกต้อง</v>
      </c>
      <c r="Y398" s="38"/>
      <c r="Z398" s="38"/>
      <c r="AA398" s="38"/>
    </row>
    <row r="399" spans="1:27" x14ac:dyDescent="0.45">
      <c r="A399" s="38">
        <v>394</v>
      </c>
      <c r="B399" s="38"/>
      <c r="C399" s="38"/>
      <c r="D399" s="38"/>
      <c r="E399" s="38"/>
      <c r="F399" s="35"/>
      <c r="G399" s="35"/>
      <c r="H399" s="38"/>
      <c r="I399" s="38"/>
      <c r="J399" s="273" t="str">
        <f t="shared" si="48"/>
        <v>รอข้อมูลคอลัมน์ H</v>
      </c>
      <c r="K399" s="150"/>
      <c r="L399" s="150"/>
      <c r="M399" s="150"/>
      <c r="N399" s="147" t="str" cm="1">
        <f t="array" ref="N399">IF(AND(K399:M399=""),"ยังไม่บันทึกข้อมูล",
IF(M399&lt;&gt;"",
IF(M399&gt;=1.3,M399,"เป็นไม้พุ่ม"),
IF(K399+L399&gt;=1.3,K399+L399,"เป็นไม้พุ่ม")))</f>
        <v>ยังไม่บันทึกข้อมูล</v>
      </c>
      <c r="O399" s="149" t="str">
        <f t="shared" si="49"/>
        <v>ข้อมูลไม่ถูกต้อง</v>
      </c>
      <c r="P399" s="149" t="str">
        <f t="shared" si="50"/>
        <v>ข้อมูลไม่ถูกต้อง</v>
      </c>
      <c r="Q399" s="149" t="str">
        <f t="shared" si="51"/>
        <v>ข้อมูลไม่ถูกต้อง</v>
      </c>
      <c r="R399" s="155" t="str">
        <f t="shared" si="52"/>
        <v>ข้อมูลไม่ถูกต้อง</v>
      </c>
      <c r="S399" s="155" t="str">
        <f>IF(ISNUMBER(R399),
IF(H$2=ตัวเลือก!A$30,"ยังไม่บันทึกข้อมูล",R399*0.27),"ข้อมูลไม่ถูกต้อง")</f>
        <v>ข้อมูลไม่ถูกต้อง</v>
      </c>
      <c r="T399" s="149" t="str">
        <f t="shared" si="53"/>
        <v>ข้อมูลไม่ถูกต้อง</v>
      </c>
      <c r="U399" s="155" t="str">
        <f>IF(ISNUMBER(R399),
IF(H$2=ตัวเลือก!A$30,"ยังไม่บันทึกข้อมูล",R399*0.47),"ข้อมูลไม่ถูกต้อง")</f>
        <v>ข้อมูลไม่ถูกต้อง</v>
      </c>
      <c r="V399" s="149" t="str">
        <f>IF(ISNUMBER(S399),
IF(H$2=ตัวเลือก!A$30,"ยังไม่บันทึกข้อมูล",S399*0.47),"ข้อมูลไม่ถูกต้อง")</f>
        <v>ข้อมูลไม่ถูกต้อง</v>
      </c>
      <c r="W399" s="149" t="str">
        <f t="shared" si="54"/>
        <v>ข้อมูลไม่ถูกต้อง</v>
      </c>
      <c r="X399" s="148" t="str">
        <f t="shared" si="55"/>
        <v>ข้อมูลไม่ถูกต้อง</v>
      </c>
      <c r="Y399" s="38"/>
      <c r="Z399" s="38"/>
      <c r="AA399" s="38"/>
    </row>
    <row r="400" spans="1:27" x14ac:dyDescent="0.45">
      <c r="A400" s="38">
        <v>395</v>
      </c>
      <c r="B400" s="38"/>
      <c r="C400" s="38"/>
      <c r="D400" s="38"/>
      <c r="E400" s="38"/>
      <c r="F400" s="35"/>
      <c r="G400" s="35"/>
      <c r="H400" s="38"/>
      <c r="I400" s="38"/>
      <c r="J400" s="273" t="str">
        <f t="shared" si="48"/>
        <v>รอข้อมูลคอลัมน์ H</v>
      </c>
      <c r="K400" s="150"/>
      <c r="L400" s="150"/>
      <c r="M400" s="150"/>
      <c r="N400" s="147" t="str" cm="1">
        <f t="array" ref="N400">IF(AND(K400:M400=""),"ยังไม่บันทึกข้อมูล",
IF(M400&lt;&gt;"",
IF(M400&gt;=1.3,M400,"เป็นไม้พุ่ม"),
IF(K400+L400&gt;=1.3,K400+L400,"เป็นไม้พุ่ม")))</f>
        <v>ยังไม่บันทึกข้อมูล</v>
      </c>
      <c r="O400" s="149" t="str">
        <f t="shared" si="49"/>
        <v>ข้อมูลไม่ถูกต้อง</v>
      </c>
      <c r="P400" s="149" t="str">
        <f t="shared" si="50"/>
        <v>ข้อมูลไม่ถูกต้อง</v>
      </c>
      <c r="Q400" s="149" t="str">
        <f t="shared" si="51"/>
        <v>ข้อมูลไม่ถูกต้อง</v>
      </c>
      <c r="R400" s="155" t="str">
        <f t="shared" si="52"/>
        <v>ข้อมูลไม่ถูกต้อง</v>
      </c>
      <c r="S400" s="155" t="str">
        <f>IF(ISNUMBER(R400),
IF(H$2=ตัวเลือก!A$30,"ยังไม่บันทึกข้อมูล",R400*0.27),"ข้อมูลไม่ถูกต้อง")</f>
        <v>ข้อมูลไม่ถูกต้อง</v>
      </c>
      <c r="T400" s="149" t="str">
        <f t="shared" si="53"/>
        <v>ข้อมูลไม่ถูกต้อง</v>
      </c>
      <c r="U400" s="155" t="str">
        <f>IF(ISNUMBER(R400),
IF(H$2=ตัวเลือก!A$30,"ยังไม่บันทึกข้อมูล",R400*0.47),"ข้อมูลไม่ถูกต้อง")</f>
        <v>ข้อมูลไม่ถูกต้อง</v>
      </c>
      <c r="V400" s="149" t="str">
        <f>IF(ISNUMBER(S400),
IF(H$2=ตัวเลือก!A$30,"ยังไม่บันทึกข้อมูล",S400*0.47),"ข้อมูลไม่ถูกต้อง")</f>
        <v>ข้อมูลไม่ถูกต้อง</v>
      </c>
      <c r="W400" s="149" t="str">
        <f t="shared" si="54"/>
        <v>ข้อมูลไม่ถูกต้อง</v>
      </c>
      <c r="X400" s="148" t="str">
        <f t="shared" si="55"/>
        <v>ข้อมูลไม่ถูกต้อง</v>
      </c>
      <c r="Y400" s="38"/>
      <c r="Z400" s="38"/>
      <c r="AA400" s="38"/>
    </row>
    <row r="401" spans="1:27" x14ac:dyDescent="0.45">
      <c r="A401" s="38">
        <v>396</v>
      </c>
      <c r="B401" s="38"/>
      <c r="C401" s="38"/>
      <c r="D401" s="38"/>
      <c r="E401" s="38"/>
      <c r="F401" s="35"/>
      <c r="G401" s="35"/>
      <c r="H401" s="38"/>
      <c r="I401" s="38"/>
      <c r="J401" s="273" t="str">
        <f t="shared" si="48"/>
        <v>รอข้อมูลคอลัมน์ H</v>
      </c>
      <c r="K401" s="150"/>
      <c r="L401" s="150"/>
      <c r="M401" s="150"/>
      <c r="N401" s="147" t="str" cm="1">
        <f t="array" ref="N401">IF(AND(K401:M401=""),"ยังไม่บันทึกข้อมูล",
IF(M401&lt;&gt;"",
IF(M401&gt;=1.3,M401,"เป็นไม้พุ่ม"),
IF(K401+L401&gt;=1.3,K401+L401,"เป็นไม้พุ่ม")))</f>
        <v>ยังไม่บันทึกข้อมูล</v>
      </c>
      <c r="O401" s="149" t="str">
        <f t="shared" si="49"/>
        <v>ข้อมูลไม่ถูกต้อง</v>
      </c>
      <c r="P401" s="149" t="str">
        <f t="shared" si="50"/>
        <v>ข้อมูลไม่ถูกต้อง</v>
      </c>
      <c r="Q401" s="149" t="str">
        <f t="shared" si="51"/>
        <v>ข้อมูลไม่ถูกต้อง</v>
      </c>
      <c r="R401" s="155" t="str">
        <f t="shared" si="52"/>
        <v>ข้อมูลไม่ถูกต้อง</v>
      </c>
      <c r="S401" s="155" t="str">
        <f>IF(ISNUMBER(R401),
IF(H$2=ตัวเลือก!A$30,"ยังไม่บันทึกข้อมูล",R401*0.27),"ข้อมูลไม่ถูกต้อง")</f>
        <v>ข้อมูลไม่ถูกต้อง</v>
      </c>
      <c r="T401" s="149" t="str">
        <f t="shared" si="53"/>
        <v>ข้อมูลไม่ถูกต้อง</v>
      </c>
      <c r="U401" s="155" t="str">
        <f>IF(ISNUMBER(R401),
IF(H$2=ตัวเลือก!A$30,"ยังไม่บันทึกข้อมูล",R401*0.47),"ข้อมูลไม่ถูกต้อง")</f>
        <v>ข้อมูลไม่ถูกต้อง</v>
      </c>
      <c r="V401" s="149" t="str">
        <f>IF(ISNUMBER(S401),
IF(H$2=ตัวเลือก!A$30,"ยังไม่บันทึกข้อมูล",S401*0.47),"ข้อมูลไม่ถูกต้อง")</f>
        <v>ข้อมูลไม่ถูกต้อง</v>
      </c>
      <c r="W401" s="149" t="str">
        <f t="shared" si="54"/>
        <v>ข้อมูลไม่ถูกต้อง</v>
      </c>
      <c r="X401" s="148" t="str">
        <f t="shared" si="55"/>
        <v>ข้อมูลไม่ถูกต้อง</v>
      </c>
      <c r="Y401" s="38"/>
      <c r="Z401" s="38"/>
      <c r="AA401" s="38"/>
    </row>
    <row r="402" spans="1:27" x14ac:dyDescent="0.45">
      <c r="A402" s="38">
        <v>397</v>
      </c>
      <c r="B402" s="38"/>
      <c r="C402" s="38"/>
      <c r="D402" s="38"/>
      <c r="E402" s="38"/>
      <c r="F402" s="35"/>
      <c r="G402" s="35"/>
      <c r="H402" s="38"/>
      <c r="I402" s="38"/>
      <c r="J402" s="273" t="str">
        <f t="shared" si="48"/>
        <v>รอข้อมูลคอลัมน์ H</v>
      </c>
      <c r="K402" s="150"/>
      <c r="L402" s="150"/>
      <c r="M402" s="150"/>
      <c r="N402" s="147" t="str" cm="1">
        <f t="array" ref="N402">IF(AND(K402:M402=""),"ยังไม่บันทึกข้อมูล",
IF(M402&lt;&gt;"",
IF(M402&gt;=1.3,M402,"เป็นไม้พุ่ม"),
IF(K402+L402&gt;=1.3,K402+L402,"เป็นไม้พุ่ม")))</f>
        <v>ยังไม่บันทึกข้อมูล</v>
      </c>
      <c r="O402" s="149" t="str">
        <f t="shared" si="49"/>
        <v>ข้อมูลไม่ถูกต้อง</v>
      </c>
      <c r="P402" s="149" t="str">
        <f t="shared" si="50"/>
        <v>ข้อมูลไม่ถูกต้อง</v>
      </c>
      <c r="Q402" s="149" t="str">
        <f t="shared" si="51"/>
        <v>ข้อมูลไม่ถูกต้อง</v>
      </c>
      <c r="R402" s="155" t="str">
        <f t="shared" si="52"/>
        <v>ข้อมูลไม่ถูกต้อง</v>
      </c>
      <c r="S402" s="155" t="str">
        <f>IF(ISNUMBER(R402),
IF(H$2=ตัวเลือก!A$30,"ยังไม่บันทึกข้อมูล",R402*0.27),"ข้อมูลไม่ถูกต้อง")</f>
        <v>ข้อมูลไม่ถูกต้อง</v>
      </c>
      <c r="T402" s="149" t="str">
        <f t="shared" si="53"/>
        <v>ข้อมูลไม่ถูกต้อง</v>
      </c>
      <c r="U402" s="155" t="str">
        <f>IF(ISNUMBER(R402),
IF(H$2=ตัวเลือก!A$30,"ยังไม่บันทึกข้อมูล",R402*0.47),"ข้อมูลไม่ถูกต้อง")</f>
        <v>ข้อมูลไม่ถูกต้อง</v>
      </c>
      <c r="V402" s="149" t="str">
        <f>IF(ISNUMBER(S402),
IF(H$2=ตัวเลือก!A$30,"ยังไม่บันทึกข้อมูล",S402*0.47),"ข้อมูลไม่ถูกต้อง")</f>
        <v>ข้อมูลไม่ถูกต้อง</v>
      </c>
      <c r="W402" s="149" t="str">
        <f t="shared" si="54"/>
        <v>ข้อมูลไม่ถูกต้อง</v>
      </c>
      <c r="X402" s="148" t="str">
        <f t="shared" si="55"/>
        <v>ข้อมูลไม่ถูกต้อง</v>
      </c>
      <c r="Y402" s="38"/>
      <c r="Z402" s="38"/>
      <c r="AA402" s="38"/>
    </row>
    <row r="403" spans="1:27" x14ac:dyDescent="0.45">
      <c r="A403" s="38">
        <v>398</v>
      </c>
      <c r="B403" s="38"/>
      <c r="C403" s="38"/>
      <c r="D403" s="38"/>
      <c r="E403" s="38"/>
      <c r="F403" s="35"/>
      <c r="G403" s="35"/>
      <c r="H403" s="38"/>
      <c r="I403" s="38"/>
      <c r="J403" s="273" t="str">
        <f t="shared" si="48"/>
        <v>รอข้อมูลคอลัมน์ H</v>
      </c>
      <c r="K403" s="150"/>
      <c r="L403" s="150"/>
      <c r="M403" s="150"/>
      <c r="N403" s="147" t="str" cm="1">
        <f t="array" ref="N403">IF(AND(K403:M403=""),"ยังไม่บันทึกข้อมูล",
IF(M403&lt;&gt;"",
IF(M403&gt;=1.3,M403,"เป็นไม้พุ่ม"),
IF(K403+L403&gt;=1.3,K403+L403,"เป็นไม้พุ่ม")))</f>
        <v>ยังไม่บันทึกข้อมูล</v>
      </c>
      <c r="O403" s="149" t="str">
        <f t="shared" si="49"/>
        <v>ข้อมูลไม่ถูกต้อง</v>
      </c>
      <c r="P403" s="149" t="str">
        <f t="shared" si="50"/>
        <v>ข้อมูลไม่ถูกต้อง</v>
      </c>
      <c r="Q403" s="149" t="str">
        <f t="shared" si="51"/>
        <v>ข้อมูลไม่ถูกต้อง</v>
      </c>
      <c r="R403" s="155" t="str">
        <f t="shared" si="52"/>
        <v>ข้อมูลไม่ถูกต้อง</v>
      </c>
      <c r="S403" s="155" t="str">
        <f>IF(ISNUMBER(R403),
IF(H$2=ตัวเลือก!A$30,"ยังไม่บันทึกข้อมูล",R403*0.27),"ข้อมูลไม่ถูกต้อง")</f>
        <v>ข้อมูลไม่ถูกต้อง</v>
      </c>
      <c r="T403" s="149" t="str">
        <f t="shared" si="53"/>
        <v>ข้อมูลไม่ถูกต้อง</v>
      </c>
      <c r="U403" s="155" t="str">
        <f>IF(ISNUMBER(R403),
IF(H$2=ตัวเลือก!A$30,"ยังไม่บันทึกข้อมูล",R403*0.47),"ข้อมูลไม่ถูกต้อง")</f>
        <v>ข้อมูลไม่ถูกต้อง</v>
      </c>
      <c r="V403" s="149" t="str">
        <f>IF(ISNUMBER(S403),
IF(H$2=ตัวเลือก!A$30,"ยังไม่บันทึกข้อมูล",S403*0.47),"ข้อมูลไม่ถูกต้อง")</f>
        <v>ข้อมูลไม่ถูกต้อง</v>
      </c>
      <c r="W403" s="149" t="str">
        <f t="shared" si="54"/>
        <v>ข้อมูลไม่ถูกต้อง</v>
      </c>
      <c r="X403" s="148" t="str">
        <f t="shared" si="55"/>
        <v>ข้อมูลไม่ถูกต้อง</v>
      </c>
      <c r="Y403" s="38"/>
      <c r="Z403" s="38"/>
      <c r="AA403" s="38"/>
    </row>
    <row r="404" spans="1:27" x14ac:dyDescent="0.45">
      <c r="A404" s="38">
        <v>399</v>
      </c>
      <c r="B404" s="38"/>
      <c r="C404" s="38"/>
      <c r="D404" s="38"/>
      <c r="E404" s="38"/>
      <c r="F404" s="35"/>
      <c r="G404" s="35"/>
      <c r="H404" s="38"/>
      <c r="I404" s="38"/>
      <c r="J404" s="273" t="str">
        <f t="shared" si="48"/>
        <v>รอข้อมูลคอลัมน์ H</v>
      </c>
      <c r="K404" s="150"/>
      <c r="L404" s="150"/>
      <c r="M404" s="150"/>
      <c r="N404" s="147" t="str" cm="1">
        <f t="array" ref="N404">IF(AND(K404:M404=""),"ยังไม่บันทึกข้อมูล",
IF(M404&lt;&gt;"",
IF(M404&gt;=1.3,M404,"เป็นไม้พุ่ม"),
IF(K404+L404&gt;=1.3,K404+L404,"เป็นไม้พุ่ม")))</f>
        <v>ยังไม่บันทึกข้อมูล</v>
      </c>
      <c r="O404" s="149" t="str">
        <f t="shared" si="49"/>
        <v>ข้อมูลไม่ถูกต้อง</v>
      </c>
      <c r="P404" s="149" t="str">
        <f t="shared" si="50"/>
        <v>ข้อมูลไม่ถูกต้อง</v>
      </c>
      <c r="Q404" s="149" t="str">
        <f t="shared" si="51"/>
        <v>ข้อมูลไม่ถูกต้อง</v>
      </c>
      <c r="R404" s="155" t="str">
        <f t="shared" si="52"/>
        <v>ข้อมูลไม่ถูกต้อง</v>
      </c>
      <c r="S404" s="155" t="str">
        <f>IF(ISNUMBER(R404),
IF(H$2=ตัวเลือก!A$30,"ยังไม่บันทึกข้อมูล",R404*0.27),"ข้อมูลไม่ถูกต้อง")</f>
        <v>ข้อมูลไม่ถูกต้อง</v>
      </c>
      <c r="T404" s="149" t="str">
        <f t="shared" si="53"/>
        <v>ข้อมูลไม่ถูกต้อง</v>
      </c>
      <c r="U404" s="155" t="str">
        <f>IF(ISNUMBER(R404),
IF(H$2=ตัวเลือก!A$30,"ยังไม่บันทึกข้อมูล",R404*0.47),"ข้อมูลไม่ถูกต้อง")</f>
        <v>ข้อมูลไม่ถูกต้อง</v>
      </c>
      <c r="V404" s="149" t="str">
        <f>IF(ISNUMBER(S404),
IF(H$2=ตัวเลือก!A$30,"ยังไม่บันทึกข้อมูล",S404*0.47),"ข้อมูลไม่ถูกต้อง")</f>
        <v>ข้อมูลไม่ถูกต้อง</v>
      </c>
      <c r="W404" s="149" t="str">
        <f t="shared" si="54"/>
        <v>ข้อมูลไม่ถูกต้อง</v>
      </c>
      <c r="X404" s="148" t="str">
        <f t="shared" si="55"/>
        <v>ข้อมูลไม่ถูกต้อง</v>
      </c>
      <c r="Y404" s="38"/>
      <c r="Z404" s="38"/>
      <c r="AA404" s="38"/>
    </row>
    <row r="405" spans="1:27" x14ac:dyDescent="0.45">
      <c r="A405" s="38">
        <v>400</v>
      </c>
      <c r="B405" s="38"/>
      <c r="C405" s="38"/>
      <c r="D405" s="38"/>
      <c r="E405" s="38"/>
      <c r="F405" s="35"/>
      <c r="G405" s="35"/>
      <c r="H405" s="38"/>
      <c r="I405" s="38"/>
      <c r="J405" s="273" t="str">
        <f t="shared" si="48"/>
        <v>รอข้อมูลคอลัมน์ H</v>
      </c>
      <c r="K405" s="150"/>
      <c r="L405" s="150"/>
      <c r="M405" s="150"/>
      <c r="N405" s="147" t="str" cm="1">
        <f t="array" ref="N405">IF(AND(K405:M405=""),"ยังไม่บันทึกข้อมูล",
IF(M405&lt;&gt;"",
IF(M405&gt;=1.3,M405,"เป็นไม้พุ่ม"),
IF(K405+L405&gt;=1.3,K405+L405,"เป็นไม้พุ่ม")))</f>
        <v>ยังไม่บันทึกข้อมูล</v>
      </c>
      <c r="O405" s="149" t="str">
        <f t="shared" si="49"/>
        <v>ข้อมูลไม่ถูกต้อง</v>
      </c>
      <c r="P405" s="149" t="str">
        <f t="shared" si="50"/>
        <v>ข้อมูลไม่ถูกต้อง</v>
      </c>
      <c r="Q405" s="149" t="str">
        <f t="shared" si="51"/>
        <v>ข้อมูลไม่ถูกต้อง</v>
      </c>
      <c r="R405" s="155" t="str">
        <f t="shared" si="52"/>
        <v>ข้อมูลไม่ถูกต้อง</v>
      </c>
      <c r="S405" s="155" t="str">
        <f>IF(ISNUMBER(R405),
IF(H$2=ตัวเลือก!A$30,"ยังไม่บันทึกข้อมูล",R405*0.27),"ข้อมูลไม่ถูกต้อง")</f>
        <v>ข้อมูลไม่ถูกต้อง</v>
      </c>
      <c r="T405" s="149" t="str">
        <f t="shared" si="53"/>
        <v>ข้อมูลไม่ถูกต้อง</v>
      </c>
      <c r="U405" s="155" t="str">
        <f>IF(ISNUMBER(R405),
IF(H$2=ตัวเลือก!A$30,"ยังไม่บันทึกข้อมูล",R405*0.47),"ข้อมูลไม่ถูกต้อง")</f>
        <v>ข้อมูลไม่ถูกต้อง</v>
      </c>
      <c r="V405" s="149" t="str">
        <f>IF(ISNUMBER(S405),
IF(H$2=ตัวเลือก!A$30,"ยังไม่บันทึกข้อมูล",S405*0.47),"ข้อมูลไม่ถูกต้อง")</f>
        <v>ข้อมูลไม่ถูกต้อง</v>
      </c>
      <c r="W405" s="149" t="str">
        <f t="shared" si="54"/>
        <v>ข้อมูลไม่ถูกต้อง</v>
      </c>
      <c r="X405" s="148" t="str">
        <f t="shared" si="55"/>
        <v>ข้อมูลไม่ถูกต้อง</v>
      </c>
      <c r="Y405" s="38"/>
      <c r="Z405" s="38"/>
      <c r="AA405" s="38"/>
    </row>
    <row r="406" spans="1:27" x14ac:dyDescent="0.45">
      <c r="A406" s="38">
        <v>401</v>
      </c>
      <c r="B406" s="38"/>
      <c r="C406" s="38"/>
      <c r="D406" s="38"/>
      <c r="E406" s="38"/>
      <c r="F406" s="35"/>
      <c r="G406" s="35"/>
      <c r="H406" s="38"/>
      <c r="I406" s="38"/>
      <c r="J406" s="273" t="str">
        <f t="shared" si="48"/>
        <v>รอข้อมูลคอลัมน์ H</v>
      </c>
      <c r="K406" s="150"/>
      <c r="L406" s="150"/>
      <c r="M406" s="150"/>
      <c r="N406" s="147" t="str" cm="1">
        <f t="array" ref="N406">IF(AND(K406:M406=""),"ยังไม่บันทึกข้อมูล",
IF(M406&lt;&gt;"",
IF(M406&gt;=1.3,M406,"เป็นไม้พุ่ม"),
IF(K406+L406&gt;=1.3,K406+L406,"เป็นไม้พุ่ม")))</f>
        <v>ยังไม่บันทึกข้อมูล</v>
      </c>
      <c r="O406" s="149" t="str">
        <f t="shared" si="49"/>
        <v>ข้อมูลไม่ถูกต้อง</v>
      </c>
      <c r="P406" s="149" t="str">
        <f t="shared" si="50"/>
        <v>ข้อมูลไม่ถูกต้อง</v>
      </c>
      <c r="Q406" s="149" t="str">
        <f t="shared" si="51"/>
        <v>ข้อมูลไม่ถูกต้อง</v>
      </c>
      <c r="R406" s="155" t="str">
        <f t="shared" si="52"/>
        <v>ข้อมูลไม่ถูกต้อง</v>
      </c>
      <c r="S406" s="155" t="str">
        <f>IF(ISNUMBER(R406),
IF(H$2=ตัวเลือก!A$30,"ยังไม่บันทึกข้อมูล",R406*0.27),"ข้อมูลไม่ถูกต้อง")</f>
        <v>ข้อมูลไม่ถูกต้อง</v>
      </c>
      <c r="T406" s="149" t="str">
        <f t="shared" si="53"/>
        <v>ข้อมูลไม่ถูกต้อง</v>
      </c>
      <c r="U406" s="155" t="str">
        <f>IF(ISNUMBER(R406),
IF(H$2=ตัวเลือก!A$30,"ยังไม่บันทึกข้อมูล",R406*0.47),"ข้อมูลไม่ถูกต้อง")</f>
        <v>ข้อมูลไม่ถูกต้อง</v>
      </c>
      <c r="V406" s="149" t="str">
        <f>IF(ISNUMBER(S406),
IF(H$2=ตัวเลือก!A$30,"ยังไม่บันทึกข้อมูล",S406*0.47),"ข้อมูลไม่ถูกต้อง")</f>
        <v>ข้อมูลไม่ถูกต้อง</v>
      </c>
      <c r="W406" s="149" t="str">
        <f t="shared" si="54"/>
        <v>ข้อมูลไม่ถูกต้อง</v>
      </c>
      <c r="X406" s="148" t="str">
        <f t="shared" si="55"/>
        <v>ข้อมูลไม่ถูกต้อง</v>
      </c>
      <c r="Y406" s="38"/>
      <c r="Z406" s="38"/>
      <c r="AA406" s="38"/>
    </row>
    <row r="407" spans="1:27" x14ac:dyDescent="0.45">
      <c r="A407" s="38">
        <v>402</v>
      </c>
      <c r="B407" s="38"/>
      <c r="C407" s="38"/>
      <c r="D407" s="38"/>
      <c r="E407" s="38"/>
      <c r="F407" s="35"/>
      <c r="G407" s="35"/>
      <c r="H407" s="38"/>
      <c r="I407" s="38"/>
      <c r="J407" s="273" t="str">
        <f t="shared" si="48"/>
        <v>รอข้อมูลคอลัมน์ H</v>
      </c>
      <c r="K407" s="150"/>
      <c r="L407" s="150"/>
      <c r="M407" s="150"/>
      <c r="N407" s="147" t="str" cm="1">
        <f t="array" ref="N407">IF(AND(K407:M407=""),"ยังไม่บันทึกข้อมูล",
IF(M407&lt;&gt;"",
IF(M407&gt;=1.3,M407,"เป็นไม้พุ่ม"),
IF(K407+L407&gt;=1.3,K407+L407,"เป็นไม้พุ่ม")))</f>
        <v>ยังไม่บันทึกข้อมูล</v>
      </c>
      <c r="O407" s="149" t="str">
        <f t="shared" si="49"/>
        <v>ข้อมูลไม่ถูกต้อง</v>
      </c>
      <c r="P407" s="149" t="str">
        <f t="shared" si="50"/>
        <v>ข้อมูลไม่ถูกต้อง</v>
      </c>
      <c r="Q407" s="149" t="str">
        <f t="shared" si="51"/>
        <v>ข้อมูลไม่ถูกต้อง</v>
      </c>
      <c r="R407" s="155" t="str">
        <f t="shared" si="52"/>
        <v>ข้อมูลไม่ถูกต้อง</v>
      </c>
      <c r="S407" s="155" t="str">
        <f>IF(ISNUMBER(R407),
IF(H$2=ตัวเลือก!A$30,"ยังไม่บันทึกข้อมูล",R407*0.27),"ข้อมูลไม่ถูกต้อง")</f>
        <v>ข้อมูลไม่ถูกต้อง</v>
      </c>
      <c r="T407" s="149" t="str">
        <f t="shared" si="53"/>
        <v>ข้อมูลไม่ถูกต้อง</v>
      </c>
      <c r="U407" s="155" t="str">
        <f>IF(ISNUMBER(R407),
IF(H$2=ตัวเลือก!A$30,"ยังไม่บันทึกข้อมูล",R407*0.47),"ข้อมูลไม่ถูกต้อง")</f>
        <v>ข้อมูลไม่ถูกต้อง</v>
      </c>
      <c r="V407" s="149" t="str">
        <f>IF(ISNUMBER(S407),
IF(H$2=ตัวเลือก!A$30,"ยังไม่บันทึกข้อมูล",S407*0.47),"ข้อมูลไม่ถูกต้อง")</f>
        <v>ข้อมูลไม่ถูกต้อง</v>
      </c>
      <c r="W407" s="149" t="str">
        <f t="shared" si="54"/>
        <v>ข้อมูลไม่ถูกต้อง</v>
      </c>
      <c r="X407" s="148" t="str">
        <f t="shared" si="55"/>
        <v>ข้อมูลไม่ถูกต้อง</v>
      </c>
      <c r="Y407" s="38"/>
      <c r="Z407" s="38"/>
      <c r="AA407" s="38"/>
    </row>
    <row r="408" spans="1:27" x14ac:dyDescent="0.45">
      <c r="A408" s="38">
        <v>403</v>
      </c>
      <c r="B408" s="38"/>
      <c r="C408" s="38"/>
      <c r="D408" s="38"/>
      <c r="E408" s="38"/>
      <c r="F408" s="35"/>
      <c r="G408" s="35"/>
      <c r="H408" s="38"/>
      <c r="I408" s="38"/>
      <c r="J408" s="273" t="str">
        <f t="shared" si="48"/>
        <v>รอข้อมูลคอลัมน์ H</v>
      </c>
      <c r="K408" s="150"/>
      <c r="L408" s="150"/>
      <c r="M408" s="150"/>
      <c r="N408" s="147" t="str" cm="1">
        <f t="array" ref="N408">IF(AND(K408:M408=""),"ยังไม่บันทึกข้อมูล",
IF(M408&lt;&gt;"",
IF(M408&gt;=1.3,M408,"เป็นไม้พุ่ม"),
IF(K408+L408&gt;=1.3,K408+L408,"เป็นไม้พุ่ม")))</f>
        <v>ยังไม่บันทึกข้อมูล</v>
      </c>
      <c r="O408" s="149" t="str">
        <f t="shared" si="49"/>
        <v>ข้อมูลไม่ถูกต้อง</v>
      </c>
      <c r="P408" s="149" t="str">
        <f t="shared" si="50"/>
        <v>ข้อมูลไม่ถูกต้อง</v>
      </c>
      <c r="Q408" s="149" t="str">
        <f t="shared" si="51"/>
        <v>ข้อมูลไม่ถูกต้อง</v>
      </c>
      <c r="R408" s="155" t="str">
        <f t="shared" si="52"/>
        <v>ข้อมูลไม่ถูกต้อง</v>
      </c>
      <c r="S408" s="155" t="str">
        <f>IF(ISNUMBER(R408),
IF(H$2=ตัวเลือก!A$30,"ยังไม่บันทึกข้อมูล",R408*0.27),"ข้อมูลไม่ถูกต้อง")</f>
        <v>ข้อมูลไม่ถูกต้อง</v>
      </c>
      <c r="T408" s="149" t="str">
        <f t="shared" si="53"/>
        <v>ข้อมูลไม่ถูกต้อง</v>
      </c>
      <c r="U408" s="155" t="str">
        <f>IF(ISNUMBER(R408),
IF(H$2=ตัวเลือก!A$30,"ยังไม่บันทึกข้อมูล",R408*0.47),"ข้อมูลไม่ถูกต้อง")</f>
        <v>ข้อมูลไม่ถูกต้อง</v>
      </c>
      <c r="V408" s="149" t="str">
        <f>IF(ISNUMBER(S408),
IF(H$2=ตัวเลือก!A$30,"ยังไม่บันทึกข้อมูล",S408*0.47),"ข้อมูลไม่ถูกต้อง")</f>
        <v>ข้อมูลไม่ถูกต้อง</v>
      </c>
      <c r="W408" s="149" t="str">
        <f t="shared" si="54"/>
        <v>ข้อมูลไม่ถูกต้อง</v>
      </c>
      <c r="X408" s="148" t="str">
        <f t="shared" si="55"/>
        <v>ข้อมูลไม่ถูกต้อง</v>
      </c>
      <c r="Y408" s="38"/>
      <c r="Z408" s="38"/>
      <c r="AA408" s="38"/>
    </row>
    <row r="409" spans="1:27" x14ac:dyDescent="0.45">
      <c r="A409" s="38">
        <v>404</v>
      </c>
      <c r="B409" s="38"/>
      <c r="C409" s="38"/>
      <c r="D409" s="38"/>
      <c r="E409" s="38"/>
      <c r="F409" s="35"/>
      <c r="G409" s="35"/>
      <c r="H409" s="38"/>
      <c r="I409" s="38"/>
      <c r="J409" s="273" t="str">
        <f t="shared" si="48"/>
        <v>รอข้อมูลคอลัมน์ H</v>
      </c>
      <c r="K409" s="150"/>
      <c r="L409" s="150"/>
      <c r="M409" s="150"/>
      <c r="N409" s="147" t="str" cm="1">
        <f t="array" ref="N409">IF(AND(K409:M409=""),"ยังไม่บันทึกข้อมูล",
IF(M409&lt;&gt;"",
IF(M409&gt;=1.3,M409,"เป็นไม้พุ่ม"),
IF(K409+L409&gt;=1.3,K409+L409,"เป็นไม้พุ่ม")))</f>
        <v>ยังไม่บันทึกข้อมูล</v>
      </c>
      <c r="O409" s="149" t="str">
        <f t="shared" si="49"/>
        <v>ข้อมูลไม่ถูกต้อง</v>
      </c>
      <c r="P409" s="149" t="str">
        <f t="shared" si="50"/>
        <v>ข้อมูลไม่ถูกต้อง</v>
      </c>
      <c r="Q409" s="149" t="str">
        <f t="shared" si="51"/>
        <v>ข้อมูลไม่ถูกต้อง</v>
      </c>
      <c r="R409" s="155" t="str">
        <f t="shared" si="52"/>
        <v>ข้อมูลไม่ถูกต้อง</v>
      </c>
      <c r="S409" s="155" t="str">
        <f>IF(ISNUMBER(R409),
IF(H$2=ตัวเลือก!A$30,"ยังไม่บันทึกข้อมูล",R409*0.27),"ข้อมูลไม่ถูกต้อง")</f>
        <v>ข้อมูลไม่ถูกต้อง</v>
      </c>
      <c r="T409" s="149" t="str">
        <f t="shared" si="53"/>
        <v>ข้อมูลไม่ถูกต้อง</v>
      </c>
      <c r="U409" s="155" t="str">
        <f>IF(ISNUMBER(R409),
IF(H$2=ตัวเลือก!A$30,"ยังไม่บันทึกข้อมูล",R409*0.47),"ข้อมูลไม่ถูกต้อง")</f>
        <v>ข้อมูลไม่ถูกต้อง</v>
      </c>
      <c r="V409" s="149" t="str">
        <f>IF(ISNUMBER(S409),
IF(H$2=ตัวเลือก!A$30,"ยังไม่บันทึกข้อมูล",S409*0.47),"ข้อมูลไม่ถูกต้อง")</f>
        <v>ข้อมูลไม่ถูกต้อง</v>
      </c>
      <c r="W409" s="149" t="str">
        <f t="shared" si="54"/>
        <v>ข้อมูลไม่ถูกต้อง</v>
      </c>
      <c r="X409" s="148" t="str">
        <f t="shared" si="55"/>
        <v>ข้อมูลไม่ถูกต้อง</v>
      </c>
      <c r="Y409" s="38"/>
      <c r="Z409" s="38"/>
      <c r="AA409" s="38"/>
    </row>
    <row r="410" spans="1:27" x14ac:dyDescent="0.45">
      <c r="A410" s="38">
        <v>405</v>
      </c>
      <c r="B410" s="38"/>
      <c r="C410" s="38"/>
      <c r="D410" s="38"/>
      <c r="E410" s="38"/>
      <c r="F410" s="35"/>
      <c r="G410" s="35"/>
      <c r="H410" s="38"/>
      <c r="I410" s="38"/>
      <c r="J410" s="273" t="str">
        <f t="shared" si="48"/>
        <v>รอข้อมูลคอลัมน์ H</v>
      </c>
      <c r="K410" s="150"/>
      <c r="L410" s="150"/>
      <c r="M410" s="150"/>
      <c r="N410" s="147" t="str" cm="1">
        <f t="array" ref="N410">IF(AND(K410:M410=""),"ยังไม่บันทึกข้อมูล",
IF(M410&lt;&gt;"",
IF(M410&gt;=1.3,M410,"เป็นไม้พุ่ม"),
IF(K410+L410&gt;=1.3,K410+L410,"เป็นไม้พุ่ม")))</f>
        <v>ยังไม่บันทึกข้อมูล</v>
      </c>
      <c r="O410" s="149" t="str">
        <f t="shared" si="49"/>
        <v>ข้อมูลไม่ถูกต้อง</v>
      </c>
      <c r="P410" s="149" t="str">
        <f t="shared" si="50"/>
        <v>ข้อมูลไม่ถูกต้อง</v>
      </c>
      <c r="Q410" s="149" t="str">
        <f t="shared" si="51"/>
        <v>ข้อมูลไม่ถูกต้อง</v>
      </c>
      <c r="R410" s="155" t="str">
        <f t="shared" si="52"/>
        <v>ข้อมูลไม่ถูกต้อง</v>
      </c>
      <c r="S410" s="155" t="str">
        <f>IF(ISNUMBER(R410),
IF(H$2=ตัวเลือก!A$30,"ยังไม่บันทึกข้อมูล",R410*0.27),"ข้อมูลไม่ถูกต้อง")</f>
        <v>ข้อมูลไม่ถูกต้อง</v>
      </c>
      <c r="T410" s="149" t="str">
        <f t="shared" si="53"/>
        <v>ข้อมูลไม่ถูกต้อง</v>
      </c>
      <c r="U410" s="155" t="str">
        <f>IF(ISNUMBER(R410),
IF(H$2=ตัวเลือก!A$30,"ยังไม่บันทึกข้อมูล",R410*0.47),"ข้อมูลไม่ถูกต้อง")</f>
        <v>ข้อมูลไม่ถูกต้อง</v>
      </c>
      <c r="V410" s="149" t="str">
        <f>IF(ISNUMBER(S410),
IF(H$2=ตัวเลือก!A$30,"ยังไม่บันทึกข้อมูล",S410*0.47),"ข้อมูลไม่ถูกต้อง")</f>
        <v>ข้อมูลไม่ถูกต้อง</v>
      </c>
      <c r="W410" s="149" t="str">
        <f t="shared" si="54"/>
        <v>ข้อมูลไม่ถูกต้อง</v>
      </c>
      <c r="X410" s="148" t="str">
        <f t="shared" si="55"/>
        <v>ข้อมูลไม่ถูกต้อง</v>
      </c>
      <c r="Y410" s="38"/>
      <c r="Z410" s="38"/>
      <c r="AA410" s="38"/>
    </row>
    <row r="411" spans="1:27" x14ac:dyDescent="0.45">
      <c r="A411" s="38">
        <v>406</v>
      </c>
      <c r="B411" s="38"/>
      <c r="C411" s="38"/>
      <c r="D411" s="38"/>
      <c r="E411" s="38"/>
      <c r="F411" s="35"/>
      <c r="G411" s="35"/>
      <c r="H411" s="38"/>
      <c r="I411" s="38"/>
      <c r="J411" s="273" t="str">
        <f t="shared" si="48"/>
        <v>รอข้อมูลคอลัมน์ H</v>
      </c>
      <c r="K411" s="150"/>
      <c r="L411" s="150"/>
      <c r="M411" s="150"/>
      <c r="N411" s="147" t="str" cm="1">
        <f t="array" ref="N411">IF(AND(K411:M411=""),"ยังไม่บันทึกข้อมูล",
IF(M411&lt;&gt;"",
IF(M411&gt;=1.3,M411,"เป็นไม้พุ่ม"),
IF(K411+L411&gt;=1.3,K411+L411,"เป็นไม้พุ่ม")))</f>
        <v>ยังไม่บันทึกข้อมูล</v>
      </c>
      <c r="O411" s="149" t="str">
        <f t="shared" si="49"/>
        <v>ข้อมูลไม่ถูกต้อง</v>
      </c>
      <c r="P411" s="149" t="str">
        <f t="shared" si="50"/>
        <v>ข้อมูลไม่ถูกต้อง</v>
      </c>
      <c r="Q411" s="149" t="str">
        <f t="shared" si="51"/>
        <v>ข้อมูลไม่ถูกต้อง</v>
      </c>
      <c r="R411" s="155" t="str">
        <f t="shared" si="52"/>
        <v>ข้อมูลไม่ถูกต้อง</v>
      </c>
      <c r="S411" s="155" t="str">
        <f>IF(ISNUMBER(R411),
IF(H$2=ตัวเลือก!A$30,"ยังไม่บันทึกข้อมูล",R411*0.27),"ข้อมูลไม่ถูกต้อง")</f>
        <v>ข้อมูลไม่ถูกต้อง</v>
      </c>
      <c r="T411" s="149" t="str">
        <f t="shared" si="53"/>
        <v>ข้อมูลไม่ถูกต้อง</v>
      </c>
      <c r="U411" s="155" t="str">
        <f>IF(ISNUMBER(R411),
IF(H$2=ตัวเลือก!A$30,"ยังไม่บันทึกข้อมูล",R411*0.47),"ข้อมูลไม่ถูกต้อง")</f>
        <v>ข้อมูลไม่ถูกต้อง</v>
      </c>
      <c r="V411" s="149" t="str">
        <f>IF(ISNUMBER(S411),
IF(H$2=ตัวเลือก!A$30,"ยังไม่บันทึกข้อมูล",S411*0.47),"ข้อมูลไม่ถูกต้อง")</f>
        <v>ข้อมูลไม่ถูกต้อง</v>
      </c>
      <c r="W411" s="149" t="str">
        <f t="shared" si="54"/>
        <v>ข้อมูลไม่ถูกต้อง</v>
      </c>
      <c r="X411" s="148" t="str">
        <f t="shared" si="55"/>
        <v>ข้อมูลไม่ถูกต้อง</v>
      </c>
      <c r="Y411" s="38"/>
      <c r="Z411" s="38"/>
      <c r="AA411" s="38"/>
    </row>
    <row r="412" spans="1:27" x14ac:dyDescent="0.45">
      <c r="A412" s="38">
        <v>407</v>
      </c>
      <c r="B412" s="38"/>
      <c r="C412" s="38"/>
      <c r="D412" s="38"/>
      <c r="E412" s="38"/>
      <c r="F412" s="35"/>
      <c r="G412" s="35"/>
      <c r="H412" s="38"/>
      <c r="I412" s="38"/>
      <c r="J412" s="273" t="str">
        <f t="shared" si="48"/>
        <v>รอข้อมูลคอลัมน์ H</v>
      </c>
      <c r="K412" s="150"/>
      <c r="L412" s="150"/>
      <c r="M412" s="150"/>
      <c r="N412" s="147" t="str" cm="1">
        <f t="array" ref="N412">IF(AND(K412:M412=""),"ยังไม่บันทึกข้อมูล",
IF(M412&lt;&gt;"",
IF(M412&gt;=1.3,M412,"เป็นไม้พุ่ม"),
IF(K412+L412&gt;=1.3,K412+L412,"เป็นไม้พุ่ม")))</f>
        <v>ยังไม่บันทึกข้อมูล</v>
      </c>
      <c r="O412" s="149" t="str">
        <f t="shared" si="49"/>
        <v>ข้อมูลไม่ถูกต้อง</v>
      </c>
      <c r="P412" s="149" t="str">
        <f t="shared" si="50"/>
        <v>ข้อมูลไม่ถูกต้อง</v>
      </c>
      <c r="Q412" s="149" t="str">
        <f t="shared" si="51"/>
        <v>ข้อมูลไม่ถูกต้อง</v>
      </c>
      <c r="R412" s="155" t="str">
        <f t="shared" si="52"/>
        <v>ข้อมูลไม่ถูกต้อง</v>
      </c>
      <c r="S412" s="155" t="str">
        <f>IF(ISNUMBER(R412),
IF(H$2=ตัวเลือก!A$30,"ยังไม่บันทึกข้อมูล",R412*0.27),"ข้อมูลไม่ถูกต้อง")</f>
        <v>ข้อมูลไม่ถูกต้อง</v>
      </c>
      <c r="T412" s="149" t="str">
        <f t="shared" si="53"/>
        <v>ข้อมูลไม่ถูกต้อง</v>
      </c>
      <c r="U412" s="155" t="str">
        <f>IF(ISNUMBER(R412),
IF(H$2=ตัวเลือก!A$30,"ยังไม่บันทึกข้อมูล",R412*0.47),"ข้อมูลไม่ถูกต้อง")</f>
        <v>ข้อมูลไม่ถูกต้อง</v>
      </c>
      <c r="V412" s="149" t="str">
        <f>IF(ISNUMBER(S412),
IF(H$2=ตัวเลือก!A$30,"ยังไม่บันทึกข้อมูล",S412*0.47),"ข้อมูลไม่ถูกต้อง")</f>
        <v>ข้อมูลไม่ถูกต้อง</v>
      </c>
      <c r="W412" s="149" t="str">
        <f t="shared" si="54"/>
        <v>ข้อมูลไม่ถูกต้อง</v>
      </c>
      <c r="X412" s="148" t="str">
        <f t="shared" si="55"/>
        <v>ข้อมูลไม่ถูกต้อง</v>
      </c>
      <c r="Y412" s="38"/>
      <c r="Z412" s="38"/>
      <c r="AA412" s="38"/>
    </row>
    <row r="413" spans="1:27" x14ac:dyDescent="0.45">
      <c r="A413" s="38">
        <v>408</v>
      </c>
      <c r="B413" s="38"/>
      <c r="C413" s="38"/>
      <c r="D413" s="38"/>
      <c r="E413" s="38"/>
      <c r="F413" s="35"/>
      <c r="G413" s="35"/>
      <c r="H413" s="38"/>
      <c r="I413" s="38"/>
      <c r="J413" s="273" t="str">
        <f t="shared" si="48"/>
        <v>รอข้อมูลคอลัมน์ H</v>
      </c>
      <c r="K413" s="150"/>
      <c r="L413" s="150"/>
      <c r="M413" s="150"/>
      <c r="N413" s="147" t="str" cm="1">
        <f t="array" ref="N413">IF(AND(K413:M413=""),"ยังไม่บันทึกข้อมูล",
IF(M413&lt;&gt;"",
IF(M413&gt;=1.3,M413,"เป็นไม้พุ่ม"),
IF(K413+L413&gt;=1.3,K413+L413,"เป็นไม้พุ่ม")))</f>
        <v>ยังไม่บันทึกข้อมูล</v>
      </c>
      <c r="O413" s="149" t="str">
        <f t="shared" si="49"/>
        <v>ข้อมูลไม่ถูกต้อง</v>
      </c>
      <c r="P413" s="149" t="str">
        <f t="shared" si="50"/>
        <v>ข้อมูลไม่ถูกต้อง</v>
      </c>
      <c r="Q413" s="149" t="str">
        <f t="shared" si="51"/>
        <v>ข้อมูลไม่ถูกต้อง</v>
      </c>
      <c r="R413" s="155" t="str">
        <f t="shared" si="52"/>
        <v>ข้อมูลไม่ถูกต้อง</v>
      </c>
      <c r="S413" s="155" t="str">
        <f>IF(ISNUMBER(R413),
IF(H$2=ตัวเลือก!A$30,"ยังไม่บันทึกข้อมูล",R413*0.27),"ข้อมูลไม่ถูกต้อง")</f>
        <v>ข้อมูลไม่ถูกต้อง</v>
      </c>
      <c r="T413" s="149" t="str">
        <f t="shared" si="53"/>
        <v>ข้อมูลไม่ถูกต้อง</v>
      </c>
      <c r="U413" s="155" t="str">
        <f>IF(ISNUMBER(R413),
IF(H$2=ตัวเลือก!A$30,"ยังไม่บันทึกข้อมูล",R413*0.47),"ข้อมูลไม่ถูกต้อง")</f>
        <v>ข้อมูลไม่ถูกต้อง</v>
      </c>
      <c r="V413" s="149" t="str">
        <f>IF(ISNUMBER(S413),
IF(H$2=ตัวเลือก!A$30,"ยังไม่บันทึกข้อมูล",S413*0.47),"ข้อมูลไม่ถูกต้อง")</f>
        <v>ข้อมูลไม่ถูกต้อง</v>
      </c>
      <c r="W413" s="149" t="str">
        <f t="shared" si="54"/>
        <v>ข้อมูลไม่ถูกต้อง</v>
      </c>
      <c r="X413" s="148" t="str">
        <f t="shared" si="55"/>
        <v>ข้อมูลไม่ถูกต้อง</v>
      </c>
      <c r="Y413" s="38"/>
      <c r="Z413" s="38"/>
      <c r="AA413" s="38"/>
    </row>
    <row r="414" spans="1:27" x14ac:dyDescent="0.45">
      <c r="A414" s="38">
        <v>409</v>
      </c>
      <c r="B414" s="38"/>
      <c r="C414" s="38"/>
      <c r="D414" s="38"/>
      <c r="E414" s="38"/>
      <c r="F414" s="35"/>
      <c r="G414" s="35"/>
      <c r="H414" s="38"/>
      <c r="I414" s="38"/>
      <c r="J414" s="273" t="str">
        <f t="shared" si="48"/>
        <v>รอข้อมูลคอลัมน์ H</v>
      </c>
      <c r="K414" s="150"/>
      <c r="L414" s="150"/>
      <c r="M414" s="150"/>
      <c r="N414" s="147" t="str" cm="1">
        <f t="array" ref="N414">IF(AND(K414:M414=""),"ยังไม่บันทึกข้อมูล",
IF(M414&lt;&gt;"",
IF(M414&gt;=1.3,M414,"เป็นไม้พุ่ม"),
IF(K414+L414&gt;=1.3,K414+L414,"เป็นไม้พุ่ม")))</f>
        <v>ยังไม่บันทึกข้อมูล</v>
      </c>
      <c r="O414" s="149" t="str">
        <f t="shared" si="49"/>
        <v>ข้อมูลไม่ถูกต้อง</v>
      </c>
      <c r="P414" s="149" t="str">
        <f t="shared" si="50"/>
        <v>ข้อมูลไม่ถูกต้อง</v>
      </c>
      <c r="Q414" s="149" t="str">
        <f t="shared" si="51"/>
        <v>ข้อมูลไม่ถูกต้อง</v>
      </c>
      <c r="R414" s="155" t="str">
        <f t="shared" si="52"/>
        <v>ข้อมูลไม่ถูกต้อง</v>
      </c>
      <c r="S414" s="155" t="str">
        <f>IF(ISNUMBER(R414),
IF(H$2=ตัวเลือก!A$30,"ยังไม่บันทึกข้อมูล",R414*0.27),"ข้อมูลไม่ถูกต้อง")</f>
        <v>ข้อมูลไม่ถูกต้อง</v>
      </c>
      <c r="T414" s="149" t="str">
        <f t="shared" si="53"/>
        <v>ข้อมูลไม่ถูกต้อง</v>
      </c>
      <c r="U414" s="155" t="str">
        <f>IF(ISNUMBER(R414),
IF(H$2=ตัวเลือก!A$30,"ยังไม่บันทึกข้อมูล",R414*0.47),"ข้อมูลไม่ถูกต้อง")</f>
        <v>ข้อมูลไม่ถูกต้อง</v>
      </c>
      <c r="V414" s="149" t="str">
        <f>IF(ISNUMBER(S414),
IF(H$2=ตัวเลือก!A$30,"ยังไม่บันทึกข้อมูล",S414*0.47),"ข้อมูลไม่ถูกต้อง")</f>
        <v>ข้อมูลไม่ถูกต้อง</v>
      </c>
      <c r="W414" s="149" t="str">
        <f t="shared" si="54"/>
        <v>ข้อมูลไม่ถูกต้อง</v>
      </c>
      <c r="X414" s="148" t="str">
        <f t="shared" si="55"/>
        <v>ข้อมูลไม่ถูกต้อง</v>
      </c>
      <c r="Y414" s="38"/>
      <c r="Z414" s="38"/>
      <c r="AA414" s="38"/>
    </row>
    <row r="415" spans="1:27" x14ac:dyDescent="0.45">
      <c r="A415" s="38">
        <v>410</v>
      </c>
      <c r="B415" s="38"/>
      <c r="C415" s="38"/>
      <c r="D415" s="38"/>
      <c r="E415" s="38"/>
      <c r="F415" s="35"/>
      <c r="G415" s="35"/>
      <c r="H415" s="38"/>
      <c r="I415" s="38"/>
      <c r="J415" s="273" t="str">
        <f t="shared" si="48"/>
        <v>รอข้อมูลคอลัมน์ H</v>
      </c>
      <c r="K415" s="150"/>
      <c r="L415" s="150"/>
      <c r="M415" s="150"/>
      <c r="N415" s="147" t="str" cm="1">
        <f t="array" ref="N415">IF(AND(K415:M415=""),"ยังไม่บันทึกข้อมูล",
IF(M415&lt;&gt;"",
IF(M415&gt;=1.3,M415,"เป็นไม้พุ่ม"),
IF(K415+L415&gt;=1.3,K415+L415,"เป็นไม้พุ่ม")))</f>
        <v>ยังไม่บันทึกข้อมูล</v>
      </c>
      <c r="O415" s="149" t="str">
        <f t="shared" si="49"/>
        <v>ข้อมูลไม่ถูกต้อง</v>
      </c>
      <c r="P415" s="149" t="str">
        <f t="shared" si="50"/>
        <v>ข้อมูลไม่ถูกต้อง</v>
      </c>
      <c r="Q415" s="149" t="str">
        <f t="shared" si="51"/>
        <v>ข้อมูลไม่ถูกต้อง</v>
      </c>
      <c r="R415" s="155" t="str">
        <f t="shared" si="52"/>
        <v>ข้อมูลไม่ถูกต้อง</v>
      </c>
      <c r="S415" s="155" t="str">
        <f>IF(ISNUMBER(R415),
IF(H$2=ตัวเลือก!A$30,"ยังไม่บันทึกข้อมูล",R415*0.27),"ข้อมูลไม่ถูกต้อง")</f>
        <v>ข้อมูลไม่ถูกต้อง</v>
      </c>
      <c r="T415" s="149" t="str">
        <f t="shared" si="53"/>
        <v>ข้อมูลไม่ถูกต้อง</v>
      </c>
      <c r="U415" s="155" t="str">
        <f>IF(ISNUMBER(R415),
IF(H$2=ตัวเลือก!A$30,"ยังไม่บันทึกข้อมูล",R415*0.47),"ข้อมูลไม่ถูกต้อง")</f>
        <v>ข้อมูลไม่ถูกต้อง</v>
      </c>
      <c r="V415" s="149" t="str">
        <f>IF(ISNUMBER(S415),
IF(H$2=ตัวเลือก!A$30,"ยังไม่บันทึกข้อมูล",S415*0.47),"ข้อมูลไม่ถูกต้อง")</f>
        <v>ข้อมูลไม่ถูกต้อง</v>
      </c>
      <c r="W415" s="149" t="str">
        <f t="shared" si="54"/>
        <v>ข้อมูลไม่ถูกต้อง</v>
      </c>
      <c r="X415" s="148" t="str">
        <f t="shared" si="55"/>
        <v>ข้อมูลไม่ถูกต้อง</v>
      </c>
      <c r="Y415" s="38"/>
      <c r="Z415" s="38"/>
      <c r="AA415" s="38"/>
    </row>
    <row r="416" spans="1:27" x14ac:dyDescent="0.45">
      <c r="A416" s="38">
        <v>411</v>
      </c>
      <c r="B416" s="38"/>
      <c r="C416" s="38"/>
      <c r="D416" s="38"/>
      <c r="E416" s="38"/>
      <c r="F416" s="35"/>
      <c r="G416" s="35"/>
      <c r="H416" s="38"/>
      <c r="I416" s="38"/>
      <c r="J416" s="273" t="str">
        <f t="shared" si="48"/>
        <v>รอข้อมูลคอลัมน์ H</v>
      </c>
      <c r="K416" s="150"/>
      <c r="L416" s="150"/>
      <c r="M416" s="150"/>
      <c r="N416" s="147" t="str" cm="1">
        <f t="array" ref="N416">IF(AND(K416:M416=""),"ยังไม่บันทึกข้อมูล",
IF(M416&lt;&gt;"",
IF(M416&gt;=1.3,M416,"เป็นไม้พุ่ม"),
IF(K416+L416&gt;=1.3,K416+L416,"เป็นไม้พุ่ม")))</f>
        <v>ยังไม่บันทึกข้อมูล</v>
      </c>
      <c r="O416" s="149" t="str">
        <f t="shared" si="49"/>
        <v>ข้อมูลไม่ถูกต้อง</v>
      </c>
      <c r="P416" s="149" t="str">
        <f t="shared" si="50"/>
        <v>ข้อมูลไม่ถูกต้อง</v>
      </c>
      <c r="Q416" s="149" t="str">
        <f t="shared" si="51"/>
        <v>ข้อมูลไม่ถูกต้อง</v>
      </c>
      <c r="R416" s="155" t="str">
        <f t="shared" si="52"/>
        <v>ข้อมูลไม่ถูกต้อง</v>
      </c>
      <c r="S416" s="155" t="str">
        <f>IF(ISNUMBER(R416),
IF(H$2=ตัวเลือก!A$30,"ยังไม่บันทึกข้อมูล",R416*0.27),"ข้อมูลไม่ถูกต้อง")</f>
        <v>ข้อมูลไม่ถูกต้อง</v>
      </c>
      <c r="T416" s="149" t="str">
        <f t="shared" si="53"/>
        <v>ข้อมูลไม่ถูกต้อง</v>
      </c>
      <c r="U416" s="155" t="str">
        <f>IF(ISNUMBER(R416),
IF(H$2=ตัวเลือก!A$30,"ยังไม่บันทึกข้อมูล",R416*0.47),"ข้อมูลไม่ถูกต้อง")</f>
        <v>ข้อมูลไม่ถูกต้อง</v>
      </c>
      <c r="V416" s="149" t="str">
        <f>IF(ISNUMBER(S416),
IF(H$2=ตัวเลือก!A$30,"ยังไม่บันทึกข้อมูล",S416*0.47),"ข้อมูลไม่ถูกต้อง")</f>
        <v>ข้อมูลไม่ถูกต้อง</v>
      </c>
      <c r="W416" s="149" t="str">
        <f t="shared" si="54"/>
        <v>ข้อมูลไม่ถูกต้อง</v>
      </c>
      <c r="X416" s="148" t="str">
        <f t="shared" si="55"/>
        <v>ข้อมูลไม่ถูกต้อง</v>
      </c>
      <c r="Y416" s="38"/>
      <c r="Z416" s="38"/>
      <c r="AA416" s="38"/>
    </row>
    <row r="417" spans="1:27" x14ac:dyDescent="0.45">
      <c r="A417" s="38">
        <v>412</v>
      </c>
      <c r="B417" s="38"/>
      <c r="C417" s="38"/>
      <c r="D417" s="38"/>
      <c r="E417" s="38"/>
      <c r="F417" s="35"/>
      <c r="G417" s="35"/>
      <c r="H417" s="38"/>
      <c r="I417" s="38"/>
      <c r="J417" s="273" t="str">
        <f t="shared" si="48"/>
        <v>รอข้อมูลคอลัมน์ H</v>
      </c>
      <c r="K417" s="150"/>
      <c r="L417" s="150"/>
      <c r="M417" s="150"/>
      <c r="N417" s="147" t="str" cm="1">
        <f t="array" ref="N417">IF(AND(K417:M417=""),"ยังไม่บันทึกข้อมูล",
IF(M417&lt;&gt;"",
IF(M417&gt;=1.3,M417,"เป็นไม้พุ่ม"),
IF(K417+L417&gt;=1.3,K417+L417,"เป็นไม้พุ่ม")))</f>
        <v>ยังไม่บันทึกข้อมูล</v>
      </c>
      <c r="O417" s="149" t="str">
        <f t="shared" si="49"/>
        <v>ข้อมูลไม่ถูกต้อง</v>
      </c>
      <c r="P417" s="149" t="str">
        <f t="shared" si="50"/>
        <v>ข้อมูลไม่ถูกต้อง</v>
      </c>
      <c r="Q417" s="149" t="str">
        <f t="shared" si="51"/>
        <v>ข้อมูลไม่ถูกต้อง</v>
      </c>
      <c r="R417" s="155" t="str">
        <f t="shared" si="52"/>
        <v>ข้อมูลไม่ถูกต้อง</v>
      </c>
      <c r="S417" s="155" t="str">
        <f>IF(ISNUMBER(R417),
IF(H$2=ตัวเลือก!A$30,"ยังไม่บันทึกข้อมูล",R417*0.27),"ข้อมูลไม่ถูกต้อง")</f>
        <v>ข้อมูลไม่ถูกต้อง</v>
      </c>
      <c r="T417" s="149" t="str">
        <f t="shared" si="53"/>
        <v>ข้อมูลไม่ถูกต้อง</v>
      </c>
      <c r="U417" s="155" t="str">
        <f>IF(ISNUMBER(R417),
IF(H$2=ตัวเลือก!A$30,"ยังไม่บันทึกข้อมูล",R417*0.47),"ข้อมูลไม่ถูกต้อง")</f>
        <v>ข้อมูลไม่ถูกต้อง</v>
      </c>
      <c r="V417" s="149" t="str">
        <f>IF(ISNUMBER(S417),
IF(H$2=ตัวเลือก!A$30,"ยังไม่บันทึกข้อมูล",S417*0.47),"ข้อมูลไม่ถูกต้อง")</f>
        <v>ข้อมูลไม่ถูกต้อง</v>
      </c>
      <c r="W417" s="149" t="str">
        <f t="shared" si="54"/>
        <v>ข้อมูลไม่ถูกต้อง</v>
      </c>
      <c r="X417" s="148" t="str">
        <f t="shared" si="55"/>
        <v>ข้อมูลไม่ถูกต้อง</v>
      </c>
      <c r="Y417" s="38"/>
      <c r="Z417" s="38"/>
      <c r="AA417" s="38"/>
    </row>
    <row r="418" spans="1:27" x14ac:dyDescent="0.45">
      <c r="A418" s="38">
        <v>413</v>
      </c>
      <c r="B418" s="38"/>
      <c r="C418" s="38"/>
      <c r="D418" s="38"/>
      <c r="E418" s="38"/>
      <c r="F418" s="35"/>
      <c r="G418" s="35"/>
      <c r="H418" s="38"/>
      <c r="I418" s="38"/>
      <c r="J418" s="273" t="str">
        <f t="shared" si="48"/>
        <v>รอข้อมูลคอลัมน์ H</v>
      </c>
      <c r="K418" s="150"/>
      <c r="L418" s="150"/>
      <c r="M418" s="150"/>
      <c r="N418" s="147" t="str" cm="1">
        <f t="array" ref="N418">IF(AND(K418:M418=""),"ยังไม่บันทึกข้อมูล",
IF(M418&lt;&gt;"",
IF(M418&gt;=1.3,M418,"เป็นไม้พุ่ม"),
IF(K418+L418&gt;=1.3,K418+L418,"เป็นไม้พุ่ม")))</f>
        <v>ยังไม่บันทึกข้อมูล</v>
      </c>
      <c r="O418" s="149" t="str">
        <f t="shared" si="49"/>
        <v>ข้อมูลไม่ถูกต้อง</v>
      </c>
      <c r="P418" s="149" t="str">
        <f t="shared" si="50"/>
        <v>ข้อมูลไม่ถูกต้อง</v>
      </c>
      <c r="Q418" s="149" t="str">
        <f t="shared" si="51"/>
        <v>ข้อมูลไม่ถูกต้อง</v>
      </c>
      <c r="R418" s="155" t="str">
        <f t="shared" si="52"/>
        <v>ข้อมูลไม่ถูกต้อง</v>
      </c>
      <c r="S418" s="155" t="str">
        <f>IF(ISNUMBER(R418),
IF(H$2=ตัวเลือก!A$30,"ยังไม่บันทึกข้อมูล",R418*0.27),"ข้อมูลไม่ถูกต้อง")</f>
        <v>ข้อมูลไม่ถูกต้อง</v>
      </c>
      <c r="T418" s="149" t="str">
        <f t="shared" si="53"/>
        <v>ข้อมูลไม่ถูกต้อง</v>
      </c>
      <c r="U418" s="155" t="str">
        <f>IF(ISNUMBER(R418),
IF(H$2=ตัวเลือก!A$30,"ยังไม่บันทึกข้อมูล",R418*0.47),"ข้อมูลไม่ถูกต้อง")</f>
        <v>ข้อมูลไม่ถูกต้อง</v>
      </c>
      <c r="V418" s="149" t="str">
        <f>IF(ISNUMBER(S418),
IF(H$2=ตัวเลือก!A$30,"ยังไม่บันทึกข้อมูล",S418*0.47),"ข้อมูลไม่ถูกต้อง")</f>
        <v>ข้อมูลไม่ถูกต้อง</v>
      </c>
      <c r="W418" s="149" t="str">
        <f t="shared" si="54"/>
        <v>ข้อมูลไม่ถูกต้อง</v>
      </c>
      <c r="X418" s="148" t="str">
        <f t="shared" si="55"/>
        <v>ข้อมูลไม่ถูกต้อง</v>
      </c>
      <c r="Y418" s="38"/>
      <c r="Z418" s="38"/>
      <c r="AA418" s="38"/>
    </row>
    <row r="419" spans="1:27" x14ac:dyDescent="0.45">
      <c r="A419" s="38">
        <v>414</v>
      </c>
      <c r="B419" s="38"/>
      <c r="C419" s="38"/>
      <c r="D419" s="38"/>
      <c r="E419" s="38"/>
      <c r="F419" s="35"/>
      <c r="G419" s="35"/>
      <c r="H419" s="38"/>
      <c r="I419" s="38"/>
      <c r="J419" s="273" t="str">
        <f t="shared" si="48"/>
        <v>รอข้อมูลคอลัมน์ H</v>
      </c>
      <c r="K419" s="150"/>
      <c r="L419" s="150"/>
      <c r="M419" s="150"/>
      <c r="N419" s="147" t="str" cm="1">
        <f t="array" ref="N419">IF(AND(K419:M419=""),"ยังไม่บันทึกข้อมูล",
IF(M419&lt;&gt;"",
IF(M419&gt;=1.3,M419,"เป็นไม้พุ่ม"),
IF(K419+L419&gt;=1.3,K419+L419,"เป็นไม้พุ่ม")))</f>
        <v>ยังไม่บันทึกข้อมูล</v>
      </c>
      <c r="O419" s="149" t="str">
        <f t="shared" si="49"/>
        <v>ข้อมูลไม่ถูกต้อง</v>
      </c>
      <c r="P419" s="149" t="str">
        <f t="shared" si="50"/>
        <v>ข้อมูลไม่ถูกต้อง</v>
      </c>
      <c r="Q419" s="149" t="str">
        <f t="shared" si="51"/>
        <v>ข้อมูลไม่ถูกต้อง</v>
      </c>
      <c r="R419" s="155" t="str">
        <f t="shared" si="52"/>
        <v>ข้อมูลไม่ถูกต้อง</v>
      </c>
      <c r="S419" s="155" t="str">
        <f>IF(ISNUMBER(R419),
IF(H$2=ตัวเลือก!A$30,"ยังไม่บันทึกข้อมูล",R419*0.27),"ข้อมูลไม่ถูกต้อง")</f>
        <v>ข้อมูลไม่ถูกต้อง</v>
      </c>
      <c r="T419" s="149" t="str">
        <f t="shared" si="53"/>
        <v>ข้อมูลไม่ถูกต้อง</v>
      </c>
      <c r="U419" s="155" t="str">
        <f>IF(ISNUMBER(R419),
IF(H$2=ตัวเลือก!A$30,"ยังไม่บันทึกข้อมูล",R419*0.47),"ข้อมูลไม่ถูกต้อง")</f>
        <v>ข้อมูลไม่ถูกต้อง</v>
      </c>
      <c r="V419" s="149" t="str">
        <f>IF(ISNUMBER(S419),
IF(H$2=ตัวเลือก!A$30,"ยังไม่บันทึกข้อมูล",S419*0.47),"ข้อมูลไม่ถูกต้อง")</f>
        <v>ข้อมูลไม่ถูกต้อง</v>
      </c>
      <c r="W419" s="149" t="str">
        <f t="shared" si="54"/>
        <v>ข้อมูลไม่ถูกต้อง</v>
      </c>
      <c r="X419" s="148" t="str">
        <f t="shared" si="55"/>
        <v>ข้อมูลไม่ถูกต้อง</v>
      </c>
      <c r="Y419" s="38"/>
      <c r="Z419" s="38"/>
      <c r="AA419" s="38"/>
    </row>
    <row r="420" spans="1:27" x14ac:dyDescent="0.45">
      <c r="A420" s="38">
        <v>415</v>
      </c>
      <c r="B420" s="38"/>
      <c r="C420" s="38"/>
      <c r="D420" s="38"/>
      <c r="E420" s="38"/>
      <c r="F420" s="35"/>
      <c r="G420" s="35"/>
      <c r="H420" s="38"/>
      <c r="I420" s="38"/>
      <c r="J420" s="273" t="str">
        <f t="shared" si="48"/>
        <v>รอข้อมูลคอลัมน์ H</v>
      </c>
      <c r="K420" s="150"/>
      <c r="L420" s="150"/>
      <c r="M420" s="150"/>
      <c r="N420" s="147" t="str" cm="1">
        <f t="array" ref="N420">IF(AND(K420:M420=""),"ยังไม่บันทึกข้อมูล",
IF(M420&lt;&gt;"",
IF(M420&gt;=1.3,M420,"เป็นไม้พุ่ม"),
IF(K420+L420&gt;=1.3,K420+L420,"เป็นไม้พุ่ม")))</f>
        <v>ยังไม่บันทึกข้อมูล</v>
      </c>
      <c r="O420" s="149" t="str">
        <f t="shared" si="49"/>
        <v>ข้อมูลไม่ถูกต้อง</v>
      </c>
      <c r="P420" s="149" t="str">
        <f t="shared" si="50"/>
        <v>ข้อมูลไม่ถูกต้อง</v>
      </c>
      <c r="Q420" s="149" t="str">
        <f t="shared" si="51"/>
        <v>ข้อมูลไม่ถูกต้อง</v>
      </c>
      <c r="R420" s="155" t="str">
        <f t="shared" si="52"/>
        <v>ข้อมูลไม่ถูกต้อง</v>
      </c>
      <c r="S420" s="155" t="str">
        <f>IF(ISNUMBER(R420),
IF(H$2=ตัวเลือก!A$30,"ยังไม่บันทึกข้อมูล",R420*0.27),"ข้อมูลไม่ถูกต้อง")</f>
        <v>ข้อมูลไม่ถูกต้อง</v>
      </c>
      <c r="T420" s="149" t="str">
        <f t="shared" si="53"/>
        <v>ข้อมูลไม่ถูกต้อง</v>
      </c>
      <c r="U420" s="155" t="str">
        <f>IF(ISNUMBER(R420),
IF(H$2=ตัวเลือก!A$30,"ยังไม่บันทึกข้อมูล",R420*0.47),"ข้อมูลไม่ถูกต้อง")</f>
        <v>ข้อมูลไม่ถูกต้อง</v>
      </c>
      <c r="V420" s="149" t="str">
        <f>IF(ISNUMBER(S420),
IF(H$2=ตัวเลือก!A$30,"ยังไม่บันทึกข้อมูล",S420*0.47),"ข้อมูลไม่ถูกต้อง")</f>
        <v>ข้อมูลไม่ถูกต้อง</v>
      </c>
      <c r="W420" s="149" t="str">
        <f t="shared" si="54"/>
        <v>ข้อมูลไม่ถูกต้อง</v>
      </c>
      <c r="X420" s="148" t="str">
        <f t="shared" si="55"/>
        <v>ข้อมูลไม่ถูกต้อง</v>
      </c>
      <c r="Y420" s="38"/>
      <c r="Z420" s="38"/>
      <c r="AA420" s="38"/>
    </row>
    <row r="421" spans="1:27" x14ac:dyDescent="0.45">
      <c r="A421" s="38">
        <v>416</v>
      </c>
      <c r="B421" s="38"/>
      <c r="C421" s="38"/>
      <c r="D421" s="38"/>
      <c r="E421" s="38"/>
      <c r="F421" s="35"/>
      <c r="G421" s="35"/>
      <c r="H421" s="38"/>
      <c r="I421" s="38"/>
      <c r="J421" s="273" t="str">
        <f t="shared" si="48"/>
        <v>รอข้อมูลคอลัมน์ H</v>
      </c>
      <c r="K421" s="150"/>
      <c r="L421" s="150"/>
      <c r="M421" s="150"/>
      <c r="N421" s="147" t="str" cm="1">
        <f t="array" ref="N421">IF(AND(K421:M421=""),"ยังไม่บันทึกข้อมูล",
IF(M421&lt;&gt;"",
IF(M421&gt;=1.3,M421,"เป็นไม้พุ่ม"),
IF(K421+L421&gt;=1.3,K421+L421,"เป็นไม้พุ่ม")))</f>
        <v>ยังไม่บันทึกข้อมูล</v>
      </c>
      <c r="O421" s="149" t="str">
        <f t="shared" si="49"/>
        <v>ข้อมูลไม่ถูกต้อง</v>
      </c>
      <c r="P421" s="149" t="str">
        <f t="shared" si="50"/>
        <v>ข้อมูลไม่ถูกต้อง</v>
      </c>
      <c r="Q421" s="149" t="str">
        <f t="shared" si="51"/>
        <v>ข้อมูลไม่ถูกต้อง</v>
      </c>
      <c r="R421" s="155" t="str">
        <f t="shared" si="52"/>
        <v>ข้อมูลไม่ถูกต้อง</v>
      </c>
      <c r="S421" s="155" t="str">
        <f>IF(ISNUMBER(R421),
IF(H$2=ตัวเลือก!A$30,"ยังไม่บันทึกข้อมูล",R421*0.27),"ข้อมูลไม่ถูกต้อง")</f>
        <v>ข้อมูลไม่ถูกต้อง</v>
      </c>
      <c r="T421" s="149" t="str">
        <f t="shared" si="53"/>
        <v>ข้อมูลไม่ถูกต้อง</v>
      </c>
      <c r="U421" s="155" t="str">
        <f>IF(ISNUMBER(R421),
IF(H$2=ตัวเลือก!A$30,"ยังไม่บันทึกข้อมูล",R421*0.47),"ข้อมูลไม่ถูกต้อง")</f>
        <v>ข้อมูลไม่ถูกต้อง</v>
      </c>
      <c r="V421" s="149" t="str">
        <f>IF(ISNUMBER(S421),
IF(H$2=ตัวเลือก!A$30,"ยังไม่บันทึกข้อมูล",S421*0.47),"ข้อมูลไม่ถูกต้อง")</f>
        <v>ข้อมูลไม่ถูกต้อง</v>
      </c>
      <c r="W421" s="149" t="str">
        <f t="shared" si="54"/>
        <v>ข้อมูลไม่ถูกต้อง</v>
      </c>
      <c r="X421" s="148" t="str">
        <f t="shared" si="55"/>
        <v>ข้อมูลไม่ถูกต้อง</v>
      </c>
      <c r="Y421" s="38"/>
      <c r="Z421" s="38"/>
      <c r="AA421" s="38"/>
    </row>
    <row r="422" spans="1:27" x14ac:dyDescent="0.45">
      <c r="A422" s="38">
        <v>417</v>
      </c>
      <c r="B422" s="38"/>
      <c r="C422" s="38"/>
      <c r="D422" s="38"/>
      <c r="E422" s="38"/>
      <c r="F422" s="35"/>
      <c r="G422" s="35"/>
      <c r="H422" s="38"/>
      <c r="I422" s="38"/>
      <c r="J422" s="273" t="str">
        <f t="shared" si="48"/>
        <v>รอข้อมูลคอลัมน์ H</v>
      </c>
      <c r="K422" s="150"/>
      <c r="L422" s="150"/>
      <c r="M422" s="150"/>
      <c r="N422" s="147" t="str" cm="1">
        <f t="array" ref="N422">IF(AND(K422:M422=""),"ยังไม่บันทึกข้อมูล",
IF(M422&lt;&gt;"",
IF(M422&gt;=1.3,M422,"เป็นไม้พุ่ม"),
IF(K422+L422&gt;=1.3,K422+L422,"เป็นไม้พุ่ม")))</f>
        <v>ยังไม่บันทึกข้อมูล</v>
      </c>
      <c r="O422" s="149" t="str">
        <f t="shared" si="49"/>
        <v>ข้อมูลไม่ถูกต้อง</v>
      </c>
      <c r="P422" s="149" t="str">
        <f t="shared" si="50"/>
        <v>ข้อมูลไม่ถูกต้อง</v>
      </c>
      <c r="Q422" s="149" t="str">
        <f t="shared" si="51"/>
        <v>ข้อมูลไม่ถูกต้อง</v>
      </c>
      <c r="R422" s="155" t="str">
        <f t="shared" si="52"/>
        <v>ข้อมูลไม่ถูกต้อง</v>
      </c>
      <c r="S422" s="155" t="str">
        <f>IF(ISNUMBER(R422),
IF(H$2=ตัวเลือก!A$30,"ยังไม่บันทึกข้อมูล",R422*0.27),"ข้อมูลไม่ถูกต้อง")</f>
        <v>ข้อมูลไม่ถูกต้อง</v>
      </c>
      <c r="T422" s="149" t="str">
        <f t="shared" si="53"/>
        <v>ข้อมูลไม่ถูกต้อง</v>
      </c>
      <c r="U422" s="155" t="str">
        <f>IF(ISNUMBER(R422),
IF(H$2=ตัวเลือก!A$30,"ยังไม่บันทึกข้อมูล",R422*0.47),"ข้อมูลไม่ถูกต้อง")</f>
        <v>ข้อมูลไม่ถูกต้อง</v>
      </c>
      <c r="V422" s="149" t="str">
        <f>IF(ISNUMBER(S422),
IF(H$2=ตัวเลือก!A$30,"ยังไม่บันทึกข้อมูล",S422*0.47),"ข้อมูลไม่ถูกต้อง")</f>
        <v>ข้อมูลไม่ถูกต้อง</v>
      </c>
      <c r="W422" s="149" t="str">
        <f t="shared" si="54"/>
        <v>ข้อมูลไม่ถูกต้อง</v>
      </c>
      <c r="X422" s="148" t="str">
        <f t="shared" si="55"/>
        <v>ข้อมูลไม่ถูกต้อง</v>
      </c>
      <c r="Y422" s="38"/>
      <c r="Z422" s="38"/>
      <c r="AA422" s="38"/>
    </row>
    <row r="423" spans="1:27" x14ac:dyDescent="0.45">
      <c r="A423" s="38">
        <v>418</v>
      </c>
      <c r="B423" s="38"/>
      <c r="C423" s="38"/>
      <c r="D423" s="38"/>
      <c r="E423" s="38"/>
      <c r="F423" s="35"/>
      <c r="G423" s="35"/>
      <c r="H423" s="38"/>
      <c r="I423" s="38"/>
      <c r="J423" s="273" t="str">
        <f t="shared" si="48"/>
        <v>รอข้อมูลคอลัมน์ H</v>
      </c>
      <c r="K423" s="150"/>
      <c r="L423" s="150"/>
      <c r="M423" s="150"/>
      <c r="N423" s="147" t="str" cm="1">
        <f t="array" ref="N423">IF(AND(K423:M423=""),"ยังไม่บันทึกข้อมูล",
IF(M423&lt;&gt;"",
IF(M423&gt;=1.3,M423,"เป็นไม้พุ่ม"),
IF(K423+L423&gt;=1.3,K423+L423,"เป็นไม้พุ่ม")))</f>
        <v>ยังไม่บันทึกข้อมูล</v>
      </c>
      <c r="O423" s="149" t="str">
        <f t="shared" si="49"/>
        <v>ข้อมูลไม่ถูกต้อง</v>
      </c>
      <c r="P423" s="149" t="str">
        <f t="shared" si="50"/>
        <v>ข้อมูลไม่ถูกต้อง</v>
      </c>
      <c r="Q423" s="149" t="str">
        <f t="shared" si="51"/>
        <v>ข้อมูลไม่ถูกต้อง</v>
      </c>
      <c r="R423" s="155" t="str">
        <f t="shared" si="52"/>
        <v>ข้อมูลไม่ถูกต้อง</v>
      </c>
      <c r="S423" s="155" t="str">
        <f>IF(ISNUMBER(R423),
IF(H$2=ตัวเลือก!A$30,"ยังไม่บันทึกข้อมูล",R423*0.27),"ข้อมูลไม่ถูกต้อง")</f>
        <v>ข้อมูลไม่ถูกต้อง</v>
      </c>
      <c r="T423" s="149" t="str">
        <f t="shared" si="53"/>
        <v>ข้อมูลไม่ถูกต้อง</v>
      </c>
      <c r="U423" s="155" t="str">
        <f>IF(ISNUMBER(R423),
IF(H$2=ตัวเลือก!A$30,"ยังไม่บันทึกข้อมูล",R423*0.47),"ข้อมูลไม่ถูกต้อง")</f>
        <v>ข้อมูลไม่ถูกต้อง</v>
      </c>
      <c r="V423" s="149" t="str">
        <f>IF(ISNUMBER(S423),
IF(H$2=ตัวเลือก!A$30,"ยังไม่บันทึกข้อมูล",S423*0.47),"ข้อมูลไม่ถูกต้อง")</f>
        <v>ข้อมูลไม่ถูกต้อง</v>
      </c>
      <c r="W423" s="149" t="str">
        <f t="shared" si="54"/>
        <v>ข้อมูลไม่ถูกต้อง</v>
      </c>
      <c r="X423" s="148" t="str">
        <f t="shared" si="55"/>
        <v>ข้อมูลไม่ถูกต้อง</v>
      </c>
      <c r="Y423" s="38"/>
      <c r="Z423" s="38"/>
      <c r="AA423" s="38"/>
    </row>
    <row r="424" spans="1:27" x14ac:dyDescent="0.45">
      <c r="A424" s="38">
        <v>419</v>
      </c>
      <c r="B424" s="38"/>
      <c r="C424" s="38"/>
      <c r="D424" s="38"/>
      <c r="E424" s="38"/>
      <c r="F424" s="35"/>
      <c r="G424" s="35"/>
      <c r="H424" s="38"/>
      <c r="I424" s="38"/>
      <c r="J424" s="273" t="str">
        <f t="shared" si="48"/>
        <v>รอข้อมูลคอลัมน์ H</v>
      </c>
      <c r="K424" s="150"/>
      <c r="L424" s="150"/>
      <c r="M424" s="150"/>
      <c r="N424" s="147" t="str" cm="1">
        <f t="array" ref="N424">IF(AND(K424:M424=""),"ยังไม่บันทึกข้อมูล",
IF(M424&lt;&gt;"",
IF(M424&gt;=1.3,M424,"เป็นไม้พุ่ม"),
IF(K424+L424&gt;=1.3,K424+L424,"เป็นไม้พุ่ม")))</f>
        <v>ยังไม่บันทึกข้อมูล</v>
      </c>
      <c r="O424" s="149" t="str">
        <f t="shared" si="49"/>
        <v>ข้อมูลไม่ถูกต้อง</v>
      </c>
      <c r="P424" s="149" t="str">
        <f t="shared" si="50"/>
        <v>ข้อมูลไม่ถูกต้อง</v>
      </c>
      <c r="Q424" s="149" t="str">
        <f t="shared" si="51"/>
        <v>ข้อมูลไม่ถูกต้อง</v>
      </c>
      <c r="R424" s="155" t="str">
        <f t="shared" si="52"/>
        <v>ข้อมูลไม่ถูกต้อง</v>
      </c>
      <c r="S424" s="155" t="str">
        <f>IF(ISNUMBER(R424),
IF(H$2=ตัวเลือก!A$30,"ยังไม่บันทึกข้อมูล",R424*0.27),"ข้อมูลไม่ถูกต้อง")</f>
        <v>ข้อมูลไม่ถูกต้อง</v>
      </c>
      <c r="T424" s="149" t="str">
        <f t="shared" si="53"/>
        <v>ข้อมูลไม่ถูกต้อง</v>
      </c>
      <c r="U424" s="155" t="str">
        <f>IF(ISNUMBER(R424),
IF(H$2=ตัวเลือก!A$30,"ยังไม่บันทึกข้อมูล",R424*0.47),"ข้อมูลไม่ถูกต้อง")</f>
        <v>ข้อมูลไม่ถูกต้อง</v>
      </c>
      <c r="V424" s="149" t="str">
        <f>IF(ISNUMBER(S424),
IF(H$2=ตัวเลือก!A$30,"ยังไม่บันทึกข้อมูล",S424*0.47),"ข้อมูลไม่ถูกต้อง")</f>
        <v>ข้อมูลไม่ถูกต้อง</v>
      </c>
      <c r="W424" s="149" t="str">
        <f t="shared" si="54"/>
        <v>ข้อมูลไม่ถูกต้อง</v>
      </c>
      <c r="X424" s="148" t="str">
        <f t="shared" si="55"/>
        <v>ข้อมูลไม่ถูกต้อง</v>
      </c>
      <c r="Y424" s="38"/>
      <c r="Z424" s="38"/>
      <c r="AA424" s="38"/>
    </row>
    <row r="425" spans="1:27" x14ac:dyDescent="0.45">
      <c r="A425" s="38">
        <v>420</v>
      </c>
      <c r="B425" s="38"/>
      <c r="C425" s="38"/>
      <c r="D425" s="38"/>
      <c r="E425" s="38"/>
      <c r="F425" s="35"/>
      <c r="G425" s="35"/>
      <c r="H425" s="38"/>
      <c r="I425" s="38"/>
      <c r="J425" s="273" t="str">
        <f t="shared" si="48"/>
        <v>รอข้อมูลคอลัมน์ H</v>
      </c>
      <c r="K425" s="150"/>
      <c r="L425" s="150"/>
      <c r="M425" s="150"/>
      <c r="N425" s="147" t="str" cm="1">
        <f t="array" ref="N425">IF(AND(K425:M425=""),"ยังไม่บันทึกข้อมูล",
IF(M425&lt;&gt;"",
IF(M425&gt;=1.3,M425,"เป็นไม้พุ่ม"),
IF(K425+L425&gt;=1.3,K425+L425,"เป็นไม้พุ่ม")))</f>
        <v>ยังไม่บันทึกข้อมูล</v>
      </c>
      <c r="O425" s="149" t="str">
        <f t="shared" si="49"/>
        <v>ข้อมูลไม่ถูกต้อง</v>
      </c>
      <c r="P425" s="149" t="str">
        <f t="shared" si="50"/>
        <v>ข้อมูลไม่ถูกต้อง</v>
      </c>
      <c r="Q425" s="149" t="str">
        <f t="shared" si="51"/>
        <v>ข้อมูลไม่ถูกต้อง</v>
      </c>
      <c r="R425" s="155" t="str">
        <f t="shared" si="52"/>
        <v>ข้อมูลไม่ถูกต้อง</v>
      </c>
      <c r="S425" s="155" t="str">
        <f>IF(ISNUMBER(R425),
IF(H$2=ตัวเลือก!A$30,"ยังไม่บันทึกข้อมูล",R425*0.27),"ข้อมูลไม่ถูกต้อง")</f>
        <v>ข้อมูลไม่ถูกต้อง</v>
      </c>
      <c r="T425" s="149" t="str">
        <f t="shared" si="53"/>
        <v>ข้อมูลไม่ถูกต้อง</v>
      </c>
      <c r="U425" s="155" t="str">
        <f>IF(ISNUMBER(R425),
IF(H$2=ตัวเลือก!A$30,"ยังไม่บันทึกข้อมูล",R425*0.47),"ข้อมูลไม่ถูกต้อง")</f>
        <v>ข้อมูลไม่ถูกต้อง</v>
      </c>
      <c r="V425" s="149" t="str">
        <f>IF(ISNUMBER(S425),
IF(H$2=ตัวเลือก!A$30,"ยังไม่บันทึกข้อมูล",S425*0.47),"ข้อมูลไม่ถูกต้อง")</f>
        <v>ข้อมูลไม่ถูกต้อง</v>
      </c>
      <c r="W425" s="149" t="str">
        <f t="shared" si="54"/>
        <v>ข้อมูลไม่ถูกต้อง</v>
      </c>
      <c r="X425" s="148" t="str">
        <f t="shared" si="55"/>
        <v>ข้อมูลไม่ถูกต้อง</v>
      </c>
      <c r="Y425" s="38"/>
      <c r="Z425" s="38"/>
      <c r="AA425" s="38"/>
    </row>
    <row r="426" spans="1:27" x14ac:dyDescent="0.45">
      <c r="A426" s="38">
        <v>421</v>
      </c>
      <c r="B426" s="38"/>
      <c r="C426" s="38"/>
      <c r="D426" s="38"/>
      <c r="E426" s="38"/>
      <c r="F426" s="35"/>
      <c r="G426" s="35"/>
      <c r="H426" s="38"/>
      <c r="I426" s="38"/>
      <c r="J426" s="273" t="str">
        <f t="shared" si="48"/>
        <v>รอข้อมูลคอลัมน์ H</v>
      </c>
      <c r="K426" s="150"/>
      <c r="L426" s="150"/>
      <c r="M426" s="150"/>
      <c r="N426" s="147" t="str" cm="1">
        <f t="array" ref="N426">IF(AND(K426:M426=""),"ยังไม่บันทึกข้อมูล",
IF(M426&lt;&gt;"",
IF(M426&gt;=1.3,M426,"เป็นไม้พุ่ม"),
IF(K426+L426&gt;=1.3,K426+L426,"เป็นไม้พุ่ม")))</f>
        <v>ยังไม่บันทึกข้อมูล</v>
      </c>
      <c r="O426" s="149" t="str">
        <f t="shared" si="49"/>
        <v>ข้อมูลไม่ถูกต้อง</v>
      </c>
      <c r="P426" s="149" t="str">
        <f t="shared" si="50"/>
        <v>ข้อมูลไม่ถูกต้อง</v>
      </c>
      <c r="Q426" s="149" t="str">
        <f t="shared" si="51"/>
        <v>ข้อมูลไม่ถูกต้อง</v>
      </c>
      <c r="R426" s="155" t="str">
        <f t="shared" si="52"/>
        <v>ข้อมูลไม่ถูกต้อง</v>
      </c>
      <c r="S426" s="155" t="str">
        <f>IF(ISNUMBER(R426),
IF(H$2=ตัวเลือก!A$30,"ยังไม่บันทึกข้อมูล",R426*0.27),"ข้อมูลไม่ถูกต้อง")</f>
        <v>ข้อมูลไม่ถูกต้อง</v>
      </c>
      <c r="T426" s="149" t="str">
        <f t="shared" si="53"/>
        <v>ข้อมูลไม่ถูกต้อง</v>
      </c>
      <c r="U426" s="155" t="str">
        <f>IF(ISNUMBER(R426),
IF(H$2=ตัวเลือก!A$30,"ยังไม่บันทึกข้อมูล",R426*0.47),"ข้อมูลไม่ถูกต้อง")</f>
        <v>ข้อมูลไม่ถูกต้อง</v>
      </c>
      <c r="V426" s="149" t="str">
        <f>IF(ISNUMBER(S426),
IF(H$2=ตัวเลือก!A$30,"ยังไม่บันทึกข้อมูล",S426*0.47),"ข้อมูลไม่ถูกต้อง")</f>
        <v>ข้อมูลไม่ถูกต้อง</v>
      </c>
      <c r="W426" s="149" t="str">
        <f t="shared" si="54"/>
        <v>ข้อมูลไม่ถูกต้อง</v>
      </c>
      <c r="X426" s="148" t="str">
        <f t="shared" si="55"/>
        <v>ข้อมูลไม่ถูกต้อง</v>
      </c>
      <c r="Y426" s="38"/>
      <c r="Z426" s="38"/>
      <c r="AA426" s="38"/>
    </row>
    <row r="427" spans="1:27" x14ac:dyDescent="0.45">
      <c r="A427" s="38">
        <v>422</v>
      </c>
      <c r="B427" s="38"/>
      <c r="C427" s="38"/>
      <c r="D427" s="38"/>
      <c r="E427" s="38"/>
      <c r="F427" s="35"/>
      <c r="G427" s="35"/>
      <c r="H427" s="38"/>
      <c r="I427" s="38"/>
      <c r="J427" s="273" t="str">
        <f t="shared" si="48"/>
        <v>รอข้อมูลคอลัมน์ H</v>
      </c>
      <c r="K427" s="150"/>
      <c r="L427" s="150"/>
      <c r="M427" s="150"/>
      <c r="N427" s="147" t="str" cm="1">
        <f t="array" ref="N427">IF(AND(K427:M427=""),"ยังไม่บันทึกข้อมูล",
IF(M427&lt;&gt;"",
IF(M427&gt;=1.3,M427,"เป็นไม้พุ่ม"),
IF(K427+L427&gt;=1.3,K427+L427,"เป็นไม้พุ่ม")))</f>
        <v>ยังไม่บันทึกข้อมูล</v>
      </c>
      <c r="O427" s="149" t="str">
        <f t="shared" si="49"/>
        <v>ข้อมูลไม่ถูกต้อง</v>
      </c>
      <c r="P427" s="149" t="str">
        <f t="shared" si="50"/>
        <v>ข้อมูลไม่ถูกต้อง</v>
      </c>
      <c r="Q427" s="149" t="str">
        <f t="shared" si="51"/>
        <v>ข้อมูลไม่ถูกต้อง</v>
      </c>
      <c r="R427" s="155" t="str">
        <f t="shared" si="52"/>
        <v>ข้อมูลไม่ถูกต้อง</v>
      </c>
      <c r="S427" s="155" t="str">
        <f>IF(ISNUMBER(R427),
IF(H$2=ตัวเลือก!A$30,"ยังไม่บันทึกข้อมูล",R427*0.27),"ข้อมูลไม่ถูกต้อง")</f>
        <v>ข้อมูลไม่ถูกต้อง</v>
      </c>
      <c r="T427" s="149" t="str">
        <f t="shared" si="53"/>
        <v>ข้อมูลไม่ถูกต้อง</v>
      </c>
      <c r="U427" s="155" t="str">
        <f>IF(ISNUMBER(R427),
IF(H$2=ตัวเลือก!A$30,"ยังไม่บันทึกข้อมูล",R427*0.47),"ข้อมูลไม่ถูกต้อง")</f>
        <v>ข้อมูลไม่ถูกต้อง</v>
      </c>
      <c r="V427" s="149" t="str">
        <f>IF(ISNUMBER(S427),
IF(H$2=ตัวเลือก!A$30,"ยังไม่บันทึกข้อมูล",S427*0.47),"ข้อมูลไม่ถูกต้อง")</f>
        <v>ข้อมูลไม่ถูกต้อง</v>
      </c>
      <c r="W427" s="149" t="str">
        <f t="shared" si="54"/>
        <v>ข้อมูลไม่ถูกต้อง</v>
      </c>
      <c r="X427" s="148" t="str">
        <f t="shared" si="55"/>
        <v>ข้อมูลไม่ถูกต้อง</v>
      </c>
      <c r="Y427" s="38"/>
      <c r="Z427" s="38"/>
      <c r="AA427" s="38"/>
    </row>
    <row r="428" spans="1:27" x14ac:dyDescent="0.45">
      <c r="A428" s="38">
        <v>423</v>
      </c>
      <c r="B428" s="38"/>
      <c r="C428" s="38"/>
      <c r="D428" s="38"/>
      <c r="E428" s="38"/>
      <c r="F428" s="35"/>
      <c r="G428" s="35"/>
      <c r="H428" s="38"/>
      <c r="I428" s="38"/>
      <c r="J428" s="273" t="str">
        <f t="shared" si="48"/>
        <v>รอข้อมูลคอลัมน์ H</v>
      </c>
      <c r="K428" s="150"/>
      <c r="L428" s="150"/>
      <c r="M428" s="150"/>
      <c r="N428" s="147" t="str" cm="1">
        <f t="array" ref="N428">IF(AND(K428:M428=""),"ยังไม่บันทึกข้อมูล",
IF(M428&lt;&gt;"",
IF(M428&gt;=1.3,M428,"เป็นไม้พุ่ม"),
IF(K428+L428&gt;=1.3,K428+L428,"เป็นไม้พุ่ม")))</f>
        <v>ยังไม่บันทึกข้อมูล</v>
      </c>
      <c r="O428" s="149" t="str">
        <f t="shared" si="49"/>
        <v>ข้อมูลไม่ถูกต้อง</v>
      </c>
      <c r="P428" s="149" t="str">
        <f t="shared" si="50"/>
        <v>ข้อมูลไม่ถูกต้อง</v>
      </c>
      <c r="Q428" s="149" t="str">
        <f t="shared" si="51"/>
        <v>ข้อมูลไม่ถูกต้อง</v>
      </c>
      <c r="R428" s="155" t="str">
        <f t="shared" si="52"/>
        <v>ข้อมูลไม่ถูกต้อง</v>
      </c>
      <c r="S428" s="155" t="str">
        <f>IF(ISNUMBER(R428),
IF(H$2=ตัวเลือก!A$30,"ยังไม่บันทึกข้อมูล",R428*0.27),"ข้อมูลไม่ถูกต้อง")</f>
        <v>ข้อมูลไม่ถูกต้อง</v>
      </c>
      <c r="T428" s="149" t="str">
        <f t="shared" si="53"/>
        <v>ข้อมูลไม่ถูกต้อง</v>
      </c>
      <c r="U428" s="155" t="str">
        <f>IF(ISNUMBER(R428),
IF(H$2=ตัวเลือก!A$30,"ยังไม่บันทึกข้อมูล",R428*0.47),"ข้อมูลไม่ถูกต้อง")</f>
        <v>ข้อมูลไม่ถูกต้อง</v>
      </c>
      <c r="V428" s="149" t="str">
        <f>IF(ISNUMBER(S428),
IF(H$2=ตัวเลือก!A$30,"ยังไม่บันทึกข้อมูล",S428*0.47),"ข้อมูลไม่ถูกต้อง")</f>
        <v>ข้อมูลไม่ถูกต้อง</v>
      </c>
      <c r="W428" s="149" t="str">
        <f t="shared" si="54"/>
        <v>ข้อมูลไม่ถูกต้อง</v>
      </c>
      <c r="X428" s="148" t="str">
        <f t="shared" si="55"/>
        <v>ข้อมูลไม่ถูกต้อง</v>
      </c>
      <c r="Y428" s="38"/>
      <c r="Z428" s="38"/>
      <c r="AA428" s="38"/>
    </row>
    <row r="429" spans="1:27" x14ac:dyDescent="0.45">
      <c r="A429" s="38">
        <v>424</v>
      </c>
      <c r="B429" s="38"/>
      <c r="C429" s="38"/>
      <c r="D429" s="38"/>
      <c r="E429" s="38"/>
      <c r="F429" s="35"/>
      <c r="G429" s="35"/>
      <c r="H429" s="38"/>
      <c r="I429" s="38"/>
      <c r="J429" s="273" t="str">
        <f t="shared" si="48"/>
        <v>รอข้อมูลคอลัมน์ H</v>
      </c>
      <c r="K429" s="150"/>
      <c r="L429" s="150"/>
      <c r="M429" s="150"/>
      <c r="N429" s="147" t="str" cm="1">
        <f t="array" ref="N429">IF(AND(K429:M429=""),"ยังไม่บันทึกข้อมูล",
IF(M429&lt;&gt;"",
IF(M429&gt;=1.3,M429,"เป็นไม้พุ่ม"),
IF(K429+L429&gt;=1.3,K429+L429,"เป็นไม้พุ่ม")))</f>
        <v>ยังไม่บันทึกข้อมูล</v>
      </c>
      <c r="O429" s="149" t="str">
        <f t="shared" si="49"/>
        <v>ข้อมูลไม่ถูกต้อง</v>
      </c>
      <c r="P429" s="149" t="str">
        <f t="shared" si="50"/>
        <v>ข้อมูลไม่ถูกต้อง</v>
      </c>
      <c r="Q429" s="149" t="str">
        <f t="shared" si="51"/>
        <v>ข้อมูลไม่ถูกต้อง</v>
      </c>
      <c r="R429" s="155" t="str">
        <f t="shared" si="52"/>
        <v>ข้อมูลไม่ถูกต้อง</v>
      </c>
      <c r="S429" s="155" t="str">
        <f>IF(ISNUMBER(R429),
IF(H$2=ตัวเลือก!A$30,"ยังไม่บันทึกข้อมูล",R429*0.27),"ข้อมูลไม่ถูกต้อง")</f>
        <v>ข้อมูลไม่ถูกต้อง</v>
      </c>
      <c r="T429" s="149" t="str">
        <f t="shared" si="53"/>
        <v>ข้อมูลไม่ถูกต้อง</v>
      </c>
      <c r="U429" s="155" t="str">
        <f>IF(ISNUMBER(R429),
IF(H$2=ตัวเลือก!A$30,"ยังไม่บันทึกข้อมูล",R429*0.47),"ข้อมูลไม่ถูกต้อง")</f>
        <v>ข้อมูลไม่ถูกต้อง</v>
      </c>
      <c r="V429" s="149" t="str">
        <f>IF(ISNUMBER(S429),
IF(H$2=ตัวเลือก!A$30,"ยังไม่บันทึกข้อมูล",S429*0.47),"ข้อมูลไม่ถูกต้อง")</f>
        <v>ข้อมูลไม่ถูกต้อง</v>
      </c>
      <c r="W429" s="149" t="str">
        <f t="shared" si="54"/>
        <v>ข้อมูลไม่ถูกต้อง</v>
      </c>
      <c r="X429" s="148" t="str">
        <f t="shared" si="55"/>
        <v>ข้อมูลไม่ถูกต้อง</v>
      </c>
      <c r="Y429" s="38"/>
      <c r="Z429" s="38"/>
      <c r="AA429" s="38"/>
    </row>
    <row r="430" spans="1:27" x14ac:dyDescent="0.45">
      <c r="A430" s="38">
        <v>425</v>
      </c>
      <c r="B430" s="38"/>
      <c r="C430" s="38"/>
      <c r="D430" s="38"/>
      <c r="E430" s="38"/>
      <c r="F430" s="35"/>
      <c r="G430" s="35"/>
      <c r="H430" s="38"/>
      <c r="I430" s="38"/>
      <c r="J430" s="273" t="str">
        <f t="shared" si="48"/>
        <v>รอข้อมูลคอลัมน์ H</v>
      </c>
      <c r="K430" s="150"/>
      <c r="L430" s="150"/>
      <c r="M430" s="150"/>
      <c r="N430" s="147" t="str" cm="1">
        <f t="array" ref="N430">IF(AND(K430:M430=""),"ยังไม่บันทึกข้อมูล",
IF(M430&lt;&gt;"",
IF(M430&gt;=1.3,M430,"เป็นไม้พุ่ม"),
IF(K430+L430&gt;=1.3,K430+L430,"เป็นไม้พุ่ม")))</f>
        <v>ยังไม่บันทึกข้อมูล</v>
      </c>
      <c r="O430" s="149" t="str">
        <f t="shared" si="49"/>
        <v>ข้อมูลไม่ถูกต้อง</v>
      </c>
      <c r="P430" s="149" t="str">
        <f t="shared" si="50"/>
        <v>ข้อมูลไม่ถูกต้อง</v>
      </c>
      <c r="Q430" s="149" t="str">
        <f t="shared" si="51"/>
        <v>ข้อมูลไม่ถูกต้อง</v>
      </c>
      <c r="R430" s="155" t="str">
        <f t="shared" si="52"/>
        <v>ข้อมูลไม่ถูกต้อง</v>
      </c>
      <c r="S430" s="155" t="str">
        <f>IF(ISNUMBER(R430),
IF(H$2=ตัวเลือก!A$30,"ยังไม่บันทึกข้อมูล",R430*0.27),"ข้อมูลไม่ถูกต้อง")</f>
        <v>ข้อมูลไม่ถูกต้อง</v>
      </c>
      <c r="T430" s="149" t="str">
        <f t="shared" si="53"/>
        <v>ข้อมูลไม่ถูกต้อง</v>
      </c>
      <c r="U430" s="155" t="str">
        <f>IF(ISNUMBER(R430),
IF(H$2=ตัวเลือก!A$30,"ยังไม่บันทึกข้อมูล",R430*0.47),"ข้อมูลไม่ถูกต้อง")</f>
        <v>ข้อมูลไม่ถูกต้อง</v>
      </c>
      <c r="V430" s="149" t="str">
        <f>IF(ISNUMBER(S430),
IF(H$2=ตัวเลือก!A$30,"ยังไม่บันทึกข้อมูล",S430*0.47),"ข้อมูลไม่ถูกต้อง")</f>
        <v>ข้อมูลไม่ถูกต้อง</v>
      </c>
      <c r="W430" s="149" t="str">
        <f t="shared" si="54"/>
        <v>ข้อมูลไม่ถูกต้อง</v>
      </c>
      <c r="X430" s="148" t="str">
        <f t="shared" si="55"/>
        <v>ข้อมูลไม่ถูกต้อง</v>
      </c>
      <c r="Y430" s="38"/>
      <c r="Z430" s="38"/>
      <c r="AA430" s="38"/>
    </row>
    <row r="431" spans="1:27" x14ac:dyDescent="0.45">
      <c r="A431" s="38">
        <v>426</v>
      </c>
      <c r="B431" s="38"/>
      <c r="C431" s="38"/>
      <c r="D431" s="38"/>
      <c r="E431" s="38"/>
      <c r="F431" s="35"/>
      <c r="G431" s="35"/>
      <c r="H431" s="38"/>
      <c r="I431" s="38"/>
      <c r="J431" s="273" t="str">
        <f t="shared" si="48"/>
        <v>รอข้อมูลคอลัมน์ H</v>
      </c>
      <c r="K431" s="150"/>
      <c r="L431" s="150"/>
      <c r="M431" s="150"/>
      <c r="N431" s="147" t="str" cm="1">
        <f t="array" ref="N431">IF(AND(K431:M431=""),"ยังไม่บันทึกข้อมูล",
IF(M431&lt;&gt;"",
IF(M431&gt;=1.3,M431,"เป็นไม้พุ่ม"),
IF(K431+L431&gt;=1.3,K431+L431,"เป็นไม้พุ่ม")))</f>
        <v>ยังไม่บันทึกข้อมูล</v>
      </c>
      <c r="O431" s="149" t="str">
        <f t="shared" si="49"/>
        <v>ข้อมูลไม่ถูกต้อง</v>
      </c>
      <c r="P431" s="149" t="str">
        <f t="shared" si="50"/>
        <v>ข้อมูลไม่ถูกต้อง</v>
      </c>
      <c r="Q431" s="149" t="str">
        <f t="shared" si="51"/>
        <v>ข้อมูลไม่ถูกต้อง</v>
      </c>
      <c r="R431" s="155" t="str">
        <f t="shared" si="52"/>
        <v>ข้อมูลไม่ถูกต้อง</v>
      </c>
      <c r="S431" s="155" t="str">
        <f>IF(ISNUMBER(R431),
IF(H$2=ตัวเลือก!A$30,"ยังไม่บันทึกข้อมูล",R431*0.27),"ข้อมูลไม่ถูกต้อง")</f>
        <v>ข้อมูลไม่ถูกต้อง</v>
      </c>
      <c r="T431" s="149" t="str">
        <f t="shared" si="53"/>
        <v>ข้อมูลไม่ถูกต้อง</v>
      </c>
      <c r="U431" s="155" t="str">
        <f>IF(ISNUMBER(R431),
IF(H$2=ตัวเลือก!A$30,"ยังไม่บันทึกข้อมูล",R431*0.47),"ข้อมูลไม่ถูกต้อง")</f>
        <v>ข้อมูลไม่ถูกต้อง</v>
      </c>
      <c r="V431" s="149" t="str">
        <f>IF(ISNUMBER(S431),
IF(H$2=ตัวเลือก!A$30,"ยังไม่บันทึกข้อมูล",S431*0.47),"ข้อมูลไม่ถูกต้อง")</f>
        <v>ข้อมูลไม่ถูกต้อง</v>
      </c>
      <c r="W431" s="149" t="str">
        <f t="shared" si="54"/>
        <v>ข้อมูลไม่ถูกต้อง</v>
      </c>
      <c r="X431" s="148" t="str">
        <f t="shared" si="55"/>
        <v>ข้อมูลไม่ถูกต้อง</v>
      </c>
      <c r="Y431" s="38"/>
      <c r="Z431" s="38"/>
      <c r="AA431" s="38"/>
    </row>
    <row r="432" spans="1:27" x14ac:dyDescent="0.45">
      <c r="A432" s="38">
        <v>427</v>
      </c>
      <c r="B432" s="38"/>
      <c r="C432" s="38"/>
      <c r="D432" s="38"/>
      <c r="E432" s="38"/>
      <c r="F432" s="35"/>
      <c r="G432" s="35"/>
      <c r="H432" s="38"/>
      <c r="I432" s="38"/>
      <c r="J432" s="273" t="str">
        <f t="shared" si="48"/>
        <v>รอข้อมูลคอลัมน์ H</v>
      </c>
      <c r="K432" s="150"/>
      <c r="L432" s="150"/>
      <c r="M432" s="150"/>
      <c r="N432" s="147" t="str" cm="1">
        <f t="array" ref="N432">IF(AND(K432:M432=""),"ยังไม่บันทึกข้อมูล",
IF(M432&lt;&gt;"",
IF(M432&gt;=1.3,M432,"เป็นไม้พุ่ม"),
IF(K432+L432&gt;=1.3,K432+L432,"เป็นไม้พุ่ม")))</f>
        <v>ยังไม่บันทึกข้อมูล</v>
      </c>
      <c r="O432" s="149" t="str">
        <f t="shared" si="49"/>
        <v>ข้อมูลไม่ถูกต้อง</v>
      </c>
      <c r="P432" s="149" t="str">
        <f t="shared" si="50"/>
        <v>ข้อมูลไม่ถูกต้อง</v>
      </c>
      <c r="Q432" s="149" t="str">
        <f t="shared" si="51"/>
        <v>ข้อมูลไม่ถูกต้อง</v>
      </c>
      <c r="R432" s="155" t="str">
        <f t="shared" si="52"/>
        <v>ข้อมูลไม่ถูกต้อง</v>
      </c>
      <c r="S432" s="155" t="str">
        <f>IF(ISNUMBER(R432),
IF(H$2=ตัวเลือก!A$30,"ยังไม่บันทึกข้อมูล",R432*0.27),"ข้อมูลไม่ถูกต้อง")</f>
        <v>ข้อมูลไม่ถูกต้อง</v>
      </c>
      <c r="T432" s="149" t="str">
        <f t="shared" si="53"/>
        <v>ข้อมูลไม่ถูกต้อง</v>
      </c>
      <c r="U432" s="155" t="str">
        <f>IF(ISNUMBER(R432),
IF(H$2=ตัวเลือก!A$30,"ยังไม่บันทึกข้อมูล",R432*0.47),"ข้อมูลไม่ถูกต้อง")</f>
        <v>ข้อมูลไม่ถูกต้อง</v>
      </c>
      <c r="V432" s="149" t="str">
        <f>IF(ISNUMBER(S432),
IF(H$2=ตัวเลือก!A$30,"ยังไม่บันทึกข้อมูล",S432*0.47),"ข้อมูลไม่ถูกต้อง")</f>
        <v>ข้อมูลไม่ถูกต้อง</v>
      </c>
      <c r="W432" s="149" t="str">
        <f t="shared" si="54"/>
        <v>ข้อมูลไม่ถูกต้อง</v>
      </c>
      <c r="X432" s="148" t="str">
        <f t="shared" si="55"/>
        <v>ข้อมูลไม่ถูกต้อง</v>
      </c>
      <c r="Y432" s="38"/>
      <c r="Z432" s="38"/>
      <c r="AA432" s="38"/>
    </row>
    <row r="433" spans="1:27" x14ac:dyDescent="0.45">
      <c r="A433" s="38">
        <v>428</v>
      </c>
      <c r="B433" s="38"/>
      <c r="C433" s="38"/>
      <c r="D433" s="38"/>
      <c r="E433" s="38"/>
      <c r="F433" s="35"/>
      <c r="G433" s="35"/>
      <c r="H433" s="38"/>
      <c r="I433" s="38"/>
      <c r="J433" s="273" t="str">
        <f t="shared" si="48"/>
        <v>รอข้อมูลคอลัมน์ H</v>
      </c>
      <c r="K433" s="150"/>
      <c r="L433" s="150"/>
      <c r="M433" s="150"/>
      <c r="N433" s="147" t="str" cm="1">
        <f t="array" ref="N433">IF(AND(K433:M433=""),"ยังไม่บันทึกข้อมูล",
IF(M433&lt;&gt;"",
IF(M433&gt;=1.3,M433,"เป็นไม้พุ่ม"),
IF(K433+L433&gt;=1.3,K433+L433,"เป็นไม้พุ่ม")))</f>
        <v>ยังไม่บันทึกข้อมูล</v>
      </c>
      <c r="O433" s="149" t="str">
        <f t="shared" si="49"/>
        <v>ข้อมูลไม่ถูกต้อง</v>
      </c>
      <c r="P433" s="149" t="str">
        <f t="shared" si="50"/>
        <v>ข้อมูลไม่ถูกต้อง</v>
      </c>
      <c r="Q433" s="149" t="str">
        <f t="shared" si="51"/>
        <v>ข้อมูลไม่ถูกต้อง</v>
      </c>
      <c r="R433" s="155" t="str">
        <f t="shared" si="52"/>
        <v>ข้อมูลไม่ถูกต้อง</v>
      </c>
      <c r="S433" s="155" t="str">
        <f>IF(ISNUMBER(R433),
IF(H$2=ตัวเลือก!A$30,"ยังไม่บันทึกข้อมูล",R433*0.27),"ข้อมูลไม่ถูกต้อง")</f>
        <v>ข้อมูลไม่ถูกต้อง</v>
      </c>
      <c r="T433" s="149" t="str">
        <f t="shared" si="53"/>
        <v>ข้อมูลไม่ถูกต้อง</v>
      </c>
      <c r="U433" s="155" t="str">
        <f>IF(ISNUMBER(R433),
IF(H$2=ตัวเลือก!A$30,"ยังไม่บันทึกข้อมูล",R433*0.47),"ข้อมูลไม่ถูกต้อง")</f>
        <v>ข้อมูลไม่ถูกต้อง</v>
      </c>
      <c r="V433" s="149" t="str">
        <f>IF(ISNUMBER(S433),
IF(H$2=ตัวเลือก!A$30,"ยังไม่บันทึกข้อมูล",S433*0.47),"ข้อมูลไม่ถูกต้อง")</f>
        <v>ข้อมูลไม่ถูกต้อง</v>
      </c>
      <c r="W433" s="149" t="str">
        <f t="shared" si="54"/>
        <v>ข้อมูลไม่ถูกต้อง</v>
      </c>
      <c r="X433" s="148" t="str">
        <f t="shared" si="55"/>
        <v>ข้อมูลไม่ถูกต้อง</v>
      </c>
      <c r="Y433" s="38"/>
      <c r="Z433" s="38"/>
      <c r="AA433" s="38"/>
    </row>
    <row r="434" spans="1:27" x14ac:dyDescent="0.45">
      <c r="A434" s="38">
        <v>429</v>
      </c>
      <c r="B434" s="38"/>
      <c r="C434" s="38"/>
      <c r="D434" s="38"/>
      <c r="E434" s="38"/>
      <c r="F434" s="35"/>
      <c r="G434" s="35"/>
      <c r="H434" s="38"/>
      <c r="I434" s="38"/>
      <c r="J434" s="273" t="str">
        <f t="shared" si="48"/>
        <v>รอข้อมูลคอลัมน์ H</v>
      </c>
      <c r="K434" s="150"/>
      <c r="L434" s="150"/>
      <c r="M434" s="150"/>
      <c r="N434" s="147" t="str" cm="1">
        <f t="array" ref="N434">IF(AND(K434:M434=""),"ยังไม่บันทึกข้อมูล",
IF(M434&lt;&gt;"",
IF(M434&gt;=1.3,M434,"เป็นไม้พุ่ม"),
IF(K434+L434&gt;=1.3,K434+L434,"เป็นไม้พุ่ม")))</f>
        <v>ยังไม่บันทึกข้อมูล</v>
      </c>
      <c r="O434" s="149" t="str">
        <f t="shared" si="49"/>
        <v>ข้อมูลไม่ถูกต้อง</v>
      </c>
      <c r="P434" s="149" t="str">
        <f t="shared" si="50"/>
        <v>ข้อมูลไม่ถูกต้อง</v>
      </c>
      <c r="Q434" s="149" t="str">
        <f t="shared" si="51"/>
        <v>ข้อมูลไม่ถูกต้อง</v>
      </c>
      <c r="R434" s="155" t="str">
        <f t="shared" si="52"/>
        <v>ข้อมูลไม่ถูกต้อง</v>
      </c>
      <c r="S434" s="155" t="str">
        <f>IF(ISNUMBER(R434),
IF(H$2=ตัวเลือก!A$30,"ยังไม่บันทึกข้อมูล",R434*0.27),"ข้อมูลไม่ถูกต้อง")</f>
        <v>ข้อมูลไม่ถูกต้อง</v>
      </c>
      <c r="T434" s="149" t="str">
        <f t="shared" si="53"/>
        <v>ข้อมูลไม่ถูกต้อง</v>
      </c>
      <c r="U434" s="155" t="str">
        <f>IF(ISNUMBER(R434),
IF(H$2=ตัวเลือก!A$30,"ยังไม่บันทึกข้อมูล",R434*0.47),"ข้อมูลไม่ถูกต้อง")</f>
        <v>ข้อมูลไม่ถูกต้อง</v>
      </c>
      <c r="V434" s="149" t="str">
        <f>IF(ISNUMBER(S434),
IF(H$2=ตัวเลือก!A$30,"ยังไม่บันทึกข้อมูล",S434*0.47),"ข้อมูลไม่ถูกต้อง")</f>
        <v>ข้อมูลไม่ถูกต้อง</v>
      </c>
      <c r="W434" s="149" t="str">
        <f t="shared" si="54"/>
        <v>ข้อมูลไม่ถูกต้อง</v>
      </c>
      <c r="X434" s="148" t="str">
        <f t="shared" si="55"/>
        <v>ข้อมูลไม่ถูกต้อง</v>
      </c>
      <c r="Y434" s="38"/>
      <c r="Z434" s="38"/>
      <c r="AA434" s="38"/>
    </row>
    <row r="435" spans="1:27" x14ac:dyDescent="0.45">
      <c r="A435" s="38">
        <v>430</v>
      </c>
      <c r="B435" s="38"/>
      <c r="C435" s="38"/>
      <c r="D435" s="38"/>
      <c r="E435" s="38"/>
      <c r="F435" s="35"/>
      <c r="G435" s="35"/>
      <c r="H435" s="38"/>
      <c r="I435" s="38"/>
      <c r="J435" s="273" t="str">
        <f t="shared" si="48"/>
        <v>รอข้อมูลคอลัมน์ H</v>
      </c>
      <c r="K435" s="150"/>
      <c r="L435" s="150"/>
      <c r="M435" s="150"/>
      <c r="N435" s="147" t="str" cm="1">
        <f t="array" ref="N435">IF(AND(K435:M435=""),"ยังไม่บันทึกข้อมูล",
IF(M435&lt;&gt;"",
IF(M435&gt;=1.3,M435,"เป็นไม้พุ่ม"),
IF(K435+L435&gt;=1.3,K435+L435,"เป็นไม้พุ่ม")))</f>
        <v>ยังไม่บันทึกข้อมูล</v>
      </c>
      <c r="O435" s="149" t="str">
        <f t="shared" si="49"/>
        <v>ข้อมูลไม่ถูกต้อง</v>
      </c>
      <c r="P435" s="149" t="str">
        <f t="shared" si="50"/>
        <v>ข้อมูลไม่ถูกต้อง</v>
      </c>
      <c r="Q435" s="149" t="str">
        <f t="shared" si="51"/>
        <v>ข้อมูลไม่ถูกต้อง</v>
      </c>
      <c r="R435" s="155" t="str">
        <f t="shared" si="52"/>
        <v>ข้อมูลไม่ถูกต้อง</v>
      </c>
      <c r="S435" s="155" t="str">
        <f>IF(ISNUMBER(R435),
IF(H$2=ตัวเลือก!A$30,"ยังไม่บันทึกข้อมูล",R435*0.27),"ข้อมูลไม่ถูกต้อง")</f>
        <v>ข้อมูลไม่ถูกต้อง</v>
      </c>
      <c r="T435" s="149" t="str">
        <f t="shared" si="53"/>
        <v>ข้อมูลไม่ถูกต้อง</v>
      </c>
      <c r="U435" s="155" t="str">
        <f>IF(ISNUMBER(R435),
IF(H$2=ตัวเลือก!A$30,"ยังไม่บันทึกข้อมูล",R435*0.47),"ข้อมูลไม่ถูกต้อง")</f>
        <v>ข้อมูลไม่ถูกต้อง</v>
      </c>
      <c r="V435" s="149" t="str">
        <f>IF(ISNUMBER(S435),
IF(H$2=ตัวเลือก!A$30,"ยังไม่บันทึกข้อมูล",S435*0.47),"ข้อมูลไม่ถูกต้อง")</f>
        <v>ข้อมูลไม่ถูกต้อง</v>
      </c>
      <c r="W435" s="149" t="str">
        <f t="shared" si="54"/>
        <v>ข้อมูลไม่ถูกต้อง</v>
      </c>
      <c r="X435" s="148" t="str">
        <f t="shared" si="55"/>
        <v>ข้อมูลไม่ถูกต้อง</v>
      </c>
      <c r="Y435" s="38"/>
      <c r="Z435" s="38"/>
      <c r="AA435" s="38"/>
    </row>
    <row r="436" spans="1:27" x14ac:dyDescent="0.45">
      <c r="A436" s="38">
        <v>431</v>
      </c>
      <c r="B436" s="38"/>
      <c r="C436" s="38"/>
      <c r="D436" s="38"/>
      <c r="E436" s="38"/>
      <c r="F436" s="35"/>
      <c r="G436" s="35"/>
      <c r="H436" s="38"/>
      <c r="I436" s="38"/>
      <c r="J436" s="273" t="str">
        <f t="shared" si="48"/>
        <v>รอข้อมูลคอลัมน์ H</v>
      </c>
      <c r="K436" s="150"/>
      <c r="L436" s="150"/>
      <c r="M436" s="150"/>
      <c r="N436" s="147" t="str" cm="1">
        <f t="array" ref="N436">IF(AND(K436:M436=""),"ยังไม่บันทึกข้อมูล",
IF(M436&lt;&gt;"",
IF(M436&gt;=1.3,M436,"เป็นไม้พุ่ม"),
IF(K436+L436&gt;=1.3,K436+L436,"เป็นไม้พุ่ม")))</f>
        <v>ยังไม่บันทึกข้อมูล</v>
      </c>
      <c r="O436" s="149" t="str">
        <f t="shared" si="49"/>
        <v>ข้อมูลไม่ถูกต้อง</v>
      </c>
      <c r="P436" s="149" t="str">
        <f t="shared" si="50"/>
        <v>ข้อมูลไม่ถูกต้อง</v>
      </c>
      <c r="Q436" s="149" t="str">
        <f t="shared" si="51"/>
        <v>ข้อมูลไม่ถูกต้อง</v>
      </c>
      <c r="R436" s="155" t="str">
        <f t="shared" si="52"/>
        <v>ข้อมูลไม่ถูกต้อง</v>
      </c>
      <c r="S436" s="155" t="str">
        <f>IF(ISNUMBER(R436),
IF(H$2=ตัวเลือก!A$30,"ยังไม่บันทึกข้อมูล",R436*0.27),"ข้อมูลไม่ถูกต้อง")</f>
        <v>ข้อมูลไม่ถูกต้อง</v>
      </c>
      <c r="T436" s="149" t="str">
        <f t="shared" si="53"/>
        <v>ข้อมูลไม่ถูกต้อง</v>
      </c>
      <c r="U436" s="155" t="str">
        <f>IF(ISNUMBER(R436),
IF(H$2=ตัวเลือก!A$30,"ยังไม่บันทึกข้อมูล",R436*0.47),"ข้อมูลไม่ถูกต้อง")</f>
        <v>ข้อมูลไม่ถูกต้อง</v>
      </c>
      <c r="V436" s="149" t="str">
        <f>IF(ISNUMBER(S436),
IF(H$2=ตัวเลือก!A$30,"ยังไม่บันทึกข้อมูล",S436*0.47),"ข้อมูลไม่ถูกต้อง")</f>
        <v>ข้อมูลไม่ถูกต้อง</v>
      </c>
      <c r="W436" s="149" t="str">
        <f t="shared" si="54"/>
        <v>ข้อมูลไม่ถูกต้อง</v>
      </c>
      <c r="X436" s="148" t="str">
        <f t="shared" si="55"/>
        <v>ข้อมูลไม่ถูกต้อง</v>
      </c>
      <c r="Y436" s="38"/>
      <c r="Z436" s="38"/>
      <c r="AA436" s="38"/>
    </row>
    <row r="437" spans="1:27" x14ac:dyDescent="0.45">
      <c r="A437" s="38">
        <v>432</v>
      </c>
      <c r="B437" s="38"/>
      <c r="C437" s="38"/>
      <c r="D437" s="38"/>
      <c r="E437" s="38"/>
      <c r="F437" s="35"/>
      <c r="G437" s="35"/>
      <c r="H437" s="38"/>
      <c r="I437" s="38"/>
      <c r="J437" s="273" t="str">
        <f t="shared" si="48"/>
        <v>รอข้อมูลคอลัมน์ H</v>
      </c>
      <c r="K437" s="150"/>
      <c r="L437" s="150"/>
      <c r="M437" s="150"/>
      <c r="N437" s="147" t="str" cm="1">
        <f t="array" ref="N437">IF(AND(K437:M437=""),"ยังไม่บันทึกข้อมูล",
IF(M437&lt;&gt;"",
IF(M437&gt;=1.3,M437,"เป็นไม้พุ่ม"),
IF(K437+L437&gt;=1.3,K437+L437,"เป็นไม้พุ่ม")))</f>
        <v>ยังไม่บันทึกข้อมูล</v>
      </c>
      <c r="O437" s="149" t="str">
        <f t="shared" si="49"/>
        <v>ข้อมูลไม่ถูกต้อง</v>
      </c>
      <c r="P437" s="149" t="str">
        <f t="shared" si="50"/>
        <v>ข้อมูลไม่ถูกต้อง</v>
      </c>
      <c r="Q437" s="149" t="str">
        <f t="shared" si="51"/>
        <v>ข้อมูลไม่ถูกต้อง</v>
      </c>
      <c r="R437" s="155" t="str">
        <f t="shared" si="52"/>
        <v>ข้อมูลไม่ถูกต้อง</v>
      </c>
      <c r="S437" s="155" t="str">
        <f>IF(ISNUMBER(R437),
IF(H$2=ตัวเลือก!A$30,"ยังไม่บันทึกข้อมูล",R437*0.27),"ข้อมูลไม่ถูกต้อง")</f>
        <v>ข้อมูลไม่ถูกต้อง</v>
      </c>
      <c r="T437" s="149" t="str">
        <f t="shared" si="53"/>
        <v>ข้อมูลไม่ถูกต้อง</v>
      </c>
      <c r="U437" s="155" t="str">
        <f>IF(ISNUMBER(R437),
IF(H$2=ตัวเลือก!A$30,"ยังไม่บันทึกข้อมูล",R437*0.47),"ข้อมูลไม่ถูกต้อง")</f>
        <v>ข้อมูลไม่ถูกต้อง</v>
      </c>
      <c r="V437" s="149" t="str">
        <f>IF(ISNUMBER(S437),
IF(H$2=ตัวเลือก!A$30,"ยังไม่บันทึกข้อมูล",S437*0.47),"ข้อมูลไม่ถูกต้อง")</f>
        <v>ข้อมูลไม่ถูกต้อง</v>
      </c>
      <c r="W437" s="149" t="str">
        <f t="shared" si="54"/>
        <v>ข้อมูลไม่ถูกต้อง</v>
      </c>
      <c r="X437" s="148" t="str">
        <f t="shared" si="55"/>
        <v>ข้อมูลไม่ถูกต้อง</v>
      </c>
      <c r="Y437" s="38"/>
      <c r="Z437" s="38"/>
      <c r="AA437" s="38"/>
    </row>
    <row r="438" spans="1:27" x14ac:dyDescent="0.45">
      <c r="A438" s="38">
        <v>433</v>
      </c>
      <c r="B438" s="38"/>
      <c r="C438" s="38"/>
      <c r="D438" s="38"/>
      <c r="E438" s="38"/>
      <c r="F438" s="35"/>
      <c r="G438" s="35"/>
      <c r="H438" s="38"/>
      <c r="I438" s="38"/>
      <c r="J438" s="273" t="str">
        <f t="shared" si="48"/>
        <v>รอข้อมูลคอลัมน์ H</v>
      </c>
      <c r="K438" s="150"/>
      <c r="L438" s="150"/>
      <c r="M438" s="150"/>
      <c r="N438" s="147" t="str" cm="1">
        <f t="array" ref="N438">IF(AND(K438:M438=""),"ยังไม่บันทึกข้อมูล",
IF(M438&lt;&gt;"",
IF(M438&gt;=1.3,M438,"เป็นไม้พุ่ม"),
IF(K438+L438&gt;=1.3,K438+L438,"เป็นไม้พุ่ม")))</f>
        <v>ยังไม่บันทึกข้อมูล</v>
      </c>
      <c r="O438" s="149" t="str">
        <f t="shared" si="49"/>
        <v>ข้อมูลไม่ถูกต้อง</v>
      </c>
      <c r="P438" s="149" t="str">
        <f t="shared" si="50"/>
        <v>ข้อมูลไม่ถูกต้อง</v>
      </c>
      <c r="Q438" s="149" t="str">
        <f t="shared" si="51"/>
        <v>ข้อมูลไม่ถูกต้อง</v>
      </c>
      <c r="R438" s="155" t="str">
        <f t="shared" si="52"/>
        <v>ข้อมูลไม่ถูกต้อง</v>
      </c>
      <c r="S438" s="155" t="str">
        <f>IF(ISNUMBER(R438),
IF(H$2=ตัวเลือก!A$30,"ยังไม่บันทึกข้อมูล",R438*0.27),"ข้อมูลไม่ถูกต้อง")</f>
        <v>ข้อมูลไม่ถูกต้อง</v>
      </c>
      <c r="T438" s="149" t="str">
        <f t="shared" si="53"/>
        <v>ข้อมูลไม่ถูกต้อง</v>
      </c>
      <c r="U438" s="155" t="str">
        <f>IF(ISNUMBER(R438),
IF(H$2=ตัวเลือก!A$30,"ยังไม่บันทึกข้อมูล",R438*0.47),"ข้อมูลไม่ถูกต้อง")</f>
        <v>ข้อมูลไม่ถูกต้อง</v>
      </c>
      <c r="V438" s="149" t="str">
        <f>IF(ISNUMBER(S438),
IF(H$2=ตัวเลือก!A$30,"ยังไม่บันทึกข้อมูล",S438*0.47),"ข้อมูลไม่ถูกต้อง")</f>
        <v>ข้อมูลไม่ถูกต้อง</v>
      </c>
      <c r="W438" s="149" t="str">
        <f t="shared" si="54"/>
        <v>ข้อมูลไม่ถูกต้อง</v>
      </c>
      <c r="X438" s="148" t="str">
        <f t="shared" si="55"/>
        <v>ข้อมูลไม่ถูกต้อง</v>
      </c>
      <c r="Y438" s="38"/>
      <c r="Z438" s="38"/>
      <c r="AA438" s="38"/>
    </row>
    <row r="439" spans="1:27" x14ac:dyDescent="0.45">
      <c r="A439" s="38">
        <v>434</v>
      </c>
      <c r="B439" s="38"/>
      <c r="C439" s="38"/>
      <c r="D439" s="38"/>
      <c r="E439" s="38"/>
      <c r="F439" s="35"/>
      <c r="G439" s="35"/>
      <c r="H439" s="38"/>
      <c r="I439" s="38"/>
      <c r="J439" s="273" t="str">
        <f t="shared" si="48"/>
        <v>รอข้อมูลคอลัมน์ H</v>
      </c>
      <c r="K439" s="150"/>
      <c r="L439" s="150"/>
      <c r="M439" s="150"/>
      <c r="N439" s="147" t="str" cm="1">
        <f t="array" ref="N439">IF(AND(K439:M439=""),"ยังไม่บันทึกข้อมูล",
IF(M439&lt;&gt;"",
IF(M439&gt;=1.3,M439,"เป็นไม้พุ่ม"),
IF(K439+L439&gt;=1.3,K439+L439,"เป็นไม้พุ่ม")))</f>
        <v>ยังไม่บันทึกข้อมูล</v>
      </c>
      <c r="O439" s="149" t="str">
        <f t="shared" si="49"/>
        <v>ข้อมูลไม่ถูกต้อง</v>
      </c>
      <c r="P439" s="149" t="str">
        <f t="shared" si="50"/>
        <v>ข้อมูลไม่ถูกต้อง</v>
      </c>
      <c r="Q439" s="149" t="str">
        <f t="shared" si="51"/>
        <v>ข้อมูลไม่ถูกต้อง</v>
      </c>
      <c r="R439" s="155" t="str">
        <f t="shared" si="52"/>
        <v>ข้อมูลไม่ถูกต้อง</v>
      </c>
      <c r="S439" s="155" t="str">
        <f>IF(ISNUMBER(R439),
IF(H$2=ตัวเลือก!A$30,"ยังไม่บันทึกข้อมูล",R439*0.27),"ข้อมูลไม่ถูกต้อง")</f>
        <v>ข้อมูลไม่ถูกต้อง</v>
      </c>
      <c r="T439" s="149" t="str">
        <f t="shared" si="53"/>
        <v>ข้อมูลไม่ถูกต้อง</v>
      </c>
      <c r="U439" s="155" t="str">
        <f>IF(ISNUMBER(R439),
IF(H$2=ตัวเลือก!A$30,"ยังไม่บันทึกข้อมูล",R439*0.47),"ข้อมูลไม่ถูกต้อง")</f>
        <v>ข้อมูลไม่ถูกต้อง</v>
      </c>
      <c r="V439" s="149" t="str">
        <f>IF(ISNUMBER(S439),
IF(H$2=ตัวเลือก!A$30,"ยังไม่บันทึกข้อมูล",S439*0.47),"ข้อมูลไม่ถูกต้อง")</f>
        <v>ข้อมูลไม่ถูกต้อง</v>
      </c>
      <c r="W439" s="149" t="str">
        <f t="shared" si="54"/>
        <v>ข้อมูลไม่ถูกต้อง</v>
      </c>
      <c r="X439" s="148" t="str">
        <f t="shared" si="55"/>
        <v>ข้อมูลไม่ถูกต้อง</v>
      </c>
      <c r="Y439" s="38"/>
      <c r="Z439" s="38"/>
      <c r="AA439" s="38"/>
    </row>
    <row r="440" spans="1:27" x14ac:dyDescent="0.45">
      <c r="A440" s="38">
        <v>435</v>
      </c>
      <c r="B440" s="38"/>
      <c r="C440" s="38"/>
      <c r="D440" s="38"/>
      <c r="E440" s="38"/>
      <c r="F440" s="35"/>
      <c r="G440" s="35"/>
      <c r="H440" s="38"/>
      <c r="I440" s="38"/>
      <c r="J440" s="273" t="str">
        <f t="shared" si="48"/>
        <v>รอข้อมูลคอลัมน์ H</v>
      </c>
      <c r="K440" s="150"/>
      <c r="L440" s="150"/>
      <c r="M440" s="150"/>
      <c r="N440" s="147" t="str" cm="1">
        <f t="array" ref="N440">IF(AND(K440:M440=""),"ยังไม่บันทึกข้อมูล",
IF(M440&lt;&gt;"",
IF(M440&gt;=1.3,M440,"เป็นไม้พุ่ม"),
IF(K440+L440&gt;=1.3,K440+L440,"เป็นไม้พุ่ม")))</f>
        <v>ยังไม่บันทึกข้อมูล</v>
      </c>
      <c r="O440" s="149" t="str">
        <f t="shared" si="49"/>
        <v>ข้อมูลไม่ถูกต้อง</v>
      </c>
      <c r="P440" s="149" t="str">
        <f t="shared" si="50"/>
        <v>ข้อมูลไม่ถูกต้อง</v>
      </c>
      <c r="Q440" s="149" t="str">
        <f t="shared" si="51"/>
        <v>ข้อมูลไม่ถูกต้อง</v>
      </c>
      <c r="R440" s="155" t="str">
        <f t="shared" si="52"/>
        <v>ข้อมูลไม่ถูกต้อง</v>
      </c>
      <c r="S440" s="155" t="str">
        <f>IF(ISNUMBER(R440),
IF(H$2=ตัวเลือก!A$30,"ยังไม่บันทึกข้อมูล",R440*0.27),"ข้อมูลไม่ถูกต้อง")</f>
        <v>ข้อมูลไม่ถูกต้อง</v>
      </c>
      <c r="T440" s="149" t="str">
        <f t="shared" si="53"/>
        <v>ข้อมูลไม่ถูกต้อง</v>
      </c>
      <c r="U440" s="155" t="str">
        <f>IF(ISNUMBER(R440),
IF(H$2=ตัวเลือก!A$30,"ยังไม่บันทึกข้อมูล",R440*0.47),"ข้อมูลไม่ถูกต้อง")</f>
        <v>ข้อมูลไม่ถูกต้อง</v>
      </c>
      <c r="V440" s="149" t="str">
        <f>IF(ISNUMBER(S440),
IF(H$2=ตัวเลือก!A$30,"ยังไม่บันทึกข้อมูล",S440*0.47),"ข้อมูลไม่ถูกต้อง")</f>
        <v>ข้อมูลไม่ถูกต้อง</v>
      </c>
      <c r="W440" s="149" t="str">
        <f t="shared" si="54"/>
        <v>ข้อมูลไม่ถูกต้อง</v>
      </c>
      <c r="X440" s="148" t="str">
        <f t="shared" si="55"/>
        <v>ข้อมูลไม่ถูกต้อง</v>
      </c>
      <c r="Y440" s="38"/>
      <c r="Z440" s="38"/>
      <c r="AA440" s="38"/>
    </row>
    <row r="441" spans="1:27" x14ac:dyDescent="0.45">
      <c r="A441" s="38">
        <v>436</v>
      </c>
      <c r="B441" s="38"/>
      <c r="C441" s="38"/>
      <c r="D441" s="38"/>
      <c r="E441" s="38"/>
      <c r="F441" s="35"/>
      <c r="G441" s="35"/>
      <c r="H441" s="38"/>
      <c r="I441" s="38"/>
      <c r="J441" s="273" t="str">
        <f t="shared" si="48"/>
        <v>รอข้อมูลคอลัมน์ H</v>
      </c>
      <c r="K441" s="150"/>
      <c r="L441" s="150"/>
      <c r="M441" s="150"/>
      <c r="N441" s="147" t="str" cm="1">
        <f t="array" ref="N441">IF(AND(K441:M441=""),"ยังไม่บันทึกข้อมูล",
IF(M441&lt;&gt;"",
IF(M441&gt;=1.3,M441,"เป็นไม้พุ่ม"),
IF(K441+L441&gt;=1.3,K441+L441,"เป็นไม้พุ่ม")))</f>
        <v>ยังไม่บันทึกข้อมูล</v>
      </c>
      <c r="O441" s="149" t="str">
        <f t="shared" si="49"/>
        <v>ข้อมูลไม่ถูกต้อง</v>
      </c>
      <c r="P441" s="149" t="str">
        <f t="shared" si="50"/>
        <v>ข้อมูลไม่ถูกต้อง</v>
      </c>
      <c r="Q441" s="149" t="str">
        <f t="shared" si="51"/>
        <v>ข้อมูลไม่ถูกต้อง</v>
      </c>
      <c r="R441" s="155" t="str">
        <f t="shared" si="52"/>
        <v>ข้อมูลไม่ถูกต้อง</v>
      </c>
      <c r="S441" s="155" t="str">
        <f>IF(ISNUMBER(R441),
IF(H$2=ตัวเลือก!A$30,"ยังไม่บันทึกข้อมูล",R441*0.27),"ข้อมูลไม่ถูกต้อง")</f>
        <v>ข้อมูลไม่ถูกต้อง</v>
      </c>
      <c r="T441" s="149" t="str">
        <f t="shared" si="53"/>
        <v>ข้อมูลไม่ถูกต้อง</v>
      </c>
      <c r="U441" s="155" t="str">
        <f>IF(ISNUMBER(R441),
IF(H$2=ตัวเลือก!A$30,"ยังไม่บันทึกข้อมูล",R441*0.47),"ข้อมูลไม่ถูกต้อง")</f>
        <v>ข้อมูลไม่ถูกต้อง</v>
      </c>
      <c r="V441" s="149" t="str">
        <f>IF(ISNUMBER(S441),
IF(H$2=ตัวเลือก!A$30,"ยังไม่บันทึกข้อมูล",S441*0.47),"ข้อมูลไม่ถูกต้อง")</f>
        <v>ข้อมูลไม่ถูกต้อง</v>
      </c>
      <c r="W441" s="149" t="str">
        <f t="shared" si="54"/>
        <v>ข้อมูลไม่ถูกต้อง</v>
      </c>
      <c r="X441" s="148" t="str">
        <f t="shared" si="55"/>
        <v>ข้อมูลไม่ถูกต้อง</v>
      </c>
      <c r="Y441" s="38"/>
      <c r="Z441" s="38"/>
      <c r="AA441" s="38"/>
    </row>
    <row r="442" spans="1:27" x14ac:dyDescent="0.45">
      <c r="A442" s="38">
        <v>437</v>
      </c>
      <c r="B442" s="38"/>
      <c r="C442" s="38"/>
      <c r="D442" s="38"/>
      <c r="E442" s="38"/>
      <c r="F442" s="35"/>
      <c r="G442" s="35"/>
      <c r="H442" s="38"/>
      <c r="I442" s="38"/>
      <c r="J442" s="273" t="str">
        <f t="shared" si="48"/>
        <v>รอข้อมูลคอลัมน์ H</v>
      </c>
      <c r="K442" s="150"/>
      <c r="L442" s="150"/>
      <c r="M442" s="150"/>
      <c r="N442" s="147" t="str" cm="1">
        <f t="array" ref="N442">IF(AND(K442:M442=""),"ยังไม่บันทึกข้อมูล",
IF(M442&lt;&gt;"",
IF(M442&gt;=1.3,M442,"เป็นไม้พุ่ม"),
IF(K442+L442&gt;=1.3,K442+L442,"เป็นไม้พุ่ม")))</f>
        <v>ยังไม่บันทึกข้อมูล</v>
      </c>
      <c r="O442" s="149" t="str">
        <f t="shared" si="49"/>
        <v>ข้อมูลไม่ถูกต้อง</v>
      </c>
      <c r="P442" s="149" t="str">
        <f t="shared" si="50"/>
        <v>ข้อมูลไม่ถูกต้อง</v>
      </c>
      <c r="Q442" s="149" t="str">
        <f t="shared" si="51"/>
        <v>ข้อมูลไม่ถูกต้อง</v>
      </c>
      <c r="R442" s="155" t="str">
        <f t="shared" si="52"/>
        <v>ข้อมูลไม่ถูกต้อง</v>
      </c>
      <c r="S442" s="155" t="str">
        <f>IF(ISNUMBER(R442),
IF(H$2=ตัวเลือก!A$30,"ยังไม่บันทึกข้อมูล",R442*0.27),"ข้อมูลไม่ถูกต้อง")</f>
        <v>ข้อมูลไม่ถูกต้อง</v>
      </c>
      <c r="T442" s="149" t="str">
        <f t="shared" si="53"/>
        <v>ข้อมูลไม่ถูกต้อง</v>
      </c>
      <c r="U442" s="155" t="str">
        <f>IF(ISNUMBER(R442),
IF(H$2=ตัวเลือก!A$30,"ยังไม่บันทึกข้อมูล",R442*0.47),"ข้อมูลไม่ถูกต้อง")</f>
        <v>ข้อมูลไม่ถูกต้อง</v>
      </c>
      <c r="V442" s="149" t="str">
        <f>IF(ISNUMBER(S442),
IF(H$2=ตัวเลือก!A$30,"ยังไม่บันทึกข้อมูล",S442*0.47),"ข้อมูลไม่ถูกต้อง")</f>
        <v>ข้อมูลไม่ถูกต้อง</v>
      </c>
      <c r="W442" s="149" t="str">
        <f t="shared" si="54"/>
        <v>ข้อมูลไม่ถูกต้อง</v>
      </c>
      <c r="X442" s="148" t="str">
        <f t="shared" si="55"/>
        <v>ข้อมูลไม่ถูกต้อง</v>
      </c>
      <c r="Y442" s="38"/>
      <c r="Z442" s="38"/>
      <c r="AA442" s="38"/>
    </row>
    <row r="443" spans="1:27" x14ac:dyDescent="0.45">
      <c r="A443" s="38">
        <v>438</v>
      </c>
      <c r="B443" s="38"/>
      <c r="C443" s="38"/>
      <c r="D443" s="38"/>
      <c r="E443" s="38"/>
      <c r="F443" s="35"/>
      <c r="G443" s="35"/>
      <c r="H443" s="38"/>
      <c r="I443" s="38"/>
      <c r="J443" s="273" t="str">
        <f t="shared" si="48"/>
        <v>รอข้อมูลคอลัมน์ H</v>
      </c>
      <c r="K443" s="150"/>
      <c r="L443" s="150"/>
      <c r="M443" s="150"/>
      <c r="N443" s="147" t="str" cm="1">
        <f t="array" ref="N443">IF(AND(K443:M443=""),"ยังไม่บันทึกข้อมูล",
IF(M443&lt;&gt;"",
IF(M443&gt;=1.3,M443,"เป็นไม้พุ่ม"),
IF(K443+L443&gt;=1.3,K443+L443,"เป็นไม้พุ่ม")))</f>
        <v>ยังไม่บันทึกข้อมูล</v>
      </c>
      <c r="O443" s="149" t="str">
        <f t="shared" si="49"/>
        <v>ข้อมูลไม่ถูกต้อง</v>
      </c>
      <c r="P443" s="149" t="str">
        <f t="shared" si="50"/>
        <v>ข้อมูลไม่ถูกต้อง</v>
      </c>
      <c r="Q443" s="149" t="str">
        <f t="shared" si="51"/>
        <v>ข้อมูลไม่ถูกต้อง</v>
      </c>
      <c r="R443" s="155" t="str">
        <f t="shared" si="52"/>
        <v>ข้อมูลไม่ถูกต้อง</v>
      </c>
      <c r="S443" s="155" t="str">
        <f>IF(ISNUMBER(R443),
IF(H$2=ตัวเลือก!A$30,"ยังไม่บันทึกข้อมูล",R443*0.27),"ข้อมูลไม่ถูกต้อง")</f>
        <v>ข้อมูลไม่ถูกต้อง</v>
      </c>
      <c r="T443" s="149" t="str">
        <f t="shared" si="53"/>
        <v>ข้อมูลไม่ถูกต้อง</v>
      </c>
      <c r="U443" s="155" t="str">
        <f>IF(ISNUMBER(R443),
IF(H$2=ตัวเลือก!A$30,"ยังไม่บันทึกข้อมูล",R443*0.47),"ข้อมูลไม่ถูกต้อง")</f>
        <v>ข้อมูลไม่ถูกต้อง</v>
      </c>
      <c r="V443" s="149" t="str">
        <f>IF(ISNUMBER(S443),
IF(H$2=ตัวเลือก!A$30,"ยังไม่บันทึกข้อมูล",S443*0.47),"ข้อมูลไม่ถูกต้อง")</f>
        <v>ข้อมูลไม่ถูกต้อง</v>
      </c>
      <c r="W443" s="149" t="str">
        <f t="shared" si="54"/>
        <v>ข้อมูลไม่ถูกต้อง</v>
      </c>
      <c r="X443" s="148" t="str">
        <f t="shared" si="55"/>
        <v>ข้อมูลไม่ถูกต้อง</v>
      </c>
      <c r="Y443" s="38"/>
      <c r="Z443" s="38"/>
      <c r="AA443" s="38"/>
    </row>
    <row r="444" spans="1:27" x14ac:dyDescent="0.45">
      <c r="A444" s="38">
        <v>439</v>
      </c>
      <c r="B444" s="38"/>
      <c r="C444" s="38"/>
      <c r="D444" s="38"/>
      <c r="E444" s="38"/>
      <c r="F444" s="35"/>
      <c r="G444" s="35"/>
      <c r="H444" s="38"/>
      <c r="I444" s="38"/>
      <c r="J444" s="273" t="str">
        <f t="shared" si="48"/>
        <v>รอข้อมูลคอลัมน์ H</v>
      </c>
      <c r="K444" s="150"/>
      <c r="L444" s="150"/>
      <c r="M444" s="150"/>
      <c r="N444" s="147" t="str" cm="1">
        <f t="array" ref="N444">IF(AND(K444:M444=""),"ยังไม่บันทึกข้อมูล",
IF(M444&lt;&gt;"",
IF(M444&gt;=1.3,M444,"เป็นไม้พุ่ม"),
IF(K444+L444&gt;=1.3,K444+L444,"เป็นไม้พุ่ม")))</f>
        <v>ยังไม่บันทึกข้อมูล</v>
      </c>
      <c r="O444" s="149" t="str">
        <f t="shared" si="49"/>
        <v>ข้อมูลไม่ถูกต้อง</v>
      </c>
      <c r="P444" s="149" t="str">
        <f t="shared" si="50"/>
        <v>ข้อมูลไม่ถูกต้อง</v>
      </c>
      <c r="Q444" s="149" t="str">
        <f t="shared" si="51"/>
        <v>ข้อมูลไม่ถูกต้อง</v>
      </c>
      <c r="R444" s="155" t="str">
        <f t="shared" si="52"/>
        <v>ข้อมูลไม่ถูกต้อง</v>
      </c>
      <c r="S444" s="155" t="str">
        <f>IF(ISNUMBER(R444),
IF(H$2=ตัวเลือก!A$30,"ยังไม่บันทึกข้อมูล",R444*0.27),"ข้อมูลไม่ถูกต้อง")</f>
        <v>ข้อมูลไม่ถูกต้อง</v>
      </c>
      <c r="T444" s="149" t="str">
        <f t="shared" si="53"/>
        <v>ข้อมูลไม่ถูกต้อง</v>
      </c>
      <c r="U444" s="155" t="str">
        <f>IF(ISNUMBER(R444),
IF(H$2=ตัวเลือก!A$30,"ยังไม่บันทึกข้อมูล",R444*0.47),"ข้อมูลไม่ถูกต้อง")</f>
        <v>ข้อมูลไม่ถูกต้อง</v>
      </c>
      <c r="V444" s="149" t="str">
        <f>IF(ISNUMBER(S444),
IF(H$2=ตัวเลือก!A$30,"ยังไม่บันทึกข้อมูล",S444*0.47),"ข้อมูลไม่ถูกต้อง")</f>
        <v>ข้อมูลไม่ถูกต้อง</v>
      </c>
      <c r="W444" s="149" t="str">
        <f t="shared" si="54"/>
        <v>ข้อมูลไม่ถูกต้อง</v>
      </c>
      <c r="X444" s="148" t="str">
        <f t="shared" si="55"/>
        <v>ข้อมูลไม่ถูกต้อง</v>
      </c>
      <c r="Y444" s="38"/>
      <c r="Z444" s="38"/>
      <c r="AA444" s="38"/>
    </row>
    <row r="445" spans="1:27" x14ac:dyDescent="0.45">
      <c r="A445" s="38">
        <v>440</v>
      </c>
      <c r="B445" s="38"/>
      <c r="C445" s="38"/>
      <c r="D445" s="38"/>
      <c r="E445" s="38"/>
      <c r="F445" s="35"/>
      <c r="G445" s="35"/>
      <c r="H445" s="38"/>
      <c r="I445" s="38"/>
      <c r="J445" s="273" t="str">
        <f t="shared" si="48"/>
        <v>รอข้อมูลคอลัมน์ H</v>
      </c>
      <c r="K445" s="150"/>
      <c r="L445" s="150"/>
      <c r="M445" s="150"/>
      <c r="N445" s="147" t="str" cm="1">
        <f t="array" ref="N445">IF(AND(K445:M445=""),"ยังไม่บันทึกข้อมูล",
IF(M445&lt;&gt;"",
IF(M445&gt;=1.3,M445,"เป็นไม้พุ่ม"),
IF(K445+L445&gt;=1.3,K445+L445,"เป็นไม้พุ่ม")))</f>
        <v>ยังไม่บันทึกข้อมูล</v>
      </c>
      <c r="O445" s="149" t="str">
        <f t="shared" si="49"/>
        <v>ข้อมูลไม่ถูกต้อง</v>
      </c>
      <c r="P445" s="149" t="str">
        <f t="shared" si="50"/>
        <v>ข้อมูลไม่ถูกต้อง</v>
      </c>
      <c r="Q445" s="149" t="str">
        <f t="shared" si="51"/>
        <v>ข้อมูลไม่ถูกต้อง</v>
      </c>
      <c r="R445" s="155" t="str">
        <f t="shared" si="52"/>
        <v>ข้อมูลไม่ถูกต้อง</v>
      </c>
      <c r="S445" s="155" t="str">
        <f>IF(ISNUMBER(R445),
IF(H$2=ตัวเลือก!A$30,"ยังไม่บันทึกข้อมูล",R445*0.27),"ข้อมูลไม่ถูกต้อง")</f>
        <v>ข้อมูลไม่ถูกต้อง</v>
      </c>
      <c r="T445" s="149" t="str">
        <f t="shared" si="53"/>
        <v>ข้อมูลไม่ถูกต้อง</v>
      </c>
      <c r="U445" s="155" t="str">
        <f>IF(ISNUMBER(R445),
IF(H$2=ตัวเลือก!A$30,"ยังไม่บันทึกข้อมูล",R445*0.47),"ข้อมูลไม่ถูกต้อง")</f>
        <v>ข้อมูลไม่ถูกต้อง</v>
      </c>
      <c r="V445" s="149" t="str">
        <f>IF(ISNUMBER(S445),
IF(H$2=ตัวเลือก!A$30,"ยังไม่บันทึกข้อมูล",S445*0.47),"ข้อมูลไม่ถูกต้อง")</f>
        <v>ข้อมูลไม่ถูกต้อง</v>
      </c>
      <c r="W445" s="149" t="str">
        <f t="shared" si="54"/>
        <v>ข้อมูลไม่ถูกต้อง</v>
      </c>
      <c r="X445" s="148" t="str">
        <f t="shared" si="55"/>
        <v>ข้อมูลไม่ถูกต้อง</v>
      </c>
      <c r="Y445" s="38"/>
      <c r="Z445" s="38"/>
      <c r="AA445" s="38"/>
    </row>
    <row r="446" spans="1:27" x14ac:dyDescent="0.45">
      <c r="A446" s="38">
        <v>441</v>
      </c>
      <c r="B446" s="38"/>
      <c r="C446" s="38"/>
      <c r="D446" s="38"/>
      <c r="E446" s="38"/>
      <c r="F446" s="35"/>
      <c r="G446" s="35"/>
      <c r="H446" s="38"/>
      <c r="I446" s="38"/>
      <c r="J446" s="273" t="str">
        <f t="shared" si="48"/>
        <v>รอข้อมูลคอลัมน์ H</v>
      </c>
      <c r="K446" s="150"/>
      <c r="L446" s="150"/>
      <c r="M446" s="150"/>
      <c r="N446" s="147" t="str" cm="1">
        <f t="array" ref="N446">IF(AND(K446:M446=""),"ยังไม่บันทึกข้อมูล",
IF(M446&lt;&gt;"",
IF(M446&gt;=1.3,M446,"เป็นไม้พุ่ม"),
IF(K446+L446&gt;=1.3,K446+L446,"เป็นไม้พุ่ม")))</f>
        <v>ยังไม่บันทึกข้อมูล</v>
      </c>
      <c r="O446" s="149" t="str">
        <f t="shared" si="49"/>
        <v>ข้อมูลไม่ถูกต้อง</v>
      </c>
      <c r="P446" s="149" t="str">
        <f t="shared" si="50"/>
        <v>ข้อมูลไม่ถูกต้อง</v>
      </c>
      <c r="Q446" s="149" t="str">
        <f t="shared" si="51"/>
        <v>ข้อมูลไม่ถูกต้อง</v>
      </c>
      <c r="R446" s="155" t="str">
        <f t="shared" si="52"/>
        <v>ข้อมูลไม่ถูกต้อง</v>
      </c>
      <c r="S446" s="155" t="str">
        <f>IF(ISNUMBER(R446),
IF(H$2=ตัวเลือก!A$30,"ยังไม่บันทึกข้อมูล",R446*0.27),"ข้อมูลไม่ถูกต้อง")</f>
        <v>ข้อมูลไม่ถูกต้อง</v>
      </c>
      <c r="T446" s="149" t="str">
        <f t="shared" si="53"/>
        <v>ข้อมูลไม่ถูกต้อง</v>
      </c>
      <c r="U446" s="155" t="str">
        <f>IF(ISNUMBER(R446),
IF(H$2=ตัวเลือก!A$30,"ยังไม่บันทึกข้อมูล",R446*0.47),"ข้อมูลไม่ถูกต้อง")</f>
        <v>ข้อมูลไม่ถูกต้อง</v>
      </c>
      <c r="V446" s="149" t="str">
        <f>IF(ISNUMBER(S446),
IF(H$2=ตัวเลือก!A$30,"ยังไม่บันทึกข้อมูล",S446*0.47),"ข้อมูลไม่ถูกต้อง")</f>
        <v>ข้อมูลไม่ถูกต้อง</v>
      </c>
      <c r="W446" s="149" t="str">
        <f t="shared" si="54"/>
        <v>ข้อมูลไม่ถูกต้อง</v>
      </c>
      <c r="X446" s="148" t="str">
        <f t="shared" si="55"/>
        <v>ข้อมูลไม่ถูกต้อง</v>
      </c>
      <c r="Y446" s="38"/>
      <c r="Z446" s="38"/>
      <c r="AA446" s="38"/>
    </row>
    <row r="447" spans="1:27" x14ac:dyDescent="0.45">
      <c r="A447" s="38">
        <v>442</v>
      </c>
      <c r="B447" s="38"/>
      <c r="C447" s="38"/>
      <c r="D447" s="38"/>
      <c r="E447" s="38"/>
      <c r="F447" s="35"/>
      <c r="G447" s="35"/>
      <c r="H447" s="38"/>
      <c r="I447" s="38"/>
      <c r="J447" s="273" t="str">
        <f t="shared" si="48"/>
        <v>รอข้อมูลคอลัมน์ H</v>
      </c>
      <c r="K447" s="150"/>
      <c r="L447" s="150"/>
      <c r="M447" s="150"/>
      <c r="N447" s="147" t="str" cm="1">
        <f t="array" ref="N447">IF(AND(K447:M447=""),"ยังไม่บันทึกข้อมูล",
IF(M447&lt;&gt;"",
IF(M447&gt;=1.3,M447,"เป็นไม้พุ่ม"),
IF(K447+L447&gt;=1.3,K447+L447,"เป็นไม้พุ่ม")))</f>
        <v>ยังไม่บันทึกข้อมูล</v>
      </c>
      <c r="O447" s="149" t="str">
        <f t="shared" si="49"/>
        <v>ข้อมูลไม่ถูกต้อง</v>
      </c>
      <c r="P447" s="149" t="str">
        <f t="shared" si="50"/>
        <v>ข้อมูลไม่ถูกต้อง</v>
      </c>
      <c r="Q447" s="149" t="str">
        <f t="shared" si="51"/>
        <v>ข้อมูลไม่ถูกต้อง</v>
      </c>
      <c r="R447" s="155" t="str">
        <f t="shared" si="52"/>
        <v>ข้อมูลไม่ถูกต้อง</v>
      </c>
      <c r="S447" s="155" t="str">
        <f>IF(ISNUMBER(R447),
IF(H$2=ตัวเลือก!A$30,"ยังไม่บันทึกข้อมูล",R447*0.27),"ข้อมูลไม่ถูกต้อง")</f>
        <v>ข้อมูลไม่ถูกต้อง</v>
      </c>
      <c r="T447" s="149" t="str">
        <f t="shared" si="53"/>
        <v>ข้อมูลไม่ถูกต้อง</v>
      </c>
      <c r="U447" s="155" t="str">
        <f>IF(ISNUMBER(R447),
IF(H$2=ตัวเลือก!A$30,"ยังไม่บันทึกข้อมูล",R447*0.47),"ข้อมูลไม่ถูกต้อง")</f>
        <v>ข้อมูลไม่ถูกต้อง</v>
      </c>
      <c r="V447" s="149" t="str">
        <f>IF(ISNUMBER(S447),
IF(H$2=ตัวเลือก!A$30,"ยังไม่บันทึกข้อมูล",S447*0.47),"ข้อมูลไม่ถูกต้อง")</f>
        <v>ข้อมูลไม่ถูกต้อง</v>
      </c>
      <c r="W447" s="149" t="str">
        <f t="shared" si="54"/>
        <v>ข้อมูลไม่ถูกต้อง</v>
      </c>
      <c r="X447" s="148" t="str">
        <f t="shared" si="55"/>
        <v>ข้อมูลไม่ถูกต้อง</v>
      </c>
      <c r="Y447" s="38"/>
      <c r="Z447" s="38"/>
      <c r="AA447" s="38"/>
    </row>
    <row r="448" spans="1:27" x14ac:dyDescent="0.45">
      <c r="A448" s="38">
        <v>443</v>
      </c>
      <c r="B448" s="38"/>
      <c r="C448" s="38"/>
      <c r="D448" s="38"/>
      <c r="E448" s="38"/>
      <c r="F448" s="35"/>
      <c r="G448" s="35"/>
      <c r="H448" s="38"/>
      <c r="I448" s="38"/>
      <c r="J448" s="273" t="str">
        <f t="shared" si="48"/>
        <v>รอข้อมูลคอลัมน์ H</v>
      </c>
      <c r="K448" s="150"/>
      <c r="L448" s="150"/>
      <c r="M448" s="150"/>
      <c r="N448" s="147" t="str" cm="1">
        <f t="array" ref="N448">IF(AND(K448:M448=""),"ยังไม่บันทึกข้อมูล",
IF(M448&lt;&gt;"",
IF(M448&gt;=1.3,M448,"เป็นไม้พุ่ม"),
IF(K448+L448&gt;=1.3,K448+L448,"เป็นไม้พุ่ม")))</f>
        <v>ยังไม่บันทึกข้อมูล</v>
      </c>
      <c r="O448" s="149" t="str">
        <f t="shared" si="49"/>
        <v>ข้อมูลไม่ถูกต้อง</v>
      </c>
      <c r="P448" s="149" t="str">
        <f t="shared" si="50"/>
        <v>ข้อมูลไม่ถูกต้อง</v>
      </c>
      <c r="Q448" s="149" t="str">
        <f t="shared" si="51"/>
        <v>ข้อมูลไม่ถูกต้อง</v>
      </c>
      <c r="R448" s="155" t="str">
        <f t="shared" si="52"/>
        <v>ข้อมูลไม่ถูกต้อง</v>
      </c>
      <c r="S448" s="155" t="str">
        <f>IF(ISNUMBER(R448),
IF(H$2=ตัวเลือก!A$30,"ยังไม่บันทึกข้อมูล",R448*0.27),"ข้อมูลไม่ถูกต้อง")</f>
        <v>ข้อมูลไม่ถูกต้อง</v>
      </c>
      <c r="T448" s="149" t="str">
        <f t="shared" si="53"/>
        <v>ข้อมูลไม่ถูกต้อง</v>
      </c>
      <c r="U448" s="155" t="str">
        <f>IF(ISNUMBER(R448),
IF(H$2=ตัวเลือก!A$30,"ยังไม่บันทึกข้อมูล",R448*0.47),"ข้อมูลไม่ถูกต้อง")</f>
        <v>ข้อมูลไม่ถูกต้อง</v>
      </c>
      <c r="V448" s="149" t="str">
        <f>IF(ISNUMBER(S448),
IF(H$2=ตัวเลือก!A$30,"ยังไม่บันทึกข้อมูล",S448*0.47),"ข้อมูลไม่ถูกต้อง")</f>
        <v>ข้อมูลไม่ถูกต้อง</v>
      </c>
      <c r="W448" s="149" t="str">
        <f t="shared" si="54"/>
        <v>ข้อมูลไม่ถูกต้อง</v>
      </c>
      <c r="X448" s="148" t="str">
        <f t="shared" si="55"/>
        <v>ข้อมูลไม่ถูกต้อง</v>
      </c>
      <c r="Y448" s="38"/>
      <c r="Z448" s="38"/>
      <c r="AA448" s="38"/>
    </row>
    <row r="449" spans="1:27" x14ac:dyDescent="0.45">
      <c r="A449" s="38">
        <v>444</v>
      </c>
      <c r="B449" s="38"/>
      <c r="C449" s="38"/>
      <c r="D449" s="38"/>
      <c r="E449" s="38"/>
      <c r="F449" s="35"/>
      <c r="G449" s="35"/>
      <c r="H449" s="38"/>
      <c r="I449" s="38"/>
      <c r="J449" s="273" t="str">
        <f t="shared" si="48"/>
        <v>รอข้อมูลคอลัมน์ H</v>
      </c>
      <c r="K449" s="150"/>
      <c r="L449" s="150"/>
      <c r="M449" s="150"/>
      <c r="N449" s="147" t="str" cm="1">
        <f t="array" ref="N449">IF(AND(K449:M449=""),"ยังไม่บันทึกข้อมูล",
IF(M449&lt;&gt;"",
IF(M449&gt;=1.3,M449,"เป็นไม้พุ่ม"),
IF(K449+L449&gt;=1.3,K449+L449,"เป็นไม้พุ่ม")))</f>
        <v>ยังไม่บันทึกข้อมูล</v>
      </c>
      <c r="O449" s="149" t="str">
        <f t="shared" si="49"/>
        <v>ข้อมูลไม่ถูกต้อง</v>
      </c>
      <c r="P449" s="149" t="str">
        <f t="shared" si="50"/>
        <v>ข้อมูลไม่ถูกต้อง</v>
      </c>
      <c r="Q449" s="149" t="str">
        <f t="shared" si="51"/>
        <v>ข้อมูลไม่ถูกต้อง</v>
      </c>
      <c r="R449" s="155" t="str">
        <f t="shared" si="52"/>
        <v>ข้อมูลไม่ถูกต้อง</v>
      </c>
      <c r="S449" s="155" t="str">
        <f>IF(ISNUMBER(R449),
IF(H$2=ตัวเลือก!A$30,"ยังไม่บันทึกข้อมูล",R449*0.27),"ข้อมูลไม่ถูกต้อง")</f>
        <v>ข้อมูลไม่ถูกต้อง</v>
      </c>
      <c r="T449" s="149" t="str">
        <f t="shared" si="53"/>
        <v>ข้อมูลไม่ถูกต้อง</v>
      </c>
      <c r="U449" s="155" t="str">
        <f>IF(ISNUMBER(R449),
IF(H$2=ตัวเลือก!A$30,"ยังไม่บันทึกข้อมูล",R449*0.47),"ข้อมูลไม่ถูกต้อง")</f>
        <v>ข้อมูลไม่ถูกต้อง</v>
      </c>
      <c r="V449" s="149" t="str">
        <f>IF(ISNUMBER(S449),
IF(H$2=ตัวเลือก!A$30,"ยังไม่บันทึกข้อมูล",S449*0.47),"ข้อมูลไม่ถูกต้อง")</f>
        <v>ข้อมูลไม่ถูกต้อง</v>
      </c>
      <c r="W449" s="149" t="str">
        <f t="shared" si="54"/>
        <v>ข้อมูลไม่ถูกต้อง</v>
      </c>
      <c r="X449" s="148" t="str">
        <f t="shared" si="55"/>
        <v>ข้อมูลไม่ถูกต้อง</v>
      </c>
      <c r="Y449" s="38"/>
      <c r="Z449" s="38"/>
      <c r="AA449" s="38"/>
    </row>
    <row r="450" spans="1:27" x14ac:dyDescent="0.45">
      <c r="A450" s="38">
        <v>445</v>
      </c>
      <c r="B450" s="38"/>
      <c r="C450" s="38"/>
      <c r="D450" s="38"/>
      <c r="E450" s="38"/>
      <c r="F450" s="35"/>
      <c r="G450" s="35"/>
      <c r="H450" s="38"/>
      <c r="I450" s="38"/>
      <c r="J450" s="273" t="str">
        <f t="shared" si="48"/>
        <v>รอข้อมูลคอลัมน์ H</v>
      </c>
      <c r="K450" s="150"/>
      <c r="L450" s="150"/>
      <c r="M450" s="150"/>
      <c r="N450" s="147" t="str" cm="1">
        <f t="array" ref="N450">IF(AND(K450:M450=""),"ยังไม่บันทึกข้อมูล",
IF(M450&lt;&gt;"",
IF(M450&gt;=1.3,M450,"เป็นไม้พุ่ม"),
IF(K450+L450&gt;=1.3,K450+L450,"เป็นไม้พุ่ม")))</f>
        <v>ยังไม่บันทึกข้อมูล</v>
      </c>
      <c r="O450" s="149" t="str">
        <f t="shared" si="49"/>
        <v>ข้อมูลไม่ถูกต้อง</v>
      </c>
      <c r="P450" s="149" t="str">
        <f t="shared" si="50"/>
        <v>ข้อมูลไม่ถูกต้อง</v>
      </c>
      <c r="Q450" s="149" t="str">
        <f t="shared" si="51"/>
        <v>ข้อมูลไม่ถูกต้อง</v>
      </c>
      <c r="R450" s="155" t="str">
        <f t="shared" si="52"/>
        <v>ข้อมูลไม่ถูกต้อง</v>
      </c>
      <c r="S450" s="155" t="str">
        <f>IF(ISNUMBER(R450),
IF(H$2=ตัวเลือก!A$30,"ยังไม่บันทึกข้อมูล",R450*0.27),"ข้อมูลไม่ถูกต้อง")</f>
        <v>ข้อมูลไม่ถูกต้อง</v>
      </c>
      <c r="T450" s="149" t="str">
        <f t="shared" si="53"/>
        <v>ข้อมูลไม่ถูกต้อง</v>
      </c>
      <c r="U450" s="155" t="str">
        <f>IF(ISNUMBER(R450),
IF(H$2=ตัวเลือก!A$30,"ยังไม่บันทึกข้อมูล",R450*0.47),"ข้อมูลไม่ถูกต้อง")</f>
        <v>ข้อมูลไม่ถูกต้อง</v>
      </c>
      <c r="V450" s="149" t="str">
        <f>IF(ISNUMBER(S450),
IF(H$2=ตัวเลือก!A$30,"ยังไม่บันทึกข้อมูล",S450*0.47),"ข้อมูลไม่ถูกต้อง")</f>
        <v>ข้อมูลไม่ถูกต้อง</v>
      </c>
      <c r="W450" s="149" t="str">
        <f t="shared" si="54"/>
        <v>ข้อมูลไม่ถูกต้อง</v>
      </c>
      <c r="X450" s="148" t="str">
        <f t="shared" si="55"/>
        <v>ข้อมูลไม่ถูกต้อง</v>
      </c>
      <c r="Y450" s="38"/>
      <c r="Z450" s="38"/>
      <c r="AA450" s="38"/>
    </row>
    <row r="451" spans="1:27" x14ac:dyDescent="0.45">
      <c r="A451" s="38">
        <v>446</v>
      </c>
      <c r="B451" s="38"/>
      <c r="C451" s="38"/>
      <c r="D451" s="38"/>
      <c r="E451" s="38"/>
      <c r="F451" s="35"/>
      <c r="G451" s="35"/>
      <c r="H451" s="38"/>
      <c r="I451" s="38"/>
      <c r="J451" s="273" t="str">
        <f t="shared" si="48"/>
        <v>รอข้อมูลคอลัมน์ H</v>
      </c>
      <c r="K451" s="150"/>
      <c r="L451" s="150"/>
      <c r="M451" s="150"/>
      <c r="N451" s="147" t="str" cm="1">
        <f t="array" ref="N451">IF(AND(K451:M451=""),"ยังไม่บันทึกข้อมูล",
IF(M451&lt;&gt;"",
IF(M451&gt;=1.3,M451,"เป็นไม้พุ่ม"),
IF(K451+L451&gt;=1.3,K451+L451,"เป็นไม้พุ่ม")))</f>
        <v>ยังไม่บันทึกข้อมูล</v>
      </c>
      <c r="O451" s="149" t="str">
        <f t="shared" si="49"/>
        <v>ข้อมูลไม่ถูกต้อง</v>
      </c>
      <c r="P451" s="149" t="str">
        <f t="shared" si="50"/>
        <v>ข้อมูลไม่ถูกต้อง</v>
      </c>
      <c r="Q451" s="149" t="str">
        <f t="shared" si="51"/>
        <v>ข้อมูลไม่ถูกต้อง</v>
      </c>
      <c r="R451" s="155" t="str">
        <f t="shared" si="52"/>
        <v>ข้อมูลไม่ถูกต้อง</v>
      </c>
      <c r="S451" s="155" t="str">
        <f>IF(ISNUMBER(R451),
IF(H$2=ตัวเลือก!A$30,"ยังไม่บันทึกข้อมูล",R451*0.27),"ข้อมูลไม่ถูกต้อง")</f>
        <v>ข้อมูลไม่ถูกต้อง</v>
      </c>
      <c r="T451" s="149" t="str">
        <f t="shared" si="53"/>
        <v>ข้อมูลไม่ถูกต้อง</v>
      </c>
      <c r="U451" s="155" t="str">
        <f>IF(ISNUMBER(R451),
IF(H$2=ตัวเลือก!A$30,"ยังไม่บันทึกข้อมูล",R451*0.47),"ข้อมูลไม่ถูกต้อง")</f>
        <v>ข้อมูลไม่ถูกต้อง</v>
      </c>
      <c r="V451" s="149" t="str">
        <f>IF(ISNUMBER(S451),
IF(H$2=ตัวเลือก!A$30,"ยังไม่บันทึกข้อมูล",S451*0.47),"ข้อมูลไม่ถูกต้อง")</f>
        <v>ข้อมูลไม่ถูกต้อง</v>
      </c>
      <c r="W451" s="149" t="str">
        <f t="shared" si="54"/>
        <v>ข้อมูลไม่ถูกต้อง</v>
      </c>
      <c r="X451" s="148" t="str">
        <f t="shared" si="55"/>
        <v>ข้อมูลไม่ถูกต้อง</v>
      </c>
      <c r="Y451" s="38"/>
      <c r="Z451" s="38"/>
      <c r="AA451" s="38"/>
    </row>
    <row r="452" spans="1:27" x14ac:dyDescent="0.45">
      <c r="A452" s="38">
        <v>447</v>
      </c>
      <c r="B452" s="38"/>
      <c r="C452" s="38"/>
      <c r="D452" s="38"/>
      <c r="E452" s="38"/>
      <c r="F452" s="35"/>
      <c r="G452" s="35"/>
      <c r="H452" s="38"/>
      <c r="I452" s="38"/>
      <c r="J452" s="273" t="str">
        <f t="shared" si="48"/>
        <v>รอข้อมูลคอลัมน์ H</v>
      </c>
      <c r="K452" s="150"/>
      <c r="L452" s="150"/>
      <c r="M452" s="150"/>
      <c r="N452" s="147" t="str" cm="1">
        <f t="array" ref="N452">IF(AND(K452:M452=""),"ยังไม่บันทึกข้อมูล",
IF(M452&lt;&gt;"",
IF(M452&gt;=1.3,M452,"เป็นไม้พุ่ม"),
IF(K452+L452&gt;=1.3,K452+L452,"เป็นไม้พุ่ม")))</f>
        <v>ยังไม่บันทึกข้อมูล</v>
      </c>
      <c r="O452" s="149" t="str">
        <f t="shared" si="49"/>
        <v>ข้อมูลไม่ถูกต้อง</v>
      </c>
      <c r="P452" s="149" t="str">
        <f t="shared" si="50"/>
        <v>ข้อมูลไม่ถูกต้อง</v>
      </c>
      <c r="Q452" s="149" t="str">
        <f t="shared" si="51"/>
        <v>ข้อมูลไม่ถูกต้อง</v>
      </c>
      <c r="R452" s="155" t="str">
        <f t="shared" si="52"/>
        <v>ข้อมูลไม่ถูกต้อง</v>
      </c>
      <c r="S452" s="155" t="str">
        <f>IF(ISNUMBER(R452),
IF(H$2=ตัวเลือก!A$30,"ยังไม่บันทึกข้อมูล",R452*0.27),"ข้อมูลไม่ถูกต้อง")</f>
        <v>ข้อมูลไม่ถูกต้อง</v>
      </c>
      <c r="T452" s="149" t="str">
        <f t="shared" si="53"/>
        <v>ข้อมูลไม่ถูกต้อง</v>
      </c>
      <c r="U452" s="155" t="str">
        <f>IF(ISNUMBER(R452),
IF(H$2=ตัวเลือก!A$30,"ยังไม่บันทึกข้อมูล",R452*0.47),"ข้อมูลไม่ถูกต้อง")</f>
        <v>ข้อมูลไม่ถูกต้อง</v>
      </c>
      <c r="V452" s="149" t="str">
        <f>IF(ISNUMBER(S452),
IF(H$2=ตัวเลือก!A$30,"ยังไม่บันทึกข้อมูล",S452*0.47),"ข้อมูลไม่ถูกต้อง")</f>
        <v>ข้อมูลไม่ถูกต้อง</v>
      </c>
      <c r="W452" s="149" t="str">
        <f t="shared" si="54"/>
        <v>ข้อมูลไม่ถูกต้อง</v>
      </c>
      <c r="X452" s="148" t="str">
        <f t="shared" si="55"/>
        <v>ข้อมูลไม่ถูกต้อง</v>
      </c>
      <c r="Y452" s="38"/>
      <c r="Z452" s="38"/>
      <c r="AA452" s="38"/>
    </row>
    <row r="453" spans="1:27" x14ac:dyDescent="0.45">
      <c r="A453" s="38">
        <v>448</v>
      </c>
      <c r="B453" s="38"/>
      <c r="C453" s="38"/>
      <c r="D453" s="38"/>
      <c r="E453" s="38"/>
      <c r="F453" s="35"/>
      <c r="G453" s="35"/>
      <c r="H453" s="38"/>
      <c r="I453" s="38"/>
      <c r="J453" s="273" t="str">
        <f t="shared" si="48"/>
        <v>รอข้อมูลคอลัมน์ H</v>
      </c>
      <c r="K453" s="150"/>
      <c r="L453" s="150"/>
      <c r="M453" s="150"/>
      <c r="N453" s="147" t="str" cm="1">
        <f t="array" ref="N453">IF(AND(K453:M453=""),"ยังไม่บันทึกข้อมูล",
IF(M453&lt;&gt;"",
IF(M453&gt;=1.3,M453,"เป็นไม้พุ่ม"),
IF(K453+L453&gt;=1.3,K453+L453,"เป็นไม้พุ่ม")))</f>
        <v>ยังไม่บันทึกข้อมูล</v>
      </c>
      <c r="O453" s="149" t="str">
        <f t="shared" si="49"/>
        <v>ข้อมูลไม่ถูกต้อง</v>
      </c>
      <c r="P453" s="149" t="str">
        <f t="shared" si="50"/>
        <v>ข้อมูลไม่ถูกต้อง</v>
      </c>
      <c r="Q453" s="149" t="str">
        <f t="shared" si="51"/>
        <v>ข้อมูลไม่ถูกต้อง</v>
      </c>
      <c r="R453" s="155" t="str">
        <f t="shared" si="52"/>
        <v>ข้อมูลไม่ถูกต้อง</v>
      </c>
      <c r="S453" s="155" t="str">
        <f>IF(ISNUMBER(R453),
IF(H$2=ตัวเลือก!A$30,"ยังไม่บันทึกข้อมูล",R453*0.27),"ข้อมูลไม่ถูกต้อง")</f>
        <v>ข้อมูลไม่ถูกต้อง</v>
      </c>
      <c r="T453" s="149" t="str">
        <f t="shared" si="53"/>
        <v>ข้อมูลไม่ถูกต้อง</v>
      </c>
      <c r="U453" s="155" t="str">
        <f>IF(ISNUMBER(R453),
IF(H$2=ตัวเลือก!A$30,"ยังไม่บันทึกข้อมูล",R453*0.47),"ข้อมูลไม่ถูกต้อง")</f>
        <v>ข้อมูลไม่ถูกต้อง</v>
      </c>
      <c r="V453" s="149" t="str">
        <f>IF(ISNUMBER(S453),
IF(H$2=ตัวเลือก!A$30,"ยังไม่บันทึกข้อมูล",S453*0.47),"ข้อมูลไม่ถูกต้อง")</f>
        <v>ข้อมูลไม่ถูกต้อง</v>
      </c>
      <c r="W453" s="149" t="str">
        <f t="shared" si="54"/>
        <v>ข้อมูลไม่ถูกต้อง</v>
      </c>
      <c r="X453" s="148" t="str">
        <f t="shared" si="55"/>
        <v>ข้อมูลไม่ถูกต้อง</v>
      </c>
      <c r="Y453" s="38"/>
      <c r="Z453" s="38"/>
      <c r="AA453" s="38"/>
    </row>
    <row r="454" spans="1:27" x14ac:dyDescent="0.45">
      <c r="A454" s="38">
        <v>449</v>
      </c>
      <c r="B454" s="38"/>
      <c r="C454" s="38"/>
      <c r="D454" s="38"/>
      <c r="E454" s="38"/>
      <c r="F454" s="35"/>
      <c r="G454" s="35"/>
      <c r="H454" s="38"/>
      <c r="I454" s="38"/>
      <c r="J454" s="273" t="str">
        <f t="shared" si="48"/>
        <v>รอข้อมูลคอลัมน์ H</v>
      </c>
      <c r="K454" s="150"/>
      <c r="L454" s="150"/>
      <c r="M454" s="150"/>
      <c r="N454" s="147" t="str" cm="1">
        <f t="array" ref="N454">IF(AND(K454:M454=""),"ยังไม่บันทึกข้อมูล",
IF(M454&lt;&gt;"",
IF(M454&gt;=1.3,M454,"เป็นไม้พุ่ม"),
IF(K454+L454&gt;=1.3,K454+L454,"เป็นไม้พุ่ม")))</f>
        <v>ยังไม่บันทึกข้อมูล</v>
      </c>
      <c r="O454" s="149" t="str">
        <f t="shared" si="49"/>
        <v>ข้อมูลไม่ถูกต้อง</v>
      </c>
      <c r="P454" s="149" t="str">
        <f t="shared" si="50"/>
        <v>ข้อมูลไม่ถูกต้อง</v>
      </c>
      <c r="Q454" s="149" t="str">
        <f t="shared" si="51"/>
        <v>ข้อมูลไม่ถูกต้อง</v>
      </c>
      <c r="R454" s="155" t="str">
        <f t="shared" si="52"/>
        <v>ข้อมูลไม่ถูกต้อง</v>
      </c>
      <c r="S454" s="155" t="str">
        <f>IF(ISNUMBER(R454),
IF(H$2=ตัวเลือก!A$30,"ยังไม่บันทึกข้อมูล",R454*0.27),"ข้อมูลไม่ถูกต้อง")</f>
        <v>ข้อมูลไม่ถูกต้อง</v>
      </c>
      <c r="T454" s="149" t="str">
        <f t="shared" si="53"/>
        <v>ข้อมูลไม่ถูกต้อง</v>
      </c>
      <c r="U454" s="155" t="str">
        <f>IF(ISNUMBER(R454),
IF(H$2=ตัวเลือก!A$30,"ยังไม่บันทึกข้อมูล",R454*0.47),"ข้อมูลไม่ถูกต้อง")</f>
        <v>ข้อมูลไม่ถูกต้อง</v>
      </c>
      <c r="V454" s="149" t="str">
        <f>IF(ISNUMBER(S454),
IF(H$2=ตัวเลือก!A$30,"ยังไม่บันทึกข้อมูล",S454*0.47),"ข้อมูลไม่ถูกต้อง")</f>
        <v>ข้อมูลไม่ถูกต้อง</v>
      </c>
      <c r="W454" s="149" t="str">
        <f t="shared" si="54"/>
        <v>ข้อมูลไม่ถูกต้อง</v>
      </c>
      <c r="X454" s="148" t="str">
        <f t="shared" si="55"/>
        <v>ข้อมูลไม่ถูกต้อง</v>
      </c>
      <c r="Y454" s="38"/>
      <c r="Z454" s="38"/>
      <c r="AA454" s="38"/>
    </row>
    <row r="455" spans="1:27" x14ac:dyDescent="0.45">
      <c r="A455" s="38">
        <v>450</v>
      </c>
      <c r="B455" s="38"/>
      <c r="C455" s="38"/>
      <c r="D455" s="38"/>
      <c r="E455" s="38"/>
      <c r="F455" s="35"/>
      <c r="G455" s="35"/>
      <c r="H455" s="38"/>
      <c r="I455" s="38"/>
      <c r="J455" s="273" t="str">
        <f t="shared" ref="J455:J518" si="56">IF(H455="","รอข้อมูลคอลัมน์ H",
IF(H455/PI()&gt;=4.5,H455/PI(),"ไม่ใช่ไม้ต้น ไม่นำมาคำนวณ"))</f>
        <v>รอข้อมูลคอลัมน์ H</v>
      </c>
      <c r="K455" s="150"/>
      <c r="L455" s="150"/>
      <c r="M455" s="150"/>
      <c r="N455" s="147" t="str" cm="1">
        <f t="array" ref="N455">IF(AND(K455:M455=""),"ยังไม่บันทึกข้อมูล",
IF(M455&lt;&gt;"",
IF(M455&gt;=1.3,M455,"เป็นไม้พุ่ม"),
IF(K455+L455&gt;=1.3,K455+L455,"เป็นไม้พุ่ม")))</f>
        <v>ยังไม่บันทึกข้อมูล</v>
      </c>
      <c r="O455" s="149" t="str">
        <f t="shared" ref="O455:O518" si="57">IF(AND(ISNUMBER(J455),ISNUMBER(N455)),0.0396*(((J455)^2)*N455)^0.933,"ข้อมูลไม่ถูกต้อง")</f>
        <v>ข้อมูลไม่ถูกต้อง</v>
      </c>
      <c r="P455" s="149" t="str">
        <f t="shared" ref="P455:P518" si="58">IF(AND(ISNUMBER(J455),ISNUMBER(N455)),0.00349*(((J455^2)*N455))^1.03,"ข้อมูลไม่ถูกต้อง")</f>
        <v>ข้อมูลไม่ถูกต้อง</v>
      </c>
      <c r="Q455" s="149" t="str">
        <f t="shared" ref="Q455:Q518" si="59">IF(AND(ISNUMBER(O455),ISNUMBER(P455)),((1/(28/(O455+P455)))+0.025),"ข้อมูลไม่ถูกต้อง")</f>
        <v>ข้อมูลไม่ถูกต้อง</v>
      </c>
      <c r="R455" s="155" t="str">
        <f t="shared" ref="R455:R518" si="60">IF(AND(O455&lt;&gt;"ข้อมูลไม่ถูกต้อง",P455&lt;&gt;"ข้อมูลไม่ถูกต้อง",Q455&lt;&gt;"ข้อมูลไม่ถูกต้อง"),O455+P455+Q455,"ข้อมูลไม่ถูกต้อง")</f>
        <v>ข้อมูลไม่ถูกต้อง</v>
      </c>
      <c r="S455" s="155" t="str">
        <f>IF(ISNUMBER(R455),
IF(H$2=ตัวเลือก!A$30,"ยังไม่บันทึกข้อมูล",R455*0.27),"ข้อมูลไม่ถูกต้อง")</f>
        <v>ข้อมูลไม่ถูกต้อง</v>
      </c>
      <c r="T455" s="149" t="str">
        <f t="shared" ref="T455:T518" si="61">IF(AND(ISNUMBER(R455),ISNUMBER(S455)),R455+S455,"ข้อมูลไม่ถูกต้อง")</f>
        <v>ข้อมูลไม่ถูกต้อง</v>
      </c>
      <c r="U455" s="155" t="str">
        <f>IF(ISNUMBER(R455),
IF(H$2=ตัวเลือก!A$30,"ยังไม่บันทึกข้อมูล",R455*0.47),"ข้อมูลไม่ถูกต้อง")</f>
        <v>ข้อมูลไม่ถูกต้อง</v>
      </c>
      <c r="V455" s="149" t="str">
        <f>IF(ISNUMBER(S455),
IF(H$2=ตัวเลือก!A$30,"ยังไม่บันทึกข้อมูล",S455*0.47),"ข้อมูลไม่ถูกต้อง")</f>
        <v>ข้อมูลไม่ถูกต้อง</v>
      </c>
      <c r="W455" s="149" t="str">
        <f t="shared" ref="W455:W518" si="62">IF(AND(ISNUMBER(U455),ISNUMBER(V455)),((U455+V455)/1000),"ข้อมูลไม่ถูกต้อง")</f>
        <v>ข้อมูลไม่ถูกต้อง</v>
      </c>
      <c r="X455" s="148" t="str">
        <f t="shared" ref="X455:X518" si="63">IF(ISNUMBER(W455),W455*(44/12),"ข้อมูลไม่ถูกต้อง")</f>
        <v>ข้อมูลไม่ถูกต้อง</v>
      </c>
      <c r="Y455" s="38"/>
      <c r="Z455" s="38"/>
      <c r="AA455" s="38"/>
    </row>
    <row r="456" spans="1:27" x14ac:dyDescent="0.45">
      <c r="A456" s="38">
        <v>451</v>
      </c>
      <c r="B456" s="38"/>
      <c r="C456" s="38"/>
      <c r="D456" s="38"/>
      <c r="E456" s="38"/>
      <c r="F456" s="35"/>
      <c r="G456" s="35"/>
      <c r="H456" s="38"/>
      <c r="I456" s="38"/>
      <c r="J456" s="273" t="str">
        <f t="shared" si="56"/>
        <v>รอข้อมูลคอลัมน์ H</v>
      </c>
      <c r="K456" s="150"/>
      <c r="L456" s="150"/>
      <c r="M456" s="150"/>
      <c r="N456" s="147" t="str" cm="1">
        <f t="array" ref="N456">IF(AND(K456:M456=""),"ยังไม่บันทึกข้อมูล",
IF(M456&lt;&gt;"",
IF(M456&gt;=1.3,M456,"เป็นไม้พุ่ม"),
IF(K456+L456&gt;=1.3,K456+L456,"เป็นไม้พุ่ม")))</f>
        <v>ยังไม่บันทึกข้อมูล</v>
      </c>
      <c r="O456" s="149" t="str">
        <f t="shared" si="57"/>
        <v>ข้อมูลไม่ถูกต้อง</v>
      </c>
      <c r="P456" s="149" t="str">
        <f t="shared" si="58"/>
        <v>ข้อมูลไม่ถูกต้อง</v>
      </c>
      <c r="Q456" s="149" t="str">
        <f t="shared" si="59"/>
        <v>ข้อมูลไม่ถูกต้อง</v>
      </c>
      <c r="R456" s="155" t="str">
        <f t="shared" si="60"/>
        <v>ข้อมูลไม่ถูกต้อง</v>
      </c>
      <c r="S456" s="155" t="str">
        <f>IF(ISNUMBER(R456),
IF(H$2=ตัวเลือก!A$30,"ยังไม่บันทึกข้อมูล",R456*0.27),"ข้อมูลไม่ถูกต้อง")</f>
        <v>ข้อมูลไม่ถูกต้อง</v>
      </c>
      <c r="T456" s="149" t="str">
        <f t="shared" si="61"/>
        <v>ข้อมูลไม่ถูกต้อง</v>
      </c>
      <c r="U456" s="155" t="str">
        <f>IF(ISNUMBER(R456),
IF(H$2=ตัวเลือก!A$30,"ยังไม่บันทึกข้อมูล",R456*0.47),"ข้อมูลไม่ถูกต้อง")</f>
        <v>ข้อมูลไม่ถูกต้อง</v>
      </c>
      <c r="V456" s="149" t="str">
        <f>IF(ISNUMBER(S456),
IF(H$2=ตัวเลือก!A$30,"ยังไม่บันทึกข้อมูล",S456*0.47),"ข้อมูลไม่ถูกต้อง")</f>
        <v>ข้อมูลไม่ถูกต้อง</v>
      </c>
      <c r="W456" s="149" t="str">
        <f t="shared" si="62"/>
        <v>ข้อมูลไม่ถูกต้อง</v>
      </c>
      <c r="X456" s="148" t="str">
        <f t="shared" si="63"/>
        <v>ข้อมูลไม่ถูกต้อง</v>
      </c>
      <c r="Y456" s="38"/>
      <c r="Z456" s="38"/>
      <c r="AA456" s="38"/>
    </row>
    <row r="457" spans="1:27" x14ac:dyDescent="0.45">
      <c r="A457" s="38">
        <v>452</v>
      </c>
      <c r="B457" s="38"/>
      <c r="C457" s="38"/>
      <c r="D457" s="38"/>
      <c r="E457" s="38"/>
      <c r="F457" s="35"/>
      <c r="G457" s="35"/>
      <c r="H457" s="38"/>
      <c r="I457" s="38"/>
      <c r="J457" s="273" t="str">
        <f t="shared" si="56"/>
        <v>รอข้อมูลคอลัมน์ H</v>
      </c>
      <c r="K457" s="150"/>
      <c r="L457" s="150"/>
      <c r="M457" s="150"/>
      <c r="N457" s="147" t="str" cm="1">
        <f t="array" ref="N457">IF(AND(K457:M457=""),"ยังไม่บันทึกข้อมูล",
IF(M457&lt;&gt;"",
IF(M457&gt;=1.3,M457,"เป็นไม้พุ่ม"),
IF(K457+L457&gt;=1.3,K457+L457,"เป็นไม้พุ่ม")))</f>
        <v>ยังไม่บันทึกข้อมูล</v>
      </c>
      <c r="O457" s="149" t="str">
        <f t="shared" si="57"/>
        <v>ข้อมูลไม่ถูกต้อง</v>
      </c>
      <c r="P457" s="149" t="str">
        <f t="shared" si="58"/>
        <v>ข้อมูลไม่ถูกต้อง</v>
      </c>
      <c r="Q457" s="149" t="str">
        <f t="shared" si="59"/>
        <v>ข้อมูลไม่ถูกต้อง</v>
      </c>
      <c r="R457" s="155" t="str">
        <f t="shared" si="60"/>
        <v>ข้อมูลไม่ถูกต้อง</v>
      </c>
      <c r="S457" s="155" t="str">
        <f>IF(ISNUMBER(R457),
IF(H$2=ตัวเลือก!A$30,"ยังไม่บันทึกข้อมูล",R457*0.27),"ข้อมูลไม่ถูกต้อง")</f>
        <v>ข้อมูลไม่ถูกต้อง</v>
      </c>
      <c r="T457" s="149" t="str">
        <f t="shared" si="61"/>
        <v>ข้อมูลไม่ถูกต้อง</v>
      </c>
      <c r="U457" s="155" t="str">
        <f>IF(ISNUMBER(R457),
IF(H$2=ตัวเลือก!A$30,"ยังไม่บันทึกข้อมูล",R457*0.47),"ข้อมูลไม่ถูกต้อง")</f>
        <v>ข้อมูลไม่ถูกต้อง</v>
      </c>
      <c r="V457" s="149" t="str">
        <f>IF(ISNUMBER(S457),
IF(H$2=ตัวเลือก!A$30,"ยังไม่บันทึกข้อมูล",S457*0.47),"ข้อมูลไม่ถูกต้อง")</f>
        <v>ข้อมูลไม่ถูกต้อง</v>
      </c>
      <c r="W457" s="149" t="str">
        <f t="shared" si="62"/>
        <v>ข้อมูลไม่ถูกต้อง</v>
      </c>
      <c r="X457" s="148" t="str">
        <f t="shared" si="63"/>
        <v>ข้อมูลไม่ถูกต้อง</v>
      </c>
      <c r="Y457" s="38"/>
      <c r="Z457" s="38"/>
      <c r="AA457" s="38"/>
    </row>
    <row r="458" spans="1:27" x14ac:dyDescent="0.45">
      <c r="A458" s="38">
        <v>453</v>
      </c>
      <c r="B458" s="38"/>
      <c r="C458" s="38"/>
      <c r="D458" s="38"/>
      <c r="E458" s="38"/>
      <c r="F458" s="35"/>
      <c r="G458" s="35"/>
      <c r="H458" s="38"/>
      <c r="I458" s="38"/>
      <c r="J458" s="273" t="str">
        <f t="shared" si="56"/>
        <v>รอข้อมูลคอลัมน์ H</v>
      </c>
      <c r="K458" s="150"/>
      <c r="L458" s="150"/>
      <c r="M458" s="150"/>
      <c r="N458" s="147" t="str" cm="1">
        <f t="array" ref="N458">IF(AND(K458:M458=""),"ยังไม่บันทึกข้อมูล",
IF(M458&lt;&gt;"",
IF(M458&gt;=1.3,M458,"เป็นไม้พุ่ม"),
IF(K458+L458&gt;=1.3,K458+L458,"เป็นไม้พุ่ม")))</f>
        <v>ยังไม่บันทึกข้อมูล</v>
      </c>
      <c r="O458" s="149" t="str">
        <f t="shared" si="57"/>
        <v>ข้อมูลไม่ถูกต้อง</v>
      </c>
      <c r="P458" s="149" t="str">
        <f t="shared" si="58"/>
        <v>ข้อมูลไม่ถูกต้อง</v>
      </c>
      <c r="Q458" s="149" t="str">
        <f t="shared" si="59"/>
        <v>ข้อมูลไม่ถูกต้อง</v>
      </c>
      <c r="R458" s="155" t="str">
        <f t="shared" si="60"/>
        <v>ข้อมูลไม่ถูกต้อง</v>
      </c>
      <c r="S458" s="155" t="str">
        <f>IF(ISNUMBER(R458),
IF(H$2=ตัวเลือก!A$30,"ยังไม่บันทึกข้อมูล",R458*0.27),"ข้อมูลไม่ถูกต้อง")</f>
        <v>ข้อมูลไม่ถูกต้อง</v>
      </c>
      <c r="T458" s="149" t="str">
        <f t="shared" si="61"/>
        <v>ข้อมูลไม่ถูกต้อง</v>
      </c>
      <c r="U458" s="155" t="str">
        <f>IF(ISNUMBER(R458),
IF(H$2=ตัวเลือก!A$30,"ยังไม่บันทึกข้อมูล",R458*0.47),"ข้อมูลไม่ถูกต้อง")</f>
        <v>ข้อมูลไม่ถูกต้อง</v>
      </c>
      <c r="V458" s="149" t="str">
        <f>IF(ISNUMBER(S458),
IF(H$2=ตัวเลือก!A$30,"ยังไม่บันทึกข้อมูล",S458*0.47),"ข้อมูลไม่ถูกต้อง")</f>
        <v>ข้อมูลไม่ถูกต้อง</v>
      </c>
      <c r="W458" s="149" t="str">
        <f t="shared" si="62"/>
        <v>ข้อมูลไม่ถูกต้อง</v>
      </c>
      <c r="X458" s="148" t="str">
        <f t="shared" si="63"/>
        <v>ข้อมูลไม่ถูกต้อง</v>
      </c>
      <c r="Y458" s="38"/>
      <c r="Z458" s="38"/>
      <c r="AA458" s="38"/>
    </row>
    <row r="459" spans="1:27" x14ac:dyDescent="0.45">
      <c r="A459" s="38">
        <v>454</v>
      </c>
      <c r="B459" s="38"/>
      <c r="C459" s="38"/>
      <c r="D459" s="38"/>
      <c r="E459" s="38"/>
      <c r="F459" s="35"/>
      <c r="G459" s="35"/>
      <c r="H459" s="38"/>
      <c r="I459" s="38"/>
      <c r="J459" s="273" t="str">
        <f t="shared" si="56"/>
        <v>รอข้อมูลคอลัมน์ H</v>
      </c>
      <c r="K459" s="150"/>
      <c r="L459" s="150"/>
      <c r="M459" s="150"/>
      <c r="N459" s="147" t="str" cm="1">
        <f t="array" ref="N459">IF(AND(K459:M459=""),"ยังไม่บันทึกข้อมูล",
IF(M459&lt;&gt;"",
IF(M459&gt;=1.3,M459,"เป็นไม้พุ่ม"),
IF(K459+L459&gt;=1.3,K459+L459,"เป็นไม้พุ่ม")))</f>
        <v>ยังไม่บันทึกข้อมูล</v>
      </c>
      <c r="O459" s="149" t="str">
        <f t="shared" si="57"/>
        <v>ข้อมูลไม่ถูกต้อง</v>
      </c>
      <c r="P459" s="149" t="str">
        <f t="shared" si="58"/>
        <v>ข้อมูลไม่ถูกต้อง</v>
      </c>
      <c r="Q459" s="149" t="str">
        <f t="shared" si="59"/>
        <v>ข้อมูลไม่ถูกต้อง</v>
      </c>
      <c r="R459" s="155" t="str">
        <f t="shared" si="60"/>
        <v>ข้อมูลไม่ถูกต้อง</v>
      </c>
      <c r="S459" s="155" t="str">
        <f>IF(ISNUMBER(R459),
IF(H$2=ตัวเลือก!A$30,"ยังไม่บันทึกข้อมูล",R459*0.27),"ข้อมูลไม่ถูกต้อง")</f>
        <v>ข้อมูลไม่ถูกต้อง</v>
      </c>
      <c r="T459" s="149" t="str">
        <f t="shared" si="61"/>
        <v>ข้อมูลไม่ถูกต้อง</v>
      </c>
      <c r="U459" s="155" t="str">
        <f>IF(ISNUMBER(R459),
IF(H$2=ตัวเลือก!A$30,"ยังไม่บันทึกข้อมูล",R459*0.47),"ข้อมูลไม่ถูกต้อง")</f>
        <v>ข้อมูลไม่ถูกต้อง</v>
      </c>
      <c r="V459" s="149" t="str">
        <f>IF(ISNUMBER(S459),
IF(H$2=ตัวเลือก!A$30,"ยังไม่บันทึกข้อมูล",S459*0.47),"ข้อมูลไม่ถูกต้อง")</f>
        <v>ข้อมูลไม่ถูกต้อง</v>
      </c>
      <c r="W459" s="149" t="str">
        <f t="shared" si="62"/>
        <v>ข้อมูลไม่ถูกต้อง</v>
      </c>
      <c r="X459" s="148" t="str">
        <f t="shared" si="63"/>
        <v>ข้อมูลไม่ถูกต้อง</v>
      </c>
      <c r="Y459" s="38"/>
      <c r="Z459" s="38"/>
      <c r="AA459" s="38"/>
    </row>
    <row r="460" spans="1:27" x14ac:dyDescent="0.45">
      <c r="A460" s="38">
        <v>455</v>
      </c>
      <c r="B460" s="38"/>
      <c r="C460" s="38"/>
      <c r="D460" s="38"/>
      <c r="E460" s="38"/>
      <c r="F460" s="35"/>
      <c r="G460" s="35"/>
      <c r="H460" s="38"/>
      <c r="I460" s="38"/>
      <c r="J460" s="273" t="str">
        <f t="shared" si="56"/>
        <v>รอข้อมูลคอลัมน์ H</v>
      </c>
      <c r="K460" s="150"/>
      <c r="L460" s="150"/>
      <c r="M460" s="150"/>
      <c r="N460" s="147" t="str" cm="1">
        <f t="array" ref="N460">IF(AND(K460:M460=""),"ยังไม่บันทึกข้อมูล",
IF(M460&lt;&gt;"",
IF(M460&gt;=1.3,M460,"เป็นไม้พุ่ม"),
IF(K460+L460&gt;=1.3,K460+L460,"เป็นไม้พุ่ม")))</f>
        <v>ยังไม่บันทึกข้อมูล</v>
      </c>
      <c r="O460" s="149" t="str">
        <f t="shared" si="57"/>
        <v>ข้อมูลไม่ถูกต้อง</v>
      </c>
      <c r="P460" s="149" t="str">
        <f t="shared" si="58"/>
        <v>ข้อมูลไม่ถูกต้อง</v>
      </c>
      <c r="Q460" s="149" t="str">
        <f t="shared" si="59"/>
        <v>ข้อมูลไม่ถูกต้อง</v>
      </c>
      <c r="R460" s="155" t="str">
        <f t="shared" si="60"/>
        <v>ข้อมูลไม่ถูกต้อง</v>
      </c>
      <c r="S460" s="155" t="str">
        <f>IF(ISNUMBER(R460),
IF(H$2=ตัวเลือก!A$30,"ยังไม่บันทึกข้อมูล",R460*0.27),"ข้อมูลไม่ถูกต้อง")</f>
        <v>ข้อมูลไม่ถูกต้อง</v>
      </c>
      <c r="T460" s="149" t="str">
        <f t="shared" si="61"/>
        <v>ข้อมูลไม่ถูกต้อง</v>
      </c>
      <c r="U460" s="155" t="str">
        <f>IF(ISNUMBER(R460),
IF(H$2=ตัวเลือก!A$30,"ยังไม่บันทึกข้อมูล",R460*0.47),"ข้อมูลไม่ถูกต้อง")</f>
        <v>ข้อมูลไม่ถูกต้อง</v>
      </c>
      <c r="V460" s="149" t="str">
        <f>IF(ISNUMBER(S460),
IF(H$2=ตัวเลือก!A$30,"ยังไม่บันทึกข้อมูล",S460*0.47),"ข้อมูลไม่ถูกต้อง")</f>
        <v>ข้อมูลไม่ถูกต้อง</v>
      </c>
      <c r="W460" s="149" t="str">
        <f t="shared" si="62"/>
        <v>ข้อมูลไม่ถูกต้อง</v>
      </c>
      <c r="X460" s="148" t="str">
        <f t="shared" si="63"/>
        <v>ข้อมูลไม่ถูกต้อง</v>
      </c>
      <c r="Y460" s="38"/>
      <c r="Z460" s="38"/>
      <c r="AA460" s="38"/>
    </row>
    <row r="461" spans="1:27" x14ac:dyDescent="0.45">
      <c r="A461" s="38">
        <v>456</v>
      </c>
      <c r="B461" s="38"/>
      <c r="C461" s="38"/>
      <c r="D461" s="38"/>
      <c r="E461" s="38"/>
      <c r="F461" s="35"/>
      <c r="G461" s="35"/>
      <c r="H461" s="38"/>
      <c r="I461" s="38"/>
      <c r="J461" s="273" t="str">
        <f t="shared" si="56"/>
        <v>รอข้อมูลคอลัมน์ H</v>
      </c>
      <c r="K461" s="150"/>
      <c r="L461" s="150"/>
      <c r="M461" s="150"/>
      <c r="N461" s="147" t="str" cm="1">
        <f t="array" ref="N461">IF(AND(K461:M461=""),"ยังไม่บันทึกข้อมูล",
IF(M461&lt;&gt;"",
IF(M461&gt;=1.3,M461,"เป็นไม้พุ่ม"),
IF(K461+L461&gt;=1.3,K461+L461,"เป็นไม้พุ่ม")))</f>
        <v>ยังไม่บันทึกข้อมูล</v>
      </c>
      <c r="O461" s="149" t="str">
        <f t="shared" si="57"/>
        <v>ข้อมูลไม่ถูกต้อง</v>
      </c>
      <c r="P461" s="149" t="str">
        <f t="shared" si="58"/>
        <v>ข้อมูลไม่ถูกต้อง</v>
      </c>
      <c r="Q461" s="149" t="str">
        <f t="shared" si="59"/>
        <v>ข้อมูลไม่ถูกต้อง</v>
      </c>
      <c r="R461" s="155" t="str">
        <f t="shared" si="60"/>
        <v>ข้อมูลไม่ถูกต้อง</v>
      </c>
      <c r="S461" s="155" t="str">
        <f>IF(ISNUMBER(R461),
IF(H$2=ตัวเลือก!A$30,"ยังไม่บันทึกข้อมูล",R461*0.27),"ข้อมูลไม่ถูกต้อง")</f>
        <v>ข้อมูลไม่ถูกต้อง</v>
      </c>
      <c r="T461" s="149" t="str">
        <f t="shared" si="61"/>
        <v>ข้อมูลไม่ถูกต้อง</v>
      </c>
      <c r="U461" s="155" t="str">
        <f>IF(ISNUMBER(R461),
IF(H$2=ตัวเลือก!A$30,"ยังไม่บันทึกข้อมูล",R461*0.47),"ข้อมูลไม่ถูกต้อง")</f>
        <v>ข้อมูลไม่ถูกต้อง</v>
      </c>
      <c r="V461" s="149" t="str">
        <f>IF(ISNUMBER(S461),
IF(H$2=ตัวเลือก!A$30,"ยังไม่บันทึกข้อมูล",S461*0.47),"ข้อมูลไม่ถูกต้อง")</f>
        <v>ข้อมูลไม่ถูกต้อง</v>
      </c>
      <c r="W461" s="149" t="str">
        <f t="shared" si="62"/>
        <v>ข้อมูลไม่ถูกต้อง</v>
      </c>
      <c r="X461" s="148" t="str">
        <f t="shared" si="63"/>
        <v>ข้อมูลไม่ถูกต้อง</v>
      </c>
      <c r="Y461" s="38"/>
      <c r="Z461" s="38"/>
      <c r="AA461" s="38"/>
    </row>
    <row r="462" spans="1:27" x14ac:dyDescent="0.45">
      <c r="A462" s="38">
        <v>457</v>
      </c>
      <c r="B462" s="38"/>
      <c r="C462" s="38"/>
      <c r="D462" s="38"/>
      <c r="E462" s="38"/>
      <c r="F462" s="35"/>
      <c r="G462" s="35"/>
      <c r="H462" s="38"/>
      <c r="I462" s="38"/>
      <c r="J462" s="273" t="str">
        <f t="shared" si="56"/>
        <v>รอข้อมูลคอลัมน์ H</v>
      </c>
      <c r="K462" s="150"/>
      <c r="L462" s="150"/>
      <c r="M462" s="150"/>
      <c r="N462" s="147" t="str" cm="1">
        <f t="array" ref="N462">IF(AND(K462:M462=""),"ยังไม่บันทึกข้อมูล",
IF(M462&lt;&gt;"",
IF(M462&gt;=1.3,M462,"เป็นไม้พุ่ม"),
IF(K462+L462&gt;=1.3,K462+L462,"เป็นไม้พุ่ม")))</f>
        <v>ยังไม่บันทึกข้อมูล</v>
      </c>
      <c r="O462" s="149" t="str">
        <f t="shared" si="57"/>
        <v>ข้อมูลไม่ถูกต้อง</v>
      </c>
      <c r="P462" s="149" t="str">
        <f t="shared" si="58"/>
        <v>ข้อมูลไม่ถูกต้อง</v>
      </c>
      <c r="Q462" s="149" t="str">
        <f t="shared" si="59"/>
        <v>ข้อมูลไม่ถูกต้อง</v>
      </c>
      <c r="R462" s="155" t="str">
        <f t="shared" si="60"/>
        <v>ข้อมูลไม่ถูกต้อง</v>
      </c>
      <c r="S462" s="155" t="str">
        <f>IF(ISNUMBER(R462),
IF(H$2=ตัวเลือก!A$30,"ยังไม่บันทึกข้อมูล",R462*0.27),"ข้อมูลไม่ถูกต้อง")</f>
        <v>ข้อมูลไม่ถูกต้อง</v>
      </c>
      <c r="T462" s="149" t="str">
        <f t="shared" si="61"/>
        <v>ข้อมูลไม่ถูกต้อง</v>
      </c>
      <c r="U462" s="155" t="str">
        <f>IF(ISNUMBER(R462),
IF(H$2=ตัวเลือก!A$30,"ยังไม่บันทึกข้อมูล",R462*0.47),"ข้อมูลไม่ถูกต้อง")</f>
        <v>ข้อมูลไม่ถูกต้อง</v>
      </c>
      <c r="V462" s="149" t="str">
        <f>IF(ISNUMBER(S462),
IF(H$2=ตัวเลือก!A$30,"ยังไม่บันทึกข้อมูล",S462*0.47),"ข้อมูลไม่ถูกต้อง")</f>
        <v>ข้อมูลไม่ถูกต้อง</v>
      </c>
      <c r="W462" s="149" t="str">
        <f t="shared" si="62"/>
        <v>ข้อมูลไม่ถูกต้อง</v>
      </c>
      <c r="X462" s="148" t="str">
        <f t="shared" si="63"/>
        <v>ข้อมูลไม่ถูกต้อง</v>
      </c>
      <c r="Y462" s="38"/>
      <c r="Z462" s="38"/>
      <c r="AA462" s="38"/>
    </row>
    <row r="463" spans="1:27" x14ac:dyDescent="0.45">
      <c r="A463" s="38">
        <v>458</v>
      </c>
      <c r="B463" s="38"/>
      <c r="C463" s="38"/>
      <c r="D463" s="38"/>
      <c r="E463" s="38"/>
      <c r="F463" s="35"/>
      <c r="G463" s="35"/>
      <c r="H463" s="38"/>
      <c r="I463" s="38"/>
      <c r="J463" s="273" t="str">
        <f t="shared" si="56"/>
        <v>รอข้อมูลคอลัมน์ H</v>
      </c>
      <c r="K463" s="150"/>
      <c r="L463" s="150"/>
      <c r="M463" s="150"/>
      <c r="N463" s="147" t="str" cm="1">
        <f t="array" ref="N463">IF(AND(K463:M463=""),"ยังไม่บันทึกข้อมูล",
IF(M463&lt;&gt;"",
IF(M463&gt;=1.3,M463,"เป็นไม้พุ่ม"),
IF(K463+L463&gt;=1.3,K463+L463,"เป็นไม้พุ่ม")))</f>
        <v>ยังไม่บันทึกข้อมูล</v>
      </c>
      <c r="O463" s="149" t="str">
        <f t="shared" si="57"/>
        <v>ข้อมูลไม่ถูกต้อง</v>
      </c>
      <c r="P463" s="149" t="str">
        <f t="shared" si="58"/>
        <v>ข้อมูลไม่ถูกต้อง</v>
      </c>
      <c r="Q463" s="149" t="str">
        <f t="shared" si="59"/>
        <v>ข้อมูลไม่ถูกต้อง</v>
      </c>
      <c r="R463" s="155" t="str">
        <f t="shared" si="60"/>
        <v>ข้อมูลไม่ถูกต้อง</v>
      </c>
      <c r="S463" s="155" t="str">
        <f>IF(ISNUMBER(R463),
IF(H$2=ตัวเลือก!A$30,"ยังไม่บันทึกข้อมูล",R463*0.27),"ข้อมูลไม่ถูกต้อง")</f>
        <v>ข้อมูลไม่ถูกต้อง</v>
      </c>
      <c r="T463" s="149" t="str">
        <f t="shared" si="61"/>
        <v>ข้อมูลไม่ถูกต้อง</v>
      </c>
      <c r="U463" s="155" t="str">
        <f>IF(ISNUMBER(R463),
IF(H$2=ตัวเลือก!A$30,"ยังไม่บันทึกข้อมูล",R463*0.47),"ข้อมูลไม่ถูกต้อง")</f>
        <v>ข้อมูลไม่ถูกต้อง</v>
      </c>
      <c r="V463" s="149" t="str">
        <f>IF(ISNUMBER(S463),
IF(H$2=ตัวเลือก!A$30,"ยังไม่บันทึกข้อมูล",S463*0.47),"ข้อมูลไม่ถูกต้อง")</f>
        <v>ข้อมูลไม่ถูกต้อง</v>
      </c>
      <c r="W463" s="149" t="str">
        <f t="shared" si="62"/>
        <v>ข้อมูลไม่ถูกต้อง</v>
      </c>
      <c r="X463" s="148" t="str">
        <f t="shared" si="63"/>
        <v>ข้อมูลไม่ถูกต้อง</v>
      </c>
      <c r="Y463" s="38"/>
      <c r="Z463" s="38"/>
      <c r="AA463" s="38"/>
    </row>
    <row r="464" spans="1:27" x14ac:dyDescent="0.45">
      <c r="A464" s="38">
        <v>459</v>
      </c>
      <c r="B464" s="38"/>
      <c r="C464" s="38"/>
      <c r="D464" s="38"/>
      <c r="E464" s="38"/>
      <c r="F464" s="35"/>
      <c r="G464" s="35"/>
      <c r="H464" s="38"/>
      <c r="I464" s="38"/>
      <c r="J464" s="273" t="str">
        <f t="shared" si="56"/>
        <v>รอข้อมูลคอลัมน์ H</v>
      </c>
      <c r="K464" s="150"/>
      <c r="L464" s="150"/>
      <c r="M464" s="150"/>
      <c r="N464" s="147" t="str" cm="1">
        <f t="array" ref="N464">IF(AND(K464:M464=""),"ยังไม่บันทึกข้อมูล",
IF(M464&lt;&gt;"",
IF(M464&gt;=1.3,M464,"เป็นไม้พุ่ม"),
IF(K464+L464&gt;=1.3,K464+L464,"เป็นไม้พุ่ม")))</f>
        <v>ยังไม่บันทึกข้อมูล</v>
      </c>
      <c r="O464" s="149" t="str">
        <f t="shared" si="57"/>
        <v>ข้อมูลไม่ถูกต้อง</v>
      </c>
      <c r="P464" s="149" t="str">
        <f t="shared" si="58"/>
        <v>ข้อมูลไม่ถูกต้อง</v>
      </c>
      <c r="Q464" s="149" t="str">
        <f t="shared" si="59"/>
        <v>ข้อมูลไม่ถูกต้อง</v>
      </c>
      <c r="R464" s="155" t="str">
        <f t="shared" si="60"/>
        <v>ข้อมูลไม่ถูกต้อง</v>
      </c>
      <c r="S464" s="155" t="str">
        <f>IF(ISNUMBER(R464),
IF(H$2=ตัวเลือก!A$30,"ยังไม่บันทึกข้อมูล",R464*0.27),"ข้อมูลไม่ถูกต้อง")</f>
        <v>ข้อมูลไม่ถูกต้อง</v>
      </c>
      <c r="T464" s="149" t="str">
        <f t="shared" si="61"/>
        <v>ข้อมูลไม่ถูกต้อง</v>
      </c>
      <c r="U464" s="155" t="str">
        <f>IF(ISNUMBER(R464),
IF(H$2=ตัวเลือก!A$30,"ยังไม่บันทึกข้อมูล",R464*0.47),"ข้อมูลไม่ถูกต้อง")</f>
        <v>ข้อมูลไม่ถูกต้อง</v>
      </c>
      <c r="V464" s="149" t="str">
        <f>IF(ISNUMBER(S464),
IF(H$2=ตัวเลือก!A$30,"ยังไม่บันทึกข้อมูล",S464*0.47),"ข้อมูลไม่ถูกต้อง")</f>
        <v>ข้อมูลไม่ถูกต้อง</v>
      </c>
      <c r="W464" s="149" t="str">
        <f t="shared" si="62"/>
        <v>ข้อมูลไม่ถูกต้อง</v>
      </c>
      <c r="X464" s="148" t="str">
        <f t="shared" si="63"/>
        <v>ข้อมูลไม่ถูกต้อง</v>
      </c>
      <c r="Y464" s="38"/>
      <c r="Z464" s="38"/>
      <c r="AA464" s="38"/>
    </row>
    <row r="465" spans="1:27" x14ac:dyDescent="0.45">
      <c r="A465" s="38">
        <v>460</v>
      </c>
      <c r="B465" s="38"/>
      <c r="C465" s="38"/>
      <c r="D465" s="38"/>
      <c r="E465" s="38"/>
      <c r="F465" s="35"/>
      <c r="G465" s="35"/>
      <c r="H465" s="38"/>
      <c r="I465" s="38"/>
      <c r="J465" s="273" t="str">
        <f t="shared" si="56"/>
        <v>รอข้อมูลคอลัมน์ H</v>
      </c>
      <c r="K465" s="150"/>
      <c r="L465" s="150"/>
      <c r="M465" s="150"/>
      <c r="N465" s="147" t="str" cm="1">
        <f t="array" ref="N465">IF(AND(K465:M465=""),"ยังไม่บันทึกข้อมูล",
IF(M465&lt;&gt;"",
IF(M465&gt;=1.3,M465,"เป็นไม้พุ่ม"),
IF(K465+L465&gt;=1.3,K465+L465,"เป็นไม้พุ่ม")))</f>
        <v>ยังไม่บันทึกข้อมูล</v>
      </c>
      <c r="O465" s="149" t="str">
        <f t="shared" si="57"/>
        <v>ข้อมูลไม่ถูกต้อง</v>
      </c>
      <c r="P465" s="149" t="str">
        <f t="shared" si="58"/>
        <v>ข้อมูลไม่ถูกต้อง</v>
      </c>
      <c r="Q465" s="149" t="str">
        <f t="shared" si="59"/>
        <v>ข้อมูลไม่ถูกต้อง</v>
      </c>
      <c r="R465" s="155" t="str">
        <f t="shared" si="60"/>
        <v>ข้อมูลไม่ถูกต้อง</v>
      </c>
      <c r="S465" s="155" t="str">
        <f>IF(ISNUMBER(R465),
IF(H$2=ตัวเลือก!A$30,"ยังไม่บันทึกข้อมูล",R465*0.27),"ข้อมูลไม่ถูกต้อง")</f>
        <v>ข้อมูลไม่ถูกต้อง</v>
      </c>
      <c r="T465" s="149" t="str">
        <f t="shared" si="61"/>
        <v>ข้อมูลไม่ถูกต้อง</v>
      </c>
      <c r="U465" s="155" t="str">
        <f>IF(ISNUMBER(R465),
IF(H$2=ตัวเลือก!A$30,"ยังไม่บันทึกข้อมูล",R465*0.47),"ข้อมูลไม่ถูกต้อง")</f>
        <v>ข้อมูลไม่ถูกต้อง</v>
      </c>
      <c r="V465" s="149" t="str">
        <f>IF(ISNUMBER(S465),
IF(H$2=ตัวเลือก!A$30,"ยังไม่บันทึกข้อมูล",S465*0.47),"ข้อมูลไม่ถูกต้อง")</f>
        <v>ข้อมูลไม่ถูกต้อง</v>
      </c>
      <c r="W465" s="149" t="str">
        <f t="shared" si="62"/>
        <v>ข้อมูลไม่ถูกต้อง</v>
      </c>
      <c r="X465" s="148" t="str">
        <f t="shared" si="63"/>
        <v>ข้อมูลไม่ถูกต้อง</v>
      </c>
      <c r="Y465" s="38"/>
      <c r="Z465" s="38"/>
      <c r="AA465" s="38"/>
    </row>
    <row r="466" spans="1:27" x14ac:dyDescent="0.45">
      <c r="A466" s="38">
        <v>461</v>
      </c>
      <c r="B466" s="38"/>
      <c r="C466" s="38"/>
      <c r="D466" s="38"/>
      <c r="E466" s="38"/>
      <c r="F466" s="35"/>
      <c r="G466" s="35"/>
      <c r="H466" s="38"/>
      <c r="I466" s="38"/>
      <c r="J466" s="273" t="str">
        <f t="shared" si="56"/>
        <v>รอข้อมูลคอลัมน์ H</v>
      </c>
      <c r="K466" s="150"/>
      <c r="L466" s="150"/>
      <c r="M466" s="150"/>
      <c r="N466" s="147" t="str" cm="1">
        <f t="array" ref="N466">IF(AND(K466:M466=""),"ยังไม่บันทึกข้อมูล",
IF(M466&lt;&gt;"",
IF(M466&gt;=1.3,M466,"เป็นไม้พุ่ม"),
IF(K466+L466&gt;=1.3,K466+L466,"เป็นไม้พุ่ม")))</f>
        <v>ยังไม่บันทึกข้อมูล</v>
      </c>
      <c r="O466" s="149" t="str">
        <f t="shared" si="57"/>
        <v>ข้อมูลไม่ถูกต้อง</v>
      </c>
      <c r="P466" s="149" t="str">
        <f t="shared" si="58"/>
        <v>ข้อมูลไม่ถูกต้อง</v>
      </c>
      <c r="Q466" s="149" t="str">
        <f t="shared" si="59"/>
        <v>ข้อมูลไม่ถูกต้อง</v>
      </c>
      <c r="R466" s="155" t="str">
        <f t="shared" si="60"/>
        <v>ข้อมูลไม่ถูกต้อง</v>
      </c>
      <c r="S466" s="155" t="str">
        <f>IF(ISNUMBER(R466),
IF(H$2=ตัวเลือก!A$30,"ยังไม่บันทึกข้อมูล",R466*0.27),"ข้อมูลไม่ถูกต้อง")</f>
        <v>ข้อมูลไม่ถูกต้อง</v>
      </c>
      <c r="T466" s="149" t="str">
        <f t="shared" si="61"/>
        <v>ข้อมูลไม่ถูกต้อง</v>
      </c>
      <c r="U466" s="155" t="str">
        <f>IF(ISNUMBER(R466),
IF(H$2=ตัวเลือก!A$30,"ยังไม่บันทึกข้อมูล",R466*0.47),"ข้อมูลไม่ถูกต้อง")</f>
        <v>ข้อมูลไม่ถูกต้อง</v>
      </c>
      <c r="V466" s="149" t="str">
        <f>IF(ISNUMBER(S466),
IF(H$2=ตัวเลือก!A$30,"ยังไม่บันทึกข้อมูล",S466*0.47),"ข้อมูลไม่ถูกต้อง")</f>
        <v>ข้อมูลไม่ถูกต้อง</v>
      </c>
      <c r="W466" s="149" t="str">
        <f t="shared" si="62"/>
        <v>ข้อมูลไม่ถูกต้อง</v>
      </c>
      <c r="X466" s="148" t="str">
        <f t="shared" si="63"/>
        <v>ข้อมูลไม่ถูกต้อง</v>
      </c>
      <c r="Y466" s="38"/>
      <c r="Z466" s="38"/>
      <c r="AA466" s="38"/>
    </row>
    <row r="467" spans="1:27" x14ac:dyDescent="0.45">
      <c r="A467" s="38">
        <v>462</v>
      </c>
      <c r="B467" s="38"/>
      <c r="C467" s="38"/>
      <c r="D467" s="38"/>
      <c r="E467" s="38"/>
      <c r="F467" s="35"/>
      <c r="G467" s="35"/>
      <c r="H467" s="38"/>
      <c r="I467" s="38"/>
      <c r="J467" s="273" t="str">
        <f t="shared" si="56"/>
        <v>รอข้อมูลคอลัมน์ H</v>
      </c>
      <c r="K467" s="150"/>
      <c r="L467" s="150"/>
      <c r="M467" s="150"/>
      <c r="N467" s="147" t="str" cm="1">
        <f t="array" ref="N467">IF(AND(K467:M467=""),"ยังไม่บันทึกข้อมูล",
IF(M467&lt;&gt;"",
IF(M467&gt;=1.3,M467,"เป็นไม้พุ่ม"),
IF(K467+L467&gt;=1.3,K467+L467,"เป็นไม้พุ่ม")))</f>
        <v>ยังไม่บันทึกข้อมูล</v>
      </c>
      <c r="O467" s="149" t="str">
        <f t="shared" si="57"/>
        <v>ข้อมูลไม่ถูกต้อง</v>
      </c>
      <c r="P467" s="149" t="str">
        <f t="shared" si="58"/>
        <v>ข้อมูลไม่ถูกต้อง</v>
      </c>
      <c r="Q467" s="149" t="str">
        <f t="shared" si="59"/>
        <v>ข้อมูลไม่ถูกต้อง</v>
      </c>
      <c r="R467" s="155" t="str">
        <f t="shared" si="60"/>
        <v>ข้อมูลไม่ถูกต้อง</v>
      </c>
      <c r="S467" s="155" t="str">
        <f>IF(ISNUMBER(R467),
IF(H$2=ตัวเลือก!A$30,"ยังไม่บันทึกข้อมูล",R467*0.27),"ข้อมูลไม่ถูกต้อง")</f>
        <v>ข้อมูลไม่ถูกต้อง</v>
      </c>
      <c r="T467" s="149" t="str">
        <f t="shared" si="61"/>
        <v>ข้อมูลไม่ถูกต้อง</v>
      </c>
      <c r="U467" s="155" t="str">
        <f>IF(ISNUMBER(R467),
IF(H$2=ตัวเลือก!A$30,"ยังไม่บันทึกข้อมูล",R467*0.47),"ข้อมูลไม่ถูกต้อง")</f>
        <v>ข้อมูลไม่ถูกต้อง</v>
      </c>
      <c r="V467" s="149" t="str">
        <f>IF(ISNUMBER(S467),
IF(H$2=ตัวเลือก!A$30,"ยังไม่บันทึกข้อมูล",S467*0.47),"ข้อมูลไม่ถูกต้อง")</f>
        <v>ข้อมูลไม่ถูกต้อง</v>
      </c>
      <c r="W467" s="149" t="str">
        <f t="shared" si="62"/>
        <v>ข้อมูลไม่ถูกต้อง</v>
      </c>
      <c r="X467" s="148" t="str">
        <f t="shared" si="63"/>
        <v>ข้อมูลไม่ถูกต้อง</v>
      </c>
      <c r="Y467" s="38"/>
      <c r="Z467" s="38"/>
      <c r="AA467" s="38"/>
    </row>
    <row r="468" spans="1:27" x14ac:dyDescent="0.45">
      <c r="A468" s="38">
        <v>463</v>
      </c>
      <c r="B468" s="38"/>
      <c r="C468" s="38"/>
      <c r="D468" s="38"/>
      <c r="E468" s="38"/>
      <c r="F468" s="35"/>
      <c r="G468" s="35"/>
      <c r="H468" s="38"/>
      <c r="I468" s="38"/>
      <c r="J468" s="273" t="str">
        <f t="shared" si="56"/>
        <v>รอข้อมูลคอลัมน์ H</v>
      </c>
      <c r="K468" s="150"/>
      <c r="L468" s="150"/>
      <c r="M468" s="150"/>
      <c r="N468" s="147" t="str" cm="1">
        <f t="array" ref="N468">IF(AND(K468:M468=""),"ยังไม่บันทึกข้อมูล",
IF(M468&lt;&gt;"",
IF(M468&gt;=1.3,M468,"เป็นไม้พุ่ม"),
IF(K468+L468&gt;=1.3,K468+L468,"เป็นไม้พุ่ม")))</f>
        <v>ยังไม่บันทึกข้อมูล</v>
      </c>
      <c r="O468" s="149" t="str">
        <f t="shared" si="57"/>
        <v>ข้อมูลไม่ถูกต้อง</v>
      </c>
      <c r="P468" s="149" t="str">
        <f t="shared" si="58"/>
        <v>ข้อมูลไม่ถูกต้อง</v>
      </c>
      <c r="Q468" s="149" t="str">
        <f t="shared" si="59"/>
        <v>ข้อมูลไม่ถูกต้อง</v>
      </c>
      <c r="R468" s="155" t="str">
        <f t="shared" si="60"/>
        <v>ข้อมูลไม่ถูกต้อง</v>
      </c>
      <c r="S468" s="155" t="str">
        <f>IF(ISNUMBER(R468),
IF(H$2=ตัวเลือก!A$30,"ยังไม่บันทึกข้อมูล",R468*0.27),"ข้อมูลไม่ถูกต้อง")</f>
        <v>ข้อมูลไม่ถูกต้อง</v>
      </c>
      <c r="T468" s="149" t="str">
        <f t="shared" si="61"/>
        <v>ข้อมูลไม่ถูกต้อง</v>
      </c>
      <c r="U468" s="155" t="str">
        <f>IF(ISNUMBER(R468),
IF(H$2=ตัวเลือก!A$30,"ยังไม่บันทึกข้อมูล",R468*0.47),"ข้อมูลไม่ถูกต้อง")</f>
        <v>ข้อมูลไม่ถูกต้อง</v>
      </c>
      <c r="V468" s="149" t="str">
        <f>IF(ISNUMBER(S468),
IF(H$2=ตัวเลือก!A$30,"ยังไม่บันทึกข้อมูล",S468*0.47),"ข้อมูลไม่ถูกต้อง")</f>
        <v>ข้อมูลไม่ถูกต้อง</v>
      </c>
      <c r="W468" s="149" t="str">
        <f t="shared" si="62"/>
        <v>ข้อมูลไม่ถูกต้อง</v>
      </c>
      <c r="X468" s="148" t="str">
        <f t="shared" si="63"/>
        <v>ข้อมูลไม่ถูกต้อง</v>
      </c>
      <c r="Y468" s="38"/>
      <c r="Z468" s="38"/>
      <c r="AA468" s="38"/>
    </row>
    <row r="469" spans="1:27" x14ac:dyDescent="0.45">
      <c r="A469" s="38">
        <v>464</v>
      </c>
      <c r="B469" s="38"/>
      <c r="C469" s="38"/>
      <c r="D469" s="38"/>
      <c r="E469" s="38"/>
      <c r="F469" s="35"/>
      <c r="G469" s="35"/>
      <c r="H469" s="38"/>
      <c r="I469" s="38"/>
      <c r="J469" s="273" t="str">
        <f t="shared" si="56"/>
        <v>รอข้อมูลคอลัมน์ H</v>
      </c>
      <c r="K469" s="150"/>
      <c r="L469" s="150"/>
      <c r="M469" s="150"/>
      <c r="N469" s="147" t="str" cm="1">
        <f t="array" ref="N469">IF(AND(K469:M469=""),"ยังไม่บันทึกข้อมูล",
IF(M469&lt;&gt;"",
IF(M469&gt;=1.3,M469,"เป็นไม้พุ่ม"),
IF(K469+L469&gt;=1.3,K469+L469,"เป็นไม้พุ่ม")))</f>
        <v>ยังไม่บันทึกข้อมูล</v>
      </c>
      <c r="O469" s="149" t="str">
        <f t="shared" si="57"/>
        <v>ข้อมูลไม่ถูกต้อง</v>
      </c>
      <c r="P469" s="149" t="str">
        <f t="shared" si="58"/>
        <v>ข้อมูลไม่ถูกต้อง</v>
      </c>
      <c r="Q469" s="149" t="str">
        <f t="shared" si="59"/>
        <v>ข้อมูลไม่ถูกต้อง</v>
      </c>
      <c r="R469" s="155" t="str">
        <f t="shared" si="60"/>
        <v>ข้อมูลไม่ถูกต้อง</v>
      </c>
      <c r="S469" s="155" t="str">
        <f>IF(ISNUMBER(R469),
IF(H$2=ตัวเลือก!A$30,"ยังไม่บันทึกข้อมูล",R469*0.27),"ข้อมูลไม่ถูกต้อง")</f>
        <v>ข้อมูลไม่ถูกต้อง</v>
      </c>
      <c r="T469" s="149" t="str">
        <f t="shared" si="61"/>
        <v>ข้อมูลไม่ถูกต้อง</v>
      </c>
      <c r="U469" s="155" t="str">
        <f>IF(ISNUMBER(R469),
IF(H$2=ตัวเลือก!A$30,"ยังไม่บันทึกข้อมูล",R469*0.47),"ข้อมูลไม่ถูกต้อง")</f>
        <v>ข้อมูลไม่ถูกต้อง</v>
      </c>
      <c r="V469" s="149" t="str">
        <f>IF(ISNUMBER(S469),
IF(H$2=ตัวเลือก!A$30,"ยังไม่บันทึกข้อมูล",S469*0.47),"ข้อมูลไม่ถูกต้อง")</f>
        <v>ข้อมูลไม่ถูกต้อง</v>
      </c>
      <c r="W469" s="149" t="str">
        <f t="shared" si="62"/>
        <v>ข้อมูลไม่ถูกต้อง</v>
      </c>
      <c r="X469" s="148" t="str">
        <f t="shared" si="63"/>
        <v>ข้อมูลไม่ถูกต้อง</v>
      </c>
      <c r="Y469" s="38"/>
      <c r="Z469" s="38"/>
      <c r="AA469" s="38"/>
    </row>
    <row r="470" spans="1:27" x14ac:dyDescent="0.45">
      <c r="A470" s="38">
        <v>465</v>
      </c>
      <c r="B470" s="38"/>
      <c r="C470" s="38"/>
      <c r="D470" s="38"/>
      <c r="E470" s="38"/>
      <c r="F470" s="35"/>
      <c r="G470" s="35"/>
      <c r="H470" s="38"/>
      <c r="I470" s="38"/>
      <c r="J470" s="273" t="str">
        <f t="shared" si="56"/>
        <v>รอข้อมูลคอลัมน์ H</v>
      </c>
      <c r="K470" s="150"/>
      <c r="L470" s="150"/>
      <c r="M470" s="150"/>
      <c r="N470" s="147" t="str" cm="1">
        <f t="array" ref="N470">IF(AND(K470:M470=""),"ยังไม่บันทึกข้อมูล",
IF(M470&lt;&gt;"",
IF(M470&gt;=1.3,M470,"เป็นไม้พุ่ม"),
IF(K470+L470&gt;=1.3,K470+L470,"เป็นไม้พุ่ม")))</f>
        <v>ยังไม่บันทึกข้อมูล</v>
      </c>
      <c r="O470" s="149" t="str">
        <f t="shared" si="57"/>
        <v>ข้อมูลไม่ถูกต้อง</v>
      </c>
      <c r="P470" s="149" t="str">
        <f t="shared" si="58"/>
        <v>ข้อมูลไม่ถูกต้อง</v>
      </c>
      <c r="Q470" s="149" t="str">
        <f t="shared" si="59"/>
        <v>ข้อมูลไม่ถูกต้อง</v>
      </c>
      <c r="R470" s="155" t="str">
        <f t="shared" si="60"/>
        <v>ข้อมูลไม่ถูกต้อง</v>
      </c>
      <c r="S470" s="155" t="str">
        <f>IF(ISNUMBER(R470),
IF(H$2=ตัวเลือก!A$30,"ยังไม่บันทึกข้อมูล",R470*0.27),"ข้อมูลไม่ถูกต้อง")</f>
        <v>ข้อมูลไม่ถูกต้อง</v>
      </c>
      <c r="T470" s="149" t="str">
        <f t="shared" si="61"/>
        <v>ข้อมูลไม่ถูกต้อง</v>
      </c>
      <c r="U470" s="155" t="str">
        <f>IF(ISNUMBER(R470),
IF(H$2=ตัวเลือก!A$30,"ยังไม่บันทึกข้อมูล",R470*0.47),"ข้อมูลไม่ถูกต้อง")</f>
        <v>ข้อมูลไม่ถูกต้อง</v>
      </c>
      <c r="V470" s="149" t="str">
        <f>IF(ISNUMBER(S470),
IF(H$2=ตัวเลือก!A$30,"ยังไม่บันทึกข้อมูล",S470*0.47),"ข้อมูลไม่ถูกต้อง")</f>
        <v>ข้อมูลไม่ถูกต้อง</v>
      </c>
      <c r="W470" s="149" t="str">
        <f t="shared" si="62"/>
        <v>ข้อมูลไม่ถูกต้อง</v>
      </c>
      <c r="X470" s="148" t="str">
        <f t="shared" si="63"/>
        <v>ข้อมูลไม่ถูกต้อง</v>
      </c>
      <c r="Y470" s="38"/>
      <c r="Z470" s="38"/>
      <c r="AA470" s="38"/>
    </row>
    <row r="471" spans="1:27" x14ac:dyDescent="0.45">
      <c r="A471" s="38">
        <v>466</v>
      </c>
      <c r="B471" s="38"/>
      <c r="C471" s="38"/>
      <c r="D471" s="38"/>
      <c r="E471" s="38"/>
      <c r="F471" s="35"/>
      <c r="G471" s="35"/>
      <c r="H471" s="38"/>
      <c r="I471" s="38"/>
      <c r="J471" s="273" t="str">
        <f t="shared" si="56"/>
        <v>รอข้อมูลคอลัมน์ H</v>
      </c>
      <c r="K471" s="150"/>
      <c r="L471" s="150"/>
      <c r="M471" s="150"/>
      <c r="N471" s="147" t="str" cm="1">
        <f t="array" ref="N471">IF(AND(K471:M471=""),"ยังไม่บันทึกข้อมูล",
IF(M471&lt;&gt;"",
IF(M471&gt;=1.3,M471,"เป็นไม้พุ่ม"),
IF(K471+L471&gt;=1.3,K471+L471,"เป็นไม้พุ่ม")))</f>
        <v>ยังไม่บันทึกข้อมูล</v>
      </c>
      <c r="O471" s="149" t="str">
        <f t="shared" si="57"/>
        <v>ข้อมูลไม่ถูกต้อง</v>
      </c>
      <c r="P471" s="149" t="str">
        <f t="shared" si="58"/>
        <v>ข้อมูลไม่ถูกต้อง</v>
      </c>
      <c r="Q471" s="149" t="str">
        <f t="shared" si="59"/>
        <v>ข้อมูลไม่ถูกต้อง</v>
      </c>
      <c r="R471" s="155" t="str">
        <f t="shared" si="60"/>
        <v>ข้อมูลไม่ถูกต้อง</v>
      </c>
      <c r="S471" s="155" t="str">
        <f>IF(ISNUMBER(R471),
IF(H$2=ตัวเลือก!A$30,"ยังไม่บันทึกข้อมูล",R471*0.27),"ข้อมูลไม่ถูกต้อง")</f>
        <v>ข้อมูลไม่ถูกต้อง</v>
      </c>
      <c r="T471" s="149" t="str">
        <f t="shared" si="61"/>
        <v>ข้อมูลไม่ถูกต้อง</v>
      </c>
      <c r="U471" s="155" t="str">
        <f>IF(ISNUMBER(R471),
IF(H$2=ตัวเลือก!A$30,"ยังไม่บันทึกข้อมูล",R471*0.47),"ข้อมูลไม่ถูกต้อง")</f>
        <v>ข้อมูลไม่ถูกต้อง</v>
      </c>
      <c r="V471" s="149" t="str">
        <f>IF(ISNUMBER(S471),
IF(H$2=ตัวเลือก!A$30,"ยังไม่บันทึกข้อมูล",S471*0.47),"ข้อมูลไม่ถูกต้อง")</f>
        <v>ข้อมูลไม่ถูกต้อง</v>
      </c>
      <c r="W471" s="149" t="str">
        <f t="shared" si="62"/>
        <v>ข้อมูลไม่ถูกต้อง</v>
      </c>
      <c r="X471" s="148" t="str">
        <f t="shared" si="63"/>
        <v>ข้อมูลไม่ถูกต้อง</v>
      </c>
      <c r="Y471" s="38"/>
      <c r="Z471" s="38"/>
      <c r="AA471" s="38"/>
    </row>
    <row r="472" spans="1:27" x14ac:dyDescent="0.45">
      <c r="A472" s="38">
        <v>467</v>
      </c>
      <c r="B472" s="38"/>
      <c r="C472" s="38"/>
      <c r="D472" s="38"/>
      <c r="E472" s="38"/>
      <c r="F472" s="35"/>
      <c r="G472" s="35"/>
      <c r="H472" s="38"/>
      <c r="I472" s="38"/>
      <c r="J472" s="273" t="str">
        <f t="shared" si="56"/>
        <v>รอข้อมูลคอลัมน์ H</v>
      </c>
      <c r="K472" s="150"/>
      <c r="L472" s="150"/>
      <c r="M472" s="150"/>
      <c r="N472" s="147" t="str" cm="1">
        <f t="array" ref="N472">IF(AND(K472:M472=""),"ยังไม่บันทึกข้อมูล",
IF(M472&lt;&gt;"",
IF(M472&gt;=1.3,M472,"เป็นไม้พุ่ม"),
IF(K472+L472&gt;=1.3,K472+L472,"เป็นไม้พุ่ม")))</f>
        <v>ยังไม่บันทึกข้อมูล</v>
      </c>
      <c r="O472" s="149" t="str">
        <f t="shared" si="57"/>
        <v>ข้อมูลไม่ถูกต้อง</v>
      </c>
      <c r="P472" s="149" t="str">
        <f t="shared" si="58"/>
        <v>ข้อมูลไม่ถูกต้อง</v>
      </c>
      <c r="Q472" s="149" t="str">
        <f t="shared" si="59"/>
        <v>ข้อมูลไม่ถูกต้อง</v>
      </c>
      <c r="R472" s="155" t="str">
        <f t="shared" si="60"/>
        <v>ข้อมูลไม่ถูกต้อง</v>
      </c>
      <c r="S472" s="155" t="str">
        <f>IF(ISNUMBER(R472),
IF(H$2=ตัวเลือก!A$30,"ยังไม่บันทึกข้อมูล",R472*0.27),"ข้อมูลไม่ถูกต้อง")</f>
        <v>ข้อมูลไม่ถูกต้อง</v>
      </c>
      <c r="T472" s="149" t="str">
        <f t="shared" si="61"/>
        <v>ข้อมูลไม่ถูกต้อง</v>
      </c>
      <c r="U472" s="155" t="str">
        <f>IF(ISNUMBER(R472),
IF(H$2=ตัวเลือก!A$30,"ยังไม่บันทึกข้อมูล",R472*0.47),"ข้อมูลไม่ถูกต้อง")</f>
        <v>ข้อมูลไม่ถูกต้อง</v>
      </c>
      <c r="V472" s="149" t="str">
        <f>IF(ISNUMBER(S472),
IF(H$2=ตัวเลือก!A$30,"ยังไม่บันทึกข้อมูล",S472*0.47),"ข้อมูลไม่ถูกต้อง")</f>
        <v>ข้อมูลไม่ถูกต้อง</v>
      </c>
      <c r="W472" s="149" t="str">
        <f t="shared" si="62"/>
        <v>ข้อมูลไม่ถูกต้อง</v>
      </c>
      <c r="X472" s="148" t="str">
        <f t="shared" si="63"/>
        <v>ข้อมูลไม่ถูกต้อง</v>
      </c>
      <c r="Y472" s="38"/>
      <c r="Z472" s="38"/>
      <c r="AA472" s="38"/>
    </row>
    <row r="473" spans="1:27" x14ac:dyDescent="0.45">
      <c r="A473" s="38">
        <v>468</v>
      </c>
      <c r="B473" s="38"/>
      <c r="C473" s="38"/>
      <c r="D473" s="38"/>
      <c r="E473" s="38"/>
      <c r="F473" s="35"/>
      <c r="G473" s="35"/>
      <c r="H473" s="38"/>
      <c r="I473" s="38"/>
      <c r="J473" s="273" t="str">
        <f t="shared" si="56"/>
        <v>รอข้อมูลคอลัมน์ H</v>
      </c>
      <c r="K473" s="150"/>
      <c r="L473" s="150"/>
      <c r="M473" s="150"/>
      <c r="N473" s="147" t="str" cm="1">
        <f t="array" ref="N473">IF(AND(K473:M473=""),"ยังไม่บันทึกข้อมูล",
IF(M473&lt;&gt;"",
IF(M473&gt;=1.3,M473,"เป็นไม้พุ่ม"),
IF(K473+L473&gt;=1.3,K473+L473,"เป็นไม้พุ่ม")))</f>
        <v>ยังไม่บันทึกข้อมูล</v>
      </c>
      <c r="O473" s="149" t="str">
        <f t="shared" si="57"/>
        <v>ข้อมูลไม่ถูกต้อง</v>
      </c>
      <c r="P473" s="149" t="str">
        <f t="shared" si="58"/>
        <v>ข้อมูลไม่ถูกต้อง</v>
      </c>
      <c r="Q473" s="149" t="str">
        <f t="shared" si="59"/>
        <v>ข้อมูลไม่ถูกต้อง</v>
      </c>
      <c r="R473" s="155" t="str">
        <f t="shared" si="60"/>
        <v>ข้อมูลไม่ถูกต้อง</v>
      </c>
      <c r="S473" s="155" t="str">
        <f>IF(ISNUMBER(R473),
IF(H$2=ตัวเลือก!A$30,"ยังไม่บันทึกข้อมูล",R473*0.27),"ข้อมูลไม่ถูกต้อง")</f>
        <v>ข้อมูลไม่ถูกต้อง</v>
      </c>
      <c r="T473" s="149" t="str">
        <f t="shared" si="61"/>
        <v>ข้อมูลไม่ถูกต้อง</v>
      </c>
      <c r="U473" s="155" t="str">
        <f>IF(ISNUMBER(R473),
IF(H$2=ตัวเลือก!A$30,"ยังไม่บันทึกข้อมูล",R473*0.47),"ข้อมูลไม่ถูกต้อง")</f>
        <v>ข้อมูลไม่ถูกต้อง</v>
      </c>
      <c r="V473" s="149" t="str">
        <f>IF(ISNUMBER(S473),
IF(H$2=ตัวเลือก!A$30,"ยังไม่บันทึกข้อมูล",S473*0.47),"ข้อมูลไม่ถูกต้อง")</f>
        <v>ข้อมูลไม่ถูกต้อง</v>
      </c>
      <c r="W473" s="149" t="str">
        <f t="shared" si="62"/>
        <v>ข้อมูลไม่ถูกต้อง</v>
      </c>
      <c r="X473" s="148" t="str">
        <f t="shared" si="63"/>
        <v>ข้อมูลไม่ถูกต้อง</v>
      </c>
      <c r="Y473" s="38"/>
      <c r="Z473" s="38"/>
      <c r="AA473" s="38"/>
    </row>
    <row r="474" spans="1:27" x14ac:dyDescent="0.45">
      <c r="A474" s="38">
        <v>469</v>
      </c>
      <c r="B474" s="38"/>
      <c r="C474" s="38"/>
      <c r="D474" s="38"/>
      <c r="E474" s="38"/>
      <c r="F474" s="35"/>
      <c r="G474" s="35"/>
      <c r="H474" s="38"/>
      <c r="I474" s="38"/>
      <c r="J474" s="273" t="str">
        <f t="shared" si="56"/>
        <v>รอข้อมูลคอลัมน์ H</v>
      </c>
      <c r="K474" s="150"/>
      <c r="L474" s="150"/>
      <c r="M474" s="150"/>
      <c r="N474" s="147" t="str" cm="1">
        <f t="array" ref="N474">IF(AND(K474:M474=""),"ยังไม่บันทึกข้อมูล",
IF(M474&lt;&gt;"",
IF(M474&gt;=1.3,M474,"เป็นไม้พุ่ม"),
IF(K474+L474&gt;=1.3,K474+L474,"เป็นไม้พุ่ม")))</f>
        <v>ยังไม่บันทึกข้อมูล</v>
      </c>
      <c r="O474" s="149" t="str">
        <f t="shared" si="57"/>
        <v>ข้อมูลไม่ถูกต้อง</v>
      </c>
      <c r="P474" s="149" t="str">
        <f t="shared" si="58"/>
        <v>ข้อมูลไม่ถูกต้อง</v>
      </c>
      <c r="Q474" s="149" t="str">
        <f t="shared" si="59"/>
        <v>ข้อมูลไม่ถูกต้อง</v>
      </c>
      <c r="R474" s="155" t="str">
        <f t="shared" si="60"/>
        <v>ข้อมูลไม่ถูกต้อง</v>
      </c>
      <c r="S474" s="155" t="str">
        <f>IF(ISNUMBER(R474),
IF(H$2=ตัวเลือก!A$30,"ยังไม่บันทึกข้อมูล",R474*0.27),"ข้อมูลไม่ถูกต้อง")</f>
        <v>ข้อมูลไม่ถูกต้อง</v>
      </c>
      <c r="T474" s="149" t="str">
        <f t="shared" si="61"/>
        <v>ข้อมูลไม่ถูกต้อง</v>
      </c>
      <c r="U474" s="155" t="str">
        <f>IF(ISNUMBER(R474),
IF(H$2=ตัวเลือก!A$30,"ยังไม่บันทึกข้อมูล",R474*0.47),"ข้อมูลไม่ถูกต้อง")</f>
        <v>ข้อมูลไม่ถูกต้อง</v>
      </c>
      <c r="V474" s="149" t="str">
        <f>IF(ISNUMBER(S474),
IF(H$2=ตัวเลือก!A$30,"ยังไม่บันทึกข้อมูล",S474*0.47),"ข้อมูลไม่ถูกต้อง")</f>
        <v>ข้อมูลไม่ถูกต้อง</v>
      </c>
      <c r="W474" s="149" t="str">
        <f t="shared" si="62"/>
        <v>ข้อมูลไม่ถูกต้อง</v>
      </c>
      <c r="X474" s="148" t="str">
        <f t="shared" si="63"/>
        <v>ข้อมูลไม่ถูกต้อง</v>
      </c>
      <c r="Y474" s="38"/>
      <c r="Z474" s="38"/>
      <c r="AA474" s="38"/>
    </row>
    <row r="475" spans="1:27" x14ac:dyDescent="0.45">
      <c r="A475" s="38">
        <v>470</v>
      </c>
      <c r="B475" s="38"/>
      <c r="C475" s="38"/>
      <c r="D475" s="38"/>
      <c r="E475" s="38"/>
      <c r="F475" s="35"/>
      <c r="G475" s="35"/>
      <c r="H475" s="38"/>
      <c r="I475" s="38"/>
      <c r="J475" s="273" t="str">
        <f t="shared" si="56"/>
        <v>รอข้อมูลคอลัมน์ H</v>
      </c>
      <c r="K475" s="150"/>
      <c r="L475" s="150"/>
      <c r="M475" s="150"/>
      <c r="N475" s="147" t="str" cm="1">
        <f t="array" ref="N475">IF(AND(K475:M475=""),"ยังไม่บันทึกข้อมูล",
IF(M475&lt;&gt;"",
IF(M475&gt;=1.3,M475,"เป็นไม้พุ่ม"),
IF(K475+L475&gt;=1.3,K475+L475,"เป็นไม้พุ่ม")))</f>
        <v>ยังไม่บันทึกข้อมูล</v>
      </c>
      <c r="O475" s="149" t="str">
        <f t="shared" si="57"/>
        <v>ข้อมูลไม่ถูกต้อง</v>
      </c>
      <c r="P475" s="149" t="str">
        <f t="shared" si="58"/>
        <v>ข้อมูลไม่ถูกต้อง</v>
      </c>
      <c r="Q475" s="149" t="str">
        <f t="shared" si="59"/>
        <v>ข้อมูลไม่ถูกต้อง</v>
      </c>
      <c r="R475" s="155" t="str">
        <f t="shared" si="60"/>
        <v>ข้อมูลไม่ถูกต้อง</v>
      </c>
      <c r="S475" s="155" t="str">
        <f>IF(ISNUMBER(R475),
IF(H$2=ตัวเลือก!A$30,"ยังไม่บันทึกข้อมูล",R475*0.27),"ข้อมูลไม่ถูกต้อง")</f>
        <v>ข้อมูลไม่ถูกต้อง</v>
      </c>
      <c r="T475" s="149" t="str">
        <f t="shared" si="61"/>
        <v>ข้อมูลไม่ถูกต้อง</v>
      </c>
      <c r="U475" s="155" t="str">
        <f>IF(ISNUMBER(R475),
IF(H$2=ตัวเลือก!A$30,"ยังไม่บันทึกข้อมูล",R475*0.47),"ข้อมูลไม่ถูกต้อง")</f>
        <v>ข้อมูลไม่ถูกต้อง</v>
      </c>
      <c r="V475" s="149" t="str">
        <f>IF(ISNUMBER(S475),
IF(H$2=ตัวเลือก!A$30,"ยังไม่บันทึกข้อมูล",S475*0.47),"ข้อมูลไม่ถูกต้อง")</f>
        <v>ข้อมูลไม่ถูกต้อง</v>
      </c>
      <c r="W475" s="149" t="str">
        <f t="shared" si="62"/>
        <v>ข้อมูลไม่ถูกต้อง</v>
      </c>
      <c r="X475" s="148" t="str">
        <f t="shared" si="63"/>
        <v>ข้อมูลไม่ถูกต้อง</v>
      </c>
      <c r="Y475" s="38"/>
      <c r="Z475" s="38"/>
      <c r="AA475" s="38"/>
    </row>
    <row r="476" spans="1:27" x14ac:dyDescent="0.45">
      <c r="A476" s="38">
        <v>471</v>
      </c>
      <c r="B476" s="38"/>
      <c r="C476" s="38"/>
      <c r="D476" s="38"/>
      <c r="E476" s="38"/>
      <c r="F476" s="35"/>
      <c r="G476" s="35"/>
      <c r="H476" s="38"/>
      <c r="I476" s="38"/>
      <c r="J476" s="273" t="str">
        <f t="shared" si="56"/>
        <v>รอข้อมูลคอลัมน์ H</v>
      </c>
      <c r="K476" s="150"/>
      <c r="L476" s="150"/>
      <c r="M476" s="150"/>
      <c r="N476" s="147" t="str" cm="1">
        <f t="array" ref="N476">IF(AND(K476:M476=""),"ยังไม่บันทึกข้อมูล",
IF(M476&lt;&gt;"",
IF(M476&gt;=1.3,M476,"เป็นไม้พุ่ม"),
IF(K476+L476&gt;=1.3,K476+L476,"เป็นไม้พุ่ม")))</f>
        <v>ยังไม่บันทึกข้อมูล</v>
      </c>
      <c r="O476" s="149" t="str">
        <f t="shared" si="57"/>
        <v>ข้อมูลไม่ถูกต้อง</v>
      </c>
      <c r="P476" s="149" t="str">
        <f t="shared" si="58"/>
        <v>ข้อมูลไม่ถูกต้อง</v>
      </c>
      <c r="Q476" s="149" t="str">
        <f t="shared" si="59"/>
        <v>ข้อมูลไม่ถูกต้อง</v>
      </c>
      <c r="R476" s="155" t="str">
        <f t="shared" si="60"/>
        <v>ข้อมูลไม่ถูกต้อง</v>
      </c>
      <c r="S476" s="155" t="str">
        <f>IF(ISNUMBER(R476),
IF(H$2=ตัวเลือก!A$30,"ยังไม่บันทึกข้อมูล",R476*0.27),"ข้อมูลไม่ถูกต้อง")</f>
        <v>ข้อมูลไม่ถูกต้อง</v>
      </c>
      <c r="T476" s="149" t="str">
        <f t="shared" si="61"/>
        <v>ข้อมูลไม่ถูกต้อง</v>
      </c>
      <c r="U476" s="155" t="str">
        <f>IF(ISNUMBER(R476),
IF(H$2=ตัวเลือก!A$30,"ยังไม่บันทึกข้อมูล",R476*0.47),"ข้อมูลไม่ถูกต้อง")</f>
        <v>ข้อมูลไม่ถูกต้อง</v>
      </c>
      <c r="V476" s="149" t="str">
        <f>IF(ISNUMBER(S476),
IF(H$2=ตัวเลือก!A$30,"ยังไม่บันทึกข้อมูล",S476*0.47),"ข้อมูลไม่ถูกต้อง")</f>
        <v>ข้อมูลไม่ถูกต้อง</v>
      </c>
      <c r="W476" s="149" t="str">
        <f t="shared" si="62"/>
        <v>ข้อมูลไม่ถูกต้อง</v>
      </c>
      <c r="X476" s="148" t="str">
        <f t="shared" si="63"/>
        <v>ข้อมูลไม่ถูกต้อง</v>
      </c>
      <c r="Y476" s="38"/>
      <c r="Z476" s="38"/>
      <c r="AA476" s="38"/>
    </row>
    <row r="477" spans="1:27" x14ac:dyDescent="0.45">
      <c r="A477" s="38">
        <v>472</v>
      </c>
      <c r="B477" s="38"/>
      <c r="C477" s="38"/>
      <c r="D477" s="38"/>
      <c r="E477" s="38"/>
      <c r="F477" s="35"/>
      <c r="G477" s="35"/>
      <c r="H477" s="38"/>
      <c r="I477" s="38"/>
      <c r="J477" s="273" t="str">
        <f t="shared" si="56"/>
        <v>รอข้อมูลคอลัมน์ H</v>
      </c>
      <c r="K477" s="150"/>
      <c r="L477" s="150"/>
      <c r="M477" s="150"/>
      <c r="N477" s="147" t="str" cm="1">
        <f t="array" ref="N477">IF(AND(K477:M477=""),"ยังไม่บันทึกข้อมูล",
IF(M477&lt;&gt;"",
IF(M477&gt;=1.3,M477,"เป็นไม้พุ่ม"),
IF(K477+L477&gt;=1.3,K477+L477,"เป็นไม้พุ่ม")))</f>
        <v>ยังไม่บันทึกข้อมูล</v>
      </c>
      <c r="O477" s="149" t="str">
        <f t="shared" si="57"/>
        <v>ข้อมูลไม่ถูกต้อง</v>
      </c>
      <c r="P477" s="149" t="str">
        <f t="shared" si="58"/>
        <v>ข้อมูลไม่ถูกต้อง</v>
      </c>
      <c r="Q477" s="149" t="str">
        <f t="shared" si="59"/>
        <v>ข้อมูลไม่ถูกต้อง</v>
      </c>
      <c r="R477" s="155" t="str">
        <f t="shared" si="60"/>
        <v>ข้อมูลไม่ถูกต้อง</v>
      </c>
      <c r="S477" s="155" t="str">
        <f>IF(ISNUMBER(R477),
IF(H$2=ตัวเลือก!A$30,"ยังไม่บันทึกข้อมูล",R477*0.27),"ข้อมูลไม่ถูกต้อง")</f>
        <v>ข้อมูลไม่ถูกต้อง</v>
      </c>
      <c r="T477" s="149" t="str">
        <f t="shared" si="61"/>
        <v>ข้อมูลไม่ถูกต้อง</v>
      </c>
      <c r="U477" s="155" t="str">
        <f>IF(ISNUMBER(R477),
IF(H$2=ตัวเลือก!A$30,"ยังไม่บันทึกข้อมูล",R477*0.47),"ข้อมูลไม่ถูกต้อง")</f>
        <v>ข้อมูลไม่ถูกต้อง</v>
      </c>
      <c r="V477" s="149" t="str">
        <f>IF(ISNUMBER(S477),
IF(H$2=ตัวเลือก!A$30,"ยังไม่บันทึกข้อมูล",S477*0.47),"ข้อมูลไม่ถูกต้อง")</f>
        <v>ข้อมูลไม่ถูกต้อง</v>
      </c>
      <c r="W477" s="149" t="str">
        <f t="shared" si="62"/>
        <v>ข้อมูลไม่ถูกต้อง</v>
      </c>
      <c r="X477" s="148" t="str">
        <f t="shared" si="63"/>
        <v>ข้อมูลไม่ถูกต้อง</v>
      </c>
      <c r="Y477" s="38"/>
      <c r="Z477" s="38"/>
      <c r="AA477" s="38"/>
    </row>
    <row r="478" spans="1:27" x14ac:dyDescent="0.45">
      <c r="A478" s="38">
        <v>473</v>
      </c>
      <c r="B478" s="38"/>
      <c r="C478" s="38"/>
      <c r="D478" s="38"/>
      <c r="E478" s="38"/>
      <c r="F478" s="35"/>
      <c r="G478" s="35"/>
      <c r="H478" s="38"/>
      <c r="I478" s="38"/>
      <c r="J478" s="273" t="str">
        <f t="shared" si="56"/>
        <v>รอข้อมูลคอลัมน์ H</v>
      </c>
      <c r="K478" s="150"/>
      <c r="L478" s="150"/>
      <c r="M478" s="150"/>
      <c r="N478" s="147" t="str" cm="1">
        <f t="array" ref="N478">IF(AND(K478:M478=""),"ยังไม่บันทึกข้อมูล",
IF(M478&lt;&gt;"",
IF(M478&gt;=1.3,M478,"เป็นไม้พุ่ม"),
IF(K478+L478&gt;=1.3,K478+L478,"เป็นไม้พุ่ม")))</f>
        <v>ยังไม่บันทึกข้อมูล</v>
      </c>
      <c r="O478" s="149" t="str">
        <f t="shared" si="57"/>
        <v>ข้อมูลไม่ถูกต้อง</v>
      </c>
      <c r="P478" s="149" t="str">
        <f t="shared" si="58"/>
        <v>ข้อมูลไม่ถูกต้อง</v>
      </c>
      <c r="Q478" s="149" t="str">
        <f t="shared" si="59"/>
        <v>ข้อมูลไม่ถูกต้อง</v>
      </c>
      <c r="R478" s="155" t="str">
        <f t="shared" si="60"/>
        <v>ข้อมูลไม่ถูกต้อง</v>
      </c>
      <c r="S478" s="155" t="str">
        <f>IF(ISNUMBER(R478),
IF(H$2=ตัวเลือก!A$30,"ยังไม่บันทึกข้อมูล",R478*0.27),"ข้อมูลไม่ถูกต้อง")</f>
        <v>ข้อมูลไม่ถูกต้อง</v>
      </c>
      <c r="T478" s="149" t="str">
        <f t="shared" si="61"/>
        <v>ข้อมูลไม่ถูกต้อง</v>
      </c>
      <c r="U478" s="155" t="str">
        <f>IF(ISNUMBER(R478),
IF(H$2=ตัวเลือก!A$30,"ยังไม่บันทึกข้อมูล",R478*0.47),"ข้อมูลไม่ถูกต้อง")</f>
        <v>ข้อมูลไม่ถูกต้อง</v>
      </c>
      <c r="V478" s="149" t="str">
        <f>IF(ISNUMBER(S478),
IF(H$2=ตัวเลือก!A$30,"ยังไม่บันทึกข้อมูล",S478*0.47),"ข้อมูลไม่ถูกต้อง")</f>
        <v>ข้อมูลไม่ถูกต้อง</v>
      </c>
      <c r="W478" s="149" t="str">
        <f t="shared" si="62"/>
        <v>ข้อมูลไม่ถูกต้อง</v>
      </c>
      <c r="X478" s="148" t="str">
        <f t="shared" si="63"/>
        <v>ข้อมูลไม่ถูกต้อง</v>
      </c>
      <c r="Y478" s="38"/>
      <c r="Z478" s="38"/>
      <c r="AA478" s="38"/>
    </row>
    <row r="479" spans="1:27" x14ac:dyDescent="0.45">
      <c r="A479" s="38">
        <v>474</v>
      </c>
      <c r="B479" s="38"/>
      <c r="C479" s="38"/>
      <c r="D479" s="38"/>
      <c r="E479" s="38"/>
      <c r="F479" s="35"/>
      <c r="G479" s="35"/>
      <c r="H479" s="38"/>
      <c r="I479" s="38"/>
      <c r="J479" s="273" t="str">
        <f t="shared" si="56"/>
        <v>รอข้อมูลคอลัมน์ H</v>
      </c>
      <c r="K479" s="150"/>
      <c r="L479" s="150"/>
      <c r="M479" s="150"/>
      <c r="N479" s="147" t="str" cm="1">
        <f t="array" ref="N479">IF(AND(K479:M479=""),"ยังไม่บันทึกข้อมูล",
IF(M479&lt;&gt;"",
IF(M479&gt;=1.3,M479,"เป็นไม้พุ่ม"),
IF(K479+L479&gt;=1.3,K479+L479,"เป็นไม้พุ่ม")))</f>
        <v>ยังไม่บันทึกข้อมูล</v>
      </c>
      <c r="O479" s="149" t="str">
        <f t="shared" si="57"/>
        <v>ข้อมูลไม่ถูกต้อง</v>
      </c>
      <c r="P479" s="149" t="str">
        <f t="shared" si="58"/>
        <v>ข้อมูลไม่ถูกต้อง</v>
      </c>
      <c r="Q479" s="149" t="str">
        <f t="shared" si="59"/>
        <v>ข้อมูลไม่ถูกต้อง</v>
      </c>
      <c r="R479" s="155" t="str">
        <f t="shared" si="60"/>
        <v>ข้อมูลไม่ถูกต้อง</v>
      </c>
      <c r="S479" s="155" t="str">
        <f>IF(ISNUMBER(R479),
IF(H$2=ตัวเลือก!A$30,"ยังไม่บันทึกข้อมูล",R479*0.27),"ข้อมูลไม่ถูกต้อง")</f>
        <v>ข้อมูลไม่ถูกต้อง</v>
      </c>
      <c r="T479" s="149" t="str">
        <f t="shared" si="61"/>
        <v>ข้อมูลไม่ถูกต้อง</v>
      </c>
      <c r="U479" s="155" t="str">
        <f>IF(ISNUMBER(R479),
IF(H$2=ตัวเลือก!A$30,"ยังไม่บันทึกข้อมูล",R479*0.47),"ข้อมูลไม่ถูกต้อง")</f>
        <v>ข้อมูลไม่ถูกต้อง</v>
      </c>
      <c r="V479" s="149" t="str">
        <f>IF(ISNUMBER(S479),
IF(H$2=ตัวเลือก!A$30,"ยังไม่บันทึกข้อมูล",S479*0.47),"ข้อมูลไม่ถูกต้อง")</f>
        <v>ข้อมูลไม่ถูกต้อง</v>
      </c>
      <c r="W479" s="149" t="str">
        <f t="shared" si="62"/>
        <v>ข้อมูลไม่ถูกต้อง</v>
      </c>
      <c r="X479" s="148" t="str">
        <f t="shared" si="63"/>
        <v>ข้อมูลไม่ถูกต้อง</v>
      </c>
      <c r="Y479" s="38"/>
      <c r="Z479" s="38"/>
      <c r="AA479" s="38"/>
    </row>
    <row r="480" spans="1:27" x14ac:dyDescent="0.45">
      <c r="A480" s="38">
        <v>475</v>
      </c>
      <c r="B480" s="38"/>
      <c r="C480" s="38"/>
      <c r="D480" s="38"/>
      <c r="E480" s="38"/>
      <c r="F480" s="35"/>
      <c r="G480" s="35"/>
      <c r="H480" s="38"/>
      <c r="I480" s="38"/>
      <c r="J480" s="273" t="str">
        <f t="shared" si="56"/>
        <v>รอข้อมูลคอลัมน์ H</v>
      </c>
      <c r="K480" s="150"/>
      <c r="L480" s="150"/>
      <c r="M480" s="150"/>
      <c r="N480" s="147" t="str" cm="1">
        <f t="array" ref="N480">IF(AND(K480:M480=""),"ยังไม่บันทึกข้อมูล",
IF(M480&lt;&gt;"",
IF(M480&gt;=1.3,M480,"เป็นไม้พุ่ม"),
IF(K480+L480&gt;=1.3,K480+L480,"เป็นไม้พุ่ม")))</f>
        <v>ยังไม่บันทึกข้อมูล</v>
      </c>
      <c r="O480" s="149" t="str">
        <f t="shared" si="57"/>
        <v>ข้อมูลไม่ถูกต้อง</v>
      </c>
      <c r="P480" s="149" t="str">
        <f t="shared" si="58"/>
        <v>ข้อมูลไม่ถูกต้อง</v>
      </c>
      <c r="Q480" s="149" t="str">
        <f t="shared" si="59"/>
        <v>ข้อมูลไม่ถูกต้อง</v>
      </c>
      <c r="R480" s="155" t="str">
        <f t="shared" si="60"/>
        <v>ข้อมูลไม่ถูกต้อง</v>
      </c>
      <c r="S480" s="155" t="str">
        <f>IF(ISNUMBER(R480),
IF(H$2=ตัวเลือก!A$30,"ยังไม่บันทึกข้อมูล",R480*0.27),"ข้อมูลไม่ถูกต้อง")</f>
        <v>ข้อมูลไม่ถูกต้อง</v>
      </c>
      <c r="T480" s="149" t="str">
        <f t="shared" si="61"/>
        <v>ข้อมูลไม่ถูกต้อง</v>
      </c>
      <c r="U480" s="155" t="str">
        <f>IF(ISNUMBER(R480),
IF(H$2=ตัวเลือก!A$30,"ยังไม่บันทึกข้อมูล",R480*0.47),"ข้อมูลไม่ถูกต้อง")</f>
        <v>ข้อมูลไม่ถูกต้อง</v>
      </c>
      <c r="V480" s="149" t="str">
        <f>IF(ISNUMBER(S480),
IF(H$2=ตัวเลือก!A$30,"ยังไม่บันทึกข้อมูล",S480*0.47),"ข้อมูลไม่ถูกต้อง")</f>
        <v>ข้อมูลไม่ถูกต้อง</v>
      </c>
      <c r="W480" s="149" t="str">
        <f t="shared" si="62"/>
        <v>ข้อมูลไม่ถูกต้อง</v>
      </c>
      <c r="X480" s="148" t="str">
        <f t="shared" si="63"/>
        <v>ข้อมูลไม่ถูกต้อง</v>
      </c>
      <c r="Y480" s="38"/>
      <c r="Z480" s="38"/>
      <c r="AA480" s="38"/>
    </row>
    <row r="481" spans="1:27" x14ac:dyDescent="0.45">
      <c r="A481" s="38">
        <v>476</v>
      </c>
      <c r="B481" s="38"/>
      <c r="C481" s="38"/>
      <c r="D481" s="38"/>
      <c r="E481" s="38"/>
      <c r="F481" s="35"/>
      <c r="G481" s="35"/>
      <c r="H481" s="38"/>
      <c r="I481" s="38"/>
      <c r="J481" s="273" t="str">
        <f t="shared" si="56"/>
        <v>รอข้อมูลคอลัมน์ H</v>
      </c>
      <c r="K481" s="150"/>
      <c r="L481" s="150"/>
      <c r="M481" s="150"/>
      <c r="N481" s="147" t="str" cm="1">
        <f t="array" ref="N481">IF(AND(K481:M481=""),"ยังไม่บันทึกข้อมูล",
IF(M481&lt;&gt;"",
IF(M481&gt;=1.3,M481,"เป็นไม้พุ่ม"),
IF(K481+L481&gt;=1.3,K481+L481,"เป็นไม้พุ่ม")))</f>
        <v>ยังไม่บันทึกข้อมูล</v>
      </c>
      <c r="O481" s="149" t="str">
        <f t="shared" si="57"/>
        <v>ข้อมูลไม่ถูกต้อง</v>
      </c>
      <c r="P481" s="149" t="str">
        <f t="shared" si="58"/>
        <v>ข้อมูลไม่ถูกต้อง</v>
      </c>
      <c r="Q481" s="149" t="str">
        <f t="shared" si="59"/>
        <v>ข้อมูลไม่ถูกต้อง</v>
      </c>
      <c r="R481" s="155" t="str">
        <f t="shared" si="60"/>
        <v>ข้อมูลไม่ถูกต้อง</v>
      </c>
      <c r="S481" s="155" t="str">
        <f>IF(ISNUMBER(R481),
IF(H$2=ตัวเลือก!A$30,"ยังไม่บันทึกข้อมูล",R481*0.27),"ข้อมูลไม่ถูกต้อง")</f>
        <v>ข้อมูลไม่ถูกต้อง</v>
      </c>
      <c r="T481" s="149" t="str">
        <f t="shared" si="61"/>
        <v>ข้อมูลไม่ถูกต้อง</v>
      </c>
      <c r="U481" s="155" t="str">
        <f>IF(ISNUMBER(R481),
IF(H$2=ตัวเลือก!A$30,"ยังไม่บันทึกข้อมูล",R481*0.47),"ข้อมูลไม่ถูกต้อง")</f>
        <v>ข้อมูลไม่ถูกต้อง</v>
      </c>
      <c r="V481" s="149" t="str">
        <f>IF(ISNUMBER(S481),
IF(H$2=ตัวเลือก!A$30,"ยังไม่บันทึกข้อมูล",S481*0.47),"ข้อมูลไม่ถูกต้อง")</f>
        <v>ข้อมูลไม่ถูกต้อง</v>
      </c>
      <c r="W481" s="149" t="str">
        <f t="shared" si="62"/>
        <v>ข้อมูลไม่ถูกต้อง</v>
      </c>
      <c r="X481" s="148" t="str">
        <f t="shared" si="63"/>
        <v>ข้อมูลไม่ถูกต้อง</v>
      </c>
      <c r="Y481" s="38"/>
      <c r="Z481" s="38"/>
      <c r="AA481" s="38"/>
    </row>
    <row r="482" spans="1:27" x14ac:dyDescent="0.45">
      <c r="A482" s="38">
        <v>477</v>
      </c>
      <c r="B482" s="38"/>
      <c r="C482" s="38"/>
      <c r="D482" s="38"/>
      <c r="E482" s="38"/>
      <c r="F482" s="35"/>
      <c r="G482" s="35"/>
      <c r="H482" s="38"/>
      <c r="I482" s="38"/>
      <c r="J482" s="273" t="str">
        <f t="shared" si="56"/>
        <v>รอข้อมูลคอลัมน์ H</v>
      </c>
      <c r="K482" s="150"/>
      <c r="L482" s="150"/>
      <c r="M482" s="150"/>
      <c r="N482" s="147" t="str" cm="1">
        <f t="array" ref="N482">IF(AND(K482:M482=""),"ยังไม่บันทึกข้อมูล",
IF(M482&lt;&gt;"",
IF(M482&gt;=1.3,M482,"เป็นไม้พุ่ม"),
IF(K482+L482&gt;=1.3,K482+L482,"เป็นไม้พุ่ม")))</f>
        <v>ยังไม่บันทึกข้อมูล</v>
      </c>
      <c r="O482" s="149" t="str">
        <f t="shared" si="57"/>
        <v>ข้อมูลไม่ถูกต้อง</v>
      </c>
      <c r="P482" s="149" t="str">
        <f t="shared" si="58"/>
        <v>ข้อมูลไม่ถูกต้อง</v>
      </c>
      <c r="Q482" s="149" t="str">
        <f t="shared" si="59"/>
        <v>ข้อมูลไม่ถูกต้อง</v>
      </c>
      <c r="R482" s="155" t="str">
        <f t="shared" si="60"/>
        <v>ข้อมูลไม่ถูกต้อง</v>
      </c>
      <c r="S482" s="155" t="str">
        <f>IF(ISNUMBER(R482),
IF(H$2=ตัวเลือก!A$30,"ยังไม่บันทึกข้อมูล",R482*0.27),"ข้อมูลไม่ถูกต้อง")</f>
        <v>ข้อมูลไม่ถูกต้อง</v>
      </c>
      <c r="T482" s="149" t="str">
        <f t="shared" si="61"/>
        <v>ข้อมูลไม่ถูกต้อง</v>
      </c>
      <c r="U482" s="155" t="str">
        <f>IF(ISNUMBER(R482),
IF(H$2=ตัวเลือก!A$30,"ยังไม่บันทึกข้อมูล",R482*0.47),"ข้อมูลไม่ถูกต้อง")</f>
        <v>ข้อมูลไม่ถูกต้อง</v>
      </c>
      <c r="V482" s="149" t="str">
        <f>IF(ISNUMBER(S482),
IF(H$2=ตัวเลือก!A$30,"ยังไม่บันทึกข้อมูล",S482*0.47),"ข้อมูลไม่ถูกต้อง")</f>
        <v>ข้อมูลไม่ถูกต้อง</v>
      </c>
      <c r="W482" s="149" t="str">
        <f t="shared" si="62"/>
        <v>ข้อมูลไม่ถูกต้อง</v>
      </c>
      <c r="X482" s="148" t="str">
        <f t="shared" si="63"/>
        <v>ข้อมูลไม่ถูกต้อง</v>
      </c>
      <c r="Y482" s="38"/>
      <c r="Z482" s="38"/>
      <c r="AA482" s="38"/>
    </row>
    <row r="483" spans="1:27" x14ac:dyDescent="0.45">
      <c r="A483" s="38">
        <v>478</v>
      </c>
      <c r="B483" s="38"/>
      <c r="C483" s="38"/>
      <c r="D483" s="38"/>
      <c r="E483" s="38"/>
      <c r="F483" s="35"/>
      <c r="G483" s="35"/>
      <c r="H483" s="38"/>
      <c r="I483" s="38"/>
      <c r="J483" s="273" t="str">
        <f t="shared" si="56"/>
        <v>รอข้อมูลคอลัมน์ H</v>
      </c>
      <c r="K483" s="150"/>
      <c r="L483" s="150"/>
      <c r="M483" s="150"/>
      <c r="N483" s="147" t="str" cm="1">
        <f t="array" ref="N483">IF(AND(K483:M483=""),"ยังไม่บันทึกข้อมูล",
IF(M483&lt;&gt;"",
IF(M483&gt;=1.3,M483,"เป็นไม้พุ่ม"),
IF(K483+L483&gt;=1.3,K483+L483,"เป็นไม้พุ่ม")))</f>
        <v>ยังไม่บันทึกข้อมูล</v>
      </c>
      <c r="O483" s="149" t="str">
        <f t="shared" si="57"/>
        <v>ข้อมูลไม่ถูกต้อง</v>
      </c>
      <c r="P483" s="149" t="str">
        <f t="shared" si="58"/>
        <v>ข้อมูลไม่ถูกต้อง</v>
      </c>
      <c r="Q483" s="149" t="str">
        <f t="shared" si="59"/>
        <v>ข้อมูลไม่ถูกต้อง</v>
      </c>
      <c r="R483" s="155" t="str">
        <f t="shared" si="60"/>
        <v>ข้อมูลไม่ถูกต้อง</v>
      </c>
      <c r="S483" s="155" t="str">
        <f>IF(ISNUMBER(R483),
IF(H$2=ตัวเลือก!A$30,"ยังไม่บันทึกข้อมูล",R483*0.27),"ข้อมูลไม่ถูกต้อง")</f>
        <v>ข้อมูลไม่ถูกต้อง</v>
      </c>
      <c r="T483" s="149" t="str">
        <f t="shared" si="61"/>
        <v>ข้อมูลไม่ถูกต้อง</v>
      </c>
      <c r="U483" s="155" t="str">
        <f>IF(ISNUMBER(R483),
IF(H$2=ตัวเลือก!A$30,"ยังไม่บันทึกข้อมูล",R483*0.47),"ข้อมูลไม่ถูกต้อง")</f>
        <v>ข้อมูลไม่ถูกต้อง</v>
      </c>
      <c r="V483" s="149" t="str">
        <f>IF(ISNUMBER(S483),
IF(H$2=ตัวเลือก!A$30,"ยังไม่บันทึกข้อมูล",S483*0.47),"ข้อมูลไม่ถูกต้อง")</f>
        <v>ข้อมูลไม่ถูกต้อง</v>
      </c>
      <c r="W483" s="149" t="str">
        <f t="shared" si="62"/>
        <v>ข้อมูลไม่ถูกต้อง</v>
      </c>
      <c r="X483" s="148" t="str">
        <f t="shared" si="63"/>
        <v>ข้อมูลไม่ถูกต้อง</v>
      </c>
      <c r="Y483" s="38"/>
      <c r="Z483" s="38"/>
      <c r="AA483" s="38"/>
    </row>
    <row r="484" spans="1:27" x14ac:dyDescent="0.45">
      <c r="A484" s="38">
        <v>479</v>
      </c>
      <c r="B484" s="38"/>
      <c r="C484" s="38"/>
      <c r="D484" s="38"/>
      <c r="E484" s="38"/>
      <c r="F484" s="35"/>
      <c r="G484" s="35"/>
      <c r="H484" s="38"/>
      <c r="I484" s="38"/>
      <c r="J484" s="273" t="str">
        <f t="shared" si="56"/>
        <v>รอข้อมูลคอลัมน์ H</v>
      </c>
      <c r="K484" s="150"/>
      <c r="L484" s="150"/>
      <c r="M484" s="150"/>
      <c r="N484" s="147" t="str" cm="1">
        <f t="array" ref="N484">IF(AND(K484:M484=""),"ยังไม่บันทึกข้อมูล",
IF(M484&lt;&gt;"",
IF(M484&gt;=1.3,M484,"เป็นไม้พุ่ม"),
IF(K484+L484&gt;=1.3,K484+L484,"เป็นไม้พุ่ม")))</f>
        <v>ยังไม่บันทึกข้อมูล</v>
      </c>
      <c r="O484" s="149" t="str">
        <f t="shared" si="57"/>
        <v>ข้อมูลไม่ถูกต้อง</v>
      </c>
      <c r="P484" s="149" t="str">
        <f t="shared" si="58"/>
        <v>ข้อมูลไม่ถูกต้อง</v>
      </c>
      <c r="Q484" s="149" t="str">
        <f t="shared" si="59"/>
        <v>ข้อมูลไม่ถูกต้อง</v>
      </c>
      <c r="R484" s="155" t="str">
        <f t="shared" si="60"/>
        <v>ข้อมูลไม่ถูกต้อง</v>
      </c>
      <c r="S484" s="155" t="str">
        <f>IF(ISNUMBER(R484),
IF(H$2=ตัวเลือก!A$30,"ยังไม่บันทึกข้อมูล",R484*0.27),"ข้อมูลไม่ถูกต้อง")</f>
        <v>ข้อมูลไม่ถูกต้อง</v>
      </c>
      <c r="T484" s="149" t="str">
        <f t="shared" si="61"/>
        <v>ข้อมูลไม่ถูกต้อง</v>
      </c>
      <c r="U484" s="155" t="str">
        <f>IF(ISNUMBER(R484),
IF(H$2=ตัวเลือก!A$30,"ยังไม่บันทึกข้อมูล",R484*0.47),"ข้อมูลไม่ถูกต้อง")</f>
        <v>ข้อมูลไม่ถูกต้อง</v>
      </c>
      <c r="V484" s="149" t="str">
        <f>IF(ISNUMBER(S484),
IF(H$2=ตัวเลือก!A$30,"ยังไม่บันทึกข้อมูล",S484*0.47),"ข้อมูลไม่ถูกต้อง")</f>
        <v>ข้อมูลไม่ถูกต้อง</v>
      </c>
      <c r="W484" s="149" t="str">
        <f t="shared" si="62"/>
        <v>ข้อมูลไม่ถูกต้อง</v>
      </c>
      <c r="X484" s="148" t="str">
        <f t="shared" si="63"/>
        <v>ข้อมูลไม่ถูกต้อง</v>
      </c>
      <c r="Y484" s="38"/>
      <c r="Z484" s="38"/>
      <c r="AA484" s="38"/>
    </row>
    <row r="485" spans="1:27" x14ac:dyDescent="0.45">
      <c r="A485" s="38">
        <v>480</v>
      </c>
      <c r="B485" s="38"/>
      <c r="C485" s="38"/>
      <c r="D485" s="38"/>
      <c r="E485" s="38"/>
      <c r="F485" s="35"/>
      <c r="G485" s="35"/>
      <c r="H485" s="38"/>
      <c r="I485" s="38"/>
      <c r="J485" s="273" t="str">
        <f t="shared" si="56"/>
        <v>รอข้อมูลคอลัมน์ H</v>
      </c>
      <c r="K485" s="150"/>
      <c r="L485" s="150"/>
      <c r="M485" s="150"/>
      <c r="N485" s="147" t="str" cm="1">
        <f t="array" ref="N485">IF(AND(K485:M485=""),"ยังไม่บันทึกข้อมูล",
IF(M485&lt;&gt;"",
IF(M485&gt;=1.3,M485,"เป็นไม้พุ่ม"),
IF(K485+L485&gt;=1.3,K485+L485,"เป็นไม้พุ่ม")))</f>
        <v>ยังไม่บันทึกข้อมูล</v>
      </c>
      <c r="O485" s="149" t="str">
        <f t="shared" si="57"/>
        <v>ข้อมูลไม่ถูกต้อง</v>
      </c>
      <c r="P485" s="149" t="str">
        <f t="shared" si="58"/>
        <v>ข้อมูลไม่ถูกต้อง</v>
      </c>
      <c r="Q485" s="149" t="str">
        <f t="shared" si="59"/>
        <v>ข้อมูลไม่ถูกต้อง</v>
      </c>
      <c r="R485" s="155" t="str">
        <f t="shared" si="60"/>
        <v>ข้อมูลไม่ถูกต้อง</v>
      </c>
      <c r="S485" s="155" t="str">
        <f>IF(ISNUMBER(R485),
IF(H$2=ตัวเลือก!A$30,"ยังไม่บันทึกข้อมูล",R485*0.27),"ข้อมูลไม่ถูกต้อง")</f>
        <v>ข้อมูลไม่ถูกต้อง</v>
      </c>
      <c r="T485" s="149" t="str">
        <f t="shared" si="61"/>
        <v>ข้อมูลไม่ถูกต้อง</v>
      </c>
      <c r="U485" s="155" t="str">
        <f>IF(ISNUMBER(R485),
IF(H$2=ตัวเลือก!A$30,"ยังไม่บันทึกข้อมูล",R485*0.47),"ข้อมูลไม่ถูกต้อง")</f>
        <v>ข้อมูลไม่ถูกต้อง</v>
      </c>
      <c r="V485" s="149" t="str">
        <f>IF(ISNUMBER(S485),
IF(H$2=ตัวเลือก!A$30,"ยังไม่บันทึกข้อมูล",S485*0.47),"ข้อมูลไม่ถูกต้อง")</f>
        <v>ข้อมูลไม่ถูกต้อง</v>
      </c>
      <c r="W485" s="149" t="str">
        <f t="shared" si="62"/>
        <v>ข้อมูลไม่ถูกต้อง</v>
      </c>
      <c r="X485" s="148" t="str">
        <f t="shared" si="63"/>
        <v>ข้อมูลไม่ถูกต้อง</v>
      </c>
      <c r="Y485" s="38"/>
      <c r="Z485" s="38"/>
      <c r="AA485" s="38"/>
    </row>
    <row r="486" spans="1:27" x14ac:dyDescent="0.45">
      <c r="A486" s="38">
        <v>481</v>
      </c>
      <c r="B486" s="38"/>
      <c r="C486" s="38"/>
      <c r="D486" s="38"/>
      <c r="E486" s="38"/>
      <c r="F486" s="35"/>
      <c r="G486" s="35"/>
      <c r="H486" s="38"/>
      <c r="I486" s="38"/>
      <c r="J486" s="273" t="str">
        <f t="shared" si="56"/>
        <v>รอข้อมูลคอลัมน์ H</v>
      </c>
      <c r="K486" s="150"/>
      <c r="L486" s="150"/>
      <c r="M486" s="150"/>
      <c r="N486" s="147" t="str" cm="1">
        <f t="array" ref="N486">IF(AND(K486:M486=""),"ยังไม่บันทึกข้อมูล",
IF(M486&lt;&gt;"",
IF(M486&gt;=1.3,M486,"เป็นไม้พุ่ม"),
IF(K486+L486&gt;=1.3,K486+L486,"เป็นไม้พุ่ม")))</f>
        <v>ยังไม่บันทึกข้อมูล</v>
      </c>
      <c r="O486" s="149" t="str">
        <f t="shared" si="57"/>
        <v>ข้อมูลไม่ถูกต้อง</v>
      </c>
      <c r="P486" s="149" t="str">
        <f t="shared" si="58"/>
        <v>ข้อมูลไม่ถูกต้อง</v>
      </c>
      <c r="Q486" s="149" t="str">
        <f t="shared" si="59"/>
        <v>ข้อมูลไม่ถูกต้อง</v>
      </c>
      <c r="R486" s="155" t="str">
        <f t="shared" si="60"/>
        <v>ข้อมูลไม่ถูกต้อง</v>
      </c>
      <c r="S486" s="155" t="str">
        <f>IF(ISNUMBER(R486),
IF(H$2=ตัวเลือก!A$30,"ยังไม่บันทึกข้อมูล",R486*0.27),"ข้อมูลไม่ถูกต้อง")</f>
        <v>ข้อมูลไม่ถูกต้อง</v>
      </c>
      <c r="T486" s="149" t="str">
        <f t="shared" si="61"/>
        <v>ข้อมูลไม่ถูกต้อง</v>
      </c>
      <c r="U486" s="155" t="str">
        <f>IF(ISNUMBER(R486),
IF(H$2=ตัวเลือก!A$30,"ยังไม่บันทึกข้อมูล",R486*0.47),"ข้อมูลไม่ถูกต้อง")</f>
        <v>ข้อมูลไม่ถูกต้อง</v>
      </c>
      <c r="V486" s="149" t="str">
        <f>IF(ISNUMBER(S486),
IF(H$2=ตัวเลือก!A$30,"ยังไม่บันทึกข้อมูล",S486*0.47),"ข้อมูลไม่ถูกต้อง")</f>
        <v>ข้อมูลไม่ถูกต้อง</v>
      </c>
      <c r="W486" s="149" t="str">
        <f t="shared" si="62"/>
        <v>ข้อมูลไม่ถูกต้อง</v>
      </c>
      <c r="X486" s="148" t="str">
        <f t="shared" si="63"/>
        <v>ข้อมูลไม่ถูกต้อง</v>
      </c>
      <c r="Y486" s="38"/>
      <c r="Z486" s="38"/>
      <c r="AA486" s="38"/>
    </row>
    <row r="487" spans="1:27" x14ac:dyDescent="0.45">
      <c r="A487" s="38">
        <v>482</v>
      </c>
      <c r="B487" s="38"/>
      <c r="C487" s="38"/>
      <c r="D487" s="38"/>
      <c r="E487" s="38"/>
      <c r="F487" s="35"/>
      <c r="G487" s="35"/>
      <c r="H487" s="38"/>
      <c r="I487" s="38"/>
      <c r="J487" s="273" t="str">
        <f t="shared" si="56"/>
        <v>รอข้อมูลคอลัมน์ H</v>
      </c>
      <c r="K487" s="150"/>
      <c r="L487" s="150"/>
      <c r="M487" s="150"/>
      <c r="N487" s="147" t="str" cm="1">
        <f t="array" ref="N487">IF(AND(K487:M487=""),"ยังไม่บันทึกข้อมูล",
IF(M487&lt;&gt;"",
IF(M487&gt;=1.3,M487,"เป็นไม้พุ่ม"),
IF(K487+L487&gt;=1.3,K487+L487,"เป็นไม้พุ่ม")))</f>
        <v>ยังไม่บันทึกข้อมูล</v>
      </c>
      <c r="O487" s="149" t="str">
        <f t="shared" si="57"/>
        <v>ข้อมูลไม่ถูกต้อง</v>
      </c>
      <c r="P487" s="149" t="str">
        <f t="shared" si="58"/>
        <v>ข้อมูลไม่ถูกต้อง</v>
      </c>
      <c r="Q487" s="149" t="str">
        <f t="shared" si="59"/>
        <v>ข้อมูลไม่ถูกต้อง</v>
      </c>
      <c r="R487" s="155" t="str">
        <f t="shared" si="60"/>
        <v>ข้อมูลไม่ถูกต้อง</v>
      </c>
      <c r="S487" s="155" t="str">
        <f>IF(ISNUMBER(R487),
IF(H$2=ตัวเลือก!A$30,"ยังไม่บันทึกข้อมูล",R487*0.27),"ข้อมูลไม่ถูกต้อง")</f>
        <v>ข้อมูลไม่ถูกต้อง</v>
      </c>
      <c r="T487" s="149" t="str">
        <f t="shared" si="61"/>
        <v>ข้อมูลไม่ถูกต้อง</v>
      </c>
      <c r="U487" s="155" t="str">
        <f>IF(ISNUMBER(R487),
IF(H$2=ตัวเลือก!A$30,"ยังไม่บันทึกข้อมูล",R487*0.47),"ข้อมูลไม่ถูกต้อง")</f>
        <v>ข้อมูลไม่ถูกต้อง</v>
      </c>
      <c r="V487" s="149" t="str">
        <f>IF(ISNUMBER(S487),
IF(H$2=ตัวเลือก!A$30,"ยังไม่บันทึกข้อมูล",S487*0.47),"ข้อมูลไม่ถูกต้อง")</f>
        <v>ข้อมูลไม่ถูกต้อง</v>
      </c>
      <c r="W487" s="149" t="str">
        <f t="shared" si="62"/>
        <v>ข้อมูลไม่ถูกต้อง</v>
      </c>
      <c r="X487" s="148" t="str">
        <f t="shared" si="63"/>
        <v>ข้อมูลไม่ถูกต้อง</v>
      </c>
      <c r="Y487" s="38"/>
      <c r="Z487" s="38"/>
      <c r="AA487" s="38"/>
    </row>
    <row r="488" spans="1:27" x14ac:dyDescent="0.45">
      <c r="A488" s="38">
        <v>483</v>
      </c>
      <c r="B488" s="38"/>
      <c r="C488" s="38"/>
      <c r="D488" s="38"/>
      <c r="E488" s="38"/>
      <c r="F488" s="35"/>
      <c r="G488" s="35"/>
      <c r="H488" s="38"/>
      <c r="I488" s="38"/>
      <c r="J488" s="273" t="str">
        <f t="shared" si="56"/>
        <v>รอข้อมูลคอลัมน์ H</v>
      </c>
      <c r="K488" s="150"/>
      <c r="L488" s="150"/>
      <c r="M488" s="150"/>
      <c r="N488" s="147" t="str" cm="1">
        <f t="array" ref="N488">IF(AND(K488:M488=""),"ยังไม่บันทึกข้อมูล",
IF(M488&lt;&gt;"",
IF(M488&gt;=1.3,M488,"เป็นไม้พุ่ม"),
IF(K488+L488&gt;=1.3,K488+L488,"เป็นไม้พุ่ม")))</f>
        <v>ยังไม่บันทึกข้อมูล</v>
      </c>
      <c r="O488" s="149" t="str">
        <f t="shared" si="57"/>
        <v>ข้อมูลไม่ถูกต้อง</v>
      </c>
      <c r="P488" s="149" t="str">
        <f t="shared" si="58"/>
        <v>ข้อมูลไม่ถูกต้อง</v>
      </c>
      <c r="Q488" s="149" t="str">
        <f t="shared" si="59"/>
        <v>ข้อมูลไม่ถูกต้อง</v>
      </c>
      <c r="R488" s="155" t="str">
        <f t="shared" si="60"/>
        <v>ข้อมูลไม่ถูกต้อง</v>
      </c>
      <c r="S488" s="155" t="str">
        <f>IF(ISNUMBER(R488),
IF(H$2=ตัวเลือก!A$30,"ยังไม่บันทึกข้อมูล",R488*0.27),"ข้อมูลไม่ถูกต้อง")</f>
        <v>ข้อมูลไม่ถูกต้อง</v>
      </c>
      <c r="T488" s="149" t="str">
        <f t="shared" si="61"/>
        <v>ข้อมูลไม่ถูกต้อง</v>
      </c>
      <c r="U488" s="155" t="str">
        <f>IF(ISNUMBER(R488),
IF(H$2=ตัวเลือก!A$30,"ยังไม่บันทึกข้อมูล",R488*0.47),"ข้อมูลไม่ถูกต้อง")</f>
        <v>ข้อมูลไม่ถูกต้อง</v>
      </c>
      <c r="V488" s="149" t="str">
        <f>IF(ISNUMBER(S488),
IF(H$2=ตัวเลือก!A$30,"ยังไม่บันทึกข้อมูล",S488*0.47),"ข้อมูลไม่ถูกต้อง")</f>
        <v>ข้อมูลไม่ถูกต้อง</v>
      </c>
      <c r="W488" s="149" t="str">
        <f t="shared" si="62"/>
        <v>ข้อมูลไม่ถูกต้อง</v>
      </c>
      <c r="X488" s="148" t="str">
        <f t="shared" si="63"/>
        <v>ข้อมูลไม่ถูกต้อง</v>
      </c>
      <c r="Y488" s="38"/>
      <c r="Z488" s="38"/>
      <c r="AA488" s="38"/>
    </row>
    <row r="489" spans="1:27" x14ac:dyDescent="0.45">
      <c r="A489" s="38">
        <v>484</v>
      </c>
      <c r="B489" s="38"/>
      <c r="C489" s="38"/>
      <c r="D489" s="38"/>
      <c r="E489" s="38"/>
      <c r="F489" s="35"/>
      <c r="G489" s="35"/>
      <c r="H489" s="38"/>
      <c r="I489" s="38"/>
      <c r="J489" s="273" t="str">
        <f t="shared" si="56"/>
        <v>รอข้อมูลคอลัมน์ H</v>
      </c>
      <c r="K489" s="150"/>
      <c r="L489" s="150"/>
      <c r="M489" s="150"/>
      <c r="N489" s="147" t="str" cm="1">
        <f t="array" ref="N489">IF(AND(K489:M489=""),"ยังไม่บันทึกข้อมูล",
IF(M489&lt;&gt;"",
IF(M489&gt;=1.3,M489,"เป็นไม้พุ่ม"),
IF(K489+L489&gt;=1.3,K489+L489,"เป็นไม้พุ่ม")))</f>
        <v>ยังไม่บันทึกข้อมูล</v>
      </c>
      <c r="O489" s="149" t="str">
        <f t="shared" si="57"/>
        <v>ข้อมูลไม่ถูกต้อง</v>
      </c>
      <c r="P489" s="149" t="str">
        <f t="shared" si="58"/>
        <v>ข้อมูลไม่ถูกต้อง</v>
      </c>
      <c r="Q489" s="149" t="str">
        <f t="shared" si="59"/>
        <v>ข้อมูลไม่ถูกต้อง</v>
      </c>
      <c r="R489" s="155" t="str">
        <f t="shared" si="60"/>
        <v>ข้อมูลไม่ถูกต้อง</v>
      </c>
      <c r="S489" s="155" t="str">
        <f>IF(ISNUMBER(R489),
IF(H$2=ตัวเลือก!A$30,"ยังไม่บันทึกข้อมูล",R489*0.27),"ข้อมูลไม่ถูกต้อง")</f>
        <v>ข้อมูลไม่ถูกต้อง</v>
      </c>
      <c r="T489" s="149" t="str">
        <f t="shared" si="61"/>
        <v>ข้อมูลไม่ถูกต้อง</v>
      </c>
      <c r="U489" s="155" t="str">
        <f>IF(ISNUMBER(R489),
IF(H$2=ตัวเลือก!A$30,"ยังไม่บันทึกข้อมูล",R489*0.47),"ข้อมูลไม่ถูกต้อง")</f>
        <v>ข้อมูลไม่ถูกต้อง</v>
      </c>
      <c r="V489" s="149" t="str">
        <f>IF(ISNUMBER(S489),
IF(H$2=ตัวเลือก!A$30,"ยังไม่บันทึกข้อมูล",S489*0.47),"ข้อมูลไม่ถูกต้อง")</f>
        <v>ข้อมูลไม่ถูกต้อง</v>
      </c>
      <c r="W489" s="149" t="str">
        <f t="shared" si="62"/>
        <v>ข้อมูลไม่ถูกต้อง</v>
      </c>
      <c r="X489" s="148" t="str">
        <f t="shared" si="63"/>
        <v>ข้อมูลไม่ถูกต้อง</v>
      </c>
      <c r="Y489" s="38"/>
      <c r="Z489" s="38"/>
      <c r="AA489" s="38"/>
    </row>
    <row r="490" spans="1:27" x14ac:dyDescent="0.45">
      <c r="A490" s="38">
        <v>485</v>
      </c>
      <c r="B490" s="38"/>
      <c r="C490" s="38"/>
      <c r="D490" s="38"/>
      <c r="E490" s="38"/>
      <c r="F490" s="35"/>
      <c r="G490" s="35"/>
      <c r="H490" s="38"/>
      <c r="I490" s="38"/>
      <c r="J490" s="273" t="str">
        <f t="shared" si="56"/>
        <v>รอข้อมูลคอลัมน์ H</v>
      </c>
      <c r="K490" s="150"/>
      <c r="L490" s="150"/>
      <c r="M490" s="150"/>
      <c r="N490" s="147" t="str" cm="1">
        <f t="array" ref="N490">IF(AND(K490:M490=""),"ยังไม่บันทึกข้อมูล",
IF(M490&lt;&gt;"",
IF(M490&gt;=1.3,M490,"เป็นไม้พุ่ม"),
IF(K490+L490&gt;=1.3,K490+L490,"เป็นไม้พุ่ม")))</f>
        <v>ยังไม่บันทึกข้อมูล</v>
      </c>
      <c r="O490" s="149" t="str">
        <f t="shared" si="57"/>
        <v>ข้อมูลไม่ถูกต้อง</v>
      </c>
      <c r="P490" s="149" t="str">
        <f t="shared" si="58"/>
        <v>ข้อมูลไม่ถูกต้อง</v>
      </c>
      <c r="Q490" s="149" t="str">
        <f t="shared" si="59"/>
        <v>ข้อมูลไม่ถูกต้อง</v>
      </c>
      <c r="R490" s="155" t="str">
        <f t="shared" si="60"/>
        <v>ข้อมูลไม่ถูกต้อง</v>
      </c>
      <c r="S490" s="155" t="str">
        <f>IF(ISNUMBER(R490),
IF(H$2=ตัวเลือก!A$30,"ยังไม่บันทึกข้อมูล",R490*0.27),"ข้อมูลไม่ถูกต้อง")</f>
        <v>ข้อมูลไม่ถูกต้อง</v>
      </c>
      <c r="T490" s="149" t="str">
        <f t="shared" si="61"/>
        <v>ข้อมูลไม่ถูกต้อง</v>
      </c>
      <c r="U490" s="155" t="str">
        <f>IF(ISNUMBER(R490),
IF(H$2=ตัวเลือก!A$30,"ยังไม่บันทึกข้อมูล",R490*0.47),"ข้อมูลไม่ถูกต้อง")</f>
        <v>ข้อมูลไม่ถูกต้อง</v>
      </c>
      <c r="V490" s="149" t="str">
        <f>IF(ISNUMBER(S490),
IF(H$2=ตัวเลือก!A$30,"ยังไม่บันทึกข้อมูล",S490*0.47),"ข้อมูลไม่ถูกต้อง")</f>
        <v>ข้อมูลไม่ถูกต้อง</v>
      </c>
      <c r="W490" s="149" t="str">
        <f t="shared" si="62"/>
        <v>ข้อมูลไม่ถูกต้อง</v>
      </c>
      <c r="X490" s="148" t="str">
        <f t="shared" si="63"/>
        <v>ข้อมูลไม่ถูกต้อง</v>
      </c>
      <c r="Y490" s="38"/>
      <c r="Z490" s="38"/>
      <c r="AA490" s="38"/>
    </row>
    <row r="491" spans="1:27" x14ac:dyDescent="0.45">
      <c r="A491" s="38">
        <v>486</v>
      </c>
      <c r="B491" s="38"/>
      <c r="C491" s="38"/>
      <c r="D491" s="38"/>
      <c r="E491" s="38"/>
      <c r="F491" s="35"/>
      <c r="G491" s="35"/>
      <c r="H491" s="38"/>
      <c r="I491" s="38"/>
      <c r="J491" s="273" t="str">
        <f t="shared" si="56"/>
        <v>รอข้อมูลคอลัมน์ H</v>
      </c>
      <c r="K491" s="150"/>
      <c r="L491" s="150"/>
      <c r="M491" s="150"/>
      <c r="N491" s="147" t="str" cm="1">
        <f t="array" ref="N491">IF(AND(K491:M491=""),"ยังไม่บันทึกข้อมูล",
IF(M491&lt;&gt;"",
IF(M491&gt;=1.3,M491,"เป็นไม้พุ่ม"),
IF(K491+L491&gt;=1.3,K491+L491,"เป็นไม้พุ่ม")))</f>
        <v>ยังไม่บันทึกข้อมูล</v>
      </c>
      <c r="O491" s="149" t="str">
        <f t="shared" si="57"/>
        <v>ข้อมูลไม่ถูกต้อง</v>
      </c>
      <c r="P491" s="149" t="str">
        <f t="shared" si="58"/>
        <v>ข้อมูลไม่ถูกต้อง</v>
      </c>
      <c r="Q491" s="149" t="str">
        <f t="shared" si="59"/>
        <v>ข้อมูลไม่ถูกต้อง</v>
      </c>
      <c r="R491" s="155" t="str">
        <f t="shared" si="60"/>
        <v>ข้อมูลไม่ถูกต้อง</v>
      </c>
      <c r="S491" s="155" t="str">
        <f>IF(ISNUMBER(R491),
IF(H$2=ตัวเลือก!A$30,"ยังไม่บันทึกข้อมูล",R491*0.27),"ข้อมูลไม่ถูกต้อง")</f>
        <v>ข้อมูลไม่ถูกต้อง</v>
      </c>
      <c r="T491" s="149" t="str">
        <f t="shared" si="61"/>
        <v>ข้อมูลไม่ถูกต้อง</v>
      </c>
      <c r="U491" s="155" t="str">
        <f>IF(ISNUMBER(R491),
IF(H$2=ตัวเลือก!A$30,"ยังไม่บันทึกข้อมูล",R491*0.47),"ข้อมูลไม่ถูกต้อง")</f>
        <v>ข้อมูลไม่ถูกต้อง</v>
      </c>
      <c r="V491" s="149" t="str">
        <f>IF(ISNUMBER(S491),
IF(H$2=ตัวเลือก!A$30,"ยังไม่บันทึกข้อมูล",S491*0.47),"ข้อมูลไม่ถูกต้อง")</f>
        <v>ข้อมูลไม่ถูกต้อง</v>
      </c>
      <c r="W491" s="149" t="str">
        <f t="shared" si="62"/>
        <v>ข้อมูลไม่ถูกต้อง</v>
      </c>
      <c r="X491" s="148" t="str">
        <f t="shared" si="63"/>
        <v>ข้อมูลไม่ถูกต้อง</v>
      </c>
      <c r="Y491" s="38"/>
      <c r="Z491" s="38"/>
      <c r="AA491" s="38"/>
    </row>
    <row r="492" spans="1:27" x14ac:dyDescent="0.45">
      <c r="A492" s="38">
        <v>487</v>
      </c>
      <c r="B492" s="38"/>
      <c r="C492" s="38"/>
      <c r="D492" s="38"/>
      <c r="E492" s="38"/>
      <c r="F492" s="35"/>
      <c r="G492" s="35"/>
      <c r="H492" s="38"/>
      <c r="I492" s="38"/>
      <c r="J492" s="273" t="str">
        <f t="shared" si="56"/>
        <v>รอข้อมูลคอลัมน์ H</v>
      </c>
      <c r="K492" s="150"/>
      <c r="L492" s="150"/>
      <c r="M492" s="150"/>
      <c r="N492" s="147" t="str" cm="1">
        <f t="array" ref="N492">IF(AND(K492:M492=""),"ยังไม่บันทึกข้อมูล",
IF(M492&lt;&gt;"",
IF(M492&gt;=1.3,M492,"เป็นไม้พุ่ม"),
IF(K492+L492&gt;=1.3,K492+L492,"เป็นไม้พุ่ม")))</f>
        <v>ยังไม่บันทึกข้อมูล</v>
      </c>
      <c r="O492" s="149" t="str">
        <f t="shared" si="57"/>
        <v>ข้อมูลไม่ถูกต้อง</v>
      </c>
      <c r="P492" s="149" t="str">
        <f t="shared" si="58"/>
        <v>ข้อมูลไม่ถูกต้อง</v>
      </c>
      <c r="Q492" s="149" t="str">
        <f t="shared" si="59"/>
        <v>ข้อมูลไม่ถูกต้อง</v>
      </c>
      <c r="R492" s="155" t="str">
        <f t="shared" si="60"/>
        <v>ข้อมูลไม่ถูกต้อง</v>
      </c>
      <c r="S492" s="155" t="str">
        <f>IF(ISNUMBER(R492),
IF(H$2=ตัวเลือก!A$30,"ยังไม่บันทึกข้อมูล",R492*0.27),"ข้อมูลไม่ถูกต้อง")</f>
        <v>ข้อมูลไม่ถูกต้อง</v>
      </c>
      <c r="T492" s="149" t="str">
        <f t="shared" si="61"/>
        <v>ข้อมูลไม่ถูกต้อง</v>
      </c>
      <c r="U492" s="155" t="str">
        <f>IF(ISNUMBER(R492),
IF(H$2=ตัวเลือก!A$30,"ยังไม่บันทึกข้อมูล",R492*0.47),"ข้อมูลไม่ถูกต้อง")</f>
        <v>ข้อมูลไม่ถูกต้อง</v>
      </c>
      <c r="V492" s="149" t="str">
        <f>IF(ISNUMBER(S492),
IF(H$2=ตัวเลือก!A$30,"ยังไม่บันทึกข้อมูล",S492*0.47),"ข้อมูลไม่ถูกต้อง")</f>
        <v>ข้อมูลไม่ถูกต้อง</v>
      </c>
      <c r="W492" s="149" t="str">
        <f t="shared" si="62"/>
        <v>ข้อมูลไม่ถูกต้อง</v>
      </c>
      <c r="X492" s="148" t="str">
        <f t="shared" si="63"/>
        <v>ข้อมูลไม่ถูกต้อง</v>
      </c>
      <c r="Y492" s="38"/>
      <c r="Z492" s="38"/>
      <c r="AA492" s="38"/>
    </row>
    <row r="493" spans="1:27" x14ac:dyDescent="0.45">
      <c r="A493" s="38">
        <v>488</v>
      </c>
      <c r="B493" s="38"/>
      <c r="C493" s="38"/>
      <c r="D493" s="38"/>
      <c r="E493" s="38"/>
      <c r="F493" s="35"/>
      <c r="G493" s="35"/>
      <c r="H493" s="38"/>
      <c r="I493" s="38"/>
      <c r="J493" s="273" t="str">
        <f t="shared" si="56"/>
        <v>รอข้อมูลคอลัมน์ H</v>
      </c>
      <c r="K493" s="150"/>
      <c r="L493" s="150"/>
      <c r="M493" s="150"/>
      <c r="N493" s="147" t="str" cm="1">
        <f t="array" ref="N493">IF(AND(K493:M493=""),"ยังไม่บันทึกข้อมูล",
IF(M493&lt;&gt;"",
IF(M493&gt;=1.3,M493,"เป็นไม้พุ่ม"),
IF(K493+L493&gt;=1.3,K493+L493,"เป็นไม้พุ่ม")))</f>
        <v>ยังไม่บันทึกข้อมูล</v>
      </c>
      <c r="O493" s="149" t="str">
        <f t="shared" si="57"/>
        <v>ข้อมูลไม่ถูกต้อง</v>
      </c>
      <c r="P493" s="149" t="str">
        <f t="shared" si="58"/>
        <v>ข้อมูลไม่ถูกต้อง</v>
      </c>
      <c r="Q493" s="149" t="str">
        <f t="shared" si="59"/>
        <v>ข้อมูลไม่ถูกต้อง</v>
      </c>
      <c r="R493" s="155" t="str">
        <f t="shared" si="60"/>
        <v>ข้อมูลไม่ถูกต้อง</v>
      </c>
      <c r="S493" s="155" t="str">
        <f>IF(ISNUMBER(R493),
IF(H$2=ตัวเลือก!A$30,"ยังไม่บันทึกข้อมูล",R493*0.27),"ข้อมูลไม่ถูกต้อง")</f>
        <v>ข้อมูลไม่ถูกต้อง</v>
      </c>
      <c r="T493" s="149" t="str">
        <f t="shared" si="61"/>
        <v>ข้อมูลไม่ถูกต้อง</v>
      </c>
      <c r="U493" s="155" t="str">
        <f>IF(ISNUMBER(R493),
IF(H$2=ตัวเลือก!A$30,"ยังไม่บันทึกข้อมูล",R493*0.47),"ข้อมูลไม่ถูกต้อง")</f>
        <v>ข้อมูลไม่ถูกต้อง</v>
      </c>
      <c r="V493" s="149" t="str">
        <f>IF(ISNUMBER(S493),
IF(H$2=ตัวเลือก!A$30,"ยังไม่บันทึกข้อมูล",S493*0.47),"ข้อมูลไม่ถูกต้อง")</f>
        <v>ข้อมูลไม่ถูกต้อง</v>
      </c>
      <c r="W493" s="149" t="str">
        <f t="shared" si="62"/>
        <v>ข้อมูลไม่ถูกต้อง</v>
      </c>
      <c r="X493" s="148" t="str">
        <f t="shared" si="63"/>
        <v>ข้อมูลไม่ถูกต้อง</v>
      </c>
      <c r="Y493" s="38"/>
      <c r="Z493" s="38"/>
      <c r="AA493" s="38"/>
    </row>
    <row r="494" spans="1:27" x14ac:dyDescent="0.45">
      <c r="A494" s="38">
        <v>489</v>
      </c>
      <c r="B494" s="38"/>
      <c r="C494" s="38"/>
      <c r="D494" s="38"/>
      <c r="E494" s="38"/>
      <c r="F494" s="35"/>
      <c r="G494" s="35"/>
      <c r="H494" s="38"/>
      <c r="I494" s="38"/>
      <c r="J494" s="273" t="str">
        <f t="shared" si="56"/>
        <v>รอข้อมูลคอลัมน์ H</v>
      </c>
      <c r="K494" s="150"/>
      <c r="L494" s="150"/>
      <c r="M494" s="150"/>
      <c r="N494" s="147" t="str" cm="1">
        <f t="array" ref="N494">IF(AND(K494:M494=""),"ยังไม่บันทึกข้อมูล",
IF(M494&lt;&gt;"",
IF(M494&gt;=1.3,M494,"เป็นไม้พุ่ม"),
IF(K494+L494&gt;=1.3,K494+L494,"เป็นไม้พุ่ม")))</f>
        <v>ยังไม่บันทึกข้อมูล</v>
      </c>
      <c r="O494" s="149" t="str">
        <f t="shared" si="57"/>
        <v>ข้อมูลไม่ถูกต้อง</v>
      </c>
      <c r="P494" s="149" t="str">
        <f t="shared" si="58"/>
        <v>ข้อมูลไม่ถูกต้อง</v>
      </c>
      <c r="Q494" s="149" t="str">
        <f t="shared" si="59"/>
        <v>ข้อมูลไม่ถูกต้อง</v>
      </c>
      <c r="R494" s="155" t="str">
        <f t="shared" si="60"/>
        <v>ข้อมูลไม่ถูกต้อง</v>
      </c>
      <c r="S494" s="155" t="str">
        <f>IF(ISNUMBER(R494),
IF(H$2=ตัวเลือก!A$30,"ยังไม่บันทึกข้อมูล",R494*0.27),"ข้อมูลไม่ถูกต้อง")</f>
        <v>ข้อมูลไม่ถูกต้อง</v>
      </c>
      <c r="T494" s="149" t="str">
        <f t="shared" si="61"/>
        <v>ข้อมูลไม่ถูกต้อง</v>
      </c>
      <c r="U494" s="155" t="str">
        <f>IF(ISNUMBER(R494),
IF(H$2=ตัวเลือก!A$30,"ยังไม่บันทึกข้อมูล",R494*0.47),"ข้อมูลไม่ถูกต้อง")</f>
        <v>ข้อมูลไม่ถูกต้อง</v>
      </c>
      <c r="V494" s="149" t="str">
        <f>IF(ISNUMBER(S494),
IF(H$2=ตัวเลือก!A$30,"ยังไม่บันทึกข้อมูล",S494*0.47),"ข้อมูลไม่ถูกต้อง")</f>
        <v>ข้อมูลไม่ถูกต้อง</v>
      </c>
      <c r="W494" s="149" t="str">
        <f t="shared" si="62"/>
        <v>ข้อมูลไม่ถูกต้อง</v>
      </c>
      <c r="X494" s="148" t="str">
        <f t="shared" si="63"/>
        <v>ข้อมูลไม่ถูกต้อง</v>
      </c>
      <c r="Y494" s="38"/>
      <c r="Z494" s="38"/>
      <c r="AA494" s="38"/>
    </row>
    <row r="495" spans="1:27" x14ac:dyDescent="0.45">
      <c r="A495" s="38">
        <v>490</v>
      </c>
      <c r="B495" s="38"/>
      <c r="C495" s="38"/>
      <c r="D495" s="38"/>
      <c r="E495" s="38"/>
      <c r="F495" s="35"/>
      <c r="G495" s="35"/>
      <c r="H495" s="38"/>
      <c r="I495" s="38"/>
      <c r="J495" s="273" t="str">
        <f t="shared" si="56"/>
        <v>รอข้อมูลคอลัมน์ H</v>
      </c>
      <c r="K495" s="150"/>
      <c r="L495" s="150"/>
      <c r="M495" s="150"/>
      <c r="N495" s="147" t="str" cm="1">
        <f t="array" ref="N495">IF(AND(K495:M495=""),"ยังไม่บันทึกข้อมูล",
IF(M495&lt;&gt;"",
IF(M495&gt;=1.3,M495,"เป็นไม้พุ่ม"),
IF(K495+L495&gt;=1.3,K495+L495,"เป็นไม้พุ่ม")))</f>
        <v>ยังไม่บันทึกข้อมูล</v>
      </c>
      <c r="O495" s="149" t="str">
        <f t="shared" si="57"/>
        <v>ข้อมูลไม่ถูกต้อง</v>
      </c>
      <c r="P495" s="149" t="str">
        <f t="shared" si="58"/>
        <v>ข้อมูลไม่ถูกต้อง</v>
      </c>
      <c r="Q495" s="149" t="str">
        <f t="shared" si="59"/>
        <v>ข้อมูลไม่ถูกต้อง</v>
      </c>
      <c r="R495" s="155" t="str">
        <f t="shared" si="60"/>
        <v>ข้อมูลไม่ถูกต้อง</v>
      </c>
      <c r="S495" s="155" t="str">
        <f>IF(ISNUMBER(R495),
IF(H$2=ตัวเลือก!A$30,"ยังไม่บันทึกข้อมูล",R495*0.27),"ข้อมูลไม่ถูกต้อง")</f>
        <v>ข้อมูลไม่ถูกต้อง</v>
      </c>
      <c r="T495" s="149" t="str">
        <f t="shared" si="61"/>
        <v>ข้อมูลไม่ถูกต้อง</v>
      </c>
      <c r="U495" s="155" t="str">
        <f>IF(ISNUMBER(R495),
IF(H$2=ตัวเลือก!A$30,"ยังไม่บันทึกข้อมูล",R495*0.47),"ข้อมูลไม่ถูกต้อง")</f>
        <v>ข้อมูลไม่ถูกต้อง</v>
      </c>
      <c r="V495" s="149" t="str">
        <f>IF(ISNUMBER(S495),
IF(H$2=ตัวเลือก!A$30,"ยังไม่บันทึกข้อมูล",S495*0.47),"ข้อมูลไม่ถูกต้อง")</f>
        <v>ข้อมูลไม่ถูกต้อง</v>
      </c>
      <c r="W495" s="149" t="str">
        <f t="shared" si="62"/>
        <v>ข้อมูลไม่ถูกต้อง</v>
      </c>
      <c r="X495" s="148" t="str">
        <f t="shared" si="63"/>
        <v>ข้อมูลไม่ถูกต้อง</v>
      </c>
      <c r="Y495" s="38"/>
      <c r="Z495" s="38"/>
      <c r="AA495" s="38"/>
    </row>
    <row r="496" spans="1:27" x14ac:dyDescent="0.45">
      <c r="A496" s="38">
        <v>491</v>
      </c>
      <c r="B496" s="38"/>
      <c r="C496" s="38"/>
      <c r="D496" s="38"/>
      <c r="E496" s="38"/>
      <c r="F496" s="35"/>
      <c r="G496" s="35"/>
      <c r="H496" s="38"/>
      <c r="I496" s="38"/>
      <c r="J496" s="273" t="str">
        <f t="shared" si="56"/>
        <v>รอข้อมูลคอลัมน์ H</v>
      </c>
      <c r="K496" s="150"/>
      <c r="L496" s="150"/>
      <c r="M496" s="150"/>
      <c r="N496" s="147" t="str" cm="1">
        <f t="array" ref="N496">IF(AND(K496:M496=""),"ยังไม่บันทึกข้อมูล",
IF(M496&lt;&gt;"",
IF(M496&gt;=1.3,M496,"เป็นไม้พุ่ม"),
IF(K496+L496&gt;=1.3,K496+L496,"เป็นไม้พุ่ม")))</f>
        <v>ยังไม่บันทึกข้อมูล</v>
      </c>
      <c r="O496" s="149" t="str">
        <f t="shared" si="57"/>
        <v>ข้อมูลไม่ถูกต้อง</v>
      </c>
      <c r="P496" s="149" t="str">
        <f t="shared" si="58"/>
        <v>ข้อมูลไม่ถูกต้อง</v>
      </c>
      <c r="Q496" s="149" t="str">
        <f t="shared" si="59"/>
        <v>ข้อมูลไม่ถูกต้อง</v>
      </c>
      <c r="R496" s="155" t="str">
        <f t="shared" si="60"/>
        <v>ข้อมูลไม่ถูกต้อง</v>
      </c>
      <c r="S496" s="155" t="str">
        <f>IF(ISNUMBER(R496),
IF(H$2=ตัวเลือก!A$30,"ยังไม่บันทึกข้อมูล",R496*0.27),"ข้อมูลไม่ถูกต้อง")</f>
        <v>ข้อมูลไม่ถูกต้อง</v>
      </c>
      <c r="T496" s="149" t="str">
        <f t="shared" si="61"/>
        <v>ข้อมูลไม่ถูกต้อง</v>
      </c>
      <c r="U496" s="155" t="str">
        <f>IF(ISNUMBER(R496),
IF(H$2=ตัวเลือก!A$30,"ยังไม่บันทึกข้อมูล",R496*0.47),"ข้อมูลไม่ถูกต้อง")</f>
        <v>ข้อมูลไม่ถูกต้อง</v>
      </c>
      <c r="V496" s="149" t="str">
        <f>IF(ISNUMBER(S496),
IF(H$2=ตัวเลือก!A$30,"ยังไม่บันทึกข้อมูล",S496*0.47),"ข้อมูลไม่ถูกต้อง")</f>
        <v>ข้อมูลไม่ถูกต้อง</v>
      </c>
      <c r="W496" s="149" t="str">
        <f t="shared" si="62"/>
        <v>ข้อมูลไม่ถูกต้อง</v>
      </c>
      <c r="X496" s="148" t="str">
        <f t="shared" si="63"/>
        <v>ข้อมูลไม่ถูกต้อง</v>
      </c>
      <c r="Y496" s="38"/>
      <c r="Z496" s="38"/>
      <c r="AA496" s="38"/>
    </row>
    <row r="497" spans="1:27" x14ac:dyDescent="0.45">
      <c r="A497" s="38">
        <v>492</v>
      </c>
      <c r="B497" s="38"/>
      <c r="C497" s="38"/>
      <c r="D497" s="38"/>
      <c r="E497" s="38"/>
      <c r="F497" s="35"/>
      <c r="G497" s="35"/>
      <c r="H497" s="38"/>
      <c r="I497" s="38"/>
      <c r="J497" s="273" t="str">
        <f t="shared" si="56"/>
        <v>รอข้อมูลคอลัมน์ H</v>
      </c>
      <c r="K497" s="150"/>
      <c r="L497" s="150"/>
      <c r="M497" s="150"/>
      <c r="N497" s="147" t="str" cm="1">
        <f t="array" ref="N497">IF(AND(K497:M497=""),"ยังไม่บันทึกข้อมูล",
IF(M497&lt;&gt;"",
IF(M497&gt;=1.3,M497,"เป็นไม้พุ่ม"),
IF(K497+L497&gt;=1.3,K497+L497,"เป็นไม้พุ่ม")))</f>
        <v>ยังไม่บันทึกข้อมูล</v>
      </c>
      <c r="O497" s="149" t="str">
        <f t="shared" si="57"/>
        <v>ข้อมูลไม่ถูกต้อง</v>
      </c>
      <c r="P497" s="149" t="str">
        <f t="shared" si="58"/>
        <v>ข้อมูลไม่ถูกต้อง</v>
      </c>
      <c r="Q497" s="149" t="str">
        <f t="shared" si="59"/>
        <v>ข้อมูลไม่ถูกต้อง</v>
      </c>
      <c r="R497" s="155" t="str">
        <f t="shared" si="60"/>
        <v>ข้อมูลไม่ถูกต้อง</v>
      </c>
      <c r="S497" s="155" t="str">
        <f>IF(ISNUMBER(R497),
IF(H$2=ตัวเลือก!A$30,"ยังไม่บันทึกข้อมูล",R497*0.27),"ข้อมูลไม่ถูกต้อง")</f>
        <v>ข้อมูลไม่ถูกต้อง</v>
      </c>
      <c r="T497" s="149" t="str">
        <f t="shared" si="61"/>
        <v>ข้อมูลไม่ถูกต้อง</v>
      </c>
      <c r="U497" s="155" t="str">
        <f>IF(ISNUMBER(R497),
IF(H$2=ตัวเลือก!A$30,"ยังไม่บันทึกข้อมูล",R497*0.47),"ข้อมูลไม่ถูกต้อง")</f>
        <v>ข้อมูลไม่ถูกต้อง</v>
      </c>
      <c r="V497" s="149" t="str">
        <f>IF(ISNUMBER(S497),
IF(H$2=ตัวเลือก!A$30,"ยังไม่บันทึกข้อมูล",S497*0.47),"ข้อมูลไม่ถูกต้อง")</f>
        <v>ข้อมูลไม่ถูกต้อง</v>
      </c>
      <c r="W497" s="149" t="str">
        <f t="shared" si="62"/>
        <v>ข้อมูลไม่ถูกต้อง</v>
      </c>
      <c r="X497" s="148" t="str">
        <f t="shared" si="63"/>
        <v>ข้อมูลไม่ถูกต้อง</v>
      </c>
      <c r="Y497" s="38"/>
      <c r="Z497" s="38"/>
      <c r="AA497" s="38"/>
    </row>
    <row r="498" spans="1:27" x14ac:dyDescent="0.45">
      <c r="A498" s="38">
        <v>493</v>
      </c>
      <c r="B498" s="38"/>
      <c r="C498" s="38"/>
      <c r="D498" s="38"/>
      <c r="E498" s="38"/>
      <c r="F498" s="35"/>
      <c r="G498" s="35"/>
      <c r="H498" s="38"/>
      <c r="I498" s="38"/>
      <c r="J498" s="273" t="str">
        <f t="shared" si="56"/>
        <v>รอข้อมูลคอลัมน์ H</v>
      </c>
      <c r="K498" s="150"/>
      <c r="L498" s="150"/>
      <c r="M498" s="150"/>
      <c r="N498" s="147" t="str" cm="1">
        <f t="array" ref="N498">IF(AND(K498:M498=""),"ยังไม่บันทึกข้อมูล",
IF(M498&lt;&gt;"",
IF(M498&gt;=1.3,M498,"เป็นไม้พุ่ม"),
IF(K498+L498&gt;=1.3,K498+L498,"เป็นไม้พุ่ม")))</f>
        <v>ยังไม่บันทึกข้อมูล</v>
      </c>
      <c r="O498" s="149" t="str">
        <f t="shared" si="57"/>
        <v>ข้อมูลไม่ถูกต้อง</v>
      </c>
      <c r="P498" s="149" t="str">
        <f t="shared" si="58"/>
        <v>ข้อมูลไม่ถูกต้อง</v>
      </c>
      <c r="Q498" s="149" t="str">
        <f t="shared" si="59"/>
        <v>ข้อมูลไม่ถูกต้อง</v>
      </c>
      <c r="R498" s="155" t="str">
        <f t="shared" si="60"/>
        <v>ข้อมูลไม่ถูกต้อง</v>
      </c>
      <c r="S498" s="155" t="str">
        <f>IF(ISNUMBER(R498),
IF(H$2=ตัวเลือก!A$30,"ยังไม่บันทึกข้อมูล",R498*0.27),"ข้อมูลไม่ถูกต้อง")</f>
        <v>ข้อมูลไม่ถูกต้อง</v>
      </c>
      <c r="T498" s="149" t="str">
        <f t="shared" si="61"/>
        <v>ข้อมูลไม่ถูกต้อง</v>
      </c>
      <c r="U498" s="155" t="str">
        <f>IF(ISNUMBER(R498),
IF(H$2=ตัวเลือก!A$30,"ยังไม่บันทึกข้อมูล",R498*0.47),"ข้อมูลไม่ถูกต้อง")</f>
        <v>ข้อมูลไม่ถูกต้อง</v>
      </c>
      <c r="V498" s="149" t="str">
        <f>IF(ISNUMBER(S498),
IF(H$2=ตัวเลือก!A$30,"ยังไม่บันทึกข้อมูล",S498*0.47),"ข้อมูลไม่ถูกต้อง")</f>
        <v>ข้อมูลไม่ถูกต้อง</v>
      </c>
      <c r="W498" s="149" t="str">
        <f t="shared" si="62"/>
        <v>ข้อมูลไม่ถูกต้อง</v>
      </c>
      <c r="X498" s="148" t="str">
        <f t="shared" si="63"/>
        <v>ข้อมูลไม่ถูกต้อง</v>
      </c>
      <c r="Y498" s="38"/>
      <c r="Z498" s="38"/>
      <c r="AA498" s="38"/>
    </row>
    <row r="499" spans="1:27" x14ac:dyDescent="0.45">
      <c r="A499" s="38">
        <v>494</v>
      </c>
      <c r="B499" s="38"/>
      <c r="C499" s="38"/>
      <c r="D499" s="38"/>
      <c r="E499" s="38"/>
      <c r="F499" s="35"/>
      <c r="G499" s="35"/>
      <c r="H499" s="38"/>
      <c r="I499" s="38"/>
      <c r="J499" s="273" t="str">
        <f t="shared" si="56"/>
        <v>รอข้อมูลคอลัมน์ H</v>
      </c>
      <c r="K499" s="150"/>
      <c r="L499" s="150"/>
      <c r="M499" s="150"/>
      <c r="N499" s="147" t="str" cm="1">
        <f t="array" ref="N499">IF(AND(K499:M499=""),"ยังไม่บันทึกข้อมูล",
IF(M499&lt;&gt;"",
IF(M499&gt;=1.3,M499,"เป็นไม้พุ่ม"),
IF(K499+L499&gt;=1.3,K499+L499,"เป็นไม้พุ่ม")))</f>
        <v>ยังไม่บันทึกข้อมูล</v>
      </c>
      <c r="O499" s="149" t="str">
        <f t="shared" si="57"/>
        <v>ข้อมูลไม่ถูกต้อง</v>
      </c>
      <c r="P499" s="149" t="str">
        <f t="shared" si="58"/>
        <v>ข้อมูลไม่ถูกต้อง</v>
      </c>
      <c r="Q499" s="149" t="str">
        <f t="shared" si="59"/>
        <v>ข้อมูลไม่ถูกต้อง</v>
      </c>
      <c r="R499" s="155" t="str">
        <f t="shared" si="60"/>
        <v>ข้อมูลไม่ถูกต้อง</v>
      </c>
      <c r="S499" s="155" t="str">
        <f>IF(ISNUMBER(R499),
IF(H$2=ตัวเลือก!A$30,"ยังไม่บันทึกข้อมูล",R499*0.27),"ข้อมูลไม่ถูกต้อง")</f>
        <v>ข้อมูลไม่ถูกต้อง</v>
      </c>
      <c r="T499" s="149" t="str">
        <f t="shared" si="61"/>
        <v>ข้อมูลไม่ถูกต้อง</v>
      </c>
      <c r="U499" s="155" t="str">
        <f>IF(ISNUMBER(R499),
IF(H$2=ตัวเลือก!A$30,"ยังไม่บันทึกข้อมูล",R499*0.47),"ข้อมูลไม่ถูกต้อง")</f>
        <v>ข้อมูลไม่ถูกต้อง</v>
      </c>
      <c r="V499" s="149" t="str">
        <f>IF(ISNUMBER(S499),
IF(H$2=ตัวเลือก!A$30,"ยังไม่บันทึกข้อมูล",S499*0.47),"ข้อมูลไม่ถูกต้อง")</f>
        <v>ข้อมูลไม่ถูกต้อง</v>
      </c>
      <c r="W499" s="149" t="str">
        <f t="shared" si="62"/>
        <v>ข้อมูลไม่ถูกต้อง</v>
      </c>
      <c r="X499" s="148" t="str">
        <f t="shared" si="63"/>
        <v>ข้อมูลไม่ถูกต้อง</v>
      </c>
      <c r="Y499" s="38"/>
      <c r="Z499" s="38"/>
      <c r="AA499" s="38"/>
    </row>
    <row r="500" spans="1:27" x14ac:dyDescent="0.45">
      <c r="A500" s="38">
        <v>495</v>
      </c>
      <c r="B500" s="38"/>
      <c r="C500" s="38"/>
      <c r="D500" s="38"/>
      <c r="E500" s="38"/>
      <c r="F500" s="35"/>
      <c r="G500" s="35"/>
      <c r="H500" s="38"/>
      <c r="I500" s="38"/>
      <c r="J500" s="273" t="str">
        <f t="shared" si="56"/>
        <v>รอข้อมูลคอลัมน์ H</v>
      </c>
      <c r="K500" s="150"/>
      <c r="L500" s="150"/>
      <c r="M500" s="150"/>
      <c r="N500" s="147" t="str" cm="1">
        <f t="array" ref="N500">IF(AND(K500:M500=""),"ยังไม่บันทึกข้อมูล",
IF(M500&lt;&gt;"",
IF(M500&gt;=1.3,M500,"เป็นไม้พุ่ม"),
IF(K500+L500&gt;=1.3,K500+L500,"เป็นไม้พุ่ม")))</f>
        <v>ยังไม่บันทึกข้อมูล</v>
      </c>
      <c r="O500" s="149" t="str">
        <f t="shared" si="57"/>
        <v>ข้อมูลไม่ถูกต้อง</v>
      </c>
      <c r="P500" s="149" t="str">
        <f t="shared" si="58"/>
        <v>ข้อมูลไม่ถูกต้อง</v>
      </c>
      <c r="Q500" s="149" t="str">
        <f t="shared" si="59"/>
        <v>ข้อมูลไม่ถูกต้อง</v>
      </c>
      <c r="R500" s="155" t="str">
        <f t="shared" si="60"/>
        <v>ข้อมูลไม่ถูกต้อง</v>
      </c>
      <c r="S500" s="155" t="str">
        <f>IF(ISNUMBER(R500),
IF(H$2=ตัวเลือก!A$30,"ยังไม่บันทึกข้อมูล",R500*0.27),"ข้อมูลไม่ถูกต้อง")</f>
        <v>ข้อมูลไม่ถูกต้อง</v>
      </c>
      <c r="T500" s="149" t="str">
        <f t="shared" si="61"/>
        <v>ข้อมูลไม่ถูกต้อง</v>
      </c>
      <c r="U500" s="155" t="str">
        <f>IF(ISNUMBER(R500),
IF(H$2=ตัวเลือก!A$30,"ยังไม่บันทึกข้อมูล",R500*0.47),"ข้อมูลไม่ถูกต้อง")</f>
        <v>ข้อมูลไม่ถูกต้อง</v>
      </c>
      <c r="V500" s="149" t="str">
        <f>IF(ISNUMBER(S500),
IF(H$2=ตัวเลือก!A$30,"ยังไม่บันทึกข้อมูล",S500*0.47),"ข้อมูลไม่ถูกต้อง")</f>
        <v>ข้อมูลไม่ถูกต้อง</v>
      </c>
      <c r="W500" s="149" t="str">
        <f t="shared" si="62"/>
        <v>ข้อมูลไม่ถูกต้อง</v>
      </c>
      <c r="X500" s="148" t="str">
        <f t="shared" si="63"/>
        <v>ข้อมูลไม่ถูกต้อง</v>
      </c>
      <c r="Y500" s="38"/>
      <c r="Z500" s="38"/>
      <c r="AA500" s="38"/>
    </row>
    <row r="501" spans="1:27" x14ac:dyDescent="0.45">
      <c r="A501" s="38">
        <v>496</v>
      </c>
      <c r="B501" s="38"/>
      <c r="C501" s="38"/>
      <c r="D501" s="38"/>
      <c r="E501" s="38"/>
      <c r="F501" s="35"/>
      <c r="G501" s="35"/>
      <c r="H501" s="38"/>
      <c r="I501" s="38"/>
      <c r="J501" s="273" t="str">
        <f t="shared" si="56"/>
        <v>รอข้อมูลคอลัมน์ H</v>
      </c>
      <c r="K501" s="150"/>
      <c r="L501" s="150"/>
      <c r="M501" s="150"/>
      <c r="N501" s="147" t="str" cm="1">
        <f t="array" ref="N501">IF(AND(K501:M501=""),"ยังไม่บันทึกข้อมูล",
IF(M501&lt;&gt;"",
IF(M501&gt;=1.3,M501,"เป็นไม้พุ่ม"),
IF(K501+L501&gt;=1.3,K501+L501,"เป็นไม้พุ่ม")))</f>
        <v>ยังไม่บันทึกข้อมูล</v>
      </c>
      <c r="O501" s="149" t="str">
        <f t="shared" si="57"/>
        <v>ข้อมูลไม่ถูกต้อง</v>
      </c>
      <c r="P501" s="149" t="str">
        <f t="shared" si="58"/>
        <v>ข้อมูลไม่ถูกต้อง</v>
      </c>
      <c r="Q501" s="149" t="str">
        <f t="shared" si="59"/>
        <v>ข้อมูลไม่ถูกต้อง</v>
      </c>
      <c r="R501" s="155" t="str">
        <f t="shared" si="60"/>
        <v>ข้อมูลไม่ถูกต้อง</v>
      </c>
      <c r="S501" s="155" t="str">
        <f>IF(ISNUMBER(R501),
IF(H$2=ตัวเลือก!A$30,"ยังไม่บันทึกข้อมูล",R501*0.27),"ข้อมูลไม่ถูกต้อง")</f>
        <v>ข้อมูลไม่ถูกต้อง</v>
      </c>
      <c r="T501" s="149" t="str">
        <f t="shared" si="61"/>
        <v>ข้อมูลไม่ถูกต้อง</v>
      </c>
      <c r="U501" s="155" t="str">
        <f>IF(ISNUMBER(R501),
IF(H$2=ตัวเลือก!A$30,"ยังไม่บันทึกข้อมูล",R501*0.47),"ข้อมูลไม่ถูกต้อง")</f>
        <v>ข้อมูลไม่ถูกต้อง</v>
      </c>
      <c r="V501" s="149" t="str">
        <f>IF(ISNUMBER(S501),
IF(H$2=ตัวเลือก!A$30,"ยังไม่บันทึกข้อมูล",S501*0.47),"ข้อมูลไม่ถูกต้อง")</f>
        <v>ข้อมูลไม่ถูกต้อง</v>
      </c>
      <c r="W501" s="149" t="str">
        <f t="shared" si="62"/>
        <v>ข้อมูลไม่ถูกต้อง</v>
      </c>
      <c r="X501" s="148" t="str">
        <f t="shared" si="63"/>
        <v>ข้อมูลไม่ถูกต้อง</v>
      </c>
      <c r="Y501" s="38"/>
      <c r="Z501" s="38"/>
      <c r="AA501" s="38"/>
    </row>
    <row r="502" spans="1:27" x14ac:dyDescent="0.45">
      <c r="A502" s="38">
        <v>497</v>
      </c>
      <c r="B502" s="38"/>
      <c r="C502" s="38"/>
      <c r="D502" s="38"/>
      <c r="E502" s="38"/>
      <c r="F502" s="35"/>
      <c r="G502" s="35"/>
      <c r="H502" s="38"/>
      <c r="I502" s="38"/>
      <c r="J502" s="273" t="str">
        <f t="shared" si="56"/>
        <v>รอข้อมูลคอลัมน์ H</v>
      </c>
      <c r="K502" s="150"/>
      <c r="L502" s="150"/>
      <c r="M502" s="150"/>
      <c r="N502" s="147" t="str" cm="1">
        <f t="array" ref="N502">IF(AND(K502:M502=""),"ยังไม่บันทึกข้อมูล",
IF(M502&lt;&gt;"",
IF(M502&gt;=1.3,M502,"เป็นไม้พุ่ม"),
IF(K502+L502&gt;=1.3,K502+L502,"เป็นไม้พุ่ม")))</f>
        <v>ยังไม่บันทึกข้อมูล</v>
      </c>
      <c r="O502" s="149" t="str">
        <f t="shared" si="57"/>
        <v>ข้อมูลไม่ถูกต้อง</v>
      </c>
      <c r="P502" s="149" t="str">
        <f t="shared" si="58"/>
        <v>ข้อมูลไม่ถูกต้อง</v>
      </c>
      <c r="Q502" s="149" t="str">
        <f t="shared" si="59"/>
        <v>ข้อมูลไม่ถูกต้อง</v>
      </c>
      <c r="R502" s="155" t="str">
        <f t="shared" si="60"/>
        <v>ข้อมูลไม่ถูกต้อง</v>
      </c>
      <c r="S502" s="155" t="str">
        <f>IF(ISNUMBER(R502),
IF(H$2=ตัวเลือก!A$30,"ยังไม่บันทึกข้อมูล",R502*0.27),"ข้อมูลไม่ถูกต้อง")</f>
        <v>ข้อมูลไม่ถูกต้อง</v>
      </c>
      <c r="T502" s="149" t="str">
        <f t="shared" si="61"/>
        <v>ข้อมูลไม่ถูกต้อง</v>
      </c>
      <c r="U502" s="155" t="str">
        <f>IF(ISNUMBER(R502),
IF(H$2=ตัวเลือก!A$30,"ยังไม่บันทึกข้อมูล",R502*0.47),"ข้อมูลไม่ถูกต้อง")</f>
        <v>ข้อมูลไม่ถูกต้อง</v>
      </c>
      <c r="V502" s="149" t="str">
        <f>IF(ISNUMBER(S502),
IF(H$2=ตัวเลือก!A$30,"ยังไม่บันทึกข้อมูล",S502*0.47),"ข้อมูลไม่ถูกต้อง")</f>
        <v>ข้อมูลไม่ถูกต้อง</v>
      </c>
      <c r="W502" s="149" t="str">
        <f t="shared" si="62"/>
        <v>ข้อมูลไม่ถูกต้อง</v>
      </c>
      <c r="X502" s="148" t="str">
        <f t="shared" si="63"/>
        <v>ข้อมูลไม่ถูกต้อง</v>
      </c>
      <c r="Y502" s="38"/>
      <c r="Z502" s="38"/>
      <c r="AA502" s="38"/>
    </row>
    <row r="503" spans="1:27" x14ac:dyDescent="0.45">
      <c r="A503" s="38">
        <v>498</v>
      </c>
      <c r="B503" s="38"/>
      <c r="C503" s="38"/>
      <c r="D503" s="38"/>
      <c r="E503" s="38"/>
      <c r="F503" s="35"/>
      <c r="G503" s="35"/>
      <c r="H503" s="38"/>
      <c r="I503" s="38"/>
      <c r="J503" s="273" t="str">
        <f t="shared" si="56"/>
        <v>รอข้อมูลคอลัมน์ H</v>
      </c>
      <c r="K503" s="150"/>
      <c r="L503" s="150"/>
      <c r="M503" s="150"/>
      <c r="N503" s="147" t="str" cm="1">
        <f t="array" ref="N503">IF(AND(K503:M503=""),"ยังไม่บันทึกข้อมูล",
IF(M503&lt;&gt;"",
IF(M503&gt;=1.3,M503,"เป็นไม้พุ่ม"),
IF(K503+L503&gt;=1.3,K503+L503,"เป็นไม้พุ่ม")))</f>
        <v>ยังไม่บันทึกข้อมูล</v>
      </c>
      <c r="O503" s="149" t="str">
        <f t="shared" si="57"/>
        <v>ข้อมูลไม่ถูกต้อง</v>
      </c>
      <c r="P503" s="149" t="str">
        <f t="shared" si="58"/>
        <v>ข้อมูลไม่ถูกต้อง</v>
      </c>
      <c r="Q503" s="149" t="str">
        <f t="shared" si="59"/>
        <v>ข้อมูลไม่ถูกต้อง</v>
      </c>
      <c r="R503" s="155" t="str">
        <f t="shared" si="60"/>
        <v>ข้อมูลไม่ถูกต้อง</v>
      </c>
      <c r="S503" s="155" t="str">
        <f>IF(ISNUMBER(R503),
IF(H$2=ตัวเลือก!A$30,"ยังไม่บันทึกข้อมูล",R503*0.27),"ข้อมูลไม่ถูกต้อง")</f>
        <v>ข้อมูลไม่ถูกต้อง</v>
      </c>
      <c r="T503" s="149" t="str">
        <f t="shared" si="61"/>
        <v>ข้อมูลไม่ถูกต้อง</v>
      </c>
      <c r="U503" s="155" t="str">
        <f>IF(ISNUMBER(R503),
IF(H$2=ตัวเลือก!A$30,"ยังไม่บันทึกข้อมูล",R503*0.47),"ข้อมูลไม่ถูกต้อง")</f>
        <v>ข้อมูลไม่ถูกต้อง</v>
      </c>
      <c r="V503" s="149" t="str">
        <f>IF(ISNUMBER(S503),
IF(H$2=ตัวเลือก!A$30,"ยังไม่บันทึกข้อมูล",S503*0.47),"ข้อมูลไม่ถูกต้อง")</f>
        <v>ข้อมูลไม่ถูกต้อง</v>
      </c>
      <c r="W503" s="149" t="str">
        <f t="shared" si="62"/>
        <v>ข้อมูลไม่ถูกต้อง</v>
      </c>
      <c r="X503" s="148" t="str">
        <f t="shared" si="63"/>
        <v>ข้อมูลไม่ถูกต้อง</v>
      </c>
      <c r="Y503" s="38"/>
      <c r="Z503" s="38"/>
      <c r="AA503" s="38"/>
    </row>
    <row r="504" spans="1:27" x14ac:dyDescent="0.45">
      <c r="A504" s="38">
        <v>499</v>
      </c>
      <c r="B504" s="38"/>
      <c r="C504" s="38"/>
      <c r="D504" s="38"/>
      <c r="E504" s="38"/>
      <c r="F504" s="35"/>
      <c r="G504" s="35"/>
      <c r="H504" s="38"/>
      <c r="I504" s="38"/>
      <c r="J504" s="273" t="str">
        <f t="shared" si="56"/>
        <v>รอข้อมูลคอลัมน์ H</v>
      </c>
      <c r="K504" s="150"/>
      <c r="L504" s="150"/>
      <c r="M504" s="150"/>
      <c r="N504" s="147" t="str" cm="1">
        <f t="array" ref="N504">IF(AND(K504:M504=""),"ยังไม่บันทึกข้อมูล",
IF(M504&lt;&gt;"",
IF(M504&gt;=1.3,M504,"เป็นไม้พุ่ม"),
IF(K504+L504&gt;=1.3,K504+L504,"เป็นไม้พุ่ม")))</f>
        <v>ยังไม่บันทึกข้อมูล</v>
      </c>
      <c r="O504" s="149" t="str">
        <f t="shared" si="57"/>
        <v>ข้อมูลไม่ถูกต้อง</v>
      </c>
      <c r="P504" s="149" t="str">
        <f t="shared" si="58"/>
        <v>ข้อมูลไม่ถูกต้อง</v>
      </c>
      <c r="Q504" s="149" t="str">
        <f t="shared" si="59"/>
        <v>ข้อมูลไม่ถูกต้อง</v>
      </c>
      <c r="R504" s="155" t="str">
        <f t="shared" si="60"/>
        <v>ข้อมูลไม่ถูกต้อง</v>
      </c>
      <c r="S504" s="155" t="str">
        <f>IF(ISNUMBER(R504),
IF(H$2=ตัวเลือก!A$30,"ยังไม่บันทึกข้อมูล",R504*0.27),"ข้อมูลไม่ถูกต้อง")</f>
        <v>ข้อมูลไม่ถูกต้อง</v>
      </c>
      <c r="T504" s="149" t="str">
        <f t="shared" si="61"/>
        <v>ข้อมูลไม่ถูกต้อง</v>
      </c>
      <c r="U504" s="155" t="str">
        <f>IF(ISNUMBER(R504),
IF(H$2=ตัวเลือก!A$30,"ยังไม่บันทึกข้อมูล",R504*0.47),"ข้อมูลไม่ถูกต้อง")</f>
        <v>ข้อมูลไม่ถูกต้อง</v>
      </c>
      <c r="V504" s="149" t="str">
        <f>IF(ISNUMBER(S504),
IF(H$2=ตัวเลือก!A$30,"ยังไม่บันทึกข้อมูล",S504*0.47),"ข้อมูลไม่ถูกต้อง")</f>
        <v>ข้อมูลไม่ถูกต้อง</v>
      </c>
      <c r="W504" s="149" t="str">
        <f t="shared" si="62"/>
        <v>ข้อมูลไม่ถูกต้อง</v>
      </c>
      <c r="X504" s="148" t="str">
        <f t="shared" si="63"/>
        <v>ข้อมูลไม่ถูกต้อง</v>
      </c>
      <c r="Y504" s="38"/>
      <c r="Z504" s="38"/>
      <c r="AA504" s="38"/>
    </row>
    <row r="505" spans="1:27" x14ac:dyDescent="0.45">
      <c r="A505" s="38">
        <v>500</v>
      </c>
      <c r="B505" s="38"/>
      <c r="C505" s="38"/>
      <c r="D505" s="38"/>
      <c r="E505" s="38"/>
      <c r="F505" s="35"/>
      <c r="G505" s="35"/>
      <c r="H505" s="38"/>
      <c r="I505" s="38"/>
      <c r="J505" s="273" t="str">
        <f t="shared" si="56"/>
        <v>รอข้อมูลคอลัมน์ H</v>
      </c>
      <c r="K505" s="150"/>
      <c r="L505" s="150"/>
      <c r="M505" s="150"/>
      <c r="N505" s="147" t="str" cm="1">
        <f t="array" ref="N505">IF(AND(K505:M505=""),"ยังไม่บันทึกข้อมูล",
IF(M505&lt;&gt;"",
IF(M505&gt;=1.3,M505,"เป็นไม้พุ่ม"),
IF(K505+L505&gt;=1.3,K505+L505,"เป็นไม้พุ่ม")))</f>
        <v>ยังไม่บันทึกข้อมูล</v>
      </c>
      <c r="O505" s="149" t="str">
        <f t="shared" si="57"/>
        <v>ข้อมูลไม่ถูกต้อง</v>
      </c>
      <c r="P505" s="149" t="str">
        <f t="shared" si="58"/>
        <v>ข้อมูลไม่ถูกต้อง</v>
      </c>
      <c r="Q505" s="149" t="str">
        <f t="shared" si="59"/>
        <v>ข้อมูลไม่ถูกต้อง</v>
      </c>
      <c r="R505" s="155" t="str">
        <f t="shared" si="60"/>
        <v>ข้อมูลไม่ถูกต้อง</v>
      </c>
      <c r="S505" s="155" t="str">
        <f>IF(ISNUMBER(R505),
IF(H$2=ตัวเลือก!A$30,"ยังไม่บันทึกข้อมูล",R505*0.27),"ข้อมูลไม่ถูกต้อง")</f>
        <v>ข้อมูลไม่ถูกต้อง</v>
      </c>
      <c r="T505" s="149" t="str">
        <f t="shared" si="61"/>
        <v>ข้อมูลไม่ถูกต้อง</v>
      </c>
      <c r="U505" s="155" t="str">
        <f>IF(ISNUMBER(R505),
IF(H$2=ตัวเลือก!A$30,"ยังไม่บันทึกข้อมูล",R505*0.47),"ข้อมูลไม่ถูกต้อง")</f>
        <v>ข้อมูลไม่ถูกต้อง</v>
      </c>
      <c r="V505" s="149" t="str">
        <f>IF(ISNUMBER(S505),
IF(H$2=ตัวเลือก!A$30,"ยังไม่บันทึกข้อมูล",S505*0.47),"ข้อมูลไม่ถูกต้อง")</f>
        <v>ข้อมูลไม่ถูกต้อง</v>
      </c>
      <c r="W505" s="149" t="str">
        <f t="shared" si="62"/>
        <v>ข้อมูลไม่ถูกต้อง</v>
      </c>
      <c r="X505" s="148" t="str">
        <f t="shared" si="63"/>
        <v>ข้อมูลไม่ถูกต้อง</v>
      </c>
      <c r="Y505" s="38"/>
      <c r="Z505" s="38"/>
      <c r="AA505" s="38"/>
    </row>
    <row r="506" spans="1:27" x14ac:dyDescent="0.45">
      <c r="A506" s="38">
        <v>501</v>
      </c>
      <c r="B506" s="38"/>
      <c r="C506" s="38"/>
      <c r="D506" s="38"/>
      <c r="E506" s="38"/>
      <c r="F506" s="35"/>
      <c r="G506" s="35"/>
      <c r="H506" s="38"/>
      <c r="I506" s="38"/>
      <c r="J506" s="273" t="str">
        <f t="shared" si="56"/>
        <v>รอข้อมูลคอลัมน์ H</v>
      </c>
      <c r="K506" s="150"/>
      <c r="L506" s="150"/>
      <c r="M506" s="150"/>
      <c r="N506" s="147" t="str" cm="1">
        <f t="array" ref="N506">IF(AND(K506:M506=""),"ยังไม่บันทึกข้อมูล",
IF(M506&lt;&gt;"",
IF(M506&gt;=1.3,M506,"เป็นไม้พุ่ม"),
IF(K506+L506&gt;=1.3,K506+L506,"เป็นไม้พุ่ม")))</f>
        <v>ยังไม่บันทึกข้อมูล</v>
      </c>
      <c r="O506" s="149" t="str">
        <f t="shared" si="57"/>
        <v>ข้อมูลไม่ถูกต้อง</v>
      </c>
      <c r="P506" s="149" t="str">
        <f t="shared" si="58"/>
        <v>ข้อมูลไม่ถูกต้อง</v>
      </c>
      <c r="Q506" s="149" t="str">
        <f t="shared" si="59"/>
        <v>ข้อมูลไม่ถูกต้อง</v>
      </c>
      <c r="R506" s="155" t="str">
        <f t="shared" si="60"/>
        <v>ข้อมูลไม่ถูกต้อง</v>
      </c>
      <c r="S506" s="155" t="str">
        <f>IF(ISNUMBER(R506),
IF(H$2=ตัวเลือก!A$30,"ยังไม่บันทึกข้อมูล",R506*0.27),"ข้อมูลไม่ถูกต้อง")</f>
        <v>ข้อมูลไม่ถูกต้อง</v>
      </c>
      <c r="T506" s="149" t="str">
        <f t="shared" si="61"/>
        <v>ข้อมูลไม่ถูกต้อง</v>
      </c>
      <c r="U506" s="155" t="str">
        <f>IF(ISNUMBER(R506),
IF(H$2=ตัวเลือก!A$30,"ยังไม่บันทึกข้อมูล",R506*0.47),"ข้อมูลไม่ถูกต้อง")</f>
        <v>ข้อมูลไม่ถูกต้อง</v>
      </c>
      <c r="V506" s="149" t="str">
        <f>IF(ISNUMBER(S506),
IF(H$2=ตัวเลือก!A$30,"ยังไม่บันทึกข้อมูล",S506*0.47),"ข้อมูลไม่ถูกต้อง")</f>
        <v>ข้อมูลไม่ถูกต้อง</v>
      </c>
      <c r="W506" s="149" t="str">
        <f t="shared" si="62"/>
        <v>ข้อมูลไม่ถูกต้อง</v>
      </c>
      <c r="X506" s="148" t="str">
        <f t="shared" si="63"/>
        <v>ข้อมูลไม่ถูกต้อง</v>
      </c>
      <c r="Y506" s="38"/>
      <c r="Z506" s="38"/>
      <c r="AA506" s="38"/>
    </row>
    <row r="507" spans="1:27" x14ac:dyDescent="0.45">
      <c r="A507" s="38">
        <v>502</v>
      </c>
      <c r="B507" s="38"/>
      <c r="C507" s="38"/>
      <c r="D507" s="38"/>
      <c r="E507" s="38"/>
      <c r="F507" s="35"/>
      <c r="G507" s="35"/>
      <c r="H507" s="38"/>
      <c r="I507" s="38"/>
      <c r="J507" s="273" t="str">
        <f t="shared" si="56"/>
        <v>รอข้อมูลคอลัมน์ H</v>
      </c>
      <c r="K507" s="150"/>
      <c r="L507" s="150"/>
      <c r="M507" s="150"/>
      <c r="N507" s="147" t="str" cm="1">
        <f t="array" ref="N507">IF(AND(K507:M507=""),"ยังไม่บันทึกข้อมูล",
IF(M507&lt;&gt;"",
IF(M507&gt;=1.3,M507,"เป็นไม้พุ่ม"),
IF(K507+L507&gt;=1.3,K507+L507,"เป็นไม้พุ่ม")))</f>
        <v>ยังไม่บันทึกข้อมูล</v>
      </c>
      <c r="O507" s="149" t="str">
        <f t="shared" si="57"/>
        <v>ข้อมูลไม่ถูกต้อง</v>
      </c>
      <c r="P507" s="149" t="str">
        <f t="shared" si="58"/>
        <v>ข้อมูลไม่ถูกต้อง</v>
      </c>
      <c r="Q507" s="149" t="str">
        <f t="shared" si="59"/>
        <v>ข้อมูลไม่ถูกต้อง</v>
      </c>
      <c r="R507" s="155" t="str">
        <f t="shared" si="60"/>
        <v>ข้อมูลไม่ถูกต้อง</v>
      </c>
      <c r="S507" s="155" t="str">
        <f>IF(ISNUMBER(R507),
IF(H$2=ตัวเลือก!A$30,"ยังไม่บันทึกข้อมูล",R507*0.27),"ข้อมูลไม่ถูกต้อง")</f>
        <v>ข้อมูลไม่ถูกต้อง</v>
      </c>
      <c r="T507" s="149" t="str">
        <f t="shared" si="61"/>
        <v>ข้อมูลไม่ถูกต้อง</v>
      </c>
      <c r="U507" s="155" t="str">
        <f>IF(ISNUMBER(R507),
IF(H$2=ตัวเลือก!A$30,"ยังไม่บันทึกข้อมูล",R507*0.47),"ข้อมูลไม่ถูกต้อง")</f>
        <v>ข้อมูลไม่ถูกต้อง</v>
      </c>
      <c r="V507" s="149" t="str">
        <f>IF(ISNUMBER(S507),
IF(H$2=ตัวเลือก!A$30,"ยังไม่บันทึกข้อมูล",S507*0.47),"ข้อมูลไม่ถูกต้อง")</f>
        <v>ข้อมูลไม่ถูกต้อง</v>
      </c>
      <c r="W507" s="149" t="str">
        <f t="shared" si="62"/>
        <v>ข้อมูลไม่ถูกต้อง</v>
      </c>
      <c r="X507" s="148" t="str">
        <f t="shared" si="63"/>
        <v>ข้อมูลไม่ถูกต้อง</v>
      </c>
      <c r="Y507" s="38"/>
      <c r="Z507" s="38"/>
      <c r="AA507" s="38"/>
    </row>
    <row r="508" spans="1:27" x14ac:dyDescent="0.45">
      <c r="A508" s="38">
        <v>503</v>
      </c>
      <c r="B508" s="38"/>
      <c r="C508" s="38"/>
      <c r="D508" s="38"/>
      <c r="E508" s="38"/>
      <c r="F508" s="35"/>
      <c r="G508" s="35"/>
      <c r="H508" s="38"/>
      <c r="I508" s="38"/>
      <c r="J508" s="273" t="str">
        <f t="shared" si="56"/>
        <v>รอข้อมูลคอลัมน์ H</v>
      </c>
      <c r="K508" s="150"/>
      <c r="L508" s="150"/>
      <c r="M508" s="150"/>
      <c r="N508" s="147" t="str" cm="1">
        <f t="array" ref="N508">IF(AND(K508:M508=""),"ยังไม่บันทึกข้อมูล",
IF(M508&lt;&gt;"",
IF(M508&gt;=1.3,M508,"เป็นไม้พุ่ม"),
IF(K508+L508&gt;=1.3,K508+L508,"เป็นไม้พุ่ม")))</f>
        <v>ยังไม่บันทึกข้อมูล</v>
      </c>
      <c r="O508" s="149" t="str">
        <f t="shared" si="57"/>
        <v>ข้อมูลไม่ถูกต้อง</v>
      </c>
      <c r="P508" s="149" t="str">
        <f t="shared" si="58"/>
        <v>ข้อมูลไม่ถูกต้อง</v>
      </c>
      <c r="Q508" s="149" t="str">
        <f t="shared" si="59"/>
        <v>ข้อมูลไม่ถูกต้อง</v>
      </c>
      <c r="R508" s="155" t="str">
        <f t="shared" si="60"/>
        <v>ข้อมูลไม่ถูกต้อง</v>
      </c>
      <c r="S508" s="155" t="str">
        <f>IF(ISNUMBER(R508),
IF(H$2=ตัวเลือก!A$30,"ยังไม่บันทึกข้อมูล",R508*0.27),"ข้อมูลไม่ถูกต้อง")</f>
        <v>ข้อมูลไม่ถูกต้อง</v>
      </c>
      <c r="T508" s="149" t="str">
        <f t="shared" si="61"/>
        <v>ข้อมูลไม่ถูกต้อง</v>
      </c>
      <c r="U508" s="155" t="str">
        <f>IF(ISNUMBER(R508),
IF(H$2=ตัวเลือก!A$30,"ยังไม่บันทึกข้อมูล",R508*0.47),"ข้อมูลไม่ถูกต้อง")</f>
        <v>ข้อมูลไม่ถูกต้อง</v>
      </c>
      <c r="V508" s="149" t="str">
        <f>IF(ISNUMBER(S508),
IF(H$2=ตัวเลือก!A$30,"ยังไม่บันทึกข้อมูล",S508*0.47),"ข้อมูลไม่ถูกต้อง")</f>
        <v>ข้อมูลไม่ถูกต้อง</v>
      </c>
      <c r="W508" s="149" t="str">
        <f t="shared" si="62"/>
        <v>ข้อมูลไม่ถูกต้อง</v>
      </c>
      <c r="X508" s="148" t="str">
        <f t="shared" si="63"/>
        <v>ข้อมูลไม่ถูกต้อง</v>
      </c>
      <c r="Y508" s="38"/>
      <c r="Z508" s="38"/>
      <c r="AA508" s="38"/>
    </row>
    <row r="509" spans="1:27" x14ac:dyDescent="0.45">
      <c r="A509" s="38">
        <v>504</v>
      </c>
      <c r="B509" s="38"/>
      <c r="C509" s="38"/>
      <c r="D509" s="38"/>
      <c r="E509" s="38"/>
      <c r="F509" s="35"/>
      <c r="G509" s="35"/>
      <c r="H509" s="38"/>
      <c r="I509" s="38"/>
      <c r="J509" s="273" t="str">
        <f t="shared" si="56"/>
        <v>รอข้อมูลคอลัมน์ H</v>
      </c>
      <c r="K509" s="150"/>
      <c r="L509" s="150"/>
      <c r="M509" s="150"/>
      <c r="N509" s="147" t="str" cm="1">
        <f t="array" ref="N509">IF(AND(K509:M509=""),"ยังไม่บันทึกข้อมูล",
IF(M509&lt;&gt;"",
IF(M509&gt;=1.3,M509,"เป็นไม้พุ่ม"),
IF(K509+L509&gt;=1.3,K509+L509,"เป็นไม้พุ่ม")))</f>
        <v>ยังไม่บันทึกข้อมูล</v>
      </c>
      <c r="O509" s="149" t="str">
        <f t="shared" si="57"/>
        <v>ข้อมูลไม่ถูกต้อง</v>
      </c>
      <c r="P509" s="149" t="str">
        <f t="shared" si="58"/>
        <v>ข้อมูลไม่ถูกต้อง</v>
      </c>
      <c r="Q509" s="149" t="str">
        <f t="shared" si="59"/>
        <v>ข้อมูลไม่ถูกต้อง</v>
      </c>
      <c r="R509" s="155" t="str">
        <f t="shared" si="60"/>
        <v>ข้อมูลไม่ถูกต้อง</v>
      </c>
      <c r="S509" s="155" t="str">
        <f>IF(ISNUMBER(R509),
IF(H$2=ตัวเลือก!A$30,"ยังไม่บันทึกข้อมูล",R509*0.27),"ข้อมูลไม่ถูกต้อง")</f>
        <v>ข้อมูลไม่ถูกต้อง</v>
      </c>
      <c r="T509" s="149" t="str">
        <f t="shared" si="61"/>
        <v>ข้อมูลไม่ถูกต้อง</v>
      </c>
      <c r="U509" s="155" t="str">
        <f>IF(ISNUMBER(R509),
IF(H$2=ตัวเลือก!A$30,"ยังไม่บันทึกข้อมูล",R509*0.47),"ข้อมูลไม่ถูกต้อง")</f>
        <v>ข้อมูลไม่ถูกต้อง</v>
      </c>
      <c r="V509" s="149" t="str">
        <f>IF(ISNUMBER(S509),
IF(H$2=ตัวเลือก!A$30,"ยังไม่บันทึกข้อมูล",S509*0.47),"ข้อมูลไม่ถูกต้อง")</f>
        <v>ข้อมูลไม่ถูกต้อง</v>
      </c>
      <c r="W509" s="149" t="str">
        <f t="shared" si="62"/>
        <v>ข้อมูลไม่ถูกต้อง</v>
      </c>
      <c r="X509" s="148" t="str">
        <f t="shared" si="63"/>
        <v>ข้อมูลไม่ถูกต้อง</v>
      </c>
      <c r="Y509" s="38"/>
      <c r="Z509" s="38"/>
      <c r="AA509" s="38"/>
    </row>
    <row r="510" spans="1:27" x14ac:dyDescent="0.45">
      <c r="A510" s="38">
        <v>505</v>
      </c>
      <c r="B510" s="38"/>
      <c r="C510" s="38"/>
      <c r="D510" s="38"/>
      <c r="E510" s="38"/>
      <c r="F510" s="35"/>
      <c r="G510" s="35"/>
      <c r="H510" s="38"/>
      <c r="I510" s="38"/>
      <c r="J510" s="273" t="str">
        <f t="shared" si="56"/>
        <v>รอข้อมูลคอลัมน์ H</v>
      </c>
      <c r="K510" s="150"/>
      <c r="L510" s="150"/>
      <c r="M510" s="150"/>
      <c r="N510" s="147" t="str" cm="1">
        <f t="array" ref="N510">IF(AND(K510:M510=""),"ยังไม่บันทึกข้อมูล",
IF(M510&lt;&gt;"",
IF(M510&gt;=1.3,M510,"เป็นไม้พุ่ม"),
IF(K510+L510&gt;=1.3,K510+L510,"เป็นไม้พุ่ม")))</f>
        <v>ยังไม่บันทึกข้อมูล</v>
      </c>
      <c r="O510" s="149" t="str">
        <f t="shared" si="57"/>
        <v>ข้อมูลไม่ถูกต้อง</v>
      </c>
      <c r="P510" s="149" t="str">
        <f t="shared" si="58"/>
        <v>ข้อมูลไม่ถูกต้อง</v>
      </c>
      <c r="Q510" s="149" t="str">
        <f t="shared" si="59"/>
        <v>ข้อมูลไม่ถูกต้อง</v>
      </c>
      <c r="R510" s="155" t="str">
        <f t="shared" si="60"/>
        <v>ข้อมูลไม่ถูกต้อง</v>
      </c>
      <c r="S510" s="155" t="str">
        <f>IF(ISNUMBER(R510),
IF(H$2=ตัวเลือก!A$30,"ยังไม่บันทึกข้อมูล",R510*0.27),"ข้อมูลไม่ถูกต้อง")</f>
        <v>ข้อมูลไม่ถูกต้อง</v>
      </c>
      <c r="T510" s="149" t="str">
        <f t="shared" si="61"/>
        <v>ข้อมูลไม่ถูกต้อง</v>
      </c>
      <c r="U510" s="155" t="str">
        <f>IF(ISNUMBER(R510),
IF(H$2=ตัวเลือก!A$30,"ยังไม่บันทึกข้อมูล",R510*0.47),"ข้อมูลไม่ถูกต้อง")</f>
        <v>ข้อมูลไม่ถูกต้อง</v>
      </c>
      <c r="V510" s="149" t="str">
        <f>IF(ISNUMBER(S510),
IF(H$2=ตัวเลือก!A$30,"ยังไม่บันทึกข้อมูล",S510*0.47),"ข้อมูลไม่ถูกต้อง")</f>
        <v>ข้อมูลไม่ถูกต้อง</v>
      </c>
      <c r="W510" s="149" t="str">
        <f t="shared" si="62"/>
        <v>ข้อมูลไม่ถูกต้อง</v>
      </c>
      <c r="X510" s="148" t="str">
        <f t="shared" si="63"/>
        <v>ข้อมูลไม่ถูกต้อง</v>
      </c>
      <c r="Y510" s="38"/>
      <c r="Z510" s="38"/>
      <c r="AA510" s="38"/>
    </row>
    <row r="511" spans="1:27" x14ac:dyDescent="0.45">
      <c r="A511" s="38">
        <v>506</v>
      </c>
      <c r="B511" s="38"/>
      <c r="C511" s="38"/>
      <c r="D511" s="38"/>
      <c r="E511" s="38"/>
      <c r="F511" s="35"/>
      <c r="G511" s="35"/>
      <c r="H511" s="38"/>
      <c r="I511" s="38"/>
      <c r="J511" s="273" t="str">
        <f t="shared" si="56"/>
        <v>รอข้อมูลคอลัมน์ H</v>
      </c>
      <c r="K511" s="150"/>
      <c r="L511" s="150"/>
      <c r="M511" s="150"/>
      <c r="N511" s="147" t="str" cm="1">
        <f t="array" ref="N511">IF(AND(K511:M511=""),"ยังไม่บันทึกข้อมูล",
IF(M511&lt;&gt;"",
IF(M511&gt;=1.3,M511,"เป็นไม้พุ่ม"),
IF(K511+L511&gt;=1.3,K511+L511,"เป็นไม้พุ่ม")))</f>
        <v>ยังไม่บันทึกข้อมูล</v>
      </c>
      <c r="O511" s="149" t="str">
        <f t="shared" si="57"/>
        <v>ข้อมูลไม่ถูกต้อง</v>
      </c>
      <c r="P511" s="149" t="str">
        <f t="shared" si="58"/>
        <v>ข้อมูลไม่ถูกต้อง</v>
      </c>
      <c r="Q511" s="149" t="str">
        <f t="shared" si="59"/>
        <v>ข้อมูลไม่ถูกต้อง</v>
      </c>
      <c r="R511" s="155" t="str">
        <f t="shared" si="60"/>
        <v>ข้อมูลไม่ถูกต้อง</v>
      </c>
      <c r="S511" s="155" t="str">
        <f>IF(ISNUMBER(R511),
IF(H$2=ตัวเลือก!A$30,"ยังไม่บันทึกข้อมูล",R511*0.27),"ข้อมูลไม่ถูกต้อง")</f>
        <v>ข้อมูลไม่ถูกต้อง</v>
      </c>
      <c r="T511" s="149" t="str">
        <f t="shared" si="61"/>
        <v>ข้อมูลไม่ถูกต้อง</v>
      </c>
      <c r="U511" s="155" t="str">
        <f>IF(ISNUMBER(R511),
IF(H$2=ตัวเลือก!A$30,"ยังไม่บันทึกข้อมูล",R511*0.47),"ข้อมูลไม่ถูกต้อง")</f>
        <v>ข้อมูลไม่ถูกต้อง</v>
      </c>
      <c r="V511" s="149" t="str">
        <f>IF(ISNUMBER(S511),
IF(H$2=ตัวเลือก!A$30,"ยังไม่บันทึกข้อมูล",S511*0.47),"ข้อมูลไม่ถูกต้อง")</f>
        <v>ข้อมูลไม่ถูกต้อง</v>
      </c>
      <c r="W511" s="149" t="str">
        <f t="shared" si="62"/>
        <v>ข้อมูลไม่ถูกต้อง</v>
      </c>
      <c r="X511" s="148" t="str">
        <f t="shared" si="63"/>
        <v>ข้อมูลไม่ถูกต้อง</v>
      </c>
      <c r="Y511" s="38"/>
      <c r="Z511" s="38"/>
      <c r="AA511" s="38"/>
    </row>
    <row r="512" spans="1:27" x14ac:dyDescent="0.45">
      <c r="A512" s="38">
        <v>507</v>
      </c>
      <c r="B512" s="38"/>
      <c r="C512" s="38"/>
      <c r="D512" s="38"/>
      <c r="E512" s="38"/>
      <c r="F512" s="35"/>
      <c r="G512" s="35"/>
      <c r="H512" s="38"/>
      <c r="I512" s="38"/>
      <c r="J512" s="273" t="str">
        <f t="shared" si="56"/>
        <v>รอข้อมูลคอลัมน์ H</v>
      </c>
      <c r="K512" s="150"/>
      <c r="L512" s="150"/>
      <c r="M512" s="150"/>
      <c r="N512" s="147" t="str" cm="1">
        <f t="array" ref="N512">IF(AND(K512:M512=""),"ยังไม่บันทึกข้อมูล",
IF(M512&lt;&gt;"",
IF(M512&gt;=1.3,M512,"เป็นไม้พุ่ม"),
IF(K512+L512&gt;=1.3,K512+L512,"เป็นไม้พุ่ม")))</f>
        <v>ยังไม่บันทึกข้อมูล</v>
      </c>
      <c r="O512" s="149" t="str">
        <f t="shared" si="57"/>
        <v>ข้อมูลไม่ถูกต้อง</v>
      </c>
      <c r="P512" s="149" t="str">
        <f t="shared" si="58"/>
        <v>ข้อมูลไม่ถูกต้อง</v>
      </c>
      <c r="Q512" s="149" t="str">
        <f t="shared" si="59"/>
        <v>ข้อมูลไม่ถูกต้อง</v>
      </c>
      <c r="R512" s="155" t="str">
        <f t="shared" si="60"/>
        <v>ข้อมูลไม่ถูกต้อง</v>
      </c>
      <c r="S512" s="155" t="str">
        <f>IF(ISNUMBER(R512),
IF(H$2=ตัวเลือก!A$30,"ยังไม่บันทึกข้อมูล",R512*0.27),"ข้อมูลไม่ถูกต้อง")</f>
        <v>ข้อมูลไม่ถูกต้อง</v>
      </c>
      <c r="T512" s="149" t="str">
        <f t="shared" si="61"/>
        <v>ข้อมูลไม่ถูกต้อง</v>
      </c>
      <c r="U512" s="155" t="str">
        <f>IF(ISNUMBER(R512),
IF(H$2=ตัวเลือก!A$30,"ยังไม่บันทึกข้อมูล",R512*0.47),"ข้อมูลไม่ถูกต้อง")</f>
        <v>ข้อมูลไม่ถูกต้อง</v>
      </c>
      <c r="V512" s="149" t="str">
        <f>IF(ISNUMBER(S512),
IF(H$2=ตัวเลือก!A$30,"ยังไม่บันทึกข้อมูล",S512*0.47),"ข้อมูลไม่ถูกต้อง")</f>
        <v>ข้อมูลไม่ถูกต้อง</v>
      </c>
      <c r="W512" s="149" t="str">
        <f t="shared" si="62"/>
        <v>ข้อมูลไม่ถูกต้อง</v>
      </c>
      <c r="X512" s="148" t="str">
        <f t="shared" si="63"/>
        <v>ข้อมูลไม่ถูกต้อง</v>
      </c>
      <c r="Y512" s="38"/>
      <c r="Z512" s="38"/>
      <c r="AA512" s="38"/>
    </row>
    <row r="513" spans="1:27" x14ac:dyDescent="0.45">
      <c r="A513" s="38">
        <v>508</v>
      </c>
      <c r="B513" s="38"/>
      <c r="C513" s="38"/>
      <c r="D513" s="38"/>
      <c r="E513" s="38"/>
      <c r="F513" s="35"/>
      <c r="G513" s="35"/>
      <c r="H513" s="38"/>
      <c r="I513" s="38"/>
      <c r="J513" s="273" t="str">
        <f t="shared" si="56"/>
        <v>รอข้อมูลคอลัมน์ H</v>
      </c>
      <c r="K513" s="150"/>
      <c r="L513" s="150"/>
      <c r="M513" s="150"/>
      <c r="N513" s="147" t="str" cm="1">
        <f t="array" ref="N513">IF(AND(K513:M513=""),"ยังไม่บันทึกข้อมูล",
IF(M513&lt;&gt;"",
IF(M513&gt;=1.3,M513,"เป็นไม้พุ่ม"),
IF(K513+L513&gt;=1.3,K513+L513,"เป็นไม้พุ่ม")))</f>
        <v>ยังไม่บันทึกข้อมูล</v>
      </c>
      <c r="O513" s="149" t="str">
        <f t="shared" si="57"/>
        <v>ข้อมูลไม่ถูกต้อง</v>
      </c>
      <c r="P513" s="149" t="str">
        <f t="shared" si="58"/>
        <v>ข้อมูลไม่ถูกต้อง</v>
      </c>
      <c r="Q513" s="149" t="str">
        <f t="shared" si="59"/>
        <v>ข้อมูลไม่ถูกต้อง</v>
      </c>
      <c r="R513" s="155" t="str">
        <f t="shared" si="60"/>
        <v>ข้อมูลไม่ถูกต้อง</v>
      </c>
      <c r="S513" s="155" t="str">
        <f>IF(ISNUMBER(R513),
IF(H$2=ตัวเลือก!A$30,"ยังไม่บันทึกข้อมูล",R513*0.27),"ข้อมูลไม่ถูกต้อง")</f>
        <v>ข้อมูลไม่ถูกต้อง</v>
      </c>
      <c r="T513" s="149" t="str">
        <f t="shared" si="61"/>
        <v>ข้อมูลไม่ถูกต้อง</v>
      </c>
      <c r="U513" s="155" t="str">
        <f>IF(ISNUMBER(R513),
IF(H$2=ตัวเลือก!A$30,"ยังไม่บันทึกข้อมูล",R513*0.47),"ข้อมูลไม่ถูกต้อง")</f>
        <v>ข้อมูลไม่ถูกต้อง</v>
      </c>
      <c r="V513" s="149" t="str">
        <f>IF(ISNUMBER(S513),
IF(H$2=ตัวเลือก!A$30,"ยังไม่บันทึกข้อมูล",S513*0.47),"ข้อมูลไม่ถูกต้อง")</f>
        <v>ข้อมูลไม่ถูกต้อง</v>
      </c>
      <c r="W513" s="149" t="str">
        <f t="shared" si="62"/>
        <v>ข้อมูลไม่ถูกต้อง</v>
      </c>
      <c r="X513" s="148" t="str">
        <f t="shared" si="63"/>
        <v>ข้อมูลไม่ถูกต้อง</v>
      </c>
      <c r="Y513" s="38"/>
      <c r="Z513" s="38"/>
      <c r="AA513" s="38"/>
    </row>
    <row r="514" spans="1:27" x14ac:dyDescent="0.45">
      <c r="A514" s="38">
        <v>509</v>
      </c>
      <c r="B514" s="38"/>
      <c r="C514" s="38"/>
      <c r="D514" s="38"/>
      <c r="E514" s="38"/>
      <c r="F514" s="35"/>
      <c r="G514" s="35"/>
      <c r="H514" s="38"/>
      <c r="I514" s="38"/>
      <c r="J514" s="273" t="str">
        <f t="shared" si="56"/>
        <v>รอข้อมูลคอลัมน์ H</v>
      </c>
      <c r="K514" s="150"/>
      <c r="L514" s="150"/>
      <c r="M514" s="150"/>
      <c r="N514" s="147" t="str" cm="1">
        <f t="array" ref="N514">IF(AND(K514:M514=""),"ยังไม่บันทึกข้อมูล",
IF(M514&lt;&gt;"",
IF(M514&gt;=1.3,M514,"เป็นไม้พุ่ม"),
IF(K514+L514&gt;=1.3,K514+L514,"เป็นไม้พุ่ม")))</f>
        <v>ยังไม่บันทึกข้อมูล</v>
      </c>
      <c r="O514" s="149" t="str">
        <f t="shared" si="57"/>
        <v>ข้อมูลไม่ถูกต้อง</v>
      </c>
      <c r="P514" s="149" t="str">
        <f t="shared" si="58"/>
        <v>ข้อมูลไม่ถูกต้อง</v>
      </c>
      <c r="Q514" s="149" t="str">
        <f t="shared" si="59"/>
        <v>ข้อมูลไม่ถูกต้อง</v>
      </c>
      <c r="R514" s="155" t="str">
        <f t="shared" si="60"/>
        <v>ข้อมูลไม่ถูกต้อง</v>
      </c>
      <c r="S514" s="155" t="str">
        <f>IF(ISNUMBER(R514),
IF(H$2=ตัวเลือก!A$30,"ยังไม่บันทึกข้อมูล",R514*0.27),"ข้อมูลไม่ถูกต้อง")</f>
        <v>ข้อมูลไม่ถูกต้อง</v>
      </c>
      <c r="T514" s="149" t="str">
        <f t="shared" si="61"/>
        <v>ข้อมูลไม่ถูกต้อง</v>
      </c>
      <c r="U514" s="155" t="str">
        <f>IF(ISNUMBER(R514),
IF(H$2=ตัวเลือก!A$30,"ยังไม่บันทึกข้อมูล",R514*0.47),"ข้อมูลไม่ถูกต้อง")</f>
        <v>ข้อมูลไม่ถูกต้อง</v>
      </c>
      <c r="V514" s="149" t="str">
        <f>IF(ISNUMBER(S514),
IF(H$2=ตัวเลือก!A$30,"ยังไม่บันทึกข้อมูล",S514*0.47),"ข้อมูลไม่ถูกต้อง")</f>
        <v>ข้อมูลไม่ถูกต้อง</v>
      </c>
      <c r="W514" s="149" t="str">
        <f t="shared" si="62"/>
        <v>ข้อมูลไม่ถูกต้อง</v>
      </c>
      <c r="X514" s="148" t="str">
        <f t="shared" si="63"/>
        <v>ข้อมูลไม่ถูกต้อง</v>
      </c>
      <c r="Y514" s="38"/>
      <c r="Z514" s="38"/>
      <c r="AA514" s="38"/>
    </row>
    <row r="515" spans="1:27" x14ac:dyDescent="0.45">
      <c r="A515" s="38">
        <v>510</v>
      </c>
      <c r="B515" s="38"/>
      <c r="C515" s="38"/>
      <c r="D515" s="38"/>
      <c r="E515" s="38"/>
      <c r="F515" s="35"/>
      <c r="G515" s="35"/>
      <c r="H515" s="38"/>
      <c r="I515" s="38"/>
      <c r="J515" s="273" t="str">
        <f t="shared" si="56"/>
        <v>รอข้อมูลคอลัมน์ H</v>
      </c>
      <c r="K515" s="150"/>
      <c r="L515" s="150"/>
      <c r="M515" s="150"/>
      <c r="N515" s="147" t="str" cm="1">
        <f t="array" ref="N515">IF(AND(K515:M515=""),"ยังไม่บันทึกข้อมูล",
IF(M515&lt;&gt;"",
IF(M515&gt;=1.3,M515,"เป็นไม้พุ่ม"),
IF(K515+L515&gt;=1.3,K515+L515,"เป็นไม้พุ่ม")))</f>
        <v>ยังไม่บันทึกข้อมูล</v>
      </c>
      <c r="O515" s="149" t="str">
        <f t="shared" si="57"/>
        <v>ข้อมูลไม่ถูกต้อง</v>
      </c>
      <c r="P515" s="149" t="str">
        <f t="shared" si="58"/>
        <v>ข้อมูลไม่ถูกต้อง</v>
      </c>
      <c r="Q515" s="149" t="str">
        <f t="shared" si="59"/>
        <v>ข้อมูลไม่ถูกต้อง</v>
      </c>
      <c r="R515" s="155" t="str">
        <f t="shared" si="60"/>
        <v>ข้อมูลไม่ถูกต้อง</v>
      </c>
      <c r="S515" s="155" t="str">
        <f>IF(ISNUMBER(R515),
IF(H$2=ตัวเลือก!A$30,"ยังไม่บันทึกข้อมูล",R515*0.27),"ข้อมูลไม่ถูกต้อง")</f>
        <v>ข้อมูลไม่ถูกต้อง</v>
      </c>
      <c r="T515" s="149" t="str">
        <f t="shared" si="61"/>
        <v>ข้อมูลไม่ถูกต้อง</v>
      </c>
      <c r="U515" s="155" t="str">
        <f>IF(ISNUMBER(R515),
IF(H$2=ตัวเลือก!A$30,"ยังไม่บันทึกข้อมูล",R515*0.47),"ข้อมูลไม่ถูกต้อง")</f>
        <v>ข้อมูลไม่ถูกต้อง</v>
      </c>
      <c r="V515" s="149" t="str">
        <f>IF(ISNUMBER(S515),
IF(H$2=ตัวเลือก!A$30,"ยังไม่บันทึกข้อมูล",S515*0.47),"ข้อมูลไม่ถูกต้อง")</f>
        <v>ข้อมูลไม่ถูกต้อง</v>
      </c>
      <c r="W515" s="149" t="str">
        <f t="shared" si="62"/>
        <v>ข้อมูลไม่ถูกต้อง</v>
      </c>
      <c r="X515" s="148" t="str">
        <f t="shared" si="63"/>
        <v>ข้อมูลไม่ถูกต้อง</v>
      </c>
      <c r="Y515" s="38"/>
      <c r="Z515" s="38"/>
      <c r="AA515" s="38"/>
    </row>
    <row r="516" spans="1:27" x14ac:dyDescent="0.45">
      <c r="A516" s="38">
        <v>511</v>
      </c>
      <c r="B516" s="38"/>
      <c r="C516" s="38"/>
      <c r="D516" s="38"/>
      <c r="E516" s="38"/>
      <c r="F516" s="35"/>
      <c r="G516" s="35"/>
      <c r="H516" s="38"/>
      <c r="I516" s="38"/>
      <c r="J516" s="273" t="str">
        <f t="shared" si="56"/>
        <v>รอข้อมูลคอลัมน์ H</v>
      </c>
      <c r="K516" s="150"/>
      <c r="L516" s="150"/>
      <c r="M516" s="150"/>
      <c r="N516" s="147" t="str" cm="1">
        <f t="array" ref="N516">IF(AND(K516:M516=""),"ยังไม่บันทึกข้อมูล",
IF(M516&lt;&gt;"",
IF(M516&gt;=1.3,M516,"เป็นไม้พุ่ม"),
IF(K516+L516&gt;=1.3,K516+L516,"เป็นไม้พุ่ม")))</f>
        <v>ยังไม่บันทึกข้อมูล</v>
      </c>
      <c r="O516" s="149" t="str">
        <f t="shared" si="57"/>
        <v>ข้อมูลไม่ถูกต้อง</v>
      </c>
      <c r="P516" s="149" t="str">
        <f t="shared" si="58"/>
        <v>ข้อมูลไม่ถูกต้อง</v>
      </c>
      <c r="Q516" s="149" t="str">
        <f t="shared" si="59"/>
        <v>ข้อมูลไม่ถูกต้อง</v>
      </c>
      <c r="R516" s="155" t="str">
        <f t="shared" si="60"/>
        <v>ข้อมูลไม่ถูกต้อง</v>
      </c>
      <c r="S516" s="155" t="str">
        <f>IF(ISNUMBER(R516),
IF(H$2=ตัวเลือก!A$30,"ยังไม่บันทึกข้อมูล",R516*0.27),"ข้อมูลไม่ถูกต้อง")</f>
        <v>ข้อมูลไม่ถูกต้อง</v>
      </c>
      <c r="T516" s="149" t="str">
        <f t="shared" si="61"/>
        <v>ข้อมูลไม่ถูกต้อง</v>
      </c>
      <c r="U516" s="155" t="str">
        <f>IF(ISNUMBER(R516),
IF(H$2=ตัวเลือก!A$30,"ยังไม่บันทึกข้อมูล",R516*0.47),"ข้อมูลไม่ถูกต้อง")</f>
        <v>ข้อมูลไม่ถูกต้อง</v>
      </c>
      <c r="V516" s="149" t="str">
        <f>IF(ISNUMBER(S516),
IF(H$2=ตัวเลือก!A$30,"ยังไม่บันทึกข้อมูล",S516*0.47),"ข้อมูลไม่ถูกต้อง")</f>
        <v>ข้อมูลไม่ถูกต้อง</v>
      </c>
      <c r="W516" s="149" t="str">
        <f t="shared" si="62"/>
        <v>ข้อมูลไม่ถูกต้อง</v>
      </c>
      <c r="X516" s="148" t="str">
        <f t="shared" si="63"/>
        <v>ข้อมูลไม่ถูกต้อง</v>
      </c>
      <c r="Y516" s="38"/>
      <c r="Z516" s="38"/>
      <c r="AA516" s="38"/>
    </row>
    <row r="517" spans="1:27" x14ac:dyDescent="0.45">
      <c r="A517" s="38">
        <v>512</v>
      </c>
      <c r="B517" s="38"/>
      <c r="C517" s="38"/>
      <c r="D517" s="38"/>
      <c r="E517" s="38"/>
      <c r="F517" s="35"/>
      <c r="G517" s="35"/>
      <c r="H517" s="38"/>
      <c r="I517" s="38"/>
      <c r="J517" s="273" t="str">
        <f t="shared" si="56"/>
        <v>รอข้อมูลคอลัมน์ H</v>
      </c>
      <c r="K517" s="150"/>
      <c r="L517" s="150"/>
      <c r="M517" s="150"/>
      <c r="N517" s="147" t="str" cm="1">
        <f t="array" ref="N517">IF(AND(K517:M517=""),"ยังไม่บันทึกข้อมูล",
IF(M517&lt;&gt;"",
IF(M517&gt;=1.3,M517,"เป็นไม้พุ่ม"),
IF(K517+L517&gt;=1.3,K517+L517,"เป็นไม้พุ่ม")))</f>
        <v>ยังไม่บันทึกข้อมูล</v>
      </c>
      <c r="O517" s="149" t="str">
        <f t="shared" si="57"/>
        <v>ข้อมูลไม่ถูกต้อง</v>
      </c>
      <c r="P517" s="149" t="str">
        <f t="shared" si="58"/>
        <v>ข้อมูลไม่ถูกต้อง</v>
      </c>
      <c r="Q517" s="149" t="str">
        <f t="shared" si="59"/>
        <v>ข้อมูลไม่ถูกต้อง</v>
      </c>
      <c r="R517" s="155" t="str">
        <f t="shared" si="60"/>
        <v>ข้อมูลไม่ถูกต้อง</v>
      </c>
      <c r="S517" s="155" t="str">
        <f>IF(ISNUMBER(R517),
IF(H$2=ตัวเลือก!A$30,"ยังไม่บันทึกข้อมูล",R517*0.27),"ข้อมูลไม่ถูกต้อง")</f>
        <v>ข้อมูลไม่ถูกต้อง</v>
      </c>
      <c r="T517" s="149" t="str">
        <f t="shared" si="61"/>
        <v>ข้อมูลไม่ถูกต้อง</v>
      </c>
      <c r="U517" s="155" t="str">
        <f>IF(ISNUMBER(R517),
IF(H$2=ตัวเลือก!A$30,"ยังไม่บันทึกข้อมูล",R517*0.47),"ข้อมูลไม่ถูกต้อง")</f>
        <v>ข้อมูลไม่ถูกต้อง</v>
      </c>
      <c r="V517" s="149" t="str">
        <f>IF(ISNUMBER(S517),
IF(H$2=ตัวเลือก!A$30,"ยังไม่บันทึกข้อมูล",S517*0.47),"ข้อมูลไม่ถูกต้อง")</f>
        <v>ข้อมูลไม่ถูกต้อง</v>
      </c>
      <c r="W517" s="149" t="str">
        <f t="shared" si="62"/>
        <v>ข้อมูลไม่ถูกต้อง</v>
      </c>
      <c r="X517" s="148" t="str">
        <f t="shared" si="63"/>
        <v>ข้อมูลไม่ถูกต้อง</v>
      </c>
      <c r="Y517" s="38"/>
      <c r="Z517" s="38"/>
      <c r="AA517" s="38"/>
    </row>
    <row r="518" spans="1:27" x14ac:dyDescent="0.45">
      <c r="A518" s="38">
        <v>513</v>
      </c>
      <c r="B518" s="38"/>
      <c r="C518" s="38"/>
      <c r="D518" s="38"/>
      <c r="E518" s="38"/>
      <c r="F518" s="35"/>
      <c r="G518" s="35"/>
      <c r="H518" s="38"/>
      <c r="I518" s="38"/>
      <c r="J518" s="273" t="str">
        <f t="shared" si="56"/>
        <v>รอข้อมูลคอลัมน์ H</v>
      </c>
      <c r="K518" s="150"/>
      <c r="L518" s="150"/>
      <c r="M518" s="150"/>
      <c r="N518" s="147" t="str" cm="1">
        <f t="array" ref="N518">IF(AND(K518:M518=""),"ยังไม่บันทึกข้อมูล",
IF(M518&lt;&gt;"",
IF(M518&gt;=1.3,M518,"เป็นไม้พุ่ม"),
IF(K518+L518&gt;=1.3,K518+L518,"เป็นไม้พุ่ม")))</f>
        <v>ยังไม่บันทึกข้อมูล</v>
      </c>
      <c r="O518" s="149" t="str">
        <f t="shared" si="57"/>
        <v>ข้อมูลไม่ถูกต้อง</v>
      </c>
      <c r="P518" s="149" t="str">
        <f t="shared" si="58"/>
        <v>ข้อมูลไม่ถูกต้อง</v>
      </c>
      <c r="Q518" s="149" t="str">
        <f t="shared" si="59"/>
        <v>ข้อมูลไม่ถูกต้อง</v>
      </c>
      <c r="R518" s="155" t="str">
        <f t="shared" si="60"/>
        <v>ข้อมูลไม่ถูกต้อง</v>
      </c>
      <c r="S518" s="155" t="str">
        <f>IF(ISNUMBER(R518),
IF(H$2=ตัวเลือก!A$30,"ยังไม่บันทึกข้อมูล",R518*0.27),"ข้อมูลไม่ถูกต้อง")</f>
        <v>ข้อมูลไม่ถูกต้อง</v>
      </c>
      <c r="T518" s="149" t="str">
        <f t="shared" si="61"/>
        <v>ข้อมูลไม่ถูกต้อง</v>
      </c>
      <c r="U518" s="155" t="str">
        <f>IF(ISNUMBER(R518),
IF(H$2=ตัวเลือก!A$30,"ยังไม่บันทึกข้อมูล",R518*0.47),"ข้อมูลไม่ถูกต้อง")</f>
        <v>ข้อมูลไม่ถูกต้อง</v>
      </c>
      <c r="V518" s="149" t="str">
        <f>IF(ISNUMBER(S518),
IF(H$2=ตัวเลือก!A$30,"ยังไม่บันทึกข้อมูล",S518*0.47),"ข้อมูลไม่ถูกต้อง")</f>
        <v>ข้อมูลไม่ถูกต้อง</v>
      </c>
      <c r="W518" s="149" t="str">
        <f t="shared" si="62"/>
        <v>ข้อมูลไม่ถูกต้อง</v>
      </c>
      <c r="X518" s="148" t="str">
        <f t="shared" si="63"/>
        <v>ข้อมูลไม่ถูกต้อง</v>
      </c>
      <c r="Y518" s="38"/>
      <c r="Z518" s="38"/>
      <c r="AA518" s="38"/>
    </row>
    <row r="519" spans="1:27" x14ac:dyDescent="0.45">
      <c r="A519" s="38">
        <v>514</v>
      </c>
      <c r="B519" s="38"/>
      <c r="C519" s="38"/>
      <c r="D519" s="38"/>
      <c r="E519" s="38"/>
      <c r="F519" s="35"/>
      <c r="G519" s="35"/>
      <c r="H519" s="38"/>
      <c r="I519" s="38"/>
      <c r="J519" s="273" t="str">
        <f t="shared" ref="J519:J582" si="64">IF(H519="","รอข้อมูลคอลัมน์ H",
IF(H519/PI()&gt;=4.5,H519/PI(),"ไม่ใช่ไม้ต้น ไม่นำมาคำนวณ"))</f>
        <v>รอข้อมูลคอลัมน์ H</v>
      </c>
      <c r="K519" s="150"/>
      <c r="L519" s="150"/>
      <c r="M519" s="150"/>
      <c r="N519" s="147" t="str" cm="1">
        <f t="array" ref="N519">IF(AND(K519:M519=""),"ยังไม่บันทึกข้อมูล",
IF(M519&lt;&gt;"",
IF(M519&gt;=1.3,M519,"เป็นไม้พุ่ม"),
IF(K519+L519&gt;=1.3,K519+L519,"เป็นไม้พุ่ม")))</f>
        <v>ยังไม่บันทึกข้อมูล</v>
      </c>
      <c r="O519" s="149" t="str">
        <f t="shared" ref="O519:O582" si="65">IF(AND(ISNUMBER(J519),ISNUMBER(N519)),0.0396*(((J519)^2)*N519)^0.933,"ข้อมูลไม่ถูกต้อง")</f>
        <v>ข้อมูลไม่ถูกต้อง</v>
      </c>
      <c r="P519" s="149" t="str">
        <f t="shared" ref="P519:P582" si="66">IF(AND(ISNUMBER(J519),ISNUMBER(N519)),0.00349*(((J519^2)*N519))^1.03,"ข้อมูลไม่ถูกต้อง")</f>
        <v>ข้อมูลไม่ถูกต้อง</v>
      </c>
      <c r="Q519" s="149" t="str">
        <f t="shared" ref="Q519:Q582" si="67">IF(AND(ISNUMBER(O519),ISNUMBER(P519)),((1/(28/(O519+P519)))+0.025),"ข้อมูลไม่ถูกต้อง")</f>
        <v>ข้อมูลไม่ถูกต้อง</v>
      </c>
      <c r="R519" s="155" t="str">
        <f t="shared" ref="R519:R582" si="68">IF(AND(O519&lt;&gt;"ข้อมูลไม่ถูกต้อง",P519&lt;&gt;"ข้อมูลไม่ถูกต้อง",Q519&lt;&gt;"ข้อมูลไม่ถูกต้อง"),O519+P519+Q519,"ข้อมูลไม่ถูกต้อง")</f>
        <v>ข้อมูลไม่ถูกต้อง</v>
      </c>
      <c r="S519" s="155" t="str">
        <f>IF(ISNUMBER(R519),
IF(H$2=ตัวเลือก!A$30,"ยังไม่บันทึกข้อมูล",R519*0.27),"ข้อมูลไม่ถูกต้อง")</f>
        <v>ข้อมูลไม่ถูกต้อง</v>
      </c>
      <c r="T519" s="149" t="str">
        <f t="shared" ref="T519:T582" si="69">IF(AND(ISNUMBER(R519),ISNUMBER(S519)),R519+S519,"ข้อมูลไม่ถูกต้อง")</f>
        <v>ข้อมูลไม่ถูกต้อง</v>
      </c>
      <c r="U519" s="155" t="str">
        <f>IF(ISNUMBER(R519),
IF(H$2=ตัวเลือก!A$30,"ยังไม่บันทึกข้อมูล",R519*0.47),"ข้อมูลไม่ถูกต้อง")</f>
        <v>ข้อมูลไม่ถูกต้อง</v>
      </c>
      <c r="V519" s="149" t="str">
        <f>IF(ISNUMBER(S519),
IF(H$2=ตัวเลือก!A$30,"ยังไม่บันทึกข้อมูล",S519*0.47),"ข้อมูลไม่ถูกต้อง")</f>
        <v>ข้อมูลไม่ถูกต้อง</v>
      </c>
      <c r="W519" s="149" t="str">
        <f t="shared" ref="W519:W582" si="70">IF(AND(ISNUMBER(U519),ISNUMBER(V519)),((U519+V519)/1000),"ข้อมูลไม่ถูกต้อง")</f>
        <v>ข้อมูลไม่ถูกต้อง</v>
      </c>
      <c r="X519" s="148" t="str">
        <f t="shared" ref="X519:X582" si="71">IF(ISNUMBER(W519),W519*(44/12),"ข้อมูลไม่ถูกต้อง")</f>
        <v>ข้อมูลไม่ถูกต้อง</v>
      </c>
      <c r="Y519" s="38"/>
      <c r="Z519" s="38"/>
      <c r="AA519" s="38"/>
    </row>
    <row r="520" spans="1:27" x14ac:dyDescent="0.45">
      <c r="A520" s="38">
        <v>515</v>
      </c>
      <c r="B520" s="38"/>
      <c r="C520" s="38"/>
      <c r="D520" s="38"/>
      <c r="E520" s="38"/>
      <c r="F520" s="35"/>
      <c r="G520" s="35"/>
      <c r="H520" s="38"/>
      <c r="I520" s="38"/>
      <c r="J520" s="273" t="str">
        <f t="shared" si="64"/>
        <v>รอข้อมูลคอลัมน์ H</v>
      </c>
      <c r="K520" s="150"/>
      <c r="L520" s="150"/>
      <c r="M520" s="150"/>
      <c r="N520" s="147" t="str" cm="1">
        <f t="array" ref="N520">IF(AND(K520:M520=""),"ยังไม่บันทึกข้อมูล",
IF(M520&lt;&gt;"",
IF(M520&gt;=1.3,M520,"เป็นไม้พุ่ม"),
IF(K520+L520&gt;=1.3,K520+L520,"เป็นไม้พุ่ม")))</f>
        <v>ยังไม่บันทึกข้อมูล</v>
      </c>
      <c r="O520" s="149" t="str">
        <f t="shared" si="65"/>
        <v>ข้อมูลไม่ถูกต้อง</v>
      </c>
      <c r="P520" s="149" t="str">
        <f t="shared" si="66"/>
        <v>ข้อมูลไม่ถูกต้อง</v>
      </c>
      <c r="Q520" s="149" t="str">
        <f t="shared" si="67"/>
        <v>ข้อมูลไม่ถูกต้อง</v>
      </c>
      <c r="R520" s="155" t="str">
        <f t="shared" si="68"/>
        <v>ข้อมูลไม่ถูกต้อง</v>
      </c>
      <c r="S520" s="155" t="str">
        <f>IF(ISNUMBER(R520),
IF(H$2=ตัวเลือก!A$30,"ยังไม่บันทึกข้อมูล",R520*0.27),"ข้อมูลไม่ถูกต้อง")</f>
        <v>ข้อมูลไม่ถูกต้อง</v>
      </c>
      <c r="T520" s="149" t="str">
        <f t="shared" si="69"/>
        <v>ข้อมูลไม่ถูกต้อง</v>
      </c>
      <c r="U520" s="155" t="str">
        <f>IF(ISNUMBER(R520),
IF(H$2=ตัวเลือก!A$30,"ยังไม่บันทึกข้อมูล",R520*0.47),"ข้อมูลไม่ถูกต้อง")</f>
        <v>ข้อมูลไม่ถูกต้อง</v>
      </c>
      <c r="V520" s="149" t="str">
        <f>IF(ISNUMBER(S520),
IF(H$2=ตัวเลือก!A$30,"ยังไม่บันทึกข้อมูล",S520*0.47),"ข้อมูลไม่ถูกต้อง")</f>
        <v>ข้อมูลไม่ถูกต้อง</v>
      </c>
      <c r="W520" s="149" t="str">
        <f t="shared" si="70"/>
        <v>ข้อมูลไม่ถูกต้อง</v>
      </c>
      <c r="X520" s="148" t="str">
        <f t="shared" si="71"/>
        <v>ข้อมูลไม่ถูกต้อง</v>
      </c>
      <c r="Y520" s="38"/>
      <c r="Z520" s="38"/>
      <c r="AA520" s="38"/>
    </row>
    <row r="521" spans="1:27" x14ac:dyDescent="0.45">
      <c r="A521" s="38">
        <v>516</v>
      </c>
      <c r="B521" s="38"/>
      <c r="C521" s="38"/>
      <c r="D521" s="38"/>
      <c r="E521" s="38"/>
      <c r="F521" s="35"/>
      <c r="G521" s="35"/>
      <c r="H521" s="38"/>
      <c r="I521" s="38"/>
      <c r="J521" s="273" t="str">
        <f t="shared" si="64"/>
        <v>รอข้อมูลคอลัมน์ H</v>
      </c>
      <c r="K521" s="150"/>
      <c r="L521" s="150"/>
      <c r="M521" s="150"/>
      <c r="N521" s="147" t="str" cm="1">
        <f t="array" ref="N521">IF(AND(K521:M521=""),"ยังไม่บันทึกข้อมูล",
IF(M521&lt;&gt;"",
IF(M521&gt;=1.3,M521,"เป็นไม้พุ่ม"),
IF(K521+L521&gt;=1.3,K521+L521,"เป็นไม้พุ่ม")))</f>
        <v>ยังไม่บันทึกข้อมูล</v>
      </c>
      <c r="O521" s="149" t="str">
        <f t="shared" si="65"/>
        <v>ข้อมูลไม่ถูกต้อง</v>
      </c>
      <c r="P521" s="149" t="str">
        <f t="shared" si="66"/>
        <v>ข้อมูลไม่ถูกต้อง</v>
      </c>
      <c r="Q521" s="149" t="str">
        <f t="shared" si="67"/>
        <v>ข้อมูลไม่ถูกต้อง</v>
      </c>
      <c r="R521" s="155" t="str">
        <f t="shared" si="68"/>
        <v>ข้อมูลไม่ถูกต้อง</v>
      </c>
      <c r="S521" s="155" t="str">
        <f>IF(ISNUMBER(R521),
IF(H$2=ตัวเลือก!A$30,"ยังไม่บันทึกข้อมูล",R521*0.27),"ข้อมูลไม่ถูกต้อง")</f>
        <v>ข้อมูลไม่ถูกต้อง</v>
      </c>
      <c r="T521" s="149" t="str">
        <f t="shared" si="69"/>
        <v>ข้อมูลไม่ถูกต้อง</v>
      </c>
      <c r="U521" s="155" t="str">
        <f>IF(ISNUMBER(R521),
IF(H$2=ตัวเลือก!A$30,"ยังไม่บันทึกข้อมูล",R521*0.47),"ข้อมูลไม่ถูกต้อง")</f>
        <v>ข้อมูลไม่ถูกต้อง</v>
      </c>
      <c r="V521" s="149" t="str">
        <f>IF(ISNUMBER(S521),
IF(H$2=ตัวเลือก!A$30,"ยังไม่บันทึกข้อมูล",S521*0.47),"ข้อมูลไม่ถูกต้อง")</f>
        <v>ข้อมูลไม่ถูกต้อง</v>
      </c>
      <c r="W521" s="149" t="str">
        <f t="shared" si="70"/>
        <v>ข้อมูลไม่ถูกต้อง</v>
      </c>
      <c r="X521" s="148" t="str">
        <f t="shared" si="71"/>
        <v>ข้อมูลไม่ถูกต้อง</v>
      </c>
      <c r="Y521" s="38"/>
      <c r="Z521" s="38"/>
      <c r="AA521" s="38"/>
    </row>
    <row r="522" spans="1:27" x14ac:dyDescent="0.45">
      <c r="A522" s="38">
        <v>517</v>
      </c>
      <c r="B522" s="38"/>
      <c r="C522" s="38"/>
      <c r="D522" s="38"/>
      <c r="E522" s="38"/>
      <c r="F522" s="35"/>
      <c r="G522" s="35"/>
      <c r="H522" s="38"/>
      <c r="I522" s="38"/>
      <c r="J522" s="273" t="str">
        <f t="shared" si="64"/>
        <v>รอข้อมูลคอลัมน์ H</v>
      </c>
      <c r="K522" s="150"/>
      <c r="L522" s="150"/>
      <c r="M522" s="150"/>
      <c r="N522" s="147" t="str" cm="1">
        <f t="array" ref="N522">IF(AND(K522:M522=""),"ยังไม่บันทึกข้อมูล",
IF(M522&lt;&gt;"",
IF(M522&gt;=1.3,M522,"เป็นไม้พุ่ม"),
IF(K522+L522&gt;=1.3,K522+L522,"เป็นไม้พุ่ม")))</f>
        <v>ยังไม่บันทึกข้อมูล</v>
      </c>
      <c r="O522" s="149" t="str">
        <f t="shared" si="65"/>
        <v>ข้อมูลไม่ถูกต้อง</v>
      </c>
      <c r="P522" s="149" t="str">
        <f t="shared" si="66"/>
        <v>ข้อมูลไม่ถูกต้อง</v>
      </c>
      <c r="Q522" s="149" t="str">
        <f t="shared" si="67"/>
        <v>ข้อมูลไม่ถูกต้อง</v>
      </c>
      <c r="R522" s="155" t="str">
        <f t="shared" si="68"/>
        <v>ข้อมูลไม่ถูกต้อง</v>
      </c>
      <c r="S522" s="155" t="str">
        <f>IF(ISNUMBER(R522),
IF(H$2=ตัวเลือก!A$30,"ยังไม่บันทึกข้อมูล",R522*0.27),"ข้อมูลไม่ถูกต้อง")</f>
        <v>ข้อมูลไม่ถูกต้อง</v>
      </c>
      <c r="T522" s="149" t="str">
        <f t="shared" si="69"/>
        <v>ข้อมูลไม่ถูกต้อง</v>
      </c>
      <c r="U522" s="155" t="str">
        <f>IF(ISNUMBER(R522),
IF(H$2=ตัวเลือก!A$30,"ยังไม่บันทึกข้อมูล",R522*0.47),"ข้อมูลไม่ถูกต้อง")</f>
        <v>ข้อมูลไม่ถูกต้อง</v>
      </c>
      <c r="V522" s="149" t="str">
        <f>IF(ISNUMBER(S522),
IF(H$2=ตัวเลือก!A$30,"ยังไม่บันทึกข้อมูล",S522*0.47),"ข้อมูลไม่ถูกต้อง")</f>
        <v>ข้อมูลไม่ถูกต้อง</v>
      </c>
      <c r="W522" s="149" t="str">
        <f t="shared" si="70"/>
        <v>ข้อมูลไม่ถูกต้อง</v>
      </c>
      <c r="X522" s="148" t="str">
        <f t="shared" si="71"/>
        <v>ข้อมูลไม่ถูกต้อง</v>
      </c>
      <c r="Y522" s="38"/>
      <c r="Z522" s="38"/>
      <c r="AA522" s="38"/>
    </row>
    <row r="523" spans="1:27" x14ac:dyDescent="0.45">
      <c r="A523" s="38">
        <v>518</v>
      </c>
      <c r="B523" s="38"/>
      <c r="C523" s="38"/>
      <c r="D523" s="38"/>
      <c r="E523" s="38"/>
      <c r="F523" s="35"/>
      <c r="G523" s="35"/>
      <c r="H523" s="38"/>
      <c r="I523" s="38"/>
      <c r="J523" s="273" t="str">
        <f t="shared" si="64"/>
        <v>รอข้อมูลคอลัมน์ H</v>
      </c>
      <c r="K523" s="150"/>
      <c r="L523" s="150"/>
      <c r="M523" s="150"/>
      <c r="N523" s="147" t="str" cm="1">
        <f t="array" ref="N523">IF(AND(K523:M523=""),"ยังไม่บันทึกข้อมูล",
IF(M523&lt;&gt;"",
IF(M523&gt;=1.3,M523,"เป็นไม้พุ่ม"),
IF(K523+L523&gt;=1.3,K523+L523,"เป็นไม้พุ่ม")))</f>
        <v>ยังไม่บันทึกข้อมูล</v>
      </c>
      <c r="O523" s="149" t="str">
        <f t="shared" si="65"/>
        <v>ข้อมูลไม่ถูกต้อง</v>
      </c>
      <c r="P523" s="149" t="str">
        <f t="shared" si="66"/>
        <v>ข้อมูลไม่ถูกต้อง</v>
      </c>
      <c r="Q523" s="149" t="str">
        <f t="shared" si="67"/>
        <v>ข้อมูลไม่ถูกต้อง</v>
      </c>
      <c r="R523" s="155" t="str">
        <f t="shared" si="68"/>
        <v>ข้อมูลไม่ถูกต้อง</v>
      </c>
      <c r="S523" s="155" t="str">
        <f>IF(ISNUMBER(R523),
IF(H$2=ตัวเลือก!A$30,"ยังไม่บันทึกข้อมูล",R523*0.27),"ข้อมูลไม่ถูกต้อง")</f>
        <v>ข้อมูลไม่ถูกต้อง</v>
      </c>
      <c r="T523" s="149" t="str">
        <f t="shared" si="69"/>
        <v>ข้อมูลไม่ถูกต้อง</v>
      </c>
      <c r="U523" s="155" t="str">
        <f>IF(ISNUMBER(R523),
IF(H$2=ตัวเลือก!A$30,"ยังไม่บันทึกข้อมูล",R523*0.47),"ข้อมูลไม่ถูกต้อง")</f>
        <v>ข้อมูลไม่ถูกต้อง</v>
      </c>
      <c r="V523" s="149" t="str">
        <f>IF(ISNUMBER(S523),
IF(H$2=ตัวเลือก!A$30,"ยังไม่บันทึกข้อมูล",S523*0.47),"ข้อมูลไม่ถูกต้อง")</f>
        <v>ข้อมูลไม่ถูกต้อง</v>
      </c>
      <c r="W523" s="149" t="str">
        <f t="shared" si="70"/>
        <v>ข้อมูลไม่ถูกต้อง</v>
      </c>
      <c r="X523" s="148" t="str">
        <f t="shared" si="71"/>
        <v>ข้อมูลไม่ถูกต้อง</v>
      </c>
      <c r="Y523" s="38"/>
      <c r="Z523" s="38"/>
      <c r="AA523" s="38"/>
    </row>
    <row r="524" spans="1:27" x14ac:dyDescent="0.45">
      <c r="A524" s="38">
        <v>519</v>
      </c>
      <c r="B524" s="38"/>
      <c r="C524" s="38"/>
      <c r="D524" s="38"/>
      <c r="E524" s="38"/>
      <c r="F524" s="35"/>
      <c r="G524" s="35"/>
      <c r="H524" s="38"/>
      <c r="I524" s="38"/>
      <c r="J524" s="273" t="str">
        <f t="shared" si="64"/>
        <v>รอข้อมูลคอลัมน์ H</v>
      </c>
      <c r="K524" s="150"/>
      <c r="L524" s="150"/>
      <c r="M524" s="150"/>
      <c r="N524" s="147" t="str" cm="1">
        <f t="array" ref="N524">IF(AND(K524:M524=""),"ยังไม่บันทึกข้อมูล",
IF(M524&lt;&gt;"",
IF(M524&gt;=1.3,M524,"เป็นไม้พุ่ม"),
IF(K524+L524&gt;=1.3,K524+L524,"เป็นไม้พุ่ม")))</f>
        <v>ยังไม่บันทึกข้อมูล</v>
      </c>
      <c r="O524" s="149" t="str">
        <f t="shared" si="65"/>
        <v>ข้อมูลไม่ถูกต้อง</v>
      </c>
      <c r="P524" s="149" t="str">
        <f t="shared" si="66"/>
        <v>ข้อมูลไม่ถูกต้อง</v>
      </c>
      <c r="Q524" s="149" t="str">
        <f t="shared" si="67"/>
        <v>ข้อมูลไม่ถูกต้อง</v>
      </c>
      <c r="R524" s="155" t="str">
        <f t="shared" si="68"/>
        <v>ข้อมูลไม่ถูกต้อง</v>
      </c>
      <c r="S524" s="155" t="str">
        <f>IF(ISNUMBER(R524),
IF(H$2=ตัวเลือก!A$30,"ยังไม่บันทึกข้อมูล",R524*0.27),"ข้อมูลไม่ถูกต้อง")</f>
        <v>ข้อมูลไม่ถูกต้อง</v>
      </c>
      <c r="T524" s="149" t="str">
        <f t="shared" si="69"/>
        <v>ข้อมูลไม่ถูกต้อง</v>
      </c>
      <c r="U524" s="155" t="str">
        <f>IF(ISNUMBER(R524),
IF(H$2=ตัวเลือก!A$30,"ยังไม่บันทึกข้อมูล",R524*0.47),"ข้อมูลไม่ถูกต้อง")</f>
        <v>ข้อมูลไม่ถูกต้อง</v>
      </c>
      <c r="V524" s="149" t="str">
        <f>IF(ISNUMBER(S524),
IF(H$2=ตัวเลือก!A$30,"ยังไม่บันทึกข้อมูล",S524*0.47),"ข้อมูลไม่ถูกต้อง")</f>
        <v>ข้อมูลไม่ถูกต้อง</v>
      </c>
      <c r="W524" s="149" t="str">
        <f t="shared" si="70"/>
        <v>ข้อมูลไม่ถูกต้อง</v>
      </c>
      <c r="X524" s="148" t="str">
        <f t="shared" si="71"/>
        <v>ข้อมูลไม่ถูกต้อง</v>
      </c>
      <c r="Y524" s="38"/>
      <c r="Z524" s="38"/>
      <c r="AA524" s="38"/>
    </row>
    <row r="525" spans="1:27" x14ac:dyDescent="0.45">
      <c r="A525" s="38">
        <v>520</v>
      </c>
      <c r="B525" s="38"/>
      <c r="C525" s="38"/>
      <c r="D525" s="38"/>
      <c r="E525" s="38"/>
      <c r="F525" s="35"/>
      <c r="G525" s="35"/>
      <c r="H525" s="38"/>
      <c r="I525" s="38"/>
      <c r="J525" s="273" t="str">
        <f t="shared" si="64"/>
        <v>รอข้อมูลคอลัมน์ H</v>
      </c>
      <c r="K525" s="150"/>
      <c r="L525" s="150"/>
      <c r="M525" s="150"/>
      <c r="N525" s="147" t="str" cm="1">
        <f t="array" ref="N525">IF(AND(K525:M525=""),"ยังไม่บันทึกข้อมูล",
IF(M525&lt;&gt;"",
IF(M525&gt;=1.3,M525,"เป็นไม้พุ่ม"),
IF(K525+L525&gt;=1.3,K525+L525,"เป็นไม้พุ่ม")))</f>
        <v>ยังไม่บันทึกข้อมูล</v>
      </c>
      <c r="O525" s="149" t="str">
        <f t="shared" si="65"/>
        <v>ข้อมูลไม่ถูกต้อง</v>
      </c>
      <c r="P525" s="149" t="str">
        <f t="shared" si="66"/>
        <v>ข้อมูลไม่ถูกต้อง</v>
      </c>
      <c r="Q525" s="149" t="str">
        <f t="shared" si="67"/>
        <v>ข้อมูลไม่ถูกต้อง</v>
      </c>
      <c r="R525" s="155" t="str">
        <f t="shared" si="68"/>
        <v>ข้อมูลไม่ถูกต้อง</v>
      </c>
      <c r="S525" s="155" t="str">
        <f>IF(ISNUMBER(R525),
IF(H$2=ตัวเลือก!A$30,"ยังไม่บันทึกข้อมูล",R525*0.27),"ข้อมูลไม่ถูกต้อง")</f>
        <v>ข้อมูลไม่ถูกต้อง</v>
      </c>
      <c r="T525" s="149" t="str">
        <f t="shared" si="69"/>
        <v>ข้อมูลไม่ถูกต้อง</v>
      </c>
      <c r="U525" s="155" t="str">
        <f>IF(ISNUMBER(R525),
IF(H$2=ตัวเลือก!A$30,"ยังไม่บันทึกข้อมูล",R525*0.47),"ข้อมูลไม่ถูกต้อง")</f>
        <v>ข้อมูลไม่ถูกต้อง</v>
      </c>
      <c r="V525" s="149" t="str">
        <f>IF(ISNUMBER(S525),
IF(H$2=ตัวเลือก!A$30,"ยังไม่บันทึกข้อมูล",S525*0.47),"ข้อมูลไม่ถูกต้อง")</f>
        <v>ข้อมูลไม่ถูกต้อง</v>
      </c>
      <c r="W525" s="149" t="str">
        <f t="shared" si="70"/>
        <v>ข้อมูลไม่ถูกต้อง</v>
      </c>
      <c r="X525" s="148" t="str">
        <f t="shared" si="71"/>
        <v>ข้อมูลไม่ถูกต้อง</v>
      </c>
      <c r="Y525" s="38"/>
      <c r="Z525" s="38"/>
      <c r="AA525" s="38"/>
    </row>
    <row r="526" spans="1:27" x14ac:dyDescent="0.45">
      <c r="A526" s="38">
        <v>521</v>
      </c>
      <c r="B526" s="38"/>
      <c r="C526" s="38"/>
      <c r="D526" s="38"/>
      <c r="E526" s="38"/>
      <c r="F526" s="35"/>
      <c r="G526" s="35"/>
      <c r="H526" s="38"/>
      <c r="I526" s="38"/>
      <c r="J526" s="273" t="str">
        <f t="shared" si="64"/>
        <v>รอข้อมูลคอลัมน์ H</v>
      </c>
      <c r="K526" s="150"/>
      <c r="L526" s="150"/>
      <c r="M526" s="150"/>
      <c r="N526" s="147" t="str" cm="1">
        <f t="array" ref="N526">IF(AND(K526:M526=""),"ยังไม่บันทึกข้อมูล",
IF(M526&lt;&gt;"",
IF(M526&gt;=1.3,M526,"เป็นไม้พุ่ม"),
IF(K526+L526&gt;=1.3,K526+L526,"เป็นไม้พุ่ม")))</f>
        <v>ยังไม่บันทึกข้อมูล</v>
      </c>
      <c r="O526" s="149" t="str">
        <f t="shared" si="65"/>
        <v>ข้อมูลไม่ถูกต้อง</v>
      </c>
      <c r="P526" s="149" t="str">
        <f t="shared" si="66"/>
        <v>ข้อมูลไม่ถูกต้อง</v>
      </c>
      <c r="Q526" s="149" t="str">
        <f t="shared" si="67"/>
        <v>ข้อมูลไม่ถูกต้อง</v>
      </c>
      <c r="R526" s="155" t="str">
        <f t="shared" si="68"/>
        <v>ข้อมูลไม่ถูกต้อง</v>
      </c>
      <c r="S526" s="155" t="str">
        <f>IF(ISNUMBER(R526),
IF(H$2=ตัวเลือก!A$30,"ยังไม่บันทึกข้อมูล",R526*0.27),"ข้อมูลไม่ถูกต้อง")</f>
        <v>ข้อมูลไม่ถูกต้อง</v>
      </c>
      <c r="T526" s="149" t="str">
        <f t="shared" si="69"/>
        <v>ข้อมูลไม่ถูกต้อง</v>
      </c>
      <c r="U526" s="155" t="str">
        <f>IF(ISNUMBER(R526),
IF(H$2=ตัวเลือก!A$30,"ยังไม่บันทึกข้อมูล",R526*0.47),"ข้อมูลไม่ถูกต้อง")</f>
        <v>ข้อมูลไม่ถูกต้อง</v>
      </c>
      <c r="V526" s="149" t="str">
        <f>IF(ISNUMBER(S526),
IF(H$2=ตัวเลือก!A$30,"ยังไม่บันทึกข้อมูล",S526*0.47),"ข้อมูลไม่ถูกต้อง")</f>
        <v>ข้อมูลไม่ถูกต้อง</v>
      </c>
      <c r="W526" s="149" t="str">
        <f t="shared" si="70"/>
        <v>ข้อมูลไม่ถูกต้อง</v>
      </c>
      <c r="X526" s="148" t="str">
        <f t="shared" si="71"/>
        <v>ข้อมูลไม่ถูกต้อง</v>
      </c>
      <c r="Y526" s="38"/>
      <c r="Z526" s="38"/>
      <c r="AA526" s="38"/>
    </row>
    <row r="527" spans="1:27" x14ac:dyDescent="0.45">
      <c r="A527" s="38">
        <v>522</v>
      </c>
      <c r="B527" s="38"/>
      <c r="C527" s="38"/>
      <c r="D527" s="38"/>
      <c r="E527" s="38"/>
      <c r="F527" s="35"/>
      <c r="G527" s="35"/>
      <c r="H527" s="38"/>
      <c r="I527" s="38"/>
      <c r="J527" s="273" t="str">
        <f t="shared" si="64"/>
        <v>รอข้อมูลคอลัมน์ H</v>
      </c>
      <c r="K527" s="150"/>
      <c r="L527" s="150"/>
      <c r="M527" s="150"/>
      <c r="N527" s="147" t="str" cm="1">
        <f t="array" ref="N527">IF(AND(K527:M527=""),"ยังไม่บันทึกข้อมูล",
IF(M527&lt;&gt;"",
IF(M527&gt;=1.3,M527,"เป็นไม้พุ่ม"),
IF(K527+L527&gt;=1.3,K527+L527,"เป็นไม้พุ่ม")))</f>
        <v>ยังไม่บันทึกข้อมูล</v>
      </c>
      <c r="O527" s="149" t="str">
        <f t="shared" si="65"/>
        <v>ข้อมูลไม่ถูกต้อง</v>
      </c>
      <c r="P527" s="149" t="str">
        <f t="shared" si="66"/>
        <v>ข้อมูลไม่ถูกต้อง</v>
      </c>
      <c r="Q527" s="149" t="str">
        <f t="shared" si="67"/>
        <v>ข้อมูลไม่ถูกต้อง</v>
      </c>
      <c r="R527" s="155" t="str">
        <f t="shared" si="68"/>
        <v>ข้อมูลไม่ถูกต้อง</v>
      </c>
      <c r="S527" s="155" t="str">
        <f>IF(ISNUMBER(R527),
IF(H$2=ตัวเลือก!A$30,"ยังไม่บันทึกข้อมูล",R527*0.27),"ข้อมูลไม่ถูกต้อง")</f>
        <v>ข้อมูลไม่ถูกต้อง</v>
      </c>
      <c r="T527" s="149" t="str">
        <f t="shared" si="69"/>
        <v>ข้อมูลไม่ถูกต้อง</v>
      </c>
      <c r="U527" s="155" t="str">
        <f>IF(ISNUMBER(R527),
IF(H$2=ตัวเลือก!A$30,"ยังไม่บันทึกข้อมูล",R527*0.47),"ข้อมูลไม่ถูกต้อง")</f>
        <v>ข้อมูลไม่ถูกต้อง</v>
      </c>
      <c r="V527" s="149" t="str">
        <f>IF(ISNUMBER(S527),
IF(H$2=ตัวเลือก!A$30,"ยังไม่บันทึกข้อมูล",S527*0.47),"ข้อมูลไม่ถูกต้อง")</f>
        <v>ข้อมูลไม่ถูกต้อง</v>
      </c>
      <c r="W527" s="149" t="str">
        <f t="shared" si="70"/>
        <v>ข้อมูลไม่ถูกต้อง</v>
      </c>
      <c r="X527" s="148" t="str">
        <f t="shared" si="71"/>
        <v>ข้อมูลไม่ถูกต้อง</v>
      </c>
      <c r="Y527" s="38"/>
      <c r="Z527" s="38"/>
      <c r="AA527" s="38"/>
    </row>
    <row r="528" spans="1:27" x14ac:dyDescent="0.45">
      <c r="A528" s="38">
        <v>523</v>
      </c>
      <c r="B528" s="38"/>
      <c r="C528" s="38"/>
      <c r="D528" s="38"/>
      <c r="E528" s="38"/>
      <c r="F528" s="35"/>
      <c r="G528" s="35"/>
      <c r="H528" s="38"/>
      <c r="I528" s="38"/>
      <c r="J528" s="273" t="str">
        <f t="shared" si="64"/>
        <v>รอข้อมูลคอลัมน์ H</v>
      </c>
      <c r="K528" s="150"/>
      <c r="L528" s="150"/>
      <c r="M528" s="150"/>
      <c r="N528" s="147" t="str" cm="1">
        <f t="array" ref="N528">IF(AND(K528:M528=""),"ยังไม่บันทึกข้อมูล",
IF(M528&lt;&gt;"",
IF(M528&gt;=1.3,M528,"เป็นไม้พุ่ม"),
IF(K528+L528&gt;=1.3,K528+L528,"เป็นไม้พุ่ม")))</f>
        <v>ยังไม่บันทึกข้อมูล</v>
      </c>
      <c r="O528" s="149" t="str">
        <f t="shared" si="65"/>
        <v>ข้อมูลไม่ถูกต้อง</v>
      </c>
      <c r="P528" s="149" t="str">
        <f t="shared" si="66"/>
        <v>ข้อมูลไม่ถูกต้อง</v>
      </c>
      <c r="Q528" s="149" t="str">
        <f t="shared" si="67"/>
        <v>ข้อมูลไม่ถูกต้อง</v>
      </c>
      <c r="R528" s="155" t="str">
        <f t="shared" si="68"/>
        <v>ข้อมูลไม่ถูกต้อง</v>
      </c>
      <c r="S528" s="155" t="str">
        <f>IF(ISNUMBER(R528),
IF(H$2=ตัวเลือก!A$30,"ยังไม่บันทึกข้อมูล",R528*0.27),"ข้อมูลไม่ถูกต้อง")</f>
        <v>ข้อมูลไม่ถูกต้อง</v>
      </c>
      <c r="T528" s="149" t="str">
        <f t="shared" si="69"/>
        <v>ข้อมูลไม่ถูกต้อง</v>
      </c>
      <c r="U528" s="155" t="str">
        <f>IF(ISNUMBER(R528),
IF(H$2=ตัวเลือก!A$30,"ยังไม่บันทึกข้อมูล",R528*0.47),"ข้อมูลไม่ถูกต้อง")</f>
        <v>ข้อมูลไม่ถูกต้อง</v>
      </c>
      <c r="V528" s="149" t="str">
        <f>IF(ISNUMBER(S528),
IF(H$2=ตัวเลือก!A$30,"ยังไม่บันทึกข้อมูล",S528*0.47),"ข้อมูลไม่ถูกต้อง")</f>
        <v>ข้อมูลไม่ถูกต้อง</v>
      </c>
      <c r="W528" s="149" t="str">
        <f t="shared" si="70"/>
        <v>ข้อมูลไม่ถูกต้อง</v>
      </c>
      <c r="X528" s="148" t="str">
        <f t="shared" si="71"/>
        <v>ข้อมูลไม่ถูกต้อง</v>
      </c>
      <c r="Y528" s="38"/>
      <c r="Z528" s="38"/>
      <c r="AA528" s="38"/>
    </row>
    <row r="529" spans="1:27" x14ac:dyDescent="0.45">
      <c r="A529" s="38">
        <v>524</v>
      </c>
      <c r="B529" s="38"/>
      <c r="C529" s="38"/>
      <c r="D529" s="38"/>
      <c r="E529" s="38"/>
      <c r="F529" s="35"/>
      <c r="G529" s="35"/>
      <c r="H529" s="38"/>
      <c r="I529" s="38"/>
      <c r="J529" s="273" t="str">
        <f t="shared" si="64"/>
        <v>รอข้อมูลคอลัมน์ H</v>
      </c>
      <c r="K529" s="150"/>
      <c r="L529" s="150"/>
      <c r="M529" s="150"/>
      <c r="N529" s="147" t="str" cm="1">
        <f t="array" ref="N529">IF(AND(K529:M529=""),"ยังไม่บันทึกข้อมูล",
IF(M529&lt;&gt;"",
IF(M529&gt;=1.3,M529,"เป็นไม้พุ่ม"),
IF(K529+L529&gt;=1.3,K529+L529,"เป็นไม้พุ่ม")))</f>
        <v>ยังไม่บันทึกข้อมูล</v>
      </c>
      <c r="O529" s="149" t="str">
        <f t="shared" si="65"/>
        <v>ข้อมูลไม่ถูกต้อง</v>
      </c>
      <c r="P529" s="149" t="str">
        <f t="shared" si="66"/>
        <v>ข้อมูลไม่ถูกต้อง</v>
      </c>
      <c r="Q529" s="149" t="str">
        <f t="shared" si="67"/>
        <v>ข้อมูลไม่ถูกต้อง</v>
      </c>
      <c r="R529" s="155" t="str">
        <f t="shared" si="68"/>
        <v>ข้อมูลไม่ถูกต้อง</v>
      </c>
      <c r="S529" s="155" t="str">
        <f>IF(ISNUMBER(R529),
IF(H$2=ตัวเลือก!A$30,"ยังไม่บันทึกข้อมูล",R529*0.27),"ข้อมูลไม่ถูกต้อง")</f>
        <v>ข้อมูลไม่ถูกต้อง</v>
      </c>
      <c r="T529" s="149" t="str">
        <f t="shared" si="69"/>
        <v>ข้อมูลไม่ถูกต้อง</v>
      </c>
      <c r="U529" s="155" t="str">
        <f>IF(ISNUMBER(R529),
IF(H$2=ตัวเลือก!A$30,"ยังไม่บันทึกข้อมูล",R529*0.47),"ข้อมูลไม่ถูกต้อง")</f>
        <v>ข้อมูลไม่ถูกต้อง</v>
      </c>
      <c r="V529" s="149" t="str">
        <f>IF(ISNUMBER(S529),
IF(H$2=ตัวเลือก!A$30,"ยังไม่บันทึกข้อมูล",S529*0.47),"ข้อมูลไม่ถูกต้อง")</f>
        <v>ข้อมูลไม่ถูกต้อง</v>
      </c>
      <c r="W529" s="149" t="str">
        <f t="shared" si="70"/>
        <v>ข้อมูลไม่ถูกต้อง</v>
      </c>
      <c r="X529" s="148" t="str">
        <f t="shared" si="71"/>
        <v>ข้อมูลไม่ถูกต้อง</v>
      </c>
      <c r="Y529" s="38"/>
      <c r="Z529" s="38"/>
      <c r="AA529" s="38"/>
    </row>
    <row r="530" spans="1:27" x14ac:dyDescent="0.45">
      <c r="A530" s="38">
        <v>525</v>
      </c>
      <c r="B530" s="38"/>
      <c r="C530" s="38"/>
      <c r="D530" s="38"/>
      <c r="E530" s="38"/>
      <c r="F530" s="35"/>
      <c r="G530" s="35"/>
      <c r="H530" s="38"/>
      <c r="I530" s="38"/>
      <c r="J530" s="273" t="str">
        <f t="shared" si="64"/>
        <v>รอข้อมูลคอลัมน์ H</v>
      </c>
      <c r="K530" s="150"/>
      <c r="L530" s="150"/>
      <c r="M530" s="150"/>
      <c r="N530" s="147" t="str" cm="1">
        <f t="array" ref="N530">IF(AND(K530:M530=""),"ยังไม่บันทึกข้อมูล",
IF(M530&lt;&gt;"",
IF(M530&gt;=1.3,M530,"เป็นไม้พุ่ม"),
IF(K530+L530&gt;=1.3,K530+L530,"เป็นไม้พุ่ม")))</f>
        <v>ยังไม่บันทึกข้อมูล</v>
      </c>
      <c r="O530" s="149" t="str">
        <f t="shared" si="65"/>
        <v>ข้อมูลไม่ถูกต้อง</v>
      </c>
      <c r="P530" s="149" t="str">
        <f t="shared" si="66"/>
        <v>ข้อมูลไม่ถูกต้อง</v>
      </c>
      <c r="Q530" s="149" t="str">
        <f t="shared" si="67"/>
        <v>ข้อมูลไม่ถูกต้อง</v>
      </c>
      <c r="R530" s="155" t="str">
        <f t="shared" si="68"/>
        <v>ข้อมูลไม่ถูกต้อง</v>
      </c>
      <c r="S530" s="155" t="str">
        <f>IF(ISNUMBER(R530),
IF(H$2=ตัวเลือก!A$30,"ยังไม่บันทึกข้อมูล",R530*0.27),"ข้อมูลไม่ถูกต้อง")</f>
        <v>ข้อมูลไม่ถูกต้อง</v>
      </c>
      <c r="T530" s="149" t="str">
        <f t="shared" si="69"/>
        <v>ข้อมูลไม่ถูกต้อง</v>
      </c>
      <c r="U530" s="155" t="str">
        <f>IF(ISNUMBER(R530),
IF(H$2=ตัวเลือก!A$30,"ยังไม่บันทึกข้อมูล",R530*0.47),"ข้อมูลไม่ถูกต้อง")</f>
        <v>ข้อมูลไม่ถูกต้อง</v>
      </c>
      <c r="V530" s="149" t="str">
        <f>IF(ISNUMBER(S530),
IF(H$2=ตัวเลือก!A$30,"ยังไม่บันทึกข้อมูล",S530*0.47),"ข้อมูลไม่ถูกต้อง")</f>
        <v>ข้อมูลไม่ถูกต้อง</v>
      </c>
      <c r="W530" s="149" t="str">
        <f t="shared" si="70"/>
        <v>ข้อมูลไม่ถูกต้อง</v>
      </c>
      <c r="X530" s="148" t="str">
        <f t="shared" si="71"/>
        <v>ข้อมูลไม่ถูกต้อง</v>
      </c>
      <c r="Y530" s="38"/>
      <c r="Z530" s="38"/>
      <c r="AA530" s="38"/>
    </row>
    <row r="531" spans="1:27" x14ac:dyDescent="0.45">
      <c r="A531" s="38">
        <v>526</v>
      </c>
      <c r="B531" s="38"/>
      <c r="C531" s="38"/>
      <c r="D531" s="38"/>
      <c r="E531" s="38"/>
      <c r="F531" s="35"/>
      <c r="G531" s="35"/>
      <c r="H531" s="38"/>
      <c r="I531" s="38"/>
      <c r="J531" s="273" t="str">
        <f t="shared" si="64"/>
        <v>รอข้อมูลคอลัมน์ H</v>
      </c>
      <c r="K531" s="150"/>
      <c r="L531" s="150"/>
      <c r="M531" s="150"/>
      <c r="N531" s="147" t="str" cm="1">
        <f t="array" ref="N531">IF(AND(K531:M531=""),"ยังไม่บันทึกข้อมูล",
IF(M531&lt;&gt;"",
IF(M531&gt;=1.3,M531,"เป็นไม้พุ่ม"),
IF(K531+L531&gt;=1.3,K531+L531,"เป็นไม้พุ่ม")))</f>
        <v>ยังไม่บันทึกข้อมูล</v>
      </c>
      <c r="O531" s="149" t="str">
        <f t="shared" si="65"/>
        <v>ข้อมูลไม่ถูกต้อง</v>
      </c>
      <c r="P531" s="149" t="str">
        <f t="shared" si="66"/>
        <v>ข้อมูลไม่ถูกต้อง</v>
      </c>
      <c r="Q531" s="149" t="str">
        <f t="shared" si="67"/>
        <v>ข้อมูลไม่ถูกต้อง</v>
      </c>
      <c r="R531" s="155" t="str">
        <f t="shared" si="68"/>
        <v>ข้อมูลไม่ถูกต้อง</v>
      </c>
      <c r="S531" s="155" t="str">
        <f>IF(ISNUMBER(R531),
IF(H$2=ตัวเลือก!A$30,"ยังไม่บันทึกข้อมูล",R531*0.27),"ข้อมูลไม่ถูกต้อง")</f>
        <v>ข้อมูลไม่ถูกต้อง</v>
      </c>
      <c r="T531" s="149" t="str">
        <f t="shared" si="69"/>
        <v>ข้อมูลไม่ถูกต้อง</v>
      </c>
      <c r="U531" s="155" t="str">
        <f>IF(ISNUMBER(R531),
IF(H$2=ตัวเลือก!A$30,"ยังไม่บันทึกข้อมูล",R531*0.47),"ข้อมูลไม่ถูกต้อง")</f>
        <v>ข้อมูลไม่ถูกต้อง</v>
      </c>
      <c r="V531" s="149" t="str">
        <f>IF(ISNUMBER(S531),
IF(H$2=ตัวเลือก!A$30,"ยังไม่บันทึกข้อมูล",S531*0.47),"ข้อมูลไม่ถูกต้อง")</f>
        <v>ข้อมูลไม่ถูกต้อง</v>
      </c>
      <c r="W531" s="149" t="str">
        <f t="shared" si="70"/>
        <v>ข้อมูลไม่ถูกต้อง</v>
      </c>
      <c r="X531" s="148" t="str">
        <f t="shared" si="71"/>
        <v>ข้อมูลไม่ถูกต้อง</v>
      </c>
      <c r="Y531" s="38"/>
      <c r="Z531" s="38"/>
      <c r="AA531" s="38"/>
    </row>
    <row r="532" spans="1:27" x14ac:dyDescent="0.45">
      <c r="A532" s="38">
        <v>527</v>
      </c>
      <c r="B532" s="38"/>
      <c r="C532" s="38"/>
      <c r="D532" s="38"/>
      <c r="E532" s="38"/>
      <c r="F532" s="35"/>
      <c r="G532" s="35"/>
      <c r="H532" s="38"/>
      <c r="I532" s="38"/>
      <c r="J532" s="273" t="str">
        <f t="shared" si="64"/>
        <v>รอข้อมูลคอลัมน์ H</v>
      </c>
      <c r="K532" s="150"/>
      <c r="L532" s="150"/>
      <c r="M532" s="150"/>
      <c r="N532" s="147" t="str" cm="1">
        <f t="array" ref="N532">IF(AND(K532:M532=""),"ยังไม่บันทึกข้อมูล",
IF(M532&lt;&gt;"",
IF(M532&gt;=1.3,M532,"เป็นไม้พุ่ม"),
IF(K532+L532&gt;=1.3,K532+L532,"เป็นไม้พุ่ม")))</f>
        <v>ยังไม่บันทึกข้อมูล</v>
      </c>
      <c r="O532" s="149" t="str">
        <f t="shared" si="65"/>
        <v>ข้อมูลไม่ถูกต้อง</v>
      </c>
      <c r="P532" s="149" t="str">
        <f t="shared" si="66"/>
        <v>ข้อมูลไม่ถูกต้อง</v>
      </c>
      <c r="Q532" s="149" t="str">
        <f t="shared" si="67"/>
        <v>ข้อมูลไม่ถูกต้อง</v>
      </c>
      <c r="R532" s="155" t="str">
        <f t="shared" si="68"/>
        <v>ข้อมูลไม่ถูกต้อง</v>
      </c>
      <c r="S532" s="155" t="str">
        <f>IF(ISNUMBER(R532),
IF(H$2=ตัวเลือก!A$30,"ยังไม่บันทึกข้อมูล",R532*0.27),"ข้อมูลไม่ถูกต้อง")</f>
        <v>ข้อมูลไม่ถูกต้อง</v>
      </c>
      <c r="T532" s="149" t="str">
        <f t="shared" si="69"/>
        <v>ข้อมูลไม่ถูกต้อง</v>
      </c>
      <c r="U532" s="155" t="str">
        <f>IF(ISNUMBER(R532),
IF(H$2=ตัวเลือก!A$30,"ยังไม่บันทึกข้อมูล",R532*0.47),"ข้อมูลไม่ถูกต้อง")</f>
        <v>ข้อมูลไม่ถูกต้อง</v>
      </c>
      <c r="V532" s="149" t="str">
        <f>IF(ISNUMBER(S532),
IF(H$2=ตัวเลือก!A$30,"ยังไม่บันทึกข้อมูล",S532*0.47),"ข้อมูลไม่ถูกต้อง")</f>
        <v>ข้อมูลไม่ถูกต้อง</v>
      </c>
      <c r="W532" s="149" t="str">
        <f t="shared" si="70"/>
        <v>ข้อมูลไม่ถูกต้อง</v>
      </c>
      <c r="X532" s="148" t="str">
        <f t="shared" si="71"/>
        <v>ข้อมูลไม่ถูกต้อง</v>
      </c>
      <c r="Y532" s="38"/>
      <c r="Z532" s="38"/>
      <c r="AA532" s="38"/>
    </row>
    <row r="533" spans="1:27" x14ac:dyDescent="0.45">
      <c r="A533" s="38">
        <v>528</v>
      </c>
      <c r="B533" s="38"/>
      <c r="C533" s="38"/>
      <c r="D533" s="38"/>
      <c r="E533" s="38"/>
      <c r="F533" s="35"/>
      <c r="G533" s="35"/>
      <c r="H533" s="38"/>
      <c r="I533" s="38"/>
      <c r="J533" s="273" t="str">
        <f t="shared" si="64"/>
        <v>รอข้อมูลคอลัมน์ H</v>
      </c>
      <c r="K533" s="150"/>
      <c r="L533" s="150"/>
      <c r="M533" s="150"/>
      <c r="N533" s="147" t="str" cm="1">
        <f t="array" ref="N533">IF(AND(K533:M533=""),"ยังไม่บันทึกข้อมูล",
IF(M533&lt;&gt;"",
IF(M533&gt;=1.3,M533,"เป็นไม้พุ่ม"),
IF(K533+L533&gt;=1.3,K533+L533,"เป็นไม้พุ่ม")))</f>
        <v>ยังไม่บันทึกข้อมูล</v>
      </c>
      <c r="O533" s="149" t="str">
        <f t="shared" si="65"/>
        <v>ข้อมูลไม่ถูกต้อง</v>
      </c>
      <c r="P533" s="149" t="str">
        <f t="shared" si="66"/>
        <v>ข้อมูลไม่ถูกต้อง</v>
      </c>
      <c r="Q533" s="149" t="str">
        <f t="shared" si="67"/>
        <v>ข้อมูลไม่ถูกต้อง</v>
      </c>
      <c r="R533" s="155" t="str">
        <f t="shared" si="68"/>
        <v>ข้อมูลไม่ถูกต้อง</v>
      </c>
      <c r="S533" s="155" t="str">
        <f>IF(ISNUMBER(R533),
IF(H$2=ตัวเลือก!A$30,"ยังไม่บันทึกข้อมูล",R533*0.27),"ข้อมูลไม่ถูกต้อง")</f>
        <v>ข้อมูลไม่ถูกต้อง</v>
      </c>
      <c r="T533" s="149" t="str">
        <f t="shared" si="69"/>
        <v>ข้อมูลไม่ถูกต้อง</v>
      </c>
      <c r="U533" s="155" t="str">
        <f>IF(ISNUMBER(R533),
IF(H$2=ตัวเลือก!A$30,"ยังไม่บันทึกข้อมูล",R533*0.47),"ข้อมูลไม่ถูกต้อง")</f>
        <v>ข้อมูลไม่ถูกต้อง</v>
      </c>
      <c r="V533" s="149" t="str">
        <f>IF(ISNUMBER(S533),
IF(H$2=ตัวเลือก!A$30,"ยังไม่บันทึกข้อมูล",S533*0.47),"ข้อมูลไม่ถูกต้อง")</f>
        <v>ข้อมูลไม่ถูกต้อง</v>
      </c>
      <c r="W533" s="149" t="str">
        <f t="shared" si="70"/>
        <v>ข้อมูลไม่ถูกต้อง</v>
      </c>
      <c r="X533" s="148" t="str">
        <f t="shared" si="71"/>
        <v>ข้อมูลไม่ถูกต้อง</v>
      </c>
      <c r="Y533" s="38"/>
      <c r="Z533" s="38"/>
      <c r="AA533" s="38"/>
    </row>
    <row r="534" spans="1:27" x14ac:dyDescent="0.45">
      <c r="A534" s="38">
        <v>529</v>
      </c>
      <c r="B534" s="38"/>
      <c r="C534" s="38"/>
      <c r="D534" s="38"/>
      <c r="E534" s="38"/>
      <c r="F534" s="35"/>
      <c r="G534" s="35"/>
      <c r="H534" s="38"/>
      <c r="I534" s="38"/>
      <c r="J534" s="273" t="str">
        <f t="shared" si="64"/>
        <v>รอข้อมูลคอลัมน์ H</v>
      </c>
      <c r="K534" s="150"/>
      <c r="L534" s="150"/>
      <c r="M534" s="150"/>
      <c r="N534" s="147" t="str" cm="1">
        <f t="array" ref="N534">IF(AND(K534:M534=""),"ยังไม่บันทึกข้อมูล",
IF(M534&lt;&gt;"",
IF(M534&gt;=1.3,M534,"เป็นไม้พุ่ม"),
IF(K534+L534&gt;=1.3,K534+L534,"เป็นไม้พุ่ม")))</f>
        <v>ยังไม่บันทึกข้อมูล</v>
      </c>
      <c r="O534" s="149" t="str">
        <f t="shared" si="65"/>
        <v>ข้อมูลไม่ถูกต้อง</v>
      </c>
      <c r="P534" s="149" t="str">
        <f t="shared" si="66"/>
        <v>ข้อมูลไม่ถูกต้อง</v>
      </c>
      <c r="Q534" s="149" t="str">
        <f t="shared" si="67"/>
        <v>ข้อมูลไม่ถูกต้อง</v>
      </c>
      <c r="R534" s="155" t="str">
        <f t="shared" si="68"/>
        <v>ข้อมูลไม่ถูกต้อง</v>
      </c>
      <c r="S534" s="155" t="str">
        <f>IF(ISNUMBER(R534),
IF(H$2=ตัวเลือก!A$30,"ยังไม่บันทึกข้อมูล",R534*0.27),"ข้อมูลไม่ถูกต้อง")</f>
        <v>ข้อมูลไม่ถูกต้อง</v>
      </c>
      <c r="T534" s="149" t="str">
        <f t="shared" si="69"/>
        <v>ข้อมูลไม่ถูกต้อง</v>
      </c>
      <c r="U534" s="155" t="str">
        <f>IF(ISNUMBER(R534),
IF(H$2=ตัวเลือก!A$30,"ยังไม่บันทึกข้อมูล",R534*0.47),"ข้อมูลไม่ถูกต้อง")</f>
        <v>ข้อมูลไม่ถูกต้อง</v>
      </c>
      <c r="V534" s="149" t="str">
        <f>IF(ISNUMBER(S534),
IF(H$2=ตัวเลือก!A$30,"ยังไม่บันทึกข้อมูล",S534*0.47),"ข้อมูลไม่ถูกต้อง")</f>
        <v>ข้อมูลไม่ถูกต้อง</v>
      </c>
      <c r="W534" s="149" t="str">
        <f t="shared" si="70"/>
        <v>ข้อมูลไม่ถูกต้อง</v>
      </c>
      <c r="X534" s="148" t="str">
        <f t="shared" si="71"/>
        <v>ข้อมูลไม่ถูกต้อง</v>
      </c>
      <c r="Y534" s="38"/>
      <c r="Z534" s="38"/>
      <c r="AA534" s="38"/>
    </row>
    <row r="535" spans="1:27" x14ac:dyDescent="0.45">
      <c r="A535" s="38">
        <v>530</v>
      </c>
      <c r="B535" s="38"/>
      <c r="C535" s="38"/>
      <c r="D535" s="38"/>
      <c r="E535" s="38"/>
      <c r="F535" s="35"/>
      <c r="G535" s="35"/>
      <c r="H535" s="38"/>
      <c r="I535" s="38"/>
      <c r="J535" s="273" t="str">
        <f t="shared" si="64"/>
        <v>รอข้อมูลคอลัมน์ H</v>
      </c>
      <c r="K535" s="150"/>
      <c r="L535" s="150"/>
      <c r="M535" s="150"/>
      <c r="N535" s="147" t="str" cm="1">
        <f t="array" ref="N535">IF(AND(K535:M535=""),"ยังไม่บันทึกข้อมูล",
IF(M535&lt;&gt;"",
IF(M535&gt;=1.3,M535,"เป็นไม้พุ่ม"),
IF(K535+L535&gt;=1.3,K535+L535,"เป็นไม้พุ่ม")))</f>
        <v>ยังไม่บันทึกข้อมูล</v>
      </c>
      <c r="O535" s="149" t="str">
        <f t="shared" si="65"/>
        <v>ข้อมูลไม่ถูกต้อง</v>
      </c>
      <c r="P535" s="149" t="str">
        <f t="shared" si="66"/>
        <v>ข้อมูลไม่ถูกต้อง</v>
      </c>
      <c r="Q535" s="149" t="str">
        <f t="shared" si="67"/>
        <v>ข้อมูลไม่ถูกต้อง</v>
      </c>
      <c r="R535" s="155" t="str">
        <f t="shared" si="68"/>
        <v>ข้อมูลไม่ถูกต้อง</v>
      </c>
      <c r="S535" s="155" t="str">
        <f>IF(ISNUMBER(R535),
IF(H$2=ตัวเลือก!A$30,"ยังไม่บันทึกข้อมูล",R535*0.27),"ข้อมูลไม่ถูกต้อง")</f>
        <v>ข้อมูลไม่ถูกต้อง</v>
      </c>
      <c r="T535" s="149" t="str">
        <f t="shared" si="69"/>
        <v>ข้อมูลไม่ถูกต้อง</v>
      </c>
      <c r="U535" s="155" t="str">
        <f>IF(ISNUMBER(R535),
IF(H$2=ตัวเลือก!A$30,"ยังไม่บันทึกข้อมูล",R535*0.47),"ข้อมูลไม่ถูกต้อง")</f>
        <v>ข้อมูลไม่ถูกต้อง</v>
      </c>
      <c r="V535" s="149" t="str">
        <f>IF(ISNUMBER(S535),
IF(H$2=ตัวเลือก!A$30,"ยังไม่บันทึกข้อมูล",S535*0.47),"ข้อมูลไม่ถูกต้อง")</f>
        <v>ข้อมูลไม่ถูกต้อง</v>
      </c>
      <c r="W535" s="149" t="str">
        <f t="shared" si="70"/>
        <v>ข้อมูลไม่ถูกต้อง</v>
      </c>
      <c r="X535" s="148" t="str">
        <f t="shared" si="71"/>
        <v>ข้อมูลไม่ถูกต้อง</v>
      </c>
      <c r="Y535" s="38"/>
      <c r="Z535" s="38"/>
      <c r="AA535" s="38"/>
    </row>
    <row r="536" spans="1:27" x14ac:dyDescent="0.45">
      <c r="A536" s="38">
        <v>531</v>
      </c>
      <c r="B536" s="38"/>
      <c r="C536" s="38"/>
      <c r="D536" s="38"/>
      <c r="E536" s="38"/>
      <c r="F536" s="35"/>
      <c r="G536" s="35"/>
      <c r="H536" s="38"/>
      <c r="I536" s="38"/>
      <c r="J536" s="273" t="str">
        <f t="shared" si="64"/>
        <v>รอข้อมูลคอลัมน์ H</v>
      </c>
      <c r="K536" s="150"/>
      <c r="L536" s="150"/>
      <c r="M536" s="150"/>
      <c r="N536" s="147" t="str" cm="1">
        <f t="array" ref="N536">IF(AND(K536:M536=""),"ยังไม่บันทึกข้อมูล",
IF(M536&lt;&gt;"",
IF(M536&gt;=1.3,M536,"เป็นไม้พุ่ม"),
IF(K536+L536&gt;=1.3,K536+L536,"เป็นไม้พุ่ม")))</f>
        <v>ยังไม่บันทึกข้อมูล</v>
      </c>
      <c r="O536" s="149" t="str">
        <f t="shared" si="65"/>
        <v>ข้อมูลไม่ถูกต้อง</v>
      </c>
      <c r="P536" s="149" t="str">
        <f t="shared" si="66"/>
        <v>ข้อมูลไม่ถูกต้อง</v>
      </c>
      <c r="Q536" s="149" t="str">
        <f t="shared" si="67"/>
        <v>ข้อมูลไม่ถูกต้อง</v>
      </c>
      <c r="R536" s="155" t="str">
        <f t="shared" si="68"/>
        <v>ข้อมูลไม่ถูกต้อง</v>
      </c>
      <c r="S536" s="155" t="str">
        <f>IF(ISNUMBER(R536),
IF(H$2=ตัวเลือก!A$30,"ยังไม่บันทึกข้อมูล",R536*0.27),"ข้อมูลไม่ถูกต้อง")</f>
        <v>ข้อมูลไม่ถูกต้อง</v>
      </c>
      <c r="T536" s="149" t="str">
        <f t="shared" si="69"/>
        <v>ข้อมูลไม่ถูกต้อง</v>
      </c>
      <c r="U536" s="155" t="str">
        <f>IF(ISNUMBER(R536),
IF(H$2=ตัวเลือก!A$30,"ยังไม่บันทึกข้อมูล",R536*0.47),"ข้อมูลไม่ถูกต้อง")</f>
        <v>ข้อมูลไม่ถูกต้อง</v>
      </c>
      <c r="V536" s="149" t="str">
        <f>IF(ISNUMBER(S536),
IF(H$2=ตัวเลือก!A$30,"ยังไม่บันทึกข้อมูล",S536*0.47),"ข้อมูลไม่ถูกต้อง")</f>
        <v>ข้อมูลไม่ถูกต้อง</v>
      </c>
      <c r="W536" s="149" t="str">
        <f t="shared" si="70"/>
        <v>ข้อมูลไม่ถูกต้อง</v>
      </c>
      <c r="X536" s="148" t="str">
        <f t="shared" si="71"/>
        <v>ข้อมูลไม่ถูกต้อง</v>
      </c>
      <c r="Y536" s="38"/>
      <c r="Z536" s="38"/>
      <c r="AA536" s="38"/>
    </row>
    <row r="537" spans="1:27" x14ac:dyDescent="0.45">
      <c r="A537" s="38">
        <v>532</v>
      </c>
      <c r="B537" s="38"/>
      <c r="C537" s="38"/>
      <c r="D537" s="38"/>
      <c r="E537" s="38"/>
      <c r="F537" s="35"/>
      <c r="G537" s="35"/>
      <c r="H537" s="38"/>
      <c r="I537" s="38"/>
      <c r="J537" s="273" t="str">
        <f t="shared" si="64"/>
        <v>รอข้อมูลคอลัมน์ H</v>
      </c>
      <c r="K537" s="150"/>
      <c r="L537" s="150"/>
      <c r="M537" s="150"/>
      <c r="N537" s="147" t="str" cm="1">
        <f t="array" ref="N537">IF(AND(K537:M537=""),"ยังไม่บันทึกข้อมูล",
IF(M537&lt;&gt;"",
IF(M537&gt;=1.3,M537,"เป็นไม้พุ่ม"),
IF(K537+L537&gt;=1.3,K537+L537,"เป็นไม้พุ่ม")))</f>
        <v>ยังไม่บันทึกข้อมูล</v>
      </c>
      <c r="O537" s="149" t="str">
        <f t="shared" si="65"/>
        <v>ข้อมูลไม่ถูกต้อง</v>
      </c>
      <c r="P537" s="149" t="str">
        <f t="shared" si="66"/>
        <v>ข้อมูลไม่ถูกต้อง</v>
      </c>
      <c r="Q537" s="149" t="str">
        <f t="shared" si="67"/>
        <v>ข้อมูลไม่ถูกต้อง</v>
      </c>
      <c r="R537" s="155" t="str">
        <f t="shared" si="68"/>
        <v>ข้อมูลไม่ถูกต้อง</v>
      </c>
      <c r="S537" s="155" t="str">
        <f>IF(ISNUMBER(R537),
IF(H$2=ตัวเลือก!A$30,"ยังไม่บันทึกข้อมูล",R537*0.27),"ข้อมูลไม่ถูกต้อง")</f>
        <v>ข้อมูลไม่ถูกต้อง</v>
      </c>
      <c r="T537" s="149" t="str">
        <f t="shared" si="69"/>
        <v>ข้อมูลไม่ถูกต้อง</v>
      </c>
      <c r="U537" s="155" t="str">
        <f>IF(ISNUMBER(R537),
IF(H$2=ตัวเลือก!A$30,"ยังไม่บันทึกข้อมูล",R537*0.47),"ข้อมูลไม่ถูกต้อง")</f>
        <v>ข้อมูลไม่ถูกต้อง</v>
      </c>
      <c r="V537" s="149" t="str">
        <f>IF(ISNUMBER(S537),
IF(H$2=ตัวเลือก!A$30,"ยังไม่บันทึกข้อมูล",S537*0.47),"ข้อมูลไม่ถูกต้อง")</f>
        <v>ข้อมูลไม่ถูกต้อง</v>
      </c>
      <c r="W537" s="149" t="str">
        <f t="shared" si="70"/>
        <v>ข้อมูลไม่ถูกต้อง</v>
      </c>
      <c r="X537" s="148" t="str">
        <f t="shared" si="71"/>
        <v>ข้อมูลไม่ถูกต้อง</v>
      </c>
      <c r="Y537" s="38"/>
      <c r="Z537" s="38"/>
      <c r="AA537" s="38"/>
    </row>
    <row r="538" spans="1:27" x14ac:dyDescent="0.45">
      <c r="A538" s="38">
        <v>533</v>
      </c>
      <c r="B538" s="38"/>
      <c r="C538" s="38"/>
      <c r="D538" s="38"/>
      <c r="E538" s="38"/>
      <c r="F538" s="35"/>
      <c r="G538" s="35"/>
      <c r="H538" s="38"/>
      <c r="I538" s="38"/>
      <c r="J538" s="273" t="str">
        <f t="shared" si="64"/>
        <v>รอข้อมูลคอลัมน์ H</v>
      </c>
      <c r="K538" s="150"/>
      <c r="L538" s="150"/>
      <c r="M538" s="150"/>
      <c r="N538" s="147" t="str" cm="1">
        <f t="array" ref="N538">IF(AND(K538:M538=""),"ยังไม่บันทึกข้อมูล",
IF(M538&lt;&gt;"",
IF(M538&gt;=1.3,M538,"เป็นไม้พุ่ม"),
IF(K538+L538&gt;=1.3,K538+L538,"เป็นไม้พุ่ม")))</f>
        <v>ยังไม่บันทึกข้อมูล</v>
      </c>
      <c r="O538" s="149" t="str">
        <f t="shared" si="65"/>
        <v>ข้อมูลไม่ถูกต้อง</v>
      </c>
      <c r="P538" s="149" t="str">
        <f t="shared" si="66"/>
        <v>ข้อมูลไม่ถูกต้อง</v>
      </c>
      <c r="Q538" s="149" t="str">
        <f t="shared" si="67"/>
        <v>ข้อมูลไม่ถูกต้อง</v>
      </c>
      <c r="R538" s="155" t="str">
        <f t="shared" si="68"/>
        <v>ข้อมูลไม่ถูกต้อง</v>
      </c>
      <c r="S538" s="155" t="str">
        <f>IF(ISNUMBER(R538),
IF(H$2=ตัวเลือก!A$30,"ยังไม่บันทึกข้อมูล",R538*0.27),"ข้อมูลไม่ถูกต้อง")</f>
        <v>ข้อมูลไม่ถูกต้อง</v>
      </c>
      <c r="T538" s="149" t="str">
        <f t="shared" si="69"/>
        <v>ข้อมูลไม่ถูกต้อง</v>
      </c>
      <c r="U538" s="155" t="str">
        <f>IF(ISNUMBER(R538),
IF(H$2=ตัวเลือก!A$30,"ยังไม่บันทึกข้อมูล",R538*0.47),"ข้อมูลไม่ถูกต้อง")</f>
        <v>ข้อมูลไม่ถูกต้อง</v>
      </c>
      <c r="V538" s="149" t="str">
        <f>IF(ISNUMBER(S538),
IF(H$2=ตัวเลือก!A$30,"ยังไม่บันทึกข้อมูล",S538*0.47),"ข้อมูลไม่ถูกต้อง")</f>
        <v>ข้อมูลไม่ถูกต้อง</v>
      </c>
      <c r="W538" s="149" t="str">
        <f t="shared" si="70"/>
        <v>ข้อมูลไม่ถูกต้อง</v>
      </c>
      <c r="X538" s="148" t="str">
        <f t="shared" si="71"/>
        <v>ข้อมูลไม่ถูกต้อง</v>
      </c>
      <c r="Y538" s="38"/>
      <c r="Z538" s="38"/>
      <c r="AA538" s="38"/>
    </row>
    <row r="539" spans="1:27" x14ac:dyDescent="0.45">
      <c r="A539" s="38">
        <v>534</v>
      </c>
      <c r="B539" s="38"/>
      <c r="C539" s="38"/>
      <c r="D539" s="38"/>
      <c r="E539" s="38"/>
      <c r="F539" s="35"/>
      <c r="G539" s="35"/>
      <c r="H539" s="38"/>
      <c r="I539" s="38"/>
      <c r="J539" s="273" t="str">
        <f t="shared" si="64"/>
        <v>รอข้อมูลคอลัมน์ H</v>
      </c>
      <c r="K539" s="150"/>
      <c r="L539" s="150"/>
      <c r="M539" s="150"/>
      <c r="N539" s="147" t="str" cm="1">
        <f t="array" ref="N539">IF(AND(K539:M539=""),"ยังไม่บันทึกข้อมูล",
IF(M539&lt;&gt;"",
IF(M539&gt;=1.3,M539,"เป็นไม้พุ่ม"),
IF(K539+L539&gt;=1.3,K539+L539,"เป็นไม้พุ่ม")))</f>
        <v>ยังไม่บันทึกข้อมูล</v>
      </c>
      <c r="O539" s="149" t="str">
        <f t="shared" si="65"/>
        <v>ข้อมูลไม่ถูกต้อง</v>
      </c>
      <c r="P539" s="149" t="str">
        <f t="shared" si="66"/>
        <v>ข้อมูลไม่ถูกต้อง</v>
      </c>
      <c r="Q539" s="149" t="str">
        <f t="shared" si="67"/>
        <v>ข้อมูลไม่ถูกต้อง</v>
      </c>
      <c r="R539" s="155" t="str">
        <f t="shared" si="68"/>
        <v>ข้อมูลไม่ถูกต้อง</v>
      </c>
      <c r="S539" s="155" t="str">
        <f>IF(ISNUMBER(R539),
IF(H$2=ตัวเลือก!A$30,"ยังไม่บันทึกข้อมูล",R539*0.27),"ข้อมูลไม่ถูกต้อง")</f>
        <v>ข้อมูลไม่ถูกต้อง</v>
      </c>
      <c r="T539" s="149" t="str">
        <f t="shared" si="69"/>
        <v>ข้อมูลไม่ถูกต้อง</v>
      </c>
      <c r="U539" s="155" t="str">
        <f>IF(ISNUMBER(R539),
IF(H$2=ตัวเลือก!A$30,"ยังไม่บันทึกข้อมูล",R539*0.47),"ข้อมูลไม่ถูกต้อง")</f>
        <v>ข้อมูลไม่ถูกต้อง</v>
      </c>
      <c r="V539" s="149" t="str">
        <f>IF(ISNUMBER(S539),
IF(H$2=ตัวเลือก!A$30,"ยังไม่บันทึกข้อมูล",S539*0.47),"ข้อมูลไม่ถูกต้อง")</f>
        <v>ข้อมูลไม่ถูกต้อง</v>
      </c>
      <c r="W539" s="149" t="str">
        <f t="shared" si="70"/>
        <v>ข้อมูลไม่ถูกต้อง</v>
      </c>
      <c r="X539" s="148" t="str">
        <f t="shared" si="71"/>
        <v>ข้อมูลไม่ถูกต้อง</v>
      </c>
      <c r="Y539" s="38"/>
      <c r="Z539" s="38"/>
      <c r="AA539" s="38"/>
    </row>
    <row r="540" spans="1:27" x14ac:dyDescent="0.45">
      <c r="A540" s="38">
        <v>535</v>
      </c>
      <c r="B540" s="38"/>
      <c r="C540" s="38"/>
      <c r="D540" s="38"/>
      <c r="E540" s="38"/>
      <c r="F540" s="35"/>
      <c r="G540" s="35"/>
      <c r="H540" s="38"/>
      <c r="I540" s="38"/>
      <c r="J540" s="273" t="str">
        <f t="shared" si="64"/>
        <v>รอข้อมูลคอลัมน์ H</v>
      </c>
      <c r="K540" s="150"/>
      <c r="L540" s="150"/>
      <c r="M540" s="150"/>
      <c r="N540" s="147" t="str" cm="1">
        <f t="array" ref="N540">IF(AND(K540:M540=""),"ยังไม่บันทึกข้อมูล",
IF(M540&lt;&gt;"",
IF(M540&gt;=1.3,M540,"เป็นไม้พุ่ม"),
IF(K540+L540&gt;=1.3,K540+L540,"เป็นไม้พุ่ม")))</f>
        <v>ยังไม่บันทึกข้อมูล</v>
      </c>
      <c r="O540" s="149" t="str">
        <f t="shared" si="65"/>
        <v>ข้อมูลไม่ถูกต้อง</v>
      </c>
      <c r="P540" s="149" t="str">
        <f t="shared" si="66"/>
        <v>ข้อมูลไม่ถูกต้อง</v>
      </c>
      <c r="Q540" s="149" t="str">
        <f t="shared" si="67"/>
        <v>ข้อมูลไม่ถูกต้อง</v>
      </c>
      <c r="R540" s="155" t="str">
        <f t="shared" si="68"/>
        <v>ข้อมูลไม่ถูกต้อง</v>
      </c>
      <c r="S540" s="155" t="str">
        <f>IF(ISNUMBER(R540),
IF(H$2=ตัวเลือก!A$30,"ยังไม่บันทึกข้อมูล",R540*0.27),"ข้อมูลไม่ถูกต้อง")</f>
        <v>ข้อมูลไม่ถูกต้อง</v>
      </c>
      <c r="T540" s="149" t="str">
        <f t="shared" si="69"/>
        <v>ข้อมูลไม่ถูกต้อง</v>
      </c>
      <c r="U540" s="155" t="str">
        <f>IF(ISNUMBER(R540),
IF(H$2=ตัวเลือก!A$30,"ยังไม่บันทึกข้อมูล",R540*0.47),"ข้อมูลไม่ถูกต้อง")</f>
        <v>ข้อมูลไม่ถูกต้อง</v>
      </c>
      <c r="V540" s="149" t="str">
        <f>IF(ISNUMBER(S540),
IF(H$2=ตัวเลือก!A$30,"ยังไม่บันทึกข้อมูล",S540*0.47),"ข้อมูลไม่ถูกต้อง")</f>
        <v>ข้อมูลไม่ถูกต้อง</v>
      </c>
      <c r="W540" s="149" t="str">
        <f t="shared" si="70"/>
        <v>ข้อมูลไม่ถูกต้อง</v>
      </c>
      <c r="X540" s="148" t="str">
        <f t="shared" si="71"/>
        <v>ข้อมูลไม่ถูกต้อง</v>
      </c>
      <c r="Y540" s="38"/>
      <c r="Z540" s="38"/>
      <c r="AA540" s="38"/>
    </row>
    <row r="541" spans="1:27" x14ac:dyDescent="0.45">
      <c r="A541" s="38">
        <v>536</v>
      </c>
      <c r="B541" s="38"/>
      <c r="C541" s="38"/>
      <c r="D541" s="38"/>
      <c r="E541" s="38"/>
      <c r="F541" s="35"/>
      <c r="G541" s="35"/>
      <c r="H541" s="38"/>
      <c r="I541" s="38"/>
      <c r="J541" s="273" t="str">
        <f t="shared" si="64"/>
        <v>รอข้อมูลคอลัมน์ H</v>
      </c>
      <c r="K541" s="150"/>
      <c r="L541" s="150"/>
      <c r="M541" s="150"/>
      <c r="N541" s="147" t="str" cm="1">
        <f t="array" ref="N541">IF(AND(K541:M541=""),"ยังไม่บันทึกข้อมูล",
IF(M541&lt;&gt;"",
IF(M541&gt;=1.3,M541,"เป็นไม้พุ่ม"),
IF(K541+L541&gt;=1.3,K541+L541,"เป็นไม้พุ่ม")))</f>
        <v>ยังไม่บันทึกข้อมูล</v>
      </c>
      <c r="O541" s="149" t="str">
        <f t="shared" si="65"/>
        <v>ข้อมูลไม่ถูกต้อง</v>
      </c>
      <c r="P541" s="149" t="str">
        <f t="shared" si="66"/>
        <v>ข้อมูลไม่ถูกต้อง</v>
      </c>
      <c r="Q541" s="149" t="str">
        <f t="shared" si="67"/>
        <v>ข้อมูลไม่ถูกต้อง</v>
      </c>
      <c r="R541" s="155" t="str">
        <f t="shared" si="68"/>
        <v>ข้อมูลไม่ถูกต้อง</v>
      </c>
      <c r="S541" s="155" t="str">
        <f>IF(ISNUMBER(R541),
IF(H$2=ตัวเลือก!A$30,"ยังไม่บันทึกข้อมูล",R541*0.27),"ข้อมูลไม่ถูกต้อง")</f>
        <v>ข้อมูลไม่ถูกต้อง</v>
      </c>
      <c r="T541" s="149" t="str">
        <f t="shared" si="69"/>
        <v>ข้อมูลไม่ถูกต้อง</v>
      </c>
      <c r="U541" s="155" t="str">
        <f>IF(ISNUMBER(R541),
IF(H$2=ตัวเลือก!A$30,"ยังไม่บันทึกข้อมูล",R541*0.47),"ข้อมูลไม่ถูกต้อง")</f>
        <v>ข้อมูลไม่ถูกต้อง</v>
      </c>
      <c r="V541" s="149" t="str">
        <f>IF(ISNUMBER(S541),
IF(H$2=ตัวเลือก!A$30,"ยังไม่บันทึกข้อมูล",S541*0.47),"ข้อมูลไม่ถูกต้อง")</f>
        <v>ข้อมูลไม่ถูกต้อง</v>
      </c>
      <c r="W541" s="149" t="str">
        <f t="shared" si="70"/>
        <v>ข้อมูลไม่ถูกต้อง</v>
      </c>
      <c r="X541" s="148" t="str">
        <f t="shared" si="71"/>
        <v>ข้อมูลไม่ถูกต้อง</v>
      </c>
      <c r="Y541" s="38"/>
      <c r="Z541" s="38"/>
      <c r="AA541" s="38"/>
    </row>
    <row r="542" spans="1:27" x14ac:dyDescent="0.45">
      <c r="A542" s="38">
        <v>537</v>
      </c>
      <c r="B542" s="38"/>
      <c r="C542" s="38"/>
      <c r="D542" s="38"/>
      <c r="E542" s="38"/>
      <c r="F542" s="35"/>
      <c r="G542" s="35"/>
      <c r="H542" s="38"/>
      <c r="I542" s="38"/>
      <c r="J542" s="273" t="str">
        <f t="shared" si="64"/>
        <v>รอข้อมูลคอลัมน์ H</v>
      </c>
      <c r="K542" s="150"/>
      <c r="L542" s="150"/>
      <c r="M542" s="150"/>
      <c r="N542" s="147" t="str" cm="1">
        <f t="array" ref="N542">IF(AND(K542:M542=""),"ยังไม่บันทึกข้อมูล",
IF(M542&lt;&gt;"",
IF(M542&gt;=1.3,M542,"เป็นไม้พุ่ม"),
IF(K542+L542&gt;=1.3,K542+L542,"เป็นไม้พุ่ม")))</f>
        <v>ยังไม่บันทึกข้อมูล</v>
      </c>
      <c r="O542" s="149" t="str">
        <f t="shared" si="65"/>
        <v>ข้อมูลไม่ถูกต้อง</v>
      </c>
      <c r="P542" s="149" t="str">
        <f t="shared" si="66"/>
        <v>ข้อมูลไม่ถูกต้อง</v>
      </c>
      <c r="Q542" s="149" t="str">
        <f t="shared" si="67"/>
        <v>ข้อมูลไม่ถูกต้อง</v>
      </c>
      <c r="R542" s="155" t="str">
        <f t="shared" si="68"/>
        <v>ข้อมูลไม่ถูกต้อง</v>
      </c>
      <c r="S542" s="155" t="str">
        <f>IF(ISNUMBER(R542),
IF(H$2=ตัวเลือก!A$30,"ยังไม่บันทึกข้อมูล",R542*0.27),"ข้อมูลไม่ถูกต้อง")</f>
        <v>ข้อมูลไม่ถูกต้อง</v>
      </c>
      <c r="T542" s="149" t="str">
        <f t="shared" si="69"/>
        <v>ข้อมูลไม่ถูกต้อง</v>
      </c>
      <c r="U542" s="155" t="str">
        <f>IF(ISNUMBER(R542),
IF(H$2=ตัวเลือก!A$30,"ยังไม่บันทึกข้อมูล",R542*0.47),"ข้อมูลไม่ถูกต้อง")</f>
        <v>ข้อมูลไม่ถูกต้อง</v>
      </c>
      <c r="V542" s="149" t="str">
        <f>IF(ISNUMBER(S542),
IF(H$2=ตัวเลือก!A$30,"ยังไม่บันทึกข้อมูล",S542*0.47),"ข้อมูลไม่ถูกต้อง")</f>
        <v>ข้อมูลไม่ถูกต้อง</v>
      </c>
      <c r="W542" s="149" t="str">
        <f t="shared" si="70"/>
        <v>ข้อมูลไม่ถูกต้อง</v>
      </c>
      <c r="X542" s="148" t="str">
        <f t="shared" si="71"/>
        <v>ข้อมูลไม่ถูกต้อง</v>
      </c>
      <c r="Y542" s="38"/>
      <c r="Z542" s="38"/>
      <c r="AA542" s="38"/>
    </row>
    <row r="543" spans="1:27" x14ac:dyDescent="0.45">
      <c r="A543" s="38">
        <v>538</v>
      </c>
      <c r="B543" s="38"/>
      <c r="C543" s="38"/>
      <c r="D543" s="38"/>
      <c r="E543" s="38"/>
      <c r="F543" s="35"/>
      <c r="G543" s="35"/>
      <c r="H543" s="38"/>
      <c r="I543" s="38"/>
      <c r="J543" s="273" t="str">
        <f t="shared" si="64"/>
        <v>รอข้อมูลคอลัมน์ H</v>
      </c>
      <c r="K543" s="150"/>
      <c r="L543" s="150"/>
      <c r="M543" s="150"/>
      <c r="N543" s="147" t="str" cm="1">
        <f t="array" ref="N543">IF(AND(K543:M543=""),"ยังไม่บันทึกข้อมูล",
IF(M543&lt;&gt;"",
IF(M543&gt;=1.3,M543,"เป็นไม้พุ่ม"),
IF(K543+L543&gt;=1.3,K543+L543,"เป็นไม้พุ่ม")))</f>
        <v>ยังไม่บันทึกข้อมูล</v>
      </c>
      <c r="O543" s="149" t="str">
        <f t="shared" si="65"/>
        <v>ข้อมูลไม่ถูกต้อง</v>
      </c>
      <c r="P543" s="149" t="str">
        <f t="shared" si="66"/>
        <v>ข้อมูลไม่ถูกต้อง</v>
      </c>
      <c r="Q543" s="149" t="str">
        <f t="shared" si="67"/>
        <v>ข้อมูลไม่ถูกต้อง</v>
      </c>
      <c r="R543" s="155" t="str">
        <f t="shared" si="68"/>
        <v>ข้อมูลไม่ถูกต้อง</v>
      </c>
      <c r="S543" s="155" t="str">
        <f>IF(ISNUMBER(R543),
IF(H$2=ตัวเลือก!A$30,"ยังไม่บันทึกข้อมูล",R543*0.27),"ข้อมูลไม่ถูกต้อง")</f>
        <v>ข้อมูลไม่ถูกต้อง</v>
      </c>
      <c r="T543" s="149" t="str">
        <f t="shared" si="69"/>
        <v>ข้อมูลไม่ถูกต้อง</v>
      </c>
      <c r="U543" s="155" t="str">
        <f>IF(ISNUMBER(R543),
IF(H$2=ตัวเลือก!A$30,"ยังไม่บันทึกข้อมูล",R543*0.47),"ข้อมูลไม่ถูกต้อง")</f>
        <v>ข้อมูลไม่ถูกต้อง</v>
      </c>
      <c r="V543" s="149" t="str">
        <f>IF(ISNUMBER(S543),
IF(H$2=ตัวเลือก!A$30,"ยังไม่บันทึกข้อมูล",S543*0.47),"ข้อมูลไม่ถูกต้อง")</f>
        <v>ข้อมูลไม่ถูกต้อง</v>
      </c>
      <c r="W543" s="149" t="str">
        <f t="shared" si="70"/>
        <v>ข้อมูลไม่ถูกต้อง</v>
      </c>
      <c r="X543" s="148" t="str">
        <f t="shared" si="71"/>
        <v>ข้อมูลไม่ถูกต้อง</v>
      </c>
      <c r="Y543" s="38"/>
      <c r="Z543" s="38"/>
      <c r="AA543" s="38"/>
    </row>
    <row r="544" spans="1:27" x14ac:dyDescent="0.45">
      <c r="A544" s="38">
        <v>539</v>
      </c>
      <c r="B544" s="38"/>
      <c r="C544" s="38"/>
      <c r="D544" s="38"/>
      <c r="E544" s="38"/>
      <c r="F544" s="35"/>
      <c r="G544" s="35"/>
      <c r="H544" s="38"/>
      <c r="I544" s="38"/>
      <c r="J544" s="273" t="str">
        <f t="shared" si="64"/>
        <v>รอข้อมูลคอลัมน์ H</v>
      </c>
      <c r="K544" s="150"/>
      <c r="L544" s="150"/>
      <c r="M544" s="150"/>
      <c r="N544" s="147" t="str" cm="1">
        <f t="array" ref="N544">IF(AND(K544:M544=""),"ยังไม่บันทึกข้อมูล",
IF(M544&lt;&gt;"",
IF(M544&gt;=1.3,M544,"เป็นไม้พุ่ม"),
IF(K544+L544&gt;=1.3,K544+L544,"เป็นไม้พุ่ม")))</f>
        <v>ยังไม่บันทึกข้อมูล</v>
      </c>
      <c r="O544" s="149" t="str">
        <f t="shared" si="65"/>
        <v>ข้อมูลไม่ถูกต้อง</v>
      </c>
      <c r="P544" s="149" t="str">
        <f t="shared" si="66"/>
        <v>ข้อมูลไม่ถูกต้อง</v>
      </c>
      <c r="Q544" s="149" t="str">
        <f t="shared" si="67"/>
        <v>ข้อมูลไม่ถูกต้อง</v>
      </c>
      <c r="R544" s="155" t="str">
        <f t="shared" si="68"/>
        <v>ข้อมูลไม่ถูกต้อง</v>
      </c>
      <c r="S544" s="155" t="str">
        <f>IF(ISNUMBER(R544),
IF(H$2=ตัวเลือก!A$30,"ยังไม่บันทึกข้อมูล",R544*0.27),"ข้อมูลไม่ถูกต้อง")</f>
        <v>ข้อมูลไม่ถูกต้อง</v>
      </c>
      <c r="T544" s="149" t="str">
        <f t="shared" si="69"/>
        <v>ข้อมูลไม่ถูกต้อง</v>
      </c>
      <c r="U544" s="155" t="str">
        <f>IF(ISNUMBER(R544),
IF(H$2=ตัวเลือก!A$30,"ยังไม่บันทึกข้อมูล",R544*0.47),"ข้อมูลไม่ถูกต้อง")</f>
        <v>ข้อมูลไม่ถูกต้อง</v>
      </c>
      <c r="V544" s="149" t="str">
        <f>IF(ISNUMBER(S544),
IF(H$2=ตัวเลือก!A$30,"ยังไม่บันทึกข้อมูล",S544*0.47),"ข้อมูลไม่ถูกต้อง")</f>
        <v>ข้อมูลไม่ถูกต้อง</v>
      </c>
      <c r="W544" s="149" t="str">
        <f t="shared" si="70"/>
        <v>ข้อมูลไม่ถูกต้อง</v>
      </c>
      <c r="X544" s="148" t="str">
        <f t="shared" si="71"/>
        <v>ข้อมูลไม่ถูกต้อง</v>
      </c>
      <c r="Y544" s="38"/>
      <c r="Z544" s="38"/>
      <c r="AA544" s="38"/>
    </row>
    <row r="545" spans="1:27" x14ac:dyDescent="0.45">
      <c r="A545" s="38">
        <v>540</v>
      </c>
      <c r="B545" s="38"/>
      <c r="C545" s="38"/>
      <c r="D545" s="38"/>
      <c r="E545" s="38"/>
      <c r="F545" s="35"/>
      <c r="G545" s="35"/>
      <c r="H545" s="38"/>
      <c r="I545" s="38"/>
      <c r="J545" s="273" t="str">
        <f t="shared" si="64"/>
        <v>รอข้อมูลคอลัมน์ H</v>
      </c>
      <c r="K545" s="150"/>
      <c r="L545" s="150"/>
      <c r="M545" s="150"/>
      <c r="N545" s="147" t="str" cm="1">
        <f t="array" ref="N545">IF(AND(K545:M545=""),"ยังไม่บันทึกข้อมูล",
IF(M545&lt;&gt;"",
IF(M545&gt;=1.3,M545,"เป็นไม้พุ่ม"),
IF(K545+L545&gt;=1.3,K545+L545,"เป็นไม้พุ่ม")))</f>
        <v>ยังไม่บันทึกข้อมูล</v>
      </c>
      <c r="O545" s="149" t="str">
        <f t="shared" si="65"/>
        <v>ข้อมูลไม่ถูกต้อง</v>
      </c>
      <c r="P545" s="149" t="str">
        <f t="shared" si="66"/>
        <v>ข้อมูลไม่ถูกต้อง</v>
      </c>
      <c r="Q545" s="149" t="str">
        <f t="shared" si="67"/>
        <v>ข้อมูลไม่ถูกต้อง</v>
      </c>
      <c r="R545" s="155" t="str">
        <f t="shared" si="68"/>
        <v>ข้อมูลไม่ถูกต้อง</v>
      </c>
      <c r="S545" s="155" t="str">
        <f>IF(ISNUMBER(R545),
IF(H$2=ตัวเลือก!A$30,"ยังไม่บันทึกข้อมูล",R545*0.27),"ข้อมูลไม่ถูกต้อง")</f>
        <v>ข้อมูลไม่ถูกต้อง</v>
      </c>
      <c r="T545" s="149" t="str">
        <f t="shared" si="69"/>
        <v>ข้อมูลไม่ถูกต้อง</v>
      </c>
      <c r="U545" s="155" t="str">
        <f>IF(ISNUMBER(R545),
IF(H$2=ตัวเลือก!A$30,"ยังไม่บันทึกข้อมูล",R545*0.47),"ข้อมูลไม่ถูกต้อง")</f>
        <v>ข้อมูลไม่ถูกต้อง</v>
      </c>
      <c r="V545" s="149" t="str">
        <f>IF(ISNUMBER(S545),
IF(H$2=ตัวเลือก!A$30,"ยังไม่บันทึกข้อมูล",S545*0.47),"ข้อมูลไม่ถูกต้อง")</f>
        <v>ข้อมูลไม่ถูกต้อง</v>
      </c>
      <c r="W545" s="149" t="str">
        <f t="shared" si="70"/>
        <v>ข้อมูลไม่ถูกต้อง</v>
      </c>
      <c r="X545" s="148" t="str">
        <f t="shared" si="71"/>
        <v>ข้อมูลไม่ถูกต้อง</v>
      </c>
      <c r="Y545" s="38"/>
      <c r="Z545" s="38"/>
      <c r="AA545" s="38"/>
    </row>
    <row r="546" spans="1:27" x14ac:dyDescent="0.45">
      <c r="A546" s="38">
        <v>541</v>
      </c>
      <c r="B546" s="38"/>
      <c r="C546" s="38"/>
      <c r="D546" s="38"/>
      <c r="E546" s="38"/>
      <c r="F546" s="35"/>
      <c r="G546" s="35"/>
      <c r="H546" s="38"/>
      <c r="I546" s="38"/>
      <c r="J546" s="273" t="str">
        <f t="shared" si="64"/>
        <v>รอข้อมูลคอลัมน์ H</v>
      </c>
      <c r="K546" s="150"/>
      <c r="L546" s="150"/>
      <c r="M546" s="150"/>
      <c r="N546" s="147" t="str" cm="1">
        <f t="array" ref="N546">IF(AND(K546:M546=""),"ยังไม่บันทึกข้อมูล",
IF(M546&lt;&gt;"",
IF(M546&gt;=1.3,M546,"เป็นไม้พุ่ม"),
IF(K546+L546&gt;=1.3,K546+L546,"เป็นไม้พุ่ม")))</f>
        <v>ยังไม่บันทึกข้อมูล</v>
      </c>
      <c r="O546" s="149" t="str">
        <f t="shared" si="65"/>
        <v>ข้อมูลไม่ถูกต้อง</v>
      </c>
      <c r="P546" s="149" t="str">
        <f t="shared" si="66"/>
        <v>ข้อมูลไม่ถูกต้อง</v>
      </c>
      <c r="Q546" s="149" t="str">
        <f t="shared" si="67"/>
        <v>ข้อมูลไม่ถูกต้อง</v>
      </c>
      <c r="R546" s="155" t="str">
        <f t="shared" si="68"/>
        <v>ข้อมูลไม่ถูกต้อง</v>
      </c>
      <c r="S546" s="155" t="str">
        <f>IF(ISNUMBER(R546),
IF(H$2=ตัวเลือก!A$30,"ยังไม่บันทึกข้อมูล",R546*0.27),"ข้อมูลไม่ถูกต้อง")</f>
        <v>ข้อมูลไม่ถูกต้อง</v>
      </c>
      <c r="T546" s="149" t="str">
        <f t="shared" si="69"/>
        <v>ข้อมูลไม่ถูกต้อง</v>
      </c>
      <c r="U546" s="155" t="str">
        <f>IF(ISNUMBER(R546),
IF(H$2=ตัวเลือก!A$30,"ยังไม่บันทึกข้อมูล",R546*0.47),"ข้อมูลไม่ถูกต้อง")</f>
        <v>ข้อมูลไม่ถูกต้อง</v>
      </c>
      <c r="V546" s="149" t="str">
        <f>IF(ISNUMBER(S546),
IF(H$2=ตัวเลือก!A$30,"ยังไม่บันทึกข้อมูล",S546*0.47),"ข้อมูลไม่ถูกต้อง")</f>
        <v>ข้อมูลไม่ถูกต้อง</v>
      </c>
      <c r="W546" s="149" t="str">
        <f t="shared" si="70"/>
        <v>ข้อมูลไม่ถูกต้อง</v>
      </c>
      <c r="X546" s="148" t="str">
        <f t="shared" si="71"/>
        <v>ข้อมูลไม่ถูกต้อง</v>
      </c>
      <c r="Y546" s="38"/>
      <c r="Z546" s="38"/>
      <c r="AA546" s="38"/>
    </row>
    <row r="547" spans="1:27" x14ac:dyDescent="0.45">
      <c r="A547" s="38">
        <v>542</v>
      </c>
      <c r="B547" s="38"/>
      <c r="C547" s="38"/>
      <c r="D547" s="38"/>
      <c r="E547" s="38"/>
      <c r="F547" s="35"/>
      <c r="G547" s="35"/>
      <c r="H547" s="38"/>
      <c r="I547" s="38"/>
      <c r="J547" s="273" t="str">
        <f t="shared" si="64"/>
        <v>รอข้อมูลคอลัมน์ H</v>
      </c>
      <c r="K547" s="150"/>
      <c r="L547" s="150"/>
      <c r="M547" s="150"/>
      <c r="N547" s="147" t="str" cm="1">
        <f t="array" ref="N547">IF(AND(K547:M547=""),"ยังไม่บันทึกข้อมูล",
IF(M547&lt;&gt;"",
IF(M547&gt;=1.3,M547,"เป็นไม้พุ่ม"),
IF(K547+L547&gt;=1.3,K547+L547,"เป็นไม้พุ่ม")))</f>
        <v>ยังไม่บันทึกข้อมูล</v>
      </c>
      <c r="O547" s="149" t="str">
        <f t="shared" si="65"/>
        <v>ข้อมูลไม่ถูกต้อง</v>
      </c>
      <c r="P547" s="149" t="str">
        <f t="shared" si="66"/>
        <v>ข้อมูลไม่ถูกต้อง</v>
      </c>
      <c r="Q547" s="149" t="str">
        <f t="shared" si="67"/>
        <v>ข้อมูลไม่ถูกต้อง</v>
      </c>
      <c r="R547" s="155" t="str">
        <f t="shared" si="68"/>
        <v>ข้อมูลไม่ถูกต้อง</v>
      </c>
      <c r="S547" s="155" t="str">
        <f>IF(ISNUMBER(R547),
IF(H$2=ตัวเลือก!A$30,"ยังไม่บันทึกข้อมูล",R547*0.27),"ข้อมูลไม่ถูกต้อง")</f>
        <v>ข้อมูลไม่ถูกต้อง</v>
      </c>
      <c r="T547" s="149" t="str">
        <f t="shared" si="69"/>
        <v>ข้อมูลไม่ถูกต้อง</v>
      </c>
      <c r="U547" s="155" t="str">
        <f>IF(ISNUMBER(R547),
IF(H$2=ตัวเลือก!A$30,"ยังไม่บันทึกข้อมูล",R547*0.47),"ข้อมูลไม่ถูกต้อง")</f>
        <v>ข้อมูลไม่ถูกต้อง</v>
      </c>
      <c r="V547" s="149" t="str">
        <f>IF(ISNUMBER(S547),
IF(H$2=ตัวเลือก!A$30,"ยังไม่บันทึกข้อมูล",S547*0.47),"ข้อมูลไม่ถูกต้อง")</f>
        <v>ข้อมูลไม่ถูกต้อง</v>
      </c>
      <c r="W547" s="149" t="str">
        <f t="shared" si="70"/>
        <v>ข้อมูลไม่ถูกต้อง</v>
      </c>
      <c r="X547" s="148" t="str">
        <f t="shared" si="71"/>
        <v>ข้อมูลไม่ถูกต้อง</v>
      </c>
      <c r="Y547" s="38"/>
      <c r="Z547" s="38"/>
      <c r="AA547" s="38"/>
    </row>
    <row r="548" spans="1:27" x14ac:dyDescent="0.45">
      <c r="A548" s="38">
        <v>543</v>
      </c>
      <c r="B548" s="38"/>
      <c r="C548" s="38"/>
      <c r="D548" s="38"/>
      <c r="E548" s="38"/>
      <c r="F548" s="35"/>
      <c r="G548" s="35"/>
      <c r="H548" s="38"/>
      <c r="I548" s="38"/>
      <c r="J548" s="273" t="str">
        <f t="shared" si="64"/>
        <v>รอข้อมูลคอลัมน์ H</v>
      </c>
      <c r="K548" s="150"/>
      <c r="L548" s="150"/>
      <c r="M548" s="150"/>
      <c r="N548" s="147" t="str" cm="1">
        <f t="array" ref="N548">IF(AND(K548:M548=""),"ยังไม่บันทึกข้อมูล",
IF(M548&lt;&gt;"",
IF(M548&gt;=1.3,M548,"เป็นไม้พุ่ม"),
IF(K548+L548&gt;=1.3,K548+L548,"เป็นไม้พุ่ม")))</f>
        <v>ยังไม่บันทึกข้อมูล</v>
      </c>
      <c r="O548" s="149" t="str">
        <f t="shared" si="65"/>
        <v>ข้อมูลไม่ถูกต้อง</v>
      </c>
      <c r="P548" s="149" t="str">
        <f t="shared" si="66"/>
        <v>ข้อมูลไม่ถูกต้อง</v>
      </c>
      <c r="Q548" s="149" t="str">
        <f t="shared" si="67"/>
        <v>ข้อมูลไม่ถูกต้อง</v>
      </c>
      <c r="R548" s="155" t="str">
        <f t="shared" si="68"/>
        <v>ข้อมูลไม่ถูกต้อง</v>
      </c>
      <c r="S548" s="155" t="str">
        <f>IF(ISNUMBER(R548),
IF(H$2=ตัวเลือก!A$30,"ยังไม่บันทึกข้อมูล",R548*0.27),"ข้อมูลไม่ถูกต้อง")</f>
        <v>ข้อมูลไม่ถูกต้อง</v>
      </c>
      <c r="T548" s="149" t="str">
        <f t="shared" si="69"/>
        <v>ข้อมูลไม่ถูกต้อง</v>
      </c>
      <c r="U548" s="155" t="str">
        <f>IF(ISNUMBER(R548),
IF(H$2=ตัวเลือก!A$30,"ยังไม่บันทึกข้อมูล",R548*0.47),"ข้อมูลไม่ถูกต้อง")</f>
        <v>ข้อมูลไม่ถูกต้อง</v>
      </c>
      <c r="V548" s="149" t="str">
        <f>IF(ISNUMBER(S548),
IF(H$2=ตัวเลือก!A$30,"ยังไม่บันทึกข้อมูล",S548*0.47),"ข้อมูลไม่ถูกต้อง")</f>
        <v>ข้อมูลไม่ถูกต้อง</v>
      </c>
      <c r="W548" s="149" t="str">
        <f t="shared" si="70"/>
        <v>ข้อมูลไม่ถูกต้อง</v>
      </c>
      <c r="X548" s="148" t="str">
        <f t="shared" si="71"/>
        <v>ข้อมูลไม่ถูกต้อง</v>
      </c>
      <c r="Y548" s="38"/>
      <c r="Z548" s="38"/>
      <c r="AA548" s="38"/>
    </row>
    <row r="549" spans="1:27" x14ac:dyDescent="0.45">
      <c r="A549" s="38">
        <v>544</v>
      </c>
      <c r="B549" s="38"/>
      <c r="C549" s="38"/>
      <c r="D549" s="38"/>
      <c r="E549" s="38"/>
      <c r="F549" s="35"/>
      <c r="G549" s="35"/>
      <c r="H549" s="38"/>
      <c r="I549" s="38"/>
      <c r="J549" s="273" t="str">
        <f t="shared" si="64"/>
        <v>รอข้อมูลคอลัมน์ H</v>
      </c>
      <c r="K549" s="150"/>
      <c r="L549" s="150"/>
      <c r="M549" s="150"/>
      <c r="N549" s="147" t="str" cm="1">
        <f t="array" ref="N549">IF(AND(K549:M549=""),"ยังไม่บันทึกข้อมูล",
IF(M549&lt;&gt;"",
IF(M549&gt;=1.3,M549,"เป็นไม้พุ่ม"),
IF(K549+L549&gt;=1.3,K549+L549,"เป็นไม้พุ่ม")))</f>
        <v>ยังไม่บันทึกข้อมูล</v>
      </c>
      <c r="O549" s="149" t="str">
        <f t="shared" si="65"/>
        <v>ข้อมูลไม่ถูกต้อง</v>
      </c>
      <c r="P549" s="149" t="str">
        <f t="shared" si="66"/>
        <v>ข้อมูลไม่ถูกต้อง</v>
      </c>
      <c r="Q549" s="149" t="str">
        <f t="shared" si="67"/>
        <v>ข้อมูลไม่ถูกต้อง</v>
      </c>
      <c r="R549" s="155" t="str">
        <f t="shared" si="68"/>
        <v>ข้อมูลไม่ถูกต้อง</v>
      </c>
      <c r="S549" s="155" t="str">
        <f>IF(ISNUMBER(R549),
IF(H$2=ตัวเลือก!A$30,"ยังไม่บันทึกข้อมูล",R549*0.27),"ข้อมูลไม่ถูกต้อง")</f>
        <v>ข้อมูลไม่ถูกต้อง</v>
      </c>
      <c r="T549" s="149" t="str">
        <f t="shared" si="69"/>
        <v>ข้อมูลไม่ถูกต้อง</v>
      </c>
      <c r="U549" s="155" t="str">
        <f>IF(ISNUMBER(R549),
IF(H$2=ตัวเลือก!A$30,"ยังไม่บันทึกข้อมูล",R549*0.47),"ข้อมูลไม่ถูกต้อง")</f>
        <v>ข้อมูลไม่ถูกต้อง</v>
      </c>
      <c r="V549" s="149" t="str">
        <f>IF(ISNUMBER(S549),
IF(H$2=ตัวเลือก!A$30,"ยังไม่บันทึกข้อมูล",S549*0.47),"ข้อมูลไม่ถูกต้อง")</f>
        <v>ข้อมูลไม่ถูกต้อง</v>
      </c>
      <c r="W549" s="149" t="str">
        <f t="shared" si="70"/>
        <v>ข้อมูลไม่ถูกต้อง</v>
      </c>
      <c r="X549" s="148" t="str">
        <f t="shared" si="71"/>
        <v>ข้อมูลไม่ถูกต้อง</v>
      </c>
      <c r="Y549" s="38"/>
      <c r="Z549" s="38"/>
      <c r="AA549" s="38"/>
    </row>
    <row r="550" spans="1:27" x14ac:dyDescent="0.45">
      <c r="A550" s="38">
        <v>545</v>
      </c>
      <c r="B550" s="38"/>
      <c r="C550" s="38"/>
      <c r="D550" s="38"/>
      <c r="E550" s="38"/>
      <c r="F550" s="35"/>
      <c r="G550" s="35"/>
      <c r="H550" s="38"/>
      <c r="I550" s="38"/>
      <c r="J550" s="273" t="str">
        <f t="shared" si="64"/>
        <v>รอข้อมูลคอลัมน์ H</v>
      </c>
      <c r="K550" s="150"/>
      <c r="L550" s="150"/>
      <c r="M550" s="150"/>
      <c r="N550" s="147" t="str" cm="1">
        <f t="array" ref="N550">IF(AND(K550:M550=""),"ยังไม่บันทึกข้อมูล",
IF(M550&lt;&gt;"",
IF(M550&gt;=1.3,M550,"เป็นไม้พุ่ม"),
IF(K550+L550&gt;=1.3,K550+L550,"เป็นไม้พุ่ม")))</f>
        <v>ยังไม่บันทึกข้อมูล</v>
      </c>
      <c r="O550" s="149" t="str">
        <f t="shared" si="65"/>
        <v>ข้อมูลไม่ถูกต้อง</v>
      </c>
      <c r="P550" s="149" t="str">
        <f t="shared" si="66"/>
        <v>ข้อมูลไม่ถูกต้อง</v>
      </c>
      <c r="Q550" s="149" t="str">
        <f t="shared" si="67"/>
        <v>ข้อมูลไม่ถูกต้อง</v>
      </c>
      <c r="R550" s="155" t="str">
        <f t="shared" si="68"/>
        <v>ข้อมูลไม่ถูกต้อง</v>
      </c>
      <c r="S550" s="155" t="str">
        <f>IF(ISNUMBER(R550),
IF(H$2=ตัวเลือก!A$30,"ยังไม่บันทึกข้อมูล",R550*0.27),"ข้อมูลไม่ถูกต้อง")</f>
        <v>ข้อมูลไม่ถูกต้อง</v>
      </c>
      <c r="T550" s="149" t="str">
        <f t="shared" si="69"/>
        <v>ข้อมูลไม่ถูกต้อง</v>
      </c>
      <c r="U550" s="155" t="str">
        <f>IF(ISNUMBER(R550),
IF(H$2=ตัวเลือก!A$30,"ยังไม่บันทึกข้อมูล",R550*0.47),"ข้อมูลไม่ถูกต้อง")</f>
        <v>ข้อมูลไม่ถูกต้อง</v>
      </c>
      <c r="V550" s="149" t="str">
        <f>IF(ISNUMBER(S550),
IF(H$2=ตัวเลือก!A$30,"ยังไม่บันทึกข้อมูล",S550*0.47),"ข้อมูลไม่ถูกต้อง")</f>
        <v>ข้อมูลไม่ถูกต้อง</v>
      </c>
      <c r="W550" s="149" t="str">
        <f t="shared" si="70"/>
        <v>ข้อมูลไม่ถูกต้อง</v>
      </c>
      <c r="X550" s="148" t="str">
        <f t="shared" si="71"/>
        <v>ข้อมูลไม่ถูกต้อง</v>
      </c>
      <c r="Y550" s="38"/>
      <c r="Z550" s="38"/>
      <c r="AA550" s="38"/>
    </row>
    <row r="551" spans="1:27" x14ac:dyDescent="0.45">
      <c r="A551" s="38">
        <v>546</v>
      </c>
      <c r="B551" s="38"/>
      <c r="C551" s="38"/>
      <c r="D551" s="38"/>
      <c r="E551" s="38"/>
      <c r="F551" s="35"/>
      <c r="G551" s="35"/>
      <c r="H551" s="38"/>
      <c r="I551" s="38"/>
      <c r="J551" s="273" t="str">
        <f t="shared" si="64"/>
        <v>รอข้อมูลคอลัมน์ H</v>
      </c>
      <c r="K551" s="150"/>
      <c r="L551" s="150"/>
      <c r="M551" s="150"/>
      <c r="N551" s="147" t="str" cm="1">
        <f t="array" ref="N551">IF(AND(K551:M551=""),"ยังไม่บันทึกข้อมูล",
IF(M551&lt;&gt;"",
IF(M551&gt;=1.3,M551,"เป็นไม้พุ่ม"),
IF(K551+L551&gt;=1.3,K551+L551,"เป็นไม้พุ่ม")))</f>
        <v>ยังไม่บันทึกข้อมูล</v>
      </c>
      <c r="O551" s="149" t="str">
        <f t="shared" si="65"/>
        <v>ข้อมูลไม่ถูกต้อง</v>
      </c>
      <c r="P551" s="149" t="str">
        <f t="shared" si="66"/>
        <v>ข้อมูลไม่ถูกต้อง</v>
      </c>
      <c r="Q551" s="149" t="str">
        <f t="shared" si="67"/>
        <v>ข้อมูลไม่ถูกต้อง</v>
      </c>
      <c r="R551" s="155" t="str">
        <f t="shared" si="68"/>
        <v>ข้อมูลไม่ถูกต้อง</v>
      </c>
      <c r="S551" s="155" t="str">
        <f>IF(ISNUMBER(R551),
IF(H$2=ตัวเลือก!A$30,"ยังไม่บันทึกข้อมูล",R551*0.27),"ข้อมูลไม่ถูกต้อง")</f>
        <v>ข้อมูลไม่ถูกต้อง</v>
      </c>
      <c r="T551" s="149" t="str">
        <f t="shared" si="69"/>
        <v>ข้อมูลไม่ถูกต้อง</v>
      </c>
      <c r="U551" s="155" t="str">
        <f>IF(ISNUMBER(R551),
IF(H$2=ตัวเลือก!A$30,"ยังไม่บันทึกข้อมูล",R551*0.47),"ข้อมูลไม่ถูกต้อง")</f>
        <v>ข้อมูลไม่ถูกต้อง</v>
      </c>
      <c r="V551" s="149" t="str">
        <f>IF(ISNUMBER(S551),
IF(H$2=ตัวเลือก!A$30,"ยังไม่บันทึกข้อมูล",S551*0.47),"ข้อมูลไม่ถูกต้อง")</f>
        <v>ข้อมูลไม่ถูกต้อง</v>
      </c>
      <c r="W551" s="149" t="str">
        <f t="shared" si="70"/>
        <v>ข้อมูลไม่ถูกต้อง</v>
      </c>
      <c r="X551" s="148" t="str">
        <f t="shared" si="71"/>
        <v>ข้อมูลไม่ถูกต้อง</v>
      </c>
      <c r="Y551" s="38"/>
      <c r="Z551" s="38"/>
      <c r="AA551" s="38"/>
    </row>
    <row r="552" spans="1:27" x14ac:dyDescent="0.45">
      <c r="A552" s="38">
        <v>547</v>
      </c>
      <c r="B552" s="38"/>
      <c r="C552" s="38"/>
      <c r="D552" s="38"/>
      <c r="E552" s="38"/>
      <c r="F552" s="35"/>
      <c r="G552" s="35"/>
      <c r="H552" s="38"/>
      <c r="I552" s="38"/>
      <c r="J552" s="273" t="str">
        <f t="shared" si="64"/>
        <v>รอข้อมูลคอลัมน์ H</v>
      </c>
      <c r="K552" s="150"/>
      <c r="L552" s="150"/>
      <c r="M552" s="150"/>
      <c r="N552" s="147" t="str" cm="1">
        <f t="array" ref="N552">IF(AND(K552:M552=""),"ยังไม่บันทึกข้อมูล",
IF(M552&lt;&gt;"",
IF(M552&gt;=1.3,M552,"เป็นไม้พุ่ม"),
IF(K552+L552&gt;=1.3,K552+L552,"เป็นไม้พุ่ม")))</f>
        <v>ยังไม่บันทึกข้อมูล</v>
      </c>
      <c r="O552" s="149" t="str">
        <f t="shared" si="65"/>
        <v>ข้อมูลไม่ถูกต้อง</v>
      </c>
      <c r="P552" s="149" t="str">
        <f t="shared" si="66"/>
        <v>ข้อมูลไม่ถูกต้อง</v>
      </c>
      <c r="Q552" s="149" t="str">
        <f t="shared" si="67"/>
        <v>ข้อมูลไม่ถูกต้อง</v>
      </c>
      <c r="R552" s="155" t="str">
        <f t="shared" si="68"/>
        <v>ข้อมูลไม่ถูกต้อง</v>
      </c>
      <c r="S552" s="155" t="str">
        <f>IF(ISNUMBER(R552),
IF(H$2=ตัวเลือก!A$30,"ยังไม่บันทึกข้อมูล",R552*0.27),"ข้อมูลไม่ถูกต้อง")</f>
        <v>ข้อมูลไม่ถูกต้อง</v>
      </c>
      <c r="T552" s="149" t="str">
        <f t="shared" si="69"/>
        <v>ข้อมูลไม่ถูกต้อง</v>
      </c>
      <c r="U552" s="155" t="str">
        <f>IF(ISNUMBER(R552),
IF(H$2=ตัวเลือก!A$30,"ยังไม่บันทึกข้อมูล",R552*0.47),"ข้อมูลไม่ถูกต้อง")</f>
        <v>ข้อมูลไม่ถูกต้อง</v>
      </c>
      <c r="V552" s="149" t="str">
        <f>IF(ISNUMBER(S552),
IF(H$2=ตัวเลือก!A$30,"ยังไม่บันทึกข้อมูล",S552*0.47),"ข้อมูลไม่ถูกต้อง")</f>
        <v>ข้อมูลไม่ถูกต้อง</v>
      </c>
      <c r="W552" s="149" t="str">
        <f t="shared" si="70"/>
        <v>ข้อมูลไม่ถูกต้อง</v>
      </c>
      <c r="X552" s="148" t="str">
        <f t="shared" si="71"/>
        <v>ข้อมูลไม่ถูกต้อง</v>
      </c>
      <c r="Y552" s="38"/>
      <c r="Z552" s="38"/>
      <c r="AA552" s="38"/>
    </row>
    <row r="553" spans="1:27" x14ac:dyDescent="0.45">
      <c r="A553" s="38">
        <v>548</v>
      </c>
      <c r="B553" s="38"/>
      <c r="C553" s="38"/>
      <c r="D553" s="38"/>
      <c r="E553" s="38"/>
      <c r="F553" s="35"/>
      <c r="G553" s="35"/>
      <c r="H553" s="38"/>
      <c r="I553" s="38"/>
      <c r="J553" s="273" t="str">
        <f t="shared" si="64"/>
        <v>รอข้อมูลคอลัมน์ H</v>
      </c>
      <c r="K553" s="150"/>
      <c r="L553" s="150"/>
      <c r="M553" s="150"/>
      <c r="N553" s="147" t="str" cm="1">
        <f t="array" ref="N553">IF(AND(K553:M553=""),"ยังไม่บันทึกข้อมูล",
IF(M553&lt;&gt;"",
IF(M553&gt;=1.3,M553,"เป็นไม้พุ่ม"),
IF(K553+L553&gt;=1.3,K553+L553,"เป็นไม้พุ่ม")))</f>
        <v>ยังไม่บันทึกข้อมูล</v>
      </c>
      <c r="O553" s="149" t="str">
        <f t="shared" si="65"/>
        <v>ข้อมูลไม่ถูกต้อง</v>
      </c>
      <c r="P553" s="149" t="str">
        <f t="shared" si="66"/>
        <v>ข้อมูลไม่ถูกต้อง</v>
      </c>
      <c r="Q553" s="149" t="str">
        <f t="shared" si="67"/>
        <v>ข้อมูลไม่ถูกต้อง</v>
      </c>
      <c r="R553" s="155" t="str">
        <f t="shared" si="68"/>
        <v>ข้อมูลไม่ถูกต้อง</v>
      </c>
      <c r="S553" s="155" t="str">
        <f>IF(ISNUMBER(R553),
IF(H$2=ตัวเลือก!A$30,"ยังไม่บันทึกข้อมูล",R553*0.27),"ข้อมูลไม่ถูกต้อง")</f>
        <v>ข้อมูลไม่ถูกต้อง</v>
      </c>
      <c r="T553" s="149" t="str">
        <f t="shared" si="69"/>
        <v>ข้อมูลไม่ถูกต้อง</v>
      </c>
      <c r="U553" s="155" t="str">
        <f>IF(ISNUMBER(R553),
IF(H$2=ตัวเลือก!A$30,"ยังไม่บันทึกข้อมูล",R553*0.47),"ข้อมูลไม่ถูกต้อง")</f>
        <v>ข้อมูลไม่ถูกต้อง</v>
      </c>
      <c r="V553" s="149" t="str">
        <f>IF(ISNUMBER(S553),
IF(H$2=ตัวเลือก!A$30,"ยังไม่บันทึกข้อมูล",S553*0.47),"ข้อมูลไม่ถูกต้อง")</f>
        <v>ข้อมูลไม่ถูกต้อง</v>
      </c>
      <c r="W553" s="149" t="str">
        <f t="shared" si="70"/>
        <v>ข้อมูลไม่ถูกต้อง</v>
      </c>
      <c r="X553" s="148" t="str">
        <f t="shared" si="71"/>
        <v>ข้อมูลไม่ถูกต้อง</v>
      </c>
      <c r="Y553" s="38"/>
      <c r="Z553" s="38"/>
      <c r="AA553" s="38"/>
    </row>
    <row r="554" spans="1:27" x14ac:dyDescent="0.45">
      <c r="A554" s="38">
        <v>549</v>
      </c>
      <c r="B554" s="38"/>
      <c r="C554" s="38"/>
      <c r="D554" s="38"/>
      <c r="E554" s="38"/>
      <c r="F554" s="35"/>
      <c r="G554" s="35"/>
      <c r="H554" s="38"/>
      <c r="I554" s="38"/>
      <c r="J554" s="273" t="str">
        <f t="shared" si="64"/>
        <v>รอข้อมูลคอลัมน์ H</v>
      </c>
      <c r="K554" s="150"/>
      <c r="L554" s="150"/>
      <c r="M554" s="150"/>
      <c r="N554" s="147" t="str" cm="1">
        <f t="array" ref="N554">IF(AND(K554:M554=""),"ยังไม่บันทึกข้อมูล",
IF(M554&lt;&gt;"",
IF(M554&gt;=1.3,M554,"เป็นไม้พุ่ม"),
IF(K554+L554&gt;=1.3,K554+L554,"เป็นไม้พุ่ม")))</f>
        <v>ยังไม่บันทึกข้อมูล</v>
      </c>
      <c r="O554" s="149" t="str">
        <f t="shared" si="65"/>
        <v>ข้อมูลไม่ถูกต้อง</v>
      </c>
      <c r="P554" s="149" t="str">
        <f t="shared" si="66"/>
        <v>ข้อมูลไม่ถูกต้อง</v>
      </c>
      <c r="Q554" s="149" t="str">
        <f t="shared" si="67"/>
        <v>ข้อมูลไม่ถูกต้อง</v>
      </c>
      <c r="R554" s="155" t="str">
        <f t="shared" si="68"/>
        <v>ข้อมูลไม่ถูกต้อง</v>
      </c>
      <c r="S554" s="155" t="str">
        <f>IF(ISNUMBER(R554),
IF(H$2=ตัวเลือก!A$30,"ยังไม่บันทึกข้อมูล",R554*0.27),"ข้อมูลไม่ถูกต้อง")</f>
        <v>ข้อมูลไม่ถูกต้อง</v>
      </c>
      <c r="T554" s="149" t="str">
        <f t="shared" si="69"/>
        <v>ข้อมูลไม่ถูกต้อง</v>
      </c>
      <c r="U554" s="155" t="str">
        <f>IF(ISNUMBER(R554),
IF(H$2=ตัวเลือก!A$30,"ยังไม่บันทึกข้อมูล",R554*0.47),"ข้อมูลไม่ถูกต้อง")</f>
        <v>ข้อมูลไม่ถูกต้อง</v>
      </c>
      <c r="V554" s="149" t="str">
        <f>IF(ISNUMBER(S554),
IF(H$2=ตัวเลือก!A$30,"ยังไม่บันทึกข้อมูล",S554*0.47),"ข้อมูลไม่ถูกต้อง")</f>
        <v>ข้อมูลไม่ถูกต้อง</v>
      </c>
      <c r="W554" s="149" t="str">
        <f t="shared" si="70"/>
        <v>ข้อมูลไม่ถูกต้อง</v>
      </c>
      <c r="X554" s="148" t="str">
        <f t="shared" si="71"/>
        <v>ข้อมูลไม่ถูกต้อง</v>
      </c>
      <c r="Y554" s="38"/>
      <c r="Z554" s="38"/>
      <c r="AA554" s="38"/>
    </row>
    <row r="555" spans="1:27" x14ac:dyDescent="0.45">
      <c r="A555" s="38">
        <v>550</v>
      </c>
      <c r="B555" s="38"/>
      <c r="C555" s="38"/>
      <c r="D555" s="38"/>
      <c r="E555" s="38"/>
      <c r="F555" s="35"/>
      <c r="G555" s="35"/>
      <c r="H555" s="38"/>
      <c r="I555" s="38"/>
      <c r="J555" s="273" t="str">
        <f t="shared" si="64"/>
        <v>รอข้อมูลคอลัมน์ H</v>
      </c>
      <c r="K555" s="150"/>
      <c r="L555" s="150"/>
      <c r="M555" s="150"/>
      <c r="N555" s="147" t="str" cm="1">
        <f t="array" ref="N555">IF(AND(K555:M555=""),"ยังไม่บันทึกข้อมูล",
IF(M555&lt;&gt;"",
IF(M555&gt;=1.3,M555,"เป็นไม้พุ่ม"),
IF(K555+L555&gt;=1.3,K555+L555,"เป็นไม้พุ่ม")))</f>
        <v>ยังไม่บันทึกข้อมูล</v>
      </c>
      <c r="O555" s="149" t="str">
        <f t="shared" si="65"/>
        <v>ข้อมูลไม่ถูกต้อง</v>
      </c>
      <c r="P555" s="149" t="str">
        <f t="shared" si="66"/>
        <v>ข้อมูลไม่ถูกต้อง</v>
      </c>
      <c r="Q555" s="149" t="str">
        <f t="shared" si="67"/>
        <v>ข้อมูลไม่ถูกต้อง</v>
      </c>
      <c r="R555" s="155" t="str">
        <f t="shared" si="68"/>
        <v>ข้อมูลไม่ถูกต้อง</v>
      </c>
      <c r="S555" s="155" t="str">
        <f>IF(ISNUMBER(R555),
IF(H$2=ตัวเลือก!A$30,"ยังไม่บันทึกข้อมูล",R555*0.27),"ข้อมูลไม่ถูกต้อง")</f>
        <v>ข้อมูลไม่ถูกต้อง</v>
      </c>
      <c r="T555" s="149" t="str">
        <f t="shared" si="69"/>
        <v>ข้อมูลไม่ถูกต้อง</v>
      </c>
      <c r="U555" s="155" t="str">
        <f>IF(ISNUMBER(R555),
IF(H$2=ตัวเลือก!A$30,"ยังไม่บันทึกข้อมูล",R555*0.47),"ข้อมูลไม่ถูกต้อง")</f>
        <v>ข้อมูลไม่ถูกต้อง</v>
      </c>
      <c r="V555" s="149" t="str">
        <f>IF(ISNUMBER(S555),
IF(H$2=ตัวเลือก!A$30,"ยังไม่บันทึกข้อมูล",S555*0.47),"ข้อมูลไม่ถูกต้อง")</f>
        <v>ข้อมูลไม่ถูกต้อง</v>
      </c>
      <c r="W555" s="149" t="str">
        <f t="shared" si="70"/>
        <v>ข้อมูลไม่ถูกต้อง</v>
      </c>
      <c r="X555" s="148" t="str">
        <f t="shared" si="71"/>
        <v>ข้อมูลไม่ถูกต้อง</v>
      </c>
      <c r="Y555" s="38"/>
      <c r="Z555" s="38"/>
      <c r="AA555" s="38"/>
    </row>
    <row r="556" spans="1:27" x14ac:dyDescent="0.45">
      <c r="A556" s="38">
        <v>551</v>
      </c>
      <c r="B556" s="38"/>
      <c r="C556" s="38"/>
      <c r="D556" s="38"/>
      <c r="E556" s="38"/>
      <c r="F556" s="35"/>
      <c r="G556" s="35"/>
      <c r="H556" s="38"/>
      <c r="I556" s="38"/>
      <c r="J556" s="273" t="str">
        <f t="shared" si="64"/>
        <v>รอข้อมูลคอลัมน์ H</v>
      </c>
      <c r="K556" s="150"/>
      <c r="L556" s="150"/>
      <c r="M556" s="150"/>
      <c r="N556" s="147" t="str" cm="1">
        <f t="array" ref="N556">IF(AND(K556:M556=""),"ยังไม่บันทึกข้อมูล",
IF(M556&lt;&gt;"",
IF(M556&gt;=1.3,M556,"เป็นไม้พุ่ม"),
IF(K556+L556&gt;=1.3,K556+L556,"เป็นไม้พุ่ม")))</f>
        <v>ยังไม่บันทึกข้อมูล</v>
      </c>
      <c r="O556" s="149" t="str">
        <f t="shared" si="65"/>
        <v>ข้อมูลไม่ถูกต้อง</v>
      </c>
      <c r="P556" s="149" t="str">
        <f t="shared" si="66"/>
        <v>ข้อมูลไม่ถูกต้อง</v>
      </c>
      <c r="Q556" s="149" t="str">
        <f t="shared" si="67"/>
        <v>ข้อมูลไม่ถูกต้อง</v>
      </c>
      <c r="R556" s="155" t="str">
        <f t="shared" si="68"/>
        <v>ข้อมูลไม่ถูกต้อง</v>
      </c>
      <c r="S556" s="155" t="str">
        <f>IF(ISNUMBER(R556),
IF(H$2=ตัวเลือก!A$30,"ยังไม่บันทึกข้อมูล",R556*0.27),"ข้อมูลไม่ถูกต้อง")</f>
        <v>ข้อมูลไม่ถูกต้อง</v>
      </c>
      <c r="T556" s="149" t="str">
        <f t="shared" si="69"/>
        <v>ข้อมูลไม่ถูกต้อง</v>
      </c>
      <c r="U556" s="155" t="str">
        <f>IF(ISNUMBER(R556),
IF(H$2=ตัวเลือก!A$30,"ยังไม่บันทึกข้อมูล",R556*0.47),"ข้อมูลไม่ถูกต้อง")</f>
        <v>ข้อมูลไม่ถูกต้อง</v>
      </c>
      <c r="V556" s="149" t="str">
        <f>IF(ISNUMBER(S556),
IF(H$2=ตัวเลือก!A$30,"ยังไม่บันทึกข้อมูล",S556*0.47),"ข้อมูลไม่ถูกต้อง")</f>
        <v>ข้อมูลไม่ถูกต้อง</v>
      </c>
      <c r="W556" s="149" t="str">
        <f t="shared" si="70"/>
        <v>ข้อมูลไม่ถูกต้อง</v>
      </c>
      <c r="X556" s="148" t="str">
        <f t="shared" si="71"/>
        <v>ข้อมูลไม่ถูกต้อง</v>
      </c>
      <c r="Y556" s="38"/>
      <c r="Z556" s="38"/>
      <c r="AA556" s="38"/>
    </row>
    <row r="557" spans="1:27" x14ac:dyDescent="0.45">
      <c r="A557" s="38">
        <v>552</v>
      </c>
      <c r="B557" s="38"/>
      <c r="C557" s="38"/>
      <c r="D557" s="38"/>
      <c r="E557" s="38"/>
      <c r="F557" s="35"/>
      <c r="G557" s="35"/>
      <c r="H557" s="38"/>
      <c r="I557" s="38"/>
      <c r="J557" s="273" t="str">
        <f t="shared" si="64"/>
        <v>รอข้อมูลคอลัมน์ H</v>
      </c>
      <c r="K557" s="150"/>
      <c r="L557" s="150"/>
      <c r="M557" s="150"/>
      <c r="N557" s="147" t="str" cm="1">
        <f t="array" ref="N557">IF(AND(K557:M557=""),"ยังไม่บันทึกข้อมูล",
IF(M557&lt;&gt;"",
IF(M557&gt;=1.3,M557,"เป็นไม้พุ่ม"),
IF(K557+L557&gt;=1.3,K557+L557,"เป็นไม้พุ่ม")))</f>
        <v>ยังไม่บันทึกข้อมูล</v>
      </c>
      <c r="O557" s="149" t="str">
        <f t="shared" si="65"/>
        <v>ข้อมูลไม่ถูกต้อง</v>
      </c>
      <c r="P557" s="149" t="str">
        <f t="shared" si="66"/>
        <v>ข้อมูลไม่ถูกต้อง</v>
      </c>
      <c r="Q557" s="149" t="str">
        <f t="shared" si="67"/>
        <v>ข้อมูลไม่ถูกต้อง</v>
      </c>
      <c r="R557" s="155" t="str">
        <f t="shared" si="68"/>
        <v>ข้อมูลไม่ถูกต้อง</v>
      </c>
      <c r="S557" s="155" t="str">
        <f>IF(ISNUMBER(R557),
IF(H$2=ตัวเลือก!A$30,"ยังไม่บันทึกข้อมูล",R557*0.27),"ข้อมูลไม่ถูกต้อง")</f>
        <v>ข้อมูลไม่ถูกต้อง</v>
      </c>
      <c r="T557" s="149" t="str">
        <f t="shared" si="69"/>
        <v>ข้อมูลไม่ถูกต้อง</v>
      </c>
      <c r="U557" s="155" t="str">
        <f>IF(ISNUMBER(R557),
IF(H$2=ตัวเลือก!A$30,"ยังไม่บันทึกข้อมูล",R557*0.47),"ข้อมูลไม่ถูกต้อง")</f>
        <v>ข้อมูลไม่ถูกต้อง</v>
      </c>
      <c r="V557" s="149" t="str">
        <f>IF(ISNUMBER(S557),
IF(H$2=ตัวเลือก!A$30,"ยังไม่บันทึกข้อมูล",S557*0.47),"ข้อมูลไม่ถูกต้อง")</f>
        <v>ข้อมูลไม่ถูกต้อง</v>
      </c>
      <c r="W557" s="149" t="str">
        <f t="shared" si="70"/>
        <v>ข้อมูลไม่ถูกต้อง</v>
      </c>
      <c r="X557" s="148" t="str">
        <f t="shared" si="71"/>
        <v>ข้อมูลไม่ถูกต้อง</v>
      </c>
      <c r="Y557" s="38"/>
      <c r="Z557" s="38"/>
      <c r="AA557" s="38"/>
    </row>
    <row r="558" spans="1:27" x14ac:dyDescent="0.45">
      <c r="A558" s="38">
        <v>553</v>
      </c>
      <c r="B558" s="38"/>
      <c r="C558" s="38"/>
      <c r="D558" s="38"/>
      <c r="E558" s="38"/>
      <c r="F558" s="35"/>
      <c r="G558" s="35"/>
      <c r="H558" s="38"/>
      <c r="I558" s="38"/>
      <c r="J558" s="273" t="str">
        <f t="shared" si="64"/>
        <v>รอข้อมูลคอลัมน์ H</v>
      </c>
      <c r="K558" s="150"/>
      <c r="L558" s="150"/>
      <c r="M558" s="150"/>
      <c r="N558" s="147" t="str" cm="1">
        <f t="array" ref="N558">IF(AND(K558:M558=""),"ยังไม่บันทึกข้อมูล",
IF(M558&lt;&gt;"",
IF(M558&gt;=1.3,M558,"เป็นไม้พุ่ม"),
IF(K558+L558&gt;=1.3,K558+L558,"เป็นไม้พุ่ม")))</f>
        <v>ยังไม่บันทึกข้อมูล</v>
      </c>
      <c r="O558" s="149" t="str">
        <f t="shared" si="65"/>
        <v>ข้อมูลไม่ถูกต้อง</v>
      </c>
      <c r="P558" s="149" t="str">
        <f t="shared" si="66"/>
        <v>ข้อมูลไม่ถูกต้อง</v>
      </c>
      <c r="Q558" s="149" t="str">
        <f t="shared" si="67"/>
        <v>ข้อมูลไม่ถูกต้อง</v>
      </c>
      <c r="R558" s="155" t="str">
        <f t="shared" si="68"/>
        <v>ข้อมูลไม่ถูกต้อง</v>
      </c>
      <c r="S558" s="155" t="str">
        <f>IF(ISNUMBER(R558),
IF(H$2=ตัวเลือก!A$30,"ยังไม่บันทึกข้อมูล",R558*0.27),"ข้อมูลไม่ถูกต้อง")</f>
        <v>ข้อมูลไม่ถูกต้อง</v>
      </c>
      <c r="T558" s="149" t="str">
        <f t="shared" si="69"/>
        <v>ข้อมูลไม่ถูกต้อง</v>
      </c>
      <c r="U558" s="155" t="str">
        <f>IF(ISNUMBER(R558),
IF(H$2=ตัวเลือก!A$30,"ยังไม่บันทึกข้อมูล",R558*0.47),"ข้อมูลไม่ถูกต้อง")</f>
        <v>ข้อมูลไม่ถูกต้อง</v>
      </c>
      <c r="V558" s="149" t="str">
        <f>IF(ISNUMBER(S558),
IF(H$2=ตัวเลือก!A$30,"ยังไม่บันทึกข้อมูล",S558*0.47),"ข้อมูลไม่ถูกต้อง")</f>
        <v>ข้อมูลไม่ถูกต้อง</v>
      </c>
      <c r="W558" s="149" t="str">
        <f t="shared" si="70"/>
        <v>ข้อมูลไม่ถูกต้อง</v>
      </c>
      <c r="X558" s="148" t="str">
        <f t="shared" si="71"/>
        <v>ข้อมูลไม่ถูกต้อง</v>
      </c>
      <c r="Y558" s="38"/>
      <c r="Z558" s="38"/>
      <c r="AA558" s="38"/>
    </row>
    <row r="559" spans="1:27" x14ac:dyDescent="0.45">
      <c r="A559" s="38">
        <v>554</v>
      </c>
      <c r="B559" s="38"/>
      <c r="C559" s="38"/>
      <c r="D559" s="38"/>
      <c r="E559" s="38"/>
      <c r="F559" s="35"/>
      <c r="G559" s="35"/>
      <c r="H559" s="38"/>
      <c r="I559" s="38"/>
      <c r="J559" s="273" t="str">
        <f t="shared" si="64"/>
        <v>รอข้อมูลคอลัมน์ H</v>
      </c>
      <c r="K559" s="150"/>
      <c r="L559" s="150"/>
      <c r="M559" s="150"/>
      <c r="N559" s="147" t="str" cm="1">
        <f t="array" ref="N559">IF(AND(K559:M559=""),"ยังไม่บันทึกข้อมูล",
IF(M559&lt;&gt;"",
IF(M559&gt;=1.3,M559,"เป็นไม้พุ่ม"),
IF(K559+L559&gt;=1.3,K559+L559,"เป็นไม้พุ่ม")))</f>
        <v>ยังไม่บันทึกข้อมูล</v>
      </c>
      <c r="O559" s="149" t="str">
        <f t="shared" si="65"/>
        <v>ข้อมูลไม่ถูกต้อง</v>
      </c>
      <c r="P559" s="149" t="str">
        <f t="shared" si="66"/>
        <v>ข้อมูลไม่ถูกต้อง</v>
      </c>
      <c r="Q559" s="149" t="str">
        <f t="shared" si="67"/>
        <v>ข้อมูลไม่ถูกต้อง</v>
      </c>
      <c r="R559" s="155" t="str">
        <f t="shared" si="68"/>
        <v>ข้อมูลไม่ถูกต้อง</v>
      </c>
      <c r="S559" s="155" t="str">
        <f>IF(ISNUMBER(R559),
IF(H$2=ตัวเลือก!A$30,"ยังไม่บันทึกข้อมูล",R559*0.27),"ข้อมูลไม่ถูกต้อง")</f>
        <v>ข้อมูลไม่ถูกต้อง</v>
      </c>
      <c r="T559" s="149" t="str">
        <f t="shared" si="69"/>
        <v>ข้อมูลไม่ถูกต้อง</v>
      </c>
      <c r="U559" s="155" t="str">
        <f>IF(ISNUMBER(R559),
IF(H$2=ตัวเลือก!A$30,"ยังไม่บันทึกข้อมูล",R559*0.47),"ข้อมูลไม่ถูกต้อง")</f>
        <v>ข้อมูลไม่ถูกต้อง</v>
      </c>
      <c r="V559" s="149" t="str">
        <f>IF(ISNUMBER(S559),
IF(H$2=ตัวเลือก!A$30,"ยังไม่บันทึกข้อมูล",S559*0.47),"ข้อมูลไม่ถูกต้อง")</f>
        <v>ข้อมูลไม่ถูกต้อง</v>
      </c>
      <c r="W559" s="149" t="str">
        <f t="shared" si="70"/>
        <v>ข้อมูลไม่ถูกต้อง</v>
      </c>
      <c r="X559" s="148" t="str">
        <f t="shared" si="71"/>
        <v>ข้อมูลไม่ถูกต้อง</v>
      </c>
      <c r="Y559" s="38"/>
      <c r="Z559" s="38"/>
      <c r="AA559" s="38"/>
    </row>
    <row r="560" spans="1:27" x14ac:dyDescent="0.45">
      <c r="A560" s="38">
        <v>555</v>
      </c>
      <c r="B560" s="38"/>
      <c r="C560" s="38"/>
      <c r="D560" s="38"/>
      <c r="E560" s="38"/>
      <c r="F560" s="35"/>
      <c r="G560" s="35"/>
      <c r="H560" s="38"/>
      <c r="I560" s="38"/>
      <c r="J560" s="273" t="str">
        <f t="shared" si="64"/>
        <v>รอข้อมูลคอลัมน์ H</v>
      </c>
      <c r="K560" s="150"/>
      <c r="L560" s="150"/>
      <c r="M560" s="150"/>
      <c r="N560" s="147" t="str" cm="1">
        <f t="array" ref="N560">IF(AND(K560:M560=""),"ยังไม่บันทึกข้อมูล",
IF(M560&lt;&gt;"",
IF(M560&gt;=1.3,M560,"เป็นไม้พุ่ม"),
IF(K560+L560&gt;=1.3,K560+L560,"เป็นไม้พุ่ม")))</f>
        <v>ยังไม่บันทึกข้อมูล</v>
      </c>
      <c r="O560" s="149" t="str">
        <f t="shared" si="65"/>
        <v>ข้อมูลไม่ถูกต้อง</v>
      </c>
      <c r="P560" s="149" t="str">
        <f t="shared" si="66"/>
        <v>ข้อมูลไม่ถูกต้อง</v>
      </c>
      <c r="Q560" s="149" t="str">
        <f t="shared" si="67"/>
        <v>ข้อมูลไม่ถูกต้อง</v>
      </c>
      <c r="R560" s="155" t="str">
        <f t="shared" si="68"/>
        <v>ข้อมูลไม่ถูกต้อง</v>
      </c>
      <c r="S560" s="155" t="str">
        <f>IF(ISNUMBER(R560),
IF(H$2=ตัวเลือก!A$30,"ยังไม่บันทึกข้อมูล",R560*0.27),"ข้อมูลไม่ถูกต้อง")</f>
        <v>ข้อมูลไม่ถูกต้อง</v>
      </c>
      <c r="T560" s="149" t="str">
        <f t="shared" si="69"/>
        <v>ข้อมูลไม่ถูกต้อง</v>
      </c>
      <c r="U560" s="155" t="str">
        <f>IF(ISNUMBER(R560),
IF(H$2=ตัวเลือก!A$30,"ยังไม่บันทึกข้อมูล",R560*0.47),"ข้อมูลไม่ถูกต้อง")</f>
        <v>ข้อมูลไม่ถูกต้อง</v>
      </c>
      <c r="V560" s="149" t="str">
        <f>IF(ISNUMBER(S560),
IF(H$2=ตัวเลือก!A$30,"ยังไม่บันทึกข้อมูล",S560*0.47),"ข้อมูลไม่ถูกต้อง")</f>
        <v>ข้อมูลไม่ถูกต้อง</v>
      </c>
      <c r="W560" s="149" t="str">
        <f t="shared" si="70"/>
        <v>ข้อมูลไม่ถูกต้อง</v>
      </c>
      <c r="X560" s="148" t="str">
        <f t="shared" si="71"/>
        <v>ข้อมูลไม่ถูกต้อง</v>
      </c>
      <c r="Y560" s="38"/>
      <c r="Z560" s="38"/>
      <c r="AA560" s="38"/>
    </row>
    <row r="561" spans="1:27" x14ac:dyDescent="0.45">
      <c r="A561" s="38">
        <v>556</v>
      </c>
      <c r="B561" s="38"/>
      <c r="C561" s="38"/>
      <c r="D561" s="38"/>
      <c r="E561" s="38"/>
      <c r="F561" s="35"/>
      <c r="G561" s="35"/>
      <c r="H561" s="38"/>
      <c r="I561" s="38"/>
      <c r="J561" s="273" t="str">
        <f t="shared" si="64"/>
        <v>รอข้อมูลคอลัมน์ H</v>
      </c>
      <c r="K561" s="150"/>
      <c r="L561" s="150"/>
      <c r="M561" s="150"/>
      <c r="N561" s="147" t="str" cm="1">
        <f t="array" ref="N561">IF(AND(K561:M561=""),"ยังไม่บันทึกข้อมูล",
IF(M561&lt;&gt;"",
IF(M561&gt;=1.3,M561,"เป็นไม้พุ่ม"),
IF(K561+L561&gt;=1.3,K561+L561,"เป็นไม้พุ่ม")))</f>
        <v>ยังไม่บันทึกข้อมูล</v>
      </c>
      <c r="O561" s="149" t="str">
        <f t="shared" si="65"/>
        <v>ข้อมูลไม่ถูกต้อง</v>
      </c>
      <c r="P561" s="149" t="str">
        <f t="shared" si="66"/>
        <v>ข้อมูลไม่ถูกต้อง</v>
      </c>
      <c r="Q561" s="149" t="str">
        <f t="shared" si="67"/>
        <v>ข้อมูลไม่ถูกต้อง</v>
      </c>
      <c r="R561" s="155" t="str">
        <f t="shared" si="68"/>
        <v>ข้อมูลไม่ถูกต้อง</v>
      </c>
      <c r="S561" s="155" t="str">
        <f>IF(ISNUMBER(R561),
IF(H$2=ตัวเลือก!A$30,"ยังไม่บันทึกข้อมูล",R561*0.27),"ข้อมูลไม่ถูกต้อง")</f>
        <v>ข้อมูลไม่ถูกต้อง</v>
      </c>
      <c r="T561" s="149" t="str">
        <f t="shared" si="69"/>
        <v>ข้อมูลไม่ถูกต้อง</v>
      </c>
      <c r="U561" s="155" t="str">
        <f>IF(ISNUMBER(R561),
IF(H$2=ตัวเลือก!A$30,"ยังไม่บันทึกข้อมูล",R561*0.47),"ข้อมูลไม่ถูกต้อง")</f>
        <v>ข้อมูลไม่ถูกต้อง</v>
      </c>
      <c r="V561" s="149" t="str">
        <f>IF(ISNUMBER(S561),
IF(H$2=ตัวเลือก!A$30,"ยังไม่บันทึกข้อมูล",S561*0.47),"ข้อมูลไม่ถูกต้อง")</f>
        <v>ข้อมูลไม่ถูกต้อง</v>
      </c>
      <c r="W561" s="149" t="str">
        <f t="shared" si="70"/>
        <v>ข้อมูลไม่ถูกต้อง</v>
      </c>
      <c r="X561" s="148" t="str">
        <f t="shared" si="71"/>
        <v>ข้อมูลไม่ถูกต้อง</v>
      </c>
      <c r="Y561" s="38"/>
      <c r="Z561" s="38"/>
      <c r="AA561" s="38"/>
    </row>
    <row r="562" spans="1:27" x14ac:dyDescent="0.45">
      <c r="A562" s="38">
        <v>557</v>
      </c>
      <c r="B562" s="38"/>
      <c r="C562" s="38"/>
      <c r="D562" s="38"/>
      <c r="E562" s="38"/>
      <c r="F562" s="35"/>
      <c r="G562" s="35"/>
      <c r="H562" s="38"/>
      <c r="I562" s="38"/>
      <c r="J562" s="273" t="str">
        <f t="shared" si="64"/>
        <v>รอข้อมูลคอลัมน์ H</v>
      </c>
      <c r="K562" s="150"/>
      <c r="L562" s="150"/>
      <c r="M562" s="150"/>
      <c r="N562" s="147" t="str" cm="1">
        <f t="array" ref="N562">IF(AND(K562:M562=""),"ยังไม่บันทึกข้อมูล",
IF(M562&lt;&gt;"",
IF(M562&gt;=1.3,M562,"เป็นไม้พุ่ม"),
IF(K562+L562&gt;=1.3,K562+L562,"เป็นไม้พุ่ม")))</f>
        <v>ยังไม่บันทึกข้อมูล</v>
      </c>
      <c r="O562" s="149" t="str">
        <f t="shared" si="65"/>
        <v>ข้อมูลไม่ถูกต้อง</v>
      </c>
      <c r="P562" s="149" t="str">
        <f t="shared" si="66"/>
        <v>ข้อมูลไม่ถูกต้อง</v>
      </c>
      <c r="Q562" s="149" t="str">
        <f t="shared" si="67"/>
        <v>ข้อมูลไม่ถูกต้อง</v>
      </c>
      <c r="R562" s="155" t="str">
        <f t="shared" si="68"/>
        <v>ข้อมูลไม่ถูกต้อง</v>
      </c>
      <c r="S562" s="155" t="str">
        <f>IF(ISNUMBER(R562),
IF(H$2=ตัวเลือก!A$30,"ยังไม่บันทึกข้อมูล",R562*0.27),"ข้อมูลไม่ถูกต้อง")</f>
        <v>ข้อมูลไม่ถูกต้อง</v>
      </c>
      <c r="T562" s="149" t="str">
        <f t="shared" si="69"/>
        <v>ข้อมูลไม่ถูกต้อง</v>
      </c>
      <c r="U562" s="155" t="str">
        <f>IF(ISNUMBER(R562),
IF(H$2=ตัวเลือก!A$30,"ยังไม่บันทึกข้อมูล",R562*0.47),"ข้อมูลไม่ถูกต้อง")</f>
        <v>ข้อมูลไม่ถูกต้อง</v>
      </c>
      <c r="V562" s="149" t="str">
        <f>IF(ISNUMBER(S562),
IF(H$2=ตัวเลือก!A$30,"ยังไม่บันทึกข้อมูล",S562*0.47),"ข้อมูลไม่ถูกต้อง")</f>
        <v>ข้อมูลไม่ถูกต้อง</v>
      </c>
      <c r="W562" s="149" t="str">
        <f t="shared" si="70"/>
        <v>ข้อมูลไม่ถูกต้อง</v>
      </c>
      <c r="X562" s="148" t="str">
        <f t="shared" si="71"/>
        <v>ข้อมูลไม่ถูกต้อง</v>
      </c>
      <c r="Y562" s="38"/>
      <c r="Z562" s="38"/>
      <c r="AA562" s="38"/>
    </row>
    <row r="563" spans="1:27" x14ac:dyDescent="0.45">
      <c r="A563" s="38">
        <v>558</v>
      </c>
      <c r="B563" s="38"/>
      <c r="C563" s="38"/>
      <c r="D563" s="38"/>
      <c r="E563" s="38"/>
      <c r="F563" s="35"/>
      <c r="G563" s="35"/>
      <c r="H563" s="38"/>
      <c r="I563" s="38"/>
      <c r="J563" s="273" t="str">
        <f t="shared" si="64"/>
        <v>รอข้อมูลคอลัมน์ H</v>
      </c>
      <c r="K563" s="150"/>
      <c r="L563" s="150"/>
      <c r="M563" s="150"/>
      <c r="N563" s="147" t="str" cm="1">
        <f t="array" ref="N563">IF(AND(K563:M563=""),"ยังไม่บันทึกข้อมูล",
IF(M563&lt;&gt;"",
IF(M563&gt;=1.3,M563,"เป็นไม้พุ่ม"),
IF(K563+L563&gt;=1.3,K563+L563,"เป็นไม้พุ่ม")))</f>
        <v>ยังไม่บันทึกข้อมูล</v>
      </c>
      <c r="O563" s="149" t="str">
        <f t="shared" si="65"/>
        <v>ข้อมูลไม่ถูกต้อง</v>
      </c>
      <c r="P563" s="149" t="str">
        <f t="shared" si="66"/>
        <v>ข้อมูลไม่ถูกต้อง</v>
      </c>
      <c r="Q563" s="149" t="str">
        <f t="shared" si="67"/>
        <v>ข้อมูลไม่ถูกต้อง</v>
      </c>
      <c r="R563" s="155" t="str">
        <f t="shared" si="68"/>
        <v>ข้อมูลไม่ถูกต้อง</v>
      </c>
      <c r="S563" s="155" t="str">
        <f>IF(ISNUMBER(R563),
IF(H$2=ตัวเลือก!A$30,"ยังไม่บันทึกข้อมูล",R563*0.27),"ข้อมูลไม่ถูกต้อง")</f>
        <v>ข้อมูลไม่ถูกต้อง</v>
      </c>
      <c r="T563" s="149" t="str">
        <f t="shared" si="69"/>
        <v>ข้อมูลไม่ถูกต้อง</v>
      </c>
      <c r="U563" s="155" t="str">
        <f>IF(ISNUMBER(R563),
IF(H$2=ตัวเลือก!A$30,"ยังไม่บันทึกข้อมูล",R563*0.47),"ข้อมูลไม่ถูกต้อง")</f>
        <v>ข้อมูลไม่ถูกต้อง</v>
      </c>
      <c r="V563" s="149" t="str">
        <f>IF(ISNUMBER(S563),
IF(H$2=ตัวเลือก!A$30,"ยังไม่บันทึกข้อมูล",S563*0.47),"ข้อมูลไม่ถูกต้อง")</f>
        <v>ข้อมูลไม่ถูกต้อง</v>
      </c>
      <c r="W563" s="149" t="str">
        <f t="shared" si="70"/>
        <v>ข้อมูลไม่ถูกต้อง</v>
      </c>
      <c r="X563" s="148" t="str">
        <f t="shared" si="71"/>
        <v>ข้อมูลไม่ถูกต้อง</v>
      </c>
      <c r="Y563" s="38"/>
      <c r="Z563" s="38"/>
      <c r="AA563" s="38"/>
    </row>
    <row r="564" spans="1:27" x14ac:dyDescent="0.45">
      <c r="A564" s="38">
        <v>559</v>
      </c>
      <c r="B564" s="38"/>
      <c r="C564" s="38"/>
      <c r="D564" s="38"/>
      <c r="E564" s="38"/>
      <c r="F564" s="35"/>
      <c r="G564" s="35"/>
      <c r="H564" s="38"/>
      <c r="I564" s="38"/>
      <c r="J564" s="273" t="str">
        <f t="shared" si="64"/>
        <v>รอข้อมูลคอลัมน์ H</v>
      </c>
      <c r="K564" s="150"/>
      <c r="L564" s="150"/>
      <c r="M564" s="150"/>
      <c r="N564" s="147" t="str" cm="1">
        <f t="array" ref="N564">IF(AND(K564:M564=""),"ยังไม่บันทึกข้อมูล",
IF(M564&lt;&gt;"",
IF(M564&gt;=1.3,M564,"เป็นไม้พุ่ม"),
IF(K564+L564&gt;=1.3,K564+L564,"เป็นไม้พุ่ม")))</f>
        <v>ยังไม่บันทึกข้อมูล</v>
      </c>
      <c r="O564" s="149" t="str">
        <f t="shared" si="65"/>
        <v>ข้อมูลไม่ถูกต้อง</v>
      </c>
      <c r="P564" s="149" t="str">
        <f t="shared" si="66"/>
        <v>ข้อมูลไม่ถูกต้อง</v>
      </c>
      <c r="Q564" s="149" t="str">
        <f t="shared" si="67"/>
        <v>ข้อมูลไม่ถูกต้อง</v>
      </c>
      <c r="R564" s="155" t="str">
        <f t="shared" si="68"/>
        <v>ข้อมูลไม่ถูกต้อง</v>
      </c>
      <c r="S564" s="155" t="str">
        <f>IF(ISNUMBER(R564),
IF(H$2=ตัวเลือก!A$30,"ยังไม่บันทึกข้อมูล",R564*0.27),"ข้อมูลไม่ถูกต้อง")</f>
        <v>ข้อมูลไม่ถูกต้อง</v>
      </c>
      <c r="T564" s="149" t="str">
        <f t="shared" si="69"/>
        <v>ข้อมูลไม่ถูกต้อง</v>
      </c>
      <c r="U564" s="155" t="str">
        <f>IF(ISNUMBER(R564),
IF(H$2=ตัวเลือก!A$30,"ยังไม่บันทึกข้อมูล",R564*0.47),"ข้อมูลไม่ถูกต้อง")</f>
        <v>ข้อมูลไม่ถูกต้อง</v>
      </c>
      <c r="V564" s="149" t="str">
        <f>IF(ISNUMBER(S564),
IF(H$2=ตัวเลือก!A$30,"ยังไม่บันทึกข้อมูล",S564*0.47),"ข้อมูลไม่ถูกต้อง")</f>
        <v>ข้อมูลไม่ถูกต้อง</v>
      </c>
      <c r="W564" s="149" t="str">
        <f t="shared" si="70"/>
        <v>ข้อมูลไม่ถูกต้อง</v>
      </c>
      <c r="X564" s="148" t="str">
        <f t="shared" si="71"/>
        <v>ข้อมูลไม่ถูกต้อง</v>
      </c>
      <c r="Y564" s="38"/>
      <c r="Z564" s="38"/>
      <c r="AA564" s="38"/>
    </row>
    <row r="565" spans="1:27" x14ac:dyDescent="0.45">
      <c r="A565" s="38">
        <v>560</v>
      </c>
      <c r="B565" s="38"/>
      <c r="C565" s="38"/>
      <c r="D565" s="38"/>
      <c r="E565" s="38"/>
      <c r="F565" s="35"/>
      <c r="G565" s="35"/>
      <c r="H565" s="38"/>
      <c r="I565" s="38"/>
      <c r="J565" s="273" t="str">
        <f t="shared" si="64"/>
        <v>รอข้อมูลคอลัมน์ H</v>
      </c>
      <c r="K565" s="150"/>
      <c r="L565" s="150"/>
      <c r="M565" s="150"/>
      <c r="N565" s="147" t="str" cm="1">
        <f t="array" ref="N565">IF(AND(K565:M565=""),"ยังไม่บันทึกข้อมูล",
IF(M565&lt;&gt;"",
IF(M565&gt;=1.3,M565,"เป็นไม้พุ่ม"),
IF(K565+L565&gt;=1.3,K565+L565,"เป็นไม้พุ่ม")))</f>
        <v>ยังไม่บันทึกข้อมูล</v>
      </c>
      <c r="O565" s="149" t="str">
        <f t="shared" si="65"/>
        <v>ข้อมูลไม่ถูกต้อง</v>
      </c>
      <c r="P565" s="149" t="str">
        <f t="shared" si="66"/>
        <v>ข้อมูลไม่ถูกต้อง</v>
      </c>
      <c r="Q565" s="149" t="str">
        <f t="shared" si="67"/>
        <v>ข้อมูลไม่ถูกต้อง</v>
      </c>
      <c r="R565" s="155" t="str">
        <f t="shared" si="68"/>
        <v>ข้อมูลไม่ถูกต้อง</v>
      </c>
      <c r="S565" s="155" t="str">
        <f>IF(ISNUMBER(R565),
IF(H$2=ตัวเลือก!A$30,"ยังไม่บันทึกข้อมูล",R565*0.27),"ข้อมูลไม่ถูกต้อง")</f>
        <v>ข้อมูลไม่ถูกต้อง</v>
      </c>
      <c r="T565" s="149" t="str">
        <f t="shared" si="69"/>
        <v>ข้อมูลไม่ถูกต้อง</v>
      </c>
      <c r="U565" s="155" t="str">
        <f>IF(ISNUMBER(R565),
IF(H$2=ตัวเลือก!A$30,"ยังไม่บันทึกข้อมูล",R565*0.47),"ข้อมูลไม่ถูกต้อง")</f>
        <v>ข้อมูลไม่ถูกต้อง</v>
      </c>
      <c r="V565" s="149" t="str">
        <f>IF(ISNUMBER(S565),
IF(H$2=ตัวเลือก!A$30,"ยังไม่บันทึกข้อมูล",S565*0.47),"ข้อมูลไม่ถูกต้อง")</f>
        <v>ข้อมูลไม่ถูกต้อง</v>
      </c>
      <c r="W565" s="149" t="str">
        <f t="shared" si="70"/>
        <v>ข้อมูลไม่ถูกต้อง</v>
      </c>
      <c r="X565" s="148" t="str">
        <f t="shared" si="71"/>
        <v>ข้อมูลไม่ถูกต้อง</v>
      </c>
      <c r="Y565" s="38"/>
      <c r="Z565" s="38"/>
      <c r="AA565" s="38"/>
    </row>
    <row r="566" spans="1:27" x14ac:dyDescent="0.45">
      <c r="A566" s="38">
        <v>561</v>
      </c>
      <c r="B566" s="38"/>
      <c r="C566" s="38"/>
      <c r="D566" s="38"/>
      <c r="E566" s="38"/>
      <c r="F566" s="35"/>
      <c r="G566" s="35"/>
      <c r="H566" s="38"/>
      <c r="I566" s="38"/>
      <c r="J566" s="273" t="str">
        <f t="shared" si="64"/>
        <v>รอข้อมูลคอลัมน์ H</v>
      </c>
      <c r="K566" s="150"/>
      <c r="L566" s="150"/>
      <c r="M566" s="150"/>
      <c r="N566" s="147" t="str" cm="1">
        <f t="array" ref="N566">IF(AND(K566:M566=""),"ยังไม่บันทึกข้อมูล",
IF(M566&lt;&gt;"",
IF(M566&gt;=1.3,M566,"เป็นไม้พุ่ม"),
IF(K566+L566&gt;=1.3,K566+L566,"เป็นไม้พุ่ม")))</f>
        <v>ยังไม่บันทึกข้อมูล</v>
      </c>
      <c r="O566" s="149" t="str">
        <f t="shared" si="65"/>
        <v>ข้อมูลไม่ถูกต้อง</v>
      </c>
      <c r="P566" s="149" t="str">
        <f t="shared" si="66"/>
        <v>ข้อมูลไม่ถูกต้อง</v>
      </c>
      <c r="Q566" s="149" t="str">
        <f t="shared" si="67"/>
        <v>ข้อมูลไม่ถูกต้อง</v>
      </c>
      <c r="R566" s="155" t="str">
        <f t="shared" si="68"/>
        <v>ข้อมูลไม่ถูกต้อง</v>
      </c>
      <c r="S566" s="155" t="str">
        <f>IF(ISNUMBER(R566),
IF(H$2=ตัวเลือก!A$30,"ยังไม่บันทึกข้อมูล",R566*0.27),"ข้อมูลไม่ถูกต้อง")</f>
        <v>ข้อมูลไม่ถูกต้อง</v>
      </c>
      <c r="T566" s="149" t="str">
        <f t="shared" si="69"/>
        <v>ข้อมูลไม่ถูกต้อง</v>
      </c>
      <c r="U566" s="155" t="str">
        <f>IF(ISNUMBER(R566),
IF(H$2=ตัวเลือก!A$30,"ยังไม่บันทึกข้อมูล",R566*0.47),"ข้อมูลไม่ถูกต้อง")</f>
        <v>ข้อมูลไม่ถูกต้อง</v>
      </c>
      <c r="V566" s="149" t="str">
        <f>IF(ISNUMBER(S566),
IF(H$2=ตัวเลือก!A$30,"ยังไม่บันทึกข้อมูล",S566*0.47),"ข้อมูลไม่ถูกต้อง")</f>
        <v>ข้อมูลไม่ถูกต้อง</v>
      </c>
      <c r="W566" s="149" t="str">
        <f t="shared" si="70"/>
        <v>ข้อมูลไม่ถูกต้อง</v>
      </c>
      <c r="X566" s="148" t="str">
        <f t="shared" si="71"/>
        <v>ข้อมูลไม่ถูกต้อง</v>
      </c>
      <c r="Y566" s="38"/>
      <c r="Z566" s="38"/>
      <c r="AA566" s="38"/>
    </row>
    <row r="567" spans="1:27" x14ac:dyDescent="0.45">
      <c r="A567" s="38">
        <v>562</v>
      </c>
      <c r="B567" s="38"/>
      <c r="C567" s="38"/>
      <c r="D567" s="38"/>
      <c r="E567" s="38"/>
      <c r="F567" s="35"/>
      <c r="G567" s="35"/>
      <c r="H567" s="38"/>
      <c r="I567" s="38"/>
      <c r="J567" s="273" t="str">
        <f t="shared" si="64"/>
        <v>รอข้อมูลคอลัมน์ H</v>
      </c>
      <c r="K567" s="150"/>
      <c r="L567" s="150"/>
      <c r="M567" s="150"/>
      <c r="N567" s="147" t="str" cm="1">
        <f t="array" ref="N567">IF(AND(K567:M567=""),"ยังไม่บันทึกข้อมูล",
IF(M567&lt;&gt;"",
IF(M567&gt;=1.3,M567,"เป็นไม้พุ่ม"),
IF(K567+L567&gt;=1.3,K567+L567,"เป็นไม้พุ่ม")))</f>
        <v>ยังไม่บันทึกข้อมูล</v>
      </c>
      <c r="O567" s="149" t="str">
        <f t="shared" si="65"/>
        <v>ข้อมูลไม่ถูกต้อง</v>
      </c>
      <c r="P567" s="149" t="str">
        <f t="shared" si="66"/>
        <v>ข้อมูลไม่ถูกต้อง</v>
      </c>
      <c r="Q567" s="149" t="str">
        <f t="shared" si="67"/>
        <v>ข้อมูลไม่ถูกต้อง</v>
      </c>
      <c r="R567" s="155" t="str">
        <f t="shared" si="68"/>
        <v>ข้อมูลไม่ถูกต้อง</v>
      </c>
      <c r="S567" s="155" t="str">
        <f>IF(ISNUMBER(R567),
IF(H$2=ตัวเลือก!A$30,"ยังไม่บันทึกข้อมูล",R567*0.27),"ข้อมูลไม่ถูกต้อง")</f>
        <v>ข้อมูลไม่ถูกต้อง</v>
      </c>
      <c r="T567" s="149" t="str">
        <f t="shared" si="69"/>
        <v>ข้อมูลไม่ถูกต้อง</v>
      </c>
      <c r="U567" s="155" t="str">
        <f>IF(ISNUMBER(R567),
IF(H$2=ตัวเลือก!A$30,"ยังไม่บันทึกข้อมูล",R567*0.47),"ข้อมูลไม่ถูกต้อง")</f>
        <v>ข้อมูลไม่ถูกต้อง</v>
      </c>
      <c r="V567" s="149" t="str">
        <f>IF(ISNUMBER(S567),
IF(H$2=ตัวเลือก!A$30,"ยังไม่บันทึกข้อมูล",S567*0.47),"ข้อมูลไม่ถูกต้อง")</f>
        <v>ข้อมูลไม่ถูกต้อง</v>
      </c>
      <c r="W567" s="149" t="str">
        <f t="shared" si="70"/>
        <v>ข้อมูลไม่ถูกต้อง</v>
      </c>
      <c r="X567" s="148" t="str">
        <f t="shared" si="71"/>
        <v>ข้อมูลไม่ถูกต้อง</v>
      </c>
      <c r="Y567" s="38"/>
      <c r="Z567" s="38"/>
      <c r="AA567" s="38"/>
    </row>
    <row r="568" spans="1:27" x14ac:dyDescent="0.45">
      <c r="A568" s="38">
        <v>563</v>
      </c>
      <c r="B568" s="38"/>
      <c r="C568" s="38"/>
      <c r="D568" s="38"/>
      <c r="E568" s="38"/>
      <c r="F568" s="35"/>
      <c r="G568" s="35"/>
      <c r="H568" s="38"/>
      <c r="I568" s="38"/>
      <c r="J568" s="273" t="str">
        <f t="shared" si="64"/>
        <v>รอข้อมูลคอลัมน์ H</v>
      </c>
      <c r="K568" s="150"/>
      <c r="L568" s="150"/>
      <c r="M568" s="150"/>
      <c r="N568" s="147" t="str" cm="1">
        <f t="array" ref="N568">IF(AND(K568:M568=""),"ยังไม่บันทึกข้อมูล",
IF(M568&lt;&gt;"",
IF(M568&gt;=1.3,M568,"เป็นไม้พุ่ม"),
IF(K568+L568&gt;=1.3,K568+L568,"เป็นไม้พุ่ม")))</f>
        <v>ยังไม่บันทึกข้อมูล</v>
      </c>
      <c r="O568" s="149" t="str">
        <f t="shared" si="65"/>
        <v>ข้อมูลไม่ถูกต้อง</v>
      </c>
      <c r="P568" s="149" t="str">
        <f t="shared" si="66"/>
        <v>ข้อมูลไม่ถูกต้อง</v>
      </c>
      <c r="Q568" s="149" t="str">
        <f t="shared" si="67"/>
        <v>ข้อมูลไม่ถูกต้อง</v>
      </c>
      <c r="R568" s="155" t="str">
        <f t="shared" si="68"/>
        <v>ข้อมูลไม่ถูกต้อง</v>
      </c>
      <c r="S568" s="155" t="str">
        <f>IF(ISNUMBER(R568),
IF(H$2=ตัวเลือก!A$30,"ยังไม่บันทึกข้อมูล",R568*0.27),"ข้อมูลไม่ถูกต้อง")</f>
        <v>ข้อมูลไม่ถูกต้อง</v>
      </c>
      <c r="T568" s="149" t="str">
        <f t="shared" si="69"/>
        <v>ข้อมูลไม่ถูกต้อง</v>
      </c>
      <c r="U568" s="155" t="str">
        <f>IF(ISNUMBER(R568),
IF(H$2=ตัวเลือก!A$30,"ยังไม่บันทึกข้อมูล",R568*0.47),"ข้อมูลไม่ถูกต้อง")</f>
        <v>ข้อมูลไม่ถูกต้อง</v>
      </c>
      <c r="V568" s="149" t="str">
        <f>IF(ISNUMBER(S568),
IF(H$2=ตัวเลือก!A$30,"ยังไม่บันทึกข้อมูล",S568*0.47),"ข้อมูลไม่ถูกต้อง")</f>
        <v>ข้อมูลไม่ถูกต้อง</v>
      </c>
      <c r="W568" s="149" t="str">
        <f t="shared" si="70"/>
        <v>ข้อมูลไม่ถูกต้อง</v>
      </c>
      <c r="X568" s="148" t="str">
        <f t="shared" si="71"/>
        <v>ข้อมูลไม่ถูกต้อง</v>
      </c>
      <c r="Y568" s="38"/>
      <c r="Z568" s="38"/>
      <c r="AA568" s="38"/>
    </row>
    <row r="569" spans="1:27" x14ac:dyDescent="0.45">
      <c r="A569" s="38">
        <v>564</v>
      </c>
      <c r="B569" s="38"/>
      <c r="C569" s="38"/>
      <c r="D569" s="38"/>
      <c r="E569" s="38"/>
      <c r="F569" s="35"/>
      <c r="G569" s="35"/>
      <c r="H569" s="38"/>
      <c r="I569" s="38"/>
      <c r="J569" s="273" t="str">
        <f t="shared" si="64"/>
        <v>รอข้อมูลคอลัมน์ H</v>
      </c>
      <c r="K569" s="150"/>
      <c r="L569" s="150"/>
      <c r="M569" s="150"/>
      <c r="N569" s="147" t="str" cm="1">
        <f t="array" ref="N569">IF(AND(K569:M569=""),"ยังไม่บันทึกข้อมูล",
IF(M569&lt;&gt;"",
IF(M569&gt;=1.3,M569,"เป็นไม้พุ่ม"),
IF(K569+L569&gt;=1.3,K569+L569,"เป็นไม้พุ่ม")))</f>
        <v>ยังไม่บันทึกข้อมูล</v>
      </c>
      <c r="O569" s="149" t="str">
        <f t="shared" si="65"/>
        <v>ข้อมูลไม่ถูกต้อง</v>
      </c>
      <c r="P569" s="149" t="str">
        <f t="shared" si="66"/>
        <v>ข้อมูลไม่ถูกต้อง</v>
      </c>
      <c r="Q569" s="149" t="str">
        <f t="shared" si="67"/>
        <v>ข้อมูลไม่ถูกต้อง</v>
      </c>
      <c r="R569" s="155" t="str">
        <f t="shared" si="68"/>
        <v>ข้อมูลไม่ถูกต้อง</v>
      </c>
      <c r="S569" s="155" t="str">
        <f>IF(ISNUMBER(R569),
IF(H$2=ตัวเลือก!A$30,"ยังไม่บันทึกข้อมูล",R569*0.27),"ข้อมูลไม่ถูกต้อง")</f>
        <v>ข้อมูลไม่ถูกต้อง</v>
      </c>
      <c r="T569" s="149" t="str">
        <f t="shared" si="69"/>
        <v>ข้อมูลไม่ถูกต้อง</v>
      </c>
      <c r="U569" s="155" t="str">
        <f>IF(ISNUMBER(R569),
IF(H$2=ตัวเลือก!A$30,"ยังไม่บันทึกข้อมูล",R569*0.47),"ข้อมูลไม่ถูกต้อง")</f>
        <v>ข้อมูลไม่ถูกต้อง</v>
      </c>
      <c r="V569" s="149" t="str">
        <f>IF(ISNUMBER(S569),
IF(H$2=ตัวเลือก!A$30,"ยังไม่บันทึกข้อมูล",S569*0.47),"ข้อมูลไม่ถูกต้อง")</f>
        <v>ข้อมูลไม่ถูกต้อง</v>
      </c>
      <c r="W569" s="149" t="str">
        <f t="shared" si="70"/>
        <v>ข้อมูลไม่ถูกต้อง</v>
      </c>
      <c r="X569" s="148" t="str">
        <f t="shared" si="71"/>
        <v>ข้อมูลไม่ถูกต้อง</v>
      </c>
      <c r="Y569" s="38"/>
      <c r="Z569" s="38"/>
      <c r="AA569" s="38"/>
    </row>
    <row r="570" spans="1:27" x14ac:dyDescent="0.45">
      <c r="A570" s="38">
        <v>565</v>
      </c>
      <c r="B570" s="38"/>
      <c r="C570" s="38"/>
      <c r="D570" s="38"/>
      <c r="E570" s="38"/>
      <c r="F570" s="35"/>
      <c r="G570" s="35"/>
      <c r="H570" s="38"/>
      <c r="I570" s="38"/>
      <c r="J570" s="273" t="str">
        <f t="shared" si="64"/>
        <v>รอข้อมูลคอลัมน์ H</v>
      </c>
      <c r="K570" s="150"/>
      <c r="L570" s="150"/>
      <c r="M570" s="150"/>
      <c r="N570" s="147" t="str" cm="1">
        <f t="array" ref="N570">IF(AND(K570:M570=""),"ยังไม่บันทึกข้อมูล",
IF(M570&lt;&gt;"",
IF(M570&gt;=1.3,M570,"เป็นไม้พุ่ม"),
IF(K570+L570&gt;=1.3,K570+L570,"เป็นไม้พุ่ม")))</f>
        <v>ยังไม่บันทึกข้อมูล</v>
      </c>
      <c r="O570" s="149" t="str">
        <f t="shared" si="65"/>
        <v>ข้อมูลไม่ถูกต้อง</v>
      </c>
      <c r="P570" s="149" t="str">
        <f t="shared" si="66"/>
        <v>ข้อมูลไม่ถูกต้อง</v>
      </c>
      <c r="Q570" s="149" t="str">
        <f t="shared" si="67"/>
        <v>ข้อมูลไม่ถูกต้อง</v>
      </c>
      <c r="R570" s="155" t="str">
        <f t="shared" si="68"/>
        <v>ข้อมูลไม่ถูกต้อง</v>
      </c>
      <c r="S570" s="155" t="str">
        <f>IF(ISNUMBER(R570),
IF(H$2=ตัวเลือก!A$30,"ยังไม่บันทึกข้อมูล",R570*0.27),"ข้อมูลไม่ถูกต้อง")</f>
        <v>ข้อมูลไม่ถูกต้อง</v>
      </c>
      <c r="T570" s="149" t="str">
        <f t="shared" si="69"/>
        <v>ข้อมูลไม่ถูกต้อง</v>
      </c>
      <c r="U570" s="155" t="str">
        <f>IF(ISNUMBER(R570),
IF(H$2=ตัวเลือก!A$30,"ยังไม่บันทึกข้อมูล",R570*0.47),"ข้อมูลไม่ถูกต้อง")</f>
        <v>ข้อมูลไม่ถูกต้อง</v>
      </c>
      <c r="V570" s="149" t="str">
        <f>IF(ISNUMBER(S570),
IF(H$2=ตัวเลือก!A$30,"ยังไม่บันทึกข้อมูล",S570*0.47),"ข้อมูลไม่ถูกต้อง")</f>
        <v>ข้อมูลไม่ถูกต้อง</v>
      </c>
      <c r="W570" s="149" t="str">
        <f t="shared" si="70"/>
        <v>ข้อมูลไม่ถูกต้อง</v>
      </c>
      <c r="X570" s="148" t="str">
        <f t="shared" si="71"/>
        <v>ข้อมูลไม่ถูกต้อง</v>
      </c>
      <c r="Y570" s="38"/>
      <c r="Z570" s="38"/>
      <c r="AA570" s="38"/>
    </row>
    <row r="571" spans="1:27" x14ac:dyDescent="0.45">
      <c r="A571" s="38">
        <v>566</v>
      </c>
      <c r="B571" s="38"/>
      <c r="C571" s="38"/>
      <c r="D571" s="38"/>
      <c r="E571" s="38"/>
      <c r="F571" s="35"/>
      <c r="G571" s="35"/>
      <c r="H571" s="38"/>
      <c r="I571" s="38"/>
      <c r="J571" s="273" t="str">
        <f t="shared" si="64"/>
        <v>รอข้อมูลคอลัมน์ H</v>
      </c>
      <c r="K571" s="150"/>
      <c r="L571" s="150"/>
      <c r="M571" s="150"/>
      <c r="N571" s="147" t="str" cm="1">
        <f t="array" ref="N571">IF(AND(K571:M571=""),"ยังไม่บันทึกข้อมูล",
IF(M571&lt;&gt;"",
IF(M571&gt;=1.3,M571,"เป็นไม้พุ่ม"),
IF(K571+L571&gt;=1.3,K571+L571,"เป็นไม้พุ่ม")))</f>
        <v>ยังไม่บันทึกข้อมูล</v>
      </c>
      <c r="O571" s="149" t="str">
        <f t="shared" si="65"/>
        <v>ข้อมูลไม่ถูกต้อง</v>
      </c>
      <c r="P571" s="149" t="str">
        <f t="shared" si="66"/>
        <v>ข้อมูลไม่ถูกต้อง</v>
      </c>
      <c r="Q571" s="149" t="str">
        <f t="shared" si="67"/>
        <v>ข้อมูลไม่ถูกต้อง</v>
      </c>
      <c r="R571" s="155" t="str">
        <f t="shared" si="68"/>
        <v>ข้อมูลไม่ถูกต้อง</v>
      </c>
      <c r="S571" s="155" t="str">
        <f>IF(ISNUMBER(R571),
IF(H$2=ตัวเลือก!A$30,"ยังไม่บันทึกข้อมูล",R571*0.27),"ข้อมูลไม่ถูกต้อง")</f>
        <v>ข้อมูลไม่ถูกต้อง</v>
      </c>
      <c r="T571" s="149" t="str">
        <f t="shared" si="69"/>
        <v>ข้อมูลไม่ถูกต้อง</v>
      </c>
      <c r="U571" s="155" t="str">
        <f>IF(ISNUMBER(R571),
IF(H$2=ตัวเลือก!A$30,"ยังไม่บันทึกข้อมูล",R571*0.47),"ข้อมูลไม่ถูกต้อง")</f>
        <v>ข้อมูลไม่ถูกต้อง</v>
      </c>
      <c r="V571" s="149" t="str">
        <f>IF(ISNUMBER(S571),
IF(H$2=ตัวเลือก!A$30,"ยังไม่บันทึกข้อมูล",S571*0.47),"ข้อมูลไม่ถูกต้อง")</f>
        <v>ข้อมูลไม่ถูกต้อง</v>
      </c>
      <c r="W571" s="149" t="str">
        <f t="shared" si="70"/>
        <v>ข้อมูลไม่ถูกต้อง</v>
      </c>
      <c r="X571" s="148" t="str">
        <f t="shared" si="71"/>
        <v>ข้อมูลไม่ถูกต้อง</v>
      </c>
      <c r="Y571" s="38"/>
      <c r="Z571" s="38"/>
      <c r="AA571" s="38"/>
    </row>
    <row r="572" spans="1:27" x14ac:dyDescent="0.45">
      <c r="A572" s="38">
        <v>567</v>
      </c>
      <c r="B572" s="38"/>
      <c r="C572" s="38"/>
      <c r="D572" s="38"/>
      <c r="E572" s="38"/>
      <c r="F572" s="35"/>
      <c r="G572" s="35"/>
      <c r="H572" s="38"/>
      <c r="I572" s="38"/>
      <c r="J572" s="273" t="str">
        <f t="shared" si="64"/>
        <v>รอข้อมูลคอลัมน์ H</v>
      </c>
      <c r="K572" s="150"/>
      <c r="L572" s="150"/>
      <c r="M572" s="150"/>
      <c r="N572" s="147" t="str" cm="1">
        <f t="array" ref="N572">IF(AND(K572:M572=""),"ยังไม่บันทึกข้อมูล",
IF(M572&lt;&gt;"",
IF(M572&gt;=1.3,M572,"เป็นไม้พุ่ม"),
IF(K572+L572&gt;=1.3,K572+L572,"เป็นไม้พุ่ม")))</f>
        <v>ยังไม่บันทึกข้อมูล</v>
      </c>
      <c r="O572" s="149" t="str">
        <f t="shared" si="65"/>
        <v>ข้อมูลไม่ถูกต้อง</v>
      </c>
      <c r="P572" s="149" t="str">
        <f t="shared" si="66"/>
        <v>ข้อมูลไม่ถูกต้อง</v>
      </c>
      <c r="Q572" s="149" t="str">
        <f t="shared" si="67"/>
        <v>ข้อมูลไม่ถูกต้อง</v>
      </c>
      <c r="R572" s="155" t="str">
        <f t="shared" si="68"/>
        <v>ข้อมูลไม่ถูกต้อง</v>
      </c>
      <c r="S572" s="155" t="str">
        <f>IF(ISNUMBER(R572),
IF(H$2=ตัวเลือก!A$30,"ยังไม่บันทึกข้อมูล",R572*0.27),"ข้อมูลไม่ถูกต้อง")</f>
        <v>ข้อมูลไม่ถูกต้อง</v>
      </c>
      <c r="T572" s="149" t="str">
        <f t="shared" si="69"/>
        <v>ข้อมูลไม่ถูกต้อง</v>
      </c>
      <c r="U572" s="155" t="str">
        <f>IF(ISNUMBER(R572),
IF(H$2=ตัวเลือก!A$30,"ยังไม่บันทึกข้อมูล",R572*0.47),"ข้อมูลไม่ถูกต้อง")</f>
        <v>ข้อมูลไม่ถูกต้อง</v>
      </c>
      <c r="V572" s="149" t="str">
        <f>IF(ISNUMBER(S572),
IF(H$2=ตัวเลือก!A$30,"ยังไม่บันทึกข้อมูล",S572*0.47),"ข้อมูลไม่ถูกต้อง")</f>
        <v>ข้อมูลไม่ถูกต้อง</v>
      </c>
      <c r="W572" s="149" t="str">
        <f t="shared" si="70"/>
        <v>ข้อมูลไม่ถูกต้อง</v>
      </c>
      <c r="X572" s="148" t="str">
        <f t="shared" si="71"/>
        <v>ข้อมูลไม่ถูกต้อง</v>
      </c>
      <c r="Y572" s="38"/>
      <c r="Z572" s="38"/>
      <c r="AA572" s="38"/>
    </row>
    <row r="573" spans="1:27" x14ac:dyDescent="0.45">
      <c r="A573" s="38">
        <v>568</v>
      </c>
      <c r="B573" s="38"/>
      <c r="C573" s="38"/>
      <c r="D573" s="38"/>
      <c r="E573" s="38"/>
      <c r="F573" s="35"/>
      <c r="G573" s="35"/>
      <c r="H573" s="38"/>
      <c r="I573" s="38"/>
      <c r="J573" s="273" t="str">
        <f t="shared" si="64"/>
        <v>รอข้อมูลคอลัมน์ H</v>
      </c>
      <c r="K573" s="150"/>
      <c r="L573" s="150"/>
      <c r="M573" s="150"/>
      <c r="N573" s="147" t="str" cm="1">
        <f t="array" ref="N573">IF(AND(K573:M573=""),"ยังไม่บันทึกข้อมูล",
IF(M573&lt;&gt;"",
IF(M573&gt;=1.3,M573,"เป็นไม้พุ่ม"),
IF(K573+L573&gt;=1.3,K573+L573,"เป็นไม้พุ่ม")))</f>
        <v>ยังไม่บันทึกข้อมูล</v>
      </c>
      <c r="O573" s="149" t="str">
        <f t="shared" si="65"/>
        <v>ข้อมูลไม่ถูกต้อง</v>
      </c>
      <c r="P573" s="149" t="str">
        <f t="shared" si="66"/>
        <v>ข้อมูลไม่ถูกต้อง</v>
      </c>
      <c r="Q573" s="149" t="str">
        <f t="shared" si="67"/>
        <v>ข้อมูลไม่ถูกต้อง</v>
      </c>
      <c r="R573" s="155" t="str">
        <f t="shared" si="68"/>
        <v>ข้อมูลไม่ถูกต้อง</v>
      </c>
      <c r="S573" s="155" t="str">
        <f>IF(ISNUMBER(R573),
IF(H$2=ตัวเลือก!A$30,"ยังไม่บันทึกข้อมูล",R573*0.27),"ข้อมูลไม่ถูกต้อง")</f>
        <v>ข้อมูลไม่ถูกต้อง</v>
      </c>
      <c r="T573" s="149" t="str">
        <f t="shared" si="69"/>
        <v>ข้อมูลไม่ถูกต้อง</v>
      </c>
      <c r="U573" s="155" t="str">
        <f>IF(ISNUMBER(R573),
IF(H$2=ตัวเลือก!A$30,"ยังไม่บันทึกข้อมูล",R573*0.47),"ข้อมูลไม่ถูกต้อง")</f>
        <v>ข้อมูลไม่ถูกต้อง</v>
      </c>
      <c r="V573" s="149" t="str">
        <f>IF(ISNUMBER(S573),
IF(H$2=ตัวเลือก!A$30,"ยังไม่บันทึกข้อมูล",S573*0.47),"ข้อมูลไม่ถูกต้อง")</f>
        <v>ข้อมูลไม่ถูกต้อง</v>
      </c>
      <c r="W573" s="149" t="str">
        <f t="shared" si="70"/>
        <v>ข้อมูลไม่ถูกต้อง</v>
      </c>
      <c r="X573" s="148" t="str">
        <f t="shared" si="71"/>
        <v>ข้อมูลไม่ถูกต้อง</v>
      </c>
      <c r="Y573" s="38"/>
      <c r="Z573" s="38"/>
      <c r="AA573" s="38"/>
    </row>
    <row r="574" spans="1:27" x14ac:dyDescent="0.45">
      <c r="A574" s="38">
        <v>569</v>
      </c>
      <c r="B574" s="38"/>
      <c r="C574" s="38"/>
      <c r="D574" s="38"/>
      <c r="E574" s="38"/>
      <c r="F574" s="35"/>
      <c r="G574" s="35"/>
      <c r="H574" s="38"/>
      <c r="I574" s="38"/>
      <c r="J574" s="273" t="str">
        <f t="shared" si="64"/>
        <v>รอข้อมูลคอลัมน์ H</v>
      </c>
      <c r="K574" s="150"/>
      <c r="L574" s="150"/>
      <c r="M574" s="150"/>
      <c r="N574" s="147" t="str" cm="1">
        <f t="array" ref="N574">IF(AND(K574:M574=""),"ยังไม่บันทึกข้อมูล",
IF(M574&lt;&gt;"",
IF(M574&gt;=1.3,M574,"เป็นไม้พุ่ม"),
IF(K574+L574&gt;=1.3,K574+L574,"เป็นไม้พุ่ม")))</f>
        <v>ยังไม่บันทึกข้อมูล</v>
      </c>
      <c r="O574" s="149" t="str">
        <f t="shared" si="65"/>
        <v>ข้อมูลไม่ถูกต้อง</v>
      </c>
      <c r="P574" s="149" t="str">
        <f t="shared" si="66"/>
        <v>ข้อมูลไม่ถูกต้อง</v>
      </c>
      <c r="Q574" s="149" t="str">
        <f t="shared" si="67"/>
        <v>ข้อมูลไม่ถูกต้อง</v>
      </c>
      <c r="R574" s="155" t="str">
        <f t="shared" si="68"/>
        <v>ข้อมูลไม่ถูกต้อง</v>
      </c>
      <c r="S574" s="155" t="str">
        <f>IF(ISNUMBER(R574),
IF(H$2=ตัวเลือก!A$30,"ยังไม่บันทึกข้อมูล",R574*0.27),"ข้อมูลไม่ถูกต้อง")</f>
        <v>ข้อมูลไม่ถูกต้อง</v>
      </c>
      <c r="T574" s="149" t="str">
        <f t="shared" si="69"/>
        <v>ข้อมูลไม่ถูกต้อง</v>
      </c>
      <c r="U574" s="155" t="str">
        <f>IF(ISNUMBER(R574),
IF(H$2=ตัวเลือก!A$30,"ยังไม่บันทึกข้อมูล",R574*0.47),"ข้อมูลไม่ถูกต้อง")</f>
        <v>ข้อมูลไม่ถูกต้อง</v>
      </c>
      <c r="V574" s="149" t="str">
        <f>IF(ISNUMBER(S574),
IF(H$2=ตัวเลือก!A$30,"ยังไม่บันทึกข้อมูล",S574*0.47),"ข้อมูลไม่ถูกต้อง")</f>
        <v>ข้อมูลไม่ถูกต้อง</v>
      </c>
      <c r="W574" s="149" t="str">
        <f t="shared" si="70"/>
        <v>ข้อมูลไม่ถูกต้อง</v>
      </c>
      <c r="X574" s="148" t="str">
        <f t="shared" si="71"/>
        <v>ข้อมูลไม่ถูกต้อง</v>
      </c>
      <c r="Y574" s="38"/>
      <c r="Z574" s="38"/>
      <c r="AA574" s="38"/>
    </row>
    <row r="575" spans="1:27" x14ac:dyDescent="0.45">
      <c r="A575" s="38">
        <v>570</v>
      </c>
      <c r="B575" s="38"/>
      <c r="C575" s="38"/>
      <c r="D575" s="38"/>
      <c r="E575" s="38"/>
      <c r="F575" s="35"/>
      <c r="G575" s="35"/>
      <c r="H575" s="38"/>
      <c r="I575" s="38"/>
      <c r="J575" s="273" t="str">
        <f t="shared" si="64"/>
        <v>รอข้อมูลคอลัมน์ H</v>
      </c>
      <c r="K575" s="150"/>
      <c r="L575" s="150"/>
      <c r="M575" s="150"/>
      <c r="N575" s="147" t="str" cm="1">
        <f t="array" ref="N575">IF(AND(K575:M575=""),"ยังไม่บันทึกข้อมูล",
IF(M575&lt;&gt;"",
IF(M575&gt;=1.3,M575,"เป็นไม้พุ่ม"),
IF(K575+L575&gt;=1.3,K575+L575,"เป็นไม้พุ่ม")))</f>
        <v>ยังไม่บันทึกข้อมูล</v>
      </c>
      <c r="O575" s="149" t="str">
        <f t="shared" si="65"/>
        <v>ข้อมูลไม่ถูกต้อง</v>
      </c>
      <c r="P575" s="149" t="str">
        <f t="shared" si="66"/>
        <v>ข้อมูลไม่ถูกต้อง</v>
      </c>
      <c r="Q575" s="149" t="str">
        <f t="shared" si="67"/>
        <v>ข้อมูลไม่ถูกต้อง</v>
      </c>
      <c r="R575" s="155" t="str">
        <f t="shared" si="68"/>
        <v>ข้อมูลไม่ถูกต้อง</v>
      </c>
      <c r="S575" s="155" t="str">
        <f>IF(ISNUMBER(R575),
IF(H$2=ตัวเลือก!A$30,"ยังไม่บันทึกข้อมูล",R575*0.27),"ข้อมูลไม่ถูกต้อง")</f>
        <v>ข้อมูลไม่ถูกต้อง</v>
      </c>
      <c r="T575" s="149" t="str">
        <f t="shared" si="69"/>
        <v>ข้อมูลไม่ถูกต้อง</v>
      </c>
      <c r="U575" s="155" t="str">
        <f>IF(ISNUMBER(R575),
IF(H$2=ตัวเลือก!A$30,"ยังไม่บันทึกข้อมูล",R575*0.47),"ข้อมูลไม่ถูกต้อง")</f>
        <v>ข้อมูลไม่ถูกต้อง</v>
      </c>
      <c r="V575" s="149" t="str">
        <f>IF(ISNUMBER(S575),
IF(H$2=ตัวเลือก!A$30,"ยังไม่บันทึกข้อมูล",S575*0.47),"ข้อมูลไม่ถูกต้อง")</f>
        <v>ข้อมูลไม่ถูกต้อง</v>
      </c>
      <c r="W575" s="149" t="str">
        <f t="shared" si="70"/>
        <v>ข้อมูลไม่ถูกต้อง</v>
      </c>
      <c r="X575" s="148" t="str">
        <f t="shared" si="71"/>
        <v>ข้อมูลไม่ถูกต้อง</v>
      </c>
      <c r="Y575" s="38"/>
      <c r="Z575" s="38"/>
      <c r="AA575" s="38"/>
    </row>
    <row r="576" spans="1:27" x14ac:dyDescent="0.45">
      <c r="A576" s="38">
        <v>571</v>
      </c>
      <c r="B576" s="38"/>
      <c r="C576" s="38"/>
      <c r="D576" s="38"/>
      <c r="E576" s="38"/>
      <c r="F576" s="35"/>
      <c r="G576" s="35"/>
      <c r="H576" s="38"/>
      <c r="I576" s="38"/>
      <c r="J576" s="273" t="str">
        <f t="shared" si="64"/>
        <v>รอข้อมูลคอลัมน์ H</v>
      </c>
      <c r="K576" s="150"/>
      <c r="L576" s="150"/>
      <c r="M576" s="150"/>
      <c r="N576" s="147" t="str" cm="1">
        <f t="array" ref="N576">IF(AND(K576:M576=""),"ยังไม่บันทึกข้อมูล",
IF(M576&lt;&gt;"",
IF(M576&gt;=1.3,M576,"เป็นไม้พุ่ม"),
IF(K576+L576&gt;=1.3,K576+L576,"เป็นไม้พุ่ม")))</f>
        <v>ยังไม่บันทึกข้อมูล</v>
      </c>
      <c r="O576" s="149" t="str">
        <f t="shared" si="65"/>
        <v>ข้อมูลไม่ถูกต้อง</v>
      </c>
      <c r="P576" s="149" t="str">
        <f t="shared" si="66"/>
        <v>ข้อมูลไม่ถูกต้อง</v>
      </c>
      <c r="Q576" s="149" t="str">
        <f t="shared" si="67"/>
        <v>ข้อมูลไม่ถูกต้อง</v>
      </c>
      <c r="R576" s="155" t="str">
        <f t="shared" si="68"/>
        <v>ข้อมูลไม่ถูกต้อง</v>
      </c>
      <c r="S576" s="155" t="str">
        <f>IF(ISNUMBER(R576),
IF(H$2=ตัวเลือก!A$30,"ยังไม่บันทึกข้อมูล",R576*0.27),"ข้อมูลไม่ถูกต้อง")</f>
        <v>ข้อมูลไม่ถูกต้อง</v>
      </c>
      <c r="T576" s="149" t="str">
        <f t="shared" si="69"/>
        <v>ข้อมูลไม่ถูกต้อง</v>
      </c>
      <c r="U576" s="155" t="str">
        <f>IF(ISNUMBER(R576),
IF(H$2=ตัวเลือก!A$30,"ยังไม่บันทึกข้อมูล",R576*0.47),"ข้อมูลไม่ถูกต้อง")</f>
        <v>ข้อมูลไม่ถูกต้อง</v>
      </c>
      <c r="V576" s="149" t="str">
        <f>IF(ISNUMBER(S576),
IF(H$2=ตัวเลือก!A$30,"ยังไม่บันทึกข้อมูล",S576*0.47),"ข้อมูลไม่ถูกต้อง")</f>
        <v>ข้อมูลไม่ถูกต้อง</v>
      </c>
      <c r="W576" s="149" t="str">
        <f t="shared" si="70"/>
        <v>ข้อมูลไม่ถูกต้อง</v>
      </c>
      <c r="X576" s="148" t="str">
        <f t="shared" si="71"/>
        <v>ข้อมูลไม่ถูกต้อง</v>
      </c>
      <c r="Y576" s="38"/>
      <c r="Z576" s="38"/>
      <c r="AA576" s="38"/>
    </row>
    <row r="577" spans="1:27" x14ac:dyDescent="0.45">
      <c r="A577" s="38">
        <v>572</v>
      </c>
      <c r="B577" s="38"/>
      <c r="C577" s="38"/>
      <c r="D577" s="38"/>
      <c r="E577" s="38"/>
      <c r="F577" s="35"/>
      <c r="G577" s="35"/>
      <c r="H577" s="38"/>
      <c r="I577" s="38"/>
      <c r="J577" s="273" t="str">
        <f t="shared" si="64"/>
        <v>รอข้อมูลคอลัมน์ H</v>
      </c>
      <c r="K577" s="150"/>
      <c r="L577" s="150"/>
      <c r="M577" s="150"/>
      <c r="N577" s="147" t="str" cm="1">
        <f t="array" ref="N577">IF(AND(K577:M577=""),"ยังไม่บันทึกข้อมูล",
IF(M577&lt;&gt;"",
IF(M577&gt;=1.3,M577,"เป็นไม้พุ่ม"),
IF(K577+L577&gt;=1.3,K577+L577,"เป็นไม้พุ่ม")))</f>
        <v>ยังไม่บันทึกข้อมูล</v>
      </c>
      <c r="O577" s="149" t="str">
        <f t="shared" si="65"/>
        <v>ข้อมูลไม่ถูกต้อง</v>
      </c>
      <c r="P577" s="149" t="str">
        <f t="shared" si="66"/>
        <v>ข้อมูลไม่ถูกต้อง</v>
      </c>
      <c r="Q577" s="149" t="str">
        <f t="shared" si="67"/>
        <v>ข้อมูลไม่ถูกต้อง</v>
      </c>
      <c r="R577" s="155" t="str">
        <f t="shared" si="68"/>
        <v>ข้อมูลไม่ถูกต้อง</v>
      </c>
      <c r="S577" s="155" t="str">
        <f>IF(ISNUMBER(R577),
IF(H$2=ตัวเลือก!A$30,"ยังไม่บันทึกข้อมูล",R577*0.27),"ข้อมูลไม่ถูกต้อง")</f>
        <v>ข้อมูลไม่ถูกต้อง</v>
      </c>
      <c r="T577" s="149" t="str">
        <f t="shared" si="69"/>
        <v>ข้อมูลไม่ถูกต้อง</v>
      </c>
      <c r="U577" s="155" t="str">
        <f>IF(ISNUMBER(R577),
IF(H$2=ตัวเลือก!A$30,"ยังไม่บันทึกข้อมูล",R577*0.47),"ข้อมูลไม่ถูกต้อง")</f>
        <v>ข้อมูลไม่ถูกต้อง</v>
      </c>
      <c r="V577" s="149" t="str">
        <f>IF(ISNUMBER(S577),
IF(H$2=ตัวเลือก!A$30,"ยังไม่บันทึกข้อมูล",S577*0.47),"ข้อมูลไม่ถูกต้อง")</f>
        <v>ข้อมูลไม่ถูกต้อง</v>
      </c>
      <c r="W577" s="149" t="str">
        <f t="shared" si="70"/>
        <v>ข้อมูลไม่ถูกต้อง</v>
      </c>
      <c r="X577" s="148" t="str">
        <f t="shared" si="71"/>
        <v>ข้อมูลไม่ถูกต้อง</v>
      </c>
      <c r="Y577" s="38"/>
      <c r="Z577" s="38"/>
      <c r="AA577" s="38"/>
    </row>
    <row r="578" spans="1:27" x14ac:dyDescent="0.45">
      <c r="A578" s="38">
        <v>573</v>
      </c>
      <c r="B578" s="38"/>
      <c r="C578" s="38"/>
      <c r="D578" s="38"/>
      <c r="E578" s="38"/>
      <c r="F578" s="35"/>
      <c r="G578" s="35"/>
      <c r="H578" s="38"/>
      <c r="I578" s="38"/>
      <c r="J578" s="273" t="str">
        <f t="shared" si="64"/>
        <v>รอข้อมูลคอลัมน์ H</v>
      </c>
      <c r="K578" s="150"/>
      <c r="L578" s="150"/>
      <c r="M578" s="150"/>
      <c r="N578" s="147" t="str" cm="1">
        <f t="array" ref="N578">IF(AND(K578:M578=""),"ยังไม่บันทึกข้อมูล",
IF(M578&lt;&gt;"",
IF(M578&gt;=1.3,M578,"เป็นไม้พุ่ม"),
IF(K578+L578&gt;=1.3,K578+L578,"เป็นไม้พุ่ม")))</f>
        <v>ยังไม่บันทึกข้อมูล</v>
      </c>
      <c r="O578" s="149" t="str">
        <f t="shared" si="65"/>
        <v>ข้อมูลไม่ถูกต้อง</v>
      </c>
      <c r="P578" s="149" t="str">
        <f t="shared" si="66"/>
        <v>ข้อมูลไม่ถูกต้อง</v>
      </c>
      <c r="Q578" s="149" t="str">
        <f t="shared" si="67"/>
        <v>ข้อมูลไม่ถูกต้อง</v>
      </c>
      <c r="R578" s="155" t="str">
        <f t="shared" si="68"/>
        <v>ข้อมูลไม่ถูกต้อง</v>
      </c>
      <c r="S578" s="155" t="str">
        <f>IF(ISNUMBER(R578),
IF(H$2=ตัวเลือก!A$30,"ยังไม่บันทึกข้อมูล",R578*0.27),"ข้อมูลไม่ถูกต้อง")</f>
        <v>ข้อมูลไม่ถูกต้อง</v>
      </c>
      <c r="T578" s="149" t="str">
        <f t="shared" si="69"/>
        <v>ข้อมูลไม่ถูกต้อง</v>
      </c>
      <c r="U578" s="155" t="str">
        <f>IF(ISNUMBER(R578),
IF(H$2=ตัวเลือก!A$30,"ยังไม่บันทึกข้อมูล",R578*0.47),"ข้อมูลไม่ถูกต้อง")</f>
        <v>ข้อมูลไม่ถูกต้อง</v>
      </c>
      <c r="V578" s="149" t="str">
        <f>IF(ISNUMBER(S578),
IF(H$2=ตัวเลือก!A$30,"ยังไม่บันทึกข้อมูล",S578*0.47),"ข้อมูลไม่ถูกต้อง")</f>
        <v>ข้อมูลไม่ถูกต้อง</v>
      </c>
      <c r="W578" s="149" t="str">
        <f t="shared" si="70"/>
        <v>ข้อมูลไม่ถูกต้อง</v>
      </c>
      <c r="X578" s="148" t="str">
        <f t="shared" si="71"/>
        <v>ข้อมูลไม่ถูกต้อง</v>
      </c>
      <c r="Y578" s="38"/>
      <c r="Z578" s="38"/>
      <c r="AA578" s="38"/>
    </row>
    <row r="579" spans="1:27" x14ac:dyDescent="0.45">
      <c r="A579" s="38">
        <v>574</v>
      </c>
      <c r="B579" s="38"/>
      <c r="C579" s="38"/>
      <c r="D579" s="38"/>
      <c r="E579" s="38"/>
      <c r="F579" s="35"/>
      <c r="G579" s="35"/>
      <c r="H579" s="38"/>
      <c r="I579" s="38"/>
      <c r="J579" s="273" t="str">
        <f t="shared" si="64"/>
        <v>รอข้อมูลคอลัมน์ H</v>
      </c>
      <c r="K579" s="150"/>
      <c r="L579" s="150"/>
      <c r="M579" s="150"/>
      <c r="N579" s="147" t="str" cm="1">
        <f t="array" ref="N579">IF(AND(K579:M579=""),"ยังไม่บันทึกข้อมูล",
IF(M579&lt;&gt;"",
IF(M579&gt;=1.3,M579,"เป็นไม้พุ่ม"),
IF(K579+L579&gt;=1.3,K579+L579,"เป็นไม้พุ่ม")))</f>
        <v>ยังไม่บันทึกข้อมูล</v>
      </c>
      <c r="O579" s="149" t="str">
        <f t="shared" si="65"/>
        <v>ข้อมูลไม่ถูกต้อง</v>
      </c>
      <c r="P579" s="149" t="str">
        <f t="shared" si="66"/>
        <v>ข้อมูลไม่ถูกต้อง</v>
      </c>
      <c r="Q579" s="149" t="str">
        <f t="shared" si="67"/>
        <v>ข้อมูลไม่ถูกต้อง</v>
      </c>
      <c r="R579" s="155" t="str">
        <f t="shared" si="68"/>
        <v>ข้อมูลไม่ถูกต้อง</v>
      </c>
      <c r="S579" s="155" t="str">
        <f>IF(ISNUMBER(R579),
IF(H$2=ตัวเลือก!A$30,"ยังไม่บันทึกข้อมูล",R579*0.27),"ข้อมูลไม่ถูกต้อง")</f>
        <v>ข้อมูลไม่ถูกต้อง</v>
      </c>
      <c r="T579" s="149" t="str">
        <f t="shared" si="69"/>
        <v>ข้อมูลไม่ถูกต้อง</v>
      </c>
      <c r="U579" s="155" t="str">
        <f>IF(ISNUMBER(R579),
IF(H$2=ตัวเลือก!A$30,"ยังไม่บันทึกข้อมูล",R579*0.47),"ข้อมูลไม่ถูกต้อง")</f>
        <v>ข้อมูลไม่ถูกต้อง</v>
      </c>
      <c r="V579" s="149" t="str">
        <f>IF(ISNUMBER(S579),
IF(H$2=ตัวเลือก!A$30,"ยังไม่บันทึกข้อมูล",S579*0.47),"ข้อมูลไม่ถูกต้อง")</f>
        <v>ข้อมูลไม่ถูกต้อง</v>
      </c>
      <c r="W579" s="149" t="str">
        <f t="shared" si="70"/>
        <v>ข้อมูลไม่ถูกต้อง</v>
      </c>
      <c r="X579" s="148" t="str">
        <f t="shared" si="71"/>
        <v>ข้อมูลไม่ถูกต้อง</v>
      </c>
      <c r="Y579" s="38"/>
      <c r="Z579" s="38"/>
      <c r="AA579" s="38"/>
    </row>
    <row r="580" spans="1:27" x14ac:dyDescent="0.45">
      <c r="A580" s="38">
        <v>575</v>
      </c>
      <c r="B580" s="38"/>
      <c r="C580" s="38"/>
      <c r="D580" s="38"/>
      <c r="E580" s="38"/>
      <c r="F580" s="35"/>
      <c r="G580" s="35"/>
      <c r="H580" s="38"/>
      <c r="I580" s="38"/>
      <c r="J580" s="273" t="str">
        <f t="shared" si="64"/>
        <v>รอข้อมูลคอลัมน์ H</v>
      </c>
      <c r="K580" s="150"/>
      <c r="L580" s="150"/>
      <c r="M580" s="150"/>
      <c r="N580" s="147" t="str" cm="1">
        <f t="array" ref="N580">IF(AND(K580:M580=""),"ยังไม่บันทึกข้อมูล",
IF(M580&lt;&gt;"",
IF(M580&gt;=1.3,M580,"เป็นไม้พุ่ม"),
IF(K580+L580&gt;=1.3,K580+L580,"เป็นไม้พุ่ม")))</f>
        <v>ยังไม่บันทึกข้อมูล</v>
      </c>
      <c r="O580" s="149" t="str">
        <f t="shared" si="65"/>
        <v>ข้อมูลไม่ถูกต้อง</v>
      </c>
      <c r="P580" s="149" t="str">
        <f t="shared" si="66"/>
        <v>ข้อมูลไม่ถูกต้อง</v>
      </c>
      <c r="Q580" s="149" t="str">
        <f t="shared" si="67"/>
        <v>ข้อมูลไม่ถูกต้อง</v>
      </c>
      <c r="R580" s="155" t="str">
        <f t="shared" si="68"/>
        <v>ข้อมูลไม่ถูกต้อง</v>
      </c>
      <c r="S580" s="155" t="str">
        <f>IF(ISNUMBER(R580),
IF(H$2=ตัวเลือก!A$30,"ยังไม่บันทึกข้อมูล",R580*0.27),"ข้อมูลไม่ถูกต้อง")</f>
        <v>ข้อมูลไม่ถูกต้อง</v>
      </c>
      <c r="T580" s="149" t="str">
        <f t="shared" si="69"/>
        <v>ข้อมูลไม่ถูกต้อง</v>
      </c>
      <c r="U580" s="155" t="str">
        <f>IF(ISNUMBER(R580),
IF(H$2=ตัวเลือก!A$30,"ยังไม่บันทึกข้อมูล",R580*0.47),"ข้อมูลไม่ถูกต้อง")</f>
        <v>ข้อมูลไม่ถูกต้อง</v>
      </c>
      <c r="V580" s="149" t="str">
        <f>IF(ISNUMBER(S580),
IF(H$2=ตัวเลือก!A$30,"ยังไม่บันทึกข้อมูล",S580*0.47),"ข้อมูลไม่ถูกต้อง")</f>
        <v>ข้อมูลไม่ถูกต้อง</v>
      </c>
      <c r="W580" s="149" t="str">
        <f t="shared" si="70"/>
        <v>ข้อมูลไม่ถูกต้อง</v>
      </c>
      <c r="X580" s="148" t="str">
        <f t="shared" si="71"/>
        <v>ข้อมูลไม่ถูกต้อง</v>
      </c>
      <c r="Y580" s="38"/>
      <c r="Z580" s="38"/>
      <c r="AA580" s="38"/>
    </row>
    <row r="581" spans="1:27" x14ac:dyDescent="0.45">
      <c r="A581" s="38">
        <v>576</v>
      </c>
      <c r="B581" s="38"/>
      <c r="C581" s="38"/>
      <c r="D581" s="38"/>
      <c r="E581" s="38"/>
      <c r="F581" s="35"/>
      <c r="G581" s="35"/>
      <c r="H581" s="38"/>
      <c r="I581" s="38"/>
      <c r="J581" s="273" t="str">
        <f t="shared" si="64"/>
        <v>รอข้อมูลคอลัมน์ H</v>
      </c>
      <c r="K581" s="150"/>
      <c r="L581" s="150"/>
      <c r="M581" s="150"/>
      <c r="N581" s="147" t="str" cm="1">
        <f t="array" ref="N581">IF(AND(K581:M581=""),"ยังไม่บันทึกข้อมูล",
IF(M581&lt;&gt;"",
IF(M581&gt;=1.3,M581,"เป็นไม้พุ่ม"),
IF(K581+L581&gt;=1.3,K581+L581,"เป็นไม้พุ่ม")))</f>
        <v>ยังไม่บันทึกข้อมูล</v>
      </c>
      <c r="O581" s="149" t="str">
        <f t="shared" si="65"/>
        <v>ข้อมูลไม่ถูกต้อง</v>
      </c>
      <c r="P581" s="149" t="str">
        <f t="shared" si="66"/>
        <v>ข้อมูลไม่ถูกต้อง</v>
      </c>
      <c r="Q581" s="149" t="str">
        <f t="shared" si="67"/>
        <v>ข้อมูลไม่ถูกต้อง</v>
      </c>
      <c r="R581" s="155" t="str">
        <f t="shared" si="68"/>
        <v>ข้อมูลไม่ถูกต้อง</v>
      </c>
      <c r="S581" s="155" t="str">
        <f>IF(ISNUMBER(R581),
IF(H$2=ตัวเลือก!A$30,"ยังไม่บันทึกข้อมูล",R581*0.27),"ข้อมูลไม่ถูกต้อง")</f>
        <v>ข้อมูลไม่ถูกต้อง</v>
      </c>
      <c r="T581" s="149" t="str">
        <f t="shared" si="69"/>
        <v>ข้อมูลไม่ถูกต้อง</v>
      </c>
      <c r="U581" s="155" t="str">
        <f>IF(ISNUMBER(R581),
IF(H$2=ตัวเลือก!A$30,"ยังไม่บันทึกข้อมูล",R581*0.47),"ข้อมูลไม่ถูกต้อง")</f>
        <v>ข้อมูลไม่ถูกต้อง</v>
      </c>
      <c r="V581" s="149" t="str">
        <f>IF(ISNUMBER(S581),
IF(H$2=ตัวเลือก!A$30,"ยังไม่บันทึกข้อมูล",S581*0.47),"ข้อมูลไม่ถูกต้อง")</f>
        <v>ข้อมูลไม่ถูกต้อง</v>
      </c>
      <c r="W581" s="149" t="str">
        <f t="shared" si="70"/>
        <v>ข้อมูลไม่ถูกต้อง</v>
      </c>
      <c r="X581" s="148" t="str">
        <f t="shared" si="71"/>
        <v>ข้อมูลไม่ถูกต้อง</v>
      </c>
      <c r="Y581" s="38"/>
      <c r="Z581" s="38"/>
      <c r="AA581" s="38"/>
    </row>
    <row r="582" spans="1:27" x14ac:dyDescent="0.45">
      <c r="A582" s="38">
        <v>577</v>
      </c>
      <c r="B582" s="38"/>
      <c r="C582" s="38"/>
      <c r="D582" s="38"/>
      <c r="E582" s="38"/>
      <c r="F582" s="35"/>
      <c r="G582" s="35"/>
      <c r="H582" s="38"/>
      <c r="I582" s="38"/>
      <c r="J582" s="273" t="str">
        <f t="shared" si="64"/>
        <v>รอข้อมูลคอลัมน์ H</v>
      </c>
      <c r="K582" s="150"/>
      <c r="L582" s="150"/>
      <c r="M582" s="150"/>
      <c r="N582" s="147" t="str" cm="1">
        <f t="array" ref="N582">IF(AND(K582:M582=""),"ยังไม่บันทึกข้อมูล",
IF(M582&lt;&gt;"",
IF(M582&gt;=1.3,M582,"เป็นไม้พุ่ม"),
IF(K582+L582&gt;=1.3,K582+L582,"เป็นไม้พุ่ม")))</f>
        <v>ยังไม่บันทึกข้อมูล</v>
      </c>
      <c r="O582" s="149" t="str">
        <f t="shared" si="65"/>
        <v>ข้อมูลไม่ถูกต้อง</v>
      </c>
      <c r="P582" s="149" t="str">
        <f t="shared" si="66"/>
        <v>ข้อมูลไม่ถูกต้อง</v>
      </c>
      <c r="Q582" s="149" t="str">
        <f t="shared" si="67"/>
        <v>ข้อมูลไม่ถูกต้อง</v>
      </c>
      <c r="R582" s="155" t="str">
        <f t="shared" si="68"/>
        <v>ข้อมูลไม่ถูกต้อง</v>
      </c>
      <c r="S582" s="155" t="str">
        <f>IF(ISNUMBER(R582),
IF(H$2=ตัวเลือก!A$30,"ยังไม่บันทึกข้อมูล",R582*0.27),"ข้อมูลไม่ถูกต้อง")</f>
        <v>ข้อมูลไม่ถูกต้อง</v>
      </c>
      <c r="T582" s="149" t="str">
        <f t="shared" si="69"/>
        <v>ข้อมูลไม่ถูกต้อง</v>
      </c>
      <c r="U582" s="155" t="str">
        <f>IF(ISNUMBER(R582),
IF(H$2=ตัวเลือก!A$30,"ยังไม่บันทึกข้อมูล",R582*0.47),"ข้อมูลไม่ถูกต้อง")</f>
        <v>ข้อมูลไม่ถูกต้อง</v>
      </c>
      <c r="V582" s="149" t="str">
        <f>IF(ISNUMBER(S582),
IF(H$2=ตัวเลือก!A$30,"ยังไม่บันทึกข้อมูล",S582*0.47),"ข้อมูลไม่ถูกต้อง")</f>
        <v>ข้อมูลไม่ถูกต้อง</v>
      </c>
      <c r="W582" s="149" t="str">
        <f t="shared" si="70"/>
        <v>ข้อมูลไม่ถูกต้อง</v>
      </c>
      <c r="X582" s="148" t="str">
        <f t="shared" si="71"/>
        <v>ข้อมูลไม่ถูกต้อง</v>
      </c>
      <c r="Y582" s="38"/>
      <c r="Z582" s="38"/>
      <c r="AA582" s="38"/>
    </row>
    <row r="583" spans="1:27" x14ac:dyDescent="0.45">
      <c r="A583" s="38">
        <v>578</v>
      </c>
      <c r="B583" s="38"/>
      <c r="C583" s="38"/>
      <c r="D583" s="38"/>
      <c r="E583" s="38"/>
      <c r="F583" s="35"/>
      <c r="G583" s="35"/>
      <c r="H583" s="38"/>
      <c r="I583" s="38"/>
      <c r="J583" s="273" t="str">
        <f t="shared" ref="J583:J646" si="72">IF(H583="","รอข้อมูลคอลัมน์ H",
IF(H583/PI()&gt;=4.5,H583/PI(),"ไม่ใช่ไม้ต้น ไม่นำมาคำนวณ"))</f>
        <v>รอข้อมูลคอลัมน์ H</v>
      </c>
      <c r="K583" s="150"/>
      <c r="L583" s="150"/>
      <c r="M583" s="150"/>
      <c r="N583" s="147" t="str" cm="1">
        <f t="array" ref="N583">IF(AND(K583:M583=""),"ยังไม่บันทึกข้อมูล",
IF(M583&lt;&gt;"",
IF(M583&gt;=1.3,M583,"เป็นไม้พุ่ม"),
IF(K583+L583&gt;=1.3,K583+L583,"เป็นไม้พุ่ม")))</f>
        <v>ยังไม่บันทึกข้อมูล</v>
      </c>
      <c r="O583" s="149" t="str">
        <f t="shared" ref="O583:O646" si="73">IF(AND(ISNUMBER(J583),ISNUMBER(N583)),0.0396*(((J583)^2)*N583)^0.933,"ข้อมูลไม่ถูกต้อง")</f>
        <v>ข้อมูลไม่ถูกต้อง</v>
      </c>
      <c r="P583" s="149" t="str">
        <f t="shared" ref="P583:P646" si="74">IF(AND(ISNUMBER(J583),ISNUMBER(N583)),0.00349*(((J583^2)*N583))^1.03,"ข้อมูลไม่ถูกต้อง")</f>
        <v>ข้อมูลไม่ถูกต้อง</v>
      </c>
      <c r="Q583" s="149" t="str">
        <f t="shared" ref="Q583:Q646" si="75">IF(AND(ISNUMBER(O583),ISNUMBER(P583)),((1/(28/(O583+P583)))+0.025),"ข้อมูลไม่ถูกต้อง")</f>
        <v>ข้อมูลไม่ถูกต้อง</v>
      </c>
      <c r="R583" s="155" t="str">
        <f t="shared" ref="R583:R646" si="76">IF(AND(O583&lt;&gt;"ข้อมูลไม่ถูกต้อง",P583&lt;&gt;"ข้อมูลไม่ถูกต้อง",Q583&lt;&gt;"ข้อมูลไม่ถูกต้อง"),O583+P583+Q583,"ข้อมูลไม่ถูกต้อง")</f>
        <v>ข้อมูลไม่ถูกต้อง</v>
      </c>
      <c r="S583" s="155" t="str">
        <f>IF(ISNUMBER(R583),
IF(H$2=ตัวเลือก!A$30,"ยังไม่บันทึกข้อมูล",R583*0.27),"ข้อมูลไม่ถูกต้อง")</f>
        <v>ข้อมูลไม่ถูกต้อง</v>
      </c>
      <c r="T583" s="149" t="str">
        <f t="shared" ref="T583:T646" si="77">IF(AND(ISNUMBER(R583),ISNUMBER(S583)),R583+S583,"ข้อมูลไม่ถูกต้อง")</f>
        <v>ข้อมูลไม่ถูกต้อง</v>
      </c>
      <c r="U583" s="155" t="str">
        <f>IF(ISNUMBER(R583),
IF(H$2=ตัวเลือก!A$30,"ยังไม่บันทึกข้อมูล",R583*0.47),"ข้อมูลไม่ถูกต้อง")</f>
        <v>ข้อมูลไม่ถูกต้อง</v>
      </c>
      <c r="V583" s="149" t="str">
        <f>IF(ISNUMBER(S583),
IF(H$2=ตัวเลือก!A$30,"ยังไม่บันทึกข้อมูล",S583*0.47),"ข้อมูลไม่ถูกต้อง")</f>
        <v>ข้อมูลไม่ถูกต้อง</v>
      </c>
      <c r="W583" s="149" t="str">
        <f t="shared" ref="W583:W646" si="78">IF(AND(ISNUMBER(U583),ISNUMBER(V583)),((U583+V583)/1000),"ข้อมูลไม่ถูกต้อง")</f>
        <v>ข้อมูลไม่ถูกต้อง</v>
      </c>
      <c r="X583" s="148" t="str">
        <f t="shared" ref="X583:X646" si="79">IF(ISNUMBER(W583),W583*(44/12),"ข้อมูลไม่ถูกต้อง")</f>
        <v>ข้อมูลไม่ถูกต้อง</v>
      </c>
      <c r="Y583" s="38"/>
      <c r="Z583" s="38"/>
      <c r="AA583" s="38"/>
    </row>
    <row r="584" spans="1:27" x14ac:dyDescent="0.45">
      <c r="A584" s="38">
        <v>579</v>
      </c>
      <c r="B584" s="38"/>
      <c r="C584" s="38"/>
      <c r="D584" s="38"/>
      <c r="E584" s="38"/>
      <c r="F584" s="35"/>
      <c r="G584" s="35"/>
      <c r="H584" s="38"/>
      <c r="I584" s="38"/>
      <c r="J584" s="273" t="str">
        <f t="shared" si="72"/>
        <v>รอข้อมูลคอลัมน์ H</v>
      </c>
      <c r="K584" s="150"/>
      <c r="L584" s="150"/>
      <c r="M584" s="150"/>
      <c r="N584" s="147" t="str" cm="1">
        <f t="array" ref="N584">IF(AND(K584:M584=""),"ยังไม่บันทึกข้อมูล",
IF(M584&lt;&gt;"",
IF(M584&gt;=1.3,M584,"เป็นไม้พุ่ม"),
IF(K584+L584&gt;=1.3,K584+L584,"เป็นไม้พุ่ม")))</f>
        <v>ยังไม่บันทึกข้อมูล</v>
      </c>
      <c r="O584" s="149" t="str">
        <f t="shared" si="73"/>
        <v>ข้อมูลไม่ถูกต้อง</v>
      </c>
      <c r="P584" s="149" t="str">
        <f t="shared" si="74"/>
        <v>ข้อมูลไม่ถูกต้อง</v>
      </c>
      <c r="Q584" s="149" t="str">
        <f t="shared" si="75"/>
        <v>ข้อมูลไม่ถูกต้อง</v>
      </c>
      <c r="R584" s="155" t="str">
        <f t="shared" si="76"/>
        <v>ข้อมูลไม่ถูกต้อง</v>
      </c>
      <c r="S584" s="155" t="str">
        <f>IF(ISNUMBER(R584),
IF(H$2=ตัวเลือก!A$30,"ยังไม่บันทึกข้อมูล",R584*0.27),"ข้อมูลไม่ถูกต้อง")</f>
        <v>ข้อมูลไม่ถูกต้อง</v>
      </c>
      <c r="T584" s="149" t="str">
        <f t="shared" si="77"/>
        <v>ข้อมูลไม่ถูกต้อง</v>
      </c>
      <c r="U584" s="155" t="str">
        <f>IF(ISNUMBER(R584),
IF(H$2=ตัวเลือก!A$30,"ยังไม่บันทึกข้อมูล",R584*0.47),"ข้อมูลไม่ถูกต้อง")</f>
        <v>ข้อมูลไม่ถูกต้อง</v>
      </c>
      <c r="V584" s="149" t="str">
        <f>IF(ISNUMBER(S584),
IF(H$2=ตัวเลือก!A$30,"ยังไม่บันทึกข้อมูล",S584*0.47),"ข้อมูลไม่ถูกต้อง")</f>
        <v>ข้อมูลไม่ถูกต้อง</v>
      </c>
      <c r="W584" s="149" t="str">
        <f t="shared" si="78"/>
        <v>ข้อมูลไม่ถูกต้อง</v>
      </c>
      <c r="X584" s="148" t="str">
        <f t="shared" si="79"/>
        <v>ข้อมูลไม่ถูกต้อง</v>
      </c>
      <c r="Y584" s="38"/>
      <c r="Z584" s="38"/>
      <c r="AA584" s="38"/>
    </row>
    <row r="585" spans="1:27" x14ac:dyDescent="0.45">
      <c r="A585" s="38">
        <v>580</v>
      </c>
      <c r="B585" s="38"/>
      <c r="C585" s="38"/>
      <c r="D585" s="38"/>
      <c r="E585" s="38"/>
      <c r="F585" s="35"/>
      <c r="G585" s="35"/>
      <c r="H585" s="38"/>
      <c r="I585" s="38"/>
      <c r="J585" s="273" t="str">
        <f t="shared" si="72"/>
        <v>รอข้อมูลคอลัมน์ H</v>
      </c>
      <c r="K585" s="150"/>
      <c r="L585" s="150"/>
      <c r="M585" s="150"/>
      <c r="N585" s="147" t="str" cm="1">
        <f t="array" ref="N585">IF(AND(K585:M585=""),"ยังไม่บันทึกข้อมูล",
IF(M585&lt;&gt;"",
IF(M585&gt;=1.3,M585,"เป็นไม้พุ่ม"),
IF(K585+L585&gt;=1.3,K585+L585,"เป็นไม้พุ่ม")))</f>
        <v>ยังไม่บันทึกข้อมูล</v>
      </c>
      <c r="O585" s="149" t="str">
        <f t="shared" si="73"/>
        <v>ข้อมูลไม่ถูกต้อง</v>
      </c>
      <c r="P585" s="149" t="str">
        <f t="shared" si="74"/>
        <v>ข้อมูลไม่ถูกต้อง</v>
      </c>
      <c r="Q585" s="149" t="str">
        <f t="shared" si="75"/>
        <v>ข้อมูลไม่ถูกต้อง</v>
      </c>
      <c r="R585" s="155" t="str">
        <f t="shared" si="76"/>
        <v>ข้อมูลไม่ถูกต้อง</v>
      </c>
      <c r="S585" s="155" t="str">
        <f>IF(ISNUMBER(R585),
IF(H$2=ตัวเลือก!A$30,"ยังไม่บันทึกข้อมูล",R585*0.27),"ข้อมูลไม่ถูกต้อง")</f>
        <v>ข้อมูลไม่ถูกต้อง</v>
      </c>
      <c r="T585" s="149" t="str">
        <f t="shared" si="77"/>
        <v>ข้อมูลไม่ถูกต้อง</v>
      </c>
      <c r="U585" s="155" t="str">
        <f>IF(ISNUMBER(R585),
IF(H$2=ตัวเลือก!A$30,"ยังไม่บันทึกข้อมูล",R585*0.47),"ข้อมูลไม่ถูกต้อง")</f>
        <v>ข้อมูลไม่ถูกต้อง</v>
      </c>
      <c r="V585" s="149" t="str">
        <f>IF(ISNUMBER(S585),
IF(H$2=ตัวเลือก!A$30,"ยังไม่บันทึกข้อมูล",S585*0.47),"ข้อมูลไม่ถูกต้อง")</f>
        <v>ข้อมูลไม่ถูกต้อง</v>
      </c>
      <c r="W585" s="149" t="str">
        <f t="shared" si="78"/>
        <v>ข้อมูลไม่ถูกต้อง</v>
      </c>
      <c r="X585" s="148" t="str">
        <f t="shared" si="79"/>
        <v>ข้อมูลไม่ถูกต้อง</v>
      </c>
      <c r="Y585" s="38"/>
      <c r="Z585" s="38"/>
      <c r="AA585" s="38"/>
    </row>
    <row r="586" spans="1:27" x14ac:dyDescent="0.45">
      <c r="A586" s="38">
        <v>581</v>
      </c>
      <c r="B586" s="38"/>
      <c r="C586" s="38"/>
      <c r="D586" s="38"/>
      <c r="E586" s="38"/>
      <c r="F586" s="35"/>
      <c r="G586" s="35"/>
      <c r="H586" s="38"/>
      <c r="I586" s="38"/>
      <c r="J586" s="273" t="str">
        <f t="shared" si="72"/>
        <v>รอข้อมูลคอลัมน์ H</v>
      </c>
      <c r="K586" s="150"/>
      <c r="L586" s="150"/>
      <c r="M586" s="150"/>
      <c r="N586" s="147" t="str" cm="1">
        <f t="array" ref="N586">IF(AND(K586:M586=""),"ยังไม่บันทึกข้อมูล",
IF(M586&lt;&gt;"",
IF(M586&gt;=1.3,M586,"เป็นไม้พุ่ม"),
IF(K586+L586&gt;=1.3,K586+L586,"เป็นไม้พุ่ม")))</f>
        <v>ยังไม่บันทึกข้อมูล</v>
      </c>
      <c r="O586" s="149" t="str">
        <f t="shared" si="73"/>
        <v>ข้อมูลไม่ถูกต้อง</v>
      </c>
      <c r="P586" s="149" t="str">
        <f t="shared" si="74"/>
        <v>ข้อมูลไม่ถูกต้อง</v>
      </c>
      <c r="Q586" s="149" t="str">
        <f t="shared" si="75"/>
        <v>ข้อมูลไม่ถูกต้อง</v>
      </c>
      <c r="R586" s="155" t="str">
        <f t="shared" si="76"/>
        <v>ข้อมูลไม่ถูกต้อง</v>
      </c>
      <c r="S586" s="155" t="str">
        <f>IF(ISNUMBER(R586),
IF(H$2=ตัวเลือก!A$30,"ยังไม่บันทึกข้อมูล",R586*0.27),"ข้อมูลไม่ถูกต้อง")</f>
        <v>ข้อมูลไม่ถูกต้อง</v>
      </c>
      <c r="T586" s="149" t="str">
        <f t="shared" si="77"/>
        <v>ข้อมูลไม่ถูกต้อง</v>
      </c>
      <c r="U586" s="155" t="str">
        <f>IF(ISNUMBER(R586),
IF(H$2=ตัวเลือก!A$30,"ยังไม่บันทึกข้อมูล",R586*0.47),"ข้อมูลไม่ถูกต้อง")</f>
        <v>ข้อมูลไม่ถูกต้อง</v>
      </c>
      <c r="V586" s="149" t="str">
        <f>IF(ISNUMBER(S586),
IF(H$2=ตัวเลือก!A$30,"ยังไม่บันทึกข้อมูล",S586*0.47),"ข้อมูลไม่ถูกต้อง")</f>
        <v>ข้อมูลไม่ถูกต้อง</v>
      </c>
      <c r="W586" s="149" t="str">
        <f t="shared" si="78"/>
        <v>ข้อมูลไม่ถูกต้อง</v>
      </c>
      <c r="X586" s="148" t="str">
        <f t="shared" si="79"/>
        <v>ข้อมูลไม่ถูกต้อง</v>
      </c>
      <c r="Y586" s="38"/>
      <c r="Z586" s="38"/>
      <c r="AA586" s="38"/>
    </row>
    <row r="587" spans="1:27" x14ac:dyDescent="0.45">
      <c r="A587" s="38">
        <v>582</v>
      </c>
      <c r="B587" s="38"/>
      <c r="C587" s="38"/>
      <c r="D587" s="38"/>
      <c r="E587" s="38"/>
      <c r="F587" s="35"/>
      <c r="G587" s="35"/>
      <c r="H587" s="38"/>
      <c r="I587" s="38"/>
      <c r="J587" s="273" t="str">
        <f t="shared" si="72"/>
        <v>รอข้อมูลคอลัมน์ H</v>
      </c>
      <c r="K587" s="150"/>
      <c r="L587" s="150"/>
      <c r="M587" s="150"/>
      <c r="N587" s="147" t="str" cm="1">
        <f t="array" ref="N587">IF(AND(K587:M587=""),"ยังไม่บันทึกข้อมูล",
IF(M587&lt;&gt;"",
IF(M587&gt;=1.3,M587,"เป็นไม้พุ่ม"),
IF(K587+L587&gt;=1.3,K587+L587,"เป็นไม้พุ่ม")))</f>
        <v>ยังไม่บันทึกข้อมูล</v>
      </c>
      <c r="O587" s="149" t="str">
        <f t="shared" si="73"/>
        <v>ข้อมูลไม่ถูกต้อง</v>
      </c>
      <c r="P587" s="149" t="str">
        <f t="shared" si="74"/>
        <v>ข้อมูลไม่ถูกต้อง</v>
      </c>
      <c r="Q587" s="149" t="str">
        <f t="shared" si="75"/>
        <v>ข้อมูลไม่ถูกต้อง</v>
      </c>
      <c r="R587" s="155" t="str">
        <f t="shared" si="76"/>
        <v>ข้อมูลไม่ถูกต้อง</v>
      </c>
      <c r="S587" s="155" t="str">
        <f>IF(ISNUMBER(R587),
IF(H$2=ตัวเลือก!A$30,"ยังไม่บันทึกข้อมูล",R587*0.27),"ข้อมูลไม่ถูกต้อง")</f>
        <v>ข้อมูลไม่ถูกต้อง</v>
      </c>
      <c r="T587" s="149" t="str">
        <f t="shared" si="77"/>
        <v>ข้อมูลไม่ถูกต้อง</v>
      </c>
      <c r="U587" s="155" t="str">
        <f>IF(ISNUMBER(R587),
IF(H$2=ตัวเลือก!A$30,"ยังไม่บันทึกข้อมูล",R587*0.47),"ข้อมูลไม่ถูกต้อง")</f>
        <v>ข้อมูลไม่ถูกต้อง</v>
      </c>
      <c r="V587" s="149" t="str">
        <f>IF(ISNUMBER(S587),
IF(H$2=ตัวเลือก!A$30,"ยังไม่บันทึกข้อมูล",S587*0.47),"ข้อมูลไม่ถูกต้อง")</f>
        <v>ข้อมูลไม่ถูกต้อง</v>
      </c>
      <c r="W587" s="149" t="str">
        <f t="shared" si="78"/>
        <v>ข้อมูลไม่ถูกต้อง</v>
      </c>
      <c r="X587" s="148" t="str">
        <f t="shared" si="79"/>
        <v>ข้อมูลไม่ถูกต้อง</v>
      </c>
      <c r="Y587" s="38"/>
      <c r="Z587" s="38"/>
      <c r="AA587" s="38"/>
    </row>
    <row r="588" spans="1:27" x14ac:dyDescent="0.45">
      <c r="A588" s="38">
        <v>583</v>
      </c>
      <c r="B588" s="38"/>
      <c r="C588" s="38"/>
      <c r="D588" s="38"/>
      <c r="E588" s="38"/>
      <c r="F588" s="35"/>
      <c r="G588" s="35"/>
      <c r="H588" s="38"/>
      <c r="I588" s="38"/>
      <c r="J588" s="273" t="str">
        <f t="shared" si="72"/>
        <v>รอข้อมูลคอลัมน์ H</v>
      </c>
      <c r="K588" s="150"/>
      <c r="L588" s="150"/>
      <c r="M588" s="150"/>
      <c r="N588" s="147" t="str" cm="1">
        <f t="array" ref="N588">IF(AND(K588:M588=""),"ยังไม่บันทึกข้อมูล",
IF(M588&lt;&gt;"",
IF(M588&gt;=1.3,M588,"เป็นไม้พุ่ม"),
IF(K588+L588&gt;=1.3,K588+L588,"เป็นไม้พุ่ม")))</f>
        <v>ยังไม่บันทึกข้อมูล</v>
      </c>
      <c r="O588" s="149" t="str">
        <f t="shared" si="73"/>
        <v>ข้อมูลไม่ถูกต้อง</v>
      </c>
      <c r="P588" s="149" t="str">
        <f t="shared" si="74"/>
        <v>ข้อมูลไม่ถูกต้อง</v>
      </c>
      <c r="Q588" s="149" t="str">
        <f t="shared" si="75"/>
        <v>ข้อมูลไม่ถูกต้อง</v>
      </c>
      <c r="R588" s="155" t="str">
        <f t="shared" si="76"/>
        <v>ข้อมูลไม่ถูกต้อง</v>
      </c>
      <c r="S588" s="155" t="str">
        <f>IF(ISNUMBER(R588),
IF(H$2=ตัวเลือก!A$30,"ยังไม่บันทึกข้อมูล",R588*0.27),"ข้อมูลไม่ถูกต้อง")</f>
        <v>ข้อมูลไม่ถูกต้อง</v>
      </c>
      <c r="T588" s="149" t="str">
        <f t="shared" si="77"/>
        <v>ข้อมูลไม่ถูกต้อง</v>
      </c>
      <c r="U588" s="155" t="str">
        <f>IF(ISNUMBER(R588),
IF(H$2=ตัวเลือก!A$30,"ยังไม่บันทึกข้อมูล",R588*0.47),"ข้อมูลไม่ถูกต้อง")</f>
        <v>ข้อมูลไม่ถูกต้อง</v>
      </c>
      <c r="V588" s="149" t="str">
        <f>IF(ISNUMBER(S588),
IF(H$2=ตัวเลือก!A$30,"ยังไม่บันทึกข้อมูล",S588*0.47),"ข้อมูลไม่ถูกต้อง")</f>
        <v>ข้อมูลไม่ถูกต้อง</v>
      </c>
      <c r="W588" s="149" t="str">
        <f t="shared" si="78"/>
        <v>ข้อมูลไม่ถูกต้อง</v>
      </c>
      <c r="X588" s="148" t="str">
        <f t="shared" si="79"/>
        <v>ข้อมูลไม่ถูกต้อง</v>
      </c>
      <c r="Y588" s="38"/>
      <c r="Z588" s="38"/>
      <c r="AA588" s="38"/>
    </row>
    <row r="589" spans="1:27" x14ac:dyDescent="0.45">
      <c r="A589" s="38">
        <v>584</v>
      </c>
      <c r="B589" s="38"/>
      <c r="C589" s="38"/>
      <c r="D589" s="38"/>
      <c r="E589" s="38"/>
      <c r="F589" s="35"/>
      <c r="G589" s="35"/>
      <c r="H589" s="38"/>
      <c r="I589" s="38"/>
      <c r="J589" s="273" t="str">
        <f t="shared" si="72"/>
        <v>รอข้อมูลคอลัมน์ H</v>
      </c>
      <c r="K589" s="150"/>
      <c r="L589" s="150"/>
      <c r="M589" s="150"/>
      <c r="N589" s="147" t="str" cm="1">
        <f t="array" ref="N589">IF(AND(K589:M589=""),"ยังไม่บันทึกข้อมูล",
IF(M589&lt;&gt;"",
IF(M589&gt;=1.3,M589,"เป็นไม้พุ่ม"),
IF(K589+L589&gt;=1.3,K589+L589,"เป็นไม้พุ่ม")))</f>
        <v>ยังไม่บันทึกข้อมูล</v>
      </c>
      <c r="O589" s="149" t="str">
        <f t="shared" si="73"/>
        <v>ข้อมูลไม่ถูกต้อง</v>
      </c>
      <c r="P589" s="149" t="str">
        <f t="shared" si="74"/>
        <v>ข้อมูลไม่ถูกต้อง</v>
      </c>
      <c r="Q589" s="149" t="str">
        <f t="shared" si="75"/>
        <v>ข้อมูลไม่ถูกต้อง</v>
      </c>
      <c r="R589" s="155" t="str">
        <f t="shared" si="76"/>
        <v>ข้อมูลไม่ถูกต้อง</v>
      </c>
      <c r="S589" s="155" t="str">
        <f>IF(ISNUMBER(R589),
IF(H$2=ตัวเลือก!A$30,"ยังไม่บันทึกข้อมูล",R589*0.27),"ข้อมูลไม่ถูกต้อง")</f>
        <v>ข้อมูลไม่ถูกต้อง</v>
      </c>
      <c r="T589" s="149" t="str">
        <f t="shared" si="77"/>
        <v>ข้อมูลไม่ถูกต้อง</v>
      </c>
      <c r="U589" s="155" t="str">
        <f>IF(ISNUMBER(R589),
IF(H$2=ตัวเลือก!A$30,"ยังไม่บันทึกข้อมูล",R589*0.47),"ข้อมูลไม่ถูกต้อง")</f>
        <v>ข้อมูลไม่ถูกต้อง</v>
      </c>
      <c r="V589" s="149" t="str">
        <f>IF(ISNUMBER(S589),
IF(H$2=ตัวเลือก!A$30,"ยังไม่บันทึกข้อมูล",S589*0.47),"ข้อมูลไม่ถูกต้อง")</f>
        <v>ข้อมูลไม่ถูกต้อง</v>
      </c>
      <c r="W589" s="149" t="str">
        <f t="shared" si="78"/>
        <v>ข้อมูลไม่ถูกต้อง</v>
      </c>
      <c r="X589" s="148" t="str">
        <f t="shared" si="79"/>
        <v>ข้อมูลไม่ถูกต้อง</v>
      </c>
      <c r="Y589" s="38"/>
      <c r="Z589" s="38"/>
      <c r="AA589" s="38"/>
    </row>
    <row r="590" spans="1:27" x14ac:dyDescent="0.45">
      <c r="A590" s="38">
        <v>585</v>
      </c>
      <c r="B590" s="38"/>
      <c r="C590" s="38"/>
      <c r="D590" s="38"/>
      <c r="E590" s="38"/>
      <c r="F590" s="35"/>
      <c r="G590" s="35"/>
      <c r="H590" s="38"/>
      <c r="I590" s="38"/>
      <c r="J590" s="273" t="str">
        <f t="shared" si="72"/>
        <v>รอข้อมูลคอลัมน์ H</v>
      </c>
      <c r="K590" s="150"/>
      <c r="L590" s="150"/>
      <c r="M590" s="150"/>
      <c r="N590" s="147" t="str" cm="1">
        <f t="array" ref="N590">IF(AND(K590:M590=""),"ยังไม่บันทึกข้อมูล",
IF(M590&lt;&gt;"",
IF(M590&gt;=1.3,M590,"เป็นไม้พุ่ม"),
IF(K590+L590&gt;=1.3,K590+L590,"เป็นไม้พุ่ม")))</f>
        <v>ยังไม่บันทึกข้อมูล</v>
      </c>
      <c r="O590" s="149" t="str">
        <f t="shared" si="73"/>
        <v>ข้อมูลไม่ถูกต้อง</v>
      </c>
      <c r="P590" s="149" t="str">
        <f t="shared" si="74"/>
        <v>ข้อมูลไม่ถูกต้อง</v>
      </c>
      <c r="Q590" s="149" t="str">
        <f t="shared" si="75"/>
        <v>ข้อมูลไม่ถูกต้อง</v>
      </c>
      <c r="R590" s="155" t="str">
        <f t="shared" si="76"/>
        <v>ข้อมูลไม่ถูกต้อง</v>
      </c>
      <c r="S590" s="155" t="str">
        <f>IF(ISNUMBER(R590),
IF(H$2=ตัวเลือก!A$30,"ยังไม่บันทึกข้อมูล",R590*0.27),"ข้อมูลไม่ถูกต้อง")</f>
        <v>ข้อมูลไม่ถูกต้อง</v>
      </c>
      <c r="T590" s="149" t="str">
        <f t="shared" si="77"/>
        <v>ข้อมูลไม่ถูกต้อง</v>
      </c>
      <c r="U590" s="155" t="str">
        <f>IF(ISNUMBER(R590),
IF(H$2=ตัวเลือก!A$30,"ยังไม่บันทึกข้อมูล",R590*0.47),"ข้อมูลไม่ถูกต้อง")</f>
        <v>ข้อมูลไม่ถูกต้อง</v>
      </c>
      <c r="V590" s="149" t="str">
        <f>IF(ISNUMBER(S590),
IF(H$2=ตัวเลือก!A$30,"ยังไม่บันทึกข้อมูล",S590*0.47),"ข้อมูลไม่ถูกต้อง")</f>
        <v>ข้อมูลไม่ถูกต้อง</v>
      </c>
      <c r="W590" s="149" t="str">
        <f t="shared" si="78"/>
        <v>ข้อมูลไม่ถูกต้อง</v>
      </c>
      <c r="X590" s="148" t="str">
        <f t="shared" si="79"/>
        <v>ข้อมูลไม่ถูกต้อง</v>
      </c>
      <c r="Y590" s="38"/>
      <c r="Z590" s="38"/>
      <c r="AA590" s="38"/>
    </row>
    <row r="591" spans="1:27" x14ac:dyDescent="0.45">
      <c r="A591" s="38">
        <v>586</v>
      </c>
      <c r="B591" s="38"/>
      <c r="C591" s="38"/>
      <c r="D591" s="38"/>
      <c r="E591" s="38"/>
      <c r="F591" s="35"/>
      <c r="G591" s="35"/>
      <c r="H591" s="38"/>
      <c r="I591" s="38"/>
      <c r="J591" s="273" t="str">
        <f t="shared" si="72"/>
        <v>รอข้อมูลคอลัมน์ H</v>
      </c>
      <c r="K591" s="150"/>
      <c r="L591" s="150"/>
      <c r="M591" s="150"/>
      <c r="N591" s="147" t="str" cm="1">
        <f t="array" ref="N591">IF(AND(K591:M591=""),"ยังไม่บันทึกข้อมูล",
IF(M591&lt;&gt;"",
IF(M591&gt;=1.3,M591,"เป็นไม้พุ่ม"),
IF(K591+L591&gt;=1.3,K591+L591,"เป็นไม้พุ่ม")))</f>
        <v>ยังไม่บันทึกข้อมูล</v>
      </c>
      <c r="O591" s="149" t="str">
        <f t="shared" si="73"/>
        <v>ข้อมูลไม่ถูกต้อง</v>
      </c>
      <c r="P591" s="149" t="str">
        <f t="shared" si="74"/>
        <v>ข้อมูลไม่ถูกต้อง</v>
      </c>
      <c r="Q591" s="149" t="str">
        <f t="shared" si="75"/>
        <v>ข้อมูลไม่ถูกต้อง</v>
      </c>
      <c r="R591" s="155" t="str">
        <f t="shared" si="76"/>
        <v>ข้อมูลไม่ถูกต้อง</v>
      </c>
      <c r="S591" s="155" t="str">
        <f>IF(ISNUMBER(R591),
IF(H$2=ตัวเลือก!A$30,"ยังไม่บันทึกข้อมูล",R591*0.27),"ข้อมูลไม่ถูกต้อง")</f>
        <v>ข้อมูลไม่ถูกต้อง</v>
      </c>
      <c r="T591" s="149" t="str">
        <f t="shared" si="77"/>
        <v>ข้อมูลไม่ถูกต้อง</v>
      </c>
      <c r="U591" s="155" t="str">
        <f>IF(ISNUMBER(R591),
IF(H$2=ตัวเลือก!A$30,"ยังไม่บันทึกข้อมูล",R591*0.47),"ข้อมูลไม่ถูกต้อง")</f>
        <v>ข้อมูลไม่ถูกต้อง</v>
      </c>
      <c r="V591" s="149" t="str">
        <f>IF(ISNUMBER(S591),
IF(H$2=ตัวเลือก!A$30,"ยังไม่บันทึกข้อมูล",S591*0.47),"ข้อมูลไม่ถูกต้อง")</f>
        <v>ข้อมูลไม่ถูกต้อง</v>
      </c>
      <c r="W591" s="149" t="str">
        <f t="shared" si="78"/>
        <v>ข้อมูลไม่ถูกต้อง</v>
      </c>
      <c r="X591" s="148" t="str">
        <f t="shared" si="79"/>
        <v>ข้อมูลไม่ถูกต้อง</v>
      </c>
      <c r="Y591" s="38"/>
      <c r="Z591" s="38"/>
      <c r="AA591" s="38"/>
    </row>
    <row r="592" spans="1:27" x14ac:dyDescent="0.45">
      <c r="A592" s="38">
        <v>587</v>
      </c>
      <c r="B592" s="38"/>
      <c r="C592" s="38"/>
      <c r="D592" s="38"/>
      <c r="E592" s="38"/>
      <c r="F592" s="35"/>
      <c r="G592" s="35"/>
      <c r="H592" s="38"/>
      <c r="I592" s="38"/>
      <c r="J592" s="273" t="str">
        <f t="shared" si="72"/>
        <v>รอข้อมูลคอลัมน์ H</v>
      </c>
      <c r="K592" s="150"/>
      <c r="L592" s="150"/>
      <c r="M592" s="150"/>
      <c r="N592" s="147" t="str" cm="1">
        <f t="array" ref="N592">IF(AND(K592:M592=""),"ยังไม่บันทึกข้อมูล",
IF(M592&lt;&gt;"",
IF(M592&gt;=1.3,M592,"เป็นไม้พุ่ม"),
IF(K592+L592&gt;=1.3,K592+L592,"เป็นไม้พุ่ม")))</f>
        <v>ยังไม่บันทึกข้อมูล</v>
      </c>
      <c r="O592" s="149" t="str">
        <f t="shared" si="73"/>
        <v>ข้อมูลไม่ถูกต้อง</v>
      </c>
      <c r="P592" s="149" t="str">
        <f t="shared" si="74"/>
        <v>ข้อมูลไม่ถูกต้อง</v>
      </c>
      <c r="Q592" s="149" t="str">
        <f t="shared" si="75"/>
        <v>ข้อมูลไม่ถูกต้อง</v>
      </c>
      <c r="R592" s="155" t="str">
        <f t="shared" si="76"/>
        <v>ข้อมูลไม่ถูกต้อง</v>
      </c>
      <c r="S592" s="155" t="str">
        <f>IF(ISNUMBER(R592),
IF(H$2=ตัวเลือก!A$30,"ยังไม่บันทึกข้อมูล",R592*0.27),"ข้อมูลไม่ถูกต้อง")</f>
        <v>ข้อมูลไม่ถูกต้อง</v>
      </c>
      <c r="T592" s="149" t="str">
        <f t="shared" si="77"/>
        <v>ข้อมูลไม่ถูกต้อง</v>
      </c>
      <c r="U592" s="155" t="str">
        <f>IF(ISNUMBER(R592),
IF(H$2=ตัวเลือก!A$30,"ยังไม่บันทึกข้อมูล",R592*0.47),"ข้อมูลไม่ถูกต้อง")</f>
        <v>ข้อมูลไม่ถูกต้อง</v>
      </c>
      <c r="V592" s="149" t="str">
        <f>IF(ISNUMBER(S592),
IF(H$2=ตัวเลือก!A$30,"ยังไม่บันทึกข้อมูล",S592*0.47),"ข้อมูลไม่ถูกต้อง")</f>
        <v>ข้อมูลไม่ถูกต้อง</v>
      </c>
      <c r="W592" s="149" t="str">
        <f t="shared" si="78"/>
        <v>ข้อมูลไม่ถูกต้อง</v>
      </c>
      <c r="X592" s="148" t="str">
        <f t="shared" si="79"/>
        <v>ข้อมูลไม่ถูกต้อง</v>
      </c>
      <c r="Y592" s="38"/>
      <c r="Z592" s="38"/>
      <c r="AA592" s="38"/>
    </row>
    <row r="593" spans="1:27" x14ac:dyDescent="0.45">
      <c r="A593" s="38">
        <v>588</v>
      </c>
      <c r="B593" s="38"/>
      <c r="C593" s="38"/>
      <c r="D593" s="38"/>
      <c r="E593" s="38"/>
      <c r="F593" s="35"/>
      <c r="G593" s="35"/>
      <c r="H593" s="38"/>
      <c r="I593" s="38"/>
      <c r="J593" s="273" t="str">
        <f t="shared" si="72"/>
        <v>รอข้อมูลคอลัมน์ H</v>
      </c>
      <c r="K593" s="150"/>
      <c r="L593" s="150"/>
      <c r="M593" s="150"/>
      <c r="N593" s="147" t="str" cm="1">
        <f t="array" ref="N593">IF(AND(K593:M593=""),"ยังไม่บันทึกข้อมูล",
IF(M593&lt;&gt;"",
IF(M593&gt;=1.3,M593,"เป็นไม้พุ่ม"),
IF(K593+L593&gt;=1.3,K593+L593,"เป็นไม้พุ่ม")))</f>
        <v>ยังไม่บันทึกข้อมูล</v>
      </c>
      <c r="O593" s="149" t="str">
        <f t="shared" si="73"/>
        <v>ข้อมูลไม่ถูกต้อง</v>
      </c>
      <c r="P593" s="149" t="str">
        <f t="shared" si="74"/>
        <v>ข้อมูลไม่ถูกต้อง</v>
      </c>
      <c r="Q593" s="149" t="str">
        <f t="shared" si="75"/>
        <v>ข้อมูลไม่ถูกต้อง</v>
      </c>
      <c r="R593" s="155" t="str">
        <f t="shared" si="76"/>
        <v>ข้อมูลไม่ถูกต้อง</v>
      </c>
      <c r="S593" s="155" t="str">
        <f>IF(ISNUMBER(R593),
IF(H$2=ตัวเลือก!A$30,"ยังไม่บันทึกข้อมูล",R593*0.27),"ข้อมูลไม่ถูกต้อง")</f>
        <v>ข้อมูลไม่ถูกต้อง</v>
      </c>
      <c r="T593" s="149" t="str">
        <f t="shared" si="77"/>
        <v>ข้อมูลไม่ถูกต้อง</v>
      </c>
      <c r="U593" s="155" t="str">
        <f>IF(ISNUMBER(R593),
IF(H$2=ตัวเลือก!A$30,"ยังไม่บันทึกข้อมูล",R593*0.47),"ข้อมูลไม่ถูกต้อง")</f>
        <v>ข้อมูลไม่ถูกต้อง</v>
      </c>
      <c r="V593" s="149" t="str">
        <f>IF(ISNUMBER(S593),
IF(H$2=ตัวเลือก!A$30,"ยังไม่บันทึกข้อมูล",S593*0.47),"ข้อมูลไม่ถูกต้อง")</f>
        <v>ข้อมูลไม่ถูกต้อง</v>
      </c>
      <c r="W593" s="149" t="str">
        <f t="shared" si="78"/>
        <v>ข้อมูลไม่ถูกต้อง</v>
      </c>
      <c r="X593" s="148" t="str">
        <f t="shared" si="79"/>
        <v>ข้อมูลไม่ถูกต้อง</v>
      </c>
      <c r="Y593" s="38"/>
      <c r="Z593" s="38"/>
      <c r="AA593" s="38"/>
    </row>
    <row r="594" spans="1:27" x14ac:dyDescent="0.45">
      <c r="A594" s="38">
        <v>589</v>
      </c>
      <c r="B594" s="38"/>
      <c r="C594" s="38"/>
      <c r="D594" s="38"/>
      <c r="E594" s="38"/>
      <c r="F594" s="35"/>
      <c r="G594" s="35"/>
      <c r="H594" s="38"/>
      <c r="I594" s="38"/>
      <c r="J594" s="273" t="str">
        <f t="shared" si="72"/>
        <v>รอข้อมูลคอลัมน์ H</v>
      </c>
      <c r="K594" s="150"/>
      <c r="L594" s="150"/>
      <c r="M594" s="150"/>
      <c r="N594" s="147" t="str" cm="1">
        <f t="array" ref="N594">IF(AND(K594:M594=""),"ยังไม่บันทึกข้อมูล",
IF(M594&lt;&gt;"",
IF(M594&gt;=1.3,M594,"เป็นไม้พุ่ม"),
IF(K594+L594&gt;=1.3,K594+L594,"เป็นไม้พุ่ม")))</f>
        <v>ยังไม่บันทึกข้อมูล</v>
      </c>
      <c r="O594" s="149" t="str">
        <f t="shared" si="73"/>
        <v>ข้อมูลไม่ถูกต้อง</v>
      </c>
      <c r="P594" s="149" t="str">
        <f t="shared" si="74"/>
        <v>ข้อมูลไม่ถูกต้อง</v>
      </c>
      <c r="Q594" s="149" t="str">
        <f t="shared" si="75"/>
        <v>ข้อมูลไม่ถูกต้อง</v>
      </c>
      <c r="R594" s="155" t="str">
        <f t="shared" si="76"/>
        <v>ข้อมูลไม่ถูกต้อง</v>
      </c>
      <c r="S594" s="155" t="str">
        <f>IF(ISNUMBER(R594),
IF(H$2=ตัวเลือก!A$30,"ยังไม่บันทึกข้อมูล",R594*0.27),"ข้อมูลไม่ถูกต้อง")</f>
        <v>ข้อมูลไม่ถูกต้อง</v>
      </c>
      <c r="T594" s="149" t="str">
        <f t="shared" si="77"/>
        <v>ข้อมูลไม่ถูกต้อง</v>
      </c>
      <c r="U594" s="155" t="str">
        <f>IF(ISNUMBER(R594),
IF(H$2=ตัวเลือก!A$30,"ยังไม่บันทึกข้อมูล",R594*0.47),"ข้อมูลไม่ถูกต้อง")</f>
        <v>ข้อมูลไม่ถูกต้อง</v>
      </c>
      <c r="V594" s="149" t="str">
        <f>IF(ISNUMBER(S594),
IF(H$2=ตัวเลือก!A$30,"ยังไม่บันทึกข้อมูล",S594*0.47),"ข้อมูลไม่ถูกต้อง")</f>
        <v>ข้อมูลไม่ถูกต้อง</v>
      </c>
      <c r="W594" s="149" t="str">
        <f t="shared" si="78"/>
        <v>ข้อมูลไม่ถูกต้อง</v>
      </c>
      <c r="X594" s="148" t="str">
        <f t="shared" si="79"/>
        <v>ข้อมูลไม่ถูกต้อง</v>
      </c>
      <c r="Y594" s="38"/>
      <c r="Z594" s="38"/>
      <c r="AA594" s="38"/>
    </row>
    <row r="595" spans="1:27" x14ac:dyDescent="0.45">
      <c r="A595" s="38">
        <v>590</v>
      </c>
      <c r="B595" s="38"/>
      <c r="C595" s="38"/>
      <c r="D595" s="38"/>
      <c r="E595" s="38"/>
      <c r="F595" s="35"/>
      <c r="G595" s="35"/>
      <c r="H595" s="38"/>
      <c r="I595" s="38"/>
      <c r="J595" s="273" t="str">
        <f t="shared" si="72"/>
        <v>รอข้อมูลคอลัมน์ H</v>
      </c>
      <c r="K595" s="150"/>
      <c r="L595" s="150"/>
      <c r="M595" s="150"/>
      <c r="N595" s="147" t="str" cm="1">
        <f t="array" ref="N595">IF(AND(K595:M595=""),"ยังไม่บันทึกข้อมูล",
IF(M595&lt;&gt;"",
IF(M595&gt;=1.3,M595,"เป็นไม้พุ่ม"),
IF(K595+L595&gt;=1.3,K595+L595,"เป็นไม้พุ่ม")))</f>
        <v>ยังไม่บันทึกข้อมูล</v>
      </c>
      <c r="O595" s="149" t="str">
        <f t="shared" si="73"/>
        <v>ข้อมูลไม่ถูกต้อง</v>
      </c>
      <c r="P595" s="149" t="str">
        <f t="shared" si="74"/>
        <v>ข้อมูลไม่ถูกต้อง</v>
      </c>
      <c r="Q595" s="149" t="str">
        <f t="shared" si="75"/>
        <v>ข้อมูลไม่ถูกต้อง</v>
      </c>
      <c r="R595" s="155" t="str">
        <f t="shared" si="76"/>
        <v>ข้อมูลไม่ถูกต้อง</v>
      </c>
      <c r="S595" s="155" t="str">
        <f>IF(ISNUMBER(R595),
IF(H$2=ตัวเลือก!A$30,"ยังไม่บันทึกข้อมูล",R595*0.27),"ข้อมูลไม่ถูกต้อง")</f>
        <v>ข้อมูลไม่ถูกต้อง</v>
      </c>
      <c r="T595" s="149" t="str">
        <f t="shared" si="77"/>
        <v>ข้อมูลไม่ถูกต้อง</v>
      </c>
      <c r="U595" s="155" t="str">
        <f>IF(ISNUMBER(R595),
IF(H$2=ตัวเลือก!A$30,"ยังไม่บันทึกข้อมูล",R595*0.47),"ข้อมูลไม่ถูกต้อง")</f>
        <v>ข้อมูลไม่ถูกต้อง</v>
      </c>
      <c r="V595" s="149" t="str">
        <f>IF(ISNUMBER(S595),
IF(H$2=ตัวเลือก!A$30,"ยังไม่บันทึกข้อมูล",S595*0.47),"ข้อมูลไม่ถูกต้อง")</f>
        <v>ข้อมูลไม่ถูกต้อง</v>
      </c>
      <c r="W595" s="149" t="str">
        <f t="shared" si="78"/>
        <v>ข้อมูลไม่ถูกต้อง</v>
      </c>
      <c r="X595" s="148" t="str">
        <f t="shared" si="79"/>
        <v>ข้อมูลไม่ถูกต้อง</v>
      </c>
      <c r="Y595" s="38"/>
      <c r="Z595" s="38"/>
      <c r="AA595" s="38"/>
    </row>
    <row r="596" spans="1:27" x14ac:dyDescent="0.45">
      <c r="A596" s="38">
        <v>591</v>
      </c>
      <c r="B596" s="38"/>
      <c r="C596" s="38"/>
      <c r="D596" s="38"/>
      <c r="E596" s="38"/>
      <c r="F596" s="35"/>
      <c r="G596" s="35"/>
      <c r="H596" s="38"/>
      <c r="I596" s="38"/>
      <c r="J596" s="273" t="str">
        <f t="shared" si="72"/>
        <v>รอข้อมูลคอลัมน์ H</v>
      </c>
      <c r="K596" s="150"/>
      <c r="L596" s="150"/>
      <c r="M596" s="150"/>
      <c r="N596" s="147" t="str" cm="1">
        <f t="array" ref="N596">IF(AND(K596:M596=""),"ยังไม่บันทึกข้อมูล",
IF(M596&lt;&gt;"",
IF(M596&gt;=1.3,M596,"เป็นไม้พุ่ม"),
IF(K596+L596&gt;=1.3,K596+L596,"เป็นไม้พุ่ม")))</f>
        <v>ยังไม่บันทึกข้อมูล</v>
      </c>
      <c r="O596" s="149" t="str">
        <f t="shared" si="73"/>
        <v>ข้อมูลไม่ถูกต้อง</v>
      </c>
      <c r="P596" s="149" t="str">
        <f t="shared" si="74"/>
        <v>ข้อมูลไม่ถูกต้อง</v>
      </c>
      <c r="Q596" s="149" t="str">
        <f t="shared" si="75"/>
        <v>ข้อมูลไม่ถูกต้อง</v>
      </c>
      <c r="R596" s="155" t="str">
        <f t="shared" si="76"/>
        <v>ข้อมูลไม่ถูกต้อง</v>
      </c>
      <c r="S596" s="155" t="str">
        <f>IF(ISNUMBER(R596),
IF(H$2=ตัวเลือก!A$30,"ยังไม่บันทึกข้อมูล",R596*0.27),"ข้อมูลไม่ถูกต้อง")</f>
        <v>ข้อมูลไม่ถูกต้อง</v>
      </c>
      <c r="T596" s="149" t="str">
        <f t="shared" si="77"/>
        <v>ข้อมูลไม่ถูกต้อง</v>
      </c>
      <c r="U596" s="155" t="str">
        <f>IF(ISNUMBER(R596),
IF(H$2=ตัวเลือก!A$30,"ยังไม่บันทึกข้อมูล",R596*0.47),"ข้อมูลไม่ถูกต้อง")</f>
        <v>ข้อมูลไม่ถูกต้อง</v>
      </c>
      <c r="V596" s="149" t="str">
        <f>IF(ISNUMBER(S596),
IF(H$2=ตัวเลือก!A$30,"ยังไม่บันทึกข้อมูล",S596*0.47),"ข้อมูลไม่ถูกต้อง")</f>
        <v>ข้อมูลไม่ถูกต้อง</v>
      </c>
      <c r="W596" s="149" t="str">
        <f t="shared" si="78"/>
        <v>ข้อมูลไม่ถูกต้อง</v>
      </c>
      <c r="X596" s="148" t="str">
        <f t="shared" si="79"/>
        <v>ข้อมูลไม่ถูกต้อง</v>
      </c>
      <c r="Y596" s="38"/>
      <c r="Z596" s="38"/>
      <c r="AA596" s="38"/>
    </row>
    <row r="597" spans="1:27" x14ac:dyDescent="0.45">
      <c r="A597" s="38">
        <v>592</v>
      </c>
      <c r="B597" s="38"/>
      <c r="C597" s="38"/>
      <c r="D597" s="38"/>
      <c r="E597" s="38"/>
      <c r="F597" s="35"/>
      <c r="G597" s="35"/>
      <c r="H597" s="38"/>
      <c r="I597" s="38"/>
      <c r="J597" s="273" t="str">
        <f t="shared" si="72"/>
        <v>รอข้อมูลคอลัมน์ H</v>
      </c>
      <c r="K597" s="150"/>
      <c r="L597" s="150"/>
      <c r="M597" s="150"/>
      <c r="N597" s="147" t="str" cm="1">
        <f t="array" ref="N597">IF(AND(K597:M597=""),"ยังไม่บันทึกข้อมูล",
IF(M597&lt;&gt;"",
IF(M597&gt;=1.3,M597,"เป็นไม้พุ่ม"),
IF(K597+L597&gt;=1.3,K597+L597,"เป็นไม้พุ่ม")))</f>
        <v>ยังไม่บันทึกข้อมูล</v>
      </c>
      <c r="O597" s="149" t="str">
        <f t="shared" si="73"/>
        <v>ข้อมูลไม่ถูกต้อง</v>
      </c>
      <c r="P597" s="149" t="str">
        <f t="shared" si="74"/>
        <v>ข้อมูลไม่ถูกต้อง</v>
      </c>
      <c r="Q597" s="149" t="str">
        <f t="shared" si="75"/>
        <v>ข้อมูลไม่ถูกต้อง</v>
      </c>
      <c r="R597" s="155" t="str">
        <f t="shared" si="76"/>
        <v>ข้อมูลไม่ถูกต้อง</v>
      </c>
      <c r="S597" s="155" t="str">
        <f>IF(ISNUMBER(R597),
IF(H$2=ตัวเลือก!A$30,"ยังไม่บันทึกข้อมูล",R597*0.27),"ข้อมูลไม่ถูกต้อง")</f>
        <v>ข้อมูลไม่ถูกต้อง</v>
      </c>
      <c r="T597" s="149" t="str">
        <f t="shared" si="77"/>
        <v>ข้อมูลไม่ถูกต้อง</v>
      </c>
      <c r="U597" s="155" t="str">
        <f>IF(ISNUMBER(R597),
IF(H$2=ตัวเลือก!A$30,"ยังไม่บันทึกข้อมูล",R597*0.47),"ข้อมูลไม่ถูกต้อง")</f>
        <v>ข้อมูลไม่ถูกต้อง</v>
      </c>
      <c r="V597" s="149" t="str">
        <f>IF(ISNUMBER(S597),
IF(H$2=ตัวเลือก!A$30,"ยังไม่บันทึกข้อมูล",S597*0.47),"ข้อมูลไม่ถูกต้อง")</f>
        <v>ข้อมูลไม่ถูกต้อง</v>
      </c>
      <c r="W597" s="149" t="str">
        <f t="shared" si="78"/>
        <v>ข้อมูลไม่ถูกต้อง</v>
      </c>
      <c r="X597" s="148" t="str">
        <f t="shared" si="79"/>
        <v>ข้อมูลไม่ถูกต้อง</v>
      </c>
      <c r="Y597" s="38"/>
      <c r="Z597" s="38"/>
      <c r="AA597" s="38"/>
    </row>
    <row r="598" spans="1:27" x14ac:dyDescent="0.45">
      <c r="A598" s="38">
        <v>593</v>
      </c>
      <c r="B598" s="38"/>
      <c r="C598" s="38"/>
      <c r="D598" s="38"/>
      <c r="E598" s="38"/>
      <c r="F598" s="35"/>
      <c r="G598" s="35"/>
      <c r="H598" s="38"/>
      <c r="I598" s="38"/>
      <c r="J598" s="273" t="str">
        <f t="shared" si="72"/>
        <v>รอข้อมูลคอลัมน์ H</v>
      </c>
      <c r="K598" s="150"/>
      <c r="L598" s="150"/>
      <c r="M598" s="150"/>
      <c r="N598" s="147" t="str" cm="1">
        <f t="array" ref="N598">IF(AND(K598:M598=""),"ยังไม่บันทึกข้อมูล",
IF(M598&lt;&gt;"",
IF(M598&gt;=1.3,M598,"เป็นไม้พุ่ม"),
IF(K598+L598&gt;=1.3,K598+L598,"เป็นไม้พุ่ม")))</f>
        <v>ยังไม่บันทึกข้อมูล</v>
      </c>
      <c r="O598" s="149" t="str">
        <f t="shared" si="73"/>
        <v>ข้อมูลไม่ถูกต้อง</v>
      </c>
      <c r="P598" s="149" t="str">
        <f t="shared" si="74"/>
        <v>ข้อมูลไม่ถูกต้อง</v>
      </c>
      <c r="Q598" s="149" t="str">
        <f t="shared" si="75"/>
        <v>ข้อมูลไม่ถูกต้อง</v>
      </c>
      <c r="R598" s="155" t="str">
        <f t="shared" si="76"/>
        <v>ข้อมูลไม่ถูกต้อง</v>
      </c>
      <c r="S598" s="155" t="str">
        <f>IF(ISNUMBER(R598),
IF(H$2=ตัวเลือก!A$30,"ยังไม่บันทึกข้อมูล",R598*0.27),"ข้อมูลไม่ถูกต้อง")</f>
        <v>ข้อมูลไม่ถูกต้อง</v>
      </c>
      <c r="T598" s="149" t="str">
        <f t="shared" si="77"/>
        <v>ข้อมูลไม่ถูกต้อง</v>
      </c>
      <c r="U598" s="155" t="str">
        <f>IF(ISNUMBER(R598),
IF(H$2=ตัวเลือก!A$30,"ยังไม่บันทึกข้อมูล",R598*0.47),"ข้อมูลไม่ถูกต้อง")</f>
        <v>ข้อมูลไม่ถูกต้อง</v>
      </c>
      <c r="V598" s="149" t="str">
        <f>IF(ISNUMBER(S598),
IF(H$2=ตัวเลือก!A$30,"ยังไม่บันทึกข้อมูล",S598*0.47),"ข้อมูลไม่ถูกต้อง")</f>
        <v>ข้อมูลไม่ถูกต้อง</v>
      </c>
      <c r="W598" s="149" t="str">
        <f t="shared" si="78"/>
        <v>ข้อมูลไม่ถูกต้อง</v>
      </c>
      <c r="X598" s="148" t="str">
        <f t="shared" si="79"/>
        <v>ข้อมูลไม่ถูกต้อง</v>
      </c>
      <c r="Y598" s="38"/>
      <c r="Z598" s="38"/>
      <c r="AA598" s="38"/>
    </row>
    <row r="599" spans="1:27" x14ac:dyDescent="0.45">
      <c r="A599" s="38">
        <v>594</v>
      </c>
      <c r="B599" s="38"/>
      <c r="C599" s="38"/>
      <c r="D599" s="38"/>
      <c r="E599" s="38"/>
      <c r="F599" s="35"/>
      <c r="G599" s="35"/>
      <c r="H599" s="38"/>
      <c r="I599" s="38"/>
      <c r="J599" s="273" t="str">
        <f t="shared" si="72"/>
        <v>รอข้อมูลคอลัมน์ H</v>
      </c>
      <c r="K599" s="150"/>
      <c r="L599" s="150"/>
      <c r="M599" s="150"/>
      <c r="N599" s="147" t="str" cm="1">
        <f t="array" ref="N599">IF(AND(K599:M599=""),"ยังไม่บันทึกข้อมูล",
IF(M599&lt;&gt;"",
IF(M599&gt;=1.3,M599,"เป็นไม้พุ่ม"),
IF(K599+L599&gt;=1.3,K599+L599,"เป็นไม้พุ่ม")))</f>
        <v>ยังไม่บันทึกข้อมูล</v>
      </c>
      <c r="O599" s="149" t="str">
        <f t="shared" si="73"/>
        <v>ข้อมูลไม่ถูกต้อง</v>
      </c>
      <c r="P599" s="149" t="str">
        <f t="shared" si="74"/>
        <v>ข้อมูลไม่ถูกต้อง</v>
      </c>
      <c r="Q599" s="149" t="str">
        <f t="shared" si="75"/>
        <v>ข้อมูลไม่ถูกต้อง</v>
      </c>
      <c r="R599" s="155" t="str">
        <f t="shared" si="76"/>
        <v>ข้อมูลไม่ถูกต้อง</v>
      </c>
      <c r="S599" s="155" t="str">
        <f>IF(ISNUMBER(R599),
IF(H$2=ตัวเลือก!A$30,"ยังไม่บันทึกข้อมูล",R599*0.27),"ข้อมูลไม่ถูกต้อง")</f>
        <v>ข้อมูลไม่ถูกต้อง</v>
      </c>
      <c r="T599" s="149" t="str">
        <f t="shared" si="77"/>
        <v>ข้อมูลไม่ถูกต้อง</v>
      </c>
      <c r="U599" s="155" t="str">
        <f>IF(ISNUMBER(R599),
IF(H$2=ตัวเลือก!A$30,"ยังไม่บันทึกข้อมูล",R599*0.47),"ข้อมูลไม่ถูกต้อง")</f>
        <v>ข้อมูลไม่ถูกต้อง</v>
      </c>
      <c r="V599" s="149" t="str">
        <f>IF(ISNUMBER(S599),
IF(H$2=ตัวเลือก!A$30,"ยังไม่บันทึกข้อมูล",S599*0.47),"ข้อมูลไม่ถูกต้อง")</f>
        <v>ข้อมูลไม่ถูกต้อง</v>
      </c>
      <c r="W599" s="149" t="str">
        <f t="shared" si="78"/>
        <v>ข้อมูลไม่ถูกต้อง</v>
      </c>
      <c r="X599" s="148" t="str">
        <f t="shared" si="79"/>
        <v>ข้อมูลไม่ถูกต้อง</v>
      </c>
      <c r="Y599" s="38"/>
      <c r="Z599" s="38"/>
      <c r="AA599" s="38"/>
    </row>
    <row r="600" spans="1:27" x14ac:dyDescent="0.45">
      <c r="A600" s="38">
        <v>595</v>
      </c>
      <c r="B600" s="38"/>
      <c r="C600" s="38"/>
      <c r="D600" s="38"/>
      <c r="E600" s="38"/>
      <c r="F600" s="35"/>
      <c r="G600" s="35"/>
      <c r="H600" s="38"/>
      <c r="I600" s="38"/>
      <c r="J600" s="273" t="str">
        <f t="shared" si="72"/>
        <v>รอข้อมูลคอลัมน์ H</v>
      </c>
      <c r="K600" s="150"/>
      <c r="L600" s="150"/>
      <c r="M600" s="150"/>
      <c r="N600" s="147" t="str" cm="1">
        <f t="array" ref="N600">IF(AND(K600:M600=""),"ยังไม่บันทึกข้อมูล",
IF(M600&lt;&gt;"",
IF(M600&gt;=1.3,M600,"เป็นไม้พุ่ม"),
IF(K600+L600&gt;=1.3,K600+L600,"เป็นไม้พุ่ม")))</f>
        <v>ยังไม่บันทึกข้อมูล</v>
      </c>
      <c r="O600" s="149" t="str">
        <f t="shared" si="73"/>
        <v>ข้อมูลไม่ถูกต้อง</v>
      </c>
      <c r="P600" s="149" t="str">
        <f t="shared" si="74"/>
        <v>ข้อมูลไม่ถูกต้อง</v>
      </c>
      <c r="Q600" s="149" t="str">
        <f t="shared" si="75"/>
        <v>ข้อมูลไม่ถูกต้อง</v>
      </c>
      <c r="R600" s="155" t="str">
        <f t="shared" si="76"/>
        <v>ข้อมูลไม่ถูกต้อง</v>
      </c>
      <c r="S600" s="155" t="str">
        <f>IF(ISNUMBER(R600),
IF(H$2=ตัวเลือก!A$30,"ยังไม่บันทึกข้อมูล",R600*0.27),"ข้อมูลไม่ถูกต้อง")</f>
        <v>ข้อมูลไม่ถูกต้อง</v>
      </c>
      <c r="T600" s="149" t="str">
        <f t="shared" si="77"/>
        <v>ข้อมูลไม่ถูกต้อง</v>
      </c>
      <c r="U600" s="155" t="str">
        <f>IF(ISNUMBER(R600),
IF(H$2=ตัวเลือก!A$30,"ยังไม่บันทึกข้อมูล",R600*0.47),"ข้อมูลไม่ถูกต้อง")</f>
        <v>ข้อมูลไม่ถูกต้อง</v>
      </c>
      <c r="V600" s="149" t="str">
        <f>IF(ISNUMBER(S600),
IF(H$2=ตัวเลือก!A$30,"ยังไม่บันทึกข้อมูล",S600*0.47),"ข้อมูลไม่ถูกต้อง")</f>
        <v>ข้อมูลไม่ถูกต้อง</v>
      </c>
      <c r="W600" s="149" t="str">
        <f t="shared" si="78"/>
        <v>ข้อมูลไม่ถูกต้อง</v>
      </c>
      <c r="X600" s="148" t="str">
        <f t="shared" si="79"/>
        <v>ข้อมูลไม่ถูกต้อง</v>
      </c>
      <c r="Y600" s="38"/>
      <c r="Z600" s="38"/>
      <c r="AA600" s="38"/>
    </row>
    <row r="601" spans="1:27" x14ac:dyDescent="0.45">
      <c r="A601" s="38">
        <v>596</v>
      </c>
      <c r="B601" s="38"/>
      <c r="C601" s="38"/>
      <c r="D601" s="38"/>
      <c r="E601" s="38"/>
      <c r="F601" s="35"/>
      <c r="G601" s="35"/>
      <c r="H601" s="38"/>
      <c r="I601" s="38"/>
      <c r="J601" s="273" t="str">
        <f t="shared" si="72"/>
        <v>รอข้อมูลคอลัมน์ H</v>
      </c>
      <c r="K601" s="150"/>
      <c r="L601" s="150"/>
      <c r="M601" s="150"/>
      <c r="N601" s="147" t="str" cm="1">
        <f t="array" ref="N601">IF(AND(K601:M601=""),"ยังไม่บันทึกข้อมูล",
IF(M601&lt;&gt;"",
IF(M601&gt;=1.3,M601,"เป็นไม้พุ่ม"),
IF(K601+L601&gt;=1.3,K601+L601,"เป็นไม้พุ่ม")))</f>
        <v>ยังไม่บันทึกข้อมูล</v>
      </c>
      <c r="O601" s="149" t="str">
        <f t="shared" si="73"/>
        <v>ข้อมูลไม่ถูกต้อง</v>
      </c>
      <c r="P601" s="149" t="str">
        <f t="shared" si="74"/>
        <v>ข้อมูลไม่ถูกต้อง</v>
      </c>
      <c r="Q601" s="149" t="str">
        <f t="shared" si="75"/>
        <v>ข้อมูลไม่ถูกต้อง</v>
      </c>
      <c r="R601" s="155" t="str">
        <f t="shared" si="76"/>
        <v>ข้อมูลไม่ถูกต้อง</v>
      </c>
      <c r="S601" s="155" t="str">
        <f>IF(ISNUMBER(R601),
IF(H$2=ตัวเลือก!A$30,"ยังไม่บันทึกข้อมูล",R601*0.27),"ข้อมูลไม่ถูกต้อง")</f>
        <v>ข้อมูลไม่ถูกต้อง</v>
      </c>
      <c r="T601" s="149" t="str">
        <f t="shared" si="77"/>
        <v>ข้อมูลไม่ถูกต้อง</v>
      </c>
      <c r="U601" s="155" t="str">
        <f>IF(ISNUMBER(R601),
IF(H$2=ตัวเลือก!A$30,"ยังไม่บันทึกข้อมูล",R601*0.47),"ข้อมูลไม่ถูกต้อง")</f>
        <v>ข้อมูลไม่ถูกต้อง</v>
      </c>
      <c r="V601" s="149" t="str">
        <f>IF(ISNUMBER(S601),
IF(H$2=ตัวเลือก!A$30,"ยังไม่บันทึกข้อมูล",S601*0.47),"ข้อมูลไม่ถูกต้อง")</f>
        <v>ข้อมูลไม่ถูกต้อง</v>
      </c>
      <c r="W601" s="149" t="str">
        <f t="shared" si="78"/>
        <v>ข้อมูลไม่ถูกต้อง</v>
      </c>
      <c r="X601" s="148" t="str">
        <f t="shared" si="79"/>
        <v>ข้อมูลไม่ถูกต้อง</v>
      </c>
      <c r="Y601" s="38"/>
      <c r="Z601" s="38"/>
      <c r="AA601" s="38"/>
    </row>
    <row r="602" spans="1:27" x14ac:dyDescent="0.45">
      <c r="A602" s="38">
        <v>597</v>
      </c>
      <c r="B602" s="38"/>
      <c r="C602" s="38"/>
      <c r="D602" s="38"/>
      <c r="E602" s="38"/>
      <c r="F602" s="35"/>
      <c r="G602" s="35"/>
      <c r="H602" s="38"/>
      <c r="I602" s="38"/>
      <c r="J602" s="273" t="str">
        <f t="shared" si="72"/>
        <v>รอข้อมูลคอลัมน์ H</v>
      </c>
      <c r="K602" s="150"/>
      <c r="L602" s="150"/>
      <c r="M602" s="150"/>
      <c r="N602" s="147" t="str" cm="1">
        <f t="array" ref="N602">IF(AND(K602:M602=""),"ยังไม่บันทึกข้อมูล",
IF(M602&lt;&gt;"",
IF(M602&gt;=1.3,M602,"เป็นไม้พุ่ม"),
IF(K602+L602&gt;=1.3,K602+L602,"เป็นไม้พุ่ม")))</f>
        <v>ยังไม่บันทึกข้อมูล</v>
      </c>
      <c r="O602" s="149" t="str">
        <f t="shared" si="73"/>
        <v>ข้อมูลไม่ถูกต้อง</v>
      </c>
      <c r="P602" s="149" t="str">
        <f t="shared" si="74"/>
        <v>ข้อมูลไม่ถูกต้อง</v>
      </c>
      <c r="Q602" s="149" t="str">
        <f t="shared" si="75"/>
        <v>ข้อมูลไม่ถูกต้อง</v>
      </c>
      <c r="R602" s="155" t="str">
        <f t="shared" si="76"/>
        <v>ข้อมูลไม่ถูกต้อง</v>
      </c>
      <c r="S602" s="155" t="str">
        <f>IF(ISNUMBER(R602),
IF(H$2=ตัวเลือก!A$30,"ยังไม่บันทึกข้อมูล",R602*0.27),"ข้อมูลไม่ถูกต้อง")</f>
        <v>ข้อมูลไม่ถูกต้อง</v>
      </c>
      <c r="T602" s="149" t="str">
        <f t="shared" si="77"/>
        <v>ข้อมูลไม่ถูกต้อง</v>
      </c>
      <c r="U602" s="155" t="str">
        <f>IF(ISNUMBER(R602),
IF(H$2=ตัวเลือก!A$30,"ยังไม่บันทึกข้อมูล",R602*0.47),"ข้อมูลไม่ถูกต้อง")</f>
        <v>ข้อมูลไม่ถูกต้อง</v>
      </c>
      <c r="V602" s="149" t="str">
        <f>IF(ISNUMBER(S602),
IF(H$2=ตัวเลือก!A$30,"ยังไม่บันทึกข้อมูล",S602*0.47),"ข้อมูลไม่ถูกต้อง")</f>
        <v>ข้อมูลไม่ถูกต้อง</v>
      </c>
      <c r="W602" s="149" t="str">
        <f t="shared" si="78"/>
        <v>ข้อมูลไม่ถูกต้อง</v>
      </c>
      <c r="X602" s="148" t="str">
        <f t="shared" si="79"/>
        <v>ข้อมูลไม่ถูกต้อง</v>
      </c>
      <c r="Y602" s="38"/>
      <c r="Z602" s="38"/>
      <c r="AA602" s="38"/>
    </row>
    <row r="603" spans="1:27" x14ac:dyDescent="0.45">
      <c r="A603" s="38">
        <v>598</v>
      </c>
      <c r="B603" s="38"/>
      <c r="C603" s="38"/>
      <c r="D603" s="38"/>
      <c r="E603" s="38"/>
      <c r="F603" s="35"/>
      <c r="G603" s="35"/>
      <c r="H603" s="38"/>
      <c r="I603" s="38"/>
      <c r="J603" s="273" t="str">
        <f t="shared" si="72"/>
        <v>รอข้อมูลคอลัมน์ H</v>
      </c>
      <c r="K603" s="150"/>
      <c r="L603" s="150"/>
      <c r="M603" s="150"/>
      <c r="N603" s="147" t="str" cm="1">
        <f t="array" ref="N603">IF(AND(K603:M603=""),"ยังไม่บันทึกข้อมูล",
IF(M603&lt;&gt;"",
IF(M603&gt;=1.3,M603,"เป็นไม้พุ่ม"),
IF(K603+L603&gt;=1.3,K603+L603,"เป็นไม้พุ่ม")))</f>
        <v>ยังไม่บันทึกข้อมูล</v>
      </c>
      <c r="O603" s="149" t="str">
        <f t="shared" si="73"/>
        <v>ข้อมูลไม่ถูกต้อง</v>
      </c>
      <c r="P603" s="149" t="str">
        <f t="shared" si="74"/>
        <v>ข้อมูลไม่ถูกต้อง</v>
      </c>
      <c r="Q603" s="149" t="str">
        <f t="shared" si="75"/>
        <v>ข้อมูลไม่ถูกต้อง</v>
      </c>
      <c r="R603" s="155" t="str">
        <f t="shared" si="76"/>
        <v>ข้อมูลไม่ถูกต้อง</v>
      </c>
      <c r="S603" s="155" t="str">
        <f>IF(ISNUMBER(R603),
IF(H$2=ตัวเลือก!A$30,"ยังไม่บันทึกข้อมูล",R603*0.27),"ข้อมูลไม่ถูกต้อง")</f>
        <v>ข้อมูลไม่ถูกต้อง</v>
      </c>
      <c r="T603" s="149" t="str">
        <f t="shared" si="77"/>
        <v>ข้อมูลไม่ถูกต้อง</v>
      </c>
      <c r="U603" s="155" t="str">
        <f>IF(ISNUMBER(R603),
IF(H$2=ตัวเลือก!A$30,"ยังไม่บันทึกข้อมูล",R603*0.47),"ข้อมูลไม่ถูกต้อง")</f>
        <v>ข้อมูลไม่ถูกต้อง</v>
      </c>
      <c r="V603" s="149" t="str">
        <f>IF(ISNUMBER(S603),
IF(H$2=ตัวเลือก!A$30,"ยังไม่บันทึกข้อมูล",S603*0.47),"ข้อมูลไม่ถูกต้อง")</f>
        <v>ข้อมูลไม่ถูกต้อง</v>
      </c>
      <c r="W603" s="149" t="str">
        <f t="shared" si="78"/>
        <v>ข้อมูลไม่ถูกต้อง</v>
      </c>
      <c r="X603" s="148" t="str">
        <f t="shared" si="79"/>
        <v>ข้อมูลไม่ถูกต้อง</v>
      </c>
      <c r="Y603" s="38"/>
      <c r="Z603" s="38"/>
      <c r="AA603" s="38"/>
    </row>
    <row r="604" spans="1:27" x14ac:dyDescent="0.45">
      <c r="A604" s="38">
        <v>599</v>
      </c>
      <c r="B604" s="38"/>
      <c r="C604" s="38"/>
      <c r="D604" s="38"/>
      <c r="E604" s="38"/>
      <c r="F604" s="35"/>
      <c r="G604" s="35"/>
      <c r="H604" s="38"/>
      <c r="I604" s="38"/>
      <c r="J604" s="273" t="str">
        <f t="shared" si="72"/>
        <v>รอข้อมูลคอลัมน์ H</v>
      </c>
      <c r="K604" s="150"/>
      <c r="L604" s="150"/>
      <c r="M604" s="150"/>
      <c r="N604" s="147" t="str" cm="1">
        <f t="array" ref="N604">IF(AND(K604:M604=""),"ยังไม่บันทึกข้อมูล",
IF(M604&lt;&gt;"",
IF(M604&gt;=1.3,M604,"เป็นไม้พุ่ม"),
IF(K604+L604&gt;=1.3,K604+L604,"เป็นไม้พุ่ม")))</f>
        <v>ยังไม่บันทึกข้อมูล</v>
      </c>
      <c r="O604" s="149" t="str">
        <f t="shared" si="73"/>
        <v>ข้อมูลไม่ถูกต้อง</v>
      </c>
      <c r="P604" s="149" t="str">
        <f t="shared" si="74"/>
        <v>ข้อมูลไม่ถูกต้อง</v>
      </c>
      <c r="Q604" s="149" t="str">
        <f t="shared" si="75"/>
        <v>ข้อมูลไม่ถูกต้อง</v>
      </c>
      <c r="R604" s="155" t="str">
        <f t="shared" si="76"/>
        <v>ข้อมูลไม่ถูกต้อง</v>
      </c>
      <c r="S604" s="155" t="str">
        <f>IF(ISNUMBER(R604),
IF(H$2=ตัวเลือก!A$30,"ยังไม่บันทึกข้อมูล",R604*0.27),"ข้อมูลไม่ถูกต้อง")</f>
        <v>ข้อมูลไม่ถูกต้อง</v>
      </c>
      <c r="T604" s="149" t="str">
        <f t="shared" si="77"/>
        <v>ข้อมูลไม่ถูกต้อง</v>
      </c>
      <c r="U604" s="155" t="str">
        <f>IF(ISNUMBER(R604),
IF(H$2=ตัวเลือก!A$30,"ยังไม่บันทึกข้อมูล",R604*0.47),"ข้อมูลไม่ถูกต้อง")</f>
        <v>ข้อมูลไม่ถูกต้อง</v>
      </c>
      <c r="V604" s="149" t="str">
        <f>IF(ISNUMBER(S604),
IF(H$2=ตัวเลือก!A$30,"ยังไม่บันทึกข้อมูล",S604*0.47),"ข้อมูลไม่ถูกต้อง")</f>
        <v>ข้อมูลไม่ถูกต้อง</v>
      </c>
      <c r="W604" s="149" t="str">
        <f t="shared" si="78"/>
        <v>ข้อมูลไม่ถูกต้อง</v>
      </c>
      <c r="X604" s="148" t="str">
        <f t="shared" si="79"/>
        <v>ข้อมูลไม่ถูกต้อง</v>
      </c>
      <c r="Y604" s="38"/>
      <c r="Z604" s="38"/>
      <c r="AA604" s="38"/>
    </row>
    <row r="605" spans="1:27" x14ac:dyDescent="0.45">
      <c r="A605" s="38">
        <v>600</v>
      </c>
      <c r="B605" s="38"/>
      <c r="C605" s="38"/>
      <c r="D605" s="38"/>
      <c r="E605" s="38"/>
      <c r="F605" s="35"/>
      <c r="G605" s="35"/>
      <c r="H605" s="38"/>
      <c r="I605" s="38"/>
      <c r="J605" s="273" t="str">
        <f t="shared" si="72"/>
        <v>รอข้อมูลคอลัมน์ H</v>
      </c>
      <c r="K605" s="150"/>
      <c r="L605" s="150"/>
      <c r="M605" s="150"/>
      <c r="N605" s="147" t="str" cm="1">
        <f t="array" ref="N605">IF(AND(K605:M605=""),"ยังไม่บันทึกข้อมูล",
IF(M605&lt;&gt;"",
IF(M605&gt;=1.3,M605,"เป็นไม้พุ่ม"),
IF(K605+L605&gt;=1.3,K605+L605,"เป็นไม้พุ่ม")))</f>
        <v>ยังไม่บันทึกข้อมูล</v>
      </c>
      <c r="O605" s="149" t="str">
        <f t="shared" si="73"/>
        <v>ข้อมูลไม่ถูกต้อง</v>
      </c>
      <c r="P605" s="149" t="str">
        <f t="shared" si="74"/>
        <v>ข้อมูลไม่ถูกต้อง</v>
      </c>
      <c r="Q605" s="149" t="str">
        <f t="shared" si="75"/>
        <v>ข้อมูลไม่ถูกต้อง</v>
      </c>
      <c r="R605" s="155" t="str">
        <f t="shared" si="76"/>
        <v>ข้อมูลไม่ถูกต้อง</v>
      </c>
      <c r="S605" s="155" t="str">
        <f>IF(ISNUMBER(R605),
IF(H$2=ตัวเลือก!A$30,"ยังไม่บันทึกข้อมูล",R605*0.27),"ข้อมูลไม่ถูกต้อง")</f>
        <v>ข้อมูลไม่ถูกต้อง</v>
      </c>
      <c r="T605" s="149" t="str">
        <f t="shared" si="77"/>
        <v>ข้อมูลไม่ถูกต้อง</v>
      </c>
      <c r="U605" s="155" t="str">
        <f>IF(ISNUMBER(R605),
IF(H$2=ตัวเลือก!A$30,"ยังไม่บันทึกข้อมูล",R605*0.47),"ข้อมูลไม่ถูกต้อง")</f>
        <v>ข้อมูลไม่ถูกต้อง</v>
      </c>
      <c r="V605" s="149" t="str">
        <f>IF(ISNUMBER(S605),
IF(H$2=ตัวเลือก!A$30,"ยังไม่บันทึกข้อมูล",S605*0.47),"ข้อมูลไม่ถูกต้อง")</f>
        <v>ข้อมูลไม่ถูกต้อง</v>
      </c>
      <c r="W605" s="149" t="str">
        <f t="shared" si="78"/>
        <v>ข้อมูลไม่ถูกต้อง</v>
      </c>
      <c r="X605" s="148" t="str">
        <f t="shared" si="79"/>
        <v>ข้อมูลไม่ถูกต้อง</v>
      </c>
      <c r="Y605" s="38"/>
      <c r="Z605" s="38"/>
      <c r="AA605" s="38"/>
    </row>
    <row r="606" spans="1:27" x14ac:dyDescent="0.45">
      <c r="A606" s="38">
        <v>601</v>
      </c>
      <c r="B606" s="38"/>
      <c r="C606" s="38"/>
      <c r="D606" s="38"/>
      <c r="E606" s="38"/>
      <c r="F606" s="35"/>
      <c r="G606" s="35"/>
      <c r="H606" s="38"/>
      <c r="I606" s="38"/>
      <c r="J606" s="273" t="str">
        <f t="shared" si="72"/>
        <v>รอข้อมูลคอลัมน์ H</v>
      </c>
      <c r="K606" s="150"/>
      <c r="L606" s="150"/>
      <c r="M606" s="150"/>
      <c r="N606" s="147" t="str" cm="1">
        <f t="array" ref="N606">IF(AND(K606:M606=""),"ยังไม่บันทึกข้อมูล",
IF(M606&lt;&gt;"",
IF(M606&gt;=1.3,M606,"เป็นไม้พุ่ม"),
IF(K606+L606&gt;=1.3,K606+L606,"เป็นไม้พุ่ม")))</f>
        <v>ยังไม่บันทึกข้อมูล</v>
      </c>
      <c r="O606" s="149" t="str">
        <f t="shared" si="73"/>
        <v>ข้อมูลไม่ถูกต้อง</v>
      </c>
      <c r="P606" s="149" t="str">
        <f t="shared" si="74"/>
        <v>ข้อมูลไม่ถูกต้อง</v>
      </c>
      <c r="Q606" s="149" t="str">
        <f t="shared" si="75"/>
        <v>ข้อมูลไม่ถูกต้อง</v>
      </c>
      <c r="R606" s="155" t="str">
        <f t="shared" si="76"/>
        <v>ข้อมูลไม่ถูกต้อง</v>
      </c>
      <c r="S606" s="155" t="str">
        <f>IF(ISNUMBER(R606),
IF(H$2=ตัวเลือก!A$30,"ยังไม่บันทึกข้อมูล",R606*0.27),"ข้อมูลไม่ถูกต้อง")</f>
        <v>ข้อมูลไม่ถูกต้อง</v>
      </c>
      <c r="T606" s="149" t="str">
        <f t="shared" si="77"/>
        <v>ข้อมูลไม่ถูกต้อง</v>
      </c>
      <c r="U606" s="155" t="str">
        <f>IF(ISNUMBER(R606),
IF(H$2=ตัวเลือก!A$30,"ยังไม่บันทึกข้อมูล",R606*0.47),"ข้อมูลไม่ถูกต้อง")</f>
        <v>ข้อมูลไม่ถูกต้อง</v>
      </c>
      <c r="V606" s="149" t="str">
        <f>IF(ISNUMBER(S606),
IF(H$2=ตัวเลือก!A$30,"ยังไม่บันทึกข้อมูล",S606*0.47),"ข้อมูลไม่ถูกต้อง")</f>
        <v>ข้อมูลไม่ถูกต้อง</v>
      </c>
      <c r="W606" s="149" t="str">
        <f t="shared" si="78"/>
        <v>ข้อมูลไม่ถูกต้อง</v>
      </c>
      <c r="X606" s="148" t="str">
        <f t="shared" si="79"/>
        <v>ข้อมูลไม่ถูกต้อง</v>
      </c>
      <c r="Y606" s="38"/>
      <c r="Z606" s="38"/>
      <c r="AA606" s="38"/>
    </row>
    <row r="607" spans="1:27" x14ac:dyDescent="0.45">
      <c r="A607" s="38">
        <v>602</v>
      </c>
      <c r="B607" s="38"/>
      <c r="C607" s="38"/>
      <c r="D607" s="38"/>
      <c r="E607" s="38"/>
      <c r="F607" s="35"/>
      <c r="G607" s="35"/>
      <c r="H607" s="38"/>
      <c r="I607" s="38"/>
      <c r="J607" s="273" t="str">
        <f t="shared" si="72"/>
        <v>รอข้อมูลคอลัมน์ H</v>
      </c>
      <c r="K607" s="150"/>
      <c r="L607" s="150"/>
      <c r="M607" s="150"/>
      <c r="N607" s="147" t="str" cm="1">
        <f t="array" ref="N607">IF(AND(K607:M607=""),"ยังไม่บันทึกข้อมูล",
IF(M607&lt;&gt;"",
IF(M607&gt;=1.3,M607,"เป็นไม้พุ่ม"),
IF(K607+L607&gt;=1.3,K607+L607,"เป็นไม้พุ่ม")))</f>
        <v>ยังไม่บันทึกข้อมูล</v>
      </c>
      <c r="O607" s="149" t="str">
        <f t="shared" si="73"/>
        <v>ข้อมูลไม่ถูกต้อง</v>
      </c>
      <c r="P607" s="149" t="str">
        <f t="shared" si="74"/>
        <v>ข้อมูลไม่ถูกต้อง</v>
      </c>
      <c r="Q607" s="149" t="str">
        <f t="shared" si="75"/>
        <v>ข้อมูลไม่ถูกต้อง</v>
      </c>
      <c r="R607" s="155" t="str">
        <f t="shared" si="76"/>
        <v>ข้อมูลไม่ถูกต้อง</v>
      </c>
      <c r="S607" s="155" t="str">
        <f>IF(ISNUMBER(R607),
IF(H$2=ตัวเลือก!A$30,"ยังไม่บันทึกข้อมูล",R607*0.27),"ข้อมูลไม่ถูกต้อง")</f>
        <v>ข้อมูลไม่ถูกต้อง</v>
      </c>
      <c r="T607" s="149" t="str">
        <f t="shared" si="77"/>
        <v>ข้อมูลไม่ถูกต้อง</v>
      </c>
      <c r="U607" s="155" t="str">
        <f>IF(ISNUMBER(R607),
IF(H$2=ตัวเลือก!A$30,"ยังไม่บันทึกข้อมูล",R607*0.47),"ข้อมูลไม่ถูกต้อง")</f>
        <v>ข้อมูลไม่ถูกต้อง</v>
      </c>
      <c r="V607" s="149" t="str">
        <f>IF(ISNUMBER(S607),
IF(H$2=ตัวเลือก!A$30,"ยังไม่บันทึกข้อมูล",S607*0.47),"ข้อมูลไม่ถูกต้อง")</f>
        <v>ข้อมูลไม่ถูกต้อง</v>
      </c>
      <c r="W607" s="149" t="str">
        <f t="shared" si="78"/>
        <v>ข้อมูลไม่ถูกต้อง</v>
      </c>
      <c r="X607" s="148" t="str">
        <f t="shared" si="79"/>
        <v>ข้อมูลไม่ถูกต้อง</v>
      </c>
      <c r="Y607" s="38"/>
      <c r="Z607" s="38"/>
      <c r="AA607" s="38"/>
    </row>
    <row r="608" spans="1:27" x14ac:dyDescent="0.45">
      <c r="A608" s="38">
        <v>603</v>
      </c>
      <c r="B608" s="38"/>
      <c r="C608" s="38"/>
      <c r="D608" s="38"/>
      <c r="E608" s="38"/>
      <c r="F608" s="35"/>
      <c r="G608" s="35"/>
      <c r="H608" s="38"/>
      <c r="I608" s="38"/>
      <c r="J608" s="273" t="str">
        <f t="shared" si="72"/>
        <v>รอข้อมูลคอลัมน์ H</v>
      </c>
      <c r="K608" s="150"/>
      <c r="L608" s="150"/>
      <c r="M608" s="150"/>
      <c r="N608" s="147" t="str" cm="1">
        <f t="array" ref="N608">IF(AND(K608:M608=""),"ยังไม่บันทึกข้อมูล",
IF(M608&lt;&gt;"",
IF(M608&gt;=1.3,M608,"เป็นไม้พุ่ม"),
IF(K608+L608&gt;=1.3,K608+L608,"เป็นไม้พุ่ม")))</f>
        <v>ยังไม่บันทึกข้อมูล</v>
      </c>
      <c r="O608" s="149" t="str">
        <f t="shared" si="73"/>
        <v>ข้อมูลไม่ถูกต้อง</v>
      </c>
      <c r="P608" s="149" t="str">
        <f t="shared" si="74"/>
        <v>ข้อมูลไม่ถูกต้อง</v>
      </c>
      <c r="Q608" s="149" t="str">
        <f t="shared" si="75"/>
        <v>ข้อมูลไม่ถูกต้อง</v>
      </c>
      <c r="R608" s="155" t="str">
        <f t="shared" si="76"/>
        <v>ข้อมูลไม่ถูกต้อง</v>
      </c>
      <c r="S608" s="155" t="str">
        <f>IF(ISNUMBER(R608),
IF(H$2=ตัวเลือก!A$30,"ยังไม่บันทึกข้อมูล",R608*0.27),"ข้อมูลไม่ถูกต้อง")</f>
        <v>ข้อมูลไม่ถูกต้อง</v>
      </c>
      <c r="T608" s="149" t="str">
        <f t="shared" si="77"/>
        <v>ข้อมูลไม่ถูกต้อง</v>
      </c>
      <c r="U608" s="155" t="str">
        <f>IF(ISNUMBER(R608),
IF(H$2=ตัวเลือก!A$30,"ยังไม่บันทึกข้อมูล",R608*0.47),"ข้อมูลไม่ถูกต้อง")</f>
        <v>ข้อมูลไม่ถูกต้อง</v>
      </c>
      <c r="V608" s="149" t="str">
        <f>IF(ISNUMBER(S608),
IF(H$2=ตัวเลือก!A$30,"ยังไม่บันทึกข้อมูล",S608*0.47),"ข้อมูลไม่ถูกต้อง")</f>
        <v>ข้อมูลไม่ถูกต้อง</v>
      </c>
      <c r="W608" s="149" t="str">
        <f t="shared" si="78"/>
        <v>ข้อมูลไม่ถูกต้อง</v>
      </c>
      <c r="X608" s="148" t="str">
        <f t="shared" si="79"/>
        <v>ข้อมูลไม่ถูกต้อง</v>
      </c>
      <c r="Y608" s="38"/>
      <c r="Z608" s="38"/>
      <c r="AA608" s="38"/>
    </row>
    <row r="609" spans="1:27" x14ac:dyDescent="0.45">
      <c r="A609" s="38">
        <v>604</v>
      </c>
      <c r="B609" s="38"/>
      <c r="C609" s="38"/>
      <c r="D609" s="38"/>
      <c r="E609" s="38"/>
      <c r="F609" s="35"/>
      <c r="G609" s="35"/>
      <c r="H609" s="38"/>
      <c r="I609" s="38"/>
      <c r="J609" s="273" t="str">
        <f t="shared" si="72"/>
        <v>รอข้อมูลคอลัมน์ H</v>
      </c>
      <c r="K609" s="150"/>
      <c r="L609" s="150"/>
      <c r="M609" s="150"/>
      <c r="N609" s="147" t="str" cm="1">
        <f t="array" ref="N609">IF(AND(K609:M609=""),"ยังไม่บันทึกข้อมูล",
IF(M609&lt;&gt;"",
IF(M609&gt;=1.3,M609,"เป็นไม้พุ่ม"),
IF(K609+L609&gt;=1.3,K609+L609,"เป็นไม้พุ่ม")))</f>
        <v>ยังไม่บันทึกข้อมูล</v>
      </c>
      <c r="O609" s="149" t="str">
        <f t="shared" si="73"/>
        <v>ข้อมูลไม่ถูกต้อง</v>
      </c>
      <c r="P609" s="149" t="str">
        <f t="shared" si="74"/>
        <v>ข้อมูลไม่ถูกต้อง</v>
      </c>
      <c r="Q609" s="149" t="str">
        <f t="shared" si="75"/>
        <v>ข้อมูลไม่ถูกต้อง</v>
      </c>
      <c r="R609" s="155" t="str">
        <f t="shared" si="76"/>
        <v>ข้อมูลไม่ถูกต้อง</v>
      </c>
      <c r="S609" s="155" t="str">
        <f>IF(ISNUMBER(R609),
IF(H$2=ตัวเลือก!A$30,"ยังไม่บันทึกข้อมูล",R609*0.27),"ข้อมูลไม่ถูกต้อง")</f>
        <v>ข้อมูลไม่ถูกต้อง</v>
      </c>
      <c r="T609" s="149" t="str">
        <f t="shared" si="77"/>
        <v>ข้อมูลไม่ถูกต้อง</v>
      </c>
      <c r="U609" s="155" t="str">
        <f>IF(ISNUMBER(R609),
IF(H$2=ตัวเลือก!A$30,"ยังไม่บันทึกข้อมูล",R609*0.47),"ข้อมูลไม่ถูกต้อง")</f>
        <v>ข้อมูลไม่ถูกต้อง</v>
      </c>
      <c r="V609" s="149" t="str">
        <f>IF(ISNUMBER(S609),
IF(H$2=ตัวเลือก!A$30,"ยังไม่บันทึกข้อมูล",S609*0.47),"ข้อมูลไม่ถูกต้อง")</f>
        <v>ข้อมูลไม่ถูกต้อง</v>
      </c>
      <c r="W609" s="149" t="str">
        <f t="shared" si="78"/>
        <v>ข้อมูลไม่ถูกต้อง</v>
      </c>
      <c r="X609" s="148" t="str">
        <f t="shared" si="79"/>
        <v>ข้อมูลไม่ถูกต้อง</v>
      </c>
      <c r="Y609" s="38"/>
      <c r="Z609" s="38"/>
      <c r="AA609" s="38"/>
    </row>
    <row r="610" spans="1:27" x14ac:dyDescent="0.45">
      <c r="A610" s="38">
        <v>605</v>
      </c>
      <c r="B610" s="38"/>
      <c r="C610" s="38"/>
      <c r="D610" s="38"/>
      <c r="E610" s="38"/>
      <c r="F610" s="35"/>
      <c r="G610" s="35"/>
      <c r="H610" s="38"/>
      <c r="I610" s="38"/>
      <c r="J610" s="273" t="str">
        <f t="shared" si="72"/>
        <v>รอข้อมูลคอลัมน์ H</v>
      </c>
      <c r="K610" s="150"/>
      <c r="L610" s="150"/>
      <c r="M610" s="150"/>
      <c r="N610" s="147" t="str" cm="1">
        <f t="array" ref="N610">IF(AND(K610:M610=""),"ยังไม่บันทึกข้อมูล",
IF(M610&lt;&gt;"",
IF(M610&gt;=1.3,M610,"เป็นไม้พุ่ม"),
IF(K610+L610&gt;=1.3,K610+L610,"เป็นไม้พุ่ม")))</f>
        <v>ยังไม่บันทึกข้อมูล</v>
      </c>
      <c r="O610" s="149" t="str">
        <f t="shared" si="73"/>
        <v>ข้อมูลไม่ถูกต้อง</v>
      </c>
      <c r="P610" s="149" t="str">
        <f t="shared" si="74"/>
        <v>ข้อมูลไม่ถูกต้อง</v>
      </c>
      <c r="Q610" s="149" t="str">
        <f t="shared" si="75"/>
        <v>ข้อมูลไม่ถูกต้อง</v>
      </c>
      <c r="R610" s="155" t="str">
        <f t="shared" si="76"/>
        <v>ข้อมูลไม่ถูกต้อง</v>
      </c>
      <c r="S610" s="155" t="str">
        <f>IF(ISNUMBER(R610),
IF(H$2=ตัวเลือก!A$30,"ยังไม่บันทึกข้อมูล",R610*0.27),"ข้อมูลไม่ถูกต้อง")</f>
        <v>ข้อมูลไม่ถูกต้อง</v>
      </c>
      <c r="T610" s="149" t="str">
        <f t="shared" si="77"/>
        <v>ข้อมูลไม่ถูกต้อง</v>
      </c>
      <c r="U610" s="155" t="str">
        <f>IF(ISNUMBER(R610),
IF(H$2=ตัวเลือก!A$30,"ยังไม่บันทึกข้อมูล",R610*0.47),"ข้อมูลไม่ถูกต้อง")</f>
        <v>ข้อมูลไม่ถูกต้อง</v>
      </c>
      <c r="V610" s="149" t="str">
        <f>IF(ISNUMBER(S610),
IF(H$2=ตัวเลือก!A$30,"ยังไม่บันทึกข้อมูล",S610*0.47),"ข้อมูลไม่ถูกต้อง")</f>
        <v>ข้อมูลไม่ถูกต้อง</v>
      </c>
      <c r="W610" s="149" t="str">
        <f t="shared" si="78"/>
        <v>ข้อมูลไม่ถูกต้อง</v>
      </c>
      <c r="X610" s="148" t="str">
        <f t="shared" si="79"/>
        <v>ข้อมูลไม่ถูกต้อง</v>
      </c>
      <c r="Y610" s="38"/>
      <c r="Z610" s="38"/>
      <c r="AA610" s="38"/>
    </row>
    <row r="611" spans="1:27" x14ac:dyDescent="0.45">
      <c r="A611" s="38">
        <v>606</v>
      </c>
      <c r="B611" s="38"/>
      <c r="C611" s="38"/>
      <c r="D611" s="38"/>
      <c r="E611" s="38"/>
      <c r="F611" s="35"/>
      <c r="G611" s="35"/>
      <c r="H611" s="38"/>
      <c r="I611" s="38"/>
      <c r="J611" s="273" t="str">
        <f t="shared" si="72"/>
        <v>รอข้อมูลคอลัมน์ H</v>
      </c>
      <c r="K611" s="150"/>
      <c r="L611" s="150"/>
      <c r="M611" s="150"/>
      <c r="N611" s="147" t="str" cm="1">
        <f t="array" ref="N611">IF(AND(K611:M611=""),"ยังไม่บันทึกข้อมูล",
IF(M611&lt;&gt;"",
IF(M611&gt;=1.3,M611,"เป็นไม้พุ่ม"),
IF(K611+L611&gt;=1.3,K611+L611,"เป็นไม้พุ่ม")))</f>
        <v>ยังไม่บันทึกข้อมูล</v>
      </c>
      <c r="O611" s="149" t="str">
        <f t="shared" si="73"/>
        <v>ข้อมูลไม่ถูกต้อง</v>
      </c>
      <c r="P611" s="149" t="str">
        <f t="shared" si="74"/>
        <v>ข้อมูลไม่ถูกต้อง</v>
      </c>
      <c r="Q611" s="149" t="str">
        <f t="shared" si="75"/>
        <v>ข้อมูลไม่ถูกต้อง</v>
      </c>
      <c r="R611" s="155" t="str">
        <f t="shared" si="76"/>
        <v>ข้อมูลไม่ถูกต้อง</v>
      </c>
      <c r="S611" s="155" t="str">
        <f>IF(ISNUMBER(R611),
IF(H$2=ตัวเลือก!A$30,"ยังไม่บันทึกข้อมูล",R611*0.27),"ข้อมูลไม่ถูกต้อง")</f>
        <v>ข้อมูลไม่ถูกต้อง</v>
      </c>
      <c r="T611" s="149" t="str">
        <f t="shared" si="77"/>
        <v>ข้อมูลไม่ถูกต้อง</v>
      </c>
      <c r="U611" s="155" t="str">
        <f>IF(ISNUMBER(R611),
IF(H$2=ตัวเลือก!A$30,"ยังไม่บันทึกข้อมูล",R611*0.47),"ข้อมูลไม่ถูกต้อง")</f>
        <v>ข้อมูลไม่ถูกต้อง</v>
      </c>
      <c r="V611" s="149" t="str">
        <f>IF(ISNUMBER(S611),
IF(H$2=ตัวเลือก!A$30,"ยังไม่บันทึกข้อมูล",S611*0.47),"ข้อมูลไม่ถูกต้อง")</f>
        <v>ข้อมูลไม่ถูกต้อง</v>
      </c>
      <c r="W611" s="149" t="str">
        <f t="shared" si="78"/>
        <v>ข้อมูลไม่ถูกต้อง</v>
      </c>
      <c r="X611" s="148" t="str">
        <f t="shared" si="79"/>
        <v>ข้อมูลไม่ถูกต้อง</v>
      </c>
      <c r="Y611" s="38"/>
      <c r="Z611" s="38"/>
      <c r="AA611" s="38"/>
    </row>
    <row r="612" spans="1:27" x14ac:dyDescent="0.45">
      <c r="A612" s="38">
        <v>607</v>
      </c>
      <c r="B612" s="38"/>
      <c r="C612" s="38"/>
      <c r="D612" s="38"/>
      <c r="E612" s="38"/>
      <c r="F612" s="35"/>
      <c r="G612" s="35"/>
      <c r="H612" s="38"/>
      <c r="I612" s="38"/>
      <c r="J612" s="273" t="str">
        <f t="shared" si="72"/>
        <v>รอข้อมูลคอลัมน์ H</v>
      </c>
      <c r="K612" s="150"/>
      <c r="L612" s="150"/>
      <c r="M612" s="150"/>
      <c r="N612" s="147" t="str" cm="1">
        <f t="array" ref="N612">IF(AND(K612:M612=""),"ยังไม่บันทึกข้อมูล",
IF(M612&lt;&gt;"",
IF(M612&gt;=1.3,M612,"เป็นไม้พุ่ม"),
IF(K612+L612&gt;=1.3,K612+L612,"เป็นไม้พุ่ม")))</f>
        <v>ยังไม่บันทึกข้อมูล</v>
      </c>
      <c r="O612" s="149" t="str">
        <f t="shared" si="73"/>
        <v>ข้อมูลไม่ถูกต้อง</v>
      </c>
      <c r="P612" s="149" t="str">
        <f t="shared" si="74"/>
        <v>ข้อมูลไม่ถูกต้อง</v>
      </c>
      <c r="Q612" s="149" t="str">
        <f t="shared" si="75"/>
        <v>ข้อมูลไม่ถูกต้อง</v>
      </c>
      <c r="R612" s="155" t="str">
        <f t="shared" si="76"/>
        <v>ข้อมูลไม่ถูกต้อง</v>
      </c>
      <c r="S612" s="155" t="str">
        <f>IF(ISNUMBER(R612),
IF(H$2=ตัวเลือก!A$30,"ยังไม่บันทึกข้อมูล",R612*0.27),"ข้อมูลไม่ถูกต้อง")</f>
        <v>ข้อมูลไม่ถูกต้อง</v>
      </c>
      <c r="T612" s="149" t="str">
        <f t="shared" si="77"/>
        <v>ข้อมูลไม่ถูกต้อง</v>
      </c>
      <c r="U612" s="155" t="str">
        <f>IF(ISNUMBER(R612),
IF(H$2=ตัวเลือก!A$30,"ยังไม่บันทึกข้อมูล",R612*0.47),"ข้อมูลไม่ถูกต้อง")</f>
        <v>ข้อมูลไม่ถูกต้อง</v>
      </c>
      <c r="V612" s="149" t="str">
        <f>IF(ISNUMBER(S612),
IF(H$2=ตัวเลือก!A$30,"ยังไม่บันทึกข้อมูล",S612*0.47),"ข้อมูลไม่ถูกต้อง")</f>
        <v>ข้อมูลไม่ถูกต้อง</v>
      </c>
      <c r="W612" s="149" t="str">
        <f t="shared" si="78"/>
        <v>ข้อมูลไม่ถูกต้อง</v>
      </c>
      <c r="X612" s="148" t="str">
        <f t="shared" si="79"/>
        <v>ข้อมูลไม่ถูกต้อง</v>
      </c>
      <c r="Y612" s="38"/>
      <c r="Z612" s="38"/>
      <c r="AA612" s="38"/>
    </row>
    <row r="613" spans="1:27" x14ac:dyDescent="0.45">
      <c r="A613" s="38">
        <v>608</v>
      </c>
      <c r="B613" s="38"/>
      <c r="C613" s="38"/>
      <c r="D613" s="38"/>
      <c r="E613" s="38"/>
      <c r="F613" s="35"/>
      <c r="G613" s="35"/>
      <c r="H613" s="38"/>
      <c r="I613" s="38"/>
      <c r="J613" s="273" t="str">
        <f t="shared" si="72"/>
        <v>รอข้อมูลคอลัมน์ H</v>
      </c>
      <c r="K613" s="150"/>
      <c r="L613" s="150"/>
      <c r="M613" s="150"/>
      <c r="N613" s="147" t="str" cm="1">
        <f t="array" ref="N613">IF(AND(K613:M613=""),"ยังไม่บันทึกข้อมูล",
IF(M613&lt;&gt;"",
IF(M613&gt;=1.3,M613,"เป็นไม้พุ่ม"),
IF(K613+L613&gt;=1.3,K613+L613,"เป็นไม้พุ่ม")))</f>
        <v>ยังไม่บันทึกข้อมูล</v>
      </c>
      <c r="O613" s="149" t="str">
        <f t="shared" si="73"/>
        <v>ข้อมูลไม่ถูกต้อง</v>
      </c>
      <c r="P613" s="149" t="str">
        <f t="shared" si="74"/>
        <v>ข้อมูลไม่ถูกต้อง</v>
      </c>
      <c r="Q613" s="149" t="str">
        <f t="shared" si="75"/>
        <v>ข้อมูลไม่ถูกต้อง</v>
      </c>
      <c r="R613" s="155" t="str">
        <f t="shared" si="76"/>
        <v>ข้อมูลไม่ถูกต้อง</v>
      </c>
      <c r="S613" s="155" t="str">
        <f>IF(ISNUMBER(R613),
IF(H$2=ตัวเลือก!A$30,"ยังไม่บันทึกข้อมูล",R613*0.27),"ข้อมูลไม่ถูกต้อง")</f>
        <v>ข้อมูลไม่ถูกต้อง</v>
      </c>
      <c r="T613" s="149" t="str">
        <f t="shared" si="77"/>
        <v>ข้อมูลไม่ถูกต้อง</v>
      </c>
      <c r="U613" s="155" t="str">
        <f>IF(ISNUMBER(R613),
IF(H$2=ตัวเลือก!A$30,"ยังไม่บันทึกข้อมูล",R613*0.47),"ข้อมูลไม่ถูกต้อง")</f>
        <v>ข้อมูลไม่ถูกต้อง</v>
      </c>
      <c r="V613" s="149" t="str">
        <f>IF(ISNUMBER(S613),
IF(H$2=ตัวเลือก!A$30,"ยังไม่บันทึกข้อมูล",S613*0.47),"ข้อมูลไม่ถูกต้อง")</f>
        <v>ข้อมูลไม่ถูกต้อง</v>
      </c>
      <c r="W613" s="149" t="str">
        <f t="shared" si="78"/>
        <v>ข้อมูลไม่ถูกต้อง</v>
      </c>
      <c r="X613" s="148" t="str">
        <f t="shared" si="79"/>
        <v>ข้อมูลไม่ถูกต้อง</v>
      </c>
      <c r="Y613" s="38"/>
      <c r="Z613" s="38"/>
      <c r="AA613" s="38"/>
    </row>
    <row r="614" spans="1:27" x14ac:dyDescent="0.45">
      <c r="A614" s="38">
        <v>609</v>
      </c>
      <c r="B614" s="38"/>
      <c r="C614" s="38"/>
      <c r="D614" s="38"/>
      <c r="E614" s="38"/>
      <c r="F614" s="35"/>
      <c r="G614" s="35"/>
      <c r="H614" s="38"/>
      <c r="I614" s="38"/>
      <c r="J614" s="273" t="str">
        <f t="shared" si="72"/>
        <v>รอข้อมูลคอลัมน์ H</v>
      </c>
      <c r="K614" s="150"/>
      <c r="L614" s="150"/>
      <c r="M614" s="150"/>
      <c r="N614" s="147" t="str" cm="1">
        <f t="array" ref="N614">IF(AND(K614:M614=""),"ยังไม่บันทึกข้อมูล",
IF(M614&lt;&gt;"",
IF(M614&gt;=1.3,M614,"เป็นไม้พุ่ม"),
IF(K614+L614&gt;=1.3,K614+L614,"เป็นไม้พุ่ม")))</f>
        <v>ยังไม่บันทึกข้อมูล</v>
      </c>
      <c r="O614" s="149" t="str">
        <f t="shared" si="73"/>
        <v>ข้อมูลไม่ถูกต้อง</v>
      </c>
      <c r="P614" s="149" t="str">
        <f t="shared" si="74"/>
        <v>ข้อมูลไม่ถูกต้อง</v>
      </c>
      <c r="Q614" s="149" t="str">
        <f t="shared" si="75"/>
        <v>ข้อมูลไม่ถูกต้อง</v>
      </c>
      <c r="R614" s="155" t="str">
        <f t="shared" si="76"/>
        <v>ข้อมูลไม่ถูกต้อง</v>
      </c>
      <c r="S614" s="155" t="str">
        <f>IF(ISNUMBER(R614),
IF(H$2=ตัวเลือก!A$30,"ยังไม่บันทึกข้อมูล",R614*0.27),"ข้อมูลไม่ถูกต้อง")</f>
        <v>ข้อมูลไม่ถูกต้อง</v>
      </c>
      <c r="T614" s="149" t="str">
        <f t="shared" si="77"/>
        <v>ข้อมูลไม่ถูกต้อง</v>
      </c>
      <c r="U614" s="155" t="str">
        <f>IF(ISNUMBER(R614),
IF(H$2=ตัวเลือก!A$30,"ยังไม่บันทึกข้อมูล",R614*0.47),"ข้อมูลไม่ถูกต้อง")</f>
        <v>ข้อมูลไม่ถูกต้อง</v>
      </c>
      <c r="V614" s="149" t="str">
        <f>IF(ISNUMBER(S614),
IF(H$2=ตัวเลือก!A$30,"ยังไม่บันทึกข้อมูล",S614*0.47),"ข้อมูลไม่ถูกต้อง")</f>
        <v>ข้อมูลไม่ถูกต้อง</v>
      </c>
      <c r="W614" s="149" t="str">
        <f t="shared" si="78"/>
        <v>ข้อมูลไม่ถูกต้อง</v>
      </c>
      <c r="X614" s="148" t="str">
        <f t="shared" si="79"/>
        <v>ข้อมูลไม่ถูกต้อง</v>
      </c>
      <c r="Y614" s="38"/>
      <c r="Z614" s="38"/>
      <c r="AA614" s="38"/>
    </row>
    <row r="615" spans="1:27" x14ac:dyDescent="0.45">
      <c r="A615" s="38">
        <v>610</v>
      </c>
      <c r="B615" s="38"/>
      <c r="C615" s="38"/>
      <c r="D615" s="38"/>
      <c r="E615" s="38"/>
      <c r="F615" s="35"/>
      <c r="G615" s="35"/>
      <c r="H615" s="38"/>
      <c r="I615" s="38"/>
      <c r="J615" s="273" t="str">
        <f t="shared" si="72"/>
        <v>รอข้อมูลคอลัมน์ H</v>
      </c>
      <c r="K615" s="150"/>
      <c r="L615" s="150"/>
      <c r="M615" s="150"/>
      <c r="N615" s="147" t="str" cm="1">
        <f t="array" ref="N615">IF(AND(K615:M615=""),"ยังไม่บันทึกข้อมูล",
IF(M615&lt;&gt;"",
IF(M615&gt;=1.3,M615,"เป็นไม้พุ่ม"),
IF(K615+L615&gt;=1.3,K615+L615,"เป็นไม้พุ่ม")))</f>
        <v>ยังไม่บันทึกข้อมูล</v>
      </c>
      <c r="O615" s="149" t="str">
        <f t="shared" si="73"/>
        <v>ข้อมูลไม่ถูกต้อง</v>
      </c>
      <c r="P615" s="149" t="str">
        <f t="shared" si="74"/>
        <v>ข้อมูลไม่ถูกต้อง</v>
      </c>
      <c r="Q615" s="149" t="str">
        <f t="shared" si="75"/>
        <v>ข้อมูลไม่ถูกต้อง</v>
      </c>
      <c r="R615" s="155" t="str">
        <f t="shared" si="76"/>
        <v>ข้อมูลไม่ถูกต้อง</v>
      </c>
      <c r="S615" s="155" t="str">
        <f>IF(ISNUMBER(R615),
IF(H$2=ตัวเลือก!A$30,"ยังไม่บันทึกข้อมูล",R615*0.27),"ข้อมูลไม่ถูกต้อง")</f>
        <v>ข้อมูลไม่ถูกต้อง</v>
      </c>
      <c r="T615" s="149" t="str">
        <f t="shared" si="77"/>
        <v>ข้อมูลไม่ถูกต้อง</v>
      </c>
      <c r="U615" s="155" t="str">
        <f>IF(ISNUMBER(R615),
IF(H$2=ตัวเลือก!A$30,"ยังไม่บันทึกข้อมูล",R615*0.47),"ข้อมูลไม่ถูกต้อง")</f>
        <v>ข้อมูลไม่ถูกต้อง</v>
      </c>
      <c r="V615" s="149" t="str">
        <f>IF(ISNUMBER(S615),
IF(H$2=ตัวเลือก!A$30,"ยังไม่บันทึกข้อมูล",S615*0.47),"ข้อมูลไม่ถูกต้อง")</f>
        <v>ข้อมูลไม่ถูกต้อง</v>
      </c>
      <c r="W615" s="149" t="str">
        <f t="shared" si="78"/>
        <v>ข้อมูลไม่ถูกต้อง</v>
      </c>
      <c r="X615" s="148" t="str">
        <f t="shared" si="79"/>
        <v>ข้อมูลไม่ถูกต้อง</v>
      </c>
      <c r="Y615" s="38"/>
      <c r="Z615" s="38"/>
      <c r="AA615" s="38"/>
    </row>
    <row r="616" spans="1:27" x14ac:dyDescent="0.45">
      <c r="A616" s="38">
        <v>611</v>
      </c>
      <c r="B616" s="38"/>
      <c r="C616" s="38"/>
      <c r="D616" s="38"/>
      <c r="E616" s="38"/>
      <c r="F616" s="35"/>
      <c r="G616" s="35"/>
      <c r="H616" s="38"/>
      <c r="I616" s="38"/>
      <c r="J616" s="273" t="str">
        <f t="shared" si="72"/>
        <v>รอข้อมูลคอลัมน์ H</v>
      </c>
      <c r="K616" s="150"/>
      <c r="L616" s="150"/>
      <c r="M616" s="150"/>
      <c r="N616" s="147" t="str" cm="1">
        <f t="array" ref="N616">IF(AND(K616:M616=""),"ยังไม่บันทึกข้อมูล",
IF(M616&lt;&gt;"",
IF(M616&gt;=1.3,M616,"เป็นไม้พุ่ม"),
IF(K616+L616&gt;=1.3,K616+L616,"เป็นไม้พุ่ม")))</f>
        <v>ยังไม่บันทึกข้อมูล</v>
      </c>
      <c r="O616" s="149" t="str">
        <f t="shared" si="73"/>
        <v>ข้อมูลไม่ถูกต้อง</v>
      </c>
      <c r="P616" s="149" t="str">
        <f t="shared" si="74"/>
        <v>ข้อมูลไม่ถูกต้อง</v>
      </c>
      <c r="Q616" s="149" t="str">
        <f t="shared" si="75"/>
        <v>ข้อมูลไม่ถูกต้อง</v>
      </c>
      <c r="R616" s="155" t="str">
        <f t="shared" si="76"/>
        <v>ข้อมูลไม่ถูกต้อง</v>
      </c>
      <c r="S616" s="155" t="str">
        <f>IF(ISNUMBER(R616),
IF(H$2=ตัวเลือก!A$30,"ยังไม่บันทึกข้อมูล",R616*0.27),"ข้อมูลไม่ถูกต้อง")</f>
        <v>ข้อมูลไม่ถูกต้อง</v>
      </c>
      <c r="T616" s="149" t="str">
        <f t="shared" si="77"/>
        <v>ข้อมูลไม่ถูกต้อง</v>
      </c>
      <c r="U616" s="155" t="str">
        <f>IF(ISNUMBER(R616),
IF(H$2=ตัวเลือก!A$30,"ยังไม่บันทึกข้อมูล",R616*0.47),"ข้อมูลไม่ถูกต้อง")</f>
        <v>ข้อมูลไม่ถูกต้อง</v>
      </c>
      <c r="V616" s="149" t="str">
        <f>IF(ISNUMBER(S616),
IF(H$2=ตัวเลือก!A$30,"ยังไม่บันทึกข้อมูล",S616*0.47),"ข้อมูลไม่ถูกต้อง")</f>
        <v>ข้อมูลไม่ถูกต้อง</v>
      </c>
      <c r="W616" s="149" t="str">
        <f t="shared" si="78"/>
        <v>ข้อมูลไม่ถูกต้อง</v>
      </c>
      <c r="X616" s="148" t="str">
        <f t="shared" si="79"/>
        <v>ข้อมูลไม่ถูกต้อง</v>
      </c>
      <c r="Y616" s="38"/>
      <c r="Z616" s="38"/>
      <c r="AA616" s="38"/>
    </row>
    <row r="617" spans="1:27" x14ac:dyDescent="0.45">
      <c r="A617" s="38">
        <v>612</v>
      </c>
      <c r="B617" s="38"/>
      <c r="C617" s="38"/>
      <c r="D617" s="38"/>
      <c r="E617" s="38"/>
      <c r="F617" s="35"/>
      <c r="G617" s="35"/>
      <c r="H617" s="38"/>
      <c r="I617" s="38"/>
      <c r="J617" s="273" t="str">
        <f t="shared" si="72"/>
        <v>รอข้อมูลคอลัมน์ H</v>
      </c>
      <c r="K617" s="150"/>
      <c r="L617" s="150"/>
      <c r="M617" s="150"/>
      <c r="N617" s="147" t="str" cm="1">
        <f t="array" ref="N617">IF(AND(K617:M617=""),"ยังไม่บันทึกข้อมูล",
IF(M617&lt;&gt;"",
IF(M617&gt;=1.3,M617,"เป็นไม้พุ่ม"),
IF(K617+L617&gt;=1.3,K617+L617,"เป็นไม้พุ่ม")))</f>
        <v>ยังไม่บันทึกข้อมูล</v>
      </c>
      <c r="O617" s="149" t="str">
        <f t="shared" si="73"/>
        <v>ข้อมูลไม่ถูกต้อง</v>
      </c>
      <c r="P617" s="149" t="str">
        <f t="shared" si="74"/>
        <v>ข้อมูลไม่ถูกต้อง</v>
      </c>
      <c r="Q617" s="149" t="str">
        <f t="shared" si="75"/>
        <v>ข้อมูลไม่ถูกต้อง</v>
      </c>
      <c r="R617" s="155" t="str">
        <f t="shared" si="76"/>
        <v>ข้อมูลไม่ถูกต้อง</v>
      </c>
      <c r="S617" s="155" t="str">
        <f>IF(ISNUMBER(R617),
IF(H$2=ตัวเลือก!A$30,"ยังไม่บันทึกข้อมูล",R617*0.27),"ข้อมูลไม่ถูกต้อง")</f>
        <v>ข้อมูลไม่ถูกต้อง</v>
      </c>
      <c r="T617" s="149" t="str">
        <f t="shared" si="77"/>
        <v>ข้อมูลไม่ถูกต้อง</v>
      </c>
      <c r="U617" s="155" t="str">
        <f>IF(ISNUMBER(R617),
IF(H$2=ตัวเลือก!A$30,"ยังไม่บันทึกข้อมูล",R617*0.47),"ข้อมูลไม่ถูกต้อง")</f>
        <v>ข้อมูลไม่ถูกต้อง</v>
      </c>
      <c r="V617" s="149" t="str">
        <f>IF(ISNUMBER(S617),
IF(H$2=ตัวเลือก!A$30,"ยังไม่บันทึกข้อมูล",S617*0.47),"ข้อมูลไม่ถูกต้อง")</f>
        <v>ข้อมูลไม่ถูกต้อง</v>
      </c>
      <c r="W617" s="149" t="str">
        <f t="shared" si="78"/>
        <v>ข้อมูลไม่ถูกต้อง</v>
      </c>
      <c r="X617" s="148" t="str">
        <f t="shared" si="79"/>
        <v>ข้อมูลไม่ถูกต้อง</v>
      </c>
      <c r="Y617" s="38"/>
      <c r="Z617" s="38"/>
      <c r="AA617" s="38"/>
    </row>
    <row r="618" spans="1:27" x14ac:dyDescent="0.45">
      <c r="A618" s="38">
        <v>613</v>
      </c>
      <c r="B618" s="38"/>
      <c r="C618" s="38"/>
      <c r="D618" s="38"/>
      <c r="E618" s="38"/>
      <c r="F618" s="35"/>
      <c r="G618" s="35"/>
      <c r="H618" s="38"/>
      <c r="I618" s="38"/>
      <c r="J618" s="273" t="str">
        <f t="shared" si="72"/>
        <v>รอข้อมูลคอลัมน์ H</v>
      </c>
      <c r="K618" s="150"/>
      <c r="L618" s="150"/>
      <c r="M618" s="150"/>
      <c r="N618" s="147" t="str" cm="1">
        <f t="array" ref="N618">IF(AND(K618:M618=""),"ยังไม่บันทึกข้อมูล",
IF(M618&lt;&gt;"",
IF(M618&gt;=1.3,M618,"เป็นไม้พุ่ม"),
IF(K618+L618&gt;=1.3,K618+L618,"เป็นไม้พุ่ม")))</f>
        <v>ยังไม่บันทึกข้อมูล</v>
      </c>
      <c r="O618" s="149" t="str">
        <f t="shared" si="73"/>
        <v>ข้อมูลไม่ถูกต้อง</v>
      </c>
      <c r="P618" s="149" t="str">
        <f t="shared" si="74"/>
        <v>ข้อมูลไม่ถูกต้อง</v>
      </c>
      <c r="Q618" s="149" t="str">
        <f t="shared" si="75"/>
        <v>ข้อมูลไม่ถูกต้อง</v>
      </c>
      <c r="R618" s="155" t="str">
        <f t="shared" si="76"/>
        <v>ข้อมูลไม่ถูกต้อง</v>
      </c>
      <c r="S618" s="155" t="str">
        <f>IF(ISNUMBER(R618),
IF(H$2=ตัวเลือก!A$30,"ยังไม่บันทึกข้อมูล",R618*0.27),"ข้อมูลไม่ถูกต้อง")</f>
        <v>ข้อมูลไม่ถูกต้อง</v>
      </c>
      <c r="T618" s="149" t="str">
        <f t="shared" si="77"/>
        <v>ข้อมูลไม่ถูกต้อง</v>
      </c>
      <c r="U618" s="155" t="str">
        <f>IF(ISNUMBER(R618),
IF(H$2=ตัวเลือก!A$30,"ยังไม่บันทึกข้อมูล",R618*0.47),"ข้อมูลไม่ถูกต้อง")</f>
        <v>ข้อมูลไม่ถูกต้อง</v>
      </c>
      <c r="V618" s="149" t="str">
        <f>IF(ISNUMBER(S618),
IF(H$2=ตัวเลือก!A$30,"ยังไม่บันทึกข้อมูล",S618*0.47),"ข้อมูลไม่ถูกต้อง")</f>
        <v>ข้อมูลไม่ถูกต้อง</v>
      </c>
      <c r="W618" s="149" t="str">
        <f t="shared" si="78"/>
        <v>ข้อมูลไม่ถูกต้อง</v>
      </c>
      <c r="X618" s="148" t="str">
        <f t="shared" si="79"/>
        <v>ข้อมูลไม่ถูกต้อง</v>
      </c>
      <c r="Y618" s="38"/>
      <c r="Z618" s="38"/>
      <c r="AA618" s="38"/>
    </row>
    <row r="619" spans="1:27" x14ac:dyDescent="0.45">
      <c r="A619" s="38">
        <v>614</v>
      </c>
      <c r="B619" s="38"/>
      <c r="C619" s="38"/>
      <c r="D619" s="38"/>
      <c r="E619" s="38"/>
      <c r="F619" s="35"/>
      <c r="G619" s="35"/>
      <c r="H619" s="38"/>
      <c r="I619" s="38"/>
      <c r="J619" s="273" t="str">
        <f t="shared" si="72"/>
        <v>รอข้อมูลคอลัมน์ H</v>
      </c>
      <c r="K619" s="150"/>
      <c r="L619" s="150"/>
      <c r="M619" s="150"/>
      <c r="N619" s="147" t="str" cm="1">
        <f t="array" ref="N619">IF(AND(K619:M619=""),"ยังไม่บันทึกข้อมูล",
IF(M619&lt;&gt;"",
IF(M619&gt;=1.3,M619,"เป็นไม้พุ่ม"),
IF(K619+L619&gt;=1.3,K619+L619,"เป็นไม้พุ่ม")))</f>
        <v>ยังไม่บันทึกข้อมูล</v>
      </c>
      <c r="O619" s="149" t="str">
        <f t="shared" si="73"/>
        <v>ข้อมูลไม่ถูกต้อง</v>
      </c>
      <c r="P619" s="149" t="str">
        <f t="shared" si="74"/>
        <v>ข้อมูลไม่ถูกต้อง</v>
      </c>
      <c r="Q619" s="149" t="str">
        <f t="shared" si="75"/>
        <v>ข้อมูลไม่ถูกต้อง</v>
      </c>
      <c r="R619" s="155" t="str">
        <f t="shared" si="76"/>
        <v>ข้อมูลไม่ถูกต้อง</v>
      </c>
      <c r="S619" s="155" t="str">
        <f>IF(ISNUMBER(R619),
IF(H$2=ตัวเลือก!A$30,"ยังไม่บันทึกข้อมูล",R619*0.27),"ข้อมูลไม่ถูกต้อง")</f>
        <v>ข้อมูลไม่ถูกต้อง</v>
      </c>
      <c r="T619" s="149" t="str">
        <f t="shared" si="77"/>
        <v>ข้อมูลไม่ถูกต้อง</v>
      </c>
      <c r="U619" s="155" t="str">
        <f>IF(ISNUMBER(R619),
IF(H$2=ตัวเลือก!A$30,"ยังไม่บันทึกข้อมูล",R619*0.47),"ข้อมูลไม่ถูกต้อง")</f>
        <v>ข้อมูลไม่ถูกต้อง</v>
      </c>
      <c r="V619" s="149" t="str">
        <f>IF(ISNUMBER(S619),
IF(H$2=ตัวเลือก!A$30,"ยังไม่บันทึกข้อมูล",S619*0.47),"ข้อมูลไม่ถูกต้อง")</f>
        <v>ข้อมูลไม่ถูกต้อง</v>
      </c>
      <c r="W619" s="149" t="str">
        <f t="shared" si="78"/>
        <v>ข้อมูลไม่ถูกต้อง</v>
      </c>
      <c r="X619" s="148" t="str">
        <f t="shared" si="79"/>
        <v>ข้อมูลไม่ถูกต้อง</v>
      </c>
      <c r="Y619" s="38"/>
      <c r="Z619" s="38"/>
      <c r="AA619" s="38"/>
    </row>
    <row r="620" spans="1:27" x14ac:dyDescent="0.45">
      <c r="A620" s="38">
        <v>615</v>
      </c>
      <c r="B620" s="38"/>
      <c r="C620" s="38"/>
      <c r="D620" s="38"/>
      <c r="E620" s="38"/>
      <c r="F620" s="35"/>
      <c r="G620" s="35"/>
      <c r="H620" s="38"/>
      <c r="I620" s="38"/>
      <c r="J620" s="273" t="str">
        <f t="shared" si="72"/>
        <v>รอข้อมูลคอลัมน์ H</v>
      </c>
      <c r="K620" s="150"/>
      <c r="L620" s="150"/>
      <c r="M620" s="150"/>
      <c r="N620" s="147" t="str" cm="1">
        <f t="array" ref="N620">IF(AND(K620:M620=""),"ยังไม่บันทึกข้อมูล",
IF(M620&lt;&gt;"",
IF(M620&gt;=1.3,M620,"เป็นไม้พุ่ม"),
IF(K620+L620&gt;=1.3,K620+L620,"เป็นไม้พุ่ม")))</f>
        <v>ยังไม่บันทึกข้อมูล</v>
      </c>
      <c r="O620" s="149" t="str">
        <f t="shared" si="73"/>
        <v>ข้อมูลไม่ถูกต้อง</v>
      </c>
      <c r="P620" s="149" t="str">
        <f t="shared" si="74"/>
        <v>ข้อมูลไม่ถูกต้อง</v>
      </c>
      <c r="Q620" s="149" t="str">
        <f t="shared" si="75"/>
        <v>ข้อมูลไม่ถูกต้อง</v>
      </c>
      <c r="R620" s="155" t="str">
        <f t="shared" si="76"/>
        <v>ข้อมูลไม่ถูกต้อง</v>
      </c>
      <c r="S620" s="155" t="str">
        <f>IF(ISNUMBER(R620),
IF(H$2=ตัวเลือก!A$30,"ยังไม่บันทึกข้อมูล",R620*0.27),"ข้อมูลไม่ถูกต้อง")</f>
        <v>ข้อมูลไม่ถูกต้อง</v>
      </c>
      <c r="T620" s="149" t="str">
        <f t="shared" si="77"/>
        <v>ข้อมูลไม่ถูกต้อง</v>
      </c>
      <c r="U620" s="155" t="str">
        <f>IF(ISNUMBER(R620),
IF(H$2=ตัวเลือก!A$30,"ยังไม่บันทึกข้อมูล",R620*0.47),"ข้อมูลไม่ถูกต้อง")</f>
        <v>ข้อมูลไม่ถูกต้อง</v>
      </c>
      <c r="V620" s="149" t="str">
        <f>IF(ISNUMBER(S620),
IF(H$2=ตัวเลือก!A$30,"ยังไม่บันทึกข้อมูล",S620*0.47),"ข้อมูลไม่ถูกต้อง")</f>
        <v>ข้อมูลไม่ถูกต้อง</v>
      </c>
      <c r="W620" s="149" t="str">
        <f t="shared" si="78"/>
        <v>ข้อมูลไม่ถูกต้อง</v>
      </c>
      <c r="X620" s="148" t="str">
        <f t="shared" si="79"/>
        <v>ข้อมูลไม่ถูกต้อง</v>
      </c>
      <c r="Y620" s="38"/>
      <c r="Z620" s="38"/>
      <c r="AA620" s="38"/>
    </row>
    <row r="621" spans="1:27" x14ac:dyDescent="0.45">
      <c r="A621" s="38">
        <v>616</v>
      </c>
      <c r="B621" s="38"/>
      <c r="C621" s="38"/>
      <c r="D621" s="38"/>
      <c r="E621" s="38"/>
      <c r="F621" s="35"/>
      <c r="G621" s="35"/>
      <c r="H621" s="38"/>
      <c r="I621" s="38"/>
      <c r="J621" s="273" t="str">
        <f t="shared" si="72"/>
        <v>รอข้อมูลคอลัมน์ H</v>
      </c>
      <c r="K621" s="150"/>
      <c r="L621" s="150"/>
      <c r="M621" s="150"/>
      <c r="N621" s="147" t="str" cm="1">
        <f t="array" ref="N621">IF(AND(K621:M621=""),"ยังไม่บันทึกข้อมูล",
IF(M621&lt;&gt;"",
IF(M621&gt;=1.3,M621,"เป็นไม้พุ่ม"),
IF(K621+L621&gt;=1.3,K621+L621,"เป็นไม้พุ่ม")))</f>
        <v>ยังไม่บันทึกข้อมูล</v>
      </c>
      <c r="O621" s="149" t="str">
        <f t="shared" si="73"/>
        <v>ข้อมูลไม่ถูกต้อง</v>
      </c>
      <c r="P621" s="149" t="str">
        <f t="shared" si="74"/>
        <v>ข้อมูลไม่ถูกต้อง</v>
      </c>
      <c r="Q621" s="149" t="str">
        <f t="shared" si="75"/>
        <v>ข้อมูลไม่ถูกต้อง</v>
      </c>
      <c r="R621" s="155" t="str">
        <f t="shared" si="76"/>
        <v>ข้อมูลไม่ถูกต้อง</v>
      </c>
      <c r="S621" s="155" t="str">
        <f>IF(ISNUMBER(R621),
IF(H$2=ตัวเลือก!A$30,"ยังไม่บันทึกข้อมูล",R621*0.27),"ข้อมูลไม่ถูกต้อง")</f>
        <v>ข้อมูลไม่ถูกต้อง</v>
      </c>
      <c r="T621" s="149" t="str">
        <f t="shared" si="77"/>
        <v>ข้อมูลไม่ถูกต้อง</v>
      </c>
      <c r="U621" s="155" t="str">
        <f>IF(ISNUMBER(R621),
IF(H$2=ตัวเลือก!A$30,"ยังไม่บันทึกข้อมูล",R621*0.47),"ข้อมูลไม่ถูกต้อง")</f>
        <v>ข้อมูลไม่ถูกต้อง</v>
      </c>
      <c r="V621" s="149" t="str">
        <f>IF(ISNUMBER(S621),
IF(H$2=ตัวเลือก!A$30,"ยังไม่บันทึกข้อมูล",S621*0.47),"ข้อมูลไม่ถูกต้อง")</f>
        <v>ข้อมูลไม่ถูกต้อง</v>
      </c>
      <c r="W621" s="149" t="str">
        <f t="shared" si="78"/>
        <v>ข้อมูลไม่ถูกต้อง</v>
      </c>
      <c r="X621" s="148" t="str">
        <f t="shared" si="79"/>
        <v>ข้อมูลไม่ถูกต้อง</v>
      </c>
      <c r="Y621" s="38"/>
      <c r="Z621" s="38"/>
      <c r="AA621" s="38"/>
    </row>
    <row r="622" spans="1:27" x14ac:dyDescent="0.45">
      <c r="A622" s="38">
        <v>617</v>
      </c>
      <c r="B622" s="38"/>
      <c r="C622" s="38"/>
      <c r="D622" s="38"/>
      <c r="E622" s="38"/>
      <c r="F622" s="35"/>
      <c r="G622" s="35"/>
      <c r="H622" s="38"/>
      <c r="I622" s="38"/>
      <c r="J622" s="273" t="str">
        <f t="shared" si="72"/>
        <v>รอข้อมูลคอลัมน์ H</v>
      </c>
      <c r="K622" s="150"/>
      <c r="L622" s="150"/>
      <c r="M622" s="150"/>
      <c r="N622" s="147" t="str" cm="1">
        <f t="array" ref="N622">IF(AND(K622:M622=""),"ยังไม่บันทึกข้อมูล",
IF(M622&lt;&gt;"",
IF(M622&gt;=1.3,M622,"เป็นไม้พุ่ม"),
IF(K622+L622&gt;=1.3,K622+L622,"เป็นไม้พุ่ม")))</f>
        <v>ยังไม่บันทึกข้อมูล</v>
      </c>
      <c r="O622" s="149" t="str">
        <f t="shared" si="73"/>
        <v>ข้อมูลไม่ถูกต้อง</v>
      </c>
      <c r="P622" s="149" t="str">
        <f t="shared" si="74"/>
        <v>ข้อมูลไม่ถูกต้อง</v>
      </c>
      <c r="Q622" s="149" t="str">
        <f t="shared" si="75"/>
        <v>ข้อมูลไม่ถูกต้อง</v>
      </c>
      <c r="R622" s="155" t="str">
        <f t="shared" si="76"/>
        <v>ข้อมูลไม่ถูกต้อง</v>
      </c>
      <c r="S622" s="155" t="str">
        <f>IF(ISNUMBER(R622),
IF(H$2=ตัวเลือก!A$30,"ยังไม่บันทึกข้อมูล",R622*0.27),"ข้อมูลไม่ถูกต้อง")</f>
        <v>ข้อมูลไม่ถูกต้อง</v>
      </c>
      <c r="T622" s="149" t="str">
        <f t="shared" si="77"/>
        <v>ข้อมูลไม่ถูกต้อง</v>
      </c>
      <c r="U622" s="155" t="str">
        <f>IF(ISNUMBER(R622),
IF(H$2=ตัวเลือก!A$30,"ยังไม่บันทึกข้อมูล",R622*0.47),"ข้อมูลไม่ถูกต้อง")</f>
        <v>ข้อมูลไม่ถูกต้อง</v>
      </c>
      <c r="V622" s="149" t="str">
        <f>IF(ISNUMBER(S622),
IF(H$2=ตัวเลือก!A$30,"ยังไม่บันทึกข้อมูล",S622*0.47),"ข้อมูลไม่ถูกต้อง")</f>
        <v>ข้อมูลไม่ถูกต้อง</v>
      </c>
      <c r="W622" s="149" t="str">
        <f t="shared" si="78"/>
        <v>ข้อมูลไม่ถูกต้อง</v>
      </c>
      <c r="X622" s="148" t="str">
        <f t="shared" si="79"/>
        <v>ข้อมูลไม่ถูกต้อง</v>
      </c>
      <c r="Y622" s="38"/>
      <c r="Z622" s="38"/>
      <c r="AA622" s="38"/>
    </row>
    <row r="623" spans="1:27" x14ac:dyDescent="0.45">
      <c r="A623" s="38">
        <v>618</v>
      </c>
      <c r="B623" s="38"/>
      <c r="C623" s="38"/>
      <c r="D623" s="38"/>
      <c r="E623" s="38"/>
      <c r="F623" s="35"/>
      <c r="G623" s="35"/>
      <c r="H623" s="38"/>
      <c r="I623" s="38"/>
      <c r="J623" s="273" t="str">
        <f t="shared" si="72"/>
        <v>รอข้อมูลคอลัมน์ H</v>
      </c>
      <c r="K623" s="150"/>
      <c r="L623" s="150"/>
      <c r="M623" s="150"/>
      <c r="N623" s="147" t="str" cm="1">
        <f t="array" ref="N623">IF(AND(K623:M623=""),"ยังไม่บันทึกข้อมูล",
IF(M623&lt;&gt;"",
IF(M623&gt;=1.3,M623,"เป็นไม้พุ่ม"),
IF(K623+L623&gt;=1.3,K623+L623,"เป็นไม้พุ่ม")))</f>
        <v>ยังไม่บันทึกข้อมูล</v>
      </c>
      <c r="O623" s="149" t="str">
        <f t="shared" si="73"/>
        <v>ข้อมูลไม่ถูกต้อง</v>
      </c>
      <c r="P623" s="149" t="str">
        <f t="shared" si="74"/>
        <v>ข้อมูลไม่ถูกต้อง</v>
      </c>
      <c r="Q623" s="149" t="str">
        <f t="shared" si="75"/>
        <v>ข้อมูลไม่ถูกต้อง</v>
      </c>
      <c r="R623" s="155" t="str">
        <f t="shared" si="76"/>
        <v>ข้อมูลไม่ถูกต้อง</v>
      </c>
      <c r="S623" s="155" t="str">
        <f>IF(ISNUMBER(R623),
IF(H$2=ตัวเลือก!A$30,"ยังไม่บันทึกข้อมูล",R623*0.27),"ข้อมูลไม่ถูกต้อง")</f>
        <v>ข้อมูลไม่ถูกต้อง</v>
      </c>
      <c r="T623" s="149" t="str">
        <f t="shared" si="77"/>
        <v>ข้อมูลไม่ถูกต้อง</v>
      </c>
      <c r="U623" s="155" t="str">
        <f>IF(ISNUMBER(R623),
IF(H$2=ตัวเลือก!A$30,"ยังไม่บันทึกข้อมูล",R623*0.47),"ข้อมูลไม่ถูกต้อง")</f>
        <v>ข้อมูลไม่ถูกต้อง</v>
      </c>
      <c r="V623" s="149" t="str">
        <f>IF(ISNUMBER(S623),
IF(H$2=ตัวเลือก!A$30,"ยังไม่บันทึกข้อมูล",S623*0.47),"ข้อมูลไม่ถูกต้อง")</f>
        <v>ข้อมูลไม่ถูกต้อง</v>
      </c>
      <c r="W623" s="149" t="str">
        <f t="shared" si="78"/>
        <v>ข้อมูลไม่ถูกต้อง</v>
      </c>
      <c r="X623" s="148" t="str">
        <f t="shared" si="79"/>
        <v>ข้อมูลไม่ถูกต้อง</v>
      </c>
      <c r="Y623" s="38"/>
      <c r="Z623" s="38"/>
      <c r="AA623" s="38"/>
    </row>
    <row r="624" spans="1:27" x14ac:dyDescent="0.45">
      <c r="A624" s="38">
        <v>619</v>
      </c>
      <c r="B624" s="38"/>
      <c r="C624" s="38"/>
      <c r="D624" s="38"/>
      <c r="E624" s="38"/>
      <c r="F624" s="35"/>
      <c r="G624" s="35"/>
      <c r="H624" s="38"/>
      <c r="I624" s="38"/>
      <c r="J624" s="273" t="str">
        <f t="shared" si="72"/>
        <v>รอข้อมูลคอลัมน์ H</v>
      </c>
      <c r="K624" s="150"/>
      <c r="L624" s="150"/>
      <c r="M624" s="150"/>
      <c r="N624" s="147" t="str" cm="1">
        <f t="array" ref="N624">IF(AND(K624:M624=""),"ยังไม่บันทึกข้อมูล",
IF(M624&lt;&gt;"",
IF(M624&gt;=1.3,M624,"เป็นไม้พุ่ม"),
IF(K624+L624&gt;=1.3,K624+L624,"เป็นไม้พุ่ม")))</f>
        <v>ยังไม่บันทึกข้อมูล</v>
      </c>
      <c r="O624" s="149" t="str">
        <f t="shared" si="73"/>
        <v>ข้อมูลไม่ถูกต้อง</v>
      </c>
      <c r="P624" s="149" t="str">
        <f t="shared" si="74"/>
        <v>ข้อมูลไม่ถูกต้อง</v>
      </c>
      <c r="Q624" s="149" t="str">
        <f t="shared" si="75"/>
        <v>ข้อมูลไม่ถูกต้อง</v>
      </c>
      <c r="R624" s="155" t="str">
        <f t="shared" si="76"/>
        <v>ข้อมูลไม่ถูกต้อง</v>
      </c>
      <c r="S624" s="155" t="str">
        <f>IF(ISNUMBER(R624),
IF(H$2=ตัวเลือก!A$30,"ยังไม่บันทึกข้อมูล",R624*0.27),"ข้อมูลไม่ถูกต้อง")</f>
        <v>ข้อมูลไม่ถูกต้อง</v>
      </c>
      <c r="T624" s="149" t="str">
        <f t="shared" si="77"/>
        <v>ข้อมูลไม่ถูกต้อง</v>
      </c>
      <c r="U624" s="155" t="str">
        <f>IF(ISNUMBER(R624),
IF(H$2=ตัวเลือก!A$30,"ยังไม่บันทึกข้อมูล",R624*0.47),"ข้อมูลไม่ถูกต้อง")</f>
        <v>ข้อมูลไม่ถูกต้อง</v>
      </c>
      <c r="V624" s="149" t="str">
        <f>IF(ISNUMBER(S624),
IF(H$2=ตัวเลือก!A$30,"ยังไม่บันทึกข้อมูล",S624*0.47),"ข้อมูลไม่ถูกต้อง")</f>
        <v>ข้อมูลไม่ถูกต้อง</v>
      </c>
      <c r="W624" s="149" t="str">
        <f t="shared" si="78"/>
        <v>ข้อมูลไม่ถูกต้อง</v>
      </c>
      <c r="X624" s="148" t="str">
        <f t="shared" si="79"/>
        <v>ข้อมูลไม่ถูกต้อง</v>
      </c>
      <c r="Y624" s="38"/>
      <c r="Z624" s="38"/>
      <c r="AA624" s="38"/>
    </row>
    <row r="625" spans="1:27" x14ac:dyDescent="0.45">
      <c r="A625" s="38">
        <v>620</v>
      </c>
      <c r="B625" s="38"/>
      <c r="C625" s="38"/>
      <c r="D625" s="38"/>
      <c r="E625" s="38"/>
      <c r="F625" s="35"/>
      <c r="G625" s="35"/>
      <c r="H625" s="38"/>
      <c r="I625" s="38"/>
      <c r="J625" s="273" t="str">
        <f t="shared" si="72"/>
        <v>รอข้อมูลคอลัมน์ H</v>
      </c>
      <c r="K625" s="150"/>
      <c r="L625" s="150"/>
      <c r="M625" s="150"/>
      <c r="N625" s="147" t="str" cm="1">
        <f t="array" ref="N625">IF(AND(K625:M625=""),"ยังไม่บันทึกข้อมูล",
IF(M625&lt;&gt;"",
IF(M625&gt;=1.3,M625,"เป็นไม้พุ่ม"),
IF(K625+L625&gt;=1.3,K625+L625,"เป็นไม้พุ่ม")))</f>
        <v>ยังไม่บันทึกข้อมูล</v>
      </c>
      <c r="O625" s="149" t="str">
        <f t="shared" si="73"/>
        <v>ข้อมูลไม่ถูกต้อง</v>
      </c>
      <c r="P625" s="149" t="str">
        <f t="shared" si="74"/>
        <v>ข้อมูลไม่ถูกต้อง</v>
      </c>
      <c r="Q625" s="149" t="str">
        <f t="shared" si="75"/>
        <v>ข้อมูลไม่ถูกต้อง</v>
      </c>
      <c r="R625" s="155" t="str">
        <f t="shared" si="76"/>
        <v>ข้อมูลไม่ถูกต้อง</v>
      </c>
      <c r="S625" s="155" t="str">
        <f>IF(ISNUMBER(R625),
IF(H$2=ตัวเลือก!A$30,"ยังไม่บันทึกข้อมูล",R625*0.27),"ข้อมูลไม่ถูกต้อง")</f>
        <v>ข้อมูลไม่ถูกต้อง</v>
      </c>
      <c r="T625" s="149" t="str">
        <f t="shared" si="77"/>
        <v>ข้อมูลไม่ถูกต้อง</v>
      </c>
      <c r="U625" s="155" t="str">
        <f>IF(ISNUMBER(R625),
IF(H$2=ตัวเลือก!A$30,"ยังไม่บันทึกข้อมูล",R625*0.47),"ข้อมูลไม่ถูกต้อง")</f>
        <v>ข้อมูลไม่ถูกต้อง</v>
      </c>
      <c r="V625" s="149" t="str">
        <f>IF(ISNUMBER(S625),
IF(H$2=ตัวเลือก!A$30,"ยังไม่บันทึกข้อมูล",S625*0.47),"ข้อมูลไม่ถูกต้อง")</f>
        <v>ข้อมูลไม่ถูกต้อง</v>
      </c>
      <c r="W625" s="149" t="str">
        <f t="shared" si="78"/>
        <v>ข้อมูลไม่ถูกต้อง</v>
      </c>
      <c r="X625" s="148" t="str">
        <f t="shared" si="79"/>
        <v>ข้อมูลไม่ถูกต้อง</v>
      </c>
      <c r="Y625" s="38"/>
      <c r="Z625" s="38"/>
      <c r="AA625" s="38"/>
    </row>
    <row r="626" spans="1:27" x14ac:dyDescent="0.45">
      <c r="A626" s="38">
        <v>621</v>
      </c>
      <c r="B626" s="38"/>
      <c r="C626" s="38"/>
      <c r="D626" s="38"/>
      <c r="E626" s="38"/>
      <c r="F626" s="35"/>
      <c r="G626" s="35"/>
      <c r="H626" s="38"/>
      <c r="I626" s="38"/>
      <c r="J626" s="273" t="str">
        <f t="shared" si="72"/>
        <v>รอข้อมูลคอลัมน์ H</v>
      </c>
      <c r="K626" s="150"/>
      <c r="L626" s="150"/>
      <c r="M626" s="150"/>
      <c r="N626" s="147" t="str" cm="1">
        <f t="array" ref="N626">IF(AND(K626:M626=""),"ยังไม่บันทึกข้อมูล",
IF(M626&lt;&gt;"",
IF(M626&gt;=1.3,M626,"เป็นไม้พุ่ม"),
IF(K626+L626&gt;=1.3,K626+L626,"เป็นไม้พุ่ม")))</f>
        <v>ยังไม่บันทึกข้อมูล</v>
      </c>
      <c r="O626" s="149" t="str">
        <f t="shared" si="73"/>
        <v>ข้อมูลไม่ถูกต้อง</v>
      </c>
      <c r="P626" s="149" t="str">
        <f t="shared" si="74"/>
        <v>ข้อมูลไม่ถูกต้อง</v>
      </c>
      <c r="Q626" s="149" t="str">
        <f t="shared" si="75"/>
        <v>ข้อมูลไม่ถูกต้อง</v>
      </c>
      <c r="R626" s="155" t="str">
        <f t="shared" si="76"/>
        <v>ข้อมูลไม่ถูกต้อง</v>
      </c>
      <c r="S626" s="155" t="str">
        <f>IF(ISNUMBER(R626),
IF(H$2=ตัวเลือก!A$30,"ยังไม่บันทึกข้อมูล",R626*0.27),"ข้อมูลไม่ถูกต้อง")</f>
        <v>ข้อมูลไม่ถูกต้อง</v>
      </c>
      <c r="T626" s="149" t="str">
        <f t="shared" si="77"/>
        <v>ข้อมูลไม่ถูกต้อง</v>
      </c>
      <c r="U626" s="155" t="str">
        <f>IF(ISNUMBER(R626),
IF(H$2=ตัวเลือก!A$30,"ยังไม่บันทึกข้อมูล",R626*0.47),"ข้อมูลไม่ถูกต้อง")</f>
        <v>ข้อมูลไม่ถูกต้อง</v>
      </c>
      <c r="V626" s="149" t="str">
        <f>IF(ISNUMBER(S626),
IF(H$2=ตัวเลือก!A$30,"ยังไม่บันทึกข้อมูล",S626*0.47),"ข้อมูลไม่ถูกต้อง")</f>
        <v>ข้อมูลไม่ถูกต้อง</v>
      </c>
      <c r="W626" s="149" t="str">
        <f t="shared" si="78"/>
        <v>ข้อมูลไม่ถูกต้อง</v>
      </c>
      <c r="X626" s="148" t="str">
        <f t="shared" si="79"/>
        <v>ข้อมูลไม่ถูกต้อง</v>
      </c>
      <c r="Y626" s="38"/>
      <c r="Z626" s="38"/>
      <c r="AA626" s="38"/>
    </row>
    <row r="627" spans="1:27" x14ac:dyDescent="0.45">
      <c r="A627" s="38">
        <v>622</v>
      </c>
      <c r="B627" s="38"/>
      <c r="C627" s="38"/>
      <c r="D627" s="38"/>
      <c r="E627" s="38"/>
      <c r="F627" s="35"/>
      <c r="G627" s="35"/>
      <c r="H627" s="38"/>
      <c r="I627" s="38"/>
      <c r="J627" s="273" t="str">
        <f t="shared" si="72"/>
        <v>รอข้อมูลคอลัมน์ H</v>
      </c>
      <c r="K627" s="150"/>
      <c r="L627" s="150"/>
      <c r="M627" s="150"/>
      <c r="N627" s="147" t="str" cm="1">
        <f t="array" ref="N627">IF(AND(K627:M627=""),"ยังไม่บันทึกข้อมูล",
IF(M627&lt;&gt;"",
IF(M627&gt;=1.3,M627,"เป็นไม้พุ่ม"),
IF(K627+L627&gt;=1.3,K627+L627,"เป็นไม้พุ่ม")))</f>
        <v>ยังไม่บันทึกข้อมูล</v>
      </c>
      <c r="O627" s="149" t="str">
        <f t="shared" si="73"/>
        <v>ข้อมูลไม่ถูกต้อง</v>
      </c>
      <c r="P627" s="149" t="str">
        <f t="shared" si="74"/>
        <v>ข้อมูลไม่ถูกต้อง</v>
      </c>
      <c r="Q627" s="149" t="str">
        <f t="shared" si="75"/>
        <v>ข้อมูลไม่ถูกต้อง</v>
      </c>
      <c r="R627" s="155" t="str">
        <f t="shared" si="76"/>
        <v>ข้อมูลไม่ถูกต้อง</v>
      </c>
      <c r="S627" s="155" t="str">
        <f>IF(ISNUMBER(R627),
IF(H$2=ตัวเลือก!A$30,"ยังไม่บันทึกข้อมูล",R627*0.27),"ข้อมูลไม่ถูกต้อง")</f>
        <v>ข้อมูลไม่ถูกต้อง</v>
      </c>
      <c r="T627" s="149" t="str">
        <f t="shared" si="77"/>
        <v>ข้อมูลไม่ถูกต้อง</v>
      </c>
      <c r="U627" s="155" t="str">
        <f>IF(ISNUMBER(R627),
IF(H$2=ตัวเลือก!A$30,"ยังไม่บันทึกข้อมูล",R627*0.47),"ข้อมูลไม่ถูกต้อง")</f>
        <v>ข้อมูลไม่ถูกต้อง</v>
      </c>
      <c r="V627" s="149" t="str">
        <f>IF(ISNUMBER(S627),
IF(H$2=ตัวเลือก!A$30,"ยังไม่บันทึกข้อมูล",S627*0.47),"ข้อมูลไม่ถูกต้อง")</f>
        <v>ข้อมูลไม่ถูกต้อง</v>
      </c>
      <c r="W627" s="149" t="str">
        <f t="shared" si="78"/>
        <v>ข้อมูลไม่ถูกต้อง</v>
      </c>
      <c r="X627" s="148" t="str">
        <f t="shared" si="79"/>
        <v>ข้อมูลไม่ถูกต้อง</v>
      </c>
      <c r="Y627" s="38"/>
      <c r="Z627" s="38"/>
      <c r="AA627" s="38"/>
    </row>
    <row r="628" spans="1:27" x14ac:dyDescent="0.45">
      <c r="A628" s="38">
        <v>623</v>
      </c>
      <c r="B628" s="38"/>
      <c r="C628" s="38"/>
      <c r="D628" s="38"/>
      <c r="E628" s="38"/>
      <c r="F628" s="35"/>
      <c r="G628" s="35"/>
      <c r="H628" s="38"/>
      <c r="I628" s="38"/>
      <c r="J628" s="273" t="str">
        <f t="shared" si="72"/>
        <v>รอข้อมูลคอลัมน์ H</v>
      </c>
      <c r="K628" s="150"/>
      <c r="L628" s="150"/>
      <c r="M628" s="150"/>
      <c r="N628" s="147" t="str" cm="1">
        <f t="array" ref="N628">IF(AND(K628:M628=""),"ยังไม่บันทึกข้อมูล",
IF(M628&lt;&gt;"",
IF(M628&gt;=1.3,M628,"เป็นไม้พุ่ม"),
IF(K628+L628&gt;=1.3,K628+L628,"เป็นไม้พุ่ม")))</f>
        <v>ยังไม่บันทึกข้อมูล</v>
      </c>
      <c r="O628" s="149" t="str">
        <f t="shared" si="73"/>
        <v>ข้อมูลไม่ถูกต้อง</v>
      </c>
      <c r="P628" s="149" t="str">
        <f t="shared" si="74"/>
        <v>ข้อมูลไม่ถูกต้อง</v>
      </c>
      <c r="Q628" s="149" t="str">
        <f t="shared" si="75"/>
        <v>ข้อมูลไม่ถูกต้อง</v>
      </c>
      <c r="R628" s="155" t="str">
        <f t="shared" si="76"/>
        <v>ข้อมูลไม่ถูกต้อง</v>
      </c>
      <c r="S628" s="155" t="str">
        <f>IF(ISNUMBER(R628),
IF(H$2=ตัวเลือก!A$30,"ยังไม่บันทึกข้อมูล",R628*0.27),"ข้อมูลไม่ถูกต้อง")</f>
        <v>ข้อมูลไม่ถูกต้อง</v>
      </c>
      <c r="T628" s="149" t="str">
        <f t="shared" si="77"/>
        <v>ข้อมูลไม่ถูกต้อง</v>
      </c>
      <c r="U628" s="155" t="str">
        <f>IF(ISNUMBER(R628),
IF(H$2=ตัวเลือก!A$30,"ยังไม่บันทึกข้อมูล",R628*0.47),"ข้อมูลไม่ถูกต้อง")</f>
        <v>ข้อมูลไม่ถูกต้อง</v>
      </c>
      <c r="V628" s="149" t="str">
        <f>IF(ISNUMBER(S628),
IF(H$2=ตัวเลือก!A$30,"ยังไม่บันทึกข้อมูล",S628*0.47),"ข้อมูลไม่ถูกต้อง")</f>
        <v>ข้อมูลไม่ถูกต้อง</v>
      </c>
      <c r="W628" s="149" t="str">
        <f t="shared" si="78"/>
        <v>ข้อมูลไม่ถูกต้อง</v>
      </c>
      <c r="X628" s="148" t="str">
        <f t="shared" si="79"/>
        <v>ข้อมูลไม่ถูกต้อง</v>
      </c>
      <c r="Y628" s="38"/>
      <c r="Z628" s="38"/>
      <c r="AA628" s="38"/>
    </row>
    <row r="629" spans="1:27" x14ac:dyDescent="0.45">
      <c r="A629" s="38">
        <v>624</v>
      </c>
      <c r="B629" s="38"/>
      <c r="C629" s="38"/>
      <c r="D629" s="38"/>
      <c r="E629" s="38"/>
      <c r="F629" s="35"/>
      <c r="G629" s="35"/>
      <c r="H629" s="38"/>
      <c r="I629" s="38"/>
      <c r="J629" s="273" t="str">
        <f t="shared" si="72"/>
        <v>รอข้อมูลคอลัมน์ H</v>
      </c>
      <c r="K629" s="150"/>
      <c r="L629" s="150"/>
      <c r="M629" s="150"/>
      <c r="N629" s="147" t="str" cm="1">
        <f t="array" ref="N629">IF(AND(K629:M629=""),"ยังไม่บันทึกข้อมูล",
IF(M629&lt;&gt;"",
IF(M629&gt;=1.3,M629,"เป็นไม้พุ่ม"),
IF(K629+L629&gt;=1.3,K629+L629,"เป็นไม้พุ่ม")))</f>
        <v>ยังไม่บันทึกข้อมูล</v>
      </c>
      <c r="O629" s="149" t="str">
        <f t="shared" si="73"/>
        <v>ข้อมูลไม่ถูกต้อง</v>
      </c>
      <c r="P629" s="149" t="str">
        <f t="shared" si="74"/>
        <v>ข้อมูลไม่ถูกต้อง</v>
      </c>
      <c r="Q629" s="149" t="str">
        <f t="shared" si="75"/>
        <v>ข้อมูลไม่ถูกต้อง</v>
      </c>
      <c r="R629" s="155" t="str">
        <f t="shared" si="76"/>
        <v>ข้อมูลไม่ถูกต้อง</v>
      </c>
      <c r="S629" s="155" t="str">
        <f>IF(ISNUMBER(R629),
IF(H$2=ตัวเลือก!A$30,"ยังไม่บันทึกข้อมูล",R629*0.27),"ข้อมูลไม่ถูกต้อง")</f>
        <v>ข้อมูลไม่ถูกต้อง</v>
      </c>
      <c r="T629" s="149" t="str">
        <f t="shared" si="77"/>
        <v>ข้อมูลไม่ถูกต้อง</v>
      </c>
      <c r="U629" s="155" t="str">
        <f>IF(ISNUMBER(R629),
IF(H$2=ตัวเลือก!A$30,"ยังไม่บันทึกข้อมูล",R629*0.47),"ข้อมูลไม่ถูกต้อง")</f>
        <v>ข้อมูลไม่ถูกต้อง</v>
      </c>
      <c r="V629" s="149" t="str">
        <f>IF(ISNUMBER(S629),
IF(H$2=ตัวเลือก!A$30,"ยังไม่บันทึกข้อมูล",S629*0.47),"ข้อมูลไม่ถูกต้อง")</f>
        <v>ข้อมูลไม่ถูกต้อง</v>
      </c>
      <c r="W629" s="149" t="str">
        <f t="shared" si="78"/>
        <v>ข้อมูลไม่ถูกต้อง</v>
      </c>
      <c r="X629" s="148" t="str">
        <f t="shared" si="79"/>
        <v>ข้อมูลไม่ถูกต้อง</v>
      </c>
      <c r="Y629" s="38"/>
      <c r="Z629" s="38"/>
      <c r="AA629" s="38"/>
    </row>
    <row r="630" spans="1:27" x14ac:dyDescent="0.45">
      <c r="A630" s="38">
        <v>625</v>
      </c>
      <c r="B630" s="38"/>
      <c r="C630" s="38"/>
      <c r="D630" s="38"/>
      <c r="E630" s="38"/>
      <c r="F630" s="35"/>
      <c r="G630" s="35"/>
      <c r="H630" s="38"/>
      <c r="I630" s="38"/>
      <c r="J630" s="273" t="str">
        <f t="shared" si="72"/>
        <v>รอข้อมูลคอลัมน์ H</v>
      </c>
      <c r="K630" s="150"/>
      <c r="L630" s="150"/>
      <c r="M630" s="150"/>
      <c r="N630" s="147" t="str" cm="1">
        <f t="array" ref="N630">IF(AND(K630:M630=""),"ยังไม่บันทึกข้อมูล",
IF(M630&lt;&gt;"",
IF(M630&gt;=1.3,M630,"เป็นไม้พุ่ม"),
IF(K630+L630&gt;=1.3,K630+L630,"เป็นไม้พุ่ม")))</f>
        <v>ยังไม่บันทึกข้อมูล</v>
      </c>
      <c r="O630" s="149" t="str">
        <f t="shared" si="73"/>
        <v>ข้อมูลไม่ถูกต้อง</v>
      </c>
      <c r="P630" s="149" t="str">
        <f t="shared" si="74"/>
        <v>ข้อมูลไม่ถูกต้อง</v>
      </c>
      <c r="Q630" s="149" t="str">
        <f t="shared" si="75"/>
        <v>ข้อมูลไม่ถูกต้อง</v>
      </c>
      <c r="R630" s="155" t="str">
        <f t="shared" si="76"/>
        <v>ข้อมูลไม่ถูกต้อง</v>
      </c>
      <c r="S630" s="155" t="str">
        <f>IF(ISNUMBER(R630),
IF(H$2=ตัวเลือก!A$30,"ยังไม่บันทึกข้อมูล",R630*0.27),"ข้อมูลไม่ถูกต้อง")</f>
        <v>ข้อมูลไม่ถูกต้อง</v>
      </c>
      <c r="T630" s="149" t="str">
        <f t="shared" si="77"/>
        <v>ข้อมูลไม่ถูกต้อง</v>
      </c>
      <c r="U630" s="155" t="str">
        <f>IF(ISNUMBER(R630),
IF(H$2=ตัวเลือก!A$30,"ยังไม่บันทึกข้อมูล",R630*0.47),"ข้อมูลไม่ถูกต้อง")</f>
        <v>ข้อมูลไม่ถูกต้อง</v>
      </c>
      <c r="V630" s="149" t="str">
        <f>IF(ISNUMBER(S630),
IF(H$2=ตัวเลือก!A$30,"ยังไม่บันทึกข้อมูล",S630*0.47),"ข้อมูลไม่ถูกต้อง")</f>
        <v>ข้อมูลไม่ถูกต้อง</v>
      </c>
      <c r="W630" s="149" t="str">
        <f t="shared" si="78"/>
        <v>ข้อมูลไม่ถูกต้อง</v>
      </c>
      <c r="X630" s="148" t="str">
        <f t="shared" si="79"/>
        <v>ข้อมูลไม่ถูกต้อง</v>
      </c>
      <c r="Y630" s="38"/>
      <c r="Z630" s="38"/>
      <c r="AA630" s="38"/>
    </row>
    <row r="631" spans="1:27" x14ac:dyDescent="0.45">
      <c r="A631" s="38">
        <v>626</v>
      </c>
      <c r="B631" s="38"/>
      <c r="C631" s="38"/>
      <c r="D631" s="38"/>
      <c r="E631" s="38"/>
      <c r="F631" s="35"/>
      <c r="G631" s="35"/>
      <c r="H631" s="38"/>
      <c r="I631" s="38"/>
      <c r="J631" s="273" t="str">
        <f t="shared" si="72"/>
        <v>รอข้อมูลคอลัมน์ H</v>
      </c>
      <c r="K631" s="150"/>
      <c r="L631" s="150"/>
      <c r="M631" s="150"/>
      <c r="N631" s="147" t="str" cm="1">
        <f t="array" ref="N631">IF(AND(K631:M631=""),"ยังไม่บันทึกข้อมูล",
IF(M631&lt;&gt;"",
IF(M631&gt;=1.3,M631,"เป็นไม้พุ่ม"),
IF(K631+L631&gt;=1.3,K631+L631,"เป็นไม้พุ่ม")))</f>
        <v>ยังไม่บันทึกข้อมูล</v>
      </c>
      <c r="O631" s="149" t="str">
        <f t="shared" si="73"/>
        <v>ข้อมูลไม่ถูกต้อง</v>
      </c>
      <c r="P631" s="149" t="str">
        <f t="shared" si="74"/>
        <v>ข้อมูลไม่ถูกต้อง</v>
      </c>
      <c r="Q631" s="149" t="str">
        <f t="shared" si="75"/>
        <v>ข้อมูลไม่ถูกต้อง</v>
      </c>
      <c r="R631" s="155" t="str">
        <f t="shared" si="76"/>
        <v>ข้อมูลไม่ถูกต้อง</v>
      </c>
      <c r="S631" s="155" t="str">
        <f>IF(ISNUMBER(R631),
IF(H$2=ตัวเลือก!A$30,"ยังไม่บันทึกข้อมูล",R631*0.27),"ข้อมูลไม่ถูกต้อง")</f>
        <v>ข้อมูลไม่ถูกต้อง</v>
      </c>
      <c r="T631" s="149" t="str">
        <f t="shared" si="77"/>
        <v>ข้อมูลไม่ถูกต้อง</v>
      </c>
      <c r="U631" s="155" t="str">
        <f>IF(ISNUMBER(R631),
IF(H$2=ตัวเลือก!A$30,"ยังไม่บันทึกข้อมูล",R631*0.47),"ข้อมูลไม่ถูกต้อง")</f>
        <v>ข้อมูลไม่ถูกต้อง</v>
      </c>
      <c r="V631" s="149" t="str">
        <f>IF(ISNUMBER(S631),
IF(H$2=ตัวเลือก!A$30,"ยังไม่บันทึกข้อมูล",S631*0.47),"ข้อมูลไม่ถูกต้อง")</f>
        <v>ข้อมูลไม่ถูกต้อง</v>
      </c>
      <c r="W631" s="149" t="str">
        <f t="shared" si="78"/>
        <v>ข้อมูลไม่ถูกต้อง</v>
      </c>
      <c r="X631" s="148" t="str">
        <f t="shared" si="79"/>
        <v>ข้อมูลไม่ถูกต้อง</v>
      </c>
      <c r="Y631" s="38"/>
      <c r="Z631" s="38"/>
      <c r="AA631" s="38"/>
    </row>
    <row r="632" spans="1:27" x14ac:dyDescent="0.45">
      <c r="A632" s="38">
        <v>627</v>
      </c>
      <c r="B632" s="38"/>
      <c r="C632" s="38"/>
      <c r="D632" s="38"/>
      <c r="E632" s="38"/>
      <c r="F632" s="35"/>
      <c r="G632" s="35"/>
      <c r="H632" s="38"/>
      <c r="I632" s="38"/>
      <c r="J632" s="273" t="str">
        <f t="shared" si="72"/>
        <v>รอข้อมูลคอลัมน์ H</v>
      </c>
      <c r="K632" s="150"/>
      <c r="L632" s="150"/>
      <c r="M632" s="150"/>
      <c r="N632" s="147" t="str" cm="1">
        <f t="array" ref="N632">IF(AND(K632:M632=""),"ยังไม่บันทึกข้อมูล",
IF(M632&lt;&gt;"",
IF(M632&gt;=1.3,M632,"เป็นไม้พุ่ม"),
IF(K632+L632&gt;=1.3,K632+L632,"เป็นไม้พุ่ม")))</f>
        <v>ยังไม่บันทึกข้อมูล</v>
      </c>
      <c r="O632" s="149" t="str">
        <f t="shared" si="73"/>
        <v>ข้อมูลไม่ถูกต้อง</v>
      </c>
      <c r="P632" s="149" t="str">
        <f t="shared" si="74"/>
        <v>ข้อมูลไม่ถูกต้อง</v>
      </c>
      <c r="Q632" s="149" t="str">
        <f t="shared" si="75"/>
        <v>ข้อมูลไม่ถูกต้อง</v>
      </c>
      <c r="R632" s="155" t="str">
        <f t="shared" si="76"/>
        <v>ข้อมูลไม่ถูกต้อง</v>
      </c>
      <c r="S632" s="155" t="str">
        <f>IF(ISNUMBER(R632),
IF(H$2=ตัวเลือก!A$30,"ยังไม่บันทึกข้อมูล",R632*0.27),"ข้อมูลไม่ถูกต้อง")</f>
        <v>ข้อมูลไม่ถูกต้อง</v>
      </c>
      <c r="T632" s="149" t="str">
        <f t="shared" si="77"/>
        <v>ข้อมูลไม่ถูกต้อง</v>
      </c>
      <c r="U632" s="155" t="str">
        <f>IF(ISNUMBER(R632),
IF(H$2=ตัวเลือก!A$30,"ยังไม่บันทึกข้อมูล",R632*0.47),"ข้อมูลไม่ถูกต้อง")</f>
        <v>ข้อมูลไม่ถูกต้อง</v>
      </c>
      <c r="V632" s="149" t="str">
        <f>IF(ISNUMBER(S632),
IF(H$2=ตัวเลือก!A$30,"ยังไม่บันทึกข้อมูล",S632*0.47),"ข้อมูลไม่ถูกต้อง")</f>
        <v>ข้อมูลไม่ถูกต้อง</v>
      </c>
      <c r="W632" s="149" t="str">
        <f t="shared" si="78"/>
        <v>ข้อมูลไม่ถูกต้อง</v>
      </c>
      <c r="X632" s="148" t="str">
        <f t="shared" si="79"/>
        <v>ข้อมูลไม่ถูกต้อง</v>
      </c>
      <c r="Y632" s="38"/>
      <c r="Z632" s="38"/>
      <c r="AA632" s="38"/>
    </row>
    <row r="633" spans="1:27" x14ac:dyDescent="0.45">
      <c r="A633" s="38">
        <v>628</v>
      </c>
      <c r="B633" s="38"/>
      <c r="C633" s="38"/>
      <c r="D633" s="38"/>
      <c r="E633" s="38"/>
      <c r="F633" s="35"/>
      <c r="G633" s="35"/>
      <c r="H633" s="38"/>
      <c r="I633" s="38"/>
      <c r="J633" s="273" t="str">
        <f t="shared" si="72"/>
        <v>รอข้อมูลคอลัมน์ H</v>
      </c>
      <c r="K633" s="150"/>
      <c r="L633" s="150"/>
      <c r="M633" s="150"/>
      <c r="N633" s="147" t="str" cm="1">
        <f t="array" ref="N633">IF(AND(K633:M633=""),"ยังไม่บันทึกข้อมูล",
IF(M633&lt;&gt;"",
IF(M633&gt;=1.3,M633,"เป็นไม้พุ่ม"),
IF(K633+L633&gt;=1.3,K633+L633,"เป็นไม้พุ่ม")))</f>
        <v>ยังไม่บันทึกข้อมูล</v>
      </c>
      <c r="O633" s="149" t="str">
        <f t="shared" si="73"/>
        <v>ข้อมูลไม่ถูกต้อง</v>
      </c>
      <c r="P633" s="149" t="str">
        <f t="shared" si="74"/>
        <v>ข้อมูลไม่ถูกต้อง</v>
      </c>
      <c r="Q633" s="149" t="str">
        <f t="shared" si="75"/>
        <v>ข้อมูลไม่ถูกต้อง</v>
      </c>
      <c r="R633" s="155" t="str">
        <f t="shared" si="76"/>
        <v>ข้อมูลไม่ถูกต้อง</v>
      </c>
      <c r="S633" s="155" t="str">
        <f>IF(ISNUMBER(R633),
IF(H$2=ตัวเลือก!A$30,"ยังไม่บันทึกข้อมูล",R633*0.27),"ข้อมูลไม่ถูกต้อง")</f>
        <v>ข้อมูลไม่ถูกต้อง</v>
      </c>
      <c r="T633" s="149" t="str">
        <f t="shared" si="77"/>
        <v>ข้อมูลไม่ถูกต้อง</v>
      </c>
      <c r="U633" s="155" t="str">
        <f>IF(ISNUMBER(R633),
IF(H$2=ตัวเลือก!A$30,"ยังไม่บันทึกข้อมูล",R633*0.47),"ข้อมูลไม่ถูกต้อง")</f>
        <v>ข้อมูลไม่ถูกต้อง</v>
      </c>
      <c r="V633" s="149" t="str">
        <f>IF(ISNUMBER(S633),
IF(H$2=ตัวเลือก!A$30,"ยังไม่บันทึกข้อมูล",S633*0.47),"ข้อมูลไม่ถูกต้อง")</f>
        <v>ข้อมูลไม่ถูกต้อง</v>
      </c>
      <c r="W633" s="149" t="str">
        <f t="shared" si="78"/>
        <v>ข้อมูลไม่ถูกต้อง</v>
      </c>
      <c r="X633" s="148" t="str">
        <f t="shared" si="79"/>
        <v>ข้อมูลไม่ถูกต้อง</v>
      </c>
      <c r="Y633" s="38"/>
      <c r="Z633" s="38"/>
      <c r="AA633" s="38"/>
    </row>
    <row r="634" spans="1:27" x14ac:dyDescent="0.45">
      <c r="A634" s="38">
        <v>629</v>
      </c>
      <c r="B634" s="38"/>
      <c r="C634" s="38"/>
      <c r="D634" s="38"/>
      <c r="E634" s="38"/>
      <c r="F634" s="35"/>
      <c r="G634" s="35"/>
      <c r="H634" s="38"/>
      <c r="I634" s="38"/>
      <c r="J634" s="273" t="str">
        <f t="shared" si="72"/>
        <v>รอข้อมูลคอลัมน์ H</v>
      </c>
      <c r="K634" s="150"/>
      <c r="L634" s="150"/>
      <c r="M634" s="150"/>
      <c r="N634" s="147" t="str" cm="1">
        <f t="array" ref="N634">IF(AND(K634:M634=""),"ยังไม่บันทึกข้อมูล",
IF(M634&lt;&gt;"",
IF(M634&gt;=1.3,M634,"เป็นไม้พุ่ม"),
IF(K634+L634&gt;=1.3,K634+L634,"เป็นไม้พุ่ม")))</f>
        <v>ยังไม่บันทึกข้อมูล</v>
      </c>
      <c r="O634" s="149" t="str">
        <f t="shared" si="73"/>
        <v>ข้อมูลไม่ถูกต้อง</v>
      </c>
      <c r="P634" s="149" t="str">
        <f t="shared" si="74"/>
        <v>ข้อมูลไม่ถูกต้อง</v>
      </c>
      <c r="Q634" s="149" t="str">
        <f t="shared" si="75"/>
        <v>ข้อมูลไม่ถูกต้อง</v>
      </c>
      <c r="R634" s="155" t="str">
        <f t="shared" si="76"/>
        <v>ข้อมูลไม่ถูกต้อง</v>
      </c>
      <c r="S634" s="155" t="str">
        <f>IF(ISNUMBER(R634),
IF(H$2=ตัวเลือก!A$30,"ยังไม่บันทึกข้อมูล",R634*0.27),"ข้อมูลไม่ถูกต้อง")</f>
        <v>ข้อมูลไม่ถูกต้อง</v>
      </c>
      <c r="T634" s="149" t="str">
        <f t="shared" si="77"/>
        <v>ข้อมูลไม่ถูกต้อง</v>
      </c>
      <c r="U634" s="155" t="str">
        <f>IF(ISNUMBER(R634),
IF(H$2=ตัวเลือก!A$30,"ยังไม่บันทึกข้อมูล",R634*0.47),"ข้อมูลไม่ถูกต้อง")</f>
        <v>ข้อมูลไม่ถูกต้อง</v>
      </c>
      <c r="V634" s="149" t="str">
        <f>IF(ISNUMBER(S634),
IF(H$2=ตัวเลือก!A$30,"ยังไม่บันทึกข้อมูล",S634*0.47),"ข้อมูลไม่ถูกต้อง")</f>
        <v>ข้อมูลไม่ถูกต้อง</v>
      </c>
      <c r="W634" s="149" t="str">
        <f t="shared" si="78"/>
        <v>ข้อมูลไม่ถูกต้อง</v>
      </c>
      <c r="X634" s="148" t="str">
        <f t="shared" si="79"/>
        <v>ข้อมูลไม่ถูกต้อง</v>
      </c>
      <c r="Y634" s="38"/>
      <c r="Z634" s="38"/>
      <c r="AA634" s="38"/>
    </row>
    <row r="635" spans="1:27" x14ac:dyDescent="0.45">
      <c r="A635" s="38">
        <v>630</v>
      </c>
      <c r="B635" s="38"/>
      <c r="C635" s="38"/>
      <c r="D635" s="38"/>
      <c r="E635" s="38"/>
      <c r="F635" s="35"/>
      <c r="G635" s="35"/>
      <c r="H635" s="38"/>
      <c r="I635" s="38"/>
      <c r="J635" s="273" t="str">
        <f t="shared" si="72"/>
        <v>รอข้อมูลคอลัมน์ H</v>
      </c>
      <c r="K635" s="150"/>
      <c r="L635" s="150"/>
      <c r="M635" s="150"/>
      <c r="N635" s="147" t="str" cm="1">
        <f t="array" ref="N635">IF(AND(K635:M635=""),"ยังไม่บันทึกข้อมูล",
IF(M635&lt;&gt;"",
IF(M635&gt;=1.3,M635,"เป็นไม้พุ่ม"),
IF(K635+L635&gt;=1.3,K635+L635,"เป็นไม้พุ่ม")))</f>
        <v>ยังไม่บันทึกข้อมูล</v>
      </c>
      <c r="O635" s="149" t="str">
        <f t="shared" si="73"/>
        <v>ข้อมูลไม่ถูกต้อง</v>
      </c>
      <c r="P635" s="149" t="str">
        <f t="shared" si="74"/>
        <v>ข้อมูลไม่ถูกต้อง</v>
      </c>
      <c r="Q635" s="149" t="str">
        <f t="shared" si="75"/>
        <v>ข้อมูลไม่ถูกต้อง</v>
      </c>
      <c r="R635" s="155" t="str">
        <f t="shared" si="76"/>
        <v>ข้อมูลไม่ถูกต้อง</v>
      </c>
      <c r="S635" s="155" t="str">
        <f>IF(ISNUMBER(R635),
IF(H$2=ตัวเลือก!A$30,"ยังไม่บันทึกข้อมูล",R635*0.27),"ข้อมูลไม่ถูกต้อง")</f>
        <v>ข้อมูลไม่ถูกต้อง</v>
      </c>
      <c r="T635" s="149" t="str">
        <f t="shared" si="77"/>
        <v>ข้อมูลไม่ถูกต้อง</v>
      </c>
      <c r="U635" s="155" t="str">
        <f>IF(ISNUMBER(R635),
IF(H$2=ตัวเลือก!A$30,"ยังไม่บันทึกข้อมูล",R635*0.47),"ข้อมูลไม่ถูกต้อง")</f>
        <v>ข้อมูลไม่ถูกต้อง</v>
      </c>
      <c r="V635" s="149" t="str">
        <f>IF(ISNUMBER(S635),
IF(H$2=ตัวเลือก!A$30,"ยังไม่บันทึกข้อมูล",S635*0.47),"ข้อมูลไม่ถูกต้อง")</f>
        <v>ข้อมูลไม่ถูกต้อง</v>
      </c>
      <c r="W635" s="149" t="str">
        <f t="shared" si="78"/>
        <v>ข้อมูลไม่ถูกต้อง</v>
      </c>
      <c r="X635" s="148" t="str">
        <f t="shared" si="79"/>
        <v>ข้อมูลไม่ถูกต้อง</v>
      </c>
      <c r="Y635" s="38"/>
      <c r="Z635" s="38"/>
      <c r="AA635" s="38"/>
    </row>
    <row r="636" spans="1:27" x14ac:dyDescent="0.45">
      <c r="A636" s="38">
        <v>631</v>
      </c>
      <c r="B636" s="38"/>
      <c r="C636" s="38"/>
      <c r="D636" s="38"/>
      <c r="E636" s="38"/>
      <c r="F636" s="35"/>
      <c r="G636" s="35"/>
      <c r="H636" s="38"/>
      <c r="I636" s="38"/>
      <c r="J636" s="273" t="str">
        <f t="shared" si="72"/>
        <v>รอข้อมูลคอลัมน์ H</v>
      </c>
      <c r="K636" s="150"/>
      <c r="L636" s="150"/>
      <c r="M636" s="150"/>
      <c r="N636" s="147" t="str" cm="1">
        <f t="array" ref="N636">IF(AND(K636:M636=""),"ยังไม่บันทึกข้อมูล",
IF(M636&lt;&gt;"",
IF(M636&gt;=1.3,M636,"เป็นไม้พุ่ม"),
IF(K636+L636&gt;=1.3,K636+L636,"เป็นไม้พุ่ม")))</f>
        <v>ยังไม่บันทึกข้อมูล</v>
      </c>
      <c r="O636" s="149" t="str">
        <f t="shared" si="73"/>
        <v>ข้อมูลไม่ถูกต้อง</v>
      </c>
      <c r="P636" s="149" t="str">
        <f t="shared" si="74"/>
        <v>ข้อมูลไม่ถูกต้อง</v>
      </c>
      <c r="Q636" s="149" t="str">
        <f t="shared" si="75"/>
        <v>ข้อมูลไม่ถูกต้อง</v>
      </c>
      <c r="R636" s="155" t="str">
        <f t="shared" si="76"/>
        <v>ข้อมูลไม่ถูกต้อง</v>
      </c>
      <c r="S636" s="155" t="str">
        <f>IF(ISNUMBER(R636),
IF(H$2=ตัวเลือก!A$30,"ยังไม่บันทึกข้อมูล",R636*0.27),"ข้อมูลไม่ถูกต้อง")</f>
        <v>ข้อมูลไม่ถูกต้อง</v>
      </c>
      <c r="T636" s="149" t="str">
        <f t="shared" si="77"/>
        <v>ข้อมูลไม่ถูกต้อง</v>
      </c>
      <c r="U636" s="155" t="str">
        <f>IF(ISNUMBER(R636),
IF(H$2=ตัวเลือก!A$30,"ยังไม่บันทึกข้อมูล",R636*0.47),"ข้อมูลไม่ถูกต้อง")</f>
        <v>ข้อมูลไม่ถูกต้อง</v>
      </c>
      <c r="V636" s="149" t="str">
        <f>IF(ISNUMBER(S636),
IF(H$2=ตัวเลือก!A$30,"ยังไม่บันทึกข้อมูล",S636*0.47),"ข้อมูลไม่ถูกต้อง")</f>
        <v>ข้อมูลไม่ถูกต้อง</v>
      </c>
      <c r="W636" s="149" t="str">
        <f t="shared" si="78"/>
        <v>ข้อมูลไม่ถูกต้อง</v>
      </c>
      <c r="X636" s="148" t="str">
        <f t="shared" si="79"/>
        <v>ข้อมูลไม่ถูกต้อง</v>
      </c>
      <c r="Y636" s="38"/>
      <c r="Z636" s="38"/>
      <c r="AA636" s="38"/>
    </row>
    <row r="637" spans="1:27" x14ac:dyDescent="0.45">
      <c r="A637" s="38">
        <v>632</v>
      </c>
      <c r="B637" s="38"/>
      <c r="C637" s="38"/>
      <c r="D637" s="38"/>
      <c r="E637" s="38"/>
      <c r="F637" s="35"/>
      <c r="G637" s="35"/>
      <c r="H637" s="38"/>
      <c r="I637" s="38"/>
      <c r="J637" s="273" t="str">
        <f t="shared" si="72"/>
        <v>รอข้อมูลคอลัมน์ H</v>
      </c>
      <c r="K637" s="150"/>
      <c r="L637" s="150"/>
      <c r="M637" s="150"/>
      <c r="N637" s="147" t="str" cm="1">
        <f t="array" ref="N637">IF(AND(K637:M637=""),"ยังไม่บันทึกข้อมูล",
IF(M637&lt;&gt;"",
IF(M637&gt;=1.3,M637,"เป็นไม้พุ่ม"),
IF(K637+L637&gt;=1.3,K637+L637,"เป็นไม้พุ่ม")))</f>
        <v>ยังไม่บันทึกข้อมูล</v>
      </c>
      <c r="O637" s="149" t="str">
        <f t="shared" si="73"/>
        <v>ข้อมูลไม่ถูกต้อง</v>
      </c>
      <c r="P637" s="149" t="str">
        <f t="shared" si="74"/>
        <v>ข้อมูลไม่ถูกต้อง</v>
      </c>
      <c r="Q637" s="149" t="str">
        <f t="shared" si="75"/>
        <v>ข้อมูลไม่ถูกต้อง</v>
      </c>
      <c r="R637" s="155" t="str">
        <f t="shared" si="76"/>
        <v>ข้อมูลไม่ถูกต้อง</v>
      </c>
      <c r="S637" s="155" t="str">
        <f>IF(ISNUMBER(R637),
IF(H$2=ตัวเลือก!A$30,"ยังไม่บันทึกข้อมูล",R637*0.27),"ข้อมูลไม่ถูกต้อง")</f>
        <v>ข้อมูลไม่ถูกต้อง</v>
      </c>
      <c r="T637" s="149" t="str">
        <f t="shared" si="77"/>
        <v>ข้อมูลไม่ถูกต้อง</v>
      </c>
      <c r="U637" s="155" t="str">
        <f>IF(ISNUMBER(R637),
IF(H$2=ตัวเลือก!A$30,"ยังไม่บันทึกข้อมูล",R637*0.47),"ข้อมูลไม่ถูกต้อง")</f>
        <v>ข้อมูลไม่ถูกต้อง</v>
      </c>
      <c r="V637" s="149" t="str">
        <f>IF(ISNUMBER(S637),
IF(H$2=ตัวเลือก!A$30,"ยังไม่บันทึกข้อมูล",S637*0.47),"ข้อมูลไม่ถูกต้อง")</f>
        <v>ข้อมูลไม่ถูกต้อง</v>
      </c>
      <c r="W637" s="149" t="str">
        <f t="shared" si="78"/>
        <v>ข้อมูลไม่ถูกต้อง</v>
      </c>
      <c r="X637" s="148" t="str">
        <f t="shared" si="79"/>
        <v>ข้อมูลไม่ถูกต้อง</v>
      </c>
      <c r="Y637" s="38"/>
      <c r="Z637" s="38"/>
      <c r="AA637" s="38"/>
    </row>
    <row r="638" spans="1:27" x14ac:dyDescent="0.45">
      <c r="A638" s="38">
        <v>633</v>
      </c>
      <c r="B638" s="38"/>
      <c r="C638" s="38"/>
      <c r="D638" s="38"/>
      <c r="E638" s="38"/>
      <c r="F638" s="35"/>
      <c r="G638" s="35"/>
      <c r="H638" s="38"/>
      <c r="I638" s="38"/>
      <c r="J638" s="273" t="str">
        <f t="shared" si="72"/>
        <v>รอข้อมูลคอลัมน์ H</v>
      </c>
      <c r="K638" s="150"/>
      <c r="L638" s="150"/>
      <c r="M638" s="150"/>
      <c r="N638" s="147" t="str" cm="1">
        <f t="array" ref="N638">IF(AND(K638:M638=""),"ยังไม่บันทึกข้อมูล",
IF(M638&lt;&gt;"",
IF(M638&gt;=1.3,M638,"เป็นไม้พุ่ม"),
IF(K638+L638&gt;=1.3,K638+L638,"เป็นไม้พุ่ม")))</f>
        <v>ยังไม่บันทึกข้อมูล</v>
      </c>
      <c r="O638" s="149" t="str">
        <f t="shared" si="73"/>
        <v>ข้อมูลไม่ถูกต้อง</v>
      </c>
      <c r="P638" s="149" t="str">
        <f t="shared" si="74"/>
        <v>ข้อมูลไม่ถูกต้อง</v>
      </c>
      <c r="Q638" s="149" t="str">
        <f t="shared" si="75"/>
        <v>ข้อมูลไม่ถูกต้อง</v>
      </c>
      <c r="R638" s="155" t="str">
        <f t="shared" si="76"/>
        <v>ข้อมูลไม่ถูกต้อง</v>
      </c>
      <c r="S638" s="155" t="str">
        <f>IF(ISNUMBER(R638),
IF(H$2=ตัวเลือก!A$30,"ยังไม่บันทึกข้อมูล",R638*0.27),"ข้อมูลไม่ถูกต้อง")</f>
        <v>ข้อมูลไม่ถูกต้อง</v>
      </c>
      <c r="T638" s="149" t="str">
        <f t="shared" si="77"/>
        <v>ข้อมูลไม่ถูกต้อง</v>
      </c>
      <c r="U638" s="155" t="str">
        <f>IF(ISNUMBER(R638),
IF(H$2=ตัวเลือก!A$30,"ยังไม่บันทึกข้อมูล",R638*0.47),"ข้อมูลไม่ถูกต้อง")</f>
        <v>ข้อมูลไม่ถูกต้อง</v>
      </c>
      <c r="V638" s="149" t="str">
        <f>IF(ISNUMBER(S638),
IF(H$2=ตัวเลือก!A$30,"ยังไม่บันทึกข้อมูล",S638*0.47),"ข้อมูลไม่ถูกต้อง")</f>
        <v>ข้อมูลไม่ถูกต้อง</v>
      </c>
      <c r="W638" s="149" t="str">
        <f t="shared" si="78"/>
        <v>ข้อมูลไม่ถูกต้อง</v>
      </c>
      <c r="X638" s="148" t="str">
        <f t="shared" si="79"/>
        <v>ข้อมูลไม่ถูกต้อง</v>
      </c>
      <c r="Y638" s="38"/>
      <c r="Z638" s="38"/>
      <c r="AA638" s="38"/>
    </row>
    <row r="639" spans="1:27" x14ac:dyDescent="0.45">
      <c r="A639" s="38">
        <v>634</v>
      </c>
      <c r="B639" s="38"/>
      <c r="C639" s="38"/>
      <c r="D639" s="38"/>
      <c r="E639" s="38"/>
      <c r="F639" s="35"/>
      <c r="G639" s="35"/>
      <c r="H639" s="38"/>
      <c r="I639" s="38"/>
      <c r="J639" s="273" t="str">
        <f t="shared" si="72"/>
        <v>รอข้อมูลคอลัมน์ H</v>
      </c>
      <c r="K639" s="150"/>
      <c r="L639" s="150"/>
      <c r="M639" s="150"/>
      <c r="N639" s="147" t="str" cm="1">
        <f t="array" ref="N639">IF(AND(K639:M639=""),"ยังไม่บันทึกข้อมูล",
IF(M639&lt;&gt;"",
IF(M639&gt;=1.3,M639,"เป็นไม้พุ่ม"),
IF(K639+L639&gt;=1.3,K639+L639,"เป็นไม้พุ่ม")))</f>
        <v>ยังไม่บันทึกข้อมูล</v>
      </c>
      <c r="O639" s="149" t="str">
        <f t="shared" si="73"/>
        <v>ข้อมูลไม่ถูกต้อง</v>
      </c>
      <c r="P639" s="149" t="str">
        <f t="shared" si="74"/>
        <v>ข้อมูลไม่ถูกต้อง</v>
      </c>
      <c r="Q639" s="149" t="str">
        <f t="shared" si="75"/>
        <v>ข้อมูลไม่ถูกต้อง</v>
      </c>
      <c r="R639" s="155" t="str">
        <f t="shared" si="76"/>
        <v>ข้อมูลไม่ถูกต้อง</v>
      </c>
      <c r="S639" s="155" t="str">
        <f>IF(ISNUMBER(R639),
IF(H$2=ตัวเลือก!A$30,"ยังไม่บันทึกข้อมูล",R639*0.27),"ข้อมูลไม่ถูกต้อง")</f>
        <v>ข้อมูลไม่ถูกต้อง</v>
      </c>
      <c r="T639" s="149" t="str">
        <f t="shared" si="77"/>
        <v>ข้อมูลไม่ถูกต้อง</v>
      </c>
      <c r="U639" s="155" t="str">
        <f>IF(ISNUMBER(R639),
IF(H$2=ตัวเลือก!A$30,"ยังไม่บันทึกข้อมูล",R639*0.47),"ข้อมูลไม่ถูกต้อง")</f>
        <v>ข้อมูลไม่ถูกต้อง</v>
      </c>
      <c r="V639" s="149" t="str">
        <f>IF(ISNUMBER(S639),
IF(H$2=ตัวเลือก!A$30,"ยังไม่บันทึกข้อมูล",S639*0.47),"ข้อมูลไม่ถูกต้อง")</f>
        <v>ข้อมูลไม่ถูกต้อง</v>
      </c>
      <c r="W639" s="149" t="str">
        <f t="shared" si="78"/>
        <v>ข้อมูลไม่ถูกต้อง</v>
      </c>
      <c r="X639" s="148" t="str">
        <f t="shared" si="79"/>
        <v>ข้อมูลไม่ถูกต้อง</v>
      </c>
      <c r="Y639" s="38"/>
      <c r="Z639" s="38"/>
      <c r="AA639" s="38"/>
    </row>
    <row r="640" spans="1:27" x14ac:dyDescent="0.45">
      <c r="A640" s="38">
        <v>635</v>
      </c>
      <c r="B640" s="38"/>
      <c r="C640" s="38"/>
      <c r="D640" s="38"/>
      <c r="E640" s="38"/>
      <c r="F640" s="35"/>
      <c r="G640" s="35"/>
      <c r="H640" s="38"/>
      <c r="I640" s="38"/>
      <c r="J640" s="273" t="str">
        <f t="shared" si="72"/>
        <v>รอข้อมูลคอลัมน์ H</v>
      </c>
      <c r="K640" s="150"/>
      <c r="L640" s="150"/>
      <c r="M640" s="150"/>
      <c r="N640" s="147" t="str" cm="1">
        <f t="array" ref="N640">IF(AND(K640:M640=""),"ยังไม่บันทึกข้อมูล",
IF(M640&lt;&gt;"",
IF(M640&gt;=1.3,M640,"เป็นไม้พุ่ม"),
IF(K640+L640&gt;=1.3,K640+L640,"เป็นไม้พุ่ม")))</f>
        <v>ยังไม่บันทึกข้อมูล</v>
      </c>
      <c r="O640" s="149" t="str">
        <f t="shared" si="73"/>
        <v>ข้อมูลไม่ถูกต้อง</v>
      </c>
      <c r="P640" s="149" t="str">
        <f t="shared" si="74"/>
        <v>ข้อมูลไม่ถูกต้อง</v>
      </c>
      <c r="Q640" s="149" t="str">
        <f t="shared" si="75"/>
        <v>ข้อมูลไม่ถูกต้อง</v>
      </c>
      <c r="R640" s="155" t="str">
        <f t="shared" si="76"/>
        <v>ข้อมูลไม่ถูกต้อง</v>
      </c>
      <c r="S640" s="155" t="str">
        <f>IF(ISNUMBER(R640),
IF(H$2=ตัวเลือก!A$30,"ยังไม่บันทึกข้อมูล",R640*0.27),"ข้อมูลไม่ถูกต้อง")</f>
        <v>ข้อมูลไม่ถูกต้อง</v>
      </c>
      <c r="T640" s="149" t="str">
        <f t="shared" si="77"/>
        <v>ข้อมูลไม่ถูกต้อง</v>
      </c>
      <c r="U640" s="155" t="str">
        <f>IF(ISNUMBER(R640),
IF(H$2=ตัวเลือก!A$30,"ยังไม่บันทึกข้อมูล",R640*0.47),"ข้อมูลไม่ถูกต้อง")</f>
        <v>ข้อมูลไม่ถูกต้อง</v>
      </c>
      <c r="V640" s="149" t="str">
        <f>IF(ISNUMBER(S640),
IF(H$2=ตัวเลือก!A$30,"ยังไม่บันทึกข้อมูล",S640*0.47),"ข้อมูลไม่ถูกต้อง")</f>
        <v>ข้อมูลไม่ถูกต้อง</v>
      </c>
      <c r="W640" s="149" t="str">
        <f t="shared" si="78"/>
        <v>ข้อมูลไม่ถูกต้อง</v>
      </c>
      <c r="X640" s="148" t="str">
        <f t="shared" si="79"/>
        <v>ข้อมูลไม่ถูกต้อง</v>
      </c>
      <c r="Y640" s="38"/>
      <c r="Z640" s="38"/>
      <c r="AA640" s="38"/>
    </row>
    <row r="641" spans="1:27" x14ac:dyDescent="0.45">
      <c r="A641" s="38">
        <v>636</v>
      </c>
      <c r="B641" s="38"/>
      <c r="C641" s="38"/>
      <c r="D641" s="38"/>
      <c r="E641" s="38"/>
      <c r="F641" s="35"/>
      <c r="G641" s="35"/>
      <c r="H641" s="38"/>
      <c r="I641" s="38"/>
      <c r="J641" s="273" t="str">
        <f t="shared" si="72"/>
        <v>รอข้อมูลคอลัมน์ H</v>
      </c>
      <c r="K641" s="150"/>
      <c r="L641" s="150"/>
      <c r="M641" s="150"/>
      <c r="N641" s="147" t="str" cm="1">
        <f t="array" ref="N641">IF(AND(K641:M641=""),"ยังไม่บันทึกข้อมูล",
IF(M641&lt;&gt;"",
IF(M641&gt;=1.3,M641,"เป็นไม้พุ่ม"),
IF(K641+L641&gt;=1.3,K641+L641,"เป็นไม้พุ่ม")))</f>
        <v>ยังไม่บันทึกข้อมูล</v>
      </c>
      <c r="O641" s="149" t="str">
        <f t="shared" si="73"/>
        <v>ข้อมูลไม่ถูกต้อง</v>
      </c>
      <c r="P641" s="149" t="str">
        <f t="shared" si="74"/>
        <v>ข้อมูลไม่ถูกต้อง</v>
      </c>
      <c r="Q641" s="149" t="str">
        <f t="shared" si="75"/>
        <v>ข้อมูลไม่ถูกต้อง</v>
      </c>
      <c r="R641" s="155" t="str">
        <f t="shared" si="76"/>
        <v>ข้อมูลไม่ถูกต้อง</v>
      </c>
      <c r="S641" s="155" t="str">
        <f>IF(ISNUMBER(R641),
IF(H$2=ตัวเลือก!A$30,"ยังไม่บันทึกข้อมูล",R641*0.27),"ข้อมูลไม่ถูกต้อง")</f>
        <v>ข้อมูลไม่ถูกต้อง</v>
      </c>
      <c r="T641" s="149" t="str">
        <f t="shared" si="77"/>
        <v>ข้อมูลไม่ถูกต้อง</v>
      </c>
      <c r="U641" s="155" t="str">
        <f>IF(ISNUMBER(R641),
IF(H$2=ตัวเลือก!A$30,"ยังไม่บันทึกข้อมูล",R641*0.47),"ข้อมูลไม่ถูกต้อง")</f>
        <v>ข้อมูลไม่ถูกต้อง</v>
      </c>
      <c r="V641" s="149" t="str">
        <f>IF(ISNUMBER(S641),
IF(H$2=ตัวเลือก!A$30,"ยังไม่บันทึกข้อมูล",S641*0.47),"ข้อมูลไม่ถูกต้อง")</f>
        <v>ข้อมูลไม่ถูกต้อง</v>
      </c>
      <c r="W641" s="149" t="str">
        <f t="shared" si="78"/>
        <v>ข้อมูลไม่ถูกต้อง</v>
      </c>
      <c r="X641" s="148" t="str">
        <f t="shared" si="79"/>
        <v>ข้อมูลไม่ถูกต้อง</v>
      </c>
      <c r="Y641" s="38"/>
      <c r="Z641" s="38"/>
      <c r="AA641" s="38"/>
    </row>
    <row r="642" spans="1:27" x14ac:dyDescent="0.45">
      <c r="A642" s="38">
        <v>637</v>
      </c>
      <c r="B642" s="38"/>
      <c r="C642" s="38"/>
      <c r="D642" s="38"/>
      <c r="E642" s="38"/>
      <c r="F642" s="35"/>
      <c r="G642" s="35"/>
      <c r="H642" s="38"/>
      <c r="I642" s="38"/>
      <c r="J642" s="273" t="str">
        <f t="shared" si="72"/>
        <v>รอข้อมูลคอลัมน์ H</v>
      </c>
      <c r="K642" s="150"/>
      <c r="L642" s="150"/>
      <c r="M642" s="150"/>
      <c r="N642" s="147" t="str" cm="1">
        <f t="array" ref="N642">IF(AND(K642:M642=""),"ยังไม่บันทึกข้อมูล",
IF(M642&lt;&gt;"",
IF(M642&gt;=1.3,M642,"เป็นไม้พุ่ม"),
IF(K642+L642&gt;=1.3,K642+L642,"เป็นไม้พุ่ม")))</f>
        <v>ยังไม่บันทึกข้อมูล</v>
      </c>
      <c r="O642" s="149" t="str">
        <f t="shared" si="73"/>
        <v>ข้อมูลไม่ถูกต้อง</v>
      </c>
      <c r="P642" s="149" t="str">
        <f t="shared" si="74"/>
        <v>ข้อมูลไม่ถูกต้อง</v>
      </c>
      <c r="Q642" s="149" t="str">
        <f t="shared" si="75"/>
        <v>ข้อมูลไม่ถูกต้อง</v>
      </c>
      <c r="R642" s="155" t="str">
        <f t="shared" si="76"/>
        <v>ข้อมูลไม่ถูกต้อง</v>
      </c>
      <c r="S642" s="155" t="str">
        <f>IF(ISNUMBER(R642),
IF(H$2=ตัวเลือก!A$30,"ยังไม่บันทึกข้อมูล",R642*0.27),"ข้อมูลไม่ถูกต้อง")</f>
        <v>ข้อมูลไม่ถูกต้อง</v>
      </c>
      <c r="T642" s="149" t="str">
        <f t="shared" si="77"/>
        <v>ข้อมูลไม่ถูกต้อง</v>
      </c>
      <c r="U642" s="155" t="str">
        <f>IF(ISNUMBER(R642),
IF(H$2=ตัวเลือก!A$30,"ยังไม่บันทึกข้อมูล",R642*0.47),"ข้อมูลไม่ถูกต้อง")</f>
        <v>ข้อมูลไม่ถูกต้อง</v>
      </c>
      <c r="V642" s="149" t="str">
        <f>IF(ISNUMBER(S642),
IF(H$2=ตัวเลือก!A$30,"ยังไม่บันทึกข้อมูล",S642*0.47),"ข้อมูลไม่ถูกต้อง")</f>
        <v>ข้อมูลไม่ถูกต้อง</v>
      </c>
      <c r="W642" s="149" t="str">
        <f t="shared" si="78"/>
        <v>ข้อมูลไม่ถูกต้อง</v>
      </c>
      <c r="X642" s="148" t="str">
        <f t="shared" si="79"/>
        <v>ข้อมูลไม่ถูกต้อง</v>
      </c>
      <c r="Y642" s="38"/>
      <c r="Z642" s="38"/>
      <c r="AA642" s="38"/>
    </row>
    <row r="643" spans="1:27" x14ac:dyDescent="0.45">
      <c r="A643" s="38">
        <v>638</v>
      </c>
      <c r="B643" s="38"/>
      <c r="C643" s="38"/>
      <c r="D643" s="38"/>
      <c r="E643" s="38"/>
      <c r="F643" s="35"/>
      <c r="G643" s="35"/>
      <c r="H643" s="38"/>
      <c r="I643" s="38"/>
      <c r="J643" s="273" t="str">
        <f t="shared" si="72"/>
        <v>รอข้อมูลคอลัมน์ H</v>
      </c>
      <c r="K643" s="150"/>
      <c r="L643" s="150"/>
      <c r="M643" s="150"/>
      <c r="N643" s="147" t="str" cm="1">
        <f t="array" ref="N643">IF(AND(K643:M643=""),"ยังไม่บันทึกข้อมูล",
IF(M643&lt;&gt;"",
IF(M643&gt;=1.3,M643,"เป็นไม้พุ่ม"),
IF(K643+L643&gt;=1.3,K643+L643,"เป็นไม้พุ่ม")))</f>
        <v>ยังไม่บันทึกข้อมูล</v>
      </c>
      <c r="O643" s="149" t="str">
        <f t="shared" si="73"/>
        <v>ข้อมูลไม่ถูกต้อง</v>
      </c>
      <c r="P643" s="149" t="str">
        <f t="shared" si="74"/>
        <v>ข้อมูลไม่ถูกต้อง</v>
      </c>
      <c r="Q643" s="149" t="str">
        <f t="shared" si="75"/>
        <v>ข้อมูลไม่ถูกต้อง</v>
      </c>
      <c r="R643" s="155" t="str">
        <f t="shared" si="76"/>
        <v>ข้อมูลไม่ถูกต้อง</v>
      </c>
      <c r="S643" s="155" t="str">
        <f>IF(ISNUMBER(R643),
IF(H$2=ตัวเลือก!A$30,"ยังไม่บันทึกข้อมูล",R643*0.27),"ข้อมูลไม่ถูกต้อง")</f>
        <v>ข้อมูลไม่ถูกต้อง</v>
      </c>
      <c r="T643" s="149" t="str">
        <f t="shared" si="77"/>
        <v>ข้อมูลไม่ถูกต้อง</v>
      </c>
      <c r="U643" s="155" t="str">
        <f>IF(ISNUMBER(R643),
IF(H$2=ตัวเลือก!A$30,"ยังไม่บันทึกข้อมูล",R643*0.47),"ข้อมูลไม่ถูกต้อง")</f>
        <v>ข้อมูลไม่ถูกต้อง</v>
      </c>
      <c r="V643" s="149" t="str">
        <f>IF(ISNUMBER(S643),
IF(H$2=ตัวเลือก!A$30,"ยังไม่บันทึกข้อมูล",S643*0.47),"ข้อมูลไม่ถูกต้อง")</f>
        <v>ข้อมูลไม่ถูกต้อง</v>
      </c>
      <c r="W643" s="149" t="str">
        <f t="shared" si="78"/>
        <v>ข้อมูลไม่ถูกต้อง</v>
      </c>
      <c r="X643" s="148" t="str">
        <f t="shared" si="79"/>
        <v>ข้อมูลไม่ถูกต้อง</v>
      </c>
      <c r="Y643" s="38"/>
      <c r="Z643" s="38"/>
      <c r="AA643" s="38"/>
    </row>
    <row r="644" spans="1:27" x14ac:dyDescent="0.45">
      <c r="A644" s="38">
        <v>639</v>
      </c>
      <c r="B644" s="38"/>
      <c r="C644" s="38"/>
      <c r="D644" s="38"/>
      <c r="E644" s="38"/>
      <c r="F644" s="35"/>
      <c r="G644" s="35"/>
      <c r="H644" s="38"/>
      <c r="I644" s="38"/>
      <c r="J644" s="273" t="str">
        <f t="shared" si="72"/>
        <v>รอข้อมูลคอลัมน์ H</v>
      </c>
      <c r="K644" s="150"/>
      <c r="L644" s="150"/>
      <c r="M644" s="150"/>
      <c r="N644" s="147" t="str" cm="1">
        <f t="array" ref="N644">IF(AND(K644:M644=""),"ยังไม่บันทึกข้อมูล",
IF(M644&lt;&gt;"",
IF(M644&gt;=1.3,M644,"เป็นไม้พุ่ม"),
IF(K644+L644&gt;=1.3,K644+L644,"เป็นไม้พุ่ม")))</f>
        <v>ยังไม่บันทึกข้อมูล</v>
      </c>
      <c r="O644" s="149" t="str">
        <f t="shared" si="73"/>
        <v>ข้อมูลไม่ถูกต้อง</v>
      </c>
      <c r="P644" s="149" t="str">
        <f t="shared" si="74"/>
        <v>ข้อมูลไม่ถูกต้อง</v>
      </c>
      <c r="Q644" s="149" t="str">
        <f t="shared" si="75"/>
        <v>ข้อมูลไม่ถูกต้อง</v>
      </c>
      <c r="R644" s="155" t="str">
        <f t="shared" si="76"/>
        <v>ข้อมูลไม่ถูกต้อง</v>
      </c>
      <c r="S644" s="155" t="str">
        <f>IF(ISNUMBER(R644),
IF(H$2=ตัวเลือก!A$30,"ยังไม่บันทึกข้อมูล",R644*0.27),"ข้อมูลไม่ถูกต้อง")</f>
        <v>ข้อมูลไม่ถูกต้อง</v>
      </c>
      <c r="T644" s="149" t="str">
        <f t="shared" si="77"/>
        <v>ข้อมูลไม่ถูกต้อง</v>
      </c>
      <c r="U644" s="155" t="str">
        <f>IF(ISNUMBER(R644),
IF(H$2=ตัวเลือก!A$30,"ยังไม่บันทึกข้อมูล",R644*0.47),"ข้อมูลไม่ถูกต้อง")</f>
        <v>ข้อมูลไม่ถูกต้อง</v>
      </c>
      <c r="V644" s="149" t="str">
        <f>IF(ISNUMBER(S644),
IF(H$2=ตัวเลือก!A$30,"ยังไม่บันทึกข้อมูล",S644*0.47),"ข้อมูลไม่ถูกต้อง")</f>
        <v>ข้อมูลไม่ถูกต้อง</v>
      </c>
      <c r="W644" s="149" t="str">
        <f t="shared" si="78"/>
        <v>ข้อมูลไม่ถูกต้อง</v>
      </c>
      <c r="X644" s="148" t="str">
        <f t="shared" si="79"/>
        <v>ข้อมูลไม่ถูกต้อง</v>
      </c>
      <c r="Y644" s="38"/>
      <c r="Z644" s="38"/>
      <c r="AA644" s="38"/>
    </row>
    <row r="645" spans="1:27" x14ac:dyDescent="0.45">
      <c r="A645" s="38">
        <v>640</v>
      </c>
      <c r="B645" s="38"/>
      <c r="C645" s="38"/>
      <c r="D645" s="38"/>
      <c r="E645" s="38"/>
      <c r="F645" s="35"/>
      <c r="G645" s="35"/>
      <c r="H645" s="38"/>
      <c r="I645" s="38"/>
      <c r="J645" s="273" t="str">
        <f t="shared" si="72"/>
        <v>รอข้อมูลคอลัมน์ H</v>
      </c>
      <c r="K645" s="150"/>
      <c r="L645" s="150"/>
      <c r="M645" s="150"/>
      <c r="N645" s="147" t="str" cm="1">
        <f t="array" ref="N645">IF(AND(K645:M645=""),"ยังไม่บันทึกข้อมูล",
IF(M645&lt;&gt;"",
IF(M645&gt;=1.3,M645,"เป็นไม้พุ่ม"),
IF(K645+L645&gt;=1.3,K645+L645,"เป็นไม้พุ่ม")))</f>
        <v>ยังไม่บันทึกข้อมูล</v>
      </c>
      <c r="O645" s="149" t="str">
        <f t="shared" si="73"/>
        <v>ข้อมูลไม่ถูกต้อง</v>
      </c>
      <c r="P645" s="149" t="str">
        <f t="shared" si="74"/>
        <v>ข้อมูลไม่ถูกต้อง</v>
      </c>
      <c r="Q645" s="149" t="str">
        <f t="shared" si="75"/>
        <v>ข้อมูลไม่ถูกต้อง</v>
      </c>
      <c r="R645" s="155" t="str">
        <f t="shared" si="76"/>
        <v>ข้อมูลไม่ถูกต้อง</v>
      </c>
      <c r="S645" s="155" t="str">
        <f>IF(ISNUMBER(R645),
IF(H$2=ตัวเลือก!A$30,"ยังไม่บันทึกข้อมูล",R645*0.27),"ข้อมูลไม่ถูกต้อง")</f>
        <v>ข้อมูลไม่ถูกต้อง</v>
      </c>
      <c r="T645" s="149" t="str">
        <f t="shared" si="77"/>
        <v>ข้อมูลไม่ถูกต้อง</v>
      </c>
      <c r="U645" s="155" t="str">
        <f>IF(ISNUMBER(R645),
IF(H$2=ตัวเลือก!A$30,"ยังไม่บันทึกข้อมูล",R645*0.47),"ข้อมูลไม่ถูกต้อง")</f>
        <v>ข้อมูลไม่ถูกต้อง</v>
      </c>
      <c r="V645" s="149" t="str">
        <f>IF(ISNUMBER(S645),
IF(H$2=ตัวเลือก!A$30,"ยังไม่บันทึกข้อมูล",S645*0.47),"ข้อมูลไม่ถูกต้อง")</f>
        <v>ข้อมูลไม่ถูกต้อง</v>
      </c>
      <c r="W645" s="149" t="str">
        <f t="shared" si="78"/>
        <v>ข้อมูลไม่ถูกต้อง</v>
      </c>
      <c r="X645" s="148" t="str">
        <f t="shared" si="79"/>
        <v>ข้อมูลไม่ถูกต้อง</v>
      </c>
      <c r="Y645" s="38"/>
      <c r="Z645" s="38"/>
      <c r="AA645" s="38"/>
    </row>
    <row r="646" spans="1:27" x14ac:dyDescent="0.45">
      <c r="A646" s="38">
        <v>641</v>
      </c>
      <c r="B646" s="38"/>
      <c r="C646" s="38"/>
      <c r="D646" s="38"/>
      <c r="E646" s="38"/>
      <c r="F646" s="35"/>
      <c r="G646" s="35"/>
      <c r="H646" s="38"/>
      <c r="I646" s="38"/>
      <c r="J646" s="273" t="str">
        <f t="shared" si="72"/>
        <v>รอข้อมูลคอลัมน์ H</v>
      </c>
      <c r="K646" s="150"/>
      <c r="L646" s="150"/>
      <c r="M646" s="150"/>
      <c r="N646" s="147" t="str" cm="1">
        <f t="array" ref="N646">IF(AND(K646:M646=""),"ยังไม่บันทึกข้อมูล",
IF(M646&lt;&gt;"",
IF(M646&gt;=1.3,M646,"เป็นไม้พุ่ม"),
IF(K646+L646&gt;=1.3,K646+L646,"เป็นไม้พุ่ม")))</f>
        <v>ยังไม่บันทึกข้อมูล</v>
      </c>
      <c r="O646" s="149" t="str">
        <f t="shared" si="73"/>
        <v>ข้อมูลไม่ถูกต้อง</v>
      </c>
      <c r="P646" s="149" t="str">
        <f t="shared" si="74"/>
        <v>ข้อมูลไม่ถูกต้อง</v>
      </c>
      <c r="Q646" s="149" t="str">
        <f t="shared" si="75"/>
        <v>ข้อมูลไม่ถูกต้อง</v>
      </c>
      <c r="R646" s="155" t="str">
        <f t="shared" si="76"/>
        <v>ข้อมูลไม่ถูกต้อง</v>
      </c>
      <c r="S646" s="155" t="str">
        <f>IF(ISNUMBER(R646),
IF(H$2=ตัวเลือก!A$30,"ยังไม่บันทึกข้อมูล",R646*0.27),"ข้อมูลไม่ถูกต้อง")</f>
        <v>ข้อมูลไม่ถูกต้อง</v>
      </c>
      <c r="T646" s="149" t="str">
        <f t="shared" si="77"/>
        <v>ข้อมูลไม่ถูกต้อง</v>
      </c>
      <c r="U646" s="155" t="str">
        <f>IF(ISNUMBER(R646),
IF(H$2=ตัวเลือก!A$30,"ยังไม่บันทึกข้อมูล",R646*0.47),"ข้อมูลไม่ถูกต้อง")</f>
        <v>ข้อมูลไม่ถูกต้อง</v>
      </c>
      <c r="V646" s="149" t="str">
        <f>IF(ISNUMBER(S646),
IF(H$2=ตัวเลือก!A$30,"ยังไม่บันทึกข้อมูล",S646*0.47),"ข้อมูลไม่ถูกต้อง")</f>
        <v>ข้อมูลไม่ถูกต้อง</v>
      </c>
      <c r="W646" s="149" t="str">
        <f t="shared" si="78"/>
        <v>ข้อมูลไม่ถูกต้อง</v>
      </c>
      <c r="X646" s="148" t="str">
        <f t="shared" si="79"/>
        <v>ข้อมูลไม่ถูกต้อง</v>
      </c>
      <c r="Y646" s="38"/>
      <c r="Z646" s="38"/>
      <c r="AA646" s="38"/>
    </row>
    <row r="647" spans="1:27" x14ac:dyDescent="0.45">
      <c r="A647" s="38">
        <v>642</v>
      </c>
      <c r="B647" s="38"/>
      <c r="C647" s="38"/>
      <c r="D647" s="38"/>
      <c r="E647" s="38"/>
      <c r="F647" s="35"/>
      <c r="G647" s="35"/>
      <c r="H647" s="38"/>
      <c r="I647" s="38"/>
      <c r="J647" s="273" t="str">
        <f t="shared" ref="J647:J710" si="80">IF(H647="","รอข้อมูลคอลัมน์ H",
IF(H647/PI()&gt;=4.5,H647/PI(),"ไม่ใช่ไม้ต้น ไม่นำมาคำนวณ"))</f>
        <v>รอข้อมูลคอลัมน์ H</v>
      </c>
      <c r="K647" s="150"/>
      <c r="L647" s="150"/>
      <c r="M647" s="150"/>
      <c r="N647" s="147" t="str" cm="1">
        <f t="array" ref="N647">IF(AND(K647:M647=""),"ยังไม่บันทึกข้อมูล",
IF(M647&lt;&gt;"",
IF(M647&gt;=1.3,M647,"เป็นไม้พุ่ม"),
IF(K647+L647&gt;=1.3,K647+L647,"เป็นไม้พุ่ม")))</f>
        <v>ยังไม่บันทึกข้อมูล</v>
      </c>
      <c r="O647" s="149" t="str">
        <f t="shared" ref="O647:O710" si="81">IF(AND(ISNUMBER(J647),ISNUMBER(N647)),0.0396*(((J647)^2)*N647)^0.933,"ข้อมูลไม่ถูกต้อง")</f>
        <v>ข้อมูลไม่ถูกต้อง</v>
      </c>
      <c r="P647" s="149" t="str">
        <f t="shared" ref="P647:P710" si="82">IF(AND(ISNUMBER(J647),ISNUMBER(N647)),0.00349*(((J647^2)*N647))^1.03,"ข้อมูลไม่ถูกต้อง")</f>
        <v>ข้อมูลไม่ถูกต้อง</v>
      </c>
      <c r="Q647" s="149" t="str">
        <f t="shared" ref="Q647:Q710" si="83">IF(AND(ISNUMBER(O647),ISNUMBER(P647)),((1/(28/(O647+P647)))+0.025),"ข้อมูลไม่ถูกต้อง")</f>
        <v>ข้อมูลไม่ถูกต้อง</v>
      </c>
      <c r="R647" s="155" t="str">
        <f t="shared" ref="R647:R710" si="84">IF(AND(O647&lt;&gt;"ข้อมูลไม่ถูกต้อง",P647&lt;&gt;"ข้อมูลไม่ถูกต้อง",Q647&lt;&gt;"ข้อมูลไม่ถูกต้อง"),O647+P647+Q647,"ข้อมูลไม่ถูกต้อง")</f>
        <v>ข้อมูลไม่ถูกต้อง</v>
      </c>
      <c r="S647" s="155" t="str">
        <f>IF(ISNUMBER(R647),
IF(H$2=ตัวเลือก!A$30,"ยังไม่บันทึกข้อมูล",R647*0.27),"ข้อมูลไม่ถูกต้อง")</f>
        <v>ข้อมูลไม่ถูกต้อง</v>
      </c>
      <c r="T647" s="149" t="str">
        <f t="shared" ref="T647:T710" si="85">IF(AND(ISNUMBER(R647),ISNUMBER(S647)),R647+S647,"ข้อมูลไม่ถูกต้อง")</f>
        <v>ข้อมูลไม่ถูกต้อง</v>
      </c>
      <c r="U647" s="155" t="str">
        <f>IF(ISNUMBER(R647),
IF(H$2=ตัวเลือก!A$30,"ยังไม่บันทึกข้อมูล",R647*0.47),"ข้อมูลไม่ถูกต้อง")</f>
        <v>ข้อมูลไม่ถูกต้อง</v>
      </c>
      <c r="V647" s="149" t="str">
        <f>IF(ISNUMBER(S647),
IF(H$2=ตัวเลือก!A$30,"ยังไม่บันทึกข้อมูล",S647*0.47),"ข้อมูลไม่ถูกต้อง")</f>
        <v>ข้อมูลไม่ถูกต้อง</v>
      </c>
      <c r="W647" s="149" t="str">
        <f t="shared" ref="W647:W710" si="86">IF(AND(ISNUMBER(U647),ISNUMBER(V647)),((U647+V647)/1000),"ข้อมูลไม่ถูกต้อง")</f>
        <v>ข้อมูลไม่ถูกต้อง</v>
      </c>
      <c r="X647" s="148" t="str">
        <f t="shared" ref="X647:X710" si="87">IF(ISNUMBER(W647),W647*(44/12),"ข้อมูลไม่ถูกต้อง")</f>
        <v>ข้อมูลไม่ถูกต้อง</v>
      </c>
      <c r="Y647" s="38"/>
      <c r="Z647" s="38"/>
      <c r="AA647" s="38"/>
    </row>
    <row r="648" spans="1:27" x14ac:dyDescent="0.45">
      <c r="A648" s="38">
        <v>643</v>
      </c>
      <c r="B648" s="38"/>
      <c r="C648" s="38"/>
      <c r="D648" s="38"/>
      <c r="E648" s="38"/>
      <c r="F648" s="35"/>
      <c r="G648" s="35"/>
      <c r="H648" s="38"/>
      <c r="I648" s="38"/>
      <c r="J648" s="273" t="str">
        <f t="shared" si="80"/>
        <v>รอข้อมูลคอลัมน์ H</v>
      </c>
      <c r="K648" s="150"/>
      <c r="L648" s="150"/>
      <c r="M648" s="150"/>
      <c r="N648" s="147" t="str" cm="1">
        <f t="array" ref="N648">IF(AND(K648:M648=""),"ยังไม่บันทึกข้อมูล",
IF(M648&lt;&gt;"",
IF(M648&gt;=1.3,M648,"เป็นไม้พุ่ม"),
IF(K648+L648&gt;=1.3,K648+L648,"เป็นไม้พุ่ม")))</f>
        <v>ยังไม่บันทึกข้อมูล</v>
      </c>
      <c r="O648" s="149" t="str">
        <f t="shared" si="81"/>
        <v>ข้อมูลไม่ถูกต้อง</v>
      </c>
      <c r="P648" s="149" t="str">
        <f t="shared" si="82"/>
        <v>ข้อมูลไม่ถูกต้อง</v>
      </c>
      <c r="Q648" s="149" t="str">
        <f t="shared" si="83"/>
        <v>ข้อมูลไม่ถูกต้อง</v>
      </c>
      <c r="R648" s="155" t="str">
        <f t="shared" si="84"/>
        <v>ข้อมูลไม่ถูกต้อง</v>
      </c>
      <c r="S648" s="155" t="str">
        <f>IF(ISNUMBER(R648),
IF(H$2=ตัวเลือก!A$30,"ยังไม่บันทึกข้อมูล",R648*0.27),"ข้อมูลไม่ถูกต้อง")</f>
        <v>ข้อมูลไม่ถูกต้อง</v>
      </c>
      <c r="T648" s="149" t="str">
        <f t="shared" si="85"/>
        <v>ข้อมูลไม่ถูกต้อง</v>
      </c>
      <c r="U648" s="155" t="str">
        <f>IF(ISNUMBER(R648),
IF(H$2=ตัวเลือก!A$30,"ยังไม่บันทึกข้อมูล",R648*0.47),"ข้อมูลไม่ถูกต้อง")</f>
        <v>ข้อมูลไม่ถูกต้อง</v>
      </c>
      <c r="V648" s="149" t="str">
        <f>IF(ISNUMBER(S648),
IF(H$2=ตัวเลือก!A$30,"ยังไม่บันทึกข้อมูล",S648*0.47),"ข้อมูลไม่ถูกต้อง")</f>
        <v>ข้อมูลไม่ถูกต้อง</v>
      </c>
      <c r="W648" s="149" t="str">
        <f t="shared" si="86"/>
        <v>ข้อมูลไม่ถูกต้อง</v>
      </c>
      <c r="X648" s="148" t="str">
        <f t="shared" si="87"/>
        <v>ข้อมูลไม่ถูกต้อง</v>
      </c>
      <c r="Y648" s="38"/>
      <c r="Z648" s="38"/>
      <c r="AA648" s="38"/>
    </row>
    <row r="649" spans="1:27" x14ac:dyDescent="0.45">
      <c r="A649" s="38">
        <v>644</v>
      </c>
      <c r="B649" s="38"/>
      <c r="C649" s="38"/>
      <c r="D649" s="38"/>
      <c r="E649" s="38"/>
      <c r="F649" s="35"/>
      <c r="G649" s="35"/>
      <c r="H649" s="38"/>
      <c r="I649" s="38"/>
      <c r="J649" s="273" t="str">
        <f t="shared" si="80"/>
        <v>รอข้อมูลคอลัมน์ H</v>
      </c>
      <c r="K649" s="150"/>
      <c r="L649" s="150"/>
      <c r="M649" s="150"/>
      <c r="N649" s="147" t="str" cm="1">
        <f t="array" ref="N649">IF(AND(K649:M649=""),"ยังไม่บันทึกข้อมูล",
IF(M649&lt;&gt;"",
IF(M649&gt;=1.3,M649,"เป็นไม้พุ่ม"),
IF(K649+L649&gt;=1.3,K649+L649,"เป็นไม้พุ่ม")))</f>
        <v>ยังไม่บันทึกข้อมูล</v>
      </c>
      <c r="O649" s="149" t="str">
        <f t="shared" si="81"/>
        <v>ข้อมูลไม่ถูกต้อง</v>
      </c>
      <c r="P649" s="149" t="str">
        <f t="shared" si="82"/>
        <v>ข้อมูลไม่ถูกต้อง</v>
      </c>
      <c r="Q649" s="149" t="str">
        <f t="shared" si="83"/>
        <v>ข้อมูลไม่ถูกต้อง</v>
      </c>
      <c r="R649" s="155" t="str">
        <f t="shared" si="84"/>
        <v>ข้อมูลไม่ถูกต้อง</v>
      </c>
      <c r="S649" s="155" t="str">
        <f>IF(ISNUMBER(R649),
IF(H$2=ตัวเลือก!A$30,"ยังไม่บันทึกข้อมูล",R649*0.27),"ข้อมูลไม่ถูกต้อง")</f>
        <v>ข้อมูลไม่ถูกต้อง</v>
      </c>
      <c r="T649" s="149" t="str">
        <f t="shared" si="85"/>
        <v>ข้อมูลไม่ถูกต้อง</v>
      </c>
      <c r="U649" s="155" t="str">
        <f>IF(ISNUMBER(R649),
IF(H$2=ตัวเลือก!A$30,"ยังไม่บันทึกข้อมูล",R649*0.47),"ข้อมูลไม่ถูกต้อง")</f>
        <v>ข้อมูลไม่ถูกต้อง</v>
      </c>
      <c r="V649" s="149" t="str">
        <f>IF(ISNUMBER(S649),
IF(H$2=ตัวเลือก!A$30,"ยังไม่บันทึกข้อมูล",S649*0.47),"ข้อมูลไม่ถูกต้อง")</f>
        <v>ข้อมูลไม่ถูกต้อง</v>
      </c>
      <c r="W649" s="149" t="str">
        <f t="shared" si="86"/>
        <v>ข้อมูลไม่ถูกต้อง</v>
      </c>
      <c r="X649" s="148" t="str">
        <f t="shared" si="87"/>
        <v>ข้อมูลไม่ถูกต้อง</v>
      </c>
      <c r="Y649" s="38"/>
      <c r="Z649" s="38"/>
      <c r="AA649" s="38"/>
    </row>
    <row r="650" spans="1:27" x14ac:dyDescent="0.45">
      <c r="A650" s="38">
        <v>645</v>
      </c>
      <c r="B650" s="38"/>
      <c r="C650" s="38"/>
      <c r="D650" s="38"/>
      <c r="E650" s="38"/>
      <c r="F650" s="35"/>
      <c r="G650" s="35"/>
      <c r="H650" s="38"/>
      <c r="I650" s="38"/>
      <c r="J650" s="273" t="str">
        <f t="shared" si="80"/>
        <v>รอข้อมูลคอลัมน์ H</v>
      </c>
      <c r="K650" s="150"/>
      <c r="L650" s="150"/>
      <c r="M650" s="150"/>
      <c r="N650" s="147" t="str" cm="1">
        <f t="array" ref="N650">IF(AND(K650:M650=""),"ยังไม่บันทึกข้อมูล",
IF(M650&lt;&gt;"",
IF(M650&gt;=1.3,M650,"เป็นไม้พุ่ม"),
IF(K650+L650&gt;=1.3,K650+L650,"เป็นไม้พุ่ม")))</f>
        <v>ยังไม่บันทึกข้อมูล</v>
      </c>
      <c r="O650" s="149" t="str">
        <f t="shared" si="81"/>
        <v>ข้อมูลไม่ถูกต้อง</v>
      </c>
      <c r="P650" s="149" t="str">
        <f t="shared" si="82"/>
        <v>ข้อมูลไม่ถูกต้อง</v>
      </c>
      <c r="Q650" s="149" t="str">
        <f t="shared" si="83"/>
        <v>ข้อมูลไม่ถูกต้อง</v>
      </c>
      <c r="R650" s="155" t="str">
        <f t="shared" si="84"/>
        <v>ข้อมูลไม่ถูกต้อง</v>
      </c>
      <c r="S650" s="155" t="str">
        <f>IF(ISNUMBER(R650),
IF(H$2=ตัวเลือก!A$30,"ยังไม่บันทึกข้อมูล",R650*0.27),"ข้อมูลไม่ถูกต้อง")</f>
        <v>ข้อมูลไม่ถูกต้อง</v>
      </c>
      <c r="T650" s="149" t="str">
        <f t="shared" si="85"/>
        <v>ข้อมูลไม่ถูกต้อง</v>
      </c>
      <c r="U650" s="155" t="str">
        <f>IF(ISNUMBER(R650),
IF(H$2=ตัวเลือก!A$30,"ยังไม่บันทึกข้อมูล",R650*0.47),"ข้อมูลไม่ถูกต้อง")</f>
        <v>ข้อมูลไม่ถูกต้อง</v>
      </c>
      <c r="V650" s="149" t="str">
        <f>IF(ISNUMBER(S650),
IF(H$2=ตัวเลือก!A$30,"ยังไม่บันทึกข้อมูล",S650*0.47),"ข้อมูลไม่ถูกต้อง")</f>
        <v>ข้อมูลไม่ถูกต้อง</v>
      </c>
      <c r="W650" s="149" t="str">
        <f t="shared" si="86"/>
        <v>ข้อมูลไม่ถูกต้อง</v>
      </c>
      <c r="X650" s="148" t="str">
        <f t="shared" si="87"/>
        <v>ข้อมูลไม่ถูกต้อง</v>
      </c>
      <c r="Y650" s="38"/>
      <c r="Z650" s="38"/>
      <c r="AA650" s="38"/>
    </row>
    <row r="651" spans="1:27" x14ac:dyDescent="0.45">
      <c r="A651" s="38">
        <v>646</v>
      </c>
      <c r="B651" s="38"/>
      <c r="C651" s="38"/>
      <c r="D651" s="38"/>
      <c r="E651" s="38"/>
      <c r="F651" s="35"/>
      <c r="G651" s="35"/>
      <c r="H651" s="38"/>
      <c r="I651" s="38"/>
      <c r="J651" s="273" t="str">
        <f t="shared" si="80"/>
        <v>รอข้อมูลคอลัมน์ H</v>
      </c>
      <c r="K651" s="150"/>
      <c r="L651" s="150"/>
      <c r="M651" s="150"/>
      <c r="N651" s="147" t="str" cm="1">
        <f t="array" ref="N651">IF(AND(K651:M651=""),"ยังไม่บันทึกข้อมูล",
IF(M651&lt;&gt;"",
IF(M651&gt;=1.3,M651,"เป็นไม้พุ่ม"),
IF(K651+L651&gt;=1.3,K651+L651,"เป็นไม้พุ่ม")))</f>
        <v>ยังไม่บันทึกข้อมูล</v>
      </c>
      <c r="O651" s="149" t="str">
        <f t="shared" si="81"/>
        <v>ข้อมูลไม่ถูกต้อง</v>
      </c>
      <c r="P651" s="149" t="str">
        <f t="shared" si="82"/>
        <v>ข้อมูลไม่ถูกต้อง</v>
      </c>
      <c r="Q651" s="149" t="str">
        <f t="shared" si="83"/>
        <v>ข้อมูลไม่ถูกต้อง</v>
      </c>
      <c r="R651" s="155" t="str">
        <f t="shared" si="84"/>
        <v>ข้อมูลไม่ถูกต้อง</v>
      </c>
      <c r="S651" s="155" t="str">
        <f>IF(ISNUMBER(R651),
IF(H$2=ตัวเลือก!A$30,"ยังไม่บันทึกข้อมูล",R651*0.27),"ข้อมูลไม่ถูกต้อง")</f>
        <v>ข้อมูลไม่ถูกต้อง</v>
      </c>
      <c r="T651" s="149" t="str">
        <f t="shared" si="85"/>
        <v>ข้อมูลไม่ถูกต้อง</v>
      </c>
      <c r="U651" s="155" t="str">
        <f>IF(ISNUMBER(R651),
IF(H$2=ตัวเลือก!A$30,"ยังไม่บันทึกข้อมูล",R651*0.47),"ข้อมูลไม่ถูกต้อง")</f>
        <v>ข้อมูลไม่ถูกต้อง</v>
      </c>
      <c r="V651" s="149" t="str">
        <f>IF(ISNUMBER(S651),
IF(H$2=ตัวเลือก!A$30,"ยังไม่บันทึกข้อมูล",S651*0.47),"ข้อมูลไม่ถูกต้อง")</f>
        <v>ข้อมูลไม่ถูกต้อง</v>
      </c>
      <c r="W651" s="149" t="str">
        <f t="shared" si="86"/>
        <v>ข้อมูลไม่ถูกต้อง</v>
      </c>
      <c r="X651" s="148" t="str">
        <f t="shared" si="87"/>
        <v>ข้อมูลไม่ถูกต้อง</v>
      </c>
      <c r="Y651" s="38"/>
      <c r="Z651" s="38"/>
      <c r="AA651" s="38"/>
    </row>
    <row r="652" spans="1:27" x14ac:dyDescent="0.45">
      <c r="A652" s="38">
        <v>647</v>
      </c>
      <c r="B652" s="38"/>
      <c r="C652" s="38"/>
      <c r="D652" s="38"/>
      <c r="E652" s="38"/>
      <c r="F652" s="35"/>
      <c r="G652" s="35"/>
      <c r="H652" s="38"/>
      <c r="I652" s="38"/>
      <c r="J652" s="273" t="str">
        <f t="shared" si="80"/>
        <v>รอข้อมูลคอลัมน์ H</v>
      </c>
      <c r="K652" s="150"/>
      <c r="L652" s="150"/>
      <c r="M652" s="150"/>
      <c r="N652" s="147" t="str" cm="1">
        <f t="array" ref="N652">IF(AND(K652:M652=""),"ยังไม่บันทึกข้อมูล",
IF(M652&lt;&gt;"",
IF(M652&gt;=1.3,M652,"เป็นไม้พุ่ม"),
IF(K652+L652&gt;=1.3,K652+L652,"เป็นไม้พุ่ม")))</f>
        <v>ยังไม่บันทึกข้อมูล</v>
      </c>
      <c r="O652" s="149" t="str">
        <f t="shared" si="81"/>
        <v>ข้อมูลไม่ถูกต้อง</v>
      </c>
      <c r="P652" s="149" t="str">
        <f t="shared" si="82"/>
        <v>ข้อมูลไม่ถูกต้อง</v>
      </c>
      <c r="Q652" s="149" t="str">
        <f t="shared" si="83"/>
        <v>ข้อมูลไม่ถูกต้อง</v>
      </c>
      <c r="R652" s="155" t="str">
        <f t="shared" si="84"/>
        <v>ข้อมูลไม่ถูกต้อง</v>
      </c>
      <c r="S652" s="155" t="str">
        <f>IF(ISNUMBER(R652),
IF(H$2=ตัวเลือก!A$30,"ยังไม่บันทึกข้อมูล",R652*0.27),"ข้อมูลไม่ถูกต้อง")</f>
        <v>ข้อมูลไม่ถูกต้อง</v>
      </c>
      <c r="T652" s="149" t="str">
        <f t="shared" si="85"/>
        <v>ข้อมูลไม่ถูกต้อง</v>
      </c>
      <c r="U652" s="155" t="str">
        <f>IF(ISNUMBER(R652),
IF(H$2=ตัวเลือก!A$30,"ยังไม่บันทึกข้อมูล",R652*0.47),"ข้อมูลไม่ถูกต้อง")</f>
        <v>ข้อมูลไม่ถูกต้อง</v>
      </c>
      <c r="V652" s="149" t="str">
        <f>IF(ISNUMBER(S652),
IF(H$2=ตัวเลือก!A$30,"ยังไม่บันทึกข้อมูล",S652*0.47),"ข้อมูลไม่ถูกต้อง")</f>
        <v>ข้อมูลไม่ถูกต้อง</v>
      </c>
      <c r="W652" s="149" t="str">
        <f t="shared" si="86"/>
        <v>ข้อมูลไม่ถูกต้อง</v>
      </c>
      <c r="X652" s="148" t="str">
        <f t="shared" si="87"/>
        <v>ข้อมูลไม่ถูกต้อง</v>
      </c>
      <c r="Y652" s="38"/>
      <c r="Z652" s="38"/>
      <c r="AA652" s="38"/>
    </row>
    <row r="653" spans="1:27" x14ac:dyDescent="0.45">
      <c r="A653" s="38">
        <v>648</v>
      </c>
      <c r="B653" s="38"/>
      <c r="C653" s="38"/>
      <c r="D653" s="38"/>
      <c r="E653" s="38"/>
      <c r="F653" s="35"/>
      <c r="G653" s="35"/>
      <c r="H653" s="38"/>
      <c r="I653" s="38"/>
      <c r="J653" s="273" t="str">
        <f t="shared" si="80"/>
        <v>รอข้อมูลคอลัมน์ H</v>
      </c>
      <c r="K653" s="150"/>
      <c r="L653" s="150"/>
      <c r="M653" s="150"/>
      <c r="N653" s="147" t="str" cm="1">
        <f t="array" ref="N653">IF(AND(K653:M653=""),"ยังไม่บันทึกข้อมูล",
IF(M653&lt;&gt;"",
IF(M653&gt;=1.3,M653,"เป็นไม้พุ่ม"),
IF(K653+L653&gt;=1.3,K653+L653,"เป็นไม้พุ่ม")))</f>
        <v>ยังไม่บันทึกข้อมูล</v>
      </c>
      <c r="O653" s="149" t="str">
        <f t="shared" si="81"/>
        <v>ข้อมูลไม่ถูกต้อง</v>
      </c>
      <c r="P653" s="149" t="str">
        <f t="shared" si="82"/>
        <v>ข้อมูลไม่ถูกต้อง</v>
      </c>
      <c r="Q653" s="149" t="str">
        <f t="shared" si="83"/>
        <v>ข้อมูลไม่ถูกต้อง</v>
      </c>
      <c r="R653" s="155" t="str">
        <f t="shared" si="84"/>
        <v>ข้อมูลไม่ถูกต้อง</v>
      </c>
      <c r="S653" s="155" t="str">
        <f>IF(ISNUMBER(R653),
IF(H$2=ตัวเลือก!A$30,"ยังไม่บันทึกข้อมูล",R653*0.27),"ข้อมูลไม่ถูกต้อง")</f>
        <v>ข้อมูลไม่ถูกต้อง</v>
      </c>
      <c r="T653" s="149" t="str">
        <f t="shared" si="85"/>
        <v>ข้อมูลไม่ถูกต้อง</v>
      </c>
      <c r="U653" s="155" t="str">
        <f>IF(ISNUMBER(R653),
IF(H$2=ตัวเลือก!A$30,"ยังไม่บันทึกข้อมูล",R653*0.47),"ข้อมูลไม่ถูกต้อง")</f>
        <v>ข้อมูลไม่ถูกต้อง</v>
      </c>
      <c r="V653" s="149" t="str">
        <f>IF(ISNUMBER(S653),
IF(H$2=ตัวเลือก!A$30,"ยังไม่บันทึกข้อมูล",S653*0.47),"ข้อมูลไม่ถูกต้อง")</f>
        <v>ข้อมูลไม่ถูกต้อง</v>
      </c>
      <c r="W653" s="149" t="str">
        <f t="shared" si="86"/>
        <v>ข้อมูลไม่ถูกต้อง</v>
      </c>
      <c r="X653" s="148" t="str">
        <f t="shared" si="87"/>
        <v>ข้อมูลไม่ถูกต้อง</v>
      </c>
      <c r="Y653" s="38"/>
      <c r="Z653" s="38"/>
      <c r="AA653" s="38"/>
    </row>
    <row r="654" spans="1:27" x14ac:dyDescent="0.45">
      <c r="A654" s="38">
        <v>649</v>
      </c>
      <c r="B654" s="38"/>
      <c r="C654" s="38"/>
      <c r="D654" s="38"/>
      <c r="E654" s="38"/>
      <c r="F654" s="35"/>
      <c r="G654" s="35"/>
      <c r="H654" s="38"/>
      <c r="I654" s="38"/>
      <c r="J654" s="273" t="str">
        <f t="shared" si="80"/>
        <v>รอข้อมูลคอลัมน์ H</v>
      </c>
      <c r="K654" s="150"/>
      <c r="L654" s="150"/>
      <c r="M654" s="150"/>
      <c r="N654" s="147" t="str" cm="1">
        <f t="array" ref="N654">IF(AND(K654:M654=""),"ยังไม่บันทึกข้อมูล",
IF(M654&lt;&gt;"",
IF(M654&gt;=1.3,M654,"เป็นไม้พุ่ม"),
IF(K654+L654&gt;=1.3,K654+L654,"เป็นไม้พุ่ม")))</f>
        <v>ยังไม่บันทึกข้อมูล</v>
      </c>
      <c r="O654" s="149" t="str">
        <f t="shared" si="81"/>
        <v>ข้อมูลไม่ถูกต้อง</v>
      </c>
      <c r="P654" s="149" t="str">
        <f t="shared" si="82"/>
        <v>ข้อมูลไม่ถูกต้อง</v>
      </c>
      <c r="Q654" s="149" t="str">
        <f t="shared" si="83"/>
        <v>ข้อมูลไม่ถูกต้อง</v>
      </c>
      <c r="R654" s="155" t="str">
        <f t="shared" si="84"/>
        <v>ข้อมูลไม่ถูกต้อง</v>
      </c>
      <c r="S654" s="155" t="str">
        <f>IF(ISNUMBER(R654),
IF(H$2=ตัวเลือก!A$30,"ยังไม่บันทึกข้อมูล",R654*0.27),"ข้อมูลไม่ถูกต้อง")</f>
        <v>ข้อมูลไม่ถูกต้อง</v>
      </c>
      <c r="T654" s="149" t="str">
        <f t="shared" si="85"/>
        <v>ข้อมูลไม่ถูกต้อง</v>
      </c>
      <c r="U654" s="155" t="str">
        <f>IF(ISNUMBER(R654),
IF(H$2=ตัวเลือก!A$30,"ยังไม่บันทึกข้อมูล",R654*0.47),"ข้อมูลไม่ถูกต้อง")</f>
        <v>ข้อมูลไม่ถูกต้อง</v>
      </c>
      <c r="V654" s="149" t="str">
        <f>IF(ISNUMBER(S654),
IF(H$2=ตัวเลือก!A$30,"ยังไม่บันทึกข้อมูล",S654*0.47),"ข้อมูลไม่ถูกต้อง")</f>
        <v>ข้อมูลไม่ถูกต้อง</v>
      </c>
      <c r="W654" s="149" t="str">
        <f t="shared" si="86"/>
        <v>ข้อมูลไม่ถูกต้อง</v>
      </c>
      <c r="X654" s="148" t="str">
        <f t="shared" si="87"/>
        <v>ข้อมูลไม่ถูกต้อง</v>
      </c>
      <c r="Y654" s="38"/>
      <c r="Z654" s="38"/>
      <c r="AA654" s="38"/>
    </row>
    <row r="655" spans="1:27" x14ac:dyDescent="0.45">
      <c r="A655" s="38">
        <v>650</v>
      </c>
      <c r="B655" s="38"/>
      <c r="C655" s="38"/>
      <c r="D655" s="38"/>
      <c r="E655" s="38"/>
      <c r="F655" s="35"/>
      <c r="G655" s="35"/>
      <c r="H655" s="38"/>
      <c r="I655" s="38"/>
      <c r="J655" s="273" t="str">
        <f t="shared" si="80"/>
        <v>รอข้อมูลคอลัมน์ H</v>
      </c>
      <c r="K655" s="150"/>
      <c r="L655" s="150"/>
      <c r="M655" s="150"/>
      <c r="N655" s="147" t="str" cm="1">
        <f t="array" ref="N655">IF(AND(K655:M655=""),"ยังไม่บันทึกข้อมูล",
IF(M655&lt;&gt;"",
IF(M655&gt;=1.3,M655,"เป็นไม้พุ่ม"),
IF(K655+L655&gt;=1.3,K655+L655,"เป็นไม้พุ่ม")))</f>
        <v>ยังไม่บันทึกข้อมูล</v>
      </c>
      <c r="O655" s="149" t="str">
        <f t="shared" si="81"/>
        <v>ข้อมูลไม่ถูกต้อง</v>
      </c>
      <c r="P655" s="149" t="str">
        <f t="shared" si="82"/>
        <v>ข้อมูลไม่ถูกต้อง</v>
      </c>
      <c r="Q655" s="149" t="str">
        <f t="shared" si="83"/>
        <v>ข้อมูลไม่ถูกต้อง</v>
      </c>
      <c r="R655" s="155" t="str">
        <f t="shared" si="84"/>
        <v>ข้อมูลไม่ถูกต้อง</v>
      </c>
      <c r="S655" s="155" t="str">
        <f>IF(ISNUMBER(R655),
IF(H$2=ตัวเลือก!A$30,"ยังไม่บันทึกข้อมูล",R655*0.27),"ข้อมูลไม่ถูกต้อง")</f>
        <v>ข้อมูลไม่ถูกต้อง</v>
      </c>
      <c r="T655" s="149" t="str">
        <f t="shared" si="85"/>
        <v>ข้อมูลไม่ถูกต้อง</v>
      </c>
      <c r="U655" s="155" t="str">
        <f>IF(ISNUMBER(R655),
IF(H$2=ตัวเลือก!A$30,"ยังไม่บันทึกข้อมูล",R655*0.47),"ข้อมูลไม่ถูกต้อง")</f>
        <v>ข้อมูลไม่ถูกต้อง</v>
      </c>
      <c r="V655" s="149" t="str">
        <f>IF(ISNUMBER(S655),
IF(H$2=ตัวเลือก!A$30,"ยังไม่บันทึกข้อมูล",S655*0.47),"ข้อมูลไม่ถูกต้อง")</f>
        <v>ข้อมูลไม่ถูกต้อง</v>
      </c>
      <c r="W655" s="149" t="str">
        <f t="shared" si="86"/>
        <v>ข้อมูลไม่ถูกต้อง</v>
      </c>
      <c r="X655" s="148" t="str">
        <f t="shared" si="87"/>
        <v>ข้อมูลไม่ถูกต้อง</v>
      </c>
      <c r="Y655" s="38"/>
      <c r="Z655" s="38"/>
      <c r="AA655" s="38"/>
    </row>
    <row r="656" spans="1:27" x14ac:dyDescent="0.45">
      <c r="A656" s="38">
        <v>651</v>
      </c>
      <c r="B656" s="38"/>
      <c r="C656" s="38"/>
      <c r="D656" s="38"/>
      <c r="E656" s="38"/>
      <c r="F656" s="35"/>
      <c r="G656" s="35"/>
      <c r="H656" s="38"/>
      <c r="I656" s="38"/>
      <c r="J656" s="273" t="str">
        <f t="shared" si="80"/>
        <v>รอข้อมูลคอลัมน์ H</v>
      </c>
      <c r="K656" s="150"/>
      <c r="L656" s="150"/>
      <c r="M656" s="150"/>
      <c r="N656" s="147" t="str" cm="1">
        <f t="array" ref="N656">IF(AND(K656:M656=""),"ยังไม่บันทึกข้อมูล",
IF(M656&lt;&gt;"",
IF(M656&gt;=1.3,M656,"เป็นไม้พุ่ม"),
IF(K656+L656&gt;=1.3,K656+L656,"เป็นไม้พุ่ม")))</f>
        <v>ยังไม่บันทึกข้อมูล</v>
      </c>
      <c r="O656" s="149" t="str">
        <f t="shared" si="81"/>
        <v>ข้อมูลไม่ถูกต้อง</v>
      </c>
      <c r="P656" s="149" t="str">
        <f t="shared" si="82"/>
        <v>ข้อมูลไม่ถูกต้อง</v>
      </c>
      <c r="Q656" s="149" t="str">
        <f t="shared" si="83"/>
        <v>ข้อมูลไม่ถูกต้อง</v>
      </c>
      <c r="R656" s="155" t="str">
        <f t="shared" si="84"/>
        <v>ข้อมูลไม่ถูกต้อง</v>
      </c>
      <c r="S656" s="155" t="str">
        <f>IF(ISNUMBER(R656),
IF(H$2=ตัวเลือก!A$30,"ยังไม่บันทึกข้อมูล",R656*0.27),"ข้อมูลไม่ถูกต้อง")</f>
        <v>ข้อมูลไม่ถูกต้อง</v>
      </c>
      <c r="T656" s="149" t="str">
        <f t="shared" si="85"/>
        <v>ข้อมูลไม่ถูกต้อง</v>
      </c>
      <c r="U656" s="155" t="str">
        <f>IF(ISNUMBER(R656),
IF(H$2=ตัวเลือก!A$30,"ยังไม่บันทึกข้อมูล",R656*0.47),"ข้อมูลไม่ถูกต้อง")</f>
        <v>ข้อมูลไม่ถูกต้อง</v>
      </c>
      <c r="V656" s="149" t="str">
        <f>IF(ISNUMBER(S656),
IF(H$2=ตัวเลือก!A$30,"ยังไม่บันทึกข้อมูล",S656*0.47),"ข้อมูลไม่ถูกต้อง")</f>
        <v>ข้อมูลไม่ถูกต้อง</v>
      </c>
      <c r="W656" s="149" t="str">
        <f t="shared" si="86"/>
        <v>ข้อมูลไม่ถูกต้อง</v>
      </c>
      <c r="X656" s="148" t="str">
        <f t="shared" si="87"/>
        <v>ข้อมูลไม่ถูกต้อง</v>
      </c>
      <c r="Y656" s="38"/>
      <c r="Z656" s="38"/>
      <c r="AA656" s="38"/>
    </row>
    <row r="657" spans="1:27" x14ac:dyDescent="0.45">
      <c r="A657" s="38">
        <v>652</v>
      </c>
      <c r="B657" s="38"/>
      <c r="C657" s="38"/>
      <c r="D657" s="38"/>
      <c r="E657" s="38"/>
      <c r="F657" s="35"/>
      <c r="G657" s="35"/>
      <c r="H657" s="38"/>
      <c r="I657" s="38"/>
      <c r="J657" s="273" t="str">
        <f t="shared" si="80"/>
        <v>รอข้อมูลคอลัมน์ H</v>
      </c>
      <c r="K657" s="150"/>
      <c r="L657" s="150"/>
      <c r="M657" s="150"/>
      <c r="N657" s="147" t="str" cm="1">
        <f t="array" ref="N657">IF(AND(K657:M657=""),"ยังไม่บันทึกข้อมูล",
IF(M657&lt;&gt;"",
IF(M657&gt;=1.3,M657,"เป็นไม้พุ่ม"),
IF(K657+L657&gt;=1.3,K657+L657,"เป็นไม้พุ่ม")))</f>
        <v>ยังไม่บันทึกข้อมูล</v>
      </c>
      <c r="O657" s="149" t="str">
        <f t="shared" si="81"/>
        <v>ข้อมูลไม่ถูกต้อง</v>
      </c>
      <c r="P657" s="149" t="str">
        <f t="shared" si="82"/>
        <v>ข้อมูลไม่ถูกต้อง</v>
      </c>
      <c r="Q657" s="149" t="str">
        <f t="shared" si="83"/>
        <v>ข้อมูลไม่ถูกต้อง</v>
      </c>
      <c r="R657" s="155" t="str">
        <f t="shared" si="84"/>
        <v>ข้อมูลไม่ถูกต้อง</v>
      </c>
      <c r="S657" s="155" t="str">
        <f>IF(ISNUMBER(R657),
IF(H$2=ตัวเลือก!A$30,"ยังไม่บันทึกข้อมูล",R657*0.27),"ข้อมูลไม่ถูกต้อง")</f>
        <v>ข้อมูลไม่ถูกต้อง</v>
      </c>
      <c r="T657" s="149" t="str">
        <f t="shared" si="85"/>
        <v>ข้อมูลไม่ถูกต้อง</v>
      </c>
      <c r="U657" s="155" t="str">
        <f>IF(ISNUMBER(R657),
IF(H$2=ตัวเลือก!A$30,"ยังไม่บันทึกข้อมูล",R657*0.47),"ข้อมูลไม่ถูกต้อง")</f>
        <v>ข้อมูลไม่ถูกต้อง</v>
      </c>
      <c r="V657" s="149" t="str">
        <f>IF(ISNUMBER(S657),
IF(H$2=ตัวเลือก!A$30,"ยังไม่บันทึกข้อมูล",S657*0.47),"ข้อมูลไม่ถูกต้อง")</f>
        <v>ข้อมูลไม่ถูกต้อง</v>
      </c>
      <c r="W657" s="149" t="str">
        <f t="shared" si="86"/>
        <v>ข้อมูลไม่ถูกต้อง</v>
      </c>
      <c r="X657" s="148" t="str">
        <f t="shared" si="87"/>
        <v>ข้อมูลไม่ถูกต้อง</v>
      </c>
      <c r="Y657" s="38"/>
      <c r="Z657" s="38"/>
      <c r="AA657" s="38"/>
    </row>
    <row r="658" spans="1:27" x14ac:dyDescent="0.45">
      <c r="A658" s="38">
        <v>653</v>
      </c>
      <c r="B658" s="38"/>
      <c r="C658" s="38"/>
      <c r="D658" s="38"/>
      <c r="E658" s="38"/>
      <c r="F658" s="35"/>
      <c r="G658" s="35"/>
      <c r="H658" s="38"/>
      <c r="I658" s="38"/>
      <c r="J658" s="273" t="str">
        <f t="shared" si="80"/>
        <v>รอข้อมูลคอลัมน์ H</v>
      </c>
      <c r="K658" s="150"/>
      <c r="L658" s="150"/>
      <c r="M658" s="150"/>
      <c r="N658" s="147" t="str" cm="1">
        <f t="array" ref="N658">IF(AND(K658:M658=""),"ยังไม่บันทึกข้อมูล",
IF(M658&lt;&gt;"",
IF(M658&gt;=1.3,M658,"เป็นไม้พุ่ม"),
IF(K658+L658&gt;=1.3,K658+L658,"เป็นไม้พุ่ม")))</f>
        <v>ยังไม่บันทึกข้อมูล</v>
      </c>
      <c r="O658" s="149" t="str">
        <f t="shared" si="81"/>
        <v>ข้อมูลไม่ถูกต้อง</v>
      </c>
      <c r="P658" s="149" t="str">
        <f t="shared" si="82"/>
        <v>ข้อมูลไม่ถูกต้อง</v>
      </c>
      <c r="Q658" s="149" t="str">
        <f t="shared" si="83"/>
        <v>ข้อมูลไม่ถูกต้อง</v>
      </c>
      <c r="R658" s="155" t="str">
        <f t="shared" si="84"/>
        <v>ข้อมูลไม่ถูกต้อง</v>
      </c>
      <c r="S658" s="155" t="str">
        <f>IF(ISNUMBER(R658),
IF(H$2=ตัวเลือก!A$30,"ยังไม่บันทึกข้อมูล",R658*0.27),"ข้อมูลไม่ถูกต้อง")</f>
        <v>ข้อมูลไม่ถูกต้อง</v>
      </c>
      <c r="T658" s="149" t="str">
        <f t="shared" si="85"/>
        <v>ข้อมูลไม่ถูกต้อง</v>
      </c>
      <c r="U658" s="155" t="str">
        <f>IF(ISNUMBER(R658),
IF(H$2=ตัวเลือก!A$30,"ยังไม่บันทึกข้อมูล",R658*0.47),"ข้อมูลไม่ถูกต้อง")</f>
        <v>ข้อมูลไม่ถูกต้อง</v>
      </c>
      <c r="V658" s="149" t="str">
        <f>IF(ISNUMBER(S658),
IF(H$2=ตัวเลือก!A$30,"ยังไม่บันทึกข้อมูล",S658*0.47),"ข้อมูลไม่ถูกต้อง")</f>
        <v>ข้อมูลไม่ถูกต้อง</v>
      </c>
      <c r="W658" s="149" t="str">
        <f t="shared" si="86"/>
        <v>ข้อมูลไม่ถูกต้อง</v>
      </c>
      <c r="X658" s="148" t="str">
        <f t="shared" si="87"/>
        <v>ข้อมูลไม่ถูกต้อง</v>
      </c>
      <c r="Y658" s="38"/>
      <c r="Z658" s="38"/>
      <c r="AA658" s="38"/>
    </row>
    <row r="659" spans="1:27" x14ac:dyDescent="0.45">
      <c r="A659" s="38">
        <v>654</v>
      </c>
      <c r="B659" s="38"/>
      <c r="C659" s="38"/>
      <c r="D659" s="38"/>
      <c r="E659" s="38"/>
      <c r="F659" s="35"/>
      <c r="G659" s="35"/>
      <c r="H659" s="38"/>
      <c r="I659" s="38"/>
      <c r="J659" s="273" t="str">
        <f t="shared" si="80"/>
        <v>รอข้อมูลคอลัมน์ H</v>
      </c>
      <c r="K659" s="150"/>
      <c r="L659" s="150"/>
      <c r="M659" s="150"/>
      <c r="N659" s="147" t="str" cm="1">
        <f t="array" ref="N659">IF(AND(K659:M659=""),"ยังไม่บันทึกข้อมูล",
IF(M659&lt;&gt;"",
IF(M659&gt;=1.3,M659,"เป็นไม้พุ่ม"),
IF(K659+L659&gt;=1.3,K659+L659,"เป็นไม้พุ่ม")))</f>
        <v>ยังไม่บันทึกข้อมูล</v>
      </c>
      <c r="O659" s="149" t="str">
        <f t="shared" si="81"/>
        <v>ข้อมูลไม่ถูกต้อง</v>
      </c>
      <c r="P659" s="149" t="str">
        <f t="shared" si="82"/>
        <v>ข้อมูลไม่ถูกต้อง</v>
      </c>
      <c r="Q659" s="149" t="str">
        <f t="shared" si="83"/>
        <v>ข้อมูลไม่ถูกต้อง</v>
      </c>
      <c r="R659" s="155" t="str">
        <f t="shared" si="84"/>
        <v>ข้อมูลไม่ถูกต้อง</v>
      </c>
      <c r="S659" s="155" t="str">
        <f>IF(ISNUMBER(R659),
IF(H$2=ตัวเลือก!A$30,"ยังไม่บันทึกข้อมูล",R659*0.27),"ข้อมูลไม่ถูกต้อง")</f>
        <v>ข้อมูลไม่ถูกต้อง</v>
      </c>
      <c r="T659" s="149" t="str">
        <f t="shared" si="85"/>
        <v>ข้อมูลไม่ถูกต้อง</v>
      </c>
      <c r="U659" s="155" t="str">
        <f>IF(ISNUMBER(R659),
IF(H$2=ตัวเลือก!A$30,"ยังไม่บันทึกข้อมูล",R659*0.47),"ข้อมูลไม่ถูกต้อง")</f>
        <v>ข้อมูลไม่ถูกต้อง</v>
      </c>
      <c r="V659" s="149" t="str">
        <f>IF(ISNUMBER(S659),
IF(H$2=ตัวเลือก!A$30,"ยังไม่บันทึกข้อมูล",S659*0.47),"ข้อมูลไม่ถูกต้อง")</f>
        <v>ข้อมูลไม่ถูกต้อง</v>
      </c>
      <c r="W659" s="149" t="str">
        <f t="shared" si="86"/>
        <v>ข้อมูลไม่ถูกต้อง</v>
      </c>
      <c r="X659" s="148" t="str">
        <f t="shared" si="87"/>
        <v>ข้อมูลไม่ถูกต้อง</v>
      </c>
      <c r="Y659" s="38"/>
      <c r="Z659" s="38"/>
      <c r="AA659" s="38"/>
    </row>
    <row r="660" spans="1:27" x14ac:dyDescent="0.45">
      <c r="A660" s="38">
        <v>655</v>
      </c>
      <c r="B660" s="38"/>
      <c r="C660" s="38"/>
      <c r="D660" s="38"/>
      <c r="E660" s="38"/>
      <c r="F660" s="35"/>
      <c r="G660" s="35"/>
      <c r="H660" s="38"/>
      <c r="I660" s="38"/>
      <c r="J660" s="273" t="str">
        <f t="shared" si="80"/>
        <v>รอข้อมูลคอลัมน์ H</v>
      </c>
      <c r="K660" s="150"/>
      <c r="L660" s="150"/>
      <c r="M660" s="150"/>
      <c r="N660" s="147" t="str" cm="1">
        <f t="array" ref="N660">IF(AND(K660:M660=""),"ยังไม่บันทึกข้อมูล",
IF(M660&lt;&gt;"",
IF(M660&gt;=1.3,M660,"เป็นไม้พุ่ม"),
IF(K660+L660&gt;=1.3,K660+L660,"เป็นไม้พุ่ม")))</f>
        <v>ยังไม่บันทึกข้อมูล</v>
      </c>
      <c r="O660" s="149" t="str">
        <f t="shared" si="81"/>
        <v>ข้อมูลไม่ถูกต้อง</v>
      </c>
      <c r="P660" s="149" t="str">
        <f t="shared" si="82"/>
        <v>ข้อมูลไม่ถูกต้อง</v>
      </c>
      <c r="Q660" s="149" t="str">
        <f t="shared" si="83"/>
        <v>ข้อมูลไม่ถูกต้อง</v>
      </c>
      <c r="R660" s="155" t="str">
        <f t="shared" si="84"/>
        <v>ข้อมูลไม่ถูกต้อง</v>
      </c>
      <c r="S660" s="155" t="str">
        <f>IF(ISNUMBER(R660),
IF(H$2=ตัวเลือก!A$30,"ยังไม่บันทึกข้อมูล",R660*0.27),"ข้อมูลไม่ถูกต้อง")</f>
        <v>ข้อมูลไม่ถูกต้อง</v>
      </c>
      <c r="T660" s="149" t="str">
        <f t="shared" si="85"/>
        <v>ข้อมูลไม่ถูกต้อง</v>
      </c>
      <c r="U660" s="155" t="str">
        <f>IF(ISNUMBER(R660),
IF(H$2=ตัวเลือก!A$30,"ยังไม่บันทึกข้อมูล",R660*0.47),"ข้อมูลไม่ถูกต้อง")</f>
        <v>ข้อมูลไม่ถูกต้อง</v>
      </c>
      <c r="V660" s="149" t="str">
        <f>IF(ISNUMBER(S660),
IF(H$2=ตัวเลือก!A$30,"ยังไม่บันทึกข้อมูล",S660*0.47),"ข้อมูลไม่ถูกต้อง")</f>
        <v>ข้อมูลไม่ถูกต้อง</v>
      </c>
      <c r="W660" s="149" t="str">
        <f t="shared" si="86"/>
        <v>ข้อมูลไม่ถูกต้อง</v>
      </c>
      <c r="X660" s="148" t="str">
        <f t="shared" si="87"/>
        <v>ข้อมูลไม่ถูกต้อง</v>
      </c>
      <c r="Y660" s="38"/>
      <c r="Z660" s="38"/>
      <c r="AA660" s="38"/>
    </row>
    <row r="661" spans="1:27" x14ac:dyDescent="0.45">
      <c r="A661" s="38">
        <v>656</v>
      </c>
      <c r="B661" s="38"/>
      <c r="C661" s="38"/>
      <c r="D661" s="38"/>
      <c r="E661" s="38"/>
      <c r="F661" s="35"/>
      <c r="G661" s="35"/>
      <c r="H661" s="38"/>
      <c r="I661" s="38"/>
      <c r="J661" s="273" t="str">
        <f t="shared" si="80"/>
        <v>รอข้อมูลคอลัมน์ H</v>
      </c>
      <c r="K661" s="150"/>
      <c r="L661" s="150"/>
      <c r="M661" s="150"/>
      <c r="N661" s="147" t="str" cm="1">
        <f t="array" ref="N661">IF(AND(K661:M661=""),"ยังไม่บันทึกข้อมูล",
IF(M661&lt;&gt;"",
IF(M661&gt;=1.3,M661,"เป็นไม้พุ่ม"),
IF(K661+L661&gt;=1.3,K661+L661,"เป็นไม้พุ่ม")))</f>
        <v>ยังไม่บันทึกข้อมูล</v>
      </c>
      <c r="O661" s="149" t="str">
        <f t="shared" si="81"/>
        <v>ข้อมูลไม่ถูกต้อง</v>
      </c>
      <c r="P661" s="149" t="str">
        <f t="shared" si="82"/>
        <v>ข้อมูลไม่ถูกต้อง</v>
      </c>
      <c r="Q661" s="149" t="str">
        <f t="shared" si="83"/>
        <v>ข้อมูลไม่ถูกต้อง</v>
      </c>
      <c r="R661" s="155" t="str">
        <f t="shared" si="84"/>
        <v>ข้อมูลไม่ถูกต้อง</v>
      </c>
      <c r="S661" s="155" t="str">
        <f>IF(ISNUMBER(R661),
IF(H$2=ตัวเลือก!A$30,"ยังไม่บันทึกข้อมูล",R661*0.27),"ข้อมูลไม่ถูกต้อง")</f>
        <v>ข้อมูลไม่ถูกต้อง</v>
      </c>
      <c r="T661" s="149" t="str">
        <f t="shared" si="85"/>
        <v>ข้อมูลไม่ถูกต้อง</v>
      </c>
      <c r="U661" s="155" t="str">
        <f>IF(ISNUMBER(R661),
IF(H$2=ตัวเลือก!A$30,"ยังไม่บันทึกข้อมูล",R661*0.47),"ข้อมูลไม่ถูกต้อง")</f>
        <v>ข้อมูลไม่ถูกต้อง</v>
      </c>
      <c r="V661" s="149" t="str">
        <f>IF(ISNUMBER(S661),
IF(H$2=ตัวเลือก!A$30,"ยังไม่บันทึกข้อมูล",S661*0.47),"ข้อมูลไม่ถูกต้อง")</f>
        <v>ข้อมูลไม่ถูกต้อง</v>
      </c>
      <c r="W661" s="149" t="str">
        <f t="shared" si="86"/>
        <v>ข้อมูลไม่ถูกต้อง</v>
      </c>
      <c r="X661" s="148" t="str">
        <f t="shared" si="87"/>
        <v>ข้อมูลไม่ถูกต้อง</v>
      </c>
      <c r="Y661" s="38"/>
      <c r="Z661" s="38"/>
      <c r="AA661" s="38"/>
    </row>
    <row r="662" spans="1:27" x14ac:dyDescent="0.45">
      <c r="A662" s="38">
        <v>657</v>
      </c>
      <c r="B662" s="38"/>
      <c r="C662" s="38"/>
      <c r="D662" s="38"/>
      <c r="E662" s="38"/>
      <c r="F662" s="35"/>
      <c r="G662" s="35"/>
      <c r="H662" s="38"/>
      <c r="I662" s="38"/>
      <c r="J662" s="273" t="str">
        <f t="shared" si="80"/>
        <v>รอข้อมูลคอลัมน์ H</v>
      </c>
      <c r="K662" s="150"/>
      <c r="L662" s="150"/>
      <c r="M662" s="150"/>
      <c r="N662" s="147" t="str" cm="1">
        <f t="array" ref="N662">IF(AND(K662:M662=""),"ยังไม่บันทึกข้อมูล",
IF(M662&lt;&gt;"",
IF(M662&gt;=1.3,M662,"เป็นไม้พุ่ม"),
IF(K662+L662&gt;=1.3,K662+L662,"เป็นไม้พุ่ม")))</f>
        <v>ยังไม่บันทึกข้อมูล</v>
      </c>
      <c r="O662" s="149" t="str">
        <f t="shared" si="81"/>
        <v>ข้อมูลไม่ถูกต้อง</v>
      </c>
      <c r="P662" s="149" t="str">
        <f t="shared" si="82"/>
        <v>ข้อมูลไม่ถูกต้อง</v>
      </c>
      <c r="Q662" s="149" t="str">
        <f t="shared" si="83"/>
        <v>ข้อมูลไม่ถูกต้อง</v>
      </c>
      <c r="R662" s="155" t="str">
        <f t="shared" si="84"/>
        <v>ข้อมูลไม่ถูกต้อง</v>
      </c>
      <c r="S662" s="155" t="str">
        <f>IF(ISNUMBER(R662),
IF(H$2=ตัวเลือก!A$30,"ยังไม่บันทึกข้อมูล",R662*0.27),"ข้อมูลไม่ถูกต้อง")</f>
        <v>ข้อมูลไม่ถูกต้อง</v>
      </c>
      <c r="T662" s="149" t="str">
        <f t="shared" si="85"/>
        <v>ข้อมูลไม่ถูกต้อง</v>
      </c>
      <c r="U662" s="155" t="str">
        <f>IF(ISNUMBER(R662),
IF(H$2=ตัวเลือก!A$30,"ยังไม่บันทึกข้อมูล",R662*0.47),"ข้อมูลไม่ถูกต้อง")</f>
        <v>ข้อมูลไม่ถูกต้อง</v>
      </c>
      <c r="V662" s="149" t="str">
        <f>IF(ISNUMBER(S662),
IF(H$2=ตัวเลือก!A$30,"ยังไม่บันทึกข้อมูล",S662*0.47),"ข้อมูลไม่ถูกต้อง")</f>
        <v>ข้อมูลไม่ถูกต้อง</v>
      </c>
      <c r="W662" s="149" t="str">
        <f t="shared" si="86"/>
        <v>ข้อมูลไม่ถูกต้อง</v>
      </c>
      <c r="X662" s="148" t="str">
        <f t="shared" si="87"/>
        <v>ข้อมูลไม่ถูกต้อง</v>
      </c>
      <c r="Y662" s="38"/>
      <c r="Z662" s="38"/>
      <c r="AA662" s="38"/>
    </row>
    <row r="663" spans="1:27" x14ac:dyDescent="0.45">
      <c r="A663" s="38">
        <v>658</v>
      </c>
      <c r="B663" s="38"/>
      <c r="C663" s="38"/>
      <c r="D663" s="38"/>
      <c r="E663" s="38"/>
      <c r="F663" s="35"/>
      <c r="G663" s="35"/>
      <c r="H663" s="38"/>
      <c r="I663" s="38"/>
      <c r="J663" s="273" t="str">
        <f t="shared" si="80"/>
        <v>รอข้อมูลคอลัมน์ H</v>
      </c>
      <c r="K663" s="150"/>
      <c r="L663" s="150"/>
      <c r="M663" s="150"/>
      <c r="N663" s="147" t="str" cm="1">
        <f t="array" ref="N663">IF(AND(K663:M663=""),"ยังไม่บันทึกข้อมูล",
IF(M663&lt;&gt;"",
IF(M663&gt;=1.3,M663,"เป็นไม้พุ่ม"),
IF(K663+L663&gt;=1.3,K663+L663,"เป็นไม้พุ่ม")))</f>
        <v>ยังไม่บันทึกข้อมูล</v>
      </c>
      <c r="O663" s="149" t="str">
        <f t="shared" si="81"/>
        <v>ข้อมูลไม่ถูกต้อง</v>
      </c>
      <c r="P663" s="149" t="str">
        <f t="shared" si="82"/>
        <v>ข้อมูลไม่ถูกต้อง</v>
      </c>
      <c r="Q663" s="149" t="str">
        <f t="shared" si="83"/>
        <v>ข้อมูลไม่ถูกต้อง</v>
      </c>
      <c r="R663" s="155" t="str">
        <f t="shared" si="84"/>
        <v>ข้อมูลไม่ถูกต้อง</v>
      </c>
      <c r="S663" s="155" t="str">
        <f>IF(ISNUMBER(R663),
IF(H$2=ตัวเลือก!A$30,"ยังไม่บันทึกข้อมูล",R663*0.27),"ข้อมูลไม่ถูกต้อง")</f>
        <v>ข้อมูลไม่ถูกต้อง</v>
      </c>
      <c r="T663" s="149" t="str">
        <f t="shared" si="85"/>
        <v>ข้อมูลไม่ถูกต้อง</v>
      </c>
      <c r="U663" s="155" t="str">
        <f>IF(ISNUMBER(R663),
IF(H$2=ตัวเลือก!A$30,"ยังไม่บันทึกข้อมูล",R663*0.47),"ข้อมูลไม่ถูกต้อง")</f>
        <v>ข้อมูลไม่ถูกต้อง</v>
      </c>
      <c r="V663" s="149" t="str">
        <f>IF(ISNUMBER(S663),
IF(H$2=ตัวเลือก!A$30,"ยังไม่บันทึกข้อมูล",S663*0.47),"ข้อมูลไม่ถูกต้อง")</f>
        <v>ข้อมูลไม่ถูกต้อง</v>
      </c>
      <c r="W663" s="149" t="str">
        <f t="shared" si="86"/>
        <v>ข้อมูลไม่ถูกต้อง</v>
      </c>
      <c r="X663" s="148" t="str">
        <f t="shared" si="87"/>
        <v>ข้อมูลไม่ถูกต้อง</v>
      </c>
      <c r="Y663" s="38"/>
      <c r="Z663" s="38"/>
      <c r="AA663" s="38"/>
    </row>
    <row r="664" spans="1:27" x14ac:dyDescent="0.45">
      <c r="A664" s="38">
        <v>659</v>
      </c>
      <c r="B664" s="38"/>
      <c r="C664" s="38"/>
      <c r="D664" s="38"/>
      <c r="E664" s="38"/>
      <c r="F664" s="35"/>
      <c r="G664" s="35"/>
      <c r="H664" s="38"/>
      <c r="I664" s="38"/>
      <c r="J664" s="273" t="str">
        <f t="shared" si="80"/>
        <v>รอข้อมูลคอลัมน์ H</v>
      </c>
      <c r="K664" s="150"/>
      <c r="L664" s="150"/>
      <c r="M664" s="150"/>
      <c r="N664" s="147" t="str" cm="1">
        <f t="array" ref="N664">IF(AND(K664:M664=""),"ยังไม่บันทึกข้อมูล",
IF(M664&lt;&gt;"",
IF(M664&gt;=1.3,M664,"เป็นไม้พุ่ม"),
IF(K664+L664&gt;=1.3,K664+L664,"เป็นไม้พุ่ม")))</f>
        <v>ยังไม่บันทึกข้อมูล</v>
      </c>
      <c r="O664" s="149" t="str">
        <f t="shared" si="81"/>
        <v>ข้อมูลไม่ถูกต้อง</v>
      </c>
      <c r="P664" s="149" t="str">
        <f t="shared" si="82"/>
        <v>ข้อมูลไม่ถูกต้อง</v>
      </c>
      <c r="Q664" s="149" t="str">
        <f t="shared" si="83"/>
        <v>ข้อมูลไม่ถูกต้อง</v>
      </c>
      <c r="R664" s="155" t="str">
        <f t="shared" si="84"/>
        <v>ข้อมูลไม่ถูกต้อง</v>
      </c>
      <c r="S664" s="155" t="str">
        <f>IF(ISNUMBER(R664),
IF(H$2=ตัวเลือก!A$30,"ยังไม่บันทึกข้อมูล",R664*0.27),"ข้อมูลไม่ถูกต้อง")</f>
        <v>ข้อมูลไม่ถูกต้อง</v>
      </c>
      <c r="T664" s="149" t="str">
        <f t="shared" si="85"/>
        <v>ข้อมูลไม่ถูกต้อง</v>
      </c>
      <c r="U664" s="155" t="str">
        <f>IF(ISNUMBER(R664),
IF(H$2=ตัวเลือก!A$30,"ยังไม่บันทึกข้อมูล",R664*0.47),"ข้อมูลไม่ถูกต้อง")</f>
        <v>ข้อมูลไม่ถูกต้อง</v>
      </c>
      <c r="V664" s="149" t="str">
        <f>IF(ISNUMBER(S664),
IF(H$2=ตัวเลือก!A$30,"ยังไม่บันทึกข้อมูล",S664*0.47),"ข้อมูลไม่ถูกต้อง")</f>
        <v>ข้อมูลไม่ถูกต้อง</v>
      </c>
      <c r="W664" s="149" t="str">
        <f t="shared" si="86"/>
        <v>ข้อมูลไม่ถูกต้อง</v>
      </c>
      <c r="X664" s="148" t="str">
        <f t="shared" si="87"/>
        <v>ข้อมูลไม่ถูกต้อง</v>
      </c>
      <c r="Y664" s="38"/>
      <c r="Z664" s="38"/>
      <c r="AA664" s="38"/>
    </row>
    <row r="665" spans="1:27" x14ac:dyDescent="0.45">
      <c r="A665" s="38">
        <v>660</v>
      </c>
      <c r="B665" s="38"/>
      <c r="C665" s="38"/>
      <c r="D665" s="38"/>
      <c r="E665" s="38"/>
      <c r="F665" s="35"/>
      <c r="G665" s="35"/>
      <c r="H665" s="38"/>
      <c r="I665" s="38"/>
      <c r="J665" s="273" t="str">
        <f t="shared" si="80"/>
        <v>รอข้อมูลคอลัมน์ H</v>
      </c>
      <c r="K665" s="150"/>
      <c r="L665" s="150"/>
      <c r="M665" s="150"/>
      <c r="N665" s="147" t="str" cm="1">
        <f t="array" ref="N665">IF(AND(K665:M665=""),"ยังไม่บันทึกข้อมูล",
IF(M665&lt;&gt;"",
IF(M665&gt;=1.3,M665,"เป็นไม้พุ่ม"),
IF(K665+L665&gt;=1.3,K665+L665,"เป็นไม้พุ่ม")))</f>
        <v>ยังไม่บันทึกข้อมูล</v>
      </c>
      <c r="O665" s="149" t="str">
        <f t="shared" si="81"/>
        <v>ข้อมูลไม่ถูกต้อง</v>
      </c>
      <c r="P665" s="149" t="str">
        <f t="shared" si="82"/>
        <v>ข้อมูลไม่ถูกต้อง</v>
      </c>
      <c r="Q665" s="149" t="str">
        <f t="shared" si="83"/>
        <v>ข้อมูลไม่ถูกต้อง</v>
      </c>
      <c r="R665" s="155" t="str">
        <f t="shared" si="84"/>
        <v>ข้อมูลไม่ถูกต้อง</v>
      </c>
      <c r="S665" s="155" t="str">
        <f>IF(ISNUMBER(R665),
IF(H$2=ตัวเลือก!A$30,"ยังไม่บันทึกข้อมูล",R665*0.27),"ข้อมูลไม่ถูกต้อง")</f>
        <v>ข้อมูลไม่ถูกต้อง</v>
      </c>
      <c r="T665" s="149" t="str">
        <f t="shared" si="85"/>
        <v>ข้อมูลไม่ถูกต้อง</v>
      </c>
      <c r="U665" s="155" t="str">
        <f>IF(ISNUMBER(R665),
IF(H$2=ตัวเลือก!A$30,"ยังไม่บันทึกข้อมูล",R665*0.47),"ข้อมูลไม่ถูกต้อง")</f>
        <v>ข้อมูลไม่ถูกต้อง</v>
      </c>
      <c r="V665" s="149" t="str">
        <f>IF(ISNUMBER(S665),
IF(H$2=ตัวเลือก!A$30,"ยังไม่บันทึกข้อมูล",S665*0.47),"ข้อมูลไม่ถูกต้อง")</f>
        <v>ข้อมูลไม่ถูกต้อง</v>
      </c>
      <c r="W665" s="149" t="str">
        <f t="shared" si="86"/>
        <v>ข้อมูลไม่ถูกต้อง</v>
      </c>
      <c r="X665" s="148" t="str">
        <f t="shared" si="87"/>
        <v>ข้อมูลไม่ถูกต้อง</v>
      </c>
      <c r="Y665" s="38"/>
      <c r="Z665" s="38"/>
      <c r="AA665" s="38"/>
    </row>
    <row r="666" spans="1:27" x14ac:dyDescent="0.45">
      <c r="A666" s="38">
        <v>661</v>
      </c>
      <c r="B666" s="38"/>
      <c r="C666" s="38"/>
      <c r="D666" s="38"/>
      <c r="E666" s="38"/>
      <c r="F666" s="35"/>
      <c r="G666" s="35"/>
      <c r="H666" s="38"/>
      <c r="I666" s="38"/>
      <c r="J666" s="273" t="str">
        <f t="shared" si="80"/>
        <v>รอข้อมูลคอลัมน์ H</v>
      </c>
      <c r="K666" s="150"/>
      <c r="L666" s="150"/>
      <c r="M666" s="150"/>
      <c r="N666" s="147" t="str" cm="1">
        <f t="array" ref="N666">IF(AND(K666:M666=""),"ยังไม่บันทึกข้อมูล",
IF(M666&lt;&gt;"",
IF(M666&gt;=1.3,M666,"เป็นไม้พุ่ม"),
IF(K666+L666&gt;=1.3,K666+L666,"เป็นไม้พุ่ม")))</f>
        <v>ยังไม่บันทึกข้อมูล</v>
      </c>
      <c r="O666" s="149" t="str">
        <f t="shared" si="81"/>
        <v>ข้อมูลไม่ถูกต้อง</v>
      </c>
      <c r="P666" s="149" t="str">
        <f t="shared" si="82"/>
        <v>ข้อมูลไม่ถูกต้อง</v>
      </c>
      <c r="Q666" s="149" t="str">
        <f t="shared" si="83"/>
        <v>ข้อมูลไม่ถูกต้อง</v>
      </c>
      <c r="R666" s="155" t="str">
        <f t="shared" si="84"/>
        <v>ข้อมูลไม่ถูกต้อง</v>
      </c>
      <c r="S666" s="155" t="str">
        <f>IF(ISNUMBER(R666),
IF(H$2=ตัวเลือก!A$30,"ยังไม่บันทึกข้อมูล",R666*0.27),"ข้อมูลไม่ถูกต้อง")</f>
        <v>ข้อมูลไม่ถูกต้อง</v>
      </c>
      <c r="T666" s="149" t="str">
        <f t="shared" si="85"/>
        <v>ข้อมูลไม่ถูกต้อง</v>
      </c>
      <c r="U666" s="155" t="str">
        <f>IF(ISNUMBER(R666),
IF(H$2=ตัวเลือก!A$30,"ยังไม่บันทึกข้อมูล",R666*0.47),"ข้อมูลไม่ถูกต้อง")</f>
        <v>ข้อมูลไม่ถูกต้อง</v>
      </c>
      <c r="V666" s="149" t="str">
        <f>IF(ISNUMBER(S666),
IF(H$2=ตัวเลือก!A$30,"ยังไม่บันทึกข้อมูล",S666*0.47),"ข้อมูลไม่ถูกต้อง")</f>
        <v>ข้อมูลไม่ถูกต้อง</v>
      </c>
      <c r="W666" s="149" t="str">
        <f t="shared" si="86"/>
        <v>ข้อมูลไม่ถูกต้อง</v>
      </c>
      <c r="X666" s="148" t="str">
        <f t="shared" si="87"/>
        <v>ข้อมูลไม่ถูกต้อง</v>
      </c>
      <c r="Y666" s="38"/>
      <c r="Z666" s="38"/>
      <c r="AA666" s="38"/>
    </row>
    <row r="667" spans="1:27" x14ac:dyDescent="0.45">
      <c r="A667" s="38">
        <v>662</v>
      </c>
      <c r="B667" s="38"/>
      <c r="C667" s="38"/>
      <c r="D667" s="38"/>
      <c r="E667" s="38"/>
      <c r="F667" s="35"/>
      <c r="G667" s="35"/>
      <c r="H667" s="38"/>
      <c r="I667" s="38"/>
      <c r="J667" s="273" t="str">
        <f t="shared" si="80"/>
        <v>รอข้อมูลคอลัมน์ H</v>
      </c>
      <c r="K667" s="150"/>
      <c r="L667" s="150"/>
      <c r="M667" s="150"/>
      <c r="N667" s="147" t="str" cm="1">
        <f t="array" ref="N667">IF(AND(K667:M667=""),"ยังไม่บันทึกข้อมูล",
IF(M667&lt;&gt;"",
IF(M667&gt;=1.3,M667,"เป็นไม้พุ่ม"),
IF(K667+L667&gt;=1.3,K667+L667,"เป็นไม้พุ่ม")))</f>
        <v>ยังไม่บันทึกข้อมูล</v>
      </c>
      <c r="O667" s="149" t="str">
        <f t="shared" si="81"/>
        <v>ข้อมูลไม่ถูกต้อง</v>
      </c>
      <c r="P667" s="149" t="str">
        <f t="shared" si="82"/>
        <v>ข้อมูลไม่ถูกต้อง</v>
      </c>
      <c r="Q667" s="149" t="str">
        <f t="shared" si="83"/>
        <v>ข้อมูลไม่ถูกต้อง</v>
      </c>
      <c r="R667" s="155" t="str">
        <f t="shared" si="84"/>
        <v>ข้อมูลไม่ถูกต้อง</v>
      </c>
      <c r="S667" s="155" t="str">
        <f>IF(ISNUMBER(R667),
IF(H$2=ตัวเลือก!A$30,"ยังไม่บันทึกข้อมูล",R667*0.27),"ข้อมูลไม่ถูกต้อง")</f>
        <v>ข้อมูลไม่ถูกต้อง</v>
      </c>
      <c r="T667" s="149" t="str">
        <f t="shared" si="85"/>
        <v>ข้อมูลไม่ถูกต้อง</v>
      </c>
      <c r="U667" s="155" t="str">
        <f>IF(ISNUMBER(R667),
IF(H$2=ตัวเลือก!A$30,"ยังไม่บันทึกข้อมูล",R667*0.47),"ข้อมูลไม่ถูกต้อง")</f>
        <v>ข้อมูลไม่ถูกต้อง</v>
      </c>
      <c r="V667" s="149" t="str">
        <f>IF(ISNUMBER(S667),
IF(H$2=ตัวเลือก!A$30,"ยังไม่บันทึกข้อมูล",S667*0.47),"ข้อมูลไม่ถูกต้อง")</f>
        <v>ข้อมูลไม่ถูกต้อง</v>
      </c>
      <c r="W667" s="149" t="str">
        <f t="shared" si="86"/>
        <v>ข้อมูลไม่ถูกต้อง</v>
      </c>
      <c r="X667" s="148" t="str">
        <f t="shared" si="87"/>
        <v>ข้อมูลไม่ถูกต้อง</v>
      </c>
      <c r="Y667" s="38"/>
      <c r="Z667" s="38"/>
      <c r="AA667" s="38"/>
    </row>
    <row r="668" spans="1:27" x14ac:dyDescent="0.45">
      <c r="A668" s="38">
        <v>663</v>
      </c>
      <c r="B668" s="38"/>
      <c r="C668" s="38"/>
      <c r="D668" s="38"/>
      <c r="E668" s="38"/>
      <c r="F668" s="35"/>
      <c r="G668" s="35"/>
      <c r="H668" s="38"/>
      <c r="I668" s="38"/>
      <c r="J668" s="273" t="str">
        <f t="shared" si="80"/>
        <v>รอข้อมูลคอลัมน์ H</v>
      </c>
      <c r="K668" s="150"/>
      <c r="L668" s="150"/>
      <c r="M668" s="150"/>
      <c r="N668" s="147" t="str" cm="1">
        <f t="array" ref="N668">IF(AND(K668:M668=""),"ยังไม่บันทึกข้อมูล",
IF(M668&lt;&gt;"",
IF(M668&gt;=1.3,M668,"เป็นไม้พุ่ม"),
IF(K668+L668&gt;=1.3,K668+L668,"เป็นไม้พุ่ม")))</f>
        <v>ยังไม่บันทึกข้อมูล</v>
      </c>
      <c r="O668" s="149" t="str">
        <f t="shared" si="81"/>
        <v>ข้อมูลไม่ถูกต้อง</v>
      </c>
      <c r="P668" s="149" t="str">
        <f t="shared" si="82"/>
        <v>ข้อมูลไม่ถูกต้อง</v>
      </c>
      <c r="Q668" s="149" t="str">
        <f t="shared" si="83"/>
        <v>ข้อมูลไม่ถูกต้อง</v>
      </c>
      <c r="R668" s="155" t="str">
        <f t="shared" si="84"/>
        <v>ข้อมูลไม่ถูกต้อง</v>
      </c>
      <c r="S668" s="155" t="str">
        <f>IF(ISNUMBER(R668),
IF(H$2=ตัวเลือก!A$30,"ยังไม่บันทึกข้อมูล",R668*0.27),"ข้อมูลไม่ถูกต้อง")</f>
        <v>ข้อมูลไม่ถูกต้อง</v>
      </c>
      <c r="T668" s="149" t="str">
        <f t="shared" si="85"/>
        <v>ข้อมูลไม่ถูกต้อง</v>
      </c>
      <c r="U668" s="155" t="str">
        <f>IF(ISNUMBER(R668),
IF(H$2=ตัวเลือก!A$30,"ยังไม่บันทึกข้อมูล",R668*0.47),"ข้อมูลไม่ถูกต้อง")</f>
        <v>ข้อมูลไม่ถูกต้อง</v>
      </c>
      <c r="V668" s="149" t="str">
        <f>IF(ISNUMBER(S668),
IF(H$2=ตัวเลือก!A$30,"ยังไม่บันทึกข้อมูล",S668*0.47),"ข้อมูลไม่ถูกต้อง")</f>
        <v>ข้อมูลไม่ถูกต้อง</v>
      </c>
      <c r="W668" s="149" t="str">
        <f t="shared" si="86"/>
        <v>ข้อมูลไม่ถูกต้อง</v>
      </c>
      <c r="X668" s="148" t="str">
        <f t="shared" si="87"/>
        <v>ข้อมูลไม่ถูกต้อง</v>
      </c>
      <c r="Y668" s="38"/>
      <c r="Z668" s="38"/>
      <c r="AA668" s="38"/>
    </row>
    <row r="669" spans="1:27" x14ac:dyDescent="0.45">
      <c r="A669" s="38">
        <v>664</v>
      </c>
      <c r="B669" s="38"/>
      <c r="C669" s="38"/>
      <c r="D669" s="38"/>
      <c r="E669" s="38"/>
      <c r="F669" s="35"/>
      <c r="G669" s="35"/>
      <c r="H669" s="38"/>
      <c r="I669" s="38"/>
      <c r="J669" s="273" t="str">
        <f t="shared" si="80"/>
        <v>รอข้อมูลคอลัมน์ H</v>
      </c>
      <c r="K669" s="150"/>
      <c r="L669" s="150"/>
      <c r="M669" s="150"/>
      <c r="N669" s="147" t="str" cm="1">
        <f t="array" ref="N669">IF(AND(K669:M669=""),"ยังไม่บันทึกข้อมูล",
IF(M669&lt;&gt;"",
IF(M669&gt;=1.3,M669,"เป็นไม้พุ่ม"),
IF(K669+L669&gt;=1.3,K669+L669,"เป็นไม้พุ่ม")))</f>
        <v>ยังไม่บันทึกข้อมูล</v>
      </c>
      <c r="O669" s="149" t="str">
        <f t="shared" si="81"/>
        <v>ข้อมูลไม่ถูกต้อง</v>
      </c>
      <c r="P669" s="149" t="str">
        <f t="shared" si="82"/>
        <v>ข้อมูลไม่ถูกต้อง</v>
      </c>
      <c r="Q669" s="149" t="str">
        <f t="shared" si="83"/>
        <v>ข้อมูลไม่ถูกต้อง</v>
      </c>
      <c r="R669" s="155" t="str">
        <f t="shared" si="84"/>
        <v>ข้อมูลไม่ถูกต้อง</v>
      </c>
      <c r="S669" s="155" t="str">
        <f>IF(ISNUMBER(R669),
IF(H$2=ตัวเลือก!A$30,"ยังไม่บันทึกข้อมูล",R669*0.27),"ข้อมูลไม่ถูกต้อง")</f>
        <v>ข้อมูลไม่ถูกต้อง</v>
      </c>
      <c r="T669" s="149" t="str">
        <f t="shared" si="85"/>
        <v>ข้อมูลไม่ถูกต้อง</v>
      </c>
      <c r="U669" s="155" t="str">
        <f>IF(ISNUMBER(R669),
IF(H$2=ตัวเลือก!A$30,"ยังไม่บันทึกข้อมูล",R669*0.47),"ข้อมูลไม่ถูกต้อง")</f>
        <v>ข้อมูลไม่ถูกต้อง</v>
      </c>
      <c r="V669" s="149" t="str">
        <f>IF(ISNUMBER(S669),
IF(H$2=ตัวเลือก!A$30,"ยังไม่บันทึกข้อมูล",S669*0.47),"ข้อมูลไม่ถูกต้อง")</f>
        <v>ข้อมูลไม่ถูกต้อง</v>
      </c>
      <c r="W669" s="149" t="str">
        <f t="shared" si="86"/>
        <v>ข้อมูลไม่ถูกต้อง</v>
      </c>
      <c r="X669" s="148" t="str">
        <f t="shared" si="87"/>
        <v>ข้อมูลไม่ถูกต้อง</v>
      </c>
      <c r="Y669" s="38"/>
      <c r="Z669" s="38"/>
      <c r="AA669" s="38"/>
    </row>
    <row r="670" spans="1:27" x14ac:dyDescent="0.45">
      <c r="A670" s="38">
        <v>665</v>
      </c>
      <c r="B670" s="38"/>
      <c r="C670" s="38"/>
      <c r="D670" s="38"/>
      <c r="E670" s="38"/>
      <c r="F670" s="35"/>
      <c r="G670" s="35"/>
      <c r="H670" s="38"/>
      <c r="I670" s="38"/>
      <c r="J670" s="273" t="str">
        <f t="shared" si="80"/>
        <v>รอข้อมูลคอลัมน์ H</v>
      </c>
      <c r="K670" s="150"/>
      <c r="L670" s="150"/>
      <c r="M670" s="150"/>
      <c r="N670" s="147" t="str" cm="1">
        <f t="array" ref="N670">IF(AND(K670:M670=""),"ยังไม่บันทึกข้อมูล",
IF(M670&lt;&gt;"",
IF(M670&gt;=1.3,M670,"เป็นไม้พุ่ม"),
IF(K670+L670&gt;=1.3,K670+L670,"เป็นไม้พุ่ม")))</f>
        <v>ยังไม่บันทึกข้อมูล</v>
      </c>
      <c r="O670" s="149" t="str">
        <f t="shared" si="81"/>
        <v>ข้อมูลไม่ถูกต้อง</v>
      </c>
      <c r="P670" s="149" t="str">
        <f t="shared" si="82"/>
        <v>ข้อมูลไม่ถูกต้อง</v>
      </c>
      <c r="Q670" s="149" t="str">
        <f t="shared" si="83"/>
        <v>ข้อมูลไม่ถูกต้อง</v>
      </c>
      <c r="R670" s="155" t="str">
        <f t="shared" si="84"/>
        <v>ข้อมูลไม่ถูกต้อง</v>
      </c>
      <c r="S670" s="155" t="str">
        <f>IF(ISNUMBER(R670),
IF(H$2=ตัวเลือก!A$30,"ยังไม่บันทึกข้อมูล",R670*0.27),"ข้อมูลไม่ถูกต้อง")</f>
        <v>ข้อมูลไม่ถูกต้อง</v>
      </c>
      <c r="T670" s="149" t="str">
        <f t="shared" si="85"/>
        <v>ข้อมูลไม่ถูกต้อง</v>
      </c>
      <c r="U670" s="155" t="str">
        <f>IF(ISNUMBER(R670),
IF(H$2=ตัวเลือก!A$30,"ยังไม่บันทึกข้อมูล",R670*0.47),"ข้อมูลไม่ถูกต้อง")</f>
        <v>ข้อมูลไม่ถูกต้อง</v>
      </c>
      <c r="V670" s="149" t="str">
        <f>IF(ISNUMBER(S670),
IF(H$2=ตัวเลือก!A$30,"ยังไม่บันทึกข้อมูล",S670*0.47),"ข้อมูลไม่ถูกต้อง")</f>
        <v>ข้อมูลไม่ถูกต้อง</v>
      </c>
      <c r="W670" s="149" t="str">
        <f t="shared" si="86"/>
        <v>ข้อมูลไม่ถูกต้อง</v>
      </c>
      <c r="X670" s="148" t="str">
        <f t="shared" si="87"/>
        <v>ข้อมูลไม่ถูกต้อง</v>
      </c>
      <c r="Y670" s="38"/>
      <c r="Z670" s="38"/>
      <c r="AA670" s="38"/>
    </row>
    <row r="671" spans="1:27" x14ac:dyDescent="0.45">
      <c r="A671" s="38">
        <v>666</v>
      </c>
      <c r="B671" s="38"/>
      <c r="C671" s="38"/>
      <c r="D671" s="38"/>
      <c r="E671" s="38"/>
      <c r="F671" s="35"/>
      <c r="G671" s="35"/>
      <c r="H671" s="38"/>
      <c r="I671" s="38"/>
      <c r="J671" s="273" t="str">
        <f t="shared" si="80"/>
        <v>รอข้อมูลคอลัมน์ H</v>
      </c>
      <c r="K671" s="150"/>
      <c r="L671" s="150"/>
      <c r="M671" s="150"/>
      <c r="N671" s="147" t="str" cm="1">
        <f t="array" ref="N671">IF(AND(K671:M671=""),"ยังไม่บันทึกข้อมูล",
IF(M671&lt;&gt;"",
IF(M671&gt;=1.3,M671,"เป็นไม้พุ่ม"),
IF(K671+L671&gt;=1.3,K671+L671,"เป็นไม้พุ่ม")))</f>
        <v>ยังไม่บันทึกข้อมูล</v>
      </c>
      <c r="O671" s="149" t="str">
        <f t="shared" si="81"/>
        <v>ข้อมูลไม่ถูกต้อง</v>
      </c>
      <c r="P671" s="149" t="str">
        <f t="shared" si="82"/>
        <v>ข้อมูลไม่ถูกต้อง</v>
      </c>
      <c r="Q671" s="149" t="str">
        <f t="shared" si="83"/>
        <v>ข้อมูลไม่ถูกต้อง</v>
      </c>
      <c r="R671" s="155" t="str">
        <f t="shared" si="84"/>
        <v>ข้อมูลไม่ถูกต้อง</v>
      </c>
      <c r="S671" s="155" t="str">
        <f>IF(ISNUMBER(R671),
IF(H$2=ตัวเลือก!A$30,"ยังไม่บันทึกข้อมูล",R671*0.27),"ข้อมูลไม่ถูกต้อง")</f>
        <v>ข้อมูลไม่ถูกต้อง</v>
      </c>
      <c r="T671" s="149" t="str">
        <f t="shared" si="85"/>
        <v>ข้อมูลไม่ถูกต้อง</v>
      </c>
      <c r="U671" s="155" t="str">
        <f>IF(ISNUMBER(R671),
IF(H$2=ตัวเลือก!A$30,"ยังไม่บันทึกข้อมูล",R671*0.47),"ข้อมูลไม่ถูกต้อง")</f>
        <v>ข้อมูลไม่ถูกต้อง</v>
      </c>
      <c r="V671" s="149" t="str">
        <f>IF(ISNUMBER(S671),
IF(H$2=ตัวเลือก!A$30,"ยังไม่บันทึกข้อมูล",S671*0.47),"ข้อมูลไม่ถูกต้อง")</f>
        <v>ข้อมูลไม่ถูกต้อง</v>
      </c>
      <c r="W671" s="149" t="str">
        <f t="shared" si="86"/>
        <v>ข้อมูลไม่ถูกต้อง</v>
      </c>
      <c r="X671" s="148" t="str">
        <f t="shared" si="87"/>
        <v>ข้อมูลไม่ถูกต้อง</v>
      </c>
      <c r="Y671" s="38"/>
      <c r="Z671" s="38"/>
      <c r="AA671" s="38"/>
    </row>
    <row r="672" spans="1:27" x14ac:dyDescent="0.45">
      <c r="A672" s="38">
        <v>667</v>
      </c>
      <c r="B672" s="38"/>
      <c r="C672" s="38"/>
      <c r="D672" s="38"/>
      <c r="E672" s="38"/>
      <c r="F672" s="35"/>
      <c r="G672" s="35"/>
      <c r="H672" s="38"/>
      <c r="I672" s="38"/>
      <c r="J672" s="273" t="str">
        <f t="shared" si="80"/>
        <v>รอข้อมูลคอลัมน์ H</v>
      </c>
      <c r="K672" s="150"/>
      <c r="L672" s="150"/>
      <c r="M672" s="150"/>
      <c r="N672" s="147" t="str" cm="1">
        <f t="array" ref="N672">IF(AND(K672:M672=""),"ยังไม่บันทึกข้อมูล",
IF(M672&lt;&gt;"",
IF(M672&gt;=1.3,M672,"เป็นไม้พุ่ม"),
IF(K672+L672&gt;=1.3,K672+L672,"เป็นไม้พุ่ม")))</f>
        <v>ยังไม่บันทึกข้อมูล</v>
      </c>
      <c r="O672" s="149" t="str">
        <f t="shared" si="81"/>
        <v>ข้อมูลไม่ถูกต้อง</v>
      </c>
      <c r="P672" s="149" t="str">
        <f t="shared" si="82"/>
        <v>ข้อมูลไม่ถูกต้อง</v>
      </c>
      <c r="Q672" s="149" t="str">
        <f t="shared" si="83"/>
        <v>ข้อมูลไม่ถูกต้อง</v>
      </c>
      <c r="R672" s="155" t="str">
        <f t="shared" si="84"/>
        <v>ข้อมูลไม่ถูกต้อง</v>
      </c>
      <c r="S672" s="155" t="str">
        <f>IF(ISNUMBER(R672),
IF(H$2=ตัวเลือก!A$30,"ยังไม่บันทึกข้อมูล",R672*0.27),"ข้อมูลไม่ถูกต้อง")</f>
        <v>ข้อมูลไม่ถูกต้อง</v>
      </c>
      <c r="T672" s="149" t="str">
        <f t="shared" si="85"/>
        <v>ข้อมูลไม่ถูกต้อง</v>
      </c>
      <c r="U672" s="155" t="str">
        <f>IF(ISNUMBER(R672),
IF(H$2=ตัวเลือก!A$30,"ยังไม่บันทึกข้อมูล",R672*0.47),"ข้อมูลไม่ถูกต้อง")</f>
        <v>ข้อมูลไม่ถูกต้อง</v>
      </c>
      <c r="V672" s="149" t="str">
        <f>IF(ISNUMBER(S672),
IF(H$2=ตัวเลือก!A$30,"ยังไม่บันทึกข้อมูล",S672*0.47),"ข้อมูลไม่ถูกต้อง")</f>
        <v>ข้อมูลไม่ถูกต้อง</v>
      </c>
      <c r="W672" s="149" t="str">
        <f t="shared" si="86"/>
        <v>ข้อมูลไม่ถูกต้อง</v>
      </c>
      <c r="X672" s="148" t="str">
        <f t="shared" si="87"/>
        <v>ข้อมูลไม่ถูกต้อง</v>
      </c>
      <c r="Y672" s="38"/>
      <c r="Z672" s="38"/>
      <c r="AA672" s="38"/>
    </row>
    <row r="673" spans="1:27" x14ac:dyDescent="0.45">
      <c r="A673" s="38">
        <v>668</v>
      </c>
      <c r="B673" s="38"/>
      <c r="C673" s="38"/>
      <c r="D673" s="38"/>
      <c r="E673" s="38"/>
      <c r="F673" s="35"/>
      <c r="G673" s="35"/>
      <c r="H673" s="38"/>
      <c r="I673" s="38"/>
      <c r="J673" s="273" t="str">
        <f t="shared" si="80"/>
        <v>รอข้อมูลคอลัมน์ H</v>
      </c>
      <c r="K673" s="150"/>
      <c r="L673" s="150"/>
      <c r="M673" s="150"/>
      <c r="N673" s="147" t="str" cm="1">
        <f t="array" ref="N673">IF(AND(K673:M673=""),"ยังไม่บันทึกข้อมูล",
IF(M673&lt;&gt;"",
IF(M673&gt;=1.3,M673,"เป็นไม้พุ่ม"),
IF(K673+L673&gt;=1.3,K673+L673,"เป็นไม้พุ่ม")))</f>
        <v>ยังไม่บันทึกข้อมูล</v>
      </c>
      <c r="O673" s="149" t="str">
        <f t="shared" si="81"/>
        <v>ข้อมูลไม่ถูกต้อง</v>
      </c>
      <c r="P673" s="149" t="str">
        <f t="shared" si="82"/>
        <v>ข้อมูลไม่ถูกต้อง</v>
      </c>
      <c r="Q673" s="149" t="str">
        <f t="shared" si="83"/>
        <v>ข้อมูลไม่ถูกต้อง</v>
      </c>
      <c r="R673" s="155" t="str">
        <f t="shared" si="84"/>
        <v>ข้อมูลไม่ถูกต้อง</v>
      </c>
      <c r="S673" s="155" t="str">
        <f>IF(ISNUMBER(R673),
IF(H$2=ตัวเลือก!A$30,"ยังไม่บันทึกข้อมูล",R673*0.27),"ข้อมูลไม่ถูกต้อง")</f>
        <v>ข้อมูลไม่ถูกต้อง</v>
      </c>
      <c r="T673" s="149" t="str">
        <f t="shared" si="85"/>
        <v>ข้อมูลไม่ถูกต้อง</v>
      </c>
      <c r="U673" s="155" t="str">
        <f>IF(ISNUMBER(R673),
IF(H$2=ตัวเลือก!A$30,"ยังไม่บันทึกข้อมูล",R673*0.47),"ข้อมูลไม่ถูกต้อง")</f>
        <v>ข้อมูลไม่ถูกต้อง</v>
      </c>
      <c r="V673" s="149" t="str">
        <f>IF(ISNUMBER(S673),
IF(H$2=ตัวเลือก!A$30,"ยังไม่บันทึกข้อมูล",S673*0.47),"ข้อมูลไม่ถูกต้อง")</f>
        <v>ข้อมูลไม่ถูกต้อง</v>
      </c>
      <c r="W673" s="149" t="str">
        <f t="shared" si="86"/>
        <v>ข้อมูลไม่ถูกต้อง</v>
      </c>
      <c r="X673" s="148" t="str">
        <f t="shared" si="87"/>
        <v>ข้อมูลไม่ถูกต้อง</v>
      </c>
      <c r="Y673" s="38"/>
      <c r="Z673" s="38"/>
      <c r="AA673" s="38"/>
    </row>
    <row r="674" spans="1:27" x14ac:dyDescent="0.45">
      <c r="A674" s="38">
        <v>669</v>
      </c>
      <c r="B674" s="38"/>
      <c r="C674" s="38"/>
      <c r="D674" s="38"/>
      <c r="E674" s="38"/>
      <c r="F674" s="35"/>
      <c r="G674" s="35"/>
      <c r="H674" s="38"/>
      <c r="I674" s="38"/>
      <c r="J674" s="273" t="str">
        <f t="shared" si="80"/>
        <v>รอข้อมูลคอลัมน์ H</v>
      </c>
      <c r="K674" s="150"/>
      <c r="L674" s="150"/>
      <c r="M674" s="150"/>
      <c r="N674" s="147" t="str" cm="1">
        <f t="array" ref="N674">IF(AND(K674:M674=""),"ยังไม่บันทึกข้อมูล",
IF(M674&lt;&gt;"",
IF(M674&gt;=1.3,M674,"เป็นไม้พุ่ม"),
IF(K674+L674&gt;=1.3,K674+L674,"เป็นไม้พุ่ม")))</f>
        <v>ยังไม่บันทึกข้อมูล</v>
      </c>
      <c r="O674" s="149" t="str">
        <f t="shared" si="81"/>
        <v>ข้อมูลไม่ถูกต้อง</v>
      </c>
      <c r="P674" s="149" t="str">
        <f t="shared" si="82"/>
        <v>ข้อมูลไม่ถูกต้อง</v>
      </c>
      <c r="Q674" s="149" t="str">
        <f t="shared" si="83"/>
        <v>ข้อมูลไม่ถูกต้อง</v>
      </c>
      <c r="R674" s="155" t="str">
        <f t="shared" si="84"/>
        <v>ข้อมูลไม่ถูกต้อง</v>
      </c>
      <c r="S674" s="155" t="str">
        <f>IF(ISNUMBER(R674),
IF(H$2=ตัวเลือก!A$30,"ยังไม่บันทึกข้อมูล",R674*0.27),"ข้อมูลไม่ถูกต้อง")</f>
        <v>ข้อมูลไม่ถูกต้อง</v>
      </c>
      <c r="T674" s="149" t="str">
        <f t="shared" si="85"/>
        <v>ข้อมูลไม่ถูกต้อง</v>
      </c>
      <c r="U674" s="155" t="str">
        <f>IF(ISNUMBER(R674),
IF(H$2=ตัวเลือก!A$30,"ยังไม่บันทึกข้อมูล",R674*0.47),"ข้อมูลไม่ถูกต้อง")</f>
        <v>ข้อมูลไม่ถูกต้อง</v>
      </c>
      <c r="V674" s="149" t="str">
        <f>IF(ISNUMBER(S674),
IF(H$2=ตัวเลือก!A$30,"ยังไม่บันทึกข้อมูล",S674*0.47),"ข้อมูลไม่ถูกต้อง")</f>
        <v>ข้อมูลไม่ถูกต้อง</v>
      </c>
      <c r="W674" s="149" t="str">
        <f t="shared" si="86"/>
        <v>ข้อมูลไม่ถูกต้อง</v>
      </c>
      <c r="X674" s="148" t="str">
        <f t="shared" si="87"/>
        <v>ข้อมูลไม่ถูกต้อง</v>
      </c>
      <c r="Y674" s="38"/>
      <c r="Z674" s="38"/>
      <c r="AA674" s="38"/>
    </row>
    <row r="675" spans="1:27" x14ac:dyDescent="0.45">
      <c r="A675" s="38">
        <v>670</v>
      </c>
      <c r="B675" s="38"/>
      <c r="C675" s="38"/>
      <c r="D675" s="38"/>
      <c r="E675" s="38"/>
      <c r="F675" s="35"/>
      <c r="G675" s="35"/>
      <c r="H675" s="38"/>
      <c r="I675" s="38"/>
      <c r="J675" s="273" t="str">
        <f t="shared" si="80"/>
        <v>รอข้อมูลคอลัมน์ H</v>
      </c>
      <c r="K675" s="150"/>
      <c r="L675" s="150"/>
      <c r="M675" s="150"/>
      <c r="N675" s="147" t="str" cm="1">
        <f t="array" ref="N675">IF(AND(K675:M675=""),"ยังไม่บันทึกข้อมูล",
IF(M675&lt;&gt;"",
IF(M675&gt;=1.3,M675,"เป็นไม้พุ่ม"),
IF(K675+L675&gt;=1.3,K675+L675,"เป็นไม้พุ่ม")))</f>
        <v>ยังไม่บันทึกข้อมูล</v>
      </c>
      <c r="O675" s="149" t="str">
        <f t="shared" si="81"/>
        <v>ข้อมูลไม่ถูกต้อง</v>
      </c>
      <c r="P675" s="149" t="str">
        <f t="shared" si="82"/>
        <v>ข้อมูลไม่ถูกต้อง</v>
      </c>
      <c r="Q675" s="149" t="str">
        <f t="shared" si="83"/>
        <v>ข้อมูลไม่ถูกต้อง</v>
      </c>
      <c r="R675" s="155" t="str">
        <f t="shared" si="84"/>
        <v>ข้อมูลไม่ถูกต้อง</v>
      </c>
      <c r="S675" s="155" t="str">
        <f>IF(ISNUMBER(R675),
IF(H$2=ตัวเลือก!A$30,"ยังไม่บันทึกข้อมูล",R675*0.27),"ข้อมูลไม่ถูกต้อง")</f>
        <v>ข้อมูลไม่ถูกต้อง</v>
      </c>
      <c r="T675" s="149" t="str">
        <f t="shared" si="85"/>
        <v>ข้อมูลไม่ถูกต้อง</v>
      </c>
      <c r="U675" s="155" t="str">
        <f>IF(ISNUMBER(R675),
IF(H$2=ตัวเลือก!A$30,"ยังไม่บันทึกข้อมูล",R675*0.47),"ข้อมูลไม่ถูกต้อง")</f>
        <v>ข้อมูลไม่ถูกต้อง</v>
      </c>
      <c r="V675" s="149" t="str">
        <f>IF(ISNUMBER(S675),
IF(H$2=ตัวเลือก!A$30,"ยังไม่บันทึกข้อมูล",S675*0.47),"ข้อมูลไม่ถูกต้อง")</f>
        <v>ข้อมูลไม่ถูกต้อง</v>
      </c>
      <c r="W675" s="149" t="str">
        <f t="shared" si="86"/>
        <v>ข้อมูลไม่ถูกต้อง</v>
      </c>
      <c r="X675" s="148" t="str">
        <f t="shared" si="87"/>
        <v>ข้อมูลไม่ถูกต้อง</v>
      </c>
      <c r="Y675" s="38"/>
      <c r="Z675" s="38"/>
      <c r="AA675" s="38"/>
    </row>
    <row r="676" spans="1:27" x14ac:dyDescent="0.45">
      <c r="A676" s="38">
        <v>671</v>
      </c>
      <c r="B676" s="38"/>
      <c r="C676" s="38"/>
      <c r="D676" s="38"/>
      <c r="E676" s="38"/>
      <c r="F676" s="35"/>
      <c r="G676" s="35"/>
      <c r="H676" s="38"/>
      <c r="I676" s="38"/>
      <c r="J676" s="273" t="str">
        <f t="shared" si="80"/>
        <v>รอข้อมูลคอลัมน์ H</v>
      </c>
      <c r="K676" s="150"/>
      <c r="L676" s="150"/>
      <c r="M676" s="150"/>
      <c r="N676" s="147" t="str" cm="1">
        <f t="array" ref="N676">IF(AND(K676:M676=""),"ยังไม่บันทึกข้อมูล",
IF(M676&lt;&gt;"",
IF(M676&gt;=1.3,M676,"เป็นไม้พุ่ม"),
IF(K676+L676&gt;=1.3,K676+L676,"เป็นไม้พุ่ม")))</f>
        <v>ยังไม่บันทึกข้อมูล</v>
      </c>
      <c r="O676" s="149" t="str">
        <f t="shared" si="81"/>
        <v>ข้อมูลไม่ถูกต้อง</v>
      </c>
      <c r="P676" s="149" t="str">
        <f t="shared" si="82"/>
        <v>ข้อมูลไม่ถูกต้อง</v>
      </c>
      <c r="Q676" s="149" t="str">
        <f t="shared" si="83"/>
        <v>ข้อมูลไม่ถูกต้อง</v>
      </c>
      <c r="R676" s="155" t="str">
        <f t="shared" si="84"/>
        <v>ข้อมูลไม่ถูกต้อง</v>
      </c>
      <c r="S676" s="155" t="str">
        <f>IF(ISNUMBER(R676),
IF(H$2=ตัวเลือก!A$30,"ยังไม่บันทึกข้อมูล",R676*0.27),"ข้อมูลไม่ถูกต้อง")</f>
        <v>ข้อมูลไม่ถูกต้อง</v>
      </c>
      <c r="T676" s="149" t="str">
        <f t="shared" si="85"/>
        <v>ข้อมูลไม่ถูกต้อง</v>
      </c>
      <c r="U676" s="155" t="str">
        <f>IF(ISNUMBER(R676),
IF(H$2=ตัวเลือก!A$30,"ยังไม่บันทึกข้อมูล",R676*0.47),"ข้อมูลไม่ถูกต้อง")</f>
        <v>ข้อมูลไม่ถูกต้อง</v>
      </c>
      <c r="V676" s="149" t="str">
        <f>IF(ISNUMBER(S676),
IF(H$2=ตัวเลือก!A$30,"ยังไม่บันทึกข้อมูล",S676*0.47),"ข้อมูลไม่ถูกต้อง")</f>
        <v>ข้อมูลไม่ถูกต้อง</v>
      </c>
      <c r="W676" s="149" t="str">
        <f t="shared" si="86"/>
        <v>ข้อมูลไม่ถูกต้อง</v>
      </c>
      <c r="X676" s="148" t="str">
        <f t="shared" si="87"/>
        <v>ข้อมูลไม่ถูกต้อง</v>
      </c>
      <c r="Y676" s="38"/>
      <c r="Z676" s="38"/>
      <c r="AA676" s="38"/>
    </row>
    <row r="677" spans="1:27" x14ac:dyDescent="0.45">
      <c r="A677" s="38">
        <v>672</v>
      </c>
      <c r="B677" s="38"/>
      <c r="C677" s="38"/>
      <c r="D677" s="38"/>
      <c r="E677" s="38"/>
      <c r="F677" s="35"/>
      <c r="G677" s="35"/>
      <c r="H677" s="38"/>
      <c r="I677" s="38"/>
      <c r="J677" s="273" t="str">
        <f t="shared" si="80"/>
        <v>รอข้อมูลคอลัมน์ H</v>
      </c>
      <c r="K677" s="150"/>
      <c r="L677" s="150"/>
      <c r="M677" s="150"/>
      <c r="N677" s="147" t="str" cm="1">
        <f t="array" ref="N677">IF(AND(K677:M677=""),"ยังไม่บันทึกข้อมูล",
IF(M677&lt;&gt;"",
IF(M677&gt;=1.3,M677,"เป็นไม้พุ่ม"),
IF(K677+L677&gt;=1.3,K677+L677,"เป็นไม้พุ่ม")))</f>
        <v>ยังไม่บันทึกข้อมูล</v>
      </c>
      <c r="O677" s="149" t="str">
        <f t="shared" si="81"/>
        <v>ข้อมูลไม่ถูกต้อง</v>
      </c>
      <c r="P677" s="149" t="str">
        <f t="shared" si="82"/>
        <v>ข้อมูลไม่ถูกต้อง</v>
      </c>
      <c r="Q677" s="149" t="str">
        <f t="shared" si="83"/>
        <v>ข้อมูลไม่ถูกต้อง</v>
      </c>
      <c r="R677" s="155" t="str">
        <f t="shared" si="84"/>
        <v>ข้อมูลไม่ถูกต้อง</v>
      </c>
      <c r="S677" s="155" t="str">
        <f>IF(ISNUMBER(R677),
IF(H$2=ตัวเลือก!A$30,"ยังไม่บันทึกข้อมูล",R677*0.27),"ข้อมูลไม่ถูกต้อง")</f>
        <v>ข้อมูลไม่ถูกต้อง</v>
      </c>
      <c r="T677" s="149" t="str">
        <f t="shared" si="85"/>
        <v>ข้อมูลไม่ถูกต้อง</v>
      </c>
      <c r="U677" s="155" t="str">
        <f>IF(ISNUMBER(R677),
IF(H$2=ตัวเลือก!A$30,"ยังไม่บันทึกข้อมูล",R677*0.47),"ข้อมูลไม่ถูกต้อง")</f>
        <v>ข้อมูลไม่ถูกต้อง</v>
      </c>
      <c r="V677" s="149" t="str">
        <f>IF(ISNUMBER(S677),
IF(H$2=ตัวเลือก!A$30,"ยังไม่บันทึกข้อมูล",S677*0.47),"ข้อมูลไม่ถูกต้อง")</f>
        <v>ข้อมูลไม่ถูกต้อง</v>
      </c>
      <c r="W677" s="149" t="str">
        <f t="shared" si="86"/>
        <v>ข้อมูลไม่ถูกต้อง</v>
      </c>
      <c r="X677" s="148" t="str">
        <f t="shared" si="87"/>
        <v>ข้อมูลไม่ถูกต้อง</v>
      </c>
      <c r="Y677" s="38"/>
      <c r="Z677" s="38"/>
      <c r="AA677" s="38"/>
    </row>
    <row r="678" spans="1:27" x14ac:dyDescent="0.45">
      <c r="A678" s="38">
        <v>673</v>
      </c>
      <c r="B678" s="38"/>
      <c r="C678" s="38"/>
      <c r="D678" s="38"/>
      <c r="E678" s="38"/>
      <c r="F678" s="35"/>
      <c r="G678" s="35"/>
      <c r="H678" s="38"/>
      <c r="I678" s="38"/>
      <c r="J678" s="273" t="str">
        <f t="shared" si="80"/>
        <v>รอข้อมูลคอลัมน์ H</v>
      </c>
      <c r="K678" s="150"/>
      <c r="L678" s="150"/>
      <c r="M678" s="150"/>
      <c r="N678" s="147" t="str" cm="1">
        <f t="array" ref="N678">IF(AND(K678:M678=""),"ยังไม่บันทึกข้อมูล",
IF(M678&lt;&gt;"",
IF(M678&gt;=1.3,M678,"เป็นไม้พุ่ม"),
IF(K678+L678&gt;=1.3,K678+L678,"เป็นไม้พุ่ม")))</f>
        <v>ยังไม่บันทึกข้อมูล</v>
      </c>
      <c r="O678" s="149" t="str">
        <f t="shared" si="81"/>
        <v>ข้อมูลไม่ถูกต้อง</v>
      </c>
      <c r="P678" s="149" t="str">
        <f t="shared" si="82"/>
        <v>ข้อมูลไม่ถูกต้อง</v>
      </c>
      <c r="Q678" s="149" t="str">
        <f t="shared" si="83"/>
        <v>ข้อมูลไม่ถูกต้อง</v>
      </c>
      <c r="R678" s="155" t="str">
        <f t="shared" si="84"/>
        <v>ข้อมูลไม่ถูกต้อง</v>
      </c>
      <c r="S678" s="155" t="str">
        <f>IF(ISNUMBER(R678),
IF(H$2=ตัวเลือก!A$30,"ยังไม่บันทึกข้อมูล",R678*0.27),"ข้อมูลไม่ถูกต้อง")</f>
        <v>ข้อมูลไม่ถูกต้อง</v>
      </c>
      <c r="T678" s="149" t="str">
        <f t="shared" si="85"/>
        <v>ข้อมูลไม่ถูกต้อง</v>
      </c>
      <c r="U678" s="155" t="str">
        <f>IF(ISNUMBER(R678),
IF(H$2=ตัวเลือก!A$30,"ยังไม่บันทึกข้อมูล",R678*0.47),"ข้อมูลไม่ถูกต้อง")</f>
        <v>ข้อมูลไม่ถูกต้อง</v>
      </c>
      <c r="V678" s="149" t="str">
        <f>IF(ISNUMBER(S678),
IF(H$2=ตัวเลือก!A$30,"ยังไม่บันทึกข้อมูล",S678*0.47),"ข้อมูลไม่ถูกต้อง")</f>
        <v>ข้อมูลไม่ถูกต้อง</v>
      </c>
      <c r="W678" s="149" t="str">
        <f t="shared" si="86"/>
        <v>ข้อมูลไม่ถูกต้อง</v>
      </c>
      <c r="X678" s="148" t="str">
        <f t="shared" si="87"/>
        <v>ข้อมูลไม่ถูกต้อง</v>
      </c>
      <c r="Y678" s="38"/>
      <c r="Z678" s="38"/>
      <c r="AA678" s="38"/>
    </row>
    <row r="679" spans="1:27" x14ac:dyDescent="0.45">
      <c r="A679" s="38">
        <v>674</v>
      </c>
      <c r="B679" s="38"/>
      <c r="C679" s="38"/>
      <c r="D679" s="38"/>
      <c r="E679" s="38"/>
      <c r="F679" s="35"/>
      <c r="G679" s="35"/>
      <c r="H679" s="38"/>
      <c r="I679" s="38"/>
      <c r="J679" s="273" t="str">
        <f t="shared" si="80"/>
        <v>รอข้อมูลคอลัมน์ H</v>
      </c>
      <c r="K679" s="150"/>
      <c r="L679" s="150"/>
      <c r="M679" s="150"/>
      <c r="N679" s="147" t="str" cm="1">
        <f t="array" ref="N679">IF(AND(K679:M679=""),"ยังไม่บันทึกข้อมูล",
IF(M679&lt;&gt;"",
IF(M679&gt;=1.3,M679,"เป็นไม้พุ่ม"),
IF(K679+L679&gt;=1.3,K679+L679,"เป็นไม้พุ่ม")))</f>
        <v>ยังไม่บันทึกข้อมูล</v>
      </c>
      <c r="O679" s="149" t="str">
        <f t="shared" si="81"/>
        <v>ข้อมูลไม่ถูกต้อง</v>
      </c>
      <c r="P679" s="149" t="str">
        <f t="shared" si="82"/>
        <v>ข้อมูลไม่ถูกต้อง</v>
      </c>
      <c r="Q679" s="149" t="str">
        <f t="shared" si="83"/>
        <v>ข้อมูลไม่ถูกต้อง</v>
      </c>
      <c r="R679" s="155" t="str">
        <f t="shared" si="84"/>
        <v>ข้อมูลไม่ถูกต้อง</v>
      </c>
      <c r="S679" s="155" t="str">
        <f>IF(ISNUMBER(R679),
IF(H$2=ตัวเลือก!A$30,"ยังไม่บันทึกข้อมูล",R679*0.27),"ข้อมูลไม่ถูกต้อง")</f>
        <v>ข้อมูลไม่ถูกต้อง</v>
      </c>
      <c r="T679" s="149" t="str">
        <f t="shared" si="85"/>
        <v>ข้อมูลไม่ถูกต้อง</v>
      </c>
      <c r="U679" s="155" t="str">
        <f>IF(ISNUMBER(R679),
IF(H$2=ตัวเลือก!A$30,"ยังไม่บันทึกข้อมูล",R679*0.47),"ข้อมูลไม่ถูกต้อง")</f>
        <v>ข้อมูลไม่ถูกต้อง</v>
      </c>
      <c r="V679" s="149" t="str">
        <f>IF(ISNUMBER(S679),
IF(H$2=ตัวเลือก!A$30,"ยังไม่บันทึกข้อมูล",S679*0.47),"ข้อมูลไม่ถูกต้อง")</f>
        <v>ข้อมูลไม่ถูกต้อง</v>
      </c>
      <c r="W679" s="149" t="str">
        <f t="shared" si="86"/>
        <v>ข้อมูลไม่ถูกต้อง</v>
      </c>
      <c r="X679" s="148" t="str">
        <f t="shared" si="87"/>
        <v>ข้อมูลไม่ถูกต้อง</v>
      </c>
      <c r="Y679" s="38"/>
      <c r="Z679" s="38"/>
      <c r="AA679" s="38"/>
    </row>
    <row r="680" spans="1:27" x14ac:dyDescent="0.45">
      <c r="A680" s="38">
        <v>675</v>
      </c>
      <c r="B680" s="38"/>
      <c r="C680" s="38"/>
      <c r="D680" s="38"/>
      <c r="E680" s="38"/>
      <c r="F680" s="35"/>
      <c r="G680" s="35"/>
      <c r="H680" s="38"/>
      <c r="I680" s="38"/>
      <c r="J680" s="273" t="str">
        <f t="shared" si="80"/>
        <v>รอข้อมูลคอลัมน์ H</v>
      </c>
      <c r="K680" s="150"/>
      <c r="L680" s="150"/>
      <c r="M680" s="150"/>
      <c r="N680" s="147" t="str" cm="1">
        <f t="array" ref="N680">IF(AND(K680:M680=""),"ยังไม่บันทึกข้อมูล",
IF(M680&lt;&gt;"",
IF(M680&gt;=1.3,M680,"เป็นไม้พุ่ม"),
IF(K680+L680&gt;=1.3,K680+L680,"เป็นไม้พุ่ม")))</f>
        <v>ยังไม่บันทึกข้อมูล</v>
      </c>
      <c r="O680" s="149" t="str">
        <f t="shared" si="81"/>
        <v>ข้อมูลไม่ถูกต้อง</v>
      </c>
      <c r="P680" s="149" t="str">
        <f t="shared" si="82"/>
        <v>ข้อมูลไม่ถูกต้อง</v>
      </c>
      <c r="Q680" s="149" t="str">
        <f t="shared" si="83"/>
        <v>ข้อมูลไม่ถูกต้อง</v>
      </c>
      <c r="R680" s="155" t="str">
        <f t="shared" si="84"/>
        <v>ข้อมูลไม่ถูกต้อง</v>
      </c>
      <c r="S680" s="155" t="str">
        <f>IF(ISNUMBER(R680),
IF(H$2=ตัวเลือก!A$30,"ยังไม่บันทึกข้อมูล",R680*0.27),"ข้อมูลไม่ถูกต้อง")</f>
        <v>ข้อมูลไม่ถูกต้อง</v>
      </c>
      <c r="T680" s="149" t="str">
        <f t="shared" si="85"/>
        <v>ข้อมูลไม่ถูกต้อง</v>
      </c>
      <c r="U680" s="155" t="str">
        <f>IF(ISNUMBER(R680),
IF(H$2=ตัวเลือก!A$30,"ยังไม่บันทึกข้อมูล",R680*0.47),"ข้อมูลไม่ถูกต้อง")</f>
        <v>ข้อมูลไม่ถูกต้อง</v>
      </c>
      <c r="V680" s="149" t="str">
        <f>IF(ISNUMBER(S680),
IF(H$2=ตัวเลือก!A$30,"ยังไม่บันทึกข้อมูล",S680*0.47),"ข้อมูลไม่ถูกต้อง")</f>
        <v>ข้อมูลไม่ถูกต้อง</v>
      </c>
      <c r="W680" s="149" t="str">
        <f t="shared" si="86"/>
        <v>ข้อมูลไม่ถูกต้อง</v>
      </c>
      <c r="X680" s="148" t="str">
        <f t="shared" si="87"/>
        <v>ข้อมูลไม่ถูกต้อง</v>
      </c>
      <c r="Y680" s="38"/>
      <c r="Z680" s="38"/>
      <c r="AA680" s="38"/>
    </row>
    <row r="681" spans="1:27" x14ac:dyDescent="0.45">
      <c r="A681" s="38">
        <v>676</v>
      </c>
      <c r="B681" s="38"/>
      <c r="C681" s="38"/>
      <c r="D681" s="38"/>
      <c r="E681" s="38"/>
      <c r="F681" s="35"/>
      <c r="G681" s="35"/>
      <c r="H681" s="38"/>
      <c r="I681" s="38"/>
      <c r="J681" s="273" t="str">
        <f t="shared" si="80"/>
        <v>รอข้อมูลคอลัมน์ H</v>
      </c>
      <c r="K681" s="150"/>
      <c r="L681" s="150"/>
      <c r="M681" s="150"/>
      <c r="N681" s="147" t="str" cm="1">
        <f t="array" ref="N681">IF(AND(K681:M681=""),"ยังไม่บันทึกข้อมูล",
IF(M681&lt;&gt;"",
IF(M681&gt;=1.3,M681,"เป็นไม้พุ่ม"),
IF(K681+L681&gt;=1.3,K681+L681,"เป็นไม้พุ่ม")))</f>
        <v>ยังไม่บันทึกข้อมูล</v>
      </c>
      <c r="O681" s="149" t="str">
        <f t="shared" si="81"/>
        <v>ข้อมูลไม่ถูกต้อง</v>
      </c>
      <c r="P681" s="149" t="str">
        <f t="shared" si="82"/>
        <v>ข้อมูลไม่ถูกต้อง</v>
      </c>
      <c r="Q681" s="149" t="str">
        <f t="shared" si="83"/>
        <v>ข้อมูลไม่ถูกต้อง</v>
      </c>
      <c r="R681" s="155" t="str">
        <f t="shared" si="84"/>
        <v>ข้อมูลไม่ถูกต้อง</v>
      </c>
      <c r="S681" s="155" t="str">
        <f>IF(ISNUMBER(R681),
IF(H$2=ตัวเลือก!A$30,"ยังไม่บันทึกข้อมูล",R681*0.27),"ข้อมูลไม่ถูกต้อง")</f>
        <v>ข้อมูลไม่ถูกต้อง</v>
      </c>
      <c r="T681" s="149" t="str">
        <f t="shared" si="85"/>
        <v>ข้อมูลไม่ถูกต้อง</v>
      </c>
      <c r="U681" s="155" t="str">
        <f>IF(ISNUMBER(R681),
IF(H$2=ตัวเลือก!A$30,"ยังไม่บันทึกข้อมูล",R681*0.47),"ข้อมูลไม่ถูกต้อง")</f>
        <v>ข้อมูลไม่ถูกต้อง</v>
      </c>
      <c r="V681" s="149" t="str">
        <f>IF(ISNUMBER(S681),
IF(H$2=ตัวเลือก!A$30,"ยังไม่บันทึกข้อมูล",S681*0.47),"ข้อมูลไม่ถูกต้อง")</f>
        <v>ข้อมูลไม่ถูกต้อง</v>
      </c>
      <c r="W681" s="149" t="str">
        <f t="shared" si="86"/>
        <v>ข้อมูลไม่ถูกต้อง</v>
      </c>
      <c r="X681" s="148" t="str">
        <f t="shared" si="87"/>
        <v>ข้อมูลไม่ถูกต้อง</v>
      </c>
      <c r="Y681" s="38"/>
      <c r="Z681" s="38"/>
      <c r="AA681" s="38"/>
    </row>
    <row r="682" spans="1:27" x14ac:dyDescent="0.45">
      <c r="A682" s="38">
        <v>677</v>
      </c>
      <c r="B682" s="38"/>
      <c r="C682" s="38"/>
      <c r="D682" s="38"/>
      <c r="E682" s="38"/>
      <c r="F682" s="35"/>
      <c r="G682" s="35"/>
      <c r="H682" s="38"/>
      <c r="I682" s="38"/>
      <c r="J682" s="273" t="str">
        <f t="shared" si="80"/>
        <v>รอข้อมูลคอลัมน์ H</v>
      </c>
      <c r="K682" s="150"/>
      <c r="L682" s="150"/>
      <c r="M682" s="150"/>
      <c r="N682" s="147" t="str" cm="1">
        <f t="array" ref="N682">IF(AND(K682:M682=""),"ยังไม่บันทึกข้อมูล",
IF(M682&lt;&gt;"",
IF(M682&gt;=1.3,M682,"เป็นไม้พุ่ม"),
IF(K682+L682&gt;=1.3,K682+L682,"เป็นไม้พุ่ม")))</f>
        <v>ยังไม่บันทึกข้อมูล</v>
      </c>
      <c r="O682" s="149" t="str">
        <f t="shared" si="81"/>
        <v>ข้อมูลไม่ถูกต้อง</v>
      </c>
      <c r="P682" s="149" t="str">
        <f t="shared" si="82"/>
        <v>ข้อมูลไม่ถูกต้อง</v>
      </c>
      <c r="Q682" s="149" t="str">
        <f t="shared" si="83"/>
        <v>ข้อมูลไม่ถูกต้อง</v>
      </c>
      <c r="R682" s="155" t="str">
        <f t="shared" si="84"/>
        <v>ข้อมูลไม่ถูกต้อง</v>
      </c>
      <c r="S682" s="155" t="str">
        <f>IF(ISNUMBER(R682),
IF(H$2=ตัวเลือก!A$30,"ยังไม่บันทึกข้อมูล",R682*0.27),"ข้อมูลไม่ถูกต้อง")</f>
        <v>ข้อมูลไม่ถูกต้อง</v>
      </c>
      <c r="T682" s="149" t="str">
        <f t="shared" si="85"/>
        <v>ข้อมูลไม่ถูกต้อง</v>
      </c>
      <c r="U682" s="155" t="str">
        <f>IF(ISNUMBER(R682),
IF(H$2=ตัวเลือก!A$30,"ยังไม่บันทึกข้อมูล",R682*0.47),"ข้อมูลไม่ถูกต้อง")</f>
        <v>ข้อมูลไม่ถูกต้อง</v>
      </c>
      <c r="V682" s="149" t="str">
        <f>IF(ISNUMBER(S682),
IF(H$2=ตัวเลือก!A$30,"ยังไม่บันทึกข้อมูล",S682*0.47),"ข้อมูลไม่ถูกต้อง")</f>
        <v>ข้อมูลไม่ถูกต้อง</v>
      </c>
      <c r="W682" s="149" t="str">
        <f t="shared" si="86"/>
        <v>ข้อมูลไม่ถูกต้อง</v>
      </c>
      <c r="X682" s="148" t="str">
        <f t="shared" si="87"/>
        <v>ข้อมูลไม่ถูกต้อง</v>
      </c>
      <c r="Y682" s="38"/>
      <c r="Z682" s="38"/>
      <c r="AA682" s="38"/>
    </row>
    <row r="683" spans="1:27" x14ac:dyDescent="0.45">
      <c r="A683" s="38">
        <v>678</v>
      </c>
      <c r="B683" s="38"/>
      <c r="C683" s="38"/>
      <c r="D683" s="38"/>
      <c r="E683" s="38"/>
      <c r="F683" s="35"/>
      <c r="G683" s="35"/>
      <c r="H683" s="38"/>
      <c r="I683" s="38"/>
      <c r="J683" s="273" t="str">
        <f t="shared" si="80"/>
        <v>รอข้อมูลคอลัมน์ H</v>
      </c>
      <c r="K683" s="150"/>
      <c r="L683" s="150"/>
      <c r="M683" s="150"/>
      <c r="N683" s="147" t="str" cm="1">
        <f t="array" ref="N683">IF(AND(K683:M683=""),"ยังไม่บันทึกข้อมูล",
IF(M683&lt;&gt;"",
IF(M683&gt;=1.3,M683,"เป็นไม้พุ่ม"),
IF(K683+L683&gt;=1.3,K683+L683,"เป็นไม้พุ่ม")))</f>
        <v>ยังไม่บันทึกข้อมูล</v>
      </c>
      <c r="O683" s="149" t="str">
        <f t="shared" si="81"/>
        <v>ข้อมูลไม่ถูกต้อง</v>
      </c>
      <c r="P683" s="149" t="str">
        <f t="shared" si="82"/>
        <v>ข้อมูลไม่ถูกต้อง</v>
      </c>
      <c r="Q683" s="149" t="str">
        <f t="shared" si="83"/>
        <v>ข้อมูลไม่ถูกต้อง</v>
      </c>
      <c r="R683" s="155" t="str">
        <f t="shared" si="84"/>
        <v>ข้อมูลไม่ถูกต้อง</v>
      </c>
      <c r="S683" s="155" t="str">
        <f>IF(ISNUMBER(R683),
IF(H$2=ตัวเลือก!A$30,"ยังไม่บันทึกข้อมูล",R683*0.27),"ข้อมูลไม่ถูกต้อง")</f>
        <v>ข้อมูลไม่ถูกต้อง</v>
      </c>
      <c r="T683" s="149" t="str">
        <f t="shared" si="85"/>
        <v>ข้อมูลไม่ถูกต้อง</v>
      </c>
      <c r="U683" s="155" t="str">
        <f>IF(ISNUMBER(R683),
IF(H$2=ตัวเลือก!A$30,"ยังไม่บันทึกข้อมูล",R683*0.47),"ข้อมูลไม่ถูกต้อง")</f>
        <v>ข้อมูลไม่ถูกต้อง</v>
      </c>
      <c r="V683" s="149" t="str">
        <f>IF(ISNUMBER(S683),
IF(H$2=ตัวเลือก!A$30,"ยังไม่บันทึกข้อมูล",S683*0.47),"ข้อมูลไม่ถูกต้อง")</f>
        <v>ข้อมูลไม่ถูกต้อง</v>
      </c>
      <c r="W683" s="149" t="str">
        <f t="shared" si="86"/>
        <v>ข้อมูลไม่ถูกต้อง</v>
      </c>
      <c r="X683" s="148" t="str">
        <f t="shared" si="87"/>
        <v>ข้อมูลไม่ถูกต้อง</v>
      </c>
      <c r="Y683" s="38"/>
      <c r="Z683" s="38"/>
      <c r="AA683" s="38"/>
    </row>
    <row r="684" spans="1:27" x14ac:dyDescent="0.45">
      <c r="A684" s="38">
        <v>679</v>
      </c>
      <c r="B684" s="38"/>
      <c r="C684" s="38"/>
      <c r="D684" s="38"/>
      <c r="E684" s="38"/>
      <c r="F684" s="35"/>
      <c r="G684" s="35"/>
      <c r="H684" s="38"/>
      <c r="I684" s="38"/>
      <c r="J684" s="273" t="str">
        <f t="shared" si="80"/>
        <v>รอข้อมูลคอลัมน์ H</v>
      </c>
      <c r="K684" s="150"/>
      <c r="L684" s="150"/>
      <c r="M684" s="150"/>
      <c r="N684" s="147" t="str" cm="1">
        <f t="array" ref="N684">IF(AND(K684:M684=""),"ยังไม่บันทึกข้อมูล",
IF(M684&lt;&gt;"",
IF(M684&gt;=1.3,M684,"เป็นไม้พุ่ม"),
IF(K684+L684&gt;=1.3,K684+L684,"เป็นไม้พุ่ม")))</f>
        <v>ยังไม่บันทึกข้อมูล</v>
      </c>
      <c r="O684" s="149" t="str">
        <f t="shared" si="81"/>
        <v>ข้อมูลไม่ถูกต้อง</v>
      </c>
      <c r="P684" s="149" t="str">
        <f t="shared" si="82"/>
        <v>ข้อมูลไม่ถูกต้อง</v>
      </c>
      <c r="Q684" s="149" t="str">
        <f t="shared" si="83"/>
        <v>ข้อมูลไม่ถูกต้อง</v>
      </c>
      <c r="R684" s="155" t="str">
        <f t="shared" si="84"/>
        <v>ข้อมูลไม่ถูกต้อง</v>
      </c>
      <c r="S684" s="155" t="str">
        <f>IF(ISNUMBER(R684),
IF(H$2=ตัวเลือก!A$30,"ยังไม่บันทึกข้อมูล",R684*0.27),"ข้อมูลไม่ถูกต้อง")</f>
        <v>ข้อมูลไม่ถูกต้อง</v>
      </c>
      <c r="T684" s="149" t="str">
        <f t="shared" si="85"/>
        <v>ข้อมูลไม่ถูกต้อง</v>
      </c>
      <c r="U684" s="155" t="str">
        <f>IF(ISNUMBER(R684),
IF(H$2=ตัวเลือก!A$30,"ยังไม่บันทึกข้อมูล",R684*0.47),"ข้อมูลไม่ถูกต้อง")</f>
        <v>ข้อมูลไม่ถูกต้อง</v>
      </c>
      <c r="V684" s="149" t="str">
        <f>IF(ISNUMBER(S684),
IF(H$2=ตัวเลือก!A$30,"ยังไม่บันทึกข้อมูล",S684*0.47),"ข้อมูลไม่ถูกต้อง")</f>
        <v>ข้อมูลไม่ถูกต้อง</v>
      </c>
      <c r="W684" s="149" t="str">
        <f t="shared" si="86"/>
        <v>ข้อมูลไม่ถูกต้อง</v>
      </c>
      <c r="X684" s="148" t="str">
        <f t="shared" si="87"/>
        <v>ข้อมูลไม่ถูกต้อง</v>
      </c>
      <c r="Y684" s="38"/>
      <c r="Z684" s="38"/>
      <c r="AA684" s="38"/>
    </row>
    <row r="685" spans="1:27" x14ac:dyDescent="0.45">
      <c r="A685" s="38">
        <v>680</v>
      </c>
      <c r="B685" s="38"/>
      <c r="C685" s="38"/>
      <c r="D685" s="38"/>
      <c r="E685" s="38"/>
      <c r="F685" s="35"/>
      <c r="G685" s="35"/>
      <c r="H685" s="38"/>
      <c r="I685" s="38"/>
      <c r="J685" s="273" t="str">
        <f t="shared" si="80"/>
        <v>รอข้อมูลคอลัมน์ H</v>
      </c>
      <c r="K685" s="150"/>
      <c r="L685" s="150"/>
      <c r="M685" s="150"/>
      <c r="N685" s="147" t="str" cm="1">
        <f t="array" ref="N685">IF(AND(K685:M685=""),"ยังไม่บันทึกข้อมูล",
IF(M685&lt;&gt;"",
IF(M685&gt;=1.3,M685,"เป็นไม้พุ่ม"),
IF(K685+L685&gt;=1.3,K685+L685,"เป็นไม้พุ่ม")))</f>
        <v>ยังไม่บันทึกข้อมูล</v>
      </c>
      <c r="O685" s="149" t="str">
        <f t="shared" si="81"/>
        <v>ข้อมูลไม่ถูกต้อง</v>
      </c>
      <c r="P685" s="149" t="str">
        <f t="shared" si="82"/>
        <v>ข้อมูลไม่ถูกต้อง</v>
      </c>
      <c r="Q685" s="149" t="str">
        <f t="shared" si="83"/>
        <v>ข้อมูลไม่ถูกต้อง</v>
      </c>
      <c r="R685" s="155" t="str">
        <f t="shared" si="84"/>
        <v>ข้อมูลไม่ถูกต้อง</v>
      </c>
      <c r="S685" s="155" t="str">
        <f>IF(ISNUMBER(R685),
IF(H$2=ตัวเลือก!A$30,"ยังไม่บันทึกข้อมูล",R685*0.27),"ข้อมูลไม่ถูกต้อง")</f>
        <v>ข้อมูลไม่ถูกต้อง</v>
      </c>
      <c r="T685" s="149" t="str">
        <f t="shared" si="85"/>
        <v>ข้อมูลไม่ถูกต้อง</v>
      </c>
      <c r="U685" s="155" t="str">
        <f>IF(ISNUMBER(R685),
IF(H$2=ตัวเลือก!A$30,"ยังไม่บันทึกข้อมูล",R685*0.47),"ข้อมูลไม่ถูกต้อง")</f>
        <v>ข้อมูลไม่ถูกต้อง</v>
      </c>
      <c r="V685" s="149" t="str">
        <f>IF(ISNUMBER(S685),
IF(H$2=ตัวเลือก!A$30,"ยังไม่บันทึกข้อมูล",S685*0.47),"ข้อมูลไม่ถูกต้อง")</f>
        <v>ข้อมูลไม่ถูกต้อง</v>
      </c>
      <c r="W685" s="149" t="str">
        <f t="shared" si="86"/>
        <v>ข้อมูลไม่ถูกต้อง</v>
      </c>
      <c r="X685" s="148" t="str">
        <f t="shared" si="87"/>
        <v>ข้อมูลไม่ถูกต้อง</v>
      </c>
      <c r="Y685" s="38"/>
      <c r="Z685" s="38"/>
      <c r="AA685" s="38"/>
    </row>
    <row r="686" spans="1:27" x14ac:dyDescent="0.45">
      <c r="A686" s="38">
        <v>681</v>
      </c>
      <c r="B686" s="38"/>
      <c r="C686" s="38"/>
      <c r="D686" s="38"/>
      <c r="E686" s="38"/>
      <c r="F686" s="35"/>
      <c r="G686" s="35"/>
      <c r="H686" s="38"/>
      <c r="I686" s="38"/>
      <c r="J686" s="273" t="str">
        <f t="shared" si="80"/>
        <v>รอข้อมูลคอลัมน์ H</v>
      </c>
      <c r="K686" s="150"/>
      <c r="L686" s="150"/>
      <c r="M686" s="150"/>
      <c r="N686" s="147" t="str" cm="1">
        <f t="array" ref="N686">IF(AND(K686:M686=""),"ยังไม่บันทึกข้อมูล",
IF(M686&lt;&gt;"",
IF(M686&gt;=1.3,M686,"เป็นไม้พุ่ม"),
IF(K686+L686&gt;=1.3,K686+L686,"เป็นไม้พุ่ม")))</f>
        <v>ยังไม่บันทึกข้อมูล</v>
      </c>
      <c r="O686" s="149" t="str">
        <f t="shared" si="81"/>
        <v>ข้อมูลไม่ถูกต้อง</v>
      </c>
      <c r="P686" s="149" t="str">
        <f t="shared" si="82"/>
        <v>ข้อมูลไม่ถูกต้อง</v>
      </c>
      <c r="Q686" s="149" t="str">
        <f t="shared" si="83"/>
        <v>ข้อมูลไม่ถูกต้อง</v>
      </c>
      <c r="R686" s="155" t="str">
        <f t="shared" si="84"/>
        <v>ข้อมูลไม่ถูกต้อง</v>
      </c>
      <c r="S686" s="155" t="str">
        <f>IF(ISNUMBER(R686),
IF(H$2=ตัวเลือก!A$30,"ยังไม่บันทึกข้อมูล",R686*0.27),"ข้อมูลไม่ถูกต้อง")</f>
        <v>ข้อมูลไม่ถูกต้อง</v>
      </c>
      <c r="T686" s="149" t="str">
        <f t="shared" si="85"/>
        <v>ข้อมูลไม่ถูกต้อง</v>
      </c>
      <c r="U686" s="155" t="str">
        <f>IF(ISNUMBER(R686),
IF(H$2=ตัวเลือก!A$30,"ยังไม่บันทึกข้อมูล",R686*0.47),"ข้อมูลไม่ถูกต้อง")</f>
        <v>ข้อมูลไม่ถูกต้อง</v>
      </c>
      <c r="V686" s="149" t="str">
        <f>IF(ISNUMBER(S686),
IF(H$2=ตัวเลือก!A$30,"ยังไม่บันทึกข้อมูล",S686*0.47),"ข้อมูลไม่ถูกต้อง")</f>
        <v>ข้อมูลไม่ถูกต้อง</v>
      </c>
      <c r="W686" s="149" t="str">
        <f t="shared" si="86"/>
        <v>ข้อมูลไม่ถูกต้อง</v>
      </c>
      <c r="X686" s="148" t="str">
        <f t="shared" si="87"/>
        <v>ข้อมูลไม่ถูกต้อง</v>
      </c>
      <c r="Y686" s="38"/>
      <c r="Z686" s="38"/>
      <c r="AA686" s="38"/>
    </row>
    <row r="687" spans="1:27" x14ac:dyDescent="0.45">
      <c r="A687" s="38">
        <v>682</v>
      </c>
      <c r="B687" s="38"/>
      <c r="C687" s="38"/>
      <c r="D687" s="38"/>
      <c r="E687" s="38"/>
      <c r="F687" s="35"/>
      <c r="G687" s="35"/>
      <c r="H687" s="38"/>
      <c r="I687" s="38"/>
      <c r="J687" s="273" t="str">
        <f t="shared" si="80"/>
        <v>รอข้อมูลคอลัมน์ H</v>
      </c>
      <c r="K687" s="150"/>
      <c r="L687" s="150"/>
      <c r="M687" s="150"/>
      <c r="N687" s="147" t="str" cm="1">
        <f t="array" ref="N687">IF(AND(K687:M687=""),"ยังไม่บันทึกข้อมูล",
IF(M687&lt;&gt;"",
IF(M687&gt;=1.3,M687,"เป็นไม้พุ่ม"),
IF(K687+L687&gt;=1.3,K687+L687,"เป็นไม้พุ่ม")))</f>
        <v>ยังไม่บันทึกข้อมูล</v>
      </c>
      <c r="O687" s="149" t="str">
        <f t="shared" si="81"/>
        <v>ข้อมูลไม่ถูกต้อง</v>
      </c>
      <c r="P687" s="149" t="str">
        <f t="shared" si="82"/>
        <v>ข้อมูลไม่ถูกต้อง</v>
      </c>
      <c r="Q687" s="149" t="str">
        <f t="shared" si="83"/>
        <v>ข้อมูลไม่ถูกต้อง</v>
      </c>
      <c r="R687" s="155" t="str">
        <f t="shared" si="84"/>
        <v>ข้อมูลไม่ถูกต้อง</v>
      </c>
      <c r="S687" s="155" t="str">
        <f>IF(ISNUMBER(R687),
IF(H$2=ตัวเลือก!A$30,"ยังไม่บันทึกข้อมูล",R687*0.27),"ข้อมูลไม่ถูกต้อง")</f>
        <v>ข้อมูลไม่ถูกต้อง</v>
      </c>
      <c r="T687" s="149" t="str">
        <f t="shared" si="85"/>
        <v>ข้อมูลไม่ถูกต้อง</v>
      </c>
      <c r="U687" s="155" t="str">
        <f>IF(ISNUMBER(R687),
IF(H$2=ตัวเลือก!A$30,"ยังไม่บันทึกข้อมูล",R687*0.47),"ข้อมูลไม่ถูกต้อง")</f>
        <v>ข้อมูลไม่ถูกต้อง</v>
      </c>
      <c r="V687" s="149" t="str">
        <f>IF(ISNUMBER(S687),
IF(H$2=ตัวเลือก!A$30,"ยังไม่บันทึกข้อมูล",S687*0.47),"ข้อมูลไม่ถูกต้อง")</f>
        <v>ข้อมูลไม่ถูกต้อง</v>
      </c>
      <c r="W687" s="149" t="str">
        <f t="shared" si="86"/>
        <v>ข้อมูลไม่ถูกต้อง</v>
      </c>
      <c r="X687" s="148" t="str">
        <f t="shared" si="87"/>
        <v>ข้อมูลไม่ถูกต้อง</v>
      </c>
      <c r="Y687" s="38"/>
      <c r="Z687" s="38"/>
      <c r="AA687" s="38"/>
    </row>
    <row r="688" spans="1:27" x14ac:dyDescent="0.45">
      <c r="A688" s="38">
        <v>683</v>
      </c>
      <c r="B688" s="38"/>
      <c r="C688" s="38"/>
      <c r="D688" s="38"/>
      <c r="E688" s="38"/>
      <c r="F688" s="35"/>
      <c r="G688" s="35"/>
      <c r="H688" s="38"/>
      <c r="I688" s="38"/>
      <c r="J688" s="273" t="str">
        <f t="shared" si="80"/>
        <v>รอข้อมูลคอลัมน์ H</v>
      </c>
      <c r="K688" s="150"/>
      <c r="L688" s="150"/>
      <c r="M688" s="150"/>
      <c r="N688" s="147" t="str" cm="1">
        <f t="array" ref="N688">IF(AND(K688:M688=""),"ยังไม่บันทึกข้อมูล",
IF(M688&lt;&gt;"",
IF(M688&gt;=1.3,M688,"เป็นไม้พุ่ม"),
IF(K688+L688&gt;=1.3,K688+L688,"เป็นไม้พุ่ม")))</f>
        <v>ยังไม่บันทึกข้อมูล</v>
      </c>
      <c r="O688" s="149" t="str">
        <f t="shared" si="81"/>
        <v>ข้อมูลไม่ถูกต้อง</v>
      </c>
      <c r="P688" s="149" t="str">
        <f t="shared" si="82"/>
        <v>ข้อมูลไม่ถูกต้อง</v>
      </c>
      <c r="Q688" s="149" t="str">
        <f t="shared" si="83"/>
        <v>ข้อมูลไม่ถูกต้อง</v>
      </c>
      <c r="R688" s="155" t="str">
        <f t="shared" si="84"/>
        <v>ข้อมูลไม่ถูกต้อง</v>
      </c>
      <c r="S688" s="155" t="str">
        <f>IF(ISNUMBER(R688),
IF(H$2=ตัวเลือก!A$30,"ยังไม่บันทึกข้อมูล",R688*0.27),"ข้อมูลไม่ถูกต้อง")</f>
        <v>ข้อมูลไม่ถูกต้อง</v>
      </c>
      <c r="T688" s="149" t="str">
        <f t="shared" si="85"/>
        <v>ข้อมูลไม่ถูกต้อง</v>
      </c>
      <c r="U688" s="155" t="str">
        <f>IF(ISNUMBER(R688),
IF(H$2=ตัวเลือก!A$30,"ยังไม่บันทึกข้อมูล",R688*0.47),"ข้อมูลไม่ถูกต้อง")</f>
        <v>ข้อมูลไม่ถูกต้อง</v>
      </c>
      <c r="V688" s="149" t="str">
        <f>IF(ISNUMBER(S688),
IF(H$2=ตัวเลือก!A$30,"ยังไม่บันทึกข้อมูล",S688*0.47),"ข้อมูลไม่ถูกต้อง")</f>
        <v>ข้อมูลไม่ถูกต้อง</v>
      </c>
      <c r="W688" s="149" t="str">
        <f t="shared" si="86"/>
        <v>ข้อมูลไม่ถูกต้อง</v>
      </c>
      <c r="X688" s="148" t="str">
        <f t="shared" si="87"/>
        <v>ข้อมูลไม่ถูกต้อง</v>
      </c>
      <c r="Y688" s="38"/>
      <c r="Z688" s="38"/>
      <c r="AA688" s="38"/>
    </row>
    <row r="689" spans="1:27" x14ac:dyDescent="0.45">
      <c r="A689" s="38">
        <v>684</v>
      </c>
      <c r="B689" s="38"/>
      <c r="C689" s="38"/>
      <c r="D689" s="38"/>
      <c r="E689" s="38"/>
      <c r="F689" s="35"/>
      <c r="G689" s="35"/>
      <c r="H689" s="38"/>
      <c r="I689" s="38"/>
      <c r="J689" s="273" t="str">
        <f t="shared" si="80"/>
        <v>รอข้อมูลคอลัมน์ H</v>
      </c>
      <c r="K689" s="150"/>
      <c r="L689" s="150"/>
      <c r="M689" s="150"/>
      <c r="N689" s="147" t="str" cm="1">
        <f t="array" ref="N689">IF(AND(K689:M689=""),"ยังไม่บันทึกข้อมูล",
IF(M689&lt;&gt;"",
IF(M689&gt;=1.3,M689,"เป็นไม้พุ่ม"),
IF(K689+L689&gt;=1.3,K689+L689,"เป็นไม้พุ่ม")))</f>
        <v>ยังไม่บันทึกข้อมูล</v>
      </c>
      <c r="O689" s="149" t="str">
        <f t="shared" si="81"/>
        <v>ข้อมูลไม่ถูกต้อง</v>
      </c>
      <c r="P689" s="149" t="str">
        <f t="shared" si="82"/>
        <v>ข้อมูลไม่ถูกต้อง</v>
      </c>
      <c r="Q689" s="149" t="str">
        <f t="shared" si="83"/>
        <v>ข้อมูลไม่ถูกต้อง</v>
      </c>
      <c r="R689" s="155" t="str">
        <f t="shared" si="84"/>
        <v>ข้อมูลไม่ถูกต้อง</v>
      </c>
      <c r="S689" s="155" t="str">
        <f>IF(ISNUMBER(R689),
IF(H$2=ตัวเลือก!A$30,"ยังไม่บันทึกข้อมูล",R689*0.27),"ข้อมูลไม่ถูกต้อง")</f>
        <v>ข้อมูลไม่ถูกต้อง</v>
      </c>
      <c r="T689" s="149" t="str">
        <f t="shared" si="85"/>
        <v>ข้อมูลไม่ถูกต้อง</v>
      </c>
      <c r="U689" s="155" t="str">
        <f>IF(ISNUMBER(R689),
IF(H$2=ตัวเลือก!A$30,"ยังไม่บันทึกข้อมูล",R689*0.47),"ข้อมูลไม่ถูกต้อง")</f>
        <v>ข้อมูลไม่ถูกต้อง</v>
      </c>
      <c r="V689" s="149" t="str">
        <f>IF(ISNUMBER(S689),
IF(H$2=ตัวเลือก!A$30,"ยังไม่บันทึกข้อมูล",S689*0.47),"ข้อมูลไม่ถูกต้อง")</f>
        <v>ข้อมูลไม่ถูกต้อง</v>
      </c>
      <c r="W689" s="149" t="str">
        <f t="shared" si="86"/>
        <v>ข้อมูลไม่ถูกต้อง</v>
      </c>
      <c r="X689" s="148" t="str">
        <f t="shared" si="87"/>
        <v>ข้อมูลไม่ถูกต้อง</v>
      </c>
      <c r="Y689" s="38"/>
      <c r="Z689" s="38"/>
      <c r="AA689" s="38"/>
    </row>
    <row r="690" spans="1:27" x14ac:dyDescent="0.45">
      <c r="A690" s="38">
        <v>685</v>
      </c>
      <c r="B690" s="38"/>
      <c r="C690" s="38"/>
      <c r="D690" s="38"/>
      <c r="E690" s="38"/>
      <c r="F690" s="35"/>
      <c r="G690" s="35"/>
      <c r="H690" s="38"/>
      <c r="I690" s="38"/>
      <c r="J690" s="273" t="str">
        <f t="shared" si="80"/>
        <v>รอข้อมูลคอลัมน์ H</v>
      </c>
      <c r="K690" s="150"/>
      <c r="L690" s="150"/>
      <c r="M690" s="150"/>
      <c r="N690" s="147" t="str" cm="1">
        <f t="array" ref="N690">IF(AND(K690:M690=""),"ยังไม่บันทึกข้อมูล",
IF(M690&lt;&gt;"",
IF(M690&gt;=1.3,M690,"เป็นไม้พุ่ม"),
IF(K690+L690&gt;=1.3,K690+L690,"เป็นไม้พุ่ม")))</f>
        <v>ยังไม่บันทึกข้อมูล</v>
      </c>
      <c r="O690" s="149" t="str">
        <f t="shared" si="81"/>
        <v>ข้อมูลไม่ถูกต้อง</v>
      </c>
      <c r="P690" s="149" t="str">
        <f t="shared" si="82"/>
        <v>ข้อมูลไม่ถูกต้อง</v>
      </c>
      <c r="Q690" s="149" t="str">
        <f t="shared" si="83"/>
        <v>ข้อมูลไม่ถูกต้อง</v>
      </c>
      <c r="R690" s="155" t="str">
        <f t="shared" si="84"/>
        <v>ข้อมูลไม่ถูกต้อง</v>
      </c>
      <c r="S690" s="155" t="str">
        <f>IF(ISNUMBER(R690),
IF(H$2=ตัวเลือก!A$30,"ยังไม่บันทึกข้อมูล",R690*0.27),"ข้อมูลไม่ถูกต้อง")</f>
        <v>ข้อมูลไม่ถูกต้อง</v>
      </c>
      <c r="T690" s="149" t="str">
        <f t="shared" si="85"/>
        <v>ข้อมูลไม่ถูกต้อง</v>
      </c>
      <c r="U690" s="155" t="str">
        <f>IF(ISNUMBER(R690),
IF(H$2=ตัวเลือก!A$30,"ยังไม่บันทึกข้อมูล",R690*0.47),"ข้อมูลไม่ถูกต้อง")</f>
        <v>ข้อมูลไม่ถูกต้อง</v>
      </c>
      <c r="V690" s="149" t="str">
        <f>IF(ISNUMBER(S690),
IF(H$2=ตัวเลือก!A$30,"ยังไม่บันทึกข้อมูล",S690*0.47),"ข้อมูลไม่ถูกต้อง")</f>
        <v>ข้อมูลไม่ถูกต้อง</v>
      </c>
      <c r="W690" s="149" t="str">
        <f t="shared" si="86"/>
        <v>ข้อมูลไม่ถูกต้อง</v>
      </c>
      <c r="X690" s="148" t="str">
        <f t="shared" si="87"/>
        <v>ข้อมูลไม่ถูกต้อง</v>
      </c>
      <c r="Y690" s="38"/>
      <c r="Z690" s="38"/>
      <c r="AA690" s="38"/>
    </row>
    <row r="691" spans="1:27" x14ac:dyDescent="0.45">
      <c r="A691" s="38">
        <v>686</v>
      </c>
      <c r="B691" s="38"/>
      <c r="C691" s="38"/>
      <c r="D691" s="38"/>
      <c r="E691" s="38"/>
      <c r="F691" s="35"/>
      <c r="G691" s="35"/>
      <c r="H691" s="38"/>
      <c r="I691" s="38"/>
      <c r="J691" s="273" t="str">
        <f t="shared" si="80"/>
        <v>รอข้อมูลคอลัมน์ H</v>
      </c>
      <c r="K691" s="150"/>
      <c r="L691" s="150"/>
      <c r="M691" s="150"/>
      <c r="N691" s="147" t="str" cm="1">
        <f t="array" ref="N691">IF(AND(K691:M691=""),"ยังไม่บันทึกข้อมูล",
IF(M691&lt;&gt;"",
IF(M691&gt;=1.3,M691,"เป็นไม้พุ่ม"),
IF(K691+L691&gt;=1.3,K691+L691,"เป็นไม้พุ่ม")))</f>
        <v>ยังไม่บันทึกข้อมูล</v>
      </c>
      <c r="O691" s="149" t="str">
        <f t="shared" si="81"/>
        <v>ข้อมูลไม่ถูกต้อง</v>
      </c>
      <c r="P691" s="149" t="str">
        <f t="shared" si="82"/>
        <v>ข้อมูลไม่ถูกต้อง</v>
      </c>
      <c r="Q691" s="149" t="str">
        <f t="shared" si="83"/>
        <v>ข้อมูลไม่ถูกต้อง</v>
      </c>
      <c r="R691" s="155" t="str">
        <f t="shared" si="84"/>
        <v>ข้อมูลไม่ถูกต้อง</v>
      </c>
      <c r="S691" s="155" t="str">
        <f>IF(ISNUMBER(R691),
IF(H$2=ตัวเลือก!A$30,"ยังไม่บันทึกข้อมูล",R691*0.27),"ข้อมูลไม่ถูกต้อง")</f>
        <v>ข้อมูลไม่ถูกต้อง</v>
      </c>
      <c r="T691" s="149" t="str">
        <f t="shared" si="85"/>
        <v>ข้อมูลไม่ถูกต้อง</v>
      </c>
      <c r="U691" s="155" t="str">
        <f>IF(ISNUMBER(R691),
IF(H$2=ตัวเลือก!A$30,"ยังไม่บันทึกข้อมูล",R691*0.47),"ข้อมูลไม่ถูกต้อง")</f>
        <v>ข้อมูลไม่ถูกต้อง</v>
      </c>
      <c r="V691" s="149" t="str">
        <f>IF(ISNUMBER(S691),
IF(H$2=ตัวเลือก!A$30,"ยังไม่บันทึกข้อมูล",S691*0.47),"ข้อมูลไม่ถูกต้อง")</f>
        <v>ข้อมูลไม่ถูกต้อง</v>
      </c>
      <c r="W691" s="149" t="str">
        <f t="shared" si="86"/>
        <v>ข้อมูลไม่ถูกต้อง</v>
      </c>
      <c r="X691" s="148" t="str">
        <f t="shared" si="87"/>
        <v>ข้อมูลไม่ถูกต้อง</v>
      </c>
      <c r="Y691" s="38"/>
      <c r="Z691" s="38"/>
      <c r="AA691" s="38"/>
    </row>
    <row r="692" spans="1:27" x14ac:dyDescent="0.45">
      <c r="A692" s="38">
        <v>687</v>
      </c>
      <c r="B692" s="38"/>
      <c r="C692" s="38"/>
      <c r="D692" s="38"/>
      <c r="E692" s="38"/>
      <c r="F692" s="35"/>
      <c r="G692" s="35"/>
      <c r="H692" s="38"/>
      <c r="I692" s="38"/>
      <c r="J692" s="273" t="str">
        <f t="shared" si="80"/>
        <v>รอข้อมูลคอลัมน์ H</v>
      </c>
      <c r="K692" s="150"/>
      <c r="L692" s="150"/>
      <c r="M692" s="150"/>
      <c r="N692" s="147" t="str" cm="1">
        <f t="array" ref="N692">IF(AND(K692:M692=""),"ยังไม่บันทึกข้อมูล",
IF(M692&lt;&gt;"",
IF(M692&gt;=1.3,M692,"เป็นไม้พุ่ม"),
IF(K692+L692&gt;=1.3,K692+L692,"เป็นไม้พุ่ม")))</f>
        <v>ยังไม่บันทึกข้อมูล</v>
      </c>
      <c r="O692" s="149" t="str">
        <f t="shared" si="81"/>
        <v>ข้อมูลไม่ถูกต้อง</v>
      </c>
      <c r="P692" s="149" t="str">
        <f t="shared" si="82"/>
        <v>ข้อมูลไม่ถูกต้อง</v>
      </c>
      <c r="Q692" s="149" t="str">
        <f t="shared" si="83"/>
        <v>ข้อมูลไม่ถูกต้อง</v>
      </c>
      <c r="R692" s="155" t="str">
        <f t="shared" si="84"/>
        <v>ข้อมูลไม่ถูกต้อง</v>
      </c>
      <c r="S692" s="155" t="str">
        <f>IF(ISNUMBER(R692),
IF(H$2=ตัวเลือก!A$30,"ยังไม่บันทึกข้อมูล",R692*0.27),"ข้อมูลไม่ถูกต้อง")</f>
        <v>ข้อมูลไม่ถูกต้อง</v>
      </c>
      <c r="T692" s="149" t="str">
        <f t="shared" si="85"/>
        <v>ข้อมูลไม่ถูกต้อง</v>
      </c>
      <c r="U692" s="155" t="str">
        <f>IF(ISNUMBER(R692),
IF(H$2=ตัวเลือก!A$30,"ยังไม่บันทึกข้อมูล",R692*0.47),"ข้อมูลไม่ถูกต้อง")</f>
        <v>ข้อมูลไม่ถูกต้อง</v>
      </c>
      <c r="V692" s="149" t="str">
        <f>IF(ISNUMBER(S692),
IF(H$2=ตัวเลือก!A$30,"ยังไม่บันทึกข้อมูล",S692*0.47),"ข้อมูลไม่ถูกต้อง")</f>
        <v>ข้อมูลไม่ถูกต้อง</v>
      </c>
      <c r="W692" s="149" t="str">
        <f t="shared" si="86"/>
        <v>ข้อมูลไม่ถูกต้อง</v>
      </c>
      <c r="X692" s="148" t="str">
        <f t="shared" si="87"/>
        <v>ข้อมูลไม่ถูกต้อง</v>
      </c>
      <c r="Y692" s="38"/>
      <c r="Z692" s="38"/>
      <c r="AA692" s="38"/>
    </row>
    <row r="693" spans="1:27" x14ac:dyDescent="0.45">
      <c r="A693" s="38">
        <v>688</v>
      </c>
      <c r="B693" s="38"/>
      <c r="C693" s="38"/>
      <c r="D693" s="38"/>
      <c r="E693" s="38"/>
      <c r="F693" s="35"/>
      <c r="G693" s="35"/>
      <c r="H693" s="38"/>
      <c r="I693" s="38"/>
      <c r="J693" s="273" t="str">
        <f t="shared" si="80"/>
        <v>รอข้อมูลคอลัมน์ H</v>
      </c>
      <c r="K693" s="150"/>
      <c r="L693" s="150"/>
      <c r="M693" s="150"/>
      <c r="N693" s="147" t="str" cm="1">
        <f t="array" ref="N693">IF(AND(K693:M693=""),"ยังไม่บันทึกข้อมูล",
IF(M693&lt;&gt;"",
IF(M693&gt;=1.3,M693,"เป็นไม้พุ่ม"),
IF(K693+L693&gt;=1.3,K693+L693,"เป็นไม้พุ่ม")))</f>
        <v>ยังไม่บันทึกข้อมูล</v>
      </c>
      <c r="O693" s="149" t="str">
        <f t="shared" si="81"/>
        <v>ข้อมูลไม่ถูกต้อง</v>
      </c>
      <c r="P693" s="149" t="str">
        <f t="shared" si="82"/>
        <v>ข้อมูลไม่ถูกต้อง</v>
      </c>
      <c r="Q693" s="149" t="str">
        <f t="shared" si="83"/>
        <v>ข้อมูลไม่ถูกต้อง</v>
      </c>
      <c r="R693" s="155" t="str">
        <f t="shared" si="84"/>
        <v>ข้อมูลไม่ถูกต้อง</v>
      </c>
      <c r="S693" s="155" t="str">
        <f>IF(ISNUMBER(R693),
IF(H$2=ตัวเลือก!A$30,"ยังไม่บันทึกข้อมูล",R693*0.27),"ข้อมูลไม่ถูกต้อง")</f>
        <v>ข้อมูลไม่ถูกต้อง</v>
      </c>
      <c r="T693" s="149" t="str">
        <f t="shared" si="85"/>
        <v>ข้อมูลไม่ถูกต้อง</v>
      </c>
      <c r="U693" s="155" t="str">
        <f>IF(ISNUMBER(R693),
IF(H$2=ตัวเลือก!A$30,"ยังไม่บันทึกข้อมูล",R693*0.47),"ข้อมูลไม่ถูกต้อง")</f>
        <v>ข้อมูลไม่ถูกต้อง</v>
      </c>
      <c r="V693" s="149" t="str">
        <f>IF(ISNUMBER(S693),
IF(H$2=ตัวเลือก!A$30,"ยังไม่บันทึกข้อมูล",S693*0.47),"ข้อมูลไม่ถูกต้อง")</f>
        <v>ข้อมูลไม่ถูกต้อง</v>
      </c>
      <c r="W693" s="149" t="str">
        <f t="shared" si="86"/>
        <v>ข้อมูลไม่ถูกต้อง</v>
      </c>
      <c r="X693" s="148" t="str">
        <f t="shared" si="87"/>
        <v>ข้อมูลไม่ถูกต้อง</v>
      </c>
      <c r="Y693" s="38"/>
      <c r="Z693" s="38"/>
      <c r="AA693" s="38"/>
    </row>
    <row r="694" spans="1:27" x14ac:dyDescent="0.45">
      <c r="A694" s="38">
        <v>689</v>
      </c>
      <c r="B694" s="38"/>
      <c r="C694" s="38"/>
      <c r="D694" s="38"/>
      <c r="E694" s="38"/>
      <c r="F694" s="35"/>
      <c r="G694" s="35"/>
      <c r="H694" s="38"/>
      <c r="I694" s="38"/>
      <c r="J694" s="273" t="str">
        <f t="shared" si="80"/>
        <v>รอข้อมูลคอลัมน์ H</v>
      </c>
      <c r="K694" s="150"/>
      <c r="L694" s="150"/>
      <c r="M694" s="150"/>
      <c r="N694" s="147" t="str" cm="1">
        <f t="array" ref="N694">IF(AND(K694:M694=""),"ยังไม่บันทึกข้อมูล",
IF(M694&lt;&gt;"",
IF(M694&gt;=1.3,M694,"เป็นไม้พุ่ม"),
IF(K694+L694&gt;=1.3,K694+L694,"เป็นไม้พุ่ม")))</f>
        <v>ยังไม่บันทึกข้อมูล</v>
      </c>
      <c r="O694" s="149" t="str">
        <f t="shared" si="81"/>
        <v>ข้อมูลไม่ถูกต้อง</v>
      </c>
      <c r="P694" s="149" t="str">
        <f t="shared" si="82"/>
        <v>ข้อมูลไม่ถูกต้อง</v>
      </c>
      <c r="Q694" s="149" t="str">
        <f t="shared" si="83"/>
        <v>ข้อมูลไม่ถูกต้อง</v>
      </c>
      <c r="R694" s="155" t="str">
        <f t="shared" si="84"/>
        <v>ข้อมูลไม่ถูกต้อง</v>
      </c>
      <c r="S694" s="155" t="str">
        <f>IF(ISNUMBER(R694),
IF(H$2=ตัวเลือก!A$30,"ยังไม่บันทึกข้อมูล",R694*0.27),"ข้อมูลไม่ถูกต้อง")</f>
        <v>ข้อมูลไม่ถูกต้อง</v>
      </c>
      <c r="T694" s="149" t="str">
        <f t="shared" si="85"/>
        <v>ข้อมูลไม่ถูกต้อง</v>
      </c>
      <c r="U694" s="155" t="str">
        <f>IF(ISNUMBER(R694),
IF(H$2=ตัวเลือก!A$30,"ยังไม่บันทึกข้อมูล",R694*0.47),"ข้อมูลไม่ถูกต้อง")</f>
        <v>ข้อมูลไม่ถูกต้อง</v>
      </c>
      <c r="V694" s="149" t="str">
        <f>IF(ISNUMBER(S694),
IF(H$2=ตัวเลือก!A$30,"ยังไม่บันทึกข้อมูล",S694*0.47),"ข้อมูลไม่ถูกต้อง")</f>
        <v>ข้อมูลไม่ถูกต้อง</v>
      </c>
      <c r="W694" s="149" t="str">
        <f t="shared" si="86"/>
        <v>ข้อมูลไม่ถูกต้อง</v>
      </c>
      <c r="X694" s="148" t="str">
        <f t="shared" si="87"/>
        <v>ข้อมูลไม่ถูกต้อง</v>
      </c>
      <c r="Y694" s="38"/>
      <c r="Z694" s="38"/>
      <c r="AA694" s="38"/>
    </row>
    <row r="695" spans="1:27" x14ac:dyDescent="0.45">
      <c r="A695" s="38">
        <v>690</v>
      </c>
      <c r="B695" s="38"/>
      <c r="C695" s="38"/>
      <c r="D695" s="38"/>
      <c r="E695" s="38"/>
      <c r="F695" s="35"/>
      <c r="G695" s="35"/>
      <c r="H695" s="38"/>
      <c r="I695" s="38"/>
      <c r="J695" s="273" t="str">
        <f t="shared" si="80"/>
        <v>รอข้อมูลคอลัมน์ H</v>
      </c>
      <c r="K695" s="150"/>
      <c r="L695" s="150"/>
      <c r="M695" s="150"/>
      <c r="N695" s="147" t="str" cm="1">
        <f t="array" ref="N695">IF(AND(K695:M695=""),"ยังไม่บันทึกข้อมูล",
IF(M695&lt;&gt;"",
IF(M695&gt;=1.3,M695,"เป็นไม้พุ่ม"),
IF(K695+L695&gt;=1.3,K695+L695,"เป็นไม้พุ่ม")))</f>
        <v>ยังไม่บันทึกข้อมูล</v>
      </c>
      <c r="O695" s="149" t="str">
        <f t="shared" si="81"/>
        <v>ข้อมูลไม่ถูกต้อง</v>
      </c>
      <c r="P695" s="149" t="str">
        <f t="shared" si="82"/>
        <v>ข้อมูลไม่ถูกต้อง</v>
      </c>
      <c r="Q695" s="149" t="str">
        <f t="shared" si="83"/>
        <v>ข้อมูลไม่ถูกต้อง</v>
      </c>
      <c r="R695" s="155" t="str">
        <f t="shared" si="84"/>
        <v>ข้อมูลไม่ถูกต้อง</v>
      </c>
      <c r="S695" s="155" t="str">
        <f>IF(ISNUMBER(R695),
IF(H$2=ตัวเลือก!A$30,"ยังไม่บันทึกข้อมูล",R695*0.27),"ข้อมูลไม่ถูกต้อง")</f>
        <v>ข้อมูลไม่ถูกต้อง</v>
      </c>
      <c r="T695" s="149" t="str">
        <f t="shared" si="85"/>
        <v>ข้อมูลไม่ถูกต้อง</v>
      </c>
      <c r="U695" s="155" t="str">
        <f>IF(ISNUMBER(R695),
IF(H$2=ตัวเลือก!A$30,"ยังไม่บันทึกข้อมูล",R695*0.47),"ข้อมูลไม่ถูกต้อง")</f>
        <v>ข้อมูลไม่ถูกต้อง</v>
      </c>
      <c r="V695" s="149" t="str">
        <f>IF(ISNUMBER(S695),
IF(H$2=ตัวเลือก!A$30,"ยังไม่บันทึกข้อมูล",S695*0.47),"ข้อมูลไม่ถูกต้อง")</f>
        <v>ข้อมูลไม่ถูกต้อง</v>
      </c>
      <c r="W695" s="149" t="str">
        <f t="shared" si="86"/>
        <v>ข้อมูลไม่ถูกต้อง</v>
      </c>
      <c r="X695" s="148" t="str">
        <f t="shared" si="87"/>
        <v>ข้อมูลไม่ถูกต้อง</v>
      </c>
      <c r="Y695" s="38"/>
      <c r="Z695" s="38"/>
      <c r="AA695" s="38"/>
    </row>
    <row r="696" spans="1:27" x14ac:dyDescent="0.45">
      <c r="A696" s="38">
        <v>691</v>
      </c>
      <c r="B696" s="38"/>
      <c r="C696" s="38"/>
      <c r="D696" s="38"/>
      <c r="E696" s="38"/>
      <c r="F696" s="35"/>
      <c r="G696" s="35"/>
      <c r="H696" s="38"/>
      <c r="I696" s="38"/>
      <c r="J696" s="273" t="str">
        <f t="shared" si="80"/>
        <v>รอข้อมูลคอลัมน์ H</v>
      </c>
      <c r="K696" s="150"/>
      <c r="L696" s="150"/>
      <c r="M696" s="150"/>
      <c r="N696" s="147" t="str" cm="1">
        <f t="array" ref="N696">IF(AND(K696:M696=""),"ยังไม่บันทึกข้อมูล",
IF(M696&lt;&gt;"",
IF(M696&gt;=1.3,M696,"เป็นไม้พุ่ม"),
IF(K696+L696&gt;=1.3,K696+L696,"เป็นไม้พุ่ม")))</f>
        <v>ยังไม่บันทึกข้อมูล</v>
      </c>
      <c r="O696" s="149" t="str">
        <f t="shared" si="81"/>
        <v>ข้อมูลไม่ถูกต้อง</v>
      </c>
      <c r="P696" s="149" t="str">
        <f t="shared" si="82"/>
        <v>ข้อมูลไม่ถูกต้อง</v>
      </c>
      <c r="Q696" s="149" t="str">
        <f t="shared" si="83"/>
        <v>ข้อมูลไม่ถูกต้อง</v>
      </c>
      <c r="R696" s="155" t="str">
        <f t="shared" si="84"/>
        <v>ข้อมูลไม่ถูกต้อง</v>
      </c>
      <c r="S696" s="155" t="str">
        <f>IF(ISNUMBER(R696),
IF(H$2=ตัวเลือก!A$30,"ยังไม่บันทึกข้อมูล",R696*0.27),"ข้อมูลไม่ถูกต้อง")</f>
        <v>ข้อมูลไม่ถูกต้อง</v>
      </c>
      <c r="T696" s="149" t="str">
        <f t="shared" si="85"/>
        <v>ข้อมูลไม่ถูกต้อง</v>
      </c>
      <c r="U696" s="155" t="str">
        <f>IF(ISNUMBER(R696),
IF(H$2=ตัวเลือก!A$30,"ยังไม่บันทึกข้อมูล",R696*0.47),"ข้อมูลไม่ถูกต้อง")</f>
        <v>ข้อมูลไม่ถูกต้อง</v>
      </c>
      <c r="V696" s="149" t="str">
        <f>IF(ISNUMBER(S696),
IF(H$2=ตัวเลือก!A$30,"ยังไม่บันทึกข้อมูล",S696*0.47),"ข้อมูลไม่ถูกต้อง")</f>
        <v>ข้อมูลไม่ถูกต้อง</v>
      </c>
      <c r="W696" s="149" t="str">
        <f t="shared" si="86"/>
        <v>ข้อมูลไม่ถูกต้อง</v>
      </c>
      <c r="X696" s="148" t="str">
        <f t="shared" si="87"/>
        <v>ข้อมูลไม่ถูกต้อง</v>
      </c>
      <c r="Y696" s="38"/>
      <c r="Z696" s="38"/>
      <c r="AA696" s="38"/>
    </row>
    <row r="697" spans="1:27" x14ac:dyDescent="0.45">
      <c r="A697" s="38">
        <v>692</v>
      </c>
      <c r="B697" s="38"/>
      <c r="C697" s="38"/>
      <c r="D697" s="38"/>
      <c r="E697" s="38"/>
      <c r="F697" s="35"/>
      <c r="G697" s="35"/>
      <c r="H697" s="38"/>
      <c r="I697" s="38"/>
      <c r="J697" s="273" t="str">
        <f t="shared" si="80"/>
        <v>รอข้อมูลคอลัมน์ H</v>
      </c>
      <c r="K697" s="150"/>
      <c r="L697" s="150"/>
      <c r="M697" s="150"/>
      <c r="N697" s="147" t="str" cm="1">
        <f t="array" ref="N697">IF(AND(K697:M697=""),"ยังไม่บันทึกข้อมูล",
IF(M697&lt;&gt;"",
IF(M697&gt;=1.3,M697,"เป็นไม้พุ่ม"),
IF(K697+L697&gt;=1.3,K697+L697,"เป็นไม้พุ่ม")))</f>
        <v>ยังไม่บันทึกข้อมูล</v>
      </c>
      <c r="O697" s="149" t="str">
        <f t="shared" si="81"/>
        <v>ข้อมูลไม่ถูกต้อง</v>
      </c>
      <c r="P697" s="149" t="str">
        <f t="shared" si="82"/>
        <v>ข้อมูลไม่ถูกต้อง</v>
      </c>
      <c r="Q697" s="149" t="str">
        <f t="shared" si="83"/>
        <v>ข้อมูลไม่ถูกต้อง</v>
      </c>
      <c r="R697" s="155" t="str">
        <f t="shared" si="84"/>
        <v>ข้อมูลไม่ถูกต้อง</v>
      </c>
      <c r="S697" s="155" t="str">
        <f>IF(ISNUMBER(R697),
IF(H$2=ตัวเลือก!A$30,"ยังไม่บันทึกข้อมูล",R697*0.27),"ข้อมูลไม่ถูกต้อง")</f>
        <v>ข้อมูลไม่ถูกต้อง</v>
      </c>
      <c r="T697" s="149" t="str">
        <f t="shared" si="85"/>
        <v>ข้อมูลไม่ถูกต้อง</v>
      </c>
      <c r="U697" s="155" t="str">
        <f>IF(ISNUMBER(R697),
IF(H$2=ตัวเลือก!A$30,"ยังไม่บันทึกข้อมูล",R697*0.47),"ข้อมูลไม่ถูกต้อง")</f>
        <v>ข้อมูลไม่ถูกต้อง</v>
      </c>
      <c r="V697" s="149" t="str">
        <f>IF(ISNUMBER(S697),
IF(H$2=ตัวเลือก!A$30,"ยังไม่บันทึกข้อมูล",S697*0.47),"ข้อมูลไม่ถูกต้อง")</f>
        <v>ข้อมูลไม่ถูกต้อง</v>
      </c>
      <c r="W697" s="149" t="str">
        <f t="shared" si="86"/>
        <v>ข้อมูลไม่ถูกต้อง</v>
      </c>
      <c r="X697" s="148" t="str">
        <f t="shared" si="87"/>
        <v>ข้อมูลไม่ถูกต้อง</v>
      </c>
      <c r="Y697" s="38"/>
      <c r="Z697" s="38"/>
      <c r="AA697" s="38"/>
    </row>
    <row r="698" spans="1:27" x14ac:dyDescent="0.45">
      <c r="A698" s="38">
        <v>693</v>
      </c>
      <c r="B698" s="38"/>
      <c r="C698" s="38"/>
      <c r="D698" s="38"/>
      <c r="E698" s="38"/>
      <c r="F698" s="35"/>
      <c r="G698" s="35"/>
      <c r="H698" s="38"/>
      <c r="I698" s="38"/>
      <c r="J698" s="273" t="str">
        <f t="shared" si="80"/>
        <v>รอข้อมูลคอลัมน์ H</v>
      </c>
      <c r="K698" s="150"/>
      <c r="L698" s="150"/>
      <c r="M698" s="150"/>
      <c r="N698" s="147" t="str" cm="1">
        <f t="array" ref="N698">IF(AND(K698:M698=""),"ยังไม่บันทึกข้อมูล",
IF(M698&lt;&gt;"",
IF(M698&gt;=1.3,M698,"เป็นไม้พุ่ม"),
IF(K698+L698&gt;=1.3,K698+L698,"เป็นไม้พุ่ม")))</f>
        <v>ยังไม่บันทึกข้อมูล</v>
      </c>
      <c r="O698" s="149" t="str">
        <f t="shared" si="81"/>
        <v>ข้อมูลไม่ถูกต้อง</v>
      </c>
      <c r="P698" s="149" t="str">
        <f t="shared" si="82"/>
        <v>ข้อมูลไม่ถูกต้อง</v>
      </c>
      <c r="Q698" s="149" t="str">
        <f t="shared" si="83"/>
        <v>ข้อมูลไม่ถูกต้อง</v>
      </c>
      <c r="R698" s="155" t="str">
        <f t="shared" si="84"/>
        <v>ข้อมูลไม่ถูกต้อง</v>
      </c>
      <c r="S698" s="155" t="str">
        <f>IF(ISNUMBER(R698),
IF(H$2=ตัวเลือก!A$30,"ยังไม่บันทึกข้อมูล",R698*0.27),"ข้อมูลไม่ถูกต้อง")</f>
        <v>ข้อมูลไม่ถูกต้อง</v>
      </c>
      <c r="T698" s="149" t="str">
        <f t="shared" si="85"/>
        <v>ข้อมูลไม่ถูกต้อง</v>
      </c>
      <c r="U698" s="155" t="str">
        <f>IF(ISNUMBER(R698),
IF(H$2=ตัวเลือก!A$30,"ยังไม่บันทึกข้อมูล",R698*0.47),"ข้อมูลไม่ถูกต้อง")</f>
        <v>ข้อมูลไม่ถูกต้อง</v>
      </c>
      <c r="V698" s="149" t="str">
        <f>IF(ISNUMBER(S698),
IF(H$2=ตัวเลือก!A$30,"ยังไม่บันทึกข้อมูล",S698*0.47),"ข้อมูลไม่ถูกต้อง")</f>
        <v>ข้อมูลไม่ถูกต้อง</v>
      </c>
      <c r="W698" s="149" t="str">
        <f t="shared" si="86"/>
        <v>ข้อมูลไม่ถูกต้อง</v>
      </c>
      <c r="X698" s="148" t="str">
        <f t="shared" si="87"/>
        <v>ข้อมูลไม่ถูกต้อง</v>
      </c>
      <c r="Y698" s="38"/>
      <c r="Z698" s="38"/>
      <c r="AA698" s="38"/>
    </row>
    <row r="699" spans="1:27" x14ac:dyDescent="0.45">
      <c r="A699" s="38">
        <v>694</v>
      </c>
      <c r="B699" s="38"/>
      <c r="C699" s="38"/>
      <c r="D699" s="38"/>
      <c r="E699" s="38"/>
      <c r="F699" s="35"/>
      <c r="G699" s="35"/>
      <c r="H699" s="38"/>
      <c r="I699" s="38"/>
      <c r="J699" s="273" t="str">
        <f t="shared" si="80"/>
        <v>รอข้อมูลคอลัมน์ H</v>
      </c>
      <c r="K699" s="150"/>
      <c r="L699" s="150"/>
      <c r="M699" s="150"/>
      <c r="N699" s="147" t="str" cm="1">
        <f t="array" ref="N699">IF(AND(K699:M699=""),"ยังไม่บันทึกข้อมูล",
IF(M699&lt;&gt;"",
IF(M699&gt;=1.3,M699,"เป็นไม้พุ่ม"),
IF(K699+L699&gt;=1.3,K699+L699,"เป็นไม้พุ่ม")))</f>
        <v>ยังไม่บันทึกข้อมูล</v>
      </c>
      <c r="O699" s="149" t="str">
        <f t="shared" si="81"/>
        <v>ข้อมูลไม่ถูกต้อง</v>
      </c>
      <c r="P699" s="149" t="str">
        <f t="shared" si="82"/>
        <v>ข้อมูลไม่ถูกต้อง</v>
      </c>
      <c r="Q699" s="149" t="str">
        <f t="shared" si="83"/>
        <v>ข้อมูลไม่ถูกต้อง</v>
      </c>
      <c r="R699" s="155" t="str">
        <f t="shared" si="84"/>
        <v>ข้อมูลไม่ถูกต้อง</v>
      </c>
      <c r="S699" s="155" t="str">
        <f>IF(ISNUMBER(R699),
IF(H$2=ตัวเลือก!A$30,"ยังไม่บันทึกข้อมูล",R699*0.27),"ข้อมูลไม่ถูกต้อง")</f>
        <v>ข้อมูลไม่ถูกต้อง</v>
      </c>
      <c r="T699" s="149" t="str">
        <f t="shared" si="85"/>
        <v>ข้อมูลไม่ถูกต้อง</v>
      </c>
      <c r="U699" s="155" t="str">
        <f>IF(ISNUMBER(R699),
IF(H$2=ตัวเลือก!A$30,"ยังไม่บันทึกข้อมูล",R699*0.47),"ข้อมูลไม่ถูกต้อง")</f>
        <v>ข้อมูลไม่ถูกต้อง</v>
      </c>
      <c r="V699" s="149" t="str">
        <f>IF(ISNUMBER(S699),
IF(H$2=ตัวเลือก!A$30,"ยังไม่บันทึกข้อมูล",S699*0.47),"ข้อมูลไม่ถูกต้อง")</f>
        <v>ข้อมูลไม่ถูกต้อง</v>
      </c>
      <c r="W699" s="149" t="str">
        <f t="shared" si="86"/>
        <v>ข้อมูลไม่ถูกต้อง</v>
      </c>
      <c r="X699" s="148" t="str">
        <f t="shared" si="87"/>
        <v>ข้อมูลไม่ถูกต้อง</v>
      </c>
      <c r="Y699" s="38"/>
      <c r="Z699" s="38"/>
      <c r="AA699" s="38"/>
    </row>
    <row r="700" spans="1:27" x14ac:dyDescent="0.45">
      <c r="A700" s="38">
        <v>695</v>
      </c>
      <c r="B700" s="38"/>
      <c r="C700" s="38"/>
      <c r="D700" s="38"/>
      <c r="E700" s="38"/>
      <c r="F700" s="35"/>
      <c r="G700" s="35"/>
      <c r="H700" s="38"/>
      <c r="I700" s="38"/>
      <c r="J700" s="273" t="str">
        <f t="shared" si="80"/>
        <v>รอข้อมูลคอลัมน์ H</v>
      </c>
      <c r="K700" s="150"/>
      <c r="L700" s="150"/>
      <c r="M700" s="150"/>
      <c r="N700" s="147" t="str" cm="1">
        <f t="array" ref="N700">IF(AND(K700:M700=""),"ยังไม่บันทึกข้อมูล",
IF(M700&lt;&gt;"",
IF(M700&gt;=1.3,M700,"เป็นไม้พุ่ม"),
IF(K700+L700&gt;=1.3,K700+L700,"เป็นไม้พุ่ม")))</f>
        <v>ยังไม่บันทึกข้อมูล</v>
      </c>
      <c r="O700" s="149" t="str">
        <f t="shared" si="81"/>
        <v>ข้อมูลไม่ถูกต้อง</v>
      </c>
      <c r="P700" s="149" t="str">
        <f t="shared" si="82"/>
        <v>ข้อมูลไม่ถูกต้อง</v>
      </c>
      <c r="Q700" s="149" t="str">
        <f t="shared" si="83"/>
        <v>ข้อมูลไม่ถูกต้อง</v>
      </c>
      <c r="R700" s="155" t="str">
        <f t="shared" si="84"/>
        <v>ข้อมูลไม่ถูกต้อง</v>
      </c>
      <c r="S700" s="155" t="str">
        <f>IF(ISNUMBER(R700),
IF(H$2=ตัวเลือก!A$30,"ยังไม่บันทึกข้อมูล",R700*0.27),"ข้อมูลไม่ถูกต้อง")</f>
        <v>ข้อมูลไม่ถูกต้อง</v>
      </c>
      <c r="T700" s="149" t="str">
        <f t="shared" si="85"/>
        <v>ข้อมูลไม่ถูกต้อง</v>
      </c>
      <c r="U700" s="155" t="str">
        <f>IF(ISNUMBER(R700),
IF(H$2=ตัวเลือก!A$30,"ยังไม่บันทึกข้อมูล",R700*0.47),"ข้อมูลไม่ถูกต้อง")</f>
        <v>ข้อมูลไม่ถูกต้อง</v>
      </c>
      <c r="V700" s="149" t="str">
        <f>IF(ISNUMBER(S700),
IF(H$2=ตัวเลือก!A$30,"ยังไม่บันทึกข้อมูล",S700*0.47),"ข้อมูลไม่ถูกต้อง")</f>
        <v>ข้อมูลไม่ถูกต้อง</v>
      </c>
      <c r="W700" s="149" t="str">
        <f t="shared" si="86"/>
        <v>ข้อมูลไม่ถูกต้อง</v>
      </c>
      <c r="X700" s="148" t="str">
        <f t="shared" si="87"/>
        <v>ข้อมูลไม่ถูกต้อง</v>
      </c>
      <c r="Y700" s="38"/>
      <c r="Z700" s="38"/>
      <c r="AA700" s="38"/>
    </row>
    <row r="701" spans="1:27" x14ac:dyDescent="0.45">
      <c r="A701" s="38">
        <v>696</v>
      </c>
      <c r="B701" s="38"/>
      <c r="C701" s="38"/>
      <c r="D701" s="38"/>
      <c r="E701" s="38"/>
      <c r="F701" s="35"/>
      <c r="G701" s="35"/>
      <c r="H701" s="38"/>
      <c r="I701" s="38"/>
      <c r="J701" s="273" t="str">
        <f t="shared" si="80"/>
        <v>รอข้อมูลคอลัมน์ H</v>
      </c>
      <c r="K701" s="150"/>
      <c r="L701" s="150"/>
      <c r="M701" s="150"/>
      <c r="N701" s="147" t="str" cm="1">
        <f t="array" ref="N701">IF(AND(K701:M701=""),"ยังไม่บันทึกข้อมูล",
IF(M701&lt;&gt;"",
IF(M701&gt;=1.3,M701,"เป็นไม้พุ่ม"),
IF(K701+L701&gt;=1.3,K701+L701,"เป็นไม้พุ่ม")))</f>
        <v>ยังไม่บันทึกข้อมูล</v>
      </c>
      <c r="O701" s="149" t="str">
        <f t="shared" si="81"/>
        <v>ข้อมูลไม่ถูกต้อง</v>
      </c>
      <c r="P701" s="149" t="str">
        <f t="shared" si="82"/>
        <v>ข้อมูลไม่ถูกต้อง</v>
      </c>
      <c r="Q701" s="149" t="str">
        <f t="shared" si="83"/>
        <v>ข้อมูลไม่ถูกต้อง</v>
      </c>
      <c r="R701" s="155" t="str">
        <f t="shared" si="84"/>
        <v>ข้อมูลไม่ถูกต้อง</v>
      </c>
      <c r="S701" s="155" t="str">
        <f>IF(ISNUMBER(R701),
IF(H$2=ตัวเลือก!A$30,"ยังไม่บันทึกข้อมูล",R701*0.27),"ข้อมูลไม่ถูกต้อง")</f>
        <v>ข้อมูลไม่ถูกต้อง</v>
      </c>
      <c r="T701" s="149" t="str">
        <f t="shared" si="85"/>
        <v>ข้อมูลไม่ถูกต้อง</v>
      </c>
      <c r="U701" s="155" t="str">
        <f>IF(ISNUMBER(R701),
IF(H$2=ตัวเลือก!A$30,"ยังไม่บันทึกข้อมูล",R701*0.47),"ข้อมูลไม่ถูกต้อง")</f>
        <v>ข้อมูลไม่ถูกต้อง</v>
      </c>
      <c r="V701" s="149" t="str">
        <f>IF(ISNUMBER(S701),
IF(H$2=ตัวเลือก!A$30,"ยังไม่บันทึกข้อมูล",S701*0.47),"ข้อมูลไม่ถูกต้อง")</f>
        <v>ข้อมูลไม่ถูกต้อง</v>
      </c>
      <c r="W701" s="149" t="str">
        <f t="shared" si="86"/>
        <v>ข้อมูลไม่ถูกต้อง</v>
      </c>
      <c r="X701" s="148" t="str">
        <f t="shared" si="87"/>
        <v>ข้อมูลไม่ถูกต้อง</v>
      </c>
      <c r="Y701" s="38"/>
      <c r="Z701" s="38"/>
      <c r="AA701" s="38"/>
    </row>
    <row r="702" spans="1:27" x14ac:dyDescent="0.45">
      <c r="A702" s="38">
        <v>697</v>
      </c>
      <c r="B702" s="38"/>
      <c r="C702" s="38"/>
      <c r="D702" s="38"/>
      <c r="E702" s="38"/>
      <c r="F702" s="35"/>
      <c r="G702" s="35"/>
      <c r="H702" s="38"/>
      <c r="I702" s="38"/>
      <c r="J702" s="273" t="str">
        <f t="shared" si="80"/>
        <v>รอข้อมูลคอลัมน์ H</v>
      </c>
      <c r="K702" s="150"/>
      <c r="L702" s="150"/>
      <c r="M702" s="150"/>
      <c r="N702" s="147" t="str" cm="1">
        <f t="array" ref="N702">IF(AND(K702:M702=""),"ยังไม่บันทึกข้อมูล",
IF(M702&lt;&gt;"",
IF(M702&gt;=1.3,M702,"เป็นไม้พุ่ม"),
IF(K702+L702&gt;=1.3,K702+L702,"เป็นไม้พุ่ม")))</f>
        <v>ยังไม่บันทึกข้อมูล</v>
      </c>
      <c r="O702" s="149" t="str">
        <f t="shared" si="81"/>
        <v>ข้อมูลไม่ถูกต้อง</v>
      </c>
      <c r="P702" s="149" t="str">
        <f t="shared" si="82"/>
        <v>ข้อมูลไม่ถูกต้อง</v>
      </c>
      <c r="Q702" s="149" t="str">
        <f t="shared" si="83"/>
        <v>ข้อมูลไม่ถูกต้อง</v>
      </c>
      <c r="R702" s="155" t="str">
        <f t="shared" si="84"/>
        <v>ข้อมูลไม่ถูกต้อง</v>
      </c>
      <c r="S702" s="155" t="str">
        <f>IF(ISNUMBER(R702),
IF(H$2=ตัวเลือก!A$30,"ยังไม่บันทึกข้อมูล",R702*0.27),"ข้อมูลไม่ถูกต้อง")</f>
        <v>ข้อมูลไม่ถูกต้อง</v>
      </c>
      <c r="T702" s="149" t="str">
        <f t="shared" si="85"/>
        <v>ข้อมูลไม่ถูกต้อง</v>
      </c>
      <c r="U702" s="155" t="str">
        <f>IF(ISNUMBER(R702),
IF(H$2=ตัวเลือก!A$30,"ยังไม่บันทึกข้อมูล",R702*0.47),"ข้อมูลไม่ถูกต้อง")</f>
        <v>ข้อมูลไม่ถูกต้อง</v>
      </c>
      <c r="V702" s="149" t="str">
        <f>IF(ISNUMBER(S702),
IF(H$2=ตัวเลือก!A$30,"ยังไม่บันทึกข้อมูล",S702*0.47),"ข้อมูลไม่ถูกต้อง")</f>
        <v>ข้อมูลไม่ถูกต้อง</v>
      </c>
      <c r="W702" s="149" t="str">
        <f t="shared" si="86"/>
        <v>ข้อมูลไม่ถูกต้อง</v>
      </c>
      <c r="X702" s="148" t="str">
        <f t="shared" si="87"/>
        <v>ข้อมูลไม่ถูกต้อง</v>
      </c>
      <c r="Y702" s="38"/>
      <c r="Z702" s="38"/>
      <c r="AA702" s="38"/>
    </row>
    <row r="703" spans="1:27" x14ac:dyDescent="0.45">
      <c r="A703" s="38">
        <v>698</v>
      </c>
      <c r="B703" s="38"/>
      <c r="C703" s="38"/>
      <c r="D703" s="38"/>
      <c r="E703" s="38"/>
      <c r="F703" s="35"/>
      <c r="G703" s="35"/>
      <c r="H703" s="38"/>
      <c r="I703" s="38"/>
      <c r="J703" s="273" t="str">
        <f t="shared" si="80"/>
        <v>รอข้อมูลคอลัมน์ H</v>
      </c>
      <c r="K703" s="150"/>
      <c r="L703" s="150"/>
      <c r="M703" s="150"/>
      <c r="N703" s="147" t="str" cm="1">
        <f t="array" ref="N703">IF(AND(K703:M703=""),"ยังไม่บันทึกข้อมูล",
IF(M703&lt;&gt;"",
IF(M703&gt;=1.3,M703,"เป็นไม้พุ่ม"),
IF(K703+L703&gt;=1.3,K703+L703,"เป็นไม้พุ่ม")))</f>
        <v>ยังไม่บันทึกข้อมูล</v>
      </c>
      <c r="O703" s="149" t="str">
        <f t="shared" si="81"/>
        <v>ข้อมูลไม่ถูกต้อง</v>
      </c>
      <c r="P703" s="149" t="str">
        <f t="shared" si="82"/>
        <v>ข้อมูลไม่ถูกต้อง</v>
      </c>
      <c r="Q703" s="149" t="str">
        <f t="shared" si="83"/>
        <v>ข้อมูลไม่ถูกต้อง</v>
      </c>
      <c r="R703" s="155" t="str">
        <f t="shared" si="84"/>
        <v>ข้อมูลไม่ถูกต้อง</v>
      </c>
      <c r="S703" s="155" t="str">
        <f>IF(ISNUMBER(R703),
IF(H$2=ตัวเลือก!A$30,"ยังไม่บันทึกข้อมูล",R703*0.27),"ข้อมูลไม่ถูกต้อง")</f>
        <v>ข้อมูลไม่ถูกต้อง</v>
      </c>
      <c r="T703" s="149" t="str">
        <f t="shared" si="85"/>
        <v>ข้อมูลไม่ถูกต้อง</v>
      </c>
      <c r="U703" s="155" t="str">
        <f>IF(ISNUMBER(R703),
IF(H$2=ตัวเลือก!A$30,"ยังไม่บันทึกข้อมูล",R703*0.47),"ข้อมูลไม่ถูกต้อง")</f>
        <v>ข้อมูลไม่ถูกต้อง</v>
      </c>
      <c r="V703" s="149" t="str">
        <f>IF(ISNUMBER(S703),
IF(H$2=ตัวเลือก!A$30,"ยังไม่บันทึกข้อมูล",S703*0.47),"ข้อมูลไม่ถูกต้อง")</f>
        <v>ข้อมูลไม่ถูกต้อง</v>
      </c>
      <c r="W703" s="149" t="str">
        <f t="shared" si="86"/>
        <v>ข้อมูลไม่ถูกต้อง</v>
      </c>
      <c r="X703" s="148" t="str">
        <f t="shared" si="87"/>
        <v>ข้อมูลไม่ถูกต้อง</v>
      </c>
      <c r="Y703" s="38"/>
      <c r="Z703" s="38"/>
      <c r="AA703" s="38"/>
    </row>
    <row r="704" spans="1:27" x14ac:dyDescent="0.45">
      <c r="A704" s="38">
        <v>699</v>
      </c>
      <c r="B704" s="38"/>
      <c r="C704" s="38"/>
      <c r="D704" s="38"/>
      <c r="E704" s="38"/>
      <c r="F704" s="35"/>
      <c r="G704" s="35"/>
      <c r="H704" s="38"/>
      <c r="I704" s="38"/>
      <c r="J704" s="273" t="str">
        <f t="shared" si="80"/>
        <v>รอข้อมูลคอลัมน์ H</v>
      </c>
      <c r="K704" s="150"/>
      <c r="L704" s="150"/>
      <c r="M704" s="150"/>
      <c r="N704" s="147" t="str" cm="1">
        <f t="array" ref="N704">IF(AND(K704:M704=""),"ยังไม่บันทึกข้อมูล",
IF(M704&lt;&gt;"",
IF(M704&gt;=1.3,M704,"เป็นไม้พุ่ม"),
IF(K704+L704&gt;=1.3,K704+L704,"เป็นไม้พุ่ม")))</f>
        <v>ยังไม่บันทึกข้อมูล</v>
      </c>
      <c r="O704" s="149" t="str">
        <f t="shared" si="81"/>
        <v>ข้อมูลไม่ถูกต้อง</v>
      </c>
      <c r="P704" s="149" t="str">
        <f t="shared" si="82"/>
        <v>ข้อมูลไม่ถูกต้อง</v>
      </c>
      <c r="Q704" s="149" t="str">
        <f t="shared" si="83"/>
        <v>ข้อมูลไม่ถูกต้อง</v>
      </c>
      <c r="R704" s="155" t="str">
        <f t="shared" si="84"/>
        <v>ข้อมูลไม่ถูกต้อง</v>
      </c>
      <c r="S704" s="155" t="str">
        <f>IF(ISNUMBER(R704),
IF(H$2=ตัวเลือก!A$30,"ยังไม่บันทึกข้อมูล",R704*0.27),"ข้อมูลไม่ถูกต้อง")</f>
        <v>ข้อมูลไม่ถูกต้อง</v>
      </c>
      <c r="T704" s="149" t="str">
        <f t="shared" si="85"/>
        <v>ข้อมูลไม่ถูกต้อง</v>
      </c>
      <c r="U704" s="155" t="str">
        <f>IF(ISNUMBER(R704),
IF(H$2=ตัวเลือก!A$30,"ยังไม่บันทึกข้อมูล",R704*0.47),"ข้อมูลไม่ถูกต้อง")</f>
        <v>ข้อมูลไม่ถูกต้อง</v>
      </c>
      <c r="V704" s="149" t="str">
        <f>IF(ISNUMBER(S704),
IF(H$2=ตัวเลือก!A$30,"ยังไม่บันทึกข้อมูล",S704*0.47),"ข้อมูลไม่ถูกต้อง")</f>
        <v>ข้อมูลไม่ถูกต้อง</v>
      </c>
      <c r="W704" s="149" t="str">
        <f t="shared" si="86"/>
        <v>ข้อมูลไม่ถูกต้อง</v>
      </c>
      <c r="X704" s="148" t="str">
        <f t="shared" si="87"/>
        <v>ข้อมูลไม่ถูกต้อง</v>
      </c>
      <c r="Y704" s="38"/>
      <c r="Z704" s="38"/>
      <c r="AA704" s="38"/>
    </row>
    <row r="705" spans="1:27" x14ac:dyDescent="0.45">
      <c r="A705" s="38">
        <v>700</v>
      </c>
      <c r="B705" s="38"/>
      <c r="C705" s="38"/>
      <c r="D705" s="38"/>
      <c r="E705" s="38"/>
      <c r="F705" s="35"/>
      <c r="G705" s="35"/>
      <c r="H705" s="38"/>
      <c r="I705" s="38"/>
      <c r="J705" s="273" t="str">
        <f t="shared" si="80"/>
        <v>รอข้อมูลคอลัมน์ H</v>
      </c>
      <c r="K705" s="150"/>
      <c r="L705" s="150"/>
      <c r="M705" s="150"/>
      <c r="N705" s="147" t="str" cm="1">
        <f t="array" ref="N705">IF(AND(K705:M705=""),"ยังไม่บันทึกข้อมูล",
IF(M705&lt;&gt;"",
IF(M705&gt;=1.3,M705,"เป็นไม้พุ่ม"),
IF(K705+L705&gt;=1.3,K705+L705,"เป็นไม้พุ่ม")))</f>
        <v>ยังไม่บันทึกข้อมูล</v>
      </c>
      <c r="O705" s="149" t="str">
        <f t="shared" si="81"/>
        <v>ข้อมูลไม่ถูกต้อง</v>
      </c>
      <c r="P705" s="149" t="str">
        <f t="shared" si="82"/>
        <v>ข้อมูลไม่ถูกต้อง</v>
      </c>
      <c r="Q705" s="149" t="str">
        <f t="shared" si="83"/>
        <v>ข้อมูลไม่ถูกต้อง</v>
      </c>
      <c r="R705" s="155" t="str">
        <f t="shared" si="84"/>
        <v>ข้อมูลไม่ถูกต้อง</v>
      </c>
      <c r="S705" s="155" t="str">
        <f>IF(ISNUMBER(R705),
IF(H$2=ตัวเลือก!A$30,"ยังไม่บันทึกข้อมูล",R705*0.27),"ข้อมูลไม่ถูกต้อง")</f>
        <v>ข้อมูลไม่ถูกต้อง</v>
      </c>
      <c r="T705" s="149" t="str">
        <f t="shared" si="85"/>
        <v>ข้อมูลไม่ถูกต้อง</v>
      </c>
      <c r="U705" s="155" t="str">
        <f>IF(ISNUMBER(R705),
IF(H$2=ตัวเลือก!A$30,"ยังไม่บันทึกข้อมูล",R705*0.47),"ข้อมูลไม่ถูกต้อง")</f>
        <v>ข้อมูลไม่ถูกต้อง</v>
      </c>
      <c r="V705" s="149" t="str">
        <f>IF(ISNUMBER(S705),
IF(H$2=ตัวเลือก!A$30,"ยังไม่บันทึกข้อมูล",S705*0.47),"ข้อมูลไม่ถูกต้อง")</f>
        <v>ข้อมูลไม่ถูกต้อง</v>
      </c>
      <c r="W705" s="149" t="str">
        <f t="shared" si="86"/>
        <v>ข้อมูลไม่ถูกต้อง</v>
      </c>
      <c r="X705" s="148" t="str">
        <f t="shared" si="87"/>
        <v>ข้อมูลไม่ถูกต้อง</v>
      </c>
      <c r="Y705" s="38"/>
      <c r="Z705" s="38"/>
      <c r="AA705" s="38"/>
    </row>
    <row r="706" spans="1:27" x14ac:dyDescent="0.45">
      <c r="A706" s="38">
        <v>701</v>
      </c>
      <c r="B706" s="38"/>
      <c r="C706" s="38"/>
      <c r="D706" s="38"/>
      <c r="E706" s="38"/>
      <c r="F706" s="35"/>
      <c r="G706" s="35"/>
      <c r="H706" s="38"/>
      <c r="I706" s="38"/>
      <c r="J706" s="273" t="str">
        <f t="shared" si="80"/>
        <v>รอข้อมูลคอลัมน์ H</v>
      </c>
      <c r="K706" s="150"/>
      <c r="L706" s="150"/>
      <c r="M706" s="150"/>
      <c r="N706" s="147" t="str" cm="1">
        <f t="array" ref="N706">IF(AND(K706:M706=""),"ยังไม่บันทึกข้อมูล",
IF(M706&lt;&gt;"",
IF(M706&gt;=1.3,M706,"เป็นไม้พุ่ม"),
IF(K706+L706&gt;=1.3,K706+L706,"เป็นไม้พุ่ม")))</f>
        <v>ยังไม่บันทึกข้อมูล</v>
      </c>
      <c r="O706" s="149" t="str">
        <f t="shared" si="81"/>
        <v>ข้อมูลไม่ถูกต้อง</v>
      </c>
      <c r="P706" s="149" t="str">
        <f t="shared" si="82"/>
        <v>ข้อมูลไม่ถูกต้อง</v>
      </c>
      <c r="Q706" s="149" t="str">
        <f t="shared" si="83"/>
        <v>ข้อมูลไม่ถูกต้อง</v>
      </c>
      <c r="R706" s="155" t="str">
        <f t="shared" si="84"/>
        <v>ข้อมูลไม่ถูกต้อง</v>
      </c>
      <c r="S706" s="155" t="str">
        <f>IF(ISNUMBER(R706),
IF(H$2=ตัวเลือก!A$30,"ยังไม่บันทึกข้อมูล",R706*0.27),"ข้อมูลไม่ถูกต้อง")</f>
        <v>ข้อมูลไม่ถูกต้อง</v>
      </c>
      <c r="T706" s="149" t="str">
        <f t="shared" si="85"/>
        <v>ข้อมูลไม่ถูกต้อง</v>
      </c>
      <c r="U706" s="155" t="str">
        <f>IF(ISNUMBER(R706),
IF(H$2=ตัวเลือก!A$30,"ยังไม่บันทึกข้อมูล",R706*0.47),"ข้อมูลไม่ถูกต้อง")</f>
        <v>ข้อมูลไม่ถูกต้อง</v>
      </c>
      <c r="V706" s="149" t="str">
        <f>IF(ISNUMBER(S706),
IF(H$2=ตัวเลือก!A$30,"ยังไม่บันทึกข้อมูล",S706*0.47),"ข้อมูลไม่ถูกต้อง")</f>
        <v>ข้อมูลไม่ถูกต้อง</v>
      </c>
      <c r="W706" s="149" t="str">
        <f t="shared" si="86"/>
        <v>ข้อมูลไม่ถูกต้อง</v>
      </c>
      <c r="X706" s="148" t="str">
        <f t="shared" si="87"/>
        <v>ข้อมูลไม่ถูกต้อง</v>
      </c>
      <c r="Y706" s="38"/>
      <c r="Z706" s="38"/>
      <c r="AA706" s="38"/>
    </row>
    <row r="707" spans="1:27" x14ac:dyDescent="0.45">
      <c r="A707" s="38">
        <v>702</v>
      </c>
      <c r="B707" s="38"/>
      <c r="C707" s="38"/>
      <c r="D707" s="38"/>
      <c r="E707" s="38"/>
      <c r="F707" s="35"/>
      <c r="G707" s="35"/>
      <c r="H707" s="38"/>
      <c r="I707" s="38"/>
      <c r="J707" s="273" t="str">
        <f t="shared" si="80"/>
        <v>รอข้อมูลคอลัมน์ H</v>
      </c>
      <c r="K707" s="150"/>
      <c r="L707" s="150"/>
      <c r="M707" s="150"/>
      <c r="N707" s="147" t="str" cm="1">
        <f t="array" ref="N707">IF(AND(K707:M707=""),"ยังไม่บันทึกข้อมูล",
IF(M707&lt;&gt;"",
IF(M707&gt;=1.3,M707,"เป็นไม้พุ่ม"),
IF(K707+L707&gt;=1.3,K707+L707,"เป็นไม้พุ่ม")))</f>
        <v>ยังไม่บันทึกข้อมูล</v>
      </c>
      <c r="O707" s="149" t="str">
        <f t="shared" si="81"/>
        <v>ข้อมูลไม่ถูกต้อง</v>
      </c>
      <c r="P707" s="149" t="str">
        <f t="shared" si="82"/>
        <v>ข้อมูลไม่ถูกต้อง</v>
      </c>
      <c r="Q707" s="149" t="str">
        <f t="shared" si="83"/>
        <v>ข้อมูลไม่ถูกต้อง</v>
      </c>
      <c r="R707" s="155" t="str">
        <f t="shared" si="84"/>
        <v>ข้อมูลไม่ถูกต้อง</v>
      </c>
      <c r="S707" s="155" t="str">
        <f>IF(ISNUMBER(R707),
IF(H$2=ตัวเลือก!A$30,"ยังไม่บันทึกข้อมูล",R707*0.27),"ข้อมูลไม่ถูกต้อง")</f>
        <v>ข้อมูลไม่ถูกต้อง</v>
      </c>
      <c r="T707" s="149" t="str">
        <f t="shared" si="85"/>
        <v>ข้อมูลไม่ถูกต้อง</v>
      </c>
      <c r="U707" s="155" t="str">
        <f>IF(ISNUMBER(R707),
IF(H$2=ตัวเลือก!A$30,"ยังไม่บันทึกข้อมูล",R707*0.47),"ข้อมูลไม่ถูกต้อง")</f>
        <v>ข้อมูลไม่ถูกต้อง</v>
      </c>
      <c r="V707" s="149" t="str">
        <f>IF(ISNUMBER(S707),
IF(H$2=ตัวเลือก!A$30,"ยังไม่บันทึกข้อมูล",S707*0.47),"ข้อมูลไม่ถูกต้อง")</f>
        <v>ข้อมูลไม่ถูกต้อง</v>
      </c>
      <c r="W707" s="149" t="str">
        <f t="shared" si="86"/>
        <v>ข้อมูลไม่ถูกต้อง</v>
      </c>
      <c r="X707" s="148" t="str">
        <f t="shared" si="87"/>
        <v>ข้อมูลไม่ถูกต้อง</v>
      </c>
      <c r="Y707" s="38"/>
      <c r="Z707" s="38"/>
      <c r="AA707" s="38"/>
    </row>
    <row r="708" spans="1:27" x14ac:dyDescent="0.45">
      <c r="A708" s="38">
        <v>703</v>
      </c>
      <c r="B708" s="38"/>
      <c r="C708" s="38"/>
      <c r="D708" s="38"/>
      <c r="E708" s="38"/>
      <c r="F708" s="35"/>
      <c r="G708" s="35"/>
      <c r="H708" s="38"/>
      <c r="I708" s="38"/>
      <c r="J708" s="273" t="str">
        <f t="shared" si="80"/>
        <v>รอข้อมูลคอลัมน์ H</v>
      </c>
      <c r="K708" s="150"/>
      <c r="L708" s="150"/>
      <c r="M708" s="150"/>
      <c r="N708" s="147" t="str" cm="1">
        <f t="array" ref="N708">IF(AND(K708:M708=""),"ยังไม่บันทึกข้อมูล",
IF(M708&lt;&gt;"",
IF(M708&gt;=1.3,M708,"เป็นไม้พุ่ม"),
IF(K708+L708&gt;=1.3,K708+L708,"เป็นไม้พุ่ม")))</f>
        <v>ยังไม่บันทึกข้อมูล</v>
      </c>
      <c r="O708" s="149" t="str">
        <f t="shared" si="81"/>
        <v>ข้อมูลไม่ถูกต้อง</v>
      </c>
      <c r="P708" s="149" t="str">
        <f t="shared" si="82"/>
        <v>ข้อมูลไม่ถูกต้อง</v>
      </c>
      <c r="Q708" s="149" t="str">
        <f t="shared" si="83"/>
        <v>ข้อมูลไม่ถูกต้อง</v>
      </c>
      <c r="R708" s="155" t="str">
        <f t="shared" si="84"/>
        <v>ข้อมูลไม่ถูกต้อง</v>
      </c>
      <c r="S708" s="155" t="str">
        <f>IF(ISNUMBER(R708),
IF(H$2=ตัวเลือก!A$30,"ยังไม่บันทึกข้อมูล",R708*0.27),"ข้อมูลไม่ถูกต้อง")</f>
        <v>ข้อมูลไม่ถูกต้อง</v>
      </c>
      <c r="T708" s="149" t="str">
        <f t="shared" si="85"/>
        <v>ข้อมูลไม่ถูกต้อง</v>
      </c>
      <c r="U708" s="155" t="str">
        <f>IF(ISNUMBER(R708),
IF(H$2=ตัวเลือก!A$30,"ยังไม่บันทึกข้อมูล",R708*0.47),"ข้อมูลไม่ถูกต้อง")</f>
        <v>ข้อมูลไม่ถูกต้อง</v>
      </c>
      <c r="V708" s="149" t="str">
        <f>IF(ISNUMBER(S708),
IF(H$2=ตัวเลือก!A$30,"ยังไม่บันทึกข้อมูล",S708*0.47),"ข้อมูลไม่ถูกต้อง")</f>
        <v>ข้อมูลไม่ถูกต้อง</v>
      </c>
      <c r="W708" s="149" t="str">
        <f t="shared" si="86"/>
        <v>ข้อมูลไม่ถูกต้อง</v>
      </c>
      <c r="X708" s="148" t="str">
        <f t="shared" si="87"/>
        <v>ข้อมูลไม่ถูกต้อง</v>
      </c>
      <c r="Y708" s="38"/>
      <c r="Z708" s="38"/>
      <c r="AA708" s="38"/>
    </row>
    <row r="709" spans="1:27" x14ac:dyDescent="0.45">
      <c r="A709" s="38">
        <v>704</v>
      </c>
      <c r="B709" s="38"/>
      <c r="C709" s="38"/>
      <c r="D709" s="38"/>
      <c r="E709" s="38"/>
      <c r="F709" s="35"/>
      <c r="G709" s="35"/>
      <c r="H709" s="38"/>
      <c r="I709" s="38"/>
      <c r="J709" s="273" t="str">
        <f t="shared" si="80"/>
        <v>รอข้อมูลคอลัมน์ H</v>
      </c>
      <c r="K709" s="150"/>
      <c r="L709" s="150"/>
      <c r="M709" s="150"/>
      <c r="N709" s="147" t="str" cm="1">
        <f t="array" ref="N709">IF(AND(K709:M709=""),"ยังไม่บันทึกข้อมูล",
IF(M709&lt;&gt;"",
IF(M709&gt;=1.3,M709,"เป็นไม้พุ่ม"),
IF(K709+L709&gt;=1.3,K709+L709,"เป็นไม้พุ่ม")))</f>
        <v>ยังไม่บันทึกข้อมูล</v>
      </c>
      <c r="O709" s="149" t="str">
        <f t="shared" si="81"/>
        <v>ข้อมูลไม่ถูกต้อง</v>
      </c>
      <c r="P709" s="149" t="str">
        <f t="shared" si="82"/>
        <v>ข้อมูลไม่ถูกต้อง</v>
      </c>
      <c r="Q709" s="149" t="str">
        <f t="shared" si="83"/>
        <v>ข้อมูลไม่ถูกต้อง</v>
      </c>
      <c r="R709" s="155" t="str">
        <f t="shared" si="84"/>
        <v>ข้อมูลไม่ถูกต้อง</v>
      </c>
      <c r="S709" s="155" t="str">
        <f>IF(ISNUMBER(R709),
IF(H$2=ตัวเลือก!A$30,"ยังไม่บันทึกข้อมูล",R709*0.27),"ข้อมูลไม่ถูกต้อง")</f>
        <v>ข้อมูลไม่ถูกต้อง</v>
      </c>
      <c r="T709" s="149" t="str">
        <f t="shared" si="85"/>
        <v>ข้อมูลไม่ถูกต้อง</v>
      </c>
      <c r="U709" s="155" t="str">
        <f>IF(ISNUMBER(R709),
IF(H$2=ตัวเลือก!A$30,"ยังไม่บันทึกข้อมูล",R709*0.47),"ข้อมูลไม่ถูกต้อง")</f>
        <v>ข้อมูลไม่ถูกต้อง</v>
      </c>
      <c r="V709" s="149" t="str">
        <f>IF(ISNUMBER(S709),
IF(H$2=ตัวเลือก!A$30,"ยังไม่บันทึกข้อมูล",S709*0.47),"ข้อมูลไม่ถูกต้อง")</f>
        <v>ข้อมูลไม่ถูกต้อง</v>
      </c>
      <c r="W709" s="149" t="str">
        <f t="shared" si="86"/>
        <v>ข้อมูลไม่ถูกต้อง</v>
      </c>
      <c r="X709" s="148" t="str">
        <f t="shared" si="87"/>
        <v>ข้อมูลไม่ถูกต้อง</v>
      </c>
      <c r="Y709" s="38"/>
      <c r="Z709" s="38"/>
      <c r="AA709" s="38"/>
    </row>
    <row r="710" spans="1:27" x14ac:dyDescent="0.45">
      <c r="A710" s="38">
        <v>705</v>
      </c>
      <c r="B710" s="38"/>
      <c r="C710" s="38"/>
      <c r="D710" s="38"/>
      <c r="E710" s="38"/>
      <c r="F710" s="35"/>
      <c r="G710" s="35"/>
      <c r="H710" s="38"/>
      <c r="I710" s="38"/>
      <c r="J710" s="273" t="str">
        <f t="shared" si="80"/>
        <v>รอข้อมูลคอลัมน์ H</v>
      </c>
      <c r="K710" s="150"/>
      <c r="L710" s="150"/>
      <c r="M710" s="150"/>
      <c r="N710" s="147" t="str" cm="1">
        <f t="array" ref="N710">IF(AND(K710:M710=""),"ยังไม่บันทึกข้อมูล",
IF(M710&lt;&gt;"",
IF(M710&gt;=1.3,M710,"เป็นไม้พุ่ม"),
IF(K710+L710&gt;=1.3,K710+L710,"เป็นไม้พุ่ม")))</f>
        <v>ยังไม่บันทึกข้อมูล</v>
      </c>
      <c r="O710" s="149" t="str">
        <f t="shared" si="81"/>
        <v>ข้อมูลไม่ถูกต้อง</v>
      </c>
      <c r="P710" s="149" t="str">
        <f t="shared" si="82"/>
        <v>ข้อมูลไม่ถูกต้อง</v>
      </c>
      <c r="Q710" s="149" t="str">
        <f t="shared" si="83"/>
        <v>ข้อมูลไม่ถูกต้อง</v>
      </c>
      <c r="R710" s="155" t="str">
        <f t="shared" si="84"/>
        <v>ข้อมูลไม่ถูกต้อง</v>
      </c>
      <c r="S710" s="155" t="str">
        <f>IF(ISNUMBER(R710),
IF(H$2=ตัวเลือก!A$30,"ยังไม่บันทึกข้อมูล",R710*0.27),"ข้อมูลไม่ถูกต้อง")</f>
        <v>ข้อมูลไม่ถูกต้อง</v>
      </c>
      <c r="T710" s="149" t="str">
        <f t="shared" si="85"/>
        <v>ข้อมูลไม่ถูกต้อง</v>
      </c>
      <c r="U710" s="155" t="str">
        <f>IF(ISNUMBER(R710),
IF(H$2=ตัวเลือก!A$30,"ยังไม่บันทึกข้อมูล",R710*0.47),"ข้อมูลไม่ถูกต้อง")</f>
        <v>ข้อมูลไม่ถูกต้อง</v>
      </c>
      <c r="V710" s="149" t="str">
        <f>IF(ISNUMBER(S710),
IF(H$2=ตัวเลือก!A$30,"ยังไม่บันทึกข้อมูล",S710*0.47),"ข้อมูลไม่ถูกต้อง")</f>
        <v>ข้อมูลไม่ถูกต้อง</v>
      </c>
      <c r="W710" s="149" t="str">
        <f t="shared" si="86"/>
        <v>ข้อมูลไม่ถูกต้อง</v>
      </c>
      <c r="X710" s="148" t="str">
        <f t="shared" si="87"/>
        <v>ข้อมูลไม่ถูกต้อง</v>
      </c>
      <c r="Y710" s="38"/>
      <c r="Z710" s="38"/>
      <c r="AA710" s="38"/>
    </row>
    <row r="711" spans="1:27" x14ac:dyDescent="0.45">
      <c r="A711" s="38">
        <v>706</v>
      </c>
      <c r="B711" s="38"/>
      <c r="C711" s="38"/>
      <c r="D711" s="38"/>
      <c r="E711" s="38"/>
      <c r="F711" s="35"/>
      <c r="G711" s="35"/>
      <c r="H711" s="38"/>
      <c r="I711" s="38"/>
      <c r="J711" s="273" t="str">
        <f t="shared" ref="J711:J774" si="88">IF(H711="","รอข้อมูลคอลัมน์ H",
IF(H711/PI()&gt;=4.5,H711/PI(),"ไม่ใช่ไม้ต้น ไม่นำมาคำนวณ"))</f>
        <v>รอข้อมูลคอลัมน์ H</v>
      </c>
      <c r="K711" s="150"/>
      <c r="L711" s="150"/>
      <c r="M711" s="150"/>
      <c r="N711" s="147" t="str" cm="1">
        <f t="array" ref="N711">IF(AND(K711:M711=""),"ยังไม่บันทึกข้อมูล",
IF(M711&lt;&gt;"",
IF(M711&gt;=1.3,M711,"เป็นไม้พุ่ม"),
IF(K711+L711&gt;=1.3,K711+L711,"เป็นไม้พุ่ม")))</f>
        <v>ยังไม่บันทึกข้อมูล</v>
      </c>
      <c r="O711" s="149" t="str">
        <f t="shared" ref="O711:O774" si="89">IF(AND(ISNUMBER(J711),ISNUMBER(N711)),0.0396*(((J711)^2)*N711)^0.933,"ข้อมูลไม่ถูกต้อง")</f>
        <v>ข้อมูลไม่ถูกต้อง</v>
      </c>
      <c r="P711" s="149" t="str">
        <f t="shared" ref="P711:P774" si="90">IF(AND(ISNUMBER(J711),ISNUMBER(N711)),0.00349*(((J711^2)*N711))^1.03,"ข้อมูลไม่ถูกต้อง")</f>
        <v>ข้อมูลไม่ถูกต้อง</v>
      </c>
      <c r="Q711" s="149" t="str">
        <f t="shared" ref="Q711:Q774" si="91">IF(AND(ISNUMBER(O711),ISNUMBER(P711)),((1/(28/(O711+P711)))+0.025),"ข้อมูลไม่ถูกต้อง")</f>
        <v>ข้อมูลไม่ถูกต้อง</v>
      </c>
      <c r="R711" s="155" t="str">
        <f t="shared" ref="R711:R774" si="92">IF(AND(O711&lt;&gt;"ข้อมูลไม่ถูกต้อง",P711&lt;&gt;"ข้อมูลไม่ถูกต้อง",Q711&lt;&gt;"ข้อมูลไม่ถูกต้อง"),O711+P711+Q711,"ข้อมูลไม่ถูกต้อง")</f>
        <v>ข้อมูลไม่ถูกต้อง</v>
      </c>
      <c r="S711" s="155" t="str">
        <f>IF(ISNUMBER(R711),
IF(H$2=ตัวเลือก!A$30,"ยังไม่บันทึกข้อมูล",R711*0.27),"ข้อมูลไม่ถูกต้อง")</f>
        <v>ข้อมูลไม่ถูกต้อง</v>
      </c>
      <c r="T711" s="149" t="str">
        <f t="shared" ref="T711:T774" si="93">IF(AND(ISNUMBER(R711),ISNUMBER(S711)),R711+S711,"ข้อมูลไม่ถูกต้อง")</f>
        <v>ข้อมูลไม่ถูกต้อง</v>
      </c>
      <c r="U711" s="155" t="str">
        <f>IF(ISNUMBER(R711),
IF(H$2=ตัวเลือก!A$30,"ยังไม่บันทึกข้อมูล",R711*0.47),"ข้อมูลไม่ถูกต้อง")</f>
        <v>ข้อมูลไม่ถูกต้อง</v>
      </c>
      <c r="V711" s="149" t="str">
        <f>IF(ISNUMBER(S711),
IF(H$2=ตัวเลือก!A$30,"ยังไม่บันทึกข้อมูล",S711*0.47),"ข้อมูลไม่ถูกต้อง")</f>
        <v>ข้อมูลไม่ถูกต้อง</v>
      </c>
      <c r="W711" s="149" t="str">
        <f t="shared" ref="W711:W774" si="94">IF(AND(ISNUMBER(U711),ISNUMBER(V711)),((U711+V711)/1000),"ข้อมูลไม่ถูกต้อง")</f>
        <v>ข้อมูลไม่ถูกต้อง</v>
      </c>
      <c r="X711" s="148" t="str">
        <f t="shared" ref="X711:X774" si="95">IF(ISNUMBER(W711),W711*(44/12),"ข้อมูลไม่ถูกต้อง")</f>
        <v>ข้อมูลไม่ถูกต้อง</v>
      </c>
      <c r="Y711" s="38"/>
      <c r="Z711" s="38"/>
      <c r="AA711" s="38"/>
    </row>
    <row r="712" spans="1:27" x14ac:dyDescent="0.45">
      <c r="A712" s="38">
        <v>707</v>
      </c>
      <c r="B712" s="38"/>
      <c r="C712" s="38"/>
      <c r="D712" s="38"/>
      <c r="E712" s="38"/>
      <c r="F712" s="35"/>
      <c r="G712" s="35"/>
      <c r="H712" s="38"/>
      <c r="I712" s="38"/>
      <c r="J712" s="273" t="str">
        <f t="shared" si="88"/>
        <v>รอข้อมูลคอลัมน์ H</v>
      </c>
      <c r="K712" s="150"/>
      <c r="L712" s="150"/>
      <c r="M712" s="150"/>
      <c r="N712" s="147" t="str" cm="1">
        <f t="array" ref="N712">IF(AND(K712:M712=""),"ยังไม่บันทึกข้อมูล",
IF(M712&lt;&gt;"",
IF(M712&gt;=1.3,M712,"เป็นไม้พุ่ม"),
IF(K712+L712&gt;=1.3,K712+L712,"เป็นไม้พุ่ม")))</f>
        <v>ยังไม่บันทึกข้อมูล</v>
      </c>
      <c r="O712" s="149" t="str">
        <f t="shared" si="89"/>
        <v>ข้อมูลไม่ถูกต้อง</v>
      </c>
      <c r="P712" s="149" t="str">
        <f t="shared" si="90"/>
        <v>ข้อมูลไม่ถูกต้อง</v>
      </c>
      <c r="Q712" s="149" t="str">
        <f t="shared" si="91"/>
        <v>ข้อมูลไม่ถูกต้อง</v>
      </c>
      <c r="R712" s="155" t="str">
        <f t="shared" si="92"/>
        <v>ข้อมูลไม่ถูกต้อง</v>
      </c>
      <c r="S712" s="155" t="str">
        <f>IF(ISNUMBER(R712),
IF(H$2=ตัวเลือก!A$30,"ยังไม่บันทึกข้อมูล",R712*0.27),"ข้อมูลไม่ถูกต้อง")</f>
        <v>ข้อมูลไม่ถูกต้อง</v>
      </c>
      <c r="T712" s="149" t="str">
        <f t="shared" si="93"/>
        <v>ข้อมูลไม่ถูกต้อง</v>
      </c>
      <c r="U712" s="155" t="str">
        <f>IF(ISNUMBER(R712),
IF(H$2=ตัวเลือก!A$30,"ยังไม่บันทึกข้อมูล",R712*0.47),"ข้อมูลไม่ถูกต้อง")</f>
        <v>ข้อมูลไม่ถูกต้อง</v>
      </c>
      <c r="V712" s="149" t="str">
        <f>IF(ISNUMBER(S712),
IF(H$2=ตัวเลือก!A$30,"ยังไม่บันทึกข้อมูล",S712*0.47),"ข้อมูลไม่ถูกต้อง")</f>
        <v>ข้อมูลไม่ถูกต้อง</v>
      </c>
      <c r="W712" s="149" t="str">
        <f t="shared" si="94"/>
        <v>ข้อมูลไม่ถูกต้อง</v>
      </c>
      <c r="X712" s="148" t="str">
        <f t="shared" si="95"/>
        <v>ข้อมูลไม่ถูกต้อง</v>
      </c>
      <c r="Y712" s="38"/>
      <c r="Z712" s="38"/>
      <c r="AA712" s="38"/>
    </row>
    <row r="713" spans="1:27" x14ac:dyDescent="0.45">
      <c r="A713" s="38">
        <v>708</v>
      </c>
      <c r="B713" s="38"/>
      <c r="C713" s="38"/>
      <c r="D713" s="38"/>
      <c r="E713" s="38"/>
      <c r="F713" s="35"/>
      <c r="G713" s="35"/>
      <c r="H713" s="38"/>
      <c r="I713" s="38"/>
      <c r="J713" s="273" t="str">
        <f t="shared" si="88"/>
        <v>รอข้อมูลคอลัมน์ H</v>
      </c>
      <c r="K713" s="150"/>
      <c r="L713" s="150"/>
      <c r="M713" s="150"/>
      <c r="N713" s="147" t="str" cm="1">
        <f t="array" ref="N713">IF(AND(K713:M713=""),"ยังไม่บันทึกข้อมูล",
IF(M713&lt;&gt;"",
IF(M713&gt;=1.3,M713,"เป็นไม้พุ่ม"),
IF(K713+L713&gt;=1.3,K713+L713,"เป็นไม้พุ่ม")))</f>
        <v>ยังไม่บันทึกข้อมูล</v>
      </c>
      <c r="O713" s="149" t="str">
        <f t="shared" si="89"/>
        <v>ข้อมูลไม่ถูกต้อง</v>
      </c>
      <c r="P713" s="149" t="str">
        <f t="shared" si="90"/>
        <v>ข้อมูลไม่ถูกต้อง</v>
      </c>
      <c r="Q713" s="149" t="str">
        <f t="shared" si="91"/>
        <v>ข้อมูลไม่ถูกต้อง</v>
      </c>
      <c r="R713" s="155" t="str">
        <f t="shared" si="92"/>
        <v>ข้อมูลไม่ถูกต้อง</v>
      </c>
      <c r="S713" s="155" t="str">
        <f>IF(ISNUMBER(R713),
IF(H$2=ตัวเลือก!A$30,"ยังไม่บันทึกข้อมูล",R713*0.27),"ข้อมูลไม่ถูกต้อง")</f>
        <v>ข้อมูลไม่ถูกต้อง</v>
      </c>
      <c r="T713" s="149" t="str">
        <f t="shared" si="93"/>
        <v>ข้อมูลไม่ถูกต้อง</v>
      </c>
      <c r="U713" s="155" t="str">
        <f>IF(ISNUMBER(R713),
IF(H$2=ตัวเลือก!A$30,"ยังไม่บันทึกข้อมูล",R713*0.47),"ข้อมูลไม่ถูกต้อง")</f>
        <v>ข้อมูลไม่ถูกต้อง</v>
      </c>
      <c r="V713" s="149" t="str">
        <f>IF(ISNUMBER(S713),
IF(H$2=ตัวเลือก!A$30,"ยังไม่บันทึกข้อมูล",S713*0.47),"ข้อมูลไม่ถูกต้อง")</f>
        <v>ข้อมูลไม่ถูกต้อง</v>
      </c>
      <c r="W713" s="149" t="str">
        <f t="shared" si="94"/>
        <v>ข้อมูลไม่ถูกต้อง</v>
      </c>
      <c r="X713" s="148" t="str">
        <f t="shared" si="95"/>
        <v>ข้อมูลไม่ถูกต้อง</v>
      </c>
      <c r="Y713" s="38"/>
      <c r="Z713" s="38"/>
      <c r="AA713" s="38"/>
    </row>
    <row r="714" spans="1:27" x14ac:dyDescent="0.45">
      <c r="A714" s="38">
        <v>709</v>
      </c>
      <c r="B714" s="38"/>
      <c r="C714" s="38"/>
      <c r="D714" s="38"/>
      <c r="E714" s="38"/>
      <c r="F714" s="35"/>
      <c r="G714" s="35"/>
      <c r="H714" s="38"/>
      <c r="I714" s="38"/>
      <c r="J714" s="273" t="str">
        <f t="shared" si="88"/>
        <v>รอข้อมูลคอลัมน์ H</v>
      </c>
      <c r="K714" s="150"/>
      <c r="L714" s="150"/>
      <c r="M714" s="150"/>
      <c r="N714" s="147" t="str" cm="1">
        <f t="array" ref="N714">IF(AND(K714:M714=""),"ยังไม่บันทึกข้อมูล",
IF(M714&lt;&gt;"",
IF(M714&gt;=1.3,M714,"เป็นไม้พุ่ม"),
IF(K714+L714&gt;=1.3,K714+L714,"เป็นไม้พุ่ม")))</f>
        <v>ยังไม่บันทึกข้อมูล</v>
      </c>
      <c r="O714" s="149" t="str">
        <f t="shared" si="89"/>
        <v>ข้อมูลไม่ถูกต้อง</v>
      </c>
      <c r="P714" s="149" t="str">
        <f t="shared" si="90"/>
        <v>ข้อมูลไม่ถูกต้อง</v>
      </c>
      <c r="Q714" s="149" t="str">
        <f t="shared" si="91"/>
        <v>ข้อมูลไม่ถูกต้อง</v>
      </c>
      <c r="R714" s="155" t="str">
        <f t="shared" si="92"/>
        <v>ข้อมูลไม่ถูกต้อง</v>
      </c>
      <c r="S714" s="155" t="str">
        <f>IF(ISNUMBER(R714),
IF(H$2=ตัวเลือก!A$30,"ยังไม่บันทึกข้อมูล",R714*0.27),"ข้อมูลไม่ถูกต้อง")</f>
        <v>ข้อมูลไม่ถูกต้อง</v>
      </c>
      <c r="T714" s="149" t="str">
        <f t="shared" si="93"/>
        <v>ข้อมูลไม่ถูกต้อง</v>
      </c>
      <c r="U714" s="155" t="str">
        <f>IF(ISNUMBER(R714),
IF(H$2=ตัวเลือก!A$30,"ยังไม่บันทึกข้อมูล",R714*0.47),"ข้อมูลไม่ถูกต้อง")</f>
        <v>ข้อมูลไม่ถูกต้อง</v>
      </c>
      <c r="V714" s="149" t="str">
        <f>IF(ISNUMBER(S714),
IF(H$2=ตัวเลือก!A$30,"ยังไม่บันทึกข้อมูล",S714*0.47),"ข้อมูลไม่ถูกต้อง")</f>
        <v>ข้อมูลไม่ถูกต้อง</v>
      </c>
      <c r="W714" s="149" t="str">
        <f t="shared" si="94"/>
        <v>ข้อมูลไม่ถูกต้อง</v>
      </c>
      <c r="X714" s="148" t="str">
        <f t="shared" si="95"/>
        <v>ข้อมูลไม่ถูกต้อง</v>
      </c>
      <c r="Y714" s="38"/>
      <c r="Z714" s="38"/>
      <c r="AA714" s="38"/>
    </row>
    <row r="715" spans="1:27" x14ac:dyDescent="0.45">
      <c r="A715" s="38">
        <v>710</v>
      </c>
      <c r="B715" s="38"/>
      <c r="C715" s="38"/>
      <c r="D715" s="38"/>
      <c r="E715" s="38"/>
      <c r="F715" s="35"/>
      <c r="G715" s="35"/>
      <c r="H715" s="38"/>
      <c r="I715" s="38"/>
      <c r="J715" s="273" t="str">
        <f t="shared" si="88"/>
        <v>รอข้อมูลคอลัมน์ H</v>
      </c>
      <c r="K715" s="150"/>
      <c r="L715" s="150"/>
      <c r="M715" s="150"/>
      <c r="N715" s="147" t="str" cm="1">
        <f t="array" ref="N715">IF(AND(K715:M715=""),"ยังไม่บันทึกข้อมูล",
IF(M715&lt;&gt;"",
IF(M715&gt;=1.3,M715,"เป็นไม้พุ่ม"),
IF(K715+L715&gt;=1.3,K715+L715,"เป็นไม้พุ่ม")))</f>
        <v>ยังไม่บันทึกข้อมูล</v>
      </c>
      <c r="O715" s="149" t="str">
        <f t="shared" si="89"/>
        <v>ข้อมูลไม่ถูกต้อง</v>
      </c>
      <c r="P715" s="149" t="str">
        <f t="shared" si="90"/>
        <v>ข้อมูลไม่ถูกต้อง</v>
      </c>
      <c r="Q715" s="149" t="str">
        <f t="shared" si="91"/>
        <v>ข้อมูลไม่ถูกต้อง</v>
      </c>
      <c r="R715" s="155" t="str">
        <f t="shared" si="92"/>
        <v>ข้อมูลไม่ถูกต้อง</v>
      </c>
      <c r="S715" s="155" t="str">
        <f>IF(ISNUMBER(R715),
IF(H$2=ตัวเลือก!A$30,"ยังไม่บันทึกข้อมูล",R715*0.27),"ข้อมูลไม่ถูกต้อง")</f>
        <v>ข้อมูลไม่ถูกต้อง</v>
      </c>
      <c r="T715" s="149" t="str">
        <f t="shared" si="93"/>
        <v>ข้อมูลไม่ถูกต้อง</v>
      </c>
      <c r="U715" s="155" t="str">
        <f>IF(ISNUMBER(R715),
IF(H$2=ตัวเลือก!A$30,"ยังไม่บันทึกข้อมูล",R715*0.47),"ข้อมูลไม่ถูกต้อง")</f>
        <v>ข้อมูลไม่ถูกต้อง</v>
      </c>
      <c r="V715" s="149" t="str">
        <f>IF(ISNUMBER(S715),
IF(H$2=ตัวเลือก!A$30,"ยังไม่บันทึกข้อมูล",S715*0.47),"ข้อมูลไม่ถูกต้อง")</f>
        <v>ข้อมูลไม่ถูกต้อง</v>
      </c>
      <c r="W715" s="149" t="str">
        <f t="shared" si="94"/>
        <v>ข้อมูลไม่ถูกต้อง</v>
      </c>
      <c r="X715" s="148" t="str">
        <f t="shared" si="95"/>
        <v>ข้อมูลไม่ถูกต้อง</v>
      </c>
      <c r="Y715" s="38"/>
      <c r="Z715" s="38"/>
      <c r="AA715" s="38"/>
    </row>
    <row r="716" spans="1:27" x14ac:dyDescent="0.45">
      <c r="A716" s="38">
        <v>711</v>
      </c>
      <c r="B716" s="38"/>
      <c r="C716" s="38"/>
      <c r="D716" s="38"/>
      <c r="E716" s="38"/>
      <c r="F716" s="35"/>
      <c r="G716" s="35"/>
      <c r="H716" s="38"/>
      <c r="I716" s="38"/>
      <c r="J716" s="273" t="str">
        <f t="shared" si="88"/>
        <v>รอข้อมูลคอลัมน์ H</v>
      </c>
      <c r="K716" s="150"/>
      <c r="L716" s="150"/>
      <c r="M716" s="150"/>
      <c r="N716" s="147" t="str" cm="1">
        <f t="array" ref="N716">IF(AND(K716:M716=""),"ยังไม่บันทึกข้อมูล",
IF(M716&lt;&gt;"",
IF(M716&gt;=1.3,M716,"เป็นไม้พุ่ม"),
IF(K716+L716&gt;=1.3,K716+L716,"เป็นไม้พุ่ม")))</f>
        <v>ยังไม่บันทึกข้อมูล</v>
      </c>
      <c r="O716" s="149" t="str">
        <f t="shared" si="89"/>
        <v>ข้อมูลไม่ถูกต้อง</v>
      </c>
      <c r="P716" s="149" t="str">
        <f t="shared" si="90"/>
        <v>ข้อมูลไม่ถูกต้อง</v>
      </c>
      <c r="Q716" s="149" t="str">
        <f t="shared" si="91"/>
        <v>ข้อมูลไม่ถูกต้อง</v>
      </c>
      <c r="R716" s="155" t="str">
        <f t="shared" si="92"/>
        <v>ข้อมูลไม่ถูกต้อง</v>
      </c>
      <c r="S716" s="155" t="str">
        <f>IF(ISNUMBER(R716),
IF(H$2=ตัวเลือก!A$30,"ยังไม่บันทึกข้อมูล",R716*0.27),"ข้อมูลไม่ถูกต้อง")</f>
        <v>ข้อมูลไม่ถูกต้อง</v>
      </c>
      <c r="T716" s="149" t="str">
        <f t="shared" si="93"/>
        <v>ข้อมูลไม่ถูกต้อง</v>
      </c>
      <c r="U716" s="155" t="str">
        <f>IF(ISNUMBER(R716),
IF(H$2=ตัวเลือก!A$30,"ยังไม่บันทึกข้อมูล",R716*0.47),"ข้อมูลไม่ถูกต้อง")</f>
        <v>ข้อมูลไม่ถูกต้อง</v>
      </c>
      <c r="V716" s="149" t="str">
        <f>IF(ISNUMBER(S716),
IF(H$2=ตัวเลือก!A$30,"ยังไม่บันทึกข้อมูล",S716*0.47),"ข้อมูลไม่ถูกต้อง")</f>
        <v>ข้อมูลไม่ถูกต้อง</v>
      </c>
      <c r="W716" s="149" t="str">
        <f t="shared" si="94"/>
        <v>ข้อมูลไม่ถูกต้อง</v>
      </c>
      <c r="X716" s="148" t="str">
        <f t="shared" si="95"/>
        <v>ข้อมูลไม่ถูกต้อง</v>
      </c>
      <c r="Y716" s="38"/>
      <c r="Z716" s="38"/>
      <c r="AA716" s="38"/>
    </row>
    <row r="717" spans="1:27" x14ac:dyDescent="0.45">
      <c r="A717" s="38">
        <v>712</v>
      </c>
      <c r="B717" s="38"/>
      <c r="C717" s="38"/>
      <c r="D717" s="38"/>
      <c r="E717" s="38"/>
      <c r="F717" s="35"/>
      <c r="G717" s="35"/>
      <c r="H717" s="38"/>
      <c r="I717" s="38"/>
      <c r="J717" s="273" t="str">
        <f t="shared" si="88"/>
        <v>รอข้อมูลคอลัมน์ H</v>
      </c>
      <c r="K717" s="150"/>
      <c r="L717" s="150"/>
      <c r="M717" s="150"/>
      <c r="N717" s="147" t="str" cm="1">
        <f t="array" ref="N717">IF(AND(K717:M717=""),"ยังไม่บันทึกข้อมูล",
IF(M717&lt;&gt;"",
IF(M717&gt;=1.3,M717,"เป็นไม้พุ่ม"),
IF(K717+L717&gt;=1.3,K717+L717,"เป็นไม้พุ่ม")))</f>
        <v>ยังไม่บันทึกข้อมูล</v>
      </c>
      <c r="O717" s="149" t="str">
        <f t="shared" si="89"/>
        <v>ข้อมูลไม่ถูกต้อง</v>
      </c>
      <c r="P717" s="149" t="str">
        <f t="shared" si="90"/>
        <v>ข้อมูลไม่ถูกต้อง</v>
      </c>
      <c r="Q717" s="149" t="str">
        <f t="shared" si="91"/>
        <v>ข้อมูลไม่ถูกต้อง</v>
      </c>
      <c r="R717" s="155" t="str">
        <f t="shared" si="92"/>
        <v>ข้อมูลไม่ถูกต้อง</v>
      </c>
      <c r="S717" s="155" t="str">
        <f>IF(ISNUMBER(R717),
IF(H$2=ตัวเลือก!A$30,"ยังไม่บันทึกข้อมูล",R717*0.27),"ข้อมูลไม่ถูกต้อง")</f>
        <v>ข้อมูลไม่ถูกต้อง</v>
      </c>
      <c r="T717" s="149" t="str">
        <f t="shared" si="93"/>
        <v>ข้อมูลไม่ถูกต้อง</v>
      </c>
      <c r="U717" s="155" t="str">
        <f>IF(ISNUMBER(R717),
IF(H$2=ตัวเลือก!A$30,"ยังไม่บันทึกข้อมูล",R717*0.47),"ข้อมูลไม่ถูกต้อง")</f>
        <v>ข้อมูลไม่ถูกต้อง</v>
      </c>
      <c r="V717" s="149" t="str">
        <f>IF(ISNUMBER(S717),
IF(H$2=ตัวเลือก!A$30,"ยังไม่บันทึกข้อมูล",S717*0.47),"ข้อมูลไม่ถูกต้อง")</f>
        <v>ข้อมูลไม่ถูกต้อง</v>
      </c>
      <c r="W717" s="149" t="str">
        <f t="shared" si="94"/>
        <v>ข้อมูลไม่ถูกต้อง</v>
      </c>
      <c r="X717" s="148" t="str">
        <f t="shared" si="95"/>
        <v>ข้อมูลไม่ถูกต้อง</v>
      </c>
      <c r="Y717" s="38"/>
      <c r="Z717" s="38"/>
      <c r="AA717" s="38"/>
    </row>
    <row r="718" spans="1:27" x14ac:dyDescent="0.45">
      <c r="A718" s="38">
        <v>713</v>
      </c>
      <c r="B718" s="38"/>
      <c r="C718" s="38"/>
      <c r="D718" s="38"/>
      <c r="E718" s="38"/>
      <c r="F718" s="35"/>
      <c r="G718" s="35"/>
      <c r="H718" s="38"/>
      <c r="I718" s="38"/>
      <c r="J718" s="273" t="str">
        <f t="shared" si="88"/>
        <v>รอข้อมูลคอลัมน์ H</v>
      </c>
      <c r="K718" s="150"/>
      <c r="L718" s="150"/>
      <c r="M718" s="150"/>
      <c r="N718" s="147" t="str" cm="1">
        <f t="array" ref="N718">IF(AND(K718:M718=""),"ยังไม่บันทึกข้อมูล",
IF(M718&lt;&gt;"",
IF(M718&gt;=1.3,M718,"เป็นไม้พุ่ม"),
IF(K718+L718&gt;=1.3,K718+L718,"เป็นไม้พุ่ม")))</f>
        <v>ยังไม่บันทึกข้อมูล</v>
      </c>
      <c r="O718" s="149" t="str">
        <f t="shared" si="89"/>
        <v>ข้อมูลไม่ถูกต้อง</v>
      </c>
      <c r="P718" s="149" t="str">
        <f t="shared" si="90"/>
        <v>ข้อมูลไม่ถูกต้อง</v>
      </c>
      <c r="Q718" s="149" t="str">
        <f t="shared" si="91"/>
        <v>ข้อมูลไม่ถูกต้อง</v>
      </c>
      <c r="R718" s="155" t="str">
        <f t="shared" si="92"/>
        <v>ข้อมูลไม่ถูกต้อง</v>
      </c>
      <c r="S718" s="155" t="str">
        <f>IF(ISNUMBER(R718),
IF(H$2=ตัวเลือก!A$30,"ยังไม่บันทึกข้อมูล",R718*0.27),"ข้อมูลไม่ถูกต้อง")</f>
        <v>ข้อมูลไม่ถูกต้อง</v>
      </c>
      <c r="T718" s="149" t="str">
        <f t="shared" si="93"/>
        <v>ข้อมูลไม่ถูกต้อง</v>
      </c>
      <c r="U718" s="155" t="str">
        <f>IF(ISNUMBER(R718),
IF(H$2=ตัวเลือก!A$30,"ยังไม่บันทึกข้อมูล",R718*0.47),"ข้อมูลไม่ถูกต้อง")</f>
        <v>ข้อมูลไม่ถูกต้อง</v>
      </c>
      <c r="V718" s="149" t="str">
        <f>IF(ISNUMBER(S718),
IF(H$2=ตัวเลือก!A$30,"ยังไม่บันทึกข้อมูล",S718*0.47),"ข้อมูลไม่ถูกต้อง")</f>
        <v>ข้อมูลไม่ถูกต้อง</v>
      </c>
      <c r="W718" s="149" t="str">
        <f t="shared" si="94"/>
        <v>ข้อมูลไม่ถูกต้อง</v>
      </c>
      <c r="X718" s="148" t="str">
        <f t="shared" si="95"/>
        <v>ข้อมูลไม่ถูกต้อง</v>
      </c>
      <c r="Y718" s="38"/>
      <c r="Z718" s="38"/>
      <c r="AA718" s="38"/>
    </row>
    <row r="719" spans="1:27" x14ac:dyDescent="0.45">
      <c r="A719" s="38">
        <v>714</v>
      </c>
      <c r="B719" s="38"/>
      <c r="C719" s="38"/>
      <c r="D719" s="38"/>
      <c r="E719" s="38"/>
      <c r="F719" s="35"/>
      <c r="G719" s="35"/>
      <c r="H719" s="38"/>
      <c r="I719" s="38"/>
      <c r="J719" s="273" t="str">
        <f t="shared" si="88"/>
        <v>รอข้อมูลคอลัมน์ H</v>
      </c>
      <c r="K719" s="150"/>
      <c r="L719" s="150"/>
      <c r="M719" s="150"/>
      <c r="N719" s="147" t="str" cm="1">
        <f t="array" ref="N719">IF(AND(K719:M719=""),"ยังไม่บันทึกข้อมูล",
IF(M719&lt;&gt;"",
IF(M719&gt;=1.3,M719,"เป็นไม้พุ่ม"),
IF(K719+L719&gt;=1.3,K719+L719,"เป็นไม้พุ่ม")))</f>
        <v>ยังไม่บันทึกข้อมูล</v>
      </c>
      <c r="O719" s="149" t="str">
        <f t="shared" si="89"/>
        <v>ข้อมูลไม่ถูกต้อง</v>
      </c>
      <c r="P719" s="149" t="str">
        <f t="shared" si="90"/>
        <v>ข้อมูลไม่ถูกต้อง</v>
      </c>
      <c r="Q719" s="149" t="str">
        <f t="shared" si="91"/>
        <v>ข้อมูลไม่ถูกต้อง</v>
      </c>
      <c r="R719" s="155" t="str">
        <f t="shared" si="92"/>
        <v>ข้อมูลไม่ถูกต้อง</v>
      </c>
      <c r="S719" s="155" t="str">
        <f>IF(ISNUMBER(R719),
IF(H$2=ตัวเลือก!A$30,"ยังไม่บันทึกข้อมูล",R719*0.27),"ข้อมูลไม่ถูกต้อง")</f>
        <v>ข้อมูลไม่ถูกต้อง</v>
      </c>
      <c r="T719" s="149" t="str">
        <f t="shared" si="93"/>
        <v>ข้อมูลไม่ถูกต้อง</v>
      </c>
      <c r="U719" s="155" t="str">
        <f>IF(ISNUMBER(R719),
IF(H$2=ตัวเลือก!A$30,"ยังไม่บันทึกข้อมูล",R719*0.47),"ข้อมูลไม่ถูกต้อง")</f>
        <v>ข้อมูลไม่ถูกต้อง</v>
      </c>
      <c r="V719" s="149" t="str">
        <f>IF(ISNUMBER(S719),
IF(H$2=ตัวเลือก!A$30,"ยังไม่บันทึกข้อมูล",S719*0.47),"ข้อมูลไม่ถูกต้อง")</f>
        <v>ข้อมูลไม่ถูกต้อง</v>
      </c>
      <c r="W719" s="149" t="str">
        <f t="shared" si="94"/>
        <v>ข้อมูลไม่ถูกต้อง</v>
      </c>
      <c r="X719" s="148" t="str">
        <f t="shared" si="95"/>
        <v>ข้อมูลไม่ถูกต้อง</v>
      </c>
      <c r="Y719" s="38"/>
      <c r="Z719" s="38"/>
      <c r="AA719" s="38"/>
    </row>
    <row r="720" spans="1:27" x14ac:dyDescent="0.45">
      <c r="A720" s="38">
        <v>715</v>
      </c>
      <c r="B720" s="38"/>
      <c r="C720" s="38"/>
      <c r="D720" s="38"/>
      <c r="E720" s="38"/>
      <c r="F720" s="35"/>
      <c r="G720" s="35"/>
      <c r="H720" s="38"/>
      <c r="I720" s="38"/>
      <c r="J720" s="273" t="str">
        <f t="shared" si="88"/>
        <v>รอข้อมูลคอลัมน์ H</v>
      </c>
      <c r="K720" s="150"/>
      <c r="L720" s="150"/>
      <c r="M720" s="150"/>
      <c r="N720" s="147" t="str" cm="1">
        <f t="array" ref="N720">IF(AND(K720:M720=""),"ยังไม่บันทึกข้อมูล",
IF(M720&lt;&gt;"",
IF(M720&gt;=1.3,M720,"เป็นไม้พุ่ม"),
IF(K720+L720&gt;=1.3,K720+L720,"เป็นไม้พุ่ม")))</f>
        <v>ยังไม่บันทึกข้อมูล</v>
      </c>
      <c r="O720" s="149" t="str">
        <f t="shared" si="89"/>
        <v>ข้อมูลไม่ถูกต้อง</v>
      </c>
      <c r="P720" s="149" t="str">
        <f t="shared" si="90"/>
        <v>ข้อมูลไม่ถูกต้อง</v>
      </c>
      <c r="Q720" s="149" t="str">
        <f t="shared" si="91"/>
        <v>ข้อมูลไม่ถูกต้อง</v>
      </c>
      <c r="R720" s="155" t="str">
        <f t="shared" si="92"/>
        <v>ข้อมูลไม่ถูกต้อง</v>
      </c>
      <c r="S720" s="155" t="str">
        <f>IF(ISNUMBER(R720),
IF(H$2=ตัวเลือก!A$30,"ยังไม่บันทึกข้อมูล",R720*0.27),"ข้อมูลไม่ถูกต้อง")</f>
        <v>ข้อมูลไม่ถูกต้อง</v>
      </c>
      <c r="T720" s="149" t="str">
        <f t="shared" si="93"/>
        <v>ข้อมูลไม่ถูกต้อง</v>
      </c>
      <c r="U720" s="155" t="str">
        <f>IF(ISNUMBER(R720),
IF(H$2=ตัวเลือก!A$30,"ยังไม่บันทึกข้อมูล",R720*0.47),"ข้อมูลไม่ถูกต้อง")</f>
        <v>ข้อมูลไม่ถูกต้อง</v>
      </c>
      <c r="V720" s="149" t="str">
        <f>IF(ISNUMBER(S720),
IF(H$2=ตัวเลือก!A$30,"ยังไม่บันทึกข้อมูล",S720*0.47),"ข้อมูลไม่ถูกต้อง")</f>
        <v>ข้อมูลไม่ถูกต้อง</v>
      </c>
      <c r="W720" s="149" t="str">
        <f t="shared" si="94"/>
        <v>ข้อมูลไม่ถูกต้อง</v>
      </c>
      <c r="X720" s="148" t="str">
        <f t="shared" si="95"/>
        <v>ข้อมูลไม่ถูกต้อง</v>
      </c>
      <c r="Y720" s="38"/>
      <c r="Z720" s="38"/>
      <c r="AA720" s="38"/>
    </row>
    <row r="721" spans="1:27" x14ac:dyDescent="0.45">
      <c r="A721" s="38">
        <v>716</v>
      </c>
      <c r="B721" s="38"/>
      <c r="C721" s="38"/>
      <c r="D721" s="38"/>
      <c r="E721" s="38"/>
      <c r="F721" s="35"/>
      <c r="G721" s="35"/>
      <c r="H721" s="38"/>
      <c r="I721" s="38"/>
      <c r="J721" s="273" t="str">
        <f t="shared" si="88"/>
        <v>รอข้อมูลคอลัมน์ H</v>
      </c>
      <c r="K721" s="150"/>
      <c r="L721" s="150"/>
      <c r="M721" s="150"/>
      <c r="N721" s="147" t="str" cm="1">
        <f t="array" ref="N721">IF(AND(K721:M721=""),"ยังไม่บันทึกข้อมูล",
IF(M721&lt;&gt;"",
IF(M721&gt;=1.3,M721,"เป็นไม้พุ่ม"),
IF(K721+L721&gt;=1.3,K721+L721,"เป็นไม้พุ่ม")))</f>
        <v>ยังไม่บันทึกข้อมูล</v>
      </c>
      <c r="O721" s="149" t="str">
        <f t="shared" si="89"/>
        <v>ข้อมูลไม่ถูกต้อง</v>
      </c>
      <c r="P721" s="149" t="str">
        <f t="shared" si="90"/>
        <v>ข้อมูลไม่ถูกต้อง</v>
      </c>
      <c r="Q721" s="149" t="str">
        <f t="shared" si="91"/>
        <v>ข้อมูลไม่ถูกต้อง</v>
      </c>
      <c r="R721" s="155" t="str">
        <f t="shared" si="92"/>
        <v>ข้อมูลไม่ถูกต้อง</v>
      </c>
      <c r="S721" s="155" t="str">
        <f>IF(ISNUMBER(R721),
IF(H$2=ตัวเลือก!A$30,"ยังไม่บันทึกข้อมูล",R721*0.27),"ข้อมูลไม่ถูกต้อง")</f>
        <v>ข้อมูลไม่ถูกต้อง</v>
      </c>
      <c r="T721" s="149" t="str">
        <f t="shared" si="93"/>
        <v>ข้อมูลไม่ถูกต้อง</v>
      </c>
      <c r="U721" s="155" t="str">
        <f>IF(ISNUMBER(R721),
IF(H$2=ตัวเลือก!A$30,"ยังไม่บันทึกข้อมูล",R721*0.47),"ข้อมูลไม่ถูกต้อง")</f>
        <v>ข้อมูลไม่ถูกต้อง</v>
      </c>
      <c r="V721" s="149" t="str">
        <f>IF(ISNUMBER(S721),
IF(H$2=ตัวเลือก!A$30,"ยังไม่บันทึกข้อมูล",S721*0.47),"ข้อมูลไม่ถูกต้อง")</f>
        <v>ข้อมูลไม่ถูกต้อง</v>
      </c>
      <c r="W721" s="149" t="str">
        <f t="shared" si="94"/>
        <v>ข้อมูลไม่ถูกต้อง</v>
      </c>
      <c r="X721" s="148" t="str">
        <f t="shared" si="95"/>
        <v>ข้อมูลไม่ถูกต้อง</v>
      </c>
      <c r="Y721" s="38"/>
      <c r="Z721" s="38"/>
      <c r="AA721" s="38"/>
    </row>
    <row r="722" spans="1:27" x14ac:dyDescent="0.45">
      <c r="A722" s="38">
        <v>717</v>
      </c>
      <c r="B722" s="38"/>
      <c r="C722" s="38"/>
      <c r="D722" s="38"/>
      <c r="E722" s="38"/>
      <c r="F722" s="35"/>
      <c r="G722" s="35"/>
      <c r="H722" s="38"/>
      <c r="I722" s="38"/>
      <c r="J722" s="273" t="str">
        <f t="shared" si="88"/>
        <v>รอข้อมูลคอลัมน์ H</v>
      </c>
      <c r="K722" s="150"/>
      <c r="L722" s="150"/>
      <c r="M722" s="150"/>
      <c r="N722" s="147" t="str" cm="1">
        <f t="array" ref="N722">IF(AND(K722:M722=""),"ยังไม่บันทึกข้อมูล",
IF(M722&lt;&gt;"",
IF(M722&gt;=1.3,M722,"เป็นไม้พุ่ม"),
IF(K722+L722&gt;=1.3,K722+L722,"เป็นไม้พุ่ม")))</f>
        <v>ยังไม่บันทึกข้อมูล</v>
      </c>
      <c r="O722" s="149" t="str">
        <f t="shared" si="89"/>
        <v>ข้อมูลไม่ถูกต้อง</v>
      </c>
      <c r="P722" s="149" t="str">
        <f t="shared" si="90"/>
        <v>ข้อมูลไม่ถูกต้อง</v>
      </c>
      <c r="Q722" s="149" t="str">
        <f t="shared" si="91"/>
        <v>ข้อมูลไม่ถูกต้อง</v>
      </c>
      <c r="R722" s="155" t="str">
        <f t="shared" si="92"/>
        <v>ข้อมูลไม่ถูกต้อง</v>
      </c>
      <c r="S722" s="155" t="str">
        <f>IF(ISNUMBER(R722),
IF(H$2=ตัวเลือก!A$30,"ยังไม่บันทึกข้อมูล",R722*0.27),"ข้อมูลไม่ถูกต้อง")</f>
        <v>ข้อมูลไม่ถูกต้อง</v>
      </c>
      <c r="T722" s="149" t="str">
        <f t="shared" si="93"/>
        <v>ข้อมูลไม่ถูกต้อง</v>
      </c>
      <c r="U722" s="155" t="str">
        <f>IF(ISNUMBER(R722),
IF(H$2=ตัวเลือก!A$30,"ยังไม่บันทึกข้อมูล",R722*0.47),"ข้อมูลไม่ถูกต้อง")</f>
        <v>ข้อมูลไม่ถูกต้อง</v>
      </c>
      <c r="V722" s="149" t="str">
        <f>IF(ISNUMBER(S722),
IF(H$2=ตัวเลือก!A$30,"ยังไม่บันทึกข้อมูล",S722*0.47),"ข้อมูลไม่ถูกต้อง")</f>
        <v>ข้อมูลไม่ถูกต้อง</v>
      </c>
      <c r="W722" s="149" t="str">
        <f t="shared" si="94"/>
        <v>ข้อมูลไม่ถูกต้อง</v>
      </c>
      <c r="X722" s="148" t="str">
        <f t="shared" si="95"/>
        <v>ข้อมูลไม่ถูกต้อง</v>
      </c>
      <c r="Y722" s="38"/>
      <c r="Z722" s="38"/>
      <c r="AA722" s="38"/>
    </row>
    <row r="723" spans="1:27" x14ac:dyDescent="0.45">
      <c r="A723" s="38">
        <v>718</v>
      </c>
      <c r="B723" s="38"/>
      <c r="C723" s="38"/>
      <c r="D723" s="38"/>
      <c r="E723" s="38"/>
      <c r="F723" s="35"/>
      <c r="G723" s="35"/>
      <c r="H723" s="38"/>
      <c r="I723" s="38"/>
      <c r="J723" s="273" t="str">
        <f t="shared" si="88"/>
        <v>รอข้อมูลคอลัมน์ H</v>
      </c>
      <c r="K723" s="150"/>
      <c r="L723" s="150"/>
      <c r="M723" s="150"/>
      <c r="N723" s="147" t="str" cm="1">
        <f t="array" ref="N723">IF(AND(K723:M723=""),"ยังไม่บันทึกข้อมูล",
IF(M723&lt;&gt;"",
IF(M723&gt;=1.3,M723,"เป็นไม้พุ่ม"),
IF(K723+L723&gt;=1.3,K723+L723,"เป็นไม้พุ่ม")))</f>
        <v>ยังไม่บันทึกข้อมูล</v>
      </c>
      <c r="O723" s="149" t="str">
        <f t="shared" si="89"/>
        <v>ข้อมูลไม่ถูกต้อง</v>
      </c>
      <c r="P723" s="149" t="str">
        <f t="shared" si="90"/>
        <v>ข้อมูลไม่ถูกต้อง</v>
      </c>
      <c r="Q723" s="149" t="str">
        <f t="shared" si="91"/>
        <v>ข้อมูลไม่ถูกต้อง</v>
      </c>
      <c r="R723" s="155" t="str">
        <f t="shared" si="92"/>
        <v>ข้อมูลไม่ถูกต้อง</v>
      </c>
      <c r="S723" s="155" t="str">
        <f>IF(ISNUMBER(R723),
IF(H$2=ตัวเลือก!A$30,"ยังไม่บันทึกข้อมูล",R723*0.27),"ข้อมูลไม่ถูกต้อง")</f>
        <v>ข้อมูลไม่ถูกต้อง</v>
      </c>
      <c r="T723" s="149" t="str">
        <f t="shared" si="93"/>
        <v>ข้อมูลไม่ถูกต้อง</v>
      </c>
      <c r="U723" s="155" t="str">
        <f>IF(ISNUMBER(R723),
IF(H$2=ตัวเลือก!A$30,"ยังไม่บันทึกข้อมูล",R723*0.47),"ข้อมูลไม่ถูกต้อง")</f>
        <v>ข้อมูลไม่ถูกต้อง</v>
      </c>
      <c r="V723" s="149" t="str">
        <f>IF(ISNUMBER(S723),
IF(H$2=ตัวเลือก!A$30,"ยังไม่บันทึกข้อมูล",S723*0.47),"ข้อมูลไม่ถูกต้อง")</f>
        <v>ข้อมูลไม่ถูกต้อง</v>
      </c>
      <c r="W723" s="149" t="str">
        <f t="shared" si="94"/>
        <v>ข้อมูลไม่ถูกต้อง</v>
      </c>
      <c r="X723" s="148" t="str">
        <f t="shared" si="95"/>
        <v>ข้อมูลไม่ถูกต้อง</v>
      </c>
      <c r="Y723" s="38"/>
      <c r="Z723" s="38"/>
      <c r="AA723" s="38"/>
    </row>
    <row r="724" spans="1:27" x14ac:dyDescent="0.45">
      <c r="A724" s="38">
        <v>719</v>
      </c>
      <c r="B724" s="38"/>
      <c r="C724" s="38"/>
      <c r="D724" s="38"/>
      <c r="E724" s="38"/>
      <c r="F724" s="35"/>
      <c r="G724" s="35"/>
      <c r="H724" s="38"/>
      <c r="I724" s="38"/>
      <c r="J724" s="273" t="str">
        <f t="shared" si="88"/>
        <v>รอข้อมูลคอลัมน์ H</v>
      </c>
      <c r="K724" s="150"/>
      <c r="L724" s="150"/>
      <c r="M724" s="150"/>
      <c r="N724" s="147" t="str" cm="1">
        <f t="array" ref="N724">IF(AND(K724:M724=""),"ยังไม่บันทึกข้อมูล",
IF(M724&lt;&gt;"",
IF(M724&gt;=1.3,M724,"เป็นไม้พุ่ม"),
IF(K724+L724&gt;=1.3,K724+L724,"เป็นไม้พุ่ม")))</f>
        <v>ยังไม่บันทึกข้อมูล</v>
      </c>
      <c r="O724" s="149" t="str">
        <f t="shared" si="89"/>
        <v>ข้อมูลไม่ถูกต้อง</v>
      </c>
      <c r="P724" s="149" t="str">
        <f t="shared" si="90"/>
        <v>ข้อมูลไม่ถูกต้อง</v>
      </c>
      <c r="Q724" s="149" t="str">
        <f t="shared" si="91"/>
        <v>ข้อมูลไม่ถูกต้อง</v>
      </c>
      <c r="R724" s="155" t="str">
        <f t="shared" si="92"/>
        <v>ข้อมูลไม่ถูกต้อง</v>
      </c>
      <c r="S724" s="155" t="str">
        <f>IF(ISNUMBER(R724),
IF(H$2=ตัวเลือก!A$30,"ยังไม่บันทึกข้อมูล",R724*0.27),"ข้อมูลไม่ถูกต้อง")</f>
        <v>ข้อมูลไม่ถูกต้อง</v>
      </c>
      <c r="T724" s="149" t="str">
        <f t="shared" si="93"/>
        <v>ข้อมูลไม่ถูกต้อง</v>
      </c>
      <c r="U724" s="155" t="str">
        <f>IF(ISNUMBER(R724),
IF(H$2=ตัวเลือก!A$30,"ยังไม่บันทึกข้อมูล",R724*0.47),"ข้อมูลไม่ถูกต้อง")</f>
        <v>ข้อมูลไม่ถูกต้อง</v>
      </c>
      <c r="V724" s="149" t="str">
        <f>IF(ISNUMBER(S724),
IF(H$2=ตัวเลือก!A$30,"ยังไม่บันทึกข้อมูล",S724*0.47),"ข้อมูลไม่ถูกต้อง")</f>
        <v>ข้อมูลไม่ถูกต้อง</v>
      </c>
      <c r="W724" s="149" t="str">
        <f t="shared" si="94"/>
        <v>ข้อมูลไม่ถูกต้อง</v>
      </c>
      <c r="X724" s="148" t="str">
        <f t="shared" si="95"/>
        <v>ข้อมูลไม่ถูกต้อง</v>
      </c>
      <c r="Y724" s="38"/>
      <c r="Z724" s="38"/>
      <c r="AA724" s="38"/>
    </row>
    <row r="725" spans="1:27" x14ac:dyDescent="0.45">
      <c r="A725" s="38">
        <v>720</v>
      </c>
      <c r="B725" s="38"/>
      <c r="C725" s="38"/>
      <c r="D725" s="38"/>
      <c r="E725" s="38"/>
      <c r="F725" s="35"/>
      <c r="G725" s="35"/>
      <c r="H725" s="38"/>
      <c r="I725" s="38"/>
      <c r="J725" s="273" t="str">
        <f t="shared" si="88"/>
        <v>รอข้อมูลคอลัมน์ H</v>
      </c>
      <c r="K725" s="150"/>
      <c r="L725" s="150"/>
      <c r="M725" s="150"/>
      <c r="N725" s="147" t="str" cm="1">
        <f t="array" ref="N725">IF(AND(K725:M725=""),"ยังไม่บันทึกข้อมูล",
IF(M725&lt;&gt;"",
IF(M725&gt;=1.3,M725,"เป็นไม้พุ่ม"),
IF(K725+L725&gt;=1.3,K725+L725,"เป็นไม้พุ่ม")))</f>
        <v>ยังไม่บันทึกข้อมูล</v>
      </c>
      <c r="O725" s="149" t="str">
        <f t="shared" si="89"/>
        <v>ข้อมูลไม่ถูกต้อง</v>
      </c>
      <c r="P725" s="149" t="str">
        <f t="shared" si="90"/>
        <v>ข้อมูลไม่ถูกต้อง</v>
      </c>
      <c r="Q725" s="149" t="str">
        <f t="shared" si="91"/>
        <v>ข้อมูลไม่ถูกต้อง</v>
      </c>
      <c r="R725" s="155" t="str">
        <f t="shared" si="92"/>
        <v>ข้อมูลไม่ถูกต้อง</v>
      </c>
      <c r="S725" s="155" t="str">
        <f>IF(ISNUMBER(R725),
IF(H$2=ตัวเลือก!A$30,"ยังไม่บันทึกข้อมูล",R725*0.27),"ข้อมูลไม่ถูกต้อง")</f>
        <v>ข้อมูลไม่ถูกต้อง</v>
      </c>
      <c r="T725" s="149" t="str">
        <f t="shared" si="93"/>
        <v>ข้อมูลไม่ถูกต้อง</v>
      </c>
      <c r="U725" s="155" t="str">
        <f>IF(ISNUMBER(R725),
IF(H$2=ตัวเลือก!A$30,"ยังไม่บันทึกข้อมูล",R725*0.47),"ข้อมูลไม่ถูกต้อง")</f>
        <v>ข้อมูลไม่ถูกต้อง</v>
      </c>
      <c r="V725" s="149" t="str">
        <f>IF(ISNUMBER(S725),
IF(H$2=ตัวเลือก!A$30,"ยังไม่บันทึกข้อมูล",S725*0.47),"ข้อมูลไม่ถูกต้อง")</f>
        <v>ข้อมูลไม่ถูกต้อง</v>
      </c>
      <c r="W725" s="149" t="str">
        <f t="shared" si="94"/>
        <v>ข้อมูลไม่ถูกต้อง</v>
      </c>
      <c r="X725" s="148" t="str">
        <f t="shared" si="95"/>
        <v>ข้อมูลไม่ถูกต้อง</v>
      </c>
      <c r="Y725" s="38"/>
      <c r="Z725" s="38"/>
      <c r="AA725" s="38"/>
    </row>
    <row r="726" spans="1:27" x14ac:dyDescent="0.45">
      <c r="A726" s="38">
        <v>721</v>
      </c>
      <c r="B726" s="38"/>
      <c r="C726" s="38"/>
      <c r="D726" s="38"/>
      <c r="E726" s="38"/>
      <c r="F726" s="35"/>
      <c r="G726" s="35"/>
      <c r="H726" s="38"/>
      <c r="I726" s="38"/>
      <c r="J726" s="273" t="str">
        <f t="shared" si="88"/>
        <v>รอข้อมูลคอลัมน์ H</v>
      </c>
      <c r="K726" s="150"/>
      <c r="L726" s="150"/>
      <c r="M726" s="150"/>
      <c r="N726" s="147" t="str" cm="1">
        <f t="array" ref="N726">IF(AND(K726:M726=""),"ยังไม่บันทึกข้อมูล",
IF(M726&lt;&gt;"",
IF(M726&gt;=1.3,M726,"เป็นไม้พุ่ม"),
IF(K726+L726&gt;=1.3,K726+L726,"เป็นไม้พุ่ม")))</f>
        <v>ยังไม่บันทึกข้อมูล</v>
      </c>
      <c r="O726" s="149" t="str">
        <f t="shared" si="89"/>
        <v>ข้อมูลไม่ถูกต้อง</v>
      </c>
      <c r="P726" s="149" t="str">
        <f t="shared" si="90"/>
        <v>ข้อมูลไม่ถูกต้อง</v>
      </c>
      <c r="Q726" s="149" t="str">
        <f t="shared" si="91"/>
        <v>ข้อมูลไม่ถูกต้อง</v>
      </c>
      <c r="R726" s="155" t="str">
        <f t="shared" si="92"/>
        <v>ข้อมูลไม่ถูกต้อง</v>
      </c>
      <c r="S726" s="155" t="str">
        <f>IF(ISNUMBER(R726),
IF(H$2=ตัวเลือก!A$30,"ยังไม่บันทึกข้อมูล",R726*0.27),"ข้อมูลไม่ถูกต้อง")</f>
        <v>ข้อมูลไม่ถูกต้อง</v>
      </c>
      <c r="T726" s="149" t="str">
        <f t="shared" si="93"/>
        <v>ข้อมูลไม่ถูกต้อง</v>
      </c>
      <c r="U726" s="155" t="str">
        <f>IF(ISNUMBER(R726),
IF(H$2=ตัวเลือก!A$30,"ยังไม่บันทึกข้อมูล",R726*0.47),"ข้อมูลไม่ถูกต้อง")</f>
        <v>ข้อมูลไม่ถูกต้อง</v>
      </c>
      <c r="V726" s="149" t="str">
        <f>IF(ISNUMBER(S726),
IF(H$2=ตัวเลือก!A$30,"ยังไม่บันทึกข้อมูล",S726*0.47),"ข้อมูลไม่ถูกต้อง")</f>
        <v>ข้อมูลไม่ถูกต้อง</v>
      </c>
      <c r="W726" s="149" t="str">
        <f t="shared" si="94"/>
        <v>ข้อมูลไม่ถูกต้อง</v>
      </c>
      <c r="X726" s="148" t="str">
        <f t="shared" si="95"/>
        <v>ข้อมูลไม่ถูกต้อง</v>
      </c>
      <c r="Y726" s="38"/>
      <c r="Z726" s="38"/>
      <c r="AA726" s="38"/>
    </row>
    <row r="727" spans="1:27" x14ac:dyDescent="0.45">
      <c r="A727" s="38">
        <v>722</v>
      </c>
      <c r="B727" s="38"/>
      <c r="C727" s="38"/>
      <c r="D727" s="38"/>
      <c r="E727" s="38"/>
      <c r="F727" s="35"/>
      <c r="G727" s="35"/>
      <c r="H727" s="38"/>
      <c r="I727" s="38"/>
      <c r="J727" s="273" t="str">
        <f t="shared" si="88"/>
        <v>รอข้อมูลคอลัมน์ H</v>
      </c>
      <c r="K727" s="150"/>
      <c r="L727" s="150"/>
      <c r="M727" s="150"/>
      <c r="N727" s="147" t="str" cm="1">
        <f t="array" ref="N727">IF(AND(K727:M727=""),"ยังไม่บันทึกข้อมูล",
IF(M727&lt;&gt;"",
IF(M727&gt;=1.3,M727,"เป็นไม้พุ่ม"),
IF(K727+L727&gt;=1.3,K727+L727,"เป็นไม้พุ่ม")))</f>
        <v>ยังไม่บันทึกข้อมูล</v>
      </c>
      <c r="O727" s="149" t="str">
        <f t="shared" si="89"/>
        <v>ข้อมูลไม่ถูกต้อง</v>
      </c>
      <c r="P727" s="149" t="str">
        <f t="shared" si="90"/>
        <v>ข้อมูลไม่ถูกต้อง</v>
      </c>
      <c r="Q727" s="149" t="str">
        <f t="shared" si="91"/>
        <v>ข้อมูลไม่ถูกต้อง</v>
      </c>
      <c r="R727" s="155" t="str">
        <f t="shared" si="92"/>
        <v>ข้อมูลไม่ถูกต้อง</v>
      </c>
      <c r="S727" s="155" t="str">
        <f>IF(ISNUMBER(R727),
IF(H$2=ตัวเลือก!A$30,"ยังไม่บันทึกข้อมูล",R727*0.27),"ข้อมูลไม่ถูกต้อง")</f>
        <v>ข้อมูลไม่ถูกต้อง</v>
      </c>
      <c r="T727" s="149" t="str">
        <f t="shared" si="93"/>
        <v>ข้อมูลไม่ถูกต้อง</v>
      </c>
      <c r="U727" s="155" t="str">
        <f>IF(ISNUMBER(R727),
IF(H$2=ตัวเลือก!A$30,"ยังไม่บันทึกข้อมูล",R727*0.47),"ข้อมูลไม่ถูกต้อง")</f>
        <v>ข้อมูลไม่ถูกต้อง</v>
      </c>
      <c r="V727" s="149" t="str">
        <f>IF(ISNUMBER(S727),
IF(H$2=ตัวเลือก!A$30,"ยังไม่บันทึกข้อมูล",S727*0.47),"ข้อมูลไม่ถูกต้อง")</f>
        <v>ข้อมูลไม่ถูกต้อง</v>
      </c>
      <c r="W727" s="149" t="str">
        <f t="shared" si="94"/>
        <v>ข้อมูลไม่ถูกต้อง</v>
      </c>
      <c r="X727" s="148" t="str">
        <f t="shared" si="95"/>
        <v>ข้อมูลไม่ถูกต้อง</v>
      </c>
      <c r="Y727" s="38"/>
      <c r="Z727" s="38"/>
      <c r="AA727" s="38"/>
    </row>
    <row r="728" spans="1:27" x14ac:dyDescent="0.45">
      <c r="A728" s="38">
        <v>723</v>
      </c>
      <c r="B728" s="38"/>
      <c r="C728" s="38"/>
      <c r="D728" s="38"/>
      <c r="E728" s="38"/>
      <c r="F728" s="35"/>
      <c r="G728" s="35"/>
      <c r="H728" s="38"/>
      <c r="I728" s="38"/>
      <c r="J728" s="273" t="str">
        <f t="shared" si="88"/>
        <v>รอข้อมูลคอลัมน์ H</v>
      </c>
      <c r="K728" s="150"/>
      <c r="L728" s="150"/>
      <c r="M728" s="150"/>
      <c r="N728" s="147" t="str" cm="1">
        <f t="array" ref="N728">IF(AND(K728:M728=""),"ยังไม่บันทึกข้อมูล",
IF(M728&lt;&gt;"",
IF(M728&gt;=1.3,M728,"เป็นไม้พุ่ม"),
IF(K728+L728&gt;=1.3,K728+L728,"เป็นไม้พุ่ม")))</f>
        <v>ยังไม่บันทึกข้อมูล</v>
      </c>
      <c r="O728" s="149" t="str">
        <f t="shared" si="89"/>
        <v>ข้อมูลไม่ถูกต้อง</v>
      </c>
      <c r="P728" s="149" t="str">
        <f t="shared" si="90"/>
        <v>ข้อมูลไม่ถูกต้อง</v>
      </c>
      <c r="Q728" s="149" t="str">
        <f t="shared" si="91"/>
        <v>ข้อมูลไม่ถูกต้อง</v>
      </c>
      <c r="R728" s="155" t="str">
        <f t="shared" si="92"/>
        <v>ข้อมูลไม่ถูกต้อง</v>
      </c>
      <c r="S728" s="155" t="str">
        <f>IF(ISNUMBER(R728),
IF(H$2=ตัวเลือก!A$30,"ยังไม่บันทึกข้อมูล",R728*0.27),"ข้อมูลไม่ถูกต้อง")</f>
        <v>ข้อมูลไม่ถูกต้อง</v>
      </c>
      <c r="T728" s="149" t="str">
        <f t="shared" si="93"/>
        <v>ข้อมูลไม่ถูกต้อง</v>
      </c>
      <c r="U728" s="155" t="str">
        <f>IF(ISNUMBER(R728),
IF(H$2=ตัวเลือก!A$30,"ยังไม่บันทึกข้อมูล",R728*0.47),"ข้อมูลไม่ถูกต้อง")</f>
        <v>ข้อมูลไม่ถูกต้อง</v>
      </c>
      <c r="V728" s="149" t="str">
        <f>IF(ISNUMBER(S728),
IF(H$2=ตัวเลือก!A$30,"ยังไม่บันทึกข้อมูล",S728*0.47),"ข้อมูลไม่ถูกต้อง")</f>
        <v>ข้อมูลไม่ถูกต้อง</v>
      </c>
      <c r="W728" s="149" t="str">
        <f t="shared" si="94"/>
        <v>ข้อมูลไม่ถูกต้อง</v>
      </c>
      <c r="X728" s="148" t="str">
        <f t="shared" si="95"/>
        <v>ข้อมูลไม่ถูกต้อง</v>
      </c>
      <c r="Y728" s="38"/>
      <c r="Z728" s="38"/>
      <c r="AA728" s="38"/>
    </row>
    <row r="729" spans="1:27" x14ac:dyDescent="0.45">
      <c r="A729" s="38">
        <v>724</v>
      </c>
      <c r="B729" s="38"/>
      <c r="C729" s="38"/>
      <c r="D729" s="38"/>
      <c r="E729" s="38"/>
      <c r="F729" s="35"/>
      <c r="G729" s="35"/>
      <c r="H729" s="38"/>
      <c r="I729" s="38"/>
      <c r="J729" s="273" t="str">
        <f t="shared" si="88"/>
        <v>รอข้อมูลคอลัมน์ H</v>
      </c>
      <c r="K729" s="150"/>
      <c r="L729" s="150"/>
      <c r="M729" s="150"/>
      <c r="N729" s="147" t="str" cm="1">
        <f t="array" ref="N729">IF(AND(K729:M729=""),"ยังไม่บันทึกข้อมูล",
IF(M729&lt;&gt;"",
IF(M729&gt;=1.3,M729,"เป็นไม้พุ่ม"),
IF(K729+L729&gt;=1.3,K729+L729,"เป็นไม้พุ่ม")))</f>
        <v>ยังไม่บันทึกข้อมูล</v>
      </c>
      <c r="O729" s="149" t="str">
        <f t="shared" si="89"/>
        <v>ข้อมูลไม่ถูกต้อง</v>
      </c>
      <c r="P729" s="149" t="str">
        <f t="shared" si="90"/>
        <v>ข้อมูลไม่ถูกต้อง</v>
      </c>
      <c r="Q729" s="149" t="str">
        <f t="shared" si="91"/>
        <v>ข้อมูลไม่ถูกต้อง</v>
      </c>
      <c r="R729" s="155" t="str">
        <f t="shared" si="92"/>
        <v>ข้อมูลไม่ถูกต้อง</v>
      </c>
      <c r="S729" s="155" t="str">
        <f>IF(ISNUMBER(R729),
IF(H$2=ตัวเลือก!A$30,"ยังไม่บันทึกข้อมูล",R729*0.27),"ข้อมูลไม่ถูกต้อง")</f>
        <v>ข้อมูลไม่ถูกต้อง</v>
      </c>
      <c r="T729" s="149" t="str">
        <f t="shared" si="93"/>
        <v>ข้อมูลไม่ถูกต้อง</v>
      </c>
      <c r="U729" s="155" t="str">
        <f>IF(ISNUMBER(R729),
IF(H$2=ตัวเลือก!A$30,"ยังไม่บันทึกข้อมูล",R729*0.47),"ข้อมูลไม่ถูกต้อง")</f>
        <v>ข้อมูลไม่ถูกต้อง</v>
      </c>
      <c r="V729" s="149" t="str">
        <f>IF(ISNUMBER(S729),
IF(H$2=ตัวเลือก!A$30,"ยังไม่บันทึกข้อมูล",S729*0.47),"ข้อมูลไม่ถูกต้อง")</f>
        <v>ข้อมูลไม่ถูกต้อง</v>
      </c>
      <c r="W729" s="149" t="str">
        <f t="shared" si="94"/>
        <v>ข้อมูลไม่ถูกต้อง</v>
      </c>
      <c r="X729" s="148" t="str">
        <f t="shared" si="95"/>
        <v>ข้อมูลไม่ถูกต้อง</v>
      </c>
      <c r="Y729" s="38"/>
      <c r="Z729" s="38"/>
      <c r="AA729" s="38"/>
    </row>
    <row r="730" spans="1:27" x14ac:dyDescent="0.45">
      <c r="A730" s="38">
        <v>725</v>
      </c>
      <c r="B730" s="38"/>
      <c r="C730" s="38"/>
      <c r="D730" s="38"/>
      <c r="E730" s="38"/>
      <c r="F730" s="35"/>
      <c r="G730" s="35"/>
      <c r="H730" s="38"/>
      <c r="I730" s="38"/>
      <c r="J730" s="273" t="str">
        <f t="shared" si="88"/>
        <v>รอข้อมูลคอลัมน์ H</v>
      </c>
      <c r="K730" s="150"/>
      <c r="L730" s="150"/>
      <c r="M730" s="150"/>
      <c r="N730" s="147" t="str" cm="1">
        <f t="array" ref="N730">IF(AND(K730:M730=""),"ยังไม่บันทึกข้อมูล",
IF(M730&lt;&gt;"",
IF(M730&gt;=1.3,M730,"เป็นไม้พุ่ม"),
IF(K730+L730&gt;=1.3,K730+L730,"เป็นไม้พุ่ม")))</f>
        <v>ยังไม่บันทึกข้อมูล</v>
      </c>
      <c r="O730" s="149" t="str">
        <f t="shared" si="89"/>
        <v>ข้อมูลไม่ถูกต้อง</v>
      </c>
      <c r="P730" s="149" t="str">
        <f t="shared" si="90"/>
        <v>ข้อมูลไม่ถูกต้อง</v>
      </c>
      <c r="Q730" s="149" t="str">
        <f t="shared" si="91"/>
        <v>ข้อมูลไม่ถูกต้อง</v>
      </c>
      <c r="R730" s="155" t="str">
        <f t="shared" si="92"/>
        <v>ข้อมูลไม่ถูกต้อง</v>
      </c>
      <c r="S730" s="155" t="str">
        <f>IF(ISNUMBER(R730),
IF(H$2=ตัวเลือก!A$30,"ยังไม่บันทึกข้อมูล",R730*0.27),"ข้อมูลไม่ถูกต้อง")</f>
        <v>ข้อมูลไม่ถูกต้อง</v>
      </c>
      <c r="T730" s="149" t="str">
        <f t="shared" si="93"/>
        <v>ข้อมูลไม่ถูกต้อง</v>
      </c>
      <c r="U730" s="155" t="str">
        <f>IF(ISNUMBER(R730),
IF(H$2=ตัวเลือก!A$30,"ยังไม่บันทึกข้อมูล",R730*0.47),"ข้อมูลไม่ถูกต้อง")</f>
        <v>ข้อมูลไม่ถูกต้อง</v>
      </c>
      <c r="V730" s="149" t="str">
        <f>IF(ISNUMBER(S730),
IF(H$2=ตัวเลือก!A$30,"ยังไม่บันทึกข้อมูล",S730*0.47),"ข้อมูลไม่ถูกต้อง")</f>
        <v>ข้อมูลไม่ถูกต้อง</v>
      </c>
      <c r="W730" s="149" t="str">
        <f t="shared" si="94"/>
        <v>ข้อมูลไม่ถูกต้อง</v>
      </c>
      <c r="X730" s="148" t="str">
        <f t="shared" si="95"/>
        <v>ข้อมูลไม่ถูกต้อง</v>
      </c>
      <c r="Y730" s="38"/>
      <c r="Z730" s="38"/>
      <c r="AA730" s="38"/>
    </row>
    <row r="731" spans="1:27" x14ac:dyDescent="0.45">
      <c r="A731" s="38">
        <v>726</v>
      </c>
      <c r="B731" s="38"/>
      <c r="C731" s="38"/>
      <c r="D731" s="38"/>
      <c r="E731" s="38"/>
      <c r="F731" s="35"/>
      <c r="G731" s="35"/>
      <c r="H731" s="38"/>
      <c r="I731" s="38"/>
      <c r="J731" s="273" t="str">
        <f t="shared" si="88"/>
        <v>รอข้อมูลคอลัมน์ H</v>
      </c>
      <c r="K731" s="150"/>
      <c r="L731" s="150"/>
      <c r="M731" s="150"/>
      <c r="N731" s="147" t="str" cm="1">
        <f t="array" ref="N731">IF(AND(K731:M731=""),"ยังไม่บันทึกข้อมูล",
IF(M731&lt;&gt;"",
IF(M731&gt;=1.3,M731,"เป็นไม้พุ่ม"),
IF(K731+L731&gt;=1.3,K731+L731,"เป็นไม้พุ่ม")))</f>
        <v>ยังไม่บันทึกข้อมูล</v>
      </c>
      <c r="O731" s="149" t="str">
        <f t="shared" si="89"/>
        <v>ข้อมูลไม่ถูกต้อง</v>
      </c>
      <c r="P731" s="149" t="str">
        <f t="shared" si="90"/>
        <v>ข้อมูลไม่ถูกต้อง</v>
      </c>
      <c r="Q731" s="149" t="str">
        <f t="shared" si="91"/>
        <v>ข้อมูลไม่ถูกต้อง</v>
      </c>
      <c r="R731" s="155" t="str">
        <f t="shared" si="92"/>
        <v>ข้อมูลไม่ถูกต้อง</v>
      </c>
      <c r="S731" s="155" t="str">
        <f>IF(ISNUMBER(R731),
IF(H$2=ตัวเลือก!A$30,"ยังไม่บันทึกข้อมูล",R731*0.27),"ข้อมูลไม่ถูกต้อง")</f>
        <v>ข้อมูลไม่ถูกต้อง</v>
      </c>
      <c r="T731" s="149" t="str">
        <f t="shared" si="93"/>
        <v>ข้อมูลไม่ถูกต้อง</v>
      </c>
      <c r="U731" s="155" t="str">
        <f>IF(ISNUMBER(R731),
IF(H$2=ตัวเลือก!A$30,"ยังไม่บันทึกข้อมูล",R731*0.47),"ข้อมูลไม่ถูกต้อง")</f>
        <v>ข้อมูลไม่ถูกต้อง</v>
      </c>
      <c r="V731" s="149" t="str">
        <f>IF(ISNUMBER(S731),
IF(H$2=ตัวเลือก!A$30,"ยังไม่บันทึกข้อมูล",S731*0.47),"ข้อมูลไม่ถูกต้อง")</f>
        <v>ข้อมูลไม่ถูกต้อง</v>
      </c>
      <c r="W731" s="149" t="str">
        <f t="shared" si="94"/>
        <v>ข้อมูลไม่ถูกต้อง</v>
      </c>
      <c r="X731" s="148" t="str">
        <f t="shared" si="95"/>
        <v>ข้อมูลไม่ถูกต้อง</v>
      </c>
      <c r="Y731" s="38"/>
      <c r="Z731" s="38"/>
      <c r="AA731" s="38"/>
    </row>
    <row r="732" spans="1:27" x14ac:dyDescent="0.45">
      <c r="A732" s="38">
        <v>727</v>
      </c>
      <c r="B732" s="38"/>
      <c r="C732" s="38"/>
      <c r="D732" s="38"/>
      <c r="E732" s="38"/>
      <c r="F732" s="35"/>
      <c r="G732" s="35"/>
      <c r="H732" s="38"/>
      <c r="I732" s="38"/>
      <c r="J732" s="273" t="str">
        <f t="shared" si="88"/>
        <v>รอข้อมูลคอลัมน์ H</v>
      </c>
      <c r="K732" s="150"/>
      <c r="L732" s="150"/>
      <c r="M732" s="150"/>
      <c r="N732" s="147" t="str" cm="1">
        <f t="array" ref="N732">IF(AND(K732:M732=""),"ยังไม่บันทึกข้อมูล",
IF(M732&lt;&gt;"",
IF(M732&gt;=1.3,M732,"เป็นไม้พุ่ม"),
IF(K732+L732&gt;=1.3,K732+L732,"เป็นไม้พุ่ม")))</f>
        <v>ยังไม่บันทึกข้อมูล</v>
      </c>
      <c r="O732" s="149" t="str">
        <f t="shared" si="89"/>
        <v>ข้อมูลไม่ถูกต้อง</v>
      </c>
      <c r="P732" s="149" t="str">
        <f t="shared" si="90"/>
        <v>ข้อมูลไม่ถูกต้อง</v>
      </c>
      <c r="Q732" s="149" t="str">
        <f t="shared" si="91"/>
        <v>ข้อมูลไม่ถูกต้อง</v>
      </c>
      <c r="R732" s="155" t="str">
        <f t="shared" si="92"/>
        <v>ข้อมูลไม่ถูกต้อง</v>
      </c>
      <c r="S732" s="155" t="str">
        <f>IF(ISNUMBER(R732),
IF(H$2=ตัวเลือก!A$30,"ยังไม่บันทึกข้อมูล",R732*0.27),"ข้อมูลไม่ถูกต้อง")</f>
        <v>ข้อมูลไม่ถูกต้อง</v>
      </c>
      <c r="T732" s="149" t="str">
        <f t="shared" si="93"/>
        <v>ข้อมูลไม่ถูกต้อง</v>
      </c>
      <c r="U732" s="155" t="str">
        <f>IF(ISNUMBER(R732),
IF(H$2=ตัวเลือก!A$30,"ยังไม่บันทึกข้อมูล",R732*0.47),"ข้อมูลไม่ถูกต้อง")</f>
        <v>ข้อมูลไม่ถูกต้อง</v>
      </c>
      <c r="V732" s="149" t="str">
        <f>IF(ISNUMBER(S732),
IF(H$2=ตัวเลือก!A$30,"ยังไม่บันทึกข้อมูล",S732*0.47),"ข้อมูลไม่ถูกต้อง")</f>
        <v>ข้อมูลไม่ถูกต้อง</v>
      </c>
      <c r="W732" s="149" t="str">
        <f t="shared" si="94"/>
        <v>ข้อมูลไม่ถูกต้อง</v>
      </c>
      <c r="X732" s="148" t="str">
        <f t="shared" si="95"/>
        <v>ข้อมูลไม่ถูกต้อง</v>
      </c>
      <c r="Y732" s="38"/>
      <c r="Z732" s="38"/>
      <c r="AA732" s="38"/>
    </row>
    <row r="733" spans="1:27" x14ac:dyDescent="0.45">
      <c r="A733" s="38">
        <v>728</v>
      </c>
      <c r="B733" s="38"/>
      <c r="C733" s="38"/>
      <c r="D733" s="38"/>
      <c r="E733" s="38"/>
      <c r="F733" s="35"/>
      <c r="G733" s="35"/>
      <c r="H733" s="38"/>
      <c r="I733" s="38"/>
      <c r="J733" s="273" t="str">
        <f t="shared" si="88"/>
        <v>รอข้อมูลคอลัมน์ H</v>
      </c>
      <c r="K733" s="150"/>
      <c r="L733" s="150"/>
      <c r="M733" s="150"/>
      <c r="N733" s="147" t="str" cm="1">
        <f t="array" ref="N733">IF(AND(K733:M733=""),"ยังไม่บันทึกข้อมูล",
IF(M733&lt;&gt;"",
IF(M733&gt;=1.3,M733,"เป็นไม้พุ่ม"),
IF(K733+L733&gt;=1.3,K733+L733,"เป็นไม้พุ่ม")))</f>
        <v>ยังไม่บันทึกข้อมูล</v>
      </c>
      <c r="O733" s="149" t="str">
        <f t="shared" si="89"/>
        <v>ข้อมูลไม่ถูกต้อง</v>
      </c>
      <c r="P733" s="149" t="str">
        <f t="shared" si="90"/>
        <v>ข้อมูลไม่ถูกต้อง</v>
      </c>
      <c r="Q733" s="149" t="str">
        <f t="shared" si="91"/>
        <v>ข้อมูลไม่ถูกต้อง</v>
      </c>
      <c r="R733" s="155" t="str">
        <f t="shared" si="92"/>
        <v>ข้อมูลไม่ถูกต้อง</v>
      </c>
      <c r="S733" s="155" t="str">
        <f>IF(ISNUMBER(R733),
IF(H$2=ตัวเลือก!A$30,"ยังไม่บันทึกข้อมูล",R733*0.27),"ข้อมูลไม่ถูกต้อง")</f>
        <v>ข้อมูลไม่ถูกต้อง</v>
      </c>
      <c r="T733" s="149" t="str">
        <f t="shared" si="93"/>
        <v>ข้อมูลไม่ถูกต้อง</v>
      </c>
      <c r="U733" s="155" t="str">
        <f>IF(ISNUMBER(R733),
IF(H$2=ตัวเลือก!A$30,"ยังไม่บันทึกข้อมูล",R733*0.47),"ข้อมูลไม่ถูกต้อง")</f>
        <v>ข้อมูลไม่ถูกต้อง</v>
      </c>
      <c r="V733" s="149" t="str">
        <f>IF(ISNUMBER(S733),
IF(H$2=ตัวเลือก!A$30,"ยังไม่บันทึกข้อมูล",S733*0.47),"ข้อมูลไม่ถูกต้อง")</f>
        <v>ข้อมูลไม่ถูกต้อง</v>
      </c>
      <c r="W733" s="149" t="str">
        <f t="shared" si="94"/>
        <v>ข้อมูลไม่ถูกต้อง</v>
      </c>
      <c r="X733" s="148" t="str">
        <f t="shared" si="95"/>
        <v>ข้อมูลไม่ถูกต้อง</v>
      </c>
      <c r="Y733" s="38"/>
      <c r="Z733" s="38"/>
      <c r="AA733" s="38"/>
    </row>
    <row r="734" spans="1:27" x14ac:dyDescent="0.45">
      <c r="A734" s="38">
        <v>729</v>
      </c>
      <c r="B734" s="38"/>
      <c r="C734" s="38"/>
      <c r="D734" s="38"/>
      <c r="E734" s="38"/>
      <c r="F734" s="35"/>
      <c r="G734" s="35"/>
      <c r="H734" s="38"/>
      <c r="I734" s="38"/>
      <c r="J734" s="273" t="str">
        <f t="shared" si="88"/>
        <v>รอข้อมูลคอลัมน์ H</v>
      </c>
      <c r="K734" s="150"/>
      <c r="L734" s="150"/>
      <c r="M734" s="150"/>
      <c r="N734" s="147" t="str" cm="1">
        <f t="array" ref="N734">IF(AND(K734:M734=""),"ยังไม่บันทึกข้อมูล",
IF(M734&lt;&gt;"",
IF(M734&gt;=1.3,M734,"เป็นไม้พุ่ม"),
IF(K734+L734&gt;=1.3,K734+L734,"เป็นไม้พุ่ม")))</f>
        <v>ยังไม่บันทึกข้อมูล</v>
      </c>
      <c r="O734" s="149" t="str">
        <f t="shared" si="89"/>
        <v>ข้อมูลไม่ถูกต้อง</v>
      </c>
      <c r="P734" s="149" t="str">
        <f t="shared" si="90"/>
        <v>ข้อมูลไม่ถูกต้อง</v>
      </c>
      <c r="Q734" s="149" t="str">
        <f t="shared" si="91"/>
        <v>ข้อมูลไม่ถูกต้อง</v>
      </c>
      <c r="R734" s="155" t="str">
        <f t="shared" si="92"/>
        <v>ข้อมูลไม่ถูกต้อง</v>
      </c>
      <c r="S734" s="155" t="str">
        <f>IF(ISNUMBER(R734),
IF(H$2=ตัวเลือก!A$30,"ยังไม่บันทึกข้อมูล",R734*0.27),"ข้อมูลไม่ถูกต้อง")</f>
        <v>ข้อมูลไม่ถูกต้อง</v>
      </c>
      <c r="T734" s="149" t="str">
        <f t="shared" si="93"/>
        <v>ข้อมูลไม่ถูกต้อง</v>
      </c>
      <c r="U734" s="155" t="str">
        <f>IF(ISNUMBER(R734),
IF(H$2=ตัวเลือก!A$30,"ยังไม่บันทึกข้อมูล",R734*0.47),"ข้อมูลไม่ถูกต้อง")</f>
        <v>ข้อมูลไม่ถูกต้อง</v>
      </c>
      <c r="V734" s="149" t="str">
        <f>IF(ISNUMBER(S734),
IF(H$2=ตัวเลือก!A$30,"ยังไม่บันทึกข้อมูล",S734*0.47),"ข้อมูลไม่ถูกต้อง")</f>
        <v>ข้อมูลไม่ถูกต้อง</v>
      </c>
      <c r="W734" s="149" t="str">
        <f t="shared" si="94"/>
        <v>ข้อมูลไม่ถูกต้อง</v>
      </c>
      <c r="X734" s="148" t="str">
        <f t="shared" si="95"/>
        <v>ข้อมูลไม่ถูกต้อง</v>
      </c>
      <c r="Y734" s="38"/>
      <c r="Z734" s="38"/>
      <c r="AA734" s="38"/>
    </row>
    <row r="735" spans="1:27" x14ac:dyDescent="0.45">
      <c r="A735" s="38">
        <v>730</v>
      </c>
      <c r="B735" s="38"/>
      <c r="C735" s="38"/>
      <c r="D735" s="38"/>
      <c r="E735" s="38"/>
      <c r="F735" s="35"/>
      <c r="G735" s="35"/>
      <c r="H735" s="38"/>
      <c r="I735" s="38"/>
      <c r="J735" s="273" t="str">
        <f t="shared" si="88"/>
        <v>รอข้อมูลคอลัมน์ H</v>
      </c>
      <c r="K735" s="150"/>
      <c r="L735" s="150"/>
      <c r="M735" s="150"/>
      <c r="N735" s="147" t="str" cm="1">
        <f t="array" ref="N735">IF(AND(K735:M735=""),"ยังไม่บันทึกข้อมูล",
IF(M735&lt;&gt;"",
IF(M735&gt;=1.3,M735,"เป็นไม้พุ่ม"),
IF(K735+L735&gt;=1.3,K735+L735,"เป็นไม้พุ่ม")))</f>
        <v>ยังไม่บันทึกข้อมูล</v>
      </c>
      <c r="O735" s="149" t="str">
        <f t="shared" si="89"/>
        <v>ข้อมูลไม่ถูกต้อง</v>
      </c>
      <c r="P735" s="149" t="str">
        <f t="shared" si="90"/>
        <v>ข้อมูลไม่ถูกต้อง</v>
      </c>
      <c r="Q735" s="149" t="str">
        <f t="shared" si="91"/>
        <v>ข้อมูลไม่ถูกต้อง</v>
      </c>
      <c r="R735" s="155" t="str">
        <f t="shared" si="92"/>
        <v>ข้อมูลไม่ถูกต้อง</v>
      </c>
      <c r="S735" s="155" t="str">
        <f>IF(ISNUMBER(R735),
IF(H$2=ตัวเลือก!A$30,"ยังไม่บันทึกข้อมูล",R735*0.27),"ข้อมูลไม่ถูกต้อง")</f>
        <v>ข้อมูลไม่ถูกต้อง</v>
      </c>
      <c r="T735" s="149" t="str">
        <f t="shared" si="93"/>
        <v>ข้อมูลไม่ถูกต้อง</v>
      </c>
      <c r="U735" s="155" t="str">
        <f>IF(ISNUMBER(R735),
IF(H$2=ตัวเลือก!A$30,"ยังไม่บันทึกข้อมูล",R735*0.47),"ข้อมูลไม่ถูกต้อง")</f>
        <v>ข้อมูลไม่ถูกต้อง</v>
      </c>
      <c r="V735" s="149" t="str">
        <f>IF(ISNUMBER(S735),
IF(H$2=ตัวเลือก!A$30,"ยังไม่บันทึกข้อมูล",S735*0.47),"ข้อมูลไม่ถูกต้อง")</f>
        <v>ข้อมูลไม่ถูกต้อง</v>
      </c>
      <c r="W735" s="149" t="str">
        <f t="shared" si="94"/>
        <v>ข้อมูลไม่ถูกต้อง</v>
      </c>
      <c r="X735" s="148" t="str">
        <f t="shared" si="95"/>
        <v>ข้อมูลไม่ถูกต้อง</v>
      </c>
      <c r="Y735" s="38"/>
      <c r="Z735" s="38"/>
      <c r="AA735" s="38"/>
    </row>
    <row r="736" spans="1:27" x14ac:dyDescent="0.45">
      <c r="A736" s="38">
        <v>731</v>
      </c>
      <c r="B736" s="38"/>
      <c r="C736" s="38"/>
      <c r="D736" s="38"/>
      <c r="E736" s="38"/>
      <c r="F736" s="35"/>
      <c r="G736" s="35"/>
      <c r="H736" s="38"/>
      <c r="I736" s="38"/>
      <c r="J736" s="273" t="str">
        <f t="shared" si="88"/>
        <v>รอข้อมูลคอลัมน์ H</v>
      </c>
      <c r="K736" s="150"/>
      <c r="L736" s="150"/>
      <c r="M736" s="150"/>
      <c r="N736" s="147" t="str" cm="1">
        <f t="array" ref="N736">IF(AND(K736:M736=""),"ยังไม่บันทึกข้อมูล",
IF(M736&lt;&gt;"",
IF(M736&gt;=1.3,M736,"เป็นไม้พุ่ม"),
IF(K736+L736&gt;=1.3,K736+L736,"เป็นไม้พุ่ม")))</f>
        <v>ยังไม่บันทึกข้อมูล</v>
      </c>
      <c r="O736" s="149" t="str">
        <f t="shared" si="89"/>
        <v>ข้อมูลไม่ถูกต้อง</v>
      </c>
      <c r="P736" s="149" t="str">
        <f t="shared" si="90"/>
        <v>ข้อมูลไม่ถูกต้อง</v>
      </c>
      <c r="Q736" s="149" t="str">
        <f t="shared" si="91"/>
        <v>ข้อมูลไม่ถูกต้อง</v>
      </c>
      <c r="R736" s="155" t="str">
        <f t="shared" si="92"/>
        <v>ข้อมูลไม่ถูกต้อง</v>
      </c>
      <c r="S736" s="155" t="str">
        <f>IF(ISNUMBER(R736),
IF(H$2=ตัวเลือก!A$30,"ยังไม่บันทึกข้อมูล",R736*0.27),"ข้อมูลไม่ถูกต้อง")</f>
        <v>ข้อมูลไม่ถูกต้อง</v>
      </c>
      <c r="T736" s="149" t="str">
        <f t="shared" si="93"/>
        <v>ข้อมูลไม่ถูกต้อง</v>
      </c>
      <c r="U736" s="155" t="str">
        <f>IF(ISNUMBER(R736),
IF(H$2=ตัวเลือก!A$30,"ยังไม่บันทึกข้อมูล",R736*0.47),"ข้อมูลไม่ถูกต้อง")</f>
        <v>ข้อมูลไม่ถูกต้อง</v>
      </c>
      <c r="V736" s="149" t="str">
        <f>IF(ISNUMBER(S736),
IF(H$2=ตัวเลือก!A$30,"ยังไม่บันทึกข้อมูล",S736*0.47),"ข้อมูลไม่ถูกต้อง")</f>
        <v>ข้อมูลไม่ถูกต้อง</v>
      </c>
      <c r="W736" s="149" t="str">
        <f t="shared" si="94"/>
        <v>ข้อมูลไม่ถูกต้อง</v>
      </c>
      <c r="X736" s="148" t="str">
        <f t="shared" si="95"/>
        <v>ข้อมูลไม่ถูกต้อง</v>
      </c>
      <c r="Y736" s="38"/>
      <c r="Z736" s="38"/>
      <c r="AA736" s="38"/>
    </row>
    <row r="737" spans="1:27" x14ac:dyDescent="0.45">
      <c r="A737" s="38">
        <v>732</v>
      </c>
      <c r="B737" s="38"/>
      <c r="C737" s="38"/>
      <c r="D737" s="38"/>
      <c r="E737" s="38"/>
      <c r="F737" s="35"/>
      <c r="G737" s="35"/>
      <c r="H737" s="38"/>
      <c r="I737" s="38"/>
      <c r="J737" s="273" t="str">
        <f t="shared" si="88"/>
        <v>รอข้อมูลคอลัมน์ H</v>
      </c>
      <c r="K737" s="150"/>
      <c r="L737" s="150"/>
      <c r="M737" s="150"/>
      <c r="N737" s="147" t="str" cm="1">
        <f t="array" ref="N737">IF(AND(K737:M737=""),"ยังไม่บันทึกข้อมูล",
IF(M737&lt;&gt;"",
IF(M737&gt;=1.3,M737,"เป็นไม้พุ่ม"),
IF(K737+L737&gt;=1.3,K737+L737,"เป็นไม้พุ่ม")))</f>
        <v>ยังไม่บันทึกข้อมูล</v>
      </c>
      <c r="O737" s="149" t="str">
        <f t="shared" si="89"/>
        <v>ข้อมูลไม่ถูกต้อง</v>
      </c>
      <c r="P737" s="149" t="str">
        <f t="shared" si="90"/>
        <v>ข้อมูลไม่ถูกต้อง</v>
      </c>
      <c r="Q737" s="149" t="str">
        <f t="shared" si="91"/>
        <v>ข้อมูลไม่ถูกต้อง</v>
      </c>
      <c r="R737" s="155" t="str">
        <f t="shared" si="92"/>
        <v>ข้อมูลไม่ถูกต้อง</v>
      </c>
      <c r="S737" s="155" t="str">
        <f>IF(ISNUMBER(R737),
IF(H$2=ตัวเลือก!A$30,"ยังไม่บันทึกข้อมูล",R737*0.27),"ข้อมูลไม่ถูกต้อง")</f>
        <v>ข้อมูลไม่ถูกต้อง</v>
      </c>
      <c r="T737" s="149" t="str">
        <f t="shared" si="93"/>
        <v>ข้อมูลไม่ถูกต้อง</v>
      </c>
      <c r="U737" s="155" t="str">
        <f>IF(ISNUMBER(R737),
IF(H$2=ตัวเลือก!A$30,"ยังไม่บันทึกข้อมูล",R737*0.47),"ข้อมูลไม่ถูกต้อง")</f>
        <v>ข้อมูลไม่ถูกต้อง</v>
      </c>
      <c r="V737" s="149" t="str">
        <f>IF(ISNUMBER(S737),
IF(H$2=ตัวเลือก!A$30,"ยังไม่บันทึกข้อมูล",S737*0.47),"ข้อมูลไม่ถูกต้อง")</f>
        <v>ข้อมูลไม่ถูกต้อง</v>
      </c>
      <c r="W737" s="149" t="str">
        <f t="shared" si="94"/>
        <v>ข้อมูลไม่ถูกต้อง</v>
      </c>
      <c r="X737" s="148" t="str">
        <f t="shared" si="95"/>
        <v>ข้อมูลไม่ถูกต้อง</v>
      </c>
      <c r="Y737" s="38"/>
      <c r="Z737" s="38"/>
      <c r="AA737" s="38"/>
    </row>
    <row r="738" spans="1:27" x14ac:dyDescent="0.45">
      <c r="A738" s="38">
        <v>733</v>
      </c>
      <c r="B738" s="38"/>
      <c r="C738" s="38"/>
      <c r="D738" s="38"/>
      <c r="E738" s="38"/>
      <c r="F738" s="35"/>
      <c r="G738" s="35"/>
      <c r="H738" s="38"/>
      <c r="I738" s="38"/>
      <c r="J738" s="273" t="str">
        <f t="shared" si="88"/>
        <v>รอข้อมูลคอลัมน์ H</v>
      </c>
      <c r="K738" s="150"/>
      <c r="L738" s="150"/>
      <c r="M738" s="150"/>
      <c r="N738" s="147" t="str" cm="1">
        <f t="array" ref="N738">IF(AND(K738:M738=""),"ยังไม่บันทึกข้อมูล",
IF(M738&lt;&gt;"",
IF(M738&gt;=1.3,M738,"เป็นไม้พุ่ม"),
IF(K738+L738&gt;=1.3,K738+L738,"เป็นไม้พุ่ม")))</f>
        <v>ยังไม่บันทึกข้อมูล</v>
      </c>
      <c r="O738" s="149" t="str">
        <f t="shared" si="89"/>
        <v>ข้อมูลไม่ถูกต้อง</v>
      </c>
      <c r="P738" s="149" t="str">
        <f t="shared" si="90"/>
        <v>ข้อมูลไม่ถูกต้อง</v>
      </c>
      <c r="Q738" s="149" t="str">
        <f t="shared" si="91"/>
        <v>ข้อมูลไม่ถูกต้อง</v>
      </c>
      <c r="R738" s="155" t="str">
        <f t="shared" si="92"/>
        <v>ข้อมูลไม่ถูกต้อง</v>
      </c>
      <c r="S738" s="155" t="str">
        <f>IF(ISNUMBER(R738),
IF(H$2=ตัวเลือก!A$30,"ยังไม่บันทึกข้อมูล",R738*0.27),"ข้อมูลไม่ถูกต้อง")</f>
        <v>ข้อมูลไม่ถูกต้อง</v>
      </c>
      <c r="T738" s="149" t="str">
        <f t="shared" si="93"/>
        <v>ข้อมูลไม่ถูกต้อง</v>
      </c>
      <c r="U738" s="155" t="str">
        <f>IF(ISNUMBER(R738),
IF(H$2=ตัวเลือก!A$30,"ยังไม่บันทึกข้อมูล",R738*0.47),"ข้อมูลไม่ถูกต้อง")</f>
        <v>ข้อมูลไม่ถูกต้อง</v>
      </c>
      <c r="V738" s="149" t="str">
        <f>IF(ISNUMBER(S738),
IF(H$2=ตัวเลือก!A$30,"ยังไม่บันทึกข้อมูล",S738*0.47),"ข้อมูลไม่ถูกต้อง")</f>
        <v>ข้อมูลไม่ถูกต้อง</v>
      </c>
      <c r="W738" s="149" t="str">
        <f t="shared" si="94"/>
        <v>ข้อมูลไม่ถูกต้อง</v>
      </c>
      <c r="X738" s="148" t="str">
        <f t="shared" si="95"/>
        <v>ข้อมูลไม่ถูกต้อง</v>
      </c>
      <c r="Y738" s="38"/>
      <c r="Z738" s="38"/>
      <c r="AA738" s="38"/>
    </row>
    <row r="739" spans="1:27" x14ac:dyDescent="0.45">
      <c r="A739" s="38">
        <v>734</v>
      </c>
      <c r="B739" s="38"/>
      <c r="C739" s="38"/>
      <c r="D739" s="38"/>
      <c r="E739" s="38"/>
      <c r="F739" s="35"/>
      <c r="G739" s="35"/>
      <c r="H739" s="38"/>
      <c r="I739" s="38"/>
      <c r="J739" s="273" t="str">
        <f t="shared" si="88"/>
        <v>รอข้อมูลคอลัมน์ H</v>
      </c>
      <c r="K739" s="150"/>
      <c r="L739" s="150"/>
      <c r="M739" s="150"/>
      <c r="N739" s="147" t="str" cm="1">
        <f t="array" ref="N739">IF(AND(K739:M739=""),"ยังไม่บันทึกข้อมูล",
IF(M739&lt;&gt;"",
IF(M739&gt;=1.3,M739,"เป็นไม้พุ่ม"),
IF(K739+L739&gt;=1.3,K739+L739,"เป็นไม้พุ่ม")))</f>
        <v>ยังไม่บันทึกข้อมูล</v>
      </c>
      <c r="O739" s="149" t="str">
        <f t="shared" si="89"/>
        <v>ข้อมูลไม่ถูกต้อง</v>
      </c>
      <c r="P739" s="149" t="str">
        <f t="shared" si="90"/>
        <v>ข้อมูลไม่ถูกต้อง</v>
      </c>
      <c r="Q739" s="149" t="str">
        <f t="shared" si="91"/>
        <v>ข้อมูลไม่ถูกต้อง</v>
      </c>
      <c r="R739" s="155" t="str">
        <f t="shared" si="92"/>
        <v>ข้อมูลไม่ถูกต้อง</v>
      </c>
      <c r="S739" s="155" t="str">
        <f>IF(ISNUMBER(R739),
IF(H$2=ตัวเลือก!A$30,"ยังไม่บันทึกข้อมูล",R739*0.27),"ข้อมูลไม่ถูกต้อง")</f>
        <v>ข้อมูลไม่ถูกต้อง</v>
      </c>
      <c r="T739" s="149" t="str">
        <f t="shared" si="93"/>
        <v>ข้อมูลไม่ถูกต้อง</v>
      </c>
      <c r="U739" s="155" t="str">
        <f>IF(ISNUMBER(R739),
IF(H$2=ตัวเลือก!A$30,"ยังไม่บันทึกข้อมูล",R739*0.47),"ข้อมูลไม่ถูกต้อง")</f>
        <v>ข้อมูลไม่ถูกต้อง</v>
      </c>
      <c r="V739" s="149" t="str">
        <f>IF(ISNUMBER(S739),
IF(H$2=ตัวเลือก!A$30,"ยังไม่บันทึกข้อมูล",S739*0.47),"ข้อมูลไม่ถูกต้อง")</f>
        <v>ข้อมูลไม่ถูกต้อง</v>
      </c>
      <c r="W739" s="149" t="str">
        <f t="shared" si="94"/>
        <v>ข้อมูลไม่ถูกต้อง</v>
      </c>
      <c r="X739" s="148" t="str">
        <f t="shared" si="95"/>
        <v>ข้อมูลไม่ถูกต้อง</v>
      </c>
      <c r="Y739" s="38"/>
      <c r="Z739" s="38"/>
      <c r="AA739" s="38"/>
    </row>
    <row r="740" spans="1:27" x14ac:dyDescent="0.45">
      <c r="A740" s="38">
        <v>735</v>
      </c>
      <c r="B740" s="38"/>
      <c r="C740" s="38"/>
      <c r="D740" s="38"/>
      <c r="E740" s="38"/>
      <c r="F740" s="35"/>
      <c r="G740" s="35"/>
      <c r="H740" s="38"/>
      <c r="I740" s="38"/>
      <c r="J740" s="273" t="str">
        <f t="shared" si="88"/>
        <v>รอข้อมูลคอลัมน์ H</v>
      </c>
      <c r="K740" s="150"/>
      <c r="L740" s="150"/>
      <c r="M740" s="150"/>
      <c r="N740" s="147" t="str" cm="1">
        <f t="array" ref="N740">IF(AND(K740:M740=""),"ยังไม่บันทึกข้อมูล",
IF(M740&lt;&gt;"",
IF(M740&gt;=1.3,M740,"เป็นไม้พุ่ม"),
IF(K740+L740&gt;=1.3,K740+L740,"เป็นไม้พุ่ม")))</f>
        <v>ยังไม่บันทึกข้อมูล</v>
      </c>
      <c r="O740" s="149" t="str">
        <f t="shared" si="89"/>
        <v>ข้อมูลไม่ถูกต้อง</v>
      </c>
      <c r="P740" s="149" t="str">
        <f t="shared" si="90"/>
        <v>ข้อมูลไม่ถูกต้อง</v>
      </c>
      <c r="Q740" s="149" t="str">
        <f t="shared" si="91"/>
        <v>ข้อมูลไม่ถูกต้อง</v>
      </c>
      <c r="R740" s="155" t="str">
        <f t="shared" si="92"/>
        <v>ข้อมูลไม่ถูกต้อง</v>
      </c>
      <c r="S740" s="155" t="str">
        <f>IF(ISNUMBER(R740),
IF(H$2=ตัวเลือก!A$30,"ยังไม่บันทึกข้อมูล",R740*0.27),"ข้อมูลไม่ถูกต้อง")</f>
        <v>ข้อมูลไม่ถูกต้อง</v>
      </c>
      <c r="T740" s="149" t="str">
        <f t="shared" si="93"/>
        <v>ข้อมูลไม่ถูกต้อง</v>
      </c>
      <c r="U740" s="155" t="str">
        <f>IF(ISNUMBER(R740),
IF(H$2=ตัวเลือก!A$30,"ยังไม่บันทึกข้อมูล",R740*0.47),"ข้อมูลไม่ถูกต้อง")</f>
        <v>ข้อมูลไม่ถูกต้อง</v>
      </c>
      <c r="V740" s="149" t="str">
        <f>IF(ISNUMBER(S740),
IF(H$2=ตัวเลือก!A$30,"ยังไม่บันทึกข้อมูล",S740*0.47),"ข้อมูลไม่ถูกต้อง")</f>
        <v>ข้อมูลไม่ถูกต้อง</v>
      </c>
      <c r="W740" s="149" t="str">
        <f t="shared" si="94"/>
        <v>ข้อมูลไม่ถูกต้อง</v>
      </c>
      <c r="X740" s="148" t="str">
        <f t="shared" si="95"/>
        <v>ข้อมูลไม่ถูกต้อง</v>
      </c>
      <c r="Y740" s="38"/>
      <c r="Z740" s="38"/>
      <c r="AA740" s="38"/>
    </row>
    <row r="741" spans="1:27" x14ac:dyDescent="0.45">
      <c r="A741" s="38">
        <v>736</v>
      </c>
      <c r="B741" s="38"/>
      <c r="C741" s="38"/>
      <c r="D741" s="38"/>
      <c r="E741" s="38"/>
      <c r="F741" s="35"/>
      <c r="G741" s="35"/>
      <c r="H741" s="38"/>
      <c r="I741" s="38"/>
      <c r="J741" s="273" t="str">
        <f t="shared" si="88"/>
        <v>รอข้อมูลคอลัมน์ H</v>
      </c>
      <c r="K741" s="150"/>
      <c r="L741" s="150"/>
      <c r="M741" s="150"/>
      <c r="N741" s="147" t="str" cm="1">
        <f t="array" ref="N741">IF(AND(K741:M741=""),"ยังไม่บันทึกข้อมูล",
IF(M741&lt;&gt;"",
IF(M741&gt;=1.3,M741,"เป็นไม้พุ่ม"),
IF(K741+L741&gt;=1.3,K741+L741,"เป็นไม้พุ่ม")))</f>
        <v>ยังไม่บันทึกข้อมูล</v>
      </c>
      <c r="O741" s="149" t="str">
        <f t="shared" si="89"/>
        <v>ข้อมูลไม่ถูกต้อง</v>
      </c>
      <c r="P741" s="149" t="str">
        <f t="shared" si="90"/>
        <v>ข้อมูลไม่ถูกต้อง</v>
      </c>
      <c r="Q741" s="149" t="str">
        <f t="shared" si="91"/>
        <v>ข้อมูลไม่ถูกต้อง</v>
      </c>
      <c r="R741" s="155" t="str">
        <f t="shared" si="92"/>
        <v>ข้อมูลไม่ถูกต้อง</v>
      </c>
      <c r="S741" s="155" t="str">
        <f>IF(ISNUMBER(R741),
IF(H$2=ตัวเลือก!A$30,"ยังไม่บันทึกข้อมูล",R741*0.27),"ข้อมูลไม่ถูกต้อง")</f>
        <v>ข้อมูลไม่ถูกต้อง</v>
      </c>
      <c r="T741" s="149" t="str">
        <f t="shared" si="93"/>
        <v>ข้อมูลไม่ถูกต้อง</v>
      </c>
      <c r="U741" s="155" t="str">
        <f>IF(ISNUMBER(R741),
IF(H$2=ตัวเลือก!A$30,"ยังไม่บันทึกข้อมูล",R741*0.47),"ข้อมูลไม่ถูกต้อง")</f>
        <v>ข้อมูลไม่ถูกต้อง</v>
      </c>
      <c r="V741" s="149" t="str">
        <f>IF(ISNUMBER(S741),
IF(H$2=ตัวเลือก!A$30,"ยังไม่บันทึกข้อมูล",S741*0.47),"ข้อมูลไม่ถูกต้อง")</f>
        <v>ข้อมูลไม่ถูกต้อง</v>
      </c>
      <c r="W741" s="149" t="str">
        <f t="shared" si="94"/>
        <v>ข้อมูลไม่ถูกต้อง</v>
      </c>
      <c r="X741" s="148" t="str">
        <f t="shared" si="95"/>
        <v>ข้อมูลไม่ถูกต้อง</v>
      </c>
      <c r="Y741" s="38"/>
      <c r="Z741" s="38"/>
      <c r="AA741" s="38"/>
    </row>
    <row r="742" spans="1:27" x14ac:dyDescent="0.45">
      <c r="A742" s="38">
        <v>737</v>
      </c>
      <c r="B742" s="38"/>
      <c r="C742" s="38"/>
      <c r="D742" s="38"/>
      <c r="E742" s="38"/>
      <c r="F742" s="35"/>
      <c r="G742" s="35"/>
      <c r="H742" s="38"/>
      <c r="I742" s="38"/>
      <c r="J742" s="273" t="str">
        <f t="shared" si="88"/>
        <v>รอข้อมูลคอลัมน์ H</v>
      </c>
      <c r="K742" s="150"/>
      <c r="L742" s="150"/>
      <c r="M742" s="150"/>
      <c r="N742" s="147" t="str" cm="1">
        <f t="array" ref="N742">IF(AND(K742:M742=""),"ยังไม่บันทึกข้อมูล",
IF(M742&lt;&gt;"",
IF(M742&gt;=1.3,M742,"เป็นไม้พุ่ม"),
IF(K742+L742&gt;=1.3,K742+L742,"เป็นไม้พุ่ม")))</f>
        <v>ยังไม่บันทึกข้อมูล</v>
      </c>
      <c r="O742" s="149" t="str">
        <f t="shared" si="89"/>
        <v>ข้อมูลไม่ถูกต้อง</v>
      </c>
      <c r="P742" s="149" t="str">
        <f t="shared" si="90"/>
        <v>ข้อมูลไม่ถูกต้อง</v>
      </c>
      <c r="Q742" s="149" t="str">
        <f t="shared" si="91"/>
        <v>ข้อมูลไม่ถูกต้อง</v>
      </c>
      <c r="R742" s="155" t="str">
        <f t="shared" si="92"/>
        <v>ข้อมูลไม่ถูกต้อง</v>
      </c>
      <c r="S742" s="155" t="str">
        <f>IF(ISNUMBER(R742),
IF(H$2=ตัวเลือก!A$30,"ยังไม่บันทึกข้อมูล",R742*0.27),"ข้อมูลไม่ถูกต้อง")</f>
        <v>ข้อมูลไม่ถูกต้อง</v>
      </c>
      <c r="T742" s="149" t="str">
        <f t="shared" si="93"/>
        <v>ข้อมูลไม่ถูกต้อง</v>
      </c>
      <c r="U742" s="155" t="str">
        <f>IF(ISNUMBER(R742),
IF(H$2=ตัวเลือก!A$30,"ยังไม่บันทึกข้อมูล",R742*0.47),"ข้อมูลไม่ถูกต้อง")</f>
        <v>ข้อมูลไม่ถูกต้อง</v>
      </c>
      <c r="V742" s="149" t="str">
        <f>IF(ISNUMBER(S742),
IF(H$2=ตัวเลือก!A$30,"ยังไม่บันทึกข้อมูล",S742*0.47),"ข้อมูลไม่ถูกต้อง")</f>
        <v>ข้อมูลไม่ถูกต้อง</v>
      </c>
      <c r="W742" s="149" t="str">
        <f t="shared" si="94"/>
        <v>ข้อมูลไม่ถูกต้อง</v>
      </c>
      <c r="X742" s="148" t="str">
        <f t="shared" si="95"/>
        <v>ข้อมูลไม่ถูกต้อง</v>
      </c>
      <c r="Y742" s="38"/>
      <c r="Z742" s="38"/>
      <c r="AA742" s="38"/>
    </row>
    <row r="743" spans="1:27" x14ac:dyDescent="0.45">
      <c r="A743" s="38">
        <v>738</v>
      </c>
      <c r="B743" s="38"/>
      <c r="C743" s="38"/>
      <c r="D743" s="38"/>
      <c r="E743" s="38"/>
      <c r="F743" s="35"/>
      <c r="G743" s="35"/>
      <c r="H743" s="38"/>
      <c r="I743" s="38"/>
      <c r="J743" s="273" t="str">
        <f t="shared" si="88"/>
        <v>รอข้อมูลคอลัมน์ H</v>
      </c>
      <c r="K743" s="150"/>
      <c r="L743" s="150"/>
      <c r="M743" s="150"/>
      <c r="N743" s="147" t="str" cm="1">
        <f t="array" ref="N743">IF(AND(K743:M743=""),"ยังไม่บันทึกข้อมูล",
IF(M743&lt;&gt;"",
IF(M743&gt;=1.3,M743,"เป็นไม้พุ่ม"),
IF(K743+L743&gt;=1.3,K743+L743,"เป็นไม้พุ่ม")))</f>
        <v>ยังไม่บันทึกข้อมูล</v>
      </c>
      <c r="O743" s="149" t="str">
        <f t="shared" si="89"/>
        <v>ข้อมูลไม่ถูกต้อง</v>
      </c>
      <c r="P743" s="149" t="str">
        <f t="shared" si="90"/>
        <v>ข้อมูลไม่ถูกต้อง</v>
      </c>
      <c r="Q743" s="149" t="str">
        <f t="shared" si="91"/>
        <v>ข้อมูลไม่ถูกต้อง</v>
      </c>
      <c r="R743" s="155" t="str">
        <f t="shared" si="92"/>
        <v>ข้อมูลไม่ถูกต้อง</v>
      </c>
      <c r="S743" s="155" t="str">
        <f>IF(ISNUMBER(R743),
IF(H$2=ตัวเลือก!A$30,"ยังไม่บันทึกข้อมูล",R743*0.27),"ข้อมูลไม่ถูกต้อง")</f>
        <v>ข้อมูลไม่ถูกต้อง</v>
      </c>
      <c r="T743" s="149" t="str">
        <f t="shared" si="93"/>
        <v>ข้อมูลไม่ถูกต้อง</v>
      </c>
      <c r="U743" s="155" t="str">
        <f>IF(ISNUMBER(R743),
IF(H$2=ตัวเลือก!A$30,"ยังไม่บันทึกข้อมูล",R743*0.47),"ข้อมูลไม่ถูกต้อง")</f>
        <v>ข้อมูลไม่ถูกต้อง</v>
      </c>
      <c r="V743" s="149" t="str">
        <f>IF(ISNUMBER(S743),
IF(H$2=ตัวเลือก!A$30,"ยังไม่บันทึกข้อมูล",S743*0.47),"ข้อมูลไม่ถูกต้อง")</f>
        <v>ข้อมูลไม่ถูกต้อง</v>
      </c>
      <c r="W743" s="149" t="str">
        <f t="shared" si="94"/>
        <v>ข้อมูลไม่ถูกต้อง</v>
      </c>
      <c r="X743" s="148" t="str">
        <f t="shared" si="95"/>
        <v>ข้อมูลไม่ถูกต้อง</v>
      </c>
      <c r="Y743" s="38"/>
      <c r="Z743" s="38"/>
      <c r="AA743" s="38"/>
    </row>
    <row r="744" spans="1:27" x14ac:dyDescent="0.45">
      <c r="A744" s="38">
        <v>739</v>
      </c>
      <c r="B744" s="38"/>
      <c r="C744" s="38"/>
      <c r="D744" s="38"/>
      <c r="E744" s="38"/>
      <c r="F744" s="35"/>
      <c r="G744" s="35"/>
      <c r="H744" s="38"/>
      <c r="I744" s="38"/>
      <c r="J744" s="273" t="str">
        <f t="shared" si="88"/>
        <v>รอข้อมูลคอลัมน์ H</v>
      </c>
      <c r="K744" s="150"/>
      <c r="L744" s="150"/>
      <c r="M744" s="150"/>
      <c r="N744" s="147" t="str" cm="1">
        <f t="array" ref="N744">IF(AND(K744:M744=""),"ยังไม่บันทึกข้อมูล",
IF(M744&lt;&gt;"",
IF(M744&gt;=1.3,M744,"เป็นไม้พุ่ม"),
IF(K744+L744&gt;=1.3,K744+L744,"เป็นไม้พุ่ม")))</f>
        <v>ยังไม่บันทึกข้อมูล</v>
      </c>
      <c r="O744" s="149" t="str">
        <f t="shared" si="89"/>
        <v>ข้อมูลไม่ถูกต้อง</v>
      </c>
      <c r="P744" s="149" t="str">
        <f t="shared" si="90"/>
        <v>ข้อมูลไม่ถูกต้อง</v>
      </c>
      <c r="Q744" s="149" t="str">
        <f t="shared" si="91"/>
        <v>ข้อมูลไม่ถูกต้อง</v>
      </c>
      <c r="R744" s="155" t="str">
        <f t="shared" si="92"/>
        <v>ข้อมูลไม่ถูกต้อง</v>
      </c>
      <c r="S744" s="155" t="str">
        <f>IF(ISNUMBER(R744),
IF(H$2=ตัวเลือก!A$30,"ยังไม่บันทึกข้อมูล",R744*0.27),"ข้อมูลไม่ถูกต้อง")</f>
        <v>ข้อมูลไม่ถูกต้อง</v>
      </c>
      <c r="T744" s="149" t="str">
        <f t="shared" si="93"/>
        <v>ข้อมูลไม่ถูกต้อง</v>
      </c>
      <c r="U744" s="155" t="str">
        <f>IF(ISNUMBER(R744),
IF(H$2=ตัวเลือก!A$30,"ยังไม่บันทึกข้อมูล",R744*0.47),"ข้อมูลไม่ถูกต้อง")</f>
        <v>ข้อมูลไม่ถูกต้อง</v>
      </c>
      <c r="V744" s="149" t="str">
        <f>IF(ISNUMBER(S744),
IF(H$2=ตัวเลือก!A$30,"ยังไม่บันทึกข้อมูล",S744*0.47),"ข้อมูลไม่ถูกต้อง")</f>
        <v>ข้อมูลไม่ถูกต้อง</v>
      </c>
      <c r="W744" s="149" t="str">
        <f t="shared" si="94"/>
        <v>ข้อมูลไม่ถูกต้อง</v>
      </c>
      <c r="X744" s="148" t="str">
        <f t="shared" si="95"/>
        <v>ข้อมูลไม่ถูกต้อง</v>
      </c>
      <c r="Y744" s="38"/>
      <c r="Z744" s="38"/>
      <c r="AA744" s="38"/>
    </row>
    <row r="745" spans="1:27" x14ac:dyDescent="0.45">
      <c r="A745" s="38">
        <v>740</v>
      </c>
      <c r="B745" s="38"/>
      <c r="C745" s="38"/>
      <c r="D745" s="38"/>
      <c r="E745" s="38"/>
      <c r="F745" s="35"/>
      <c r="G745" s="35"/>
      <c r="H745" s="38"/>
      <c r="I745" s="38"/>
      <c r="J745" s="273" t="str">
        <f t="shared" si="88"/>
        <v>รอข้อมูลคอลัมน์ H</v>
      </c>
      <c r="K745" s="150"/>
      <c r="L745" s="150"/>
      <c r="M745" s="150"/>
      <c r="N745" s="147" t="str" cm="1">
        <f t="array" ref="N745">IF(AND(K745:M745=""),"ยังไม่บันทึกข้อมูล",
IF(M745&lt;&gt;"",
IF(M745&gt;=1.3,M745,"เป็นไม้พุ่ม"),
IF(K745+L745&gt;=1.3,K745+L745,"เป็นไม้พุ่ม")))</f>
        <v>ยังไม่บันทึกข้อมูล</v>
      </c>
      <c r="O745" s="149" t="str">
        <f t="shared" si="89"/>
        <v>ข้อมูลไม่ถูกต้อง</v>
      </c>
      <c r="P745" s="149" t="str">
        <f t="shared" si="90"/>
        <v>ข้อมูลไม่ถูกต้อง</v>
      </c>
      <c r="Q745" s="149" t="str">
        <f t="shared" si="91"/>
        <v>ข้อมูลไม่ถูกต้อง</v>
      </c>
      <c r="R745" s="155" t="str">
        <f t="shared" si="92"/>
        <v>ข้อมูลไม่ถูกต้อง</v>
      </c>
      <c r="S745" s="155" t="str">
        <f>IF(ISNUMBER(R745),
IF(H$2=ตัวเลือก!A$30,"ยังไม่บันทึกข้อมูล",R745*0.27),"ข้อมูลไม่ถูกต้อง")</f>
        <v>ข้อมูลไม่ถูกต้อง</v>
      </c>
      <c r="T745" s="149" t="str">
        <f t="shared" si="93"/>
        <v>ข้อมูลไม่ถูกต้อง</v>
      </c>
      <c r="U745" s="155" t="str">
        <f>IF(ISNUMBER(R745),
IF(H$2=ตัวเลือก!A$30,"ยังไม่บันทึกข้อมูล",R745*0.47),"ข้อมูลไม่ถูกต้อง")</f>
        <v>ข้อมูลไม่ถูกต้อง</v>
      </c>
      <c r="V745" s="149" t="str">
        <f>IF(ISNUMBER(S745),
IF(H$2=ตัวเลือก!A$30,"ยังไม่บันทึกข้อมูล",S745*0.47),"ข้อมูลไม่ถูกต้อง")</f>
        <v>ข้อมูลไม่ถูกต้อง</v>
      </c>
      <c r="W745" s="149" t="str">
        <f t="shared" si="94"/>
        <v>ข้อมูลไม่ถูกต้อง</v>
      </c>
      <c r="X745" s="148" t="str">
        <f t="shared" si="95"/>
        <v>ข้อมูลไม่ถูกต้อง</v>
      </c>
      <c r="Y745" s="38"/>
      <c r="Z745" s="38"/>
      <c r="AA745" s="38"/>
    </row>
    <row r="746" spans="1:27" x14ac:dyDescent="0.45">
      <c r="A746" s="38">
        <v>741</v>
      </c>
      <c r="B746" s="38"/>
      <c r="C746" s="38"/>
      <c r="D746" s="38"/>
      <c r="E746" s="38"/>
      <c r="F746" s="35"/>
      <c r="G746" s="35"/>
      <c r="H746" s="38"/>
      <c r="I746" s="38"/>
      <c r="J746" s="273" t="str">
        <f t="shared" si="88"/>
        <v>รอข้อมูลคอลัมน์ H</v>
      </c>
      <c r="K746" s="150"/>
      <c r="L746" s="150"/>
      <c r="M746" s="150"/>
      <c r="N746" s="147" t="str" cm="1">
        <f t="array" ref="N746">IF(AND(K746:M746=""),"ยังไม่บันทึกข้อมูล",
IF(M746&lt;&gt;"",
IF(M746&gt;=1.3,M746,"เป็นไม้พุ่ม"),
IF(K746+L746&gt;=1.3,K746+L746,"เป็นไม้พุ่ม")))</f>
        <v>ยังไม่บันทึกข้อมูล</v>
      </c>
      <c r="O746" s="149" t="str">
        <f t="shared" si="89"/>
        <v>ข้อมูลไม่ถูกต้อง</v>
      </c>
      <c r="P746" s="149" t="str">
        <f t="shared" si="90"/>
        <v>ข้อมูลไม่ถูกต้อง</v>
      </c>
      <c r="Q746" s="149" t="str">
        <f t="shared" si="91"/>
        <v>ข้อมูลไม่ถูกต้อง</v>
      </c>
      <c r="R746" s="155" t="str">
        <f t="shared" si="92"/>
        <v>ข้อมูลไม่ถูกต้อง</v>
      </c>
      <c r="S746" s="155" t="str">
        <f>IF(ISNUMBER(R746),
IF(H$2=ตัวเลือก!A$30,"ยังไม่บันทึกข้อมูล",R746*0.27),"ข้อมูลไม่ถูกต้อง")</f>
        <v>ข้อมูลไม่ถูกต้อง</v>
      </c>
      <c r="T746" s="149" t="str">
        <f t="shared" si="93"/>
        <v>ข้อมูลไม่ถูกต้อง</v>
      </c>
      <c r="U746" s="155" t="str">
        <f>IF(ISNUMBER(R746),
IF(H$2=ตัวเลือก!A$30,"ยังไม่บันทึกข้อมูล",R746*0.47),"ข้อมูลไม่ถูกต้อง")</f>
        <v>ข้อมูลไม่ถูกต้อง</v>
      </c>
      <c r="V746" s="149" t="str">
        <f>IF(ISNUMBER(S746),
IF(H$2=ตัวเลือก!A$30,"ยังไม่บันทึกข้อมูล",S746*0.47),"ข้อมูลไม่ถูกต้อง")</f>
        <v>ข้อมูลไม่ถูกต้อง</v>
      </c>
      <c r="W746" s="149" t="str">
        <f t="shared" si="94"/>
        <v>ข้อมูลไม่ถูกต้อง</v>
      </c>
      <c r="X746" s="148" t="str">
        <f t="shared" si="95"/>
        <v>ข้อมูลไม่ถูกต้อง</v>
      </c>
      <c r="Y746" s="38"/>
      <c r="Z746" s="38"/>
      <c r="AA746" s="38"/>
    </row>
    <row r="747" spans="1:27" x14ac:dyDescent="0.45">
      <c r="A747" s="38">
        <v>742</v>
      </c>
      <c r="B747" s="38"/>
      <c r="C747" s="38"/>
      <c r="D747" s="38"/>
      <c r="E747" s="38"/>
      <c r="F747" s="35"/>
      <c r="G747" s="35"/>
      <c r="H747" s="38"/>
      <c r="I747" s="38"/>
      <c r="J747" s="273" t="str">
        <f t="shared" si="88"/>
        <v>รอข้อมูลคอลัมน์ H</v>
      </c>
      <c r="K747" s="150"/>
      <c r="L747" s="150"/>
      <c r="M747" s="150"/>
      <c r="N747" s="147" t="str" cm="1">
        <f t="array" ref="N747">IF(AND(K747:M747=""),"ยังไม่บันทึกข้อมูล",
IF(M747&lt;&gt;"",
IF(M747&gt;=1.3,M747,"เป็นไม้พุ่ม"),
IF(K747+L747&gt;=1.3,K747+L747,"เป็นไม้พุ่ม")))</f>
        <v>ยังไม่บันทึกข้อมูล</v>
      </c>
      <c r="O747" s="149" t="str">
        <f t="shared" si="89"/>
        <v>ข้อมูลไม่ถูกต้อง</v>
      </c>
      <c r="P747" s="149" t="str">
        <f t="shared" si="90"/>
        <v>ข้อมูลไม่ถูกต้อง</v>
      </c>
      <c r="Q747" s="149" t="str">
        <f t="shared" si="91"/>
        <v>ข้อมูลไม่ถูกต้อง</v>
      </c>
      <c r="R747" s="155" t="str">
        <f t="shared" si="92"/>
        <v>ข้อมูลไม่ถูกต้อง</v>
      </c>
      <c r="S747" s="155" t="str">
        <f>IF(ISNUMBER(R747),
IF(H$2=ตัวเลือก!A$30,"ยังไม่บันทึกข้อมูล",R747*0.27),"ข้อมูลไม่ถูกต้อง")</f>
        <v>ข้อมูลไม่ถูกต้อง</v>
      </c>
      <c r="T747" s="149" t="str">
        <f t="shared" si="93"/>
        <v>ข้อมูลไม่ถูกต้อง</v>
      </c>
      <c r="U747" s="155" t="str">
        <f>IF(ISNUMBER(R747),
IF(H$2=ตัวเลือก!A$30,"ยังไม่บันทึกข้อมูล",R747*0.47),"ข้อมูลไม่ถูกต้อง")</f>
        <v>ข้อมูลไม่ถูกต้อง</v>
      </c>
      <c r="V747" s="149" t="str">
        <f>IF(ISNUMBER(S747),
IF(H$2=ตัวเลือก!A$30,"ยังไม่บันทึกข้อมูล",S747*0.47),"ข้อมูลไม่ถูกต้อง")</f>
        <v>ข้อมูลไม่ถูกต้อง</v>
      </c>
      <c r="W747" s="149" t="str">
        <f t="shared" si="94"/>
        <v>ข้อมูลไม่ถูกต้อง</v>
      </c>
      <c r="X747" s="148" t="str">
        <f t="shared" si="95"/>
        <v>ข้อมูลไม่ถูกต้อง</v>
      </c>
      <c r="Y747" s="38"/>
      <c r="Z747" s="38"/>
      <c r="AA747" s="38"/>
    </row>
    <row r="748" spans="1:27" x14ac:dyDescent="0.45">
      <c r="A748" s="38">
        <v>743</v>
      </c>
      <c r="B748" s="38"/>
      <c r="C748" s="38"/>
      <c r="D748" s="38"/>
      <c r="E748" s="38"/>
      <c r="F748" s="35"/>
      <c r="G748" s="35"/>
      <c r="H748" s="38"/>
      <c r="I748" s="38"/>
      <c r="J748" s="273" t="str">
        <f t="shared" si="88"/>
        <v>รอข้อมูลคอลัมน์ H</v>
      </c>
      <c r="K748" s="150"/>
      <c r="L748" s="150"/>
      <c r="M748" s="150"/>
      <c r="N748" s="147" t="str" cm="1">
        <f t="array" ref="N748">IF(AND(K748:M748=""),"ยังไม่บันทึกข้อมูล",
IF(M748&lt;&gt;"",
IF(M748&gt;=1.3,M748,"เป็นไม้พุ่ม"),
IF(K748+L748&gt;=1.3,K748+L748,"เป็นไม้พุ่ม")))</f>
        <v>ยังไม่บันทึกข้อมูล</v>
      </c>
      <c r="O748" s="149" t="str">
        <f t="shared" si="89"/>
        <v>ข้อมูลไม่ถูกต้อง</v>
      </c>
      <c r="P748" s="149" t="str">
        <f t="shared" si="90"/>
        <v>ข้อมูลไม่ถูกต้อง</v>
      </c>
      <c r="Q748" s="149" t="str">
        <f t="shared" si="91"/>
        <v>ข้อมูลไม่ถูกต้อง</v>
      </c>
      <c r="R748" s="155" t="str">
        <f t="shared" si="92"/>
        <v>ข้อมูลไม่ถูกต้อง</v>
      </c>
      <c r="S748" s="155" t="str">
        <f>IF(ISNUMBER(R748),
IF(H$2=ตัวเลือก!A$30,"ยังไม่บันทึกข้อมูล",R748*0.27),"ข้อมูลไม่ถูกต้อง")</f>
        <v>ข้อมูลไม่ถูกต้อง</v>
      </c>
      <c r="T748" s="149" t="str">
        <f t="shared" si="93"/>
        <v>ข้อมูลไม่ถูกต้อง</v>
      </c>
      <c r="U748" s="155" t="str">
        <f>IF(ISNUMBER(R748),
IF(H$2=ตัวเลือก!A$30,"ยังไม่บันทึกข้อมูล",R748*0.47),"ข้อมูลไม่ถูกต้อง")</f>
        <v>ข้อมูลไม่ถูกต้อง</v>
      </c>
      <c r="V748" s="149" t="str">
        <f>IF(ISNUMBER(S748),
IF(H$2=ตัวเลือก!A$30,"ยังไม่บันทึกข้อมูล",S748*0.47),"ข้อมูลไม่ถูกต้อง")</f>
        <v>ข้อมูลไม่ถูกต้อง</v>
      </c>
      <c r="W748" s="149" t="str">
        <f t="shared" si="94"/>
        <v>ข้อมูลไม่ถูกต้อง</v>
      </c>
      <c r="X748" s="148" t="str">
        <f t="shared" si="95"/>
        <v>ข้อมูลไม่ถูกต้อง</v>
      </c>
      <c r="Y748" s="38"/>
      <c r="Z748" s="38"/>
      <c r="AA748" s="38"/>
    </row>
    <row r="749" spans="1:27" x14ac:dyDescent="0.45">
      <c r="A749" s="38">
        <v>744</v>
      </c>
      <c r="B749" s="38"/>
      <c r="C749" s="38"/>
      <c r="D749" s="38"/>
      <c r="E749" s="38"/>
      <c r="F749" s="35"/>
      <c r="G749" s="35"/>
      <c r="H749" s="38"/>
      <c r="I749" s="38"/>
      <c r="J749" s="273" t="str">
        <f t="shared" si="88"/>
        <v>รอข้อมูลคอลัมน์ H</v>
      </c>
      <c r="K749" s="150"/>
      <c r="L749" s="150"/>
      <c r="M749" s="150"/>
      <c r="N749" s="147" t="str" cm="1">
        <f t="array" ref="N749">IF(AND(K749:M749=""),"ยังไม่บันทึกข้อมูล",
IF(M749&lt;&gt;"",
IF(M749&gt;=1.3,M749,"เป็นไม้พุ่ม"),
IF(K749+L749&gt;=1.3,K749+L749,"เป็นไม้พุ่ม")))</f>
        <v>ยังไม่บันทึกข้อมูล</v>
      </c>
      <c r="O749" s="149" t="str">
        <f t="shared" si="89"/>
        <v>ข้อมูลไม่ถูกต้อง</v>
      </c>
      <c r="P749" s="149" t="str">
        <f t="shared" si="90"/>
        <v>ข้อมูลไม่ถูกต้อง</v>
      </c>
      <c r="Q749" s="149" t="str">
        <f t="shared" si="91"/>
        <v>ข้อมูลไม่ถูกต้อง</v>
      </c>
      <c r="R749" s="155" t="str">
        <f t="shared" si="92"/>
        <v>ข้อมูลไม่ถูกต้อง</v>
      </c>
      <c r="S749" s="155" t="str">
        <f>IF(ISNUMBER(R749),
IF(H$2=ตัวเลือก!A$30,"ยังไม่บันทึกข้อมูล",R749*0.27),"ข้อมูลไม่ถูกต้อง")</f>
        <v>ข้อมูลไม่ถูกต้อง</v>
      </c>
      <c r="T749" s="149" t="str">
        <f t="shared" si="93"/>
        <v>ข้อมูลไม่ถูกต้อง</v>
      </c>
      <c r="U749" s="155" t="str">
        <f>IF(ISNUMBER(R749),
IF(H$2=ตัวเลือก!A$30,"ยังไม่บันทึกข้อมูล",R749*0.47),"ข้อมูลไม่ถูกต้อง")</f>
        <v>ข้อมูลไม่ถูกต้อง</v>
      </c>
      <c r="V749" s="149" t="str">
        <f>IF(ISNUMBER(S749),
IF(H$2=ตัวเลือก!A$30,"ยังไม่บันทึกข้อมูล",S749*0.47),"ข้อมูลไม่ถูกต้อง")</f>
        <v>ข้อมูลไม่ถูกต้อง</v>
      </c>
      <c r="W749" s="149" t="str">
        <f t="shared" si="94"/>
        <v>ข้อมูลไม่ถูกต้อง</v>
      </c>
      <c r="X749" s="148" t="str">
        <f t="shared" si="95"/>
        <v>ข้อมูลไม่ถูกต้อง</v>
      </c>
      <c r="Y749" s="38"/>
      <c r="Z749" s="38"/>
      <c r="AA749" s="38"/>
    </row>
    <row r="750" spans="1:27" x14ac:dyDescent="0.45">
      <c r="A750" s="38">
        <v>745</v>
      </c>
      <c r="B750" s="38"/>
      <c r="C750" s="38"/>
      <c r="D750" s="38"/>
      <c r="E750" s="38"/>
      <c r="F750" s="35"/>
      <c r="G750" s="35"/>
      <c r="H750" s="38"/>
      <c r="I750" s="38"/>
      <c r="J750" s="273" t="str">
        <f t="shared" si="88"/>
        <v>รอข้อมูลคอลัมน์ H</v>
      </c>
      <c r="K750" s="150"/>
      <c r="L750" s="150"/>
      <c r="M750" s="150"/>
      <c r="N750" s="147" t="str" cm="1">
        <f t="array" ref="N750">IF(AND(K750:M750=""),"ยังไม่บันทึกข้อมูล",
IF(M750&lt;&gt;"",
IF(M750&gt;=1.3,M750,"เป็นไม้พุ่ม"),
IF(K750+L750&gt;=1.3,K750+L750,"เป็นไม้พุ่ม")))</f>
        <v>ยังไม่บันทึกข้อมูล</v>
      </c>
      <c r="O750" s="149" t="str">
        <f t="shared" si="89"/>
        <v>ข้อมูลไม่ถูกต้อง</v>
      </c>
      <c r="P750" s="149" t="str">
        <f t="shared" si="90"/>
        <v>ข้อมูลไม่ถูกต้อง</v>
      </c>
      <c r="Q750" s="149" t="str">
        <f t="shared" si="91"/>
        <v>ข้อมูลไม่ถูกต้อง</v>
      </c>
      <c r="R750" s="155" t="str">
        <f t="shared" si="92"/>
        <v>ข้อมูลไม่ถูกต้อง</v>
      </c>
      <c r="S750" s="155" t="str">
        <f>IF(ISNUMBER(R750),
IF(H$2=ตัวเลือก!A$30,"ยังไม่บันทึกข้อมูล",R750*0.27),"ข้อมูลไม่ถูกต้อง")</f>
        <v>ข้อมูลไม่ถูกต้อง</v>
      </c>
      <c r="T750" s="149" t="str">
        <f t="shared" si="93"/>
        <v>ข้อมูลไม่ถูกต้อง</v>
      </c>
      <c r="U750" s="155" t="str">
        <f>IF(ISNUMBER(R750),
IF(H$2=ตัวเลือก!A$30,"ยังไม่บันทึกข้อมูล",R750*0.47),"ข้อมูลไม่ถูกต้อง")</f>
        <v>ข้อมูลไม่ถูกต้อง</v>
      </c>
      <c r="V750" s="149" t="str">
        <f>IF(ISNUMBER(S750),
IF(H$2=ตัวเลือก!A$30,"ยังไม่บันทึกข้อมูล",S750*0.47),"ข้อมูลไม่ถูกต้อง")</f>
        <v>ข้อมูลไม่ถูกต้อง</v>
      </c>
      <c r="W750" s="149" t="str">
        <f t="shared" si="94"/>
        <v>ข้อมูลไม่ถูกต้อง</v>
      </c>
      <c r="X750" s="148" t="str">
        <f t="shared" si="95"/>
        <v>ข้อมูลไม่ถูกต้อง</v>
      </c>
      <c r="Y750" s="38"/>
      <c r="Z750" s="38"/>
      <c r="AA750" s="38"/>
    </row>
    <row r="751" spans="1:27" x14ac:dyDescent="0.45">
      <c r="A751" s="38">
        <v>746</v>
      </c>
      <c r="B751" s="38"/>
      <c r="C751" s="38"/>
      <c r="D751" s="38"/>
      <c r="E751" s="38"/>
      <c r="F751" s="35"/>
      <c r="G751" s="35"/>
      <c r="H751" s="38"/>
      <c r="I751" s="38"/>
      <c r="J751" s="273" t="str">
        <f t="shared" si="88"/>
        <v>รอข้อมูลคอลัมน์ H</v>
      </c>
      <c r="K751" s="150"/>
      <c r="L751" s="150"/>
      <c r="M751" s="150"/>
      <c r="N751" s="147" t="str" cm="1">
        <f t="array" ref="N751">IF(AND(K751:M751=""),"ยังไม่บันทึกข้อมูล",
IF(M751&lt;&gt;"",
IF(M751&gt;=1.3,M751,"เป็นไม้พุ่ม"),
IF(K751+L751&gt;=1.3,K751+L751,"เป็นไม้พุ่ม")))</f>
        <v>ยังไม่บันทึกข้อมูล</v>
      </c>
      <c r="O751" s="149" t="str">
        <f t="shared" si="89"/>
        <v>ข้อมูลไม่ถูกต้อง</v>
      </c>
      <c r="P751" s="149" t="str">
        <f t="shared" si="90"/>
        <v>ข้อมูลไม่ถูกต้อง</v>
      </c>
      <c r="Q751" s="149" t="str">
        <f t="shared" si="91"/>
        <v>ข้อมูลไม่ถูกต้อง</v>
      </c>
      <c r="R751" s="155" t="str">
        <f t="shared" si="92"/>
        <v>ข้อมูลไม่ถูกต้อง</v>
      </c>
      <c r="S751" s="155" t="str">
        <f>IF(ISNUMBER(R751),
IF(H$2=ตัวเลือก!A$30,"ยังไม่บันทึกข้อมูล",R751*0.27),"ข้อมูลไม่ถูกต้อง")</f>
        <v>ข้อมูลไม่ถูกต้อง</v>
      </c>
      <c r="T751" s="149" t="str">
        <f t="shared" si="93"/>
        <v>ข้อมูลไม่ถูกต้อง</v>
      </c>
      <c r="U751" s="155" t="str">
        <f>IF(ISNUMBER(R751),
IF(H$2=ตัวเลือก!A$30,"ยังไม่บันทึกข้อมูล",R751*0.47),"ข้อมูลไม่ถูกต้อง")</f>
        <v>ข้อมูลไม่ถูกต้อง</v>
      </c>
      <c r="V751" s="149" t="str">
        <f>IF(ISNUMBER(S751),
IF(H$2=ตัวเลือก!A$30,"ยังไม่บันทึกข้อมูล",S751*0.47),"ข้อมูลไม่ถูกต้อง")</f>
        <v>ข้อมูลไม่ถูกต้อง</v>
      </c>
      <c r="W751" s="149" t="str">
        <f t="shared" si="94"/>
        <v>ข้อมูลไม่ถูกต้อง</v>
      </c>
      <c r="X751" s="148" t="str">
        <f t="shared" si="95"/>
        <v>ข้อมูลไม่ถูกต้อง</v>
      </c>
      <c r="Y751" s="38"/>
      <c r="Z751" s="38"/>
      <c r="AA751" s="38"/>
    </row>
    <row r="752" spans="1:27" x14ac:dyDescent="0.45">
      <c r="A752" s="38">
        <v>747</v>
      </c>
      <c r="B752" s="38"/>
      <c r="C752" s="38"/>
      <c r="D752" s="38"/>
      <c r="E752" s="38"/>
      <c r="F752" s="35"/>
      <c r="G752" s="35"/>
      <c r="H752" s="38"/>
      <c r="I752" s="38"/>
      <c r="J752" s="273" t="str">
        <f t="shared" si="88"/>
        <v>รอข้อมูลคอลัมน์ H</v>
      </c>
      <c r="K752" s="150"/>
      <c r="L752" s="150"/>
      <c r="M752" s="150"/>
      <c r="N752" s="147" t="str" cm="1">
        <f t="array" ref="N752">IF(AND(K752:M752=""),"ยังไม่บันทึกข้อมูล",
IF(M752&lt;&gt;"",
IF(M752&gt;=1.3,M752,"เป็นไม้พุ่ม"),
IF(K752+L752&gt;=1.3,K752+L752,"เป็นไม้พุ่ม")))</f>
        <v>ยังไม่บันทึกข้อมูล</v>
      </c>
      <c r="O752" s="149" t="str">
        <f t="shared" si="89"/>
        <v>ข้อมูลไม่ถูกต้อง</v>
      </c>
      <c r="P752" s="149" t="str">
        <f t="shared" si="90"/>
        <v>ข้อมูลไม่ถูกต้อง</v>
      </c>
      <c r="Q752" s="149" t="str">
        <f t="shared" si="91"/>
        <v>ข้อมูลไม่ถูกต้อง</v>
      </c>
      <c r="R752" s="155" t="str">
        <f t="shared" si="92"/>
        <v>ข้อมูลไม่ถูกต้อง</v>
      </c>
      <c r="S752" s="155" t="str">
        <f>IF(ISNUMBER(R752),
IF(H$2=ตัวเลือก!A$30,"ยังไม่บันทึกข้อมูล",R752*0.27),"ข้อมูลไม่ถูกต้อง")</f>
        <v>ข้อมูลไม่ถูกต้อง</v>
      </c>
      <c r="T752" s="149" t="str">
        <f t="shared" si="93"/>
        <v>ข้อมูลไม่ถูกต้อง</v>
      </c>
      <c r="U752" s="155" t="str">
        <f>IF(ISNUMBER(R752),
IF(H$2=ตัวเลือก!A$30,"ยังไม่บันทึกข้อมูล",R752*0.47),"ข้อมูลไม่ถูกต้อง")</f>
        <v>ข้อมูลไม่ถูกต้อง</v>
      </c>
      <c r="V752" s="149" t="str">
        <f>IF(ISNUMBER(S752),
IF(H$2=ตัวเลือก!A$30,"ยังไม่บันทึกข้อมูล",S752*0.47),"ข้อมูลไม่ถูกต้อง")</f>
        <v>ข้อมูลไม่ถูกต้อง</v>
      </c>
      <c r="W752" s="149" t="str">
        <f t="shared" si="94"/>
        <v>ข้อมูลไม่ถูกต้อง</v>
      </c>
      <c r="X752" s="148" t="str">
        <f t="shared" si="95"/>
        <v>ข้อมูลไม่ถูกต้อง</v>
      </c>
      <c r="Y752" s="38"/>
      <c r="Z752" s="38"/>
      <c r="AA752" s="38"/>
    </row>
    <row r="753" spans="1:27" x14ac:dyDescent="0.45">
      <c r="A753" s="38">
        <v>748</v>
      </c>
      <c r="B753" s="38"/>
      <c r="C753" s="38"/>
      <c r="D753" s="38"/>
      <c r="E753" s="38"/>
      <c r="F753" s="35"/>
      <c r="G753" s="35"/>
      <c r="H753" s="38"/>
      <c r="I753" s="38"/>
      <c r="J753" s="273" t="str">
        <f t="shared" si="88"/>
        <v>รอข้อมูลคอลัมน์ H</v>
      </c>
      <c r="K753" s="150"/>
      <c r="L753" s="150"/>
      <c r="M753" s="150"/>
      <c r="N753" s="147" t="str" cm="1">
        <f t="array" ref="N753">IF(AND(K753:M753=""),"ยังไม่บันทึกข้อมูล",
IF(M753&lt;&gt;"",
IF(M753&gt;=1.3,M753,"เป็นไม้พุ่ม"),
IF(K753+L753&gt;=1.3,K753+L753,"เป็นไม้พุ่ม")))</f>
        <v>ยังไม่บันทึกข้อมูล</v>
      </c>
      <c r="O753" s="149" t="str">
        <f t="shared" si="89"/>
        <v>ข้อมูลไม่ถูกต้อง</v>
      </c>
      <c r="P753" s="149" t="str">
        <f t="shared" si="90"/>
        <v>ข้อมูลไม่ถูกต้อง</v>
      </c>
      <c r="Q753" s="149" t="str">
        <f t="shared" si="91"/>
        <v>ข้อมูลไม่ถูกต้อง</v>
      </c>
      <c r="R753" s="155" t="str">
        <f t="shared" si="92"/>
        <v>ข้อมูลไม่ถูกต้อง</v>
      </c>
      <c r="S753" s="155" t="str">
        <f>IF(ISNUMBER(R753),
IF(H$2=ตัวเลือก!A$30,"ยังไม่บันทึกข้อมูล",R753*0.27),"ข้อมูลไม่ถูกต้อง")</f>
        <v>ข้อมูลไม่ถูกต้อง</v>
      </c>
      <c r="T753" s="149" t="str">
        <f t="shared" si="93"/>
        <v>ข้อมูลไม่ถูกต้อง</v>
      </c>
      <c r="U753" s="155" t="str">
        <f>IF(ISNUMBER(R753),
IF(H$2=ตัวเลือก!A$30,"ยังไม่บันทึกข้อมูล",R753*0.47),"ข้อมูลไม่ถูกต้อง")</f>
        <v>ข้อมูลไม่ถูกต้อง</v>
      </c>
      <c r="V753" s="149" t="str">
        <f>IF(ISNUMBER(S753),
IF(H$2=ตัวเลือก!A$30,"ยังไม่บันทึกข้อมูล",S753*0.47),"ข้อมูลไม่ถูกต้อง")</f>
        <v>ข้อมูลไม่ถูกต้อง</v>
      </c>
      <c r="W753" s="149" t="str">
        <f t="shared" si="94"/>
        <v>ข้อมูลไม่ถูกต้อง</v>
      </c>
      <c r="X753" s="148" t="str">
        <f t="shared" si="95"/>
        <v>ข้อมูลไม่ถูกต้อง</v>
      </c>
      <c r="Y753" s="38"/>
      <c r="Z753" s="38"/>
      <c r="AA753" s="38"/>
    </row>
    <row r="754" spans="1:27" x14ac:dyDescent="0.45">
      <c r="A754" s="38">
        <v>749</v>
      </c>
      <c r="B754" s="38"/>
      <c r="C754" s="38"/>
      <c r="D754" s="38"/>
      <c r="E754" s="38"/>
      <c r="F754" s="35"/>
      <c r="G754" s="35"/>
      <c r="H754" s="38"/>
      <c r="I754" s="38"/>
      <c r="J754" s="273" t="str">
        <f t="shared" si="88"/>
        <v>รอข้อมูลคอลัมน์ H</v>
      </c>
      <c r="K754" s="150"/>
      <c r="L754" s="150"/>
      <c r="M754" s="150"/>
      <c r="N754" s="147" t="str" cm="1">
        <f t="array" ref="N754">IF(AND(K754:M754=""),"ยังไม่บันทึกข้อมูล",
IF(M754&lt;&gt;"",
IF(M754&gt;=1.3,M754,"เป็นไม้พุ่ม"),
IF(K754+L754&gt;=1.3,K754+L754,"เป็นไม้พุ่ม")))</f>
        <v>ยังไม่บันทึกข้อมูล</v>
      </c>
      <c r="O754" s="149" t="str">
        <f t="shared" si="89"/>
        <v>ข้อมูลไม่ถูกต้อง</v>
      </c>
      <c r="P754" s="149" t="str">
        <f t="shared" si="90"/>
        <v>ข้อมูลไม่ถูกต้อง</v>
      </c>
      <c r="Q754" s="149" t="str">
        <f t="shared" si="91"/>
        <v>ข้อมูลไม่ถูกต้อง</v>
      </c>
      <c r="R754" s="155" t="str">
        <f t="shared" si="92"/>
        <v>ข้อมูลไม่ถูกต้อง</v>
      </c>
      <c r="S754" s="155" t="str">
        <f>IF(ISNUMBER(R754),
IF(H$2=ตัวเลือก!A$30,"ยังไม่บันทึกข้อมูล",R754*0.27),"ข้อมูลไม่ถูกต้อง")</f>
        <v>ข้อมูลไม่ถูกต้อง</v>
      </c>
      <c r="T754" s="149" t="str">
        <f t="shared" si="93"/>
        <v>ข้อมูลไม่ถูกต้อง</v>
      </c>
      <c r="U754" s="155" t="str">
        <f>IF(ISNUMBER(R754),
IF(H$2=ตัวเลือก!A$30,"ยังไม่บันทึกข้อมูล",R754*0.47),"ข้อมูลไม่ถูกต้อง")</f>
        <v>ข้อมูลไม่ถูกต้อง</v>
      </c>
      <c r="V754" s="149" t="str">
        <f>IF(ISNUMBER(S754),
IF(H$2=ตัวเลือก!A$30,"ยังไม่บันทึกข้อมูล",S754*0.47),"ข้อมูลไม่ถูกต้อง")</f>
        <v>ข้อมูลไม่ถูกต้อง</v>
      </c>
      <c r="W754" s="149" t="str">
        <f t="shared" si="94"/>
        <v>ข้อมูลไม่ถูกต้อง</v>
      </c>
      <c r="X754" s="148" t="str">
        <f t="shared" si="95"/>
        <v>ข้อมูลไม่ถูกต้อง</v>
      </c>
      <c r="Y754" s="38"/>
      <c r="Z754" s="38"/>
      <c r="AA754" s="38"/>
    </row>
    <row r="755" spans="1:27" x14ac:dyDescent="0.45">
      <c r="A755" s="38">
        <v>750</v>
      </c>
      <c r="B755" s="38"/>
      <c r="C755" s="38"/>
      <c r="D755" s="38"/>
      <c r="E755" s="38"/>
      <c r="F755" s="35"/>
      <c r="G755" s="35"/>
      <c r="H755" s="38"/>
      <c r="I755" s="38"/>
      <c r="J755" s="273" t="str">
        <f t="shared" si="88"/>
        <v>รอข้อมูลคอลัมน์ H</v>
      </c>
      <c r="K755" s="150"/>
      <c r="L755" s="150"/>
      <c r="M755" s="150"/>
      <c r="N755" s="147" t="str" cm="1">
        <f t="array" ref="N755">IF(AND(K755:M755=""),"ยังไม่บันทึกข้อมูล",
IF(M755&lt;&gt;"",
IF(M755&gt;=1.3,M755,"เป็นไม้พุ่ม"),
IF(K755+L755&gt;=1.3,K755+L755,"เป็นไม้พุ่ม")))</f>
        <v>ยังไม่บันทึกข้อมูล</v>
      </c>
      <c r="O755" s="149" t="str">
        <f t="shared" si="89"/>
        <v>ข้อมูลไม่ถูกต้อง</v>
      </c>
      <c r="P755" s="149" t="str">
        <f t="shared" si="90"/>
        <v>ข้อมูลไม่ถูกต้อง</v>
      </c>
      <c r="Q755" s="149" t="str">
        <f t="shared" si="91"/>
        <v>ข้อมูลไม่ถูกต้อง</v>
      </c>
      <c r="R755" s="155" t="str">
        <f t="shared" si="92"/>
        <v>ข้อมูลไม่ถูกต้อง</v>
      </c>
      <c r="S755" s="155" t="str">
        <f>IF(ISNUMBER(R755),
IF(H$2=ตัวเลือก!A$30,"ยังไม่บันทึกข้อมูล",R755*0.27),"ข้อมูลไม่ถูกต้อง")</f>
        <v>ข้อมูลไม่ถูกต้อง</v>
      </c>
      <c r="T755" s="149" t="str">
        <f t="shared" si="93"/>
        <v>ข้อมูลไม่ถูกต้อง</v>
      </c>
      <c r="U755" s="155" t="str">
        <f>IF(ISNUMBER(R755),
IF(H$2=ตัวเลือก!A$30,"ยังไม่บันทึกข้อมูล",R755*0.47),"ข้อมูลไม่ถูกต้อง")</f>
        <v>ข้อมูลไม่ถูกต้อง</v>
      </c>
      <c r="V755" s="149" t="str">
        <f>IF(ISNUMBER(S755),
IF(H$2=ตัวเลือก!A$30,"ยังไม่บันทึกข้อมูล",S755*0.47),"ข้อมูลไม่ถูกต้อง")</f>
        <v>ข้อมูลไม่ถูกต้อง</v>
      </c>
      <c r="W755" s="149" t="str">
        <f t="shared" si="94"/>
        <v>ข้อมูลไม่ถูกต้อง</v>
      </c>
      <c r="X755" s="148" t="str">
        <f t="shared" si="95"/>
        <v>ข้อมูลไม่ถูกต้อง</v>
      </c>
      <c r="Y755" s="38"/>
      <c r="Z755" s="38"/>
      <c r="AA755" s="38"/>
    </row>
    <row r="756" spans="1:27" x14ac:dyDescent="0.45">
      <c r="A756" s="38">
        <v>751</v>
      </c>
      <c r="B756" s="38"/>
      <c r="C756" s="38"/>
      <c r="D756" s="38"/>
      <c r="E756" s="38"/>
      <c r="F756" s="35"/>
      <c r="G756" s="35"/>
      <c r="H756" s="38"/>
      <c r="I756" s="38"/>
      <c r="J756" s="273" t="str">
        <f t="shared" si="88"/>
        <v>รอข้อมูลคอลัมน์ H</v>
      </c>
      <c r="K756" s="150"/>
      <c r="L756" s="150"/>
      <c r="M756" s="150"/>
      <c r="N756" s="147" t="str" cm="1">
        <f t="array" ref="N756">IF(AND(K756:M756=""),"ยังไม่บันทึกข้อมูล",
IF(M756&lt;&gt;"",
IF(M756&gt;=1.3,M756,"เป็นไม้พุ่ม"),
IF(K756+L756&gt;=1.3,K756+L756,"เป็นไม้พุ่ม")))</f>
        <v>ยังไม่บันทึกข้อมูล</v>
      </c>
      <c r="O756" s="149" t="str">
        <f t="shared" si="89"/>
        <v>ข้อมูลไม่ถูกต้อง</v>
      </c>
      <c r="P756" s="149" t="str">
        <f t="shared" si="90"/>
        <v>ข้อมูลไม่ถูกต้อง</v>
      </c>
      <c r="Q756" s="149" t="str">
        <f t="shared" si="91"/>
        <v>ข้อมูลไม่ถูกต้อง</v>
      </c>
      <c r="R756" s="155" t="str">
        <f t="shared" si="92"/>
        <v>ข้อมูลไม่ถูกต้อง</v>
      </c>
      <c r="S756" s="155" t="str">
        <f>IF(ISNUMBER(R756),
IF(H$2=ตัวเลือก!A$30,"ยังไม่บันทึกข้อมูล",R756*0.27),"ข้อมูลไม่ถูกต้อง")</f>
        <v>ข้อมูลไม่ถูกต้อง</v>
      </c>
      <c r="T756" s="149" t="str">
        <f t="shared" si="93"/>
        <v>ข้อมูลไม่ถูกต้อง</v>
      </c>
      <c r="U756" s="155" t="str">
        <f>IF(ISNUMBER(R756),
IF(H$2=ตัวเลือก!A$30,"ยังไม่บันทึกข้อมูล",R756*0.47),"ข้อมูลไม่ถูกต้อง")</f>
        <v>ข้อมูลไม่ถูกต้อง</v>
      </c>
      <c r="V756" s="149" t="str">
        <f>IF(ISNUMBER(S756),
IF(H$2=ตัวเลือก!A$30,"ยังไม่บันทึกข้อมูล",S756*0.47),"ข้อมูลไม่ถูกต้อง")</f>
        <v>ข้อมูลไม่ถูกต้อง</v>
      </c>
      <c r="W756" s="149" t="str">
        <f t="shared" si="94"/>
        <v>ข้อมูลไม่ถูกต้อง</v>
      </c>
      <c r="X756" s="148" t="str">
        <f t="shared" si="95"/>
        <v>ข้อมูลไม่ถูกต้อง</v>
      </c>
      <c r="Y756" s="38"/>
      <c r="Z756" s="38"/>
      <c r="AA756" s="38"/>
    </row>
    <row r="757" spans="1:27" x14ac:dyDescent="0.45">
      <c r="A757" s="38">
        <v>752</v>
      </c>
      <c r="B757" s="38"/>
      <c r="C757" s="38"/>
      <c r="D757" s="38"/>
      <c r="E757" s="38"/>
      <c r="F757" s="35"/>
      <c r="G757" s="35"/>
      <c r="H757" s="38"/>
      <c r="I757" s="38"/>
      <c r="J757" s="273" t="str">
        <f t="shared" si="88"/>
        <v>รอข้อมูลคอลัมน์ H</v>
      </c>
      <c r="K757" s="150"/>
      <c r="L757" s="150"/>
      <c r="M757" s="150"/>
      <c r="N757" s="147" t="str" cm="1">
        <f t="array" ref="N757">IF(AND(K757:M757=""),"ยังไม่บันทึกข้อมูล",
IF(M757&lt;&gt;"",
IF(M757&gt;=1.3,M757,"เป็นไม้พุ่ม"),
IF(K757+L757&gt;=1.3,K757+L757,"เป็นไม้พุ่ม")))</f>
        <v>ยังไม่บันทึกข้อมูล</v>
      </c>
      <c r="O757" s="149" t="str">
        <f t="shared" si="89"/>
        <v>ข้อมูลไม่ถูกต้อง</v>
      </c>
      <c r="P757" s="149" t="str">
        <f t="shared" si="90"/>
        <v>ข้อมูลไม่ถูกต้อง</v>
      </c>
      <c r="Q757" s="149" t="str">
        <f t="shared" si="91"/>
        <v>ข้อมูลไม่ถูกต้อง</v>
      </c>
      <c r="R757" s="155" t="str">
        <f t="shared" si="92"/>
        <v>ข้อมูลไม่ถูกต้อง</v>
      </c>
      <c r="S757" s="155" t="str">
        <f>IF(ISNUMBER(R757),
IF(H$2=ตัวเลือก!A$30,"ยังไม่บันทึกข้อมูล",R757*0.27),"ข้อมูลไม่ถูกต้อง")</f>
        <v>ข้อมูลไม่ถูกต้อง</v>
      </c>
      <c r="T757" s="149" t="str">
        <f t="shared" si="93"/>
        <v>ข้อมูลไม่ถูกต้อง</v>
      </c>
      <c r="U757" s="155" t="str">
        <f>IF(ISNUMBER(R757),
IF(H$2=ตัวเลือก!A$30,"ยังไม่บันทึกข้อมูล",R757*0.47),"ข้อมูลไม่ถูกต้อง")</f>
        <v>ข้อมูลไม่ถูกต้อง</v>
      </c>
      <c r="V757" s="149" t="str">
        <f>IF(ISNUMBER(S757),
IF(H$2=ตัวเลือก!A$30,"ยังไม่บันทึกข้อมูล",S757*0.47),"ข้อมูลไม่ถูกต้อง")</f>
        <v>ข้อมูลไม่ถูกต้อง</v>
      </c>
      <c r="W757" s="149" t="str">
        <f t="shared" si="94"/>
        <v>ข้อมูลไม่ถูกต้อง</v>
      </c>
      <c r="X757" s="148" t="str">
        <f t="shared" si="95"/>
        <v>ข้อมูลไม่ถูกต้อง</v>
      </c>
      <c r="Y757" s="38"/>
      <c r="Z757" s="38"/>
      <c r="AA757" s="38"/>
    </row>
    <row r="758" spans="1:27" x14ac:dyDescent="0.45">
      <c r="A758" s="38">
        <v>753</v>
      </c>
      <c r="B758" s="38"/>
      <c r="C758" s="38"/>
      <c r="D758" s="38"/>
      <c r="E758" s="38"/>
      <c r="F758" s="35"/>
      <c r="G758" s="35"/>
      <c r="H758" s="38"/>
      <c r="I758" s="38"/>
      <c r="J758" s="273" t="str">
        <f t="shared" si="88"/>
        <v>รอข้อมูลคอลัมน์ H</v>
      </c>
      <c r="K758" s="150"/>
      <c r="L758" s="150"/>
      <c r="M758" s="150"/>
      <c r="N758" s="147" t="str" cm="1">
        <f t="array" ref="N758">IF(AND(K758:M758=""),"ยังไม่บันทึกข้อมูล",
IF(M758&lt;&gt;"",
IF(M758&gt;=1.3,M758,"เป็นไม้พุ่ม"),
IF(K758+L758&gt;=1.3,K758+L758,"เป็นไม้พุ่ม")))</f>
        <v>ยังไม่บันทึกข้อมูล</v>
      </c>
      <c r="O758" s="149" t="str">
        <f t="shared" si="89"/>
        <v>ข้อมูลไม่ถูกต้อง</v>
      </c>
      <c r="P758" s="149" t="str">
        <f t="shared" si="90"/>
        <v>ข้อมูลไม่ถูกต้อง</v>
      </c>
      <c r="Q758" s="149" t="str">
        <f t="shared" si="91"/>
        <v>ข้อมูลไม่ถูกต้อง</v>
      </c>
      <c r="R758" s="155" t="str">
        <f t="shared" si="92"/>
        <v>ข้อมูลไม่ถูกต้อง</v>
      </c>
      <c r="S758" s="155" t="str">
        <f>IF(ISNUMBER(R758),
IF(H$2=ตัวเลือก!A$30,"ยังไม่บันทึกข้อมูล",R758*0.27),"ข้อมูลไม่ถูกต้อง")</f>
        <v>ข้อมูลไม่ถูกต้อง</v>
      </c>
      <c r="T758" s="149" t="str">
        <f t="shared" si="93"/>
        <v>ข้อมูลไม่ถูกต้อง</v>
      </c>
      <c r="U758" s="155" t="str">
        <f>IF(ISNUMBER(R758),
IF(H$2=ตัวเลือก!A$30,"ยังไม่บันทึกข้อมูล",R758*0.47),"ข้อมูลไม่ถูกต้อง")</f>
        <v>ข้อมูลไม่ถูกต้อง</v>
      </c>
      <c r="V758" s="149" t="str">
        <f>IF(ISNUMBER(S758),
IF(H$2=ตัวเลือก!A$30,"ยังไม่บันทึกข้อมูล",S758*0.47),"ข้อมูลไม่ถูกต้อง")</f>
        <v>ข้อมูลไม่ถูกต้อง</v>
      </c>
      <c r="W758" s="149" t="str">
        <f t="shared" si="94"/>
        <v>ข้อมูลไม่ถูกต้อง</v>
      </c>
      <c r="X758" s="148" t="str">
        <f t="shared" si="95"/>
        <v>ข้อมูลไม่ถูกต้อง</v>
      </c>
      <c r="Y758" s="38"/>
      <c r="Z758" s="38"/>
      <c r="AA758" s="38"/>
    </row>
    <row r="759" spans="1:27" x14ac:dyDescent="0.45">
      <c r="A759" s="38">
        <v>754</v>
      </c>
      <c r="B759" s="38"/>
      <c r="C759" s="38"/>
      <c r="D759" s="38"/>
      <c r="E759" s="38"/>
      <c r="F759" s="35"/>
      <c r="G759" s="35"/>
      <c r="H759" s="38"/>
      <c r="I759" s="38"/>
      <c r="J759" s="273" t="str">
        <f t="shared" si="88"/>
        <v>รอข้อมูลคอลัมน์ H</v>
      </c>
      <c r="K759" s="150"/>
      <c r="L759" s="150"/>
      <c r="M759" s="150"/>
      <c r="N759" s="147" t="str" cm="1">
        <f t="array" ref="N759">IF(AND(K759:M759=""),"ยังไม่บันทึกข้อมูล",
IF(M759&lt;&gt;"",
IF(M759&gt;=1.3,M759,"เป็นไม้พุ่ม"),
IF(K759+L759&gt;=1.3,K759+L759,"เป็นไม้พุ่ม")))</f>
        <v>ยังไม่บันทึกข้อมูล</v>
      </c>
      <c r="O759" s="149" t="str">
        <f t="shared" si="89"/>
        <v>ข้อมูลไม่ถูกต้อง</v>
      </c>
      <c r="P759" s="149" t="str">
        <f t="shared" si="90"/>
        <v>ข้อมูลไม่ถูกต้อง</v>
      </c>
      <c r="Q759" s="149" t="str">
        <f t="shared" si="91"/>
        <v>ข้อมูลไม่ถูกต้อง</v>
      </c>
      <c r="R759" s="155" t="str">
        <f t="shared" si="92"/>
        <v>ข้อมูลไม่ถูกต้อง</v>
      </c>
      <c r="S759" s="155" t="str">
        <f>IF(ISNUMBER(R759),
IF(H$2=ตัวเลือก!A$30,"ยังไม่บันทึกข้อมูล",R759*0.27),"ข้อมูลไม่ถูกต้อง")</f>
        <v>ข้อมูลไม่ถูกต้อง</v>
      </c>
      <c r="T759" s="149" t="str">
        <f t="shared" si="93"/>
        <v>ข้อมูลไม่ถูกต้อง</v>
      </c>
      <c r="U759" s="155" t="str">
        <f>IF(ISNUMBER(R759),
IF(H$2=ตัวเลือก!A$30,"ยังไม่บันทึกข้อมูล",R759*0.47),"ข้อมูลไม่ถูกต้อง")</f>
        <v>ข้อมูลไม่ถูกต้อง</v>
      </c>
      <c r="V759" s="149" t="str">
        <f>IF(ISNUMBER(S759),
IF(H$2=ตัวเลือก!A$30,"ยังไม่บันทึกข้อมูล",S759*0.47),"ข้อมูลไม่ถูกต้อง")</f>
        <v>ข้อมูลไม่ถูกต้อง</v>
      </c>
      <c r="W759" s="149" t="str">
        <f t="shared" si="94"/>
        <v>ข้อมูลไม่ถูกต้อง</v>
      </c>
      <c r="X759" s="148" t="str">
        <f t="shared" si="95"/>
        <v>ข้อมูลไม่ถูกต้อง</v>
      </c>
      <c r="Y759" s="38"/>
      <c r="Z759" s="38"/>
      <c r="AA759" s="38"/>
    </row>
    <row r="760" spans="1:27" x14ac:dyDescent="0.45">
      <c r="A760" s="38">
        <v>755</v>
      </c>
      <c r="B760" s="38"/>
      <c r="C760" s="38"/>
      <c r="D760" s="38"/>
      <c r="E760" s="38"/>
      <c r="F760" s="35"/>
      <c r="G760" s="35"/>
      <c r="H760" s="38"/>
      <c r="I760" s="38"/>
      <c r="J760" s="273" t="str">
        <f t="shared" si="88"/>
        <v>รอข้อมูลคอลัมน์ H</v>
      </c>
      <c r="K760" s="150"/>
      <c r="L760" s="150"/>
      <c r="M760" s="150"/>
      <c r="N760" s="147" t="str" cm="1">
        <f t="array" ref="N760">IF(AND(K760:M760=""),"ยังไม่บันทึกข้อมูล",
IF(M760&lt;&gt;"",
IF(M760&gt;=1.3,M760,"เป็นไม้พุ่ม"),
IF(K760+L760&gt;=1.3,K760+L760,"เป็นไม้พุ่ม")))</f>
        <v>ยังไม่บันทึกข้อมูล</v>
      </c>
      <c r="O760" s="149" t="str">
        <f t="shared" si="89"/>
        <v>ข้อมูลไม่ถูกต้อง</v>
      </c>
      <c r="P760" s="149" t="str">
        <f t="shared" si="90"/>
        <v>ข้อมูลไม่ถูกต้อง</v>
      </c>
      <c r="Q760" s="149" t="str">
        <f t="shared" si="91"/>
        <v>ข้อมูลไม่ถูกต้อง</v>
      </c>
      <c r="R760" s="155" t="str">
        <f t="shared" si="92"/>
        <v>ข้อมูลไม่ถูกต้อง</v>
      </c>
      <c r="S760" s="155" t="str">
        <f>IF(ISNUMBER(R760),
IF(H$2=ตัวเลือก!A$30,"ยังไม่บันทึกข้อมูล",R760*0.27),"ข้อมูลไม่ถูกต้อง")</f>
        <v>ข้อมูลไม่ถูกต้อง</v>
      </c>
      <c r="T760" s="149" t="str">
        <f t="shared" si="93"/>
        <v>ข้อมูลไม่ถูกต้อง</v>
      </c>
      <c r="U760" s="155" t="str">
        <f>IF(ISNUMBER(R760),
IF(H$2=ตัวเลือก!A$30,"ยังไม่บันทึกข้อมูล",R760*0.47),"ข้อมูลไม่ถูกต้อง")</f>
        <v>ข้อมูลไม่ถูกต้อง</v>
      </c>
      <c r="V760" s="149" t="str">
        <f>IF(ISNUMBER(S760),
IF(H$2=ตัวเลือก!A$30,"ยังไม่บันทึกข้อมูล",S760*0.47),"ข้อมูลไม่ถูกต้อง")</f>
        <v>ข้อมูลไม่ถูกต้อง</v>
      </c>
      <c r="W760" s="149" t="str">
        <f t="shared" si="94"/>
        <v>ข้อมูลไม่ถูกต้อง</v>
      </c>
      <c r="X760" s="148" t="str">
        <f t="shared" si="95"/>
        <v>ข้อมูลไม่ถูกต้อง</v>
      </c>
      <c r="Y760" s="38"/>
      <c r="Z760" s="38"/>
      <c r="AA760" s="38"/>
    </row>
    <row r="761" spans="1:27" x14ac:dyDescent="0.45">
      <c r="A761" s="38">
        <v>756</v>
      </c>
      <c r="B761" s="38"/>
      <c r="C761" s="38"/>
      <c r="D761" s="38"/>
      <c r="E761" s="38"/>
      <c r="F761" s="35"/>
      <c r="G761" s="35"/>
      <c r="H761" s="38"/>
      <c r="I761" s="38"/>
      <c r="J761" s="273" t="str">
        <f t="shared" si="88"/>
        <v>รอข้อมูลคอลัมน์ H</v>
      </c>
      <c r="K761" s="150"/>
      <c r="L761" s="150"/>
      <c r="M761" s="150"/>
      <c r="N761" s="147" t="str" cm="1">
        <f t="array" ref="N761">IF(AND(K761:M761=""),"ยังไม่บันทึกข้อมูล",
IF(M761&lt;&gt;"",
IF(M761&gt;=1.3,M761,"เป็นไม้พุ่ม"),
IF(K761+L761&gt;=1.3,K761+L761,"เป็นไม้พุ่ม")))</f>
        <v>ยังไม่บันทึกข้อมูล</v>
      </c>
      <c r="O761" s="149" t="str">
        <f t="shared" si="89"/>
        <v>ข้อมูลไม่ถูกต้อง</v>
      </c>
      <c r="P761" s="149" t="str">
        <f t="shared" si="90"/>
        <v>ข้อมูลไม่ถูกต้อง</v>
      </c>
      <c r="Q761" s="149" t="str">
        <f t="shared" si="91"/>
        <v>ข้อมูลไม่ถูกต้อง</v>
      </c>
      <c r="R761" s="155" t="str">
        <f t="shared" si="92"/>
        <v>ข้อมูลไม่ถูกต้อง</v>
      </c>
      <c r="S761" s="155" t="str">
        <f>IF(ISNUMBER(R761),
IF(H$2=ตัวเลือก!A$30,"ยังไม่บันทึกข้อมูล",R761*0.27),"ข้อมูลไม่ถูกต้อง")</f>
        <v>ข้อมูลไม่ถูกต้อง</v>
      </c>
      <c r="T761" s="149" t="str">
        <f t="shared" si="93"/>
        <v>ข้อมูลไม่ถูกต้อง</v>
      </c>
      <c r="U761" s="155" t="str">
        <f>IF(ISNUMBER(R761),
IF(H$2=ตัวเลือก!A$30,"ยังไม่บันทึกข้อมูล",R761*0.47),"ข้อมูลไม่ถูกต้อง")</f>
        <v>ข้อมูลไม่ถูกต้อง</v>
      </c>
      <c r="V761" s="149" t="str">
        <f>IF(ISNUMBER(S761),
IF(H$2=ตัวเลือก!A$30,"ยังไม่บันทึกข้อมูล",S761*0.47),"ข้อมูลไม่ถูกต้อง")</f>
        <v>ข้อมูลไม่ถูกต้อง</v>
      </c>
      <c r="W761" s="149" t="str">
        <f t="shared" si="94"/>
        <v>ข้อมูลไม่ถูกต้อง</v>
      </c>
      <c r="X761" s="148" t="str">
        <f t="shared" si="95"/>
        <v>ข้อมูลไม่ถูกต้อง</v>
      </c>
      <c r="Y761" s="38"/>
      <c r="Z761" s="38"/>
      <c r="AA761" s="38"/>
    </row>
    <row r="762" spans="1:27" x14ac:dyDescent="0.45">
      <c r="A762" s="38">
        <v>757</v>
      </c>
      <c r="B762" s="38"/>
      <c r="C762" s="38"/>
      <c r="D762" s="38"/>
      <c r="E762" s="38"/>
      <c r="F762" s="35"/>
      <c r="G762" s="35"/>
      <c r="H762" s="38"/>
      <c r="I762" s="38"/>
      <c r="J762" s="273" t="str">
        <f t="shared" si="88"/>
        <v>รอข้อมูลคอลัมน์ H</v>
      </c>
      <c r="K762" s="150"/>
      <c r="L762" s="150"/>
      <c r="M762" s="150"/>
      <c r="N762" s="147" t="str" cm="1">
        <f t="array" ref="N762">IF(AND(K762:M762=""),"ยังไม่บันทึกข้อมูล",
IF(M762&lt;&gt;"",
IF(M762&gt;=1.3,M762,"เป็นไม้พุ่ม"),
IF(K762+L762&gt;=1.3,K762+L762,"เป็นไม้พุ่ม")))</f>
        <v>ยังไม่บันทึกข้อมูล</v>
      </c>
      <c r="O762" s="149" t="str">
        <f t="shared" si="89"/>
        <v>ข้อมูลไม่ถูกต้อง</v>
      </c>
      <c r="P762" s="149" t="str">
        <f t="shared" si="90"/>
        <v>ข้อมูลไม่ถูกต้อง</v>
      </c>
      <c r="Q762" s="149" t="str">
        <f t="shared" si="91"/>
        <v>ข้อมูลไม่ถูกต้อง</v>
      </c>
      <c r="R762" s="155" t="str">
        <f t="shared" si="92"/>
        <v>ข้อมูลไม่ถูกต้อง</v>
      </c>
      <c r="S762" s="155" t="str">
        <f>IF(ISNUMBER(R762),
IF(H$2=ตัวเลือก!A$30,"ยังไม่บันทึกข้อมูล",R762*0.27),"ข้อมูลไม่ถูกต้อง")</f>
        <v>ข้อมูลไม่ถูกต้อง</v>
      </c>
      <c r="T762" s="149" t="str">
        <f t="shared" si="93"/>
        <v>ข้อมูลไม่ถูกต้อง</v>
      </c>
      <c r="U762" s="155" t="str">
        <f>IF(ISNUMBER(R762),
IF(H$2=ตัวเลือก!A$30,"ยังไม่บันทึกข้อมูล",R762*0.47),"ข้อมูลไม่ถูกต้อง")</f>
        <v>ข้อมูลไม่ถูกต้อง</v>
      </c>
      <c r="V762" s="149" t="str">
        <f>IF(ISNUMBER(S762),
IF(H$2=ตัวเลือก!A$30,"ยังไม่บันทึกข้อมูล",S762*0.47),"ข้อมูลไม่ถูกต้อง")</f>
        <v>ข้อมูลไม่ถูกต้อง</v>
      </c>
      <c r="W762" s="149" t="str">
        <f t="shared" si="94"/>
        <v>ข้อมูลไม่ถูกต้อง</v>
      </c>
      <c r="X762" s="148" t="str">
        <f t="shared" si="95"/>
        <v>ข้อมูลไม่ถูกต้อง</v>
      </c>
      <c r="Y762" s="38"/>
      <c r="Z762" s="38"/>
      <c r="AA762" s="38"/>
    </row>
    <row r="763" spans="1:27" x14ac:dyDescent="0.45">
      <c r="A763" s="38">
        <v>758</v>
      </c>
      <c r="B763" s="38"/>
      <c r="C763" s="38"/>
      <c r="D763" s="38"/>
      <c r="E763" s="38"/>
      <c r="F763" s="35"/>
      <c r="G763" s="35"/>
      <c r="H763" s="38"/>
      <c r="I763" s="38"/>
      <c r="J763" s="273" t="str">
        <f t="shared" si="88"/>
        <v>รอข้อมูลคอลัมน์ H</v>
      </c>
      <c r="K763" s="150"/>
      <c r="L763" s="150"/>
      <c r="M763" s="150"/>
      <c r="N763" s="147" t="str" cm="1">
        <f t="array" ref="N763">IF(AND(K763:M763=""),"ยังไม่บันทึกข้อมูล",
IF(M763&lt;&gt;"",
IF(M763&gt;=1.3,M763,"เป็นไม้พุ่ม"),
IF(K763+L763&gt;=1.3,K763+L763,"เป็นไม้พุ่ม")))</f>
        <v>ยังไม่บันทึกข้อมูล</v>
      </c>
      <c r="O763" s="149" t="str">
        <f t="shared" si="89"/>
        <v>ข้อมูลไม่ถูกต้อง</v>
      </c>
      <c r="P763" s="149" t="str">
        <f t="shared" si="90"/>
        <v>ข้อมูลไม่ถูกต้อง</v>
      </c>
      <c r="Q763" s="149" t="str">
        <f t="shared" si="91"/>
        <v>ข้อมูลไม่ถูกต้อง</v>
      </c>
      <c r="R763" s="155" t="str">
        <f t="shared" si="92"/>
        <v>ข้อมูลไม่ถูกต้อง</v>
      </c>
      <c r="S763" s="155" t="str">
        <f>IF(ISNUMBER(R763),
IF(H$2=ตัวเลือก!A$30,"ยังไม่บันทึกข้อมูล",R763*0.27),"ข้อมูลไม่ถูกต้อง")</f>
        <v>ข้อมูลไม่ถูกต้อง</v>
      </c>
      <c r="T763" s="149" t="str">
        <f t="shared" si="93"/>
        <v>ข้อมูลไม่ถูกต้อง</v>
      </c>
      <c r="U763" s="155" t="str">
        <f>IF(ISNUMBER(R763),
IF(H$2=ตัวเลือก!A$30,"ยังไม่บันทึกข้อมูล",R763*0.47),"ข้อมูลไม่ถูกต้อง")</f>
        <v>ข้อมูลไม่ถูกต้อง</v>
      </c>
      <c r="V763" s="149" t="str">
        <f>IF(ISNUMBER(S763),
IF(H$2=ตัวเลือก!A$30,"ยังไม่บันทึกข้อมูล",S763*0.47),"ข้อมูลไม่ถูกต้อง")</f>
        <v>ข้อมูลไม่ถูกต้อง</v>
      </c>
      <c r="W763" s="149" t="str">
        <f t="shared" si="94"/>
        <v>ข้อมูลไม่ถูกต้อง</v>
      </c>
      <c r="X763" s="148" t="str">
        <f t="shared" si="95"/>
        <v>ข้อมูลไม่ถูกต้อง</v>
      </c>
      <c r="Y763" s="38"/>
      <c r="Z763" s="38"/>
      <c r="AA763" s="38"/>
    </row>
    <row r="764" spans="1:27" x14ac:dyDescent="0.45">
      <c r="A764" s="38">
        <v>759</v>
      </c>
      <c r="B764" s="38"/>
      <c r="C764" s="38"/>
      <c r="D764" s="38"/>
      <c r="E764" s="38"/>
      <c r="F764" s="35"/>
      <c r="G764" s="35"/>
      <c r="H764" s="38"/>
      <c r="I764" s="38"/>
      <c r="J764" s="273" t="str">
        <f t="shared" si="88"/>
        <v>รอข้อมูลคอลัมน์ H</v>
      </c>
      <c r="K764" s="150"/>
      <c r="L764" s="150"/>
      <c r="M764" s="150"/>
      <c r="N764" s="147" t="str" cm="1">
        <f t="array" ref="N764">IF(AND(K764:M764=""),"ยังไม่บันทึกข้อมูล",
IF(M764&lt;&gt;"",
IF(M764&gt;=1.3,M764,"เป็นไม้พุ่ม"),
IF(K764+L764&gt;=1.3,K764+L764,"เป็นไม้พุ่ม")))</f>
        <v>ยังไม่บันทึกข้อมูล</v>
      </c>
      <c r="O764" s="149" t="str">
        <f t="shared" si="89"/>
        <v>ข้อมูลไม่ถูกต้อง</v>
      </c>
      <c r="P764" s="149" t="str">
        <f t="shared" si="90"/>
        <v>ข้อมูลไม่ถูกต้อง</v>
      </c>
      <c r="Q764" s="149" t="str">
        <f t="shared" si="91"/>
        <v>ข้อมูลไม่ถูกต้อง</v>
      </c>
      <c r="R764" s="155" t="str">
        <f t="shared" si="92"/>
        <v>ข้อมูลไม่ถูกต้อง</v>
      </c>
      <c r="S764" s="155" t="str">
        <f>IF(ISNUMBER(R764),
IF(H$2=ตัวเลือก!A$30,"ยังไม่บันทึกข้อมูล",R764*0.27),"ข้อมูลไม่ถูกต้อง")</f>
        <v>ข้อมูลไม่ถูกต้อง</v>
      </c>
      <c r="T764" s="149" t="str">
        <f t="shared" si="93"/>
        <v>ข้อมูลไม่ถูกต้อง</v>
      </c>
      <c r="U764" s="155" t="str">
        <f>IF(ISNUMBER(R764),
IF(H$2=ตัวเลือก!A$30,"ยังไม่บันทึกข้อมูล",R764*0.47),"ข้อมูลไม่ถูกต้อง")</f>
        <v>ข้อมูลไม่ถูกต้อง</v>
      </c>
      <c r="V764" s="149" t="str">
        <f>IF(ISNUMBER(S764),
IF(H$2=ตัวเลือก!A$30,"ยังไม่บันทึกข้อมูล",S764*0.47),"ข้อมูลไม่ถูกต้อง")</f>
        <v>ข้อมูลไม่ถูกต้อง</v>
      </c>
      <c r="W764" s="149" t="str">
        <f t="shared" si="94"/>
        <v>ข้อมูลไม่ถูกต้อง</v>
      </c>
      <c r="X764" s="148" t="str">
        <f t="shared" si="95"/>
        <v>ข้อมูลไม่ถูกต้อง</v>
      </c>
      <c r="Y764" s="38"/>
      <c r="Z764" s="38"/>
      <c r="AA764" s="38"/>
    </row>
    <row r="765" spans="1:27" x14ac:dyDescent="0.45">
      <c r="A765" s="38">
        <v>760</v>
      </c>
      <c r="B765" s="38"/>
      <c r="C765" s="38"/>
      <c r="D765" s="38"/>
      <c r="E765" s="38"/>
      <c r="F765" s="35"/>
      <c r="G765" s="35"/>
      <c r="H765" s="38"/>
      <c r="I765" s="38"/>
      <c r="J765" s="273" t="str">
        <f t="shared" si="88"/>
        <v>รอข้อมูลคอลัมน์ H</v>
      </c>
      <c r="K765" s="150"/>
      <c r="L765" s="150"/>
      <c r="M765" s="150"/>
      <c r="N765" s="147" t="str" cm="1">
        <f t="array" ref="N765">IF(AND(K765:M765=""),"ยังไม่บันทึกข้อมูล",
IF(M765&lt;&gt;"",
IF(M765&gt;=1.3,M765,"เป็นไม้พุ่ม"),
IF(K765+L765&gt;=1.3,K765+L765,"เป็นไม้พุ่ม")))</f>
        <v>ยังไม่บันทึกข้อมูล</v>
      </c>
      <c r="O765" s="149" t="str">
        <f t="shared" si="89"/>
        <v>ข้อมูลไม่ถูกต้อง</v>
      </c>
      <c r="P765" s="149" t="str">
        <f t="shared" si="90"/>
        <v>ข้อมูลไม่ถูกต้อง</v>
      </c>
      <c r="Q765" s="149" t="str">
        <f t="shared" si="91"/>
        <v>ข้อมูลไม่ถูกต้อง</v>
      </c>
      <c r="R765" s="155" t="str">
        <f t="shared" si="92"/>
        <v>ข้อมูลไม่ถูกต้อง</v>
      </c>
      <c r="S765" s="155" t="str">
        <f>IF(ISNUMBER(R765),
IF(H$2=ตัวเลือก!A$30,"ยังไม่บันทึกข้อมูล",R765*0.27),"ข้อมูลไม่ถูกต้อง")</f>
        <v>ข้อมูลไม่ถูกต้อง</v>
      </c>
      <c r="T765" s="149" t="str">
        <f t="shared" si="93"/>
        <v>ข้อมูลไม่ถูกต้อง</v>
      </c>
      <c r="U765" s="155" t="str">
        <f>IF(ISNUMBER(R765),
IF(H$2=ตัวเลือก!A$30,"ยังไม่บันทึกข้อมูล",R765*0.47),"ข้อมูลไม่ถูกต้อง")</f>
        <v>ข้อมูลไม่ถูกต้อง</v>
      </c>
      <c r="V765" s="149" t="str">
        <f>IF(ISNUMBER(S765),
IF(H$2=ตัวเลือก!A$30,"ยังไม่บันทึกข้อมูล",S765*0.47),"ข้อมูลไม่ถูกต้อง")</f>
        <v>ข้อมูลไม่ถูกต้อง</v>
      </c>
      <c r="W765" s="149" t="str">
        <f t="shared" si="94"/>
        <v>ข้อมูลไม่ถูกต้อง</v>
      </c>
      <c r="X765" s="148" t="str">
        <f t="shared" si="95"/>
        <v>ข้อมูลไม่ถูกต้อง</v>
      </c>
      <c r="Y765" s="38"/>
      <c r="Z765" s="38"/>
      <c r="AA765" s="38"/>
    </row>
    <row r="766" spans="1:27" x14ac:dyDescent="0.45">
      <c r="A766" s="38">
        <v>761</v>
      </c>
      <c r="B766" s="38"/>
      <c r="C766" s="38"/>
      <c r="D766" s="38"/>
      <c r="E766" s="38"/>
      <c r="F766" s="35"/>
      <c r="G766" s="35"/>
      <c r="H766" s="38"/>
      <c r="I766" s="38"/>
      <c r="J766" s="273" t="str">
        <f t="shared" si="88"/>
        <v>รอข้อมูลคอลัมน์ H</v>
      </c>
      <c r="K766" s="150"/>
      <c r="L766" s="150"/>
      <c r="M766" s="150"/>
      <c r="N766" s="147" t="str" cm="1">
        <f t="array" ref="N766">IF(AND(K766:M766=""),"ยังไม่บันทึกข้อมูล",
IF(M766&lt;&gt;"",
IF(M766&gt;=1.3,M766,"เป็นไม้พุ่ม"),
IF(K766+L766&gt;=1.3,K766+L766,"เป็นไม้พุ่ม")))</f>
        <v>ยังไม่บันทึกข้อมูล</v>
      </c>
      <c r="O766" s="149" t="str">
        <f t="shared" si="89"/>
        <v>ข้อมูลไม่ถูกต้อง</v>
      </c>
      <c r="P766" s="149" t="str">
        <f t="shared" si="90"/>
        <v>ข้อมูลไม่ถูกต้อง</v>
      </c>
      <c r="Q766" s="149" t="str">
        <f t="shared" si="91"/>
        <v>ข้อมูลไม่ถูกต้อง</v>
      </c>
      <c r="R766" s="155" t="str">
        <f t="shared" si="92"/>
        <v>ข้อมูลไม่ถูกต้อง</v>
      </c>
      <c r="S766" s="155" t="str">
        <f>IF(ISNUMBER(R766),
IF(H$2=ตัวเลือก!A$30,"ยังไม่บันทึกข้อมูล",R766*0.27),"ข้อมูลไม่ถูกต้อง")</f>
        <v>ข้อมูลไม่ถูกต้อง</v>
      </c>
      <c r="T766" s="149" t="str">
        <f t="shared" si="93"/>
        <v>ข้อมูลไม่ถูกต้อง</v>
      </c>
      <c r="U766" s="155" t="str">
        <f>IF(ISNUMBER(R766),
IF(H$2=ตัวเลือก!A$30,"ยังไม่บันทึกข้อมูล",R766*0.47),"ข้อมูลไม่ถูกต้อง")</f>
        <v>ข้อมูลไม่ถูกต้อง</v>
      </c>
      <c r="V766" s="149" t="str">
        <f>IF(ISNUMBER(S766),
IF(H$2=ตัวเลือก!A$30,"ยังไม่บันทึกข้อมูล",S766*0.47),"ข้อมูลไม่ถูกต้อง")</f>
        <v>ข้อมูลไม่ถูกต้อง</v>
      </c>
      <c r="W766" s="149" t="str">
        <f t="shared" si="94"/>
        <v>ข้อมูลไม่ถูกต้อง</v>
      </c>
      <c r="X766" s="148" t="str">
        <f t="shared" si="95"/>
        <v>ข้อมูลไม่ถูกต้อง</v>
      </c>
      <c r="Y766" s="38"/>
      <c r="Z766" s="38"/>
      <c r="AA766" s="38"/>
    </row>
    <row r="767" spans="1:27" x14ac:dyDescent="0.45">
      <c r="A767" s="38">
        <v>762</v>
      </c>
      <c r="B767" s="38"/>
      <c r="C767" s="38"/>
      <c r="D767" s="38"/>
      <c r="E767" s="38"/>
      <c r="F767" s="35"/>
      <c r="G767" s="35"/>
      <c r="H767" s="38"/>
      <c r="I767" s="38"/>
      <c r="J767" s="273" t="str">
        <f t="shared" si="88"/>
        <v>รอข้อมูลคอลัมน์ H</v>
      </c>
      <c r="K767" s="150"/>
      <c r="L767" s="150"/>
      <c r="M767" s="150"/>
      <c r="N767" s="147" t="str" cm="1">
        <f t="array" ref="N767">IF(AND(K767:M767=""),"ยังไม่บันทึกข้อมูล",
IF(M767&lt;&gt;"",
IF(M767&gt;=1.3,M767,"เป็นไม้พุ่ม"),
IF(K767+L767&gt;=1.3,K767+L767,"เป็นไม้พุ่ม")))</f>
        <v>ยังไม่บันทึกข้อมูล</v>
      </c>
      <c r="O767" s="149" t="str">
        <f t="shared" si="89"/>
        <v>ข้อมูลไม่ถูกต้อง</v>
      </c>
      <c r="P767" s="149" t="str">
        <f t="shared" si="90"/>
        <v>ข้อมูลไม่ถูกต้อง</v>
      </c>
      <c r="Q767" s="149" t="str">
        <f t="shared" si="91"/>
        <v>ข้อมูลไม่ถูกต้อง</v>
      </c>
      <c r="R767" s="155" t="str">
        <f t="shared" si="92"/>
        <v>ข้อมูลไม่ถูกต้อง</v>
      </c>
      <c r="S767" s="155" t="str">
        <f>IF(ISNUMBER(R767),
IF(H$2=ตัวเลือก!A$30,"ยังไม่บันทึกข้อมูล",R767*0.27),"ข้อมูลไม่ถูกต้อง")</f>
        <v>ข้อมูลไม่ถูกต้อง</v>
      </c>
      <c r="T767" s="149" t="str">
        <f t="shared" si="93"/>
        <v>ข้อมูลไม่ถูกต้อง</v>
      </c>
      <c r="U767" s="155" t="str">
        <f>IF(ISNUMBER(R767),
IF(H$2=ตัวเลือก!A$30,"ยังไม่บันทึกข้อมูล",R767*0.47),"ข้อมูลไม่ถูกต้อง")</f>
        <v>ข้อมูลไม่ถูกต้อง</v>
      </c>
      <c r="V767" s="149" t="str">
        <f>IF(ISNUMBER(S767),
IF(H$2=ตัวเลือก!A$30,"ยังไม่บันทึกข้อมูล",S767*0.47),"ข้อมูลไม่ถูกต้อง")</f>
        <v>ข้อมูลไม่ถูกต้อง</v>
      </c>
      <c r="W767" s="149" t="str">
        <f t="shared" si="94"/>
        <v>ข้อมูลไม่ถูกต้อง</v>
      </c>
      <c r="X767" s="148" t="str">
        <f t="shared" si="95"/>
        <v>ข้อมูลไม่ถูกต้อง</v>
      </c>
      <c r="Y767" s="38"/>
      <c r="Z767" s="38"/>
      <c r="AA767" s="38"/>
    </row>
    <row r="768" spans="1:27" x14ac:dyDescent="0.45">
      <c r="A768" s="38">
        <v>763</v>
      </c>
      <c r="B768" s="38"/>
      <c r="C768" s="38"/>
      <c r="D768" s="38"/>
      <c r="E768" s="38"/>
      <c r="F768" s="35"/>
      <c r="G768" s="35"/>
      <c r="H768" s="38"/>
      <c r="I768" s="38"/>
      <c r="J768" s="273" t="str">
        <f t="shared" si="88"/>
        <v>รอข้อมูลคอลัมน์ H</v>
      </c>
      <c r="K768" s="150"/>
      <c r="L768" s="150"/>
      <c r="M768" s="150"/>
      <c r="N768" s="147" t="str" cm="1">
        <f t="array" ref="N768">IF(AND(K768:M768=""),"ยังไม่บันทึกข้อมูล",
IF(M768&lt;&gt;"",
IF(M768&gt;=1.3,M768,"เป็นไม้พุ่ม"),
IF(K768+L768&gt;=1.3,K768+L768,"เป็นไม้พุ่ม")))</f>
        <v>ยังไม่บันทึกข้อมูล</v>
      </c>
      <c r="O768" s="149" t="str">
        <f t="shared" si="89"/>
        <v>ข้อมูลไม่ถูกต้อง</v>
      </c>
      <c r="P768" s="149" t="str">
        <f t="shared" si="90"/>
        <v>ข้อมูลไม่ถูกต้อง</v>
      </c>
      <c r="Q768" s="149" t="str">
        <f t="shared" si="91"/>
        <v>ข้อมูลไม่ถูกต้อง</v>
      </c>
      <c r="R768" s="155" t="str">
        <f t="shared" si="92"/>
        <v>ข้อมูลไม่ถูกต้อง</v>
      </c>
      <c r="S768" s="155" t="str">
        <f>IF(ISNUMBER(R768),
IF(H$2=ตัวเลือก!A$30,"ยังไม่บันทึกข้อมูล",R768*0.27),"ข้อมูลไม่ถูกต้อง")</f>
        <v>ข้อมูลไม่ถูกต้อง</v>
      </c>
      <c r="T768" s="149" t="str">
        <f t="shared" si="93"/>
        <v>ข้อมูลไม่ถูกต้อง</v>
      </c>
      <c r="U768" s="155" t="str">
        <f>IF(ISNUMBER(R768),
IF(H$2=ตัวเลือก!A$30,"ยังไม่บันทึกข้อมูล",R768*0.47),"ข้อมูลไม่ถูกต้อง")</f>
        <v>ข้อมูลไม่ถูกต้อง</v>
      </c>
      <c r="V768" s="149" t="str">
        <f>IF(ISNUMBER(S768),
IF(H$2=ตัวเลือก!A$30,"ยังไม่บันทึกข้อมูล",S768*0.47),"ข้อมูลไม่ถูกต้อง")</f>
        <v>ข้อมูลไม่ถูกต้อง</v>
      </c>
      <c r="W768" s="149" t="str">
        <f t="shared" si="94"/>
        <v>ข้อมูลไม่ถูกต้อง</v>
      </c>
      <c r="X768" s="148" t="str">
        <f t="shared" si="95"/>
        <v>ข้อมูลไม่ถูกต้อง</v>
      </c>
      <c r="Y768" s="38"/>
      <c r="Z768" s="38"/>
      <c r="AA768" s="38"/>
    </row>
    <row r="769" spans="1:27" x14ac:dyDescent="0.45">
      <c r="A769" s="38">
        <v>764</v>
      </c>
      <c r="B769" s="38"/>
      <c r="C769" s="38"/>
      <c r="D769" s="38"/>
      <c r="E769" s="38"/>
      <c r="F769" s="35"/>
      <c r="G769" s="35"/>
      <c r="H769" s="38"/>
      <c r="I769" s="38"/>
      <c r="J769" s="273" t="str">
        <f t="shared" si="88"/>
        <v>รอข้อมูลคอลัมน์ H</v>
      </c>
      <c r="K769" s="150"/>
      <c r="L769" s="150"/>
      <c r="M769" s="150"/>
      <c r="N769" s="147" t="str" cm="1">
        <f t="array" ref="N769">IF(AND(K769:M769=""),"ยังไม่บันทึกข้อมูล",
IF(M769&lt;&gt;"",
IF(M769&gt;=1.3,M769,"เป็นไม้พุ่ม"),
IF(K769+L769&gt;=1.3,K769+L769,"เป็นไม้พุ่ม")))</f>
        <v>ยังไม่บันทึกข้อมูล</v>
      </c>
      <c r="O769" s="149" t="str">
        <f t="shared" si="89"/>
        <v>ข้อมูลไม่ถูกต้อง</v>
      </c>
      <c r="P769" s="149" t="str">
        <f t="shared" si="90"/>
        <v>ข้อมูลไม่ถูกต้อง</v>
      </c>
      <c r="Q769" s="149" t="str">
        <f t="shared" si="91"/>
        <v>ข้อมูลไม่ถูกต้อง</v>
      </c>
      <c r="R769" s="155" t="str">
        <f t="shared" si="92"/>
        <v>ข้อมูลไม่ถูกต้อง</v>
      </c>
      <c r="S769" s="155" t="str">
        <f>IF(ISNUMBER(R769),
IF(H$2=ตัวเลือก!A$30,"ยังไม่บันทึกข้อมูล",R769*0.27),"ข้อมูลไม่ถูกต้อง")</f>
        <v>ข้อมูลไม่ถูกต้อง</v>
      </c>
      <c r="T769" s="149" t="str">
        <f t="shared" si="93"/>
        <v>ข้อมูลไม่ถูกต้อง</v>
      </c>
      <c r="U769" s="155" t="str">
        <f>IF(ISNUMBER(R769),
IF(H$2=ตัวเลือก!A$30,"ยังไม่บันทึกข้อมูล",R769*0.47),"ข้อมูลไม่ถูกต้อง")</f>
        <v>ข้อมูลไม่ถูกต้อง</v>
      </c>
      <c r="V769" s="149" t="str">
        <f>IF(ISNUMBER(S769),
IF(H$2=ตัวเลือก!A$30,"ยังไม่บันทึกข้อมูล",S769*0.47),"ข้อมูลไม่ถูกต้อง")</f>
        <v>ข้อมูลไม่ถูกต้อง</v>
      </c>
      <c r="W769" s="149" t="str">
        <f t="shared" si="94"/>
        <v>ข้อมูลไม่ถูกต้อง</v>
      </c>
      <c r="X769" s="148" t="str">
        <f t="shared" si="95"/>
        <v>ข้อมูลไม่ถูกต้อง</v>
      </c>
      <c r="Y769" s="38"/>
      <c r="Z769" s="38"/>
      <c r="AA769" s="38"/>
    </row>
    <row r="770" spans="1:27" x14ac:dyDescent="0.45">
      <c r="A770" s="38">
        <v>765</v>
      </c>
      <c r="B770" s="38"/>
      <c r="C770" s="38"/>
      <c r="D770" s="38"/>
      <c r="E770" s="38"/>
      <c r="F770" s="35"/>
      <c r="G770" s="35"/>
      <c r="H770" s="38"/>
      <c r="I770" s="38"/>
      <c r="J770" s="273" t="str">
        <f t="shared" si="88"/>
        <v>รอข้อมูลคอลัมน์ H</v>
      </c>
      <c r="K770" s="150"/>
      <c r="L770" s="150"/>
      <c r="M770" s="150"/>
      <c r="N770" s="147" t="str" cm="1">
        <f t="array" ref="N770">IF(AND(K770:M770=""),"ยังไม่บันทึกข้อมูล",
IF(M770&lt;&gt;"",
IF(M770&gt;=1.3,M770,"เป็นไม้พุ่ม"),
IF(K770+L770&gt;=1.3,K770+L770,"เป็นไม้พุ่ม")))</f>
        <v>ยังไม่บันทึกข้อมูล</v>
      </c>
      <c r="O770" s="149" t="str">
        <f t="shared" si="89"/>
        <v>ข้อมูลไม่ถูกต้อง</v>
      </c>
      <c r="P770" s="149" t="str">
        <f t="shared" si="90"/>
        <v>ข้อมูลไม่ถูกต้อง</v>
      </c>
      <c r="Q770" s="149" t="str">
        <f t="shared" si="91"/>
        <v>ข้อมูลไม่ถูกต้อง</v>
      </c>
      <c r="R770" s="155" t="str">
        <f t="shared" si="92"/>
        <v>ข้อมูลไม่ถูกต้อง</v>
      </c>
      <c r="S770" s="155" t="str">
        <f>IF(ISNUMBER(R770),
IF(H$2=ตัวเลือก!A$30,"ยังไม่บันทึกข้อมูล",R770*0.27),"ข้อมูลไม่ถูกต้อง")</f>
        <v>ข้อมูลไม่ถูกต้อง</v>
      </c>
      <c r="T770" s="149" t="str">
        <f t="shared" si="93"/>
        <v>ข้อมูลไม่ถูกต้อง</v>
      </c>
      <c r="U770" s="155" t="str">
        <f>IF(ISNUMBER(R770),
IF(H$2=ตัวเลือก!A$30,"ยังไม่บันทึกข้อมูล",R770*0.47),"ข้อมูลไม่ถูกต้อง")</f>
        <v>ข้อมูลไม่ถูกต้อง</v>
      </c>
      <c r="V770" s="149" t="str">
        <f>IF(ISNUMBER(S770),
IF(H$2=ตัวเลือก!A$30,"ยังไม่บันทึกข้อมูล",S770*0.47),"ข้อมูลไม่ถูกต้อง")</f>
        <v>ข้อมูลไม่ถูกต้อง</v>
      </c>
      <c r="W770" s="149" t="str">
        <f t="shared" si="94"/>
        <v>ข้อมูลไม่ถูกต้อง</v>
      </c>
      <c r="X770" s="148" t="str">
        <f t="shared" si="95"/>
        <v>ข้อมูลไม่ถูกต้อง</v>
      </c>
      <c r="Y770" s="38"/>
      <c r="Z770" s="38"/>
      <c r="AA770" s="38"/>
    </row>
    <row r="771" spans="1:27" x14ac:dyDescent="0.45">
      <c r="A771" s="38">
        <v>766</v>
      </c>
      <c r="B771" s="38"/>
      <c r="C771" s="38"/>
      <c r="D771" s="38"/>
      <c r="E771" s="38"/>
      <c r="F771" s="35"/>
      <c r="G771" s="35"/>
      <c r="H771" s="38"/>
      <c r="I771" s="38"/>
      <c r="J771" s="273" t="str">
        <f t="shared" si="88"/>
        <v>รอข้อมูลคอลัมน์ H</v>
      </c>
      <c r="K771" s="150"/>
      <c r="L771" s="150"/>
      <c r="M771" s="150"/>
      <c r="N771" s="147" t="str" cm="1">
        <f t="array" ref="N771">IF(AND(K771:M771=""),"ยังไม่บันทึกข้อมูล",
IF(M771&lt;&gt;"",
IF(M771&gt;=1.3,M771,"เป็นไม้พุ่ม"),
IF(K771+L771&gt;=1.3,K771+L771,"เป็นไม้พุ่ม")))</f>
        <v>ยังไม่บันทึกข้อมูล</v>
      </c>
      <c r="O771" s="149" t="str">
        <f t="shared" si="89"/>
        <v>ข้อมูลไม่ถูกต้อง</v>
      </c>
      <c r="P771" s="149" t="str">
        <f t="shared" si="90"/>
        <v>ข้อมูลไม่ถูกต้อง</v>
      </c>
      <c r="Q771" s="149" t="str">
        <f t="shared" si="91"/>
        <v>ข้อมูลไม่ถูกต้อง</v>
      </c>
      <c r="R771" s="155" t="str">
        <f t="shared" si="92"/>
        <v>ข้อมูลไม่ถูกต้อง</v>
      </c>
      <c r="S771" s="155" t="str">
        <f>IF(ISNUMBER(R771),
IF(H$2=ตัวเลือก!A$30,"ยังไม่บันทึกข้อมูล",R771*0.27),"ข้อมูลไม่ถูกต้อง")</f>
        <v>ข้อมูลไม่ถูกต้อง</v>
      </c>
      <c r="T771" s="149" t="str">
        <f t="shared" si="93"/>
        <v>ข้อมูลไม่ถูกต้อง</v>
      </c>
      <c r="U771" s="155" t="str">
        <f>IF(ISNUMBER(R771),
IF(H$2=ตัวเลือก!A$30,"ยังไม่บันทึกข้อมูล",R771*0.47),"ข้อมูลไม่ถูกต้อง")</f>
        <v>ข้อมูลไม่ถูกต้อง</v>
      </c>
      <c r="V771" s="149" t="str">
        <f>IF(ISNUMBER(S771),
IF(H$2=ตัวเลือก!A$30,"ยังไม่บันทึกข้อมูล",S771*0.47),"ข้อมูลไม่ถูกต้อง")</f>
        <v>ข้อมูลไม่ถูกต้อง</v>
      </c>
      <c r="W771" s="149" t="str">
        <f t="shared" si="94"/>
        <v>ข้อมูลไม่ถูกต้อง</v>
      </c>
      <c r="X771" s="148" t="str">
        <f t="shared" si="95"/>
        <v>ข้อมูลไม่ถูกต้อง</v>
      </c>
      <c r="Y771" s="38"/>
      <c r="Z771" s="38"/>
      <c r="AA771" s="38"/>
    </row>
    <row r="772" spans="1:27" x14ac:dyDescent="0.45">
      <c r="A772" s="38">
        <v>767</v>
      </c>
      <c r="B772" s="38"/>
      <c r="C772" s="38"/>
      <c r="D772" s="38"/>
      <c r="E772" s="38"/>
      <c r="F772" s="35"/>
      <c r="G772" s="35"/>
      <c r="H772" s="38"/>
      <c r="I772" s="38"/>
      <c r="J772" s="273" t="str">
        <f t="shared" si="88"/>
        <v>รอข้อมูลคอลัมน์ H</v>
      </c>
      <c r="K772" s="150"/>
      <c r="L772" s="150"/>
      <c r="M772" s="150"/>
      <c r="N772" s="147" t="str" cm="1">
        <f t="array" ref="N772">IF(AND(K772:M772=""),"ยังไม่บันทึกข้อมูล",
IF(M772&lt;&gt;"",
IF(M772&gt;=1.3,M772,"เป็นไม้พุ่ม"),
IF(K772+L772&gt;=1.3,K772+L772,"เป็นไม้พุ่ม")))</f>
        <v>ยังไม่บันทึกข้อมูล</v>
      </c>
      <c r="O772" s="149" t="str">
        <f t="shared" si="89"/>
        <v>ข้อมูลไม่ถูกต้อง</v>
      </c>
      <c r="P772" s="149" t="str">
        <f t="shared" si="90"/>
        <v>ข้อมูลไม่ถูกต้อง</v>
      </c>
      <c r="Q772" s="149" t="str">
        <f t="shared" si="91"/>
        <v>ข้อมูลไม่ถูกต้อง</v>
      </c>
      <c r="R772" s="155" t="str">
        <f t="shared" si="92"/>
        <v>ข้อมูลไม่ถูกต้อง</v>
      </c>
      <c r="S772" s="155" t="str">
        <f>IF(ISNUMBER(R772),
IF(H$2=ตัวเลือก!A$30,"ยังไม่บันทึกข้อมูล",R772*0.27),"ข้อมูลไม่ถูกต้อง")</f>
        <v>ข้อมูลไม่ถูกต้อง</v>
      </c>
      <c r="T772" s="149" t="str">
        <f t="shared" si="93"/>
        <v>ข้อมูลไม่ถูกต้อง</v>
      </c>
      <c r="U772" s="155" t="str">
        <f>IF(ISNUMBER(R772),
IF(H$2=ตัวเลือก!A$30,"ยังไม่บันทึกข้อมูล",R772*0.47),"ข้อมูลไม่ถูกต้อง")</f>
        <v>ข้อมูลไม่ถูกต้อง</v>
      </c>
      <c r="V772" s="149" t="str">
        <f>IF(ISNUMBER(S772),
IF(H$2=ตัวเลือก!A$30,"ยังไม่บันทึกข้อมูล",S772*0.47),"ข้อมูลไม่ถูกต้อง")</f>
        <v>ข้อมูลไม่ถูกต้อง</v>
      </c>
      <c r="W772" s="149" t="str">
        <f t="shared" si="94"/>
        <v>ข้อมูลไม่ถูกต้อง</v>
      </c>
      <c r="X772" s="148" t="str">
        <f t="shared" si="95"/>
        <v>ข้อมูลไม่ถูกต้อง</v>
      </c>
      <c r="Y772" s="38"/>
      <c r="Z772" s="38"/>
      <c r="AA772" s="38"/>
    </row>
    <row r="773" spans="1:27" x14ac:dyDescent="0.45">
      <c r="A773" s="38">
        <v>768</v>
      </c>
      <c r="B773" s="38"/>
      <c r="C773" s="38"/>
      <c r="D773" s="38"/>
      <c r="E773" s="38"/>
      <c r="F773" s="35"/>
      <c r="G773" s="35"/>
      <c r="H773" s="38"/>
      <c r="I773" s="38"/>
      <c r="J773" s="273" t="str">
        <f t="shared" si="88"/>
        <v>รอข้อมูลคอลัมน์ H</v>
      </c>
      <c r="K773" s="150"/>
      <c r="L773" s="150"/>
      <c r="M773" s="150"/>
      <c r="N773" s="147" t="str" cm="1">
        <f t="array" ref="N773">IF(AND(K773:M773=""),"ยังไม่บันทึกข้อมูล",
IF(M773&lt;&gt;"",
IF(M773&gt;=1.3,M773,"เป็นไม้พุ่ม"),
IF(K773+L773&gt;=1.3,K773+L773,"เป็นไม้พุ่ม")))</f>
        <v>ยังไม่บันทึกข้อมูล</v>
      </c>
      <c r="O773" s="149" t="str">
        <f t="shared" si="89"/>
        <v>ข้อมูลไม่ถูกต้อง</v>
      </c>
      <c r="P773" s="149" t="str">
        <f t="shared" si="90"/>
        <v>ข้อมูลไม่ถูกต้อง</v>
      </c>
      <c r="Q773" s="149" t="str">
        <f t="shared" si="91"/>
        <v>ข้อมูลไม่ถูกต้อง</v>
      </c>
      <c r="R773" s="155" t="str">
        <f t="shared" si="92"/>
        <v>ข้อมูลไม่ถูกต้อง</v>
      </c>
      <c r="S773" s="155" t="str">
        <f>IF(ISNUMBER(R773),
IF(H$2=ตัวเลือก!A$30,"ยังไม่บันทึกข้อมูล",R773*0.27),"ข้อมูลไม่ถูกต้อง")</f>
        <v>ข้อมูลไม่ถูกต้อง</v>
      </c>
      <c r="T773" s="149" t="str">
        <f t="shared" si="93"/>
        <v>ข้อมูลไม่ถูกต้อง</v>
      </c>
      <c r="U773" s="155" t="str">
        <f>IF(ISNUMBER(R773),
IF(H$2=ตัวเลือก!A$30,"ยังไม่บันทึกข้อมูล",R773*0.47),"ข้อมูลไม่ถูกต้อง")</f>
        <v>ข้อมูลไม่ถูกต้อง</v>
      </c>
      <c r="V773" s="149" t="str">
        <f>IF(ISNUMBER(S773),
IF(H$2=ตัวเลือก!A$30,"ยังไม่บันทึกข้อมูล",S773*0.47),"ข้อมูลไม่ถูกต้อง")</f>
        <v>ข้อมูลไม่ถูกต้อง</v>
      </c>
      <c r="W773" s="149" t="str">
        <f t="shared" si="94"/>
        <v>ข้อมูลไม่ถูกต้อง</v>
      </c>
      <c r="X773" s="148" t="str">
        <f t="shared" si="95"/>
        <v>ข้อมูลไม่ถูกต้อง</v>
      </c>
      <c r="Y773" s="38"/>
      <c r="Z773" s="38"/>
      <c r="AA773" s="38"/>
    </row>
    <row r="774" spans="1:27" x14ac:dyDescent="0.45">
      <c r="A774" s="38">
        <v>769</v>
      </c>
      <c r="B774" s="38"/>
      <c r="C774" s="38"/>
      <c r="D774" s="38"/>
      <c r="E774" s="38"/>
      <c r="F774" s="35"/>
      <c r="G774" s="35"/>
      <c r="H774" s="38"/>
      <c r="I774" s="38"/>
      <c r="J774" s="273" t="str">
        <f t="shared" si="88"/>
        <v>รอข้อมูลคอลัมน์ H</v>
      </c>
      <c r="K774" s="150"/>
      <c r="L774" s="150"/>
      <c r="M774" s="150"/>
      <c r="N774" s="147" t="str" cm="1">
        <f t="array" ref="N774">IF(AND(K774:M774=""),"ยังไม่บันทึกข้อมูล",
IF(M774&lt;&gt;"",
IF(M774&gt;=1.3,M774,"เป็นไม้พุ่ม"),
IF(K774+L774&gt;=1.3,K774+L774,"เป็นไม้พุ่ม")))</f>
        <v>ยังไม่บันทึกข้อมูล</v>
      </c>
      <c r="O774" s="149" t="str">
        <f t="shared" si="89"/>
        <v>ข้อมูลไม่ถูกต้อง</v>
      </c>
      <c r="P774" s="149" t="str">
        <f t="shared" si="90"/>
        <v>ข้อมูลไม่ถูกต้อง</v>
      </c>
      <c r="Q774" s="149" t="str">
        <f t="shared" si="91"/>
        <v>ข้อมูลไม่ถูกต้อง</v>
      </c>
      <c r="R774" s="155" t="str">
        <f t="shared" si="92"/>
        <v>ข้อมูลไม่ถูกต้อง</v>
      </c>
      <c r="S774" s="155" t="str">
        <f>IF(ISNUMBER(R774),
IF(H$2=ตัวเลือก!A$30,"ยังไม่บันทึกข้อมูล",R774*0.27),"ข้อมูลไม่ถูกต้อง")</f>
        <v>ข้อมูลไม่ถูกต้อง</v>
      </c>
      <c r="T774" s="149" t="str">
        <f t="shared" si="93"/>
        <v>ข้อมูลไม่ถูกต้อง</v>
      </c>
      <c r="U774" s="155" t="str">
        <f>IF(ISNUMBER(R774),
IF(H$2=ตัวเลือก!A$30,"ยังไม่บันทึกข้อมูล",R774*0.47),"ข้อมูลไม่ถูกต้อง")</f>
        <v>ข้อมูลไม่ถูกต้อง</v>
      </c>
      <c r="V774" s="149" t="str">
        <f>IF(ISNUMBER(S774),
IF(H$2=ตัวเลือก!A$30,"ยังไม่บันทึกข้อมูล",S774*0.47),"ข้อมูลไม่ถูกต้อง")</f>
        <v>ข้อมูลไม่ถูกต้อง</v>
      </c>
      <c r="W774" s="149" t="str">
        <f t="shared" si="94"/>
        <v>ข้อมูลไม่ถูกต้อง</v>
      </c>
      <c r="X774" s="148" t="str">
        <f t="shared" si="95"/>
        <v>ข้อมูลไม่ถูกต้อง</v>
      </c>
      <c r="Y774" s="38"/>
      <c r="Z774" s="38"/>
      <c r="AA774" s="38"/>
    </row>
    <row r="775" spans="1:27" x14ac:dyDescent="0.45">
      <c r="A775" s="38">
        <v>770</v>
      </c>
      <c r="B775" s="38"/>
      <c r="C775" s="38"/>
      <c r="D775" s="38"/>
      <c r="E775" s="38"/>
      <c r="F775" s="35"/>
      <c r="G775" s="35"/>
      <c r="H775" s="38"/>
      <c r="I775" s="38"/>
      <c r="J775" s="273" t="str">
        <f t="shared" ref="J775:J838" si="96">IF(H775="","รอข้อมูลคอลัมน์ H",
IF(H775/PI()&gt;=4.5,H775/PI(),"ไม่ใช่ไม้ต้น ไม่นำมาคำนวณ"))</f>
        <v>รอข้อมูลคอลัมน์ H</v>
      </c>
      <c r="K775" s="150"/>
      <c r="L775" s="150"/>
      <c r="M775" s="150"/>
      <c r="N775" s="147" t="str" cm="1">
        <f t="array" ref="N775">IF(AND(K775:M775=""),"ยังไม่บันทึกข้อมูล",
IF(M775&lt;&gt;"",
IF(M775&gt;=1.3,M775,"เป็นไม้พุ่ม"),
IF(K775+L775&gt;=1.3,K775+L775,"เป็นไม้พุ่ม")))</f>
        <v>ยังไม่บันทึกข้อมูล</v>
      </c>
      <c r="O775" s="149" t="str">
        <f t="shared" ref="O775:O838" si="97">IF(AND(ISNUMBER(J775),ISNUMBER(N775)),0.0396*(((J775)^2)*N775)^0.933,"ข้อมูลไม่ถูกต้อง")</f>
        <v>ข้อมูลไม่ถูกต้อง</v>
      </c>
      <c r="P775" s="149" t="str">
        <f t="shared" ref="P775:P838" si="98">IF(AND(ISNUMBER(J775),ISNUMBER(N775)),0.00349*(((J775^2)*N775))^1.03,"ข้อมูลไม่ถูกต้อง")</f>
        <v>ข้อมูลไม่ถูกต้อง</v>
      </c>
      <c r="Q775" s="149" t="str">
        <f t="shared" ref="Q775:Q838" si="99">IF(AND(ISNUMBER(O775),ISNUMBER(P775)),((1/(28/(O775+P775)))+0.025),"ข้อมูลไม่ถูกต้อง")</f>
        <v>ข้อมูลไม่ถูกต้อง</v>
      </c>
      <c r="R775" s="155" t="str">
        <f t="shared" ref="R775:R838" si="100">IF(AND(O775&lt;&gt;"ข้อมูลไม่ถูกต้อง",P775&lt;&gt;"ข้อมูลไม่ถูกต้อง",Q775&lt;&gt;"ข้อมูลไม่ถูกต้อง"),O775+P775+Q775,"ข้อมูลไม่ถูกต้อง")</f>
        <v>ข้อมูลไม่ถูกต้อง</v>
      </c>
      <c r="S775" s="155" t="str">
        <f>IF(ISNUMBER(R775),
IF(H$2=ตัวเลือก!A$30,"ยังไม่บันทึกข้อมูล",R775*0.27),"ข้อมูลไม่ถูกต้อง")</f>
        <v>ข้อมูลไม่ถูกต้อง</v>
      </c>
      <c r="T775" s="149" t="str">
        <f t="shared" ref="T775:T838" si="101">IF(AND(ISNUMBER(R775),ISNUMBER(S775)),R775+S775,"ข้อมูลไม่ถูกต้อง")</f>
        <v>ข้อมูลไม่ถูกต้อง</v>
      </c>
      <c r="U775" s="155" t="str">
        <f>IF(ISNUMBER(R775),
IF(H$2=ตัวเลือก!A$30,"ยังไม่บันทึกข้อมูล",R775*0.47),"ข้อมูลไม่ถูกต้อง")</f>
        <v>ข้อมูลไม่ถูกต้อง</v>
      </c>
      <c r="V775" s="149" t="str">
        <f>IF(ISNUMBER(S775),
IF(H$2=ตัวเลือก!A$30,"ยังไม่บันทึกข้อมูล",S775*0.47),"ข้อมูลไม่ถูกต้อง")</f>
        <v>ข้อมูลไม่ถูกต้อง</v>
      </c>
      <c r="W775" s="149" t="str">
        <f t="shared" ref="W775:W838" si="102">IF(AND(ISNUMBER(U775),ISNUMBER(V775)),((U775+V775)/1000),"ข้อมูลไม่ถูกต้อง")</f>
        <v>ข้อมูลไม่ถูกต้อง</v>
      </c>
      <c r="X775" s="148" t="str">
        <f t="shared" ref="X775:X838" si="103">IF(ISNUMBER(W775),W775*(44/12),"ข้อมูลไม่ถูกต้อง")</f>
        <v>ข้อมูลไม่ถูกต้อง</v>
      </c>
      <c r="Y775" s="38"/>
      <c r="Z775" s="38"/>
      <c r="AA775" s="38"/>
    </row>
    <row r="776" spans="1:27" x14ac:dyDescent="0.45">
      <c r="A776" s="38">
        <v>771</v>
      </c>
      <c r="B776" s="38"/>
      <c r="C776" s="38"/>
      <c r="D776" s="38"/>
      <c r="E776" s="38"/>
      <c r="F776" s="35"/>
      <c r="G776" s="35"/>
      <c r="H776" s="38"/>
      <c r="I776" s="38"/>
      <c r="J776" s="273" t="str">
        <f t="shared" si="96"/>
        <v>รอข้อมูลคอลัมน์ H</v>
      </c>
      <c r="K776" s="150"/>
      <c r="L776" s="150"/>
      <c r="M776" s="150"/>
      <c r="N776" s="147" t="str" cm="1">
        <f t="array" ref="N776">IF(AND(K776:M776=""),"ยังไม่บันทึกข้อมูล",
IF(M776&lt;&gt;"",
IF(M776&gt;=1.3,M776,"เป็นไม้พุ่ม"),
IF(K776+L776&gt;=1.3,K776+L776,"เป็นไม้พุ่ม")))</f>
        <v>ยังไม่บันทึกข้อมูล</v>
      </c>
      <c r="O776" s="149" t="str">
        <f t="shared" si="97"/>
        <v>ข้อมูลไม่ถูกต้อง</v>
      </c>
      <c r="P776" s="149" t="str">
        <f t="shared" si="98"/>
        <v>ข้อมูลไม่ถูกต้อง</v>
      </c>
      <c r="Q776" s="149" t="str">
        <f t="shared" si="99"/>
        <v>ข้อมูลไม่ถูกต้อง</v>
      </c>
      <c r="R776" s="155" t="str">
        <f t="shared" si="100"/>
        <v>ข้อมูลไม่ถูกต้อง</v>
      </c>
      <c r="S776" s="155" t="str">
        <f>IF(ISNUMBER(R776),
IF(H$2=ตัวเลือก!A$30,"ยังไม่บันทึกข้อมูล",R776*0.27),"ข้อมูลไม่ถูกต้อง")</f>
        <v>ข้อมูลไม่ถูกต้อง</v>
      </c>
      <c r="T776" s="149" t="str">
        <f t="shared" si="101"/>
        <v>ข้อมูลไม่ถูกต้อง</v>
      </c>
      <c r="U776" s="155" t="str">
        <f>IF(ISNUMBER(R776),
IF(H$2=ตัวเลือก!A$30,"ยังไม่บันทึกข้อมูล",R776*0.47),"ข้อมูลไม่ถูกต้อง")</f>
        <v>ข้อมูลไม่ถูกต้อง</v>
      </c>
      <c r="V776" s="149" t="str">
        <f>IF(ISNUMBER(S776),
IF(H$2=ตัวเลือก!A$30,"ยังไม่บันทึกข้อมูล",S776*0.47),"ข้อมูลไม่ถูกต้อง")</f>
        <v>ข้อมูลไม่ถูกต้อง</v>
      </c>
      <c r="W776" s="149" t="str">
        <f t="shared" si="102"/>
        <v>ข้อมูลไม่ถูกต้อง</v>
      </c>
      <c r="X776" s="148" t="str">
        <f t="shared" si="103"/>
        <v>ข้อมูลไม่ถูกต้อง</v>
      </c>
      <c r="Y776" s="38"/>
      <c r="Z776" s="38"/>
      <c r="AA776" s="38"/>
    </row>
    <row r="777" spans="1:27" x14ac:dyDescent="0.45">
      <c r="A777" s="38">
        <v>772</v>
      </c>
      <c r="B777" s="38"/>
      <c r="C777" s="38"/>
      <c r="D777" s="38"/>
      <c r="E777" s="38"/>
      <c r="F777" s="35"/>
      <c r="G777" s="35"/>
      <c r="H777" s="38"/>
      <c r="I777" s="38"/>
      <c r="J777" s="273" t="str">
        <f t="shared" si="96"/>
        <v>รอข้อมูลคอลัมน์ H</v>
      </c>
      <c r="K777" s="150"/>
      <c r="L777" s="150"/>
      <c r="M777" s="150"/>
      <c r="N777" s="147" t="str" cm="1">
        <f t="array" ref="N777">IF(AND(K777:M777=""),"ยังไม่บันทึกข้อมูล",
IF(M777&lt;&gt;"",
IF(M777&gt;=1.3,M777,"เป็นไม้พุ่ม"),
IF(K777+L777&gt;=1.3,K777+L777,"เป็นไม้พุ่ม")))</f>
        <v>ยังไม่บันทึกข้อมูล</v>
      </c>
      <c r="O777" s="149" t="str">
        <f t="shared" si="97"/>
        <v>ข้อมูลไม่ถูกต้อง</v>
      </c>
      <c r="P777" s="149" t="str">
        <f t="shared" si="98"/>
        <v>ข้อมูลไม่ถูกต้อง</v>
      </c>
      <c r="Q777" s="149" t="str">
        <f t="shared" si="99"/>
        <v>ข้อมูลไม่ถูกต้อง</v>
      </c>
      <c r="R777" s="155" t="str">
        <f t="shared" si="100"/>
        <v>ข้อมูลไม่ถูกต้อง</v>
      </c>
      <c r="S777" s="155" t="str">
        <f>IF(ISNUMBER(R777),
IF(H$2=ตัวเลือก!A$30,"ยังไม่บันทึกข้อมูล",R777*0.27),"ข้อมูลไม่ถูกต้อง")</f>
        <v>ข้อมูลไม่ถูกต้อง</v>
      </c>
      <c r="T777" s="149" t="str">
        <f t="shared" si="101"/>
        <v>ข้อมูลไม่ถูกต้อง</v>
      </c>
      <c r="U777" s="155" t="str">
        <f>IF(ISNUMBER(R777),
IF(H$2=ตัวเลือก!A$30,"ยังไม่บันทึกข้อมูล",R777*0.47),"ข้อมูลไม่ถูกต้อง")</f>
        <v>ข้อมูลไม่ถูกต้อง</v>
      </c>
      <c r="V777" s="149" t="str">
        <f>IF(ISNUMBER(S777),
IF(H$2=ตัวเลือก!A$30,"ยังไม่บันทึกข้อมูล",S777*0.47),"ข้อมูลไม่ถูกต้อง")</f>
        <v>ข้อมูลไม่ถูกต้อง</v>
      </c>
      <c r="W777" s="149" t="str">
        <f t="shared" si="102"/>
        <v>ข้อมูลไม่ถูกต้อง</v>
      </c>
      <c r="X777" s="148" t="str">
        <f t="shared" si="103"/>
        <v>ข้อมูลไม่ถูกต้อง</v>
      </c>
      <c r="Y777" s="38"/>
      <c r="Z777" s="38"/>
      <c r="AA777" s="38"/>
    </row>
    <row r="778" spans="1:27" x14ac:dyDescent="0.45">
      <c r="A778" s="38">
        <v>773</v>
      </c>
      <c r="B778" s="38"/>
      <c r="C778" s="38"/>
      <c r="D778" s="38"/>
      <c r="E778" s="38"/>
      <c r="F778" s="35"/>
      <c r="G778" s="35"/>
      <c r="H778" s="38"/>
      <c r="I778" s="38"/>
      <c r="J778" s="273" t="str">
        <f t="shared" si="96"/>
        <v>รอข้อมูลคอลัมน์ H</v>
      </c>
      <c r="K778" s="150"/>
      <c r="L778" s="150"/>
      <c r="M778" s="150"/>
      <c r="N778" s="147" t="str" cm="1">
        <f t="array" ref="N778">IF(AND(K778:M778=""),"ยังไม่บันทึกข้อมูล",
IF(M778&lt;&gt;"",
IF(M778&gt;=1.3,M778,"เป็นไม้พุ่ม"),
IF(K778+L778&gt;=1.3,K778+L778,"เป็นไม้พุ่ม")))</f>
        <v>ยังไม่บันทึกข้อมูล</v>
      </c>
      <c r="O778" s="149" t="str">
        <f t="shared" si="97"/>
        <v>ข้อมูลไม่ถูกต้อง</v>
      </c>
      <c r="P778" s="149" t="str">
        <f t="shared" si="98"/>
        <v>ข้อมูลไม่ถูกต้อง</v>
      </c>
      <c r="Q778" s="149" t="str">
        <f t="shared" si="99"/>
        <v>ข้อมูลไม่ถูกต้อง</v>
      </c>
      <c r="R778" s="155" t="str">
        <f t="shared" si="100"/>
        <v>ข้อมูลไม่ถูกต้อง</v>
      </c>
      <c r="S778" s="155" t="str">
        <f>IF(ISNUMBER(R778),
IF(H$2=ตัวเลือก!A$30,"ยังไม่บันทึกข้อมูล",R778*0.27),"ข้อมูลไม่ถูกต้อง")</f>
        <v>ข้อมูลไม่ถูกต้อง</v>
      </c>
      <c r="T778" s="149" t="str">
        <f t="shared" si="101"/>
        <v>ข้อมูลไม่ถูกต้อง</v>
      </c>
      <c r="U778" s="155" t="str">
        <f>IF(ISNUMBER(R778),
IF(H$2=ตัวเลือก!A$30,"ยังไม่บันทึกข้อมูล",R778*0.47),"ข้อมูลไม่ถูกต้อง")</f>
        <v>ข้อมูลไม่ถูกต้อง</v>
      </c>
      <c r="V778" s="149" t="str">
        <f>IF(ISNUMBER(S778),
IF(H$2=ตัวเลือก!A$30,"ยังไม่บันทึกข้อมูล",S778*0.47),"ข้อมูลไม่ถูกต้อง")</f>
        <v>ข้อมูลไม่ถูกต้อง</v>
      </c>
      <c r="W778" s="149" t="str">
        <f t="shared" si="102"/>
        <v>ข้อมูลไม่ถูกต้อง</v>
      </c>
      <c r="X778" s="148" t="str">
        <f t="shared" si="103"/>
        <v>ข้อมูลไม่ถูกต้อง</v>
      </c>
      <c r="Y778" s="38"/>
      <c r="Z778" s="38"/>
      <c r="AA778" s="38"/>
    </row>
    <row r="779" spans="1:27" x14ac:dyDescent="0.45">
      <c r="A779" s="38">
        <v>774</v>
      </c>
      <c r="B779" s="38"/>
      <c r="C779" s="38"/>
      <c r="D779" s="38"/>
      <c r="E779" s="38"/>
      <c r="F779" s="35"/>
      <c r="G779" s="35"/>
      <c r="H779" s="38"/>
      <c r="I779" s="38"/>
      <c r="J779" s="273" t="str">
        <f t="shared" si="96"/>
        <v>รอข้อมูลคอลัมน์ H</v>
      </c>
      <c r="K779" s="150"/>
      <c r="L779" s="150"/>
      <c r="M779" s="150"/>
      <c r="N779" s="147" t="str" cm="1">
        <f t="array" ref="N779">IF(AND(K779:M779=""),"ยังไม่บันทึกข้อมูล",
IF(M779&lt;&gt;"",
IF(M779&gt;=1.3,M779,"เป็นไม้พุ่ม"),
IF(K779+L779&gt;=1.3,K779+L779,"เป็นไม้พุ่ม")))</f>
        <v>ยังไม่บันทึกข้อมูล</v>
      </c>
      <c r="O779" s="149" t="str">
        <f t="shared" si="97"/>
        <v>ข้อมูลไม่ถูกต้อง</v>
      </c>
      <c r="P779" s="149" t="str">
        <f t="shared" si="98"/>
        <v>ข้อมูลไม่ถูกต้อง</v>
      </c>
      <c r="Q779" s="149" t="str">
        <f t="shared" si="99"/>
        <v>ข้อมูลไม่ถูกต้อง</v>
      </c>
      <c r="R779" s="155" t="str">
        <f t="shared" si="100"/>
        <v>ข้อมูลไม่ถูกต้อง</v>
      </c>
      <c r="S779" s="155" t="str">
        <f>IF(ISNUMBER(R779),
IF(H$2=ตัวเลือก!A$30,"ยังไม่บันทึกข้อมูล",R779*0.27),"ข้อมูลไม่ถูกต้อง")</f>
        <v>ข้อมูลไม่ถูกต้อง</v>
      </c>
      <c r="T779" s="149" t="str">
        <f t="shared" si="101"/>
        <v>ข้อมูลไม่ถูกต้อง</v>
      </c>
      <c r="U779" s="155" t="str">
        <f>IF(ISNUMBER(R779),
IF(H$2=ตัวเลือก!A$30,"ยังไม่บันทึกข้อมูล",R779*0.47),"ข้อมูลไม่ถูกต้อง")</f>
        <v>ข้อมูลไม่ถูกต้อง</v>
      </c>
      <c r="V779" s="149" t="str">
        <f>IF(ISNUMBER(S779),
IF(H$2=ตัวเลือก!A$30,"ยังไม่บันทึกข้อมูล",S779*0.47),"ข้อมูลไม่ถูกต้อง")</f>
        <v>ข้อมูลไม่ถูกต้อง</v>
      </c>
      <c r="W779" s="149" t="str">
        <f t="shared" si="102"/>
        <v>ข้อมูลไม่ถูกต้อง</v>
      </c>
      <c r="X779" s="148" t="str">
        <f t="shared" si="103"/>
        <v>ข้อมูลไม่ถูกต้อง</v>
      </c>
      <c r="Y779" s="38"/>
      <c r="Z779" s="38"/>
      <c r="AA779" s="38"/>
    </row>
    <row r="780" spans="1:27" x14ac:dyDescent="0.45">
      <c r="A780" s="38">
        <v>775</v>
      </c>
      <c r="B780" s="38"/>
      <c r="C780" s="38"/>
      <c r="D780" s="38"/>
      <c r="E780" s="38"/>
      <c r="F780" s="35"/>
      <c r="G780" s="35"/>
      <c r="H780" s="38"/>
      <c r="I780" s="38"/>
      <c r="J780" s="273" t="str">
        <f t="shared" si="96"/>
        <v>รอข้อมูลคอลัมน์ H</v>
      </c>
      <c r="K780" s="150"/>
      <c r="L780" s="150"/>
      <c r="M780" s="150"/>
      <c r="N780" s="147" t="str" cm="1">
        <f t="array" ref="N780">IF(AND(K780:M780=""),"ยังไม่บันทึกข้อมูล",
IF(M780&lt;&gt;"",
IF(M780&gt;=1.3,M780,"เป็นไม้พุ่ม"),
IF(K780+L780&gt;=1.3,K780+L780,"เป็นไม้พุ่ม")))</f>
        <v>ยังไม่บันทึกข้อมูล</v>
      </c>
      <c r="O780" s="149" t="str">
        <f t="shared" si="97"/>
        <v>ข้อมูลไม่ถูกต้อง</v>
      </c>
      <c r="P780" s="149" t="str">
        <f t="shared" si="98"/>
        <v>ข้อมูลไม่ถูกต้อง</v>
      </c>
      <c r="Q780" s="149" t="str">
        <f t="shared" si="99"/>
        <v>ข้อมูลไม่ถูกต้อง</v>
      </c>
      <c r="R780" s="155" t="str">
        <f t="shared" si="100"/>
        <v>ข้อมูลไม่ถูกต้อง</v>
      </c>
      <c r="S780" s="155" t="str">
        <f>IF(ISNUMBER(R780),
IF(H$2=ตัวเลือก!A$30,"ยังไม่บันทึกข้อมูล",R780*0.27),"ข้อมูลไม่ถูกต้อง")</f>
        <v>ข้อมูลไม่ถูกต้อง</v>
      </c>
      <c r="T780" s="149" t="str">
        <f t="shared" si="101"/>
        <v>ข้อมูลไม่ถูกต้อง</v>
      </c>
      <c r="U780" s="155" t="str">
        <f>IF(ISNUMBER(R780),
IF(H$2=ตัวเลือก!A$30,"ยังไม่บันทึกข้อมูล",R780*0.47),"ข้อมูลไม่ถูกต้อง")</f>
        <v>ข้อมูลไม่ถูกต้อง</v>
      </c>
      <c r="V780" s="149" t="str">
        <f>IF(ISNUMBER(S780),
IF(H$2=ตัวเลือก!A$30,"ยังไม่บันทึกข้อมูล",S780*0.47),"ข้อมูลไม่ถูกต้อง")</f>
        <v>ข้อมูลไม่ถูกต้อง</v>
      </c>
      <c r="W780" s="149" t="str">
        <f t="shared" si="102"/>
        <v>ข้อมูลไม่ถูกต้อง</v>
      </c>
      <c r="X780" s="148" t="str">
        <f t="shared" si="103"/>
        <v>ข้อมูลไม่ถูกต้อง</v>
      </c>
      <c r="Y780" s="38"/>
      <c r="Z780" s="38"/>
      <c r="AA780" s="38"/>
    </row>
    <row r="781" spans="1:27" x14ac:dyDescent="0.45">
      <c r="A781" s="38">
        <v>776</v>
      </c>
      <c r="B781" s="38"/>
      <c r="C781" s="38"/>
      <c r="D781" s="38"/>
      <c r="E781" s="38"/>
      <c r="F781" s="35"/>
      <c r="G781" s="35"/>
      <c r="H781" s="38"/>
      <c r="I781" s="38"/>
      <c r="J781" s="273" t="str">
        <f t="shared" si="96"/>
        <v>รอข้อมูลคอลัมน์ H</v>
      </c>
      <c r="K781" s="150"/>
      <c r="L781" s="150"/>
      <c r="M781" s="150"/>
      <c r="N781" s="147" t="str" cm="1">
        <f t="array" ref="N781">IF(AND(K781:M781=""),"ยังไม่บันทึกข้อมูล",
IF(M781&lt;&gt;"",
IF(M781&gt;=1.3,M781,"เป็นไม้พุ่ม"),
IF(K781+L781&gt;=1.3,K781+L781,"เป็นไม้พุ่ม")))</f>
        <v>ยังไม่บันทึกข้อมูล</v>
      </c>
      <c r="O781" s="149" t="str">
        <f t="shared" si="97"/>
        <v>ข้อมูลไม่ถูกต้อง</v>
      </c>
      <c r="P781" s="149" t="str">
        <f t="shared" si="98"/>
        <v>ข้อมูลไม่ถูกต้อง</v>
      </c>
      <c r="Q781" s="149" t="str">
        <f t="shared" si="99"/>
        <v>ข้อมูลไม่ถูกต้อง</v>
      </c>
      <c r="R781" s="155" t="str">
        <f t="shared" si="100"/>
        <v>ข้อมูลไม่ถูกต้อง</v>
      </c>
      <c r="S781" s="155" t="str">
        <f>IF(ISNUMBER(R781),
IF(H$2=ตัวเลือก!A$30,"ยังไม่บันทึกข้อมูล",R781*0.27),"ข้อมูลไม่ถูกต้อง")</f>
        <v>ข้อมูลไม่ถูกต้อง</v>
      </c>
      <c r="T781" s="149" t="str">
        <f t="shared" si="101"/>
        <v>ข้อมูลไม่ถูกต้อง</v>
      </c>
      <c r="U781" s="155" t="str">
        <f>IF(ISNUMBER(R781),
IF(H$2=ตัวเลือก!A$30,"ยังไม่บันทึกข้อมูล",R781*0.47),"ข้อมูลไม่ถูกต้อง")</f>
        <v>ข้อมูลไม่ถูกต้อง</v>
      </c>
      <c r="V781" s="149" t="str">
        <f>IF(ISNUMBER(S781),
IF(H$2=ตัวเลือก!A$30,"ยังไม่บันทึกข้อมูล",S781*0.47),"ข้อมูลไม่ถูกต้อง")</f>
        <v>ข้อมูลไม่ถูกต้อง</v>
      </c>
      <c r="W781" s="149" t="str">
        <f t="shared" si="102"/>
        <v>ข้อมูลไม่ถูกต้อง</v>
      </c>
      <c r="X781" s="148" t="str">
        <f t="shared" si="103"/>
        <v>ข้อมูลไม่ถูกต้อง</v>
      </c>
      <c r="Y781" s="38"/>
      <c r="Z781" s="38"/>
      <c r="AA781" s="38"/>
    </row>
    <row r="782" spans="1:27" x14ac:dyDescent="0.45">
      <c r="A782" s="38">
        <v>777</v>
      </c>
      <c r="B782" s="38"/>
      <c r="C782" s="38"/>
      <c r="D782" s="38"/>
      <c r="E782" s="38"/>
      <c r="F782" s="35"/>
      <c r="G782" s="35"/>
      <c r="H782" s="38"/>
      <c r="I782" s="38"/>
      <c r="J782" s="273" t="str">
        <f t="shared" si="96"/>
        <v>รอข้อมูลคอลัมน์ H</v>
      </c>
      <c r="K782" s="150"/>
      <c r="L782" s="150"/>
      <c r="M782" s="150"/>
      <c r="N782" s="147" t="str" cm="1">
        <f t="array" ref="N782">IF(AND(K782:M782=""),"ยังไม่บันทึกข้อมูล",
IF(M782&lt;&gt;"",
IF(M782&gt;=1.3,M782,"เป็นไม้พุ่ม"),
IF(K782+L782&gt;=1.3,K782+L782,"เป็นไม้พุ่ม")))</f>
        <v>ยังไม่บันทึกข้อมูล</v>
      </c>
      <c r="O782" s="149" t="str">
        <f t="shared" si="97"/>
        <v>ข้อมูลไม่ถูกต้อง</v>
      </c>
      <c r="P782" s="149" t="str">
        <f t="shared" si="98"/>
        <v>ข้อมูลไม่ถูกต้อง</v>
      </c>
      <c r="Q782" s="149" t="str">
        <f t="shared" si="99"/>
        <v>ข้อมูลไม่ถูกต้อง</v>
      </c>
      <c r="R782" s="155" t="str">
        <f t="shared" si="100"/>
        <v>ข้อมูลไม่ถูกต้อง</v>
      </c>
      <c r="S782" s="155" t="str">
        <f>IF(ISNUMBER(R782),
IF(H$2=ตัวเลือก!A$30,"ยังไม่บันทึกข้อมูล",R782*0.27),"ข้อมูลไม่ถูกต้อง")</f>
        <v>ข้อมูลไม่ถูกต้อง</v>
      </c>
      <c r="T782" s="149" t="str">
        <f t="shared" si="101"/>
        <v>ข้อมูลไม่ถูกต้อง</v>
      </c>
      <c r="U782" s="155" t="str">
        <f>IF(ISNUMBER(R782),
IF(H$2=ตัวเลือก!A$30,"ยังไม่บันทึกข้อมูล",R782*0.47),"ข้อมูลไม่ถูกต้อง")</f>
        <v>ข้อมูลไม่ถูกต้อง</v>
      </c>
      <c r="V782" s="149" t="str">
        <f>IF(ISNUMBER(S782),
IF(H$2=ตัวเลือก!A$30,"ยังไม่บันทึกข้อมูล",S782*0.47),"ข้อมูลไม่ถูกต้อง")</f>
        <v>ข้อมูลไม่ถูกต้อง</v>
      </c>
      <c r="W782" s="149" t="str">
        <f t="shared" si="102"/>
        <v>ข้อมูลไม่ถูกต้อง</v>
      </c>
      <c r="X782" s="148" t="str">
        <f t="shared" si="103"/>
        <v>ข้อมูลไม่ถูกต้อง</v>
      </c>
      <c r="Y782" s="38"/>
      <c r="Z782" s="38"/>
      <c r="AA782" s="38"/>
    </row>
    <row r="783" spans="1:27" x14ac:dyDescent="0.45">
      <c r="A783" s="38">
        <v>778</v>
      </c>
      <c r="B783" s="38"/>
      <c r="C783" s="38"/>
      <c r="D783" s="38"/>
      <c r="E783" s="38"/>
      <c r="F783" s="35"/>
      <c r="G783" s="35"/>
      <c r="H783" s="38"/>
      <c r="I783" s="38"/>
      <c r="J783" s="273" t="str">
        <f t="shared" si="96"/>
        <v>รอข้อมูลคอลัมน์ H</v>
      </c>
      <c r="K783" s="150"/>
      <c r="L783" s="150"/>
      <c r="M783" s="150"/>
      <c r="N783" s="147" t="str" cm="1">
        <f t="array" ref="N783">IF(AND(K783:M783=""),"ยังไม่บันทึกข้อมูล",
IF(M783&lt;&gt;"",
IF(M783&gt;=1.3,M783,"เป็นไม้พุ่ม"),
IF(K783+L783&gt;=1.3,K783+L783,"เป็นไม้พุ่ม")))</f>
        <v>ยังไม่บันทึกข้อมูล</v>
      </c>
      <c r="O783" s="149" t="str">
        <f t="shared" si="97"/>
        <v>ข้อมูลไม่ถูกต้อง</v>
      </c>
      <c r="P783" s="149" t="str">
        <f t="shared" si="98"/>
        <v>ข้อมูลไม่ถูกต้อง</v>
      </c>
      <c r="Q783" s="149" t="str">
        <f t="shared" si="99"/>
        <v>ข้อมูลไม่ถูกต้อง</v>
      </c>
      <c r="R783" s="155" t="str">
        <f t="shared" si="100"/>
        <v>ข้อมูลไม่ถูกต้อง</v>
      </c>
      <c r="S783" s="155" t="str">
        <f>IF(ISNUMBER(R783),
IF(H$2=ตัวเลือก!A$30,"ยังไม่บันทึกข้อมูล",R783*0.27),"ข้อมูลไม่ถูกต้อง")</f>
        <v>ข้อมูลไม่ถูกต้อง</v>
      </c>
      <c r="T783" s="149" t="str">
        <f t="shared" si="101"/>
        <v>ข้อมูลไม่ถูกต้อง</v>
      </c>
      <c r="U783" s="155" t="str">
        <f>IF(ISNUMBER(R783),
IF(H$2=ตัวเลือก!A$30,"ยังไม่บันทึกข้อมูล",R783*0.47),"ข้อมูลไม่ถูกต้อง")</f>
        <v>ข้อมูลไม่ถูกต้อง</v>
      </c>
      <c r="V783" s="149" t="str">
        <f>IF(ISNUMBER(S783),
IF(H$2=ตัวเลือก!A$30,"ยังไม่บันทึกข้อมูล",S783*0.47),"ข้อมูลไม่ถูกต้อง")</f>
        <v>ข้อมูลไม่ถูกต้อง</v>
      </c>
      <c r="W783" s="149" t="str">
        <f t="shared" si="102"/>
        <v>ข้อมูลไม่ถูกต้อง</v>
      </c>
      <c r="X783" s="148" t="str">
        <f t="shared" si="103"/>
        <v>ข้อมูลไม่ถูกต้อง</v>
      </c>
      <c r="Y783" s="38"/>
      <c r="Z783" s="38"/>
      <c r="AA783" s="38"/>
    </row>
    <row r="784" spans="1:27" x14ac:dyDescent="0.45">
      <c r="A784" s="38">
        <v>779</v>
      </c>
      <c r="B784" s="38"/>
      <c r="C784" s="38"/>
      <c r="D784" s="38"/>
      <c r="E784" s="38"/>
      <c r="F784" s="35"/>
      <c r="G784" s="35"/>
      <c r="H784" s="38"/>
      <c r="I784" s="38"/>
      <c r="J784" s="273" t="str">
        <f t="shared" si="96"/>
        <v>รอข้อมูลคอลัมน์ H</v>
      </c>
      <c r="K784" s="150"/>
      <c r="L784" s="150"/>
      <c r="M784" s="150"/>
      <c r="N784" s="147" t="str" cm="1">
        <f t="array" ref="N784">IF(AND(K784:M784=""),"ยังไม่บันทึกข้อมูล",
IF(M784&lt;&gt;"",
IF(M784&gt;=1.3,M784,"เป็นไม้พุ่ม"),
IF(K784+L784&gt;=1.3,K784+L784,"เป็นไม้พุ่ม")))</f>
        <v>ยังไม่บันทึกข้อมูล</v>
      </c>
      <c r="O784" s="149" t="str">
        <f t="shared" si="97"/>
        <v>ข้อมูลไม่ถูกต้อง</v>
      </c>
      <c r="P784" s="149" t="str">
        <f t="shared" si="98"/>
        <v>ข้อมูลไม่ถูกต้อง</v>
      </c>
      <c r="Q784" s="149" t="str">
        <f t="shared" si="99"/>
        <v>ข้อมูลไม่ถูกต้อง</v>
      </c>
      <c r="R784" s="155" t="str">
        <f t="shared" si="100"/>
        <v>ข้อมูลไม่ถูกต้อง</v>
      </c>
      <c r="S784" s="155" t="str">
        <f>IF(ISNUMBER(R784),
IF(H$2=ตัวเลือก!A$30,"ยังไม่บันทึกข้อมูล",R784*0.27),"ข้อมูลไม่ถูกต้อง")</f>
        <v>ข้อมูลไม่ถูกต้อง</v>
      </c>
      <c r="T784" s="149" t="str">
        <f t="shared" si="101"/>
        <v>ข้อมูลไม่ถูกต้อง</v>
      </c>
      <c r="U784" s="155" t="str">
        <f>IF(ISNUMBER(R784),
IF(H$2=ตัวเลือก!A$30,"ยังไม่บันทึกข้อมูล",R784*0.47),"ข้อมูลไม่ถูกต้อง")</f>
        <v>ข้อมูลไม่ถูกต้อง</v>
      </c>
      <c r="V784" s="149" t="str">
        <f>IF(ISNUMBER(S784),
IF(H$2=ตัวเลือก!A$30,"ยังไม่บันทึกข้อมูล",S784*0.47),"ข้อมูลไม่ถูกต้อง")</f>
        <v>ข้อมูลไม่ถูกต้อง</v>
      </c>
      <c r="W784" s="149" t="str">
        <f t="shared" si="102"/>
        <v>ข้อมูลไม่ถูกต้อง</v>
      </c>
      <c r="X784" s="148" t="str">
        <f t="shared" si="103"/>
        <v>ข้อมูลไม่ถูกต้อง</v>
      </c>
      <c r="Y784" s="38"/>
      <c r="Z784" s="38"/>
      <c r="AA784" s="38"/>
    </row>
    <row r="785" spans="1:27" x14ac:dyDescent="0.45">
      <c r="A785" s="38">
        <v>780</v>
      </c>
      <c r="B785" s="38"/>
      <c r="C785" s="38"/>
      <c r="D785" s="38"/>
      <c r="E785" s="38"/>
      <c r="F785" s="35"/>
      <c r="G785" s="35"/>
      <c r="H785" s="38"/>
      <c r="I785" s="38"/>
      <c r="J785" s="273" t="str">
        <f t="shared" si="96"/>
        <v>รอข้อมูลคอลัมน์ H</v>
      </c>
      <c r="K785" s="150"/>
      <c r="L785" s="150"/>
      <c r="M785" s="150"/>
      <c r="N785" s="147" t="str" cm="1">
        <f t="array" ref="N785">IF(AND(K785:M785=""),"ยังไม่บันทึกข้อมูล",
IF(M785&lt;&gt;"",
IF(M785&gt;=1.3,M785,"เป็นไม้พุ่ม"),
IF(K785+L785&gt;=1.3,K785+L785,"เป็นไม้พุ่ม")))</f>
        <v>ยังไม่บันทึกข้อมูล</v>
      </c>
      <c r="O785" s="149" t="str">
        <f t="shared" si="97"/>
        <v>ข้อมูลไม่ถูกต้อง</v>
      </c>
      <c r="P785" s="149" t="str">
        <f t="shared" si="98"/>
        <v>ข้อมูลไม่ถูกต้อง</v>
      </c>
      <c r="Q785" s="149" t="str">
        <f t="shared" si="99"/>
        <v>ข้อมูลไม่ถูกต้อง</v>
      </c>
      <c r="R785" s="155" t="str">
        <f t="shared" si="100"/>
        <v>ข้อมูลไม่ถูกต้อง</v>
      </c>
      <c r="S785" s="155" t="str">
        <f>IF(ISNUMBER(R785),
IF(H$2=ตัวเลือก!A$30,"ยังไม่บันทึกข้อมูล",R785*0.27),"ข้อมูลไม่ถูกต้อง")</f>
        <v>ข้อมูลไม่ถูกต้อง</v>
      </c>
      <c r="T785" s="149" t="str">
        <f t="shared" si="101"/>
        <v>ข้อมูลไม่ถูกต้อง</v>
      </c>
      <c r="U785" s="155" t="str">
        <f>IF(ISNUMBER(R785),
IF(H$2=ตัวเลือก!A$30,"ยังไม่บันทึกข้อมูล",R785*0.47),"ข้อมูลไม่ถูกต้อง")</f>
        <v>ข้อมูลไม่ถูกต้อง</v>
      </c>
      <c r="V785" s="149" t="str">
        <f>IF(ISNUMBER(S785),
IF(H$2=ตัวเลือก!A$30,"ยังไม่บันทึกข้อมูล",S785*0.47),"ข้อมูลไม่ถูกต้อง")</f>
        <v>ข้อมูลไม่ถูกต้อง</v>
      </c>
      <c r="W785" s="149" t="str">
        <f t="shared" si="102"/>
        <v>ข้อมูลไม่ถูกต้อง</v>
      </c>
      <c r="X785" s="148" t="str">
        <f t="shared" si="103"/>
        <v>ข้อมูลไม่ถูกต้อง</v>
      </c>
      <c r="Y785" s="38"/>
      <c r="Z785" s="38"/>
      <c r="AA785" s="38"/>
    </row>
    <row r="786" spans="1:27" x14ac:dyDescent="0.45">
      <c r="A786" s="38">
        <v>781</v>
      </c>
      <c r="B786" s="38"/>
      <c r="C786" s="38"/>
      <c r="D786" s="38"/>
      <c r="E786" s="38"/>
      <c r="F786" s="35"/>
      <c r="G786" s="35"/>
      <c r="H786" s="38"/>
      <c r="I786" s="38"/>
      <c r="J786" s="273" t="str">
        <f t="shared" si="96"/>
        <v>รอข้อมูลคอลัมน์ H</v>
      </c>
      <c r="K786" s="150"/>
      <c r="L786" s="150"/>
      <c r="M786" s="150"/>
      <c r="N786" s="147" t="str" cm="1">
        <f t="array" ref="N786">IF(AND(K786:M786=""),"ยังไม่บันทึกข้อมูล",
IF(M786&lt;&gt;"",
IF(M786&gt;=1.3,M786,"เป็นไม้พุ่ม"),
IF(K786+L786&gt;=1.3,K786+L786,"เป็นไม้พุ่ม")))</f>
        <v>ยังไม่บันทึกข้อมูล</v>
      </c>
      <c r="O786" s="149" t="str">
        <f t="shared" si="97"/>
        <v>ข้อมูลไม่ถูกต้อง</v>
      </c>
      <c r="P786" s="149" t="str">
        <f t="shared" si="98"/>
        <v>ข้อมูลไม่ถูกต้อง</v>
      </c>
      <c r="Q786" s="149" t="str">
        <f t="shared" si="99"/>
        <v>ข้อมูลไม่ถูกต้อง</v>
      </c>
      <c r="R786" s="155" t="str">
        <f t="shared" si="100"/>
        <v>ข้อมูลไม่ถูกต้อง</v>
      </c>
      <c r="S786" s="155" t="str">
        <f>IF(ISNUMBER(R786),
IF(H$2=ตัวเลือก!A$30,"ยังไม่บันทึกข้อมูล",R786*0.27),"ข้อมูลไม่ถูกต้อง")</f>
        <v>ข้อมูลไม่ถูกต้อง</v>
      </c>
      <c r="T786" s="149" t="str">
        <f t="shared" si="101"/>
        <v>ข้อมูลไม่ถูกต้อง</v>
      </c>
      <c r="U786" s="155" t="str">
        <f>IF(ISNUMBER(R786),
IF(H$2=ตัวเลือก!A$30,"ยังไม่บันทึกข้อมูล",R786*0.47),"ข้อมูลไม่ถูกต้อง")</f>
        <v>ข้อมูลไม่ถูกต้อง</v>
      </c>
      <c r="V786" s="149" t="str">
        <f>IF(ISNUMBER(S786),
IF(H$2=ตัวเลือก!A$30,"ยังไม่บันทึกข้อมูล",S786*0.47),"ข้อมูลไม่ถูกต้อง")</f>
        <v>ข้อมูลไม่ถูกต้อง</v>
      </c>
      <c r="W786" s="149" t="str">
        <f t="shared" si="102"/>
        <v>ข้อมูลไม่ถูกต้อง</v>
      </c>
      <c r="X786" s="148" t="str">
        <f t="shared" si="103"/>
        <v>ข้อมูลไม่ถูกต้อง</v>
      </c>
      <c r="Y786" s="38"/>
      <c r="Z786" s="38"/>
      <c r="AA786" s="38"/>
    </row>
    <row r="787" spans="1:27" x14ac:dyDescent="0.45">
      <c r="A787" s="38">
        <v>782</v>
      </c>
      <c r="B787" s="38"/>
      <c r="C787" s="38"/>
      <c r="D787" s="38"/>
      <c r="E787" s="38"/>
      <c r="F787" s="35"/>
      <c r="G787" s="35"/>
      <c r="H787" s="38"/>
      <c r="I787" s="38"/>
      <c r="J787" s="273" t="str">
        <f t="shared" si="96"/>
        <v>รอข้อมูลคอลัมน์ H</v>
      </c>
      <c r="K787" s="150"/>
      <c r="L787" s="150"/>
      <c r="M787" s="150"/>
      <c r="N787" s="147" t="str" cm="1">
        <f t="array" ref="N787">IF(AND(K787:M787=""),"ยังไม่บันทึกข้อมูล",
IF(M787&lt;&gt;"",
IF(M787&gt;=1.3,M787,"เป็นไม้พุ่ม"),
IF(K787+L787&gt;=1.3,K787+L787,"เป็นไม้พุ่ม")))</f>
        <v>ยังไม่บันทึกข้อมูล</v>
      </c>
      <c r="O787" s="149" t="str">
        <f t="shared" si="97"/>
        <v>ข้อมูลไม่ถูกต้อง</v>
      </c>
      <c r="P787" s="149" t="str">
        <f t="shared" si="98"/>
        <v>ข้อมูลไม่ถูกต้อง</v>
      </c>
      <c r="Q787" s="149" t="str">
        <f t="shared" si="99"/>
        <v>ข้อมูลไม่ถูกต้อง</v>
      </c>
      <c r="R787" s="155" t="str">
        <f t="shared" si="100"/>
        <v>ข้อมูลไม่ถูกต้อง</v>
      </c>
      <c r="S787" s="155" t="str">
        <f>IF(ISNUMBER(R787),
IF(H$2=ตัวเลือก!A$30,"ยังไม่บันทึกข้อมูล",R787*0.27),"ข้อมูลไม่ถูกต้อง")</f>
        <v>ข้อมูลไม่ถูกต้อง</v>
      </c>
      <c r="T787" s="149" t="str">
        <f t="shared" si="101"/>
        <v>ข้อมูลไม่ถูกต้อง</v>
      </c>
      <c r="U787" s="155" t="str">
        <f>IF(ISNUMBER(R787),
IF(H$2=ตัวเลือก!A$30,"ยังไม่บันทึกข้อมูล",R787*0.47),"ข้อมูลไม่ถูกต้อง")</f>
        <v>ข้อมูลไม่ถูกต้อง</v>
      </c>
      <c r="V787" s="149" t="str">
        <f>IF(ISNUMBER(S787),
IF(H$2=ตัวเลือก!A$30,"ยังไม่บันทึกข้อมูล",S787*0.47),"ข้อมูลไม่ถูกต้อง")</f>
        <v>ข้อมูลไม่ถูกต้อง</v>
      </c>
      <c r="W787" s="149" t="str">
        <f t="shared" si="102"/>
        <v>ข้อมูลไม่ถูกต้อง</v>
      </c>
      <c r="X787" s="148" t="str">
        <f t="shared" si="103"/>
        <v>ข้อมูลไม่ถูกต้อง</v>
      </c>
      <c r="Y787" s="38"/>
      <c r="Z787" s="38"/>
      <c r="AA787" s="38"/>
    </row>
    <row r="788" spans="1:27" x14ac:dyDescent="0.45">
      <c r="A788" s="38">
        <v>783</v>
      </c>
      <c r="B788" s="38"/>
      <c r="C788" s="38"/>
      <c r="D788" s="38"/>
      <c r="E788" s="38"/>
      <c r="F788" s="35"/>
      <c r="G788" s="35"/>
      <c r="H788" s="38"/>
      <c r="I788" s="38"/>
      <c r="J788" s="273" t="str">
        <f t="shared" si="96"/>
        <v>รอข้อมูลคอลัมน์ H</v>
      </c>
      <c r="K788" s="150"/>
      <c r="L788" s="150"/>
      <c r="M788" s="150"/>
      <c r="N788" s="147" t="str" cm="1">
        <f t="array" ref="N788">IF(AND(K788:M788=""),"ยังไม่บันทึกข้อมูล",
IF(M788&lt;&gt;"",
IF(M788&gt;=1.3,M788,"เป็นไม้พุ่ม"),
IF(K788+L788&gt;=1.3,K788+L788,"เป็นไม้พุ่ม")))</f>
        <v>ยังไม่บันทึกข้อมูล</v>
      </c>
      <c r="O788" s="149" t="str">
        <f t="shared" si="97"/>
        <v>ข้อมูลไม่ถูกต้อง</v>
      </c>
      <c r="P788" s="149" t="str">
        <f t="shared" si="98"/>
        <v>ข้อมูลไม่ถูกต้อง</v>
      </c>
      <c r="Q788" s="149" t="str">
        <f t="shared" si="99"/>
        <v>ข้อมูลไม่ถูกต้อง</v>
      </c>
      <c r="R788" s="155" t="str">
        <f t="shared" si="100"/>
        <v>ข้อมูลไม่ถูกต้อง</v>
      </c>
      <c r="S788" s="155" t="str">
        <f>IF(ISNUMBER(R788),
IF(H$2=ตัวเลือก!A$30,"ยังไม่บันทึกข้อมูล",R788*0.27),"ข้อมูลไม่ถูกต้อง")</f>
        <v>ข้อมูลไม่ถูกต้อง</v>
      </c>
      <c r="T788" s="149" t="str">
        <f t="shared" si="101"/>
        <v>ข้อมูลไม่ถูกต้อง</v>
      </c>
      <c r="U788" s="155" t="str">
        <f>IF(ISNUMBER(R788),
IF(H$2=ตัวเลือก!A$30,"ยังไม่บันทึกข้อมูล",R788*0.47),"ข้อมูลไม่ถูกต้อง")</f>
        <v>ข้อมูลไม่ถูกต้อง</v>
      </c>
      <c r="V788" s="149" t="str">
        <f>IF(ISNUMBER(S788),
IF(H$2=ตัวเลือก!A$30,"ยังไม่บันทึกข้อมูล",S788*0.47),"ข้อมูลไม่ถูกต้อง")</f>
        <v>ข้อมูลไม่ถูกต้อง</v>
      </c>
      <c r="W788" s="149" t="str">
        <f t="shared" si="102"/>
        <v>ข้อมูลไม่ถูกต้อง</v>
      </c>
      <c r="X788" s="148" t="str">
        <f t="shared" si="103"/>
        <v>ข้อมูลไม่ถูกต้อง</v>
      </c>
      <c r="Y788" s="38"/>
      <c r="Z788" s="38"/>
      <c r="AA788" s="38"/>
    </row>
    <row r="789" spans="1:27" x14ac:dyDescent="0.45">
      <c r="A789" s="38">
        <v>784</v>
      </c>
      <c r="B789" s="38"/>
      <c r="C789" s="38"/>
      <c r="D789" s="38"/>
      <c r="E789" s="38"/>
      <c r="F789" s="35"/>
      <c r="G789" s="35"/>
      <c r="H789" s="38"/>
      <c r="I789" s="38"/>
      <c r="J789" s="273" t="str">
        <f t="shared" si="96"/>
        <v>รอข้อมูลคอลัมน์ H</v>
      </c>
      <c r="K789" s="150"/>
      <c r="L789" s="150"/>
      <c r="M789" s="150"/>
      <c r="N789" s="147" t="str" cm="1">
        <f t="array" ref="N789">IF(AND(K789:M789=""),"ยังไม่บันทึกข้อมูล",
IF(M789&lt;&gt;"",
IF(M789&gt;=1.3,M789,"เป็นไม้พุ่ม"),
IF(K789+L789&gt;=1.3,K789+L789,"เป็นไม้พุ่ม")))</f>
        <v>ยังไม่บันทึกข้อมูล</v>
      </c>
      <c r="O789" s="149" t="str">
        <f t="shared" si="97"/>
        <v>ข้อมูลไม่ถูกต้อง</v>
      </c>
      <c r="P789" s="149" t="str">
        <f t="shared" si="98"/>
        <v>ข้อมูลไม่ถูกต้อง</v>
      </c>
      <c r="Q789" s="149" t="str">
        <f t="shared" si="99"/>
        <v>ข้อมูลไม่ถูกต้อง</v>
      </c>
      <c r="R789" s="155" t="str">
        <f t="shared" si="100"/>
        <v>ข้อมูลไม่ถูกต้อง</v>
      </c>
      <c r="S789" s="155" t="str">
        <f>IF(ISNUMBER(R789),
IF(H$2=ตัวเลือก!A$30,"ยังไม่บันทึกข้อมูล",R789*0.27),"ข้อมูลไม่ถูกต้อง")</f>
        <v>ข้อมูลไม่ถูกต้อง</v>
      </c>
      <c r="T789" s="149" t="str">
        <f t="shared" si="101"/>
        <v>ข้อมูลไม่ถูกต้อง</v>
      </c>
      <c r="U789" s="155" t="str">
        <f>IF(ISNUMBER(R789),
IF(H$2=ตัวเลือก!A$30,"ยังไม่บันทึกข้อมูล",R789*0.47),"ข้อมูลไม่ถูกต้อง")</f>
        <v>ข้อมูลไม่ถูกต้อง</v>
      </c>
      <c r="V789" s="149" t="str">
        <f>IF(ISNUMBER(S789),
IF(H$2=ตัวเลือก!A$30,"ยังไม่บันทึกข้อมูล",S789*0.47),"ข้อมูลไม่ถูกต้อง")</f>
        <v>ข้อมูลไม่ถูกต้อง</v>
      </c>
      <c r="W789" s="149" t="str">
        <f t="shared" si="102"/>
        <v>ข้อมูลไม่ถูกต้อง</v>
      </c>
      <c r="X789" s="148" t="str">
        <f t="shared" si="103"/>
        <v>ข้อมูลไม่ถูกต้อง</v>
      </c>
      <c r="Y789" s="38"/>
      <c r="Z789" s="38"/>
      <c r="AA789" s="38"/>
    </row>
    <row r="790" spans="1:27" x14ac:dyDescent="0.45">
      <c r="A790" s="38">
        <v>785</v>
      </c>
      <c r="B790" s="38"/>
      <c r="C790" s="38"/>
      <c r="D790" s="38"/>
      <c r="E790" s="38"/>
      <c r="F790" s="35"/>
      <c r="G790" s="35"/>
      <c r="H790" s="38"/>
      <c r="I790" s="38"/>
      <c r="J790" s="273" t="str">
        <f t="shared" si="96"/>
        <v>รอข้อมูลคอลัมน์ H</v>
      </c>
      <c r="K790" s="150"/>
      <c r="L790" s="150"/>
      <c r="M790" s="150"/>
      <c r="N790" s="147" t="str" cm="1">
        <f t="array" ref="N790">IF(AND(K790:M790=""),"ยังไม่บันทึกข้อมูล",
IF(M790&lt;&gt;"",
IF(M790&gt;=1.3,M790,"เป็นไม้พุ่ม"),
IF(K790+L790&gt;=1.3,K790+L790,"เป็นไม้พุ่ม")))</f>
        <v>ยังไม่บันทึกข้อมูล</v>
      </c>
      <c r="O790" s="149" t="str">
        <f t="shared" si="97"/>
        <v>ข้อมูลไม่ถูกต้อง</v>
      </c>
      <c r="P790" s="149" t="str">
        <f t="shared" si="98"/>
        <v>ข้อมูลไม่ถูกต้อง</v>
      </c>
      <c r="Q790" s="149" t="str">
        <f t="shared" si="99"/>
        <v>ข้อมูลไม่ถูกต้อง</v>
      </c>
      <c r="R790" s="155" t="str">
        <f t="shared" si="100"/>
        <v>ข้อมูลไม่ถูกต้อง</v>
      </c>
      <c r="S790" s="155" t="str">
        <f>IF(ISNUMBER(R790),
IF(H$2=ตัวเลือก!A$30,"ยังไม่บันทึกข้อมูล",R790*0.27),"ข้อมูลไม่ถูกต้อง")</f>
        <v>ข้อมูลไม่ถูกต้อง</v>
      </c>
      <c r="T790" s="149" t="str">
        <f t="shared" si="101"/>
        <v>ข้อมูลไม่ถูกต้อง</v>
      </c>
      <c r="U790" s="155" t="str">
        <f>IF(ISNUMBER(R790),
IF(H$2=ตัวเลือก!A$30,"ยังไม่บันทึกข้อมูล",R790*0.47),"ข้อมูลไม่ถูกต้อง")</f>
        <v>ข้อมูลไม่ถูกต้อง</v>
      </c>
      <c r="V790" s="149" t="str">
        <f>IF(ISNUMBER(S790),
IF(H$2=ตัวเลือก!A$30,"ยังไม่บันทึกข้อมูล",S790*0.47),"ข้อมูลไม่ถูกต้อง")</f>
        <v>ข้อมูลไม่ถูกต้อง</v>
      </c>
      <c r="W790" s="149" t="str">
        <f t="shared" si="102"/>
        <v>ข้อมูลไม่ถูกต้อง</v>
      </c>
      <c r="X790" s="148" t="str">
        <f t="shared" si="103"/>
        <v>ข้อมูลไม่ถูกต้อง</v>
      </c>
      <c r="Y790" s="38"/>
      <c r="Z790" s="38"/>
      <c r="AA790" s="38"/>
    </row>
    <row r="791" spans="1:27" x14ac:dyDescent="0.45">
      <c r="A791" s="38">
        <v>786</v>
      </c>
      <c r="B791" s="38"/>
      <c r="C791" s="38"/>
      <c r="D791" s="38"/>
      <c r="E791" s="38"/>
      <c r="F791" s="35"/>
      <c r="G791" s="35"/>
      <c r="H791" s="38"/>
      <c r="I791" s="38"/>
      <c r="J791" s="273" t="str">
        <f t="shared" si="96"/>
        <v>รอข้อมูลคอลัมน์ H</v>
      </c>
      <c r="K791" s="150"/>
      <c r="L791" s="150"/>
      <c r="M791" s="150"/>
      <c r="N791" s="147" t="str" cm="1">
        <f t="array" ref="N791">IF(AND(K791:M791=""),"ยังไม่บันทึกข้อมูล",
IF(M791&lt;&gt;"",
IF(M791&gt;=1.3,M791,"เป็นไม้พุ่ม"),
IF(K791+L791&gt;=1.3,K791+L791,"เป็นไม้พุ่ม")))</f>
        <v>ยังไม่บันทึกข้อมูล</v>
      </c>
      <c r="O791" s="149" t="str">
        <f t="shared" si="97"/>
        <v>ข้อมูลไม่ถูกต้อง</v>
      </c>
      <c r="P791" s="149" t="str">
        <f t="shared" si="98"/>
        <v>ข้อมูลไม่ถูกต้อง</v>
      </c>
      <c r="Q791" s="149" t="str">
        <f t="shared" si="99"/>
        <v>ข้อมูลไม่ถูกต้อง</v>
      </c>
      <c r="R791" s="155" t="str">
        <f t="shared" si="100"/>
        <v>ข้อมูลไม่ถูกต้อง</v>
      </c>
      <c r="S791" s="155" t="str">
        <f>IF(ISNUMBER(R791),
IF(H$2=ตัวเลือก!A$30,"ยังไม่บันทึกข้อมูล",R791*0.27),"ข้อมูลไม่ถูกต้อง")</f>
        <v>ข้อมูลไม่ถูกต้อง</v>
      </c>
      <c r="T791" s="149" t="str">
        <f t="shared" si="101"/>
        <v>ข้อมูลไม่ถูกต้อง</v>
      </c>
      <c r="U791" s="155" t="str">
        <f>IF(ISNUMBER(R791),
IF(H$2=ตัวเลือก!A$30,"ยังไม่บันทึกข้อมูล",R791*0.47),"ข้อมูลไม่ถูกต้อง")</f>
        <v>ข้อมูลไม่ถูกต้อง</v>
      </c>
      <c r="V791" s="149" t="str">
        <f>IF(ISNUMBER(S791),
IF(H$2=ตัวเลือก!A$30,"ยังไม่บันทึกข้อมูล",S791*0.47),"ข้อมูลไม่ถูกต้อง")</f>
        <v>ข้อมูลไม่ถูกต้อง</v>
      </c>
      <c r="W791" s="149" t="str">
        <f t="shared" si="102"/>
        <v>ข้อมูลไม่ถูกต้อง</v>
      </c>
      <c r="X791" s="148" t="str">
        <f t="shared" si="103"/>
        <v>ข้อมูลไม่ถูกต้อง</v>
      </c>
      <c r="Y791" s="38"/>
      <c r="Z791" s="38"/>
      <c r="AA791" s="38"/>
    </row>
    <row r="792" spans="1:27" x14ac:dyDescent="0.45">
      <c r="A792" s="38">
        <v>787</v>
      </c>
      <c r="B792" s="38"/>
      <c r="C792" s="38"/>
      <c r="D792" s="38"/>
      <c r="E792" s="38"/>
      <c r="F792" s="35"/>
      <c r="G792" s="35"/>
      <c r="H792" s="38"/>
      <c r="I792" s="38"/>
      <c r="J792" s="273" t="str">
        <f t="shared" si="96"/>
        <v>รอข้อมูลคอลัมน์ H</v>
      </c>
      <c r="K792" s="150"/>
      <c r="L792" s="150"/>
      <c r="M792" s="150"/>
      <c r="N792" s="147" t="str" cm="1">
        <f t="array" ref="N792">IF(AND(K792:M792=""),"ยังไม่บันทึกข้อมูล",
IF(M792&lt;&gt;"",
IF(M792&gt;=1.3,M792,"เป็นไม้พุ่ม"),
IF(K792+L792&gt;=1.3,K792+L792,"เป็นไม้พุ่ม")))</f>
        <v>ยังไม่บันทึกข้อมูล</v>
      </c>
      <c r="O792" s="149" t="str">
        <f t="shared" si="97"/>
        <v>ข้อมูลไม่ถูกต้อง</v>
      </c>
      <c r="P792" s="149" t="str">
        <f t="shared" si="98"/>
        <v>ข้อมูลไม่ถูกต้อง</v>
      </c>
      <c r="Q792" s="149" t="str">
        <f t="shared" si="99"/>
        <v>ข้อมูลไม่ถูกต้อง</v>
      </c>
      <c r="R792" s="155" t="str">
        <f t="shared" si="100"/>
        <v>ข้อมูลไม่ถูกต้อง</v>
      </c>
      <c r="S792" s="155" t="str">
        <f>IF(ISNUMBER(R792),
IF(H$2=ตัวเลือก!A$30,"ยังไม่บันทึกข้อมูล",R792*0.27),"ข้อมูลไม่ถูกต้อง")</f>
        <v>ข้อมูลไม่ถูกต้อง</v>
      </c>
      <c r="T792" s="149" t="str">
        <f t="shared" si="101"/>
        <v>ข้อมูลไม่ถูกต้อง</v>
      </c>
      <c r="U792" s="155" t="str">
        <f>IF(ISNUMBER(R792),
IF(H$2=ตัวเลือก!A$30,"ยังไม่บันทึกข้อมูล",R792*0.47),"ข้อมูลไม่ถูกต้อง")</f>
        <v>ข้อมูลไม่ถูกต้อง</v>
      </c>
      <c r="V792" s="149" t="str">
        <f>IF(ISNUMBER(S792),
IF(H$2=ตัวเลือก!A$30,"ยังไม่บันทึกข้อมูล",S792*0.47),"ข้อมูลไม่ถูกต้อง")</f>
        <v>ข้อมูลไม่ถูกต้อง</v>
      </c>
      <c r="W792" s="149" t="str">
        <f t="shared" si="102"/>
        <v>ข้อมูลไม่ถูกต้อง</v>
      </c>
      <c r="X792" s="148" t="str">
        <f t="shared" si="103"/>
        <v>ข้อมูลไม่ถูกต้อง</v>
      </c>
      <c r="Y792" s="38"/>
      <c r="Z792" s="38"/>
      <c r="AA792" s="38"/>
    </row>
    <row r="793" spans="1:27" x14ac:dyDescent="0.45">
      <c r="A793" s="38">
        <v>788</v>
      </c>
      <c r="B793" s="38"/>
      <c r="C793" s="38"/>
      <c r="D793" s="38"/>
      <c r="E793" s="38"/>
      <c r="F793" s="35"/>
      <c r="G793" s="35"/>
      <c r="H793" s="38"/>
      <c r="I793" s="38"/>
      <c r="J793" s="273" t="str">
        <f t="shared" si="96"/>
        <v>รอข้อมูลคอลัมน์ H</v>
      </c>
      <c r="K793" s="150"/>
      <c r="L793" s="150"/>
      <c r="M793" s="150"/>
      <c r="N793" s="147" t="str" cm="1">
        <f t="array" ref="N793">IF(AND(K793:M793=""),"ยังไม่บันทึกข้อมูล",
IF(M793&lt;&gt;"",
IF(M793&gt;=1.3,M793,"เป็นไม้พุ่ม"),
IF(K793+L793&gt;=1.3,K793+L793,"เป็นไม้พุ่ม")))</f>
        <v>ยังไม่บันทึกข้อมูล</v>
      </c>
      <c r="O793" s="149" t="str">
        <f t="shared" si="97"/>
        <v>ข้อมูลไม่ถูกต้อง</v>
      </c>
      <c r="P793" s="149" t="str">
        <f t="shared" si="98"/>
        <v>ข้อมูลไม่ถูกต้อง</v>
      </c>
      <c r="Q793" s="149" t="str">
        <f t="shared" si="99"/>
        <v>ข้อมูลไม่ถูกต้อง</v>
      </c>
      <c r="R793" s="155" t="str">
        <f t="shared" si="100"/>
        <v>ข้อมูลไม่ถูกต้อง</v>
      </c>
      <c r="S793" s="155" t="str">
        <f>IF(ISNUMBER(R793),
IF(H$2=ตัวเลือก!A$30,"ยังไม่บันทึกข้อมูล",R793*0.27),"ข้อมูลไม่ถูกต้อง")</f>
        <v>ข้อมูลไม่ถูกต้อง</v>
      </c>
      <c r="T793" s="149" t="str">
        <f t="shared" si="101"/>
        <v>ข้อมูลไม่ถูกต้อง</v>
      </c>
      <c r="U793" s="155" t="str">
        <f>IF(ISNUMBER(R793),
IF(H$2=ตัวเลือก!A$30,"ยังไม่บันทึกข้อมูล",R793*0.47),"ข้อมูลไม่ถูกต้อง")</f>
        <v>ข้อมูลไม่ถูกต้อง</v>
      </c>
      <c r="V793" s="149" t="str">
        <f>IF(ISNUMBER(S793),
IF(H$2=ตัวเลือก!A$30,"ยังไม่บันทึกข้อมูล",S793*0.47),"ข้อมูลไม่ถูกต้อง")</f>
        <v>ข้อมูลไม่ถูกต้อง</v>
      </c>
      <c r="W793" s="149" t="str">
        <f t="shared" si="102"/>
        <v>ข้อมูลไม่ถูกต้อง</v>
      </c>
      <c r="X793" s="148" t="str">
        <f t="shared" si="103"/>
        <v>ข้อมูลไม่ถูกต้อง</v>
      </c>
      <c r="Y793" s="38"/>
      <c r="Z793" s="38"/>
      <c r="AA793" s="38"/>
    </row>
    <row r="794" spans="1:27" x14ac:dyDescent="0.45">
      <c r="A794" s="38">
        <v>789</v>
      </c>
      <c r="B794" s="38"/>
      <c r="C794" s="38"/>
      <c r="D794" s="38"/>
      <c r="E794" s="38"/>
      <c r="F794" s="35"/>
      <c r="G794" s="35"/>
      <c r="H794" s="38"/>
      <c r="I794" s="38"/>
      <c r="J794" s="273" t="str">
        <f t="shared" si="96"/>
        <v>รอข้อมูลคอลัมน์ H</v>
      </c>
      <c r="K794" s="150"/>
      <c r="L794" s="150"/>
      <c r="M794" s="150"/>
      <c r="N794" s="147" t="str" cm="1">
        <f t="array" ref="N794">IF(AND(K794:M794=""),"ยังไม่บันทึกข้อมูล",
IF(M794&lt;&gt;"",
IF(M794&gt;=1.3,M794,"เป็นไม้พุ่ม"),
IF(K794+L794&gt;=1.3,K794+L794,"เป็นไม้พุ่ม")))</f>
        <v>ยังไม่บันทึกข้อมูล</v>
      </c>
      <c r="O794" s="149" t="str">
        <f t="shared" si="97"/>
        <v>ข้อมูลไม่ถูกต้อง</v>
      </c>
      <c r="P794" s="149" t="str">
        <f t="shared" si="98"/>
        <v>ข้อมูลไม่ถูกต้อง</v>
      </c>
      <c r="Q794" s="149" t="str">
        <f t="shared" si="99"/>
        <v>ข้อมูลไม่ถูกต้อง</v>
      </c>
      <c r="R794" s="155" t="str">
        <f t="shared" si="100"/>
        <v>ข้อมูลไม่ถูกต้อง</v>
      </c>
      <c r="S794" s="155" t="str">
        <f>IF(ISNUMBER(R794),
IF(H$2=ตัวเลือก!A$30,"ยังไม่บันทึกข้อมูล",R794*0.27),"ข้อมูลไม่ถูกต้อง")</f>
        <v>ข้อมูลไม่ถูกต้อง</v>
      </c>
      <c r="T794" s="149" t="str">
        <f t="shared" si="101"/>
        <v>ข้อมูลไม่ถูกต้อง</v>
      </c>
      <c r="U794" s="155" t="str">
        <f>IF(ISNUMBER(R794),
IF(H$2=ตัวเลือก!A$30,"ยังไม่บันทึกข้อมูล",R794*0.47),"ข้อมูลไม่ถูกต้อง")</f>
        <v>ข้อมูลไม่ถูกต้อง</v>
      </c>
      <c r="V794" s="149" t="str">
        <f>IF(ISNUMBER(S794),
IF(H$2=ตัวเลือก!A$30,"ยังไม่บันทึกข้อมูล",S794*0.47),"ข้อมูลไม่ถูกต้อง")</f>
        <v>ข้อมูลไม่ถูกต้อง</v>
      </c>
      <c r="W794" s="149" t="str">
        <f t="shared" si="102"/>
        <v>ข้อมูลไม่ถูกต้อง</v>
      </c>
      <c r="X794" s="148" t="str">
        <f t="shared" si="103"/>
        <v>ข้อมูลไม่ถูกต้อง</v>
      </c>
      <c r="Y794" s="38"/>
      <c r="Z794" s="38"/>
      <c r="AA794" s="38"/>
    </row>
    <row r="795" spans="1:27" x14ac:dyDescent="0.45">
      <c r="A795" s="38">
        <v>790</v>
      </c>
      <c r="B795" s="38"/>
      <c r="C795" s="38"/>
      <c r="D795" s="38"/>
      <c r="E795" s="38"/>
      <c r="F795" s="35"/>
      <c r="G795" s="35"/>
      <c r="H795" s="38"/>
      <c r="I795" s="38"/>
      <c r="J795" s="273" t="str">
        <f t="shared" si="96"/>
        <v>รอข้อมูลคอลัมน์ H</v>
      </c>
      <c r="K795" s="150"/>
      <c r="L795" s="150"/>
      <c r="M795" s="150"/>
      <c r="N795" s="147" t="str" cm="1">
        <f t="array" ref="N795">IF(AND(K795:M795=""),"ยังไม่บันทึกข้อมูล",
IF(M795&lt;&gt;"",
IF(M795&gt;=1.3,M795,"เป็นไม้พุ่ม"),
IF(K795+L795&gt;=1.3,K795+L795,"เป็นไม้พุ่ม")))</f>
        <v>ยังไม่บันทึกข้อมูล</v>
      </c>
      <c r="O795" s="149" t="str">
        <f t="shared" si="97"/>
        <v>ข้อมูลไม่ถูกต้อง</v>
      </c>
      <c r="P795" s="149" t="str">
        <f t="shared" si="98"/>
        <v>ข้อมูลไม่ถูกต้อง</v>
      </c>
      <c r="Q795" s="149" t="str">
        <f t="shared" si="99"/>
        <v>ข้อมูลไม่ถูกต้อง</v>
      </c>
      <c r="R795" s="155" t="str">
        <f t="shared" si="100"/>
        <v>ข้อมูลไม่ถูกต้อง</v>
      </c>
      <c r="S795" s="155" t="str">
        <f>IF(ISNUMBER(R795),
IF(H$2=ตัวเลือก!A$30,"ยังไม่บันทึกข้อมูล",R795*0.27),"ข้อมูลไม่ถูกต้อง")</f>
        <v>ข้อมูลไม่ถูกต้อง</v>
      </c>
      <c r="T795" s="149" t="str">
        <f t="shared" si="101"/>
        <v>ข้อมูลไม่ถูกต้อง</v>
      </c>
      <c r="U795" s="155" t="str">
        <f>IF(ISNUMBER(R795),
IF(H$2=ตัวเลือก!A$30,"ยังไม่บันทึกข้อมูล",R795*0.47),"ข้อมูลไม่ถูกต้อง")</f>
        <v>ข้อมูลไม่ถูกต้อง</v>
      </c>
      <c r="V795" s="149" t="str">
        <f>IF(ISNUMBER(S795),
IF(H$2=ตัวเลือก!A$30,"ยังไม่บันทึกข้อมูล",S795*0.47),"ข้อมูลไม่ถูกต้อง")</f>
        <v>ข้อมูลไม่ถูกต้อง</v>
      </c>
      <c r="W795" s="149" t="str">
        <f t="shared" si="102"/>
        <v>ข้อมูลไม่ถูกต้อง</v>
      </c>
      <c r="X795" s="148" t="str">
        <f t="shared" si="103"/>
        <v>ข้อมูลไม่ถูกต้อง</v>
      </c>
      <c r="Y795" s="38"/>
      <c r="Z795" s="38"/>
      <c r="AA795" s="38"/>
    </row>
    <row r="796" spans="1:27" x14ac:dyDescent="0.45">
      <c r="A796" s="38">
        <v>791</v>
      </c>
      <c r="B796" s="38"/>
      <c r="C796" s="38"/>
      <c r="D796" s="38"/>
      <c r="E796" s="38"/>
      <c r="F796" s="35"/>
      <c r="G796" s="35"/>
      <c r="H796" s="38"/>
      <c r="I796" s="38"/>
      <c r="J796" s="273" t="str">
        <f t="shared" si="96"/>
        <v>รอข้อมูลคอลัมน์ H</v>
      </c>
      <c r="K796" s="150"/>
      <c r="L796" s="150"/>
      <c r="M796" s="150"/>
      <c r="N796" s="147" t="str" cm="1">
        <f t="array" ref="N796">IF(AND(K796:M796=""),"ยังไม่บันทึกข้อมูล",
IF(M796&lt;&gt;"",
IF(M796&gt;=1.3,M796,"เป็นไม้พุ่ม"),
IF(K796+L796&gt;=1.3,K796+L796,"เป็นไม้พุ่ม")))</f>
        <v>ยังไม่บันทึกข้อมูล</v>
      </c>
      <c r="O796" s="149" t="str">
        <f t="shared" si="97"/>
        <v>ข้อมูลไม่ถูกต้อง</v>
      </c>
      <c r="P796" s="149" t="str">
        <f t="shared" si="98"/>
        <v>ข้อมูลไม่ถูกต้อง</v>
      </c>
      <c r="Q796" s="149" t="str">
        <f t="shared" si="99"/>
        <v>ข้อมูลไม่ถูกต้อง</v>
      </c>
      <c r="R796" s="155" t="str">
        <f t="shared" si="100"/>
        <v>ข้อมูลไม่ถูกต้อง</v>
      </c>
      <c r="S796" s="155" t="str">
        <f>IF(ISNUMBER(R796),
IF(H$2=ตัวเลือก!A$30,"ยังไม่บันทึกข้อมูล",R796*0.27),"ข้อมูลไม่ถูกต้อง")</f>
        <v>ข้อมูลไม่ถูกต้อง</v>
      </c>
      <c r="T796" s="149" t="str">
        <f t="shared" si="101"/>
        <v>ข้อมูลไม่ถูกต้อง</v>
      </c>
      <c r="U796" s="155" t="str">
        <f>IF(ISNUMBER(R796),
IF(H$2=ตัวเลือก!A$30,"ยังไม่บันทึกข้อมูล",R796*0.47),"ข้อมูลไม่ถูกต้อง")</f>
        <v>ข้อมูลไม่ถูกต้อง</v>
      </c>
      <c r="V796" s="149" t="str">
        <f>IF(ISNUMBER(S796),
IF(H$2=ตัวเลือก!A$30,"ยังไม่บันทึกข้อมูล",S796*0.47),"ข้อมูลไม่ถูกต้อง")</f>
        <v>ข้อมูลไม่ถูกต้อง</v>
      </c>
      <c r="W796" s="149" t="str">
        <f t="shared" si="102"/>
        <v>ข้อมูลไม่ถูกต้อง</v>
      </c>
      <c r="X796" s="148" t="str">
        <f t="shared" si="103"/>
        <v>ข้อมูลไม่ถูกต้อง</v>
      </c>
      <c r="Y796" s="38"/>
      <c r="Z796" s="38"/>
      <c r="AA796" s="38"/>
    </row>
    <row r="797" spans="1:27" x14ac:dyDescent="0.45">
      <c r="A797" s="38">
        <v>792</v>
      </c>
      <c r="B797" s="38"/>
      <c r="C797" s="38"/>
      <c r="D797" s="38"/>
      <c r="E797" s="38"/>
      <c r="F797" s="35"/>
      <c r="G797" s="35"/>
      <c r="H797" s="38"/>
      <c r="I797" s="38"/>
      <c r="J797" s="273" t="str">
        <f t="shared" si="96"/>
        <v>รอข้อมูลคอลัมน์ H</v>
      </c>
      <c r="K797" s="150"/>
      <c r="L797" s="150"/>
      <c r="M797" s="150"/>
      <c r="N797" s="147" t="str" cm="1">
        <f t="array" ref="N797">IF(AND(K797:M797=""),"ยังไม่บันทึกข้อมูล",
IF(M797&lt;&gt;"",
IF(M797&gt;=1.3,M797,"เป็นไม้พุ่ม"),
IF(K797+L797&gt;=1.3,K797+L797,"เป็นไม้พุ่ม")))</f>
        <v>ยังไม่บันทึกข้อมูล</v>
      </c>
      <c r="O797" s="149" t="str">
        <f t="shared" si="97"/>
        <v>ข้อมูลไม่ถูกต้อง</v>
      </c>
      <c r="P797" s="149" t="str">
        <f t="shared" si="98"/>
        <v>ข้อมูลไม่ถูกต้อง</v>
      </c>
      <c r="Q797" s="149" t="str">
        <f t="shared" si="99"/>
        <v>ข้อมูลไม่ถูกต้อง</v>
      </c>
      <c r="R797" s="155" t="str">
        <f t="shared" si="100"/>
        <v>ข้อมูลไม่ถูกต้อง</v>
      </c>
      <c r="S797" s="155" t="str">
        <f>IF(ISNUMBER(R797),
IF(H$2=ตัวเลือก!A$30,"ยังไม่บันทึกข้อมูล",R797*0.27),"ข้อมูลไม่ถูกต้อง")</f>
        <v>ข้อมูลไม่ถูกต้อง</v>
      </c>
      <c r="T797" s="149" t="str">
        <f t="shared" si="101"/>
        <v>ข้อมูลไม่ถูกต้อง</v>
      </c>
      <c r="U797" s="155" t="str">
        <f>IF(ISNUMBER(R797),
IF(H$2=ตัวเลือก!A$30,"ยังไม่บันทึกข้อมูล",R797*0.47),"ข้อมูลไม่ถูกต้อง")</f>
        <v>ข้อมูลไม่ถูกต้อง</v>
      </c>
      <c r="V797" s="149" t="str">
        <f>IF(ISNUMBER(S797),
IF(H$2=ตัวเลือก!A$30,"ยังไม่บันทึกข้อมูล",S797*0.47),"ข้อมูลไม่ถูกต้อง")</f>
        <v>ข้อมูลไม่ถูกต้อง</v>
      </c>
      <c r="W797" s="149" t="str">
        <f t="shared" si="102"/>
        <v>ข้อมูลไม่ถูกต้อง</v>
      </c>
      <c r="X797" s="148" t="str">
        <f t="shared" si="103"/>
        <v>ข้อมูลไม่ถูกต้อง</v>
      </c>
      <c r="Y797" s="38"/>
      <c r="Z797" s="38"/>
      <c r="AA797" s="38"/>
    </row>
    <row r="798" spans="1:27" x14ac:dyDescent="0.45">
      <c r="A798" s="38">
        <v>793</v>
      </c>
      <c r="B798" s="38"/>
      <c r="C798" s="38"/>
      <c r="D798" s="38"/>
      <c r="E798" s="38"/>
      <c r="F798" s="35"/>
      <c r="G798" s="35"/>
      <c r="H798" s="38"/>
      <c r="I798" s="38"/>
      <c r="J798" s="273" t="str">
        <f t="shared" si="96"/>
        <v>รอข้อมูลคอลัมน์ H</v>
      </c>
      <c r="K798" s="150"/>
      <c r="L798" s="150"/>
      <c r="M798" s="150"/>
      <c r="N798" s="147" t="str" cm="1">
        <f t="array" ref="N798">IF(AND(K798:M798=""),"ยังไม่บันทึกข้อมูล",
IF(M798&lt;&gt;"",
IF(M798&gt;=1.3,M798,"เป็นไม้พุ่ม"),
IF(K798+L798&gt;=1.3,K798+L798,"เป็นไม้พุ่ม")))</f>
        <v>ยังไม่บันทึกข้อมูล</v>
      </c>
      <c r="O798" s="149" t="str">
        <f t="shared" si="97"/>
        <v>ข้อมูลไม่ถูกต้อง</v>
      </c>
      <c r="P798" s="149" t="str">
        <f t="shared" si="98"/>
        <v>ข้อมูลไม่ถูกต้อง</v>
      </c>
      <c r="Q798" s="149" t="str">
        <f t="shared" si="99"/>
        <v>ข้อมูลไม่ถูกต้อง</v>
      </c>
      <c r="R798" s="155" t="str">
        <f t="shared" si="100"/>
        <v>ข้อมูลไม่ถูกต้อง</v>
      </c>
      <c r="S798" s="155" t="str">
        <f>IF(ISNUMBER(R798),
IF(H$2=ตัวเลือก!A$30,"ยังไม่บันทึกข้อมูล",R798*0.27),"ข้อมูลไม่ถูกต้อง")</f>
        <v>ข้อมูลไม่ถูกต้อง</v>
      </c>
      <c r="T798" s="149" t="str">
        <f t="shared" si="101"/>
        <v>ข้อมูลไม่ถูกต้อง</v>
      </c>
      <c r="U798" s="155" t="str">
        <f>IF(ISNUMBER(R798),
IF(H$2=ตัวเลือก!A$30,"ยังไม่บันทึกข้อมูล",R798*0.47),"ข้อมูลไม่ถูกต้อง")</f>
        <v>ข้อมูลไม่ถูกต้อง</v>
      </c>
      <c r="V798" s="149" t="str">
        <f>IF(ISNUMBER(S798),
IF(H$2=ตัวเลือก!A$30,"ยังไม่บันทึกข้อมูล",S798*0.47),"ข้อมูลไม่ถูกต้อง")</f>
        <v>ข้อมูลไม่ถูกต้อง</v>
      </c>
      <c r="W798" s="149" t="str">
        <f t="shared" si="102"/>
        <v>ข้อมูลไม่ถูกต้อง</v>
      </c>
      <c r="X798" s="148" t="str">
        <f t="shared" si="103"/>
        <v>ข้อมูลไม่ถูกต้อง</v>
      </c>
      <c r="Y798" s="38"/>
      <c r="Z798" s="38"/>
      <c r="AA798" s="38"/>
    </row>
    <row r="799" spans="1:27" x14ac:dyDescent="0.45">
      <c r="A799" s="38">
        <v>794</v>
      </c>
      <c r="B799" s="38"/>
      <c r="C799" s="38"/>
      <c r="D799" s="38"/>
      <c r="E799" s="38"/>
      <c r="F799" s="35"/>
      <c r="G799" s="35"/>
      <c r="H799" s="38"/>
      <c r="I799" s="38"/>
      <c r="J799" s="273" t="str">
        <f t="shared" si="96"/>
        <v>รอข้อมูลคอลัมน์ H</v>
      </c>
      <c r="K799" s="150"/>
      <c r="L799" s="150"/>
      <c r="M799" s="150"/>
      <c r="N799" s="147" t="str" cm="1">
        <f t="array" ref="N799">IF(AND(K799:M799=""),"ยังไม่บันทึกข้อมูล",
IF(M799&lt;&gt;"",
IF(M799&gt;=1.3,M799,"เป็นไม้พุ่ม"),
IF(K799+L799&gt;=1.3,K799+L799,"เป็นไม้พุ่ม")))</f>
        <v>ยังไม่บันทึกข้อมูล</v>
      </c>
      <c r="O799" s="149" t="str">
        <f t="shared" si="97"/>
        <v>ข้อมูลไม่ถูกต้อง</v>
      </c>
      <c r="P799" s="149" t="str">
        <f t="shared" si="98"/>
        <v>ข้อมูลไม่ถูกต้อง</v>
      </c>
      <c r="Q799" s="149" t="str">
        <f t="shared" si="99"/>
        <v>ข้อมูลไม่ถูกต้อง</v>
      </c>
      <c r="R799" s="155" t="str">
        <f t="shared" si="100"/>
        <v>ข้อมูลไม่ถูกต้อง</v>
      </c>
      <c r="S799" s="155" t="str">
        <f>IF(ISNUMBER(R799),
IF(H$2=ตัวเลือก!A$30,"ยังไม่บันทึกข้อมูล",R799*0.27),"ข้อมูลไม่ถูกต้อง")</f>
        <v>ข้อมูลไม่ถูกต้อง</v>
      </c>
      <c r="T799" s="149" t="str">
        <f t="shared" si="101"/>
        <v>ข้อมูลไม่ถูกต้อง</v>
      </c>
      <c r="U799" s="155" t="str">
        <f>IF(ISNUMBER(R799),
IF(H$2=ตัวเลือก!A$30,"ยังไม่บันทึกข้อมูล",R799*0.47),"ข้อมูลไม่ถูกต้อง")</f>
        <v>ข้อมูลไม่ถูกต้อง</v>
      </c>
      <c r="V799" s="149" t="str">
        <f>IF(ISNUMBER(S799),
IF(H$2=ตัวเลือก!A$30,"ยังไม่บันทึกข้อมูล",S799*0.47),"ข้อมูลไม่ถูกต้อง")</f>
        <v>ข้อมูลไม่ถูกต้อง</v>
      </c>
      <c r="W799" s="149" t="str">
        <f t="shared" si="102"/>
        <v>ข้อมูลไม่ถูกต้อง</v>
      </c>
      <c r="X799" s="148" t="str">
        <f t="shared" si="103"/>
        <v>ข้อมูลไม่ถูกต้อง</v>
      </c>
      <c r="Y799" s="38"/>
      <c r="Z799" s="38"/>
      <c r="AA799" s="38"/>
    </row>
    <row r="800" spans="1:27" x14ac:dyDescent="0.45">
      <c r="A800" s="38">
        <v>795</v>
      </c>
      <c r="B800" s="38"/>
      <c r="C800" s="38"/>
      <c r="D800" s="38"/>
      <c r="E800" s="38"/>
      <c r="F800" s="35"/>
      <c r="G800" s="35"/>
      <c r="H800" s="38"/>
      <c r="I800" s="38"/>
      <c r="J800" s="273" t="str">
        <f t="shared" si="96"/>
        <v>รอข้อมูลคอลัมน์ H</v>
      </c>
      <c r="K800" s="150"/>
      <c r="L800" s="150"/>
      <c r="M800" s="150"/>
      <c r="N800" s="147" t="str" cm="1">
        <f t="array" ref="N800">IF(AND(K800:M800=""),"ยังไม่บันทึกข้อมูล",
IF(M800&lt;&gt;"",
IF(M800&gt;=1.3,M800,"เป็นไม้พุ่ม"),
IF(K800+L800&gt;=1.3,K800+L800,"เป็นไม้พุ่ม")))</f>
        <v>ยังไม่บันทึกข้อมูล</v>
      </c>
      <c r="O800" s="149" t="str">
        <f t="shared" si="97"/>
        <v>ข้อมูลไม่ถูกต้อง</v>
      </c>
      <c r="P800" s="149" t="str">
        <f t="shared" si="98"/>
        <v>ข้อมูลไม่ถูกต้อง</v>
      </c>
      <c r="Q800" s="149" t="str">
        <f t="shared" si="99"/>
        <v>ข้อมูลไม่ถูกต้อง</v>
      </c>
      <c r="R800" s="155" t="str">
        <f t="shared" si="100"/>
        <v>ข้อมูลไม่ถูกต้อง</v>
      </c>
      <c r="S800" s="155" t="str">
        <f>IF(ISNUMBER(R800),
IF(H$2=ตัวเลือก!A$30,"ยังไม่บันทึกข้อมูล",R800*0.27),"ข้อมูลไม่ถูกต้อง")</f>
        <v>ข้อมูลไม่ถูกต้อง</v>
      </c>
      <c r="T800" s="149" t="str">
        <f t="shared" si="101"/>
        <v>ข้อมูลไม่ถูกต้อง</v>
      </c>
      <c r="U800" s="155" t="str">
        <f>IF(ISNUMBER(R800),
IF(H$2=ตัวเลือก!A$30,"ยังไม่บันทึกข้อมูล",R800*0.47),"ข้อมูลไม่ถูกต้อง")</f>
        <v>ข้อมูลไม่ถูกต้อง</v>
      </c>
      <c r="V800" s="149" t="str">
        <f>IF(ISNUMBER(S800),
IF(H$2=ตัวเลือก!A$30,"ยังไม่บันทึกข้อมูล",S800*0.47),"ข้อมูลไม่ถูกต้อง")</f>
        <v>ข้อมูลไม่ถูกต้อง</v>
      </c>
      <c r="W800" s="149" t="str">
        <f t="shared" si="102"/>
        <v>ข้อมูลไม่ถูกต้อง</v>
      </c>
      <c r="X800" s="148" t="str">
        <f t="shared" si="103"/>
        <v>ข้อมูลไม่ถูกต้อง</v>
      </c>
      <c r="Y800" s="38"/>
      <c r="Z800" s="38"/>
      <c r="AA800" s="38"/>
    </row>
    <row r="801" spans="1:27" x14ac:dyDescent="0.45">
      <c r="A801" s="38">
        <v>796</v>
      </c>
      <c r="B801" s="38"/>
      <c r="C801" s="38"/>
      <c r="D801" s="38"/>
      <c r="E801" s="38"/>
      <c r="F801" s="35"/>
      <c r="G801" s="35"/>
      <c r="H801" s="38"/>
      <c r="I801" s="38"/>
      <c r="J801" s="273" t="str">
        <f t="shared" si="96"/>
        <v>รอข้อมูลคอลัมน์ H</v>
      </c>
      <c r="K801" s="150"/>
      <c r="L801" s="150"/>
      <c r="M801" s="150"/>
      <c r="N801" s="147" t="str" cm="1">
        <f t="array" ref="N801">IF(AND(K801:M801=""),"ยังไม่บันทึกข้อมูล",
IF(M801&lt;&gt;"",
IF(M801&gt;=1.3,M801,"เป็นไม้พุ่ม"),
IF(K801+L801&gt;=1.3,K801+L801,"เป็นไม้พุ่ม")))</f>
        <v>ยังไม่บันทึกข้อมูล</v>
      </c>
      <c r="O801" s="149" t="str">
        <f t="shared" si="97"/>
        <v>ข้อมูลไม่ถูกต้อง</v>
      </c>
      <c r="P801" s="149" t="str">
        <f t="shared" si="98"/>
        <v>ข้อมูลไม่ถูกต้อง</v>
      </c>
      <c r="Q801" s="149" t="str">
        <f t="shared" si="99"/>
        <v>ข้อมูลไม่ถูกต้อง</v>
      </c>
      <c r="R801" s="155" t="str">
        <f t="shared" si="100"/>
        <v>ข้อมูลไม่ถูกต้อง</v>
      </c>
      <c r="S801" s="155" t="str">
        <f>IF(ISNUMBER(R801),
IF(H$2=ตัวเลือก!A$30,"ยังไม่บันทึกข้อมูล",R801*0.27),"ข้อมูลไม่ถูกต้อง")</f>
        <v>ข้อมูลไม่ถูกต้อง</v>
      </c>
      <c r="T801" s="149" t="str">
        <f t="shared" si="101"/>
        <v>ข้อมูลไม่ถูกต้อง</v>
      </c>
      <c r="U801" s="155" t="str">
        <f>IF(ISNUMBER(R801),
IF(H$2=ตัวเลือก!A$30,"ยังไม่บันทึกข้อมูล",R801*0.47),"ข้อมูลไม่ถูกต้อง")</f>
        <v>ข้อมูลไม่ถูกต้อง</v>
      </c>
      <c r="V801" s="149" t="str">
        <f>IF(ISNUMBER(S801),
IF(H$2=ตัวเลือก!A$30,"ยังไม่บันทึกข้อมูล",S801*0.47),"ข้อมูลไม่ถูกต้อง")</f>
        <v>ข้อมูลไม่ถูกต้อง</v>
      </c>
      <c r="W801" s="149" t="str">
        <f t="shared" si="102"/>
        <v>ข้อมูลไม่ถูกต้อง</v>
      </c>
      <c r="X801" s="148" t="str">
        <f t="shared" si="103"/>
        <v>ข้อมูลไม่ถูกต้อง</v>
      </c>
      <c r="Y801" s="38"/>
      <c r="Z801" s="38"/>
      <c r="AA801" s="38"/>
    </row>
    <row r="802" spans="1:27" x14ac:dyDescent="0.45">
      <c r="A802" s="38">
        <v>797</v>
      </c>
      <c r="B802" s="38"/>
      <c r="C802" s="38"/>
      <c r="D802" s="38"/>
      <c r="E802" s="38"/>
      <c r="F802" s="35"/>
      <c r="G802" s="35"/>
      <c r="H802" s="38"/>
      <c r="I802" s="38"/>
      <c r="J802" s="273" t="str">
        <f t="shared" si="96"/>
        <v>รอข้อมูลคอลัมน์ H</v>
      </c>
      <c r="K802" s="150"/>
      <c r="L802" s="150"/>
      <c r="M802" s="150"/>
      <c r="N802" s="147" t="str" cm="1">
        <f t="array" ref="N802">IF(AND(K802:M802=""),"ยังไม่บันทึกข้อมูล",
IF(M802&lt;&gt;"",
IF(M802&gt;=1.3,M802,"เป็นไม้พุ่ม"),
IF(K802+L802&gt;=1.3,K802+L802,"เป็นไม้พุ่ม")))</f>
        <v>ยังไม่บันทึกข้อมูล</v>
      </c>
      <c r="O802" s="149" t="str">
        <f t="shared" si="97"/>
        <v>ข้อมูลไม่ถูกต้อง</v>
      </c>
      <c r="P802" s="149" t="str">
        <f t="shared" si="98"/>
        <v>ข้อมูลไม่ถูกต้อง</v>
      </c>
      <c r="Q802" s="149" t="str">
        <f t="shared" si="99"/>
        <v>ข้อมูลไม่ถูกต้อง</v>
      </c>
      <c r="R802" s="155" t="str">
        <f t="shared" si="100"/>
        <v>ข้อมูลไม่ถูกต้อง</v>
      </c>
      <c r="S802" s="155" t="str">
        <f>IF(ISNUMBER(R802),
IF(H$2=ตัวเลือก!A$30,"ยังไม่บันทึกข้อมูล",R802*0.27),"ข้อมูลไม่ถูกต้อง")</f>
        <v>ข้อมูลไม่ถูกต้อง</v>
      </c>
      <c r="T802" s="149" t="str">
        <f t="shared" si="101"/>
        <v>ข้อมูลไม่ถูกต้อง</v>
      </c>
      <c r="U802" s="155" t="str">
        <f>IF(ISNUMBER(R802),
IF(H$2=ตัวเลือก!A$30,"ยังไม่บันทึกข้อมูล",R802*0.47),"ข้อมูลไม่ถูกต้อง")</f>
        <v>ข้อมูลไม่ถูกต้อง</v>
      </c>
      <c r="V802" s="149" t="str">
        <f>IF(ISNUMBER(S802),
IF(H$2=ตัวเลือก!A$30,"ยังไม่บันทึกข้อมูล",S802*0.47),"ข้อมูลไม่ถูกต้อง")</f>
        <v>ข้อมูลไม่ถูกต้อง</v>
      </c>
      <c r="W802" s="149" t="str">
        <f t="shared" si="102"/>
        <v>ข้อมูลไม่ถูกต้อง</v>
      </c>
      <c r="X802" s="148" t="str">
        <f t="shared" si="103"/>
        <v>ข้อมูลไม่ถูกต้อง</v>
      </c>
      <c r="Y802" s="38"/>
      <c r="Z802" s="38"/>
      <c r="AA802" s="38"/>
    </row>
    <row r="803" spans="1:27" x14ac:dyDescent="0.45">
      <c r="A803" s="38">
        <v>798</v>
      </c>
      <c r="B803" s="38"/>
      <c r="C803" s="38"/>
      <c r="D803" s="38"/>
      <c r="E803" s="38"/>
      <c r="F803" s="35"/>
      <c r="G803" s="35"/>
      <c r="H803" s="38"/>
      <c r="I803" s="38"/>
      <c r="J803" s="273" t="str">
        <f t="shared" si="96"/>
        <v>รอข้อมูลคอลัมน์ H</v>
      </c>
      <c r="K803" s="150"/>
      <c r="L803" s="150"/>
      <c r="M803" s="150"/>
      <c r="N803" s="147" t="str" cm="1">
        <f t="array" ref="N803">IF(AND(K803:M803=""),"ยังไม่บันทึกข้อมูล",
IF(M803&lt;&gt;"",
IF(M803&gt;=1.3,M803,"เป็นไม้พุ่ม"),
IF(K803+L803&gt;=1.3,K803+L803,"เป็นไม้พุ่ม")))</f>
        <v>ยังไม่บันทึกข้อมูล</v>
      </c>
      <c r="O803" s="149" t="str">
        <f t="shared" si="97"/>
        <v>ข้อมูลไม่ถูกต้อง</v>
      </c>
      <c r="P803" s="149" t="str">
        <f t="shared" si="98"/>
        <v>ข้อมูลไม่ถูกต้อง</v>
      </c>
      <c r="Q803" s="149" t="str">
        <f t="shared" si="99"/>
        <v>ข้อมูลไม่ถูกต้อง</v>
      </c>
      <c r="R803" s="155" t="str">
        <f t="shared" si="100"/>
        <v>ข้อมูลไม่ถูกต้อง</v>
      </c>
      <c r="S803" s="155" t="str">
        <f>IF(ISNUMBER(R803),
IF(H$2=ตัวเลือก!A$30,"ยังไม่บันทึกข้อมูล",R803*0.27),"ข้อมูลไม่ถูกต้อง")</f>
        <v>ข้อมูลไม่ถูกต้อง</v>
      </c>
      <c r="T803" s="149" t="str">
        <f t="shared" si="101"/>
        <v>ข้อมูลไม่ถูกต้อง</v>
      </c>
      <c r="U803" s="155" t="str">
        <f>IF(ISNUMBER(R803),
IF(H$2=ตัวเลือก!A$30,"ยังไม่บันทึกข้อมูล",R803*0.47),"ข้อมูลไม่ถูกต้อง")</f>
        <v>ข้อมูลไม่ถูกต้อง</v>
      </c>
      <c r="V803" s="149" t="str">
        <f>IF(ISNUMBER(S803),
IF(H$2=ตัวเลือก!A$30,"ยังไม่บันทึกข้อมูล",S803*0.47),"ข้อมูลไม่ถูกต้อง")</f>
        <v>ข้อมูลไม่ถูกต้อง</v>
      </c>
      <c r="W803" s="149" t="str">
        <f t="shared" si="102"/>
        <v>ข้อมูลไม่ถูกต้อง</v>
      </c>
      <c r="X803" s="148" t="str">
        <f t="shared" si="103"/>
        <v>ข้อมูลไม่ถูกต้อง</v>
      </c>
      <c r="Y803" s="38"/>
      <c r="Z803" s="38"/>
      <c r="AA803" s="38"/>
    </row>
    <row r="804" spans="1:27" x14ac:dyDescent="0.45">
      <c r="A804" s="38">
        <v>799</v>
      </c>
      <c r="B804" s="38"/>
      <c r="C804" s="38"/>
      <c r="D804" s="38"/>
      <c r="E804" s="38"/>
      <c r="F804" s="35"/>
      <c r="G804" s="35"/>
      <c r="H804" s="38"/>
      <c r="I804" s="38"/>
      <c r="J804" s="273" t="str">
        <f t="shared" si="96"/>
        <v>รอข้อมูลคอลัมน์ H</v>
      </c>
      <c r="K804" s="150"/>
      <c r="L804" s="150"/>
      <c r="M804" s="150"/>
      <c r="N804" s="147" t="str" cm="1">
        <f t="array" ref="N804">IF(AND(K804:M804=""),"ยังไม่บันทึกข้อมูล",
IF(M804&lt;&gt;"",
IF(M804&gt;=1.3,M804,"เป็นไม้พุ่ม"),
IF(K804+L804&gt;=1.3,K804+L804,"เป็นไม้พุ่ม")))</f>
        <v>ยังไม่บันทึกข้อมูล</v>
      </c>
      <c r="O804" s="149" t="str">
        <f t="shared" si="97"/>
        <v>ข้อมูลไม่ถูกต้อง</v>
      </c>
      <c r="P804" s="149" t="str">
        <f t="shared" si="98"/>
        <v>ข้อมูลไม่ถูกต้อง</v>
      </c>
      <c r="Q804" s="149" t="str">
        <f t="shared" si="99"/>
        <v>ข้อมูลไม่ถูกต้อง</v>
      </c>
      <c r="R804" s="155" t="str">
        <f t="shared" si="100"/>
        <v>ข้อมูลไม่ถูกต้อง</v>
      </c>
      <c r="S804" s="155" t="str">
        <f>IF(ISNUMBER(R804),
IF(H$2=ตัวเลือก!A$30,"ยังไม่บันทึกข้อมูล",R804*0.27),"ข้อมูลไม่ถูกต้อง")</f>
        <v>ข้อมูลไม่ถูกต้อง</v>
      </c>
      <c r="T804" s="149" t="str">
        <f t="shared" si="101"/>
        <v>ข้อมูลไม่ถูกต้อง</v>
      </c>
      <c r="U804" s="155" t="str">
        <f>IF(ISNUMBER(R804),
IF(H$2=ตัวเลือก!A$30,"ยังไม่บันทึกข้อมูล",R804*0.47),"ข้อมูลไม่ถูกต้อง")</f>
        <v>ข้อมูลไม่ถูกต้อง</v>
      </c>
      <c r="V804" s="149" t="str">
        <f>IF(ISNUMBER(S804),
IF(H$2=ตัวเลือก!A$30,"ยังไม่บันทึกข้อมูล",S804*0.47),"ข้อมูลไม่ถูกต้อง")</f>
        <v>ข้อมูลไม่ถูกต้อง</v>
      </c>
      <c r="W804" s="149" t="str">
        <f t="shared" si="102"/>
        <v>ข้อมูลไม่ถูกต้อง</v>
      </c>
      <c r="X804" s="148" t="str">
        <f t="shared" si="103"/>
        <v>ข้อมูลไม่ถูกต้อง</v>
      </c>
      <c r="Y804" s="38"/>
      <c r="Z804" s="38"/>
      <c r="AA804" s="38"/>
    </row>
    <row r="805" spans="1:27" x14ac:dyDescent="0.45">
      <c r="A805" s="38">
        <v>800</v>
      </c>
      <c r="B805" s="38"/>
      <c r="C805" s="38"/>
      <c r="D805" s="38"/>
      <c r="E805" s="38"/>
      <c r="F805" s="35"/>
      <c r="G805" s="35"/>
      <c r="H805" s="38"/>
      <c r="I805" s="38"/>
      <c r="J805" s="273" t="str">
        <f t="shared" si="96"/>
        <v>รอข้อมูลคอลัมน์ H</v>
      </c>
      <c r="K805" s="150"/>
      <c r="L805" s="150"/>
      <c r="M805" s="150"/>
      <c r="N805" s="147" t="str" cm="1">
        <f t="array" ref="N805">IF(AND(K805:M805=""),"ยังไม่บันทึกข้อมูล",
IF(M805&lt;&gt;"",
IF(M805&gt;=1.3,M805,"เป็นไม้พุ่ม"),
IF(K805+L805&gt;=1.3,K805+L805,"เป็นไม้พุ่ม")))</f>
        <v>ยังไม่บันทึกข้อมูล</v>
      </c>
      <c r="O805" s="149" t="str">
        <f t="shared" si="97"/>
        <v>ข้อมูลไม่ถูกต้อง</v>
      </c>
      <c r="P805" s="149" t="str">
        <f t="shared" si="98"/>
        <v>ข้อมูลไม่ถูกต้อง</v>
      </c>
      <c r="Q805" s="149" t="str">
        <f t="shared" si="99"/>
        <v>ข้อมูลไม่ถูกต้อง</v>
      </c>
      <c r="R805" s="155" t="str">
        <f t="shared" si="100"/>
        <v>ข้อมูลไม่ถูกต้อง</v>
      </c>
      <c r="S805" s="155" t="str">
        <f>IF(ISNUMBER(R805),
IF(H$2=ตัวเลือก!A$30,"ยังไม่บันทึกข้อมูล",R805*0.27),"ข้อมูลไม่ถูกต้อง")</f>
        <v>ข้อมูลไม่ถูกต้อง</v>
      </c>
      <c r="T805" s="149" t="str">
        <f t="shared" si="101"/>
        <v>ข้อมูลไม่ถูกต้อง</v>
      </c>
      <c r="U805" s="155" t="str">
        <f>IF(ISNUMBER(R805),
IF(H$2=ตัวเลือก!A$30,"ยังไม่บันทึกข้อมูล",R805*0.47),"ข้อมูลไม่ถูกต้อง")</f>
        <v>ข้อมูลไม่ถูกต้อง</v>
      </c>
      <c r="V805" s="149" t="str">
        <f>IF(ISNUMBER(S805),
IF(H$2=ตัวเลือก!A$30,"ยังไม่บันทึกข้อมูล",S805*0.47),"ข้อมูลไม่ถูกต้อง")</f>
        <v>ข้อมูลไม่ถูกต้อง</v>
      </c>
      <c r="W805" s="149" t="str">
        <f t="shared" si="102"/>
        <v>ข้อมูลไม่ถูกต้อง</v>
      </c>
      <c r="X805" s="148" t="str">
        <f t="shared" si="103"/>
        <v>ข้อมูลไม่ถูกต้อง</v>
      </c>
      <c r="Y805" s="38"/>
      <c r="Z805" s="38"/>
      <c r="AA805" s="38"/>
    </row>
    <row r="806" spans="1:27" x14ac:dyDescent="0.45">
      <c r="A806" s="38">
        <v>801</v>
      </c>
      <c r="B806" s="38"/>
      <c r="C806" s="38"/>
      <c r="D806" s="38"/>
      <c r="E806" s="38"/>
      <c r="F806" s="35"/>
      <c r="G806" s="35"/>
      <c r="H806" s="38"/>
      <c r="I806" s="38"/>
      <c r="J806" s="273" t="str">
        <f t="shared" si="96"/>
        <v>รอข้อมูลคอลัมน์ H</v>
      </c>
      <c r="K806" s="150"/>
      <c r="L806" s="150"/>
      <c r="M806" s="150"/>
      <c r="N806" s="147" t="str" cm="1">
        <f t="array" ref="N806">IF(AND(K806:M806=""),"ยังไม่บันทึกข้อมูล",
IF(M806&lt;&gt;"",
IF(M806&gt;=1.3,M806,"เป็นไม้พุ่ม"),
IF(K806+L806&gt;=1.3,K806+L806,"เป็นไม้พุ่ม")))</f>
        <v>ยังไม่บันทึกข้อมูล</v>
      </c>
      <c r="O806" s="149" t="str">
        <f t="shared" si="97"/>
        <v>ข้อมูลไม่ถูกต้อง</v>
      </c>
      <c r="P806" s="149" t="str">
        <f t="shared" si="98"/>
        <v>ข้อมูลไม่ถูกต้อง</v>
      </c>
      <c r="Q806" s="149" t="str">
        <f t="shared" si="99"/>
        <v>ข้อมูลไม่ถูกต้อง</v>
      </c>
      <c r="R806" s="155" t="str">
        <f t="shared" si="100"/>
        <v>ข้อมูลไม่ถูกต้อง</v>
      </c>
      <c r="S806" s="155" t="str">
        <f>IF(ISNUMBER(R806),
IF(H$2=ตัวเลือก!A$30,"ยังไม่บันทึกข้อมูล",R806*0.27),"ข้อมูลไม่ถูกต้อง")</f>
        <v>ข้อมูลไม่ถูกต้อง</v>
      </c>
      <c r="T806" s="149" t="str">
        <f t="shared" si="101"/>
        <v>ข้อมูลไม่ถูกต้อง</v>
      </c>
      <c r="U806" s="155" t="str">
        <f>IF(ISNUMBER(R806),
IF(H$2=ตัวเลือก!A$30,"ยังไม่บันทึกข้อมูล",R806*0.47),"ข้อมูลไม่ถูกต้อง")</f>
        <v>ข้อมูลไม่ถูกต้อง</v>
      </c>
      <c r="V806" s="149" t="str">
        <f>IF(ISNUMBER(S806),
IF(H$2=ตัวเลือก!A$30,"ยังไม่บันทึกข้อมูล",S806*0.47),"ข้อมูลไม่ถูกต้อง")</f>
        <v>ข้อมูลไม่ถูกต้อง</v>
      </c>
      <c r="W806" s="149" t="str">
        <f t="shared" si="102"/>
        <v>ข้อมูลไม่ถูกต้อง</v>
      </c>
      <c r="X806" s="148" t="str">
        <f t="shared" si="103"/>
        <v>ข้อมูลไม่ถูกต้อง</v>
      </c>
      <c r="Y806" s="38"/>
      <c r="Z806" s="38"/>
      <c r="AA806" s="38"/>
    </row>
    <row r="807" spans="1:27" x14ac:dyDescent="0.45">
      <c r="A807" s="38">
        <v>802</v>
      </c>
      <c r="B807" s="38"/>
      <c r="C807" s="38"/>
      <c r="D807" s="38"/>
      <c r="E807" s="38"/>
      <c r="F807" s="35"/>
      <c r="G807" s="35"/>
      <c r="H807" s="38"/>
      <c r="I807" s="38"/>
      <c r="J807" s="273" t="str">
        <f t="shared" si="96"/>
        <v>รอข้อมูลคอลัมน์ H</v>
      </c>
      <c r="K807" s="150"/>
      <c r="L807" s="150"/>
      <c r="M807" s="150"/>
      <c r="N807" s="147" t="str" cm="1">
        <f t="array" ref="N807">IF(AND(K807:M807=""),"ยังไม่บันทึกข้อมูล",
IF(M807&lt;&gt;"",
IF(M807&gt;=1.3,M807,"เป็นไม้พุ่ม"),
IF(K807+L807&gt;=1.3,K807+L807,"เป็นไม้พุ่ม")))</f>
        <v>ยังไม่บันทึกข้อมูล</v>
      </c>
      <c r="O807" s="149" t="str">
        <f t="shared" si="97"/>
        <v>ข้อมูลไม่ถูกต้อง</v>
      </c>
      <c r="P807" s="149" t="str">
        <f t="shared" si="98"/>
        <v>ข้อมูลไม่ถูกต้อง</v>
      </c>
      <c r="Q807" s="149" t="str">
        <f t="shared" si="99"/>
        <v>ข้อมูลไม่ถูกต้อง</v>
      </c>
      <c r="R807" s="155" t="str">
        <f t="shared" si="100"/>
        <v>ข้อมูลไม่ถูกต้อง</v>
      </c>
      <c r="S807" s="155" t="str">
        <f>IF(ISNUMBER(R807),
IF(H$2=ตัวเลือก!A$30,"ยังไม่บันทึกข้อมูล",R807*0.27),"ข้อมูลไม่ถูกต้อง")</f>
        <v>ข้อมูลไม่ถูกต้อง</v>
      </c>
      <c r="T807" s="149" t="str">
        <f t="shared" si="101"/>
        <v>ข้อมูลไม่ถูกต้อง</v>
      </c>
      <c r="U807" s="155" t="str">
        <f>IF(ISNUMBER(R807),
IF(H$2=ตัวเลือก!A$30,"ยังไม่บันทึกข้อมูล",R807*0.47),"ข้อมูลไม่ถูกต้อง")</f>
        <v>ข้อมูลไม่ถูกต้อง</v>
      </c>
      <c r="V807" s="149" t="str">
        <f>IF(ISNUMBER(S807),
IF(H$2=ตัวเลือก!A$30,"ยังไม่บันทึกข้อมูล",S807*0.47),"ข้อมูลไม่ถูกต้อง")</f>
        <v>ข้อมูลไม่ถูกต้อง</v>
      </c>
      <c r="W807" s="149" t="str">
        <f t="shared" si="102"/>
        <v>ข้อมูลไม่ถูกต้อง</v>
      </c>
      <c r="X807" s="148" t="str">
        <f t="shared" si="103"/>
        <v>ข้อมูลไม่ถูกต้อง</v>
      </c>
      <c r="Y807" s="38"/>
      <c r="Z807" s="38"/>
      <c r="AA807" s="38"/>
    </row>
    <row r="808" spans="1:27" x14ac:dyDescent="0.45">
      <c r="A808" s="38">
        <v>803</v>
      </c>
      <c r="B808" s="38"/>
      <c r="C808" s="38"/>
      <c r="D808" s="38"/>
      <c r="E808" s="38"/>
      <c r="F808" s="35"/>
      <c r="G808" s="35"/>
      <c r="H808" s="38"/>
      <c r="I808" s="38"/>
      <c r="J808" s="273" t="str">
        <f t="shared" si="96"/>
        <v>รอข้อมูลคอลัมน์ H</v>
      </c>
      <c r="K808" s="150"/>
      <c r="L808" s="150"/>
      <c r="M808" s="150"/>
      <c r="N808" s="147" t="str" cm="1">
        <f t="array" ref="N808">IF(AND(K808:M808=""),"ยังไม่บันทึกข้อมูล",
IF(M808&lt;&gt;"",
IF(M808&gt;=1.3,M808,"เป็นไม้พุ่ม"),
IF(K808+L808&gt;=1.3,K808+L808,"เป็นไม้พุ่ม")))</f>
        <v>ยังไม่บันทึกข้อมูล</v>
      </c>
      <c r="O808" s="149" t="str">
        <f t="shared" si="97"/>
        <v>ข้อมูลไม่ถูกต้อง</v>
      </c>
      <c r="P808" s="149" t="str">
        <f t="shared" si="98"/>
        <v>ข้อมูลไม่ถูกต้อง</v>
      </c>
      <c r="Q808" s="149" t="str">
        <f t="shared" si="99"/>
        <v>ข้อมูลไม่ถูกต้อง</v>
      </c>
      <c r="R808" s="155" t="str">
        <f t="shared" si="100"/>
        <v>ข้อมูลไม่ถูกต้อง</v>
      </c>
      <c r="S808" s="155" t="str">
        <f>IF(ISNUMBER(R808),
IF(H$2=ตัวเลือก!A$30,"ยังไม่บันทึกข้อมูล",R808*0.27),"ข้อมูลไม่ถูกต้อง")</f>
        <v>ข้อมูลไม่ถูกต้อง</v>
      </c>
      <c r="T808" s="149" t="str">
        <f t="shared" si="101"/>
        <v>ข้อมูลไม่ถูกต้อง</v>
      </c>
      <c r="U808" s="155" t="str">
        <f>IF(ISNUMBER(R808),
IF(H$2=ตัวเลือก!A$30,"ยังไม่บันทึกข้อมูล",R808*0.47),"ข้อมูลไม่ถูกต้อง")</f>
        <v>ข้อมูลไม่ถูกต้อง</v>
      </c>
      <c r="V808" s="149" t="str">
        <f>IF(ISNUMBER(S808),
IF(H$2=ตัวเลือก!A$30,"ยังไม่บันทึกข้อมูล",S808*0.47),"ข้อมูลไม่ถูกต้อง")</f>
        <v>ข้อมูลไม่ถูกต้อง</v>
      </c>
      <c r="W808" s="149" t="str">
        <f t="shared" si="102"/>
        <v>ข้อมูลไม่ถูกต้อง</v>
      </c>
      <c r="X808" s="148" t="str">
        <f t="shared" si="103"/>
        <v>ข้อมูลไม่ถูกต้อง</v>
      </c>
      <c r="Y808" s="38"/>
      <c r="Z808" s="38"/>
      <c r="AA808" s="38"/>
    </row>
    <row r="809" spans="1:27" x14ac:dyDescent="0.45">
      <c r="A809" s="38">
        <v>804</v>
      </c>
      <c r="B809" s="38"/>
      <c r="C809" s="38"/>
      <c r="D809" s="38"/>
      <c r="E809" s="38"/>
      <c r="F809" s="35"/>
      <c r="G809" s="35"/>
      <c r="H809" s="38"/>
      <c r="I809" s="38"/>
      <c r="J809" s="273" t="str">
        <f t="shared" si="96"/>
        <v>รอข้อมูลคอลัมน์ H</v>
      </c>
      <c r="K809" s="150"/>
      <c r="L809" s="150"/>
      <c r="M809" s="150"/>
      <c r="N809" s="147" t="str" cm="1">
        <f t="array" ref="N809">IF(AND(K809:M809=""),"ยังไม่บันทึกข้อมูล",
IF(M809&lt;&gt;"",
IF(M809&gt;=1.3,M809,"เป็นไม้พุ่ม"),
IF(K809+L809&gt;=1.3,K809+L809,"เป็นไม้พุ่ม")))</f>
        <v>ยังไม่บันทึกข้อมูล</v>
      </c>
      <c r="O809" s="149" t="str">
        <f t="shared" si="97"/>
        <v>ข้อมูลไม่ถูกต้อง</v>
      </c>
      <c r="P809" s="149" t="str">
        <f t="shared" si="98"/>
        <v>ข้อมูลไม่ถูกต้อง</v>
      </c>
      <c r="Q809" s="149" t="str">
        <f t="shared" si="99"/>
        <v>ข้อมูลไม่ถูกต้อง</v>
      </c>
      <c r="R809" s="155" t="str">
        <f t="shared" si="100"/>
        <v>ข้อมูลไม่ถูกต้อง</v>
      </c>
      <c r="S809" s="155" t="str">
        <f>IF(ISNUMBER(R809),
IF(H$2=ตัวเลือก!A$30,"ยังไม่บันทึกข้อมูล",R809*0.27),"ข้อมูลไม่ถูกต้อง")</f>
        <v>ข้อมูลไม่ถูกต้อง</v>
      </c>
      <c r="T809" s="149" t="str">
        <f t="shared" si="101"/>
        <v>ข้อมูลไม่ถูกต้อง</v>
      </c>
      <c r="U809" s="155" t="str">
        <f>IF(ISNUMBER(R809),
IF(H$2=ตัวเลือก!A$30,"ยังไม่บันทึกข้อมูล",R809*0.47),"ข้อมูลไม่ถูกต้อง")</f>
        <v>ข้อมูลไม่ถูกต้อง</v>
      </c>
      <c r="V809" s="149" t="str">
        <f>IF(ISNUMBER(S809),
IF(H$2=ตัวเลือก!A$30,"ยังไม่บันทึกข้อมูล",S809*0.47),"ข้อมูลไม่ถูกต้อง")</f>
        <v>ข้อมูลไม่ถูกต้อง</v>
      </c>
      <c r="W809" s="149" t="str">
        <f t="shared" si="102"/>
        <v>ข้อมูลไม่ถูกต้อง</v>
      </c>
      <c r="X809" s="148" t="str">
        <f t="shared" si="103"/>
        <v>ข้อมูลไม่ถูกต้อง</v>
      </c>
      <c r="Y809" s="38"/>
      <c r="Z809" s="38"/>
      <c r="AA809" s="38"/>
    </row>
    <row r="810" spans="1:27" x14ac:dyDescent="0.45">
      <c r="A810" s="38">
        <v>805</v>
      </c>
      <c r="B810" s="38"/>
      <c r="C810" s="38"/>
      <c r="D810" s="38"/>
      <c r="E810" s="38"/>
      <c r="F810" s="35"/>
      <c r="G810" s="35"/>
      <c r="H810" s="38"/>
      <c r="I810" s="38"/>
      <c r="J810" s="273" t="str">
        <f t="shared" si="96"/>
        <v>รอข้อมูลคอลัมน์ H</v>
      </c>
      <c r="K810" s="150"/>
      <c r="L810" s="150"/>
      <c r="M810" s="150"/>
      <c r="N810" s="147" t="str" cm="1">
        <f t="array" ref="N810">IF(AND(K810:M810=""),"ยังไม่บันทึกข้อมูล",
IF(M810&lt;&gt;"",
IF(M810&gt;=1.3,M810,"เป็นไม้พุ่ม"),
IF(K810+L810&gt;=1.3,K810+L810,"เป็นไม้พุ่ม")))</f>
        <v>ยังไม่บันทึกข้อมูล</v>
      </c>
      <c r="O810" s="149" t="str">
        <f t="shared" si="97"/>
        <v>ข้อมูลไม่ถูกต้อง</v>
      </c>
      <c r="P810" s="149" t="str">
        <f t="shared" si="98"/>
        <v>ข้อมูลไม่ถูกต้อง</v>
      </c>
      <c r="Q810" s="149" t="str">
        <f t="shared" si="99"/>
        <v>ข้อมูลไม่ถูกต้อง</v>
      </c>
      <c r="R810" s="155" t="str">
        <f t="shared" si="100"/>
        <v>ข้อมูลไม่ถูกต้อง</v>
      </c>
      <c r="S810" s="155" t="str">
        <f>IF(ISNUMBER(R810),
IF(H$2=ตัวเลือก!A$30,"ยังไม่บันทึกข้อมูล",R810*0.27),"ข้อมูลไม่ถูกต้อง")</f>
        <v>ข้อมูลไม่ถูกต้อง</v>
      </c>
      <c r="T810" s="149" t="str">
        <f t="shared" si="101"/>
        <v>ข้อมูลไม่ถูกต้อง</v>
      </c>
      <c r="U810" s="155" t="str">
        <f>IF(ISNUMBER(R810),
IF(H$2=ตัวเลือก!A$30,"ยังไม่บันทึกข้อมูล",R810*0.47),"ข้อมูลไม่ถูกต้อง")</f>
        <v>ข้อมูลไม่ถูกต้อง</v>
      </c>
      <c r="V810" s="149" t="str">
        <f>IF(ISNUMBER(S810),
IF(H$2=ตัวเลือก!A$30,"ยังไม่บันทึกข้อมูล",S810*0.47),"ข้อมูลไม่ถูกต้อง")</f>
        <v>ข้อมูลไม่ถูกต้อง</v>
      </c>
      <c r="W810" s="149" t="str">
        <f t="shared" si="102"/>
        <v>ข้อมูลไม่ถูกต้อง</v>
      </c>
      <c r="X810" s="148" t="str">
        <f t="shared" si="103"/>
        <v>ข้อมูลไม่ถูกต้อง</v>
      </c>
      <c r="Y810" s="38"/>
      <c r="Z810" s="38"/>
      <c r="AA810" s="38"/>
    </row>
    <row r="811" spans="1:27" x14ac:dyDescent="0.45">
      <c r="A811" s="38">
        <v>806</v>
      </c>
      <c r="B811" s="38"/>
      <c r="C811" s="38"/>
      <c r="D811" s="38"/>
      <c r="E811" s="38"/>
      <c r="F811" s="35"/>
      <c r="G811" s="35"/>
      <c r="H811" s="38"/>
      <c r="I811" s="38"/>
      <c r="J811" s="273" t="str">
        <f t="shared" si="96"/>
        <v>รอข้อมูลคอลัมน์ H</v>
      </c>
      <c r="K811" s="150"/>
      <c r="L811" s="150"/>
      <c r="M811" s="150"/>
      <c r="N811" s="147" t="str" cm="1">
        <f t="array" ref="N811">IF(AND(K811:M811=""),"ยังไม่บันทึกข้อมูล",
IF(M811&lt;&gt;"",
IF(M811&gt;=1.3,M811,"เป็นไม้พุ่ม"),
IF(K811+L811&gt;=1.3,K811+L811,"เป็นไม้พุ่ม")))</f>
        <v>ยังไม่บันทึกข้อมูล</v>
      </c>
      <c r="O811" s="149" t="str">
        <f t="shared" si="97"/>
        <v>ข้อมูลไม่ถูกต้อง</v>
      </c>
      <c r="P811" s="149" t="str">
        <f t="shared" si="98"/>
        <v>ข้อมูลไม่ถูกต้อง</v>
      </c>
      <c r="Q811" s="149" t="str">
        <f t="shared" si="99"/>
        <v>ข้อมูลไม่ถูกต้อง</v>
      </c>
      <c r="R811" s="155" t="str">
        <f t="shared" si="100"/>
        <v>ข้อมูลไม่ถูกต้อง</v>
      </c>
      <c r="S811" s="155" t="str">
        <f>IF(ISNUMBER(R811),
IF(H$2=ตัวเลือก!A$30,"ยังไม่บันทึกข้อมูล",R811*0.27),"ข้อมูลไม่ถูกต้อง")</f>
        <v>ข้อมูลไม่ถูกต้อง</v>
      </c>
      <c r="T811" s="149" t="str">
        <f t="shared" si="101"/>
        <v>ข้อมูลไม่ถูกต้อง</v>
      </c>
      <c r="U811" s="155" t="str">
        <f>IF(ISNUMBER(R811),
IF(H$2=ตัวเลือก!A$30,"ยังไม่บันทึกข้อมูล",R811*0.47),"ข้อมูลไม่ถูกต้อง")</f>
        <v>ข้อมูลไม่ถูกต้อง</v>
      </c>
      <c r="V811" s="149" t="str">
        <f>IF(ISNUMBER(S811),
IF(H$2=ตัวเลือก!A$30,"ยังไม่บันทึกข้อมูล",S811*0.47),"ข้อมูลไม่ถูกต้อง")</f>
        <v>ข้อมูลไม่ถูกต้อง</v>
      </c>
      <c r="W811" s="149" t="str">
        <f t="shared" si="102"/>
        <v>ข้อมูลไม่ถูกต้อง</v>
      </c>
      <c r="X811" s="148" t="str">
        <f t="shared" si="103"/>
        <v>ข้อมูลไม่ถูกต้อง</v>
      </c>
      <c r="Y811" s="38"/>
      <c r="Z811" s="38"/>
      <c r="AA811" s="38"/>
    </row>
    <row r="812" spans="1:27" x14ac:dyDescent="0.45">
      <c r="A812" s="38">
        <v>807</v>
      </c>
      <c r="B812" s="38"/>
      <c r="C812" s="38"/>
      <c r="D812" s="38"/>
      <c r="E812" s="38"/>
      <c r="F812" s="35"/>
      <c r="G812" s="35"/>
      <c r="H812" s="38"/>
      <c r="I812" s="38"/>
      <c r="J812" s="273" t="str">
        <f t="shared" si="96"/>
        <v>รอข้อมูลคอลัมน์ H</v>
      </c>
      <c r="K812" s="150"/>
      <c r="L812" s="150"/>
      <c r="M812" s="150"/>
      <c r="N812" s="147" t="str" cm="1">
        <f t="array" ref="N812">IF(AND(K812:M812=""),"ยังไม่บันทึกข้อมูล",
IF(M812&lt;&gt;"",
IF(M812&gt;=1.3,M812,"เป็นไม้พุ่ม"),
IF(K812+L812&gt;=1.3,K812+L812,"เป็นไม้พุ่ม")))</f>
        <v>ยังไม่บันทึกข้อมูล</v>
      </c>
      <c r="O812" s="149" t="str">
        <f t="shared" si="97"/>
        <v>ข้อมูลไม่ถูกต้อง</v>
      </c>
      <c r="P812" s="149" t="str">
        <f t="shared" si="98"/>
        <v>ข้อมูลไม่ถูกต้อง</v>
      </c>
      <c r="Q812" s="149" t="str">
        <f t="shared" si="99"/>
        <v>ข้อมูลไม่ถูกต้อง</v>
      </c>
      <c r="R812" s="155" t="str">
        <f t="shared" si="100"/>
        <v>ข้อมูลไม่ถูกต้อง</v>
      </c>
      <c r="S812" s="155" t="str">
        <f>IF(ISNUMBER(R812),
IF(H$2=ตัวเลือก!A$30,"ยังไม่บันทึกข้อมูล",R812*0.27),"ข้อมูลไม่ถูกต้อง")</f>
        <v>ข้อมูลไม่ถูกต้อง</v>
      </c>
      <c r="T812" s="149" t="str">
        <f t="shared" si="101"/>
        <v>ข้อมูลไม่ถูกต้อง</v>
      </c>
      <c r="U812" s="155" t="str">
        <f>IF(ISNUMBER(R812),
IF(H$2=ตัวเลือก!A$30,"ยังไม่บันทึกข้อมูล",R812*0.47),"ข้อมูลไม่ถูกต้อง")</f>
        <v>ข้อมูลไม่ถูกต้อง</v>
      </c>
      <c r="V812" s="149" t="str">
        <f>IF(ISNUMBER(S812),
IF(H$2=ตัวเลือก!A$30,"ยังไม่บันทึกข้อมูล",S812*0.47),"ข้อมูลไม่ถูกต้อง")</f>
        <v>ข้อมูลไม่ถูกต้อง</v>
      </c>
      <c r="W812" s="149" t="str">
        <f t="shared" si="102"/>
        <v>ข้อมูลไม่ถูกต้อง</v>
      </c>
      <c r="X812" s="148" t="str">
        <f t="shared" si="103"/>
        <v>ข้อมูลไม่ถูกต้อง</v>
      </c>
      <c r="Y812" s="38"/>
      <c r="Z812" s="38"/>
      <c r="AA812" s="38"/>
    </row>
    <row r="813" spans="1:27" x14ac:dyDescent="0.45">
      <c r="A813" s="38">
        <v>808</v>
      </c>
      <c r="B813" s="38"/>
      <c r="C813" s="38"/>
      <c r="D813" s="38"/>
      <c r="E813" s="38"/>
      <c r="F813" s="35"/>
      <c r="G813" s="35"/>
      <c r="H813" s="38"/>
      <c r="I813" s="38"/>
      <c r="J813" s="273" t="str">
        <f t="shared" si="96"/>
        <v>รอข้อมูลคอลัมน์ H</v>
      </c>
      <c r="K813" s="150"/>
      <c r="L813" s="150"/>
      <c r="M813" s="150"/>
      <c r="N813" s="147" t="str" cm="1">
        <f t="array" ref="N813">IF(AND(K813:M813=""),"ยังไม่บันทึกข้อมูล",
IF(M813&lt;&gt;"",
IF(M813&gt;=1.3,M813,"เป็นไม้พุ่ม"),
IF(K813+L813&gt;=1.3,K813+L813,"เป็นไม้พุ่ม")))</f>
        <v>ยังไม่บันทึกข้อมูล</v>
      </c>
      <c r="O813" s="149" t="str">
        <f t="shared" si="97"/>
        <v>ข้อมูลไม่ถูกต้อง</v>
      </c>
      <c r="P813" s="149" t="str">
        <f t="shared" si="98"/>
        <v>ข้อมูลไม่ถูกต้อง</v>
      </c>
      <c r="Q813" s="149" t="str">
        <f t="shared" si="99"/>
        <v>ข้อมูลไม่ถูกต้อง</v>
      </c>
      <c r="R813" s="155" t="str">
        <f t="shared" si="100"/>
        <v>ข้อมูลไม่ถูกต้อง</v>
      </c>
      <c r="S813" s="155" t="str">
        <f>IF(ISNUMBER(R813),
IF(H$2=ตัวเลือก!A$30,"ยังไม่บันทึกข้อมูล",R813*0.27),"ข้อมูลไม่ถูกต้อง")</f>
        <v>ข้อมูลไม่ถูกต้อง</v>
      </c>
      <c r="T813" s="149" t="str">
        <f t="shared" si="101"/>
        <v>ข้อมูลไม่ถูกต้อง</v>
      </c>
      <c r="U813" s="155" t="str">
        <f>IF(ISNUMBER(R813),
IF(H$2=ตัวเลือก!A$30,"ยังไม่บันทึกข้อมูล",R813*0.47),"ข้อมูลไม่ถูกต้อง")</f>
        <v>ข้อมูลไม่ถูกต้อง</v>
      </c>
      <c r="V813" s="149" t="str">
        <f>IF(ISNUMBER(S813),
IF(H$2=ตัวเลือก!A$30,"ยังไม่บันทึกข้อมูล",S813*0.47),"ข้อมูลไม่ถูกต้อง")</f>
        <v>ข้อมูลไม่ถูกต้อง</v>
      </c>
      <c r="W813" s="149" t="str">
        <f t="shared" si="102"/>
        <v>ข้อมูลไม่ถูกต้อง</v>
      </c>
      <c r="X813" s="148" t="str">
        <f t="shared" si="103"/>
        <v>ข้อมูลไม่ถูกต้อง</v>
      </c>
      <c r="Y813" s="38"/>
      <c r="Z813" s="38"/>
      <c r="AA813" s="38"/>
    </row>
    <row r="814" spans="1:27" x14ac:dyDescent="0.45">
      <c r="A814" s="38">
        <v>809</v>
      </c>
      <c r="B814" s="38"/>
      <c r="C814" s="38"/>
      <c r="D814" s="38"/>
      <c r="E814" s="38"/>
      <c r="F814" s="35"/>
      <c r="G814" s="35"/>
      <c r="H814" s="38"/>
      <c r="I814" s="38"/>
      <c r="J814" s="273" t="str">
        <f t="shared" si="96"/>
        <v>รอข้อมูลคอลัมน์ H</v>
      </c>
      <c r="K814" s="150"/>
      <c r="L814" s="150"/>
      <c r="M814" s="150"/>
      <c r="N814" s="147" t="str" cm="1">
        <f t="array" ref="N814">IF(AND(K814:M814=""),"ยังไม่บันทึกข้อมูล",
IF(M814&lt;&gt;"",
IF(M814&gt;=1.3,M814,"เป็นไม้พุ่ม"),
IF(K814+L814&gt;=1.3,K814+L814,"เป็นไม้พุ่ม")))</f>
        <v>ยังไม่บันทึกข้อมูล</v>
      </c>
      <c r="O814" s="149" t="str">
        <f t="shared" si="97"/>
        <v>ข้อมูลไม่ถูกต้อง</v>
      </c>
      <c r="P814" s="149" t="str">
        <f t="shared" si="98"/>
        <v>ข้อมูลไม่ถูกต้อง</v>
      </c>
      <c r="Q814" s="149" t="str">
        <f t="shared" si="99"/>
        <v>ข้อมูลไม่ถูกต้อง</v>
      </c>
      <c r="R814" s="155" t="str">
        <f t="shared" si="100"/>
        <v>ข้อมูลไม่ถูกต้อง</v>
      </c>
      <c r="S814" s="155" t="str">
        <f>IF(ISNUMBER(R814),
IF(H$2=ตัวเลือก!A$30,"ยังไม่บันทึกข้อมูล",R814*0.27),"ข้อมูลไม่ถูกต้อง")</f>
        <v>ข้อมูลไม่ถูกต้อง</v>
      </c>
      <c r="T814" s="149" t="str">
        <f t="shared" si="101"/>
        <v>ข้อมูลไม่ถูกต้อง</v>
      </c>
      <c r="U814" s="155" t="str">
        <f>IF(ISNUMBER(R814),
IF(H$2=ตัวเลือก!A$30,"ยังไม่บันทึกข้อมูล",R814*0.47),"ข้อมูลไม่ถูกต้อง")</f>
        <v>ข้อมูลไม่ถูกต้อง</v>
      </c>
      <c r="V814" s="149" t="str">
        <f>IF(ISNUMBER(S814),
IF(H$2=ตัวเลือก!A$30,"ยังไม่บันทึกข้อมูล",S814*0.47),"ข้อมูลไม่ถูกต้อง")</f>
        <v>ข้อมูลไม่ถูกต้อง</v>
      </c>
      <c r="W814" s="149" t="str">
        <f t="shared" si="102"/>
        <v>ข้อมูลไม่ถูกต้อง</v>
      </c>
      <c r="X814" s="148" t="str">
        <f t="shared" si="103"/>
        <v>ข้อมูลไม่ถูกต้อง</v>
      </c>
      <c r="Y814" s="38"/>
      <c r="Z814" s="38"/>
      <c r="AA814" s="38"/>
    </row>
    <row r="815" spans="1:27" x14ac:dyDescent="0.45">
      <c r="A815" s="38">
        <v>810</v>
      </c>
      <c r="B815" s="38"/>
      <c r="C815" s="38"/>
      <c r="D815" s="38"/>
      <c r="E815" s="38"/>
      <c r="F815" s="35"/>
      <c r="G815" s="35"/>
      <c r="H815" s="38"/>
      <c r="I815" s="38"/>
      <c r="J815" s="273" t="str">
        <f t="shared" si="96"/>
        <v>รอข้อมูลคอลัมน์ H</v>
      </c>
      <c r="K815" s="150"/>
      <c r="L815" s="150"/>
      <c r="M815" s="150"/>
      <c r="N815" s="147" t="str" cm="1">
        <f t="array" ref="N815">IF(AND(K815:M815=""),"ยังไม่บันทึกข้อมูล",
IF(M815&lt;&gt;"",
IF(M815&gt;=1.3,M815,"เป็นไม้พุ่ม"),
IF(K815+L815&gt;=1.3,K815+L815,"เป็นไม้พุ่ม")))</f>
        <v>ยังไม่บันทึกข้อมูล</v>
      </c>
      <c r="O815" s="149" t="str">
        <f t="shared" si="97"/>
        <v>ข้อมูลไม่ถูกต้อง</v>
      </c>
      <c r="P815" s="149" t="str">
        <f t="shared" si="98"/>
        <v>ข้อมูลไม่ถูกต้อง</v>
      </c>
      <c r="Q815" s="149" t="str">
        <f t="shared" si="99"/>
        <v>ข้อมูลไม่ถูกต้อง</v>
      </c>
      <c r="R815" s="155" t="str">
        <f t="shared" si="100"/>
        <v>ข้อมูลไม่ถูกต้อง</v>
      </c>
      <c r="S815" s="155" t="str">
        <f>IF(ISNUMBER(R815),
IF(H$2=ตัวเลือก!A$30,"ยังไม่บันทึกข้อมูล",R815*0.27),"ข้อมูลไม่ถูกต้อง")</f>
        <v>ข้อมูลไม่ถูกต้อง</v>
      </c>
      <c r="T815" s="149" t="str">
        <f t="shared" si="101"/>
        <v>ข้อมูลไม่ถูกต้อง</v>
      </c>
      <c r="U815" s="155" t="str">
        <f>IF(ISNUMBER(R815),
IF(H$2=ตัวเลือก!A$30,"ยังไม่บันทึกข้อมูล",R815*0.47),"ข้อมูลไม่ถูกต้อง")</f>
        <v>ข้อมูลไม่ถูกต้อง</v>
      </c>
      <c r="V815" s="149" t="str">
        <f>IF(ISNUMBER(S815),
IF(H$2=ตัวเลือก!A$30,"ยังไม่บันทึกข้อมูล",S815*0.47),"ข้อมูลไม่ถูกต้อง")</f>
        <v>ข้อมูลไม่ถูกต้อง</v>
      </c>
      <c r="W815" s="149" t="str">
        <f t="shared" si="102"/>
        <v>ข้อมูลไม่ถูกต้อง</v>
      </c>
      <c r="X815" s="148" t="str">
        <f t="shared" si="103"/>
        <v>ข้อมูลไม่ถูกต้อง</v>
      </c>
      <c r="Y815" s="38"/>
      <c r="Z815" s="38"/>
      <c r="AA815" s="38"/>
    </row>
    <row r="816" spans="1:27" x14ac:dyDescent="0.45">
      <c r="A816" s="38">
        <v>811</v>
      </c>
      <c r="B816" s="38"/>
      <c r="C816" s="38"/>
      <c r="D816" s="38"/>
      <c r="E816" s="38"/>
      <c r="F816" s="35"/>
      <c r="G816" s="35"/>
      <c r="H816" s="38"/>
      <c r="I816" s="38"/>
      <c r="J816" s="273" t="str">
        <f t="shared" si="96"/>
        <v>รอข้อมูลคอลัมน์ H</v>
      </c>
      <c r="K816" s="150"/>
      <c r="L816" s="150"/>
      <c r="M816" s="150"/>
      <c r="N816" s="147" t="str" cm="1">
        <f t="array" ref="N816">IF(AND(K816:M816=""),"ยังไม่บันทึกข้อมูล",
IF(M816&lt;&gt;"",
IF(M816&gt;=1.3,M816,"เป็นไม้พุ่ม"),
IF(K816+L816&gt;=1.3,K816+L816,"เป็นไม้พุ่ม")))</f>
        <v>ยังไม่บันทึกข้อมูล</v>
      </c>
      <c r="O816" s="149" t="str">
        <f t="shared" si="97"/>
        <v>ข้อมูลไม่ถูกต้อง</v>
      </c>
      <c r="P816" s="149" t="str">
        <f t="shared" si="98"/>
        <v>ข้อมูลไม่ถูกต้อง</v>
      </c>
      <c r="Q816" s="149" t="str">
        <f t="shared" si="99"/>
        <v>ข้อมูลไม่ถูกต้อง</v>
      </c>
      <c r="R816" s="155" t="str">
        <f t="shared" si="100"/>
        <v>ข้อมูลไม่ถูกต้อง</v>
      </c>
      <c r="S816" s="155" t="str">
        <f>IF(ISNUMBER(R816),
IF(H$2=ตัวเลือก!A$30,"ยังไม่บันทึกข้อมูล",R816*0.27),"ข้อมูลไม่ถูกต้อง")</f>
        <v>ข้อมูลไม่ถูกต้อง</v>
      </c>
      <c r="T816" s="149" t="str">
        <f t="shared" si="101"/>
        <v>ข้อมูลไม่ถูกต้อง</v>
      </c>
      <c r="U816" s="155" t="str">
        <f>IF(ISNUMBER(R816),
IF(H$2=ตัวเลือก!A$30,"ยังไม่บันทึกข้อมูล",R816*0.47),"ข้อมูลไม่ถูกต้อง")</f>
        <v>ข้อมูลไม่ถูกต้อง</v>
      </c>
      <c r="V816" s="149" t="str">
        <f>IF(ISNUMBER(S816),
IF(H$2=ตัวเลือก!A$30,"ยังไม่บันทึกข้อมูล",S816*0.47),"ข้อมูลไม่ถูกต้อง")</f>
        <v>ข้อมูลไม่ถูกต้อง</v>
      </c>
      <c r="W816" s="149" t="str">
        <f t="shared" si="102"/>
        <v>ข้อมูลไม่ถูกต้อง</v>
      </c>
      <c r="X816" s="148" t="str">
        <f t="shared" si="103"/>
        <v>ข้อมูลไม่ถูกต้อง</v>
      </c>
      <c r="Y816" s="38"/>
      <c r="Z816" s="38"/>
      <c r="AA816" s="38"/>
    </row>
    <row r="817" spans="1:27" x14ac:dyDescent="0.45">
      <c r="A817" s="38">
        <v>812</v>
      </c>
      <c r="B817" s="38"/>
      <c r="C817" s="38"/>
      <c r="D817" s="38"/>
      <c r="E817" s="38"/>
      <c r="F817" s="35"/>
      <c r="G817" s="35"/>
      <c r="H817" s="38"/>
      <c r="I817" s="38"/>
      <c r="J817" s="273" t="str">
        <f t="shared" si="96"/>
        <v>รอข้อมูลคอลัมน์ H</v>
      </c>
      <c r="K817" s="150"/>
      <c r="L817" s="150"/>
      <c r="M817" s="150"/>
      <c r="N817" s="147" t="str" cm="1">
        <f t="array" ref="N817">IF(AND(K817:M817=""),"ยังไม่บันทึกข้อมูล",
IF(M817&lt;&gt;"",
IF(M817&gt;=1.3,M817,"เป็นไม้พุ่ม"),
IF(K817+L817&gt;=1.3,K817+L817,"เป็นไม้พุ่ม")))</f>
        <v>ยังไม่บันทึกข้อมูล</v>
      </c>
      <c r="O817" s="149" t="str">
        <f t="shared" si="97"/>
        <v>ข้อมูลไม่ถูกต้อง</v>
      </c>
      <c r="P817" s="149" t="str">
        <f t="shared" si="98"/>
        <v>ข้อมูลไม่ถูกต้อง</v>
      </c>
      <c r="Q817" s="149" t="str">
        <f t="shared" si="99"/>
        <v>ข้อมูลไม่ถูกต้อง</v>
      </c>
      <c r="R817" s="155" t="str">
        <f t="shared" si="100"/>
        <v>ข้อมูลไม่ถูกต้อง</v>
      </c>
      <c r="S817" s="155" t="str">
        <f>IF(ISNUMBER(R817),
IF(H$2=ตัวเลือก!A$30,"ยังไม่บันทึกข้อมูล",R817*0.27),"ข้อมูลไม่ถูกต้อง")</f>
        <v>ข้อมูลไม่ถูกต้อง</v>
      </c>
      <c r="T817" s="149" t="str">
        <f t="shared" si="101"/>
        <v>ข้อมูลไม่ถูกต้อง</v>
      </c>
      <c r="U817" s="155" t="str">
        <f>IF(ISNUMBER(R817),
IF(H$2=ตัวเลือก!A$30,"ยังไม่บันทึกข้อมูล",R817*0.47),"ข้อมูลไม่ถูกต้อง")</f>
        <v>ข้อมูลไม่ถูกต้อง</v>
      </c>
      <c r="V817" s="149" t="str">
        <f>IF(ISNUMBER(S817),
IF(H$2=ตัวเลือก!A$30,"ยังไม่บันทึกข้อมูล",S817*0.47),"ข้อมูลไม่ถูกต้อง")</f>
        <v>ข้อมูลไม่ถูกต้อง</v>
      </c>
      <c r="W817" s="149" t="str">
        <f t="shared" si="102"/>
        <v>ข้อมูลไม่ถูกต้อง</v>
      </c>
      <c r="X817" s="148" t="str">
        <f t="shared" si="103"/>
        <v>ข้อมูลไม่ถูกต้อง</v>
      </c>
      <c r="Y817" s="38"/>
      <c r="Z817" s="38"/>
      <c r="AA817" s="38"/>
    </row>
    <row r="818" spans="1:27" x14ac:dyDescent="0.45">
      <c r="A818" s="38">
        <v>813</v>
      </c>
      <c r="B818" s="38"/>
      <c r="C818" s="38"/>
      <c r="D818" s="38"/>
      <c r="E818" s="38"/>
      <c r="F818" s="35"/>
      <c r="G818" s="35"/>
      <c r="H818" s="38"/>
      <c r="I818" s="38"/>
      <c r="J818" s="273" t="str">
        <f t="shared" si="96"/>
        <v>รอข้อมูลคอลัมน์ H</v>
      </c>
      <c r="K818" s="150"/>
      <c r="L818" s="150"/>
      <c r="M818" s="150"/>
      <c r="N818" s="147" t="str" cm="1">
        <f t="array" ref="N818">IF(AND(K818:M818=""),"ยังไม่บันทึกข้อมูล",
IF(M818&lt;&gt;"",
IF(M818&gt;=1.3,M818,"เป็นไม้พุ่ม"),
IF(K818+L818&gt;=1.3,K818+L818,"เป็นไม้พุ่ม")))</f>
        <v>ยังไม่บันทึกข้อมูล</v>
      </c>
      <c r="O818" s="149" t="str">
        <f t="shared" si="97"/>
        <v>ข้อมูลไม่ถูกต้อง</v>
      </c>
      <c r="P818" s="149" t="str">
        <f t="shared" si="98"/>
        <v>ข้อมูลไม่ถูกต้อง</v>
      </c>
      <c r="Q818" s="149" t="str">
        <f t="shared" si="99"/>
        <v>ข้อมูลไม่ถูกต้อง</v>
      </c>
      <c r="R818" s="155" t="str">
        <f t="shared" si="100"/>
        <v>ข้อมูลไม่ถูกต้อง</v>
      </c>
      <c r="S818" s="155" t="str">
        <f>IF(ISNUMBER(R818),
IF(H$2=ตัวเลือก!A$30,"ยังไม่บันทึกข้อมูล",R818*0.27),"ข้อมูลไม่ถูกต้อง")</f>
        <v>ข้อมูลไม่ถูกต้อง</v>
      </c>
      <c r="T818" s="149" t="str">
        <f t="shared" si="101"/>
        <v>ข้อมูลไม่ถูกต้อง</v>
      </c>
      <c r="U818" s="155" t="str">
        <f>IF(ISNUMBER(R818),
IF(H$2=ตัวเลือก!A$30,"ยังไม่บันทึกข้อมูล",R818*0.47),"ข้อมูลไม่ถูกต้อง")</f>
        <v>ข้อมูลไม่ถูกต้อง</v>
      </c>
      <c r="V818" s="149" t="str">
        <f>IF(ISNUMBER(S818),
IF(H$2=ตัวเลือก!A$30,"ยังไม่บันทึกข้อมูล",S818*0.47),"ข้อมูลไม่ถูกต้อง")</f>
        <v>ข้อมูลไม่ถูกต้อง</v>
      </c>
      <c r="W818" s="149" t="str">
        <f t="shared" si="102"/>
        <v>ข้อมูลไม่ถูกต้อง</v>
      </c>
      <c r="X818" s="148" t="str">
        <f t="shared" si="103"/>
        <v>ข้อมูลไม่ถูกต้อง</v>
      </c>
      <c r="Y818" s="38"/>
      <c r="Z818" s="38"/>
      <c r="AA818" s="38"/>
    </row>
    <row r="819" spans="1:27" x14ac:dyDescent="0.45">
      <c r="A819" s="38">
        <v>814</v>
      </c>
      <c r="B819" s="38"/>
      <c r="C819" s="38"/>
      <c r="D819" s="38"/>
      <c r="E819" s="38"/>
      <c r="F819" s="35"/>
      <c r="G819" s="35"/>
      <c r="H819" s="38"/>
      <c r="I819" s="38"/>
      <c r="J819" s="273" t="str">
        <f t="shared" si="96"/>
        <v>รอข้อมูลคอลัมน์ H</v>
      </c>
      <c r="K819" s="150"/>
      <c r="L819" s="150"/>
      <c r="M819" s="150"/>
      <c r="N819" s="147" t="str" cm="1">
        <f t="array" ref="N819">IF(AND(K819:M819=""),"ยังไม่บันทึกข้อมูล",
IF(M819&lt;&gt;"",
IF(M819&gt;=1.3,M819,"เป็นไม้พุ่ม"),
IF(K819+L819&gt;=1.3,K819+L819,"เป็นไม้พุ่ม")))</f>
        <v>ยังไม่บันทึกข้อมูล</v>
      </c>
      <c r="O819" s="149" t="str">
        <f t="shared" si="97"/>
        <v>ข้อมูลไม่ถูกต้อง</v>
      </c>
      <c r="P819" s="149" t="str">
        <f t="shared" si="98"/>
        <v>ข้อมูลไม่ถูกต้อง</v>
      </c>
      <c r="Q819" s="149" t="str">
        <f t="shared" si="99"/>
        <v>ข้อมูลไม่ถูกต้อง</v>
      </c>
      <c r="R819" s="155" t="str">
        <f t="shared" si="100"/>
        <v>ข้อมูลไม่ถูกต้อง</v>
      </c>
      <c r="S819" s="155" t="str">
        <f>IF(ISNUMBER(R819),
IF(H$2=ตัวเลือก!A$30,"ยังไม่บันทึกข้อมูล",R819*0.27),"ข้อมูลไม่ถูกต้อง")</f>
        <v>ข้อมูลไม่ถูกต้อง</v>
      </c>
      <c r="T819" s="149" t="str">
        <f t="shared" si="101"/>
        <v>ข้อมูลไม่ถูกต้อง</v>
      </c>
      <c r="U819" s="155" t="str">
        <f>IF(ISNUMBER(R819),
IF(H$2=ตัวเลือก!A$30,"ยังไม่บันทึกข้อมูล",R819*0.47),"ข้อมูลไม่ถูกต้อง")</f>
        <v>ข้อมูลไม่ถูกต้อง</v>
      </c>
      <c r="V819" s="149" t="str">
        <f>IF(ISNUMBER(S819),
IF(H$2=ตัวเลือก!A$30,"ยังไม่บันทึกข้อมูล",S819*0.47),"ข้อมูลไม่ถูกต้อง")</f>
        <v>ข้อมูลไม่ถูกต้อง</v>
      </c>
      <c r="W819" s="149" t="str">
        <f t="shared" si="102"/>
        <v>ข้อมูลไม่ถูกต้อง</v>
      </c>
      <c r="X819" s="148" t="str">
        <f t="shared" si="103"/>
        <v>ข้อมูลไม่ถูกต้อง</v>
      </c>
      <c r="Y819" s="38"/>
      <c r="Z819" s="38"/>
      <c r="AA819" s="38"/>
    </row>
    <row r="820" spans="1:27" x14ac:dyDescent="0.45">
      <c r="A820" s="38">
        <v>815</v>
      </c>
      <c r="B820" s="38"/>
      <c r="C820" s="38"/>
      <c r="D820" s="38"/>
      <c r="E820" s="38"/>
      <c r="F820" s="35"/>
      <c r="G820" s="35"/>
      <c r="H820" s="38"/>
      <c r="I820" s="38"/>
      <c r="J820" s="273" t="str">
        <f t="shared" si="96"/>
        <v>รอข้อมูลคอลัมน์ H</v>
      </c>
      <c r="K820" s="150"/>
      <c r="L820" s="150"/>
      <c r="M820" s="150"/>
      <c r="N820" s="147" t="str" cm="1">
        <f t="array" ref="N820">IF(AND(K820:M820=""),"ยังไม่บันทึกข้อมูล",
IF(M820&lt;&gt;"",
IF(M820&gt;=1.3,M820,"เป็นไม้พุ่ม"),
IF(K820+L820&gt;=1.3,K820+L820,"เป็นไม้พุ่ม")))</f>
        <v>ยังไม่บันทึกข้อมูล</v>
      </c>
      <c r="O820" s="149" t="str">
        <f t="shared" si="97"/>
        <v>ข้อมูลไม่ถูกต้อง</v>
      </c>
      <c r="P820" s="149" t="str">
        <f t="shared" si="98"/>
        <v>ข้อมูลไม่ถูกต้อง</v>
      </c>
      <c r="Q820" s="149" t="str">
        <f t="shared" si="99"/>
        <v>ข้อมูลไม่ถูกต้อง</v>
      </c>
      <c r="R820" s="155" t="str">
        <f t="shared" si="100"/>
        <v>ข้อมูลไม่ถูกต้อง</v>
      </c>
      <c r="S820" s="155" t="str">
        <f>IF(ISNUMBER(R820),
IF(H$2=ตัวเลือก!A$30,"ยังไม่บันทึกข้อมูล",R820*0.27),"ข้อมูลไม่ถูกต้อง")</f>
        <v>ข้อมูลไม่ถูกต้อง</v>
      </c>
      <c r="T820" s="149" t="str">
        <f t="shared" si="101"/>
        <v>ข้อมูลไม่ถูกต้อง</v>
      </c>
      <c r="U820" s="155" t="str">
        <f>IF(ISNUMBER(R820),
IF(H$2=ตัวเลือก!A$30,"ยังไม่บันทึกข้อมูล",R820*0.47),"ข้อมูลไม่ถูกต้อง")</f>
        <v>ข้อมูลไม่ถูกต้อง</v>
      </c>
      <c r="V820" s="149" t="str">
        <f>IF(ISNUMBER(S820),
IF(H$2=ตัวเลือก!A$30,"ยังไม่บันทึกข้อมูล",S820*0.47),"ข้อมูลไม่ถูกต้อง")</f>
        <v>ข้อมูลไม่ถูกต้อง</v>
      </c>
      <c r="W820" s="149" t="str">
        <f t="shared" si="102"/>
        <v>ข้อมูลไม่ถูกต้อง</v>
      </c>
      <c r="X820" s="148" t="str">
        <f t="shared" si="103"/>
        <v>ข้อมูลไม่ถูกต้อง</v>
      </c>
      <c r="Y820" s="38"/>
      <c r="Z820" s="38"/>
      <c r="AA820" s="38"/>
    </row>
    <row r="821" spans="1:27" x14ac:dyDescent="0.45">
      <c r="A821" s="38">
        <v>816</v>
      </c>
      <c r="B821" s="38"/>
      <c r="C821" s="38"/>
      <c r="D821" s="38"/>
      <c r="E821" s="38"/>
      <c r="F821" s="35"/>
      <c r="G821" s="35"/>
      <c r="H821" s="38"/>
      <c r="I821" s="38"/>
      <c r="J821" s="273" t="str">
        <f t="shared" si="96"/>
        <v>รอข้อมูลคอลัมน์ H</v>
      </c>
      <c r="K821" s="150"/>
      <c r="L821" s="150"/>
      <c r="M821" s="150"/>
      <c r="N821" s="147" t="str" cm="1">
        <f t="array" ref="N821">IF(AND(K821:M821=""),"ยังไม่บันทึกข้อมูล",
IF(M821&lt;&gt;"",
IF(M821&gt;=1.3,M821,"เป็นไม้พุ่ม"),
IF(K821+L821&gt;=1.3,K821+L821,"เป็นไม้พุ่ม")))</f>
        <v>ยังไม่บันทึกข้อมูล</v>
      </c>
      <c r="O821" s="149" t="str">
        <f t="shared" si="97"/>
        <v>ข้อมูลไม่ถูกต้อง</v>
      </c>
      <c r="P821" s="149" t="str">
        <f t="shared" si="98"/>
        <v>ข้อมูลไม่ถูกต้อง</v>
      </c>
      <c r="Q821" s="149" t="str">
        <f t="shared" si="99"/>
        <v>ข้อมูลไม่ถูกต้อง</v>
      </c>
      <c r="R821" s="155" t="str">
        <f t="shared" si="100"/>
        <v>ข้อมูลไม่ถูกต้อง</v>
      </c>
      <c r="S821" s="155" t="str">
        <f>IF(ISNUMBER(R821),
IF(H$2=ตัวเลือก!A$30,"ยังไม่บันทึกข้อมูล",R821*0.27),"ข้อมูลไม่ถูกต้อง")</f>
        <v>ข้อมูลไม่ถูกต้อง</v>
      </c>
      <c r="T821" s="149" t="str">
        <f t="shared" si="101"/>
        <v>ข้อมูลไม่ถูกต้อง</v>
      </c>
      <c r="U821" s="155" t="str">
        <f>IF(ISNUMBER(R821),
IF(H$2=ตัวเลือก!A$30,"ยังไม่บันทึกข้อมูล",R821*0.47),"ข้อมูลไม่ถูกต้อง")</f>
        <v>ข้อมูลไม่ถูกต้อง</v>
      </c>
      <c r="V821" s="149" t="str">
        <f>IF(ISNUMBER(S821),
IF(H$2=ตัวเลือก!A$30,"ยังไม่บันทึกข้อมูล",S821*0.47),"ข้อมูลไม่ถูกต้อง")</f>
        <v>ข้อมูลไม่ถูกต้อง</v>
      </c>
      <c r="W821" s="149" t="str">
        <f t="shared" si="102"/>
        <v>ข้อมูลไม่ถูกต้อง</v>
      </c>
      <c r="X821" s="148" t="str">
        <f t="shared" si="103"/>
        <v>ข้อมูลไม่ถูกต้อง</v>
      </c>
      <c r="Y821" s="38"/>
      <c r="Z821" s="38"/>
      <c r="AA821" s="38"/>
    </row>
    <row r="822" spans="1:27" x14ac:dyDescent="0.45">
      <c r="A822" s="38">
        <v>817</v>
      </c>
      <c r="B822" s="38"/>
      <c r="C822" s="38"/>
      <c r="D822" s="38"/>
      <c r="E822" s="38"/>
      <c r="F822" s="35"/>
      <c r="G822" s="35"/>
      <c r="H822" s="38"/>
      <c r="I822" s="38"/>
      <c r="J822" s="273" t="str">
        <f t="shared" si="96"/>
        <v>รอข้อมูลคอลัมน์ H</v>
      </c>
      <c r="K822" s="150"/>
      <c r="L822" s="150"/>
      <c r="M822" s="150"/>
      <c r="N822" s="147" t="str" cm="1">
        <f t="array" ref="N822">IF(AND(K822:M822=""),"ยังไม่บันทึกข้อมูล",
IF(M822&lt;&gt;"",
IF(M822&gt;=1.3,M822,"เป็นไม้พุ่ม"),
IF(K822+L822&gt;=1.3,K822+L822,"เป็นไม้พุ่ม")))</f>
        <v>ยังไม่บันทึกข้อมูล</v>
      </c>
      <c r="O822" s="149" t="str">
        <f t="shared" si="97"/>
        <v>ข้อมูลไม่ถูกต้อง</v>
      </c>
      <c r="P822" s="149" t="str">
        <f t="shared" si="98"/>
        <v>ข้อมูลไม่ถูกต้อง</v>
      </c>
      <c r="Q822" s="149" t="str">
        <f t="shared" si="99"/>
        <v>ข้อมูลไม่ถูกต้อง</v>
      </c>
      <c r="R822" s="155" t="str">
        <f t="shared" si="100"/>
        <v>ข้อมูลไม่ถูกต้อง</v>
      </c>
      <c r="S822" s="155" t="str">
        <f>IF(ISNUMBER(R822),
IF(H$2=ตัวเลือก!A$30,"ยังไม่บันทึกข้อมูล",R822*0.27),"ข้อมูลไม่ถูกต้อง")</f>
        <v>ข้อมูลไม่ถูกต้อง</v>
      </c>
      <c r="T822" s="149" t="str">
        <f t="shared" si="101"/>
        <v>ข้อมูลไม่ถูกต้อง</v>
      </c>
      <c r="U822" s="155" t="str">
        <f>IF(ISNUMBER(R822),
IF(H$2=ตัวเลือก!A$30,"ยังไม่บันทึกข้อมูล",R822*0.47),"ข้อมูลไม่ถูกต้อง")</f>
        <v>ข้อมูลไม่ถูกต้อง</v>
      </c>
      <c r="V822" s="149" t="str">
        <f>IF(ISNUMBER(S822),
IF(H$2=ตัวเลือก!A$30,"ยังไม่บันทึกข้อมูล",S822*0.47),"ข้อมูลไม่ถูกต้อง")</f>
        <v>ข้อมูลไม่ถูกต้อง</v>
      </c>
      <c r="W822" s="149" t="str">
        <f t="shared" si="102"/>
        <v>ข้อมูลไม่ถูกต้อง</v>
      </c>
      <c r="X822" s="148" t="str">
        <f t="shared" si="103"/>
        <v>ข้อมูลไม่ถูกต้อง</v>
      </c>
      <c r="Y822" s="38"/>
      <c r="Z822" s="38"/>
      <c r="AA822" s="38"/>
    </row>
    <row r="823" spans="1:27" x14ac:dyDescent="0.45">
      <c r="A823" s="38">
        <v>818</v>
      </c>
      <c r="B823" s="38"/>
      <c r="C823" s="38"/>
      <c r="D823" s="38"/>
      <c r="E823" s="38"/>
      <c r="F823" s="35"/>
      <c r="G823" s="35"/>
      <c r="H823" s="38"/>
      <c r="I823" s="38"/>
      <c r="J823" s="273" t="str">
        <f t="shared" si="96"/>
        <v>รอข้อมูลคอลัมน์ H</v>
      </c>
      <c r="K823" s="150"/>
      <c r="L823" s="150"/>
      <c r="M823" s="150"/>
      <c r="N823" s="147" t="str" cm="1">
        <f t="array" ref="N823">IF(AND(K823:M823=""),"ยังไม่บันทึกข้อมูล",
IF(M823&lt;&gt;"",
IF(M823&gt;=1.3,M823,"เป็นไม้พุ่ม"),
IF(K823+L823&gt;=1.3,K823+L823,"เป็นไม้พุ่ม")))</f>
        <v>ยังไม่บันทึกข้อมูล</v>
      </c>
      <c r="O823" s="149" t="str">
        <f t="shared" si="97"/>
        <v>ข้อมูลไม่ถูกต้อง</v>
      </c>
      <c r="P823" s="149" t="str">
        <f t="shared" si="98"/>
        <v>ข้อมูลไม่ถูกต้อง</v>
      </c>
      <c r="Q823" s="149" t="str">
        <f t="shared" si="99"/>
        <v>ข้อมูลไม่ถูกต้อง</v>
      </c>
      <c r="R823" s="155" t="str">
        <f t="shared" si="100"/>
        <v>ข้อมูลไม่ถูกต้อง</v>
      </c>
      <c r="S823" s="155" t="str">
        <f>IF(ISNUMBER(R823),
IF(H$2=ตัวเลือก!A$30,"ยังไม่บันทึกข้อมูล",R823*0.27),"ข้อมูลไม่ถูกต้อง")</f>
        <v>ข้อมูลไม่ถูกต้อง</v>
      </c>
      <c r="T823" s="149" t="str">
        <f t="shared" si="101"/>
        <v>ข้อมูลไม่ถูกต้อง</v>
      </c>
      <c r="U823" s="155" t="str">
        <f>IF(ISNUMBER(R823),
IF(H$2=ตัวเลือก!A$30,"ยังไม่บันทึกข้อมูล",R823*0.47),"ข้อมูลไม่ถูกต้อง")</f>
        <v>ข้อมูลไม่ถูกต้อง</v>
      </c>
      <c r="V823" s="149" t="str">
        <f>IF(ISNUMBER(S823),
IF(H$2=ตัวเลือก!A$30,"ยังไม่บันทึกข้อมูล",S823*0.47),"ข้อมูลไม่ถูกต้อง")</f>
        <v>ข้อมูลไม่ถูกต้อง</v>
      </c>
      <c r="W823" s="149" t="str">
        <f t="shared" si="102"/>
        <v>ข้อมูลไม่ถูกต้อง</v>
      </c>
      <c r="X823" s="148" t="str">
        <f t="shared" si="103"/>
        <v>ข้อมูลไม่ถูกต้อง</v>
      </c>
      <c r="Y823" s="38"/>
      <c r="Z823" s="38"/>
      <c r="AA823" s="38"/>
    </row>
    <row r="824" spans="1:27" x14ac:dyDescent="0.45">
      <c r="A824" s="38">
        <v>819</v>
      </c>
      <c r="B824" s="38"/>
      <c r="C824" s="38"/>
      <c r="D824" s="38"/>
      <c r="E824" s="38"/>
      <c r="F824" s="35"/>
      <c r="G824" s="35"/>
      <c r="H824" s="38"/>
      <c r="I824" s="38"/>
      <c r="J824" s="273" t="str">
        <f t="shared" si="96"/>
        <v>รอข้อมูลคอลัมน์ H</v>
      </c>
      <c r="K824" s="150"/>
      <c r="L824" s="150"/>
      <c r="M824" s="150"/>
      <c r="N824" s="147" t="str" cm="1">
        <f t="array" ref="N824">IF(AND(K824:M824=""),"ยังไม่บันทึกข้อมูล",
IF(M824&lt;&gt;"",
IF(M824&gt;=1.3,M824,"เป็นไม้พุ่ม"),
IF(K824+L824&gt;=1.3,K824+L824,"เป็นไม้พุ่ม")))</f>
        <v>ยังไม่บันทึกข้อมูล</v>
      </c>
      <c r="O824" s="149" t="str">
        <f t="shared" si="97"/>
        <v>ข้อมูลไม่ถูกต้อง</v>
      </c>
      <c r="P824" s="149" t="str">
        <f t="shared" si="98"/>
        <v>ข้อมูลไม่ถูกต้อง</v>
      </c>
      <c r="Q824" s="149" t="str">
        <f t="shared" si="99"/>
        <v>ข้อมูลไม่ถูกต้อง</v>
      </c>
      <c r="R824" s="155" t="str">
        <f t="shared" si="100"/>
        <v>ข้อมูลไม่ถูกต้อง</v>
      </c>
      <c r="S824" s="155" t="str">
        <f>IF(ISNUMBER(R824),
IF(H$2=ตัวเลือก!A$30,"ยังไม่บันทึกข้อมูล",R824*0.27),"ข้อมูลไม่ถูกต้อง")</f>
        <v>ข้อมูลไม่ถูกต้อง</v>
      </c>
      <c r="T824" s="149" t="str">
        <f t="shared" si="101"/>
        <v>ข้อมูลไม่ถูกต้อง</v>
      </c>
      <c r="U824" s="155" t="str">
        <f>IF(ISNUMBER(R824),
IF(H$2=ตัวเลือก!A$30,"ยังไม่บันทึกข้อมูล",R824*0.47),"ข้อมูลไม่ถูกต้อง")</f>
        <v>ข้อมูลไม่ถูกต้อง</v>
      </c>
      <c r="V824" s="149" t="str">
        <f>IF(ISNUMBER(S824),
IF(H$2=ตัวเลือก!A$30,"ยังไม่บันทึกข้อมูล",S824*0.47),"ข้อมูลไม่ถูกต้อง")</f>
        <v>ข้อมูลไม่ถูกต้อง</v>
      </c>
      <c r="W824" s="149" t="str">
        <f t="shared" si="102"/>
        <v>ข้อมูลไม่ถูกต้อง</v>
      </c>
      <c r="X824" s="148" t="str">
        <f t="shared" si="103"/>
        <v>ข้อมูลไม่ถูกต้อง</v>
      </c>
      <c r="Y824" s="38"/>
      <c r="Z824" s="38"/>
      <c r="AA824" s="38"/>
    </row>
    <row r="825" spans="1:27" x14ac:dyDescent="0.45">
      <c r="A825" s="38">
        <v>820</v>
      </c>
      <c r="B825" s="38"/>
      <c r="C825" s="38"/>
      <c r="D825" s="38"/>
      <c r="E825" s="38"/>
      <c r="F825" s="35"/>
      <c r="G825" s="35"/>
      <c r="H825" s="38"/>
      <c r="I825" s="38"/>
      <c r="J825" s="273" t="str">
        <f t="shared" si="96"/>
        <v>รอข้อมูลคอลัมน์ H</v>
      </c>
      <c r="K825" s="150"/>
      <c r="L825" s="150"/>
      <c r="M825" s="150"/>
      <c r="N825" s="147" t="str" cm="1">
        <f t="array" ref="N825">IF(AND(K825:M825=""),"ยังไม่บันทึกข้อมูล",
IF(M825&lt;&gt;"",
IF(M825&gt;=1.3,M825,"เป็นไม้พุ่ม"),
IF(K825+L825&gt;=1.3,K825+L825,"เป็นไม้พุ่ม")))</f>
        <v>ยังไม่บันทึกข้อมูล</v>
      </c>
      <c r="O825" s="149" t="str">
        <f t="shared" si="97"/>
        <v>ข้อมูลไม่ถูกต้อง</v>
      </c>
      <c r="P825" s="149" t="str">
        <f t="shared" si="98"/>
        <v>ข้อมูลไม่ถูกต้อง</v>
      </c>
      <c r="Q825" s="149" t="str">
        <f t="shared" si="99"/>
        <v>ข้อมูลไม่ถูกต้อง</v>
      </c>
      <c r="R825" s="155" t="str">
        <f t="shared" si="100"/>
        <v>ข้อมูลไม่ถูกต้อง</v>
      </c>
      <c r="S825" s="155" t="str">
        <f>IF(ISNUMBER(R825),
IF(H$2=ตัวเลือก!A$30,"ยังไม่บันทึกข้อมูล",R825*0.27),"ข้อมูลไม่ถูกต้อง")</f>
        <v>ข้อมูลไม่ถูกต้อง</v>
      </c>
      <c r="T825" s="149" t="str">
        <f t="shared" si="101"/>
        <v>ข้อมูลไม่ถูกต้อง</v>
      </c>
      <c r="U825" s="155" t="str">
        <f>IF(ISNUMBER(R825),
IF(H$2=ตัวเลือก!A$30,"ยังไม่บันทึกข้อมูล",R825*0.47),"ข้อมูลไม่ถูกต้อง")</f>
        <v>ข้อมูลไม่ถูกต้อง</v>
      </c>
      <c r="V825" s="149" t="str">
        <f>IF(ISNUMBER(S825),
IF(H$2=ตัวเลือก!A$30,"ยังไม่บันทึกข้อมูล",S825*0.47),"ข้อมูลไม่ถูกต้อง")</f>
        <v>ข้อมูลไม่ถูกต้อง</v>
      </c>
      <c r="W825" s="149" t="str">
        <f t="shared" si="102"/>
        <v>ข้อมูลไม่ถูกต้อง</v>
      </c>
      <c r="X825" s="148" t="str">
        <f t="shared" si="103"/>
        <v>ข้อมูลไม่ถูกต้อง</v>
      </c>
      <c r="Y825" s="38"/>
      <c r="Z825" s="38"/>
      <c r="AA825" s="38"/>
    </row>
    <row r="826" spans="1:27" x14ac:dyDescent="0.45">
      <c r="A826" s="38">
        <v>821</v>
      </c>
      <c r="B826" s="38"/>
      <c r="C826" s="38"/>
      <c r="D826" s="38"/>
      <c r="E826" s="38"/>
      <c r="F826" s="35"/>
      <c r="G826" s="35"/>
      <c r="H826" s="38"/>
      <c r="I826" s="38"/>
      <c r="J826" s="273" t="str">
        <f t="shared" si="96"/>
        <v>รอข้อมูลคอลัมน์ H</v>
      </c>
      <c r="K826" s="150"/>
      <c r="L826" s="150"/>
      <c r="M826" s="150"/>
      <c r="N826" s="147" t="str" cm="1">
        <f t="array" ref="N826">IF(AND(K826:M826=""),"ยังไม่บันทึกข้อมูล",
IF(M826&lt;&gt;"",
IF(M826&gt;=1.3,M826,"เป็นไม้พุ่ม"),
IF(K826+L826&gt;=1.3,K826+L826,"เป็นไม้พุ่ม")))</f>
        <v>ยังไม่บันทึกข้อมูล</v>
      </c>
      <c r="O826" s="149" t="str">
        <f t="shared" si="97"/>
        <v>ข้อมูลไม่ถูกต้อง</v>
      </c>
      <c r="P826" s="149" t="str">
        <f t="shared" si="98"/>
        <v>ข้อมูลไม่ถูกต้อง</v>
      </c>
      <c r="Q826" s="149" t="str">
        <f t="shared" si="99"/>
        <v>ข้อมูลไม่ถูกต้อง</v>
      </c>
      <c r="R826" s="155" t="str">
        <f t="shared" si="100"/>
        <v>ข้อมูลไม่ถูกต้อง</v>
      </c>
      <c r="S826" s="155" t="str">
        <f>IF(ISNUMBER(R826),
IF(H$2=ตัวเลือก!A$30,"ยังไม่บันทึกข้อมูล",R826*0.27),"ข้อมูลไม่ถูกต้อง")</f>
        <v>ข้อมูลไม่ถูกต้อง</v>
      </c>
      <c r="T826" s="149" t="str">
        <f t="shared" si="101"/>
        <v>ข้อมูลไม่ถูกต้อง</v>
      </c>
      <c r="U826" s="155" t="str">
        <f>IF(ISNUMBER(R826),
IF(H$2=ตัวเลือก!A$30,"ยังไม่บันทึกข้อมูล",R826*0.47),"ข้อมูลไม่ถูกต้อง")</f>
        <v>ข้อมูลไม่ถูกต้อง</v>
      </c>
      <c r="V826" s="149" t="str">
        <f>IF(ISNUMBER(S826),
IF(H$2=ตัวเลือก!A$30,"ยังไม่บันทึกข้อมูล",S826*0.47),"ข้อมูลไม่ถูกต้อง")</f>
        <v>ข้อมูลไม่ถูกต้อง</v>
      </c>
      <c r="W826" s="149" t="str">
        <f t="shared" si="102"/>
        <v>ข้อมูลไม่ถูกต้อง</v>
      </c>
      <c r="X826" s="148" t="str">
        <f t="shared" si="103"/>
        <v>ข้อมูลไม่ถูกต้อง</v>
      </c>
      <c r="Y826" s="38"/>
      <c r="Z826" s="38"/>
      <c r="AA826" s="38"/>
    </row>
    <row r="827" spans="1:27" x14ac:dyDescent="0.45">
      <c r="A827" s="38">
        <v>822</v>
      </c>
      <c r="B827" s="38"/>
      <c r="C827" s="38"/>
      <c r="D827" s="38"/>
      <c r="E827" s="38"/>
      <c r="F827" s="35"/>
      <c r="G827" s="35"/>
      <c r="H827" s="38"/>
      <c r="I827" s="38"/>
      <c r="J827" s="273" t="str">
        <f t="shared" si="96"/>
        <v>รอข้อมูลคอลัมน์ H</v>
      </c>
      <c r="K827" s="150"/>
      <c r="L827" s="150"/>
      <c r="M827" s="150"/>
      <c r="N827" s="147" t="str" cm="1">
        <f t="array" ref="N827">IF(AND(K827:M827=""),"ยังไม่บันทึกข้อมูล",
IF(M827&lt;&gt;"",
IF(M827&gt;=1.3,M827,"เป็นไม้พุ่ม"),
IF(K827+L827&gt;=1.3,K827+L827,"เป็นไม้พุ่ม")))</f>
        <v>ยังไม่บันทึกข้อมูล</v>
      </c>
      <c r="O827" s="149" t="str">
        <f t="shared" si="97"/>
        <v>ข้อมูลไม่ถูกต้อง</v>
      </c>
      <c r="P827" s="149" t="str">
        <f t="shared" si="98"/>
        <v>ข้อมูลไม่ถูกต้อง</v>
      </c>
      <c r="Q827" s="149" t="str">
        <f t="shared" si="99"/>
        <v>ข้อมูลไม่ถูกต้อง</v>
      </c>
      <c r="R827" s="155" t="str">
        <f t="shared" si="100"/>
        <v>ข้อมูลไม่ถูกต้อง</v>
      </c>
      <c r="S827" s="155" t="str">
        <f>IF(ISNUMBER(R827),
IF(H$2=ตัวเลือก!A$30,"ยังไม่บันทึกข้อมูล",R827*0.27),"ข้อมูลไม่ถูกต้อง")</f>
        <v>ข้อมูลไม่ถูกต้อง</v>
      </c>
      <c r="T827" s="149" t="str">
        <f t="shared" si="101"/>
        <v>ข้อมูลไม่ถูกต้อง</v>
      </c>
      <c r="U827" s="155" t="str">
        <f>IF(ISNUMBER(R827),
IF(H$2=ตัวเลือก!A$30,"ยังไม่บันทึกข้อมูล",R827*0.47),"ข้อมูลไม่ถูกต้อง")</f>
        <v>ข้อมูลไม่ถูกต้อง</v>
      </c>
      <c r="V827" s="149" t="str">
        <f>IF(ISNUMBER(S827),
IF(H$2=ตัวเลือก!A$30,"ยังไม่บันทึกข้อมูล",S827*0.47),"ข้อมูลไม่ถูกต้อง")</f>
        <v>ข้อมูลไม่ถูกต้อง</v>
      </c>
      <c r="W827" s="149" t="str">
        <f t="shared" si="102"/>
        <v>ข้อมูลไม่ถูกต้อง</v>
      </c>
      <c r="X827" s="148" t="str">
        <f t="shared" si="103"/>
        <v>ข้อมูลไม่ถูกต้อง</v>
      </c>
      <c r="Y827" s="38"/>
      <c r="Z827" s="38"/>
      <c r="AA827" s="38"/>
    </row>
    <row r="828" spans="1:27" x14ac:dyDescent="0.45">
      <c r="A828" s="38">
        <v>823</v>
      </c>
      <c r="B828" s="38"/>
      <c r="C828" s="38"/>
      <c r="D828" s="38"/>
      <c r="E828" s="38"/>
      <c r="F828" s="35"/>
      <c r="G828" s="35"/>
      <c r="H828" s="38"/>
      <c r="I828" s="38"/>
      <c r="J828" s="273" t="str">
        <f t="shared" si="96"/>
        <v>รอข้อมูลคอลัมน์ H</v>
      </c>
      <c r="K828" s="150"/>
      <c r="L828" s="150"/>
      <c r="M828" s="150"/>
      <c r="N828" s="147" t="str" cm="1">
        <f t="array" ref="N828">IF(AND(K828:M828=""),"ยังไม่บันทึกข้อมูล",
IF(M828&lt;&gt;"",
IF(M828&gt;=1.3,M828,"เป็นไม้พุ่ม"),
IF(K828+L828&gt;=1.3,K828+L828,"เป็นไม้พุ่ม")))</f>
        <v>ยังไม่บันทึกข้อมูล</v>
      </c>
      <c r="O828" s="149" t="str">
        <f t="shared" si="97"/>
        <v>ข้อมูลไม่ถูกต้อง</v>
      </c>
      <c r="P828" s="149" t="str">
        <f t="shared" si="98"/>
        <v>ข้อมูลไม่ถูกต้อง</v>
      </c>
      <c r="Q828" s="149" t="str">
        <f t="shared" si="99"/>
        <v>ข้อมูลไม่ถูกต้อง</v>
      </c>
      <c r="R828" s="155" t="str">
        <f t="shared" si="100"/>
        <v>ข้อมูลไม่ถูกต้อง</v>
      </c>
      <c r="S828" s="155" t="str">
        <f>IF(ISNUMBER(R828),
IF(H$2=ตัวเลือก!A$30,"ยังไม่บันทึกข้อมูล",R828*0.27),"ข้อมูลไม่ถูกต้อง")</f>
        <v>ข้อมูลไม่ถูกต้อง</v>
      </c>
      <c r="T828" s="149" t="str">
        <f t="shared" si="101"/>
        <v>ข้อมูลไม่ถูกต้อง</v>
      </c>
      <c r="U828" s="155" t="str">
        <f>IF(ISNUMBER(R828),
IF(H$2=ตัวเลือก!A$30,"ยังไม่บันทึกข้อมูล",R828*0.47),"ข้อมูลไม่ถูกต้อง")</f>
        <v>ข้อมูลไม่ถูกต้อง</v>
      </c>
      <c r="V828" s="149" t="str">
        <f>IF(ISNUMBER(S828),
IF(H$2=ตัวเลือก!A$30,"ยังไม่บันทึกข้อมูล",S828*0.47),"ข้อมูลไม่ถูกต้อง")</f>
        <v>ข้อมูลไม่ถูกต้อง</v>
      </c>
      <c r="W828" s="149" t="str">
        <f t="shared" si="102"/>
        <v>ข้อมูลไม่ถูกต้อง</v>
      </c>
      <c r="X828" s="148" t="str">
        <f t="shared" si="103"/>
        <v>ข้อมูลไม่ถูกต้อง</v>
      </c>
      <c r="Y828" s="38"/>
      <c r="Z828" s="38"/>
      <c r="AA828" s="38"/>
    </row>
    <row r="829" spans="1:27" x14ac:dyDescent="0.45">
      <c r="A829" s="38">
        <v>824</v>
      </c>
      <c r="B829" s="38"/>
      <c r="C829" s="38"/>
      <c r="D829" s="38"/>
      <c r="E829" s="38"/>
      <c r="F829" s="35"/>
      <c r="G829" s="35"/>
      <c r="H829" s="38"/>
      <c r="I829" s="38"/>
      <c r="J829" s="273" t="str">
        <f t="shared" si="96"/>
        <v>รอข้อมูลคอลัมน์ H</v>
      </c>
      <c r="K829" s="150"/>
      <c r="L829" s="150"/>
      <c r="M829" s="150"/>
      <c r="N829" s="147" t="str" cm="1">
        <f t="array" ref="N829">IF(AND(K829:M829=""),"ยังไม่บันทึกข้อมูล",
IF(M829&lt;&gt;"",
IF(M829&gt;=1.3,M829,"เป็นไม้พุ่ม"),
IF(K829+L829&gt;=1.3,K829+L829,"เป็นไม้พุ่ม")))</f>
        <v>ยังไม่บันทึกข้อมูล</v>
      </c>
      <c r="O829" s="149" t="str">
        <f t="shared" si="97"/>
        <v>ข้อมูลไม่ถูกต้อง</v>
      </c>
      <c r="P829" s="149" t="str">
        <f t="shared" si="98"/>
        <v>ข้อมูลไม่ถูกต้อง</v>
      </c>
      <c r="Q829" s="149" t="str">
        <f t="shared" si="99"/>
        <v>ข้อมูลไม่ถูกต้อง</v>
      </c>
      <c r="R829" s="155" t="str">
        <f t="shared" si="100"/>
        <v>ข้อมูลไม่ถูกต้อง</v>
      </c>
      <c r="S829" s="155" t="str">
        <f>IF(ISNUMBER(R829),
IF(H$2=ตัวเลือก!A$30,"ยังไม่บันทึกข้อมูล",R829*0.27),"ข้อมูลไม่ถูกต้อง")</f>
        <v>ข้อมูลไม่ถูกต้อง</v>
      </c>
      <c r="T829" s="149" t="str">
        <f t="shared" si="101"/>
        <v>ข้อมูลไม่ถูกต้อง</v>
      </c>
      <c r="U829" s="155" t="str">
        <f>IF(ISNUMBER(R829),
IF(H$2=ตัวเลือก!A$30,"ยังไม่บันทึกข้อมูล",R829*0.47),"ข้อมูลไม่ถูกต้อง")</f>
        <v>ข้อมูลไม่ถูกต้อง</v>
      </c>
      <c r="V829" s="149" t="str">
        <f>IF(ISNUMBER(S829),
IF(H$2=ตัวเลือก!A$30,"ยังไม่บันทึกข้อมูล",S829*0.47),"ข้อมูลไม่ถูกต้อง")</f>
        <v>ข้อมูลไม่ถูกต้อง</v>
      </c>
      <c r="W829" s="149" t="str">
        <f t="shared" si="102"/>
        <v>ข้อมูลไม่ถูกต้อง</v>
      </c>
      <c r="X829" s="148" t="str">
        <f t="shared" si="103"/>
        <v>ข้อมูลไม่ถูกต้อง</v>
      </c>
      <c r="Y829" s="38"/>
      <c r="Z829" s="38"/>
      <c r="AA829" s="38"/>
    </row>
    <row r="830" spans="1:27" x14ac:dyDescent="0.45">
      <c r="A830" s="38">
        <v>825</v>
      </c>
      <c r="B830" s="38"/>
      <c r="C830" s="38"/>
      <c r="D830" s="38"/>
      <c r="E830" s="38"/>
      <c r="F830" s="35"/>
      <c r="G830" s="35"/>
      <c r="H830" s="38"/>
      <c r="I830" s="38"/>
      <c r="J830" s="273" t="str">
        <f t="shared" si="96"/>
        <v>รอข้อมูลคอลัมน์ H</v>
      </c>
      <c r="K830" s="150"/>
      <c r="L830" s="150"/>
      <c r="M830" s="150"/>
      <c r="N830" s="147" t="str" cm="1">
        <f t="array" ref="N830">IF(AND(K830:M830=""),"ยังไม่บันทึกข้อมูล",
IF(M830&lt;&gt;"",
IF(M830&gt;=1.3,M830,"เป็นไม้พุ่ม"),
IF(K830+L830&gt;=1.3,K830+L830,"เป็นไม้พุ่ม")))</f>
        <v>ยังไม่บันทึกข้อมูล</v>
      </c>
      <c r="O830" s="149" t="str">
        <f t="shared" si="97"/>
        <v>ข้อมูลไม่ถูกต้อง</v>
      </c>
      <c r="P830" s="149" t="str">
        <f t="shared" si="98"/>
        <v>ข้อมูลไม่ถูกต้อง</v>
      </c>
      <c r="Q830" s="149" t="str">
        <f t="shared" si="99"/>
        <v>ข้อมูลไม่ถูกต้อง</v>
      </c>
      <c r="R830" s="155" t="str">
        <f t="shared" si="100"/>
        <v>ข้อมูลไม่ถูกต้อง</v>
      </c>
      <c r="S830" s="155" t="str">
        <f>IF(ISNUMBER(R830),
IF(H$2=ตัวเลือก!A$30,"ยังไม่บันทึกข้อมูล",R830*0.27),"ข้อมูลไม่ถูกต้อง")</f>
        <v>ข้อมูลไม่ถูกต้อง</v>
      </c>
      <c r="T830" s="149" t="str">
        <f t="shared" si="101"/>
        <v>ข้อมูลไม่ถูกต้อง</v>
      </c>
      <c r="U830" s="155" t="str">
        <f>IF(ISNUMBER(R830),
IF(H$2=ตัวเลือก!A$30,"ยังไม่บันทึกข้อมูล",R830*0.47),"ข้อมูลไม่ถูกต้อง")</f>
        <v>ข้อมูลไม่ถูกต้อง</v>
      </c>
      <c r="V830" s="149" t="str">
        <f>IF(ISNUMBER(S830),
IF(H$2=ตัวเลือก!A$30,"ยังไม่บันทึกข้อมูล",S830*0.47),"ข้อมูลไม่ถูกต้อง")</f>
        <v>ข้อมูลไม่ถูกต้อง</v>
      </c>
      <c r="W830" s="149" t="str">
        <f t="shared" si="102"/>
        <v>ข้อมูลไม่ถูกต้อง</v>
      </c>
      <c r="X830" s="148" t="str">
        <f t="shared" si="103"/>
        <v>ข้อมูลไม่ถูกต้อง</v>
      </c>
      <c r="Y830" s="38"/>
      <c r="Z830" s="38"/>
      <c r="AA830" s="38"/>
    </row>
    <row r="831" spans="1:27" x14ac:dyDescent="0.45">
      <c r="A831" s="38">
        <v>826</v>
      </c>
      <c r="B831" s="38"/>
      <c r="C831" s="38"/>
      <c r="D831" s="38"/>
      <c r="E831" s="38"/>
      <c r="F831" s="35"/>
      <c r="G831" s="35"/>
      <c r="H831" s="38"/>
      <c r="I831" s="38"/>
      <c r="J831" s="273" t="str">
        <f t="shared" si="96"/>
        <v>รอข้อมูลคอลัมน์ H</v>
      </c>
      <c r="K831" s="150"/>
      <c r="L831" s="150"/>
      <c r="M831" s="150"/>
      <c r="N831" s="147" t="str" cm="1">
        <f t="array" ref="N831">IF(AND(K831:M831=""),"ยังไม่บันทึกข้อมูล",
IF(M831&lt;&gt;"",
IF(M831&gt;=1.3,M831,"เป็นไม้พุ่ม"),
IF(K831+L831&gt;=1.3,K831+L831,"เป็นไม้พุ่ม")))</f>
        <v>ยังไม่บันทึกข้อมูล</v>
      </c>
      <c r="O831" s="149" t="str">
        <f t="shared" si="97"/>
        <v>ข้อมูลไม่ถูกต้อง</v>
      </c>
      <c r="P831" s="149" t="str">
        <f t="shared" si="98"/>
        <v>ข้อมูลไม่ถูกต้อง</v>
      </c>
      <c r="Q831" s="149" t="str">
        <f t="shared" si="99"/>
        <v>ข้อมูลไม่ถูกต้อง</v>
      </c>
      <c r="R831" s="155" t="str">
        <f t="shared" si="100"/>
        <v>ข้อมูลไม่ถูกต้อง</v>
      </c>
      <c r="S831" s="155" t="str">
        <f>IF(ISNUMBER(R831),
IF(H$2=ตัวเลือก!A$30,"ยังไม่บันทึกข้อมูล",R831*0.27),"ข้อมูลไม่ถูกต้อง")</f>
        <v>ข้อมูลไม่ถูกต้อง</v>
      </c>
      <c r="T831" s="149" t="str">
        <f t="shared" si="101"/>
        <v>ข้อมูลไม่ถูกต้อง</v>
      </c>
      <c r="U831" s="155" t="str">
        <f>IF(ISNUMBER(R831),
IF(H$2=ตัวเลือก!A$30,"ยังไม่บันทึกข้อมูล",R831*0.47),"ข้อมูลไม่ถูกต้อง")</f>
        <v>ข้อมูลไม่ถูกต้อง</v>
      </c>
      <c r="V831" s="149" t="str">
        <f>IF(ISNUMBER(S831),
IF(H$2=ตัวเลือก!A$30,"ยังไม่บันทึกข้อมูล",S831*0.47),"ข้อมูลไม่ถูกต้อง")</f>
        <v>ข้อมูลไม่ถูกต้อง</v>
      </c>
      <c r="W831" s="149" t="str">
        <f t="shared" si="102"/>
        <v>ข้อมูลไม่ถูกต้อง</v>
      </c>
      <c r="X831" s="148" t="str">
        <f t="shared" si="103"/>
        <v>ข้อมูลไม่ถูกต้อง</v>
      </c>
      <c r="Y831" s="38"/>
      <c r="Z831" s="38"/>
      <c r="AA831" s="38"/>
    </row>
    <row r="832" spans="1:27" x14ac:dyDescent="0.45">
      <c r="A832" s="38">
        <v>827</v>
      </c>
      <c r="B832" s="38"/>
      <c r="C832" s="38"/>
      <c r="D832" s="38"/>
      <c r="E832" s="38"/>
      <c r="F832" s="35"/>
      <c r="G832" s="35"/>
      <c r="H832" s="38"/>
      <c r="I832" s="38"/>
      <c r="J832" s="273" t="str">
        <f t="shared" si="96"/>
        <v>รอข้อมูลคอลัมน์ H</v>
      </c>
      <c r="K832" s="150"/>
      <c r="L832" s="150"/>
      <c r="M832" s="150"/>
      <c r="N832" s="147" t="str" cm="1">
        <f t="array" ref="N832">IF(AND(K832:M832=""),"ยังไม่บันทึกข้อมูล",
IF(M832&lt;&gt;"",
IF(M832&gt;=1.3,M832,"เป็นไม้พุ่ม"),
IF(K832+L832&gt;=1.3,K832+L832,"เป็นไม้พุ่ม")))</f>
        <v>ยังไม่บันทึกข้อมูล</v>
      </c>
      <c r="O832" s="149" t="str">
        <f t="shared" si="97"/>
        <v>ข้อมูลไม่ถูกต้อง</v>
      </c>
      <c r="P832" s="149" t="str">
        <f t="shared" si="98"/>
        <v>ข้อมูลไม่ถูกต้อง</v>
      </c>
      <c r="Q832" s="149" t="str">
        <f t="shared" si="99"/>
        <v>ข้อมูลไม่ถูกต้อง</v>
      </c>
      <c r="R832" s="155" t="str">
        <f t="shared" si="100"/>
        <v>ข้อมูลไม่ถูกต้อง</v>
      </c>
      <c r="S832" s="155" t="str">
        <f>IF(ISNUMBER(R832),
IF(H$2=ตัวเลือก!A$30,"ยังไม่บันทึกข้อมูล",R832*0.27),"ข้อมูลไม่ถูกต้อง")</f>
        <v>ข้อมูลไม่ถูกต้อง</v>
      </c>
      <c r="T832" s="149" t="str">
        <f t="shared" si="101"/>
        <v>ข้อมูลไม่ถูกต้อง</v>
      </c>
      <c r="U832" s="155" t="str">
        <f>IF(ISNUMBER(R832),
IF(H$2=ตัวเลือก!A$30,"ยังไม่บันทึกข้อมูล",R832*0.47),"ข้อมูลไม่ถูกต้อง")</f>
        <v>ข้อมูลไม่ถูกต้อง</v>
      </c>
      <c r="V832" s="149" t="str">
        <f>IF(ISNUMBER(S832),
IF(H$2=ตัวเลือก!A$30,"ยังไม่บันทึกข้อมูล",S832*0.47),"ข้อมูลไม่ถูกต้อง")</f>
        <v>ข้อมูลไม่ถูกต้อง</v>
      </c>
      <c r="W832" s="149" t="str">
        <f t="shared" si="102"/>
        <v>ข้อมูลไม่ถูกต้อง</v>
      </c>
      <c r="X832" s="148" t="str">
        <f t="shared" si="103"/>
        <v>ข้อมูลไม่ถูกต้อง</v>
      </c>
      <c r="Y832" s="38"/>
      <c r="Z832" s="38"/>
      <c r="AA832" s="38"/>
    </row>
    <row r="833" spans="1:27" x14ac:dyDescent="0.45">
      <c r="A833" s="38">
        <v>828</v>
      </c>
      <c r="B833" s="38"/>
      <c r="C833" s="38"/>
      <c r="D833" s="38"/>
      <c r="E833" s="38"/>
      <c r="F833" s="35"/>
      <c r="G833" s="35"/>
      <c r="H833" s="38"/>
      <c r="I833" s="38"/>
      <c r="J833" s="273" t="str">
        <f t="shared" si="96"/>
        <v>รอข้อมูลคอลัมน์ H</v>
      </c>
      <c r="K833" s="150"/>
      <c r="L833" s="150"/>
      <c r="M833" s="150"/>
      <c r="N833" s="147" t="str" cm="1">
        <f t="array" ref="N833">IF(AND(K833:M833=""),"ยังไม่บันทึกข้อมูล",
IF(M833&lt;&gt;"",
IF(M833&gt;=1.3,M833,"เป็นไม้พุ่ม"),
IF(K833+L833&gt;=1.3,K833+L833,"เป็นไม้พุ่ม")))</f>
        <v>ยังไม่บันทึกข้อมูล</v>
      </c>
      <c r="O833" s="149" t="str">
        <f t="shared" si="97"/>
        <v>ข้อมูลไม่ถูกต้อง</v>
      </c>
      <c r="P833" s="149" t="str">
        <f t="shared" si="98"/>
        <v>ข้อมูลไม่ถูกต้อง</v>
      </c>
      <c r="Q833" s="149" t="str">
        <f t="shared" si="99"/>
        <v>ข้อมูลไม่ถูกต้อง</v>
      </c>
      <c r="R833" s="155" t="str">
        <f t="shared" si="100"/>
        <v>ข้อมูลไม่ถูกต้อง</v>
      </c>
      <c r="S833" s="155" t="str">
        <f>IF(ISNUMBER(R833),
IF(H$2=ตัวเลือก!A$30,"ยังไม่บันทึกข้อมูล",R833*0.27),"ข้อมูลไม่ถูกต้อง")</f>
        <v>ข้อมูลไม่ถูกต้อง</v>
      </c>
      <c r="T833" s="149" t="str">
        <f t="shared" si="101"/>
        <v>ข้อมูลไม่ถูกต้อง</v>
      </c>
      <c r="U833" s="155" t="str">
        <f>IF(ISNUMBER(R833),
IF(H$2=ตัวเลือก!A$30,"ยังไม่บันทึกข้อมูล",R833*0.47),"ข้อมูลไม่ถูกต้อง")</f>
        <v>ข้อมูลไม่ถูกต้อง</v>
      </c>
      <c r="V833" s="149" t="str">
        <f>IF(ISNUMBER(S833),
IF(H$2=ตัวเลือก!A$30,"ยังไม่บันทึกข้อมูล",S833*0.47),"ข้อมูลไม่ถูกต้อง")</f>
        <v>ข้อมูลไม่ถูกต้อง</v>
      </c>
      <c r="W833" s="149" t="str">
        <f t="shared" si="102"/>
        <v>ข้อมูลไม่ถูกต้อง</v>
      </c>
      <c r="X833" s="148" t="str">
        <f t="shared" si="103"/>
        <v>ข้อมูลไม่ถูกต้อง</v>
      </c>
      <c r="Y833" s="38"/>
      <c r="Z833" s="38"/>
      <c r="AA833" s="38"/>
    </row>
    <row r="834" spans="1:27" x14ac:dyDescent="0.45">
      <c r="A834" s="38">
        <v>829</v>
      </c>
      <c r="B834" s="38"/>
      <c r="C834" s="38"/>
      <c r="D834" s="38"/>
      <c r="E834" s="38"/>
      <c r="F834" s="35"/>
      <c r="G834" s="35"/>
      <c r="H834" s="38"/>
      <c r="I834" s="38"/>
      <c r="J834" s="273" t="str">
        <f t="shared" si="96"/>
        <v>รอข้อมูลคอลัมน์ H</v>
      </c>
      <c r="K834" s="150"/>
      <c r="L834" s="150"/>
      <c r="M834" s="150"/>
      <c r="N834" s="147" t="str" cm="1">
        <f t="array" ref="N834">IF(AND(K834:M834=""),"ยังไม่บันทึกข้อมูล",
IF(M834&lt;&gt;"",
IF(M834&gt;=1.3,M834,"เป็นไม้พุ่ม"),
IF(K834+L834&gt;=1.3,K834+L834,"เป็นไม้พุ่ม")))</f>
        <v>ยังไม่บันทึกข้อมูล</v>
      </c>
      <c r="O834" s="149" t="str">
        <f t="shared" si="97"/>
        <v>ข้อมูลไม่ถูกต้อง</v>
      </c>
      <c r="P834" s="149" t="str">
        <f t="shared" si="98"/>
        <v>ข้อมูลไม่ถูกต้อง</v>
      </c>
      <c r="Q834" s="149" t="str">
        <f t="shared" si="99"/>
        <v>ข้อมูลไม่ถูกต้อง</v>
      </c>
      <c r="R834" s="155" t="str">
        <f t="shared" si="100"/>
        <v>ข้อมูลไม่ถูกต้อง</v>
      </c>
      <c r="S834" s="155" t="str">
        <f>IF(ISNUMBER(R834),
IF(H$2=ตัวเลือก!A$30,"ยังไม่บันทึกข้อมูล",R834*0.27),"ข้อมูลไม่ถูกต้อง")</f>
        <v>ข้อมูลไม่ถูกต้อง</v>
      </c>
      <c r="T834" s="149" t="str">
        <f t="shared" si="101"/>
        <v>ข้อมูลไม่ถูกต้อง</v>
      </c>
      <c r="U834" s="155" t="str">
        <f>IF(ISNUMBER(R834),
IF(H$2=ตัวเลือก!A$30,"ยังไม่บันทึกข้อมูล",R834*0.47),"ข้อมูลไม่ถูกต้อง")</f>
        <v>ข้อมูลไม่ถูกต้อง</v>
      </c>
      <c r="V834" s="149" t="str">
        <f>IF(ISNUMBER(S834),
IF(H$2=ตัวเลือก!A$30,"ยังไม่บันทึกข้อมูล",S834*0.47),"ข้อมูลไม่ถูกต้อง")</f>
        <v>ข้อมูลไม่ถูกต้อง</v>
      </c>
      <c r="W834" s="149" t="str">
        <f t="shared" si="102"/>
        <v>ข้อมูลไม่ถูกต้อง</v>
      </c>
      <c r="X834" s="148" t="str">
        <f t="shared" si="103"/>
        <v>ข้อมูลไม่ถูกต้อง</v>
      </c>
      <c r="Y834" s="38"/>
      <c r="Z834" s="38"/>
      <c r="AA834" s="38"/>
    </row>
    <row r="835" spans="1:27" x14ac:dyDescent="0.45">
      <c r="A835" s="38">
        <v>830</v>
      </c>
      <c r="B835" s="38"/>
      <c r="C835" s="38"/>
      <c r="D835" s="38"/>
      <c r="E835" s="38"/>
      <c r="F835" s="35"/>
      <c r="G835" s="35"/>
      <c r="H835" s="38"/>
      <c r="I835" s="38"/>
      <c r="J835" s="273" t="str">
        <f t="shared" si="96"/>
        <v>รอข้อมูลคอลัมน์ H</v>
      </c>
      <c r="K835" s="150"/>
      <c r="L835" s="150"/>
      <c r="M835" s="150"/>
      <c r="N835" s="147" t="str" cm="1">
        <f t="array" ref="N835">IF(AND(K835:M835=""),"ยังไม่บันทึกข้อมูล",
IF(M835&lt;&gt;"",
IF(M835&gt;=1.3,M835,"เป็นไม้พุ่ม"),
IF(K835+L835&gt;=1.3,K835+L835,"เป็นไม้พุ่ม")))</f>
        <v>ยังไม่บันทึกข้อมูล</v>
      </c>
      <c r="O835" s="149" t="str">
        <f t="shared" si="97"/>
        <v>ข้อมูลไม่ถูกต้อง</v>
      </c>
      <c r="P835" s="149" t="str">
        <f t="shared" si="98"/>
        <v>ข้อมูลไม่ถูกต้อง</v>
      </c>
      <c r="Q835" s="149" t="str">
        <f t="shared" si="99"/>
        <v>ข้อมูลไม่ถูกต้อง</v>
      </c>
      <c r="R835" s="155" t="str">
        <f t="shared" si="100"/>
        <v>ข้อมูลไม่ถูกต้อง</v>
      </c>
      <c r="S835" s="155" t="str">
        <f>IF(ISNUMBER(R835),
IF(H$2=ตัวเลือก!A$30,"ยังไม่บันทึกข้อมูล",R835*0.27),"ข้อมูลไม่ถูกต้อง")</f>
        <v>ข้อมูลไม่ถูกต้อง</v>
      </c>
      <c r="T835" s="149" t="str">
        <f t="shared" si="101"/>
        <v>ข้อมูลไม่ถูกต้อง</v>
      </c>
      <c r="U835" s="155" t="str">
        <f>IF(ISNUMBER(R835),
IF(H$2=ตัวเลือก!A$30,"ยังไม่บันทึกข้อมูล",R835*0.47),"ข้อมูลไม่ถูกต้อง")</f>
        <v>ข้อมูลไม่ถูกต้อง</v>
      </c>
      <c r="V835" s="149" t="str">
        <f>IF(ISNUMBER(S835),
IF(H$2=ตัวเลือก!A$30,"ยังไม่บันทึกข้อมูล",S835*0.47),"ข้อมูลไม่ถูกต้อง")</f>
        <v>ข้อมูลไม่ถูกต้อง</v>
      </c>
      <c r="W835" s="149" t="str">
        <f t="shared" si="102"/>
        <v>ข้อมูลไม่ถูกต้อง</v>
      </c>
      <c r="X835" s="148" t="str">
        <f t="shared" si="103"/>
        <v>ข้อมูลไม่ถูกต้อง</v>
      </c>
      <c r="Y835" s="38"/>
      <c r="Z835" s="38"/>
      <c r="AA835" s="38"/>
    </row>
    <row r="836" spans="1:27" x14ac:dyDescent="0.45">
      <c r="A836" s="38">
        <v>831</v>
      </c>
      <c r="B836" s="38"/>
      <c r="C836" s="38"/>
      <c r="D836" s="38"/>
      <c r="E836" s="38"/>
      <c r="F836" s="35"/>
      <c r="G836" s="35"/>
      <c r="H836" s="38"/>
      <c r="I836" s="38"/>
      <c r="J836" s="273" t="str">
        <f t="shared" si="96"/>
        <v>รอข้อมูลคอลัมน์ H</v>
      </c>
      <c r="K836" s="150"/>
      <c r="L836" s="150"/>
      <c r="M836" s="150"/>
      <c r="N836" s="147" t="str" cm="1">
        <f t="array" ref="N836">IF(AND(K836:M836=""),"ยังไม่บันทึกข้อมูล",
IF(M836&lt;&gt;"",
IF(M836&gt;=1.3,M836,"เป็นไม้พุ่ม"),
IF(K836+L836&gt;=1.3,K836+L836,"เป็นไม้พุ่ม")))</f>
        <v>ยังไม่บันทึกข้อมูล</v>
      </c>
      <c r="O836" s="149" t="str">
        <f t="shared" si="97"/>
        <v>ข้อมูลไม่ถูกต้อง</v>
      </c>
      <c r="P836" s="149" t="str">
        <f t="shared" si="98"/>
        <v>ข้อมูลไม่ถูกต้อง</v>
      </c>
      <c r="Q836" s="149" t="str">
        <f t="shared" si="99"/>
        <v>ข้อมูลไม่ถูกต้อง</v>
      </c>
      <c r="R836" s="155" t="str">
        <f t="shared" si="100"/>
        <v>ข้อมูลไม่ถูกต้อง</v>
      </c>
      <c r="S836" s="155" t="str">
        <f>IF(ISNUMBER(R836),
IF(H$2=ตัวเลือก!A$30,"ยังไม่บันทึกข้อมูล",R836*0.27),"ข้อมูลไม่ถูกต้อง")</f>
        <v>ข้อมูลไม่ถูกต้อง</v>
      </c>
      <c r="T836" s="149" t="str">
        <f t="shared" si="101"/>
        <v>ข้อมูลไม่ถูกต้อง</v>
      </c>
      <c r="U836" s="155" t="str">
        <f>IF(ISNUMBER(R836),
IF(H$2=ตัวเลือก!A$30,"ยังไม่บันทึกข้อมูล",R836*0.47),"ข้อมูลไม่ถูกต้อง")</f>
        <v>ข้อมูลไม่ถูกต้อง</v>
      </c>
      <c r="V836" s="149" t="str">
        <f>IF(ISNUMBER(S836),
IF(H$2=ตัวเลือก!A$30,"ยังไม่บันทึกข้อมูล",S836*0.47),"ข้อมูลไม่ถูกต้อง")</f>
        <v>ข้อมูลไม่ถูกต้อง</v>
      </c>
      <c r="W836" s="149" t="str">
        <f t="shared" si="102"/>
        <v>ข้อมูลไม่ถูกต้อง</v>
      </c>
      <c r="X836" s="148" t="str">
        <f t="shared" si="103"/>
        <v>ข้อมูลไม่ถูกต้อง</v>
      </c>
      <c r="Y836" s="38"/>
      <c r="Z836" s="38"/>
      <c r="AA836" s="38"/>
    </row>
    <row r="837" spans="1:27" x14ac:dyDescent="0.45">
      <c r="A837" s="38">
        <v>832</v>
      </c>
      <c r="B837" s="38"/>
      <c r="C837" s="38"/>
      <c r="D837" s="38"/>
      <c r="E837" s="38"/>
      <c r="F837" s="35"/>
      <c r="G837" s="35"/>
      <c r="H837" s="38"/>
      <c r="I837" s="38"/>
      <c r="J837" s="273" t="str">
        <f t="shared" si="96"/>
        <v>รอข้อมูลคอลัมน์ H</v>
      </c>
      <c r="K837" s="150"/>
      <c r="L837" s="150"/>
      <c r="M837" s="150"/>
      <c r="N837" s="147" t="str" cm="1">
        <f t="array" ref="N837">IF(AND(K837:M837=""),"ยังไม่บันทึกข้อมูล",
IF(M837&lt;&gt;"",
IF(M837&gt;=1.3,M837,"เป็นไม้พุ่ม"),
IF(K837+L837&gt;=1.3,K837+L837,"เป็นไม้พุ่ม")))</f>
        <v>ยังไม่บันทึกข้อมูล</v>
      </c>
      <c r="O837" s="149" t="str">
        <f t="shared" si="97"/>
        <v>ข้อมูลไม่ถูกต้อง</v>
      </c>
      <c r="P837" s="149" t="str">
        <f t="shared" si="98"/>
        <v>ข้อมูลไม่ถูกต้อง</v>
      </c>
      <c r="Q837" s="149" t="str">
        <f t="shared" si="99"/>
        <v>ข้อมูลไม่ถูกต้อง</v>
      </c>
      <c r="R837" s="155" t="str">
        <f t="shared" si="100"/>
        <v>ข้อมูลไม่ถูกต้อง</v>
      </c>
      <c r="S837" s="155" t="str">
        <f>IF(ISNUMBER(R837),
IF(H$2=ตัวเลือก!A$30,"ยังไม่บันทึกข้อมูล",R837*0.27),"ข้อมูลไม่ถูกต้อง")</f>
        <v>ข้อมูลไม่ถูกต้อง</v>
      </c>
      <c r="T837" s="149" t="str">
        <f t="shared" si="101"/>
        <v>ข้อมูลไม่ถูกต้อง</v>
      </c>
      <c r="U837" s="155" t="str">
        <f>IF(ISNUMBER(R837),
IF(H$2=ตัวเลือก!A$30,"ยังไม่บันทึกข้อมูล",R837*0.47),"ข้อมูลไม่ถูกต้อง")</f>
        <v>ข้อมูลไม่ถูกต้อง</v>
      </c>
      <c r="V837" s="149" t="str">
        <f>IF(ISNUMBER(S837),
IF(H$2=ตัวเลือก!A$30,"ยังไม่บันทึกข้อมูล",S837*0.47),"ข้อมูลไม่ถูกต้อง")</f>
        <v>ข้อมูลไม่ถูกต้อง</v>
      </c>
      <c r="W837" s="149" t="str">
        <f t="shared" si="102"/>
        <v>ข้อมูลไม่ถูกต้อง</v>
      </c>
      <c r="X837" s="148" t="str">
        <f t="shared" si="103"/>
        <v>ข้อมูลไม่ถูกต้อง</v>
      </c>
      <c r="Y837" s="38"/>
      <c r="Z837" s="38"/>
      <c r="AA837" s="38"/>
    </row>
    <row r="838" spans="1:27" x14ac:dyDescent="0.45">
      <c r="A838" s="38">
        <v>833</v>
      </c>
      <c r="B838" s="38"/>
      <c r="C838" s="38"/>
      <c r="D838" s="38"/>
      <c r="E838" s="38"/>
      <c r="F838" s="35"/>
      <c r="G838" s="35"/>
      <c r="H838" s="38"/>
      <c r="I838" s="38"/>
      <c r="J838" s="273" t="str">
        <f t="shared" si="96"/>
        <v>รอข้อมูลคอลัมน์ H</v>
      </c>
      <c r="K838" s="150"/>
      <c r="L838" s="150"/>
      <c r="M838" s="150"/>
      <c r="N838" s="147" t="str" cm="1">
        <f t="array" ref="N838">IF(AND(K838:M838=""),"ยังไม่บันทึกข้อมูล",
IF(M838&lt;&gt;"",
IF(M838&gt;=1.3,M838,"เป็นไม้พุ่ม"),
IF(K838+L838&gt;=1.3,K838+L838,"เป็นไม้พุ่ม")))</f>
        <v>ยังไม่บันทึกข้อมูล</v>
      </c>
      <c r="O838" s="149" t="str">
        <f t="shared" si="97"/>
        <v>ข้อมูลไม่ถูกต้อง</v>
      </c>
      <c r="P838" s="149" t="str">
        <f t="shared" si="98"/>
        <v>ข้อมูลไม่ถูกต้อง</v>
      </c>
      <c r="Q838" s="149" t="str">
        <f t="shared" si="99"/>
        <v>ข้อมูลไม่ถูกต้อง</v>
      </c>
      <c r="R838" s="155" t="str">
        <f t="shared" si="100"/>
        <v>ข้อมูลไม่ถูกต้อง</v>
      </c>
      <c r="S838" s="155" t="str">
        <f>IF(ISNUMBER(R838),
IF(H$2=ตัวเลือก!A$30,"ยังไม่บันทึกข้อมูล",R838*0.27),"ข้อมูลไม่ถูกต้อง")</f>
        <v>ข้อมูลไม่ถูกต้อง</v>
      </c>
      <c r="T838" s="149" t="str">
        <f t="shared" si="101"/>
        <v>ข้อมูลไม่ถูกต้อง</v>
      </c>
      <c r="U838" s="155" t="str">
        <f>IF(ISNUMBER(R838),
IF(H$2=ตัวเลือก!A$30,"ยังไม่บันทึกข้อมูล",R838*0.47),"ข้อมูลไม่ถูกต้อง")</f>
        <v>ข้อมูลไม่ถูกต้อง</v>
      </c>
      <c r="V838" s="149" t="str">
        <f>IF(ISNUMBER(S838),
IF(H$2=ตัวเลือก!A$30,"ยังไม่บันทึกข้อมูล",S838*0.47),"ข้อมูลไม่ถูกต้อง")</f>
        <v>ข้อมูลไม่ถูกต้อง</v>
      </c>
      <c r="W838" s="149" t="str">
        <f t="shared" si="102"/>
        <v>ข้อมูลไม่ถูกต้อง</v>
      </c>
      <c r="X838" s="148" t="str">
        <f t="shared" si="103"/>
        <v>ข้อมูลไม่ถูกต้อง</v>
      </c>
      <c r="Y838" s="38"/>
      <c r="Z838" s="38"/>
      <c r="AA838" s="38"/>
    </row>
    <row r="839" spans="1:27" x14ac:dyDescent="0.45">
      <c r="A839" s="38">
        <v>834</v>
      </c>
      <c r="B839" s="38"/>
      <c r="C839" s="38"/>
      <c r="D839" s="38"/>
      <c r="E839" s="38"/>
      <c r="F839" s="35"/>
      <c r="G839" s="35"/>
      <c r="H839" s="38"/>
      <c r="I839" s="38"/>
      <c r="J839" s="273" t="str">
        <f t="shared" ref="J839:J902" si="104">IF(H839="","รอข้อมูลคอลัมน์ H",
IF(H839/PI()&gt;=4.5,H839/PI(),"ไม่ใช่ไม้ต้น ไม่นำมาคำนวณ"))</f>
        <v>รอข้อมูลคอลัมน์ H</v>
      </c>
      <c r="K839" s="150"/>
      <c r="L839" s="150"/>
      <c r="M839" s="150"/>
      <c r="N839" s="147" t="str" cm="1">
        <f t="array" ref="N839">IF(AND(K839:M839=""),"ยังไม่บันทึกข้อมูล",
IF(M839&lt;&gt;"",
IF(M839&gt;=1.3,M839,"เป็นไม้พุ่ม"),
IF(K839+L839&gt;=1.3,K839+L839,"เป็นไม้พุ่ม")))</f>
        <v>ยังไม่บันทึกข้อมูล</v>
      </c>
      <c r="O839" s="149" t="str">
        <f t="shared" ref="O839:O902" si="105">IF(AND(ISNUMBER(J839),ISNUMBER(N839)),0.0396*(((J839)^2)*N839)^0.933,"ข้อมูลไม่ถูกต้อง")</f>
        <v>ข้อมูลไม่ถูกต้อง</v>
      </c>
      <c r="P839" s="149" t="str">
        <f t="shared" ref="P839:P902" si="106">IF(AND(ISNUMBER(J839),ISNUMBER(N839)),0.00349*(((J839^2)*N839))^1.03,"ข้อมูลไม่ถูกต้อง")</f>
        <v>ข้อมูลไม่ถูกต้อง</v>
      </c>
      <c r="Q839" s="149" t="str">
        <f t="shared" ref="Q839:Q902" si="107">IF(AND(ISNUMBER(O839),ISNUMBER(P839)),((1/(28/(O839+P839)))+0.025),"ข้อมูลไม่ถูกต้อง")</f>
        <v>ข้อมูลไม่ถูกต้อง</v>
      </c>
      <c r="R839" s="155" t="str">
        <f t="shared" ref="R839:R902" si="108">IF(AND(O839&lt;&gt;"ข้อมูลไม่ถูกต้อง",P839&lt;&gt;"ข้อมูลไม่ถูกต้อง",Q839&lt;&gt;"ข้อมูลไม่ถูกต้อง"),O839+P839+Q839,"ข้อมูลไม่ถูกต้อง")</f>
        <v>ข้อมูลไม่ถูกต้อง</v>
      </c>
      <c r="S839" s="155" t="str">
        <f>IF(ISNUMBER(R839),
IF(H$2=ตัวเลือก!A$30,"ยังไม่บันทึกข้อมูล",R839*0.27),"ข้อมูลไม่ถูกต้อง")</f>
        <v>ข้อมูลไม่ถูกต้อง</v>
      </c>
      <c r="T839" s="149" t="str">
        <f t="shared" ref="T839:T902" si="109">IF(AND(ISNUMBER(R839),ISNUMBER(S839)),R839+S839,"ข้อมูลไม่ถูกต้อง")</f>
        <v>ข้อมูลไม่ถูกต้อง</v>
      </c>
      <c r="U839" s="155" t="str">
        <f>IF(ISNUMBER(R839),
IF(H$2=ตัวเลือก!A$30,"ยังไม่บันทึกข้อมูล",R839*0.47),"ข้อมูลไม่ถูกต้อง")</f>
        <v>ข้อมูลไม่ถูกต้อง</v>
      </c>
      <c r="V839" s="149" t="str">
        <f>IF(ISNUMBER(S839),
IF(H$2=ตัวเลือก!A$30,"ยังไม่บันทึกข้อมูล",S839*0.47),"ข้อมูลไม่ถูกต้อง")</f>
        <v>ข้อมูลไม่ถูกต้อง</v>
      </c>
      <c r="W839" s="149" t="str">
        <f t="shared" ref="W839:W902" si="110">IF(AND(ISNUMBER(U839),ISNUMBER(V839)),((U839+V839)/1000),"ข้อมูลไม่ถูกต้อง")</f>
        <v>ข้อมูลไม่ถูกต้อง</v>
      </c>
      <c r="X839" s="148" t="str">
        <f t="shared" ref="X839:X902" si="111">IF(ISNUMBER(W839),W839*(44/12),"ข้อมูลไม่ถูกต้อง")</f>
        <v>ข้อมูลไม่ถูกต้อง</v>
      </c>
      <c r="Y839" s="38"/>
      <c r="Z839" s="38"/>
      <c r="AA839" s="38"/>
    </row>
    <row r="840" spans="1:27" x14ac:dyDescent="0.45">
      <c r="A840" s="38">
        <v>835</v>
      </c>
      <c r="B840" s="38"/>
      <c r="C840" s="38"/>
      <c r="D840" s="38"/>
      <c r="E840" s="38"/>
      <c r="F840" s="35"/>
      <c r="G840" s="35"/>
      <c r="H840" s="38"/>
      <c r="I840" s="38"/>
      <c r="J840" s="273" t="str">
        <f t="shared" si="104"/>
        <v>รอข้อมูลคอลัมน์ H</v>
      </c>
      <c r="K840" s="150"/>
      <c r="L840" s="150"/>
      <c r="M840" s="150"/>
      <c r="N840" s="147" t="str" cm="1">
        <f t="array" ref="N840">IF(AND(K840:M840=""),"ยังไม่บันทึกข้อมูล",
IF(M840&lt;&gt;"",
IF(M840&gt;=1.3,M840,"เป็นไม้พุ่ม"),
IF(K840+L840&gt;=1.3,K840+L840,"เป็นไม้พุ่ม")))</f>
        <v>ยังไม่บันทึกข้อมูล</v>
      </c>
      <c r="O840" s="149" t="str">
        <f t="shared" si="105"/>
        <v>ข้อมูลไม่ถูกต้อง</v>
      </c>
      <c r="P840" s="149" t="str">
        <f t="shared" si="106"/>
        <v>ข้อมูลไม่ถูกต้อง</v>
      </c>
      <c r="Q840" s="149" t="str">
        <f t="shared" si="107"/>
        <v>ข้อมูลไม่ถูกต้อง</v>
      </c>
      <c r="R840" s="155" t="str">
        <f t="shared" si="108"/>
        <v>ข้อมูลไม่ถูกต้อง</v>
      </c>
      <c r="S840" s="155" t="str">
        <f>IF(ISNUMBER(R840),
IF(H$2=ตัวเลือก!A$30,"ยังไม่บันทึกข้อมูล",R840*0.27),"ข้อมูลไม่ถูกต้อง")</f>
        <v>ข้อมูลไม่ถูกต้อง</v>
      </c>
      <c r="T840" s="149" t="str">
        <f t="shared" si="109"/>
        <v>ข้อมูลไม่ถูกต้อง</v>
      </c>
      <c r="U840" s="155" t="str">
        <f>IF(ISNUMBER(R840),
IF(H$2=ตัวเลือก!A$30,"ยังไม่บันทึกข้อมูล",R840*0.47),"ข้อมูลไม่ถูกต้อง")</f>
        <v>ข้อมูลไม่ถูกต้อง</v>
      </c>
      <c r="V840" s="149" t="str">
        <f>IF(ISNUMBER(S840),
IF(H$2=ตัวเลือก!A$30,"ยังไม่บันทึกข้อมูล",S840*0.47),"ข้อมูลไม่ถูกต้อง")</f>
        <v>ข้อมูลไม่ถูกต้อง</v>
      </c>
      <c r="W840" s="149" t="str">
        <f t="shared" si="110"/>
        <v>ข้อมูลไม่ถูกต้อง</v>
      </c>
      <c r="X840" s="148" t="str">
        <f t="shared" si="111"/>
        <v>ข้อมูลไม่ถูกต้อง</v>
      </c>
      <c r="Y840" s="38"/>
      <c r="Z840" s="38"/>
      <c r="AA840" s="38"/>
    </row>
    <row r="841" spans="1:27" x14ac:dyDescent="0.45">
      <c r="A841" s="38">
        <v>836</v>
      </c>
      <c r="B841" s="38"/>
      <c r="C841" s="38"/>
      <c r="D841" s="38"/>
      <c r="E841" s="38"/>
      <c r="F841" s="35"/>
      <c r="G841" s="35"/>
      <c r="H841" s="38"/>
      <c r="I841" s="38"/>
      <c r="J841" s="273" t="str">
        <f t="shared" si="104"/>
        <v>รอข้อมูลคอลัมน์ H</v>
      </c>
      <c r="K841" s="150"/>
      <c r="L841" s="150"/>
      <c r="M841" s="150"/>
      <c r="N841" s="147" t="str" cm="1">
        <f t="array" ref="N841">IF(AND(K841:M841=""),"ยังไม่บันทึกข้อมูล",
IF(M841&lt;&gt;"",
IF(M841&gt;=1.3,M841,"เป็นไม้พุ่ม"),
IF(K841+L841&gt;=1.3,K841+L841,"เป็นไม้พุ่ม")))</f>
        <v>ยังไม่บันทึกข้อมูล</v>
      </c>
      <c r="O841" s="149" t="str">
        <f t="shared" si="105"/>
        <v>ข้อมูลไม่ถูกต้อง</v>
      </c>
      <c r="P841" s="149" t="str">
        <f t="shared" si="106"/>
        <v>ข้อมูลไม่ถูกต้อง</v>
      </c>
      <c r="Q841" s="149" t="str">
        <f t="shared" si="107"/>
        <v>ข้อมูลไม่ถูกต้อง</v>
      </c>
      <c r="R841" s="155" t="str">
        <f t="shared" si="108"/>
        <v>ข้อมูลไม่ถูกต้อง</v>
      </c>
      <c r="S841" s="155" t="str">
        <f>IF(ISNUMBER(R841),
IF(H$2=ตัวเลือก!A$30,"ยังไม่บันทึกข้อมูล",R841*0.27),"ข้อมูลไม่ถูกต้อง")</f>
        <v>ข้อมูลไม่ถูกต้อง</v>
      </c>
      <c r="T841" s="149" t="str">
        <f t="shared" si="109"/>
        <v>ข้อมูลไม่ถูกต้อง</v>
      </c>
      <c r="U841" s="155" t="str">
        <f>IF(ISNUMBER(R841),
IF(H$2=ตัวเลือก!A$30,"ยังไม่บันทึกข้อมูล",R841*0.47),"ข้อมูลไม่ถูกต้อง")</f>
        <v>ข้อมูลไม่ถูกต้อง</v>
      </c>
      <c r="V841" s="149" t="str">
        <f>IF(ISNUMBER(S841),
IF(H$2=ตัวเลือก!A$30,"ยังไม่บันทึกข้อมูล",S841*0.47),"ข้อมูลไม่ถูกต้อง")</f>
        <v>ข้อมูลไม่ถูกต้อง</v>
      </c>
      <c r="W841" s="149" t="str">
        <f t="shared" si="110"/>
        <v>ข้อมูลไม่ถูกต้อง</v>
      </c>
      <c r="X841" s="148" t="str">
        <f t="shared" si="111"/>
        <v>ข้อมูลไม่ถูกต้อง</v>
      </c>
      <c r="Y841" s="38"/>
      <c r="Z841" s="38"/>
      <c r="AA841" s="38"/>
    </row>
    <row r="842" spans="1:27" x14ac:dyDescent="0.45">
      <c r="A842" s="38">
        <v>837</v>
      </c>
      <c r="B842" s="38"/>
      <c r="C842" s="38"/>
      <c r="D842" s="38"/>
      <c r="E842" s="38"/>
      <c r="F842" s="35"/>
      <c r="G842" s="35"/>
      <c r="H842" s="38"/>
      <c r="I842" s="38"/>
      <c r="J842" s="273" t="str">
        <f t="shared" si="104"/>
        <v>รอข้อมูลคอลัมน์ H</v>
      </c>
      <c r="K842" s="150"/>
      <c r="L842" s="150"/>
      <c r="M842" s="150"/>
      <c r="N842" s="147" t="str" cm="1">
        <f t="array" ref="N842">IF(AND(K842:M842=""),"ยังไม่บันทึกข้อมูล",
IF(M842&lt;&gt;"",
IF(M842&gt;=1.3,M842,"เป็นไม้พุ่ม"),
IF(K842+L842&gt;=1.3,K842+L842,"เป็นไม้พุ่ม")))</f>
        <v>ยังไม่บันทึกข้อมูล</v>
      </c>
      <c r="O842" s="149" t="str">
        <f t="shared" si="105"/>
        <v>ข้อมูลไม่ถูกต้อง</v>
      </c>
      <c r="P842" s="149" t="str">
        <f t="shared" si="106"/>
        <v>ข้อมูลไม่ถูกต้อง</v>
      </c>
      <c r="Q842" s="149" t="str">
        <f t="shared" si="107"/>
        <v>ข้อมูลไม่ถูกต้อง</v>
      </c>
      <c r="R842" s="155" t="str">
        <f t="shared" si="108"/>
        <v>ข้อมูลไม่ถูกต้อง</v>
      </c>
      <c r="S842" s="155" t="str">
        <f>IF(ISNUMBER(R842),
IF(H$2=ตัวเลือก!A$30,"ยังไม่บันทึกข้อมูล",R842*0.27),"ข้อมูลไม่ถูกต้อง")</f>
        <v>ข้อมูลไม่ถูกต้อง</v>
      </c>
      <c r="T842" s="149" t="str">
        <f t="shared" si="109"/>
        <v>ข้อมูลไม่ถูกต้อง</v>
      </c>
      <c r="U842" s="155" t="str">
        <f>IF(ISNUMBER(R842),
IF(H$2=ตัวเลือก!A$30,"ยังไม่บันทึกข้อมูล",R842*0.47),"ข้อมูลไม่ถูกต้อง")</f>
        <v>ข้อมูลไม่ถูกต้อง</v>
      </c>
      <c r="V842" s="149" t="str">
        <f>IF(ISNUMBER(S842),
IF(H$2=ตัวเลือก!A$30,"ยังไม่บันทึกข้อมูล",S842*0.47),"ข้อมูลไม่ถูกต้อง")</f>
        <v>ข้อมูลไม่ถูกต้อง</v>
      </c>
      <c r="W842" s="149" t="str">
        <f t="shared" si="110"/>
        <v>ข้อมูลไม่ถูกต้อง</v>
      </c>
      <c r="X842" s="148" t="str">
        <f t="shared" si="111"/>
        <v>ข้อมูลไม่ถูกต้อง</v>
      </c>
      <c r="Y842" s="38"/>
      <c r="Z842" s="38"/>
      <c r="AA842" s="38"/>
    </row>
    <row r="843" spans="1:27" x14ac:dyDescent="0.45">
      <c r="A843" s="38">
        <v>838</v>
      </c>
      <c r="B843" s="38"/>
      <c r="C843" s="38"/>
      <c r="D843" s="38"/>
      <c r="E843" s="38"/>
      <c r="F843" s="35"/>
      <c r="G843" s="35"/>
      <c r="H843" s="38"/>
      <c r="I843" s="38"/>
      <c r="J843" s="273" t="str">
        <f t="shared" si="104"/>
        <v>รอข้อมูลคอลัมน์ H</v>
      </c>
      <c r="K843" s="150"/>
      <c r="L843" s="150"/>
      <c r="M843" s="150"/>
      <c r="N843" s="147" t="str" cm="1">
        <f t="array" ref="N843">IF(AND(K843:M843=""),"ยังไม่บันทึกข้อมูล",
IF(M843&lt;&gt;"",
IF(M843&gt;=1.3,M843,"เป็นไม้พุ่ม"),
IF(K843+L843&gt;=1.3,K843+L843,"เป็นไม้พุ่ม")))</f>
        <v>ยังไม่บันทึกข้อมูล</v>
      </c>
      <c r="O843" s="149" t="str">
        <f t="shared" si="105"/>
        <v>ข้อมูลไม่ถูกต้อง</v>
      </c>
      <c r="P843" s="149" t="str">
        <f t="shared" si="106"/>
        <v>ข้อมูลไม่ถูกต้อง</v>
      </c>
      <c r="Q843" s="149" t="str">
        <f t="shared" si="107"/>
        <v>ข้อมูลไม่ถูกต้อง</v>
      </c>
      <c r="R843" s="155" t="str">
        <f t="shared" si="108"/>
        <v>ข้อมูลไม่ถูกต้อง</v>
      </c>
      <c r="S843" s="155" t="str">
        <f>IF(ISNUMBER(R843),
IF(H$2=ตัวเลือก!A$30,"ยังไม่บันทึกข้อมูล",R843*0.27),"ข้อมูลไม่ถูกต้อง")</f>
        <v>ข้อมูลไม่ถูกต้อง</v>
      </c>
      <c r="T843" s="149" t="str">
        <f t="shared" si="109"/>
        <v>ข้อมูลไม่ถูกต้อง</v>
      </c>
      <c r="U843" s="155" t="str">
        <f>IF(ISNUMBER(R843),
IF(H$2=ตัวเลือก!A$30,"ยังไม่บันทึกข้อมูล",R843*0.47),"ข้อมูลไม่ถูกต้อง")</f>
        <v>ข้อมูลไม่ถูกต้อง</v>
      </c>
      <c r="V843" s="149" t="str">
        <f>IF(ISNUMBER(S843),
IF(H$2=ตัวเลือก!A$30,"ยังไม่บันทึกข้อมูล",S843*0.47),"ข้อมูลไม่ถูกต้อง")</f>
        <v>ข้อมูลไม่ถูกต้อง</v>
      </c>
      <c r="W843" s="149" t="str">
        <f t="shared" si="110"/>
        <v>ข้อมูลไม่ถูกต้อง</v>
      </c>
      <c r="X843" s="148" t="str">
        <f t="shared" si="111"/>
        <v>ข้อมูลไม่ถูกต้อง</v>
      </c>
      <c r="Y843" s="38"/>
      <c r="Z843" s="38"/>
      <c r="AA843" s="38"/>
    </row>
    <row r="844" spans="1:27" x14ac:dyDescent="0.45">
      <c r="A844" s="38">
        <v>839</v>
      </c>
      <c r="B844" s="38"/>
      <c r="C844" s="38"/>
      <c r="D844" s="38"/>
      <c r="E844" s="38"/>
      <c r="F844" s="35"/>
      <c r="G844" s="35"/>
      <c r="H844" s="38"/>
      <c r="I844" s="38"/>
      <c r="J844" s="273" t="str">
        <f t="shared" si="104"/>
        <v>รอข้อมูลคอลัมน์ H</v>
      </c>
      <c r="K844" s="150"/>
      <c r="L844" s="150"/>
      <c r="M844" s="150"/>
      <c r="N844" s="147" t="str" cm="1">
        <f t="array" ref="N844">IF(AND(K844:M844=""),"ยังไม่บันทึกข้อมูล",
IF(M844&lt;&gt;"",
IF(M844&gt;=1.3,M844,"เป็นไม้พุ่ม"),
IF(K844+L844&gt;=1.3,K844+L844,"เป็นไม้พุ่ม")))</f>
        <v>ยังไม่บันทึกข้อมูล</v>
      </c>
      <c r="O844" s="149" t="str">
        <f t="shared" si="105"/>
        <v>ข้อมูลไม่ถูกต้อง</v>
      </c>
      <c r="P844" s="149" t="str">
        <f t="shared" si="106"/>
        <v>ข้อมูลไม่ถูกต้อง</v>
      </c>
      <c r="Q844" s="149" t="str">
        <f t="shared" si="107"/>
        <v>ข้อมูลไม่ถูกต้อง</v>
      </c>
      <c r="R844" s="155" t="str">
        <f t="shared" si="108"/>
        <v>ข้อมูลไม่ถูกต้อง</v>
      </c>
      <c r="S844" s="155" t="str">
        <f>IF(ISNUMBER(R844),
IF(H$2=ตัวเลือก!A$30,"ยังไม่บันทึกข้อมูล",R844*0.27),"ข้อมูลไม่ถูกต้อง")</f>
        <v>ข้อมูลไม่ถูกต้อง</v>
      </c>
      <c r="T844" s="149" t="str">
        <f t="shared" si="109"/>
        <v>ข้อมูลไม่ถูกต้อง</v>
      </c>
      <c r="U844" s="155" t="str">
        <f>IF(ISNUMBER(R844),
IF(H$2=ตัวเลือก!A$30,"ยังไม่บันทึกข้อมูล",R844*0.47),"ข้อมูลไม่ถูกต้อง")</f>
        <v>ข้อมูลไม่ถูกต้อง</v>
      </c>
      <c r="V844" s="149" t="str">
        <f>IF(ISNUMBER(S844),
IF(H$2=ตัวเลือก!A$30,"ยังไม่บันทึกข้อมูล",S844*0.47),"ข้อมูลไม่ถูกต้อง")</f>
        <v>ข้อมูลไม่ถูกต้อง</v>
      </c>
      <c r="W844" s="149" t="str">
        <f t="shared" si="110"/>
        <v>ข้อมูลไม่ถูกต้อง</v>
      </c>
      <c r="X844" s="148" t="str">
        <f t="shared" si="111"/>
        <v>ข้อมูลไม่ถูกต้อง</v>
      </c>
      <c r="Y844" s="38"/>
      <c r="Z844" s="38"/>
      <c r="AA844" s="38"/>
    </row>
    <row r="845" spans="1:27" x14ac:dyDescent="0.45">
      <c r="A845" s="38">
        <v>840</v>
      </c>
      <c r="B845" s="38"/>
      <c r="C845" s="38"/>
      <c r="D845" s="38"/>
      <c r="E845" s="38"/>
      <c r="F845" s="35"/>
      <c r="G845" s="35"/>
      <c r="H845" s="38"/>
      <c r="I845" s="38"/>
      <c r="J845" s="273" t="str">
        <f t="shared" si="104"/>
        <v>รอข้อมูลคอลัมน์ H</v>
      </c>
      <c r="K845" s="150"/>
      <c r="L845" s="150"/>
      <c r="M845" s="150"/>
      <c r="N845" s="147" t="str" cm="1">
        <f t="array" ref="N845">IF(AND(K845:M845=""),"ยังไม่บันทึกข้อมูล",
IF(M845&lt;&gt;"",
IF(M845&gt;=1.3,M845,"เป็นไม้พุ่ม"),
IF(K845+L845&gt;=1.3,K845+L845,"เป็นไม้พุ่ม")))</f>
        <v>ยังไม่บันทึกข้อมูล</v>
      </c>
      <c r="O845" s="149" t="str">
        <f t="shared" si="105"/>
        <v>ข้อมูลไม่ถูกต้อง</v>
      </c>
      <c r="P845" s="149" t="str">
        <f t="shared" si="106"/>
        <v>ข้อมูลไม่ถูกต้อง</v>
      </c>
      <c r="Q845" s="149" t="str">
        <f t="shared" si="107"/>
        <v>ข้อมูลไม่ถูกต้อง</v>
      </c>
      <c r="R845" s="155" t="str">
        <f t="shared" si="108"/>
        <v>ข้อมูลไม่ถูกต้อง</v>
      </c>
      <c r="S845" s="155" t="str">
        <f>IF(ISNUMBER(R845),
IF(H$2=ตัวเลือก!A$30,"ยังไม่บันทึกข้อมูล",R845*0.27),"ข้อมูลไม่ถูกต้อง")</f>
        <v>ข้อมูลไม่ถูกต้อง</v>
      </c>
      <c r="T845" s="149" t="str">
        <f t="shared" si="109"/>
        <v>ข้อมูลไม่ถูกต้อง</v>
      </c>
      <c r="U845" s="155" t="str">
        <f>IF(ISNUMBER(R845),
IF(H$2=ตัวเลือก!A$30,"ยังไม่บันทึกข้อมูล",R845*0.47),"ข้อมูลไม่ถูกต้อง")</f>
        <v>ข้อมูลไม่ถูกต้อง</v>
      </c>
      <c r="V845" s="149" t="str">
        <f>IF(ISNUMBER(S845),
IF(H$2=ตัวเลือก!A$30,"ยังไม่บันทึกข้อมูล",S845*0.47),"ข้อมูลไม่ถูกต้อง")</f>
        <v>ข้อมูลไม่ถูกต้อง</v>
      </c>
      <c r="W845" s="149" t="str">
        <f t="shared" si="110"/>
        <v>ข้อมูลไม่ถูกต้อง</v>
      </c>
      <c r="X845" s="148" t="str">
        <f t="shared" si="111"/>
        <v>ข้อมูลไม่ถูกต้อง</v>
      </c>
      <c r="Y845" s="38"/>
      <c r="Z845" s="38"/>
      <c r="AA845" s="38"/>
    </row>
    <row r="846" spans="1:27" x14ac:dyDescent="0.45">
      <c r="A846" s="38">
        <v>841</v>
      </c>
      <c r="B846" s="38"/>
      <c r="C846" s="38"/>
      <c r="D846" s="38"/>
      <c r="E846" s="38"/>
      <c r="F846" s="35"/>
      <c r="G846" s="35"/>
      <c r="H846" s="38"/>
      <c r="I846" s="38"/>
      <c r="J846" s="273" t="str">
        <f t="shared" si="104"/>
        <v>รอข้อมูลคอลัมน์ H</v>
      </c>
      <c r="K846" s="150"/>
      <c r="L846" s="150"/>
      <c r="M846" s="150"/>
      <c r="N846" s="147" t="str" cm="1">
        <f t="array" ref="N846">IF(AND(K846:M846=""),"ยังไม่บันทึกข้อมูล",
IF(M846&lt;&gt;"",
IF(M846&gt;=1.3,M846,"เป็นไม้พุ่ม"),
IF(K846+L846&gt;=1.3,K846+L846,"เป็นไม้พุ่ม")))</f>
        <v>ยังไม่บันทึกข้อมูล</v>
      </c>
      <c r="O846" s="149" t="str">
        <f t="shared" si="105"/>
        <v>ข้อมูลไม่ถูกต้อง</v>
      </c>
      <c r="P846" s="149" t="str">
        <f t="shared" si="106"/>
        <v>ข้อมูลไม่ถูกต้อง</v>
      </c>
      <c r="Q846" s="149" t="str">
        <f t="shared" si="107"/>
        <v>ข้อมูลไม่ถูกต้อง</v>
      </c>
      <c r="R846" s="155" t="str">
        <f t="shared" si="108"/>
        <v>ข้อมูลไม่ถูกต้อง</v>
      </c>
      <c r="S846" s="155" t="str">
        <f>IF(ISNUMBER(R846),
IF(H$2=ตัวเลือก!A$30,"ยังไม่บันทึกข้อมูล",R846*0.27),"ข้อมูลไม่ถูกต้อง")</f>
        <v>ข้อมูลไม่ถูกต้อง</v>
      </c>
      <c r="T846" s="149" t="str">
        <f t="shared" si="109"/>
        <v>ข้อมูลไม่ถูกต้อง</v>
      </c>
      <c r="U846" s="155" t="str">
        <f>IF(ISNUMBER(R846),
IF(H$2=ตัวเลือก!A$30,"ยังไม่บันทึกข้อมูล",R846*0.47),"ข้อมูลไม่ถูกต้อง")</f>
        <v>ข้อมูลไม่ถูกต้อง</v>
      </c>
      <c r="V846" s="149" t="str">
        <f>IF(ISNUMBER(S846),
IF(H$2=ตัวเลือก!A$30,"ยังไม่บันทึกข้อมูล",S846*0.47),"ข้อมูลไม่ถูกต้อง")</f>
        <v>ข้อมูลไม่ถูกต้อง</v>
      </c>
      <c r="W846" s="149" t="str">
        <f t="shared" si="110"/>
        <v>ข้อมูลไม่ถูกต้อง</v>
      </c>
      <c r="X846" s="148" t="str">
        <f t="shared" si="111"/>
        <v>ข้อมูลไม่ถูกต้อง</v>
      </c>
      <c r="Y846" s="38"/>
      <c r="Z846" s="38"/>
      <c r="AA846" s="38"/>
    </row>
    <row r="847" spans="1:27" x14ac:dyDescent="0.45">
      <c r="A847" s="38">
        <v>842</v>
      </c>
      <c r="B847" s="38"/>
      <c r="C847" s="38"/>
      <c r="D847" s="38"/>
      <c r="E847" s="38"/>
      <c r="F847" s="35"/>
      <c r="G847" s="35"/>
      <c r="H847" s="38"/>
      <c r="I847" s="38"/>
      <c r="J847" s="273" t="str">
        <f t="shared" si="104"/>
        <v>รอข้อมูลคอลัมน์ H</v>
      </c>
      <c r="K847" s="150"/>
      <c r="L847" s="150"/>
      <c r="M847" s="150"/>
      <c r="N847" s="147" t="str" cm="1">
        <f t="array" ref="N847">IF(AND(K847:M847=""),"ยังไม่บันทึกข้อมูล",
IF(M847&lt;&gt;"",
IF(M847&gt;=1.3,M847,"เป็นไม้พุ่ม"),
IF(K847+L847&gt;=1.3,K847+L847,"เป็นไม้พุ่ม")))</f>
        <v>ยังไม่บันทึกข้อมูล</v>
      </c>
      <c r="O847" s="149" t="str">
        <f t="shared" si="105"/>
        <v>ข้อมูลไม่ถูกต้อง</v>
      </c>
      <c r="P847" s="149" t="str">
        <f t="shared" si="106"/>
        <v>ข้อมูลไม่ถูกต้อง</v>
      </c>
      <c r="Q847" s="149" t="str">
        <f t="shared" si="107"/>
        <v>ข้อมูลไม่ถูกต้อง</v>
      </c>
      <c r="R847" s="155" t="str">
        <f t="shared" si="108"/>
        <v>ข้อมูลไม่ถูกต้อง</v>
      </c>
      <c r="S847" s="155" t="str">
        <f>IF(ISNUMBER(R847),
IF(H$2=ตัวเลือก!A$30,"ยังไม่บันทึกข้อมูล",R847*0.27),"ข้อมูลไม่ถูกต้อง")</f>
        <v>ข้อมูลไม่ถูกต้อง</v>
      </c>
      <c r="T847" s="149" t="str">
        <f t="shared" si="109"/>
        <v>ข้อมูลไม่ถูกต้อง</v>
      </c>
      <c r="U847" s="155" t="str">
        <f>IF(ISNUMBER(R847),
IF(H$2=ตัวเลือก!A$30,"ยังไม่บันทึกข้อมูล",R847*0.47),"ข้อมูลไม่ถูกต้อง")</f>
        <v>ข้อมูลไม่ถูกต้อง</v>
      </c>
      <c r="V847" s="149" t="str">
        <f>IF(ISNUMBER(S847),
IF(H$2=ตัวเลือก!A$30,"ยังไม่บันทึกข้อมูล",S847*0.47),"ข้อมูลไม่ถูกต้อง")</f>
        <v>ข้อมูลไม่ถูกต้อง</v>
      </c>
      <c r="W847" s="149" t="str">
        <f t="shared" si="110"/>
        <v>ข้อมูลไม่ถูกต้อง</v>
      </c>
      <c r="X847" s="148" t="str">
        <f t="shared" si="111"/>
        <v>ข้อมูลไม่ถูกต้อง</v>
      </c>
      <c r="Y847" s="38"/>
      <c r="Z847" s="38"/>
      <c r="AA847" s="38"/>
    </row>
    <row r="848" spans="1:27" x14ac:dyDescent="0.45">
      <c r="A848" s="38">
        <v>843</v>
      </c>
      <c r="B848" s="38"/>
      <c r="C848" s="38"/>
      <c r="D848" s="38"/>
      <c r="E848" s="38"/>
      <c r="F848" s="35"/>
      <c r="G848" s="35"/>
      <c r="H848" s="38"/>
      <c r="I848" s="38"/>
      <c r="J848" s="273" t="str">
        <f t="shared" si="104"/>
        <v>รอข้อมูลคอลัมน์ H</v>
      </c>
      <c r="K848" s="150"/>
      <c r="L848" s="150"/>
      <c r="M848" s="150"/>
      <c r="N848" s="147" t="str" cm="1">
        <f t="array" ref="N848">IF(AND(K848:M848=""),"ยังไม่บันทึกข้อมูล",
IF(M848&lt;&gt;"",
IF(M848&gt;=1.3,M848,"เป็นไม้พุ่ม"),
IF(K848+L848&gt;=1.3,K848+L848,"เป็นไม้พุ่ม")))</f>
        <v>ยังไม่บันทึกข้อมูล</v>
      </c>
      <c r="O848" s="149" t="str">
        <f t="shared" si="105"/>
        <v>ข้อมูลไม่ถูกต้อง</v>
      </c>
      <c r="P848" s="149" t="str">
        <f t="shared" si="106"/>
        <v>ข้อมูลไม่ถูกต้อง</v>
      </c>
      <c r="Q848" s="149" t="str">
        <f t="shared" si="107"/>
        <v>ข้อมูลไม่ถูกต้อง</v>
      </c>
      <c r="R848" s="155" t="str">
        <f t="shared" si="108"/>
        <v>ข้อมูลไม่ถูกต้อง</v>
      </c>
      <c r="S848" s="155" t="str">
        <f>IF(ISNUMBER(R848),
IF(H$2=ตัวเลือก!A$30,"ยังไม่บันทึกข้อมูล",R848*0.27),"ข้อมูลไม่ถูกต้อง")</f>
        <v>ข้อมูลไม่ถูกต้อง</v>
      </c>
      <c r="T848" s="149" t="str">
        <f t="shared" si="109"/>
        <v>ข้อมูลไม่ถูกต้อง</v>
      </c>
      <c r="U848" s="155" t="str">
        <f>IF(ISNUMBER(R848),
IF(H$2=ตัวเลือก!A$30,"ยังไม่บันทึกข้อมูล",R848*0.47),"ข้อมูลไม่ถูกต้อง")</f>
        <v>ข้อมูลไม่ถูกต้อง</v>
      </c>
      <c r="V848" s="149" t="str">
        <f>IF(ISNUMBER(S848),
IF(H$2=ตัวเลือก!A$30,"ยังไม่บันทึกข้อมูล",S848*0.47),"ข้อมูลไม่ถูกต้อง")</f>
        <v>ข้อมูลไม่ถูกต้อง</v>
      </c>
      <c r="W848" s="149" t="str">
        <f t="shared" si="110"/>
        <v>ข้อมูลไม่ถูกต้อง</v>
      </c>
      <c r="X848" s="148" t="str">
        <f t="shared" si="111"/>
        <v>ข้อมูลไม่ถูกต้อง</v>
      </c>
      <c r="Y848" s="38"/>
      <c r="Z848" s="38"/>
      <c r="AA848" s="38"/>
    </row>
    <row r="849" spans="1:27" x14ac:dyDescent="0.45">
      <c r="A849" s="38">
        <v>844</v>
      </c>
      <c r="B849" s="38"/>
      <c r="C849" s="38"/>
      <c r="D849" s="38"/>
      <c r="E849" s="38"/>
      <c r="F849" s="35"/>
      <c r="G849" s="35"/>
      <c r="H849" s="38"/>
      <c r="I849" s="38"/>
      <c r="J849" s="273" t="str">
        <f t="shared" si="104"/>
        <v>รอข้อมูลคอลัมน์ H</v>
      </c>
      <c r="K849" s="150"/>
      <c r="L849" s="150"/>
      <c r="M849" s="150"/>
      <c r="N849" s="147" t="str" cm="1">
        <f t="array" ref="N849">IF(AND(K849:M849=""),"ยังไม่บันทึกข้อมูล",
IF(M849&lt;&gt;"",
IF(M849&gt;=1.3,M849,"เป็นไม้พุ่ม"),
IF(K849+L849&gt;=1.3,K849+L849,"เป็นไม้พุ่ม")))</f>
        <v>ยังไม่บันทึกข้อมูล</v>
      </c>
      <c r="O849" s="149" t="str">
        <f t="shared" si="105"/>
        <v>ข้อมูลไม่ถูกต้อง</v>
      </c>
      <c r="P849" s="149" t="str">
        <f t="shared" si="106"/>
        <v>ข้อมูลไม่ถูกต้อง</v>
      </c>
      <c r="Q849" s="149" t="str">
        <f t="shared" si="107"/>
        <v>ข้อมูลไม่ถูกต้อง</v>
      </c>
      <c r="R849" s="155" t="str">
        <f t="shared" si="108"/>
        <v>ข้อมูลไม่ถูกต้อง</v>
      </c>
      <c r="S849" s="155" t="str">
        <f>IF(ISNUMBER(R849),
IF(H$2=ตัวเลือก!A$30,"ยังไม่บันทึกข้อมูล",R849*0.27),"ข้อมูลไม่ถูกต้อง")</f>
        <v>ข้อมูลไม่ถูกต้อง</v>
      </c>
      <c r="T849" s="149" t="str">
        <f t="shared" si="109"/>
        <v>ข้อมูลไม่ถูกต้อง</v>
      </c>
      <c r="U849" s="155" t="str">
        <f>IF(ISNUMBER(R849),
IF(H$2=ตัวเลือก!A$30,"ยังไม่บันทึกข้อมูล",R849*0.47),"ข้อมูลไม่ถูกต้อง")</f>
        <v>ข้อมูลไม่ถูกต้อง</v>
      </c>
      <c r="V849" s="149" t="str">
        <f>IF(ISNUMBER(S849),
IF(H$2=ตัวเลือก!A$30,"ยังไม่บันทึกข้อมูล",S849*0.47),"ข้อมูลไม่ถูกต้อง")</f>
        <v>ข้อมูลไม่ถูกต้อง</v>
      </c>
      <c r="W849" s="149" t="str">
        <f t="shared" si="110"/>
        <v>ข้อมูลไม่ถูกต้อง</v>
      </c>
      <c r="X849" s="148" t="str">
        <f t="shared" si="111"/>
        <v>ข้อมูลไม่ถูกต้อง</v>
      </c>
      <c r="Y849" s="38"/>
      <c r="Z849" s="38"/>
      <c r="AA849" s="38"/>
    </row>
    <row r="850" spans="1:27" x14ac:dyDescent="0.45">
      <c r="A850" s="38">
        <v>845</v>
      </c>
      <c r="B850" s="38"/>
      <c r="C850" s="38"/>
      <c r="D850" s="38"/>
      <c r="E850" s="38"/>
      <c r="F850" s="35"/>
      <c r="G850" s="35"/>
      <c r="H850" s="38"/>
      <c r="I850" s="38"/>
      <c r="J850" s="273" t="str">
        <f t="shared" si="104"/>
        <v>รอข้อมูลคอลัมน์ H</v>
      </c>
      <c r="K850" s="150"/>
      <c r="L850" s="150"/>
      <c r="M850" s="150"/>
      <c r="N850" s="147" t="str" cm="1">
        <f t="array" ref="N850">IF(AND(K850:M850=""),"ยังไม่บันทึกข้อมูล",
IF(M850&lt;&gt;"",
IF(M850&gt;=1.3,M850,"เป็นไม้พุ่ม"),
IF(K850+L850&gt;=1.3,K850+L850,"เป็นไม้พุ่ม")))</f>
        <v>ยังไม่บันทึกข้อมูล</v>
      </c>
      <c r="O850" s="149" t="str">
        <f t="shared" si="105"/>
        <v>ข้อมูลไม่ถูกต้อง</v>
      </c>
      <c r="P850" s="149" t="str">
        <f t="shared" si="106"/>
        <v>ข้อมูลไม่ถูกต้อง</v>
      </c>
      <c r="Q850" s="149" t="str">
        <f t="shared" si="107"/>
        <v>ข้อมูลไม่ถูกต้อง</v>
      </c>
      <c r="R850" s="155" t="str">
        <f t="shared" si="108"/>
        <v>ข้อมูลไม่ถูกต้อง</v>
      </c>
      <c r="S850" s="155" t="str">
        <f>IF(ISNUMBER(R850),
IF(H$2=ตัวเลือก!A$30,"ยังไม่บันทึกข้อมูล",R850*0.27),"ข้อมูลไม่ถูกต้อง")</f>
        <v>ข้อมูลไม่ถูกต้อง</v>
      </c>
      <c r="T850" s="149" t="str">
        <f t="shared" si="109"/>
        <v>ข้อมูลไม่ถูกต้อง</v>
      </c>
      <c r="U850" s="155" t="str">
        <f>IF(ISNUMBER(R850),
IF(H$2=ตัวเลือก!A$30,"ยังไม่บันทึกข้อมูล",R850*0.47),"ข้อมูลไม่ถูกต้อง")</f>
        <v>ข้อมูลไม่ถูกต้อง</v>
      </c>
      <c r="V850" s="149" t="str">
        <f>IF(ISNUMBER(S850),
IF(H$2=ตัวเลือก!A$30,"ยังไม่บันทึกข้อมูล",S850*0.47),"ข้อมูลไม่ถูกต้อง")</f>
        <v>ข้อมูลไม่ถูกต้อง</v>
      </c>
      <c r="W850" s="149" t="str">
        <f t="shared" si="110"/>
        <v>ข้อมูลไม่ถูกต้อง</v>
      </c>
      <c r="X850" s="148" t="str">
        <f t="shared" si="111"/>
        <v>ข้อมูลไม่ถูกต้อง</v>
      </c>
      <c r="Y850" s="38"/>
      <c r="Z850" s="38"/>
      <c r="AA850" s="38"/>
    </row>
    <row r="851" spans="1:27" x14ac:dyDescent="0.45">
      <c r="A851" s="38">
        <v>846</v>
      </c>
      <c r="B851" s="38"/>
      <c r="C851" s="38"/>
      <c r="D851" s="38"/>
      <c r="E851" s="38"/>
      <c r="F851" s="35"/>
      <c r="G851" s="35"/>
      <c r="H851" s="38"/>
      <c r="I851" s="38"/>
      <c r="J851" s="273" t="str">
        <f t="shared" si="104"/>
        <v>รอข้อมูลคอลัมน์ H</v>
      </c>
      <c r="K851" s="150"/>
      <c r="L851" s="150"/>
      <c r="M851" s="150"/>
      <c r="N851" s="147" t="str" cm="1">
        <f t="array" ref="N851">IF(AND(K851:M851=""),"ยังไม่บันทึกข้อมูล",
IF(M851&lt;&gt;"",
IF(M851&gt;=1.3,M851,"เป็นไม้พุ่ม"),
IF(K851+L851&gt;=1.3,K851+L851,"เป็นไม้พุ่ม")))</f>
        <v>ยังไม่บันทึกข้อมูล</v>
      </c>
      <c r="O851" s="149" t="str">
        <f t="shared" si="105"/>
        <v>ข้อมูลไม่ถูกต้อง</v>
      </c>
      <c r="P851" s="149" t="str">
        <f t="shared" si="106"/>
        <v>ข้อมูลไม่ถูกต้อง</v>
      </c>
      <c r="Q851" s="149" t="str">
        <f t="shared" si="107"/>
        <v>ข้อมูลไม่ถูกต้อง</v>
      </c>
      <c r="R851" s="155" t="str">
        <f t="shared" si="108"/>
        <v>ข้อมูลไม่ถูกต้อง</v>
      </c>
      <c r="S851" s="155" t="str">
        <f>IF(ISNUMBER(R851),
IF(H$2=ตัวเลือก!A$30,"ยังไม่บันทึกข้อมูล",R851*0.27),"ข้อมูลไม่ถูกต้อง")</f>
        <v>ข้อมูลไม่ถูกต้อง</v>
      </c>
      <c r="T851" s="149" t="str">
        <f t="shared" si="109"/>
        <v>ข้อมูลไม่ถูกต้อง</v>
      </c>
      <c r="U851" s="155" t="str">
        <f>IF(ISNUMBER(R851),
IF(H$2=ตัวเลือก!A$30,"ยังไม่บันทึกข้อมูล",R851*0.47),"ข้อมูลไม่ถูกต้อง")</f>
        <v>ข้อมูลไม่ถูกต้อง</v>
      </c>
      <c r="V851" s="149" t="str">
        <f>IF(ISNUMBER(S851),
IF(H$2=ตัวเลือก!A$30,"ยังไม่บันทึกข้อมูล",S851*0.47),"ข้อมูลไม่ถูกต้อง")</f>
        <v>ข้อมูลไม่ถูกต้อง</v>
      </c>
      <c r="W851" s="149" t="str">
        <f t="shared" si="110"/>
        <v>ข้อมูลไม่ถูกต้อง</v>
      </c>
      <c r="X851" s="148" t="str">
        <f t="shared" si="111"/>
        <v>ข้อมูลไม่ถูกต้อง</v>
      </c>
      <c r="Y851" s="38"/>
      <c r="Z851" s="38"/>
      <c r="AA851" s="38"/>
    </row>
    <row r="852" spans="1:27" x14ac:dyDescent="0.45">
      <c r="A852" s="38">
        <v>847</v>
      </c>
      <c r="B852" s="38"/>
      <c r="C852" s="38"/>
      <c r="D852" s="38"/>
      <c r="E852" s="38"/>
      <c r="F852" s="35"/>
      <c r="G852" s="35"/>
      <c r="H852" s="38"/>
      <c r="I852" s="38"/>
      <c r="J852" s="273" t="str">
        <f t="shared" si="104"/>
        <v>รอข้อมูลคอลัมน์ H</v>
      </c>
      <c r="K852" s="150"/>
      <c r="L852" s="150"/>
      <c r="M852" s="150"/>
      <c r="N852" s="147" t="str" cm="1">
        <f t="array" ref="N852">IF(AND(K852:M852=""),"ยังไม่บันทึกข้อมูล",
IF(M852&lt;&gt;"",
IF(M852&gt;=1.3,M852,"เป็นไม้พุ่ม"),
IF(K852+L852&gt;=1.3,K852+L852,"เป็นไม้พุ่ม")))</f>
        <v>ยังไม่บันทึกข้อมูล</v>
      </c>
      <c r="O852" s="149" t="str">
        <f t="shared" si="105"/>
        <v>ข้อมูลไม่ถูกต้อง</v>
      </c>
      <c r="P852" s="149" t="str">
        <f t="shared" si="106"/>
        <v>ข้อมูลไม่ถูกต้อง</v>
      </c>
      <c r="Q852" s="149" t="str">
        <f t="shared" si="107"/>
        <v>ข้อมูลไม่ถูกต้อง</v>
      </c>
      <c r="R852" s="155" t="str">
        <f t="shared" si="108"/>
        <v>ข้อมูลไม่ถูกต้อง</v>
      </c>
      <c r="S852" s="155" t="str">
        <f>IF(ISNUMBER(R852),
IF(H$2=ตัวเลือก!A$30,"ยังไม่บันทึกข้อมูล",R852*0.27),"ข้อมูลไม่ถูกต้อง")</f>
        <v>ข้อมูลไม่ถูกต้อง</v>
      </c>
      <c r="T852" s="149" t="str">
        <f t="shared" si="109"/>
        <v>ข้อมูลไม่ถูกต้อง</v>
      </c>
      <c r="U852" s="155" t="str">
        <f>IF(ISNUMBER(R852),
IF(H$2=ตัวเลือก!A$30,"ยังไม่บันทึกข้อมูล",R852*0.47),"ข้อมูลไม่ถูกต้อง")</f>
        <v>ข้อมูลไม่ถูกต้อง</v>
      </c>
      <c r="V852" s="149" t="str">
        <f>IF(ISNUMBER(S852),
IF(H$2=ตัวเลือก!A$30,"ยังไม่บันทึกข้อมูล",S852*0.47),"ข้อมูลไม่ถูกต้อง")</f>
        <v>ข้อมูลไม่ถูกต้อง</v>
      </c>
      <c r="W852" s="149" t="str">
        <f t="shared" si="110"/>
        <v>ข้อมูลไม่ถูกต้อง</v>
      </c>
      <c r="X852" s="148" t="str">
        <f t="shared" si="111"/>
        <v>ข้อมูลไม่ถูกต้อง</v>
      </c>
      <c r="Y852" s="38"/>
      <c r="Z852" s="38"/>
      <c r="AA852" s="38"/>
    </row>
    <row r="853" spans="1:27" x14ac:dyDescent="0.45">
      <c r="A853" s="38">
        <v>848</v>
      </c>
      <c r="B853" s="38"/>
      <c r="C853" s="38"/>
      <c r="D853" s="38"/>
      <c r="E853" s="38"/>
      <c r="F853" s="35"/>
      <c r="G853" s="35"/>
      <c r="H853" s="38"/>
      <c r="I853" s="38"/>
      <c r="J853" s="273" t="str">
        <f t="shared" si="104"/>
        <v>รอข้อมูลคอลัมน์ H</v>
      </c>
      <c r="K853" s="150"/>
      <c r="L853" s="150"/>
      <c r="M853" s="150"/>
      <c r="N853" s="147" t="str" cm="1">
        <f t="array" ref="N853">IF(AND(K853:M853=""),"ยังไม่บันทึกข้อมูล",
IF(M853&lt;&gt;"",
IF(M853&gt;=1.3,M853,"เป็นไม้พุ่ม"),
IF(K853+L853&gt;=1.3,K853+L853,"เป็นไม้พุ่ม")))</f>
        <v>ยังไม่บันทึกข้อมูล</v>
      </c>
      <c r="O853" s="149" t="str">
        <f t="shared" si="105"/>
        <v>ข้อมูลไม่ถูกต้อง</v>
      </c>
      <c r="P853" s="149" t="str">
        <f t="shared" si="106"/>
        <v>ข้อมูลไม่ถูกต้อง</v>
      </c>
      <c r="Q853" s="149" t="str">
        <f t="shared" si="107"/>
        <v>ข้อมูลไม่ถูกต้อง</v>
      </c>
      <c r="R853" s="155" t="str">
        <f t="shared" si="108"/>
        <v>ข้อมูลไม่ถูกต้อง</v>
      </c>
      <c r="S853" s="155" t="str">
        <f>IF(ISNUMBER(R853),
IF(H$2=ตัวเลือก!A$30,"ยังไม่บันทึกข้อมูล",R853*0.27),"ข้อมูลไม่ถูกต้อง")</f>
        <v>ข้อมูลไม่ถูกต้อง</v>
      </c>
      <c r="T853" s="149" t="str">
        <f t="shared" si="109"/>
        <v>ข้อมูลไม่ถูกต้อง</v>
      </c>
      <c r="U853" s="155" t="str">
        <f>IF(ISNUMBER(R853),
IF(H$2=ตัวเลือก!A$30,"ยังไม่บันทึกข้อมูล",R853*0.47),"ข้อมูลไม่ถูกต้อง")</f>
        <v>ข้อมูลไม่ถูกต้อง</v>
      </c>
      <c r="V853" s="149" t="str">
        <f>IF(ISNUMBER(S853),
IF(H$2=ตัวเลือก!A$30,"ยังไม่บันทึกข้อมูล",S853*0.47),"ข้อมูลไม่ถูกต้อง")</f>
        <v>ข้อมูลไม่ถูกต้อง</v>
      </c>
      <c r="W853" s="149" t="str">
        <f t="shared" si="110"/>
        <v>ข้อมูลไม่ถูกต้อง</v>
      </c>
      <c r="X853" s="148" t="str">
        <f t="shared" si="111"/>
        <v>ข้อมูลไม่ถูกต้อง</v>
      </c>
      <c r="Y853" s="38"/>
      <c r="Z853" s="38"/>
      <c r="AA853" s="38"/>
    </row>
    <row r="854" spans="1:27" x14ac:dyDescent="0.45">
      <c r="A854" s="38">
        <v>849</v>
      </c>
      <c r="B854" s="38"/>
      <c r="C854" s="38"/>
      <c r="D854" s="38"/>
      <c r="E854" s="38"/>
      <c r="F854" s="35"/>
      <c r="G854" s="35"/>
      <c r="H854" s="38"/>
      <c r="I854" s="38"/>
      <c r="J854" s="273" t="str">
        <f t="shared" si="104"/>
        <v>รอข้อมูลคอลัมน์ H</v>
      </c>
      <c r="K854" s="150"/>
      <c r="L854" s="150"/>
      <c r="M854" s="150"/>
      <c r="N854" s="147" t="str" cm="1">
        <f t="array" ref="N854">IF(AND(K854:M854=""),"ยังไม่บันทึกข้อมูล",
IF(M854&lt;&gt;"",
IF(M854&gt;=1.3,M854,"เป็นไม้พุ่ม"),
IF(K854+L854&gt;=1.3,K854+L854,"เป็นไม้พุ่ม")))</f>
        <v>ยังไม่บันทึกข้อมูล</v>
      </c>
      <c r="O854" s="149" t="str">
        <f t="shared" si="105"/>
        <v>ข้อมูลไม่ถูกต้อง</v>
      </c>
      <c r="P854" s="149" t="str">
        <f t="shared" si="106"/>
        <v>ข้อมูลไม่ถูกต้อง</v>
      </c>
      <c r="Q854" s="149" t="str">
        <f t="shared" si="107"/>
        <v>ข้อมูลไม่ถูกต้อง</v>
      </c>
      <c r="R854" s="155" t="str">
        <f t="shared" si="108"/>
        <v>ข้อมูลไม่ถูกต้อง</v>
      </c>
      <c r="S854" s="155" t="str">
        <f>IF(ISNUMBER(R854),
IF(H$2=ตัวเลือก!A$30,"ยังไม่บันทึกข้อมูล",R854*0.27),"ข้อมูลไม่ถูกต้อง")</f>
        <v>ข้อมูลไม่ถูกต้อง</v>
      </c>
      <c r="T854" s="149" t="str">
        <f t="shared" si="109"/>
        <v>ข้อมูลไม่ถูกต้อง</v>
      </c>
      <c r="U854" s="155" t="str">
        <f>IF(ISNUMBER(R854),
IF(H$2=ตัวเลือก!A$30,"ยังไม่บันทึกข้อมูล",R854*0.47),"ข้อมูลไม่ถูกต้อง")</f>
        <v>ข้อมูลไม่ถูกต้อง</v>
      </c>
      <c r="V854" s="149" t="str">
        <f>IF(ISNUMBER(S854),
IF(H$2=ตัวเลือก!A$30,"ยังไม่บันทึกข้อมูล",S854*0.47),"ข้อมูลไม่ถูกต้อง")</f>
        <v>ข้อมูลไม่ถูกต้อง</v>
      </c>
      <c r="W854" s="149" t="str">
        <f t="shared" si="110"/>
        <v>ข้อมูลไม่ถูกต้อง</v>
      </c>
      <c r="X854" s="148" t="str">
        <f t="shared" si="111"/>
        <v>ข้อมูลไม่ถูกต้อง</v>
      </c>
      <c r="Y854" s="38"/>
      <c r="Z854" s="38"/>
      <c r="AA854" s="38"/>
    </row>
    <row r="855" spans="1:27" x14ac:dyDescent="0.45">
      <c r="A855" s="38">
        <v>850</v>
      </c>
      <c r="B855" s="38"/>
      <c r="C855" s="38"/>
      <c r="D855" s="38"/>
      <c r="E855" s="38"/>
      <c r="F855" s="35"/>
      <c r="G855" s="35"/>
      <c r="H855" s="38"/>
      <c r="I855" s="38"/>
      <c r="J855" s="273" t="str">
        <f t="shared" si="104"/>
        <v>รอข้อมูลคอลัมน์ H</v>
      </c>
      <c r="K855" s="150"/>
      <c r="L855" s="150"/>
      <c r="M855" s="150"/>
      <c r="N855" s="147" t="str" cm="1">
        <f t="array" ref="N855">IF(AND(K855:M855=""),"ยังไม่บันทึกข้อมูล",
IF(M855&lt;&gt;"",
IF(M855&gt;=1.3,M855,"เป็นไม้พุ่ม"),
IF(K855+L855&gt;=1.3,K855+L855,"เป็นไม้พุ่ม")))</f>
        <v>ยังไม่บันทึกข้อมูล</v>
      </c>
      <c r="O855" s="149" t="str">
        <f t="shared" si="105"/>
        <v>ข้อมูลไม่ถูกต้อง</v>
      </c>
      <c r="P855" s="149" t="str">
        <f t="shared" si="106"/>
        <v>ข้อมูลไม่ถูกต้อง</v>
      </c>
      <c r="Q855" s="149" t="str">
        <f t="shared" si="107"/>
        <v>ข้อมูลไม่ถูกต้อง</v>
      </c>
      <c r="R855" s="155" t="str">
        <f t="shared" si="108"/>
        <v>ข้อมูลไม่ถูกต้อง</v>
      </c>
      <c r="S855" s="155" t="str">
        <f>IF(ISNUMBER(R855),
IF(H$2=ตัวเลือก!A$30,"ยังไม่บันทึกข้อมูล",R855*0.27),"ข้อมูลไม่ถูกต้อง")</f>
        <v>ข้อมูลไม่ถูกต้อง</v>
      </c>
      <c r="T855" s="149" t="str">
        <f t="shared" si="109"/>
        <v>ข้อมูลไม่ถูกต้อง</v>
      </c>
      <c r="U855" s="155" t="str">
        <f>IF(ISNUMBER(R855),
IF(H$2=ตัวเลือก!A$30,"ยังไม่บันทึกข้อมูล",R855*0.47),"ข้อมูลไม่ถูกต้อง")</f>
        <v>ข้อมูลไม่ถูกต้อง</v>
      </c>
      <c r="V855" s="149" t="str">
        <f>IF(ISNUMBER(S855),
IF(H$2=ตัวเลือก!A$30,"ยังไม่บันทึกข้อมูล",S855*0.47),"ข้อมูลไม่ถูกต้อง")</f>
        <v>ข้อมูลไม่ถูกต้อง</v>
      </c>
      <c r="W855" s="149" t="str">
        <f t="shared" si="110"/>
        <v>ข้อมูลไม่ถูกต้อง</v>
      </c>
      <c r="X855" s="148" t="str">
        <f t="shared" si="111"/>
        <v>ข้อมูลไม่ถูกต้อง</v>
      </c>
      <c r="Y855" s="38"/>
      <c r="Z855" s="38"/>
      <c r="AA855" s="38"/>
    </row>
    <row r="856" spans="1:27" x14ac:dyDescent="0.45">
      <c r="A856" s="38">
        <v>851</v>
      </c>
      <c r="B856" s="38"/>
      <c r="C856" s="38"/>
      <c r="D856" s="38"/>
      <c r="E856" s="38"/>
      <c r="F856" s="35"/>
      <c r="G856" s="35"/>
      <c r="H856" s="38"/>
      <c r="I856" s="38"/>
      <c r="J856" s="273" t="str">
        <f t="shared" si="104"/>
        <v>รอข้อมูลคอลัมน์ H</v>
      </c>
      <c r="K856" s="150"/>
      <c r="L856" s="150"/>
      <c r="M856" s="150"/>
      <c r="N856" s="147" t="str" cm="1">
        <f t="array" ref="N856">IF(AND(K856:M856=""),"ยังไม่บันทึกข้อมูล",
IF(M856&lt;&gt;"",
IF(M856&gt;=1.3,M856,"เป็นไม้พุ่ม"),
IF(K856+L856&gt;=1.3,K856+L856,"เป็นไม้พุ่ม")))</f>
        <v>ยังไม่บันทึกข้อมูล</v>
      </c>
      <c r="O856" s="149" t="str">
        <f t="shared" si="105"/>
        <v>ข้อมูลไม่ถูกต้อง</v>
      </c>
      <c r="P856" s="149" t="str">
        <f t="shared" si="106"/>
        <v>ข้อมูลไม่ถูกต้อง</v>
      </c>
      <c r="Q856" s="149" t="str">
        <f t="shared" si="107"/>
        <v>ข้อมูลไม่ถูกต้อง</v>
      </c>
      <c r="R856" s="155" t="str">
        <f t="shared" si="108"/>
        <v>ข้อมูลไม่ถูกต้อง</v>
      </c>
      <c r="S856" s="155" t="str">
        <f>IF(ISNUMBER(R856),
IF(H$2=ตัวเลือก!A$30,"ยังไม่บันทึกข้อมูล",R856*0.27),"ข้อมูลไม่ถูกต้อง")</f>
        <v>ข้อมูลไม่ถูกต้อง</v>
      </c>
      <c r="T856" s="149" t="str">
        <f t="shared" si="109"/>
        <v>ข้อมูลไม่ถูกต้อง</v>
      </c>
      <c r="U856" s="155" t="str">
        <f>IF(ISNUMBER(R856),
IF(H$2=ตัวเลือก!A$30,"ยังไม่บันทึกข้อมูล",R856*0.47),"ข้อมูลไม่ถูกต้อง")</f>
        <v>ข้อมูลไม่ถูกต้อง</v>
      </c>
      <c r="V856" s="149" t="str">
        <f>IF(ISNUMBER(S856),
IF(H$2=ตัวเลือก!A$30,"ยังไม่บันทึกข้อมูล",S856*0.47),"ข้อมูลไม่ถูกต้อง")</f>
        <v>ข้อมูลไม่ถูกต้อง</v>
      </c>
      <c r="W856" s="149" t="str">
        <f t="shared" si="110"/>
        <v>ข้อมูลไม่ถูกต้อง</v>
      </c>
      <c r="X856" s="148" t="str">
        <f t="shared" si="111"/>
        <v>ข้อมูลไม่ถูกต้อง</v>
      </c>
      <c r="Y856" s="38"/>
      <c r="Z856" s="38"/>
      <c r="AA856" s="38"/>
    </row>
    <row r="857" spans="1:27" x14ac:dyDescent="0.45">
      <c r="A857" s="38">
        <v>852</v>
      </c>
      <c r="B857" s="38"/>
      <c r="C857" s="38"/>
      <c r="D857" s="38"/>
      <c r="E857" s="38"/>
      <c r="F857" s="35"/>
      <c r="G857" s="35"/>
      <c r="H857" s="38"/>
      <c r="I857" s="38"/>
      <c r="J857" s="273" t="str">
        <f t="shared" si="104"/>
        <v>รอข้อมูลคอลัมน์ H</v>
      </c>
      <c r="K857" s="150"/>
      <c r="L857" s="150"/>
      <c r="M857" s="150"/>
      <c r="N857" s="147" t="str" cm="1">
        <f t="array" ref="N857">IF(AND(K857:M857=""),"ยังไม่บันทึกข้อมูล",
IF(M857&lt;&gt;"",
IF(M857&gt;=1.3,M857,"เป็นไม้พุ่ม"),
IF(K857+L857&gt;=1.3,K857+L857,"เป็นไม้พุ่ม")))</f>
        <v>ยังไม่บันทึกข้อมูล</v>
      </c>
      <c r="O857" s="149" t="str">
        <f t="shared" si="105"/>
        <v>ข้อมูลไม่ถูกต้อง</v>
      </c>
      <c r="P857" s="149" t="str">
        <f t="shared" si="106"/>
        <v>ข้อมูลไม่ถูกต้อง</v>
      </c>
      <c r="Q857" s="149" t="str">
        <f t="shared" si="107"/>
        <v>ข้อมูลไม่ถูกต้อง</v>
      </c>
      <c r="R857" s="155" t="str">
        <f t="shared" si="108"/>
        <v>ข้อมูลไม่ถูกต้อง</v>
      </c>
      <c r="S857" s="155" t="str">
        <f>IF(ISNUMBER(R857),
IF(H$2=ตัวเลือก!A$30,"ยังไม่บันทึกข้อมูล",R857*0.27),"ข้อมูลไม่ถูกต้อง")</f>
        <v>ข้อมูลไม่ถูกต้อง</v>
      </c>
      <c r="T857" s="149" t="str">
        <f t="shared" si="109"/>
        <v>ข้อมูลไม่ถูกต้อง</v>
      </c>
      <c r="U857" s="155" t="str">
        <f>IF(ISNUMBER(R857),
IF(H$2=ตัวเลือก!A$30,"ยังไม่บันทึกข้อมูล",R857*0.47),"ข้อมูลไม่ถูกต้อง")</f>
        <v>ข้อมูลไม่ถูกต้อง</v>
      </c>
      <c r="V857" s="149" t="str">
        <f>IF(ISNUMBER(S857),
IF(H$2=ตัวเลือก!A$30,"ยังไม่บันทึกข้อมูล",S857*0.47),"ข้อมูลไม่ถูกต้อง")</f>
        <v>ข้อมูลไม่ถูกต้อง</v>
      </c>
      <c r="W857" s="149" t="str">
        <f t="shared" si="110"/>
        <v>ข้อมูลไม่ถูกต้อง</v>
      </c>
      <c r="X857" s="148" t="str">
        <f t="shared" si="111"/>
        <v>ข้อมูลไม่ถูกต้อง</v>
      </c>
      <c r="Y857" s="38"/>
      <c r="Z857" s="38"/>
      <c r="AA857" s="38"/>
    </row>
    <row r="858" spans="1:27" x14ac:dyDescent="0.45">
      <c r="A858" s="38">
        <v>853</v>
      </c>
      <c r="B858" s="38"/>
      <c r="C858" s="38"/>
      <c r="D858" s="38"/>
      <c r="E858" s="38"/>
      <c r="F858" s="35"/>
      <c r="G858" s="35"/>
      <c r="H858" s="38"/>
      <c r="I858" s="38"/>
      <c r="J858" s="273" t="str">
        <f t="shared" si="104"/>
        <v>รอข้อมูลคอลัมน์ H</v>
      </c>
      <c r="K858" s="150"/>
      <c r="L858" s="150"/>
      <c r="M858" s="150"/>
      <c r="N858" s="147" t="str" cm="1">
        <f t="array" ref="N858">IF(AND(K858:M858=""),"ยังไม่บันทึกข้อมูล",
IF(M858&lt;&gt;"",
IF(M858&gt;=1.3,M858,"เป็นไม้พุ่ม"),
IF(K858+L858&gt;=1.3,K858+L858,"เป็นไม้พุ่ม")))</f>
        <v>ยังไม่บันทึกข้อมูล</v>
      </c>
      <c r="O858" s="149" t="str">
        <f t="shared" si="105"/>
        <v>ข้อมูลไม่ถูกต้อง</v>
      </c>
      <c r="P858" s="149" t="str">
        <f t="shared" si="106"/>
        <v>ข้อมูลไม่ถูกต้อง</v>
      </c>
      <c r="Q858" s="149" t="str">
        <f t="shared" si="107"/>
        <v>ข้อมูลไม่ถูกต้อง</v>
      </c>
      <c r="R858" s="155" t="str">
        <f t="shared" si="108"/>
        <v>ข้อมูลไม่ถูกต้อง</v>
      </c>
      <c r="S858" s="155" t="str">
        <f>IF(ISNUMBER(R858),
IF(H$2=ตัวเลือก!A$30,"ยังไม่บันทึกข้อมูล",R858*0.27),"ข้อมูลไม่ถูกต้อง")</f>
        <v>ข้อมูลไม่ถูกต้อง</v>
      </c>
      <c r="T858" s="149" t="str">
        <f t="shared" si="109"/>
        <v>ข้อมูลไม่ถูกต้อง</v>
      </c>
      <c r="U858" s="155" t="str">
        <f>IF(ISNUMBER(R858),
IF(H$2=ตัวเลือก!A$30,"ยังไม่บันทึกข้อมูล",R858*0.47),"ข้อมูลไม่ถูกต้อง")</f>
        <v>ข้อมูลไม่ถูกต้อง</v>
      </c>
      <c r="V858" s="149" t="str">
        <f>IF(ISNUMBER(S858),
IF(H$2=ตัวเลือก!A$30,"ยังไม่บันทึกข้อมูล",S858*0.47),"ข้อมูลไม่ถูกต้อง")</f>
        <v>ข้อมูลไม่ถูกต้อง</v>
      </c>
      <c r="W858" s="149" t="str">
        <f t="shared" si="110"/>
        <v>ข้อมูลไม่ถูกต้อง</v>
      </c>
      <c r="X858" s="148" t="str">
        <f t="shared" si="111"/>
        <v>ข้อมูลไม่ถูกต้อง</v>
      </c>
      <c r="Y858" s="38"/>
      <c r="Z858" s="38"/>
      <c r="AA858" s="38"/>
    </row>
    <row r="859" spans="1:27" x14ac:dyDescent="0.45">
      <c r="A859" s="38">
        <v>854</v>
      </c>
      <c r="B859" s="38"/>
      <c r="C859" s="38"/>
      <c r="D859" s="38"/>
      <c r="E859" s="38"/>
      <c r="F859" s="35"/>
      <c r="G859" s="35"/>
      <c r="H859" s="38"/>
      <c r="I859" s="38"/>
      <c r="J859" s="273" t="str">
        <f t="shared" si="104"/>
        <v>รอข้อมูลคอลัมน์ H</v>
      </c>
      <c r="K859" s="150"/>
      <c r="L859" s="150"/>
      <c r="M859" s="150"/>
      <c r="N859" s="147" t="str" cm="1">
        <f t="array" ref="N859">IF(AND(K859:M859=""),"ยังไม่บันทึกข้อมูล",
IF(M859&lt;&gt;"",
IF(M859&gt;=1.3,M859,"เป็นไม้พุ่ม"),
IF(K859+L859&gt;=1.3,K859+L859,"เป็นไม้พุ่ม")))</f>
        <v>ยังไม่บันทึกข้อมูล</v>
      </c>
      <c r="O859" s="149" t="str">
        <f t="shared" si="105"/>
        <v>ข้อมูลไม่ถูกต้อง</v>
      </c>
      <c r="P859" s="149" t="str">
        <f t="shared" si="106"/>
        <v>ข้อมูลไม่ถูกต้อง</v>
      </c>
      <c r="Q859" s="149" t="str">
        <f t="shared" si="107"/>
        <v>ข้อมูลไม่ถูกต้อง</v>
      </c>
      <c r="R859" s="155" t="str">
        <f t="shared" si="108"/>
        <v>ข้อมูลไม่ถูกต้อง</v>
      </c>
      <c r="S859" s="155" t="str">
        <f>IF(ISNUMBER(R859),
IF(H$2=ตัวเลือก!A$30,"ยังไม่บันทึกข้อมูล",R859*0.27),"ข้อมูลไม่ถูกต้อง")</f>
        <v>ข้อมูลไม่ถูกต้อง</v>
      </c>
      <c r="T859" s="149" t="str">
        <f t="shared" si="109"/>
        <v>ข้อมูลไม่ถูกต้อง</v>
      </c>
      <c r="U859" s="155" t="str">
        <f>IF(ISNUMBER(R859),
IF(H$2=ตัวเลือก!A$30,"ยังไม่บันทึกข้อมูล",R859*0.47),"ข้อมูลไม่ถูกต้อง")</f>
        <v>ข้อมูลไม่ถูกต้อง</v>
      </c>
      <c r="V859" s="149" t="str">
        <f>IF(ISNUMBER(S859),
IF(H$2=ตัวเลือก!A$30,"ยังไม่บันทึกข้อมูล",S859*0.47),"ข้อมูลไม่ถูกต้อง")</f>
        <v>ข้อมูลไม่ถูกต้อง</v>
      </c>
      <c r="W859" s="149" t="str">
        <f t="shared" si="110"/>
        <v>ข้อมูลไม่ถูกต้อง</v>
      </c>
      <c r="X859" s="148" t="str">
        <f t="shared" si="111"/>
        <v>ข้อมูลไม่ถูกต้อง</v>
      </c>
      <c r="Y859" s="38"/>
      <c r="Z859" s="38"/>
      <c r="AA859" s="38"/>
    </row>
    <row r="860" spans="1:27" x14ac:dyDescent="0.45">
      <c r="A860" s="38">
        <v>855</v>
      </c>
      <c r="B860" s="38"/>
      <c r="C860" s="38"/>
      <c r="D860" s="38"/>
      <c r="E860" s="38"/>
      <c r="F860" s="35"/>
      <c r="G860" s="35"/>
      <c r="H860" s="38"/>
      <c r="I860" s="38"/>
      <c r="J860" s="273" t="str">
        <f t="shared" si="104"/>
        <v>รอข้อมูลคอลัมน์ H</v>
      </c>
      <c r="K860" s="150"/>
      <c r="L860" s="150"/>
      <c r="M860" s="150"/>
      <c r="N860" s="147" t="str" cm="1">
        <f t="array" ref="N860">IF(AND(K860:M860=""),"ยังไม่บันทึกข้อมูล",
IF(M860&lt;&gt;"",
IF(M860&gt;=1.3,M860,"เป็นไม้พุ่ม"),
IF(K860+L860&gt;=1.3,K860+L860,"เป็นไม้พุ่ม")))</f>
        <v>ยังไม่บันทึกข้อมูล</v>
      </c>
      <c r="O860" s="149" t="str">
        <f t="shared" si="105"/>
        <v>ข้อมูลไม่ถูกต้อง</v>
      </c>
      <c r="P860" s="149" t="str">
        <f t="shared" si="106"/>
        <v>ข้อมูลไม่ถูกต้อง</v>
      </c>
      <c r="Q860" s="149" t="str">
        <f t="shared" si="107"/>
        <v>ข้อมูลไม่ถูกต้อง</v>
      </c>
      <c r="R860" s="155" t="str">
        <f t="shared" si="108"/>
        <v>ข้อมูลไม่ถูกต้อง</v>
      </c>
      <c r="S860" s="155" t="str">
        <f>IF(ISNUMBER(R860),
IF(H$2=ตัวเลือก!A$30,"ยังไม่บันทึกข้อมูล",R860*0.27),"ข้อมูลไม่ถูกต้อง")</f>
        <v>ข้อมูลไม่ถูกต้อง</v>
      </c>
      <c r="T860" s="149" t="str">
        <f t="shared" si="109"/>
        <v>ข้อมูลไม่ถูกต้อง</v>
      </c>
      <c r="U860" s="155" t="str">
        <f>IF(ISNUMBER(R860),
IF(H$2=ตัวเลือก!A$30,"ยังไม่บันทึกข้อมูล",R860*0.47),"ข้อมูลไม่ถูกต้อง")</f>
        <v>ข้อมูลไม่ถูกต้อง</v>
      </c>
      <c r="V860" s="149" t="str">
        <f>IF(ISNUMBER(S860),
IF(H$2=ตัวเลือก!A$30,"ยังไม่บันทึกข้อมูล",S860*0.47),"ข้อมูลไม่ถูกต้อง")</f>
        <v>ข้อมูลไม่ถูกต้อง</v>
      </c>
      <c r="W860" s="149" t="str">
        <f t="shared" si="110"/>
        <v>ข้อมูลไม่ถูกต้อง</v>
      </c>
      <c r="X860" s="148" t="str">
        <f t="shared" si="111"/>
        <v>ข้อมูลไม่ถูกต้อง</v>
      </c>
      <c r="Y860" s="38"/>
      <c r="Z860" s="38"/>
      <c r="AA860" s="38"/>
    </row>
    <row r="861" spans="1:27" x14ac:dyDescent="0.45">
      <c r="A861" s="38">
        <v>856</v>
      </c>
      <c r="B861" s="38"/>
      <c r="C861" s="38"/>
      <c r="D861" s="38"/>
      <c r="E861" s="38"/>
      <c r="F861" s="35"/>
      <c r="G861" s="35"/>
      <c r="H861" s="38"/>
      <c r="I861" s="38"/>
      <c r="J861" s="273" t="str">
        <f t="shared" si="104"/>
        <v>รอข้อมูลคอลัมน์ H</v>
      </c>
      <c r="K861" s="150"/>
      <c r="L861" s="150"/>
      <c r="M861" s="150"/>
      <c r="N861" s="147" t="str" cm="1">
        <f t="array" ref="N861">IF(AND(K861:M861=""),"ยังไม่บันทึกข้อมูล",
IF(M861&lt;&gt;"",
IF(M861&gt;=1.3,M861,"เป็นไม้พุ่ม"),
IF(K861+L861&gt;=1.3,K861+L861,"เป็นไม้พุ่ม")))</f>
        <v>ยังไม่บันทึกข้อมูล</v>
      </c>
      <c r="O861" s="149" t="str">
        <f t="shared" si="105"/>
        <v>ข้อมูลไม่ถูกต้อง</v>
      </c>
      <c r="P861" s="149" t="str">
        <f t="shared" si="106"/>
        <v>ข้อมูลไม่ถูกต้อง</v>
      </c>
      <c r="Q861" s="149" t="str">
        <f t="shared" si="107"/>
        <v>ข้อมูลไม่ถูกต้อง</v>
      </c>
      <c r="R861" s="155" t="str">
        <f t="shared" si="108"/>
        <v>ข้อมูลไม่ถูกต้อง</v>
      </c>
      <c r="S861" s="155" t="str">
        <f>IF(ISNUMBER(R861),
IF(H$2=ตัวเลือก!A$30,"ยังไม่บันทึกข้อมูล",R861*0.27),"ข้อมูลไม่ถูกต้อง")</f>
        <v>ข้อมูลไม่ถูกต้อง</v>
      </c>
      <c r="T861" s="149" t="str">
        <f t="shared" si="109"/>
        <v>ข้อมูลไม่ถูกต้อง</v>
      </c>
      <c r="U861" s="155" t="str">
        <f>IF(ISNUMBER(R861),
IF(H$2=ตัวเลือก!A$30,"ยังไม่บันทึกข้อมูล",R861*0.47),"ข้อมูลไม่ถูกต้อง")</f>
        <v>ข้อมูลไม่ถูกต้อง</v>
      </c>
      <c r="V861" s="149" t="str">
        <f>IF(ISNUMBER(S861),
IF(H$2=ตัวเลือก!A$30,"ยังไม่บันทึกข้อมูล",S861*0.47),"ข้อมูลไม่ถูกต้อง")</f>
        <v>ข้อมูลไม่ถูกต้อง</v>
      </c>
      <c r="W861" s="149" t="str">
        <f t="shared" si="110"/>
        <v>ข้อมูลไม่ถูกต้อง</v>
      </c>
      <c r="X861" s="148" t="str">
        <f t="shared" si="111"/>
        <v>ข้อมูลไม่ถูกต้อง</v>
      </c>
      <c r="Y861" s="38"/>
      <c r="Z861" s="38"/>
      <c r="AA861" s="38"/>
    </row>
    <row r="862" spans="1:27" x14ac:dyDescent="0.45">
      <c r="A862" s="38">
        <v>857</v>
      </c>
      <c r="B862" s="38"/>
      <c r="C862" s="38"/>
      <c r="D862" s="38"/>
      <c r="E862" s="38"/>
      <c r="F862" s="35"/>
      <c r="G862" s="35"/>
      <c r="H862" s="38"/>
      <c r="I862" s="38"/>
      <c r="J862" s="273" t="str">
        <f t="shared" si="104"/>
        <v>รอข้อมูลคอลัมน์ H</v>
      </c>
      <c r="K862" s="150"/>
      <c r="L862" s="150"/>
      <c r="M862" s="150"/>
      <c r="N862" s="147" t="str" cm="1">
        <f t="array" ref="N862">IF(AND(K862:M862=""),"ยังไม่บันทึกข้อมูล",
IF(M862&lt;&gt;"",
IF(M862&gt;=1.3,M862,"เป็นไม้พุ่ม"),
IF(K862+L862&gt;=1.3,K862+L862,"เป็นไม้พุ่ม")))</f>
        <v>ยังไม่บันทึกข้อมูล</v>
      </c>
      <c r="O862" s="149" t="str">
        <f t="shared" si="105"/>
        <v>ข้อมูลไม่ถูกต้อง</v>
      </c>
      <c r="P862" s="149" t="str">
        <f t="shared" si="106"/>
        <v>ข้อมูลไม่ถูกต้อง</v>
      </c>
      <c r="Q862" s="149" t="str">
        <f t="shared" si="107"/>
        <v>ข้อมูลไม่ถูกต้อง</v>
      </c>
      <c r="R862" s="155" t="str">
        <f t="shared" si="108"/>
        <v>ข้อมูลไม่ถูกต้อง</v>
      </c>
      <c r="S862" s="155" t="str">
        <f>IF(ISNUMBER(R862),
IF(H$2=ตัวเลือก!A$30,"ยังไม่บันทึกข้อมูล",R862*0.27),"ข้อมูลไม่ถูกต้อง")</f>
        <v>ข้อมูลไม่ถูกต้อง</v>
      </c>
      <c r="T862" s="149" t="str">
        <f t="shared" si="109"/>
        <v>ข้อมูลไม่ถูกต้อง</v>
      </c>
      <c r="U862" s="155" t="str">
        <f>IF(ISNUMBER(R862),
IF(H$2=ตัวเลือก!A$30,"ยังไม่บันทึกข้อมูล",R862*0.47),"ข้อมูลไม่ถูกต้อง")</f>
        <v>ข้อมูลไม่ถูกต้อง</v>
      </c>
      <c r="V862" s="149" t="str">
        <f>IF(ISNUMBER(S862),
IF(H$2=ตัวเลือก!A$30,"ยังไม่บันทึกข้อมูล",S862*0.47),"ข้อมูลไม่ถูกต้อง")</f>
        <v>ข้อมูลไม่ถูกต้อง</v>
      </c>
      <c r="W862" s="149" t="str">
        <f t="shared" si="110"/>
        <v>ข้อมูลไม่ถูกต้อง</v>
      </c>
      <c r="X862" s="148" t="str">
        <f t="shared" si="111"/>
        <v>ข้อมูลไม่ถูกต้อง</v>
      </c>
      <c r="Y862" s="38"/>
      <c r="Z862" s="38"/>
      <c r="AA862" s="38"/>
    </row>
    <row r="863" spans="1:27" x14ac:dyDescent="0.45">
      <c r="A863" s="38">
        <v>858</v>
      </c>
      <c r="B863" s="38"/>
      <c r="C863" s="38"/>
      <c r="D863" s="38"/>
      <c r="E863" s="38"/>
      <c r="F863" s="35"/>
      <c r="G863" s="35"/>
      <c r="H863" s="38"/>
      <c r="I863" s="38"/>
      <c r="J863" s="273" t="str">
        <f t="shared" si="104"/>
        <v>รอข้อมูลคอลัมน์ H</v>
      </c>
      <c r="K863" s="150"/>
      <c r="L863" s="150"/>
      <c r="M863" s="150"/>
      <c r="N863" s="147" t="str" cm="1">
        <f t="array" ref="N863">IF(AND(K863:M863=""),"ยังไม่บันทึกข้อมูล",
IF(M863&lt;&gt;"",
IF(M863&gt;=1.3,M863,"เป็นไม้พุ่ม"),
IF(K863+L863&gt;=1.3,K863+L863,"เป็นไม้พุ่ม")))</f>
        <v>ยังไม่บันทึกข้อมูล</v>
      </c>
      <c r="O863" s="149" t="str">
        <f t="shared" si="105"/>
        <v>ข้อมูลไม่ถูกต้อง</v>
      </c>
      <c r="P863" s="149" t="str">
        <f t="shared" si="106"/>
        <v>ข้อมูลไม่ถูกต้อง</v>
      </c>
      <c r="Q863" s="149" t="str">
        <f t="shared" si="107"/>
        <v>ข้อมูลไม่ถูกต้อง</v>
      </c>
      <c r="R863" s="155" t="str">
        <f t="shared" si="108"/>
        <v>ข้อมูลไม่ถูกต้อง</v>
      </c>
      <c r="S863" s="155" t="str">
        <f>IF(ISNUMBER(R863),
IF(H$2=ตัวเลือก!A$30,"ยังไม่บันทึกข้อมูล",R863*0.27),"ข้อมูลไม่ถูกต้อง")</f>
        <v>ข้อมูลไม่ถูกต้อง</v>
      </c>
      <c r="T863" s="149" t="str">
        <f t="shared" si="109"/>
        <v>ข้อมูลไม่ถูกต้อง</v>
      </c>
      <c r="U863" s="155" t="str">
        <f>IF(ISNUMBER(R863),
IF(H$2=ตัวเลือก!A$30,"ยังไม่บันทึกข้อมูล",R863*0.47),"ข้อมูลไม่ถูกต้อง")</f>
        <v>ข้อมูลไม่ถูกต้อง</v>
      </c>
      <c r="V863" s="149" t="str">
        <f>IF(ISNUMBER(S863),
IF(H$2=ตัวเลือก!A$30,"ยังไม่บันทึกข้อมูล",S863*0.47),"ข้อมูลไม่ถูกต้อง")</f>
        <v>ข้อมูลไม่ถูกต้อง</v>
      </c>
      <c r="W863" s="149" t="str">
        <f t="shared" si="110"/>
        <v>ข้อมูลไม่ถูกต้อง</v>
      </c>
      <c r="X863" s="148" t="str">
        <f t="shared" si="111"/>
        <v>ข้อมูลไม่ถูกต้อง</v>
      </c>
      <c r="Y863" s="38"/>
      <c r="Z863" s="38"/>
      <c r="AA863" s="38"/>
    </row>
    <row r="864" spans="1:27" x14ac:dyDescent="0.45">
      <c r="A864" s="38">
        <v>859</v>
      </c>
      <c r="B864" s="38"/>
      <c r="C864" s="38"/>
      <c r="D864" s="38"/>
      <c r="E864" s="38"/>
      <c r="F864" s="35"/>
      <c r="G864" s="35"/>
      <c r="H864" s="38"/>
      <c r="I864" s="38"/>
      <c r="J864" s="273" t="str">
        <f t="shared" si="104"/>
        <v>รอข้อมูลคอลัมน์ H</v>
      </c>
      <c r="K864" s="150"/>
      <c r="L864" s="150"/>
      <c r="M864" s="150"/>
      <c r="N864" s="147" t="str" cm="1">
        <f t="array" ref="N864">IF(AND(K864:M864=""),"ยังไม่บันทึกข้อมูล",
IF(M864&lt;&gt;"",
IF(M864&gt;=1.3,M864,"เป็นไม้พุ่ม"),
IF(K864+L864&gt;=1.3,K864+L864,"เป็นไม้พุ่ม")))</f>
        <v>ยังไม่บันทึกข้อมูล</v>
      </c>
      <c r="O864" s="149" t="str">
        <f t="shared" si="105"/>
        <v>ข้อมูลไม่ถูกต้อง</v>
      </c>
      <c r="P864" s="149" t="str">
        <f t="shared" si="106"/>
        <v>ข้อมูลไม่ถูกต้อง</v>
      </c>
      <c r="Q864" s="149" t="str">
        <f t="shared" si="107"/>
        <v>ข้อมูลไม่ถูกต้อง</v>
      </c>
      <c r="R864" s="155" t="str">
        <f t="shared" si="108"/>
        <v>ข้อมูลไม่ถูกต้อง</v>
      </c>
      <c r="S864" s="155" t="str">
        <f>IF(ISNUMBER(R864),
IF(H$2=ตัวเลือก!A$30,"ยังไม่บันทึกข้อมูล",R864*0.27),"ข้อมูลไม่ถูกต้อง")</f>
        <v>ข้อมูลไม่ถูกต้อง</v>
      </c>
      <c r="T864" s="149" t="str">
        <f t="shared" si="109"/>
        <v>ข้อมูลไม่ถูกต้อง</v>
      </c>
      <c r="U864" s="155" t="str">
        <f>IF(ISNUMBER(R864),
IF(H$2=ตัวเลือก!A$30,"ยังไม่บันทึกข้อมูล",R864*0.47),"ข้อมูลไม่ถูกต้อง")</f>
        <v>ข้อมูลไม่ถูกต้อง</v>
      </c>
      <c r="V864" s="149" t="str">
        <f>IF(ISNUMBER(S864),
IF(H$2=ตัวเลือก!A$30,"ยังไม่บันทึกข้อมูล",S864*0.47),"ข้อมูลไม่ถูกต้อง")</f>
        <v>ข้อมูลไม่ถูกต้อง</v>
      </c>
      <c r="W864" s="149" t="str">
        <f t="shared" si="110"/>
        <v>ข้อมูลไม่ถูกต้อง</v>
      </c>
      <c r="X864" s="148" t="str">
        <f t="shared" si="111"/>
        <v>ข้อมูลไม่ถูกต้อง</v>
      </c>
      <c r="Y864" s="38"/>
      <c r="Z864" s="38"/>
      <c r="AA864" s="38"/>
    </row>
    <row r="865" spans="1:27" x14ac:dyDescent="0.45">
      <c r="A865" s="38">
        <v>860</v>
      </c>
      <c r="B865" s="38"/>
      <c r="C865" s="38"/>
      <c r="D865" s="38"/>
      <c r="E865" s="38"/>
      <c r="F865" s="35"/>
      <c r="G865" s="35"/>
      <c r="H865" s="38"/>
      <c r="I865" s="38"/>
      <c r="J865" s="273" t="str">
        <f t="shared" si="104"/>
        <v>รอข้อมูลคอลัมน์ H</v>
      </c>
      <c r="K865" s="150"/>
      <c r="L865" s="150"/>
      <c r="M865" s="150"/>
      <c r="N865" s="147" t="str" cm="1">
        <f t="array" ref="N865">IF(AND(K865:M865=""),"ยังไม่บันทึกข้อมูล",
IF(M865&lt;&gt;"",
IF(M865&gt;=1.3,M865,"เป็นไม้พุ่ม"),
IF(K865+L865&gt;=1.3,K865+L865,"เป็นไม้พุ่ม")))</f>
        <v>ยังไม่บันทึกข้อมูล</v>
      </c>
      <c r="O865" s="149" t="str">
        <f t="shared" si="105"/>
        <v>ข้อมูลไม่ถูกต้อง</v>
      </c>
      <c r="P865" s="149" t="str">
        <f t="shared" si="106"/>
        <v>ข้อมูลไม่ถูกต้อง</v>
      </c>
      <c r="Q865" s="149" t="str">
        <f t="shared" si="107"/>
        <v>ข้อมูลไม่ถูกต้อง</v>
      </c>
      <c r="R865" s="155" t="str">
        <f t="shared" si="108"/>
        <v>ข้อมูลไม่ถูกต้อง</v>
      </c>
      <c r="S865" s="155" t="str">
        <f>IF(ISNUMBER(R865),
IF(H$2=ตัวเลือก!A$30,"ยังไม่บันทึกข้อมูล",R865*0.27),"ข้อมูลไม่ถูกต้อง")</f>
        <v>ข้อมูลไม่ถูกต้อง</v>
      </c>
      <c r="T865" s="149" t="str">
        <f t="shared" si="109"/>
        <v>ข้อมูลไม่ถูกต้อง</v>
      </c>
      <c r="U865" s="155" t="str">
        <f>IF(ISNUMBER(R865),
IF(H$2=ตัวเลือก!A$30,"ยังไม่บันทึกข้อมูล",R865*0.47),"ข้อมูลไม่ถูกต้อง")</f>
        <v>ข้อมูลไม่ถูกต้อง</v>
      </c>
      <c r="V865" s="149" t="str">
        <f>IF(ISNUMBER(S865),
IF(H$2=ตัวเลือก!A$30,"ยังไม่บันทึกข้อมูล",S865*0.47),"ข้อมูลไม่ถูกต้อง")</f>
        <v>ข้อมูลไม่ถูกต้อง</v>
      </c>
      <c r="W865" s="149" t="str">
        <f t="shared" si="110"/>
        <v>ข้อมูลไม่ถูกต้อง</v>
      </c>
      <c r="X865" s="148" t="str">
        <f t="shared" si="111"/>
        <v>ข้อมูลไม่ถูกต้อง</v>
      </c>
      <c r="Y865" s="38"/>
      <c r="Z865" s="38"/>
      <c r="AA865" s="38"/>
    </row>
    <row r="866" spans="1:27" x14ac:dyDescent="0.45">
      <c r="A866" s="38">
        <v>861</v>
      </c>
      <c r="B866" s="38"/>
      <c r="C866" s="38"/>
      <c r="D866" s="38"/>
      <c r="E866" s="38"/>
      <c r="F866" s="35"/>
      <c r="G866" s="35"/>
      <c r="H866" s="38"/>
      <c r="I866" s="38"/>
      <c r="J866" s="273" t="str">
        <f t="shared" si="104"/>
        <v>รอข้อมูลคอลัมน์ H</v>
      </c>
      <c r="K866" s="150"/>
      <c r="L866" s="150"/>
      <c r="M866" s="150"/>
      <c r="N866" s="147" t="str" cm="1">
        <f t="array" ref="N866">IF(AND(K866:M866=""),"ยังไม่บันทึกข้อมูล",
IF(M866&lt;&gt;"",
IF(M866&gt;=1.3,M866,"เป็นไม้พุ่ม"),
IF(K866+L866&gt;=1.3,K866+L866,"เป็นไม้พุ่ม")))</f>
        <v>ยังไม่บันทึกข้อมูล</v>
      </c>
      <c r="O866" s="149" t="str">
        <f t="shared" si="105"/>
        <v>ข้อมูลไม่ถูกต้อง</v>
      </c>
      <c r="P866" s="149" t="str">
        <f t="shared" si="106"/>
        <v>ข้อมูลไม่ถูกต้อง</v>
      </c>
      <c r="Q866" s="149" t="str">
        <f t="shared" si="107"/>
        <v>ข้อมูลไม่ถูกต้อง</v>
      </c>
      <c r="R866" s="155" t="str">
        <f t="shared" si="108"/>
        <v>ข้อมูลไม่ถูกต้อง</v>
      </c>
      <c r="S866" s="155" t="str">
        <f>IF(ISNUMBER(R866),
IF(H$2=ตัวเลือก!A$30,"ยังไม่บันทึกข้อมูล",R866*0.27),"ข้อมูลไม่ถูกต้อง")</f>
        <v>ข้อมูลไม่ถูกต้อง</v>
      </c>
      <c r="T866" s="149" t="str">
        <f t="shared" si="109"/>
        <v>ข้อมูลไม่ถูกต้อง</v>
      </c>
      <c r="U866" s="155" t="str">
        <f>IF(ISNUMBER(R866),
IF(H$2=ตัวเลือก!A$30,"ยังไม่บันทึกข้อมูล",R866*0.47),"ข้อมูลไม่ถูกต้อง")</f>
        <v>ข้อมูลไม่ถูกต้อง</v>
      </c>
      <c r="V866" s="149" t="str">
        <f>IF(ISNUMBER(S866),
IF(H$2=ตัวเลือก!A$30,"ยังไม่บันทึกข้อมูล",S866*0.47),"ข้อมูลไม่ถูกต้อง")</f>
        <v>ข้อมูลไม่ถูกต้อง</v>
      </c>
      <c r="W866" s="149" t="str">
        <f t="shared" si="110"/>
        <v>ข้อมูลไม่ถูกต้อง</v>
      </c>
      <c r="X866" s="148" t="str">
        <f t="shared" si="111"/>
        <v>ข้อมูลไม่ถูกต้อง</v>
      </c>
      <c r="Y866" s="38"/>
      <c r="Z866" s="38"/>
      <c r="AA866" s="38"/>
    </row>
    <row r="867" spans="1:27" x14ac:dyDescent="0.45">
      <c r="A867" s="38">
        <v>862</v>
      </c>
      <c r="B867" s="38"/>
      <c r="C867" s="38"/>
      <c r="D867" s="38"/>
      <c r="E867" s="38"/>
      <c r="F867" s="35"/>
      <c r="G867" s="35"/>
      <c r="H867" s="38"/>
      <c r="I867" s="38"/>
      <c r="J867" s="273" t="str">
        <f t="shared" si="104"/>
        <v>รอข้อมูลคอลัมน์ H</v>
      </c>
      <c r="K867" s="150"/>
      <c r="L867" s="150"/>
      <c r="M867" s="150"/>
      <c r="N867" s="147" t="str" cm="1">
        <f t="array" ref="N867">IF(AND(K867:M867=""),"ยังไม่บันทึกข้อมูล",
IF(M867&lt;&gt;"",
IF(M867&gt;=1.3,M867,"เป็นไม้พุ่ม"),
IF(K867+L867&gt;=1.3,K867+L867,"เป็นไม้พุ่ม")))</f>
        <v>ยังไม่บันทึกข้อมูล</v>
      </c>
      <c r="O867" s="149" t="str">
        <f t="shared" si="105"/>
        <v>ข้อมูลไม่ถูกต้อง</v>
      </c>
      <c r="P867" s="149" t="str">
        <f t="shared" si="106"/>
        <v>ข้อมูลไม่ถูกต้อง</v>
      </c>
      <c r="Q867" s="149" t="str">
        <f t="shared" si="107"/>
        <v>ข้อมูลไม่ถูกต้อง</v>
      </c>
      <c r="R867" s="155" t="str">
        <f t="shared" si="108"/>
        <v>ข้อมูลไม่ถูกต้อง</v>
      </c>
      <c r="S867" s="155" t="str">
        <f>IF(ISNUMBER(R867),
IF(H$2=ตัวเลือก!A$30,"ยังไม่บันทึกข้อมูล",R867*0.27),"ข้อมูลไม่ถูกต้อง")</f>
        <v>ข้อมูลไม่ถูกต้อง</v>
      </c>
      <c r="T867" s="149" t="str">
        <f t="shared" si="109"/>
        <v>ข้อมูลไม่ถูกต้อง</v>
      </c>
      <c r="U867" s="155" t="str">
        <f>IF(ISNUMBER(R867),
IF(H$2=ตัวเลือก!A$30,"ยังไม่บันทึกข้อมูล",R867*0.47),"ข้อมูลไม่ถูกต้อง")</f>
        <v>ข้อมูลไม่ถูกต้อง</v>
      </c>
      <c r="V867" s="149" t="str">
        <f>IF(ISNUMBER(S867),
IF(H$2=ตัวเลือก!A$30,"ยังไม่บันทึกข้อมูล",S867*0.47),"ข้อมูลไม่ถูกต้อง")</f>
        <v>ข้อมูลไม่ถูกต้อง</v>
      </c>
      <c r="W867" s="149" t="str">
        <f t="shared" si="110"/>
        <v>ข้อมูลไม่ถูกต้อง</v>
      </c>
      <c r="X867" s="148" t="str">
        <f t="shared" si="111"/>
        <v>ข้อมูลไม่ถูกต้อง</v>
      </c>
      <c r="Y867" s="38"/>
      <c r="Z867" s="38"/>
      <c r="AA867" s="38"/>
    </row>
    <row r="868" spans="1:27" x14ac:dyDescent="0.45">
      <c r="A868" s="38">
        <v>863</v>
      </c>
      <c r="B868" s="38"/>
      <c r="C868" s="38"/>
      <c r="D868" s="38"/>
      <c r="E868" s="38"/>
      <c r="F868" s="35"/>
      <c r="G868" s="35"/>
      <c r="H868" s="38"/>
      <c r="I868" s="38"/>
      <c r="J868" s="273" t="str">
        <f t="shared" si="104"/>
        <v>รอข้อมูลคอลัมน์ H</v>
      </c>
      <c r="K868" s="150"/>
      <c r="L868" s="150"/>
      <c r="M868" s="150"/>
      <c r="N868" s="147" t="str" cm="1">
        <f t="array" ref="N868">IF(AND(K868:M868=""),"ยังไม่บันทึกข้อมูล",
IF(M868&lt;&gt;"",
IF(M868&gt;=1.3,M868,"เป็นไม้พุ่ม"),
IF(K868+L868&gt;=1.3,K868+L868,"เป็นไม้พุ่ม")))</f>
        <v>ยังไม่บันทึกข้อมูล</v>
      </c>
      <c r="O868" s="149" t="str">
        <f t="shared" si="105"/>
        <v>ข้อมูลไม่ถูกต้อง</v>
      </c>
      <c r="P868" s="149" t="str">
        <f t="shared" si="106"/>
        <v>ข้อมูลไม่ถูกต้อง</v>
      </c>
      <c r="Q868" s="149" t="str">
        <f t="shared" si="107"/>
        <v>ข้อมูลไม่ถูกต้อง</v>
      </c>
      <c r="R868" s="155" t="str">
        <f t="shared" si="108"/>
        <v>ข้อมูลไม่ถูกต้อง</v>
      </c>
      <c r="S868" s="155" t="str">
        <f>IF(ISNUMBER(R868),
IF(H$2=ตัวเลือก!A$30,"ยังไม่บันทึกข้อมูล",R868*0.27),"ข้อมูลไม่ถูกต้อง")</f>
        <v>ข้อมูลไม่ถูกต้อง</v>
      </c>
      <c r="T868" s="149" t="str">
        <f t="shared" si="109"/>
        <v>ข้อมูลไม่ถูกต้อง</v>
      </c>
      <c r="U868" s="155" t="str">
        <f>IF(ISNUMBER(R868),
IF(H$2=ตัวเลือก!A$30,"ยังไม่บันทึกข้อมูล",R868*0.47),"ข้อมูลไม่ถูกต้อง")</f>
        <v>ข้อมูลไม่ถูกต้อง</v>
      </c>
      <c r="V868" s="149" t="str">
        <f>IF(ISNUMBER(S868),
IF(H$2=ตัวเลือก!A$30,"ยังไม่บันทึกข้อมูล",S868*0.47),"ข้อมูลไม่ถูกต้อง")</f>
        <v>ข้อมูลไม่ถูกต้อง</v>
      </c>
      <c r="W868" s="149" t="str">
        <f t="shared" si="110"/>
        <v>ข้อมูลไม่ถูกต้อง</v>
      </c>
      <c r="X868" s="148" t="str">
        <f t="shared" si="111"/>
        <v>ข้อมูลไม่ถูกต้อง</v>
      </c>
      <c r="Y868" s="38"/>
      <c r="Z868" s="38"/>
      <c r="AA868" s="38"/>
    </row>
    <row r="869" spans="1:27" x14ac:dyDescent="0.45">
      <c r="A869" s="38">
        <v>864</v>
      </c>
      <c r="B869" s="38"/>
      <c r="C869" s="38"/>
      <c r="D869" s="38"/>
      <c r="E869" s="38"/>
      <c r="F869" s="35"/>
      <c r="G869" s="35"/>
      <c r="H869" s="38"/>
      <c r="I869" s="38"/>
      <c r="J869" s="273" t="str">
        <f t="shared" si="104"/>
        <v>รอข้อมูลคอลัมน์ H</v>
      </c>
      <c r="K869" s="150"/>
      <c r="L869" s="150"/>
      <c r="M869" s="150"/>
      <c r="N869" s="147" t="str" cm="1">
        <f t="array" ref="N869">IF(AND(K869:M869=""),"ยังไม่บันทึกข้อมูล",
IF(M869&lt;&gt;"",
IF(M869&gt;=1.3,M869,"เป็นไม้พุ่ม"),
IF(K869+L869&gt;=1.3,K869+L869,"เป็นไม้พุ่ม")))</f>
        <v>ยังไม่บันทึกข้อมูล</v>
      </c>
      <c r="O869" s="149" t="str">
        <f t="shared" si="105"/>
        <v>ข้อมูลไม่ถูกต้อง</v>
      </c>
      <c r="P869" s="149" t="str">
        <f t="shared" si="106"/>
        <v>ข้อมูลไม่ถูกต้อง</v>
      </c>
      <c r="Q869" s="149" t="str">
        <f t="shared" si="107"/>
        <v>ข้อมูลไม่ถูกต้อง</v>
      </c>
      <c r="R869" s="155" t="str">
        <f t="shared" si="108"/>
        <v>ข้อมูลไม่ถูกต้อง</v>
      </c>
      <c r="S869" s="155" t="str">
        <f>IF(ISNUMBER(R869),
IF(H$2=ตัวเลือก!A$30,"ยังไม่บันทึกข้อมูล",R869*0.27),"ข้อมูลไม่ถูกต้อง")</f>
        <v>ข้อมูลไม่ถูกต้อง</v>
      </c>
      <c r="T869" s="149" t="str">
        <f t="shared" si="109"/>
        <v>ข้อมูลไม่ถูกต้อง</v>
      </c>
      <c r="U869" s="155" t="str">
        <f>IF(ISNUMBER(R869),
IF(H$2=ตัวเลือก!A$30,"ยังไม่บันทึกข้อมูล",R869*0.47),"ข้อมูลไม่ถูกต้อง")</f>
        <v>ข้อมูลไม่ถูกต้อง</v>
      </c>
      <c r="V869" s="149" t="str">
        <f>IF(ISNUMBER(S869),
IF(H$2=ตัวเลือก!A$30,"ยังไม่บันทึกข้อมูล",S869*0.47),"ข้อมูลไม่ถูกต้อง")</f>
        <v>ข้อมูลไม่ถูกต้อง</v>
      </c>
      <c r="W869" s="149" t="str">
        <f t="shared" si="110"/>
        <v>ข้อมูลไม่ถูกต้อง</v>
      </c>
      <c r="X869" s="148" t="str">
        <f t="shared" si="111"/>
        <v>ข้อมูลไม่ถูกต้อง</v>
      </c>
      <c r="Y869" s="38"/>
      <c r="Z869" s="38"/>
      <c r="AA869" s="38"/>
    </row>
    <row r="870" spans="1:27" x14ac:dyDescent="0.45">
      <c r="A870" s="38">
        <v>865</v>
      </c>
      <c r="B870" s="38"/>
      <c r="C870" s="38"/>
      <c r="D870" s="38"/>
      <c r="E870" s="38"/>
      <c r="F870" s="35"/>
      <c r="G870" s="35"/>
      <c r="H870" s="38"/>
      <c r="I870" s="38"/>
      <c r="J870" s="273" t="str">
        <f t="shared" si="104"/>
        <v>รอข้อมูลคอลัมน์ H</v>
      </c>
      <c r="K870" s="150"/>
      <c r="L870" s="150"/>
      <c r="M870" s="150"/>
      <c r="N870" s="147" t="str" cm="1">
        <f t="array" ref="N870">IF(AND(K870:M870=""),"ยังไม่บันทึกข้อมูล",
IF(M870&lt;&gt;"",
IF(M870&gt;=1.3,M870,"เป็นไม้พุ่ม"),
IF(K870+L870&gt;=1.3,K870+L870,"เป็นไม้พุ่ม")))</f>
        <v>ยังไม่บันทึกข้อมูล</v>
      </c>
      <c r="O870" s="149" t="str">
        <f t="shared" si="105"/>
        <v>ข้อมูลไม่ถูกต้อง</v>
      </c>
      <c r="P870" s="149" t="str">
        <f t="shared" si="106"/>
        <v>ข้อมูลไม่ถูกต้อง</v>
      </c>
      <c r="Q870" s="149" t="str">
        <f t="shared" si="107"/>
        <v>ข้อมูลไม่ถูกต้อง</v>
      </c>
      <c r="R870" s="155" t="str">
        <f t="shared" si="108"/>
        <v>ข้อมูลไม่ถูกต้อง</v>
      </c>
      <c r="S870" s="155" t="str">
        <f>IF(ISNUMBER(R870),
IF(H$2=ตัวเลือก!A$30,"ยังไม่บันทึกข้อมูล",R870*0.27),"ข้อมูลไม่ถูกต้อง")</f>
        <v>ข้อมูลไม่ถูกต้อง</v>
      </c>
      <c r="T870" s="149" t="str">
        <f t="shared" si="109"/>
        <v>ข้อมูลไม่ถูกต้อง</v>
      </c>
      <c r="U870" s="155" t="str">
        <f>IF(ISNUMBER(R870),
IF(H$2=ตัวเลือก!A$30,"ยังไม่บันทึกข้อมูล",R870*0.47),"ข้อมูลไม่ถูกต้อง")</f>
        <v>ข้อมูลไม่ถูกต้อง</v>
      </c>
      <c r="V870" s="149" t="str">
        <f>IF(ISNUMBER(S870),
IF(H$2=ตัวเลือก!A$30,"ยังไม่บันทึกข้อมูล",S870*0.47),"ข้อมูลไม่ถูกต้อง")</f>
        <v>ข้อมูลไม่ถูกต้อง</v>
      </c>
      <c r="W870" s="149" t="str">
        <f t="shared" si="110"/>
        <v>ข้อมูลไม่ถูกต้อง</v>
      </c>
      <c r="X870" s="148" t="str">
        <f t="shared" si="111"/>
        <v>ข้อมูลไม่ถูกต้อง</v>
      </c>
      <c r="Y870" s="38"/>
      <c r="Z870" s="38"/>
      <c r="AA870" s="38"/>
    </row>
    <row r="871" spans="1:27" x14ac:dyDescent="0.45">
      <c r="A871" s="38">
        <v>866</v>
      </c>
      <c r="B871" s="38"/>
      <c r="C871" s="38"/>
      <c r="D871" s="38"/>
      <c r="E871" s="38"/>
      <c r="F871" s="35"/>
      <c r="G871" s="35"/>
      <c r="H871" s="38"/>
      <c r="I871" s="38"/>
      <c r="J871" s="273" t="str">
        <f t="shared" si="104"/>
        <v>รอข้อมูลคอลัมน์ H</v>
      </c>
      <c r="K871" s="150"/>
      <c r="L871" s="150"/>
      <c r="M871" s="150"/>
      <c r="N871" s="147" t="str" cm="1">
        <f t="array" ref="N871">IF(AND(K871:M871=""),"ยังไม่บันทึกข้อมูล",
IF(M871&lt;&gt;"",
IF(M871&gt;=1.3,M871,"เป็นไม้พุ่ม"),
IF(K871+L871&gt;=1.3,K871+L871,"เป็นไม้พุ่ม")))</f>
        <v>ยังไม่บันทึกข้อมูล</v>
      </c>
      <c r="O871" s="149" t="str">
        <f t="shared" si="105"/>
        <v>ข้อมูลไม่ถูกต้อง</v>
      </c>
      <c r="P871" s="149" t="str">
        <f t="shared" si="106"/>
        <v>ข้อมูลไม่ถูกต้อง</v>
      </c>
      <c r="Q871" s="149" t="str">
        <f t="shared" si="107"/>
        <v>ข้อมูลไม่ถูกต้อง</v>
      </c>
      <c r="R871" s="155" t="str">
        <f t="shared" si="108"/>
        <v>ข้อมูลไม่ถูกต้อง</v>
      </c>
      <c r="S871" s="155" t="str">
        <f>IF(ISNUMBER(R871),
IF(H$2=ตัวเลือก!A$30,"ยังไม่บันทึกข้อมูล",R871*0.27),"ข้อมูลไม่ถูกต้อง")</f>
        <v>ข้อมูลไม่ถูกต้อง</v>
      </c>
      <c r="T871" s="149" t="str">
        <f t="shared" si="109"/>
        <v>ข้อมูลไม่ถูกต้อง</v>
      </c>
      <c r="U871" s="155" t="str">
        <f>IF(ISNUMBER(R871),
IF(H$2=ตัวเลือก!A$30,"ยังไม่บันทึกข้อมูล",R871*0.47),"ข้อมูลไม่ถูกต้อง")</f>
        <v>ข้อมูลไม่ถูกต้อง</v>
      </c>
      <c r="V871" s="149" t="str">
        <f>IF(ISNUMBER(S871),
IF(H$2=ตัวเลือก!A$30,"ยังไม่บันทึกข้อมูล",S871*0.47),"ข้อมูลไม่ถูกต้อง")</f>
        <v>ข้อมูลไม่ถูกต้อง</v>
      </c>
      <c r="W871" s="149" t="str">
        <f t="shared" si="110"/>
        <v>ข้อมูลไม่ถูกต้อง</v>
      </c>
      <c r="X871" s="148" t="str">
        <f t="shared" si="111"/>
        <v>ข้อมูลไม่ถูกต้อง</v>
      </c>
      <c r="Y871" s="38"/>
      <c r="Z871" s="38"/>
      <c r="AA871" s="38"/>
    </row>
    <row r="872" spans="1:27" x14ac:dyDescent="0.45">
      <c r="A872" s="38">
        <v>867</v>
      </c>
      <c r="B872" s="38"/>
      <c r="C872" s="38"/>
      <c r="D872" s="38"/>
      <c r="E872" s="38"/>
      <c r="F872" s="35"/>
      <c r="G872" s="35"/>
      <c r="H872" s="38"/>
      <c r="I872" s="38"/>
      <c r="J872" s="273" t="str">
        <f t="shared" si="104"/>
        <v>รอข้อมูลคอลัมน์ H</v>
      </c>
      <c r="K872" s="150"/>
      <c r="L872" s="150"/>
      <c r="M872" s="150"/>
      <c r="N872" s="147" t="str" cm="1">
        <f t="array" ref="N872">IF(AND(K872:M872=""),"ยังไม่บันทึกข้อมูล",
IF(M872&lt;&gt;"",
IF(M872&gt;=1.3,M872,"เป็นไม้พุ่ม"),
IF(K872+L872&gt;=1.3,K872+L872,"เป็นไม้พุ่ม")))</f>
        <v>ยังไม่บันทึกข้อมูล</v>
      </c>
      <c r="O872" s="149" t="str">
        <f t="shared" si="105"/>
        <v>ข้อมูลไม่ถูกต้อง</v>
      </c>
      <c r="P872" s="149" t="str">
        <f t="shared" si="106"/>
        <v>ข้อมูลไม่ถูกต้อง</v>
      </c>
      <c r="Q872" s="149" t="str">
        <f t="shared" si="107"/>
        <v>ข้อมูลไม่ถูกต้อง</v>
      </c>
      <c r="R872" s="155" t="str">
        <f t="shared" si="108"/>
        <v>ข้อมูลไม่ถูกต้อง</v>
      </c>
      <c r="S872" s="155" t="str">
        <f>IF(ISNUMBER(R872),
IF(H$2=ตัวเลือก!A$30,"ยังไม่บันทึกข้อมูล",R872*0.27),"ข้อมูลไม่ถูกต้อง")</f>
        <v>ข้อมูลไม่ถูกต้อง</v>
      </c>
      <c r="T872" s="149" t="str">
        <f t="shared" si="109"/>
        <v>ข้อมูลไม่ถูกต้อง</v>
      </c>
      <c r="U872" s="155" t="str">
        <f>IF(ISNUMBER(R872),
IF(H$2=ตัวเลือก!A$30,"ยังไม่บันทึกข้อมูล",R872*0.47),"ข้อมูลไม่ถูกต้อง")</f>
        <v>ข้อมูลไม่ถูกต้อง</v>
      </c>
      <c r="V872" s="149" t="str">
        <f>IF(ISNUMBER(S872),
IF(H$2=ตัวเลือก!A$30,"ยังไม่บันทึกข้อมูล",S872*0.47),"ข้อมูลไม่ถูกต้อง")</f>
        <v>ข้อมูลไม่ถูกต้อง</v>
      </c>
      <c r="W872" s="149" t="str">
        <f t="shared" si="110"/>
        <v>ข้อมูลไม่ถูกต้อง</v>
      </c>
      <c r="X872" s="148" t="str">
        <f t="shared" si="111"/>
        <v>ข้อมูลไม่ถูกต้อง</v>
      </c>
      <c r="Y872" s="38"/>
      <c r="Z872" s="38"/>
      <c r="AA872" s="38"/>
    </row>
    <row r="873" spans="1:27" x14ac:dyDescent="0.45">
      <c r="A873" s="38">
        <v>868</v>
      </c>
      <c r="B873" s="38"/>
      <c r="C873" s="38"/>
      <c r="D873" s="38"/>
      <c r="E873" s="38"/>
      <c r="F873" s="35"/>
      <c r="G873" s="35"/>
      <c r="H873" s="38"/>
      <c r="I873" s="38"/>
      <c r="J873" s="273" t="str">
        <f t="shared" si="104"/>
        <v>รอข้อมูลคอลัมน์ H</v>
      </c>
      <c r="K873" s="150"/>
      <c r="L873" s="150"/>
      <c r="M873" s="150"/>
      <c r="N873" s="147" t="str" cm="1">
        <f t="array" ref="N873">IF(AND(K873:M873=""),"ยังไม่บันทึกข้อมูล",
IF(M873&lt;&gt;"",
IF(M873&gt;=1.3,M873,"เป็นไม้พุ่ม"),
IF(K873+L873&gt;=1.3,K873+L873,"เป็นไม้พุ่ม")))</f>
        <v>ยังไม่บันทึกข้อมูล</v>
      </c>
      <c r="O873" s="149" t="str">
        <f t="shared" si="105"/>
        <v>ข้อมูลไม่ถูกต้อง</v>
      </c>
      <c r="P873" s="149" t="str">
        <f t="shared" si="106"/>
        <v>ข้อมูลไม่ถูกต้อง</v>
      </c>
      <c r="Q873" s="149" t="str">
        <f t="shared" si="107"/>
        <v>ข้อมูลไม่ถูกต้อง</v>
      </c>
      <c r="R873" s="155" t="str">
        <f t="shared" si="108"/>
        <v>ข้อมูลไม่ถูกต้อง</v>
      </c>
      <c r="S873" s="155" t="str">
        <f>IF(ISNUMBER(R873),
IF(H$2=ตัวเลือก!A$30,"ยังไม่บันทึกข้อมูล",R873*0.27),"ข้อมูลไม่ถูกต้อง")</f>
        <v>ข้อมูลไม่ถูกต้อง</v>
      </c>
      <c r="T873" s="149" t="str">
        <f t="shared" si="109"/>
        <v>ข้อมูลไม่ถูกต้อง</v>
      </c>
      <c r="U873" s="155" t="str">
        <f>IF(ISNUMBER(R873),
IF(H$2=ตัวเลือก!A$30,"ยังไม่บันทึกข้อมูล",R873*0.47),"ข้อมูลไม่ถูกต้อง")</f>
        <v>ข้อมูลไม่ถูกต้อง</v>
      </c>
      <c r="V873" s="149" t="str">
        <f>IF(ISNUMBER(S873),
IF(H$2=ตัวเลือก!A$30,"ยังไม่บันทึกข้อมูล",S873*0.47),"ข้อมูลไม่ถูกต้อง")</f>
        <v>ข้อมูลไม่ถูกต้อง</v>
      </c>
      <c r="W873" s="149" t="str">
        <f t="shared" si="110"/>
        <v>ข้อมูลไม่ถูกต้อง</v>
      </c>
      <c r="X873" s="148" t="str">
        <f t="shared" si="111"/>
        <v>ข้อมูลไม่ถูกต้อง</v>
      </c>
      <c r="Y873" s="38"/>
      <c r="Z873" s="38"/>
      <c r="AA873" s="38"/>
    </row>
    <row r="874" spans="1:27" x14ac:dyDescent="0.45">
      <c r="A874" s="38">
        <v>869</v>
      </c>
      <c r="B874" s="38"/>
      <c r="C874" s="38"/>
      <c r="D874" s="38"/>
      <c r="E874" s="38"/>
      <c r="F874" s="35"/>
      <c r="G874" s="35"/>
      <c r="H874" s="38"/>
      <c r="I874" s="38"/>
      <c r="J874" s="273" t="str">
        <f t="shared" si="104"/>
        <v>รอข้อมูลคอลัมน์ H</v>
      </c>
      <c r="K874" s="150"/>
      <c r="L874" s="150"/>
      <c r="M874" s="150"/>
      <c r="N874" s="147" t="str" cm="1">
        <f t="array" ref="N874">IF(AND(K874:M874=""),"ยังไม่บันทึกข้อมูล",
IF(M874&lt;&gt;"",
IF(M874&gt;=1.3,M874,"เป็นไม้พุ่ม"),
IF(K874+L874&gt;=1.3,K874+L874,"เป็นไม้พุ่ม")))</f>
        <v>ยังไม่บันทึกข้อมูล</v>
      </c>
      <c r="O874" s="149" t="str">
        <f t="shared" si="105"/>
        <v>ข้อมูลไม่ถูกต้อง</v>
      </c>
      <c r="P874" s="149" t="str">
        <f t="shared" si="106"/>
        <v>ข้อมูลไม่ถูกต้อง</v>
      </c>
      <c r="Q874" s="149" t="str">
        <f t="shared" si="107"/>
        <v>ข้อมูลไม่ถูกต้อง</v>
      </c>
      <c r="R874" s="155" t="str">
        <f t="shared" si="108"/>
        <v>ข้อมูลไม่ถูกต้อง</v>
      </c>
      <c r="S874" s="155" t="str">
        <f>IF(ISNUMBER(R874),
IF(H$2=ตัวเลือก!A$30,"ยังไม่บันทึกข้อมูล",R874*0.27),"ข้อมูลไม่ถูกต้อง")</f>
        <v>ข้อมูลไม่ถูกต้อง</v>
      </c>
      <c r="T874" s="149" t="str">
        <f t="shared" si="109"/>
        <v>ข้อมูลไม่ถูกต้อง</v>
      </c>
      <c r="U874" s="155" t="str">
        <f>IF(ISNUMBER(R874),
IF(H$2=ตัวเลือก!A$30,"ยังไม่บันทึกข้อมูล",R874*0.47),"ข้อมูลไม่ถูกต้อง")</f>
        <v>ข้อมูลไม่ถูกต้อง</v>
      </c>
      <c r="V874" s="149" t="str">
        <f>IF(ISNUMBER(S874),
IF(H$2=ตัวเลือก!A$30,"ยังไม่บันทึกข้อมูล",S874*0.47),"ข้อมูลไม่ถูกต้อง")</f>
        <v>ข้อมูลไม่ถูกต้อง</v>
      </c>
      <c r="W874" s="149" t="str">
        <f t="shared" si="110"/>
        <v>ข้อมูลไม่ถูกต้อง</v>
      </c>
      <c r="X874" s="148" t="str">
        <f t="shared" si="111"/>
        <v>ข้อมูลไม่ถูกต้อง</v>
      </c>
      <c r="Y874" s="38"/>
      <c r="Z874" s="38"/>
      <c r="AA874" s="38"/>
    </row>
    <row r="875" spans="1:27" x14ac:dyDescent="0.45">
      <c r="A875" s="38">
        <v>870</v>
      </c>
      <c r="B875" s="38"/>
      <c r="C875" s="38"/>
      <c r="D875" s="38"/>
      <c r="E875" s="38"/>
      <c r="F875" s="35"/>
      <c r="G875" s="35"/>
      <c r="H875" s="38"/>
      <c r="I875" s="38"/>
      <c r="J875" s="273" t="str">
        <f t="shared" si="104"/>
        <v>รอข้อมูลคอลัมน์ H</v>
      </c>
      <c r="K875" s="150"/>
      <c r="L875" s="150"/>
      <c r="M875" s="150"/>
      <c r="N875" s="147" t="str" cm="1">
        <f t="array" ref="N875">IF(AND(K875:M875=""),"ยังไม่บันทึกข้อมูล",
IF(M875&lt;&gt;"",
IF(M875&gt;=1.3,M875,"เป็นไม้พุ่ม"),
IF(K875+L875&gt;=1.3,K875+L875,"เป็นไม้พุ่ม")))</f>
        <v>ยังไม่บันทึกข้อมูล</v>
      </c>
      <c r="O875" s="149" t="str">
        <f t="shared" si="105"/>
        <v>ข้อมูลไม่ถูกต้อง</v>
      </c>
      <c r="P875" s="149" t="str">
        <f t="shared" si="106"/>
        <v>ข้อมูลไม่ถูกต้อง</v>
      </c>
      <c r="Q875" s="149" t="str">
        <f t="shared" si="107"/>
        <v>ข้อมูลไม่ถูกต้อง</v>
      </c>
      <c r="R875" s="155" t="str">
        <f t="shared" si="108"/>
        <v>ข้อมูลไม่ถูกต้อง</v>
      </c>
      <c r="S875" s="155" t="str">
        <f>IF(ISNUMBER(R875),
IF(H$2=ตัวเลือก!A$30,"ยังไม่บันทึกข้อมูล",R875*0.27),"ข้อมูลไม่ถูกต้อง")</f>
        <v>ข้อมูลไม่ถูกต้อง</v>
      </c>
      <c r="T875" s="149" t="str">
        <f t="shared" si="109"/>
        <v>ข้อมูลไม่ถูกต้อง</v>
      </c>
      <c r="U875" s="155" t="str">
        <f>IF(ISNUMBER(R875),
IF(H$2=ตัวเลือก!A$30,"ยังไม่บันทึกข้อมูล",R875*0.47),"ข้อมูลไม่ถูกต้อง")</f>
        <v>ข้อมูลไม่ถูกต้อง</v>
      </c>
      <c r="V875" s="149" t="str">
        <f>IF(ISNUMBER(S875),
IF(H$2=ตัวเลือก!A$30,"ยังไม่บันทึกข้อมูล",S875*0.47),"ข้อมูลไม่ถูกต้อง")</f>
        <v>ข้อมูลไม่ถูกต้อง</v>
      </c>
      <c r="W875" s="149" t="str">
        <f t="shared" si="110"/>
        <v>ข้อมูลไม่ถูกต้อง</v>
      </c>
      <c r="X875" s="148" t="str">
        <f t="shared" si="111"/>
        <v>ข้อมูลไม่ถูกต้อง</v>
      </c>
      <c r="Y875" s="38"/>
      <c r="Z875" s="38"/>
      <c r="AA875" s="38"/>
    </row>
    <row r="876" spans="1:27" x14ac:dyDescent="0.45">
      <c r="A876" s="38">
        <v>871</v>
      </c>
      <c r="B876" s="38"/>
      <c r="C876" s="38"/>
      <c r="D876" s="38"/>
      <c r="E876" s="38"/>
      <c r="F876" s="35"/>
      <c r="G876" s="35"/>
      <c r="H876" s="38"/>
      <c r="I876" s="38"/>
      <c r="J876" s="273" t="str">
        <f t="shared" si="104"/>
        <v>รอข้อมูลคอลัมน์ H</v>
      </c>
      <c r="K876" s="150"/>
      <c r="L876" s="150"/>
      <c r="M876" s="150"/>
      <c r="N876" s="147" t="str" cm="1">
        <f t="array" ref="N876">IF(AND(K876:M876=""),"ยังไม่บันทึกข้อมูล",
IF(M876&lt;&gt;"",
IF(M876&gt;=1.3,M876,"เป็นไม้พุ่ม"),
IF(K876+L876&gt;=1.3,K876+L876,"เป็นไม้พุ่ม")))</f>
        <v>ยังไม่บันทึกข้อมูล</v>
      </c>
      <c r="O876" s="149" t="str">
        <f t="shared" si="105"/>
        <v>ข้อมูลไม่ถูกต้อง</v>
      </c>
      <c r="P876" s="149" t="str">
        <f t="shared" si="106"/>
        <v>ข้อมูลไม่ถูกต้อง</v>
      </c>
      <c r="Q876" s="149" t="str">
        <f t="shared" si="107"/>
        <v>ข้อมูลไม่ถูกต้อง</v>
      </c>
      <c r="R876" s="155" t="str">
        <f t="shared" si="108"/>
        <v>ข้อมูลไม่ถูกต้อง</v>
      </c>
      <c r="S876" s="155" t="str">
        <f>IF(ISNUMBER(R876),
IF(H$2=ตัวเลือก!A$30,"ยังไม่บันทึกข้อมูล",R876*0.27),"ข้อมูลไม่ถูกต้อง")</f>
        <v>ข้อมูลไม่ถูกต้อง</v>
      </c>
      <c r="T876" s="149" t="str">
        <f t="shared" si="109"/>
        <v>ข้อมูลไม่ถูกต้อง</v>
      </c>
      <c r="U876" s="155" t="str">
        <f>IF(ISNUMBER(R876),
IF(H$2=ตัวเลือก!A$30,"ยังไม่บันทึกข้อมูล",R876*0.47),"ข้อมูลไม่ถูกต้อง")</f>
        <v>ข้อมูลไม่ถูกต้อง</v>
      </c>
      <c r="V876" s="149" t="str">
        <f>IF(ISNUMBER(S876),
IF(H$2=ตัวเลือก!A$30,"ยังไม่บันทึกข้อมูล",S876*0.47),"ข้อมูลไม่ถูกต้อง")</f>
        <v>ข้อมูลไม่ถูกต้อง</v>
      </c>
      <c r="W876" s="149" t="str">
        <f t="shared" si="110"/>
        <v>ข้อมูลไม่ถูกต้อง</v>
      </c>
      <c r="X876" s="148" t="str">
        <f t="shared" si="111"/>
        <v>ข้อมูลไม่ถูกต้อง</v>
      </c>
      <c r="Y876" s="38"/>
      <c r="Z876" s="38"/>
      <c r="AA876" s="38"/>
    </row>
    <row r="877" spans="1:27" x14ac:dyDescent="0.45">
      <c r="A877" s="38">
        <v>872</v>
      </c>
      <c r="B877" s="38"/>
      <c r="C877" s="38"/>
      <c r="D877" s="38"/>
      <c r="E877" s="38"/>
      <c r="F877" s="35"/>
      <c r="G877" s="35"/>
      <c r="H877" s="38"/>
      <c r="I877" s="38"/>
      <c r="J877" s="273" t="str">
        <f t="shared" si="104"/>
        <v>รอข้อมูลคอลัมน์ H</v>
      </c>
      <c r="K877" s="150"/>
      <c r="L877" s="150"/>
      <c r="M877" s="150"/>
      <c r="N877" s="147" t="str" cm="1">
        <f t="array" ref="N877">IF(AND(K877:M877=""),"ยังไม่บันทึกข้อมูล",
IF(M877&lt;&gt;"",
IF(M877&gt;=1.3,M877,"เป็นไม้พุ่ม"),
IF(K877+L877&gt;=1.3,K877+L877,"เป็นไม้พุ่ม")))</f>
        <v>ยังไม่บันทึกข้อมูล</v>
      </c>
      <c r="O877" s="149" t="str">
        <f t="shared" si="105"/>
        <v>ข้อมูลไม่ถูกต้อง</v>
      </c>
      <c r="P877" s="149" t="str">
        <f t="shared" si="106"/>
        <v>ข้อมูลไม่ถูกต้อง</v>
      </c>
      <c r="Q877" s="149" t="str">
        <f t="shared" si="107"/>
        <v>ข้อมูลไม่ถูกต้อง</v>
      </c>
      <c r="R877" s="155" t="str">
        <f t="shared" si="108"/>
        <v>ข้อมูลไม่ถูกต้อง</v>
      </c>
      <c r="S877" s="155" t="str">
        <f>IF(ISNUMBER(R877),
IF(H$2=ตัวเลือก!A$30,"ยังไม่บันทึกข้อมูล",R877*0.27),"ข้อมูลไม่ถูกต้อง")</f>
        <v>ข้อมูลไม่ถูกต้อง</v>
      </c>
      <c r="T877" s="149" t="str">
        <f t="shared" si="109"/>
        <v>ข้อมูลไม่ถูกต้อง</v>
      </c>
      <c r="U877" s="155" t="str">
        <f>IF(ISNUMBER(R877),
IF(H$2=ตัวเลือก!A$30,"ยังไม่บันทึกข้อมูล",R877*0.47),"ข้อมูลไม่ถูกต้อง")</f>
        <v>ข้อมูลไม่ถูกต้อง</v>
      </c>
      <c r="V877" s="149" t="str">
        <f>IF(ISNUMBER(S877),
IF(H$2=ตัวเลือก!A$30,"ยังไม่บันทึกข้อมูล",S877*0.47),"ข้อมูลไม่ถูกต้อง")</f>
        <v>ข้อมูลไม่ถูกต้อง</v>
      </c>
      <c r="W877" s="149" t="str">
        <f t="shared" si="110"/>
        <v>ข้อมูลไม่ถูกต้อง</v>
      </c>
      <c r="X877" s="148" t="str">
        <f t="shared" si="111"/>
        <v>ข้อมูลไม่ถูกต้อง</v>
      </c>
      <c r="Y877" s="38"/>
      <c r="Z877" s="38"/>
      <c r="AA877" s="38"/>
    </row>
    <row r="878" spans="1:27" x14ac:dyDescent="0.45">
      <c r="A878" s="38">
        <v>873</v>
      </c>
      <c r="B878" s="38"/>
      <c r="C878" s="38"/>
      <c r="D878" s="38"/>
      <c r="E878" s="38"/>
      <c r="F878" s="35"/>
      <c r="G878" s="35"/>
      <c r="H878" s="38"/>
      <c r="I878" s="38"/>
      <c r="J878" s="273" t="str">
        <f t="shared" si="104"/>
        <v>รอข้อมูลคอลัมน์ H</v>
      </c>
      <c r="K878" s="150"/>
      <c r="L878" s="150"/>
      <c r="M878" s="150"/>
      <c r="N878" s="147" t="str" cm="1">
        <f t="array" ref="N878">IF(AND(K878:M878=""),"ยังไม่บันทึกข้อมูล",
IF(M878&lt;&gt;"",
IF(M878&gt;=1.3,M878,"เป็นไม้พุ่ม"),
IF(K878+L878&gt;=1.3,K878+L878,"เป็นไม้พุ่ม")))</f>
        <v>ยังไม่บันทึกข้อมูล</v>
      </c>
      <c r="O878" s="149" t="str">
        <f t="shared" si="105"/>
        <v>ข้อมูลไม่ถูกต้อง</v>
      </c>
      <c r="P878" s="149" t="str">
        <f t="shared" si="106"/>
        <v>ข้อมูลไม่ถูกต้อง</v>
      </c>
      <c r="Q878" s="149" t="str">
        <f t="shared" si="107"/>
        <v>ข้อมูลไม่ถูกต้อง</v>
      </c>
      <c r="R878" s="155" t="str">
        <f t="shared" si="108"/>
        <v>ข้อมูลไม่ถูกต้อง</v>
      </c>
      <c r="S878" s="155" t="str">
        <f>IF(ISNUMBER(R878),
IF(H$2=ตัวเลือก!A$30,"ยังไม่บันทึกข้อมูล",R878*0.27),"ข้อมูลไม่ถูกต้อง")</f>
        <v>ข้อมูลไม่ถูกต้อง</v>
      </c>
      <c r="T878" s="149" t="str">
        <f t="shared" si="109"/>
        <v>ข้อมูลไม่ถูกต้อง</v>
      </c>
      <c r="U878" s="155" t="str">
        <f>IF(ISNUMBER(R878),
IF(H$2=ตัวเลือก!A$30,"ยังไม่บันทึกข้อมูล",R878*0.47),"ข้อมูลไม่ถูกต้อง")</f>
        <v>ข้อมูลไม่ถูกต้อง</v>
      </c>
      <c r="V878" s="149" t="str">
        <f>IF(ISNUMBER(S878),
IF(H$2=ตัวเลือก!A$30,"ยังไม่บันทึกข้อมูล",S878*0.47),"ข้อมูลไม่ถูกต้อง")</f>
        <v>ข้อมูลไม่ถูกต้อง</v>
      </c>
      <c r="W878" s="149" t="str">
        <f t="shared" si="110"/>
        <v>ข้อมูลไม่ถูกต้อง</v>
      </c>
      <c r="X878" s="148" t="str">
        <f t="shared" si="111"/>
        <v>ข้อมูลไม่ถูกต้อง</v>
      </c>
      <c r="Y878" s="38"/>
      <c r="Z878" s="38"/>
      <c r="AA878" s="38"/>
    </row>
    <row r="879" spans="1:27" x14ac:dyDescent="0.45">
      <c r="A879" s="38">
        <v>874</v>
      </c>
      <c r="B879" s="38"/>
      <c r="C879" s="38"/>
      <c r="D879" s="38"/>
      <c r="E879" s="38"/>
      <c r="F879" s="35"/>
      <c r="G879" s="35"/>
      <c r="H879" s="38"/>
      <c r="I879" s="38"/>
      <c r="J879" s="273" t="str">
        <f t="shared" si="104"/>
        <v>รอข้อมูลคอลัมน์ H</v>
      </c>
      <c r="K879" s="150"/>
      <c r="L879" s="150"/>
      <c r="M879" s="150"/>
      <c r="N879" s="147" t="str" cm="1">
        <f t="array" ref="N879">IF(AND(K879:M879=""),"ยังไม่บันทึกข้อมูล",
IF(M879&lt;&gt;"",
IF(M879&gt;=1.3,M879,"เป็นไม้พุ่ม"),
IF(K879+L879&gt;=1.3,K879+L879,"เป็นไม้พุ่ม")))</f>
        <v>ยังไม่บันทึกข้อมูล</v>
      </c>
      <c r="O879" s="149" t="str">
        <f t="shared" si="105"/>
        <v>ข้อมูลไม่ถูกต้อง</v>
      </c>
      <c r="P879" s="149" t="str">
        <f t="shared" si="106"/>
        <v>ข้อมูลไม่ถูกต้อง</v>
      </c>
      <c r="Q879" s="149" t="str">
        <f t="shared" si="107"/>
        <v>ข้อมูลไม่ถูกต้อง</v>
      </c>
      <c r="R879" s="155" t="str">
        <f t="shared" si="108"/>
        <v>ข้อมูลไม่ถูกต้อง</v>
      </c>
      <c r="S879" s="155" t="str">
        <f>IF(ISNUMBER(R879),
IF(H$2=ตัวเลือก!A$30,"ยังไม่บันทึกข้อมูล",R879*0.27),"ข้อมูลไม่ถูกต้อง")</f>
        <v>ข้อมูลไม่ถูกต้อง</v>
      </c>
      <c r="T879" s="149" t="str">
        <f t="shared" si="109"/>
        <v>ข้อมูลไม่ถูกต้อง</v>
      </c>
      <c r="U879" s="155" t="str">
        <f>IF(ISNUMBER(R879),
IF(H$2=ตัวเลือก!A$30,"ยังไม่บันทึกข้อมูล",R879*0.47),"ข้อมูลไม่ถูกต้อง")</f>
        <v>ข้อมูลไม่ถูกต้อง</v>
      </c>
      <c r="V879" s="149" t="str">
        <f>IF(ISNUMBER(S879),
IF(H$2=ตัวเลือก!A$30,"ยังไม่บันทึกข้อมูล",S879*0.47),"ข้อมูลไม่ถูกต้อง")</f>
        <v>ข้อมูลไม่ถูกต้อง</v>
      </c>
      <c r="W879" s="149" t="str">
        <f t="shared" si="110"/>
        <v>ข้อมูลไม่ถูกต้อง</v>
      </c>
      <c r="X879" s="148" t="str">
        <f t="shared" si="111"/>
        <v>ข้อมูลไม่ถูกต้อง</v>
      </c>
      <c r="Y879" s="38"/>
      <c r="Z879" s="38"/>
      <c r="AA879" s="38"/>
    </row>
    <row r="880" spans="1:27" x14ac:dyDescent="0.45">
      <c r="A880" s="38">
        <v>875</v>
      </c>
      <c r="B880" s="38"/>
      <c r="C880" s="38"/>
      <c r="D880" s="38"/>
      <c r="E880" s="38"/>
      <c r="F880" s="35"/>
      <c r="G880" s="35"/>
      <c r="H880" s="38"/>
      <c r="I880" s="38"/>
      <c r="J880" s="273" t="str">
        <f t="shared" si="104"/>
        <v>รอข้อมูลคอลัมน์ H</v>
      </c>
      <c r="K880" s="150"/>
      <c r="L880" s="150"/>
      <c r="M880" s="150"/>
      <c r="N880" s="147" t="str" cm="1">
        <f t="array" ref="N880">IF(AND(K880:M880=""),"ยังไม่บันทึกข้อมูล",
IF(M880&lt;&gt;"",
IF(M880&gt;=1.3,M880,"เป็นไม้พุ่ม"),
IF(K880+L880&gt;=1.3,K880+L880,"เป็นไม้พุ่ม")))</f>
        <v>ยังไม่บันทึกข้อมูล</v>
      </c>
      <c r="O880" s="149" t="str">
        <f t="shared" si="105"/>
        <v>ข้อมูลไม่ถูกต้อง</v>
      </c>
      <c r="P880" s="149" t="str">
        <f t="shared" si="106"/>
        <v>ข้อมูลไม่ถูกต้อง</v>
      </c>
      <c r="Q880" s="149" t="str">
        <f t="shared" si="107"/>
        <v>ข้อมูลไม่ถูกต้อง</v>
      </c>
      <c r="R880" s="155" t="str">
        <f t="shared" si="108"/>
        <v>ข้อมูลไม่ถูกต้อง</v>
      </c>
      <c r="S880" s="155" t="str">
        <f>IF(ISNUMBER(R880),
IF(H$2=ตัวเลือก!A$30,"ยังไม่บันทึกข้อมูล",R880*0.27),"ข้อมูลไม่ถูกต้อง")</f>
        <v>ข้อมูลไม่ถูกต้อง</v>
      </c>
      <c r="T880" s="149" t="str">
        <f t="shared" si="109"/>
        <v>ข้อมูลไม่ถูกต้อง</v>
      </c>
      <c r="U880" s="155" t="str">
        <f>IF(ISNUMBER(R880),
IF(H$2=ตัวเลือก!A$30,"ยังไม่บันทึกข้อมูล",R880*0.47),"ข้อมูลไม่ถูกต้อง")</f>
        <v>ข้อมูลไม่ถูกต้อง</v>
      </c>
      <c r="V880" s="149" t="str">
        <f>IF(ISNUMBER(S880),
IF(H$2=ตัวเลือก!A$30,"ยังไม่บันทึกข้อมูล",S880*0.47),"ข้อมูลไม่ถูกต้อง")</f>
        <v>ข้อมูลไม่ถูกต้อง</v>
      </c>
      <c r="W880" s="149" t="str">
        <f t="shared" si="110"/>
        <v>ข้อมูลไม่ถูกต้อง</v>
      </c>
      <c r="X880" s="148" t="str">
        <f t="shared" si="111"/>
        <v>ข้อมูลไม่ถูกต้อง</v>
      </c>
      <c r="Y880" s="38"/>
      <c r="Z880" s="38"/>
      <c r="AA880" s="38"/>
    </row>
    <row r="881" spans="1:27" x14ac:dyDescent="0.45">
      <c r="A881" s="38">
        <v>876</v>
      </c>
      <c r="B881" s="38"/>
      <c r="C881" s="38"/>
      <c r="D881" s="38"/>
      <c r="E881" s="38"/>
      <c r="F881" s="35"/>
      <c r="G881" s="35"/>
      <c r="H881" s="38"/>
      <c r="I881" s="38"/>
      <c r="J881" s="273" t="str">
        <f t="shared" si="104"/>
        <v>รอข้อมูลคอลัมน์ H</v>
      </c>
      <c r="K881" s="150"/>
      <c r="L881" s="150"/>
      <c r="M881" s="150"/>
      <c r="N881" s="147" t="str" cm="1">
        <f t="array" ref="N881">IF(AND(K881:M881=""),"ยังไม่บันทึกข้อมูล",
IF(M881&lt;&gt;"",
IF(M881&gt;=1.3,M881,"เป็นไม้พุ่ม"),
IF(K881+L881&gt;=1.3,K881+L881,"เป็นไม้พุ่ม")))</f>
        <v>ยังไม่บันทึกข้อมูล</v>
      </c>
      <c r="O881" s="149" t="str">
        <f t="shared" si="105"/>
        <v>ข้อมูลไม่ถูกต้อง</v>
      </c>
      <c r="P881" s="149" t="str">
        <f t="shared" si="106"/>
        <v>ข้อมูลไม่ถูกต้อง</v>
      </c>
      <c r="Q881" s="149" t="str">
        <f t="shared" si="107"/>
        <v>ข้อมูลไม่ถูกต้อง</v>
      </c>
      <c r="R881" s="155" t="str">
        <f t="shared" si="108"/>
        <v>ข้อมูลไม่ถูกต้อง</v>
      </c>
      <c r="S881" s="155" t="str">
        <f>IF(ISNUMBER(R881),
IF(H$2=ตัวเลือก!A$30,"ยังไม่บันทึกข้อมูล",R881*0.27),"ข้อมูลไม่ถูกต้อง")</f>
        <v>ข้อมูลไม่ถูกต้อง</v>
      </c>
      <c r="T881" s="149" t="str">
        <f t="shared" si="109"/>
        <v>ข้อมูลไม่ถูกต้อง</v>
      </c>
      <c r="U881" s="155" t="str">
        <f>IF(ISNUMBER(R881),
IF(H$2=ตัวเลือก!A$30,"ยังไม่บันทึกข้อมูล",R881*0.47),"ข้อมูลไม่ถูกต้อง")</f>
        <v>ข้อมูลไม่ถูกต้อง</v>
      </c>
      <c r="V881" s="149" t="str">
        <f>IF(ISNUMBER(S881),
IF(H$2=ตัวเลือก!A$30,"ยังไม่บันทึกข้อมูล",S881*0.47),"ข้อมูลไม่ถูกต้อง")</f>
        <v>ข้อมูลไม่ถูกต้อง</v>
      </c>
      <c r="W881" s="149" t="str">
        <f t="shared" si="110"/>
        <v>ข้อมูลไม่ถูกต้อง</v>
      </c>
      <c r="X881" s="148" t="str">
        <f t="shared" si="111"/>
        <v>ข้อมูลไม่ถูกต้อง</v>
      </c>
      <c r="Y881" s="38"/>
      <c r="Z881" s="38"/>
      <c r="AA881" s="38"/>
    </row>
    <row r="882" spans="1:27" x14ac:dyDescent="0.45">
      <c r="A882" s="38">
        <v>877</v>
      </c>
      <c r="B882" s="38"/>
      <c r="C882" s="38"/>
      <c r="D882" s="38"/>
      <c r="E882" s="38"/>
      <c r="F882" s="35"/>
      <c r="G882" s="35"/>
      <c r="H882" s="38"/>
      <c r="I882" s="38"/>
      <c r="J882" s="273" t="str">
        <f t="shared" si="104"/>
        <v>รอข้อมูลคอลัมน์ H</v>
      </c>
      <c r="K882" s="150"/>
      <c r="L882" s="150"/>
      <c r="M882" s="150"/>
      <c r="N882" s="147" t="str" cm="1">
        <f t="array" ref="N882">IF(AND(K882:M882=""),"ยังไม่บันทึกข้อมูล",
IF(M882&lt;&gt;"",
IF(M882&gt;=1.3,M882,"เป็นไม้พุ่ม"),
IF(K882+L882&gt;=1.3,K882+L882,"เป็นไม้พุ่ม")))</f>
        <v>ยังไม่บันทึกข้อมูล</v>
      </c>
      <c r="O882" s="149" t="str">
        <f t="shared" si="105"/>
        <v>ข้อมูลไม่ถูกต้อง</v>
      </c>
      <c r="P882" s="149" t="str">
        <f t="shared" si="106"/>
        <v>ข้อมูลไม่ถูกต้อง</v>
      </c>
      <c r="Q882" s="149" t="str">
        <f t="shared" si="107"/>
        <v>ข้อมูลไม่ถูกต้อง</v>
      </c>
      <c r="R882" s="155" t="str">
        <f t="shared" si="108"/>
        <v>ข้อมูลไม่ถูกต้อง</v>
      </c>
      <c r="S882" s="155" t="str">
        <f>IF(ISNUMBER(R882),
IF(H$2=ตัวเลือก!A$30,"ยังไม่บันทึกข้อมูล",R882*0.27),"ข้อมูลไม่ถูกต้อง")</f>
        <v>ข้อมูลไม่ถูกต้อง</v>
      </c>
      <c r="T882" s="149" t="str">
        <f t="shared" si="109"/>
        <v>ข้อมูลไม่ถูกต้อง</v>
      </c>
      <c r="U882" s="155" t="str">
        <f>IF(ISNUMBER(R882),
IF(H$2=ตัวเลือก!A$30,"ยังไม่บันทึกข้อมูล",R882*0.47),"ข้อมูลไม่ถูกต้อง")</f>
        <v>ข้อมูลไม่ถูกต้อง</v>
      </c>
      <c r="V882" s="149" t="str">
        <f>IF(ISNUMBER(S882),
IF(H$2=ตัวเลือก!A$30,"ยังไม่บันทึกข้อมูล",S882*0.47),"ข้อมูลไม่ถูกต้อง")</f>
        <v>ข้อมูลไม่ถูกต้อง</v>
      </c>
      <c r="W882" s="149" t="str">
        <f t="shared" si="110"/>
        <v>ข้อมูลไม่ถูกต้อง</v>
      </c>
      <c r="X882" s="148" t="str">
        <f t="shared" si="111"/>
        <v>ข้อมูลไม่ถูกต้อง</v>
      </c>
      <c r="Y882" s="38"/>
      <c r="Z882" s="38"/>
      <c r="AA882" s="38"/>
    </row>
    <row r="883" spans="1:27" x14ac:dyDescent="0.45">
      <c r="A883" s="38">
        <v>878</v>
      </c>
      <c r="B883" s="38"/>
      <c r="C883" s="38"/>
      <c r="D883" s="38"/>
      <c r="E883" s="38"/>
      <c r="F883" s="35"/>
      <c r="G883" s="35"/>
      <c r="H883" s="38"/>
      <c r="I883" s="38"/>
      <c r="J883" s="273" t="str">
        <f t="shared" si="104"/>
        <v>รอข้อมูลคอลัมน์ H</v>
      </c>
      <c r="K883" s="150"/>
      <c r="L883" s="150"/>
      <c r="M883" s="150"/>
      <c r="N883" s="147" t="str" cm="1">
        <f t="array" ref="N883">IF(AND(K883:M883=""),"ยังไม่บันทึกข้อมูล",
IF(M883&lt;&gt;"",
IF(M883&gt;=1.3,M883,"เป็นไม้พุ่ม"),
IF(K883+L883&gt;=1.3,K883+L883,"เป็นไม้พุ่ม")))</f>
        <v>ยังไม่บันทึกข้อมูล</v>
      </c>
      <c r="O883" s="149" t="str">
        <f t="shared" si="105"/>
        <v>ข้อมูลไม่ถูกต้อง</v>
      </c>
      <c r="P883" s="149" t="str">
        <f t="shared" si="106"/>
        <v>ข้อมูลไม่ถูกต้อง</v>
      </c>
      <c r="Q883" s="149" t="str">
        <f t="shared" si="107"/>
        <v>ข้อมูลไม่ถูกต้อง</v>
      </c>
      <c r="R883" s="155" t="str">
        <f t="shared" si="108"/>
        <v>ข้อมูลไม่ถูกต้อง</v>
      </c>
      <c r="S883" s="155" t="str">
        <f>IF(ISNUMBER(R883),
IF(H$2=ตัวเลือก!A$30,"ยังไม่บันทึกข้อมูล",R883*0.27),"ข้อมูลไม่ถูกต้อง")</f>
        <v>ข้อมูลไม่ถูกต้อง</v>
      </c>
      <c r="T883" s="149" t="str">
        <f t="shared" si="109"/>
        <v>ข้อมูลไม่ถูกต้อง</v>
      </c>
      <c r="U883" s="155" t="str">
        <f>IF(ISNUMBER(R883),
IF(H$2=ตัวเลือก!A$30,"ยังไม่บันทึกข้อมูล",R883*0.47),"ข้อมูลไม่ถูกต้อง")</f>
        <v>ข้อมูลไม่ถูกต้อง</v>
      </c>
      <c r="V883" s="149" t="str">
        <f>IF(ISNUMBER(S883),
IF(H$2=ตัวเลือก!A$30,"ยังไม่บันทึกข้อมูล",S883*0.47),"ข้อมูลไม่ถูกต้อง")</f>
        <v>ข้อมูลไม่ถูกต้อง</v>
      </c>
      <c r="W883" s="149" t="str">
        <f t="shared" si="110"/>
        <v>ข้อมูลไม่ถูกต้อง</v>
      </c>
      <c r="X883" s="148" t="str">
        <f t="shared" si="111"/>
        <v>ข้อมูลไม่ถูกต้อง</v>
      </c>
      <c r="Y883" s="38"/>
      <c r="Z883" s="38"/>
      <c r="AA883" s="38"/>
    </row>
    <row r="884" spans="1:27" x14ac:dyDescent="0.45">
      <c r="A884" s="38">
        <v>879</v>
      </c>
      <c r="B884" s="38"/>
      <c r="C884" s="38"/>
      <c r="D884" s="38"/>
      <c r="E884" s="38"/>
      <c r="F884" s="35"/>
      <c r="G884" s="35"/>
      <c r="H884" s="38"/>
      <c r="I884" s="38"/>
      <c r="J884" s="273" t="str">
        <f t="shared" si="104"/>
        <v>รอข้อมูลคอลัมน์ H</v>
      </c>
      <c r="K884" s="150"/>
      <c r="L884" s="150"/>
      <c r="M884" s="150"/>
      <c r="N884" s="147" t="str" cm="1">
        <f t="array" ref="N884">IF(AND(K884:M884=""),"ยังไม่บันทึกข้อมูล",
IF(M884&lt;&gt;"",
IF(M884&gt;=1.3,M884,"เป็นไม้พุ่ม"),
IF(K884+L884&gt;=1.3,K884+L884,"เป็นไม้พุ่ม")))</f>
        <v>ยังไม่บันทึกข้อมูล</v>
      </c>
      <c r="O884" s="149" t="str">
        <f t="shared" si="105"/>
        <v>ข้อมูลไม่ถูกต้อง</v>
      </c>
      <c r="P884" s="149" t="str">
        <f t="shared" si="106"/>
        <v>ข้อมูลไม่ถูกต้อง</v>
      </c>
      <c r="Q884" s="149" t="str">
        <f t="shared" si="107"/>
        <v>ข้อมูลไม่ถูกต้อง</v>
      </c>
      <c r="R884" s="155" t="str">
        <f t="shared" si="108"/>
        <v>ข้อมูลไม่ถูกต้อง</v>
      </c>
      <c r="S884" s="155" t="str">
        <f>IF(ISNUMBER(R884),
IF(H$2=ตัวเลือก!A$30,"ยังไม่บันทึกข้อมูล",R884*0.27),"ข้อมูลไม่ถูกต้อง")</f>
        <v>ข้อมูลไม่ถูกต้อง</v>
      </c>
      <c r="T884" s="149" t="str">
        <f t="shared" si="109"/>
        <v>ข้อมูลไม่ถูกต้อง</v>
      </c>
      <c r="U884" s="155" t="str">
        <f>IF(ISNUMBER(R884),
IF(H$2=ตัวเลือก!A$30,"ยังไม่บันทึกข้อมูล",R884*0.47),"ข้อมูลไม่ถูกต้อง")</f>
        <v>ข้อมูลไม่ถูกต้อง</v>
      </c>
      <c r="V884" s="149" t="str">
        <f>IF(ISNUMBER(S884),
IF(H$2=ตัวเลือก!A$30,"ยังไม่บันทึกข้อมูล",S884*0.47),"ข้อมูลไม่ถูกต้อง")</f>
        <v>ข้อมูลไม่ถูกต้อง</v>
      </c>
      <c r="W884" s="149" t="str">
        <f t="shared" si="110"/>
        <v>ข้อมูลไม่ถูกต้อง</v>
      </c>
      <c r="X884" s="148" t="str">
        <f t="shared" si="111"/>
        <v>ข้อมูลไม่ถูกต้อง</v>
      </c>
      <c r="Y884" s="38"/>
      <c r="Z884" s="38"/>
      <c r="AA884" s="38"/>
    </row>
    <row r="885" spans="1:27" x14ac:dyDescent="0.45">
      <c r="A885" s="38">
        <v>880</v>
      </c>
      <c r="B885" s="38"/>
      <c r="C885" s="38"/>
      <c r="D885" s="38"/>
      <c r="E885" s="38"/>
      <c r="F885" s="35"/>
      <c r="G885" s="35"/>
      <c r="H885" s="38"/>
      <c r="I885" s="38"/>
      <c r="J885" s="273" t="str">
        <f t="shared" si="104"/>
        <v>รอข้อมูลคอลัมน์ H</v>
      </c>
      <c r="K885" s="150"/>
      <c r="L885" s="150"/>
      <c r="M885" s="150"/>
      <c r="N885" s="147" t="str" cm="1">
        <f t="array" ref="N885">IF(AND(K885:M885=""),"ยังไม่บันทึกข้อมูล",
IF(M885&lt;&gt;"",
IF(M885&gt;=1.3,M885,"เป็นไม้พุ่ม"),
IF(K885+L885&gt;=1.3,K885+L885,"เป็นไม้พุ่ม")))</f>
        <v>ยังไม่บันทึกข้อมูล</v>
      </c>
      <c r="O885" s="149" t="str">
        <f t="shared" si="105"/>
        <v>ข้อมูลไม่ถูกต้อง</v>
      </c>
      <c r="P885" s="149" t="str">
        <f t="shared" si="106"/>
        <v>ข้อมูลไม่ถูกต้อง</v>
      </c>
      <c r="Q885" s="149" t="str">
        <f t="shared" si="107"/>
        <v>ข้อมูลไม่ถูกต้อง</v>
      </c>
      <c r="R885" s="155" t="str">
        <f t="shared" si="108"/>
        <v>ข้อมูลไม่ถูกต้อง</v>
      </c>
      <c r="S885" s="155" t="str">
        <f>IF(ISNUMBER(R885),
IF(H$2=ตัวเลือก!A$30,"ยังไม่บันทึกข้อมูล",R885*0.27),"ข้อมูลไม่ถูกต้อง")</f>
        <v>ข้อมูลไม่ถูกต้อง</v>
      </c>
      <c r="T885" s="149" t="str">
        <f t="shared" si="109"/>
        <v>ข้อมูลไม่ถูกต้อง</v>
      </c>
      <c r="U885" s="155" t="str">
        <f>IF(ISNUMBER(R885),
IF(H$2=ตัวเลือก!A$30,"ยังไม่บันทึกข้อมูล",R885*0.47),"ข้อมูลไม่ถูกต้อง")</f>
        <v>ข้อมูลไม่ถูกต้อง</v>
      </c>
      <c r="V885" s="149" t="str">
        <f>IF(ISNUMBER(S885),
IF(H$2=ตัวเลือก!A$30,"ยังไม่บันทึกข้อมูล",S885*0.47),"ข้อมูลไม่ถูกต้อง")</f>
        <v>ข้อมูลไม่ถูกต้อง</v>
      </c>
      <c r="W885" s="149" t="str">
        <f t="shared" si="110"/>
        <v>ข้อมูลไม่ถูกต้อง</v>
      </c>
      <c r="X885" s="148" t="str">
        <f t="shared" si="111"/>
        <v>ข้อมูลไม่ถูกต้อง</v>
      </c>
      <c r="Y885" s="38"/>
      <c r="Z885" s="38"/>
      <c r="AA885" s="38"/>
    </row>
    <row r="886" spans="1:27" x14ac:dyDescent="0.45">
      <c r="A886" s="38">
        <v>881</v>
      </c>
      <c r="B886" s="38"/>
      <c r="C886" s="38"/>
      <c r="D886" s="38"/>
      <c r="E886" s="38"/>
      <c r="F886" s="35"/>
      <c r="G886" s="35"/>
      <c r="H886" s="38"/>
      <c r="I886" s="38"/>
      <c r="J886" s="273" t="str">
        <f t="shared" si="104"/>
        <v>รอข้อมูลคอลัมน์ H</v>
      </c>
      <c r="K886" s="150"/>
      <c r="L886" s="150"/>
      <c r="M886" s="150"/>
      <c r="N886" s="147" t="str" cm="1">
        <f t="array" ref="N886">IF(AND(K886:M886=""),"ยังไม่บันทึกข้อมูล",
IF(M886&lt;&gt;"",
IF(M886&gt;=1.3,M886,"เป็นไม้พุ่ม"),
IF(K886+L886&gt;=1.3,K886+L886,"เป็นไม้พุ่ม")))</f>
        <v>ยังไม่บันทึกข้อมูล</v>
      </c>
      <c r="O886" s="149" t="str">
        <f t="shared" si="105"/>
        <v>ข้อมูลไม่ถูกต้อง</v>
      </c>
      <c r="P886" s="149" t="str">
        <f t="shared" si="106"/>
        <v>ข้อมูลไม่ถูกต้อง</v>
      </c>
      <c r="Q886" s="149" t="str">
        <f t="shared" si="107"/>
        <v>ข้อมูลไม่ถูกต้อง</v>
      </c>
      <c r="R886" s="155" t="str">
        <f t="shared" si="108"/>
        <v>ข้อมูลไม่ถูกต้อง</v>
      </c>
      <c r="S886" s="155" t="str">
        <f>IF(ISNUMBER(R886),
IF(H$2=ตัวเลือก!A$30,"ยังไม่บันทึกข้อมูล",R886*0.27),"ข้อมูลไม่ถูกต้อง")</f>
        <v>ข้อมูลไม่ถูกต้อง</v>
      </c>
      <c r="T886" s="149" t="str">
        <f t="shared" si="109"/>
        <v>ข้อมูลไม่ถูกต้อง</v>
      </c>
      <c r="U886" s="155" t="str">
        <f>IF(ISNUMBER(R886),
IF(H$2=ตัวเลือก!A$30,"ยังไม่บันทึกข้อมูล",R886*0.47),"ข้อมูลไม่ถูกต้อง")</f>
        <v>ข้อมูลไม่ถูกต้อง</v>
      </c>
      <c r="V886" s="149" t="str">
        <f>IF(ISNUMBER(S886),
IF(H$2=ตัวเลือก!A$30,"ยังไม่บันทึกข้อมูล",S886*0.47),"ข้อมูลไม่ถูกต้อง")</f>
        <v>ข้อมูลไม่ถูกต้อง</v>
      </c>
      <c r="W886" s="149" t="str">
        <f t="shared" si="110"/>
        <v>ข้อมูลไม่ถูกต้อง</v>
      </c>
      <c r="X886" s="148" t="str">
        <f t="shared" si="111"/>
        <v>ข้อมูลไม่ถูกต้อง</v>
      </c>
      <c r="Y886" s="38"/>
      <c r="Z886" s="38"/>
      <c r="AA886" s="38"/>
    </row>
    <row r="887" spans="1:27" x14ac:dyDescent="0.45">
      <c r="A887" s="38">
        <v>882</v>
      </c>
      <c r="B887" s="38"/>
      <c r="C887" s="38"/>
      <c r="D887" s="38"/>
      <c r="E887" s="38"/>
      <c r="F887" s="35"/>
      <c r="G887" s="35"/>
      <c r="H887" s="38"/>
      <c r="I887" s="38"/>
      <c r="J887" s="273" t="str">
        <f t="shared" si="104"/>
        <v>รอข้อมูลคอลัมน์ H</v>
      </c>
      <c r="K887" s="150"/>
      <c r="L887" s="150"/>
      <c r="M887" s="150"/>
      <c r="N887" s="147" t="str" cm="1">
        <f t="array" ref="N887">IF(AND(K887:M887=""),"ยังไม่บันทึกข้อมูล",
IF(M887&lt;&gt;"",
IF(M887&gt;=1.3,M887,"เป็นไม้พุ่ม"),
IF(K887+L887&gt;=1.3,K887+L887,"เป็นไม้พุ่ม")))</f>
        <v>ยังไม่บันทึกข้อมูล</v>
      </c>
      <c r="O887" s="149" t="str">
        <f t="shared" si="105"/>
        <v>ข้อมูลไม่ถูกต้อง</v>
      </c>
      <c r="P887" s="149" t="str">
        <f t="shared" si="106"/>
        <v>ข้อมูลไม่ถูกต้อง</v>
      </c>
      <c r="Q887" s="149" t="str">
        <f t="shared" si="107"/>
        <v>ข้อมูลไม่ถูกต้อง</v>
      </c>
      <c r="R887" s="155" t="str">
        <f t="shared" si="108"/>
        <v>ข้อมูลไม่ถูกต้อง</v>
      </c>
      <c r="S887" s="155" t="str">
        <f>IF(ISNUMBER(R887),
IF(H$2=ตัวเลือก!A$30,"ยังไม่บันทึกข้อมูล",R887*0.27),"ข้อมูลไม่ถูกต้อง")</f>
        <v>ข้อมูลไม่ถูกต้อง</v>
      </c>
      <c r="T887" s="149" t="str">
        <f t="shared" si="109"/>
        <v>ข้อมูลไม่ถูกต้อง</v>
      </c>
      <c r="U887" s="155" t="str">
        <f>IF(ISNUMBER(R887),
IF(H$2=ตัวเลือก!A$30,"ยังไม่บันทึกข้อมูล",R887*0.47),"ข้อมูลไม่ถูกต้อง")</f>
        <v>ข้อมูลไม่ถูกต้อง</v>
      </c>
      <c r="V887" s="149" t="str">
        <f>IF(ISNUMBER(S887),
IF(H$2=ตัวเลือก!A$30,"ยังไม่บันทึกข้อมูล",S887*0.47),"ข้อมูลไม่ถูกต้อง")</f>
        <v>ข้อมูลไม่ถูกต้อง</v>
      </c>
      <c r="W887" s="149" t="str">
        <f t="shared" si="110"/>
        <v>ข้อมูลไม่ถูกต้อง</v>
      </c>
      <c r="X887" s="148" t="str">
        <f t="shared" si="111"/>
        <v>ข้อมูลไม่ถูกต้อง</v>
      </c>
      <c r="Y887" s="38"/>
      <c r="Z887" s="38"/>
      <c r="AA887" s="38"/>
    </row>
    <row r="888" spans="1:27" x14ac:dyDescent="0.45">
      <c r="A888" s="38">
        <v>883</v>
      </c>
      <c r="B888" s="38"/>
      <c r="C888" s="38"/>
      <c r="D888" s="38"/>
      <c r="E888" s="38"/>
      <c r="F888" s="35"/>
      <c r="G888" s="35"/>
      <c r="H888" s="38"/>
      <c r="I888" s="38"/>
      <c r="J888" s="273" t="str">
        <f t="shared" si="104"/>
        <v>รอข้อมูลคอลัมน์ H</v>
      </c>
      <c r="K888" s="150"/>
      <c r="L888" s="150"/>
      <c r="M888" s="150"/>
      <c r="N888" s="147" t="str" cm="1">
        <f t="array" ref="N888">IF(AND(K888:M888=""),"ยังไม่บันทึกข้อมูล",
IF(M888&lt;&gt;"",
IF(M888&gt;=1.3,M888,"เป็นไม้พุ่ม"),
IF(K888+L888&gt;=1.3,K888+L888,"เป็นไม้พุ่ม")))</f>
        <v>ยังไม่บันทึกข้อมูล</v>
      </c>
      <c r="O888" s="149" t="str">
        <f t="shared" si="105"/>
        <v>ข้อมูลไม่ถูกต้อง</v>
      </c>
      <c r="P888" s="149" t="str">
        <f t="shared" si="106"/>
        <v>ข้อมูลไม่ถูกต้อง</v>
      </c>
      <c r="Q888" s="149" t="str">
        <f t="shared" si="107"/>
        <v>ข้อมูลไม่ถูกต้อง</v>
      </c>
      <c r="R888" s="155" t="str">
        <f t="shared" si="108"/>
        <v>ข้อมูลไม่ถูกต้อง</v>
      </c>
      <c r="S888" s="155" t="str">
        <f>IF(ISNUMBER(R888),
IF(H$2=ตัวเลือก!A$30,"ยังไม่บันทึกข้อมูล",R888*0.27),"ข้อมูลไม่ถูกต้อง")</f>
        <v>ข้อมูลไม่ถูกต้อง</v>
      </c>
      <c r="T888" s="149" t="str">
        <f t="shared" si="109"/>
        <v>ข้อมูลไม่ถูกต้อง</v>
      </c>
      <c r="U888" s="155" t="str">
        <f>IF(ISNUMBER(R888),
IF(H$2=ตัวเลือก!A$30,"ยังไม่บันทึกข้อมูล",R888*0.47),"ข้อมูลไม่ถูกต้อง")</f>
        <v>ข้อมูลไม่ถูกต้อง</v>
      </c>
      <c r="V888" s="149" t="str">
        <f>IF(ISNUMBER(S888),
IF(H$2=ตัวเลือก!A$30,"ยังไม่บันทึกข้อมูล",S888*0.47),"ข้อมูลไม่ถูกต้อง")</f>
        <v>ข้อมูลไม่ถูกต้อง</v>
      </c>
      <c r="W888" s="149" t="str">
        <f t="shared" si="110"/>
        <v>ข้อมูลไม่ถูกต้อง</v>
      </c>
      <c r="X888" s="148" t="str">
        <f t="shared" si="111"/>
        <v>ข้อมูลไม่ถูกต้อง</v>
      </c>
      <c r="Y888" s="38"/>
      <c r="Z888" s="38"/>
      <c r="AA888" s="38"/>
    </row>
    <row r="889" spans="1:27" x14ac:dyDescent="0.45">
      <c r="A889" s="38">
        <v>884</v>
      </c>
      <c r="B889" s="38"/>
      <c r="C889" s="38"/>
      <c r="D889" s="38"/>
      <c r="E889" s="38"/>
      <c r="F889" s="35"/>
      <c r="G889" s="35"/>
      <c r="H889" s="38"/>
      <c r="I889" s="38"/>
      <c r="J889" s="273" t="str">
        <f t="shared" si="104"/>
        <v>รอข้อมูลคอลัมน์ H</v>
      </c>
      <c r="K889" s="150"/>
      <c r="L889" s="150"/>
      <c r="M889" s="150"/>
      <c r="N889" s="147" t="str" cm="1">
        <f t="array" ref="N889">IF(AND(K889:M889=""),"ยังไม่บันทึกข้อมูล",
IF(M889&lt;&gt;"",
IF(M889&gt;=1.3,M889,"เป็นไม้พุ่ม"),
IF(K889+L889&gt;=1.3,K889+L889,"เป็นไม้พุ่ม")))</f>
        <v>ยังไม่บันทึกข้อมูล</v>
      </c>
      <c r="O889" s="149" t="str">
        <f t="shared" si="105"/>
        <v>ข้อมูลไม่ถูกต้อง</v>
      </c>
      <c r="P889" s="149" t="str">
        <f t="shared" si="106"/>
        <v>ข้อมูลไม่ถูกต้อง</v>
      </c>
      <c r="Q889" s="149" t="str">
        <f t="shared" si="107"/>
        <v>ข้อมูลไม่ถูกต้อง</v>
      </c>
      <c r="R889" s="155" t="str">
        <f t="shared" si="108"/>
        <v>ข้อมูลไม่ถูกต้อง</v>
      </c>
      <c r="S889" s="155" t="str">
        <f>IF(ISNUMBER(R889),
IF(H$2=ตัวเลือก!A$30,"ยังไม่บันทึกข้อมูล",R889*0.27),"ข้อมูลไม่ถูกต้อง")</f>
        <v>ข้อมูลไม่ถูกต้อง</v>
      </c>
      <c r="T889" s="149" t="str">
        <f t="shared" si="109"/>
        <v>ข้อมูลไม่ถูกต้อง</v>
      </c>
      <c r="U889" s="155" t="str">
        <f>IF(ISNUMBER(R889),
IF(H$2=ตัวเลือก!A$30,"ยังไม่บันทึกข้อมูล",R889*0.47),"ข้อมูลไม่ถูกต้อง")</f>
        <v>ข้อมูลไม่ถูกต้อง</v>
      </c>
      <c r="V889" s="149" t="str">
        <f>IF(ISNUMBER(S889),
IF(H$2=ตัวเลือก!A$30,"ยังไม่บันทึกข้อมูล",S889*0.47),"ข้อมูลไม่ถูกต้อง")</f>
        <v>ข้อมูลไม่ถูกต้อง</v>
      </c>
      <c r="W889" s="149" t="str">
        <f t="shared" si="110"/>
        <v>ข้อมูลไม่ถูกต้อง</v>
      </c>
      <c r="X889" s="148" t="str">
        <f t="shared" si="111"/>
        <v>ข้อมูลไม่ถูกต้อง</v>
      </c>
      <c r="Y889" s="38"/>
      <c r="Z889" s="38"/>
      <c r="AA889" s="38"/>
    </row>
    <row r="890" spans="1:27" x14ac:dyDescent="0.45">
      <c r="A890" s="38">
        <v>885</v>
      </c>
      <c r="B890" s="38"/>
      <c r="C890" s="38"/>
      <c r="D890" s="38"/>
      <c r="E890" s="38"/>
      <c r="F890" s="35"/>
      <c r="G890" s="35"/>
      <c r="H890" s="38"/>
      <c r="I890" s="38"/>
      <c r="J890" s="273" t="str">
        <f t="shared" si="104"/>
        <v>รอข้อมูลคอลัมน์ H</v>
      </c>
      <c r="K890" s="150"/>
      <c r="L890" s="150"/>
      <c r="M890" s="150"/>
      <c r="N890" s="147" t="str" cm="1">
        <f t="array" ref="N890">IF(AND(K890:M890=""),"ยังไม่บันทึกข้อมูล",
IF(M890&lt;&gt;"",
IF(M890&gt;=1.3,M890,"เป็นไม้พุ่ม"),
IF(K890+L890&gt;=1.3,K890+L890,"เป็นไม้พุ่ม")))</f>
        <v>ยังไม่บันทึกข้อมูล</v>
      </c>
      <c r="O890" s="149" t="str">
        <f t="shared" si="105"/>
        <v>ข้อมูลไม่ถูกต้อง</v>
      </c>
      <c r="P890" s="149" t="str">
        <f t="shared" si="106"/>
        <v>ข้อมูลไม่ถูกต้อง</v>
      </c>
      <c r="Q890" s="149" t="str">
        <f t="shared" si="107"/>
        <v>ข้อมูลไม่ถูกต้อง</v>
      </c>
      <c r="R890" s="155" t="str">
        <f t="shared" si="108"/>
        <v>ข้อมูลไม่ถูกต้อง</v>
      </c>
      <c r="S890" s="155" t="str">
        <f>IF(ISNUMBER(R890),
IF(H$2=ตัวเลือก!A$30,"ยังไม่บันทึกข้อมูล",R890*0.27),"ข้อมูลไม่ถูกต้อง")</f>
        <v>ข้อมูลไม่ถูกต้อง</v>
      </c>
      <c r="T890" s="149" t="str">
        <f t="shared" si="109"/>
        <v>ข้อมูลไม่ถูกต้อง</v>
      </c>
      <c r="U890" s="155" t="str">
        <f>IF(ISNUMBER(R890),
IF(H$2=ตัวเลือก!A$30,"ยังไม่บันทึกข้อมูล",R890*0.47),"ข้อมูลไม่ถูกต้อง")</f>
        <v>ข้อมูลไม่ถูกต้อง</v>
      </c>
      <c r="V890" s="149" t="str">
        <f>IF(ISNUMBER(S890),
IF(H$2=ตัวเลือก!A$30,"ยังไม่บันทึกข้อมูล",S890*0.47),"ข้อมูลไม่ถูกต้อง")</f>
        <v>ข้อมูลไม่ถูกต้อง</v>
      </c>
      <c r="W890" s="149" t="str">
        <f t="shared" si="110"/>
        <v>ข้อมูลไม่ถูกต้อง</v>
      </c>
      <c r="X890" s="148" t="str">
        <f t="shared" si="111"/>
        <v>ข้อมูลไม่ถูกต้อง</v>
      </c>
      <c r="Y890" s="38"/>
      <c r="Z890" s="38"/>
      <c r="AA890" s="38"/>
    </row>
    <row r="891" spans="1:27" x14ac:dyDescent="0.45">
      <c r="A891" s="38">
        <v>886</v>
      </c>
      <c r="B891" s="38"/>
      <c r="C891" s="38"/>
      <c r="D891" s="38"/>
      <c r="E891" s="38"/>
      <c r="F891" s="35"/>
      <c r="G891" s="35"/>
      <c r="H891" s="38"/>
      <c r="I891" s="38"/>
      <c r="J891" s="273" t="str">
        <f t="shared" si="104"/>
        <v>รอข้อมูลคอลัมน์ H</v>
      </c>
      <c r="K891" s="150"/>
      <c r="L891" s="150"/>
      <c r="M891" s="150"/>
      <c r="N891" s="147" t="str" cm="1">
        <f t="array" ref="N891">IF(AND(K891:M891=""),"ยังไม่บันทึกข้อมูล",
IF(M891&lt;&gt;"",
IF(M891&gt;=1.3,M891,"เป็นไม้พุ่ม"),
IF(K891+L891&gt;=1.3,K891+L891,"เป็นไม้พุ่ม")))</f>
        <v>ยังไม่บันทึกข้อมูล</v>
      </c>
      <c r="O891" s="149" t="str">
        <f t="shared" si="105"/>
        <v>ข้อมูลไม่ถูกต้อง</v>
      </c>
      <c r="P891" s="149" t="str">
        <f t="shared" si="106"/>
        <v>ข้อมูลไม่ถูกต้อง</v>
      </c>
      <c r="Q891" s="149" t="str">
        <f t="shared" si="107"/>
        <v>ข้อมูลไม่ถูกต้อง</v>
      </c>
      <c r="R891" s="155" t="str">
        <f t="shared" si="108"/>
        <v>ข้อมูลไม่ถูกต้อง</v>
      </c>
      <c r="S891" s="155" t="str">
        <f>IF(ISNUMBER(R891),
IF(H$2=ตัวเลือก!A$30,"ยังไม่บันทึกข้อมูล",R891*0.27),"ข้อมูลไม่ถูกต้อง")</f>
        <v>ข้อมูลไม่ถูกต้อง</v>
      </c>
      <c r="T891" s="149" t="str">
        <f t="shared" si="109"/>
        <v>ข้อมูลไม่ถูกต้อง</v>
      </c>
      <c r="U891" s="155" t="str">
        <f>IF(ISNUMBER(R891),
IF(H$2=ตัวเลือก!A$30,"ยังไม่บันทึกข้อมูล",R891*0.47),"ข้อมูลไม่ถูกต้อง")</f>
        <v>ข้อมูลไม่ถูกต้อง</v>
      </c>
      <c r="V891" s="149" t="str">
        <f>IF(ISNUMBER(S891),
IF(H$2=ตัวเลือก!A$30,"ยังไม่บันทึกข้อมูล",S891*0.47),"ข้อมูลไม่ถูกต้อง")</f>
        <v>ข้อมูลไม่ถูกต้อง</v>
      </c>
      <c r="W891" s="149" t="str">
        <f t="shared" si="110"/>
        <v>ข้อมูลไม่ถูกต้อง</v>
      </c>
      <c r="X891" s="148" t="str">
        <f t="shared" si="111"/>
        <v>ข้อมูลไม่ถูกต้อง</v>
      </c>
      <c r="Y891" s="38"/>
      <c r="Z891" s="38"/>
      <c r="AA891" s="38"/>
    </row>
    <row r="892" spans="1:27" x14ac:dyDescent="0.45">
      <c r="A892" s="38">
        <v>887</v>
      </c>
      <c r="B892" s="38"/>
      <c r="C892" s="38"/>
      <c r="D892" s="38"/>
      <c r="E892" s="38"/>
      <c r="F892" s="35"/>
      <c r="G892" s="35"/>
      <c r="H892" s="38"/>
      <c r="I892" s="38"/>
      <c r="J892" s="273" t="str">
        <f t="shared" si="104"/>
        <v>รอข้อมูลคอลัมน์ H</v>
      </c>
      <c r="K892" s="150"/>
      <c r="L892" s="150"/>
      <c r="M892" s="150"/>
      <c r="N892" s="147" t="str" cm="1">
        <f t="array" ref="N892">IF(AND(K892:M892=""),"ยังไม่บันทึกข้อมูล",
IF(M892&lt;&gt;"",
IF(M892&gt;=1.3,M892,"เป็นไม้พุ่ม"),
IF(K892+L892&gt;=1.3,K892+L892,"เป็นไม้พุ่ม")))</f>
        <v>ยังไม่บันทึกข้อมูล</v>
      </c>
      <c r="O892" s="149" t="str">
        <f t="shared" si="105"/>
        <v>ข้อมูลไม่ถูกต้อง</v>
      </c>
      <c r="P892" s="149" t="str">
        <f t="shared" si="106"/>
        <v>ข้อมูลไม่ถูกต้อง</v>
      </c>
      <c r="Q892" s="149" t="str">
        <f t="shared" si="107"/>
        <v>ข้อมูลไม่ถูกต้อง</v>
      </c>
      <c r="R892" s="155" t="str">
        <f t="shared" si="108"/>
        <v>ข้อมูลไม่ถูกต้อง</v>
      </c>
      <c r="S892" s="155" t="str">
        <f>IF(ISNUMBER(R892),
IF(H$2=ตัวเลือก!A$30,"ยังไม่บันทึกข้อมูล",R892*0.27),"ข้อมูลไม่ถูกต้อง")</f>
        <v>ข้อมูลไม่ถูกต้อง</v>
      </c>
      <c r="T892" s="149" t="str">
        <f t="shared" si="109"/>
        <v>ข้อมูลไม่ถูกต้อง</v>
      </c>
      <c r="U892" s="155" t="str">
        <f>IF(ISNUMBER(R892),
IF(H$2=ตัวเลือก!A$30,"ยังไม่บันทึกข้อมูล",R892*0.47),"ข้อมูลไม่ถูกต้อง")</f>
        <v>ข้อมูลไม่ถูกต้อง</v>
      </c>
      <c r="V892" s="149" t="str">
        <f>IF(ISNUMBER(S892),
IF(H$2=ตัวเลือก!A$30,"ยังไม่บันทึกข้อมูล",S892*0.47),"ข้อมูลไม่ถูกต้อง")</f>
        <v>ข้อมูลไม่ถูกต้อง</v>
      </c>
      <c r="W892" s="149" t="str">
        <f t="shared" si="110"/>
        <v>ข้อมูลไม่ถูกต้อง</v>
      </c>
      <c r="X892" s="148" t="str">
        <f t="shared" si="111"/>
        <v>ข้อมูลไม่ถูกต้อง</v>
      </c>
      <c r="Y892" s="38"/>
      <c r="Z892" s="38"/>
      <c r="AA892" s="38"/>
    </row>
    <row r="893" spans="1:27" x14ac:dyDescent="0.45">
      <c r="A893" s="38">
        <v>888</v>
      </c>
      <c r="B893" s="38"/>
      <c r="C893" s="38"/>
      <c r="D893" s="38"/>
      <c r="E893" s="38"/>
      <c r="F893" s="35"/>
      <c r="G893" s="35"/>
      <c r="H893" s="38"/>
      <c r="I893" s="38"/>
      <c r="J893" s="273" t="str">
        <f t="shared" si="104"/>
        <v>รอข้อมูลคอลัมน์ H</v>
      </c>
      <c r="K893" s="150"/>
      <c r="L893" s="150"/>
      <c r="M893" s="150"/>
      <c r="N893" s="147" t="str" cm="1">
        <f t="array" ref="N893">IF(AND(K893:M893=""),"ยังไม่บันทึกข้อมูล",
IF(M893&lt;&gt;"",
IF(M893&gt;=1.3,M893,"เป็นไม้พุ่ม"),
IF(K893+L893&gt;=1.3,K893+L893,"เป็นไม้พุ่ม")))</f>
        <v>ยังไม่บันทึกข้อมูล</v>
      </c>
      <c r="O893" s="149" t="str">
        <f t="shared" si="105"/>
        <v>ข้อมูลไม่ถูกต้อง</v>
      </c>
      <c r="P893" s="149" t="str">
        <f t="shared" si="106"/>
        <v>ข้อมูลไม่ถูกต้อง</v>
      </c>
      <c r="Q893" s="149" t="str">
        <f t="shared" si="107"/>
        <v>ข้อมูลไม่ถูกต้อง</v>
      </c>
      <c r="R893" s="155" t="str">
        <f t="shared" si="108"/>
        <v>ข้อมูลไม่ถูกต้อง</v>
      </c>
      <c r="S893" s="155" t="str">
        <f>IF(ISNUMBER(R893),
IF(H$2=ตัวเลือก!A$30,"ยังไม่บันทึกข้อมูล",R893*0.27),"ข้อมูลไม่ถูกต้อง")</f>
        <v>ข้อมูลไม่ถูกต้อง</v>
      </c>
      <c r="T893" s="149" t="str">
        <f t="shared" si="109"/>
        <v>ข้อมูลไม่ถูกต้อง</v>
      </c>
      <c r="U893" s="155" t="str">
        <f>IF(ISNUMBER(R893),
IF(H$2=ตัวเลือก!A$30,"ยังไม่บันทึกข้อมูล",R893*0.47),"ข้อมูลไม่ถูกต้อง")</f>
        <v>ข้อมูลไม่ถูกต้อง</v>
      </c>
      <c r="V893" s="149" t="str">
        <f>IF(ISNUMBER(S893),
IF(H$2=ตัวเลือก!A$30,"ยังไม่บันทึกข้อมูล",S893*0.47),"ข้อมูลไม่ถูกต้อง")</f>
        <v>ข้อมูลไม่ถูกต้อง</v>
      </c>
      <c r="W893" s="149" t="str">
        <f t="shared" si="110"/>
        <v>ข้อมูลไม่ถูกต้อง</v>
      </c>
      <c r="X893" s="148" t="str">
        <f t="shared" si="111"/>
        <v>ข้อมูลไม่ถูกต้อง</v>
      </c>
      <c r="Y893" s="38"/>
      <c r="Z893" s="38"/>
      <c r="AA893" s="38"/>
    </row>
    <row r="894" spans="1:27" x14ac:dyDescent="0.45">
      <c r="A894" s="38">
        <v>889</v>
      </c>
      <c r="B894" s="38"/>
      <c r="C894" s="38"/>
      <c r="D894" s="38"/>
      <c r="E894" s="38"/>
      <c r="F894" s="35"/>
      <c r="G894" s="35"/>
      <c r="H894" s="38"/>
      <c r="I894" s="38"/>
      <c r="J894" s="273" t="str">
        <f t="shared" si="104"/>
        <v>รอข้อมูลคอลัมน์ H</v>
      </c>
      <c r="K894" s="150"/>
      <c r="L894" s="150"/>
      <c r="M894" s="150"/>
      <c r="N894" s="147" t="str" cm="1">
        <f t="array" ref="N894">IF(AND(K894:M894=""),"ยังไม่บันทึกข้อมูล",
IF(M894&lt;&gt;"",
IF(M894&gt;=1.3,M894,"เป็นไม้พุ่ม"),
IF(K894+L894&gt;=1.3,K894+L894,"เป็นไม้พุ่ม")))</f>
        <v>ยังไม่บันทึกข้อมูล</v>
      </c>
      <c r="O894" s="149" t="str">
        <f t="shared" si="105"/>
        <v>ข้อมูลไม่ถูกต้อง</v>
      </c>
      <c r="P894" s="149" t="str">
        <f t="shared" si="106"/>
        <v>ข้อมูลไม่ถูกต้อง</v>
      </c>
      <c r="Q894" s="149" t="str">
        <f t="shared" si="107"/>
        <v>ข้อมูลไม่ถูกต้อง</v>
      </c>
      <c r="R894" s="155" t="str">
        <f t="shared" si="108"/>
        <v>ข้อมูลไม่ถูกต้อง</v>
      </c>
      <c r="S894" s="155" t="str">
        <f>IF(ISNUMBER(R894),
IF(H$2=ตัวเลือก!A$30,"ยังไม่บันทึกข้อมูล",R894*0.27),"ข้อมูลไม่ถูกต้อง")</f>
        <v>ข้อมูลไม่ถูกต้อง</v>
      </c>
      <c r="T894" s="149" t="str">
        <f t="shared" si="109"/>
        <v>ข้อมูลไม่ถูกต้อง</v>
      </c>
      <c r="U894" s="155" t="str">
        <f>IF(ISNUMBER(R894),
IF(H$2=ตัวเลือก!A$30,"ยังไม่บันทึกข้อมูล",R894*0.47),"ข้อมูลไม่ถูกต้อง")</f>
        <v>ข้อมูลไม่ถูกต้อง</v>
      </c>
      <c r="V894" s="149" t="str">
        <f>IF(ISNUMBER(S894),
IF(H$2=ตัวเลือก!A$30,"ยังไม่บันทึกข้อมูล",S894*0.47),"ข้อมูลไม่ถูกต้อง")</f>
        <v>ข้อมูลไม่ถูกต้อง</v>
      </c>
      <c r="W894" s="149" t="str">
        <f t="shared" si="110"/>
        <v>ข้อมูลไม่ถูกต้อง</v>
      </c>
      <c r="X894" s="148" t="str">
        <f t="shared" si="111"/>
        <v>ข้อมูลไม่ถูกต้อง</v>
      </c>
      <c r="Y894" s="38"/>
      <c r="Z894" s="38"/>
      <c r="AA894" s="38"/>
    </row>
    <row r="895" spans="1:27" x14ac:dyDescent="0.45">
      <c r="A895" s="38">
        <v>890</v>
      </c>
      <c r="B895" s="38"/>
      <c r="C895" s="38"/>
      <c r="D895" s="38"/>
      <c r="E895" s="38"/>
      <c r="F895" s="35"/>
      <c r="G895" s="35"/>
      <c r="H895" s="38"/>
      <c r="I895" s="38"/>
      <c r="J895" s="273" t="str">
        <f t="shared" si="104"/>
        <v>รอข้อมูลคอลัมน์ H</v>
      </c>
      <c r="K895" s="150"/>
      <c r="L895" s="150"/>
      <c r="M895" s="150"/>
      <c r="N895" s="147" t="str" cm="1">
        <f t="array" ref="N895">IF(AND(K895:M895=""),"ยังไม่บันทึกข้อมูล",
IF(M895&lt;&gt;"",
IF(M895&gt;=1.3,M895,"เป็นไม้พุ่ม"),
IF(K895+L895&gt;=1.3,K895+L895,"เป็นไม้พุ่ม")))</f>
        <v>ยังไม่บันทึกข้อมูล</v>
      </c>
      <c r="O895" s="149" t="str">
        <f t="shared" si="105"/>
        <v>ข้อมูลไม่ถูกต้อง</v>
      </c>
      <c r="P895" s="149" t="str">
        <f t="shared" si="106"/>
        <v>ข้อมูลไม่ถูกต้อง</v>
      </c>
      <c r="Q895" s="149" t="str">
        <f t="shared" si="107"/>
        <v>ข้อมูลไม่ถูกต้อง</v>
      </c>
      <c r="R895" s="155" t="str">
        <f t="shared" si="108"/>
        <v>ข้อมูลไม่ถูกต้อง</v>
      </c>
      <c r="S895" s="155" t="str">
        <f>IF(ISNUMBER(R895),
IF(H$2=ตัวเลือก!A$30,"ยังไม่บันทึกข้อมูล",R895*0.27),"ข้อมูลไม่ถูกต้อง")</f>
        <v>ข้อมูลไม่ถูกต้อง</v>
      </c>
      <c r="T895" s="149" t="str">
        <f t="shared" si="109"/>
        <v>ข้อมูลไม่ถูกต้อง</v>
      </c>
      <c r="U895" s="155" t="str">
        <f>IF(ISNUMBER(R895),
IF(H$2=ตัวเลือก!A$30,"ยังไม่บันทึกข้อมูล",R895*0.47),"ข้อมูลไม่ถูกต้อง")</f>
        <v>ข้อมูลไม่ถูกต้อง</v>
      </c>
      <c r="V895" s="149" t="str">
        <f>IF(ISNUMBER(S895),
IF(H$2=ตัวเลือก!A$30,"ยังไม่บันทึกข้อมูล",S895*0.47),"ข้อมูลไม่ถูกต้อง")</f>
        <v>ข้อมูลไม่ถูกต้อง</v>
      </c>
      <c r="W895" s="149" t="str">
        <f t="shared" si="110"/>
        <v>ข้อมูลไม่ถูกต้อง</v>
      </c>
      <c r="X895" s="148" t="str">
        <f t="shared" si="111"/>
        <v>ข้อมูลไม่ถูกต้อง</v>
      </c>
      <c r="Y895" s="38"/>
      <c r="Z895" s="38"/>
      <c r="AA895" s="38"/>
    </row>
    <row r="896" spans="1:27" x14ac:dyDescent="0.45">
      <c r="A896" s="38">
        <v>891</v>
      </c>
      <c r="B896" s="38"/>
      <c r="C896" s="38"/>
      <c r="D896" s="38"/>
      <c r="E896" s="38"/>
      <c r="F896" s="35"/>
      <c r="G896" s="35"/>
      <c r="H896" s="38"/>
      <c r="I896" s="38"/>
      <c r="J896" s="273" t="str">
        <f t="shared" si="104"/>
        <v>รอข้อมูลคอลัมน์ H</v>
      </c>
      <c r="K896" s="150"/>
      <c r="L896" s="150"/>
      <c r="M896" s="150"/>
      <c r="N896" s="147" t="str" cm="1">
        <f t="array" ref="N896">IF(AND(K896:M896=""),"ยังไม่บันทึกข้อมูล",
IF(M896&lt;&gt;"",
IF(M896&gt;=1.3,M896,"เป็นไม้พุ่ม"),
IF(K896+L896&gt;=1.3,K896+L896,"เป็นไม้พุ่ม")))</f>
        <v>ยังไม่บันทึกข้อมูล</v>
      </c>
      <c r="O896" s="149" t="str">
        <f t="shared" si="105"/>
        <v>ข้อมูลไม่ถูกต้อง</v>
      </c>
      <c r="P896" s="149" t="str">
        <f t="shared" si="106"/>
        <v>ข้อมูลไม่ถูกต้อง</v>
      </c>
      <c r="Q896" s="149" t="str">
        <f t="shared" si="107"/>
        <v>ข้อมูลไม่ถูกต้อง</v>
      </c>
      <c r="R896" s="155" t="str">
        <f t="shared" si="108"/>
        <v>ข้อมูลไม่ถูกต้อง</v>
      </c>
      <c r="S896" s="155" t="str">
        <f>IF(ISNUMBER(R896),
IF(H$2=ตัวเลือก!A$30,"ยังไม่บันทึกข้อมูล",R896*0.27),"ข้อมูลไม่ถูกต้อง")</f>
        <v>ข้อมูลไม่ถูกต้อง</v>
      </c>
      <c r="T896" s="149" t="str">
        <f t="shared" si="109"/>
        <v>ข้อมูลไม่ถูกต้อง</v>
      </c>
      <c r="U896" s="155" t="str">
        <f>IF(ISNUMBER(R896),
IF(H$2=ตัวเลือก!A$30,"ยังไม่บันทึกข้อมูล",R896*0.47),"ข้อมูลไม่ถูกต้อง")</f>
        <v>ข้อมูลไม่ถูกต้อง</v>
      </c>
      <c r="V896" s="149" t="str">
        <f>IF(ISNUMBER(S896),
IF(H$2=ตัวเลือก!A$30,"ยังไม่บันทึกข้อมูล",S896*0.47),"ข้อมูลไม่ถูกต้อง")</f>
        <v>ข้อมูลไม่ถูกต้อง</v>
      </c>
      <c r="W896" s="149" t="str">
        <f t="shared" si="110"/>
        <v>ข้อมูลไม่ถูกต้อง</v>
      </c>
      <c r="X896" s="148" t="str">
        <f t="shared" si="111"/>
        <v>ข้อมูลไม่ถูกต้อง</v>
      </c>
      <c r="Y896" s="38"/>
      <c r="Z896" s="38"/>
      <c r="AA896" s="38"/>
    </row>
    <row r="897" spans="1:27" x14ac:dyDescent="0.45">
      <c r="A897" s="38">
        <v>892</v>
      </c>
      <c r="B897" s="38"/>
      <c r="C897" s="38"/>
      <c r="D897" s="38"/>
      <c r="E897" s="38"/>
      <c r="F897" s="35"/>
      <c r="G897" s="35"/>
      <c r="H897" s="38"/>
      <c r="I897" s="38"/>
      <c r="J897" s="273" t="str">
        <f t="shared" si="104"/>
        <v>รอข้อมูลคอลัมน์ H</v>
      </c>
      <c r="K897" s="150"/>
      <c r="L897" s="150"/>
      <c r="M897" s="150"/>
      <c r="N897" s="147" t="str" cm="1">
        <f t="array" ref="N897">IF(AND(K897:M897=""),"ยังไม่บันทึกข้อมูล",
IF(M897&lt;&gt;"",
IF(M897&gt;=1.3,M897,"เป็นไม้พุ่ม"),
IF(K897+L897&gt;=1.3,K897+L897,"เป็นไม้พุ่ม")))</f>
        <v>ยังไม่บันทึกข้อมูล</v>
      </c>
      <c r="O897" s="149" t="str">
        <f t="shared" si="105"/>
        <v>ข้อมูลไม่ถูกต้อง</v>
      </c>
      <c r="P897" s="149" t="str">
        <f t="shared" si="106"/>
        <v>ข้อมูลไม่ถูกต้อง</v>
      </c>
      <c r="Q897" s="149" t="str">
        <f t="shared" si="107"/>
        <v>ข้อมูลไม่ถูกต้อง</v>
      </c>
      <c r="R897" s="155" t="str">
        <f t="shared" si="108"/>
        <v>ข้อมูลไม่ถูกต้อง</v>
      </c>
      <c r="S897" s="155" t="str">
        <f>IF(ISNUMBER(R897),
IF(H$2=ตัวเลือก!A$30,"ยังไม่บันทึกข้อมูล",R897*0.27),"ข้อมูลไม่ถูกต้อง")</f>
        <v>ข้อมูลไม่ถูกต้อง</v>
      </c>
      <c r="T897" s="149" t="str">
        <f t="shared" si="109"/>
        <v>ข้อมูลไม่ถูกต้อง</v>
      </c>
      <c r="U897" s="155" t="str">
        <f>IF(ISNUMBER(R897),
IF(H$2=ตัวเลือก!A$30,"ยังไม่บันทึกข้อมูล",R897*0.47),"ข้อมูลไม่ถูกต้อง")</f>
        <v>ข้อมูลไม่ถูกต้อง</v>
      </c>
      <c r="V897" s="149" t="str">
        <f>IF(ISNUMBER(S897),
IF(H$2=ตัวเลือก!A$30,"ยังไม่บันทึกข้อมูล",S897*0.47),"ข้อมูลไม่ถูกต้อง")</f>
        <v>ข้อมูลไม่ถูกต้อง</v>
      </c>
      <c r="W897" s="149" t="str">
        <f t="shared" si="110"/>
        <v>ข้อมูลไม่ถูกต้อง</v>
      </c>
      <c r="X897" s="148" t="str">
        <f t="shared" si="111"/>
        <v>ข้อมูลไม่ถูกต้อง</v>
      </c>
      <c r="Y897" s="38"/>
      <c r="Z897" s="38"/>
      <c r="AA897" s="38"/>
    </row>
    <row r="898" spans="1:27" x14ac:dyDescent="0.45">
      <c r="A898" s="38">
        <v>893</v>
      </c>
      <c r="B898" s="38"/>
      <c r="C898" s="38"/>
      <c r="D898" s="38"/>
      <c r="E898" s="38"/>
      <c r="F898" s="35"/>
      <c r="G898" s="35"/>
      <c r="H898" s="38"/>
      <c r="I898" s="38"/>
      <c r="J898" s="273" t="str">
        <f t="shared" si="104"/>
        <v>รอข้อมูลคอลัมน์ H</v>
      </c>
      <c r="K898" s="150"/>
      <c r="L898" s="150"/>
      <c r="M898" s="150"/>
      <c r="N898" s="147" t="str" cm="1">
        <f t="array" ref="N898">IF(AND(K898:M898=""),"ยังไม่บันทึกข้อมูล",
IF(M898&lt;&gt;"",
IF(M898&gt;=1.3,M898,"เป็นไม้พุ่ม"),
IF(K898+L898&gt;=1.3,K898+L898,"เป็นไม้พุ่ม")))</f>
        <v>ยังไม่บันทึกข้อมูล</v>
      </c>
      <c r="O898" s="149" t="str">
        <f t="shared" si="105"/>
        <v>ข้อมูลไม่ถูกต้อง</v>
      </c>
      <c r="P898" s="149" t="str">
        <f t="shared" si="106"/>
        <v>ข้อมูลไม่ถูกต้อง</v>
      </c>
      <c r="Q898" s="149" t="str">
        <f t="shared" si="107"/>
        <v>ข้อมูลไม่ถูกต้อง</v>
      </c>
      <c r="R898" s="155" t="str">
        <f t="shared" si="108"/>
        <v>ข้อมูลไม่ถูกต้อง</v>
      </c>
      <c r="S898" s="155" t="str">
        <f>IF(ISNUMBER(R898),
IF(H$2=ตัวเลือก!A$30,"ยังไม่บันทึกข้อมูล",R898*0.27),"ข้อมูลไม่ถูกต้อง")</f>
        <v>ข้อมูลไม่ถูกต้อง</v>
      </c>
      <c r="T898" s="149" t="str">
        <f t="shared" si="109"/>
        <v>ข้อมูลไม่ถูกต้อง</v>
      </c>
      <c r="U898" s="155" t="str">
        <f>IF(ISNUMBER(R898),
IF(H$2=ตัวเลือก!A$30,"ยังไม่บันทึกข้อมูล",R898*0.47),"ข้อมูลไม่ถูกต้อง")</f>
        <v>ข้อมูลไม่ถูกต้อง</v>
      </c>
      <c r="V898" s="149" t="str">
        <f>IF(ISNUMBER(S898),
IF(H$2=ตัวเลือก!A$30,"ยังไม่บันทึกข้อมูล",S898*0.47),"ข้อมูลไม่ถูกต้อง")</f>
        <v>ข้อมูลไม่ถูกต้อง</v>
      </c>
      <c r="W898" s="149" t="str">
        <f t="shared" si="110"/>
        <v>ข้อมูลไม่ถูกต้อง</v>
      </c>
      <c r="X898" s="148" t="str">
        <f t="shared" si="111"/>
        <v>ข้อมูลไม่ถูกต้อง</v>
      </c>
      <c r="Y898" s="38"/>
      <c r="Z898" s="38"/>
      <c r="AA898" s="38"/>
    </row>
    <row r="899" spans="1:27" x14ac:dyDescent="0.45">
      <c r="A899" s="38">
        <v>894</v>
      </c>
      <c r="B899" s="38"/>
      <c r="C899" s="38"/>
      <c r="D899" s="38"/>
      <c r="E899" s="38"/>
      <c r="F899" s="35"/>
      <c r="G899" s="35"/>
      <c r="H899" s="38"/>
      <c r="I899" s="38"/>
      <c r="J899" s="273" t="str">
        <f t="shared" si="104"/>
        <v>รอข้อมูลคอลัมน์ H</v>
      </c>
      <c r="K899" s="150"/>
      <c r="L899" s="150"/>
      <c r="M899" s="150"/>
      <c r="N899" s="147" t="str" cm="1">
        <f t="array" ref="N899">IF(AND(K899:M899=""),"ยังไม่บันทึกข้อมูล",
IF(M899&lt;&gt;"",
IF(M899&gt;=1.3,M899,"เป็นไม้พุ่ม"),
IF(K899+L899&gt;=1.3,K899+L899,"เป็นไม้พุ่ม")))</f>
        <v>ยังไม่บันทึกข้อมูล</v>
      </c>
      <c r="O899" s="149" t="str">
        <f t="shared" si="105"/>
        <v>ข้อมูลไม่ถูกต้อง</v>
      </c>
      <c r="P899" s="149" t="str">
        <f t="shared" si="106"/>
        <v>ข้อมูลไม่ถูกต้อง</v>
      </c>
      <c r="Q899" s="149" t="str">
        <f t="shared" si="107"/>
        <v>ข้อมูลไม่ถูกต้อง</v>
      </c>
      <c r="R899" s="155" t="str">
        <f t="shared" si="108"/>
        <v>ข้อมูลไม่ถูกต้อง</v>
      </c>
      <c r="S899" s="155" t="str">
        <f>IF(ISNUMBER(R899),
IF(H$2=ตัวเลือก!A$30,"ยังไม่บันทึกข้อมูล",R899*0.27),"ข้อมูลไม่ถูกต้อง")</f>
        <v>ข้อมูลไม่ถูกต้อง</v>
      </c>
      <c r="T899" s="149" t="str">
        <f t="shared" si="109"/>
        <v>ข้อมูลไม่ถูกต้อง</v>
      </c>
      <c r="U899" s="155" t="str">
        <f>IF(ISNUMBER(R899),
IF(H$2=ตัวเลือก!A$30,"ยังไม่บันทึกข้อมูล",R899*0.47),"ข้อมูลไม่ถูกต้อง")</f>
        <v>ข้อมูลไม่ถูกต้อง</v>
      </c>
      <c r="V899" s="149" t="str">
        <f>IF(ISNUMBER(S899),
IF(H$2=ตัวเลือก!A$30,"ยังไม่บันทึกข้อมูล",S899*0.47),"ข้อมูลไม่ถูกต้อง")</f>
        <v>ข้อมูลไม่ถูกต้อง</v>
      </c>
      <c r="W899" s="149" t="str">
        <f t="shared" si="110"/>
        <v>ข้อมูลไม่ถูกต้อง</v>
      </c>
      <c r="X899" s="148" t="str">
        <f t="shared" si="111"/>
        <v>ข้อมูลไม่ถูกต้อง</v>
      </c>
      <c r="Y899" s="38"/>
      <c r="Z899" s="38"/>
      <c r="AA899" s="38"/>
    </row>
    <row r="900" spans="1:27" x14ac:dyDescent="0.45">
      <c r="A900" s="38">
        <v>895</v>
      </c>
      <c r="B900" s="38"/>
      <c r="C900" s="38"/>
      <c r="D900" s="38"/>
      <c r="E900" s="38"/>
      <c r="F900" s="35"/>
      <c r="G900" s="35"/>
      <c r="H900" s="38"/>
      <c r="I900" s="38"/>
      <c r="J900" s="273" t="str">
        <f t="shared" si="104"/>
        <v>รอข้อมูลคอลัมน์ H</v>
      </c>
      <c r="K900" s="150"/>
      <c r="L900" s="150"/>
      <c r="M900" s="150"/>
      <c r="N900" s="147" t="str" cm="1">
        <f t="array" ref="N900">IF(AND(K900:M900=""),"ยังไม่บันทึกข้อมูล",
IF(M900&lt;&gt;"",
IF(M900&gt;=1.3,M900,"เป็นไม้พุ่ม"),
IF(K900+L900&gt;=1.3,K900+L900,"เป็นไม้พุ่ม")))</f>
        <v>ยังไม่บันทึกข้อมูล</v>
      </c>
      <c r="O900" s="149" t="str">
        <f t="shared" si="105"/>
        <v>ข้อมูลไม่ถูกต้อง</v>
      </c>
      <c r="P900" s="149" t="str">
        <f t="shared" si="106"/>
        <v>ข้อมูลไม่ถูกต้อง</v>
      </c>
      <c r="Q900" s="149" t="str">
        <f t="shared" si="107"/>
        <v>ข้อมูลไม่ถูกต้อง</v>
      </c>
      <c r="R900" s="155" t="str">
        <f t="shared" si="108"/>
        <v>ข้อมูลไม่ถูกต้อง</v>
      </c>
      <c r="S900" s="155" t="str">
        <f>IF(ISNUMBER(R900),
IF(H$2=ตัวเลือก!A$30,"ยังไม่บันทึกข้อมูล",R900*0.27),"ข้อมูลไม่ถูกต้อง")</f>
        <v>ข้อมูลไม่ถูกต้อง</v>
      </c>
      <c r="T900" s="149" t="str">
        <f t="shared" si="109"/>
        <v>ข้อมูลไม่ถูกต้อง</v>
      </c>
      <c r="U900" s="155" t="str">
        <f>IF(ISNUMBER(R900),
IF(H$2=ตัวเลือก!A$30,"ยังไม่บันทึกข้อมูล",R900*0.47),"ข้อมูลไม่ถูกต้อง")</f>
        <v>ข้อมูลไม่ถูกต้อง</v>
      </c>
      <c r="V900" s="149" t="str">
        <f>IF(ISNUMBER(S900),
IF(H$2=ตัวเลือก!A$30,"ยังไม่บันทึกข้อมูล",S900*0.47),"ข้อมูลไม่ถูกต้อง")</f>
        <v>ข้อมูลไม่ถูกต้อง</v>
      </c>
      <c r="W900" s="149" t="str">
        <f t="shared" si="110"/>
        <v>ข้อมูลไม่ถูกต้อง</v>
      </c>
      <c r="X900" s="148" t="str">
        <f t="shared" si="111"/>
        <v>ข้อมูลไม่ถูกต้อง</v>
      </c>
      <c r="Y900" s="38"/>
      <c r="Z900" s="38"/>
      <c r="AA900" s="38"/>
    </row>
    <row r="901" spans="1:27" x14ac:dyDescent="0.45">
      <c r="A901" s="38">
        <v>896</v>
      </c>
      <c r="B901" s="38"/>
      <c r="C901" s="38"/>
      <c r="D901" s="38"/>
      <c r="E901" s="38"/>
      <c r="F901" s="35"/>
      <c r="G901" s="35"/>
      <c r="H901" s="38"/>
      <c r="I901" s="38"/>
      <c r="J901" s="273" t="str">
        <f t="shared" si="104"/>
        <v>รอข้อมูลคอลัมน์ H</v>
      </c>
      <c r="K901" s="150"/>
      <c r="L901" s="150"/>
      <c r="M901" s="150"/>
      <c r="N901" s="147" t="str" cm="1">
        <f t="array" ref="N901">IF(AND(K901:M901=""),"ยังไม่บันทึกข้อมูล",
IF(M901&lt;&gt;"",
IF(M901&gt;=1.3,M901,"เป็นไม้พุ่ม"),
IF(K901+L901&gt;=1.3,K901+L901,"เป็นไม้พุ่ม")))</f>
        <v>ยังไม่บันทึกข้อมูล</v>
      </c>
      <c r="O901" s="149" t="str">
        <f t="shared" si="105"/>
        <v>ข้อมูลไม่ถูกต้อง</v>
      </c>
      <c r="P901" s="149" t="str">
        <f t="shared" si="106"/>
        <v>ข้อมูลไม่ถูกต้อง</v>
      </c>
      <c r="Q901" s="149" t="str">
        <f t="shared" si="107"/>
        <v>ข้อมูลไม่ถูกต้อง</v>
      </c>
      <c r="R901" s="155" t="str">
        <f t="shared" si="108"/>
        <v>ข้อมูลไม่ถูกต้อง</v>
      </c>
      <c r="S901" s="155" t="str">
        <f>IF(ISNUMBER(R901),
IF(H$2=ตัวเลือก!A$30,"ยังไม่บันทึกข้อมูล",R901*0.27),"ข้อมูลไม่ถูกต้อง")</f>
        <v>ข้อมูลไม่ถูกต้อง</v>
      </c>
      <c r="T901" s="149" t="str">
        <f t="shared" si="109"/>
        <v>ข้อมูลไม่ถูกต้อง</v>
      </c>
      <c r="U901" s="155" t="str">
        <f>IF(ISNUMBER(R901),
IF(H$2=ตัวเลือก!A$30,"ยังไม่บันทึกข้อมูล",R901*0.47),"ข้อมูลไม่ถูกต้อง")</f>
        <v>ข้อมูลไม่ถูกต้อง</v>
      </c>
      <c r="V901" s="149" t="str">
        <f>IF(ISNUMBER(S901),
IF(H$2=ตัวเลือก!A$30,"ยังไม่บันทึกข้อมูล",S901*0.47),"ข้อมูลไม่ถูกต้อง")</f>
        <v>ข้อมูลไม่ถูกต้อง</v>
      </c>
      <c r="W901" s="149" t="str">
        <f t="shared" si="110"/>
        <v>ข้อมูลไม่ถูกต้อง</v>
      </c>
      <c r="X901" s="148" t="str">
        <f t="shared" si="111"/>
        <v>ข้อมูลไม่ถูกต้อง</v>
      </c>
      <c r="Y901" s="38"/>
      <c r="Z901" s="38"/>
      <c r="AA901" s="38"/>
    </row>
    <row r="902" spans="1:27" x14ac:dyDescent="0.45">
      <c r="A902" s="38">
        <v>897</v>
      </c>
      <c r="B902" s="38"/>
      <c r="C902" s="38"/>
      <c r="D902" s="38"/>
      <c r="E902" s="38"/>
      <c r="F902" s="35"/>
      <c r="G902" s="35"/>
      <c r="H902" s="38"/>
      <c r="I902" s="38"/>
      <c r="J902" s="273" t="str">
        <f t="shared" si="104"/>
        <v>รอข้อมูลคอลัมน์ H</v>
      </c>
      <c r="K902" s="150"/>
      <c r="L902" s="150"/>
      <c r="M902" s="150"/>
      <c r="N902" s="147" t="str" cm="1">
        <f t="array" ref="N902">IF(AND(K902:M902=""),"ยังไม่บันทึกข้อมูล",
IF(M902&lt;&gt;"",
IF(M902&gt;=1.3,M902,"เป็นไม้พุ่ม"),
IF(K902+L902&gt;=1.3,K902+L902,"เป็นไม้พุ่ม")))</f>
        <v>ยังไม่บันทึกข้อมูล</v>
      </c>
      <c r="O902" s="149" t="str">
        <f t="shared" si="105"/>
        <v>ข้อมูลไม่ถูกต้อง</v>
      </c>
      <c r="P902" s="149" t="str">
        <f t="shared" si="106"/>
        <v>ข้อมูลไม่ถูกต้อง</v>
      </c>
      <c r="Q902" s="149" t="str">
        <f t="shared" si="107"/>
        <v>ข้อมูลไม่ถูกต้อง</v>
      </c>
      <c r="R902" s="155" t="str">
        <f t="shared" si="108"/>
        <v>ข้อมูลไม่ถูกต้อง</v>
      </c>
      <c r="S902" s="155" t="str">
        <f>IF(ISNUMBER(R902),
IF(H$2=ตัวเลือก!A$30,"ยังไม่บันทึกข้อมูล",R902*0.27),"ข้อมูลไม่ถูกต้อง")</f>
        <v>ข้อมูลไม่ถูกต้อง</v>
      </c>
      <c r="T902" s="149" t="str">
        <f t="shared" si="109"/>
        <v>ข้อมูลไม่ถูกต้อง</v>
      </c>
      <c r="U902" s="155" t="str">
        <f>IF(ISNUMBER(R902),
IF(H$2=ตัวเลือก!A$30,"ยังไม่บันทึกข้อมูล",R902*0.47),"ข้อมูลไม่ถูกต้อง")</f>
        <v>ข้อมูลไม่ถูกต้อง</v>
      </c>
      <c r="V902" s="149" t="str">
        <f>IF(ISNUMBER(S902),
IF(H$2=ตัวเลือก!A$30,"ยังไม่บันทึกข้อมูล",S902*0.47),"ข้อมูลไม่ถูกต้อง")</f>
        <v>ข้อมูลไม่ถูกต้อง</v>
      </c>
      <c r="W902" s="149" t="str">
        <f t="shared" si="110"/>
        <v>ข้อมูลไม่ถูกต้อง</v>
      </c>
      <c r="X902" s="148" t="str">
        <f t="shared" si="111"/>
        <v>ข้อมูลไม่ถูกต้อง</v>
      </c>
      <c r="Y902" s="38"/>
      <c r="Z902" s="38"/>
      <c r="AA902" s="38"/>
    </row>
    <row r="903" spans="1:27" x14ac:dyDescent="0.45">
      <c r="A903" s="38">
        <v>898</v>
      </c>
      <c r="B903" s="38"/>
      <c r="C903" s="38"/>
      <c r="D903" s="38"/>
      <c r="E903" s="38"/>
      <c r="F903" s="35"/>
      <c r="G903" s="35"/>
      <c r="H903" s="38"/>
      <c r="I903" s="38"/>
      <c r="J903" s="273" t="str">
        <f t="shared" ref="J903:J966" si="112">IF(H903="","รอข้อมูลคอลัมน์ H",
IF(H903/PI()&gt;=4.5,H903/PI(),"ไม่ใช่ไม้ต้น ไม่นำมาคำนวณ"))</f>
        <v>รอข้อมูลคอลัมน์ H</v>
      </c>
      <c r="K903" s="150"/>
      <c r="L903" s="150"/>
      <c r="M903" s="150"/>
      <c r="N903" s="147" t="str" cm="1">
        <f t="array" ref="N903">IF(AND(K903:M903=""),"ยังไม่บันทึกข้อมูล",
IF(M903&lt;&gt;"",
IF(M903&gt;=1.3,M903,"เป็นไม้พุ่ม"),
IF(K903+L903&gt;=1.3,K903+L903,"เป็นไม้พุ่ม")))</f>
        <v>ยังไม่บันทึกข้อมูล</v>
      </c>
      <c r="O903" s="149" t="str">
        <f t="shared" ref="O903:O966" si="113">IF(AND(ISNUMBER(J903),ISNUMBER(N903)),0.0396*(((J903)^2)*N903)^0.933,"ข้อมูลไม่ถูกต้อง")</f>
        <v>ข้อมูลไม่ถูกต้อง</v>
      </c>
      <c r="P903" s="149" t="str">
        <f t="shared" ref="P903:P966" si="114">IF(AND(ISNUMBER(J903),ISNUMBER(N903)),0.00349*(((J903^2)*N903))^1.03,"ข้อมูลไม่ถูกต้อง")</f>
        <v>ข้อมูลไม่ถูกต้อง</v>
      </c>
      <c r="Q903" s="149" t="str">
        <f t="shared" ref="Q903:Q966" si="115">IF(AND(ISNUMBER(O903),ISNUMBER(P903)),((1/(28/(O903+P903)))+0.025),"ข้อมูลไม่ถูกต้อง")</f>
        <v>ข้อมูลไม่ถูกต้อง</v>
      </c>
      <c r="R903" s="155" t="str">
        <f t="shared" ref="R903:R966" si="116">IF(AND(O903&lt;&gt;"ข้อมูลไม่ถูกต้อง",P903&lt;&gt;"ข้อมูลไม่ถูกต้อง",Q903&lt;&gt;"ข้อมูลไม่ถูกต้อง"),O903+P903+Q903,"ข้อมูลไม่ถูกต้อง")</f>
        <v>ข้อมูลไม่ถูกต้อง</v>
      </c>
      <c r="S903" s="155" t="str">
        <f>IF(ISNUMBER(R903),
IF(H$2=ตัวเลือก!A$30,"ยังไม่บันทึกข้อมูล",R903*0.27),"ข้อมูลไม่ถูกต้อง")</f>
        <v>ข้อมูลไม่ถูกต้อง</v>
      </c>
      <c r="T903" s="149" t="str">
        <f t="shared" ref="T903:T966" si="117">IF(AND(ISNUMBER(R903),ISNUMBER(S903)),R903+S903,"ข้อมูลไม่ถูกต้อง")</f>
        <v>ข้อมูลไม่ถูกต้อง</v>
      </c>
      <c r="U903" s="155" t="str">
        <f>IF(ISNUMBER(R903),
IF(H$2=ตัวเลือก!A$30,"ยังไม่บันทึกข้อมูล",R903*0.47),"ข้อมูลไม่ถูกต้อง")</f>
        <v>ข้อมูลไม่ถูกต้อง</v>
      </c>
      <c r="V903" s="149" t="str">
        <f>IF(ISNUMBER(S903),
IF(H$2=ตัวเลือก!A$30,"ยังไม่บันทึกข้อมูล",S903*0.47),"ข้อมูลไม่ถูกต้อง")</f>
        <v>ข้อมูลไม่ถูกต้อง</v>
      </c>
      <c r="W903" s="149" t="str">
        <f t="shared" ref="W903:W966" si="118">IF(AND(ISNUMBER(U903),ISNUMBER(V903)),((U903+V903)/1000),"ข้อมูลไม่ถูกต้อง")</f>
        <v>ข้อมูลไม่ถูกต้อง</v>
      </c>
      <c r="X903" s="148" t="str">
        <f t="shared" ref="X903:X966" si="119">IF(ISNUMBER(W903),W903*(44/12),"ข้อมูลไม่ถูกต้อง")</f>
        <v>ข้อมูลไม่ถูกต้อง</v>
      </c>
      <c r="Y903" s="38"/>
      <c r="Z903" s="38"/>
      <c r="AA903" s="38"/>
    </row>
    <row r="904" spans="1:27" x14ac:dyDescent="0.45">
      <c r="A904" s="38">
        <v>899</v>
      </c>
      <c r="B904" s="38"/>
      <c r="C904" s="38"/>
      <c r="D904" s="38"/>
      <c r="E904" s="38"/>
      <c r="F904" s="35"/>
      <c r="G904" s="35"/>
      <c r="H904" s="38"/>
      <c r="I904" s="38"/>
      <c r="J904" s="273" t="str">
        <f t="shared" si="112"/>
        <v>รอข้อมูลคอลัมน์ H</v>
      </c>
      <c r="K904" s="150"/>
      <c r="L904" s="150"/>
      <c r="M904" s="150"/>
      <c r="N904" s="147" t="str" cm="1">
        <f t="array" ref="N904">IF(AND(K904:M904=""),"ยังไม่บันทึกข้อมูล",
IF(M904&lt;&gt;"",
IF(M904&gt;=1.3,M904,"เป็นไม้พุ่ม"),
IF(K904+L904&gt;=1.3,K904+L904,"เป็นไม้พุ่ม")))</f>
        <v>ยังไม่บันทึกข้อมูล</v>
      </c>
      <c r="O904" s="149" t="str">
        <f t="shared" si="113"/>
        <v>ข้อมูลไม่ถูกต้อง</v>
      </c>
      <c r="P904" s="149" t="str">
        <f t="shared" si="114"/>
        <v>ข้อมูลไม่ถูกต้อง</v>
      </c>
      <c r="Q904" s="149" t="str">
        <f t="shared" si="115"/>
        <v>ข้อมูลไม่ถูกต้อง</v>
      </c>
      <c r="R904" s="155" t="str">
        <f t="shared" si="116"/>
        <v>ข้อมูลไม่ถูกต้อง</v>
      </c>
      <c r="S904" s="155" t="str">
        <f>IF(ISNUMBER(R904),
IF(H$2=ตัวเลือก!A$30,"ยังไม่บันทึกข้อมูล",R904*0.27),"ข้อมูลไม่ถูกต้อง")</f>
        <v>ข้อมูลไม่ถูกต้อง</v>
      </c>
      <c r="T904" s="149" t="str">
        <f t="shared" si="117"/>
        <v>ข้อมูลไม่ถูกต้อง</v>
      </c>
      <c r="U904" s="155" t="str">
        <f>IF(ISNUMBER(R904),
IF(H$2=ตัวเลือก!A$30,"ยังไม่บันทึกข้อมูล",R904*0.47),"ข้อมูลไม่ถูกต้อง")</f>
        <v>ข้อมูลไม่ถูกต้อง</v>
      </c>
      <c r="V904" s="149" t="str">
        <f>IF(ISNUMBER(S904),
IF(H$2=ตัวเลือก!A$30,"ยังไม่บันทึกข้อมูล",S904*0.47),"ข้อมูลไม่ถูกต้อง")</f>
        <v>ข้อมูลไม่ถูกต้อง</v>
      </c>
      <c r="W904" s="149" t="str">
        <f t="shared" si="118"/>
        <v>ข้อมูลไม่ถูกต้อง</v>
      </c>
      <c r="X904" s="148" t="str">
        <f t="shared" si="119"/>
        <v>ข้อมูลไม่ถูกต้อง</v>
      </c>
      <c r="Y904" s="38"/>
      <c r="Z904" s="38"/>
      <c r="AA904" s="38"/>
    </row>
    <row r="905" spans="1:27" x14ac:dyDescent="0.45">
      <c r="A905" s="38">
        <v>900</v>
      </c>
      <c r="B905" s="38"/>
      <c r="C905" s="38"/>
      <c r="D905" s="38"/>
      <c r="E905" s="38"/>
      <c r="F905" s="35"/>
      <c r="G905" s="35"/>
      <c r="H905" s="38"/>
      <c r="I905" s="38"/>
      <c r="J905" s="273" t="str">
        <f t="shared" si="112"/>
        <v>รอข้อมูลคอลัมน์ H</v>
      </c>
      <c r="K905" s="150"/>
      <c r="L905" s="150"/>
      <c r="M905" s="150"/>
      <c r="N905" s="147" t="str" cm="1">
        <f t="array" ref="N905">IF(AND(K905:M905=""),"ยังไม่บันทึกข้อมูล",
IF(M905&lt;&gt;"",
IF(M905&gt;=1.3,M905,"เป็นไม้พุ่ม"),
IF(K905+L905&gt;=1.3,K905+L905,"เป็นไม้พุ่ม")))</f>
        <v>ยังไม่บันทึกข้อมูล</v>
      </c>
      <c r="O905" s="149" t="str">
        <f t="shared" si="113"/>
        <v>ข้อมูลไม่ถูกต้อง</v>
      </c>
      <c r="P905" s="149" t="str">
        <f t="shared" si="114"/>
        <v>ข้อมูลไม่ถูกต้อง</v>
      </c>
      <c r="Q905" s="149" t="str">
        <f t="shared" si="115"/>
        <v>ข้อมูลไม่ถูกต้อง</v>
      </c>
      <c r="R905" s="155" t="str">
        <f t="shared" si="116"/>
        <v>ข้อมูลไม่ถูกต้อง</v>
      </c>
      <c r="S905" s="155" t="str">
        <f>IF(ISNUMBER(R905),
IF(H$2=ตัวเลือก!A$30,"ยังไม่บันทึกข้อมูล",R905*0.27),"ข้อมูลไม่ถูกต้อง")</f>
        <v>ข้อมูลไม่ถูกต้อง</v>
      </c>
      <c r="T905" s="149" t="str">
        <f t="shared" si="117"/>
        <v>ข้อมูลไม่ถูกต้อง</v>
      </c>
      <c r="U905" s="155" t="str">
        <f>IF(ISNUMBER(R905),
IF(H$2=ตัวเลือก!A$30,"ยังไม่บันทึกข้อมูล",R905*0.47),"ข้อมูลไม่ถูกต้อง")</f>
        <v>ข้อมูลไม่ถูกต้อง</v>
      </c>
      <c r="V905" s="149" t="str">
        <f>IF(ISNUMBER(S905),
IF(H$2=ตัวเลือก!A$30,"ยังไม่บันทึกข้อมูล",S905*0.47),"ข้อมูลไม่ถูกต้อง")</f>
        <v>ข้อมูลไม่ถูกต้อง</v>
      </c>
      <c r="W905" s="149" t="str">
        <f t="shared" si="118"/>
        <v>ข้อมูลไม่ถูกต้อง</v>
      </c>
      <c r="X905" s="148" t="str">
        <f t="shared" si="119"/>
        <v>ข้อมูลไม่ถูกต้อง</v>
      </c>
      <c r="Y905" s="38"/>
      <c r="Z905" s="38"/>
      <c r="AA905" s="38"/>
    </row>
    <row r="906" spans="1:27" x14ac:dyDescent="0.45">
      <c r="A906" s="38">
        <v>901</v>
      </c>
      <c r="B906" s="38"/>
      <c r="C906" s="38"/>
      <c r="D906" s="38"/>
      <c r="E906" s="38"/>
      <c r="F906" s="35"/>
      <c r="G906" s="35"/>
      <c r="H906" s="38"/>
      <c r="I906" s="38"/>
      <c r="J906" s="273" t="str">
        <f t="shared" si="112"/>
        <v>รอข้อมูลคอลัมน์ H</v>
      </c>
      <c r="K906" s="150"/>
      <c r="L906" s="150"/>
      <c r="M906" s="150"/>
      <c r="N906" s="147" t="str" cm="1">
        <f t="array" ref="N906">IF(AND(K906:M906=""),"ยังไม่บันทึกข้อมูล",
IF(M906&lt;&gt;"",
IF(M906&gt;=1.3,M906,"เป็นไม้พุ่ม"),
IF(K906+L906&gt;=1.3,K906+L906,"เป็นไม้พุ่ม")))</f>
        <v>ยังไม่บันทึกข้อมูล</v>
      </c>
      <c r="O906" s="149" t="str">
        <f t="shared" si="113"/>
        <v>ข้อมูลไม่ถูกต้อง</v>
      </c>
      <c r="P906" s="149" t="str">
        <f t="shared" si="114"/>
        <v>ข้อมูลไม่ถูกต้อง</v>
      </c>
      <c r="Q906" s="149" t="str">
        <f t="shared" si="115"/>
        <v>ข้อมูลไม่ถูกต้อง</v>
      </c>
      <c r="R906" s="155" t="str">
        <f t="shared" si="116"/>
        <v>ข้อมูลไม่ถูกต้อง</v>
      </c>
      <c r="S906" s="155" t="str">
        <f>IF(ISNUMBER(R906),
IF(H$2=ตัวเลือก!A$30,"ยังไม่บันทึกข้อมูล",R906*0.27),"ข้อมูลไม่ถูกต้อง")</f>
        <v>ข้อมูลไม่ถูกต้อง</v>
      </c>
      <c r="T906" s="149" t="str">
        <f t="shared" si="117"/>
        <v>ข้อมูลไม่ถูกต้อง</v>
      </c>
      <c r="U906" s="155" t="str">
        <f>IF(ISNUMBER(R906),
IF(H$2=ตัวเลือก!A$30,"ยังไม่บันทึกข้อมูล",R906*0.47),"ข้อมูลไม่ถูกต้อง")</f>
        <v>ข้อมูลไม่ถูกต้อง</v>
      </c>
      <c r="V906" s="149" t="str">
        <f>IF(ISNUMBER(S906),
IF(H$2=ตัวเลือก!A$30,"ยังไม่บันทึกข้อมูล",S906*0.47),"ข้อมูลไม่ถูกต้อง")</f>
        <v>ข้อมูลไม่ถูกต้อง</v>
      </c>
      <c r="W906" s="149" t="str">
        <f t="shared" si="118"/>
        <v>ข้อมูลไม่ถูกต้อง</v>
      </c>
      <c r="X906" s="148" t="str">
        <f t="shared" si="119"/>
        <v>ข้อมูลไม่ถูกต้อง</v>
      </c>
      <c r="Y906" s="38"/>
      <c r="Z906" s="38"/>
      <c r="AA906" s="38"/>
    </row>
    <row r="907" spans="1:27" x14ac:dyDescent="0.45">
      <c r="A907" s="38">
        <v>902</v>
      </c>
      <c r="B907" s="38"/>
      <c r="C907" s="38"/>
      <c r="D907" s="38"/>
      <c r="E907" s="38"/>
      <c r="F907" s="35"/>
      <c r="G907" s="35"/>
      <c r="H907" s="38"/>
      <c r="I907" s="38"/>
      <c r="J907" s="273" t="str">
        <f t="shared" si="112"/>
        <v>รอข้อมูลคอลัมน์ H</v>
      </c>
      <c r="K907" s="150"/>
      <c r="L907" s="150"/>
      <c r="M907" s="150"/>
      <c r="N907" s="147" t="str" cm="1">
        <f t="array" ref="N907">IF(AND(K907:M907=""),"ยังไม่บันทึกข้อมูล",
IF(M907&lt;&gt;"",
IF(M907&gt;=1.3,M907,"เป็นไม้พุ่ม"),
IF(K907+L907&gt;=1.3,K907+L907,"เป็นไม้พุ่ม")))</f>
        <v>ยังไม่บันทึกข้อมูล</v>
      </c>
      <c r="O907" s="149" t="str">
        <f t="shared" si="113"/>
        <v>ข้อมูลไม่ถูกต้อง</v>
      </c>
      <c r="P907" s="149" t="str">
        <f t="shared" si="114"/>
        <v>ข้อมูลไม่ถูกต้อง</v>
      </c>
      <c r="Q907" s="149" t="str">
        <f t="shared" si="115"/>
        <v>ข้อมูลไม่ถูกต้อง</v>
      </c>
      <c r="R907" s="155" t="str">
        <f t="shared" si="116"/>
        <v>ข้อมูลไม่ถูกต้อง</v>
      </c>
      <c r="S907" s="155" t="str">
        <f>IF(ISNUMBER(R907),
IF(H$2=ตัวเลือก!A$30,"ยังไม่บันทึกข้อมูล",R907*0.27),"ข้อมูลไม่ถูกต้อง")</f>
        <v>ข้อมูลไม่ถูกต้อง</v>
      </c>
      <c r="T907" s="149" t="str">
        <f t="shared" si="117"/>
        <v>ข้อมูลไม่ถูกต้อง</v>
      </c>
      <c r="U907" s="155" t="str">
        <f>IF(ISNUMBER(R907),
IF(H$2=ตัวเลือก!A$30,"ยังไม่บันทึกข้อมูล",R907*0.47),"ข้อมูลไม่ถูกต้อง")</f>
        <v>ข้อมูลไม่ถูกต้อง</v>
      </c>
      <c r="V907" s="149" t="str">
        <f>IF(ISNUMBER(S907),
IF(H$2=ตัวเลือก!A$30,"ยังไม่บันทึกข้อมูล",S907*0.47),"ข้อมูลไม่ถูกต้อง")</f>
        <v>ข้อมูลไม่ถูกต้อง</v>
      </c>
      <c r="W907" s="149" t="str">
        <f t="shared" si="118"/>
        <v>ข้อมูลไม่ถูกต้อง</v>
      </c>
      <c r="X907" s="148" t="str">
        <f t="shared" si="119"/>
        <v>ข้อมูลไม่ถูกต้อง</v>
      </c>
      <c r="Y907" s="38"/>
      <c r="Z907" s="38"/>
      <c r="AA907" s="38"/>
    </row>
    <row r="908" spans="1:27" x14ac:dyDescent="0.45">
      <c r="A908" s="38">
        <v>903</v>
      </c>
      <c r="B908" s="38"/>
      <c r="C908" s="38"/>
      <c r="D908" s="38"/>
      <c r="E908" s="38"/>
      <c r="F908" s="35"/>
      <c r="G908" s="35"/>
      <c r="H908" s="38"/>
      <c r="I908" s="38"/>
      <c r="J908" s="273" t="str">
        <f t="shared" si="112"/>
        <v>รอข้อมูลคอลัมน์ H</v>
      </c>
      <c r="K908" s="150"/>
      <c r="L908" s="150"/>
      <c r="M908" s="150"/>
      <c r="N908" s="147" t="str" cm="1">
        <f t="array" ref="N908">IF(AND(K908:M908=""),"ยังไม่บันทึกข้อมูล",
IF(M908&lt;&gt;"",
IF(M908&gt;=1.3,M908,"เป็นไม้พุ่ม"),
IF(K908+L908&gt;=1.3,K908+L908,"เป็นไม้พุ่ม")))</f>
        <v>ยังไม่บันทึกข้อมูล</v>
      </c>
      <c r="O908" s="149" t="str">
        <f t="shared" si="113"/>
        <v>ข้อมูลไม่ถูกต้อง</v>
      </c>
      <c r="P908" s="149" t="str">
        <f t="shared" si="114"/>
        <v>ข้อมูลไม่ถูกต้อง</v>
      </c>
      <c r="Q908" s="149" t="str">
        <f t="shared" si="115"/>
        <v>ข้อมูลไม่ถูกต้อง</v>
      </c>
      <c r="R908" s="155" t="str">
        <f t="shared" si="116"/>
        <v>ข้อมูลไม่ถูกต้อง</v>
      </c>
      <c r="S908" s="155" t="str">
        <f>IF(ISNUMBER(R908),
IF(H$2=ตัวเลือก!A$30,"ยังไม่บันทึกข้อมูล",R908*0.27),"ข้อมูลไม่ถูกต้อง")</f>
        <v>ข้อมูลไม่ถูกต้อง</v>
      </c>
      <c r="T908" s="149" t="str">
        <f t="shared" si="117"/>
        <v>ข้อมูลไม่ถูกต้อง</v>
      </c>
      <c r="U908" s="155" t="str">
        <f>IF(ISNUMBER(R908),
IF(H$2=ตัวเลือก!A$30,"ยังไม่บันทึกข้อมูล",R908*0.47),"ข้อมูลไม่ถูกต้อง")</f>
        <v>ข้อมูลไม่ถูกต้อง</v>
      </c>
      <c r="V908" s="149" t="str">
        <f>IF(ISNUMBER(S908),
IF(H$2=ตัวเลือก!A$30,"ยังไม่บันทึกข้อมูล",S908*0.47),"ข้อมูลไม่ถูกต้อง")</f>
        <v>ข้อมูลไม่ถูกต้อง</v>
      </c>
      <c r="W908" s="149" t="str">
        <f t="shared" si="118"/>
        <v>ข้อมูลไม่ถูกต้อง</v>
      </c>
      <c r="X908" s="148" t="str">
        <f t="shared" si="119"/>
        <v>ข้อมูลไม่ถูกต้อง</v>
      </c>
      <c r="Y908" s="38"/>
      <c r="Z908" s="38"/>
      <c r="AA908" s="38"/>
    </row>
    <row r="909" spans="1:27" x14ac:dyDescent="0.45">
      <c r="A909" s="38">
        <v>904</v>
      </c>
      <c r="B909" s="38"/>
      <c r="C909" s="38"/>
      <c r="D909" s="38"/>
      <c r="E909" s="38"/>
      <c r="F909" s="35"/>
      <c r="G909" s="35"/>
      <c r="H909" s="38"/>
      <c r="I909" s="38"/>
      <c r="J909" s="273" t="str">
        <f t="shared" si="112"/>
        <v>รอข้อมูลคอลัมน์ H</v>
      </c>
      <c r="K909" s="150"/>
      <c r="L909" s="150"/>
      <c r="M909" s="150"/>
      <c r="N909" s="147" t="str" cm="1">
        <f t="array" ref="N909">IF(AND(K909:M909=""),"ยังไม่บันทึกข้อมูล",
IF(M909&lt;&gt;"",
IF(M909&gt;=1.3,M909,"เป็นไม้พุ่ม"),
IF(K909+L909&gt;=1.3,K909+L909,"เป็นไม้พุ่ม")))</f>
        <v>ยังไม่บันทึกข้อมูล</v>
      </c>
      <c r="O909" s="149" t="str">
        <f t="shared" si="113"/>
        <v>ข้อมูลไม่ถูกต้อง</v>
      </c>
      <c r="P909" s="149" t="str">
        <f t="shared" si="114"/>
        <v>ข้อมูลไม่ถูกต้อง</v>
      </c>
      <c r="Q909" s="149" t="str">
        <f t="shared" si="115"/>
        <v>ข้อมูลไม่ถูกต้อง</v>
      </c>
      <c r="R909" s="155" t="str">
        <f t="shared" si="116"/>
        <v>ข้อมูลไม่ถูกต้อง</v>
      </c>
      <c r="S909" s="155" t="str">
        <f>IF(ISNUMBER(R909),
IF(H$2=ตัวเลือก!A$30,"ยังไม่บันทึกข้อมูล",R909*0.27),"ข้อมูลไม่ถูกต้อง")</f>
        <v>ข้อมูลไม่ถูกต้อง</v>
      </c>
      <c r="T909" s="149" t="str">
        <f t="shared" si="117"/>
        <v>ข้อมูลไม่ถูกต้อง</v>
      </c>
      <c r="U909" s="155" t="str">
        <f>IF(ISNUMBER(R909),
IF(H$2=ตัวเลือก!A$30,"ยังไม่บันทึกข้อมูล",R909*0.47),"ข้อมูลไม่ถูกต้อง")</f>
        <v>ข้อมูลไม่ถูกต้อง</v>
      </c>
      <c r="V909" s="149" t="str">
        <f>IF(ISNUMBER(S909),
IF(H$2=ตัวเลือก!A$30,"ยังไม่บันทึกข้อมูล",S909*0.47),"ข้อมูลไม่ถูกต้อง")</f>
        <v>ข้อมูลไม่ถูกต้อง</v>
      </c>
      <c r="W909" s="149" t="str">
        <f t="shared" si="118"/>
        <v>ข้อมูลไม่ถูกต้อง</v>
      </c>
      <c r="X909" s="148" t="str">
        <f t="shared" si="119"/>
        <v>ข้อมูลไม่ถูกต้อง</v>
      </c>
      <c r="Y909" s="38"/>
      <c r="Z909" s="38"/>
      <c r="AA909" s="38"/>
    </row>
    <row r="910" spans="1:27" x14ac:dyDescent="0.45">
      <c r="A910" s="38">
        <v>905</v>
      </c>
      <c r="B910" s="38"/>
      <c r="C910" s="38"/>
      <c r="D910" s="38"/>
      <c r="E910" s="38"/>
      <c r="F910" s="35"/>
      <c r="G910" s="35"/>
      <c r="H910" s="38"/>
      <c r="I910" s="38"/>
      <c r="J910" s="273" t="str">
        <f t="shared" si="112"/>
        <v>รอข้อมูลคอลัมน์ H</v>
      </c>
      <c r="K910" s="150"/>
      <c r="L910" s="150"/>
      <c r="M910" s="150"/>
      <c r="N910" s="147" t="str" cm="1">
        <f t="array" ref="N910">IF(AND(K910:M910=""),"ยังไม่บันทึกข้อมูล",
IF(M910&lt;&gt;"",
IF(M910&gt;=1.3,M910,"เป็นไม้พุ่ม"),
IF(K910+L910&gt;=1.3,K910+L910,"เป็นไม้พุ่ม")))</f>
        <v>ยังไม่บันทึกข้อมูล</v>
      </c>
      <c r="O910" s="149" t="str">
        <f t="shared" si="113"/>
        <v>ข้อมูลไม่ถูกต้อง</v>
      </c>
      <c r="P910" s="149" t="str">
        <f t="shared" si="114"/>
        <v>ข้อมูลไม่ถูกต้อง</v>
      </c>
      <c r="Q910" s="149" t="str">
        <f t="shared" si="115"/>
        <v>ข้อมูลไม่ถูกต้อง</v>
      </c>
      <c r="R910" s="155" t="str">
        <f t="shared" si="116"/>
        <v>ข้อมูลไม่ถูกต้อง</v>
      </c>
      <c r="S910" s="155" t="str">
        <f>IF(ISNUMBER(R910),
IF(H$2=ตัวเลือก!A$30,"ยังไม่บันทึกข้อมูล",R910*0.27),"ข้อมูลไม่ถูกต้อง")</f>
        <v>ข้อมูลไม่ถูกต้อง</v>
      </c>
      <c r="T910" s="149" t="str">
        <f t="shared" si="117"/>
        <v>ข้อมูลไม่ถูกต้อง</v>
      </c>
      <c r="U910" s="155" t="str">
        <f>IF(ISNUMBER(R910),
IF(H$2=ตัวเลือก!A$30,"ยังไม่บันทึกข้อมูล",R910*0.47),"ข้อมูลไม่ถูกต้อง")</f>
        <v>ข้อมูลไม่ถูกต้อง</v>
      </c>
      <c r="V910" s="149" t="str">
        <f>IF(ISNUMBER(S910),
IF(H$2=ตัวเลือก!A$30,"ยังไม่บันทึกข้อมูล",S910*0.47),"ข้อมูลไม่ถูกต้อง")</f>
        <v>ข้อมูลไม่ถูกต้อง</v>
      </c>
      <c r="W910" s="149" t="str">
        <f t="shared" si="118"/>
        <v>ข้อมูลไม่ถูกต้อง</v>
      </c>
      <c r="X910" s="148" t="str">
        <f t="shared" si="119"/>
        <v>ข้อมูลไม่ถูกต้อง</v>
      </c>
      <c r="Y910" s="38"/>
      <c r="Z910" s="38"/>
      <c r="AA910" s="38"/>
    </row>
    <row r="911" spans="1:27" x14ac:dyDescent="0.45">
      <c r="A911" s="38">
        <v>906</v>
      </c>
      <c r="B911" s="38"/>
      <c r="C911" s="38"/>
      <c r="D911" s="38"/>
      <c r="E911" s="38"/>
      <c r="F911" s="35"/>
      <c r="G911" s="35"/>
      <c r="H911" s="38"/>
      <c r="I911" s="38"/>
      <c r="J911" s="273" t="str">
        <f t="shared" si="112"/>
        <v>รอข้อมูลคอลัมน์ H</v>
      </c>
      <c r="K911" s="150"/>
      <c r="L911" s="150"/>
      <c r="M911" s="150"/>
      <c r="N911" s="147" t="str" cm="1">
        <f t="array" ref="N911">IF(AND(K911:M911=""),"ยังไม่บันทึกข้อมูล",
IF(M911&lt;&gt;"",
IF(M911&gt;=1.3,M911,"เป็นไม้พุ่ม"),
IF(K911+L911&gt;=1.3,K911+L911,"เป็นไม้พุ่ม")))</f>
        <v>ยังไม่บันทึกข้อมูล</v>
      </c>
      <c r="O911" s="149" t="str">
        <f t="shared" si="113"/>
        <v>ข้อมูลไม่ถูกต้อง</v>
      </c>
      <c r="P911" s="149" t="str">
        <f t="shared" si="114"/>
        <v>ข้อมูลไม่ถูกต้อง</v>
      </c>
      <c r="Q911" s="149" t="str">
        <f t="shared" si="115"/>
        <v>ข้อมูลไม่ถูกต้อง</v>
      </c>
      <c r="R911" s="155" t="str">
        <f t="shared" si="116"/>
        <v>ข้อมูลไม่ถูกต้อง</v>
      </c>
      <c r="S911" s="155" t="str">
        <f>IF(ISNUMBER(R911),
IF(H$2=ตัวเลือก!A$30,"ยังไม่บันทึกข้อมูล",R911*0.27),"ข้อมูลไม่ถูกต้อง")</f>
        <v>ข้อมูลไม่ถูกต้อง</v>
      </c>
      <c r="T911" s="149" t="str">
        <f t="shared" si="117"/>
        <v>ข้อมูลไม่ถูกต้อง</v>
      </c>
      <c r="U911" s="155" t="str">
        <f>IF(ISNUMBER(R911),
IF(H$2=ตัวเลือก!A$30,"ยังไม่บันทึกข้อมูล",R911*0.47),"ข้อมูลไม่ถูกต้อง")</f>
        <v>ข้อมูลไม่ถูกต้อง</v>
      </c>
      <c r="V911" s="149" t="str">
        <f>IF(ISNUMBER(S911),
IF(H$2=ตัวเลือก!A$30,"ยังไม่บันทึกข้อมูล",S911*0.47),"ข้อมูลไม่ถูกต้อง")</f>
        <v>ข้อมูลไม่ถูกต้อง</v>
      </c>
      <c r="W911" s="149" t="str">
        <f t="shared" si="118"/>
        <v>ข้อมูลไม่ถูกต้อง</v>
      </c>
      <c r="X911" s="148" t="str">
        <f t="shared" si="119"/>
        <v>ข้อมูลไม่ถูกต้อง</v>
      </c>
      <c r="Y911" s="38"/>
      <c r="Z911" s="38"/>
      <c r="AA911" s="38"/>
    </row>
    <row r="912" spans="1:27" x14ac:dyDescent="0.45">
      <c r="A912" s="38">
        <v>907</v>
      </c>
      <c r="B912" s="38"/>
      <c r="C912" s="38"/>
      <c r="D912" s="38"/>
      <c r="E912" s="38"/>
      <c r="F912" s="35"/>
      <c r="G912" s="35"/>
      <c r="H912" s="38"/>
      <c r="I912" s="38"/>
      <c r="J912" s="273" t="str">
        <f t="shared" si="112"/>
        <v>รอข้อมูลคอลัมน์ H</v>
      </c>
      <c r="K912" s="150"/>
      <c r="L912" s="150"/>
      <c r="M912" s="150"/>
      <c r="N912" s="147" t="str" cm="1">
        <f t="array" ref="N912">IF(AND(K912:M912=""),"ยังไม่บันทึกข้อมูล",
IF(M912&lt;&gt;"",
IF(M912&gt;=1.3,M912,"เป็นไม้พุ่ม"),
IF(K912+L912&gt;=1.3,K912+L912,"เป็นไม้พุ่ม")))</f>
        <v>ยังไม่บันทึกข้อมูล</v>
      </c>
      <c r="O912" s="149" t="str">
        <f t="shared" si="113"/>
        <v>ข้อมูลไม่ถูกต้อง</v>
      </c>
      <c r="P912" s="149" t="str">
        <f t="shared" si="114"/>
        <v>ข้อมูลไม่ถูกต้อง</v>
      </c>
      <c r="Q912" s="149" t="str">
        <f t="shared" si="115"/>
        <v>ข้อมูลไม่ถูกต้อง</v>
      </c>
      <c r="R912" s="155" t="str">
        <f t="shared" si="116"/>
        <v>ข้อมูลไม่ถูกต้อง</v>
      </c>
      <c r="S912" s="155" t="str">
        <f>IF(ISNUMBER(R912),
IF(H$2=ตัวเลือก!A$30,"ยังไม่บันทึกข้อมูล",R912*0.27),"ข้อมูลไม่ถูกต้อง")</f>
        <v>ข้อมูลไม่ถูกต้อง</v>
      </c>
      <c r="T912" s="149" t="str">
        <f t="shared" si="117"/>
        <v>ข้อมูลไม่ถูกต้อง</v>
      </c>
      <c r="U912" s="155" t="str">
        <f>IF(ISNUMBER(R912),
IF(H$2=ตัวเลือก!A$30,"ยังไม่บันทึกข้อมูล",R912*0.47),"ข้อมูลไม่ถูกต้อง")</f>
        <v>ข้อมูลไม่ถูกต้อง</v>
      </c>
      <c r="V912" s="149" t="str">
        <f>IF(ISNUMBER(S912),
IF(H$2=ตัวเลือก!A$30,"ยังไม่บันทึกข้อมูล",S912*0.47),"ข้อมูลไม่ถูกต้อง")</f>
        <v>ข้อมูลไม่ถูกต้อง</v>
      </c>
      <c r="W912" s="149" t="str">
        <f t="shared" si="118"/>
        <v>ข้อมูลไม่ถูกต้อง</v>
      </c>
      <c r="X912" s="148" t="str">
        <f t="shared" si="119"/>
        <v>ข้อมูลไม่ถูกต้อง</v>
      </c>
      <c r="Y912" s="38"/>
      <c r="Z912" s="38"/>
      <c r="AA912" s="38"/>
    </row>
    <row r="913" spans="1:27" x14ac:dyDescent="0.45">
      <c r="A913" s="38">
        <v>908</v>
      </c>
      <c r="B913" s="38"/>
      <c r="C913" s="38"/>
      <c r="D913" s="38"/>
      <c r="E913" s="38"/>
      <c r="F913" s="35"/>
      <c r="G913" s="35"/>
      <c r="H913" s="38"/>
      <c r="I913" s="38"/>
      <c r="J913" s="273" t="str">
        <f t="shared" si="112"/>
        <v>รอข้อมูลคอลัมน์ H</v>
      </c>
      <c r="K913" s="150"/>
      <c r="L913" s="150"/>
      <c r="M913" s="150"/>
      <c r="N913" s="147" t="str" cm="1">
        <f t="array" ref="N913">IF(AND(K913:M913=""),"ยังไม่บันทึกข้อมูล",
IF(M913&lt;&gt;"",
IF(M913&gt;=1.3,M913,"เป็นไม้พุ่ม"),
IF(K913+L913&gt;=1.3,K913+L913,"เป็นไม้พุ่ม")))</f>
        <v>ยังไม่บันทึกข้อมูล</v>
      </c>
      <c r="O913" s="149" t="str">
        <f t="shared" si="113"/>
        <v>ข้อมูลไม่ถูกต้อง</v>
      </c>
      <c r="P913" s="149" t="str">
        <f t="shared" si="114"/>
        <v>ข้อมูลไม่ถูกต้อง</v>
      </c>
      <c r="Q913" s="149" t="str">
        <f t="shared" si="115"/>
        <v>ข้อมูลไม่ถูกต้อง</v>
      </c>
      <c r="R913" s="155" t="str">
        <f t="shared" si="116"/>
        <v>ข้อมูลไม่ถูกต้อง</v>
      </c>
      <c r="S913" s="155" t="str">
        <f>IF(ISNUMBER(R913),
IF(H$2=ตัวเลือก!A$30,"ยังไม่บันทึกข้อมูล",R913*0.27),"ข้อมูลไม่ถูกต้อง")</f>
        <v>ข้อมูลไม่ถูกต้อง</v>
      </c>
      <c r="T913" s="149" t="str">
        <f t="shared" si="117"/>
        <v>ข้อมูลไม่ถูกต้อง</v>
      </c>
      <c r="U913" s="155" t="str">
        <f>IF(ISNUMBER(R913),
IF(H$2=ตัวเลือก!A$30,"ยังไม่บันทึกข้อมูล",R913*0.47),"ข้อมูลไม่ถูกต้อง")</f>
        <v>ข้อมูลไม่ถูกต้อง</v>
      </c>
      <c r="V913" s="149" t="str">
        <f>IF(ISNUMBER(S913),
IF(H$2=ตัวเลือก!A$30,"ยังไม่บันทึกข้อมูล",S913*0.47),"ข้อมูลไม่ถูกต้อง")</f>
        <v>ข้อมูลไม่ถูกต้อง</v>
      </c>
      <c r="W913" s="149" t="str">
        <f t="shared" si="118"/>
        <v>ข้อมูลไม่ถูกต้อง</v>
      </c>
      <c r="X913" s="148" t="str">
        <f t="shared" si="119"/>
        <v>ข้อมูลไม่ถูกต้อง</v>
      </c>
      <c r="Y913" s="38"/>
      <c r="Z913" s="38"/>
      <c r="AA913" s="38"/>
    </row>
    <row r="914" spans="1:27" x14ac:dyDescent="0.45">
      <c r="A914" s="38">
        <v>909</v>
      </c>
      <c r="B914" s="38"/>
      <c r="C914" s="38"/>
      <c r="D914" s="38"/>
      <c r="E914" s="38"/>
      <c r="F914" s="35"/>
      <c r="G914" s="35"/>
      <c r="H914" s="38"/>
      <c r="I914" s="38"/>
      <c r="J914" s="273" t="str">
        <f t="shared" si="112"/>
        <v>รอข้อมูลคอลัมน์ H</v>
      </c>
      <c r="K914" s="150"/>
      <c r="L914" s="150"/>
      <c r="M914" s="150"/>
      <c r="N914" s="147" t="str" cm="1">
        <f t="array" ref="N914">IF(AND(K914:M914=""),"ยังไม่บันทึกข้อมูล",
IF(M914&lt;&gt;"",
IF(M914&gt;=1.3,M914,"เป็นไม้พุ่ม"),
IF(K914+L914&gt;=1.3,K914+L914,"เป็นไม้พุ่ม")))</f>
        <v>ยังไม่บันทึกข้อมูล</v>
      </c>
      <c r="O914" s="149" t="str">
        <f t="shared" si="113"/>
        <v>ข้อมูลไม่ถูกต้อง</v>
      </c>
      <c r="P914" s="149" t="str">
        <f t="shared" si="114"/>
        <v>ข้อมูลไม่ถูกต้อง</v>
      </c>
      <c r="Q914" s="149" t="str">
        <f t="shared" si="115"/>
        <v>ข้อมูลไม่ถูกต้อง</v>
      </c>
      <c r="R914" s="155" t="str">
        <f t="shared" si="116"/>
        <v>ข้อมูลไม่ถูกต้อง</v>
      </c>
      <c r="S914" s="155" t="str">
        <f>IF(ISNUMBER(R914),
IF(H$2=ตัวเลือก!A$30,"ยังไม่บันทึกข้อมูล",R914*0.27),"ข้อมูลไม่ถูกต้อง")</f>
        <v>ข้อมูลไม่ถูกต้อง</v>
      </c>
      <c r="T914" s="149" t="str">
        <f t="shared" si="117"/>
        <v>ข้อมูลไม่ถูกต้อง</v>
      </c>
      <c r="U914" s="155" t="str">
        <f>IF(ISNUMBER(R914),
IF(H$2=ตัวเลือก!A$30,"ยังไม่บันทึกข้อมูล",R914*0.47),"ข้อมูลไม่ถูกต้อง")</f>
        <v>ข้อมูลไม่ถูกต้อง</v>
      </c>
      <c r="V914" s="149" t="str">
        <f>IF(ISNUMBER(S914),
IF(H$2=ตัวเลือก!A$30,"ยังไม่บันทึกข้อมูล",S914*0.47),"ข้อมูลไม่ถูกต้อง")</f>
        <v>ข้อมูลไม่ถูกต้อง</v>
      </c>
      <c r="W914" s="149" t="str">
        <f t="shared" si="118"/>
        <v>ข้อมูลไม่ถูกต้อง</v>
      </c>
      <c r="X914" s="148" t="str">
        <f t="shared" si="119"/>
        <v>ข้อมูลไม่ถูกต้อง</v>
      </c>
      <c r="Y914" s="38"/>
      <c r="Z914" s="38"/>
      <c r="AA914" s="38"/>
    </row>
    <row r="915" spans="1:27" x14ac:dyDescent="0.45">
      <c r="A915" s="38">
        <v>910</v>
      </c>
      <c r="B915" s="38"/>
      <c r="C915" s="38"/>
      <c r="D915" s="38"/>
      <c r="E915" s="38"/>
      <c r="F915" s="35"/>
      <c r="G915" s="35"/>
      <c r="H915" s="38"/>
      <c r="I915" s="38"/>
      <c r="J915" s="273" t="str">
        <f t="shared" si="112"/>
        <v>รอข้อมูลคอลัมน์ H</v>
      </c>
      <c r="K915" s="150"/>
      <c r="L915" s="150"/>
      <c r="M915" s="150"/>
      <c r="N915" s="147" t="str" cm="1">
        <f t="array" ref="N915">IF(AND(K915:M915=""),"ยังไม่บันทึกข้อมูล",
IF(M915&lt;&gt;"",
IF(M915&gt;=1.3,M915,"เป็นไม้พุ่ม"),
IF(K915+L915&gt;=1.3,K915+L915,"เป็นไม้พุ่ม")))</f>
        <v>ยังไม่บันทึกข้อมูล</v>
      </c>
      <c r="O915" s="149" t="str">
        <f t="shared" si="113"/>
        <v>ข้อมูลไม่ถูกต้อง</v>
      </c>
      <c r="P915" s="149" t="str">
        <f t="shared" si="114"/>
        <v>ข้อมูลไม่ถูกต้อง</v>
      </c>
      <c r="Q915" s="149" t="str">
        <f t="shared" si="115"/>
        <v>ข้อมูลไม่ถูกต้อง</v>
      </c>
      <c r="R915" s="155" t="str">
        <f t="shared" si="116"/>
        <v>ข้อมูลไม่ถูกต้อง</v>
      </c>
      <c r="S915" s="155" t="str">
        <f>IF(ISNUMBER(R915),
IF(H$2=ตัวเลือก!A$30,"ยังไม่บันทึกข้อมูล",R915*0.27),"ข้อมูลไม่ถูกต้อง")</f>
        <v>ข้อมูลไม่ถูกต้อง</v>
      </c>
      <c r="T915" s="149" t="str">
        <f t="shared" si="117"/>
        <v>ข้อมูลไม่ถูกต้อง</v>
      </c>
      <c r="U915" s="155" t="str">
        <f>IF(ISNUMBER(R915),
IF(H$2=ตัวเลือก!A$30,"ยังไม่บันทึกข้อมูล",R915*0.47),"ข้อมูลไม่ถูกต้อง")</f>
        <v>ข้อมูลไม่ถูกต้อง</v>
      </c>
      <c r="V915" s="149" t="str">
        <f>IF(ISNUMBER(S915),
IF(H$2=ตัวเลือก!A$30,"ยังไม่บันทึกข้อมูล",S915*0.47),"ข้อมูลไม่ถูกต้อง")</f>
        <v>ข้อมูลไม่ถูกต้อง</v>
      </c>
      <c r="W915" s="149" t="str">
        <f t="shared" si="118"/>
        <v>ข้อมูลไม่ถูกต้อง</v>
      </c>
      <c r="X915" s="148" t="str">
        <f t="shared" si="119"/>
        <v>ข้อมูลไม่ถูกต้อง</v>
      </c>
      <c r="Y915" s="38"/>
      <c r="Z915" s="38"/>
      <c r="AA915" s="38"/>
    </row>
    <row r="916" spans="1:27" x14ac:dyDescent="0.45">
      <c r="A916" s="38">
        <v>911</v>
      </c>
      <c r="B916" s="38"/>
      <c r="C916" s="38"/>
      <c r="D916" s="38"/>
      <c r="E916" s="38"/>
      <c r="F916" s="35"/>
      <c r="G916" s="35"/>
      <c r="H916" s="38"/>
      <c r="I916" s="38"/>
      <c r="J916" s="273" t="str">
        <f t="shared" si="112"/>
        <v>รอข้อมูลคอลัมน์ H</v>
      </c>
      <c r="K916" s="150"/>
      <c r="L916" s="150"/>
      <c r="M916" s="150"/>
      <c r="N916" s="147" t="str" cm="1">
        <f t="array" ref="N916">IF(AND(K916:M916=""),"ยังไม่บันทึกข้อมูล",
IF(M916&lt;&gt;"",
IF(M916&gt;=1.3,M916,"เป็นไม้พุ่ม"),
IF(K916+L916&gt;=1.3,K916+L916,"เป็นไม้พุ่ม")))</f>
        <v>ยังไม่บันทึกข้อมูล</v>
      </c>
      <c r="O916" s="149" t="str">
        <f t="shared" si="113"/>
        <v>ข้อมูลไม่ถูกต้อง</v>
      </c>
      <c r="P916" s="149" t="str">
        <f t="shared" si="114"/>
        <v>ข้อมูลไม่ถูกต้อง</v>
      </c>
      <c r="Q916" s="149" t="str">
        <f t="shared" si="115"/>
        <v>ข้อมูลไม่ถูกต้อง</v>
      </c>
      <c r="R916" s="155" t="str">
        <f t="shared" si="116"/>
        <v>ข้อมูลไม่ถูกต้อง</v>
      </c>
      <c r="S916" s="155" t="str">
        <f>IF(ISNUMBER(R916),
IF(H$2=ตัวเลือก!A$30,"ยังไม่บันทึกข้อมูล",R916*0.27),"ข้อมูลไม่ถูกต้อง")</f>
        <v>ข้อมูลไม่ถูกต้อง</v>
      </c>
      <c r="T916" s="149" t="str">
        <f t="shared" si="117"/>
        <v>ข้อมูลไม่ถูกต้อง</v>
      </c>
      <c r="U916" s="155" t="str">
        <f>IF(ISNUMBER(R916),
IF(H$2=ตัวเลือก!A$30,"ยังไม่บันทึกข้อมูล",R916*0.47),"ข้อมูลไม่ถูกต้อง")</f>
        <v>ข้อมูลไม่ถูกต้อง</v>
      </c>
      <c r="V916" s="149" t="str">
        <f>IF(ISNUMBER(S916),
IF(H$2=ตัวเลือก!A$30,"ยังไม่บันทึกข้อมูล",S916*0.47),"ข้อมูลไม่ถูกต้อง")</f>
        <v>ข้อมูลไม่ถูกต้อง</v>
      </c>
      <c r="W916" s="149" t="str">
        <f t="shared" si="118"/>
        <v>ข้อมูลไม่ถูกต้อง</v>
      </c>
      <c r="X916" s="148" t="str">
        <f t="shared" si="119"/>
        <v>ข้อมูลไม่ถูกต้อง</v>
      </c>
      <c r="Y916" s="38"/>
      <c r="Z916" s="38"/>
      <c r="AA916" s="38"/>
    </row>
    <row r="917" spans="1:27" x14ac:dyDescent="0.45">
      <c r="A917" s="38">
        <v>912</v>
      </c>
      <c r="B917" s="38"/>
      <c r="C917" s="38"/>
      <c r="D917" s="38"/>
      <c r="E917" s="38"/>
      <c r="F917" s="35"/>
      <c r="G917" s="35"/>
      <c r="H917" s="38"/>
      <c r="I917" s="38"/>
      <c r="J917" s="273" t="str">
        <f t="shared" si="112"/>
        <v>รอข้อมูลคอลัมน์ H</v>
      </c>
      <c r="K917" s="150"/>
      <c r="L917" s="150"/>
      <c r="M917" s="150"/>
      <c r="N917" s="147" t="str" cm="1">
        <f t="array" ref="N917">IF(AND(K917:M917=""),"ยังไม่บันทึกข้อมูล",
IF(M917&lt;&gt;"",
IF(M917&gt;=1.3,M917,"เป็นไม้พุ่ม"),
IF(K917+L917&gt;=1.3,K917+L917,"เป็นไม้พุ่ม")))</f>
        <v>ยังไม่บันทึกข้อมูล</v>
      </c>
      <c r="O917" s="149" t="str">
        <f t="shared" si="113"/>
        <v>ข้อมูลไม่ถูกต้อง</v>
      </c>
      <c r="P917" s="149" t="str">
        <f t="shared" si="114"/>
        <v>ข้อมูลไม่ถูกต้อง</v>
      </c>
      <c r="Q917" s="149" t="str">
        <f t="shared" si="115"/>
        <v>ข้อมูลไม่ถูกต้อง</v>
      </c>
      <c r="R917" s="155" t="str">
        <f t="shared" si="116"/>
        <v>ข้อมูลไม่ถูกต้อง</v>
      </c>
      <c r="S917" s="155" t="str">
        <f>IF(ISNUMBER(R917),
IF(H$2=ตัวเลือก!A$30,"ยังไม่บันทึกข้อมูล",R917*0.27),"ข้อมูลไม่ถูกต้อง")</f>
        <v>ข้อมูลไม่ถูกต้อง</v>
      </c>
      <c r="T917" s="149" t="str">
        <f t="shared" si="117"/>
        <v>ข้อมูลไม่ถูกต้อง</v>
      </c>
      <c r="U917" s="155" t="str">
        <f>IF(ISNUMBER(R917),
IF(H$2=ตัวเลือก!A$30,"ยังไม่บันทึกข้อมูล",R917*0.47),"ข้อมูลไม่ถูกต้อง")</f>
        <v>ข้อมูลไม่ถูกต้อง</v>
      </c>
      <c r="V917" s="149" t="str">
        <f>IF(ISNUMBER(S917),
IF(H$2=ตัวเลือก!A$30,"ยังไม่บันทึกข้อมูล",S917*0.47),"ข้อมูลไม่ถูกต้อง")</f>
        <v>ข้อมูลไม่ถูกต้อง</v>
      </c>
      <c r="W917" s="149" t="str">
        <f t="shared" si="118"/>
        <v>ข้อมูลไม่ถูกต้อง</v>
      </c>
      <c r="X917" s="148" t="str">
        <f t="shared" si="119"/>
        <v>ข้อมูลไม่ถูกต้อง</v>
      </c>
      <c r="Y917" s="38"/>
      <c r="Z917" s="38"/>
      <c r="AA917" s="38"/>
    </row>
    <row r="918" spans="1:27" x14ac:dyDescent="0.45">
      <c r="A918" s="38">
        <v>913</v>
      </c>
      <c r="B918" s="38"/>
      <c r="C918" s="38"/>
      <c r="D918" s="38"/>
      <c r="E918" s="38"/>
      <c r="F918" s="35"/>
      <c r="G918" s="35"/>
      <c r="H918" s="38"/>
      <c r="I918" s="38"/>
      <c r="J918" s="273" t="str">
        <f t="shared" si="112"/>
        <v>รอข้อมูลคอลัมน์ H</v>
      </c>
      <c r="K918" s="150"/>
      <c r="L918" s="150"/>
      <c r="M918" s="150"/>
      <c r="N918" s="147" t="str" cm="1">
        <f t="array" ref="N918">IF(AND(K918:M918=""),"ยังไม่บันทึกข้อมูล",
IF(M918&lt;&gt;"",
IF(M918&gt;=1.3,M918,"เป็นไม้พุ่ม"),
IF(K918+L918&gt;=1.3,K918+L918,"เป็นไม้พุ่ม")))</f>
        <v>ยังไม่บันทึกข้อมูล</v>
      </c>
      <c r="O918" s="149" t="str">
        <f t="shared" si="113"/>
        <v>ข้อมูลไม่ถูกต้อง</v>
      </c>
      <c r="P918" s="149" t="str">
        <f t="shared" si="114"/>
        <v>ข้อมูลไม่ถูกต้อง</v>
      </c>
      <c r="Q918" s="149" t="str">
        <f t="shared" si="115"/>
        <v>ข้อมูลไม่ถูกต้อง</v>
      </c>
      <c r="R918" s="155" t="str">
        <f t="shared" si="116"/>
        <v>ข้อมูลไม่ถูกต้อง</v>
      </c>
      <c r="S918" s="155" t="str">
        <f>IF(ISNUMBER(R918),
IF(H$2=ตัวเลือก!A$30,"ยังไม่บันทึกข้อมูล",R918*0.27),"ข้อมูลไม่ถูกต้อง")</f>
        <v>ข้อมูลไม่ถูกต้อง</v>
      </c>
      <c r="T918" s="149" t="str">
        <f t="shared" si="117"/>
        <v>ข้อมูลไม่ถูกต้อง</v>
      </c>
      <c r="U918" s="155" t="str">
        <f>IF(ISNUMBER(R918),
IF(H$2=ตัวเลือก!A$30,"ยังไม่บันทึกข้อมูล",R918*0.47),"ข้อมูลไม่ถูกต้อง")</f>
        <v>ข้อมูลไม่ถูกต้อง</v>
      </c>
      <c r="V918" s="149" t="str">
        <f>IF(ISNUMBER(S918),
IF(H$2=ตัวเลือก!A$30,"ยังไม่บันทึกข้อมูล",S918*0.47),"ข้อมูลไม่ถูกต้อง")</f>
        <v>ข้อมูลไม่ถูกต้อง</v>
      </c>
      <c r="W918" s="149" t="str">
        <f t="shared" si="118"/>
        <v>ข้อมูลไม่ถูกต้อง</v>
      </c>
      <c r="X918" s="148" t="str">
        <f t="shared" si="119"/>
        <v>ข้อมูลไม่ถูกต้อง</v>
      </c>
      <c r="Y918" s="38"/>
      <c r="Z918" s="38"/>
      <c r="AA918" s="38"/>
    </row>
    <row r="919" spans="1:27" x14ac:dyDescent="0.45">
      <c r="A919" s="38">
        <v>914</v>
      </c>
      <c r="B919" s="38"/>
      <c r="C919" s="38"/>
      <c r="D919" s="38"/>
      <c r="E919" s="38"/>
      <c r="F919" s="35"/>
      <c r="G919" s="35"/>
      <c r="H919" s="38"/>
      <c r="I919" s="38"/>
      <c r="J919" s="273" t="str">
        <f t="shared" si="112"/>
        <v>รอข้อมูลคอลัมน์ H</v>
      </c>
      <c r="K919" s="150"/>
      <c r="L919" s="150"/>
      <c r="M919" s="150"/>
      <c r="N919" s="147" t="str" cm="1">
        <f t="array" ref="N919">IF(AND(K919:M919=""),"ยังไม่บันทึกข้อมูล",
IF(M919&lt;&gt;"",
IF(M919&gt;=1.3,M919,"เป็นไม้พุ่ม"),
IF(K919+L919&gt;=1.3,K919+L919,"เป็นไม้พุ่ม")))</f>
        <v>ยังไม่บันทึกข้อมูล</v>
      </c>
      <c r="O919" s="149" t="str">
        <f t="shared" si="113"/>
        <v>ข้อมูลไม่ถูกต้อง</v>
      </c>
      <c r="P919" s="149" t="str">
        <f t="shared" si="114"/>
        <v>ข้อมูลไม่ถูกต้อง</v>
      </c>
      <c r="Q919" s="149" t="str">
        <f t="shared" si="115"/>
        <v>ข้อมูลไม่ถูกต้อง</v>
      </c>
      <c r="R919" s="155" t="str">
        <f t="shared" si="116"/>
        <v>ข้อมูลไม่ถูกต้อง</v>
      </c>
      <c r="S919" s="155" t="str">
        <f>IF(ISNUMBER(R919),
IF(H$2=ตัวเลือก!A$30,"ยังไม่บันทึกข้อมูล",R919*0.27),"ข้อมูลไม่ถูกต้อง")</f>
        <v>ข้อมูลไม่ถูกต้อง</v>
      </c>
      <c r="T919" s="149" t="str">
        <f t="shared" si="117"/>
        <v>ข้อมูลไม่ถูกต้อง</v>
      </c>
      <c r="U919" s="155" t="str">
        <f>IF(ISNUMBER(R919),
IF(H$2=ตัวเลือก!A$30,"ยังไม่บันทึกข้อมูล",R919*0.47),"ข้อมูลไม่ถูกต้อง")</f>
        <v>ข้อมูลไม่ถูกต้อง</v>
      </c>
      <c r="V919" s="149" t="str">
        <f>IF(ISNUMBER(S919),
IF(H$2=ตัวเลือก!A$30,"ยังไม่บันทึกข้อมูล",S919*0.47),"ข้อมูลไม่ถูกต้อง")</f>
        <v>ข้อมูลไม่ถูกต้อง</v>
      </c>
      <c r="W919" s="149" t="str">
        <f t="shared" si="118"/>
        <v>ข้อมูลไม่ถูกต้อง</v>
      </c>
      <c r="X919" s="148" t="str">
        <f t="shared" si="119"/>
        <v>ข้อมูลไม่ถูกต้อง</v>
      </c>
      <c r="Y919" s="38"/>
      <c r="Z919" s="38"/>
      <c r="AA919" s="38"/>
    </row>
    <row r="920" spans="1:27" x14ac:dyDescent="0.45">
      <c r="A920" s="38">
        <v>915</v>
      </c>
      <c r="B920" s="38"/>
      <c r="C920" s="38"/>
      <c r="D920" s="38"/>
      <c r="E920" s="38"/>
      <c r="F920" s="35"/>
      <c r="G920" s="35"/>
      <c r="H920" s="38"/>
      <c r="I920" s="38"/>
      <c r="J920" s="273" t="str">
        <f t="shared" si="112"/>
        <v>รอข้อมูลคอลัมน์ H</v>
      </c>
      <c r="K920" s="150"/>
      <c r="L920" s="150"/>
      <c r="M920" s="150"/>
      <c r="N920" s="147" t="str" cm="1">
        <f t="array" ref="N920">IF(AND(K920:M920=""),"ยังไม่บันทึกข้อมูล",
IF(M920&lt;&gt;"",
IF(M920&gt;=1.3,M920,"เป็นไม้พุ่ม"),
IF(K920+L920&gt;=1.3,K920+L920,"เป็นไม้พุ่ม")))</f>
        <v>ยังไม่บันทึกข้อมูล</v>
      </c>
      <c r="O920" s="149" t="str">
        <f t="shared" si="113"/>
        <v>ข้อมูลไม่ถูกต้อง</v>
      </c>
      <c r="P920" s="149" t="str">
        <f t="shared" si="114"/>
        <v>ข้อมูลไม่ถูกต้อง</v>
      </c>
      <c r="Q920" s="149" t="str">
        <f t="shared" si="115"/>
        <v>ข้อมูลไม่ถูกต้อง</v>
      </c>
      <c r="R920" s="155" t="str">
        <f t="shared" si="116"/>
        <v>ข้อมูลไม่ถูกต้อง</v>
      </c>
      <c r="S920" s="155" t="str">
        <f>IF(ISNUMBER(R920),
IF(H$2=ตัวเลือก!A$30,"ยังไม่บันทึกข้อมูล",R920*0.27),"ข้อมูลไม่ถูกต้อง")</f>
        <v>ข้อมูลไม่ถูกต้อง</v>
      </c>
      <c r="T920" s="149" t="str">
        <f t="shared" si="117"/>
        <v>ข้อมูลไม่ถูกต้อง</v>
      </c>
      <c r="U920" s="155" t="str">
        <f>IF(ISNUMBER(R920),
IF(H$2=ตัวเลือก!A$30,"ยังไม่บันทึกข้อมูล",R920*0.47),"ข้อมูลไม่ถูกต้อง")</f>
        <v>ข้อมูลไม่ถูกต้อง</v>
      </c>
      <c r="V920" s="149" t="str">
        <f>IF(ISNUMBER(S920),
IF(H$2=ตัวเลือก!A$30,"ยังไม่บันทึกข้อมูล",S920*0.47),"ข้อมูลไม่ถูกต้อง")</f>
        <v>ข้อมูลไม่ถูกต้อง</v>
      </c>
      <c r="W920" s="149" t="str">
        <f t="shared" si="118"/>
        <v>ข้อมูลไม่ถูกต้อง</v>
      </c>
      <c r="X920" s="148" t="str">
        <f t="shared" si="119"/>
        <v>ข้อมูลไม่ถูกต้อง</v>
      </c>
      <c r="Y920" s="38"/>
      <c r="Z920" s="38"/>
      <c r="AA920" s="38"/>
    </row>
    <row r="921" spans="1:27" x14ac:dyDescent="0.45">
      <c r="A921" s="38">
        <v>916</v>
      </c>
      <c r="B921" s="38"/>
      <c r="C921" s="38"/>
      <c r="D921" s="38"/>
      <c r="E921" s="38"/>
      <c r="F921" s="35"/>
      <c r="G921" s="35"/>
      <c r="H921" s="38"/>
      <c r="I921" s="38"/>
      <c r="J921" s="273" t="str">
        <f t="shared" si="112"/>
        <v>รอข้อมูลคอลัมน์ H</v>
      </c>
      <c r="K921" s="150"/>
      <c r="L921" s="150"/>
      <c r="M921" s="150"/>
      <c r="N921" s="147" t="str" cm="1">
        <f t="array" ref="N921">IF(AND(K921:M921=""),"ยังไม่บันทึกข้อมูล",
IF(M921&lt;&gt;"",
IF(M921&gt;=1.3,M921,"เป็นไม้พุ่ม"),
IF(K921+L921&gt;=1.3,K921+L921,"เป็นไม้พุ่ม")))</f>
        <v>ยังไม่บันทึกข้อมูล</v>
      </c>
      <c r="O921" s="149" t="str">
        <f t="shared" si="113"/>
        <v>ข้อมูลไม่ถูกต้อง</v>
      </c>
      <c r="P921" s="149" t="str">
        <f t="shared" si="114"/>
        <v>ข้อมูลไม่ถูกต้อง</v>
      </c>
      <c r="Q921" s="149" t="str">
        <f t="shared" si="115"/>
        <v>ข้อมูลไม่ถูกต้อง</v>
      </c>
      <c r="R921" s="155" t="str">
        <f t="shared" si="116"/>
        <v>ข้อมูลไม่ถูกต้อง</v>
      </c>
      <c r="S921" s="155" t="str">
        <f>IF(ISNUMBER(R921),
IF(H$2=ตัวเลือก!A$30,"ยังไม่บันทึกข้อมูล",R921*0.27),"ข้อมูลไม่ถูกต้อง")</f>
        <v>ข้อมูลไม่ถูกต้อง</v>
      </c>
      <c r="T921" s="149" t="str">
        <f t="shared" si="117"/>
        <v>ข้อมูลไม่ถูกต้อง</v>
      </c>
      <c r="U921" s="155" t="str">
        <f>IF(ISNUMBER(R921),
IF(H$2=ตัวเลือก!A$30,"ยังไม่บันทึกข้อมูล",R921*0.47),"ข้อมูลไม่ถูกต้อง")</f>
        <v>ข้อมูลไม่ถูกต้อง</v>
      </c>
      <c r="V921" s="149" t="str">
        <f>IF(ISNUMBER(S921),
IF(H$2=ตัวเลือก!A$30,"ยังไม่บันทึกข้อมูล",S921*0.47),"ข้อมูลไม่ถูกต้อง")</f>
        <v>ข้อมูลไม่ถูกต้อง</v>
      </c>
      <c r="W921" s="149" t="str">
        <f t="shared" si="118"/>
        <v>ข้อมูลไม่ถูกต้อง</v>
      </c>
      <c r="X921" s="148" t="str">
        <f t="shared" si="119"/>
        <v>ข้อมูลไม่ถูกต้อง</v>
      </c>
      <c r="Y921" s="38"/>
      <c r="Z921" s="38"/>
      <c r="AA921" s="38"/>
    </row>
    <row r="922" spans="1:27" x14ac:dyDescent="0.45">
      <c r="A922" s="38">
        <v>917</v>
      </c>
      <c r="B922" s="38"/>
      <c r="C922" s="38"/>
      <c r="D922" s="38"/>
      <c r="E922" s="38"/>
      <c r="F922" s="35"/>
      <c r="G922" s="35"/>
      <c r="H922" s="38"/>
      <c r="I922" s="38"/>
      <c r="J922" s="273" t="str">
        <f t="shared" si="112"/>
        <v>รอข้อมูลคอลัมน์ H</v>
      </c>
      <c r="K922" s="150"/>
      <c r="L922" s="150"/>
      <c r="M922" s="150"/>
      <c r="N922" s="147" t="str" cm="1">
        <f t="array" ref="N922">IF(AND(K922:M922=""),"ยังไม่บันทึกข้อมูล",
IF(M922&lt;&gt;"",
IF(M922&gt;=1.3,M922,"เป็นไม้พุ่ม"),
IF(K922+L922&gt;=1.3,K922+L922,"เป็นไม้พุ่ม")))</f>
        <v>ยังไม่บันทึกข้อมูล</v>
      </c>
      <c r="O922" s="149" t="str">
        <f t="shared" si="113"/>
        <v>ข้อมูลไม่ถูกต้อง</v>
      </c>
      <c r="P922" s="149" t="str">
        <f t="shared" si="114"/>
        <v>ข้อมูลไม่ถูกต้อง</v>
      </c>
      <c r="Q922" s="149" t="str">
        <f t="shared" si="115"/>
        <v>ข้อมูลไม่ถูกต้อง</v>
      </c>
      <c r="R922" s="155" t="str">
        <f t="shared" si="116"/>
        <v>ข้อมูลไม่ถูกต้อง</v>
      </c>
      <c r="S922" s="155" t="str">
        <f>IF(ISNUMBER(R922),
IF(H$2=ตัวเลือก!A$30,"ยังไม่บันทึกข้อมูล",R922*0.27),"ข้อมูลไม่ถูกต้อง")</f>
        <v>ข้อมูลไม่ถูกต้อง</v>
      </c>
      <c r="T922" s="149" t="str">
        <f t="shared" si="117"/>
        <v>ข้อมูลไม่ถูกต้อง</v>
      </c>
      <c r="U922" s="155" t="str">
        <f>IF(ISNUMBER(R922),
IF(H$2=ตัวเลือก!A$30,"ยังไม่บันทึกข้อมูล",R922*0.47),"ข้อมูลไม่ถูกต้อง")</f>
        <v>ข้อมูลไม่ถูกต้อง</v>
      </c>
      <c r="V922" s="149" t="str">
        <f>IF(ISNUMBER(S922),
IF(H$2=ตัวเลือก!A$30,"ยังไม่บันทึกข้อมูล",S922*0.47),"ข้อมูลไม่ถูกต้อง")</f>
        <v>ข้อมูลไม่ถูกต้อง</v>
      </c>
      <c r="W922" s="149" t="str">
        <f t="shared" si="118"/>
        <v>ข้อมูลไม่ถูกต้อง</v>
      </c>
      <c r="X922" s="148" t="str">
        <f t="shared" si="119"/>
        <v>ข้อมูลไม่ถูกต้อง</v>
      </c>
      <c r="Y922" s="38"/>
      <c r="Z922" s="38"/>
      <c r="AA922" s="38"/>
    </row>
    <row r="923" spans="1:27" x14ac:dyDescent="0.45">
      <c r="A923" s="38">
        <v>918</v>
      </c>
      <c r="B923" s="38"/>
      <c r="C923" s="38"/>
      <c r="D923" s="38"/>
      <c r="E923" s="38"/>
      <c r="F923" s="35"/>
      <c r="G923" s="35"/>
      <c r="H923" s="38"/>
      <c r="I923" s="38"/>
      <c r="J923" s="273" t="str">
        <f t="shared" si="112"/>
        <v>รอข้อมูลคอลัมน์ H</v>
      </c>
      <c r="K923" s="150"/>
      <c r="L923" s="150"/>
      <c r="M923" s="150"/>
      <c r="N923" s="147" t="str" cm="1">
        <f t="array" ref="N923">IF(AND(K923:M923=""),"ยังไม่บันทึกข้อมูล",
IF(M923&lt;&gt;"",
IF(M923&gt;=1.3,M923,"เป็นไม้พุ่ม"),
IF(K923+L923&gt;=1.3,K923+L923,"เป็นไม้พุ่ม")))</f>
        <v>ยังไม่บันทึกข้อมูล</v>
      </c>
      <c r="O923" s="149" t="str">
        <f t="shared" si="113"/>
        <v>ข้อมูลไม่ถูกต้อง</v>
      </c>
      <c r="P923" s="149" t="str">
        <f t="shared" si="114"/>
        <v>ข้อมูลไม่ถูกต้อง</v>
      </c>
      <c r="Q923" s="149" t="str">
        <f t="shared" si="115"/>
        <v>ข้อมูลไม่ถูกต้อง</v>
      </c>
      <c r="R923" s="155" t="str">
        <f t="shared" si="116"/>
        <v>ข้อมูลไม่ถูกต้อง</v>
      </c>
      <c r="S923" s="155" t="str">
        <f>IF(ISNUMBER(R923),
IF(H$2=ตัวเลือก!A$30,"ยังไม่บันทึกข้อมูล",R923*0.27),"ข้อมูลไม่ถูกต้อง")</f>
        <v>ข้อมูลไม่ถูกต้อง</v>
      </c>
      <c r="T923" s="149" t="str">
        <f t="shared" si="117"/>
        <v>ข้อมูลไม่ถูกต้อง</v>
      </c>
      <c r="U923" s="155" t="str">
        <f>IF(ISNUMBER(R923),
IF(H$2=ตัวเลือก!A$30,"ยังไม่บันทึกข้อมูล",R923*0.47),"ข้อมูลไม่ถูกต้อง")</f>
        <v>ข้อมูลไม่ถูกต้อง</v>
      </c>
      <c r="V923" s="149" t="str">
        <f>IF(ISNUMBER(S923),
IF(H$2=ตัวเลือก!A$30,"ยังไม่บันทึกข้อมูล",S923*0.47),"ข้อมูลไม่ถูกต้อง")</f>
        <v>ข้อมูลไม่ถูกต้อง</v>
      </c>
      <c r="W923" s="149" t="str">
        <f t="shared" si="118"/>
        <v>ข้อมูลไม่ถูกต้อง</v>
      </c>
      <c r="X923" s="148" t="str">
        <f t="shared" si="119"/>
        <v>ข้อมูลไม่ถูกต้อง</v>
      </c>
      <c r="Y923" s="38"/>
      <c r="Z923" s="38"/>
      <c r="AA923" s="38"/>
    </row>
    <row r="924" spans="1:27" x14ac:dyDescent="0.45">
      <c r="A924" s="38">
        <v>919</v>
      </c>
      <c r="B924" s="38"/>
      <c r="C924" s="38"/>
      <c r="D924" s="38"/>
      <c r="E924" s="38"/>
      <c r="F924" s="35"/>
      <c r="G924" s="35"/>
      <c r="H924" s="38"/>
      <c r="I924" s="38"/>
      <c r="J924" s="273" t="str">
        <f t="shared" si="112"/>
        <v>รอข้อมูลคอลัมน์ H</v>
      </c>
      <c r="K924" s="150"/>
      <c r="L924" s="150"/>
      <c r="M924" s="150"/>
      <c r="N924" s="147" t="str" cm="1">
        <f t="array" ref="N924">IF(AND(K924:M924=""),"ยังไม่บันทึกข้อมูล",
IF(M924&lt;&gt;"",
IF(M924&gt;=1.3,M924,"เป็นไม้พุ่ม"),
IF(K924+L924&gt;=1.3,K924+L924,"เป็นไม้พุ่ม")))</f>
        <v>ยังไม่บันทึกข้อมูล</v>
      </c>
      <c r="O924" s="149" t="str">
        <f t="shared" si="113"/>
        <v>ข้อมูลไม่ถูกต้อง</v>
      </c>
      <c r="P924" s="149" t="str">
        <f t="shared" si="114"/>
        <v>ข้อมูลไม่ถูกต้อง</v>
      </c>
      <c r="Q924" s="149" t="str">
        <f t="shared" si="115"/>
        <v>ข้อมูลไม่ถูกต้อง</v>
      </c>
      <c r="R924" s="155" t="str">
        <f t="shared" si="116"/>
        <v>ข้อมูลไม่ถูกต้อง</v>
      </c>
      <c r="S924" s="155" t="str">
        <f>IF(ISNUMBER(R924),
IF(H$2=ตัวเลือก!A$30,"ยังไม่บันทึกข้อมูล",R924*0.27),"ข้อมูลไม่ถูกต้อง")</f>
        <v>ข้อมูลไม่ถูกต้อง</v>
      </c>
      <c r="T924" s="149" t="str">
        <f t="shared" si="117"/>
        <v>ข้อมูลไม่ถูกต้อง</v>
      </c>
      <c r="U924" s="155" t="str">
        <f>IF(ISNUMBER(R924),
IF(H$2=ตัวเลือก!A$30,"ยังไม่บันทึกข้อมูล",R924*0.47),"ข้อมูลไม่ถูกต้อง")</f>
        <v>ข้อมูลไม่ถูกต้อง</v>
      </c>
      <c r="V924" s="149" t="str">
        <f>IF(ISNUMBER(S924),
IF(H$2=ตัวเลือก!A$30,"ยังไม่บันทึกข้อมูล",S924*0.47),"ข้อมูลไม่ถูกต้อง")</f>
        <v>ข้อมูลไม่ถูกต้อง</v>
      </c>
      <c r="W924" s="149" t="str">
        <f t="shared" si="118"/>
        <v>ข้อมูลไม่ถูกต้อง</v>
      </c>
      <c r="X924" s="148" t="str">
        <f t="shared" si="119"/>
        <v>ข้อมูลไม่ถูกต้อง</v>
      </c>
      <c r="Y924" s="38"/>
      <c r="Z924" s="38"/>
      <c r="AA924" s="38"/>
    </row>
    <row r="925" spans="1:27" x14ac:dyDescent="0.45">
      <c r="A925" s="38">
        <v>920</v>
      </c>
      <c r="B925" s="38"/>
      <c r="C925" s="38"/>
      <c r="D925" s="38"/>
      <c r="E925" s="38"/>
      <c r="F925" s="35"/>
      <c r="G925" s="35"/>
      <c r="H925" s="38"/>
      <c r="I925" s="38"/>
      <c r="J925" s="273" t="str">
        <f t="shared" si="112"/>
        <v>รอข้อมูลคอลัมน์ H</v>
      </c>
      <c r="K925" s="150"/>
      <c r="L925" s="150"/>
      <c r="M925" s="150"/>
      <c r="N925" s="147" t="str" cm="1">
        <f t="array" ref="N925">IF(AND(K925:M925=""),"ยังไม่บันทึกข้อมูล",
IF(M925&lt;&gt;"",
IF(M925&gt;=1.3,M925,"เป็นไม้พุ่ม"),
IF(K925+L925&gt;=1.3,K925+L925,"เป็นไม้พุ่ม")))</f>
        <v>ยังไม่บันทึกข้อมูล</v>
      </c>
      <c r="O925" s="149" t="str">
        <f t="shared" si="113"/>
        <v>ข้อมูลไม่ถูกต้อง</v>
      </c>
      <c r="P925" s="149" t="str">
        <f t="shared" si="114"/>
        <v>ข้อมูลไม่ถูกต้อง</v>
      </c>
      <c r="Q925" s="149" t="str">
        <f t="shared" si="115"/>
        <v>ข้อมูลไม่ถูกต้อง</v>
      </c>
      <c r="R925" s="155" t="str">
        <f t="shared" si="116"/>
        <v>ข้อมูลไม่ถูกต้อง</v>
      </c>
      <c r="S925" s="155" t="str">
        <f>IF(ISNUMBER(R925),
IF(H$2=ตัวเลือก!A$30,"ยังไม่บันทึกข้อมูล",R925*0.27),"ข้อมูลไม่ถูกต้อง")</f>
        <v>ข้อมูลไม่ถูกต้อง</v>
      </c>
      <c r="T925" s="149" t="str">
        <f t="shared" si="117"/>
        <v>ข้อมูลไม่ถูกต้อง</v>
      </c>
      <c r="U925" s="155" t="str">
        <f>IF(ISNUMBER(R925),
IF(H$2=ตัวเลือก!A$30,"ยังไม่บันทึกข้อมูล",R925*0.47),"ข้อมูลไม่ถูกต้อง")</f>
        <v>ข้อมูลไม่ถูกต้อง</v>
      </c>
      <c r="V925" s="149" t="str">
        <f>IF(ISNUMBER(S925),
IF(H$2=ตัวเลือก!A$30,"ยังไม่บันทึกข้อมูล",S925*0.47),"ข้อมูลไม่ถูกต้อง")</f>
        <v>ข้อมูลไม่ถูกต้อง</v>
      </c>
      <c r="W925" s="149" t="str">
        <f t="shared" si="118"/>
        <v>ข้อมูลไม่ถูกต้อง</v>
      </c>
      <c r="X925" s="148" t="str">
        <f t="shared" si="119"/>
        <v>ข้อมูลไม่ถูกต้อง</v>
      </c>
      <c r="Y925" s="38"/>
      <c r="Z925" s="38"/>
      <c r="AA925" s="38"/>
    </row>
    <row r="926" spans="1:27" x14ac:dyDescent="0.45">
      <c r="A926" s="38">
        <v>921</v>
      </c>
      <c r="B926" s="38"/>
      <c r="C926" s="38"/>
      <c r="D926" s="38"/>
      <c r="E926" s="38"/>
      <c r="F926" s="35"/>
      <c r="G926" s="35"/>
      <c r="H926" s="38"/>
      <c r="I926" s="38"/>
      <c r="J926" s="273" t="str">
        <f t="shared" si="112"/>
        <v>รอข้อมูลคอลัมน์ H</v>
      </c>
      <c r="K926" s="150"/>
      <c r="L926" s="150"/>
      <c r="M926" s="150"/>
      <c r="N926" s="147" t="str" cm="1">
        <f t="array" ref="N926">IF(AND(K926:M926=""),"ยังไม่บันทึกข้อมูล",
IF(M926&lt;&gt;"",
IF(M926&gt;=1.3,M926,"เป็นไม้พุ่ม"),
IF(K926+L926&gt;=1.3,K926+L926,"เป็นไม้พุ่ม")))</f>
        <v>ยังไม่บันทึกข้อมูล</v>
      </c>
      <c r="O926" s="149" t="str">
        <f t="shared" si="113"/>
        <v>ข้อมูลไม่ถูกต้อง</v>
      </c>
      <c r="P926" s="149" t="str">
        <f t="shared" si="114"/>
        <v>ข้อมูลไม่ถูกต้อง</v>
      </c>
      <c r="Q926" s="149" t="str">
        <f t="shared" si="115"/>
        <v>ข้อมูลไม่ถูกต้อง</v>
      </c>
      <c r="R926" s="155" t="str">
        <f t="shared" si="116"/>
        <v>ข้อมูลไม่ถูกต้อง</v>
      </c>
      <c r="S926" s="155" t="str">
        <f>IF(ISNUMBER(R926),
IF(H$2=ตัวเลือก!A$30,"ยังไม่บันทึกข้อมูล",R926*0.27),"ข้อมูลไม่ถูกต้อง")</f>
        <v>ข้อมูลไม่ถูกต้อง</v>
      </c>
      <c r="T926" s="149" t="str">
        <f t="shared" si="117"/>
        <v>ข้อมูลไม่ถูกต้อง</v>
      </c>
      <c r="U926" s="155" t="str">
        <f>IF(ISNUMBER(R926),
IF(H$2=ตัวเลือก!A$30,"ยังไม่บันทึกข้อมูล",R926*0.47),"ข้อมูลไม่ถูกต้อง")</f>
        <v>ข้อมูลไม่ถูกต้อง</v>
      </c>
      <c r="V926" s="149" t="str">
        <f>IF(ISNUMBER(S926),
IF(H$2=ตัวเลือก!A$30,"ยังไม่บันทึกข้อมูล",S926*0.47),"ข้อมูลไม่ถูกต้อง")</f>
        <v>ข้อมูลไม่ถูกต้อง</v>
      </c>
      <c r="W926" s="149" t="str">
        <f t="shared" si="118"/>
        <v>ข้อมูลไม่ถูกต้อง</v>
      </c>
      <c r="X926" s="148" t="str">
        <f t="shared" si="119"/>
        <v>ข้อมูลไม่ถูกต้อง</v>
      </c>
      <c r="Y926" s="38"/>
      <c r="Z926" s="38"/>
      <c r="AA926" s="38"/>
    </row>
    <row r="927" spans="1:27" x14ac:dyDescent="0.45">
      <c r="A927" s="38">
        <v>922</v>
      </c>
      <c r="B927" s="38"/>
      <c r="C927" s="38"/>
      <c r="D927" s="38"/>
      <c r="E927" s="38"/>
      <c r="F927" s="35"/>
      <c r="G927" s="35"/>
      <c r="H927" s="38"/>
      <c r="I927" s="38"/>
      <c r="J927" s="273" t="str">
        <f t="shared" si="112"/>
        <v>รอข้อมูลคอลัมน์ H</v>
      </c>
      <c r="K927" s="150"/>
      <c r="L927" s="150"/>
      <c r="M927" s="150"/>
      <c r="N927" s="147" t="str" cm="1">
        <f t="array" ref="N927">IF(AND(K927:M927=""),"ยังไม่บันทึกข้อมูล",
IF(M927&lt;&gt;"",
IF(M927&gt;=1.3,M927,"เป็นไม้พุ่ม"),
IF(K927+L927&gt;=1.3,K927+L927,"เป็นไม้พุ่ม")))</f>
        <v>ยังไม่บันทึกข้อมูล</v>
      </c>
      <c r="O927" s="149" t="str">
        <f t="shared" si="113"/>
        <v>ข้อมูลไม่ถูกต้อง</v>
      </c>
      <c r="P927" s="149" t="str">
        <f t="shared" si="114"/>
        <v>ข้อมูลไม่ถูกต้อง</v>
      </c>
      <c r="Q927" s="149" t="str">
        <f t="shared" si="115"/>
        <v>ข้อมูลไม่ถูกต้อง</v>
      </c>
      <c r="R927" s="155" t="str">
        <f t="shared" si="116"/>
        <v>ข้อมูลไม่ถูกต้อง</v>
      </c>
      <c r="S927" s="155" t="str">
        <f>IF(ISNUMBER(R927),
IF(H$2=ตัวเลือก!A$30,"ยังไม่บันทึกข้อมูล",R927*0.27),"ข้อมูลไม่ถูกต้อง")</f>
        <v>ข้อมูลไม่ถูกต้อง</v>
      </c>
      <c r="T927" s="149" t="str">
        <f t="shared" si="117"/>
        <v>ข้อมูลไม่ถูกต้อง</v>
      </c>
      <c r="U927" s="155" t="str">
        <f>IF(ISNUMBER(R927),
IF(H$2=ตัวเลือก!A$30,"ยังไม่บันทึกข้อมูล",R927*0.47),"ข้อมูลไม่ถูกต้อง")</f>
        <v>ข้อมูลไม่ถูกต้อง</v>
      </c>
      <c r="V927" s="149" t="str">
        <f>IF(ISNUMBER(S927),
IF(H$2=ตัวเลือก!A$30,"ยังไม่บันทึกข้อมูล",S927*0.47),"ข้อมูลไม่ถูกต้อง")</f>
        <v>ข้อมูลไม่ถูกต้อง</v>
      </c>
      <c r="W927" s="149" t="str">
        <f t="shared" si="118"/>
        <v>ข้อมูลไม่ถูกต้อง</v>
      </c>
      <c r="X927" s="148" t="str">
        <f t="shared" si="119"/>
        <v>ข้อมูลไม่ถูกต้อง</v>
      </c>
      <c r="Y927" s="38"/>
      <c r="Z927" s="38"/>
      <c r="AA927" s="38"/>
    </row>
    <row r="928" spans="1:27" x14ac:dyDescent="0.45">
      <c r="A928" s="38">
        <v>923</v>
      </c>
      <c r="B928" s="38"/>
      <c r="C928" s="38"/>
      <c r="D928" s="38"/>
      <c r="E928" s="38"/>
      <c r="F928" s="35"/>
      <c r="G928" s="35"/>
      <c r="H928" s="38"/>
      <c r="I928" s="38"/>
      <c r="J928" s="273" t="str">
        <f t="shared" si="112"/>
        <v>รอข้อมูลคอลัมน์ H</v>
      </c>
      <c r="K928" s="150"/>
      <c r="L928" s="150"/>
      <c r="M928" s="150"/>
      <c r="N928" s="147" t="str" cm="1">
        <f t="array" ref="N928">IF(AND(K928:M928=""),"ยังไม่บันทึกข้อมูล",
IF(M928&lt;&gt;"",
IF(M928&gt;=1.3,M928,"เป็นไม้พุ่ม"),
IF(K928+L928&gt;=1.3,K928+L928,"เป็นไม้พุ่ม")))</f>
        <v>ยังไม่บันทึกข้อมูล</v>
      </c>
      <c r="O928" s="149" t="str">
        <f t="shared" si="113"/>
        <v>ข้อมูลไม่ถูกต้อง</v>
      </c>
      <c r="P928" s="149" t="str">
        <f t="shared" si="114"/>
        <v>ข้อมูลไม่ถูกต้อง</v>
      </c>
      <c r="Q928" s="149" t="str">
        <f t="shared" si="115"/>
        <v>ข้อมูลไม่ถูกต้อง</v>
      </c>
      <c r="R928" s="155" t="str">
        <f t="shared" si="116"/>
        <v>ข้อมูลไม่ถูกต้อง</v>
      </c>
      <c r="S928" s="155" t="str">
        <f>IF(ISNUMBER(R928),
IF(H$2=ตัวเลือก!A$30,"ยังไม่บันทึกข้อมูล",R928*0.27),"ข้อมูลไม่ถูกต้อง")</f>
        <v>ข้อมูลไม่ถูกต้อง</v>
      </c>
      <c r="T928" s="149" t="str">
        <f t="shared" si="117"/>
        <v>ข้อมูลไม่ถูกต้อง</v>
      </c>
      <c r="U928" s="155" t="str">
        <f>IF(ISNUMBER(R928),
IF(H$2=ตัวเลือก!A$30,"ยังไม่บันทึกข้อมูล",R928*0.47),"ข้อมูลไม่ถูกต้อง")</f>
        <v>ข้อมูลไม่ถูกต้อง</v>
      </c>
      <c r="V928" s="149" t="str">
        <f>IF(ISNUMBER(S928),
IF(H$2=ตัวเลือก!A$30,"ยังไม่บันทึกข้อมูล",S928*0.47),"ข้อมูลไม่ถูกต้อง")</f>
        <v>ข้อมูลไม่ถูกต้อง</v>
      </c>
      <c r="W928" s="149" t="str">
        <f t="shared" si="118"/>
        <v>ข้อมูลไม่ถูกต้อง</v>
      </c>
      <c r="X928" s="148" t="str">
        <f t="shared" si="119"/>
        <v>ข้อมูลไม่ถูกต้อง</v>
      </c>
      <c r="Y928" s="38"/>
      <c r="Z928" s="38"/>
      <c r="AA928" s="38"/>
    </row>
    <row r="929" spans="1:27" x14ac:dyDescent="0.45">
      <c r="A929" s="38">
        <v>924</v>
      </c>
      <c r="B929" s="38"/>
      <c r="C929" s="38"/>
      <c r="D929" s="38"/>
      <c r="E929" s="38"/>
      <c r="F929" s="35"/>
      <c r="G929" s="35"/>
      <c r="H929" s="38"/>
      <c r="I929" s="38"/>
      <c r="J929" s="273" t="str">
        <f t="shared" si="112"/>
        <v>รอข้อมูลคอลัมน์ H</v>
      </c>
      <c r="K929" s="150"/>
      <c r="L929" s="150"/>
      <c r="M929" s="150"/>
      <c r="N929" s="147" t="str" cm="1">
        <f t="array" ref="N929">IF(AND(K929:M929=""),"ยังไม่บันทึกข้อมูล",
IF(M929&lt;&gt;"",
IF(M929&gt;=1.3,M929,"เป็นไม้พุ่ม"),
IF(K929+L929&gt;=1.3,K929+L929,"เป็นไม้พุ่ม")))</f>
        <v>ยังไม่บันทึกข้อมูล</v>
      </c>
      <c r="O929" s="149" t="str">
        <f t="shared" si="113"/>
        <v>ข้อมูลไม่ถูกต้อง</v>
      </c>
      <c r="P929" s="149" t="str">
        <f t="shared" si="114"/>
        <v>ข้อมูลไม่ถูกต้อง</v>
      </c>
      <c r="Q929" s="149" t="str">
        <f t="shared" si="115"/>
        <v>ข้อมูลไม่ถูกต้อง</v>
      </c>
      <c r="R929" s="155" t="str">
        <f t="shared" si="116"/>
        <v>ข้อมูลไม่ถูกต้อง</v>
      </c>
      <c r="S929" s="155" t="str">
        <f>IF(ISNUMBER(R929),
IF(H$2=ตัวเลือก!A$30,"ยังไม่บันทึกข้อมูล",R929*0.27),"ข้อมูลไม่ถูกต้อง")</f>
        <v>ข้อมูลไม่ถูกต้อง</v>
      </c>
      <c r="T929" s="149" t="str">
        <f t="shared" si="117"/>
        <v>ข้อมูลไม่ถูกต้อง</v>
      </c>
      <c r="U929" s="155" t="str">
        <f>IF(ISNUMBER(R929),
IF(H$2=ตัวเลือก!A$30,"ยังไม่บันทึกข้อมูล",R929*0.47),"ข้อมูลไม่ถูกต้อง")</f>
        <v>ข้อมูลไม่ถูกต้อง</v>
      </c>
      <c r="V929" s="149" t="str">
        <f>IF(ISNUMBER(S929),
IF(H$2=ตัวเลือก!A$30,"ยังไม่บันทึกข้อมูล",S929*0.47),"ข้อมูลไม่ถูกต้อง")</f>
        <v>ข้อมูลไม่ถูกต้อง</v>
      </c>
      <c r="W929" s="149" t="str">
        <f t="shared" si="118"/>
        <v>ข้อมูลไม่ถูกต้อง</v>
      </c>
      <c r="X929" s="148" t="str">
        <f t="shared" si="119"/>
        <v>ข้อมูลไม่ถูกต้อง</v>
      </c>
      <c r="Y929" s="38"/>
      <c r="Z929" s="38"/>
      <c r="AA929" s="38"/>
    </row>
    <row r="930" spans="1:27" x14ac:dyDescent="0.45">
      <c r="A930" s="38">
        <v>925</v>
      </c>
      <c r="B930" s="38"/>
      <c r="C930" s="38"/>
      <c r="D930" s="38"/>
      <c r="E930" s="38"/>
      <c r="F930" s="35"/>
      <c r="G930" s="35"/>
      <c r="H930" s="38"/>
      <c r="I930" s="38"/>
      <c r="J930" s="273" t="str">
        <f t="shared" si="112"/>
        <v>รอข้อมูลคอลัมน์ H</v>
      </c>
      <c r="K930" s="150"/>
      <c r="L930" s="150"/>
      <c r="M930" s="150"/>
      <c r="N930" s="147" t="str" cm="1">
        <f t="array" ref="N930">IF(AND(K930:M930=""),"ยังไม่บันทึกข้อมูล",
IF(M930&lt;&gt;"",
IF(M930&gt;=1.3,M930,"เป็นไม้พุ่ม"),
IF(K930+L930&gt;=1.3,K930+L930,"เป็นไม้พุ่ม")))</f>
        <v>ยังไม่บันทึกข้อมูล</v>
      </c>
      <c r="O930" s="149" t="str">
        <f t="shared" si="113"/>
        <v>ข้อมูลไม่ถูกต้อง</v>
      </c>
      <c r="P930" s="149" t="str">
        <f t="shared" si="114"/>
        <v>ข้อมูลไม่ถูกต้อง</v>
      </c>
      <c r="Q930" s="149" t="str">
        <f t="shared" si="115"/>
        <v>ข้อมูลไม่ถูกต้อง</v>
      </c>
      <c r="R930" s="155" t="str">
        <f t="shared" si="116"/>
        <v>ข้อมูลไม่ถูกต้อง</v>
      </c>
      <c r="S930" s="155" t="str">
        <f>IF(ISNUMBER(R930),
IF(H$2=ตัวเลือก!A$30,"ยังไม่บันทึกข้อมูล",R930*0.27),"ข้อมูลไม่ถูกต้อง")</f>
        <v>ข้อมูลไม่ถูกต้อง</v>
      </c>
      <c r="T930" s="149" t="str">
        <f t="shared" si="117"/>
        <v>ข้อมูลไม่ถูกต้อง</v>
      </c>
      <c r="U930" s="155" t="str">
        <f>IF(ISNUMBER(R930),
IF(H$2=ตัวเลือก!A$30,"ยังไม่บันทึกข้อมูล",R930*0.47),"ข้อมูลไม่ถูกต้อง")</f>
        <v>ข้อมูลไม่ถูกต้อง</v>
      </c>
      <c r="V930" s="149" t="str">
        <f>IF(ISNUMBER(S930),
IF(H$2=ตัวเลือก!A$30,"ยังไม่บันทึกข้อมูล",S930*0.47),"ข้อมูลไม่ถูกต้อง")</f>
        <v>ข้อมูลไม่ถูกต้อง</v>
      </c>
      <c r="W930" s="149" t="str">
        <f t="shared" si="118"/>
        <v>ข้อมูลไม่ถูกต้อง</v>
      </c>
      <c r="X930" s="148" t="str">
        <f t="shared" si="119"/>
        <v>ข้อมูลไม่ถูกต้อง</v>
      </c>
      <c r="Y930" s="38"/>
      <c r="Z930" s="38"/>
      <c r="AA930" s="38"/>
    </row>
    <row r="931" spans="1:27" x14ac:dyDescent="0.45">
      <c r="A931" s="38">
        <v>926</v>
      </c>
      <c r="B931" s="38"/>
      <c r="C931" s="38"/>
      <c r="D931" s="38"/>
      <c r="E931" s="38"/>
      <c r="F931" s="35"/>
      <c r="G931" s="35"/>
      <c r="H931" s="38"/>
      <c r="I931" s="38"/>
      <c r="J931" s="273" t="str">
        <f t="shared" si="112"/>
        <v>รอข้อมูลคอลัมน์ H</v>
      </c>
      <c r="K931" s="150"/>
      <c r="L931" s="150"/>
      <c r="M931" s="150"/>
      <c r="N931" s="147" t="str" cm="1">
        <f t="array" ref="N931">IF(AND(K931:M931=""),"ยังไม่บันทึกข้อมูล",
IF(M931&lt;&gt;"",
IF(M931&gt;=1.3,M931,"เป็นไม้พุ่ม"),
IF(K931+L931&gt;=1.3,K931+L931,"เป็นไม้พุ่ม")))</f>
        <v>ยังไม่บันทึกข้อมูล</v>
      </c>
      <c r="O931" s="149" t="str">
        <f t="shared" si="113"/>
        <v>ข้อมูลไม่ถูกต้อง</v>
      </c>
      <c r="P931" s="149" t="str">
        <f t="shared" si="114"/>
        <v>ข้อมูลไม่ถูกต้อง</v>
      </c>
      <c r="Q931" s="149" t="str">
        <f t="shared" si="115"/>
        <v>ข้อมูลไม่ถูกต้อง</v>
      </c>
      <c r="R931" s="155" t="str">
        <f t="shared" si="116"/>
        <v>ข้อมูลไม่ถูกต้อง</v>
      </c>
      <c r="S931" s="155" t="str">
        <f>IF(ISNUMBER(R931),
IF(H$2=ตัวเลือก!A$30,"ยังไม่บันทึกข้อมูล",R931*0.27),"ข้อมูลไม่ถูกต้อง")</f>
        <v>ข้อมูลไม่ถูกต้อง</v>
      </c>
      <c r="T931" s="149" t="str">
        <f t="shared" si="117"/>
        <v>ข้อมูลไม่ถูกต้อง</v>
      </c>
      <c r="U931" s="155" t="str">
        <f>IF(ISNUMBER(R931),
IF(H$2=ตัวเลือก!A$30,"ยังไม่บันทึกข้อมูล",R931*0.47),"ข้อมูลไม่ถูกต้อง")</f>
        <v>ข้อมูลไม่ถูกต้อง</v>
      </c>
      <c r="V931" s="149" t="str">
        <f>IF(ISNUMBER(S931),
IF(H$2=ตัวเลือก!A$30,"ยังไม่บันทึกข้อมูล",S931*0.47),"ข้อมูลไม่ถูกต้อง")</f>
        <v>ข้อมูลไม่ถูกต้อง</v>
      </c>
      <c r="W931" s="149" t="str">
        <f t="shared" si="118"/>
        <v>ข้อมูลไม่ถูกต้อง</v>
      </c>
      <c r="X931" s="148" t="str">
        <f t="shared" si="119"/>
        <v>ข้อมูลไม่ถูกต้อง</v>
      </c>
      <c r="Y931" s="38"/>
      <c r="Z931" s="38"/>
      <c r="AA931" s="38"/>
    </row>
    <row r="932" spans="1:27" x14ac:dyDescent="0.45">
      <c r="A932" s="38">
        <v>927</v>
      </c>
      <c r="B932" s="38"/>
      <c r="C932" s="38"/>
      <c r="D932" s="38"/>
      <c r="E932" s="38"/>
      <c r="F932" s="35"/>
      <c r="G932" s="35"/>
      <c r="H932" s="38"/>
      <c r="I932" s="38"/>
      <c r="J932" s="273" t="str">
        <f t="shared" si="112"/>
        <v>รอข้อมูลคอลัมน์ H</v>
      </c>
      <c r="K932" s="150"/>
      <c r="L932" s="150"/>
      <c r="M932" s="150"/>
      <c r="N932" s="147" t="str" cm="1">
        <f t="array" ref="N932">IF(AND(K932:M932=""),"ยังไม่บันทึกข้อมูล",
IF(M932&lt;&gt;"",
IF(M932&gt;=1.3,M932,"เป็นไม้พุ่ม"),
IF(K932+L932&gt;=1.3,K932+L932,"เป็นไม้พุ่ม")))</f>
        <v>ยังไม่บันทึกข้อมูล</v>
      </c>
      <c r="O932" s="149" t="str">
        <f t="shared" si="113"/>
        <v>ข้อมูลไม่ถูกต้อง</v>
      </c>
      <c r="P932" s="149" t="str">
        <f t="shared" si="114"/>
        <v>ข้อมูลไม่ถูกต้อง</v>
      </c>
      <c r="Q932" s="149" t="str">
        <f t="shared" si="115"/>
        <v>ข้อมูลไม่ถูกต้อง</v>
      </c>
      <c r="R932" s="155" t="str">
        <f t="shared" si="116"/>
        <v>ข้อมูลไม่ถูกต้อง</v>
      </c>
      <c r="S932" s="155" t="str">
        <f>IF(ISNUMBER(R932),
IF(H$2=ตัวเลือก!A$30,"ยังไม่บันทึกข้อมูล",R932*0.27),"ข้อมูลไม่ถูกต้อง")</f>
        <v>ข้อมูลไม่ถูกต้อง</v>
      </c>
      <c r="T932" s="149" t="str">
        <f t="shared" si="117"/>
        <v>ข้อมูลไม่ถูกต้อง</v>
      </c>
      <c r="U932" s="155" t="str">
        <f>IF(ISNUMBER(R932),
IF(H$2=ตัวเลือก!A$30,"ยังไม่บันทึกข้อมูล",R932*0.47),"ข้อมูลไม่ถูกต้อง")</f>
        <v>ข้อมูลไม่ถูกต้อง</v>
      </c>
      <c r="V932" s="149" t="str">
        <f>IF(ISNUMBER(S932),
IF(H$2=ตัวเลือก!A$30,"ยังไม่บันทึกข้อมูล",S932*0.47),"ข้อมูลไม่ถูกต้อง")</f>
        <v>ข้อมูลไม่ถูกต้อง</v>
      </c>
      <c r="W932" s="149" t="str">
        <f t="shared" si="118"/>
        <v>ข้อมูลไม่ถูกต้อง</v>
      </c>
      <c r="X932" s="148" t="str">
        <f t="shared" si="119"/>
        <v>ข้อมูลไม่ถูกต้อง</v>
      </c>
      <c r="Y932" s="38"/>
      <c r="Z932" s="38"/>
      <c r="AA932" s="38"/>
    </row>
    <row r="933" spans="1:27" x14ac:dyDescent="0.45">
      <c r="A933" s="38">
        <v>928</v>
      </c>
      <c r="B933" s="38"/>
      <c r="C933" s="38"/>
      <c r="D933" s="38"/>
      <c r="E933" s="38"/>
      <c r="F933" s="35"/>
      <c r="G933" s="35"/>
      <c r="H933" s="38"/>
      <c r="I933" s="38"/>
      <c r="J933" s="273" t="str">
        <f t="shared" si="112"/>
        <v>รอข้อมูลคอลัมน์ H</v>
      </c>
      <c r="K933" s="150"/>
      <c r="L933" s="150"/>
      <c r="M933" s="150"/>
      <c r="N933" s="147" t="str" cm="1">
        <f t="array" ref="N933">IF(AND(K933:M933=""),"ยังไม่บันทึกข้อมูล",
IF(M933&lt;&gt;"",
IF(M933&gt;=1.3,M933,"เป็นไม้พุ่ม"),
IF(K933+L933&gt;=1.3,K933+L933,"เป็นไม้พุ่ม")))</f>
        <v>ยังไม่บันทึกข้อมูล</v>
      </c>
      <c r="O933" s="149" t="str">
        <f t="shared" si="113"/>
        <v>ข้อมูลไม่ถูกต้อง</v>
      </c>
      <c r="P933" s="149" t="str">
        <f t="shared" si="114"/>
        <v>ข้อมูลไม่ถูกต้อง</v>
      </c>
      <c r="Q933" s="149" t="str">
        <f t="shared" si="115"/>
        <v>ข้อมูลไม่ถูกต้อง</v>
      </c>
      <c r="R933" s="155" t="str">
        <f t="shared" si="116"/>
        <v>ข้อมูลไม่ถูกต้อง</v>
      </c>
      <c r="S933" s="155" t="str">
        <f>IF(ISNUMBER(R933),
IF(H$2=ตัวเลือก!A$30,"ยังไม่บันทึกข้อมูล",R933*0.27),"ข้อมูลไม่ถูกต้อง")</f>
        <v>ข้อมูลไม่ถูกต้อง</v>
      </c>
      <c r="T933" s="149" t="str">
        <f t="shared" si="117"/>
        <v>ข้อมูลไม่ถูกต้อง</v>
      </c>
      <c r="U933" s="155" t="str">
        <f>IF(ISNUMBER(R933),
IF(H$2=ตัวเลือก!A$30,"ยังไม่บันทึกข้อมูล",R933*0.47),"ข้อมูลไม่ถูกต้อง")</f>
        <v>ข้อมูลไม่ถูกต้อง</v>
      </c>
      <c r="V933" s="149" t="str">
        <f>IF(ISNUMBER(S933),
IF(H$2=ตัวเลือก!A$30,"ยังไม่บันทึกข้อมูล",S933*0.47),"ข้อมูลไม่ถูกต้อง")</f>
        <v>ข้อมูลไม่ถูกต้อง</v>
      </c>
      <c r="W933" s="149" t="str">
        <f t="shared" si="118"/>
        <v>ข้อมูลไม่ถูกต้อง</v>
      </c>
      <c r="X933" s="148" t="str">
        <f t="shared" si="119"/>
        <v>ข้อมูลไม่ถูกต้อง</v>
      </c>
      <c r="Y933" s="38"/>
      <c r="Z933" s="38"/>
      <c r="AA933" s="38"/>
    </row>
    <row r="934" spans="1:27" x14ac:dyDescent="0.45">
      <c r="A934" s="38">
        <v>929</v>
      </c>
      <c r="B934" s="38"/>
      <c r="C934" s="38"/>
      <c r="D934" s="38"/>
      <c r="E934" s="38"/>
      <c r="F934" s="35"/>
      <c r="G934" s="35"/>
      <c r="H934" s="38"/>
      <c r="I934" s="38"/>
      <c r="J934" s="273" t="str">
        <f t="shared" si="112"/>
        <v>รอข้อมูลคอลัมน์ H</v>
      </c>
      <c r="K934" s="150"/>
      <c r="L934" s="150"/>
      <c r="M934" s="150"/>
      <c r="N934" s="147" t="str" cm="1">
        <f t="array" ref="N934">IF(AND(K934:M934=""),"ยังไม่บันทึกข้อมูล",
IF(M934&lt;&gt;"",
IF(M934&gt;=1.3,M934,"เป็นไม้พุ่ม"),
IF(K934+L934&gt;=1.3,K934+L934,"เป็นไม้พุ่ม")))</f>
        <v>ยังไม่บันทึกข้อมูล</v>
      </c>
      <c r="O934" s="149" t="str">
        <f t="shared" si="113"/>
        <v>ข้อมูลไม่ถูกต้อง</v>
      </c>
      <c r="P934" s="149" t="str">
        <f t="shared" si="114"/>
        <v>ข้อมูลไม่ถูกต้อง</v>
      </c>
      <c r="Q934" s="149" t="str">
        <f t="shared" si="115"/>
        <v>ข้อมูลไม่ถูกต้อง</v>
      </c>
      <c r="R934" s="155" t="str">
        <f t="shared" si="116"/>
        <v>ข้อมูลไม่ถูกต้อง</v>
      </c>
      <c r="S934" s="155" t="str">
        <f>IF(ISNUMBER(R934),
IF(H$2=ตัวเลือก!A$30,"ยังไม่บันทึกข้อมูล",R934*0.27),"ข้อมูลไม่ถูกต้อง")</f>
        <v>ข้อมูลไม่ถูกต้อง</v>
      </c>
      <c r="T934" s="149" t="str">
        <f t="shared" si="117"/>
        <v>ข้อมูลไม่ถูกต้อง</v>
      </c>
      <c r="U934" s="155" t="str">
        <f>IF(ISNUMBER(R934),
IF(H$2=ตัวเลือก!A$30,"ยังไม่บันทึกข้อมูล",R934*0.47),"ข้อมูลไม่ถูกต้อง")</f>
        <v>ข้อมูลไม่ถูกต้อง</v>
      </c>
      <c r="V934" s="149" t="str">
        <f>IF(ISNUMBER(S934),
IF(H$2=ตัวเลือก!A$30,"ยังไม่บันทึกข้อมูล",S934*0.47),"ข้อมูลไม่ถูกต้อง")</f>
        <v>ข้อมูลไม่ถูกต้อง</v>
      </c>
      <c r="W934" s="149" t="str">
        <f t="shared" si="118"/>
        <v>ข้อมูลไม่ถูกต้อง</v>
      </c>
      <c r="X934" s="148" t="str">
        <f t="shared" si="119"/>
        <v>ข้อมูลไม่ถูกต้อง</v>
      </c>
      <c r="Y934" s="38"/>
      <c r="Z934" s="38"/>
      <c r="AA934" s="38"/>
    </row>
    <row r="935" spans="1:27" x14ac:dyDescent="0.45">
      <c r="A935" s="38">
        <v>930</v>
      </c>
      <c r="B935" s="38"/>
      <c r="C935" s="38"/>
      <c r="D935" s="38"/>
      <c r="E935" s="38"/>
      <c r="F935" s="35"/>
      <c r="G935" s="35"/>
      <c r="H935" s="38"/>
      <c r="I935" s="38"/>
      <c r="J935" s="273" t="str">
        <f t="shared" si="112"/>
        <v>รอข้อมูลคอลัมน์ H</v>
      </c>
      <c r="K935" s="150"/>
      <c r="L935" s="150"/>
      <c r="M935" s="150"/>
      <c r="N935" s="147" t="str" cm="1">
        <f t="array" ref="N935">IF(AND(K935:M935=""),"ยังไม่บันทึกข้อมูล",
IF(M935&lt;&gt;"",
IF(M935&gt;=1.3,M935,"เป็นไม้พุ่ม"),
IF(K935+L935&gt;=1.3,K935+L935,"เป็นไม้พุ่ม")))</f>
        <v>ยังไม่บันทึกข้อมูล</v>
      </c>
      <c r="O935" s="149" t="str">
        <f t="shared" si="113"/>
        <v>ข้อมูลไม่ถูกต้อง</v>
      </c>
      <c r="P935" s="149" t="str">
        <f t="shared" si="114"/>
        <v>ข้อมูลไม่ถูกต้อง</v>
      </c>
      <c r="Q935" s="149" t="str">
        <f t="shared" si="115"/>
        <v>ข้อมูลไม่ถูกต้อง</v>
      </c>
      <c r="R935" s="155" t="str">
        <f t="shared" si="116"/>
        <v>ข้อมูลไม่ถูกต้อง</v>
      </c>
      <c r="S935" s="155" t="str">
        <f>IF(ISNUMBER(R935),
IF(H$2=ตัวเลือก!A$30,"ยังไม่บันทึกข้อมูล",R935*0.27),"ข้อมูลไม่ถูกต้อง")</f>
        <v>ข้อมูลไม่ถูกต้อง</v>
      </c>
      <c r="T935" s="149" t="str">
        <f t="shared" si="117"/>
        <v>ข้อมูลไม่ถูกต้อง</v>
      </c>
      <c r="U935" s="155" t="str">
        <f>IF(ISNUMBER(R935),
IF(H$2=ตัวเลือก!A$30,"ยังไม่บันทึกข้อมูล",R935*0.47),"ข้อมูลไม่ถูกต้อง")</f>
        <v>ข้อมูลไม่ถูกต้อง</v>
      </c>
      <c r="V935" s="149" t="str">
        <f>IF(ISNUMBER(S935),
IF(H$2=ตัวเลือก!A$30,"ยังไม่บันทึกข้อมูล",S935*0.47),"ข้อมูลไม่ถูกต้อง")</f>
        <v>ข้อมูลไม่ถูกต้อง</v>
      </c>
      <c r="W935" s="149" t="str">
        <f t="shared" si="118"/>
        <v>ข้อมูลไม่ถูกต้อง</v>
      </c>
      <c r="X935" s="148" t="str">
        <f t="shared" si="119"/>
        <v>ข้อมูลไม่ถูกต้อง</v>
      </c>
      <c r="Y935" s="38"/>
      <c r="Z935" s="38"/>
      <c r="AA935" s="38"/>
    </row>
    <row r="936" spans="1:27" x14ac:dyDescent="0.45">
      <c r="A936" s="38">
        <v>931</v>
      </c>
      <c r="B936" s="38"/>
      <c r="C936" s="38"/>
      <c r="D936" s="38"/>
      <c r="E936" s="38"/>
      <c r="F936" s="35"/>
      <c r="G936" s="35"/>
      <c r="H936" s="38"/>
      <c r="I936" s="38"/>
      <c r="J936" s="273" t="str">
        <f t="shared" si="112"/>
        <v>รอข้อมูลคอลัมน์ H</v>
      </c>
      <c r="K936" s="150"/>
      <c r="L936" s="150"/>
      <c r="M936" s="150"/>
      <c r="N936" s="147" t="str" cm="1">
        <f t="array" ref="N936">IF(AND(K936:M936=""),"ยังไม่บันทึกข้อมูล",
IF(M936&lt;&gt;"",
IF(M936&gt;=1.3,M936,"เป็นไม้พุ่ม"),
IF(K936+L936&gt;=1.3,K936+L936,"เป็นไม้พุ่ม")))</f>
        <v>ยังไม่บันทึกข้อมูล</v>
      </c>
      <c r="O936" s="149" t="str">
        <f t="shared" si="113"/>
        <v>ข้อมูลไม่ถูกต้อง</v>
      </c>
      <c r="P936" s="149" t="str">
        <f t="shared" si="114"/>
        <v>ข้อมูลไม่ถูกต้อง</v>
      </c>
      <c r="Q936" s="149" t="str">
        <f t="shared" si="115"/>
        <v>ข้อมูลไม่ถูกต้อง</v>
      </c>
      <c r="R936" s="155" t="str">
        <f t="shared" si="116"/>
        <v>ข้อมูลไม่ถูกต้อง</v>
      </c>
      <c r="S936" s="155" t="str">
        <f>IF(ISNUMBER(R936),
IF(H$2=ตัวเลือก!A$30,"ยังไม่บันทึกข้อมูล",R936*0.27),"ข้อมูลไม่ถูกต้อง")</f>
        <v>ข้อมูลไม่ถูกต้อง</v>
      </c>
      <c r="T936" s="149" t="str">
        <f t="shared" si="117"/>
        <v>ข้อมูลไม่ถูกต้อง</v>
      </c>
      <c r="U936" s="155" t="str">
        <f>IF(ISNUMBER(R936),
IF(H$2=ตัวเลือก!A$30,"ยังไม่บันทึกข้อมูล",R936*0.47),"ข้อมูลไม่ถูกต้อง")</f>
        <v>ข้อมูลไม่ถูกต้อง</v>
      </c>
      <c r="V936" s="149" t="str">
        <f>IF(ISNUMBER(S936),
IF(H$2=ตัวเลือก!A$30,"ยังไม่บันทึกข้อมูล",S936*0.47),"ข้อมูลไม่ถูกต้อง")</f>
        <v>ข้อมูลไม่ถูกต้อง</v>
      </c>
      <c r="W936" s="149" t="str">
        <f t="shared" si="118"/>
        <v>ข้อมูลไม่ถูกต้อง</v>
      </c>
      <c r="X936" s="148" t="str">
        <f t="shared" si="119"/>
        <v>ข้อมูลไม่ถูกต้อง</v>
      </c>
      <c r="Y936" s="38"/>
      <c r="Z936" s="38"/>
      <c r="AA936" s="38"/>
    </row>
    <row r="937" spans="1:27" x14ac:dyDescent="0.45">
      <c r="A937" s="38">
        <v>932</v>
      </c>
      <c r="B937" s="38"/>
      <c r="C937" s="38"/>
      <c r="D937" s="38"/>
      <c r="E937" s="38"/>
      <c r="F937" s="35"/>
      <c r="G937" s="35"/>
      <c r="H937" s="38"/>
      <c r="I937" s="38"/>
      <c r="J937" s="273" t="str">
        <f t="shared" si="112"/>
        <v>รอข้อมูลคอลัมน์ H</v>
      </c>
      <c r="K937" s="150"/>
      <c r="L937" s="150"/>
      <c r="M937" s="150"/>
      <c r="N937" s="147" t="str" cm="1">
        <f t="array" ref="N937">IF(AND(K937:M937=""),"ยังไม่บันทึกข้อมูล",
IF(M937&lt;&gt;"",
IF(M937&gt;=1.3,M937,"เป็นไม้พุ่ม"),
IF(K937+L937&gt;=1.3,K937+L937,"เป็นไม้พุ่ม")))</f>
        <v>ยังไม่บันทึกข้อมูล</v>
      </c>
      <c r="O937" s="149" t="str">
        <f t="shared" si="113"/>
        <v>ข้อมูลไม่ถูกต้อง</v>
      </c>
      <c r="P937" s="149" t="str">
        <f t="shared" si="114"/>
        <v>ข้อมูลไม่ถูกต้อง</v>
      </c>
      <c r="Q937" s="149" t="str">
        <f t="shared" si="115"/>
        <v>ข้อมูลไม่ถูกต้อง</v>
      </c>
      <c r="R937" s="155" t="str">
        <f t="shared" si="116"/>
        <v>ข้อมูลไม่ถูกต้อง</v>
      </c>
      <c r="S937" s="155" t="str">
        <f>IF(ISNUMBER(R937),
IF(H$2=ตัวเลือก!A$30,"ยังไม่บันทึกข้อมูล",R937*0.27),"ข้อมูลไม่ถูกต้อง")</f>
        <v>ข้อมูลไม่ถูกต้อง</v>
      </c>
      <c r="T937" s="149" t="str">
        <f t="shared" si="117"/>
        <v>ข้อมูลไม่ถูกต้อง</v>
      </c>
      <c r="U937" s="155" t="str">
        <f>IF(ISNUMBER(R937),
IF(H$2=ตัวเลือก!A$30,"ยังไม่บันทึกข้อมูล",R937*0.47),"ข้อมูลไม่ถูกต้อง")</f>
        <v>ข้อมูลไม่ถูกต้อง</v>
      </c>
      <c r="V937" s="149" t="str">
        <f>IF(ISNUMBER(S937),
IF(H$2=ตัวเลือก!A$30,"ยังไม่บันทึกข้อมูล",S937*0.47),"ข้อมูลไม่ถูกต้อง")</f>
        <v>ข้อมูลไม่ถูกต้อง</v>
      </c>
      <c r="W937" s="149" t="str">
        <f t="shared" si="118"/>
        <v>ข้อมูลไม่ถูกต้อง</v>
      </c>
      <c r="X937" s="148" t="str">
        <f t="shared" si="119"/>
        <v>ข้อมูลไม่ถูกต้อง</v>
      </c>
      <c r="Y937" s="38"/>
      <c r="Z937" s="38"/>
      <c r="AA937" s="38"/>
    </row>
    <row r="938" spans="1:27" x14ac:dyDescent="0.45">
      <c r="A938" s="38">
        <v>933</v>
      </c>
      <c r="B938" s="38"/>
      <c r="C938" s="38"/>
      <c r="D938" s="38"/>
      <c r="E938" s="38"/>
      <c r="F938" s="35"/>
      <c r="G938" s="35"/>
      <c r="H938" s="38"/>
      <c r="I938" s="38"/>
      <c r="J938" s="273" t="str">
        <f t="shared" si="112"/>
        <v>รอข้อมูลคอลัมน์ H</v>
      </c>
      <c r="K938" s="150"/>
      <c r="L938" s="150"/>
      <c r="M938" s="150"/>
      <c r="N938" s="147" t="str" cm="1">
        <f t="array" ref="N938">IF(AND(K938:M938=""),"ยังไม่บันทึกข้อมูล",
IF(M938&lt;&gt;"",
IF(M938&gt;=1.3,M938,"เป็นไม้พุ่ม"),
IF(K938+L938&gt;=1.3,K938+L938,"เป็นไม้พุ่ม")))</f>
        <v>ยังไม่บันทึกข้อมูล</v>
      </c>
      <c r="O938" s="149" t="str">
        <f t="shared" si="113"/>
        <v>ข้อมูลไม่ถูกต้อง</v>
      </c>
      <c r="P938" s="149" t="str">
        <f t="shared" si="114"/>
        <v>ข้อมูลไม่ถูกต้อง</v>
      </c>
      <c r="Q938" s="149" t="str">
        <f t="shared" si="115"/>
        <v>ข้อมูลไม่ถูกต้อง</v>
      </c>
      <c r="R938" s="155" t="str">
        <f t="shared" si="116"/>
        <v>ข้อมูลไม่ถูกต้อง</v>
      </c>
      <c r="S938" s="155" t="str">
        <f>IF(ISNUMBER(R938),
IF(H$2=ตัวเลือก!A$30,"ยังไม่บันทึกข้อมูล",R938*0.27),"ข้อมูลไม่ถูกต้อง")</f>
        <v>ข้อมูลไม่ถูกต้อง</v>
      </c>
      <c r="T938" s="149" t="str">
        <f t="shared" si="117"/>
        <v>ข้อมูลไม่ถูกต้อง</v>
      </c>
      <c r="U938" s="155" t="str">
        <f>IF(ISNUMBER(R938),
IF(H$2=ตัวเลือก!A$30,"ยังไม่บันทึกข้อมูล",R938*0.47),"ข้อมูลไม่ถูกต้อง")</f>
        <v>ข้อมูลไม่ถูกต้อง</v>
      </c>
      <c r="V938" s="149" t="str">
        <f>IF(ISNUMBER(S938),
IF(H$2=ตัวเลือก!A$30,"ยังไม่บันทึกข้อมูล",S938*0.47),"ข้อมูลไม่ถูกต้อง")</f>
        <v>ข้อมูลไม่ถูกต้อง</v>
      </c>
      <c r="W938" s="149" t="str">
        <f t="shared" si="118"/>
        <v>ข้อมูลไม่ถูกต้อง</v>
      </c>
      <c r="X938" s="148" t="str">
        <f t="shared" si="119"/>
        <v>ข้อมูลไม่ถูกต้อง</v>
      </c>
      <c r="Y938" s="38"/>
      <c r="Z938" s="38"/>
      <c r="AA938" s="38"/>
    </row>
    <row r="939" spans="1:27" x14ac:dyDescent="0.45">
      <c r="A939" s="38">
        <v>934</v>
      </c>
      <c r="B939" s="38"/>
      <c r="C939" s="38"/>
      <c r="D939" s="38"/>
      <c r="E939" s="38"/>
      <c r="F939" s="35"/>
      <c r="G939" s="35"/>
      <c r="H939" s="38"/>
      <c r="I939" s="38"/>
      <c r="J939" s="273" t="str">
        <f t="shared" si="112"/>
        <v>รอข้อมูลคอลัมน์ H</v>
      </c>
      <c r="K939" s="150"/>
      <c r="L939" s="150"/>
      <c r="M939" s="150"/>
      <c r="N939" s="147" t="str" cm="1">
        <f t="array" ref="N939">IF(AND(K939:M939=""),"ยังไม่บันทึกข้อมูล",
IF(M939&lt;&gt;"",
IF(M939&gt;=1.3,M939,"เป็นไม้พุ่ม"),
IF(K939+L939&gt;=1.3,K939+L939,"เป็นไม้พุ่ม")))</f>
        <v>ยังไม่บันทึกข้อมูล</v>
      </c>
      <c r="O939" s="149" t="str">
        <f t="shared" si="113"/>
        <v>ข้อมูลไม่ถูกต้อง</v>
      </c>
      <c r="P939" s="149" t="str">
        <f t="shared" si="114"/>
        <v>ข้อมูลไม่ถูกต้อง</v>
      </c>
      <c r="Q939" s="149" t="str">
        <f t="shared" si="115"/>
        <v>ข้อมูลไม่ถูกต้อง</v>
      </c>
      <c r="R939" s="155" t="str">
        <f t="shared" si="116"/>
        <v>ข้อมูลไม่ถูกต้อง</v>
      </c>
      <c r="S939" s="155" t="str">
        <f>IF(ISNUMBER(R939),
IF(H$2=ตัวเลือก!A$30,"ยังไม่บันทึกข้อมูล",R939*0.27),"ข้อมูลไม่ถูกต้อง")</f>
        <v>ข้อมูลไม่ถูกต้อง</v>
      </c>
      <c r="T939" s="149" t="str">
        <f t="shared" si="117"/>
        <v>ข้อมูลไม่ถูกต้อง</v>
      </c>
      <c r="U939" s="155" t="str">
        <f>IF(ISNUMBER(R939),
IF(H$2=ตัวเลือก!A$30,"ยังไม่บันทึกข้อมูล",R939*0.47),"ข้อมูลไม่ถูกต้อง")</f>
        <v>ข้อมูลไม่ถูกต้อง</v>
      </c>
      <c r="V939" s="149" t="str">
        <f>IF(ISNUMBER(S939),
IF(H$2=ตัวเลือก!A$30,"ยังไม่บันทึกข้อมูล",S939*0.47),"ข้อมูลไม่ถูกต้อง")</f>
        <v>ข้อมูลไม่ถูกต้อง</v>
      </c>
      <c r="W939" s="149" t="str">
        <f t="shared" si="118"/>
        <v>ข้อมูลไม่ถูกต้อง</v>
      </c>
      <c r="X939" s="148" t="str">
        <f t="shared" si="119"/>
        <v>ข้อมูลไม่ถูกต้อง</v>
      </c>
      <c r="Y939" s="38"/>
      <c r="Z939" s="38"/>
      <c r="AA939" s="38"/>
    </row>
    <row r="940" spans="1:27" x14ac:dyDescent="0.45">
      <c r="A940" s="38">
        <v>935</v>
      </c>
      <c r="B940" s="38"/>
      <c r="C940" s="38"/>
      <c r="D940" s="38"/>
      <c r="E940" s="38"/>
      <c r="F940" s="35"/>
      <c r="G940" s="35"/>
      <c r="H940" s="38"/>
      <c r="I940" s="38"/>
      <c r="J940" s="273" t="str">
        <f t="shared" si="112"/>
        <v>รอข้อมูลคอลัมน์ H</v>
      </c>
      <c r="K940" s="150"/>
      <c r="L940" s="150"/>
      <c r="M940" s="150"/>
      <c r="N940" s="147" t="str" cm="1">
        <f t="array" ref="N940">IF(AND(K940:M940=""),"ยังไม่บันทึกข้อมูล",
IF(M940&lt;&gt;"",
IF(M940&gt;=1.3,M940,"เป็นไม้พุ่ม"),
IF(K940+L940&gt;=1.3,K940+L940,"เป็นไม้พุ่ม")))</f>
        <v>ยังไม่บันทึกข้อมูล</v>
      </c>
      <c r="O940" s="149" t="str">
        <f t="shared" si="113"/>
        <v>ข้อมูลไม่ถูกต้อง</v>
      </c>
      <c r="P940" s="149" t="str">
        <f t="shared" si="114"/>
        <v>ข้อมูลไม่ถูกต้อง</v>
      </c>
      <c r="Q940" s="149" t="str">
        <f t="shared" si="115"/>
        <v>ข้อมูลไม่ถูกต้อง</v>
      </c>
      <c r="R940" s="155" t="str">
        <f t="shared" si="116"/>
        <v>ข้อมูลไม่ถูกต้อง</v>
      </c>
      <c r="S940" s="155" t="str">
        <f>IF(ISNUMBER(R940),
IF(H$2=ตัวเลือก!A$30,"ยังไม่บันทึกข้อมูล",R940*0.27),"ข้อมูลไม่ถูกต้อง")</f>
        <v>ข้อมูลไม่ถูกต้อง</v>
      </c>
      <c r="T940" s="149" t="str">
        <f t="shared" si="117"/>
        <v>ข้อมูลไม่ถูกต้อง</v>
      </c>
      <c r="U940" s="155" t="str">
        <f>IF(ISNUMBER(R940),
IF(H$2=ตัวเลือก!A$30,"ยังไม่บันทึกข้อมูล",R940*0.47),"ข้อมูลไม่ถูกต้อง")</f>
        <v>ข้อมูลไม่ถูกต้อง</v>
      </c>
      <c r="V940" s="149" t="str">
        <f>IF(ISNUMBER(S940),
IF(H$2=ตัวเลือก!A$30,"ยังไม่บันทึกข้อมูล",S940*0.47),"ข้อมูลไม่ถูกต้อง")</f>
        <v>ข้อมูลไม่ถูกต้อง</v>
      </c>
      <c r="W940" s="149" t="str">
        <f t="shared" si="118"/>
        <v>ข้อมูลไม่ถูกต้อง</v>
      </c>
      <c r="X940" s="148" t="str">
        <f t="shared" si="119"/>
        <v>ข้อมูลไม่ถูกต้อง</v>
      </c>
      <c r="Y940" s="38"/>
      <c r="Z940" s="38"/>
      <c r="AA940" s="38"/>
    </row>
    <row r="941" spans="1:27" x14ac:dyDescent="0.45">
      <c r="A941" s="38">
        <v>936</v>
      </c>
      <c r="B941" s="38"/>
      <c r="C941" s="38"/>
      <c r="D941" s="38"/>
      <c r="E941" s="38"/>
      <c r="F941" s="35"/>
      <c r="G941" s="35"/>
      <c r="H941" s="38"/>
      <c r="I941" s="38"/>
      <c r="J941" s="273" t="str">
        <f t="shared" si="112"/>
        <v>รอข้อมูลคอลัมน์ H</v>
      </c>
      <c r="K941" s="150"/>
      <c r="L941" s="150"/>
      <c r="M941" s="150"/>
      <c r="N941" s="147" t="str" cm="1">
        <f t="array" ref="N941">IF(AND(K941:M941=""),"ยังไม่บันทึกข้อมูล",
IF(M941&lt;&gt;"",
IF(M941&gt;=1.3,M941,"เป็นไม้พุ่ม"),
IF(K941+L941&gt;=1.3,K941+L941,"เป็นไม้พุ่ม")))</f>
        <v>ยังไม่บันทึกข้อมูล</v>
      </c>
      <c r="O941" s="149" t="str">
        <f t="shared" si="113"/>
        <v>ข้อมูลไม่ถูกต้อง</v>
      </c>
      <c r="P941" s="149" t="str">
        <f t="shared" si="114"/>
        <v>ข้อมูลไม่ถูกต้อง</v>
      </c>
      <c r="Q941" s="149" t="str">
        <f t="shared" si="115"/>
        <v>ข้อมูลไม่ถูกต้อง</v>
      </c>
      <c r="R941" s="155" t="str">
        <f t="shared" si="116"/>
        <v>ข้อมูลไม่ถูกต้อง</v>
      </c>
      <c r="S941" s="155" t="str">
        <f>IF(ISNUMBER(R941),
IF(H$2=ตัวเลือก!A$30,"ยังไม่บันทึกข้อมูล",R941*0.27),"ข้อมูลไม่ถูกต้อง")</f>
        <v>ข้อมูลไม่ถูกต้อง</v>
      </c>
      <c r="T941" s="149" t="str">
        <f t="shared" si="117"/>
        <v>ข้อมูลไม่ถูกต้อง</v>
      </c>
      <c r="U941" s="155" t="str">
        <f>IF(ISNUMBER(R941),
IF(H$2=ตัวเลือก!A$30,"ยังไม่บันทึกข้อมูล",R941*0.47),"ข้อมูลไม่ถูกต้อง")</f>
        <v>ข้อมูลไม่ถูกต้อง</v>
      </c>
      <c r="V941" s="149" t="str">
        <f>IF(ISNUMBER(S941),
IF(H$2=ตัวเลือก!A$30,"ยังไม่บันทึกข้อมูล",S941*0.47),"ข้อมูลไม่ถูกต้อง")</f>
        <v>ข้อมูลไม่ถูกต้อง</v>
      </c>
      <c r="W941" s="149" t="str">
        <f t="shared" si="118"/>
        <v>ข้อมูลไม่ถูกต้อง</v>
      </c>
      <c r="X941" s="148" t="str">
        <f t="shared" si="119"/>
        <v>ข้อมูลไม่ถูกต้อง</v>
      </c>
      <c r="Y941" s="38"/>
      <c r="Z941" s="38"/>
      <c r="AA941" s="38"/>
    </row>
    <row r="942" spans="1:27" x14ac:dyDescent="0.45">
      <c r="A942" s="38">
        <v>937</v>
      </c>
      <c r="B942" s="38"/>
      <c r="C942" s="38"/>
      <c r="D942" s="38"/>
      <c r="E942" s="38"/>
      <c r="F942" s="35"/>
      <c r="G942" s="35"/>
      <c r="H942" s="38"/>
      <c r="I942" s="38"/>
      <c r="J942" s="273" t="str">
        <f t="shared" si="112"/>
        <v>รอข้อมูลคอลัมน์ H</v>
      </c>
      <c r="K942" s="150"/>
      <c r="L942" s="150"/>
      <c r="M942" s="150"/>
      <c r="N942" s="147" t="str" cm="1">
        <f t="array" ref="N942">IF(AND(K942:M942=""),"ยังไม่บันทึกข้อมูล",
IF(M942&lt;&gt;"",
IF(M942&gt;=1.3,M942,"เป็นไม้พุ่ม"),
IF(K942+L942&gt;=1.3,K942+L942,"เป็นไม้พุ่ม")))</f>
        <v>ยังไม่บันทึกข้อมูล</v>
      </c>
      <c r="O942" s="149" t="str">
        <f t="shared" si="113"/>
        <v>ข้อมูลไม่ถูกต้อง</v>
      </c>
      <c r="P942" s="149" t="str">
        <f t="shared" si="114"/>
        <v>ข้อมูลไม่ถูกต้อง</v>
      </c>
      <c r="Q942" s="149" t="str">
        <f t="shared" si="115"/>
        <v>ข้อมูลไม่ถูกต้อง</v>
      </c>
      <c r="R942" s="155" t="str">
        <f t="shared" si="116"/>
        <v>ข้อมูลไม่ถูกต้อง</v>
      </c>
      <c r="S942" s="155" t="str">
        <f>IF(ISNUMBER(R942),
IF(H$2=ตัวเลือก!A$30,"ยังไม่บันทึกข้อมูล",R942*0.27),"ข้อมูลไม่ถูกต้อง")</f>
        <v>ข้อมูลไม่ถูกต้อง</v>
      </c>
      <c r="T942" s="149" t="str">
        <f t="shared" si="117"/>
        <v>ข้อมูลไม่ถูกต้อง</v>
      </c>
      <c r="U942" s="155" t="str">
        <f>IF(ISNUMBER(R942),
IF(H$2=ตัวเลือก!A$30,"ยังไม่บันทึกข้อมูล",R942*0.47),"ข้อมูลไม่ถูกต้อง")</f>
        <v>ข้อมูลไม่ถูกต้อง</v>
      </c>
      <c r="V942" s="149" t="str">
        <f>IF(ISNUMBER(S942),
IF(H$2=ตัวเลือก!A$30,"ยังไม่บันทึกข้อมูล",S942*0.47),"ข้อมูลไม่ถูกต้อง")</f>
        <v>ข้อมูลไม่ถูกต้อง</v>
      </c>
      <c r="W942" s="149" t="str">
        <f t="shared" si="118"/>
        <v>ข้อมูลไม่ถูกต้อง</v>
      </c>
      <c r="X942" s="148" t="str">
        <f t="shared" si="119"/>
        <v>ข้อมูลไม่ถูกต้อง</v>
      </c>
      <c r="Y942" s="38"/>
      <c r="Z942" s="38"/>
      <c r="AA942" s="38"/>
    </row>
    <row r="943" spans="1:27" x14ac:dyDescent="0.45">
      <c r="A943" s="38">
        <v>938</v>
      </c>
      <c r="B943" s="38"/>
      <c r="C943" s="38"/>
      <c r="D943" s="38"/>
      <c r="E943" s="38"/>
      <c r="F943" s="35"/>
      <c r="G943" s="35"/>
      <c r="H943" s="38"/>
      <c r="I943" s="38"/>
      <c r="J943" s="273" t="str">
        <f t="shared" si="112"/>
        <v>รอข้อมูลคอลัมน์ H</v>
      </c>
      <c r="K943" s="150"/>
      <c r="L943" s="150"/>
      <c r="M943" s="150"/>
      <c r="N943" s="147" t="str" cm="1">
        <f t="array" ref="N943">IF(AND(K943:M943=""),"ยังไม่บันทึกข้อมูล",
IF(M943&lt;&gt;"",
IF(M943&gt;=1.3,M943,"เป็นไม้พุ่ม"),
IF(K943+L943&gt;=1.3,K943+L943,"เป็นไม้พุ่ม")))</f>
        <v>ยังไม่บันทึกข้อมูล</v>
      </c>
      <c r="O943" s="149" t="str">
        <f t="shared" si="113"/>
        <v>ข้อมูลไม่ถูกต้อง</v>
      </c>
      <c r="P943" s="149" t="str">
        <f t="shared" si="114"/>
        <v>ข้อมูลไม่ถูกต้อง</v>
      </c>
      <c r="Q943" s="149" t="str">
        <f t="shared" si="115"/>
        <v>ข้อมูลไม่ถูกต้อง</v>
      </c>
      <c r="R943" s="155" t="str">
        <f t="shared" si="116"/>
        <v>ข้อมูลไม่ถูกต้อง</v>
      </c>
      <c r="S943" s="155" t="str">
        <f>IF(ISNUMBER(R943),
IF(H$2=ตัวเลือก!A$30,"ยังไม่บันทึกข้อมูล",R943*0.27),"ข้อมูลไม่ถูกต้อง")</f>
        <v>ข้อมูลไม่ถูกต้อง</v>
      </c>
      <c r="T943" s="149" t="str">
        <f t="shared" si="117"/>
        <v>ข้อมูลไม่ถูกต้อง</v>
      </c>
      <c r="U943" s="155" t="str">
        <f>IF(ISNUMBER(R943),
IF(H$2=ตัวเลือก!A$30,"ยังไม่บันทึกข้อมูล",R943*0.47),"ข้อมูลไม่ถูกต้อง")</f>
        <v>ข้อมูลไม่ถูกต้อง</v>
      </c>
      <c r="V943" s="149" t="str">
        <f>IF(ISNUMBER(S943),
IF(H$2=ตัวเลือก!A$30,"ยังไม่บันทึกข้อมูล",S943*0.47),"ข้อมูลไม่ถูกต้อง")</f>
        <v>ข้อมูลไม่ถูกต้อง</v>
      </c>
      <c r="W943" s="149" t="str">
        <f t="shared" si="118"/>
        <v>ข้อมูลไม่ถูกต้อง</v>
      </c>
      <c r="X943" s="148" t="str">
        <f t="shared" si="119"/>
        <v>ข้อมูลไม่ถูกต้อง</v>
      </c>
      <c r="Y943" s="38"/>
      <c r="Z943" s="38"/>
      <c r="AA943" s="38"/>
    </row>
    <row r="944" spans="1:27" x14ac:dyDescent="0.45">
      <c r="A944" s="38">
        <v>939</v>
      </c>
      <c r="B944" s="38"/>
      <c r="C944" s="38"/>
      <c r="D944" s="38"/>
      <c r="E944" s="38"/>
      <c r="F944" s="35"/>
      <c r="G944" s="35"/>
      <c r="H944" s="38"/>
      <c r="I944" s="38"/>
      <c r="J944" s="273" t="str">
        <f t="shared" si="112"/>
        <v>รอข้อมูลคอลัมน์ H</v>
      </c>
      <c r="K944" s="150"/>
      <c r="L944" s="150"/>
      <c r="M944" s="150"/>
      <c r="N944" s="147" t="str" cm="1">
        <f t="array" ref="N944">IF(AND(K944:M944=""),"ยังไม่บันทึกข้อมูล",
IF(M944&lt;&gt;"",
IF(M944&gt;=1.3,M944,"เป็นไม้พุ่ม"),
IF(K944+L944&gt;=1.3,K944+L944,"เป็นไม้พุ่ม")))</f>
        <v>ยังไม่บันทึกข้อมูล</v>
      </c>
      <c r="O944" s="149" t="str">
        <f t="shared" si="113"/>
        <v>ข้อมูลไม่ถูกต้อง</v>
      </c>
      <c r="P944" s="149" t="str">
        <f t="shared" si="114"/>
        <v>ข้อมูลไม่ถูกต้อง</v>
      </c>
      <c r="Q944" s="149" t="str">
        <f t="shared" si="115"/>
        <v>ข้อมูลไม่ถูกต้อง</v>
      </c>
      <c r="R944" s="155" t="str">
        <f t="shared" si="116"/>
        <v>ข้อมูลไม่ถูกต้อง</v>
      </c>
      <c r="S944" s="155" t="str">
        <f>IF(ISNUMBER(R944),
IF(H$2=ตัวเลือก!A$30,"ยังไม่บันทึกข้อมูล",R944*0.27),"ข้อมูลไม่ถูกต้อง")</f>
        <v>ข้อมูลไม่ถูกต้อง</v>
      </c>
      <c r="T944" s="149" t="str">
        <f t="shared" si="117"/>
        <v>ข้อมูลไม่ถูกต้อง</v>
      </c>
      <c r="U944" s="155" t="str">
        <f>IF(ISNUMBER(R944),
IF(H$2=ตัวเลือก!A$30,"ยังไม่บันทึกข้อมูล",R944*0.47),"ข้อมูลไม่ถูกต้อง")</f>
        <v>ข้อมูลไม่ถูกต้อง</v>
      </c>
      <c r="V944" s="149" t="str">
        <f>IF(ISNUMBER(S944),
IF(H$2=ตัวเลือก!A$30,"ยังไม่บันทึกข้อมูล",S944*0.47),"ข้อมูลไม่ถูกต้อง")</f>
        <v>ข้อมูลไม่ถูกต้อง</v>
      </c>
      <c r="W944" s="149" t="str">
        <f t="shared" si="118"/>
        <v>ข้อมูลไม่ถูกต้อง</v>
      </c>
      <c r="X944" s="148" t="str">
        <f t="shared" si="119"/>
        <v>ข้อมูลไม่ถูกต้อง</v>
      </c>
      <c r="Y944" s="38"/>
      <c r="Z944" s="38"/>
      <c r="AA944" s="38"/>
    </row>
    <row r="945" spans="1:27" x14ac:dyDescent="0.45">
      <c r="A945" s="38">
        <v>940</v>
      </c>
      <c r="B945" s="38"/>
      <c r="C945" s="38"/>
      <c r="D945" s="38"/>
      <c r="E945" s="38"/>
      <c r="F945" s="35"/>
      <c r="G945" s="35"/>
      <c r="H945" s="38"/>
      <c r="I945" s="38"/>
      <c r="J945" s="273" t="str">
        <f t="shared" si="112"/>
        <v>รอข้อมูลคอลัมน์ H</v>
      </c>
      <c r="K945" s="150"/>
      <c r="L945" s="150"/>
      <c r="M945" s="150"/>
      <c r="N945" s="147" t="str" cm="1">
        <f t="array" ref="N945">IF(AND(K945:M945=""),"ยังไม่บันทึกข้อมูล",
IF(M945&lt;&gt;"",
IF(M945&gt;=1.3,M945,"เป็นไม้พุ่ม"),
IF(K945+L945&gt;=1.3,K945+L945,"เป็นไม้พุ่ม")))</f>
        <v>ยังไม่บันทึกข้อมูล</v>
      </c>
      <c r="O945" s="149" t="str">
        <f t="shared" si="113"/>
        <v>ข้อมูลไม่ถูกต้อง</v>
      </c>
      <c r="P945" s="149" t="str">
        <f t="shared" si="114"/>
        <v>ข้อมูลไม่ถูกต้อง</v>
      </c>
      <c r="Q945" s="149" t="str">
        <f t="shared" si="115"/>
        <v>ข้อมูลไม่ถูกต้อง</v>
      </c>
      <c r="R945" s="155" t="str">
        <f t="shared" si="116"/>
        <v>ข้อมูลไม่ถูกต้อง</v>
      </c>
      <c r="S945" s="155" t="str">
        <f>IF(ISNUMBER(R945),
IF(H$2=ตัวเลือก!A$30,"ยังไม่บันทึกข้อมูล",R945*0.27),"ข้อมูลไม่ถูกต้อง")</f>
        <v>ข้อมูลไม่ถูกต้อง</v>
      </c>
      <c r="T945" s="149" t="str">
        <f t="shared" si="117"/>
        <v>ข้อมูลไม่ถูกต้อง</v>
      </c>
      <c r="U945" s="155" t="str">
        <f>IF(ISNUMBER(R945),
IF(H$2=ตัวเลือก!A$30,"ยังไม่บันทึกข้อมูล",R945*0.47),"ข้อมูลไม่ถูกต้อง")</f>
        <v>ข้อมูลไม่ถูกต้อง</v>
      </c>
      <c r="V945" s="149" t="str">
        <f>IF(ISNUMBER(S945),
IF(H$2=ตัวเลือก!A$30,"ยังไม่บันทึกข้อมูล",S945*0.47),"ข้อมูลไม่ถูกต้อง")</f>
        <v>ข้อมูลไม่ถูกต้อง</v>
      </c>
      <c r="W945" s="149" t="str">
        <f t="shared" si="118"/>
        <v>ข้อมูลไม่ถูกต้อง</v>
      </c>
      <c r="X945" s="148" t="str">
        <f t="shared" si="119"/>
        <v>ข้อมูลไม่ถูกต้อง</v>
      </c>
      <c r="Y945" s="38"/>
      <c r="Z945" s="38"/>
      <c r="AA945" s="38"/>
    </row>
    <row r="946" spans="1:27" x14ac:dyDescent="0.45">
      <c r="A946" s="38">
        <v>941</v>
      </c>
      <c r="B946" s="38"/>
      <c r="C946" s="38"/>
      <c r="D946" s="38"/>
      <c r="E946" s="38"/>
      <c r="F946" s="35"/>
      <c r="G946" s="35"/>
      <c r="H946" s="38"/>
      <c r="I946" s="38"/>
      <c r="J946" s="273" t="str">
        <f t="shared" si="112"/>
        <v>รอข้อมูลคอลัมน์ H</v>
      </c>
      <c r="K946" s="150"/>
      <c r="L946" s="150"/>
      <c r="M946" s="150"/>
      <c r="N946" s="147" t="str" cm="1">
        <f t="array" ref="N946">IF(AND(K946:M946=""),"ยังไม่บันทึกข้อมูล",
IF(M946&lt;&gt;"",
IF(M946&gt;=1.3,M946,"เป็นไม้พุ่ม"),
IF(K946+L946&gt;=1.3,K946+L946,"เป็นไม้พุ่ม")))</f>
        <v>ยังไม่บันทึกข้อมูล</v>
      </c>
      <c r="O946" s="149" t="str">
        <f t="shared" si="113"/>
        <v>ข้อมูลไม่ถูกต้อง</v>
      </c>
      <c r="P946" s="149" t="str">
        <f t="shared" si="114"/>
        <v>ข้อมูลไม่ถูกต้อง</v>
      </c>
      <c r="Q946" s="149" t="str">
        <f t="shared" si="115"/>
        <v>ข้อมูลไม่ถูกต้อง</v>
      </c>
      <c r="R946" s="155" t="str">
        <f t="shared" si="116"/>
        <v>ข้อมูลไม่ถูกต้อง</v>
      </c>
      <c r="S946" s="155" t="str">
        <f>IF(ISNUMBER(R946),
IF(H$2=ตัวเลือก!A$30,"ยังไม่บันทึกข้อมูล",R946*0.27),"ข้อมูลไม่ถูกต้อง")</f>
        <v>ข้อมูลไม่ถูกต้อง</v>
      </c>
      <c r="T946" s="149" t="str">
        <f t="shared" si="117"/>
        <v>ข้อมูลไม่ถูกต้อง</v>
      </c>
      <c r="U946" s="155" t="str">
        <f>IF(ISNUMBER(R946),
IF(H$2=ตัวเลือก!A$30,"ยังไม่บันทึกข้อมูล",R946*0.47),"ข้อมูลไม่ถูกต้อง")</f>
        <v>ข้อมูลไม่ถูกต้อง</v>
      </c>
      <c r="V946" s="149" t="str">
        <f>IF(ISNUMBER(S946),
IF(H$2=ตัวเลือก!A$30,"ยังไม่บันทึกข้อมูล",S946*0.47),"ข้อมูลไม่ถูกต้อง")</f>
        <v>ข้อมูลไม่ถูกต้อง</v>
      </c>
      <c r="W946" s="149" t="str">
        <f t="shared" si="118"/>
        <v>ข้อมูลไม่ถูกต้อง</v>
      </c>
      <c r="X946" s="148" t="str">
        <f t="shared" si="119"/>
        <v>ข้อมูลไม่ถูกต้อง</v>
      </c>
      <c r="Y946" s="38"/>
      <c r="Z946" s="38"/>
      <c r="AA946" s="38"/>
    </row>
    <row r="947" spans="1:27" x14ac:dyDescent="0.45">
      <c r="A947" s="38">
        <v>942</v>
      </c>
      <c r="B947" s="38"/>
      <c r="C947" s="38"/>
      <c r="D947" s="38"/>
      <c r="E947" s="38"/>
      <c r="F947" s="35"/>
      <c r="G947" s="35"/>
      <c r="H947" s="38"/>
      <c r="I947" s="38"/>
      <c r="J947" s="273" t="str">
        <f t="shared" si="112"/>
        <v>รอข้อมูลคอลัมน์ H</v>
      </c>
      <c r="K947" s="150"/>
      <c r="L947" s="150"/>
      <c r="M947" s="150"/>
      <c r="N947" s="147" t="str" cm="1">
        <f t="array" ref="N947">IF(AND(K947:M947=""),"ยังไม่บันทึกข้อมูล",
IF(M947&lt;&gt;"",
IF(M947&gt;=1.3,M947,"เป็นไม้พุ่ม"),
IF(K947+L947&gt;=1.3,K947+L947,"เป็นไม้พุ่ม")))</f>
        <v>ยังไม่บันทึกข้อมูล</v>
      </c>
      <c r="O947" s="149" t="str">
        <f t="shared" si="113"/>
        <v>ข้อมูลไม่ถูกต้อง</v>
      </c>
      <c r="P947" s="149" t="str">
        <f t="shared" si="114"/>
        <v>ข้อมูลไม่ถูกต้อง</v>
      </c>
      <c r="Q947" s="149" t="str">
        <f t="shared" si="115"/>
        <v>ข้อมูลไม่ถูกต้อง</v>
      </c>
      <c r="R947" s="155" t="str">
        <f t="shared" si="116"/>
        <v>ข้อมูลไม่ถูกต้อง</v>
      </c>
      <c r="S947" s="155" t="str">
        <f>IF(ISNUMBER(R947),
IF(H$2=ตัวเลือก!A$30,"ยังไม่บันทึกข้อมูล",R947*0.27),"ข้อมูลไม่ถูกต้อง")</f>
        <v>ข้อมูลไม่ถูกต้อง</v>
      </c>
      <c r="T947" s="149" t="str">
        <f t="shared" si="117"/>
        <v>ข้อมูลไม่ถูกต้อง</v>
      </c>
      <c r="U947" s="155" t="str">
        <f>IF(ISNUMBER(R947),
IF(H$2=ตัวเลือก!A$30,"ยังไม่บันทึกข้อมูล",R947*0.47),"ข้อมูลไม่ถูกต้อง")</f>
        <v>ข้อมูลไม่ถูกต้อง</v>
      </c>
      <c r="V947" s="149" t="str">
        <f>IF(ISNUMBER(S947),
IF(H$2=ตัวเลือก!A$30,"ยังไม่บันทึกข้อมูล",S947*0.47),"ข้อมูลไม่ถูกต้อง")</f>
        <v>ข้อมูลไม่ถูกต้อง</v>
      </c>
      <c r="W947" s="149" t="str">
        <f t="shared" si="118"/>
        <v>ข้อมูลไม่ถูกต้อง</v>
      </c>
      <c r="X947" s="148" t="str">
        <f t="shared" si="119"/>
        <v>ข้อมูลไม่ถูกต้อง</v>
      </c>
      <c r="Y947" s="38"/>
      <c r="Z947" s="38"/>
      <c r="AA947" s="38"/>
    </row>
    <row r="948" spans="1:27" x14ac:dyDescent="0.45">
      <c r="A948" s="38">
        <v>943</v>
      </c>
      <c r="B948" s="38"/>
      <c r="C948" s="38"/>
      <c r="D948" s="38"/>
      <c r="E948" s="38"/>
      <c r="F948" s="35"/>
      <c r="G948" s="35"/>
      <c r="H948" s="38"/>
      <c r="I948" s="38"/>
      <c r="J948" s="273" t="str">
        <f t="shared" si="112"/>
        <v>รอข้อมูลคอลัมน์ H</v>
      </c>
      <c r="K948" s="150"/>
      <c r="L948" s="150"/>
      <c r="M948" s="150"/>
      <c r="N948" s="147" t="str" cm="1">
        <f t="array" ref="N948">IF(AND(K948:M948=""),"ยังไม่บันทึกข้อมูล",
IF(M948&lt;&gt;"",
IF(M948&gt;=1.3,M948,"เป็นไม้พุ่ม"),
IF(K948+L948&gt;=1.3,K948+L948,"เป็นไม้พุ่ม")))</f>
        <v>ยังไม่บันทึกข้อมูล</v>
      </c>
      <c r="O948" s="149" t="str">
        <f t="shared" si="113"/>
        <v>ข้อมูลไม่ถูกต้อง</v>
      </c>
      <c r="P948" s="149" t="str">
        <f t="shared" si="114"/>
        <v>ข้อมูลไม่ถูกต้อง</v>
      </c>
      <c r="Q948" s="149" t="str">
        <f t="shared" si="115"/>
        <v>ข้อมูลไม่ถูกต้อง</v>
      </c>
      <c r="R948" s="155" t="str">
        <f t="shared" si="116"/>
        <v>ข้อมูลไม่ถูกต้อง</v>
      </c>
      <c r="S948" s="155" t="str">
        <f>IF(ISNUMBER(R948),
IF(H$2=ตัวเลือก!A$30,"ยังไม่บันทึกข้อมูล",R948*0.27),"ข้อมูลไม่ถูกต้อง")</f>
        <v>ข้อมูลไม่ถูกต้อง</v>
      </c>
      <c r="T948" s="149" t="str">
        <f t="shared" si="117"/>
        <v>ข้อมูลไม่ถูกต้อง</v>
      </c>
      <c r="U948" s="155" t="str">
        <f>IF(ISNUMBER(R948),
IF(H$2=ตัวเลือก!A$30,"ยังไม่บันทึกข้อมูล",R948*0.47),"ข้อมูลไม่ถูกต้อง")</f>
        <v>ข้อมูลไม่ถูกต้อง</v>
      </c>
      <c r="V948" s="149" t="str">
        <f>IF(ISNUMBER(S948),
IF(H$2=ตัวเลือก!A$30,"ยังไม่บันทึกข้อมูล",S948*0.47),"ข้อมูลไม่ถูกต้อง")</f>
        <v>ข้อมูลไม่ถูกต้อง</v>
      </c>
      <c r="W948" s="149" t="str">
        <f t="shared" si="118"/>
        <v>ข้อมูลไม่ถูกต้อง</v>
      </c>
      <c r="X948" s="148" t="str">
        <f t="shared" si="119"/>
        <v>ข้อมูลไม่ถูกต้อง</v>
      </c>
      <c r="Y948" s="38"/>
      <c r="Z948" s="38"/>
      <c r="AA948" s="38"/>
    </row>
    <row r="949" spans="1:27" x14ac:dyDescent="0.45">
      <c r="A949" s="38">
        <v>944</v>
      </c>
      <c r="B949" s="38"/>
      <c r="C949" s="38"/>
      <c r="D949" s="38"/>
      <c r="E949" s="38"/>
      <c r="F949" s="35"/>
      <c r="G949" s="35"/>
      <c r="H949" s="38"/>
      <c r="I949" s="38"/>
      <c r="J949" s="273" t="str">
        <f t="shared" si="112"/>
        <v>รอข้อมูลคอลัมน์ H</v>
      </c>
      <c r="K949" s="150"/>
      <c r="L949" s="150"/>
      <c r="M949" s="150"/>
      <c r="N949" s="147" t="str" cm="1">
        <f t="array" ref="N949">IF(AND(K949:M949=""),"ยังไม่บันทึกข้อมูล",
IF(M949&lt;&gt;"",
IF(M949&gt;=1.3,M949,"เป็นไม้พุ่ม"),
IF(K949+L949&gt;=1.3,K949+L949,"เป็นไม้พุ่ม")))</f>
        <v>ยังไม่บันทึกข้อมูล</v>
      </c>
      <c r="O949" s="149" t="str">
        <f t="shared" si="113"/>
        <v>ข้อมูลไม่ถูกต้อง</v>
      </c>
      <c r="P949" s="149" t="str">
        <f t="shared" si="114"/>
        <v>ข้อมูลไม่ถูกต้อง</v>
      </c>
      <c r="Q949" s="149" t="str">
        <f t="shared" si="115"/>
        <v>ข้อมูลไม่ถูกต้อง</v>
      </c>
      <c r="R949" s="155" t="str">
        <f t="shared" si="116"/>
        <v>ข้อมูลไม่ถูกต้อง</v>
      </c>
      <c r="S949" s="155" t="str">
        <f>IF(ISNUMBER(R949),
IF(H$2=ตัวเลือก!A$30,"ยังไม่บันทึกข้อมูล",R949*0.27),"ข้อมูลไม่ถูกต้อง")</f>
        <v>ข้อมูลไม่ถูกต้อง</v>
      </c>
      <c r="T949" s="149" t="str">
        <f t="shared" si="117"/>
        <v>ข้อมูลไม่ถูกต้อง</v>
      </c>
      <c r="U949" s="155" t="str">
        <f>IF(ISNUMBER(R949),
IF(H$2=ตัวเลือก!A$30,"ยังไม่บันทึกข้อมูล",R949*0.47),"ข้อมูลไม่ถูกต้อง")</f>
        <v>ข้อมูลไม่ถูกต้อง</v>
      </c>
      <c r="V949" s="149" t="str">
        <f>IF(ISNUMBER(S949),
IF(H$2=ตัวเลือก!A$30,"ยังไม่บันทึกข้อมูล",S949*0.47),"ข้อมูลไม่ถูกต้อง")</f>
        <v>ข้อมูลไม่ถูกต้อง</v>
      </c>
      <c r="W949" s="149" t="str">
        <f t="shared" si="118"/>
        <v>ข้อมูลไม่ถูกต้อง</v>
      </c>
      <c r="X949" s="148" t="str">
        <f t="shared" si="119"/>
        <v>ข้อมูลไม่ถูกต้อง</v>
      </c>
      <c r="Y949" s="38"/>
      <c r="Z949" s="38"/>
      <c r="AA949" s="38"/>
    </row>
    <row r="950" spans="1:27" x14ac:dyDescent="0.45">
      <c r="A950" s="38">
        <v>945</v>
      </c>
      <c r="B950" s="38"/>
      <c r="C950" s="38"/>
      <c r="D950" s="38"/>
      <c r="E950" s="38"/>
      <c r="F950" s="35"/>
      <c r="G950" s="35"/>
      <c r="H950" s="38"/>
      <c r="I950" s="38"/>
      <c r="J950" s="273" t="str">
        <f t="shared" si="112"/>
        <v>รอข้อมูลคอลัมน์ H</v>
      </c>
      <c r="K950" s="150"/>
      <c r="L950" s="150"/>
      <c r="M950" s="150"/>
      <c r="N950" s="147" t="str" cm="1">
        <f t="array" ref="N950">IF(AND(K950:M950=""),"ยังไม่บันทึกข้อมูล",
IF(M950&lt;&gt;"",
IF(M950&gt;=1.3,M950,"เป็นไม้พุ่ม"),
IF(K950+L950&gt;=1.3,K950+L950,"เป็นไม้พุ่ม")))</f>
        <v>ยังไม่บันทึกข้อมูล</v>
      </c>
      <c r="O950" s="149" t="str">
        <f t="shared" si="113"/>
        <v>ข้อมูลไม่ถูกต้อง</v>
      </c>
      <c r="P950" s="149" t="str">
        <f t="shared" si="114"/>
        <v>ข้อมูลไม่ถูกต้อง</v>
      </c>
      <c r="Q950" s="149" t="str">
        <f t="shared" si="115"/>
        <v>ข้อมูลไม่ถูกต้อง</v>
      </c>
      <c r="R950" s="155" t="str">
        <f t="shared" si="116"/>
        <v>ข้อมูลไม่ถูกต้อง</v>
      </c>
      <c r="S950" s="155" t="str">
        <f>IF(ISNUMBER(R950),
IF(H$2=ตัวเลือก!A$30,"ยังไม่บันทึกข้อมูล",R950*0.27),"ข้อมูลไม่ถูกต้อง")</f>
        <v>ข้อมูลไม่ถูกต้อง</v>
      </c>
      <c r="T950" s="149" t="str">
        <f t="shared" si="117"/>
        <v>ข้อมูลไม่ถูกต้อง</v>
      </c>
      <c r="U950" s="155" t="str">
        <f>IF(ISNUMBER(R950),
IF(H$2=ตัวเลือก!A$30,"ยังไม่บันทึกข้อมูล",R950*0.47),"ข้อมูลไม่ถูกต้อง")</f>
        <v>ข้อมูลไม่ถูกต้อง</v>
      </c>
      <c r="V950" s="149" t="str">
        <f>IF(ISNUMBER(S950),
IF(H$2=ตัวเลือก!A$30,"ยังไม่บันทึกข้อมูล",S950*0.47),"ข้อมูลไม่ถูกต้อง")</f>
        <v>ข้อมูลไม่ถูกต้อง</v>
      </c>
      <c r="W950" s="149" t="str">
        <f t="shared" si="118"/>
        <v>ข้อมูลไม่ถูกต้อง</v>
      </c>
      <c r="X950" s="148" t="str">
        <f t="shared" si="119"/>
        <v>ข้อมูลไม่ถูกต้อง</v>
      </c>
      <c r="Y950" s="38"/>
      <c r="Z950" s="38"/>
      <c r="AA950" s="38"/>
    </row>
    <row r="951" spans="1:27" x14ac:dyDescent="0.45">
      <c r="A951" s="38">
        <v>946</v>
      </c>
      <c r="B951" s="38"/>
      <c r="C951" s="38"/>
      <c r="D951" s="38"/>
      <c r="E951" s="38"/>
      <c r="F951" s="35"/>
      <c r="G951" s="35"/>
      <c r="H951" s="38"/>
      <c r="I951" s="38"/>
      <c r="J951" s="273" t="str">
        <f t="shared" si="112"/>
        <v>รอข้อมูลคอลัมน์ H</v>
      </c>
      <c r="K951" s="150"/>
      <c r="L951" s="150"/>
      <c r="M951" s="150"/>
      <c r="N951" s="147" t="str" cm="1">
        <f t="array" ref="N951">IF(AND(K951:M951=""),"ยังไม่บันทึกข้อมูล",
IF(M951&lt;&gt;"",
IF(M951&gt;=1.3,M951,"เป็นไม้พุ่ม"),
IF(K951+L951&gt;=1.3,K951+L951,"เป็นไม้พุ่ม")))</f>
        <v>ยังไม่บันทึกข้อมูล</v>
      </c>
      <c r="O951" s="149" t="str">
        <f t="shared" si="113"/>
        <v>ข้อมูลไม่ถูกต้อง</v>
      </c>
      <c r="P951" s="149" t="str">
        <f t="shared" si="114"/>
        <v>ข้อมูลไม่ถูกต้อง</v>
      </c>
      <c r="Q951" s="149" t="str">
        <f t="shared" si="115"/>
        <v>ข้อมูลไม่ถูกต้อง</v>
      </c>
      <c r="R951" s="155" t="str">
        <f t="shared" si="116"/>
        <v>ข้อมูลไม่ถูกต้อง</v>
      </c>
      <c r="S951" s="155" t="str">
        <f>IF(ISNUMBER(R951),
IF(H$2=ตัวเลือก!A$30,"ยังไม่บันทึกข้อมูล",R951*0.27),"ข้อมูลไม่ถูกต้อง")</f>
        <v>ข้อมูลไม่ถูกต้อง</v>
      </c>
      <c r="T951" s="149" t="str">
        <f t="shared" si="117"/>
        <v>ข้อมูลไม่ถูกต้อง</v>
      </c>
      <c r="U951" s="155" t="str">
        <f>IF(ISNUMBER(R951),
IF(H$2=ตัวเลือก!A$30,"ยังไม่บันทึกข้อมูล",R951*0.47),"ข้อมูลไม่ถูกต้อง")</f>
        <v>ข้อมูลไม่ถูกต้อง</v>
      </c>
      <c r="V951" s="149" t="str">
        <f>IF(ISNUMBER(S951),
IF(H$2=ตัวเลือก!A$30,"ยังไม่บันทึกข้อมูล",S951*0.47),"ข้อมูลไม่ถูกต้อง")</f>
        <v>ข้อมูลไม่ถูกต้อง</v>
      </c>
      <c r="W951" s="149" t="str">
        <f t="shared" si="118"/>
        <v>ข้อมูลไม่ถูกต้อง</v>
      </c>
      <c r="X951" s="148" t="str">
        <f t="shared" si="119"/>
        <v>ข้อมูลไม่ถูกต้อง</v>
      </c>
      <c r="Y951" s="38"/>
      <c r="Z951" s="38"/>
      <c r="AA951" s="38"/>
    </row>
    <row r="952" spans="1:27" x14ac:dyDescent="0.45">
      <c r="A952" s="38">
        <v>947</v>
      </c>
      <c r="B952" s="38"/>
      <c r="C952" s="38"/>
      <c r="D952" s="38"/>
      <c r="E952" s="38"/>
      <c r="F952" s="35"/>
      <c r="G952" s="35"/>
      <c r="H952" s="38"/>
      <c r="I952" s="38"/>
      <c r="J952" s="273" t="str">
        <f t="shared" si="112"/>
        <v>รอข้อมูลคอลัมน์ H</v>
      </c>
      <c r="K952" s="150"/>
      <c r="L952" s="150"/>
      <c r="M952" s="150"/>
      <c r="N952" s="147" t="str" cm="1">
        <f t="array" ref="N952">IF(AND(K952:M952=""),"ยังไม่บันทึกข้อมูล",
IF(M952&lt;&gt;"",
IF(M952&gt;=1.3,M952,"เป็นไม้พุ่ม"),
IF(K952+L952&gt;=1.3,K952+L952,"เป็นไม้พุ่ม")))</f>
        <v>ยังไม่บันทึกข้อมูล</v>
      </c>
      <c r="O952" s="149" t="str">
        <f t="shared" si="113"/>
        <v>ข้อมูลไม่ถูกต้อง</v>
      </c>
      <c r="P952" s="149" t="str">
        <f t="shared" si="114"/>
        <v>ข้อมูลไม่ถูกต้อง</v>
      </c>
      <c r="Q952" s="149" t="str">
        <f t="shared" si="115"/>
        <v>ข้อมูลไม่ถูกต้อง</v>
      </c>
      <c r="R952" s="155" t="str">
        <f t="shared" si="116"/>
        <v>ข้อมูลไม่ถูกต้อง</v>
      </c>
      <c r="S952" s="155" t="str">
        <f>IF(ISNUMBER(R952),
IF(H$2=ตัวเลือก!A$30,"ยังไม่บันทึกข้อมูล",R952*0.27),"ข้อมูลไม่ถูกต้อง")</f>
        <v>ข้อมูลไม่ถูกต้อง</v>
      </c>
      <c r="T952" s="149" t="str">
        <f t="shared" si="117"/>
        <v>ข้อมูลไม่ถูกต้อง</v>
      </c>
      <c r="U952" s="155" t="str">
        <f>IF(ISNUMBER(R952),
IF(H$2=ตัวเลือก!A$30,"ยังไม่บันทึกข้อมูล",R952*0.47),"ข้อมูลไม่ถูกต้อง")</f>
        <v>ข้อมูลไม่ถูกต้อง</v>
      </c>
      <c r="V952" s="149" t="str">
        <f>IF(ISNUMBER(S952),
IF(H$2=ตัวเลือก!A$30,"ยังไม่บันทึกข้อมูล",S952*0.47),"ข้อมูลไม่ถูกต้อง")</f>
        <v>ข้อมูลไม่ถูกต้อง</v>
      </c>
      <c r="W952" s="149" t="str">
        <f t="shared" si="118"/>
        <v>ข้อมูลไม่ถูกต้อง</v>
      </c>
      <c r="X952" s="148" t="str">
        <f t="shared" si="119"/>
        <v>ข้อมูลไม่ถูกต้อง</v>
      </c>
      <c r="Y952" s="38"/>
      <c r="Z952" s="38"/>
      <c r="AA952" s="38"/>
    </row>
    <row r="953" spans="1:27" x14ac:dyDescent="0.45">
      <c r="A953" s="38">
        <v>948</v>
      </c>
      <c r="B953" s="38"/>
      <c r="C953" s="38"/>
      <c r="D953" s="38"/>
      <c r="E953" s="38"/>
      <c r="F953" s="35"/>
      <c r="G953" s="35"/>
      <c r="H953" s="38">
        <v>50</v>
      </c>
      <c r="I953" s="38"/>
      <c r="J953" s="273">
        <f t="shared" si="112"/>
        <v>15.915494309189533</v>
      </c>
      <c r="K953" s="150"/>
      <c r="L953" s="150"/>
      <c r="M953" s="150"/>
      <c r="N953" s="147" t="str" cm="1">
        <f t="array" ref="N953">IF(AND(K953:M953=""),"ยังไม่บันทึกข้อมูล",
IF(M953&lt;&gt;"",
IF(M953&gt;=1.3,M953,"เป็นไม้พุ่ม"),
IF(K953+L953&gt;=1.3,K953+L953,"เป็นไม้พุ่ม")))</f>
        <v>ยังไม่บันทึกข้อมูล</v>
      </c>
      <c r="O953" s="149" t="str">
        <f t="shared" si="113"/>
        <v>ข้อมูลไม่ถูกต้อง</v>
      </c>
      <c r="P953" s="149" t="str">
        <f t="shared" si="114"/>
        <v>ข้อมูลไม่ถูกต้อง</v>
      </c>
      <c r="Q953" s="149" t="str">
        <f t="shared" si="115"/>
        <v>ข้อมูลไม่ถูกต้อง</v>
      </c>
      <c r="R953" s="155" t="str">
        <f t="shared" si="116"/>
        <v>ข้อมูลไม่ถูกต้อง</v>
      </c>
      <c r="S953" s="155" t="str">
        <f>IF(ISNUMBER(R953),
IF(H$2=ตัวเลือก!A$30,"ยังไม่บันทึกข้อมูล",R953*0.27),"ข้อมูลไม่ถูกต้อง")</f>
        <v>ข้อมูลไม่ถูกต้อง</v>
      </c>
      <c r="T953" s="149" t="str">
        <f t="shared" si="117"/>
        <v>ข้อมูลไม่ถูกต้อง</v>
      </c>
      <c r="U953" s="155" t="str">
        <f>IF(ISNUMBER(R953),
IF(H$2=ตัวเลือก!A$30,"ยังไม่บันทึกข้อมูล",R953*0.47),"ข้อมูลไม่ถูกต้อง")</f>
        <v>ข้อมูลไม่ถูกต้อง</v>
      </c>
      <c r="V953" s="149" t="str">
        <f>IF(ISNUMBER(S953),
IF(H$2=ตัวเลือก!A$30,"ยังไม่บันทึกข้อมูล",S953*0.47),"ข้อมูลไม่ถูกต้อง")</f>
        <v>ข้อมูลไม่ถูกต้อง</v>
      </c>
      <c r="W953" s="149" t="str">
        <f t="shared" si="118"/>
        <v>ข้อมูลไม่ถูกต้อง</v>
      </c>
      <c r="X953" s="148" t="str">
        <f t="shared" si="119"/>
        <v>ข้อมูลไม่ถูกต้อง</v>
      </c>
      <c r="Y953" s="38"/>
      <c r="Z953" s="38"/>
      <c r="AA953" s="38"/>
    </row>
    <row r="954" spans="1:27" x14ac:dyDescent="0.45">
      <c r="A954" s="38">
        <v>949</v>
      </c>
      <c r="B954" s="38"/>
      <c r="C954" s="38"/>
      <c r="D954" s="38"/>
      <c r="E954" s="38"/>
      <c r="F954" s="35"/>
      <c r="G954" s="35"/>
      <c r="H954" s="38">
        <v>50</v>
      </c>
      <c r="I954" s="38"/>
      <c r="J954" s="273">
        <f t="shared" si="112"/>
        <v>15.915494309189533</v>
      </c>
      <c r="K954" s="150"/>
      <c r="L954" s="150"/>
      <c r="M954" s="150"/>
      <c r="N954" s="147" t="str" cm="1">
        <f t="array" ref="N954">IF(AND(K954:M954=""),"ยังไม่บันทึกข้อมูล",
IF(M954&lt;&gt;"",
IF(M954&gt;=1.3,M954,"เป็นไม้พุ่ม"),
IF(K954+L954&gt;=1.3,K954+L954,"เป็นไม้พุ่ม")))</f>
        <v>ยังไม่บันทึกข้อมูล</v>
      </c>
      <c r="O954" s="149" t="str">
        <f t="shared" si="113"/>
        <v>ข้อมูลไม่ถูกต้อง</v>
      </c>
      <c r="P954" s="149" t="str">
        <f t="shared" si="114"/>
        <v>ข้อมูลไม่ถูกต้อง</v>
      </c>
      <c r="Q954" s="149" t="str">
        <f t="shared" si="115"/>
        <v>ข้อมูลไม่ถูกต้อง</v>
      </c>
      <c r="R954" s="155" t="str">
        <f t="shared" si="116"/>
        <v>ข้อมูลไม่ถูกต้อง</v>
      </c>
      <c r="S954" s="155" t="str">
        <f>IF(ISNUMBER(R954),
IF(H$2=ตัวเลือก!A$30,"ยังไม่บันทึกข้อมูล",R954*0.27),"ข้อมูลไม่ถูกต้อง")</f>
        <v>ข้อมูลไม่ถูกต้อง</v>
      </c>
      <c r="T954" s="149" t="str">
        <f t="shared" si="117"/>
        <v>ข้อมูลไม่ถูกต้อง</v>
      </c>
      <c r="U954" s="155" t="str">
        <f>IF(ISNUMBER(R954),
IF(H$2=ตัวเลือก!A$30,"ยังไม่บันทึกข้อมูล",R954*0.47),"ข้อมูลไม่ถูกต้อง")</f>
        <v>ข้อมูลไม่ถูกต้อง</v>
      </c>
      <c r="V954" s="149" t="str">
        <f>IF(ISNUMBER(S954),
IF(H$2=ตัวเลือก!A$30,"ยังไม่บันทึกข้อมูล",S954*0.47),"ข้อมูลไม่ถูกต้อง")</f>
        <v>ข้อมูลไม่ถูกต้อง</v>
      </c>
      <c r="W954" s="149" t="str">
        <f t="shared" si="118"/>
        <v>ข้อมูลไม่ถูกต้อง</v>
      </c>
      <c r="X954" s="148" t="str">
        <f t="shared" si="119"/>
        <v>ข้อมูลไม่ถูกต้อง</v>
      </c>
      <c r="Y954" s="38"/>
      <c r="Z954" s="38"/>
      <c r="AA954" s="38"/>
    </row>
    <row r="955" spans="1:27" x14ac:dyDescent="0.45">
      <c r="A955" s="38">
        <v>950</v>
      </c>
      <c r="B955" s="38"/>
      <c r="C955" s="38"/>
      <c r="D955" s="38"/>
      <c r="E955" s="38"/>
      <c r="F955" s="35"/>
      <c r="G955" s="35"/>
      <c r="H955" s="38">
        <v>30</v>
      </c>
      <c r="I955" s="38"/>
      <c r="J955" s="273">
        <f t="shared" si="112"/>
        <v>9.5492965855137211</v>
      </c>
      <c r="K955" s="150"/>
      <c r="L955" s="150"/>
      <c r="M955" s="150"/>
      <c r="N955" s="147" t="str" cm="1">
        <f t="array" ref="N955">IF(AND(K955:M955=""),"ยังไม่บันทึกข้อมูล",
IF(M955&lt;&gt;"",
IF(M955&gt;=1.3,M955,"เป็นไม้พุ่ม"),
IF(K955+L955&gt;=1.3,K955+L955,"เป็นไม้พุ่ม")))</f>
        <v>ยังไม่บันทึกข้อมูล</v>
      </c>
      <c r="O955" s="149" t="str">
        <f t="shared" si="113"/>
        <v>ข้อมูลไม่ถูกต้อง</v>
      </c>
      <c r="P955" s="149" t="str">
        <f t="shared" si="114"/>
        <v>ข้อมูลไม่ถูกต้อง</v>
      </c>
      <c r="Q955" s="149" t="str">
        <f t="shared" si="115"/>
        <v>ข้อมูลไม่ถูกต้อง</v>
      </c>
      <c r="R955" s="155" t="str">
        <f t="shared" si="116"/>
        <v>ข้อมูลไม่ถูกต้อง</v>
      </c>
      <c r="S955" s="155" t="str">
        <f>IF(ISNUMBER(R955),
IF(H$2=ตัวเลือก!A$30,"ยังไม่บันทึกข้อมูล",R955*0.27),"ข้อมูลไม่ถูกต้อง")</f>
        <v>ข้อมูลไม่ถูกต้อง</v>
      </c>
      <c r="T955" s="149" t="str">
        <f t="shared" si="117"/>
        <v>ข้อมูลไม่ถูกต้อง</v>
      </c>
      <c r="U955" s="155" t="str">
        <f>IF(ISNUMBER(R955),
IF(H$2=ตัวเลือก!A$30,"ยังไม่บันทึกข้อมูล",R955*0.47),"ข้อมูลไม่ถูกต้อง")</f>
        <v>ข้อมูลไม่ถูกต้อง</v>
      </c>
      <c r="V955" s="149" t="str">
        <f>IF(ISNUMBER(S955),
IF(H$2=ตัวเลือก!A$30,"ยังไม่บันทึกข้อมูล",S955*0.47),"ข้อมูลไม่ถูกต้อง")</f>
        <v>ข้อมูลไม่ถูกต้อง</v>
      </c>
      <c r="W955" s="149" t="str">
        <f t="shared" si="118"/>
        <v>ข้อมูลไม่ถูกต้อง</v>
      </c>
      <c r="X955" s="148" t="str">
        <f t="shared" si="119"/>
        <v>ข้อมูลไม่ถูกต้อง</v>
      </c>
      <c r="Y955" s="38"/>
      <c r="Z955" s="38"/>
      <c r="AA955" s="38"/>
    </row>
    <row r="956" spans="1:27" x14ac:dyDescent="0.45">
      <c r="A956" s="38">
        <v>951</v>
      </c>
      <c r="B956" s="38"/>
      <c r="C956" s="38"/>
      <c r="D956" s="38"/>
      <c r="E956" s="38"/>
      <c r="F956" s="35"/>
      <c r="G956" s="35"/>
      <c r="H956" s="38">
        <v>40</v>
      </c>
      <c r="I956" s="38"/>
      <c r="J956" s="273">
        <f t="shared" si="112"/>
        <v>12.732395447351628</v>
      </c>
      <c r="K956" s="150"/>
      <c r="L956" s="150"/>
      <c r="M956" s="150"/>
      <c r="N956" s="147" t="str" cm="1">
        <f t="array" ref="N956">IF(AND(K956:M956=""),"ยังไม่บันทึกข้อมูล",
IF(M956&lt;&gt;"",
IF(M956&gt;=1.3,M956,"เป็นไม้พุ่ม"),
IF(K956+L956&gt;=1.3,K956+L956,"เป็นไม้พุ่ม")))</f>
        <v>ยังไม่บันทึกข้อมูล</v>
      </c>
      <c r="O956" s="149" t="str">
        <f t="shared" si="113"/>
        <v>ข้อมูลไม่ถูกต้อง</v>
      </c>
      <c r="P956" s="149" t="str">
        <f t="shared" si="114"/>
        <v>ข้อมูลไม่ถูกต้อง</v>
      </c>
      <c r="Q956" s="149" t="str">
        <f t="shared" si="115"/>
        <v>ข้อมูลไม่ถูกต้อง</v>
      </c>
      <c r="R956" s="155" t="str">
        <f t="shared" si="116"/>
        <v>ข้อมูลไม่ถูกต้อง</v>
      </c>
      <c r="S956" s="155" t="str">
        <f>IF(ISNUMBER(R956),
IF(H$2=ตัวเลือก!A$30,"ยังไม่บันทึกข้อมูล",R956*0.27),"ข้อมูลไม่ถูกต้อง")</f>
        <v>ข้อมูลไม่ถูกต้อง</v>
      </c>
      <c r="T956" s="149" t="str">
        <f t="shared" si="117"/>
        <v>ข้อมูลไม่ถูกต้อง</v>
      </c>
      <c r="U956" s="155" t="str">
        <f>IF(ISNUMBER(R956),
IF(H$2=ตัวเลือก!A$30,"ยังไม่บันทึกข้อมูล",R956*0.47),"ข้อมูลไม่ถูกต้อง")</f>
        <v>ข้อมูลไม่ถูกต้อง</v>
      </c>
      <c r="V956" s="149" t="str">
        <f>IF(ISNUMBER(S956),
IF(H$2=ตัวเลือก!A$30,"ยังไม่บันทึกข้อมูล",S956*0.47),"ข้อมูลไม่ถูกต้อง")</f>
        <v>ข้อมูลไม่ถูกต้อง</v>
      </c>
      <c r="W956" s="149" t="str">
        <f t="shared" si="118"/>
        <v>ข้อมูลไม่ถูกต้อง</v>
      </c>
      <c r="X956" s="148" t="str">
        <f t="shared" si="119"/>
        <v>ข้อมูลไม่ถูกต้อง</v>
      </c>
      <c r="Y956" s="38"/>
      <c r="Z956" s="38"/>
      <c r="AA956" s="38"/>
    </row>
    <row r="957" spans="1:27" x14ac:dyDescent="0.45">
      <c r="A957" s="38">
        <v>952</v>
      </c>
      <c r="B957" s="38"/>
      <c r="C957" s="38"/>
      <c r="D957" s="38"/>
      <c r="E957" s="38"/>
      <c r="F957" s="35"/>
      <c r="G957" s="35"/>
      <c r="H957" s="38">
        <v>30</v>
      </c>
      <c r="I957" s="38"/>
      <c r="J957" s="273">
        <f t="shared" si="112"/>
        <v>9.5492965855137211</v>
      </c>
      <c r="K957" s="150"/>
      <c r="L957" s="150"/>
      <c r="M957" s="150"/>
      <c r="N957" s="147" t="str" cm="1">
        <f t="array" ref="N957">IF(AND(K957:M957=""),"ยังไม่บันทึกข้อมูล",
IF(M957&lt;&gt;"",
IF(M957&gt;=1.3,M957,"เป็นไม้พุ่ม"),
IF(K957+L957&gt;=1.3,K957+L957,"เป็นไม้พุ่ม")))</f>
        <v>ยังไม่บันทึกข้อมูล</v>
      </c>
      <c r="O957" s="149" t="str">
        <f t="shared" si="113"/>
        <v>ข้อมูลไม่ถูกต้อง</v>
      </c>
      <c r="P957" s="149" t="str">
        <f t="shared" si="114"/>
        <v>ข้อมูลไม่ถูกต้อง</v>
      </c>
      <c r="Q957" s="149" t="str">
        <f t="shared" si="115"/>
        <v>ข้อมูลไม่ถูกต้อง</v>
      </c>
      <c r="R957" s="155" t="str">
        <f t="shared" si="116"/>
        <v>ข้อมูลไม่ถูกต้อง</v>
      </c>
      <c r="S957" s="155" t="str">
        <f>IF(ISNUMBER(R957),
IF(H$2=ตัวเลือก!A$30,"ยังไม่บันทึกข้อมูล",R957*0.27),"ข้อมูลไม่ถูกต้อง")</f>
        <v>ข้อมูลไม่ถูกต้อง</v>
      </c>
      <c r="T957" s="149" t="str">
        <f t="shared" si="117"/>
        <v>ข้อมูลไม่ถูกต้อง</v>
      </c>
      <c r="U957" s="155" t="str">
        <f>IF(ISNUMBER(R957),
IF(H$2=ตัวเลือก!A$30,"ยังไม่บันทึกข้อมูล",R957*0.47),"ข้อมูลไม่ถูกต้อง")</f>
        <v>ข้อมูลไม่ถูกต้อง</v>
      </c>
      <c r="V957" s="149" t="str">
        <f>IF(ISNUMBER(S957),
IF(H$2=ตัวเลือก!A$30,"ยังไม่บันทึกข้อมูล",S957*0.47),"ข้อมูลไม่ถูกต้อง")</f>
        <v>ข้อมูลไม่ถูกต้อง</v>
      </c>
      <c r="W957" s="149" t="str">
        <f t="shared" si="118"/>
        <v>ข้อมูลไม่ถูกต้อง</v>
      </c>
      <c r="X957" s="148" t="str">
        <f t="shared" si="119"/>
        <v>ข้อมูลไม่ถูกต้อง</v>
      </c>
      <c r="Y957" s="38"/>
      <c r="Z957" s="38"/>
      <c r="AA957" s="38"/>
    </row>
    <row r="958" spans="1:27" x14ac:dyDescent="0.45">
      <c r="A958" s="38">
        <v>953</v>
      </c>
      <c r="B958" s="38"/>
      <c r="C958" s="38"/>
      <c r="D958" s="38"/>
      <c r="E958" s="38"/>
      <c r="F958" s="35"/>
      <c r="G958" s="35"/>
      <c r="H958" s="38">
        <v>25</v>
      </c>
      <c r="I958" s="38"/>
      <c r="J958" s="273">
        <f t="shared" si="112"/>
        <v>7.9577471545947667</v>
      </c>
      <c r="K958" s="150"/>
      <c r="L958" s="150"/>
      <c r="M958" s="150"/>
      <c r="N958" s="147" t="str" cm="1">
        <f t="array" ref="N958">IF(AND(K958:M958=""),"ยังไม่บันทึกข้อมูล",
IF(M958&lt;&gt;"",
IF(M958&gt;=1.3,M958,"เป็นไม้พุ่ม"),
IF(K958+L958&gt;=1.3,K958+L958,"เป็นไม้พุ่ม")))</f>
        <v>ยังไม่บันทึกข้อมูล</v>
      </c>
      <c r="O958" s="149" t="str">
        <f t="shared" si="113"/>
        <v>ข้อมูลไม่ถูกต้อง</v>
      </c>
      <c r="P958" s="149" t="str">
        <f t="shared" si="114"/>
        <v>ข้อมูลไม่ถูกต้อง</v>
      </c>
      <c r="Q958" s="149" t="str">
        <f t="shared" si="115"/>
        <v>ข้อมูลไม่ถูกต้อง</v>
      </c>
      <c r="R958" s="155" t="str">
        <f t="shared" si="116"/>
        <v>ข้อมูลไม่ถูกต้อง</v>
      </c>
      <c r="S958" s="155" t="str">
        <f>IF(ISNUMBER(R958),
IF(H$2=ตัวเลือก!A$30,"ยังไม่บันทึกข้อมูล",R958*0.27),"ข้อมูลไม่ถูกต้อง")</f>
        <v>ข้อมูลไม่ถูกต้อง</v>
      </c>
      <c r="T958" s="149" t="str">
        <f t="shared" si="117"/>
        <v>ข้อมูลไม่ถูกต้อง</v>
      </c>
      <c r="U958" s="155" t="str">
        <f>IF(ISNUMBER(R958),
IF(H$2=ตัวเลือก!A$30,"ยังไม่บันทึกข้อมูล",R958*0.47),"ข้อมูลไม่ถูกต้อง")</f>
        <v>ข้อมูลไม่ถูกต้อง</v>
      </c>
      <c r="V958" s="149" t="str">
        <f>IF(ISNUMBER(S958),
IF(H$2=ตัวเลือก!A$30,"ยังไม่บันทึกข้อมูล",S958*0.47),"ข้อมูลไม่ถูกต้อง")</f>
        <v>ข้อมูลไม่ถูกต้อง</v>
      </c>
      <c r="W958" s="149" t="str">
        <f t="shared" si="118"/>
        <v>ข้อมูลไม่ถูกต้อง</v>
      </c>
      <c r="X958" s="148" t="str">
        <f t="shared" si="119"/>
        <v>ข้อมูลไม่ถูกต้อง</v>
      </c>
      <c r="Y958" s="38"/>
      <c r="Z958" s="38"/>
      <c r="AA958" s="38"/>
    </row>
    <row r="959" spans="1:27" x14ac:dyDescent="0.45">
      <c r="A959" s="38">
        <v>954</v>
      </c>
      <c r="B959" s="38"/>
      <c r="C959" s="38"/>
      <c r="D959" s="38"/>
      <c r="E959" s="38"/>
      <c r="F959" s="35"/>
      <c r="G959" s="35"/>
      <c r="H959" s="38">
        <v>20</v>
      </c>
      <c r="I959" s="38"/>
      <c r="J959" s="273">
        <f t="shared" si="112"/>
        <v>6.366197723675814</v>
      </c>
      <c r="K959" s="150"/>
      <c r="L959" s="150"/>
      <c r="M959" s="150"/>
      <c r="N959" s="147" t="str" cm="1">
        <f t="array" ref="N959">IF(AND(K959:M959=""),"ยังไม่บันทึกข้อมูล",
IF(M959&lt;&gt;"",
IF(M959&gt;=1.3,M959,"เป็นไม้พุ่ม"),
IF(K959+L959&gt;=1.3,K959+L959,"เป็นไม้พุ่ม")))</f>
        <v>ยังไม่บันทึกข้อมูล</v>
      </c>
      <c r="O959" s="149" t="str">
        <f t="shared" si="113"/>
        <v>ข้อมูลไม่ถูกต้อง</v>
      </c>
      <c r="P959" s="149" t="str">
        <f t="shared" si="114"/>
        <v>ข้อมูลไม่ถูกต้อง</v>
      </c>
      <c r="Q959" s="149" t="str">
        <f t="shared" si="115"/>
        <v>ข้อมูลไม่ถูกต้อง</v>
      </c>
      <c r="R959" s="155" t="str">
        <f t="shared" si="116"/>
        <v>ข้อมูลไม่ถูกต้อง</v>
      </c>
      <c r="S959" s="155" t="str">
        <f>IF(ISNUMBER(R959),
IF(H$2=ตัวเลือก!A$30,"ยังไม่บันทึกข้อมูล",R959*0.27),"ข้อมูลไม่ถูกต้อง")</f>
        <v>ข้อมูลไม่ถูกต้อง</v>
      </c>
      <c r="T959" s="149" t="str">
        <f t="shared" si="117"/>
        <v>ข้อมูลไม่ถูกต้อง</v>
      </c>
      <c r="U959" s="155" t="str">
        <f>IF(ISNUMBER(R959),
IF(H$2=ตัวเลือก!A$30,"ยังไม่บันทึกข้อมูล",R959*0.47),"ข้อมูลไม่ถูกต้อง")</f>
        <v>ข้อมูลไม่ถูกต้อง</v>
      </c>
      <c r="V959" s="149" t="str">
        <f>IF(ISNUMBER(S959),
IF(H$2=ตัวเลือก!A$30,"ยังไม่บันทึกข้อมูล",S959*0.47),"ข้อมูลไม่ถูกต้อง")</f>
        <v>ข้อมูลไม่ถูกต้อง</v>
      </c>
      <c r="W959" s="149" t="str">
        <f t="shared" si="118"/>
        <v>ข้อมูลไม่ถูกต้อง</v>
      </c>
      <c r="X959" s="148" t="str">
        <f t="shared" si="119"/>
        <v>ข้อมูลไม่ถูกต้อง</v>
      </c>
      <c r="Y959" s="38"/>
      <c r="Z959" s="38"/>
      <c r="AA959" s="38"/>
    </row>
    <row r="960" spans="1:27" x14ac:dyDescent="0.45">
      <c r="A960" s="38">
        <v>955</v>
      </c>
      <c r="B960" s="38"/>
      <c r="C960" s="38"/>
      <c r="D960" s="38"/>
      <c r="E960" s="38"/>
      <c r="F960" s="35"/>
      <c r="G960" s="35"/>
      <c r="H960" s="38">
        <v>15</v>
      </c>
      <c r="I960" s="38"/>
      <c r="J960" s="273">
        <f t="shared" si="112"/>
        <v>4.7746482927568605</v>
      </c>
      <c r="K960" s="150"/>
      <c r="L960" s="150"/>
      <c r="M960" s="150"/>
      <c r="N960" s="147" t="str" cm="1">
        <f t="array" ref="N960">IF(AND(K960:M960=""),"ยังไม่บันทึกข้อมูล",
IF(M960&lt;&gt;"",
IF(M960&gt;=1.3,M960,"เป็นไม้พุ่ม"),
IF(K960+L960&gt;=1.3,K960+L960,"เป็นไม้พุ่ม")))</f>
        <v>ยังไม่บันทึกข้อมูล</v>
      </c>
      <c r="O960" s="149" t="str">
        <f t="shared" si="113"/>
        <v>ข้อมูลไม่ถูกต้อง</v>
      </c>
      <c r="P960" s="149" t="str">
        <f t="shared" si="114"/>
        <v>ข้อมูลไม่ถูกต้อง</v>
      </c>
      <c r="Q960" s="149" t="str">
        <f t="shared" si="115"/>
        <v>ข้อมูลไม่ถูกต้อง</v>
      </c>
      <c r="R960" s="155" t="str">
        <f t="shared" si="116"/>
        <v>ข้อมูลไม่ถูกต้อง</v>
      </c>
      <c r="S960" s="155" t="str">
        <f>IF(ISNUMBER(R960),
IF(H$2=ตัวเลือก!A$30,"ยังไม่บันทึกข้อมูล",R960*0.27),"ข้อมูลไม่ถูกต้อง")</f>
        <v>ข้อมูลไม่ถูกต้อง</v>
      </c>
      <c r="T960" s="149" t="str">
        <f t="shared" si="117"/>
        <v>ข้อมูลไม่ถูกต้อง</v>
      </c>
      <c r="U960" s="155" t="str">
        <f>IF(ISNUMBER(R960),
IF(H$2=ตัวเลือก!A$30,"ยังไม่บันทึกข้อมูล",R960*0.47),"ข้อมูลไม่ถูกต้อง")</f>
        <v>ข้อมูลไม่ถูกต้อง</v>
      </c>
      <c r="V960" s="149" t="str">
        <f>IF(ISNUMBER(S960),
IF(H$2=ตัวเลือก!A$30,"ยังไม่บันทึกข้อมูล",S960*0.47),"ข้อมูลไม่ถูกต้อง")</f>
        <v>ข้อมูลไม่ถูกต้อง</v>
      </c>
      <c r="W960" s="149" t="str">
        <f t="shared" si="118"/>
        <v>ข้อมูลไม่ถูกต้อง</v>
      </c>
      <c r="X960" s="148" t="str">
        <f t="shared" si="119"/>
        <v>ข้อมูลไม่ถูกต้อง</v>
      </c>
      <c r="Y960" s="38"/>
      <c r="Z960" s="38"/>
      <c r="AA960" s="38"/>
    </row>
    <row r="961" spans="1:27" x14ac:dyDescent="0.45">
      <c r="A961" s="38">
        <v>956</v>
      </c>
      <c r="B961" s="38"/>
      <c r="C961" s="38"/>
      <c r="D961" s="38"/>
      <c r="E961" s="38"/>
      <c r="F961" s="35"/>
      <c r="G961" s="35"/>
      <c r="H961" s="38">
        <v>10</v>
      </c>
      <c r="I961" s="38"/>
      <c r="J961" s="273" t="str">
        <f t="shared" si="112"/>
        <v>ไม่ใช่ไม้ต้น ไม่นำมาคำนวณ</v>
      </c>
      <c r="K961" s="150"/>
      <c r="L961" s="150"/>
      <c r="M961" s="150"/>
      <c r="N961" s="147" t="str" cm="1">
        <f t="array" ref="N961">IF(AND(K961:M961=""),"ยังไม่บันทึกข้อมูล",
IF(M961&lt;&gt;"",
IF(M961&gt;=1.3,M961,"เป็นไม้พุ่ม"),
IF(K961+L961&gt;=1.3,K961+L961,"เป็นไม้พุ่ม")))</f>
        <v>ยังไม่บันทึกข้อมูล</v>
      </c>
      <c r="O961" s="149" t="str">
        <f t="shared" si="113"/>
        <v>ข้อมูลไม่ถูกต้อง</v>
      </c>
      <c r="P961" s="149" t="str">
        <f t="shared" si="114"/>
        <v>ข้อมูลไม่ถูกต้อง</v>
      </c>
      <c r="Q961" s="149" t="str">
        <f t="shared" si="115"/>
        <v>ข้อมูลไม่ถูกต้อง</v>
      </c>
      <c r="R961" s="155" t="str">
        <f t="shared" si="116"/>
        <v>ข้อมูลไม่ถูกต้อง</v>
      </c>
      <c r="S961" s="155" t="str">
        <f>IF(ISNUMBER(R961),
IF(H$2=ตัวเลือก!A$30,"ยังไม่บันทึกข้อมูล",R961*0.27),"ข้อมูลไม่ถูกต้อง")</f>
        <v>ข้อมูลไม่ถูกต้อง</v>
      </c>
      <c r="T961" s="149" t="str">
        <f t="shared" si="117"/>
        <v>ข้อมูลไม่ถูกต้อง</v>
      </c>
      <c r="U961" s="155" t="str">
        <f>IF(ISNUMBER(R961),
IF(H$2=ตัวเลือก!A$30,"ยังไม่บันทึกข้อมูล",R961*0.47),"ข้อมูลไม่ถูกต้อง")</f>
        <v>ข้อมูลไม่ถูกต้อง</v>
      </c>
      <c r="V961" s="149" t="str">
        <f>IF(ISNUMBER(S961),
IF(H$2=ตัวเลือก!A$30,"ยังไม่บันทึกข้อมูล",S961*0.47),"ข้อมูลไม่ถูกต้อง")</f>
        <v>ข้อมูลไม่ถูกต้อง</v>
      </c>
      <c r="W961" s="149" t="str">
        <f t="shared" si="118"/>
        <v>ข้อมูลไม่ถูกต้อง</v>
      </c>
      <c r="X961" s="148" t="str">
        <f t="shared" si="119"/>
        <v>ข้อมูลไม่ถูกต้อง</v>
      </c>
      <c r="Y961" s="38"/>
      <c r="Z961" s="38"/>
      <c r="AA961" s="38"/>
    </row>
    <row r="962" spans="1:27" x14ac:dyDescent="0.45">
      <c r="A962" s="38">
        <v>957</v>
      </c>
      <c r="B962" s="38"/>
      <c r="C962" s="38"/>
      <c r="D962" s="38"/>
      <c r="E962" s="38"/>
      <c r="F962" s="35"/>
      <c r="G962" s="35"/>
      <c r="H962" s="38">
        <v>50</v>
      </c>
      <c r="I962" s="38"/>
      <c r="J962" s="273">
        <f t="shared" si="112"/>
        <v>15.915494309189533</v>
      </c>
      <c r="K962" s="150"/>
      <c r="L962" s="150"/>
      <c r="M962" s="150"/>
      <c r="N962" s="147" t="str" cm="1">
        <f t="array" ref="N962">IF(AND(K962:M962=""),"ยังไม่บันทึกข้อมูล",
IF(M962&lt;&gt;"",
IF(M962&gt;=1.3,M962,"เป็นไม้พุ่ม"),
IF(K962+L962&gt;=1.3,K962+L962,"เป็นไม้พุ่ม")))</f>
        <v>ยังไม่บันทึกข้อมูล</v>
      </c>
      <c r="O962" s="149" t="str">
        <f t="shared" si="113"/>
        <v>ข้อมูลไม่ถูกต้อง</v>
      </c>
      <c r="P962" s="149" t="str">
        <f t="shared" si="114"/>
        <v>ข้อมูลไม่ถูกต้อง</v>
      </c>
      <c r="Q962" s="149" t="str">
        <f t="shared" si="115"/>
        <v>ข้อมูลไม่ถูกต้อง</v>
      </c>
      <c r="R962" s="155" t="str">
        <f t="shared" si="116"/>
        <v>ข้อมูลไม่ถูกต้อง</v>
      </c>
      <c r="S962" s="155" t="str">
        <f>IF(ISNUMBER(R962),
IF(H$2=ตัวเลือก!A$30,"ยังไม่บันทึกข้อมูล",R962*0.27),"ข้อมูลไม่ถูกต้อง")</f>
        <v>ข้อมูลไม่ถูกต้อง</v>
      </c>
      <c r="T962" s="149" t="str">
        <f t="shared" si="117"/>
        <v>ข้อมูลไม่ถูกต้อง</v>
      </c>
      <c r="U962" s="155" t="str">
        <f>IF(ISNUMBER(R962),
IF(H$2=ตัวเลือก!A$30,"ยังไม่บันทึกข้อมูล",R962*0.47),"ข้อมูลไม่ถูกต้อง")</f>
        <v>ข้อมูลไม่ถูกต้อง</v>
      </c>
      <c r="V962" s="149" t="str">
        <f>IF(ISNUMBER(S962),
IF(H$2=ตัวเลือก!A$30,"ยังไม่บันทึกข้อมูล",S962*0.47),"ข้อมูลไม่ถูกต้อง")</f>
        <v>ข้อมูลไม่ถูกต้อง</v>
      </c>
      <c r="W962" s="149" t="str">
        <f t="shared" si="118"/>
        <v>ข้อมูลไม่ถูกต้อง</v>
      </c>
      <c r="X962" s="148" t="str">
        <f t="shared" si="119"/>
        <v>ข้อมูลไม่ถูกต้อง</v>
      </c>
      <c r="Y962" s="38"/>
      <c r="Z962" s="38"/>
      <c r="AA962" s="38"/>
    </row>
    <row r="963" spans="1:27" x14ac:dyDescent="0.45">
      <c r="A963" s="38">
        <v>958</v>
      </c>
      <c r="B963" s="38"/>
      <c r="C963" s="38"/>
      <c r="D963" s="38"/>
      <c r="E963" s="38"/>
      <c r="F963" s="35"/>
      <c r="G963" s="35"/>
      <c r="H963" s="38">
        <v>50</v>
      </c>
      <c r="I963" s="38"/>
      <c r="J963" s="273">
        <f t="shared" si="112"/>
        <v>15.915494309189533</v>
      </c>
      <c r="K963" s="150"/>
      <c r="L963" s="150"/>
      <c r="M963" s="150"/>
      <c r="N963" s="147" t="str" cm="1">
        <f t="array" ref="N963">IF(AND(K963:M963=""),"ยังไม่บันทึกข้อมูล",
IF(M963&lt;&gt;"",
IF(M963&gt;=1.3,M963,"เป็นไม้พุ่ม"),
IF(K963+L963&gt;=1.3,K963+L963,"เป็นไม้พุ่ม")))</f>
        <v>ยังไม่บันทึกข้อมูล</v>
      </c>
      <c r="O963" s="149" t="str">
        <f t="shared" si="113"/>
        <v>ข้อมูลไม่ถูกต้อง</v>
      </c>
      <c r="P963" s="149" t="str">
        <f t="shared" si="114"/>
        <v>ข้อมูลไม่ถูกต้อง</v>
      </c>
      <c r="Q963" s="149" t="str">
        <f t="shared" si="115"/>
        <v>ข้อมูลไม่ถูกต้อง</v>
      </c>
      <c r="R963" s="155" t="str">
        <f t="shared" si="116"/>
        <v>ข้อมูลไม่ถูกต้อง</v>
      </c>
      <c r="S963" s="155" t="str">
        <f>IF(ISNUMBER(R963),
IF(H$2=ตัวเลือก!A$30,"ยังไม่บันทึกข้อมูล",R963*0.27),"ข้อมูลไม่ถูกต้อง")</f>
        <v>ข้อมูลไม่ถูกต้อง</v>
      </c>
      <c r="T963" s="149" t="str">
        <f t="shared" si="117"/>
        <v>ข้อมูลไม่ถูกต้อง</v>
      </c>
      <c r="U963" s="155" t="str">
        <f>IF(ISNUMBER(R963),
IF(H$2=ตัวเลือก!A$30,"ยังไม่บันทึกข้อมูล",R963*0.47),"ข้อมูลไม่ถูกต้อง")</f>
        <v>ข้อมูลไม่ถูกต้อง</v>
      </c>
      <c r="V963" s="149" t="str">
        <f>IF(ISNUMBER(S963),
IF(H$2=ตัวเลือก!A$30,"ยังไม่บันทึกข้อมูล",S963*0.47),"ข้อมูลไม่ถูกต้อง")</f>
        <v>ข้อมูลไม่ถูกต้อง</v>
      </c>
      <c r="W963" s="149" t="str">
        <f t="shared" si="118"/>
        <v>ข้อมูลไม่ถูกต้อง</v>
      </c>
      <c r="X963" s="148" t="str">
        <f t="shared" si="119"/>
        <v>ข้อมูลไม่ถูกต้อง</v>
      </c>
      <c r="Y963" s="38"/>
      <c r="Z963" s="38"/>
      <c r="AA963" s="38"/>
    </row>
    <row r="964" spans="1:27" x14ac:dyDescent="0.45">
      <c r="A964" s="38">
        <v>959</v>
      </c>
      <c r="B964" s="38"/>
      <c r="C964" s="38"/>
      <c r="D964" s="38"/>
      <c r="E964" s="38"/>
      <c r="F964" s="35"/>
      <c r="G964" s="35"/>
      <c r="H964" s="38">
        <v>30</v>
      </c>
      <c r="I964" s="38"/>
      <c r="J964" s="273">
        <f t="shared" si="112"/>
        <v>9.5492965855137211</v>
      </c>
      <c r="K964" s="150"/>
      <c r="L964" s="150"/>
      <c r="M964" s="150"/>
      <c r="N964" s="147" t="str" cm="1">
        <f t="array" ref="N964">IF(AND(K964:M964=""),"ยังไม่บันทึกข้อมูล",
IF(M964&lt;&gt;"",
IF(M964&gt;=1.3,M964,"เป็นไม้พุ่ม"),
IF(K964+L964&gt;=1.3,K964+L964,"เป็นไม้พุ่ม")))</f>
        <v>ยังไม่บันทึกข้อมูล</v>
      </c>
      <c r="O964" s="149" t="str">
        <f t="shared" si="113"/>
        <v>ข้อมูลไม่ถูกต้อง</v>
      </c>
      <c r="P964" s="149" t="str">
        <f t="shared" si="114"/>
        <v>ข้อมูลไม่ถูกต้อง</v>
      </c>
      <c r="Q964" s="149" t="str">
        <f t="shared" si="115"/>
        <v>ข้อมูลไม่ถูกต้อง</v>
      </c>
      <c r="R964" s="155" t="str">
        <f t="shared" si="116"/>
        <v>ข้อมูลไม่ถูกต้อง</v>
      </c>
      <c r="S964" s="155" t="str">
        <f>IF(ISNUMBER(R964),
IF(H$2=ตัวเลือก!A$30,"ยังไม่บันทึกข้อมูล",R964*0.27),"ข้อมูลไม่ถูกต้อง")</f>
        <v>ข้อมูลไม่ถูกต้อง</v>
      </c>
      <c r="T964" s="149" t="str">
        <f t="shared" si="117"/>
        <v>ข้อมูลไม่ถูกต้อง</v>
      </c>
      <c r="U964" s="155" t="str">
        <f>IF(ISNUMBER(R964),
IF(H$2=ตัวเลือก!A$30,"ยังไม่บันทึกข้อมูล",R964*0.47),"ข้อมูลไม่ถูกต้อง")</f>
        <v>ข้อมูลไม่ถูกต้อง</v>
      </c>
      <c r="V964" s="149" t="str">
        <f>IF(ISNUMBER(S964),
IF(H$2=ตัวเลือก!A$30,"ยังไม่บันทึกข้อมูล",S964*0.47),"ข้อมูลไม่ถูกต้อง")</f>
        <v>ข้อมูลไม่ถูกต้อง</v>
      </c>
      <c r="W964" s="149" t="str">
        <f t="shared" si="118"/>
        <v>ข้อมูลไม่ถูกต้อง</v>
      </c>
      <c r="X964" s="148" t="str">
        <f t="shared" si="119"/>
        <v>ข้อมูลไม่ถูกต้อง</v>
      </c>
      <c r="Y964" s="38"/>
      <c r="Z964" s="38"/>
      <c r="AA964" s="38"/>
    </row>
    <row r="965" spans="1:27" x14ac:dyDescent="0.45">
      <c r="A965" s="38">
        <v>960</v>
      </c>
      <c r="B965" s="38"/>
      <c r="C965" s="38"/>
      <c r="D965" s="38"/>
      <c r="E965" s="38"/>
      <c r="F965" s="35"/>
      <c r="G965" s="35"/>
      <c r="H965" s="38">
        <v>40</v>
      </c>
      <c r="I965" s="38"/>
      <c r="J965" s="273">
        <f t="shared" si="112"/>
        <v>12.732395447351628</v>
      </c>
      <c r="K965" s="150"/>
      <c r="L965" s="150"/>
      <c r="M965" s="150"/>
      <c r="N965" s="147" t="str" cm="1">
        <f t="array" ref="N965">IF(AND(K965:M965=""),"ยังไม่บันทึกข้อมูล",
IF(M965&lt;&gt;"",
IF(M965&gt;=1.3,M965,"เป็นไม้พุ่ม"),
IF(K965+L965&gt;=1.3,K965+L965,"เป็นไม้พุ่ม")))</f>
        <v>ยังไม่บันทึกข้อมูล</v>
      </c>
      <c r="O965" s="149" t="str">
        <f t="shared" si="113"/>
        <v>ข้อมูลไม่ถูกต้อง</v>
      </c>
      <c r="P965" s="149" t="str">
        <f t="shared" si="114"/>
        <v>ข้อมูลไม่ถูกต้อง</v>
      </c>
      <c r="Q965" s="149" t="str">
        <f t="shared" si="115"/>
        <v>ข้อมูลไม่ถูกต้อง</v>
      </c>
      <c r="R965" s="155" t="str">
        <f t="shared" si="116"/>
        <v>ข้อมูลไม่ถูกต้อง</v>
      </c>
      <c r="S965" s="155" t="str">
        <f>IF(ISNUMBER(R965),
IF(H$2=ตัวเลือก!A$30,"ยังไม่บันทึกข้อมูล",R965*0.27),"ข้อมูลไม่ถูกต้อง")</f>
        <v>ข้อมูลไม่ถูกต้อง</v>
      </c>
      <c r="T965" s="149" t="str">
        <f t="shared" si="117"/>
        <v>ข้อมูลไม่ถูกต้อง</v>
      </c>
      <c r="U965" s="155" t="str">
        <f>IF(ISNUMBER(R965),
IF(H$2=ตัวเลือก!A$30,"ยังไม่บันทึกข้อมูล",R965*0.47),"ข้อมูลไม่ถูกต้อง")</f>
        <v>ข้อมูลไม่ถูกต้อง</v>
      </c>
      <c r="V965" s="149" t="str">
        <f>IF(ISNUMBER(S965),
IF(H$2=ตัวเลือก!A$30,"ยังไม่บันทึกข้อมูล",S965*0.47),"ข้อมูลไม่ถูกต้อง")</f>
        <v>ข้อมูลไม่ถูกต้อง</v>
      </c>
      <c r="W965" s="149" t="str">
        <f t="shared" si="118"/>
        <v>ข้อมูลไม่ถูกต้อง</v>
      </c>
      <c r="X965" s="148" t="str">
        <f t="shared" si="119"/>
        <v>ข้อมูลไม่ถูกต้อง</v>
      </c>
      <c r="Y965" s="38"/>
      <c r="Z965" s="38"/>
      <c r="AA965" s="38"/>
    </row>
    <row r="966" spans="1:27" x14ac:dyDescent="0.45">
      <c r="A966" s="38">
        <v>961</v>
      </c>
      <c r="B966" s="38"/>
      <c r="C966" s="38"/>
      <c r="D966" s="38"/>
      <c r="E966" s="38"/>
      <c r="F966" s="35"/>
      <c r="G966" s="35"/>
      <c r="H966" s="38">
        <v>30</v>
      </c>
      <c r="I966" s="38"/>
      <c r="J966" s="273">
        <f t="shared" si="112"/>
        <v>9.5492965855137211</v>
      </c>
      <c r="K966" s="150"/>
      <c r="L966" s="150"/>
      <c r="M966" s="150"/>
      <c r="N966" s="147" t="str" cm="1">
        <f t="array" ref="N966">IF(AND(K966:M966=""),"ยังไม่บันทึกข้อมูล",
IF(M966&lt;&gt;"",
IF(M966&gt;=1.3,M966,"เป็นไม้พุ่ม"),
IF(K966+L966&gt;=1.3,K966+L966,"เป็นไม้พุ่ม")))</f>
        <v>ยังไม่บันทึกข้อมูล</v>
      </c>
      <c r="O966" s="149" t="str">
        <f t="shared" si="113"/>
        <v>ข้อมูลไม่ถูกต้อง</v>
      </c>
      <c r="P966" s="149" t="str">
        <f t="shared" si="114"/>
        <v>ข้อมูลไม่ถูกต้อง</v>
      </c>
      <c r="Q966" s="149" t="str">
        <f t="shared" si="115"/>
        <v>ข้อมูลไม่ถูกต้อง</v>
      </c>
      <c r="R966" s="155" t="str">
        <f t="shared" si="116"/>
        <v>ข้อมูลไม่ถูกต้อง</v>
      </c>
      <c r="S966" s="155" t="str">
        <f>IF(ISNUMBER(R966),
IF(H$2=ตัวเลือก!A$30,"ยังไม่บันทึกข้อมูล",R966*0.27),"ข้อมูลไม่ถูกต้อง")</f>
        <v>ข้อมูลไม่ถูกต้อง</v>
      </c>
      <c r="T966" s="149" t="str">
        <f t="shared" si="117"/>
        <v>ข้อมูลไม่ถูกต้อง</v>
      </c>
      <c r="U966" s="155" t="str">
        <f>IF(ISNUMBER(R966),
IF(H$2=ตัวเลือก!A$30,"ยังไม่บันทึกข้อมูล",R966*0.47),"ข้อมูลไม่ถูกต้อง")</f>
        <v>ข้อมูลไม่ถูกต้อง</v>
      </c>
      <c r="V966" s="149" t="str">
        <f>IF(ISNUMBER(S966),
IF(H$2=ตัวเลือก!A$30,"ยังไม่บันทึกข้อมูล",S966*0.47),"ข้อมูลไม่ถูกต้อง")</f>
        <v>ข้อมูลไม่ถูกต้อง</v>
      </c>
      <c r="W966" s="149" t="str">
        <f t="shared" si="118"/>
        <v>ข้อมูลไม่ถูกต้อง</v>
      </c>
      <c r="X966" s="148" t="str">
        <f t="shared" si="119"/>
        <v>ข้อมูลไม่ถูกต้อง</v>
      </c>
      <c r="Y966" s="38"/>
      <c r="Z966" s="38"/>
      <c r="AA966" s="38"/>
    </row>
    <row r="967" spans="1:27" x14ac:dyDescent="0.45">
      <c r="A967" s="38">
        <v>962</v>
      </c>
      <c r="B967" s="38"/>
      <c r="C967" s="38"/>
      <c r="D967" s="38"/>
      <c r="E967" s="38"/>
      <c r="F967" s="35"/>
      <c r="G967" s="35"/>
      <c r="H967" s="38">
        <v>25</v>
      </c>
      <c r="I967" s="38"/>
      <c r="J967" s="273">
        <f t="shared" ref="J967:J1005" si="120">IF(H967="","รอข้อมูลคอลัมน์ H",
IF(H967/PI()&gt;=4.5,H967/PI(),"ไม่ใช่ไม้ต้น ไม่นำมาคำนวณ"))</f>
        <v>7.9577471545947667</v>
      </c>
      <c r="K967" s="150"/>
      <c r="L967" s="150"/>
      <c r="M967" s="150"/>
      <c r="N967" s="147" t="str" cm="1">
        <f t="array" ref="N967">IF(AND(K967:M967=""),"ยังไม่บันทึกข้อมูล",
IF(M967&lt;&gt;"",
IF(M967&gt;=1.3,M967,"เป็นไม้พุ่ม"),
IF(K967+L967&gt;=1.3,K967+L967,"เป็นไม้พุ่ม")))</f>
        <v>ยังไม่บันทึกข้อมูล</v>
      </c>
      <c r="O967" s="149" t="str">
        <f t="shared" ref="O967:O1005" si="121">IF(AND(ISNUMBER(J967),ISNUMBER(N967)),0.0396*(((J967)^2)*N967)^0.933,"ข้อมูลไม่ถูกต้อง")</f>
        <v>ข้อมูลไม่ถูกต้อง</v>
      </c>
      <c r="P967" s="149" t="str">
        <f t="shared" ref="P967:P1005" si="122">IF(AND(ISNUMBER(J967),ISNUMBER(N967)),0.00349*(((J967^2)*N967))^1.03,"ข้อมูลไม่ถูกต้อง")</f>
        <v>ข้อมูลไม่ถูกต้อง</v>
      </c>
      <c r="Q967" s="149" t="str">
        <f t="shared" ref="Q967:Q1005" si="123">IF(AND(ISNUMBER(O967),ISNUMBER(P967)),((1/(28/(O967+P967)))+0.025),"ข้อมูลไม่ถูกต้อง")</f>
        <v>ข้อมูลไม่ถูกต้อง</v>
      </c>
      <c r="R967" s="155" t="str">
        <f t="shared" ref="R967:R1005" si="124">IF(AND(O967&lt;&gt;"ข้อมูลไม่ถูกต้อง",P967&lt;&gt;"ข้อมูลไม่ถูกต้อง",Q967&lt;&gt;"ข้อมูลไม่ถูกต้อง"),O967+P967+Q967,"ข้อมูลไม่ถูกต้อง")</f>
        <v>ข้อมูลไม่ถูกต้อง</v>
      </c>
      <c r="S967" s="155" t="str">
        <f>IF(ISNUMBER(R967),
IF(H$2=ตัวเลือก!A$30,"ยังไม่บันทึกข้อมูล",R967*0.27),"ข้อมูลไม่ถูกต้อง")</f>
        <v>ข้อมูลไม่ถูกต้อง</v>
      </c>
      <c r="T967" s="149" t="str">
        <f t="shared" ref="T967:T1005" si="125">IF(AND(ISNUMBER(R967),ISNUMBER(S967)),R967+S967,"ข้อมูลไม่ถูกต้อง")</f>
        <v>ข้อมูลไม่ถูกต้อง</v>
      </c>
      <c r="U967" s="155" t="str">
        <f>IF(ISNUMBER(R967),
IF(H$2=ตัวเลือก!A$30,"ยังไม่บันทึกข้อมูล",R967*0.47),"ข้อมูลไม่ถูกต้อง")</f>
        <v>ข้อมูลไม่ถูกต้อง</v>
      </c>
      <c r="V967" s="149" t="str">
        <f>IF(ISNUMBER(S967),
IF(H$2=ตัวเลือก!A$30,"ยังไม่บันทึกข้อมูล",S967*0.47),"ข้อมูลไม่ถูกต้อง")</f>
        <v>ข้อมูลไม่ถูกต้อง</v>
      </c>
      <c r="W967" s="149" t="str">
        <f t="shared" ref="W967:W1005" si="126">IF(AND(ISNUMBER(U967),ISNUMBER(V967)),((U967+V967)/1000),"ข้อมูลไม่ถูกต้อง")</f>
        <v>ข้อมูลไม่ถูกต้อง</v>
      </c>
      <c r="X967" s="148" t="str">
        <f t="shared" ref="X967:X1005" si="127">IF(ISNUMBER(W967),W967*(44/12),"ข้อมูลไม่ถูกต้อง")</f>
        <v>ข้อมูลไม่ถูกต้อง</v>
      </c>
      <c r="Y967" s="38"/>
      <c r="Z967" s="38"/>
      <c r="AA967" s="38"/>
    </row>
    <row r="968" spans="1:27" x14ac:dyDescent="0.45">
      <c r="A968" s="38">
        <v>963</v>
      </c>
      <c r="B968" s="38"/>
      <c r="C968" s="38"/>
      <c r="D968" s="38"/>
      <c r="E968" s="38"/>
      <c r="F968" s="35"/>
      <c r="G968" s="35"/>
      <c r="H968" s="38">
        <v>20</v>
      </c>
      <c r="I968" s="38"/>
      <c r="J968" s="273">
        <f t="shared" si="120"/>
        <v>6.366197723675814</v>
      </c>
      <c r="K968" s="150"/>
      <c r="L968" s="150"/>
      <c r="M968" s="150"/>
      <c r="N968" s="147" t="str" cm="1">
        <f t="array" ref="N968">IF(AND(K968:M968=""),"ยังไม่บันทึกข้อมูล",
IF(M968&lt;&gt;"",
IF(M968&gt;=1.3,M968,"เป็นไม้พุ่ม"),
IF(K968+L968&gt;=1.3,K968+L968,"เป็นไม้พุ่ม")))</f>
        <v>ยังไม่บันทึกข้อมูล</v>
      </c>
      <c r="O968" s="149" t="str">
        <f t="shared" si="121"/>
        <v>ข้อมูลไม่ถูกต้อง</v>
      </c>
      <c r="P968" s="149" t="str">
        <f t="shared" si="122"/>
        <v>ข้อมูลไม่ถูกต้อง</v>
      </c>
      <c r="Q968" s="149" t="str">
        <f t="shared" si="123"/>
        <v>ข้อมูลไม่ถูกต้อง</v>
      </c>
      <c r="R968" s="155" t="str">
        <f t="shared" si="124"/>
        <v>ข้อมูลไม่ถูกต้อง</v>
      </c>
      <c r="S968" s="155" t="str">
        <f>IF(ISNUMBER(R968),
IF(H$2=ตัวเลือก!A$30,"ยังไม่บันทึกข้อมูล",R968*0.27),"ข้อมูลไม่ถูกต้อง")</f>
        <v>ข้อมูลไม่ถูกต้อง</v>
      </c>
      <c r="T968" s="149" t="str">
        <f t="shared" si="125"/>
        <v>ข้อมูลไม่ถูกต้อง</v>
      </c>
      <c r="U968" s="155" t="str">
        <f>IF(ISNUMBER(R968),
IF(H$2=ตัวเลือก!A$30,"ยังไม่บันทึกข้อมูล",R968*0.47),"ข้อมูลไม่ถูกต้อง")</f>
        <v>ข้อมูลไม่ถูกต้อง</v>
      </c>
      <c r="V968" s="149" t="str">
        <f>IF(ISNUMBER(S968),
IF(H$2=ตัวเลือก!A$30,"ยังไม่บันทึกข้อมูล",S968*0.47),"ข้อมูลไม่ถูกต้อง")</f>
        <v>ข้อมูลไม่ถูกต้อง</v>
      </c>
      <c r="W968" s="149" t="str">
        <f t="shared" si="126"/>
        <v>ข้อมูลไม่ถูกต้อง</v>
      </c>
      <c r="X968" s="148" t="str">
        <f t="shared" si="127"/>
        <v>ข้อมูลไม่ถูกต้อง</v>
      </c>
      <c r="Y968" s="38"/>
      <c r="Z968" s="38"/>
      <c r="AA968" s="38"/>
    </row>
    <row r="969" spans="1:27" x14ac:dyDescent="0.45">
      <c r="A969" s="38">
        <v>964</v>
      </c>
      <c r="B969" s="38"/>
      <c r="C969" s="38"/>
      <c r="D969" s="38"/>
      <c r="E969" s="38"/>
      <c r="F969" s="35"/>
      <c r="G969" s="35"/>
      <c r="H969" s="38">
        <v>15</v>
      </c>
      <c r="I969" s="38"/>
      <c r="J969" s="273">
        <f t="shared" si="120"/>
        <v>4.7746482927568605</v>
      </c>
      <c r="K969" s="150"/>
      <c r="L969" s="150"/>
      <c r="M969" s="150"/>
      <c r="N969" s="147" t="str" cm="1">
        <f t="array" ref="N969">IF(AND(K969:M969=""),"ยังไม่บันทึกข้อมูล",
IF(M969&lt;&gt;"",
IF(M969&gt;=1.3,M969,"เป็นไม้พุ่ม"),
IF(K969+L969&gt;=1.3,K969+L969,"เป็นไม้พุ่ม")))</f>
        <v>ยังไม่บันทึกข้อมูล</v>
      </c>
      <c r="O969" s="149" t="str">
        <f t="shared" si="121"/>
        <v>ข้อมูลไม่ถูกต้อง</v>
      </c>
      <c r="P969" s="149" t="str">
        <f t="shared" si="122"/>
        <v>ข้อมูลไม่ถูกต้อง</v>
      </c>
      <c r="Q969" s="149" t="str">
        <f t="shared" si="123"/>
        <v>ข้อมูลไม่ถูกต้อง</v>
      </c>
      <c r="R969" s="155" t="str">
        <f t="shared" si="124"/>
        <v>ข้อมูลไม่ถูกต้อง</v>
      </c>
      <c r="S969" s="155" t="str">
        <f>IF(ISNUMBER(R969),
IF(H$2=ตัวเลือก!A$30,"ยังไม่บันทึกข้อมูล",R969*0.27),"ข้อมูลไม่ถูกต้อง")</f>
        <v>ข้อมูลไม่ถูกต้อง</v>
      </c>
      <c r="T969" s="149" t="str">
        <f t="shared" si="125"/>
        <v>ข้อมูลไม่ถูกต้อง</v>
      </c>
      <c r="U969" s="155" t="str">
        <f>IF(ISNUMBER(R969),
IF(H$2=ตัวเลือก!A$30,"ยังไม่บันทึกข้อมูล",R969*0.47),"ข้อมูลไม่ถูกต้อง")</f>
        <v>ข้อมูลไม่ถูกต้อง</v>
      </c>
      <c r="V969" s="149" t="str">
        <f>IF(ISNUMBER(S969),
IF(H$2=ตัวเลือก!A$30,"ยังไม่บันทึกข้อมูล",S969*0.47),"ข้อมูลไม่ถูกต้อง")</f>
        <v>ข้อมูลไม่ถูกต้อง</v>
      </c>
      <c r="W969" s="149" t="str">
        <f t="shared" si="126"/>
        <v>ข้อมูลไม่ถูกต้อง</v>
      </c>
      <c r="X969" s="148" t="str">
        <f t="shared" si="127"/>
        <v>ข้อมูลไม่ถูกต้อง</v>
      </c>
      <c r="Y969" s="38"/>
      <c r="Z969" s="38"/>
      <c r="AA969" s="38"/>
    </row>
    <row r="970" spans="1:27" x14ac:dyDescent="0.45">
      <c r="A970" s="38">
        <v>965</v>
      </c>
      <c r="B970" s="38"/>
      <c r="C970" s="38"/>
      <c r="D970" s="38"/>
      <c r="E970" s="38"/>
      <c r="F970" s="35"/>
      <c r="G970" s="35"/>
      <c r="H970" s="38">
        <v>10</v>
      </c>
      <c r="I970" s="38"/>
      <c r="J970" s="273" t="str">
        <f t="shared" si="120"/>
        <v>ไม่ใช่ไม้ต้น ไม่นำมาคำนวณ</v>
      </c>
      <c r="K970" s="150"/>
      <c r="L970" s="150"/>
      <c r="M970" s="150"/>
      <c r="N970" s="147" t="str" cm="1">
        <f t="array" ref="N970">IF(AND(K970:M970=""),"ยังไม่บันทึกข้อมูล",
IF(M970&lt;&gt;"",
IF(M970&gt;=1.3,M970,"เป็นไม้พุ่ม"),
IF(K970+L970&gt;=1.3,K970+L970,"เป็นไม้พุ่ม")))</f>
        <v>ยังไม่บันทึกข้อมูล</v>
      </c>
      <c r="O970" s="149" t="str">
        <f t="shared" si="121"/>
        <v>ข้อมูลไม่ถูกต้อง</v>
      </c>
      <c r="P970" s="149" t="str">
        <f t="shared" si="122"/>
        <v>ข้อมูลไม่ถูกต้อง</v>
      </c>
      <c r="Q970" s="149" t="str">
        <f t="shared" si="123"/>
        <v>ข้อมูลไม่ถูกต้อง</v>
      </c>
      <c r="R970" s="155" t="str">
        <f t="shared" si="124"/>
        <v>ข้อมูลไม่ถูกต้อง</v>
      </c>
      <c r="S970" s="155" t="str">
        <f>IF(ISNUMBER(R970),
IF(H$2=ตัวเลือก!A$30,"ยังไม่บันทึกข้อมูล",R970*0.27),"ข้อมูลไม่ถูกต้อง")</f>
        <v>ข้อมูลไม่ถูกต้อง</v>
      </c>
      <c r="T970" s="149" t="str">
        <f t="shared" si="125"/>
        <v>ข้อมูลไม่ถูกต้อง</v>
      </c>
      <c r="U970" s="155" t="str">
        <f>IF(ISNUMBER(R970),
IF(H$2=ตัวเลือก!A$30,"ยังไม่บันทึกข้อมูล",R970*0.47),"ข้อมูลไม่ถูกต้อง")</f>
        <v>ข้อมูลไม่ถูกต้อง</v>
      </c>
      <c r="V970" s="149" t="str">
        <f>IF(ISNUMBER(S970),
IF(H$2=ตัวเลือก!A$30,"ยังไม่บันทึกข้อมูล",S970*0.47),"ข้อมูลไม่ถูกต้อง")</f>
        <v>ข้อมูลไม่ถูกต้อง</v>
      </c>
      <c r="W970" s="149" t="str">
        <f t="shared" si="126"/>
        <v>ข้อมูลไม่ถูกต้อง</v>
      </c>
      <c r="X970" s="148" t="str">
        <f t="shared" si="127"/>
        <v>ข้อมูลไม่ถูกต้อง</v>
      </c>
      <c r="Y970" s="38"/>
      <c r="Z970" s="38"/>
      <c r="AA970" s="38"/>
    </row>
    <row r="971" spans="1:27" x14ac:dyDescent="0.45">
      <c r="A971" s="38">
        <v>966</v>
      </c>
      <c r="B971" s="38"/>
      <c r="C971" s="38"/>
      <c r="D971" s="38"/>
      <c r="E971" s="38"/>
      <c r="F971" s="35"/>
      <c r="G971" s="35"/>
      <c r="H971" s="38"/>
      <c r="I971" s="38"/>
      <c r="J971" s="273" t="str">
        <f t="shared" si="120"/>
        <v>รอข้อมูลคอลัมน์ H</v>
      </c>
      <c r="K971" s="150"/>
      <c r="L971" s="150"/>
      <c r="M971" s="150"/>
      <c r="N971" s="147" t="str" cm="1">
        <f t="array" ref="N971">IF(AND(K971:M971=""),"ยังไม่บันทึกข้อมูล",
IF(M971&lt;&gt;"",
IF(M971&gt;=1.3,M971,"เป็นไม้พุ่ม"),
IF(K971+L971&gt;=1.3,K971+L971,"เป็นไม้พุ่ม")))</f>
        <v>ยังไม่บันทึกข้อมูล</v>
      </c>
      <c r="O971" s="149" t="str">
        <f t="shared" si="121"/>
        <v>ข้อมูลไม่ถูกต้อง</v>
      </c>
      <c r="P971" s="149" t="str">
        <f t="shared" si="122"/>
        <v>ข้อมูลไม่ถูกต้อง</v>
      </c>
      <c r="Q971" s="149" t="str">
        <f t="shared" si="123"/>
        <v>ข้อมูลไม่ถูกต้อง</v>
      </c>
      <c r="R971" s="155" t="str">
        <f t="shared" si="124"/>
        <v>ข้อมูลไม่ถูกต้อง</v>
      </c>
      <c r="S971" s="155" t="str">
        <f>IF(ISNUMBER(R971),
IF(H$2=ตัวเลือก!A$30,"ยังไม่บันทึกข้อมูล",R971*0.27),"ข้อมูลไม่ถูกต้อง")</f>
        <v>ข้อมูลไม่ถูกต้อง</v>
      </c>
      <c r="T971" s="149" t="str">
        <f t="shared" si="125"/>
        <v>ข้อมูลไม่ถูกต้อง</v>
      </c>
      <c r="U971" s="155" t="str">
        <f>IF(ISNUMBER(R971),
IF(H$2=ตัวเลือก!A$30,"ยังไม่บันทึกข้อมูล",R971*0.47),"ข้อมูลไม่ถูกต้อง")</f>
        <v>ข้อมูลไม่ถูกต้อง</v>
      </c>
      <c r="V971" s="149" t="str">
        <f>IF(ISNUMBER(S971),
IF(H$2=ตัวเลือก!A$30,"ยังไม่บันทึกข้อมูล",S971*0.47),"ข้อมูลไม่ถูกต้อง")</f>
        <v>ข้อมูลไม่ถูกต้อง</v>
      </c>
      <c r="W971" s="149" t="str">
        <f t="shared" si="126"/>
        <v>ข้อมูลไม่ถูกต้อง</v>
      </c>
      <c r="X971" s="148" t="str">
        <f t="shared" si="127"/>
        <v>ข้อมูลไม่ถูกต้อง</v>
      </c>
      <c r="Y971" s="38"/>
      <c r="Z971" s="38"/>
      <c r="AA971" s="38"/>
    </row>
    <row r="972" spans="1:27" x14ac:dyDescent="0.45">
      <c r="A972" s="38">
        <v>967</v>
      </c>
      <c r="B972" s="38"/>
      <c r="C972" s="38"/>
      <c r="D972" s="38"/>
      <c r="E972" s="38"/>
      <c r="F972" s="35"/>
      <c r="G972" s="35"/>
      <c r="H972" s="38"/>
      <c r="I972" s="38"/>
      <c r="J972" s="273" t="str">
        <f t="shared" si="120"/>
        <v>รอข้อมูลคอลัมน์ H</v>
      </c>
      <c r="K972" s="150"/>
      <c r="L972" s="150"/>
      <c r="M972" s="150"/>
      <c r="N972" s="147" t="str" cm="1">
        <f t="array" ref="N972">IF(AND(K972:M972=""),"ยังไม่บันทึกข้อมูล",
IF(M972&lt;&gt;"",
IF(M972&gt;=1.3,M972,"เป็นไม้พุ่ม"),
IF(K972+L972&gt;=1.3,K972+L972,"เป็นไม้พุ่ม")))</f>
        <v>ยังไม่บันทึกข้อมูล</v>
      </c>
      <c r="O972" s="149" t="str">
        <f t="shared" si="121"/>
        <v>ข้อมูลไม่ถูกต้อง</v>
      </c>
      <c r="P972" s="149" t="str">
        <f t="shared" si="122"/>
        <v>ข้อมูลไม่ถูกต้อง</v>
      </c>
      <c r="Q972" s="149" t="str">
        <f t="shared" si="123"/>
        <v>ข้อมูลไม่ถูกต้อง</v>
      </c>
      <c r="R972" s="155" t="str">
        <f t="shared" si="124"/>
        <v>ข้อมูลไม่ถูกต้อง</v>
      </c>
      <c r="S972" s="155" t="str">
        <f>IF(ISNUMBER(R972),
IF(H$2=ตัวเลือก!A$30,"ยังไม่บันทึกข้อมูล",R972*0.27),"ข้อมูลไม่ถูกต้อง")</f>
        <v>ข้อมูลไม่ถูกต้อง</v>
      </c>
      <c r="T972" s="149" t="str">
        <f t="shared" si="125"/>
        <v>ข้อมูลไม่ถูกต้อง</v>
      </c>
      <c r="U972" s="155" t="str">
        <f>IF(ISNUMBER(R972),
IF(H$2=ตัวเลือก!A$30,"ยังไม่บันทึกข้อมูล",R972*0.47),"ข้อมูลไม่ถูกต้อง")</f>
        <v>ข้อมูลไม่ถูกต้อง</v>
      </c>
      <c r="V972" s="149" t="str">
        <f>IF(ISNUMBER(S972),
IF(H$2=ตัวเลือก!A$30,"ยังไม่บันทึกข้อมูล",S972*0.47),"ข้อมูลไม่ถูกต้อง")</f>
        <v>ข้อมูลไม่ถูกต้อง</v>
      </c>
      <c r="W972" s="149" t="str">
        <f t="shared" si="126"/>
        <v>ข้อมูลไม่ถูกต้อง</v>
      </c>
      <c r="X972" s="148" t="str">
        <f t="shared" si="127"/>
        <v>ข้อมูลไม่ถูกต้อง</v>
      </c>
      <c r="Y972" s="38"/>
      <c r="Z972" s="38"/>
      <c r="AA972" s="38"/>
    </row>
    <row r="973" spans="1:27" x14ac:dyDescent="0.45">
      <c r="A973" s="38">
        <v>968</v>
      </c>
      <c r="B973" s="38"/>
      <c r="C973" s="38"/>
      <c r="D973" s="38"/>
      <c r="E973" s="38"/>
      <c r="F973" s="35"/>
      <c r="G973" s="35"/>
      <c r="H973" s="38"/>
      <c r="I973" s="38"/>
      <c r="J973" s="273" t="str">
        <f t="shared" si="120"/>
        <v>รอข้อมูลคอลัมน์ H</v>
      </c>
      <c r="K973" s="150"/>
      <c r="L973" s="150"/>
      <c r="M973" s="150"/>
      <c r="N973" s="147" t="str" cm="1">
        <f t="array" ref="N973">IF(AND(K973:M973=""),"ยังไม่บันทึกข้อมูล",
IF(M973&lt;&gt;"",
IF(M973&gt;=1.3,M973,"เป็นไม้พุ่ม"),
IF(K973+L973&gt;=1.3,K973+L973,"เป็นไม้พุ่ม")))</f>
        <v>ยังไม่บันทึกข้อมูล</v>
      </c>
      <c r="O973" s="149" t="str">
        <f t="shared" si="121"/>
        <v>ข้อมูลไม่ถูกต้อง</v>
      </c>
      <c r="P973" s="149" t="str">
        <f t="shared" si="122"/>
        <v>ข้อมูลไม่ถูกต้อง</v>
      </c>
      <c r="Q973" s="149" t="str">
        <f t="shared" si="123"/>
        <v>ข้อมูลไม่ถูกต้อง</v>
      </c>
      <c r="R973" s="155" t="str">
        <f t="shared" si="124"/>
        <v>ข้อมูลไม่ถูกต้อง</v>
      </c>
      <c r="S973" s="155" t="str">
        <f>IF(ISNUMBER(R973),
IF(H$2=ตัวเลือก!A$30,"ยังไม่บันทึกข้อมูล",R973*0.27),"ข้อมูลไม่ถูกต้อง")</f>
        <v>ข้อมูลไม่ถูกต้อง</v>
      </c>
      <c r="T973" s="149" t="str">
        <f t="shared" si="125"/>
        <v>ข้อมูลไม่ถูกต้อง</v>
      </c>
      <c r="U973" s="155" t="str">
        <f>IF(ISNUMBER(R973),
IF(H$2=ตัวเลือก!A$30,"ยังไม่บันทึกข้อมูล",R973*0.47),"ข้อมูลไม่ถูกต้อง")</f>
        <v>ข้อมูลไม่ถูกต้อง</v>
      </c>
      <c r="V973" s="149" t="str">
        <f>IF(ISNUMBER(S973),
IF(H$2=ตัวเลือก!A$30,"ยังไม่บันทึกข้อมูล",S973*0.47),"ข้อมูลไม่ถูกต้อง")</f>
        <v>ข้อมูลไม่ถูกต้อง</v>
      </c>
      <c r="W973" s="149" t="str">
        <f t="shared" si="126"/>
        <v>ข้อมูลไม่ถูกต้อง</v>
      </c>
      <c r="X973" s="148" t="str">
        <f t="shared" si="127"/>
        <v>ข้อมูลไม่ถูกต้อง</v>
      </c>
      <c r="Y973" s="38"/>
      <c r="Z973" s="38"/>
      <c r="AA973" s="38"/>
    </row>
    <row r="974" spans="1:27" x14ac:dyDescent="0.45">
      <c r="A974" s="38">
        <v>969</v>
      </c>
      <c r="B974" s="38"/>
      <c r="C974" s="38"/>
      <c r="D974" s="38"/>
      <c r="E974" s="38"/>
      <c r="F974" s="35"/>
      <c r="G974" s="35"/>
      <c r="H974" s="38"/>
      <c r="I974" s="38"/>
      <c r="J974" s="273" t="str">
        <f t="shared" si="120"/>
        <v>รอข้อมูลคอลัมน์ H</v>
      </c>
      <c r="K974" s="150"/>
      <c r="L974" s="150"/>
      <c r="M974" s="150"/>
      <c r="N974" s="147" t="str" cm="1">
        <f t="array" ref="N974">IF(AND(K974:M974=""),"ยังไม่บันทึกข้อมูล",
IF(M974&lt;&gt;"",
IF(M974&gt;=1.3,M974,"เป็นไม้พุ่ม"),
IF(K974+L974&gt;=1.3,K974+L974,"เป็นไม้พุ่ม")))</f>
        <v>ยังไม่บันทึกข้อมูล</v>
      </c>
      <c r="O974" s="149" t="str">
        <f t="shared" si="121"/>
        <v>ข้อมูลไม่ถูกต้อง</v>
      </c>
      <c r="P974" s="149" t="str">
        <f t="shared" si="122"/>
        <v>ข้อมูลไม่ถูกต้อง</v>
      </c>
      <c r="Q974" s="149" t="str">
        <f t="shared" si="123"/>
        <v>ข้อมูลไม่ถูกต้อง</v>
      </c>
      <c r="R974" s="155" t="str">
        <f t="shared" si="124"/>
        <v>ข้อมูลไม่ถูกต้อง</v>
      </c>
      <c r="S974" s="155" t="str">
        <f>IF(ISNUMBER(R974),
IF(H$2=ตัวเลือก!A$30,"ยังไม่บันทึกข้อมูล",R974*0.27),"ข้อมูลไม่ถูกต้อง")</f>
        <v>ข้อมูลไม่ถูกต้อง</v>
      </c>
      <c r="T974" s="149" t="str">
        <f t="shared" si="125"/>
        <v>ข้อมูลไม่ถูกต้อง</v>
      </c>
      <c r="U974" s="155" t="str">
        <f>IF(ISNUMBER(R974),
IF(H$2=ตัวเลือก!A$30,"ยังไม่บันทึกข้อมูล",R974*0.47),"ข้อมูลไม่ถูกต้อง")</f>
        <v>ข้อมูลไม่ถูกต้อง</v>
      </c>
      <c r="V974" s="149" t="str">
        <f>IF(ISNUMBER(S974),
IF(H$2=ตัวเลือก!A$30,"ยังไม่บันทึกข้อมูล",S974*0.47),"ข้อมูลไม่ถูกต้อง")</f>
        <v>ข้อมูลไม่ถูกต้อง</v>
      </c>
      <c r="W974" s="149" t="str">
        <f t="shared" si="126"/>
        <v>ข้อมูลไม่ถูกต้อง</v>
      </c>
      <c r="X974" s="148" t="str">
        <f t="shared" si="127"/>
        <v>ข้อมูลไม่ถูกต้อง</v>
      </c>
      <c r="Y974" s="38"/>
      <c r="Z974" s="38"/>
      <c r="AA974" s="38"/>
    </row>
    <row r="975" spans="1:27" x14ac:dyDescent="0.45">
      <c r="A975" s="38">
        <v>970</v>
      </c>
      <c r="B975" s="38"/>
      <c r="C975" s="38"/>
      <c r="D975" s="38"/>
      <c r="E975" s="38"/>
      <c r="F975" s="35"/>
      <c r="G975" s="35"/>
      <c r="H975" s="38"/>
      <c r="I975" s="38"/>
      <c r="J975" s="273" t="str">
        <f t="shared" si="120"/>
        <v>รอข้อมูลคอลัมน์ H</v>
      </c>
      <c r="K975" s="150"/>
      <c r="L975" s="150"/>
      <c r="M975" s="150"/>
      <c r="N975" s="147" t="str" cm="1">
        <f t="array" ref="N975">IF(AND(K975:M975=""),"ยังไม่บันทึกข้อมูล",
IF(M975&lt;&gt;"",
IF(M975&gt;=1.3,M975,"เป็นไม้พุ่ม"),
IF(K975+L975&gt;=1.3,K975+L975,"เป็นไม้พุ่ม")))</f>
        <v>ยังไม่บันทึกข้อมูล</v>
      </c>
      <c r="O975" s="149" t="str">
        <f t="shared" si="121"/>
        <v>ข้อมูลไม่ถูกต้อง</v>
      </c>
      <c r="P975" s="149" t="str">
        <f t="shared" si="122"/>
        <v>ข้อมูลไม่ถูกต้อง</v>
      </c>
      <c r="Q975" s="149" t="str">
        <f t="shared" si="123"/>
        <v>ข้อมูลไม่ถูกต้อง</v>
      </c>
      <c r="R975" s="155" t="str">
        <f t="shared" si="124"/>
        <v>ข้อมูลไม่ถูกต้อง</v>
      </c>
      <c r="S975" s="155" t="str">
        <f>IF(ISNUMBER(R975),
IF(H$2=ตัวเลือก!A$30,"ยังไม่บันทึกข้อมูล",R975*0.27),"ข้อมูลไม่ถูกต้อง")</f>
        <v>ข้อมูลไม่ถูกต้อง</v>
      </c>
      <c r="T975" s="149" t="str">
        <f t="shared" si="125"/>
        <v>ข้อมูลไม่ถูกต้อง</v>
      </c>
      <c r="U975" s="155" t="str">
        <f>IF(ISNUMBER(R975),
IF(H$2=ตัวเลือก!A$30,"ยังไม่บันทึกข้อมูล",R975*0.47),"ข้อมูลไม่ถูกต้อง")</f>
        <v>ข้อมูลไม่ถูกต้อง</v>
      </c>
      <c r="V975" s="149" t="str">
        <f>IF(ISNUMBER(S975),
IF(H$2=ตัวเลือก!A$30,"ยังไม่บันทึกข้อมูล",S975*0.47),"ข้อมูลไม่ถูกต้อง")</f>
        <v>ข้อมูลไม่ถูกต้อง</v>
      </c>
      <c r="W975" s="149" t="str">
        <f t="shared" si="126"/>
        <v>ข้อมูลไม่ถูกต้อง</v>
      </c>
      <c r="X975" s="148" t="str">
        <f t="shared" si="127"/>
        <v>ข้อมูลไม่ถูกต้อง</v>
      </c>
      <c r="Y975" s="38"/>
      <c r="Z975" s="38"/>
      <c r="AA975" s="38"/>
    </row>
    <row r="976" spans="1:27" x14ac:dyDescent="0.45">
      <c r="A976" s="38">
        <v>971</v>
      </c>
      <c r="B976" s="38"/>
      <c r="C976" s="38"/>
      <c r="D976" s="38"/>
      <c r="E976" s="38"/>
      <c r="F976" s="35"/>
      <c r="G976" s="35"/>
      <c r="H976" s="38"/>
      <c r="I976" s="38"/>
      <c r="J976" s="273" t="str">
        <f t="shared" si="120"/>
        <v>รอข้อมูลคอลัมน์ H</v>
      </c>
      <c r="K976" s="150"/>
      <c r="L976" s="150"/>
      <c r="M976" s="150"/>
      <c r="N976" s="147" t="str" cm="1">
        <f t="array" ref="N976">IF(AND(K976:M976=""),"ยังไม่บันทึกข้อมูล",
IF(M976&lt;&gt;"",
IF(M976&gt;=1.3,M976,"เป็นไม้พุ่ม"),
IF(K976+L976&gt;=1.3,K976+L976,"เป็นไม้พุ่ม")))</f>
        <v>ยังไม่บันทึกข้อมูล</v>
      </c>
      <c r="O976" s="149" t="str">
        <f t="shared" si="121"/>
        <v>ข้อมูลไม่ถูกต้อง</v>
      </c>
      <c r="P976" s="149" t="str">
        <f t="shared" si="122"/>
        <v>ข้อมูลไม่ถูกต้อง</v>
      </c>
      <c r="Q976" s="149" t="str">
        <f t="shared" si="123"/>
        <v>ข้อมูลไม่ถูกต้อง</v>
      </c>
      <c r="R976" s="155" t="str">
        <f t="shared" si="124"/>
        <v>ข้อมูลไม่ถูกต้อง</v>
      </c>
      <c r="S976" s="155" t="str">
        <f>IF(ISNUMBER(R976),
IF(H$2=ตัวเลือก!A$30,"ยังไม่บันทึกข้อมูล",R976*0.27),"ข้อมูลไม่ถูกต้อง")</f>
        <v>ข้อมูลไม่ถูกต้อง</v>
      </c>
      <c r="T976" s="149" t="str">
        <f t="shared" si="125"/>
        <v>ข้อมูลไม่ถูกต้อง</v>
      </c>
      <c r="U976" s="155" t="str">
        <f>IF(ISNUMBER(R976),
IF(H$2=ตัวเลือก!A$30,"ยังไม่บันทึกข้อมูล",R976*0.47),"ข้อมูลไม่ถูกต้อง")</f>
        <v>ข้อมูลไม่ถูกต้อง</v>
      </c>
      <c r="V976" s="149" t="str">
        <f>IF(ISNUMBER(S976),
IF(H$2=ตัวเลือก!A$30,"ยังไม่บันทึกข้อมูล",S976*0.47),"ข้อมูลไม่ถูกต้อง")</f>
        <v>ข้อมูลไม่ถูกต้อง</v>
      </c>
      <c r="W976" s="149" t="str">
        <f t="shared" si="126"/>
        <v>ข้อมูลไม่ถูกต้อง</v>
      </c>
      <c r="X976" s="148" t="str">
        <f t="shared" si="127"/>
        <v>ข้อมูลไม่ถูกต้อง</v>
      </c>
      <c r="Y976" s="38"/>
      <c r="Z976" s="38"/>
      <c r="AA976" s="38"/>
    </row>
    <row r="977" spans="1:27" x14ac:dyDescent="0.45">
      <c r="A977" s="38">
        <v>972</v>
      </c>
      <c r="B977" s="38"/>
      <c r="C977" s="38"/>
      <c r="D977" s="38"/>
      <c r="E977" s="38"/>
      <c r="F977" s="35"/>
      <c r="G977" s="35"/>
      <c r="H977" s="38"/>
      <c r="I977" s="38"/>
      <c r="J977" s="273" t="str">
        <f t="shared" si="120"/>
        <v>รอข้อมูลคอลัมน์ H</v>
      </c>
      <c r="K977" s="150"/>
      <c r="L977" s="150"/>
      <c r="M977" s="150"/>
      <c r="N977" s="147" t="str" cm="1">
        <f t="array" ref="N977">IF(AND(K977:M977=""),"ยังไม่บันทึกข้อมูล",
IF(M977&lt;&gt;"",
IF(M977&gt;=1.3,M977,"เป็นไม้พุ่ม"),
IF(K977+L977&gt;=1.3,K977+L977,"เป็นไม้พุ่ม")))</f>
        <v>ยังไม่บันทึกข้อมูล</v>
      </c>
      <c r="O977" s="149" t="str">
        <f t="shared" si="121"/>
        <v>ข้อมูลไม่ถูกต้อง</v>
      </c>
      <c r="P977" s="149" t="str">
        <f t="shared" si="122"/>
        <v>ข้อมูลไม่ถูกต้อง</v>
      </c>
      <c r="Q977" s="149" t="str">
        <f t="shared" si="123"/>
        <v>ข้อมูลไม่ถูกต้อง</v>
      </c>
      <c r="R977" s="155" t="str">
        <f t="shared" si="124"/>
        <v>ข้อมูลไม่ถูกต้อง</v>
      </c>
      <c r="S977" s="155" t="str">
        <f>IF(ISNUMBER(R977),
IF(H$2=ตัวเลือก!A$30,"ยังไม่บันทึกข้อมูล",R977*0.27),"ข้อมูลไม่ถูกต้อง")</f>
        <v>ข้อมูลไม่ถูกต้อง</v>
      </c>
      <c r="T977" s="149" t="str">
        <f t="shared" si="125"/>
        <v>ข้อมูลไม่ถูกต้อง</v>
      </c>
      <c r="U977" s="155" t="str">
        <f>IF(ISNUMBER(R977),
IF(H$2=ตัวเลือก!A$30,"ยังไม่บันทึกข้อมูล",R977*0.47),"ข้อมูลไม่ถูกต้อง")</f>
        <v>ข้อมูลไม่ถูกต้อง</v>
      </c>
      <c r="V977" s="149" t="str">
        <f>IF(ISNUMBER(S977),
IF(H$2=ตัวเลือก!A$30,"ยังไม่บันทึกข้อมูล",S977*0.47),"ข้อมูลไม่ถูกต้อง")</f>
        <v>ข้อมูลไม่ถูกต้อง</v>
      </c>
      <c r="W977" s="149" t="str">
        <f t="shared" si="126"/>
        <v>ข้อมูลไม่ถูกต้อง</v>
      </c>
      <c r="X977" s="148" t="str">
        <f t="shared" si="127"/>
        <v>ข้อมูลไม่ถูกต้อง</v>
      </c>
      <c r="Y977" s="38"/>
      <c r="Z977" s="38"/>
      <c r="AA977" s="38"/>
    </row>
    <row r="978" spans="1:27" x14ac:dyDescent="0.45">
      <c r="A978" s="38">
        <v>973</v>
      </c>
      <c r="B978" s="38"/>
      <c r="C978" s="38"/>
      <c r="D978" s="38"/>
      <c r="E978" s="38"/>
      <c r="F978" s="35"/>
      <c r="G978" s="35"/>
      <c r="H978" s="38"/>
      <c r="I978" s="38"/>
      <c r="J978" s="273" t="str">
        <f t="shared" si="120"/>
        <v>รอข้อมูลคอลัมน์ H</v>
      </c>
      <c r="K978" s="150"/>
      <c r="L978" s="150"/>
      <c r="M978" s="150"/>
      <c r="N978" s="147" t="str" cm="1">
        <f t="array" ref="N978">IF(AND(K978:M978=""),"ยังไม่บันทึกข้อมูล",
IF(M978&lt;&gt;"",
IF(M978&gt;=1.3,M978,"เป็นไม้พุ่ม"),
IF(K978+L978&gt;=1.3,K978+L978,"เป็นไม้พุ่ม")))</f>
        <v>ยังไม่บันทึกข้อมูล</v>
      </c>
      <c r="O978" s="149" t="str">
        <f t="shared" si="121"/>
        <v>ข้อมูลไม่ถูกต้อง</v>
      </c>
      <c r="P978" s="149" t="str">
        <f t="shared" si="122"/>
        <v>ข้อมูลไม่ถูกต้อง</v>
      </c>
      <c r="Q978" s="149" t="str">
        <f t="shared" si="123"/>
        <v>ข้อมูลไม่ถูกต้อง</v>
      </c>
      <c r="R978" s="155" t="str">
        <f t="shared" si="124"/>
        <v>ข้อมูลไม่ถูกต้อง</v>
      </c>
      <c r="S978" s="155" t="str">
        <f>IF(ISNUMBER(R978),
IF(H$2=ตัวเลือก!A$30,"ยังไม่บันทึกข้อมูล",R978*0.27),"ข้อมูลไม่ถูกต้อง")</f>
        <v>ข้อมูลไม่ถูกต้อง</v>
      </c>
      <c r="T978" s="149" t="str">
        <f t="shared" si="125"/>
        <v>ข้อมูลไม่ถูกต้อง</v>
      </c>
      <c r="U978" s="155" t="str">
        <f>IF(ISNUMBER(R978),
IF(H$2=ตัวเลือก!A$30,"ยังไม่บันทึกข้อมูล",R978*0.47),"ข้อมูลไม่ถูกต้อง")</f>
        <v>ข้อมูลไม่ถูกต้อง</v>
      </c>
      <c r="V978" s="149" t="str">
        <f>IF(ISNUMBER(S978),
IF(H$2=ตัวเลือก!A$30,"ยังไม่บันทึกข้อมูล",S978*0.47),"ข้อมูลไม่ถูกต้อง")</f>
        <v>ข้อมูลไม่ถูกต้อง</v>
      </c>
      <c r="W978" s="149" t="str">
        <f t="shared" si="126"/>
        <v>ข้อมูลไม่ถูกต้อง</v>
      </c>
      <c r="X978" s="148" t="str">
        <f t="shared" si="127"/>
        <v>ข้อมูลไม่ถูกต้อง</v>
      </c>
      <c r="Y978" s="38"/>
      <c r="Z978" s="38"/>
      <c r="AA978" s="38"/>
    </row>
    <row r="979" spans="1:27" x14ac:dyDescent="0.45">
      <c r="A979" s="38">
        <v>974</v>
      </c>
      <c r="B979" s="38"/>
      <c r="C979" s="38"/>
      <c r="D979" s="38"/>
      <c r="E979" s="38"/>
      <c r="F979" s="35"/>
      <c r="G979" s="35"/>
      <c r="H979" s="38"/>
      <c r="I979" s="38"/>
      <c r="J979" s="273" t="str">
        <f t="shared" si="120"/>
        <v>รอข้อมูลคอลัมน์ H</v>
      </c>
      <c r="K979" s="150"/>
      <c r="L979" s="150"/>
      <c r="M979" s="150"/>
      <c r="N979" s="147" t="str" cm="1">
        <f t="array" ref="N979">IF(AND(K979:M979=""),"ยังไม่บันทึกข้อมูล",
IF(M979&lt;&gt;"",
IF(M979&gt;=1.3,M979,"เป็นไม้พุ่ม"),
IF(K979+L979&gt;=1.3,K979+L979,"เป็นไม้พุ่ม")))</f>
        <v>ยังไม่บันทึกข้อมูล</v>
      </c>
      <c r="O979" s="149" t="str">
        <f t="shared" si="121"/>
        <v>ข้อมูลไม่ถูกต้อง</v>
      </c>
      <c r="P979" s="149" t="str">
        <f t="shared" si="122"/>
        <v>ข้อมูลไม่ถูกต้อง</v>
      </c>
      <c r="Q979" s="149" t="str">
        <f t="shared" si="123"/>
        <v>ข้อมูลไม่ถูกต้อง</v>
      </c>
      <c r="R979" s="155" t="str">
        <f t="shared" si="124"/>
        <v>ข้อมูลไม่ถูกต้อง</v>
      </c>
      <c r="S979" s="155" t="str">
        <f>IF(ISNUMBER(R979),
IF(H$2=ตัวเลือก!A$30,"ยังไม่บันทึกข้อมูล",R979*0.27),"ข้อมูลไม่ถูกต้อง")</f>
        <v>ข้อมูลไม่ถูกต้อง</v>
      </c>
      <c r="T979" s="149" t="str">
        <f t="shared" si="125"/>
        <v>ข้อมูลไม่ถูกต้อง</v>
      </c>
      <c r="U979" s="155" t="str">
        <f>IF(ISNUMBER(R979),
IF(H$2=ตัวเลือก!A$30,"ยังไม่บันทึกข้อมูล",R979*0.47),"ข้อมูลไม่ถูกต้อง")</f>
        <v>ข้อมูลไม่ถูกต้อง</v>
      </c>
      <c r="V979" s="149" t="str">
        <f>IF(ISNUMBER(S979),
IF(H$2=ตัวเลือก!A$30,"ยังไม่บันทึกข้อมูล",S979*0.47),"ข้อมูลไม่ถูกต้อง")</f>
        <v>ข้อมูลไม่ถูกต้อง</v>
      </c>
      <c r="W979" s="149" t="str">
        <f t="shared" si="126"/>
        <v>ข้อมูลไม่ถูกต้อง</v>
      </c>
      <c r="X979" s="148" t="str">
        <f t="shared" si="127"/>
        <v>ข้อมูลไม่ถูกต้อง</v>
      </c>
      <c r="Y979" s="38"/>
      <c r="Z979" s="38"/>
      <c r="AA979" s="38"/>
    </row>
    <row r="980" spans="1:27" x14ac:dyDescent="0.45">
      <c r="A980" s="38">
        <v>975</v>
      </c>
      <c r="B980" s="38"/>
      <c r="C980" s="38"/>
      <c r="D980" s="38"/>
      <c r="E980" s="38"/>
      <c r="F980" s="35"/>
      <c r="G980" s="35"/>
      <c r="H980" s="38"/>
      <c r="I980" s="38"/>
      <c r="J980" s="273" t="str">
        <f t="shared" si="120"/>
        <v>รอข้อมูลคอลัมน์ H</v>
      </c>
      <c r="K980" s="150"/>
      <c r="L980" s="150"/>
      <c r="M980" s="150"/>
      <c r="N980" s="147" t="str" cm="1">
        <f t="array" ref="N980">IF(AND(K980:M980=""),"ยังไม่บันทึกข้อมูล",
IF(M980&lt;&gt;"",
IF(M980&gt;=1.3,M980,"เป็นไม้พุ่ม"),
IF(K980+L980&gt;=1.3,K980+L980,"เป็นไม้พุ่ม")))</f>
        <v>ยังไม่บันทึกข้อมูล</v>
      </c>
      <c r="O980" s="149" t="str">
        <f t="shared" si="121"/>
        <v>ข้อมูลไม่ถูกต้อง</v>
      </c>
      <c r="P980" s="149" t="str">
        <f t="shared" si="122"/>
        <v>ข้อมูลไม่ถูกต้อง</v>
      </c>
      <c r="Q980" s="149" t="str">
        <f t="shared" si="123"/>
        <v>ข้อมูลไม่ถูกต้อง</v>
      </c>
      <c r="R980" s="155" t="str">
        <f t="shared" si="124"/>
        <v>ข้อมูลไม่ถูกต้อง</v>
      </c>
      <c r="S980" s="155" t="str">
        <f>IF(ISNUMBER(R980),
IF(H$2=ตัวเลือก!A$30,"ยังไม่บันทึกข้อมูล",R980*0.27),"ข้อมูลไม่ถูกต้อง")</f>
        <v>ข้อมูลไม่ถูกต้อง</v>
      </c>
      <c r="T980" s="149" t="str">
        <f t="shared" si="125"/>
        <v>ข้อมูลไม่ถูกต้อง</v>
      </c>
      <c r="U980" s="155" t="str">
        <f>IF(ISNUMBER(R980),
IF(H$2=ตัวเลือก!A$30,"ยังไม่บันทึกข้อมูล",R980*0.47),"ข้อมูลไม่ถูกต้อง")</f>
        <v>ข้อมูลไม่ถูกต้อง</v>
      </c>
      <c r="V980" s="149" t="str">
        <f>IF(ISNUMBER(S980),
IF(H$2=ตัวเลือก!A$30,"ยังไม่บันทึกข้อมูล",S980*0.47),"ข้อมูลไม่ถูกต้อง")</f>
        <v>ข้อมูลไม่ถูกต้อง</v>
      </c>
      <c r="W980" s="149" t="str">
        <f t="shared" si="126"/>
        <v>ข้อมูลไม่ถูกต้อง</v>
      </c>
      <c r="X980" s="148" t="str">
        <f t="shared" si="127"/>
        <v>ข้อมูลไม่ถูกต้อง</v>
      </c>
      <c r="Y980" s="38"/>
      <c r="Z980" s="38"/>
      <c r="AA980" s="38"/>
    </row>
    <row r="981" spans="1:27" x14ac:dyDescent="0.45">
      <c r="A981" s="38">
        <v>976</v>
      </c>
      <c r="B981" s="38"/>
      <c r="C981" s="38"/>
      <c r="D981" s="38"/>
      <c r="E981" s="38"/>
      <c r="F981" s="35"/>
      <c r="G981" s="35"/>
      <c r="H981" s="38"/>
      <c r="I981" s="38"/>
      <c r="J981" s="273" t="str">
        <f t="shared" si="120"/>
        <v>รอข้อมูลคอลัมน์ H</v>
      </c>
      <c r="K981" s="150"/>
      <c r="L981" s="150"/>
      <c r="M981" s="150"/>
      <c r="N981" s="147" t="str" cm="1">
        <f t="array" ref="N981">IF(AND(K981:M981=""),"ยังไม่บันทึกข้อมูล",
IF(M981&lt;&gt;"",
IF(M981&gt;=1.3,M981,"เป็นไม้พุ่ม"),
IF(K981+L981&gt;=1.3,K981+L981,"เป็นไม้พุ่ม")))</f>
        <v>ยังไม่บันทึกข้อมูล</v>
      </c>
      <c r="O981" s="149" t="str">
        <f t="shared" si="121"/>
        <v>ข้อมูลไม่ถูกต้อง</v>
      </c>
      <c r="P981" s="149" t="str">
        <f t="shared" si="122"/>
        <v>ข้อมูลไม่ถูกต้อง</v>
      </c>
      <c r="Q981" s="149" t="str">
        <f t="shared" si="123"/>
        <v>ข้อมูลไม่ถูกต้อง</v>
      </c>
      <c r="R981" s="155" t="str">
        <f t="shared" si="124"/>
        <v>ข้อมูลไม่ถูกต้อง</v>
      </c>
      <c r="S981" s="155" t="str">
        <f>IF(ISNUMBER(R981),
IF(H$2=ตัวเลือก!A$30,"ยังไม่บันทึกข้อมูล",R981*0.27),"ข้อมูลไม่ถูกต้อง")</f>
        <v>ข้อมูลไม่ถูกต้อง</v>
      </c>
      <c r="T981" s="149" t="str">
        <f t="shared" si="125"/>
        <v>ข้อมูลไม่ถูกต้อง</v>
      </c>
      <c r="U981" s="155" t="str">
        <f>IF(ISNUMBER(R981),
IF(H$2=ตัวเลือก!A$30,"ยังไม่บันทึกข้อมูล",R981*0.47),"ข้อมูลไม่ถูกต้อง")</f>
        <v>ข้อมูลไม่ถูกต้อง</v>
      </c>
      <c r="V981" s="149" t="str">
        <f>IF(ISNUMBER(S981),
IF(H$2=ตัวเลือก!A$30,"ยังไม่บันทึกข้อมูล",S981*0.47),"ข้อมูลไม่ถูกต้อง")</f>
        <v>ข้อมูลไม่ถูกต้อง</v>
      </c>
      <c r="W981" s="149" t="str">
        <f t="shared" si="126"/>
        <v>ข้อมูลไม่ถูกต้อง</v>
      </c>
      <c r="X981" s="148" t="str">
        <f t="shared" si="127"/>
        <v>ข้อมูลไม่ถูกต้อง</v>
      </c>
      <c r="Y981" s="38"/>
      <c r="Z981" s="38"/>
      <c r="AA981" s="38"/>
    </row>
    <row r="982" spans="1:27" x14ac:dyDescent="0.45">
      <c r="A982" s="38">
        <v>977</v>
      </c>
      <c r="B982" s="38"/>
      <c r="C982" s="38"/>
      <c r="D982" s="38"/>
      <c r="E982" s="38"/>
      <c r="F982" s="35"/>
      <c r="G982" s="35"/>
      <c r="H982" s="38"/>
      <c r="I982" s="38"/>
      <c r="J982" s="273" t="str">
        <f t="shared" si="120"/>
        <v>รอข้อมูลคอลัมน์ H</v>
      </c>
      <c r="K982" s="150"/>
      <c r="L982" s="150"/>
      <c r="M982" s="150"/>
      <c r="N982" s="147" t="str" cm="1">
        <f t="array" ref="N982">IF(AND(K982:M982=""),"ยังไม่บันทึกข้อมูล",
IF(M982&lt;&gt;"",
IF(M982&gt;=1.3,M982,"เป็นไม้พุ่ม"),
IF(K982+L982&gt;=1.3,K982+L982,"เป็นไม้พุ่ม")))</f>
        <v>ยังไม่บันทึกข้อมูล</v>
      </c>
      <c r="O982" s="149" t="str">
        <f t="shared" si="121"/>
        <v>ข้อมูลไม่ถูกต้อง</v>
      </c>
      <c r="P982" s="149" t="str">
        <f t="shared" si="122"/>
        <v>ข้อมูลไม่ถูกต้อง</v>
      </c>
      <c r="Q982" s="149" t="str">
        <f t="shared" si="123"/>
        <v>ข้อมูลไม่ถูกต้อง</v>
      </c>
      <c r="R982" s="155" t="str">
        <f t="shared" si="124"/>
        <v>ข้อมูลไม่ถูกต้อง</v>
      </c>
      <c r="S982" s="155" t="str">
        <f>IF(ISNUMBER(R982),
IF(H$2=ตัวเลือก!A$30,"ยังไม่บันทึกข้อมูล",R982*0.27),"ข้อมูลไม่ถูกต้อง")</f>
        <v>ข้อมูลไม่ถูกต้อง</v>
      </c>
      <c r="T982" s="149" t="str">
        <f t="shared" si="125"/>
        <v>ข้อมูลไม่ถูกต้อง</v>
      </c>
      <c r="U982" s="155" t="str">
        <f>IF(ISNUMBER(R982),
IF(H$2=ตัวเลือก!A$30,"ยังไม่บันทึกข้อมูล",R982*0.47),"ข้อมูลไม่ถูกต้อง")</f>
        <v>ข้อมูลไม่ถูกต้อง</v>
      </c>
      <c r="V982" s="149" t="str">
        <f>IF(ISNUMBER(S982),
IF(H$2=ตัวเลือก!A$30,"ยังไม่บันทึกข้อมูล",S982*0.47),"ข้อมูลไม่ถูกต้อง")</f>
        <v>ข้อมูลไม่ถูกต้อง</v>
      </c>
      <c r="W982" s="149" t="str">
        <f t="shared" si="126"/>
        <v>ข้อมูลไม่ถูกต้อง</v>
      </c>
      <c r="X982" s="148" t="str">
        <f t="shared" si="127"/>
        <v>ข้อมูลไม่ถูกต้อง</v>
      </c>
      <c r="Y982" s="38"/>
      <c r="Z982" s="38"/>
      <c r="AA982" s="38"/>
    </row>
    <row r="983" spans="1:27" x14ac:dyDescent="0.45">
      <c r="A983" s="38">
        <v>978</v>
      </c>
      <c r="B983" s="38"/>
      <c r="C983" s="38"/>
      <c r="D983" s="38"/>
      <c r="E983" s="38"/>
      <c r="F983" s="35"/>
      <c r="G983" s="35"/>
      <c r="H983" s="38"/>
      <c r="I983" s="38"/>
      <c r="J983" s="273" t="str">
        <f t="shared" si="120"/>
        <v>รอข้อมูลคอลัมน์ H</v>
      </c>
      <c r="K983" s="150"/>
      <c r="L983" s="150"/>
      <c r="M983" s="150"/>
      <c r="N983" s="147" t="str" cm="1">
        <f t="array" ref="N983">IF(AND(K983:M983=""),"ยังไม่บันทึกข้อมูล",
IF(M983&lt;&gt;"",
IF(M983&gt;=1.3,M983,"เป็นไม้พุ่ม"),
IF(K983+L983&gt;=1.3,K983+L983,"เป็นไม้พุ่ม")))</f>
        <v>ยังไม่บันทึกข้อมูล</v>
      </c>
      <c r="O983" s="149" t="str">
        <f t="shared" si="121"/>
        <v>ข้อมูลไม่ถูกต้อง</v>
      </c>
      <c r="P983" s="149" t="str">
        <f t="shared" si="122"/>
        <v>ข้อมูลไม่ถูกต้อง</v>
      </c>
      <c r="Q983" s="149" t="str">
        <f t="shared" si="123"/>
        <v>ข้อมูลไม่ถูกต้อง</v>
      </c>
      <c r="R983" s="155" t="str">
        <f t="shared" si="124"/>
        <v>ข้อมูลไม่ถูกต้อง</v>
      </c>
      <c r="S983" s="155" t="str">
        <f>IF(ISNUMBER(R983),
IF(H$2=ตัวเลือก!A$30,"ยังไม่บันทึกข้อมูล",R983*0.27),"ข้อมูลไม่ถูกต้อง")</f>
        <v>ข้อมูลไม่ถูกต้อง</v>
      </c>
      <c r="T983" s="149" t="str">
        <f t="shared" si="125"/>
        <v>ข้อมูลไม่ถูกต้อง</v>
      </c>
      <c r="U983" s="155" t="str">
        <f>IF(ISNUMBER(R983),
IF(H$2=ตัวเลือก!A$30,"ยังไม่บันทึกข้อมูล",R983*0.47),"ข้อมูลไม่ถูกต้อง")</f>
        <v>ข้อมูลไม่ถูกต้อง</v>
      </c>
      <c r="V983" s="149" t="str">
        <f>IF(ISNUMBER(S983),
IF(H$2=ตัวเลือก!A$30,"ยังไม่บันทึกข้อมูล",S983*0.47),"ข้อมูลไม่ถูกต้อง")</f>
        <v>ข้อมูลไม่ถูกต้อง</v>
      </c>
      <c r="W983" s="149" t="str">
        <f t="shared" si="126"/>
        <v>ข้อมูลไม่ถูกต้อง</v>
      </c>
      <c r="X983" s="148" t="str">
        <f t="shared" si="127"/>
        <v>ข้อมูลไม่ถูกต้อง</v>
      </c>
      <c r="Y983" s="38"/>
      <c r="Z983" s="38"/>
      <c r="AA983" s="38"/>
    </row>
    <row r="984" spans="1:27" x14ac:dyDescent="0.45">
      <c r="A984" s="38">
        <v>979</v>
      </c>
      <c r="B984" s="38"/>
      <c r="C984" s="38"/>
      <c r="D984" s="38"/>
      <c r="E984" s="38"/>
      <c r="F984" s="35"/>
      <c r="G984" s="35"/>
      <c r="H984" s="38"/>
      <c r="I984" s="38"/>
      <c r="J984" s="273" t="str">
        <f t="shared" si="120"/>
        <v>รอข้อมูลคอลัมน์ H</v>
      </c>
      <c r="K984" s="150"/>
      <c r="L984" s="150"/>
      <c r="M984" s="150"/>
      <c r="N984" s="147" t="str" cm="1">
        <f t="array" ref="N984">IF(AND(K984:M984=""),"ยังไม่บันทึกข้อมูล",
IF(M984&lt;&gt;"",
IF(M984&gt;=1.3,M984,"เป็นไม้พุ่ม"),
IF(K984+L984&gt;=1.3,K984+L984,"เป็นไม้พุ่ม")))</f>
        <v>ยังไม่บันทึกข้อมูล</v>
      </c>
      <c r="O984" s="149" t="str">
        <f t="shared" si="121"/>
        <v>ข้อมูลไม่ถูกต้อง</v>
      </c>
      <c r="P984" s="149" t="str">
        <f t="shared" si="122"/>
        <v>ข้อมูลไม่ถูกต้อง</v>
      </c>
      <c r="Q984" s="149" t="str">
        <f t="shared" si="123"/>
        <v>ข้อมูลไม่ถูกต้อง</v>
      </c>
      <c r="R984" s="155" t="str">
        <f t="shared" si="124"/>
        <v>ข้อมูลไม่ถูกต้อง</v>
      </c>
      <c r="S984" s="155" t="str">
        <f>IF(ISNUMBER(R984),
IF(H$2=ตัวเลือก!A$30,"ยังไม่บันทึกข้อมูล",R984*0.27),"ข้อมูลไม่ถูกต้อง")</f>
        <v>ข้อมูลไม่ถูกต้อง</v>
      </c>
      <c r="T984" s="149" t="str">
        <f t="shared" si="125"/>
        <v>ข้อมูลไม่ถูกต้อง</v>
      </c>
      <c r="U984" s="155" t="str">
        <f>IF(ISNUMBER(R984),
IF(H$2=ตัวเลือก!A$30,"ยังไม่บันทึกข้อมูล",R984*0.47),"ข้อมูลไม่ถูกต้อง")</f>
        <v>ข้อมูลไม่ถูกต้อง</v>
      </c>
      <c r="V984" s="149" t="str">
        <f>IF(ISNUMBER(S984),
IF(H$2=ตัวเลือก!A$30,"ยังไม่บันทึกข้อมูล",S984*0.47),"ข้อมูลไม่ถูกต้อง")</f>
        <v>ข้อมูลไม่ถูกต้อง</v>
      </c>
      <c r="W984" s="149" t="str">
        <f t="shared" si="126"/>
        <v>ข้อมูลไม่ถูกต้อง</v>
      </c>
      <c r="X984" s="148" t="str">
        <f t="shared" si="127"/>
        <v>ข้อมูลไม่ถูกต้อง</v>
      </c>
      <c r="Y984" s="38"/>
      <c r="Z984" s="38"/>
      <c r="AA984" s="38"/>
    </row>
    <row r="985" spans="1:27" x14ac:dyDescent="0.45">
      <c r="A985" s="38">
        <v>980</v>
      </c>
      <c r="B985" s="38"/>
      <c r="C985" s="38"/>
      <c r="D985" s="38"/>
      <c r="E985" s="38"/>
      <c r="F985" s="35"/>
      <c r="G985" s="35"/>
      <c r="H985" s="38"/>
      <c r="I985" s="38"/>
      <c r="J985" s="273" t="str">
        <f t="shared" si="120"/>
        <v>รอข้อมูลคอลัมน์ H</v>
      </c>
      <c r="K985" s="150"/>
      <c r="L985" s="150"/>
      <c r="M985" s="150"/>
      <c r="N985" s="147" t="str" cm="1">
        <f t="array" ref="N985">IF(AND(K985:M985=""),"ยังไม่บันทึกข้อมูล",
IF(M985&lt;&gt;"",
IF(M985&gt;=1.3,M985,"เป็นไม้พุ่ม"),
IF(K985+L985&gt;=1.3,K985+L985,"เป็นไม้พุ่ม")))</f>
        <v>ยังไม่บันทึกข้อมูล</v>
      </c>
      <c r="O985" s="149" t="str">
        <f t="shared" si="121"/>
        <v>ข้อมูลไม่ถูกต้อง</v>
      </c>
      <c r="P985" s="149" t="str">
        <f t="shared" si="122"/>
        <v>ข้อมูลไม่ถูกต้อง</v>
      </c>
      <c r="Q985" s="149" t="str">
        <f t="shared" si="123"/>
        <v>ข้อมูลไม่ถูกต้อง</v>
      </c>
      <c r="R985" s="155" t="str">
        <f t="shared" si="124"/>
        <v>ข้อมูลไม่ถูกต้อง</v>
      </c>
      <c r="S985" s="155" t="str">
        <f>IF(ISNUMBER(R985),
IF(H$2=ตัวเลือก!A$30,"ยังไม่บันทึกข้อมูล",R985*0.27),"ข้อมูลไม่ถูกต้อง")</f>
        <v>ข้อมูลไม่ถูกต้อง</v>
      </c>
      <c r="T985" s="149" t="str">
        <f t="shared" si="125"/>
        <v>ข้อมูลไม่ถูกต้อง</v>
      </c>
      <c r="U985" s="155" t="str">
        <f>IF(ISNUMBER(R985),
IF(H$2=ตัวเลือก!A$30,"ยังไม่บันทึกข้อมูล",R985*0.47),"ข้อมูลไม่ถูกต้อง")</f>
        <v>ข้อมูลไม่ถูกต้อง</v>
      </c>
      <c r="V985" s="149" t="str">
        <f>IF(ISNUMBER(S985),
IF(H$2=ตัวเลือก!A$30,"ยังไม่บันทึกข้อมูล",S985*0.47),"ข้อมูลไม่ถูกต้อง")</f>
        <v>ข้อมูลไม่ถูกต้อง</v>
      </c>
      <c r="W985" s="149" t="str">
        <f t="shared" si="126"/>
        <v>ข้อมูลไม่ถูกต้อง</v>
      </c>
      <c r="X985" s="148" t="str">
        <f t="shared" si="127"/>
        <v>ข้อมูลไม่ถูกต้อง</v>
      </c>
      <c r="Y985" s="38"/>
      <c r="Z985" s="38"/>
      <c r="AA985" s="38"/>
    </row>
    <row r="986" spans="1:27" x14ac:dyDescent="0.45">
      <c r="A986" s="38">
        <v>981</v>
      </c>
      <c r="B986" s="38"/>
      <c r="C986" s="38"/>
      <c r="D986" s="38"/>
      <c r="E986" s="38"/>
      <c r="F986" s="35"/>
      <c r="G986" s="35"/>
      <c r="H986" s="38"/>
      <c r="I986" s="38"/>
      <c r="J986" s="273" t="str">
        <f t="shared" si="120"/>
        <v>รอข้อมูลคอลัมน์ H</v>
      </c>
      <c r="K986" s="150"/>
      <c r="L986" s="150"/>
      <c r="M986" s="150"/>
      <c r="N986" s="147" t="str" cm="1">
        <f t="array" ref="N986">IF(AND(K986:M986=""),"ยังไม่บันทึกข้อมูล",
IF(M986&lt;&gt;"",
IF(M986&gt;=1.3,M986,"เป็นไม้พุ่ม"),
IF(K986+L986&gt;=1.3,K986+L986,"เป็นไม้พุ่ม")))</f>
        <v>ยังไม่บันทึกข้อมูล</v>
      </c>
      <c r="O986" s="149" t="str">
        <f t="shared" si="121"/>
        <v>ข้อมูลไม่ถูกต้อง</v>
      </c>
      <c r="P986" s="149" t="str">
        <f t="shared" si="122"/>
        <v>ข้อมูลไม่ถูกต้อง</v>
      </c>
      <c r="Q986" s="149" t="str">
        <f t="shared" si="123"/>
        <v>ข้อมูลไม่ถูกต้อง</v>
      </c>
      <c r="R986" s="155" t="str">
        <f t="shared" si="124"/>
        <v>ข้อมูลไม่ถูกต้อง</v>
      </c>
      <c r="S986" s="155" t="str">
        <f>IF(ISNUMBER(R986),
IF(H$2=ตัวเลือก!A$30,"ยังไม่บันทึกข้อมูล",R986*0.27),"ข้อมูลไม่ถูกต้อง")</f>
        <v>ข้อมูลไม่ถูกต้อง</v>
      </c>
      <c r="T986" s="149" t="str">
        <f t="shared" si="125"/>
        <v>ข้อมูลไม่ถูกต้อง</v>
      </c>
      <c r="U986" s="155" t="str">
        <f>IF(ISNUMBER(R986),
IF(H$2=ตัวเลือก!A$30,"ยังไม่บันทึกข้อมูล",R986*0.47),"ข้อมูลไม่ถูกต้อง")</f>
        <v>ข้อมูลไม่ถูกต้อง</v>
      </c>
      <c r="V986" s="149" t="str">
        <f>IF(ISNUMBER(S986),
IF(H$2=ตัวเลือก!A$30,"ยังไม่บันทึกข้อมูล",S986*0.47),"ข้อมูลไม่ถูกต้อง")</f>
        <v>ข้อมูลไม่ถูกต้อง</v>
      </c>
      <c r="W986" s="149" t="str">
        <f t="shared" si="126"/>
        <v>ข้อมูลไม่ถูกต้อง</v>
      </c>
      <c r="X986" s="148" t="str">
        <f t="shared" si="127"/>
        <v>ข้อมูลไม่ถูกต้อง</v>
      </c>
      <c r="Y986" s="38"/>
      <c r="Z986" s="38"/>
      <c r="AA986" s="38"/>
    </row>
    <row r="987" spans="1:27" x14ac:dyDescent="0.45">
      <c r="A987" s="38">
        <v>982</v>
      </c>
      <c r="B987" s="38"/>
      <c r="C987" s="38"/>
      <c r="D987" s="38"/>
      <c r="E987" s="38"/>
      <c r="F987" s="35"/>
      <c r="G987" s="35"/>
      <c r="H987" s="38"/>
      <c r="I987" s="38"/>
      <c r="J987" s="273" t="str">
        <f t="shared" si="120"/>
        <v>รอข้อมูลคอลัมน์ H</v>
      </c>
      <c r="K987" s="150"/>
      <c r="L987" s="150"/>
      <c r="M987" s="150"/>
      <c r="N987" s="147" t="str" cm="1">
        <f t="array" ref="N987">IF(AND(K987:M987=""),"ยังไม่บันทึกข้อมูล",
IF(M987&lt;&gt;"",
IF(M987&gt;=1.3,M987,"เป็นไม้พุ่ม"),
IF(K987+L987&gt;=1.3,K987+L987,"เป็นไม้พุ่ม")))</f>
        <v>ยังไม่บันทึกข้อมูล</v>
      </c>
      <c r="O987" s="149" t="str">
        <f t="shared" si="121"/>
        <v>ข้อมูลไม่ถูกต้อง</v>
      </c>
      <c r="P987" s="149" t="str">
        <f t="shared" si="122"/>
        <v>ข้อมูลไม่ถูกต้อง</v>
      </c>
      <c r="Q987" s="149" t="str">
        <f t="shared" si="123"/>
        <v>ข้อมูลไม่ถูกต้อง</v>
      </c>
      <c r="R987" s="155" t="str">
        <f t="shared" si="124"/>
        <v>ข้อมูลไม่ถูกต้อง</v>
      </c>
      <c r="S987" s="155" t="str">
        <f>IF(ISNUMBER(R987),
IF(H$2=ตัวเลือก!A$30,"ยังไม่บันทึกข้อมูล",R987*0.27),"ข้อมูลไม่ถูกต้อง")</f>
        <v>ข้อมูลไม่ถูกต้อง</v>
      </c>
      <c r="T987" s="149" t="str">
        <f t="shared" si="125"/>
        <v>ข้อมูลไม่ถูกต้อง</v>
      </c>
      <c r="U987" s="155" t="str">
        <f>IF(ISNUMBER(R987),
IF(H$2=ตัวเลือก!A$30,"ยังไม่บันทึกข้อมูล",R987*0.47),"ข้อมูลไม่ถูกต้อง")</f>
        <v>ข้อมูลไม่ถูกต้อง</v>
      </c>
      <c r="V987" s="149" t="str">
        <f>IF(ISNUMBER(S987),
IF(H$2=ตัวเลือก!A$30,"ยังไม่บันทึกข้อมูล",S987*0.47),"ข้อมูลไม่ถูกต้อง")</f>
        <v>ข้อมูลไม่ถูกต้อง</v>
      </c>
      <c r="W987" s="149" t="str">
        <f t="shared" si="126"/>
        <v>ข้อมูลไม่ถูกต้อง</v>
      </c>
      <c r="X987" s="148" t="str">
        <f t="shared" si="127"/>
        <v>ข้อมูลไม่ถูกต้อง</v>
      </c>
      <c r="Y987" s="38"/>
      <c r="Z987" s="38"/>
      <c r="AA987" s="38"/>
    </row>
    <row r="988" spans="1:27" x14ac:dyDescent="0.45">
      <c r="A988" s="38">
        <v>983</v>
      </c>
      <c r="B988" s="38"/>
      <c r="C988" s="38"/>
      <c r="D988" s="38"/>
      <c r="E988" s="38"/>
      <c r="F988" s="35"/>
      <c r="G988" s="35"/>
      <c r="H988" s="38"/>
      <c r="I988" s="38"/>
      <c r="J988" s="273" t="str">
        <f t="shared" si="120"/>
        <v>รอข้อมูลคอลัมน์ H</v>
      </c>
      <c r="K988" s="150"/>
      <c r="L988" s="150"/>
      <c r="M988" s="150"/>
      <c r="N988" s="147" t="str" cm="1">
        <f t="array" ref="N988">IF(AND(K988:M988=""),"ยังไม่บันทึกข้อมูล",
IF(M988&lt;&gt;"",
IF(M988&gt;=1.3,M988,"เป็นไม้พุ่ม"),
IF(K988+L988&gt;=1.3,K988+L988,"เป็นไม้พุ่ม")))</f>
        <v>ยังไม่บันทึกข้อมูล</v>
      </c>
      <c r="O988" s="149" t="str">
        <f t="shared" si="121"/>
        <v>ข้อมูลไม่ถูกต้อง</v>
      </c>
      <c r="P988" s="149" t="str">
        <f t="shared" si="122"/>
        <v>ข้อมูลไม่ถูกต้อง</v>
      </c>
      <c r="Q988" s="149" t="str">
        <f t="shared" si="123"/>
        <v>ข้อมูลไม่ถูกต้อง</v>
      </c>
      <c r="R988" s="155" t="str">
        <f t="shared" si="124"/>
        <v>ข้อมูลไม่ถูกต้อง</v>
      </c>
      <c r="S988" s="155" t="str">
        <f>IF(ISNUMBER(R988),
IF(H$2=ตัวเลือก!A$30,"ยังไม่บันทึกข้อมูล",R988*0.27),"ข้อมูลไม่ถูกต้อง")</f>
        <v>ข้อมูลไม่ถูกต้อง</v>
      </c>
      <c r="T988" s="149" t="str">
        <f t="shared" si="125"/>
        <v>ข้อมูลไม่ถูกต้อง</v>
      </c>
      <c r="U988" s="155" t="str">
        <f>IF(ISNUMBER(R988),
IF(H$2=ตัวเลือก!A$30,"ยังไม่บันทึกข้อมูล",R988*0.47),"ข้อมูลไม่ถูกต้อง")</f>
        <v>ข้อมูลไม่ถูกต้อง</v>
      </c>
      <c r="V988" s="149" t="str">
        <f>IF(ISNUMBER(S988),
IF(H$2=ตัวเลือก!A$30,"ยังไม่บันทึกข้อมูล",S988*0.47),"ข้อมูลไม่ถูกต้อง")</f>
        <v>ข้อมูลไม่ถูกต้อง</v>
      </c>
      <c r="W988" s="149" t="str">
        <f t="shared" si="126"/>
        <v>ข้อมูลไม่ถูกต้อง</v>
      </c>
      <c r="X988" s="148" t="str">
        <f t="shared" si="127"/>
        <v>ข้อมูลไม่ถูกต้อง</v>
      </c>
      <c r="Y988" s="38"/>
      <c r="Z988" s="38"/>
      <c r="AA988" s="38"/>
    </row>
    <row r="989" spans="1:27" x14ac:dyDescent="0.45">
      <c r="A989" s="38">
        <v>984</v>
      </c>
      <c r="B989" s="38"/>
      <c r="C989" s="38"/>
      <c r="D989" s="38"/>
      <c r="E989" s="38"/>
      <c r="F989" s="35"/>
      <c r="G989" s="35"/>
      <c r="H989" s="38"/>
      <c r="I989" s="38"/>
      <c r="J989" s="273" t="str">
        <f t="shared" si="120"/>
        <v>รอข้อมูลคอลัมน์ H</v>
      </c>
      <c r="K989" s="150"/>
      <c r="L989" s="150"/>
      <c r="M989" s="150"/>
      <c r="N989" s="147" t="str" cm="1">
        <f t="array" ref="N989">IF(AND(K989:M989=""),"ยังไม่บันทึกข้อมูล",
IF(M989&lt;&gt;"",
IF(M989&gt;=1.3,M989,"เป็นไม้พุ่ม"),
IF(K989+L989&gt;=1.3,K989+L989,"เป็นไม้พุ่ม")))</f>
        <v>ยังไม่บันทึกข้อมูล</v>
      </c>
      <c r="O989" s="149" t="str">
        <f t="shared" si="121"/>
        <v>ข้อมูลไม่ถูกต้อง</v>
      </c>
      <c r="P989" s="149" t="str">
        <f t="shared" si="122"/>
        <v>ข้อมูลไม่ถูกต้อง</v>
      </c>
      <c r="Q989" s="149" t="str">
        <f t="shared" si="123"/>
        <v>ข้อมูลไม่ถูกต้อง</v>
      </c>
      <c r="R989" s="155" t="str">
        <f t="shared" si="124"/>
        <v>ข้อมูลไม่ถูกต้อง</v>
      </c>
      <c r="S989" s="155" t="str">
        <f>IF(ISNUMBER(R989),
IF(H$2=ตัวเลือก!A$30,"ยังไม่บันทึกข้อมูล",R989*0.27),"ข้อมูลไม่ถูกต้อง")</f>
        <v>ข้อมูลไม่ถูกต้อง</v>
      </c>
      <c r="T989" s="149" t="str">
        <f t="shared" si="125"/>
        <v>ข้อมูลไม่ถูกต้อง</v>
      </c>
      <c r="U989" s="155" t="str">
        <f>IF(ISNUMBER(R989),
IF(H$2=ตัวเลือก!A$30,"ยังไม่บันทึกข้อมูล",R989*0.47),"ข้อมูลไม่ถูกต้อง")</f>
        <v>ข้อมูลไม่ถูกต้อง</v>
      </c>
      <c r="V989" s="149" t="str">
        <f>IF(ISNUMBER(S989),
IF(H$2=ตัวเลือก!A$30,"ยังไม่บันทึกข้อมูล",S989*0.47),"ข้อมูลไม่ถูกต้อง")</f>
        <v>ข้อมูลไม่ถูกต้อง</v>
      </c>
      <c r="W989" s="149" t="str">
        <f t="shared" si="126"/>
        <v>ข้อมูลไม่ถูกต้อง</v>
      </c>
      <c r="X989" s="148" t="str">
        <f t="shared" si="127"/>
        <v>ข้อมูลไม่ถูกต้อง</v>
      </c>
      <c r="Y989" s="38"/>
      <c r="Z989" s="38"/>
      <c r="AA989" s="38"/>
    </row>
    <row r="990" spans="1:27" x14ac:dyDescent="0.45">
      <c r="A990" s="38">
        <v>985</v>
      </c>
      <c r="B990" s="38"/>
      <c r="C990" s="38"/>
      <c r="D990" s="38"/>
      <c r="E990" s="38"/>
      <c r="F990" s="35"/>
      <c r="G990" s="35"/>
      <c r="H990" s="38"/>
      <c r="I990" s="38"/>
      <c r="J990" s="273" t="str">
        <f t="shared" si="120"/>
        <v>รอข้อมูลคอลัมน์ H</v>
      </c>
      <c r="K990" s="150"/>
      <c r="L990" s="150"/>
      <c r="M990" s="150"/>
      <c r="N990" s="147" t="str" cm="1">
        <f t="array" ref="N990">IF(AND(K990:M990=""),"ยังไม่บันทึกข้อมูล",
IF(M990&lt;&gt;"",
IF(M990&gt;=1.3,M990,"เป็นไม้พุ่ม"),
IF(K990+L990&gt;=1.3,K990+L990,"เป็นไม้พุ่ม")))</f>
        <v>ยังไม่บันทึกข้อมูล</v>
      </c>
      <c r="O990" s="149" t="str">
        <f t="shared" si="121"/>
        <v>ข้อมูลไม่ถูกต้อง</v>
      </c>
      <c r="P990" s="149" t="str">
        <f t="shared" si="122"/>
        <v>ข้อมูลไม่ถูกต้อง</v>
      </c>
      <c r="Q990" s="149" t="str">
        <f t="shared" si="123"/>
        <v>ข้อมูลไม่ถูกต้อง</v>
      </c>
      <c r="R990" s="155" t="str">
        <f t="shared" si="124"/>
        <v>ข้อมูลไม่ถูกต้อง</v>
      </c>
      <c r="S990" s="155" t="str">
        <f>IF(ISNUMBER(R990),
IF(H$2=ตัวเลือก!A$30,"ยังไม่บันทึกข้อมูล",R990*0.27),"ข้อมูลไม่ถูกต้อง")</f>
        <v>ข้อมูลไม่ถูกต้อง</v>
      </c>
      <c r="T990" s="149" t="str">
        <f t="shared" si="125"/>
        <v>ข้อมูลไม่ถูกต้อง</v>
      </c>
      <c r="U990" s="155" t="str">
        <f>IF(ISNUMBER(R990),
IF(H$2=ตัวเลือก!A$30,"ยังไม่บันทึกข้อมูล",R990*0.47),"ข้อมูลไม่ถูกต้อง")</f>
        <v>ข้อมูลไม่ถูกต้อง</v>
      </c>
      <c r="V990" s="149" t="str">
        <f>IF(ISNUMBER(S990),
IF(H$2=ตัวเลือก!A$30,"ยังไม่บันทึกข้อมูล",S990*0.47),"ข้อมูลไม่ถูกต้อง")</f>
        <v>ข้อมูลไม่ถูกต้อง</v>
      </c>
      <c r="W990" s="149" t="str">
        <f t="shared" si="126"/>
        <v>ข้อมูลไม่ถูกต้อง</v>
      </c>
      <c r="X990" s="148" t="str">
        <f t="shared" si="127"/>
        <v>ข้อมูลไม่ถูกต้อง</v>
      </c>
      <c r="Y990" s="38"/>
      <c r="Z990" s="38"/>
      <c r="AA990" s="38"/>
    </row>
    <row r="991" spans="1:27" x14ac:dyDescent="0.45">
      <c r="A991" s="38">
        <v>986</v>
      </c>
      <c r="B991" s="38"/>
      <c r="C991" s="38"/>
      <c r="D991" s="38"/>
      <c r="E991" s="38"/>
      <c r="F991" s="35"/>
      <c r="G991" s="35"/>
      <c r="H991" s="38"/>
      <c r="I991" s="38"/>
      <c r="J991" s="273" t="str">
        <f t="shared" si="120"/>
        <v>รอข้อมูลคอลัมน์ H</v>
      </c>
      <c r="K991" s="150"/>
      <c r="L991" s="150"/>
      <c r="M991" s="150"/>
      <c r="N991" s="147" t="str" cm="1">
        <f t="array" ref="N991">IF(AND(K991:M991=""),"ยังไม่บันทึกข้อมูล",
IF(M991&lt;&gt;"",
IF(M991&gt;=1.3,M991,"เป็นไม้พุ่ม"),
IF(K991+L991&gt;=1.3,K991+L991,"เป็นไม้พุ่ม")))</f>
        <v>ยังไม่บันทึกข้อมูล</v>
      </c>
      <c r="O991" s="149" t="str">
        <f t="shared" si="121"/>
        <v>ข้อมูลไม่ถูกต้อง</v>
      </c>
      <c r="P991" s="149" t="str">
        <f t="shared" si="122"/>
        <v>ข้อมูลไม่ถูกต้อง</v>
      </c>
      <c r="Q991" s="149" t="str">
        <f t="shared" si="123"/>
        <v>ข้อมูลไม่ถูกต้อง</v>
      </c>
      <c r="R991" s="155" t="str">
        <f t="shared" si="124"/>
        <v>ข้อมูลไม่ถูกต้อง</v>
      </c>
      <c r="S991" s="155" t="str">
        <f>IF(ISNUMBER(R991),
IF(H$2=ตัวเลือก!A$30,"ยังไม่บันทึกข้อมูล",R991*0.27),"ข้อมูลไม่ถูกต้อง")</f>
        <v>ข้อมูลไม่ถูกต้อง</v>
      </c>
      <c r="T991" s="149" t="str">
        <f t="shared" si="125"/>
        <v>ข้อมูลไม่ถูกต้อง</v>
      </c>
      <c r="U991" s="155" t="str">
        <f>IF(ISNUMBER(R991),
IF(H$2=ตัวเลือก!A$30,"ยังไม่บันทึกข้อมูล",R991*0.47),"ข้อมูลไม่ถูกต้อง")</f>
        <v>ข้อมูลไม่ถูกต้อง</v>
      </c>
      <c r="V991" s="149" t="str">
        <f>IF(ISNUMBER(S991),
IF(H$2=ตัวเลือก!A$30,"ยังไม่บันทึกข้อมูล",S991*0.47),"ข้อมูลไม่ถูกต้อง")</f>
        <v>ข้อมูลไม่ถูกต้อง</v>
      </c>
      <c r="W991" s="149" t="str">
        <f t="shared" si="126"/>
        <v>ข้อมูลไม่ถูกต้อง</v>
      </c>
      <c r="X991" s="148" t="str">
        <f t="shared" si="127"/>
        <v>ข้อมูลไม่ถูกต้อง</v>
      </c>
      <c r="Y991" s="38"/>
      <c r="Z991" s="38"/>
      <c r="AA991" s="38"/>
    </row>
    <row r="992" spans="1:27" x14ac:dyDescent="0.45">
      <c r="A992" s="38">
        <v>987</v>
      </c>
      <c r="B992" s="38"/>
      <c r="C992" s="38"/>
      <c r="D992" s="38"/>
      <c r="E992" s="38"/>
      <c r="F992" s="35"/>
      <c r="G992" s="35"/>
      <c r="H992" s="38"/>
      <c r="I992" s="38"/>
      <c r="J992" s="273" t="str">
        <f t="shared" si="120"/>
        <v>รอข้อมูลคอลัมน์ H</v>
      </c>
      <c r="K992" s="150"/>
      <c r="L992" s="150"/>
      <c r="M992" s="150"/>
      <c r="N992" s="147" t="str" cm="1">
        <f t="array" ref="N992">IF(AND(K992:M992=""),"ยังไม่บันทึกข้อมูล",
IF(M992&lt;&gt;"",
IF(M992&gt;=1.3,M992,"เป็นไม้พุ่ม"),
IF(K992+L992&gt;=1.3,K992+L992,"เป็นไม้พุ่ม")))</f>
        <v>ยังไม่บันทึกข้อมูล</v>
      </c>
      <c r="O992" s="149" t="str">
        <f t="shared" si="121"/>
        <v>ข้อมูลไม่ถูกต้อง</v>
      </c>
      <c r="P992" s="149" t="str">
        <f t="shared" si="122"/>
        <v>ข้อมูลไม่ถูกต้อง</v>
      </c>
      <c r="Q992" s="149" t="str">
        <f t="shared" si="123"/>
        <v>ข้อมูลไม่ถูกต้อง</v>
      </c>
      <c r="R992" s="155" t="str">
        <f t="shared" si="124"/>
        <v>ข้อมูลไม่ถูกต้อง</v>
      </c>
      <c r="S992" s="155" t="str">
        <f>IF(ISNUMBER(R992),
IF(H$2=ตัวเลือก!A$30,"ยังไม่บันทึกข้อมูล",R992*0.27),"ข้อมูลไม่ถูกต้อง")</f>
        <v>ข้อมูลไม่ถูกต้อง</v>
      </c>
      <c r="T992" s="149" t="str">
        <f t="shared" si="125"/>
        <v>ข้อมูลไม่ถูกต้อง</v>
      </c>
      <c r="U992" s="155" t="str">
        <f>IF(ISNUMBER(R992),
IF(H$2=ตัวเลือก!A$30,"ยังไม่บันทึกข้อมูล",R992*0.47),"ข้อมูลไม่ถูกต้อง")</f>
        <v>ข้อมูลไม่ถูกต้อง</v>
      </c>
      <c r="V992" s="149" t="str">
        <f>IF(ISNUMBER(S992),
IF(H$2=ตัวเลือก!A$30,"ยังไม่บันทึกข้อมูล",S992*0.47),"ข้อมูลไม่ถูกต้อง")</f>
        <v>ข้อมูลไม่ถูกต้อง</v>
      </c>
      <c r="W992" s="149" t="str">
        <f t="shared" si="126"/>
        <v>ข้อมูลไม่ถูกต้อง</v>
      </c>
      <c r="X992" s="148" t="str">
        <f t="shared" si="127"/>
        <v>ข้อมูลไม่ถูกต้อง</v>
      </c>
      <c r="Y992" s="38"/>
      <c r="Z992" s="38"/>
      <c r="AA992" s="38"/>
    </row>
    <row r="993" spans="1:27" x14ac:dyDescent="0.45">
      <c r="A993" s="38">
        <v>988</v>
      </c>
      <c r="B993" s="38"/>
      <c r="C993" s="38"/>
      <c r="D993" s="38"/>
      <c r="E993" s="38"/>
      <c r="F993" s="35"/>
      <c r="G993" s="35"/>
      <c r="H993" s="38"/>
      <c r="I993" s="38"/>
      <c r="J993" s="273" t="str">
        <f t="shared" si="120"/>
        <v>รอข้อมูลคอลัมน์ H</v>
      </c>
      <c r="K993" s="150"/>
      <c r="L993" s="150"/>
      <c r="M993" s="150"/>
      <c r="N993" s="147" t="str" cm="1">
        <f t="array" ref="N993">IF(AND(K993:M993=""),"ยังไม่บันทึกข้อมูล",
IF(M993&lt;&gt;"",
IF(M993&gt;=1.3,M993,"เป็นไม้พุ่ม"),
IF(K993+L993&gt;=1.3,K993+L993,"เป็นไม้พุ่ม")))</f>
        <v>ยังไม่บันทึกข้อมูล</v>
      </c>
      <c r="O993" s="149" t="str">
        <f t="shared" si="121"/>
        <v>ข้อมูลไม่ถูกต้อง</v>
      </c>
      <c r="P993" s="149" t="str">
        <f t="shared" si="122"/>
        <v>ข้อมูลไม่ถูกต้อง</v>
      </c>
      <c r="Q993" s="149" t="str">
        <f t="shared" si="123"/>
        <v>ข้อมูลไม่ถูกต้อง</v>
      </c>
      <c r="R993" s="155" t="str">
        <f t="shared" si="124"/>
        <v>ข้อมูลไม่ถูกต้อง</v>
      </c>
      <c r="S993" s="155" t="str">
        <f>IF(ISNUMBER(R993),
IF(H$2=ตัวเลือก!A$30,"ยังไม่บันทึกข้อมูล",R993*0.27),"ข้อมูลไม่ถูกต้อง")</f>
        <v>ข้อมูลไม่ถูกต้อง</v>
      </c>
      <c r="T993" s="149" t="str">
        <f t="shared" si="125"/>
        <v>ข้อมูลไม่ถูกต้อง</v>
      </c>
      <c r="U993" s="155" t="str">
        <f>IF(ISNUMBER(R993),
IF(H$2=ตัวเลือก!A$30,"ยังไม่บันทึกข้อมูล",R993*0.47),"ข้อมูลไม่ถูกต้อง")</f>
        <v>ข้อมูลไม่ถูกต้อง</v>
      </c>
      <c r="V993" s="149" t="str">
        <f>IF(ISNUMBER(S993),
IF(H$2=ตัวเลือก!A$30,"ยังไม่บันทึกข้อมูล",S993*0.47),"ข้อมูลไม่ถูกต้อง")</f>
        <v>ข้อมูลไม่ถูกต้อง</v>
      </c>
      <c r="W993" s="149" t="str">
        <f t="shared" si="126"/>
        <v>ข้อมูลไม่ถูกต้อง</v>
      </c>
      <c r="X993" s="148" t="str">
        <f t="shared" si="127"/>
        <v>ข้อมูลไม่ถูกต้อง</v>
      </c>
      <c r="Y993" s="38"/>
      <c r="Z993" s="38"/>
      <c r="AA993" s="38"/>
    </row>
    <row r="994" spans="1:27" x14ac:dyDescent="0.45">
      <c r="A994" s="38">
        <v>989</v>
      </c>
      <c r="B994" s="38"/>
      <c r="C994" s="38"/>
      <c r="D994" s="38"/>
      <c r="E994" s="38"/>
      <c r="F994" s="35"/>
      <c r="G994" s="35"/>
      <c r="H994" s="38"/>
      <c r="I994" s="38"/>
      <c r="J994" s="273" t="str">
        <f t="shared" si="120"/>
        <v>รอข้อมูลคอลัมน์ H</v>
      </c>
      <c r="K994" s="150"/>
      <c r="L994" s="150"/>
      <c r="M994" s="150"/>
      <c r="N994" s="147" t="str" cm="1">
        <f t="array" ref="N994">IF(AND(K994:M994=""),"ยังไม่บันทึกข้อมูล",
IF(M994&lt;&gt;"",
IF(M994&gt;=1.3,M994,"เป็นไม้พุ่ม"),
IF(K994+L994&gt;=1.3,K994+L994,"เป็นไม้พุ่ม")))</f>
        <v>ยังไม่บันทึกข้อมูล</v>
      </c>
      <c r="O994" s="149" t="str">
        <f t="shared" si="121"/>
        <v>ข้อมูลไม่ถูกต้อง</v>
      </c>
      <c r="P994" s="149" t="str">
        <f t="shared" si="122"/>
        <v>ข้อมูลไม่ถูกต้อง</v>
      </c>
      <c r="Q994" s="149" t="str">
        <f t="shared" si="123"/>
        <v>ข้อมูลไม่ถูกต้อง</v>
      </c>
      <c r="R994" s="155" t="str">
        <f t="shared" si="124"/>
        <v>ข้อมูลไม่ถูกต้อง</v>
      </c>
      <c r="S994" s="155" t="str">
        <f>IF(ISNUMBER(R994),
IF(H$2=ตัวเลือก!A$30,"ยังไม่บันทึกข้อมูล",R994*0.27),"ข้อมูลไม่ถูกต้อง")</f>
        <v>ข้อมูลไม่ถูกต้อง</v>
      </c>
      <c r="T994" s="149" t="str">
        <f t="shared" si="125"/>
        <v>ข้อมูลไม่ถูกต้อง</v>
      </c>
      <c r="U994" s="155" t="str">
        <f>IF(ISNUMBER(R994),
IF(H$2=ตัวเลือก!A$30,"ยังไม่บันทึกข้อมูล",R994*0.47),"ข้อมูลไม่ถูกต้อง")</f>
        <v>ข้อมูลไม่ถูกต้อง</v>
      </c>
      <c r="V994" s="149" t="str">
        <f>IF(ISNUMBER(S994),
IF(H$2=ตัวเลือก!A$30,"ยังไม่บันทึกข้อมูล",S994*0.47),"ข้อมูลไม่ถูกต้อง")</f>
        <v>ข้อมูลไม่ถูกต้อง</v>
      </c>
      <c r="W994" s="149" t="str">
        <f t="shared" si="126"/>
        <v>ข้อมูลไม่ถูกต้อง</v>
      </c>
      <c r="X994" s="148" t="str">
        <f t="shared" si="127"/>
        <v>ข้อมูลไม่ถูกต้อง</v>
      </c>
      <c r="Y994" s="38"/>
      <c r="Z994" s="38"/>
      <c r="AA994" s="38"/>
    </row>
    <row r="995" spans="1:27" x14ac:dyDescent="0.45">
      <c r="A995" s="38">
        <v>990</v>
      </c>
      <c r="B995" s="38"/>
      <c r="C995" s="38"/>
      <c r="D995" s="38"/>
      <c r="E995" s="38"/>
      <c r="F995" s="35"/>
      <c r="G995" s="35"/>
      <c r="H995" s="38"/>
      <c r="I995" s="38"/>
      <c r="J995" s="273" t="str">
        <f t="shared" si="120"/>
        <v>รอข้อมูลคอลัมน์ H</v>
      </c>
      <c r="K995" s="150"/>
      <c r="L995" s="150"/>
      <c r="M995" s="150"/>
      <c r="N995" s="147" t="str" cm="1">
        <f t="array" ref="N995">IF(AND(K995:M995=""),"ยังไม่บันทึกข้อมูล",
IF(M995&lt;&gt;"",
IF(M995&gt;=1.3,M995,"เป็นไม้พุ่ม"),
IF(K995+L995&gt;=1.3,K995+L995,"เป็นไม้พุ่ม")))</f>
        <v>ยังไม่บันทึกข้อมูล</v>
      </c>
      <c r="O995" s="149" t="str">
        <f t="shared" si="121"/>
        <v>ข้อมูลไม่ถูกต้อง</v>
      </c>
      <c r="P995" s="149" t="str">
        <f t="shared" si="122"/>
        <v>ข้อมูลไม่ถูกต้อง</v>
      </c>
      <c r="Q995" s="149" t="str">
        <f t="shared" si="123"/>
        <v>ข้อมูลไม่ถูกต้อง</v>
      </c>
      <c r="R995" s="155" t="str">
        <f t="shared" si="124"/>
        <v>ข้อมูลไม่ถูกต้อง</v>
      </c>
      <c r="S995" s="155" t="str">
        <f>IF(ISNUMBER(R995),
IF(H$2=ตัวเลือก!A$30,"ยังไม่บันทึกข้อมูล",R995*0.27),"ข้อมูลไม่ถูกต้อง")</f>
        <v>ข้อมูลไม่ถูกต้อง</v>
      </c>
      <c r="T995" s="149" t="str">
        <f t="shared" si="125"/>
        <v>ข้อมูลไม่ถูกต้อง</v>
      </c>
      <c r="U995" s="155" t="str">
        <f>IF(ISNUMBER(R995),
IF(H$2=ตัวเลือก!A$30,"ยังไม่บันทึกข้อมูล",R995*0.47),"ข้อมูลไม่ถูกต้อง")</f>
        <v>ข้อมูลไม่ถูกต้อง</v>
      </c>
      <c r="V995" s="149" t="str">
        <f>IF(ISNUMBER(S995),
IF(H$2=ตัวเลือก!A$30,"ยังไม่บันทึกข้อมูล",S995*0.47),"ข้อมูลไม่ถูกต้อง")</f>
        <v>ข้อมูลไม่ถูกต้อง</v>
      </c>
      <c r="W995" s="149" t="str">
        <f t="shared" si="126"/>
        <v>ข้อมูลไม่ถูกต้อง</v>
      </c>
      <c r="X995" s="148" t="str">
        <f t="shared" si="127"/>
        <v>ข้อมูลไม่ถูกต้อง</v>
      </c>
      <c r="Y995" s="38"/>
      <c r="Z995" s="38"/>
      <c r="AA995" s="38"/>
    </row>
    <row r="996" spans="1:27" x14ac:dyDescent="0.45">
      <c r="A996" s="38">
        <v>991</v>
      </c>
      <c r="B996" s="38"/>
      <c r="C996" s="38"/>
      <c r="D996" s="38"/>
      <c r="E996" s="38"/>
      <c r="F996" s="35"/>
      <c r="G996" s="35"/>
      <c r="H996" s="38"/>
      <c r="I996" s="38"/>
      <c r="J996" s="273" t="str">
        <f t="shared" si="120"/>
        <v>รอข้อมูลคอลัมน์ H</v>
      </c>
      <c r="K996" s="150"/>
      <c r="L996" s="150"/>
      <c r="M996" s="150"/>
      <c r="N996" s="147" t="str" cm="1">
        <f t="array" ref="N996">IF(AND(K996:M996=""),"ยังไม่บันทึกข้อมูล",
IF(M996&lt;&gt;"",
IF(M996&gt;=1.3,M996,"เป็นไม้พุ่ม"),
IF(K996+L996&gt;=1.3,K996+L996,"เป็นไม้พุ่ม")))</f>
        <v>ยังไม่บันทึกข้อมูล</v>
      </c>
      <c r="O996" s="149" t="str">
        <f t="shared" si="121"/>
        <v>ข้อมูลไม่ถูกต้อง</v>
      </c>
      <c r="P996" s="149" t="str">
        <f t="shared" si="122"/>
        <v>ข้อมูลไม่ถูกต้อง</v>
      </c>
      <c r="Q996" s="149" t="str">
        <f t="shared" si="123"/>
        <v>ข้อมูลไม่ถูกต้อง</v>
      </c>
      <c r="R996" s="155" t="str">
        <f t="shared" si="124"/>
        <v>ข้อมูลไม่ถูกต้อง</v>
      </c>
      <c r="S996" s="155" t="str">
        <f>IF(ISNUMBER(R996),
IF(H$2=ตัวเลือก!A$30,"ยังไม่บันทึกข้อมูล",R996*0.27),"ข้อมูลไม่ถูกต้อง")</f>
        <v>ข้อมูลไม่ถูกต้อง</v>
      </c>
      <c r="T996" s="149" t="str">
        <f t="shared" si="125"/>
        <v>ข้อมูลไม่ถูกต้อง</v>
      </c>
      <c r="U996" s="155" t="str">
        <f>IF(ISNUMBER(R996),
IF(H$2=ตัวเลือก!A$30,"ยังไม่บันทึกข้อมูล",R996*0.47),"ข้อมูลไม่ถูกต้อง")</f>
        <v>ข้อมูลไม่ถูกต้อง</v>
      </c>
      <c r="V996" s="149" t="str">
        <f>IF(ISNUMBER(S996),
IF(H$2=ตัวเลือก!A$30,"ยังไม่บันทึกข้อมูล",S996*0.47),"ข้อมูลไม่ถูกต้อง")</f>
        <v>ข้อมูลไม่ถูกต้อง</v>
      </c>
      <c r="W996" s="149" t="str">
        <f t="shared" si="126"/>
        <v>ข้อมูลไม่ถูกต้อง</v>
      </c>
      <c r="X996" s="148" t="str">
        <f t="shared" si="127"/>
        <v>ข้อมูลไม่ถูกต้อง</v>
      </c>
      <c r="Y996" s="38"/>
      <c r="Z996" s="38"/>
      <c r="AA996" s="38"/>
    </row>
    <row r="997" spans="1:27" x14ac:dyDescent="0.45">
      <c r="A997" s="38">
        <v>992</v>
      </c>
      <c r="B997" s="38"/>
      <c r="C997" s="38"/>
      <c r="D997" s="38"/>
      <c r="E997" s="38"/>
      <c r="F997" s="35"/>
      <c r="G997" s="35"/>
      <c r="H997" s="38"/>
      <c r="I997" s="38"/>
      <c r="J997" s="273" t="str">
        <f t="shared" si="120"/>
        <v>รอข้อมูลคอลัมน์ H</v>
      </c>
      <c r="K997" s="150"/>
      <c r="L997" s="150"/>
      <c r="M997" s="150"/>
      <c r="N997" s="147" t="str" cm="1">
        <f t="array" ref="N997">IF(AND(K997:M997=""),"ยังไม่บันทึกข้อมูล",
IF(M997&lt;&gt;"",
IF(M997&gt;=1.3,M997,"เป็นไม้พุ่ม"),
IF(K997+L997&gt;=1.3,K997+L997,"เป็นไม้พุ่ม")))</f>
        <v>ยังไม่บันทึกข้อมูล</v>
      </c>
      <c r="O997" s="149" t="str">
        <f t="shared" si="121"/>
        <v>ข้อมูลไม่ถูกต้อง</v>
      </c>
      <c r="P997" s="149" t="str">
        <f t="shared" si="122"/>
        <v>ข้อมูลไม่ถูกต้อง</v>
      </c>
      <c r="Q997" s="149" t="str">
        <f t="shared" si="123"/>
        <v>ข้อมูลไม่ถูกต้อง</v>
      </c>
      <c r="R997" s="155" t="str">
        <f t="shared" si="124"/>
        <v>ข้อมูลไม่ถูกต้อง</v>
      </c>
      <c r="S997" s="155" t="str">
        <f>IF(ISNUMBER(R997),
IF(H$2=ตัวเลือก!A$30,"ยังไม่บันทึกข้อมูล",R997*0.27),"ข้อมูลไม่ถูกต้อง")</f>
        <v>ข้อมูลไม่ถูกต้อง</v>
      </c>
      <c r="T997" s="149" t="str">
        <f t="shared" si="125"/>
        <v>ข้อมูลไม่ถูกต้อง</v>
      </c>
      <c r="U997" s="155" t="str">
        <f>IF(ISNUMBER(R997),
IF(H$2=ตัวเลือก!A$30,"ยังไม่บันทึกข้อมูล",R997*0.47),"ข้อมูลไม่ถูกต้อง")</f>
        <v>ข้อมูลไม่ถูกต้อง</v>
      </c>
      <c r="V997" s="149" t="str">
        <f>IF(ISNUMBER(S997),
IF(H$2=ตัวเลือก!A$30,"ยังไม่บันทึกข้อมูล",S997*0.47),"ข้อมูลไม่ถูกต้อง")</f>
        <v>ข้อมูลไม่ถูกต้อง</v>
      </c>
      <c r="W997" s="149" t="str">
        <f t="shared" si="126"/>
        <v>ข้อมูลไม่ถูกต้อง</v>
      </c>
      <c r="X997" s="148" t="str">
        <f t="shared" si="127"/>
        <v>ข้อมูลไม่ถูกต้อง</v>
      </c>
      <c r="Y997" s="38"/>
      <c r="Z997" s="38"/>
      <c r="AA997" s="38"/>
    </row>
    <row r="998" spans="1:27" x14ac:dyDescent="0.45">
      <c r="A998" s="38">
        <v>993</v>
      </c>
      <c r="B998" s="38"/>
      <c r="C998" s="38"/>
      <c r="D998" s="38"/>
      <c r="E998" s="38"/>
      <c r="F998" s="35"/>
      <c r="G998" s="35"/>
      <c r="H998" s="38"/>
      <c r="I998" s="38"/>
      <c r="J998" s="273" t="str">
        <f t="shared" si="120"/>
        <v>รอข้อมูลคอลัมน์ H</v>
      </c>
      <c r="K998" s="150"/>
      <c r="L998" s="150"/>
      <c r="M998" s="150"/>
      <c r="N998" s="147" t="str" cm="1">
        <f t="array" ref="N998">IF(AND(K998:M998=""),"ยังไม่บันทึกข้อมูล",
IF(M998&lt;&gt;"",
IF(M998&gt;=1.3,M998,"เป็นไม้พุ่ม"),
IF(K998+L998&gt;=1.3,K998+L998,"เป็นไม้พุ่ม")))</f>
        <v>ยังไม่บันทึกข้อมูล</v>
      </c>
      <c r="O998" s="149" t="str">
        <f t="shared" si="121"/>
        <v>ข้อมูลไม่ถูกต้อง</v>
      </c>
      <c r="P998" s="149" t="str">
        <f t="shared" si="122"/>
        <v>ข้อมูลไม่ถูกต้อง</v>
      </c>
      <c r="Q998" s="149" t="str">
        <f t="shared" si="123"/>
        <v>ข้อมูลไม่ถูกต้อง</v>
      </c>
      <c r="R998" s="155" t="str">
        <f t="shared" si="124"/>
        <v>ข้อมูลไม่ถูกต้อง</v>
      </c>
      <c r="S998" s="155" t="str">
        <f>IF(ISNUMBER(R998),
IF(H$2=ตัวเลือก!A$30,"ยังไม่บันทึกข้อมูล",R998*0.27),"ข้อมูลไม่ถูกต้อง")</f>
        <v>ข้อมูลไม่ถูกต้อง</v>
      </c>
      <c r="T998" s="149" t="str">
        <f t="shared" si="125"/>
        <v>ข้อมูลไม่ถูกต้อง</v>
      </c>
      <c r="U998" s="155" t="str">
        <f>IF(ISNUMBER(R998),
IF(H$2=ตัวเลือก!A$30,"ยังไม่บันทึกข้อมูล",R998*0.47),"ข้อมูลไม่ถูกต้อง")</f>
        <v>ข้อมูลไม่ถูกต้อง</v>
      </c>
      <c r="V998" s="149" t="str">
        <f>IF(ISNUMBER(S998),
IF(H$2=ตัวเลือก!A$30,"ยังไม่บันทึกข้อมูล",S998*0.47),"ข้อมูลไม่ถูกต้อง")</f>
        <v>ข้อมูลไม่ถูกต้อง</v>
      </c>
      <c r="W998" s="149" t="str">
        <f t="shared" si="126"/>
        <v>ข้อมูลไม่ถูกต้อง</v>
      </c>
      <c r="X998" s="148" t="str">
        <f t="shared" si="127"/>
        <v>ข้อมูลไม่ถูกต้อง</v>
      </c>
      <c r="Y998" s="38"/>
      <c r="Z998" s="38"/>
      <c r="AA998" s="38"/>
    </row>
    <row r="999" spans="1:27" x14ac:dyDescent="0.45">
      <c r="A999" s="38">
        <v>994</v>
      </c>
      <c r="B999" s="38"/>
      <c r="C999" s="38"/>
      <c r="D999" s="38"/>
      <c r="E999" s="38"/>
      <c r="F999" s="35"/>
      <c r="G999" s="35"/>
      <c r="H999" s="38"/>
      <c r="I999" s="38"/>
      <c r="J999" s="273" t="str">
        <f t="shared" si="120"/>
        <v>รอข้อมูลคอลัมน์ H</v>
      </c>
      <c r="K999" s="150"/>
      <c r="L999" s="150"/>
      <c r="M999" s="150"/>
      <c r="N999" s="147" t="str" cm="1">
        <f t="array" ref="N999">IF(AND(K999:M999=""),"ยังไม่บันทึกข้อมูล",
IF(M999&lt;&gt;"",
IF(M999&gt;=1.3,M999,"เป็นไม้พุ่ม"),
IF(K999+L999&gt;=1.3,K999+L999,"เป็นไม้พุ่ม")))</f>
        <v>ยังไม่บันทึกข้อมูล</v>
      </c>
      <c r="O999" s="149" t="str">
        <f t="shared" si="121"/>
        <v>ข้อมูลไม่ถูกต้อง</v>
      </c>
      <c r="P999" s="149" t="str">
        <f t="shared" si="122"/>
        <v>ข้อมูลไม่ถูกต้อง</v>
      </c>
      <c r="Q999" s="149" t="str">
        <f t="shared" si="123"/>
        <v>ข้อมูลไม่ถูกต้อง</v>
      </c>
      <c r="R999" s="155" t="str">
        <f t="shared" si="124"/>
        <v>ข้อมูลไม่ถูกต้อง</v>
      </c>
      <c r="S999" s="155" t="str">
        <f>IF(ISNUMBER(R999),
IF(H$2=ตัวเลือก!A$30,"ยังไม่บันทึกข้อมูล",R999*0.27),"ข้อมูลไม่ถูกต้อง")</f>
        <v>ข้อมูลไม่ถูกต้อง</v>
      </c>
      <c r="T999" s="149" t="str">
        <f t="shared" si="125"/>
        <v>ข้อมูลไม่ถูกต้อง</v>
      </c>
      <c r="U999" s="155" t="str">
        <f>IF(ISNUMBER(R999),
IF(H$2=ตัวเลือก!A$30,"ยังไม่บันทึกข้อมูล",R999*0.47),"ข้อมูลไม่ถูกต้อง")</f>
        <v>ข้อมูลไม่ถูกต้อง</v>
      </c>
      <c r="V999" s="149" t="str">
        <f>IF(ISNUMBER(S999),
IF(H$2=ตัวเลือก!A$30,"ยังไม่บันทึกข้อมูล",S999*0.47),"ข้อมูลไม่ถูกต้อง")</f>
        <v>ข้อมูลไม่ถูกต้อง</v>
      </c>
      <c r="W999" s="149" t="str">
        <f t="shared" si="126"/>
        <v>ข้อมูลไม่ถูกต้อง</v>
      </c>
      <c r="X999" s="148" t="str">
        <f t="shared" si="127"/>
        <v>ข้อมูลไม่ถูกต้อง</v>
      </c>
      <c r="Y999" s="38"/>
      <c r="Z999" s="38"/>
      <c r="AA999" s="38"/>
    </row>
    <row r="1000" spans="1:27" x14ac:dyDescent="0.45">
      <c r="A1000" s="38">
        <v>995</v>
      </c>
      <c r="B1000" s="38"/>
      <c r="C1000" s="38"/>
      <c r="D1000" s="38"/>
      <c r="E1000" s="38"/>
      <c r="F1000" s="35"/>
      <c r="G1000" s="35"/>
      <c r="H1000" s="38"/>
      <c r="I1000" s="38"/>
      <c r="J1000" s="273" t="str">
        <f t="shared" si="120"/>
        <v>รอข้อมูลคอลัมน์ H</v>
      </c>
      <c r="K1000" s="150"/>
      <c r="L1000" s="150"/>
      <c r="M1000" s="150"/>
      <c r="N1000" s="147" t="str" cm="1">
        <f t="array" ref="N1000">IF(AND(K1000:M1000=""),"ยังไม่บันทึกข้อมูล",
IF(M1000&lt;&gt;"",
IF(M1000&gt;=1.3,M1000,"เป็นไม้พุ่ม"),
IF(K1000+L1000&gt;=1.3,K1000+L1000,"เป็นไม้พุ่ม")))</f>
        <v>ยังไม่บันทึกข้อมูล</v>
      </c>
      <c r="O1000" s="149" t="str">
        <f t="shared" si="121"/>
        <v>ข้อมูลไม่ถูกต้อง</v>
      </c>
      <c r="P1000" s="149" t="str">
        <f t="shared" si="122"/>
        <v>ข้อมูลไม่ถูกต้อง</v>
      </c>
      <c r="Q1000" s="149" t="str">
        <f t="shared" si="123"/>
        <v>ข้อมูลไม่ถูกต้อง</v>
      </c>
      <c r="R1000" s="155" t="str">
        <f t="shared" si="124"/>
        <v>ข้อมูลไม่ถูกต้อง</v>
      </c>
      <c r="S1000" s="155" t="str">
        <f>IF(ISNUMBER(R1000),
IF(H$2=ตัวเลือก!A$30,"ยังไม่บันทึกข้อมูล",R1000*0.27),"ข้อมูลไม่ถูกต้อง")</f>
        <v>ข้อมูลไม่ถูกต้อง</v>
      </c>
      <c r="T1000" s="149" t="str">
        <f t="shared" si="125"/>
        <v>ข้อมูลไม่ถูกต้อง</v>
      </c>
      <c r="U1000" s="155" t="str">
        <f>IF(ISNUMBER(R1000),
IF(H$2=ตัวเลือก!A$30,"ยังไม่บันทึกข้อมูล",R1000*0.47),"ข้อมูลไม่ถูกต้อง")</f>
        <v>ข้อมูลไม่ถูกต้อง</v>
      </c>
      <c r="V1000" s="149" t="str">
        <f>IF(ISNUMBER(S1000),
IF(H$2=ตัวเลือก!A$30,"ยังไม่บันทึกข้อมูล",S1000*0.47),"ข้อมูลไม่ถูกต้อง")</f>
        <v>ข้อมูลไม่ถูกต้อง</v>
      </c>
      <c r="W1000" s="149" t="str">
        <f t="shared" si="126"/>
        <v>ข้อมูลไม่ถูกต้อง</v>
      </c>
      <c r="X1000" s="148" t="str">
        <f t="shared" si="127"/>
        <v>ข้อมูลไม่ถูกต้อง</v>
      </c>
      <c r="Y1000" s="38"/>
      <c r="Z1000" s="38"/>
      <c r="AA1000" s="38"/>
    </row>
    <row r="1001" spans="1:27" x14ac:dyDescent="0.45">
      <c r="A1001" s="38">
        <v>996</v>
      </c>
      <c r="B1001" s="38"/>
      <c r="C1001" s="38"/>
      <c r="D1001" s="38"/>
      <c r="E1001" s="38"/>
      <c r="F1001" s="35"/>
      <c r="G1001" s="35"/>
      <c r="H1001" s="38"/>
      <c r="I1001" s="38"/>
      <c r="J1001" s="273" t="str">
        <f t="shared" si="120"/>
        <v>รอข้อมูลคอลัมน์ H</v>
      </c>
      <c r="K1001" s="150"/>
      <c r="L1001" s="150"/>
      <c r="M1001" s="150"/>
      <c r="N1001" s="147" t="str" cm="1">
        <f t="array" ref="N1001">IF(AND(K1001:M1001=""),"ยังไม่บันทึกข้อมูล",
IF(M1001&lt;&gt;"",
IF(M1001&gt;=1.3,M1001,"เป็นไม้พุ่ม"),
IF(K1001+L1001&gt;=1.3,K1001+L1001,"เป็นไม้พุ่ม")))</f>
        <v>ยังไม่บันทึกข้อมูล</v>
      </c>
      <c r="O1001" s="149" t="str">
        <f t="shared" si="121"/>
        <v>ข้อมูลไม่ถูกต้อง</v>
      </c>
      <c r="P1001" s="149" t="str">
        <f t="shared" si="122"/>
        <v>ข้อมูลไม่ถูกต้อง</v>
      </c>
      <c r="Q1001" s="149" t="str">
        <f t="shared" si="123"/>
        <v>ข้อมูลไม่ถูกต้อง</v>
      </c>
      <c r="R1001" s="155" t="str">
        <f t="shared" si="124"/>
        <v>ข้อมูลไม่ถูกต้อง</v>
      </c>
      <c r="S1001" s="155" t="str">
        <f>IF(ISNUMBER(R1001),
IF(H$2=ตัวเลือก!A$30,"ยังไม่บันทึกข้อมูล",R1001*0.27),"ข้อมูลไม่ถูกต้อง")</f>
        <v>ข้อมูลไม่ถูกต้อง</v>
      </c>
      <c r="T1001" s="149" t="str">
        <f t="shared" si="125"/>
        <v>ข้อมูลไม่ถูกต้อง</v>
      </c>
      <c r="U1001" s="155" t="str">
        <f>IF(ISNUMBER(R1001),
IF(H$2=ตัวเลือก!A$30,"ยังไม่บันทึกข้อมูล",R1001*0.47),"ข้อมูลไม่ถูกต้อง")</f>
        <v>ข้อมูลไม่ถูกต้อง</v>
      </c>
      <c r="V1001" s="149" t="str">
        <f>IF(ISNUMBER(S1001),
IF(H$2=ตัวเลือก!A$30,"ยังไม่บันทึกข้อมูล",S1001*0.47),"ข้อมูลไม่ถูกต้อง")</f>
        <v>ข้อมูลไม่ถูกต้อง</v>
      </c>
      <c r="W1001" s="149" t="str">
        <f t="shared" si="126"/>
        <v>ข้อมูลไม่ถูกต้อง</v>
      </c>
      <c r="X1001" s="148" t="str">
        <f t="shared" si="127"/>
        <v>ข้อมูลไม่ถูกต้อง</v>
      </c>
      <c r="Y1001" s="38"/>
      <c r="Z1001" s="38"/>
      <c r="AA1001" s="38"/>
    </row>
    <row r="1002" spans="1:27" x14ac:dyDescent="0.45">
      <c r="A1002" s="38">
        <v>997</v>
      </c>
      <c r="B1002" s="38"/>
      <c r="C1002" s="38"/>
      <c r="D1002" s="38"/>
      <c r="E1002" s="38"/>
      <c r="F1002" s="35"/>
      <c r="G1002" s="35"/>
      <c r="H1002" s="38"/>
      <c r="I1002" s="38"/>
      <c r="J1002" s="273" t="str">
        <f t="shared" si="120"/>
        <v>รอข้อมูลคอลัมน์ H</v>
      </c>
      <c r="K1002" s="150"/>
      <c r="L1002" s="150"/>
      <c r="M1002" s="150"/>
      <c r="N1002" s="147" t="str" cm="1">
        <f t="array" ref="N1002">IF(AND(K1002:M1002=""),"ยังไม่บันทึกข้อมูล",
IF(M1002&lt;&gt;"",
IF(M1002&gt;=1.3,M1002,"เป็นไม้พุ่ม"),
IF(K1002+L1002&gt;=1.3,K1002+L1002,"เป็นไม้พุ่ม")))</f>
        <v>ยังไม่บันทึกข้อมูล</v>
      </c>
      <c r="O1002" s="149" t="str">
        <f t="shared" si="121"/>
        <v>ข้อมูลไม่ถูกต้อง</v>
      </c>
      <c r="P1002" s="149" t="str">
        <f t="shared" si="122"/>
        <v>ข้อมูลไม่ถูกต้อง</v>
      </c>
      <c r="Q1002" s="149" t="str">
        <f t="shared" si="123"/>
        <v>ข้อมูลไม่ถูกต้อง</v>
      </c>
      <c r="R1002" s="155" t="str">
        <f t="shared" si="124"/>
        <v>ข้อมูลไม่ถูกต้อง</v>
      </c>
      <c r="S1002" s="155" t="str">
        <f>IF(ISNUMBER(R1002),
IF(H$2=ตัวเลือก!A$30,"ยังไม่บันทึกข้อมูล",R1002*0.27),"ข้อมูลไม่ถูกต้อง")</f>
        <v>ข้อมูลไม่ถูกต้อง</v>
      </c>
      <c r="T1002" s="149" t="str">
        <f t="shared" si="125"/>
        <v>ข้อมูลไม่ถูกต้อง</v>
      </c>
      <c r="U1002" s="155" t="str">
        <f>IF(ISNUMBER(R1002),
IF(H$2=ตัวเลือก!A$30,"ยังไม่บันทึกข้อมูล",R1002*0.47),"ข้อมูลไม่ถูกต้อง")</f>
        <v>ข้อมูลไม่ถูกต้อง</v>
      </c>
      <c r="V1002" s="149" t="str">
        <f>IF(ISNUMBER(S1002),
IF(H$2=ตัวเลือก!A$30,"ยังไม่บันทึกข้อมูล",S1002*0.47),"ข้อมูลไม่ถูกต้อง")</f>
        <v>ข้อมูลไม่ถูกต้อง</v>
      </c>
      <c r="W1002" s="149" t="str">
        <f t="shared" si="126"/>
        <v>ข้อมูลไม่ถูกต้อง</v>
      </c>
      <c r="X1002" s="148" t="str">
        <f t="shared" si="127"/>
        <v>ข้อมูลไม่ถูกต้อง</v>
      </c>
      <c r="Y1002" s="38"/>
      <c r="Z1002" s="38"/>
      <c r="AA1002" s="38"/>
    </row>
    <row r="1003" spans="1:27" x14ac:dyDescent="0.45">
      <c r="A1003" s="38">
        <v>998</v>
      </c>
      <c r="B1003" s="38"/>
      <c r="C1003" s="38"/>
      <c r="D1003" s="38"/>
      <c r="E1003" s="38"/>
      <c r="F1003" s="35"/>
      <c r="G1003" s="35"/>
      <c r="H1003" s="38"/>
      <c r="I1003" s="38"/>
      <c r="J1003" s="273" t="str">
        <f t="shared" si="120"/>
        <v>รอข้อมูลคอลัมน์ H</v>
      </c>
      <c r="K1003" s="150"/>
      <c r="L1003" s="150"/>
      <c r="M1003" s="150"/>
      <c r="N1003" s="147" t="str" cm="1">
        <f t="array" ref="N1003">IF(AND(K1003:M1003=""),"ยังไม่บันทึกข้อมูล",
IF(M1003&lt;&gt;"",
IF(M1003&gt;=1.3,M1003,"เป็นไม้พุ่ม"),
IF(K1003+L1003&gt;=1.3,K1003+L1003,"เป็นไม้พุ่ม")))</f>
        <v>ยังไม่บันทึกข้อมูล</v>
      </c>
      <c r="O1003" s="149" t="str">
        <f t="shared" si="121"/>
        <v>ข้อมูลไม่ถูกต้อง</v>
      </c>
      <c r="P1003" s="149" t="str">
        <f t="shared" si="122"/>
        <v>ข้อมูลไม่ถูกต้อง</v>
      </c>
      <c r="Q1003" s="149" t="str">
        <f t="shared" si="123"/>
        <v>ข้อมูลไม่ถูกต้อง</v>
      </c>
      <c r="R1003" s="155" t="str">
        <f t="shared" si="124"/>
        <v>ข้อมูลไม่ถูกต้อง</v>
      </c>
      <c r="S1003" s="155" t="str">
        <f>IF(ISNUMBER(R1003),
IF(H$2=ตัวเลือก!A$30,"ยังไม่บันทึกข้อมูล",R1003*0.27),"ข้อมูลไม่ถูกต้อง")</f>
        <v>ข้อมูลไม่ถูกต้อง</v>
      </c>
      <c r="T1003" s="149" t="str">
        <f t="shared" si="125"/>
        <v>ข้อมูลไม่ถูกต้อง</v>
      </c>
      <c r="U1003" s="155" t="str">
        <f>IF(ISNUMBER(R1003),
IF(H$2=ตัวเลือก!A$30,"ยังไม่บันทึกข้อมูล",R1003*0.47),"ข้อมูลไม่ถูกต้อง")</f>
        <v>ข้อมูลไม่ถูกต้อง</v>
      </c>
      <c r="V1003" s="149" t="str">
        <f>IF(ISNUMBER(S1003),
IF(H$2=ตัวเลือก!A$30,"ยังไม่บันทึกข้อมูล",S1003*0.47),"ข้อมูลไม่ถูกต้อง")</f>
        <v>ข้อมูลไม่ถูกต้อง</v>
      </c>
      <c r="W1003" s="149" t="str">
        <f t="shared" si="126"/>
        <v>ข้อมูลไม่ถูกต้อง</v>
      </c>
      <c r="X1003" s="148" t="str">
        <f t="shared" si="127"/>
        <v>ข้อมูลไม่ถูกต้อง</v>
      </c>
      <c r="Y1003" s="38"/>
      <c r="Z1003" s="38"/>
      <c r="AA1003" s="38"/>
    </row>
    <row r="1004" spans="1:27" x14ac:dyDescent="0.45">
      <c r="A1004" s="38">
        <v>999</v>
      </c>
      <c r="B1004" s="38"/>
      <c r="C1004" s="38"/>
      <c r="D1004" s="38"/>
      <c r="E1004" s="38"/>
      <c r="F1004" s="35"/>
      <c r="G1004" s="35"/>
      <c r="H1004" s="38"/>
      <c r="I1004" s="38"/>
      <c r="J1004" s="273" t="str">
        <f t="shared" si="120"/>
        <v>รอข้อมูลคอลัมน์ H</v>
      </c>
      <c r="K1004" s="150"/>
      <c r="L1004" s="150"/>
      <c r="M1004" s="150"/>
      <c r="N1004" s="147" t="str" cm="1">
        <f t="array" ref="N1004">IF(AND(K1004:M1004=""),"ยังไม่บันทึกข้อมูล",
IF(M1004&lt;&gt;"",
IF(M1004&gt;=1.3,M1004,"เป็นไม้พุ่ม"),
IF(K1004+L1004&gt;=1.3,K1004+L1004,"เป็นไม้พุ่ม")))</f>
        <v>ยังไม่บันทึกข้อมูล</v>
      </c>
      <c r="O1004" s="149" t="str">
        <f t="shared" si="121"/>
        <v>ข้อมูลไม่ถูกต้อง</v>
      </c>
      <c r="P1004" s="149" t="str">
        <f t="shared" si="122"/>
        <v>ข้อมูลไม่ถูกต้อง</v>
      </c>
      <c r="Q1004" s="149" t="str">
        <f t="shared" si="123"/>
        <v>ข้อมูลไม่ถูกต้อง</v>
      </c>
      <c r="R1004" s="155" t="str">
        <f t="shared" si="124"/>
        <v>ข้อมูลไม่ถูกต้อง</v>
      </c>
      <c r="S1004" s="155" t="str">
        <f>IF(ISNUMBER(R1004),
IF(H$2=ตัวเลือก!A$30,"ยังไม่บันทึกข้อมูล",R1004*0.27),"ข้อมูลไม่ถูกต้อง")</f>
        <v>ข้อมูลไม่ถูกต้อง</v>
      </c>
      <c r="T1004" s="149" t="str">
        <f t="shared" si="125"/>
        <v>ข้อมูลไม่ถูกต้อง</v>
      </c>
      <c r="U1004" s="155" t="str">
        <f>IF(ISNUMBER(R1004),
IF(H$2=ตัวเลือก!A$30,"ยังไม่บันทึกข้อมูล",R1004*0.47),"ข้อมูลไม่ถูกต้อง")</f>
        <v>ข้อมูลไม่ถูกต้อง</v>
      </c>
      <c r="V1004" s="149" t="str">
        <f>IF(ISNUMBER(S1004),
IF(H$2=ตัวเลือก!A$30,"ยังไม่บันทึกข้อมูล",S1004*0.47),"ข้อมูลไม่ถูกต้อง")</f>
        <v>ข้อมูลไม่ถูกต้อง</v>
      </c>
      <c r="W1004" s="149" t="str">
        <f t="shared" si="126"/>
        <v>ข้อมูลไม่ถูกต้อง</v>
      </c>
      <c r="X1004" s="148" t="str">
        <f t="shared" si="127"/>
        <v>ข้อมูลไม่ถูกต้อง</v>
      </c>
      <c r="Y1004" s="38"/>
      <c r="Z1004" s="38"/>
      <c r="AA1004" s="38"/>
    </row>
    <row r="1005" spans="1:27" x14ac:dyDescent="0.45">
      <c r="A1005" s="38">
        <v>1000</v>
      </c>
      <c r="B1005" s="38"/>
      <c r="C1005" s="38"/>
      <c r="D1005" s="38"/>
      <c r="E1005" s="38"/>
      <c r="F1005" s="35"/>
      <c r="G1005" s="35"/>
      <c r="H1005" s="38"/>
      <c r="I1005" s="38"/>
      <c r="J1005" s="273" t="str">
        <f t="shared" si="120"/>
        <v>รอข้อมูลคอลัมน์ H</v>
      </c>
      <c r="K1005" s="150"/>
      <c r="L1005" s="150"/>
      <c r="M1005" s="150"/>
      <c r="N1005" s="147" t="str" cm="1">
        <f t="array" ref="N1005">IF(AND(K1005:M1005=""),"ยังไม่บันทึกข้อมูล",
IF(M1005&lt;&gt;"",
IF(M1005&gt;=1.3,M1005,"เป็นไม้พุ่ม"),
IF(K1005+L1005&gt;=1.3,K1005+L1005,"เป็นไม้พุ่ม")))</f>
        <v>ยังไม่บันทึกข้อมูล</v>
      </c>
      <c r="O1005" s="149" t="str">
        <f t="shared" si="121"/>
        <v>ข้อมูลไม่ถูกต้อง</v>
      </c>
      <c r="P1005" s="149" t="str">
        <f t="shared" si="122"/>
        <v>ข้อมูลไม่ถูกต้อง</v>
      </c>
      <c r="Q1005" s="149" t="str">
        <f t="shared" si="123"/>
        <v>ข้อมูลไม่ถูกต้อง</v>
      </c>
      <c r="R1005" s="155" t="str">
        <f t="shared" si="124"/>
        <v>ข้อมูลไม่ถูกต้อง</v>
      </c>
      <c r="S1005" s="155" t="str">
        <f>IF(ISNUMBER(R1005),
IF(H$2=ตัวเลือก!A$30,"ยังไม่บันทึกข้อมูล",R1005*0.27),"ข้อมูลไม่ถูกต้อง")</f>
        <v>ข้อมูลไม่ถูกต้อง</v>
      </c>
      <c r="T1005" s="149" t="str">
        <f t="shared" si="125"/>
        <v>ข้อมูลไม่ถูกต้อง</v>
      </c>
      <c r="U1005" s="155" t="str">
        <f>IF(ISNUMBER(R1005),
IF(H$2=ตัวเลือก!A$30,"ยังไม่บันทึกข้อมูล",R1005*0.47),"ข้อมูลไม่ถูกต้อง")</f>
        <v>ข้อมูลไม่ถูกต้อง</v>
      </c>
      <c r="V1005" s="149" t="str">
        <f>IF(ISNUMBER(S1005),
IF(H$2=ตัวเลือก!A$30,"ยังไม่บันทึกข้อมูล",S1005*0.47),"ข้อมูลไม่ถูกต้อง")</f>
        <v>ข้อมูลไม่ถูกต้อง</v>
      </c>
      <c r="W1005" s="149" t="str">
        <f t="shared" si="126"/>
        <v>ข้อมูลไม่ถูกต้อง</v>
      </c>
      <c r="X1005" s="148" t="str">
        <f t="shared" si="127"/>
        <v>ข้อมูลไม่ถูกต้อง</v>
      </c>
      <c r="Y1005" s="38"/>
      <c r="Z1005" s="38"/>
      <c r="AA1005" s="38"/>
    </row>
  </sheetData>
  <sheetProtection sheet="1" objects="1" scenarios="1"/>
  <dataValidations count="3">
    <dataValidation type="whole" operator="greaterThanOrEqual" allowBlank="1" showInputMessage="1" showErrorMessage="1" sqref="E2" xr:uid="{00000000-0002-0000-0500-000000000000}">
      <formula1>0</formula1>
    </dataValidation>
    <dataValidation type="decimal" operator="greaterThanOrEqual" allowBlank="1" showInputMessage="1" showErrorMessage="1" sqref="E3 K6:M1005 H6:I1005 A6:B1005" xr:uid="{00000000-0002-0000-0500-000001000000}">
      <formula1>0</formula1>
    </dataValidation>
    <dataValidation type="whole" operator="greaterThanOrEqual" allowBlank="1" showInputMessage="1" showErrorMessage="1" sqref="C46:D1005" xr:uid="{00000000-0002-0000-0500-000002000000}">
      <formula1>1</formula1>
    </dataValidation>
  </dataValidations>
  <pageMargins left="0.7" right="0.7" top="0.75" bottom="0.75" header="0.3" footer="0.3"/>
  <pageSetup paperSize="9" orientation="portrait" horizont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9A30-BB18-4E9D-A85A-EC908DBC88C2}">
  <sheetPr>
    <tabColor theme="6" tint="0.59999389629810485"/>
  </sheetPr>
  <dimension ref="A2:AA100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M10" sqref="M10"/>
    </sheetView>
  </sheetViews>
  <sheetFormatPr defaultColWidth="8.75" defaultRowHeight="15.5" x14ac:dyDescent="0.45"/>
  <cols>
    <col min="1" max="1" width="5.25" style="34" bestFit="1" customWidth="1"/>
    <col min="2" max="2" width="8.25" style="34" customWidth="1"/>
    <col min="3" max="4" width="12" style="34" customWidth="1"/>
    <col min="5" max="5" width="20.83203125" style="34" customWidth="1"/>
    <col min="6" max="7" width="15.25" style="89" customWidth="1"/>
    <col min="8" max="8" width="14.5" style="151" customWidth="1"/>
    <col min="9" max="9" width="14.75" style="34" customWidth="1"/>
    <col min="10" max="10" width="15.25" style="34" customWidth="1"/>
    <col min="11" max="11" width="25" style="34" customWidth="1"/>
    <col min="12" max="12" width="15.83203125" style="34" customWidth="1"/>
    <col min="13" max="13" width="20.5" style="34" customWidth="1"/>
    <col min="14" max="17" width="21.75" style="34" customWidth="1"/>
    <col min="18" max="18" width="20" style="34" customWidth="1"/>
    <col min="19" max="19" width="14.33203125" style="34" customWidth="1"/>
    <col min="20" max="20" width="14" style="34" customWidth="1"/>
    <col min="21" max="21" width="28.25" style="34" customWidth="1"/>
    <col min="22" max="22" width="24.08203125" style="34" customWidth="1"/>
    <col min="23" max="23" width="21.75" style="34" customWidth="1"/>
    <col min="24" max="24" width="32" style="34" customWidth="1"/>
    <col min="25" max="25" width="26.33203125" style="34" customWidth="1"/>
    <col min="26" max="27" width="19.25" style="34" customWidth="1"/>
    <col min="28" max="16384" width="8.75" style="34"/>
  </cols>
  <sheetData>
    <row r="2" spans="1:27" x14ac:dyDescent="0.45">
      <c r="C2" s="41" t="s">
        <v>221</v>
      </c>
      <c r="D2" s="42"/>
      <c r="E2" s="63"/>
      <c r="F2" s="154" t="s">
        <v>275</v>
      </c>
    </row>
    <row r="3" spans="1:27" ht="30" customHeight="1" x14ac:dyDescent="0.45">
      <c r="C3" s="65" t="s">
        <v>273</v>
      </c>
      <c r="D3" s="42"/>
      <c r="E3" s="63"/>
      <c r="F3" s="64" t="s">
        <v>15</v>
      </c>
      <c r="X3" s="156">
        <f>SUM(X6:X1005)</f>
        <v>0</v>
      </c>
    </row>
    <row r="5" spans="1:27" s="37" customFormat="1" ht="46.5" x14ac:dyDescent="0.45">
      <c r="A5" s="36" t="s">
        <v>0</v>
      </c>
      <c r="B5" s="36" t="s">
        <v>222</v>
      </c>
      <c r="C5" s="36" t="s">
        <v>23</v>
      </c>
      <c r="D5" s="36" t="s">
        <v>425</v>
      </c>
      <c r="E5" s="36" t="s">
        <v>224</v>
      </c>
      <c r="F5" s="36" t="s">
        <v>220</v>
      </c>
      <c r="G5" s="36" t="s">
        <v>219</v>
      </c>
      <c r="H5" s="36" t="s">
        <v>436</v>
      </c>
      <c r="I5" s="36" t="s">
        <v>233</v>
      </c>
      <c r="J5" s="36" t="s">
        <v>436</v>
      </c>
      <c r="K5" s="43" t="s">
        <v>225</v>
      </c>
      <c r="L5" s="43" t="s">
        <v>25</v>
      </c>
      <c r="M5" s="36" t="s">
        <v>234</v>
      </c>
      <c r="N5" s="36" t="s">
        <v>26</v>
      </c>
      <c r="O5" s="36" t="s">
        <v>27</v>
      </c>
      <c r="P5" s="36" t="s">
        <v>28</v>
      </c>
      <c r="Q5" s="36" t="s">
        <v>29</v>
      </c>
      <c r="R5" s="36" t="s">
        <v>229</v>
      </c>
      <c r="S5" s="36" t="s">
        <v>230</v>
      </c>
      <c r="T5" s="36" t="s">
        <v>30</v>
      </c>
      <c r="U5" s="36" t="s">
        <v>226</v>
      </c>
      <c r="V5" s="36" t="s">
        <v>227</v>
      </c>
      <c r="W5" s="36" t="s">
        <v>228</v>
      </c>
      <c r="X5" s="36" t="s">
        <v>277</v>
      </c>
      <c r="Y5" s="36" t="s">
        <v>17</v>
      </c>
      <c r="Z5" s="36" t="s">
        <v>16</v>
      </c>
      <c r="AA5" s="36" t="s">
        <v>274</v>
      </c>
    </row>
    <row r="6" spans="1:27" x14ac:dyDescent="0.45">
      <c r="A6" s="38">
        <v>1</v>
      </c>
      <c r="B6" s="38">
        <v>1</v>
      </c>
      <c r="C6" s="38">
        <v>1</v>
      </c>
      <c r="D6" s="38">
        <v>1</v>
      </c>
      <c r="E6" s="38"/>
      <c r="F6" s="152"/>
      <c r="G6" s="152"/>
      <c r="H6" s="150">
        <v>20</v>
      </c>
      <c r="I6" s="38"/>
      <c r="J6" s="149">
        <f>IF(H6="","รอข้อมูลคอลัมน์ H",
IF(H6/PI()&gt;4.5,H6/PI(),"ไม่นำมาคำนวณ"))</f>
        <v>6.366197723675814</v>
      </c>
      <c r="K6" s="150"/>
      <c r="L6" s="150"/>
      <c r="M6" s="150">
        <v>6</v>
      </c>
      <c r="N6" s="149" cm="1">
        <f t="array" ref="N6">IF(AND(K6:M6=""),"ยังไม่บันทึกข้อมูล",
IF(M6&lt;&gt;"",
IF(M6&gt;=1.3,M6,"เป็นไม้พุ่ม"),
IF(K6+L6&gt;=1.3,K6+L6,"เป็นไม้พุ่ม")))</f>
        <v>6</v>
      </c>
      <c r="O6" s="149">
        <f>IF(AND(ISNUMBER(J6),ISNUMBER(N6)),0.0702*(((J6^2)*N6))^0.8737,"ข้อมูลไม่ถูกต้อง")</f>
        <v>8.5291938770536309</v>
      </c>
      <c r="P6" s="149">
        <f>IF(AND(ISNUMBER(J6),ISNUMBER(N6)),0.0093*(((J6^2)*N6))^0.9403,"ข้อมูลไม่ถูกต้อง")</f>
        <v>1.6291292023996971</v>
      </c>
      <c r="Q6" s="149" t="str">
        <f>IF(AND(ISNUMBER(K6),ISNUMBER(O6)),0.0244*(((K6^2)*O6))^1.0517,"ข้อมูลไม่ถูกต้อง")</f>
        <v>ข้อมูลไม่ถูกต้อง</v>
      </c>
      <c r="R6" s="149" t="str">
        <f>IF(AND(O6&lt;&gt;"ข้อมูลไม่ถูกต้อง",P6&lt;&gt;"ข้อมูลไม่ถูกต้อง",Q6&lt;&gt;"ข้อมูลไม่ถูกต้อง"),O6+P6+Q6,"ข้อมูลไม่ถูกต้อง")</f>
        <v>ข้อมูลไม่ถูกต้อง</v>
      </c>
      <c r="S6" s="149" t="str">
        <f>IF(ISNUMBER(R6),
IF(H$2=ตัวเลือก!A$30,"ยังไม่บันทึกข้อมูล",R6*0.27),"ข้อมูลไม่ถูกต้อง")</f>
        <v>ข้อมูลไม่ถูกต้อง</v>
      </c>
      <c r="T6" s="149" t="str">
        <f>IF(AND(ISNUMBER(R6),ISNUMBER(S6)),R6+S6,"ข้อมูลไม่ถูกต้อง")</f>
        <v>ข้อมูลไม่ถูกต้อง</v>
      </c>
      <c r="U6" s="149" t="str">
        <f>IF(ISNUMBER(R6),
IF(H$2=ตัวเลือก!A$30,"ยังไม่บันทึกข้อมูล",R6*0.47),"ข้อมูลไม่ถูกต้อง")</f>
        <v>ข้อมูลไม่ถูกต้อง</v>
      </c>
      <c r="V6" s="149" t="str">
        <f>IF(ISNUMBER(S6),
IF(H$2=ตัวเลือก!A$30,"ยังไม่บันทึกข้อมูล",S6*0.47),"ข้อมูลไม่ถูกต้อง")</f>
        <v>ข้อมูลไม่ถูกต้อง</v>
      </c>
      <c r="W6" s="149" t="str">
        <f>IF(AND(ISNUMBER(U6),ISNUMBER(V6)),((U6+V6)/1000),"ข้อมูลไม่ถูกต้อง")</f>
        <v>ข้อมูลไม่ถูกต้อง</v>
      </c>
      <c r="X6" s="148" t="str">
        <f>IF(ISNUMBER(W6),W6*(44/12),"ข้อมูลไม่ถูกต้อง")</f>
        <v>ข้อมูลไม่ถูกต้อง</v>
      </c>
      <c r="Y6" s="38"/>
      <c r="Z6" s="38"/>
      <c r="AA6" s="38"/>
    </row>
    <row r="7" spans="1:27" x14ac:dyDescent="0.45">
      <c r="A7" s="38">
        <v>2</v>
      </c>
      <c r="B7" s="38">
        <v>1</v>
      </c>
      <c r="C7" s="38"/>
      <c r="D7" s="38">
        <v>2</v>
      </c>
      <c r="E7" s="38"/>
      <c r="F7" s="152"/>
      <c r="G7" s="152"/>
      <c r="H7" s="150">
        <v>15</v>
      </c>
      <c r="I7" s="38"/>
      <c r="J7" s="149">
        <f t="shared" ref="J7:J13" si="0">IF(H7="","รอข้อมูลคอลัมน์ H",
IF(H7/PI()&gt;=4.5,H7/PI(),"ไม่นำมาคำนวณ"))</f>
        <v>4.7746482927568605</v>
      </c>
      <c r="K7" s="150"/>
      <c r="L7" s="150"/>
      <c r="M7" s="150">
        <v>6</v>
      </c>
      <c r="N7" s="149" cm="1">
        <f t="array" ref="N7">IF(AND(K7:M7=""),"ยังไม่บันทึกข้อมูล",
IF(M7&lt;&gt;"",
IF(M7&gt;=1.3,M7,"เป็นไม้พุ่ม"),
IF(K7+L7&gt;=1.3,K7+L7,"เป็นไม้พุ่ม")))</f>
        <v>6</v>
      </c>
      <c r="O7" s="149">
        <f t="shared" ref="O7:O70" si="1">IF(AND(ISNUMBER(J7),ISNUMBER(N7)),0.0702*(((J7^2)*N7))^0.8737,"ข้อมูลไม่ถูกต้อง")</f>
        <v>5.1592911663093108</v>
      </c>
      <c r="P7" s="149">
        <f t="shared" ref="P7:P70" si="2">IF(AND(ISNUMBER(J7),ISNUMBER(N7)),0.0093*(((J7^2)*N7))^0.9403,"ข้อมูลไม่ถูกต้อง")</f>
        <v>0.9484091613488097</v>
      </c>
      <c r="Q7" s="149" t="str">
        <f t="shared" ref="Q7:Q70" si="3">IF(AND(ISNUMBER(K7),ISNUMBER(O7)),0.0244*(((K7^2)*O7))^1.0517,"ข้อมูลไม่ถูกต้อง")</f>
        <v>ข้อมูลไม่ถูกต้อง</v>
      </c>
      <c r="R7" s="149" t="str">
        <f t="shared" ref="R7:R70" si="4">IF(AND(O7&lt;&gt;"ข้อมูลไม่ถูกต้อง",P7&lt;&gt;"ข้อมูลไม่ถูกต้อง",Q7&lt;&gt;"ข้อมูลไม่ถูกต้อง"),O7+P7+Q7,"ข้อมูลไม่ถูกต้อง")</f>
        <v>ข้อมูลไม่ถูกต้อง</v>
      </c>
      <c r="S7" s="149" t="str">
        <f>IF(ISNUMBER(R7),
IF(H$2=ตัวเลือก!A$30,"ยังไม่บันทึกข้อมูล",R7*0.27),"ข้อมูลไม่ถูกต้อง")</f>
        <v>ข้อมูลไม่ถูกต้อง</v>
      </c>
      <c r="T7" s="149" t="str">
        <f t="shared" ref="T7:T70" si="5">IF(AND(ISNUMBER(R7),ISNUMBER(S7)),R7+S7,"ข้อมูลไม่ถูกต้อง")</f>
        <v>ข้อมูลไม่ถูกต้อง</v>
      </c>
      <c r="U7" s="149" t="str">
        <f>IF(ISNUMBER(R7),
IF(H$2=ตัวเลือก!A$30,"ยังไม่บันทึกข้อมูล",R7*0.47),"ข้อมูลไม่ถูกต้อง")</f>
        <v>ข้อมูลไม่ถูกต้อง</v>
      </c>
      <c r="V7" s="149" t="str">
        <f>IF(ISNUMBER(S7),
IF(H$2=ตัวเลือก!A$30,"ยังไม่บันทึกข้อมูล",S7*0.47),"ข้อมูลไม่ถูกต้อง")</f>
        <v>ข้อมูลไม่ถูกต้อง</v>
      </c>
      <c r="W7" s="149" t="str">
        <f t="shared" ref="W7:W70" si="6">IF(AND(ISNUMBER(U7),ISNUMBER(V7)),((U7+V7)/1000),"ข้อมูลไม่ถูกต้อง")</f>
        <v>ข้อมูลไม่ถูกต้อง</v>
      </c>
      <c r="X7" s="148" t="str">
        <f t="shared" ref="X7:X10" si="7">IF(ISNUMBER(W7),W7*(44/12),"ข้อมูลไม่ถูกต้อง")</f>
        <v>ข้อมูลไม่ถูกต้อง</v>
      </c>
      <c r="Y7" s="38"/>
      <c r="Z7" s="38"/>
      <c r="AA7" s="38"/>
    </row>
    <row r="8" spans="1:27" x14ac:dyDescent="0.45">
      <c r="A8" s="38">
        <v>3</v>
      </c>
      <c r="B8" s="38">
        <v>1</v>
      </c>
      <c r="C8" s="38"/>
      <c r="D8" s="38">
        <v>3</v>
      </c>
      <c r="E8" s="38"/>
      <c r="F8" s="152"/>
      <c r="G8" s="152"/>
      <c r="H8" s="150">
        <v>20</v>
      </c>
      <c r="I8" s="38"/>
      <c r="J8" s="149">
        <f t="shared" si="0"/>
        <v>6.366197723675814</v>
      </c>
      <c r="K8" s="150"/>
      <c r="L8" s="150"/>
      <c r="M8" s="150">
        <v>6</v>
      </c>
      <c r="N8" s="149" cm="1">
        <f t="array" ref="N8">IF(AND(K8:M8=""),"ยังไม่บันทึกข้อมูล",
IF(M8&lt;&gt;"",
IF(M8&gt;=1.3,M8,"เป็นไม้พุ่ม"),
IF(K8+L8&gt;=1.3,K8+L8,"เป็นไม้พุ่ม")))</f>
        <v>6</v>
      </c>
      <c r="O8" s="149">
        <f t="shared" si="1"/>
        <v>8.5291938770536309</v>
      </c>
      <c r="P8" s="149">
        <f t="shared" si="2"/>
        <v>1.6291292023996971</v>
      </c>
      <c r="Q8" s="149" t="str">
        <f t="shared" si="3"/>
        <v>ข้อมูลไม่ถูกต้อง</v>
      </c>
      <c r="R8" s="149" t="str">
        <f t="shared" si="4"/>
        <v>ข้อมูลไม่ถูกต้อง</v>
      </c>
      <c r="S8" s="149" t="str">
        <f>IF(ISNUMBER(R8),
IF(H$2=ตัวเลือก!A$30,"ยังไม่บันทึกข้อมูล",R8*0.27),"ข้อมูลไม่ถูกต้อง")</f>
        <v>ข้อมูลไม่ถูกต้อง</v>
      </c>
      <c r="T8" s="149" t="str">
        <f t="shared" si="5"/>
        <v>ข้อมูลไม่ถูกต้อง</v>
      </c>
      <c r="U8" s="149" t="str">
        <f>IF(ISNUMBER(R8),
IF(H$2=ตัวเลือก!A$30,"ยังไม่บันทึกข้อมูล",R8*0.47),"ข้อมูลไม่ถูกต้อง")</f>
        <v>ข้อมูลไม่ถูกต้อง</v>
      </c>
      <c r="V8" s="149" t="str">
        <f>IF(ISNUMBER(S8),
IF(H$2=ตัวเลือก!A$30,"ยังไม่บันทึกข้อมูล",S8*0.47),"ข้อมูลไม่ถูกต้อง")</f>
        <v>ข้อมูลไม่ถูกต้อง</v>
      </c>
      <c r="W8" s="149" t="str">
        <f t="shared" si="6"/>
        <v>ข้อมูลไม่ถูกต้อง</v>
      </c>
      <c r="X8" s="148" t="str">
        <f t="shared" si="7"/>
        <v>ข้อมูลไม่ถูกต้อง</v>
      </c>
      <c r="Y8" s="38"/>
      <c r="Z8" s="38"/>
      <c r="AA8" s="38"/>
    </row>
    <row r="9" spans="1:27" x14ac:dyDescent="0.45">
      <c r="A9" s="38">
        <v>4</v>
      </c>
      <c r="B9" s="38">
        <v>1</v>
      </c>
      <c r="C9" s="38">
        <v>2</v>
      </c>
      <c r="D9" s="38">
        <v>1</v>
      </c>
      <c r="E9" s="38"/>
      <c r="F9" s="152"/>
      <c r="G9" s="152"/>
      <c r="H9" s="150">
        <v>10</v>
      </c>
      <c r="I9" s="38"/>
      <c r="J9" s="149" t="str">
        <f t="shared" si="0"/>
        <v>ไม่นำมาคำนวณ</v>
      </c>
      <c r="K9" s="150"/>
      <c r="L9" s="150"/>
      <c r="M9" s="150">
        <v>6</v>
      </c>
      <c r="N9" s="149" cm="1">
        <f t="array" ref="N9">IF(AND(K9:M9=""),"ยังไม่บันทึกข้อมูล",
IF(M9&lt;&gt;"",
IF(M9&gt;=1.3,M9,"เป็นไม้พุ่ม"),
IF(K9+L9&gt;=1.3,K9+L9,"เป็นไม้พุ่ม")))</f>
        <v>6</v>
      </c>
      <c r="O9" s="149" t="str">
        <f t="shared" si="1"/>
        <v>ข้อมูลไม่ถูกต้อง</v>
      </c>
      <c r="P9" s="149" t="str">
        <f t="shared" si="2"/>
        <v>ข้อมูลไม่ถูกต้อง</v>
      </c>
      <c r="Q9" s="149" t="str">
        <f t="shared" si="3"/>
        <v>ข้อมูลไม่ถูกต้อง</v>
      </c>
      <c r="R9" s="149" t="str">
        <f t="shared" si="4"/>
        <v>ข้อมูลไม่ถูกต้อง</v>
      </c>
      <c r="S9" s="149" t="str">
        <f>IF(ISNUMBER(R9),
IF(H$2=ตัวเลือก!A$30,"ยังไม่บันทึกข้อมูล",R9*0.27),"ข้อมูลไม่ถูกต้อง")</f>
        <v>ข้อมูลไม่ถูกต้อง</v>
      </c>
      <c r="T9" s="149" t="str">
        <f t="shared" si="5"/>
        <v>ข้อมูลไม่ถูกต้อง</v>
      </c>
      <c r="U9" s="149" t="str">
        <f>IF(ISNUMBER(R9),
IF(H$2=ตัวเลือก!A$30,"ยังไม่บันทึกข้อมูล",R9*0.47),"ข้อมูลไม่ถูกต้อง")</f>
        <v>ข้อมูลไม่ถูกต้อง</v>
      </c>
      <c r="V9" s="149" t="str">
        <f>IF(ISNUMBER(S9),
IF(H$2=ตัวเลือก!A$30,"ยังไม่บันทึกข้อมูล",S9*0.47),"ข้อมูลไม่ถูกต้อง")</f>
        <v>ข้อมูลไม่ถูกต้อง</v>
      </c>
      <c r="W9" s="149" t="str">
        <f t="shared" si="6"/>
        <v>ข้อมูลไม่ถูกต้อง</v>
      </c>
      <c r="X9" s="148" t="str">
        <f t="shared" si="7"/>
        <v>ข้อมูลไม่ถูกต้อง</v>
      </c>
      <c r="Y9" s="38"/>
      <c r="Z9" s="38"/>
      <c r="AA9" s="38"/>
    </row>
    <row r="10" spans="1:27" x14ac:dyDescent="0.45">
      <c r="A10" s="38">
        <v>5</v>
      </c>
      <c r="B10" s="38">
        <v>1</v>
      </c>
      <c r="C10" s="38"/>
      <c r="D10" s="38">
        <v>2</v>
      </c>
      <c r="E10" s="38"/>
      <c r="F10" s="152"/>
      <c r="G10" s="152"/>
      <c r="H10" s="150"/>
      <c r="I10" s="38"/>
      <c r="J10" s="149" t="str">
        <f t="shared" si="0"/>
        <v>รอข้อมูลคอลัมน์ H</v>
      </c>
      <c r="K10" s="150"/>
      <c r="L10" s="150"/>
      <c r="M10" s="150"/>
      <c r="N10" s="149" t="str" cm="1">
        <f t="array" ref="N10">IF(AND(K10:M10=""),"ยังไม่บันทึกข้อมูล",
IF(M10&lt;&gt;"",
IF(M10&gt;=1.3,M10,"เป็นไม้พุ่ม"),
IF(K10+L10&gt;=1.3,K10+L10,"เป็นไม้พุ่ม")))</f>
        <v>ยังไม่บันทึกข้อมูล</v>
      </c>
      <c r="O10" s="149" t="str">
        <f t="shared" si="1"/>
        <v>ข้อมูลไม่ถูกต้อง</v>
      </c>
      <c r="P10" s="149" t="str">
        <f t="shared" si="2"/>
        <v>ข้อมูลไม่ถูกต้อง</v>
      </c>
      <c r="Q10" s="149" t="str">
        <f t="shared" si="3"/>
        <v>ข้อมูลไม่ถูกต้อง</v>
      </c>
      <c r="R10" s="149" t="str">
        <f t="shared" si="4"/>
        <v>ข้อมูลไม่ถูกต้อง</v>
      </c>
      <c r="S10" s="149" t="str">
        <f>IF(ISNUMBER(R10),
IF(H$2=ตัวเลือก!A$30,"ยังไม่บันทึกข้อมูล",R10*0.27),"ข้อมูลไม่ถูกต้อง")</f>
        <v>ข้อมูลไม่ถูกต้อง</v>
      </c>
      <c r="T10" s="149" t="str">
        <f t="shared" si="5"/>
        <v>ข้อมูลไม่ถูกต้อง</v>
      </c>
      <c r="U10" s="149" t="str">
        <f>IF(ISNUMBER(R10),
IF(H$2=ตัวเลือก!A$30,"ยังไม่บันทึกข้อมูล",R10*0.47),"ข้อมูลไม่ถูกต้อง")</f>
        <v>ข้อมูลไม่ถูกต้อง</v>
      </c>
      <c r="V10" s="149" t="str">
        <f>IF(ISNUMBER(S10),
IF(H$2=ตัวเลือก!A$30,"ยังไม่บันทึกข้อมูล",S10*0.47),"ข้อมูลไม่ถูกต้อง")</f>
        <v>ข้อมูลไม่ถูกต้อง</v>
      </c>
      <c r="W10" s="149" t="str">
        <f t="shared" si="6"/>
        <v>ข้อมูลไม่ถูกต้อง</v>
      </c>
      <c r="X10" s="148" t="str">
        <f t="shared" si="7"/>
        <v>ข้อมูลไม่ถูกต้อง</v>
      </c>
      <c r="Y10" s="38"/>
      <c r="Z10" s="38"/>
      <c r="AA10" s="38"/>
    </row>
    <row r="11" spans="1:27" x14ac:dyDescent="0.45">
      <c r="A11" s="38">
        <v>6</v>
      </c>
      <c r="B11" s="38">
        <v>1</v>
      </c>
      <c r="C11" s="38">
        <v>3</v>
      </c>
      <c r="D11" s="38">
        <v>1</v>
      </c>
      <c r="E11" s="38"/>
      <c r="F11" s="152"/>
      <c r="G11" s="152"/>
      <c r="H11" s="150"/>
      <c r="I11" s="38"/>
      <c r="J11" s="149" t="str">
        <f t="shared" si="0"/>
        <v>รอข้อมูลคอลัมน์ H</v>
      </c>
      <c r="K11" s="150"/>
      <c r="L11" s="150"/>
      <c r="M11" s="150"/>
      <c r="N11" s="149" t="str" cm="1">
        <f t="array" ref="N11">IF(AND(K11:M11=""),"ยังไม่บันทึกข้อมูล",
IF(M11&lt;&gt;"",
IF(M11&gt;=1.3,M11,"เป็นไม้พุ่ม"),
IF(K11+L11&gt;=1.3,K11+L11,"เป็นไม้พุ่ม")))</f>
        <v>ยังไม่บันทึกข้อมูล</v>
      </c>
      <c r="O11" s="149" t="str">
        <f t="shared" si="1"/>
        <v>ข้อมูลไม่ถูกต้อง</v>
      </c>
      <c r="P11" s="149" t="str">
        <f t="shared" si="2"/>
        <v>ข้อมูลไม่ถูกต้อง</v>
      </c>
      <c r="Q11" s="149" t="str">
        <f t="shared" si="3"/>
        <v>ข้อมูลไม่ถูกต้อง</v>
      </c>
      <c r="R11" s="149" t="str">
        <f t="shared" si="4"/>
        <v>ข้อมูลไม่ถูกต้อง</v>
      </c>
      <c r="S11" s="149" t="str">
        <f>IF(ISNUMBER(R11),
IF(H$2=ตัวเลือก!A$30,"ยังไม่บันทึกข้อมูล",R11*0.27),"ข้อมูลไม่ถูกต้อง")</f>
        <v>ข้อมูลไม่ถูกต้อง</v>
      </c>
      <c r="T11" s="149" t="str">
        <f t="shared" si="5"/>
        <v>ข้อมูลไม่ถูกต้อง</v>
      </c>
      <c r="U11" s="149" t="str">
        <f>IF(ISNUMBER(R11),
IF(H$2=ตัวเลือก!A$30,"ยังไม่บันทึกข้อมูล",R11*0.47),"ข้อมูลไม่ถูกต้อง")</f>
        <v>ข้อมูลไม่ถูกต้อง</v>
      </c>
      <c r="V11" s="149" t="str">
        <f>IF(ISNUMBER(S11),
IF(H$2=ตัวเลือก!A$30,"ยังไม่บันทึกข้อมูล",S11*0.47),"ข้อมูลไม่ถูกต้อง")</f>
        <v>ข้อมูลไม่ถูกต้อง</v>
      </c>
      <c r="W11" s="149" t="str">
        <f t="shared" si="6"/>
        <v>ข้อมูลไม่ถูกต้อง</v>
      </c>
      <c r="X11" s="148" t="str">
        <f>IF(ISNUMBER(W11),W11*(44/12),"ข้อมูลไม่ถูกต้อง")</f>
        <v>ข้อมูลไม่ถูกต้อง</v>
      </c>
      <c r="Y11" s="38"/>
      <c r="Z11" s="38"/>
      <c r="AA11" s="38"/>
    </row>
    <row r="12" spans="1:27" x14ac:dyDescent="0.45">
      <c r="A12" s="38">
        <v>7</v>
      </c>
      <c r="B12" s="38">
        <v>1</v>
      </c>
      <c r="C12" s="38"/>
      <c r="D12" s="38">
        <v>2</v>
      </c>
      <c r="E12" s="38"/>
      <c r="F12" s="152"/>
      <c r="G12" s="152"/>
      <c r="H12" s="150"/>
      <c r="I12" s="38"/>
      <c r="J12" s="149" t="str">
        <f t="shared" si="0"/>
        <v>รอข้อมูลคอลัมน์ H</v>
      </c>
      <c r="K12" s="150"/>
      <c r="L12" s="150"/>
      <c r="M12" s="150"/>
      <c r="N12" s="149" t="str" cm="1">
        <f t="array" ref="N12">IF(AND(K12:M12=""),"ยังไม่บันทึกข้อมูล",
IF(M12&lt;&gt;"",
IF(M12&gt;=1.3,M12,"เป็นไม้พุ่ม"),
IF(K12+L12&gt;=1.3,K12+L12,"เป็นไม้พุ่ม")))</f>
        <v>ยังไม่บันทึกข้อมูล</v>
      </c>
      <c r="O12" s="149" t="str">
        <f t="shared" si="1"/>
        <v>ข้อมูลไม่ถูกต้อง</v>
      </c>
      <c r="P12" s="149" t="str">
        <f t="shared" si="2"/>
        <v>ข้อมูลไม่ถูกต้อง</v>
      </c>
      <c r="Q12" s="149" t="str">
        <f t="shared" si="3"/>
        <v>ข้อมูลไม่ถูกต้อง</v>
      </c>
      <c r="R12" s="149" t="str">
        <f t="shared" si="4"/>
        <v>ข้อมูลไม่ถูกต้อง</v>
      </c>
      <c r="S12" s="149" t="str">
        <f>IF(ISNUMBER(R12),
IF(H$2=ตัวเลือก!A$30,"ยังไม่บันทึกข้อมูล",R12*0.27),"ข้อมูลไม่ถูกต้อง")</f>
        <v>ข้อมูลไม่ถูกต้อง</v>
      </c>
      <c r="T12" s="149" t="str">
        <f t="shared" si="5"/>
        <v>ข้อมูลไม่ถูกต้อง</v>
      </c>
      <c r="U12" s="149" t="str">
        <f>IF(ISNUMBER(R12),
IF(H$2=ตัวเลือก!A$30,"ยังไม่บันทึกข้อมูล",R12*0.47),"ข้อมูลไม่ถูกต้อง")</f>
        <v>ข้อมูลไม่ถูกต้อง</v>
      </c>
      <c r="V12" s="149" t="str">
        <f>IF(ISNUMBER(S12),
IF(H$2=ตัวเลือก!A$30,"ยังไม่บันทึกข้อมูล",S12*0.47),"ข้อมูลไม่ถูกต้อง")</f>
        <v>ข้อมูลไม่ถูกต้อง</v>
      </c>
      <c r="W12" s="149" t="str">
        <f t="shared" si="6"/>
        <v>ข้อมูลไม่ถูกต้อง</v>
      </c>
      <c r="X12" s="148" t="str">
        <f t="shared" ref="X12:X75" si="8">IF(ISNUMBER(W12),W12*(44/12),"ข้อมูลไม่ถูกต้อง")</f>
        <v>ข้อมูลไม่ถูกต้อง</v>
      </c>
      <c r="Y12" s="38"/>
      <c r="Z12" s="38"/>
      <c r="AA12" s="38"/>
    </row>
    <row r="13" spans="1:27" x14ac:dyDescent="0.45">
      <c r="A13" s="38">
        <v>8</v>
      </c>
      <c r="B13" s="38">
        <v>1</v>
      </c>
      <c r="C13" s="38"/>
      <c r="D13" s="38">
        <v>3</v>
      </c>
      <c r="E13" s="38"/>
      <c r="F13" s="152"/>
      <c r="G13" s="152"/>
      <c r="H13" s="150"/>
      <c r="I13" s="38"/>
      <c r="J13" s="149" t="str">
        <f t="shared" si="0"/>
        <v>รอข้อมูลคอลัมน์ H</v>
      </c>
      <c r="K13" s="150"/>
      <c r="L13" s="150"/>
      <c r="M13" s="150"/>
      <c r="N13" s="149" t="str" cm="1">
        <f t="array" ref="N13">IF(AND(K13:M13=""),"ยังไม่บันทึกข้อมูล",
IF(M13&lt;&gt;"",
IF(M13&gt;=1.3,M13,"เป็นไม้พุ่ม"),
IF(K13+L13&gt;=1.3,K13+L13,"เป็นไม้พุ่ม")))</f>
        <v>ยังไม่บันทึกข้อมูล</v>
      </c>
      <c r="O13" s="149" t="str">
        <f t="shared" si="1"/>
        <v>ข้อมูลไม่ถูกต้อง</v>
      </c>
      <c r="P13" s="149" t="str">
        <f t="shared" si="2"/>
        <v>ข้อมูลไม่ถูกต้อง</v>
      </c>
      <c r="Q13" s="149" t="str">
        <f t="shared" si="3"/>
        <v>ข้อมูลไม่ถูกต้อง</v>
      </c>
      <c r="R13" s="149" t="str">
        <f t="shared" si="4"/>
        <v>ข้อมูลไม่ถูกต้อง</v>
      </c>
      <c r="S13" s="149" t="str">
        <f>IF(ISNUMBER(R13),
IF(H$2=ตัวเลือก!A$30,"ยังไม่บันทึกข้อมูล",R13*0.27),"ข้อมูลไม่ถูกต้อง")</f>
        <v>ข้อมูลไม่ถูกต้อง</v>
      </c>
      <c r="T13" s="149" t="str">
        <f t="shared" si="5"/>
        <v>ข้อมูลไม่ถูกต้อง</v>
      </c>
      <c r="U13" s="149" t="str">
        <f>IF(ISNUMBER(R13),
IF(H$2=ตัวเลือก!A$30,"ยังไม่บันทึกข้อมูล",R13*0.47),"ข้อมูลไม่ถูกต้อง")</f>
        <v>ข้อมูลไม่ถูกต้อง</v>
      </c>
      <c r="V13" s="149" t="str">
        <f>IF(ISNUMBER(S13),
IF(H$2=ตัวเลือก!A$30,"ยังไม่บันทึกข้อมูล",S13*0.47),"ข้อมูลไม่ถูกต้อง")</f>
        <v>ข้อมูลไม่ถูกต้อง</v>
      </c>
      <c r="W13" s="149" t="str">
        <f t="shared" si="6"/>
        <v>ข้อมูลไม่ถูกต้อง</v>
      </c>
      <c r="X13" s="148" t="str">
        <f t="shared" si="8"/>
        <v>ข้อมูลไม่ถูกต้อง</v>
      </c>
      <c r="Y13" s="38"/>
      <c r="Z13" s="38"/>
      <c r="AA13" s="38"/>
    </row>
    <row r="14" spans="1:27" x14ac:dyDescent="0.45">
      <c r="A14" s="38">
        <v>9</v>
      </c>
      <c r="B14" s="38">
        <v>1</v>
      </c>
      <c r="C14" s="38"/>
      <c r="D14" s="38">
        <v>4</v>
      </c>
      <c r="E14" s="38"/>
      <c r="F14" s="152"/>
      <c r="G14" s="152"/>
      <c r="H14" s="150"/>
      <c r="I14" s="38"/>
      <c r="J14" s="149" t="str">
        <f>IF(H14="","รอข้อมูลคอลัมน์ H",
IF(H14/PI()&gt;=4.5,H14/PI(),"ไม่นำมาคำนวณ"))</f>
        <v>รอข้อมูลคอลัมน์ H</v>
      </c>
      <c r="K14" s="150"/>
      <c r="L14" s="150"/>
      <c r="M14" s="150"/>
      <c r="N14" s="149" t="str" cm="1">
        <f t="array" ref="N14">IF(AND(K14:M14=""),"ยังไม่บันทึกข้อมูล",
IF(M14&lt;&gt;"",
IF(M14&gt;=1.3,M14,"เป็นไม้พุ่ม"),
IF(K14+L14&gt;=1.3,K14+L14,"เป็นไม้พุ่ม")))</f>
        <v>ยังไม่บันทึกข้อมูล</v>
      </c>
      <c r="O14" s="149" t="str">
        <f t="shared" si="1"/>
        <v>ข้อมูลไม่ถูกต้อง</v>
      </c>
      <c r="P14" s="149" t="str">
        <f t="shared" si="2"/>
        <v>ข้อมูลไม่ถูกต้อง</v>
      </c>
      <c r="Q14" s="149" t="str">
        <f t="shared" si="3"/>
        <v>ข้อมูลไม่ถูกต้อง</v>
      </c>
      <c r="R14" s="149" t="str">
        <f t="shared" si="4"/>
        <v>ข้อมูลไม่ถูกต้อง</v>
      </c>
      <c r="S14" s="149" t="str">
        <f>IF(ISNUMBER(R14),
IF(H$2=ตัวเลือก!A$30,"ยังไม่บันทึกข้อมูล",R14*0.27),"ข้อมูลไม่ถูกต้อง")</f>
        <v>ข้อมูลไม่ถูกต้อง</v>
      </c>
      <c r="T14" s="149" t="str">
        <f t="shared" si="5"/>
        <v>ข้อมูลไม่ถูกต้อง</v>
      </c>
      <c r="U14" s="149" t="str">
        <f>IF(ISNUMBER(R14),
IF(H$2=ตัวเลือก!A$30,"ยังไม่บันทึกข้อมูล",R14*0.47),"ข้อมูลไม่ถูกต้อง")</f>
        <v>ข้อมูลไม่ถูกต้อง</v>
      </c>
      <c r="V14" s="149" t="str">
        <f>IF(ISNUMBER(S14),
IF(H$2=ตัวเลือก!A$30,"ยังไม่บันทึกข้อมูล",S14*0.47),"ข้อมูลไม่ถูกต้อง")</f>
        <v>ข้อมูลไม่ถูกต้อง</v>
      </c>
      <c r="W14" s="149" t="str">
        <f t="shared" si="6"/>
        <v>ข้อมูลไม่ถูกต้อง</v>
      </c>
      <c r="X14" s="148" t="str">
        <f t="shared" si="8"/>
        <v>ข้อมูลไม่ถูกต้อง</v>
      </c>
      <c r="Y14" s="38"/>
      <c r="Z14" s="38"/>
      <c r="AA14" s="38"/>
    </row>
    <row r="15" spans="1:27" x14ac:dyDescent="0.45">
      <c r="A15" s="38">
        <v>10</v>
      </c>
      <c r="B15" s="38">
        <v>1</v>
      </c>
      <c r="C15" s="38"/>
      <c r="D15" s="38">
        <v>5</v>
      </c>
      <c r="E15" s="38"/>
      <c r="F15" s="152"/>
      <c r="G15" s="152"/>
      <c r="H15" s="150"/>
      <c r="I15" s="38"/>
      <c r="J15" s="149" t="str">
        <f t="shared" ref="J15:J78" si="9">IF(H15="","รอข้อมูลคอลัมน์ H",
IF(H15/PI()&gt;=4.5,H15/PI(),"ไม่นำมาคำนวณ"))</f>
        <v>รอข้อมูลคอลัมน์ H</v>
      </c>
      <c r="K15" s="150"/>
      <c r="L15" s="150"/>
      <c r="M15" s="150"/>
      <c r="N15" s="149" t="str" cm="1">
        <f t="array" ref="N15">IF(AND(K15:M15=""),"ยังไม่บันทึกข้อมูล",
IF(M15&lt;&gt;"",
IF(M15&gt;=1.3,M15,"เป็นไม้พุ่ม"),
IF(K15+L15&gt;=1.3,K15+L15,"เป็นไม้พุ่ม")))</f>
        <v>ยังไม่บันทึกข้อมูล</v>
      </c>
      <c r="O15" s="149" t="str">
        <f t="shared" si="1"/>
        <v>ข้อมูลไม่ถูกต้อง</v>
      </c>
      <c r="P15" s="149" t="str">
        <f t="shared" si="2"/>
        <v>ข้อมูลไม่ถูกต้อง</v>
      </c>
      <c r="Q15" s="149" t="str">
        <f t="shared" si="3"/>
        <v>ข้อมูลไม่ถูกต้อง</v>
      </c>
      <c r="R15" s="149" t="str">
        <f t="shared" si="4"/>
        <v>ข้อมูลไม่ถูกต้อง</v>
      </c>
      <c r="S15" s="149" t="str">
        <f>IF(ISNUMBER(R15),
IF(H$2=ตัวเลือก!A$30,"ยังไม่บันทึกข้อมูล",R15*0.27),"ข้อมูลไม่ถูกต้อง")</f>
        <v>ข้อมูลไม่ถูกต้อง</v>
      </c>
      <c r="T15" s="149" t="str">
        <f t="shared" si="5"/>
        <v>ข้อมูลไม่ถูกต้อง</v>
      </c>
      <c r="U15" s="149" t="str">
        <f>IF(ISNUMBER(R15),
IF(H$2=ตัวเลือก!A$30,"ยังไม่บันทึกข้อมูล",R15*0.47),"ข้อมูลไม่ถูกต้อง")</f>
        <v>ข้อมูลไม่ถูกต้อง</v>
      </c>
      <c r="V15" s="149" t="str">
        <f>IF(ISNUMBER(S15),
IF(H$2=ตัวเลือก!A$30,"ยังไม่บันทึกข้อมูล",S15*0.47),"ข้อมูลไม่ถูกต้อง")</f>
        <v>ข้อมูลไม่ถูกต้อง</v>
      </c>
      <c r="W15" s="149" t="str">
        <f t="shared" si="6"/>
        <v>ข้อมูลไม่ถูกต้อง</v>
      </c>
      <c r="X15" s="148" t="str">
        <f t="shared" si="8"/>
        <v>ข้อมูลไม่ถูกต้อง</v>
      </c>
      <c r="Y15" s="38"/>
      <c r="Z15" s="38"/>
      <c r="AA15" s="38"/>
    </row>
    <row r="16" spans="1:27" x14ac:dyDescent="0.45">
      <c r="A16" s="38">
        <v>11</v>
      </c>
      <c r="B16" s="38">
        <v>1</v>
      </c>
      <c r="C16" s="38"/>
      <c r="D16" s="38"/>
      <c r="E16" s="38"/>
      <c r="F16" s="152"/>
      <c r="G16" s="152"/>
      <c r="H16" s="150"/>
      <c r="I16" s="38"/>
      <c r="J16" s="149" t="str">
        <f t="shared" si="9"/>
        <v>รอข้อมูลคอลัมน์ H</v>
      </c>
      <c r="K16" s="150"/>
      <c r="L16" s="150"/>
      <c r="M16" s="150"/>
      <c r="N16" s="149" t="str" cm="1">
        <f t="array" ref="N16">IF(AND(K16:M16=""),"ยังไม่บันทึกข้อมูล",
IF(M16&lt;&gt;"",
IF(M16&gt;=1.3,M16,"เป็นไม้พุ่ม"),
IF(K16+L16&gt;=1.3,K16+L16,"เป็นไม้พุ่ม")))</f>
        <v>ยังไม่บันทึกข้อมูล</v>
      </c>
      <c r="O16" s="149" t="str">
        <f t="shared" si="1"/>
        <v>ข้อมูลไม่ถูกต้อง</v>
      </c>
      <c r="P16" s="149" t="str">
        <f t="shared" si="2"/>
        <v>ข้อมูลไม่ถูกต้อง</v>
      </c>
      <c r="Q16" s="149" t="str">
        <f t="shared" si="3"/>
        <v>ข้อมูลไม่ถูกต้อง</v>
      </c>
      <c r="R16" s="149" t="str">
        <f t="shared" si="4"/>
        <v>ข้อมูลไม่ถูกต้อง</v>
      </c>
      <c r="S16" s="149" t="str">
        <f>IF(ISNUMBER(R16),
IF(H$2=ตัวเลือก!A$30,"ยังไม่บันทึกข้อมูล",R16*0.27),"ข้อมูลไม่ถูกต้อง")</f>
        <v>ข้อมูลไม่ถูกต้อง</v>
      </c>
      <c r="T16" s="149" t="str">
        <f t="shared" si="5"/>
        <v>ข้อมูลไม่ถูกต้อง</v>
      </c>
      <c r="U16" s="149" t="str">
        <f>IF(ISNUMBER(R16),
IF(H$2=ตัวเลือก!A$30,"ยังไม่บันทึกข้อมูล",R16*0.47),"ข้อมูลไม่ถูกต้อง")</f>
        <v>ข้อมูลไม่ถูกต้อง</v>
      </c>
      <c r="V16" s="149" t="str">
        <f>IF(ISNUMBER(S16),
IF(H$2=ตัวเลือก!A$30,"ยังไม่บันทึกข้อมูล",S16*0.47),"ข้อมูลไม่ถูกต้อง")</f>
        <v>ข้อมูลไม่ถูกต้อง</v>
      </c>
      <c r="W16" s="149" t="str">
        <f t="shared" si="6"/>
        <v>ข้อมูลไม่ถูกต้อง</v>
      </c>
      <c r="X16" s="148" t="str">
        <f t="shared" si="8"/>
        <v>ข้อมูลไม่ถูกต้อง</v>
      </c>
      <c r="Y16" s="38"/>
      <c r="Z16" s="38"/>
      <c r="AA16" s="38"/>
    </row>
    <row r="17" spans="1:27" x14ac:dyDescent="0.45">
      <c r="A17" s="38">
        <v>12</v>
      </c>
      <c r="B17" s="38">
        <v>1</v>
      </c>
      <c r="C17" s="38"/>
      <c r="D17" s="38"/>
      <c r="E17" s="38"/>
      <c r="F17" s="152"/>
      <c r="G17" s="152"/>
      <c r="H17" s="150"/>
      <c r="I17" s="38"/>
      <c r="J17" s="149" t="str">
        <f t="shared" si="9"/>
        <v>รอข้อมูลคอลัมน์ H</v>
      </c>
      <c r="K17" s="150"/>
      <c r="L17" s="150"/>
      <c r="M17" s="150"/>
      <c r="N17" s="149" t="str" cm="1">
        <f t="array" ref="N17">IF(AND(K17:M17=""),"ยังไม่บันทึกข้อมูล",
IF(M17&lt;&gt;"",
IF(M17&gt;=1.3,M17,"เป็นไม้พุ่ม"),
IF(K17+L17&gt;=1.3,K17+L17,"เป็นไม้พุ่ม")))</f>
        <v>ยังไม่บันทึกข้อมูล</v>
      </c>
      <c r="O17" s="149" t="str">
        <f t="shared" si="1"/>
        <v>ข้อมูลไม่ถูกต้อง</v>
      </c>
      <c r="P17" s="149" t="str">
        <f t="shared" si="2"/>
        <v>ข้อมูลไม่ถูกต้อง</v>
      </c>
      <c r="Q17" s="149" t="str">
        <f t="shared" si="3"/>
        <v>ข้อมูลไม่ถูกต้อง</v>
      </c>
      <c r="R17" s="149" t="str">
        <f t="shared" si="4"/>
        <v>ข้อมูลไม่ถูกต้อง</v>
      </c>
      <c r="S17" s="149" t="str">
        <f>IF(ISNUMBER(R17),
IF(H$2=ตัวเลือก!A$30,"ยังไม่บันทึกข้อมูล",R17*0.27),"ข้อมูลไม่ถูกต้อง")</f>
        <v>ข้อมูลไม่ถูกต้อง</v>
      </c>
      <c r="T17" s="149" t="str">
        <f t="shared" si="5"/>
        <v>ข้อมูลไม่ถูกต้อง</v>
      </c>
      <c r="U17" s="149" t="str">
        <f>IF(ISNUMBER(R17),
IF(H$2=ตัวเลือก!A$30,"ยังไม่บันทึกข้อมูล",R17*0.47),"ข้อมูลไม่ถูกต้อง")</f>
        <v>ข้อมูลไม่ถูกต้อง</v>
      </c>
      <c r="V17" s="149" t="str">
        <f>IF(ISNUMBER(S17),
IF(H$2=ตัวเลือก!A$30,"ยังไม่บันทึกข้อมูล",S17*0.47),"ข้อมูลไม่ถูกต้อง")</f>
        <v>ข้อมูลไม่ถูกต้อง</v>
      </c>
      <c r="W17" s="149" t="str">
        <f t="shared" si="6"/>
        <v>ข้อมูลไม่ถูกต้อง</v>
      </c>
      <c r="X17" s="148" t="str">
        <f t="shared" si="8"/>
        <v>ข้อมูลไม่ถูกต้อง</v>
      </c>
      <c r="Y17" s="38"/>
      <c r="Z17" s="38"/>
      <c r="AA17" s="38"/>
    </row>
    <row r="18" spans="1:27" x14ac:dyDescent="0.45">
      <c r="A18" s="38">
        <v>13</v>
      </c>
      <c r="B18" s="38">
        <v>1</v>
      </c>
      <c r="C18" s="38"/>
      <c r="D18" s="38"/>
      <c r="E18" s="38"/>
      <c r="F18" s="152"/>
      <c r="G18" s="152"/>
      <c r="H18" s="150"/>
      <c r="I18" s="38"/>
      <c r="J18" s="149" t="str">
        <f t="shared" si="9"/>
        <v>รอข้อมูลคอลัมน์ H</v>
      </c>
      <c r="K18" s="150"/>
      <c r="L18" s="150"/>
      <c r="M18" s="150"/>
      <c r="N18" s="149" t="str" cm="1">
        <f t="array" ref="N18">IF(AND(K18:M18=""),"ยังไม่บันทึกข้อมูล",
IF(M18&lt;&gt;"",
IF(M18&gt;=1.3,M18,"เป็นไม้พุ่ม"),
IF(K18+L18&gt;=1.3,K18+L18,"เป็นไม้พุ่ม")))</f>
        <v>ยังไม่บันทึกข้อมูล</v>
      </c>
      <c r="O18" s="149" t="str">
        <f t="shared" si="1"/>
        <v>ข้อมูลไม่ถูกต้อง</v>
      </c>
      <c r="P18" s="149" t="str">
        <f t="shared" si="2"/>
        <v>ข้อมูลไม่ถูกต้อง</v>
      </c>
      <c r="Q18" s="149" t="str">
        <f t="shared" si="3"/>
        <v>ข้อมูลไม่ถูกต้อง</v>
      </c>
      <c r="R18" s="149" t="str">
        <f t="shared" si="4"/>
        <v>ข้อมูลไม่ถูกต้อง</v>
      </c>
      <c r="S18" s="149" t="str">
        <f>IF(ISNUMBER(R18),
IF(H$2=ตัวเลือก!A$30,"ยังไม่บันทึกข้อมูล",R18*0.27),"ข้อมูลไม่ถูกต้อง")</f>
        <v>ข้อมูลไม่ถูกต้อง</v>
      </c>
      <c r="T18" s="149" t="str">
        <f t="shared" si="5"/>
        <v>ข้อมูลไม่ถูกต้อง</v>
      </c>
      <c r="U18" s="149" t="str">
        <f>IF(ISNUMBER(R18),
IF(H$2=ตัวเลือก!A$30,"ยังไม่บันทึกข้อมูล",R18*0.47),"ข้อมูลไม่ถูกต้อง")</f>
        <v>ข้อมูลไม่ถูกต้อง</v>
      </c>
      <c r="V18" s="149" t="str">
        <f>IF(ISNUMBER(S18),
IF(H$2=ตัวเลือก!A$30,"ยังไม่บันทึกข้อมูล",S18*0.47),"ข้อมูลไม่ถูกต้อง")</f>
        <v>ข้อมูลไม่ถูกต้อง</v>
      </c>
      <c r="W18" s="149" t="str">
        <f t="shared" si="6"/>
        <v>ข้อมูลไม่ถูกต้อง</v>
      </c>
      <c r="X18" s="148" t="str">
        <f t="shared" si="8"/>
        <v>ข้อมูลไม่ถูกต้อง</v>
      </c>
      <c r="Y18" s="38"/>
      <c r="Z18" s="38"/>
      <c r="AA18" s="38"/>
    </row>
    <row r="19" spans="1:27" x14ac:dyDescent="0.45">
      <c r="A19" s="38">
        <v>14</v>
      </c>
      <c r="B19" s="38">
        <v>1</v>
      </c>
      <c r="C19" s="38"/>
      <c r="D19" s="38"/>
      <c r="E19" s="38"/>
      <c r="F19" s="152"/>
      <c r="G19" s="152"/>
      <c r="H19" s="150"/>
      <c r="I19" s="38"/>
      <c r="J19" s="149" t="str">
        <f t="shared" si="9"/>
        <v>รอข้อมูลคอลัมน์ H</v>
      </c>
      <c r="K19" s="150"/>
      <c r="L19" s="150"/>
      <c r="M19" s="150"/>
      <c r="N19" s="149" t="str" cm="1">
        <f t="array" ref="N19">IF(AND(K19:M19=""),"ยังไม่บันทึกข้อมูล",
IF(M19&lt;&gt;"",
IF(M19&gt;=1.3,M19,"เป็นไม้พุ่ม"),
IF(K19+L19&gt;=1.3,K19+L19,"เป็นไม้พุ่ม")))</f>
        <v>ยังไม่บันทึกข้อมูล</v>
      </c>
      <c r="O19" s="149" t="str">
        <f t="shared" si="1"/>
        <v>ข้อมูลไม่ถูกต้อง</v>
      </c>
      <c r="P19" s="149" t="str">
        <f t="shared" si="2"/>
        <v>ข้อมูลไม่ถูกต้อง</v>
      </c>
      <c r="Q19" s="149" t="str">
        <f t="shared" si="3"/>
        <v>ข้อมูลไม่ถูกต้อง</v>
      </c>
      <c r="R19" s="149" t="str">
        <f t="shared" si="4"/>
        <v>ข้อมูลไม่ถูกต้อง</v>
      </c>
      <c r="S19" s="149" t="str">
        <f>IF(ISNUMBER(R19),
IF(H$2=ตัวเลือก!A$30,"ยังไม่บันทึกข้อมูล",R19*0.27),"ข้อมูลไม่ถูกต้อง")</f>
        <v>ข้อมูลไม่ถูกต้อง</v>
      </c>
      <c r="T19" s="149" t="str">
        <f t="shared" si="5"/>
        <v>ข้อมูลไม่ถูกต้อง</v>
      </c>
      <c r="U19" s="149" t="str">
        <f>IF(ISNUMBER(R19),
IF(H$2=ตัวเลือก!A$30,"ยังไม่บันทึกข้อมูล",R19*0.47),"ข้อมูลไม่ถูกต้อง")</f>
        <v>ข้อมูลไม่ถูกต้อง</v>
      </c>
      <c r="V19" s="149" t="str">
        <f>IF(ISNUMBER(S19),
IF(H$2=ตัวเลือก!A$30,"ยังไม่บันทึกข้อมูล",S19*0.47),"ข้อมูลไม่ถูกต้อง")</f>
        <v>ข้อมูลไม่ถูกต้อง</v>
      </c>
      <c r="W19" s="149" t="str">
        <f t="shared" si="6"/>
        <v>ข้อมูลไม่ถูกต้อง</v>
      </c>
      <c r="X19" s="148" t="str">
        <f t="shared" si="8"/>
        <v>ข้อมูลไม่ถูกต้อง</v>
      </c>
      <c r="Y19" s="38"/>
      <c r="Z19" s="38"/>
      <c r="AA19" s="38"/>
    </row>
    <row r="20" spans="1:27" x14ac:dyDescent="0.45">
      <c r="A20" s="38">
        <v>15</v>
      </c>
      <c r="B20" s="38">
        <v>1</v>
      </c>
      <c r="C20" s="38"/>
      <c r="D20" s="38"/>
      <c r="E20" s="38"/>
      <c r="F20" s="152"/>
      <c r="G20" s="152"/>
      <c r="H20" s="150"/>
      <c r="I20" s="38"/>
      <c r="J20" s="149" t="str">
        <f t="shared" si="9"/>
        <v>รอข้อมูลคอลัมน์ H</v>
      </c>
      <c r="K20" s="150"/>
      <c r="L20" s="150"/>
      <c r="M20" s="150"/>
      <c r="N20" s="149" t="str" cm="1">
        <f t="array" ref="N20">IF(AND(K20:M20=""),"ยังไม่บันทึกข้อมูล",
IF(M20&lt;&gt;"",
IF(M20&gt;=1.3,M20,"เป็นไม้พุ่ม"),
IF(K20+L20&gt;=1.3,K20+L20,"เป็นไม้พุ่ม")))</f>
        <v>ยังไม่บันทึกข้อมูล</v>
      </c>
      <c r="O20" s="149" t="str">
        <f t="shared" si="1"/>
        <v>ข้อมูลไม่ถูกต้อง</v>
      </c>
      <c r="P20" s="149" t="str">
        <f t="shared" si="2"/>
        <v>ข้อมูลไม่ถูกต้อง</v>
      </c>
      <c r="Q20" s="149" t="str">
        <f t="shared" si="3"/>
        <v>ข้อมูลไม่ถูกต้อง</v>
      </c>
      <c r="R20" s="149" t="str">
        <f t="shared" si="4"/>
        <v>ข้อมูลไม่ถูกต้อง</v>
      </c>
      <c r="S20" s="149" t="str">
        <f>IF(ISNUMBER(R20),
IF(H$2=ตัวเลือก!A$30,"ยังไม่บันทึกข้อมูล",R20*0.27),"ข้อมูลไม่ถูกต้อง")</f>
        <v>ข้อมูลไม่ถูกต้อง</v>
      </c>
      <c r="T20" s="149" t="str">
        <f t="shared" si="5"/>
        <v>ข้อมูลไม่ถูกต้อง</v>
      </c>
      <c r="U20" s="149" t="str">
        <f>IF(ISNUMBER(R20),
IF(H$2=ตัวเลือก!A$30,"ยังไม่บันทึกข้อมูล",R20*0.47),"ข้อมูลไม่ถูกต้อง")</f>
        <v>ข้อมูลไม่ถูกต้อง</v>
      </c>
      <c r="V20" s="149" t="str">
        <f>IF(ISNUMBER(S20),
IF(H$2=ตัวเลือก!A$30,"ยังไม่บันทึกข้อมูล",S20*0.47),"ข้อมูลไม่ถูกต้อง")</f>
        <v>ข้อมูลไม่ถูกต้อง</v>
      </c>
      <c r="W20" s="149" t="str">
        <f t="shared" si="6"/>
        <v>ข้อมูลไม่ถูกต้อง</v>
      </c>
      <c r="X20" s="148" t="str">
        <f t="shared" si="8"/>
        <v>ข้อมูลไม่ถูกต้อง</v>
      </c>
      <c r="Y20" s="38"/>
      <c r="Z20" s="38"/>
      <c r="AA20" s="38"/>
    </row>
    <row r="21" spans="1:27" x14ac:dyDescent="0.45">
      <c r="A21" s="38">
        <v>16</v>
      </c>
      <c r="B21" s="38">
        <v>1</v>
      </c>
      <c r="C21" s="38"/>
      <c r="D21" s="38"/>
      <c r="E21" s="38"/>
      <c r="F21" s="152"/>
      <c r="G21" s="152"/>
      <c r="H21" s="150"/>
      <c r="I21" s="38"/>
      <c r="J21" s="149" t="str">
        <f t="shared" si="9"/>
        <v>รอข้อมูลคอลัมน์ H</v>
      </c>
      <c r="K21" s="150"/>
      <c r="L21" s="150"/>
      <c r="M21" s="150"/>
      <c r="N21" s="149" t="str" cm="1">
        <f t="array" ref="N21">IF(AND(K21:M21=""),"ยังไม่บันทึกข้อมูล",
IF(M21&lt;&gt;"",
IF(M21&gt;=1.3,M21,"เป็นไม้พุ่ม"),
IF(K21+L21&gt;=1.3,K21+L21,"เป็นไม้พุ่ม")))</f>
        <v>ยังไม่บันทึกข้อมูล</v>
      </c>
      <c r="O21" s="149" t="str">
        <f t="shared" si="1"/>
        <v>ข้อมูลไม่ถูกต้อง</v>
      </c>
      <c r="P21" s="149" t="str">
        <f t="shared" si="2"/>
        <v>ข้อมูลไม่ถูกต้อง</v>
      </c>
      <c r="Q21" s="149" t="str">
        <f t="shared" si="3"/>
        <v>ข้อมูลไม่ถูกต้อง</v>
      </c>
      <c r="R21" s="149" t="str">
        <f t="shared" si="4"/>
        <v>ข้อมูลไม่ถูกต้อง</v>
      </c>
      <c r="S21" s="149" t="str">
        <f>IF(ISNUMBER(R21),
IF(H$2=ตัวเลือก!A$30,"ยังไม่บันทึกข้อมูล",R21*0.27),"ข้อมูลไม่ถูกต้อง")</f>
        <v>ข้อมูลไม่ถูกต้อง</v>
      </c>
      <c r="T21" s="149" t="str">
        <f t="shared" si="5"/>
        <v>ข้อมูลไม่ถูกต้อง</v>
      </c>
      <c r="U21" s="149" t="str">
        <f>IF(ISNUMBER(R21),
IF(H$2=ตัวเลือก!A$30,"ยังไม่บันทึกข้อมูล",R21*0.47),"ข้อมูลไม่ถูกต้อง")</f>
        <v>ข้อมูลไม่ถูกต้อง</v>
      </c>
      <c r="V21" s="149" t="str">
        <f>IF(ISNUMBER(S21),
IF(H$2=ตัวเลือก!A$30,"ยังไม่บันทึกข้อมูล",S21*0.47),"ข้อมูลไม่ถูกต้อง")</f>
        <v>ข้อมูลไม่ถูกต้อง</v>
      </c>
      <c r="W21" s="149" t="str">
        <f t="shared" si="6"/>
        <v>ข้อมูลไม่ถูกต้อง</v>
      </c>
      <c r="X21" s="148" t="str">
        <f t="shared" si="8"/>
        <v>ข้อมูลไม่ถูกต้อง</v>
      </c>
      <c r="Y21" s="38"/>
      <c r="Z21" s="38"/>
      <c r="AA21" s="38"/>
    </row>
    <row r="22" spans="1:27" x14ac:dyDescent="0.45">
      <c r="A22" s="38">
        <v>17</v>
      </c>
      <c r="B22" s="38">
        <v>1</v>
      </c>
      <c r="C22" s="38"/>
      <c r="D22" s="38"/>
      <c r="E22" s="38"/>
      <c r="F22" s="152"/>
      <c r="G22" s="152"/>
      <c r="H22" s="150"/>
      <c r="I22" s="38"/>
      <c r="J22" s="149" t="str">
        <f t="shared" si="9"/>
        <v>รอข้อมูลคอลัมน์ H</v>
      </c>
      <c r="K22" s="150"/>
      <c r="L22" s="150"/>
      <c r="M22" s="150"/>
      <c r="N22" s="149" t="str" cm="1">
        <f t="array" ref="N22">IF(AND(K22:M22=""),"ยังไม่บันทึกข้อมูล",
IF(M22&lt;&gt;"",
IF(M22&gt;=1.3,M22,"เป็นไม้พุ่ม"),
IF(K22+L22&gt;=1.3,K22+L22,"เป็นไม้พุ่ม")))</f>
        <v>ยังไม่บันทึกข้อมูล</v>
      </c>
      <c r="O22" s="149" t="str">
        <f t="shared" si="1"/>
        <v>ข้อมูลไม่ถูกต้อง</v>
      </c>
      <c r="P22" s="149" t="str">
        <f t="shared" si="2"/>
        <v>ข้อมูลไม่ถูกต้อง</v>
      </c>
      <c r="Q22" s="149" t="str">
        <f t="shared" si="3"/>
        <v>ข้อมูลไม่ถูกต้อง</v>
      </c>
      <c r="R22" s="149" t="str">
        <f t="shared" si="4"/>
        <v>ข้อมูลไม่ถูกต้อง</v>
      </c>
      <c r="S22" s="149" t="str">
        <f>IF(ISNUMBER(R22),
IF(H$2=ตัวเลือก!A$30,"ยังไม่บันทึกข้อมูล",R22*0.27),"ข้อมูลไม่ถูกต้อง")</f>
        <v>ข้อมูลไม่ถูกต้อง</v>
      </c>
      <c r="T22" s="149" t="str">
        <f t="shared" si="5"/>
        <v>ข้อมูลไม่ถูกต้อง</v>
      </c>
      <c r="U22" s="149" t="str">
        <f>IF(ISNUMBER(R22),
IF(H$2=ตัวเลือก!A$30,"ยังไม่บันทึกข้อมูล",R22*0.47),"ข้อมูลไม่ถูกต้อง")</f>
        <v>ข้อมูลไม่ถูกต้อง</v>
      </c>
      <c r="V22" s="149" t="str">
        <f>IF(ISNUMBER(S22),
IF(H$2=ตัวเลือก!A$30,"ยังไม่บันทึกข้อมูล",S22*0.47),"ข้อมูลไม่ถูกต้อง")</f>
        <v>ข้อมูลไม่ถูกต้อง</v>
      </c>
      <c r="W22" s="149" t="str">
        <f t="shared" si="6"/>
        <v>ข้อมูลไม่ถูกต้อง</v>
      </c>
      <c r="X22" s="148" t="str">
        <f t="shared" si="8"/>
        <v>ข้อมูลไม่ถูกต้อง</v>
      </c>
      <c r="Y22" s="38"/>
      <c r="Z22" s="38"/>
      <c r="AA22" s="38"/>
    </row>
    <row r="23" spans="1:27" x14ac:dyDescent="0.45">
      <c r="A23" s="38">
        <v>18</v>
      </c>
      <c r="B23" s="38">
        <v>1</v>
      </c>
      <c r="C23" s="38"/>
      <c r="D23" s="38"/>
      <c r="E23" s="38"/>
      <c r="F23" s="152"/>
      <c r="G23" s="152"/>
      <c r="H23" s="150"/>
      <c r="I23" s="38"/>
      <c r="J23" s="149" t="str">
        <f t="shared" si="9"/>
        <v>รอข้อมูลคอลัมน์ H</v>
      </c>
      <c r="K23" s="150"/>
      <c r="L23" s="150"/>
      <c r="M23" s="150"/>
      <c r="N23" s="149" t="str" cm="1">
        <f t="array" ref="N23">IF(AND(K23:M23=""),"ยังไม่บันทึกข้อมูล",
IF(M23&lt;&gt;"",
IF(M23&gt;=1.3,M23,"เป็นไม้พุ่ม"),
IF(K23+L23&gt;=1.3,K23+L23,"เป็นไม้พุ่ม")))</f>
        <v>ยังไม่บันทึกข้อมูล</v>
      </c>
      <c r="O23" s="149" t="str">
        <f t="shared" si="1"/>
        <v>ข้อมูลไม่ถูกต้อง</v>
      </c>
      <c r="P23" s="149" t="str">
        <f t="shared" si="2"/>
        <v>ข้อมูลไม่ถูกต้อง</v>
      </c>
      <c r="Q23" s="149" t="str">
        <f t="shared" si="3"/>
        <v>ข้อมูลไม่ถูกต้อง</v>
      </c>
      <c r="R23" s="149" t="str">
        <f t="shared" si="4"/>
        <v>ข้อมูลไม่ถูกต้อง</v>
      </c>
      <c r="S23" s="149" t="str">
        <f>IF(ISNUMBER(R23),
IF(H$2=ตัวเลือก!A$30,"ยังไม่บันทึกข้อมูล",R23*0.27),"ข้อมูลไม่ถูกต้อง")</f>
        <v>ข้อมูลไม่ถูกต้อง</v>
      </c>
      <c r="T23" s="149" t="str">
        <f t="shared" si="5"/>
        <v>ข้อมูลไม่ถูกต้อง</v>
      </c>
      <c r="U23" s="149" t="str">
        <f>IF(ISNUMBER(R23),
IF(H$2=ตัวเลือก!A$30,"ยังไม่บันทึกข้อมูล",R23*0.47),"ข้อมูลไม่ถูกต้อง")</f>
        <v>ข้อมูลไม่ถูกต้อง</v>
      </c>
      <c r="V23" s="149" t="str">
        <f>IF(ISNUMBER(S23),
IF(H$2=ตัวเลือก!A$30,"ยังไม่บันทึกข้อมูล",S23*0.47),"ข้อมูลไม่ถูกต้อง")</f>
        <v>ข้อมูลไม่ถูกต้อง</v>
      </c>
      <c r="W23" s="149" t="str">
        <f t="shared" si="6"/>
        <v>ข้อมูลไม่ถูกต้อง</v>
      </c>
      <c r="X23" s="148" t="str">
        <f t="shared" si="8"/>
        <v>ข้อมูลไม่ถูกต้อง</v>
      </c>
      <c r="Y23" s="38"/>
      <c r="Z23" s="38"/>
      <c r="AA23" s="38"/>
    </row>
    <row r="24" spans="1:27" x14ac:dyDescent="0.45">
      <c r="A24" s="38">
        <v>19</v>
      </c>
      <c r="B24" s="38">
        <v>1</v>
      </c>
      <c r="C24" s="38"/>
      <c r="D24" s="38"/>
      <c r="E24" s="38"/>
      <c r="F24" s="152"/>
      <c r="G24" s="152"/>
      <c r="H24" s="150"/>
      <c r="I24" s="38"/>
      <c r="J24" s="149" t="str">
        <f t="shared" si="9"/>
        <v>รอข้อมูลคอลัมน์ H</v>
      </c>
      <c r="K24" s="150"/>
      <c r="L24" s="150"/>
      <c r="M24" s="150"/>
      <c r="N24" s="149" t="str" cm="1">
        <f t="array" ref="N24">IF(AND(K24:M24=""),"ยังไม่บันทึกข้อมูล",
IF(M24&lt;&gt;"",
IF(M24&gt;=1.3,M24,"เป็นไม้พุ่ม"),
IF(K24+L24&gt;=1.3,K24+L24,"เป็นไม้พุ่ม")))</f>
        <v>ยังไม่บันทึกข้อมูล</v>
      </c>
      <c r="O24" s="149" t="str">
        <f t="shared" si="1"/>
        <v>ข้อมูลไม่ถูกต้อง</v>
      </c>
      <c r="P24" s="149" t="str">
        <f t="shared" si="2"/>
        <v>ข้อมูลไม่ถูกต้อง</v>
      </c>
      <c r="Q24" s="149" t="str">
        <f t="shared" si="3"/>
        <v>ข้อมูลไม่ถูกต้อง</v>
      </c>
      <c r="R24" s="149" t="str">
        <f t="shared" si="4"/>
        <v>ข้อมูลไม่ถูกต้อง</v>
      </c>
      <c r="S24" s="149" t="str">
        <f>IF(ISNUMBER(R24),
IF(H$2=ตัวเลือก!A$30,"ยังไม่บันทึกข้อมูล",R24*0.27),"ข้อมูลไม่ถูกต้อง")</f>
        <v>ข้อมูลไม่ถูกต้อง</v>
      </c>
      <c r="T24" s="149" t="str">
        <f t="shared" si="5"/>
        <v>ข้อมูลไม่ถูกต้อง</v>
      </c>
      <c r="U24" s="149" t="str">
        <f>IF(ISNUMBER(R24),
IF(H$2=ตัวเลือก!A$30,"ยังไม่บันทึกข้อมูล",R24*0.47),"ข้อมูลไม่ถูกต้อง")</f>
        <v>ข้อมูลไม่ถูกต้อง</v>
      </c>
      <c r="V24" s="149" t="str">
        <f>IF(ISNUMBER(S24),
IF(H$2=ตัวเลือก!A$30,"ยังไม่บันทึกข้อมูล",S24*0.47),"ข้อมูลไม่ถูกต้อง")</f>
        <v>ข้อมูลไม่ถูกต้อง</v>
      </c>
      <c r="W24" s="149" t="str">
        <f t="shared" si="6"/>
        <v>ข้อมูลไม่ถูกต้อง</v>
      </c>
      <c r="X24" s="148" t="str">
        <f t="shared" si="8"/>
        <v>ข้อมูลไม่ถูกต้อง</v>
      </c>
      <c r="Y24" s="38"/>
      <c r="Z24" s="38"/>
      <c r="AA24" s="38"/>
    </row>
    <row r="25" spans="1:27" x14ac:dyDescent="0.45">
      <c r="A25" s="38">
        <v>20</v>
      </c>
      <c r="B25" s="38">
        <v>1</v>
      </c>
      <c r="C25" s="38"/>
      <c r="D25" s="38"/>
      <c r="E25" s="38"/>
      <c r="F25" s="152"/>
      <c r="G25" s="152"/>
      <c r="H25" s="150"/>
      <c r="I25" s="38"/>
      <c r="J25" s="149" t="str">
        <f t="shared" si="9"/>
        <v>รอข้อมูลคอลัมน์ H</v>
      </c>
      <c r="K25" s="150"/>
      <c r="L25" s="150"/>
      <c r="M25" s="150"/>
      <c r="N25" s="149" t="str" cm="1">
        <f t="array" ref="N25">IF(AND(K25:M25=""),"ยังไม่บันทึกข้อมูล",
IF(M25&lt;&gt;"",
IF(M25&gt;=1.3,M25,"เป็นไม้พุ่ม"),
IF(K25+L25&gt;=1.3,K25+L25,"เป็นไม้พุ่ม")))</f>
        <v>ยังไม่บันทึกข้อมูล</v>
      </c>
      <c r="O25" s="149" t="str">
        <f t="shared" si="1"/>
        <v>ข้อมูลไม่ถูกต้อง</v>
      </c>
      <c r="P25" s="149" t="str">
        <f t="shared" si="2"/>
        <v>ข้อมูลไม่ถูกต้อง</v>
      </c>
      <c r="Q25" s="149" t="str">
        <f t="shared" si="3"/>
        <v>ข้อมูลไม่ถูกต้อง</v>
      </c>
      <c r="R25" s="149" t="str">
        <f t="shared" si="4"/>
        <v>ข้อมูลไม่ถูกต้อง</v>
      </c>
      <c r="S25" s="149" t="str">
        <f>IF(ISNUMBER(R25),
IF(H$2=ตัวเลือก!A$30,"ยังไม่บันทึกข้อมูล",R25*0.27),"ข้อมูลไม่ถูกต้อง")</f>
        <v>ข้อมูลไม่ถูกต้อง</v>
      </c>
      <c r="T25" s="149" t="str">
        <f t="shared" si="5"/>
        <v>ข้อมูลไม่ถูกต้อง</v>
      </c>
      <c r="U25" s="149" t="str">
        <f>IF(ISNUMBER(R25),
IF(H$2=ตัวเลือก!A$30,"ยังไม่บันทึกข้อมูล",R25*0.47),"ข้อมูลไม่ถูกต้อง")</f>
        <v>ข้อมูลไม่ถูกต้อง</v>
      </c>
      <c r="V25" s="149" t="str">
        <f>IF(ISNUMBER(S25),
IF(H$2=ตัวเลือก!A$30,"ยังไม่บันทึกข้อมูล",S25*0.47),"ข้อมูลไม่ถูกต้อง")</f>
        <v>ข้อมูลไม่ถูกต้อง</v>
      </c>
      <c r="W25" s="149" t="str">
        <f t="shared" si="6"/>
        <v>ข้อมูลไม่ถูกต้อง</v>
      </c>
      <c r="X25" s="148" t="str">
        <f t="shared" si="8"/>
        <v>ข้อมูลไม่ถูกต้อง</v>
      </c>
      <c r="Y25" s="38"/>
      <c r="Z25" s="38"/>
      <c r="AA25" s="38"/>
    </row>
    <row r="26" spans="1:27" x14ac:dyDescent="0.45">
      <c r="A26" s="38">
        <v>21</v>
      </c>
      <c r="B26" s="38">
        <v>1</v>
      </c>
      <c r="C26" s="38"/>
      <c r="D26" s="38"/>
      <c r="E26" s="38"/>
      <c r="F26" s="152"/>
      <c r="G26" s="152"/>
      <c r="H26" s="150"/>
      <c r="I26" s="38"/>
      <c r="J26" s="149" t="str">
        <f t="shared" si="9"/>
        <v>รอข้อมูลคอลัมน์ H</v>
      </c>
      <c r="K26" s="150"/>
      <c r="L26" s="150"/>
      <c r="M26" s="150"/>
      <c r="N26" s="149" t="str" cm="1">
        <f t="array" ref="N26">IF(AND(K26:M26=""),"ยังไม่บันทึกข้อมูล",
IF(M26&lt;&gt;"",
IF(M26&gt;=1.3,M26,"เป็นไม้พุ่ม"),
IF(K26+L26&gt;=1.3,K26+L26,"เป็นไม้พุ่ม")))</f>
        <v>ยังไม่บันทึกข้อมูล</v>
      </c>
      <c r="O26" s="149" t="str">
        <f t="shared" si="1"/>
        <v>ข้อมูลไม่ถูกต้อง</v>
      </c>
      <c r="P26" s="149" t="str">
        <f t="shared" si="2"/>
        <v>ข้อมูลไม่ถูกต้อง</v>
      </c>
      <c r="Q26" s="149" t="str">
        <f t="shared" si="3"/>
        <v>ข้อมูลไม่ถูกต้อง</v>
      </c>
      <c r="R26" s="149" t="str">
        <f t="shared" si="4"/>
        <v>ข้อมูลไม่ถูกต้อง</v>
      </c>
      <c r="S26" s="149" t="str">
        <f>IF(ISNUMBER(R26),
IF(H$2=ตัวเลือก!A$30,"ยังไม่บันทึกข้อมูล",R26*0.27),"ข้อมูลไม่ถูกต้อง")</f>
        <v>ข้อมูลไม่ถูกต้อง</v>
      </c>
      <c r="T26" s="149" t="str">
        <f t="shared" si="5"/>
        <v>ข้อมูลไม่ถูกต้อง</v>
      </c>
      <c r="U26" s="149" t="str">
        <f>IF(ISNUMBER(R26),
IF(H$2=ตัวเลือก!A$30,"ยังไม่บันทึกข้อมูล",R26*0.47),"ข้อมูลไม่ถูกต้อง")</f>
        <v>ข้อมูลไม่ถูกต้อง</v>
      </c>
      <c r="V26" s="149" t="str">
        <f>IF(ISNUMBER(S26),
IF(H$2=ตัวเลือก!A$30,"ยังไม่บันทึกข้อมูล",S26*0.47),"ข้อมูลไม่ถูกต้อง")</f>
        <v>ข้อมูลไม่ถูกต้อง</v>
      </c>
      <c r="W26" s="149" t="str">
        <f t="shared" si="6"/>
        <v>ข้อมูลไม่ถูกต้อง</v>
      </c>
      <c r="X26" s="148" t="str">
        <f t="shared" si="8"/>
        <v>ข้อมูลไม่ถูกต้อง</v>
      </c>
      <c r="Y26" s="38"/>
      <c r="Z26" s="38"/>
      <c r="AA26" s="38"/>
    </row>
    <row r="27" spans="1:27" x14ac:dyDescent="0.45">
      <c r="A27" s="38">
        <v>22</v>
      </c>
      <c r="B27" s="38">
        <v>1</v>
      </c>
      <c r="C27" s="38"/>
      <c r="D27" s="38"/>
      <c r="E27" s="38"/>
      <c r="F27" s="152"/>
      <c r="G27" s="152"/>
      <c r="H27" s="150"/>
      <c r="I27" s="38"/>
      <c r="J27" s="149" t="str">
        <f t="shared" si="9"/>
        <v>รอข้อมูลคอลัมน์ H</v>
      </c>
      <c r="K27" s="150"/>
      <c r="L27" s="150"/>
      <c r="M27" s="150"/>
      <c r="N27" s="149" t="str" cm="1">
        <f t="array" ref="N27">IF(AND(K27:M27=""),"ยังไม่บันทึกข้อมูล",
IF(M27&lt;&gt;"",
IF(M27&gt;=1.3,M27,"เป็นไม้พุ่ม"),
IF(K27+L27&gt;=1.3,K27+L27,"เป็นไม้พุ่ม")))</f>
        <v>ยังไม่บันทึกข้อมูล</v>
      </c>
      <c r="O27" s="149" t="str">
        <f t="shared" si="1"/>
        <v>ข้อมูลไม่ถูกต้อง</v>
      </c>
      <c r="P27" s="149" t="str">
        <f t="shared" si="2"/>
        <v>ข้อมูลไม่ถูกต้อง</v>
      </c>
      <c r="Q27" s="149" t="str">
        <f t="shared" si="3"/>
        <v>ข้อมูลไม่ถูกต้อง</v>
      </c>
      <c r="R27" s="149" t="str">
        <f t="shared" si="4"/>
        <v>ข้อมูลไม่ถูกต้อง</v>
      </c>
      <c r="S27" s="149" t="str">
        <f>IF(ISNUMBER(R27),
IF(H$2=ตัวเลือก!A$30,"ยังไม่บันทึกข้อมูล",R27*0.27),"ข้อมูลไม่ถูกต้อง")</f>
        <v>ข้อมูลไม่ถูกต้อง</v>
      </c>
      <c r="T27" s="149" t="str">
        <f t="shared" si="5"/>
        <v>ข้อมูลไม่ถูกต้อง</v>
      </c>
      <c r="U27" s="149" t="str">
        <f>IF(ISNUMBER(R27),
IF(H$2=ตัวเลือก!A$30,"ยังไม่บันทึกข้อมูล",R27*0.47),"ข้อมูลไม่ถูกต้อง")</f>
        <v>ข้อมูลไม่ถูกต้อง</v>
      </c>
      <c r="V27" s="149" t="str">
        <f>IF(ISNUMBER(S27),
IF(H$2=ตัวเลือก!A$30,"ยังไม่บันทึกข้อมูล",S27*0.47),"ข้อมูลไม่ถูกต้อง")</f>
        <v>ข้อมูลไม่ถูกต้อง</v>
      </c>
      <c r="W27" s="149" t="str">
        <f t="shared" si="6"/>
        <v>ข้อมูลไม่ถูกต้อง</v>
      </c>
      <c r="X27" s="148" t="str">
        <f t="shared" si="8"/>
        <v>ข้อมูลไม่ถูกต้อง</v>
      </c>
      <c r="Y27" s="38"/>
      <c r="Z27" s="38"/>
      <c r="AA27" s="38"/>
    </row>
    <row r="28" spans="1:27" x14ac:dyDescent="0.45">
      <c r="A28" s="38">
        <v>23</v>
      </c>
      <c r="B28" s="38">
        <v>1</v>
      </c>
      <c r="C28" s="38"/>
      <c r="D28" s="38"/>
      <c r="E28" s="38"/>
      <c r="F28" s="152"/>
      <c r="G28" s="152"/>
      <c r="H28" s="150"/>
      <c r="I28" s="38"/>
      <c r="J28" s="149" t="str">
        <f t="shared" si="9"/>
        <v>รอข้อมูลคอลัมน์ H</v>
      </c>
      <c r="K28" s="150"/>
      <c r="L28" s="150"/>
      <c r="M28" s="150"/>
      <c r="N28" s="149" t="str" cm="1">
        <f t="array" ref="N28">IF(AND(K28:M28=""),"ยังไม่บันทึกข้อมูล",
IF(M28&lt;&gt;"",
IF(M28&gt;=1.3,M28,"เป็นไม้พุ่ม"),
IF(K28+L28&gt;=1.3,K28+L28,"เป็นไม้พุ่ม")))</f>
        <v>ยังไม่บันทึกข้อมูล</v>
      </c>
      <c r="O28" s="149" t="str">
        <f t="shared" si="1"/>
        <v>ข้อมูลไม่ถูกต้อง</v>
      </c>
      <c r="P28" s="149" t="str">
        <f t="shared" si="2"/>
        <v>ข้อมูลไม่ถูกต้อง</v>
      </c>
      <c r="Q28" s="149" t="str">
        <f t="shared" si="3"/>
        <v>ข้อมูลไม่ถูกต้อง</v>
      </c>
      <c r="R28" s="149" t="str">
        <f t="shared" si="4"/>
        <v>ข้อมูลไม่ถูกต้อง</v>
      </c>
      <c r="S28" s="149" t="str">
        <f>IF(ISNUMBER(R28),
IF(H$2=ตัวเลือก!A$30,"ยังไม่บันทึกข้อมูล",R28*0.27),"ข้อมูลไม่ถูกต้อง")</f>
        <v>ข้อมูลไม่ถูกต้อง</v>
      </c>
      <c r="T28" s="149" t="str">
        <f t="shared" si="5"/>
        <v>ข้อมูลไม่ถูกต้อง</v>
      </c>
      <c r="U28" s="149" t="str">
        <f>IF(ISNUMBER(R28),
IF(H$2=ตัวเลือก!A$30,"ยังไม่บันทึกข้อมูล",R28*0.47),"ข้อมูลไม่ถูกต้อง")</f>
        <v>ข้อมูลไม่ถูกต้อง</v>
      </c>
      <c r="V28" s="149" t="str">
        <f>IF(ISNUMBER(S28),
IF(H$2=ตัวเลือก!A$30,"ยังไม่บันทึกข้อมูล",S28*0.47),"ข้อมูลไม่ถูกต้อง")</f>
        <v>ข้อมูลไม่ถูกต้อง</v>
      </c>
      <c r="W28" s="149" t="str">
        <f t="shared" si="6"/>
        <v>ข้อมูลไม่ถูกต้อง</v>
      </c>
      <c r="X28" s="148" t="str">
        <f t="shared" si="8"/>
        <v>ข้อมูลไม่ถูกต้อง</v>
      </c>
      <c r="Y28" s="38"/>
      <c r="Z28" s="38"/>
      <c r="AA28" s="38"/>
    </row>
    <row r="29" spans="1:27" x14ac:dyDescent="0.45">
      <c r="A29" s="38">
        <v>24</v>
      </c>
      <c r="B29" s="38">
        <v>1</v>
      </c>
      <c r="C29" s="38"/>
      <c r="D29" s="38"/>
      <c r="E29" s="38"/>
      <c r="F29" s="152"/>
      <c r="G29" s="152"/>
      <c r="H29" s="150"/>
      <c r="I29" s="38"/>
      <c r="J29" s="149" t="str">
        <f t="shared" si="9"/>
        <v>รอข้อมูลคอลัมน์ H</v>
      </c>
      <c r="K29" s="150"/>
      <c r="L29" s="150"/>
      <c r="M29" s="150"/>
      <c r="N29" s="149" t="str" cm="1">
        <f t="array" ref="N29">IF(AND(K29:M29=""),"ยังไม่บันทึกข้อมูล",
IF(M29&lt;&gt;"",
IF(M29&gt;=1.3,M29,"เป็นไม้พุ่ม"),
IF(K29+L29&gt;=1.3,K29+L29,"เป็นไม้พุ่ม")))</f>
        <v>ยังไม่บันทึกข้อมูล</v>
      </c>
      <c r="O29" s="149" t="str">
        <f t="shared" si="1"/>
        <v>ข้อมูลไม่ถูกต้อง</v>
      </c>
      <c r="P29" s="149" t="str">
        <f t="shared" si="2"/>
        <v>ข้อมูลไม่ถูกต้อง</v>
      </c>
      <c r="Q29" s="149" t="str">
        <f t="shared" si="3"/>
        <v>ข้อมูลไม่ถูกต้อง</v>
      </c>
      <c r="R29" s="149" t="str">
        <f t="shared" si="4"/>
        <v>ข้อมูลไม่ถูกต้อง</v>
      </c>
      <c r="S29" s="149" t="str">
        <f>IF(ISNUMBER(R29),
IF(H$2=ตัวเลือก!A$30,"ยังไม่บันทึกข้อมูล",R29*0.27),"ข้อมูลไม่ถูกต้อง")</f>
        <v>ข้อมูลไม่ถูกต้อง</v>
      </c>
      <c r="T29" s="149" t="str">
        <f t="shared" si="5"/>
        <v>ข้อมูลไม่ถูกต้อง</v>
      </c>
      <c r="U29" s="149" t="str">
        <f>IF(ISNUMBER(R29),
IF(H$2=ตัวเลือก!A$30,"ยังไม่บันทึกข้อมูล",R29*0.47),"ข้อมูลไม่ถูกต้อง")</f>
        <v>ข้อมูลไม่ถูกต้อง</v>
      </c>
      <c r="V29" s="149" t="str">
        <f>IF(ISNUMBER(S29),
IF(H$2=ตัวเลือก!A$30,"ยังไม่บันทึกข้อมูล",S29*0.47),"ข้อมูลไม่ถูกต้อง")</f>
        <v>ข้อมูลไม่ถูกต้อง</v>
      </c>
      <c r="W29" s="149" t="str">
        <f t="shared" si="6"/>
        <v>ข้อมูลไม่ถูกต้อง</v>
      </c>
      <c r="X29" s="148" t="str">
        <f t="shared" si="8"/>
        <v>ข้อมูลไม่ถูกต้อง</v>
      </c>
      <c r="Y29" s="38"/>
      <c r="Z29" s="38"/>
      <c r="AA29" s="38"/>
    </row>
    <row r="30" spans="1:27" x14ac:dyDescent="0.45">
      <c r="A30" s="38">
        <v>25</v>
      </c>
      <c r="B30" s="38">
        <v>1</v>
      </c>
      <c r="C30" s="38"/>
      <c r="D30" s="38"/>
      <c r="E30" s="38"/>
      <c r="F30" s="152"/>
      <c r="G30" s="152"/>
      <c r="H30" s="150"/>
      <c r="I30" s="38"/>
      <c r="J30" s="149" t="str">
        <f t="shared" si="9"/>
        <v>รอข้อมูลคอลัมน์ H</v>
      </c>
      <c r="K30" s="150"/>
      <c r="L30" s="150"/>
      <c r="M30" s="150"/>
      <c r="N30" s="149" t="str" cm="1">
        <f t="array" ref="N30">IF(AND(K30:M30=""),"ยังไม่บันทึกข้อมูล",
IF(M30&lt;&gt;"",
IF(M30&gt;=1.3,M30,"เป็นไม้พุ่ม"),
IF(K30+L30&gt;=1.3,K30+L30,"เป็นไม้พุ่ม")))</f>
        <v>ยังไม่บันทึกข้อมูล</v>
      </c>
      <c r="O30" s="149" t="str">
        <f t="shared" si="1"/>
        <v>ข้อมูลไม่ถูกต้อง</v>
      </c>
      <c r="P30" s="149" t="str">
        <f t="shared" si="2"/>
        <v>ข้อมูลไม่ถูกต้อง</v>
      </c>
      <c r="Q30" s="149" t="str">
        <f t="shared" si="3"/>
        <v>ข้อมูลไม่ถูกต้อง</v>
      </c>
      <c r="R30" s="149" t="str">
        <f t="shared" si="4"/>
        <v>ข้อมูลไม่ถูกต้อง</v>
      </c>
      <c r="S30" s="149" t="str">
        <f>IF(ISNUMBER(R30),
IF(H$2=ตัวเลือก!A$30,"ยังไม่บันทึกข้อมูล",R30*0.27),"ข้อมูลไม่ถูกต้อง")</f>
        <v>ข้อมูลไม่ถูกต้อง</v>
      </c>
      <c r="T30" s="149" t="str">
        <f t="shared" si="5"/>
        <v>ข้อมูลไม่ถูกต้อง</v>
      </c>
      <c r="U30" s="149" t="str">
        <f>IF(ISNUMBER(R30),
IF(H$2=ตัวเลือก!A$30,"ยังไม่บันทึกข้อมูล",R30*0.47),"ข้อมูลไม่ถูกต้อง")</f>
        <v>ข้อมูลไม่ถูกต้อง</v>
      </c>
      <c r="V30" s="149" t="str">
        <f>IF(ISNUMBER(S30),
IF(H$2=ตัวเลือก!A$30,"ยังไม่บันทึกข้อมูล",S30*0.47),"ข้อมูลไม่ถูกต้อง")</f>
        <v>ข้อมูลไม่ถูกต้อง</v>
      </c>
      <c r="W30" s="149" t="str">
        <f t="shared" si="6"/>
        <v>ข้อมูลไม่ถูกต้อง</v>
      </c>
      <c r="X30" s="148" t="str">
        <f t="shared" si="8"/>
        <v>ข้อมูลไม่ถูกต้อง</v>
      </c>
      <c r="Y30" s="38"/>
      <c r="Z30" s="38"/>
      <c r="AA30" s="38"/>
    </row>
    <row r="31" spans="1:27" x14ac:dyDescent="0.45">
      <c r="A31" s="38">
        <v>26</v>
      </c>
      <c r="B31" s="38">
        <v>1</v>
      </c>
      <c r="C31" s="38"/>
      <c r="D31" s="38"/>
      <c r="E31" s="38"/>
      <c r="F31" s="152"/>
      <c r="G31" s="152"/>
      <c r="H31" s="150"/>
      <c r="I31" s="38"/>
      <c r="J31" s="149" t="str">
        <f t="shared" si="9"/>
        <v>รอข้อมูลคอลัมน์ H</v>
      </c>
      <c r="K31" s="150"/>
      <c r="L31" s="150"/>
      <c r="M31" s="150"/>
      <c r="N31" s="149" t="str" cm="1">
        <f t="array" ref="N31">IF(AND(K31:M31=""),"ยังไม่บันทึกข้อมูล",
IF(M31&lt;&gt;"",
IF(M31&gt;=1.3,M31,"เป็นไม้พุ่ม"),
IF(K31+L31&gt;=1.3,K31+L31,"เป็นไม้พุ่ม")))</f>
        <v>ยังไม่บันทึกข้อมูล</v>
      </c>
      <c r="O31" s="149" t="str">
        <f t="shared" si="1"/>
        <v>ข้อมูลไม่ถูกต้อง</v>
      </c>
      <c r="P31" s="149" t="str">
        <f t="shared" si="2"/>
        <v>ข้อมูลไม่ถูกต้อง</v>
      </c>
      <c r="Q31" s="149" t="str">
        <f t="shared" si="3"/>
        <v>ข้อมูลไม่ถูกต้อง</v>
      </c>
      <c r="R31" s="149" t="str">
        <f t="shared" si="4"/>
        <v>ข้อมูลไม่ถูกต้อง</v>
      </c>
      <c r="S31" s="149" t="str">
        <f>IF(ISNUMBER(R31),
IF(H$2=ตัวเลือก!A$30,"ยังไม่บันทึกข้อมูล",R31*0.27),"ข้อมูลไม่ถูกต้อง")</f>
        <v>ข้อมูลไม่ถูกต้อง</v>
      </c>
      <c r="T31" s="149" t="str">
        <f t="shared" si="5"/>
        <v>ข้อมูลไม่ถูกต้อง</v>
      </c>
      <c r="U31" s="149" t="str">
        <f>IF(ISNUMBER(R31),
IF(H$2=ตัวเลือก!A$30,"ยังไม่บันทึกข้อมูล",R31*0.47),"ข้อมูลไม่ถูกต้อง")</f>
        <v>ข้อมูลไม่ถูกต้อง</v>
      </c>
      <c r="V31" s="149" t="str">
        <f>IF(ISNUMBER(S31),
IF(H$2=ตัวเลือก!A$30,"ยังไม่บันทึกข้อมูล",S31*0.47),"ข้อมูลไม่ถูกต้อง")</f>
        <v>ข้อมูลไม่ถูกต้อง</v>
      </c>
      <c r="W31" s="149" t="str">
        <f t="shared" si="6"/>
        <v>ข้อมูลไม่ถูกต้อง</v>
      </c>
      <c r="X31" s="148" t="str">
        <f t="shared" si="8"/>
        <v>ข้อมูลไม่ถูกต้อง</v>
      </c>
      <c r="Y31" s="38"/>
      <c r="Z31" s="38"/>
      <c r="AA31" s="38"/>
    </row>
    <row r="32" spans="1:27" x14ac:dyDescent="0.45">
      <c r="A32" s="38">
        <v>27</v>
      </c>
      <c r="B32" s="38">
        <v>1</v>
      </c>
      <c r="C32" s="38"/>
      <c r="D32" s="38"/>
      <c r="E32" s="38"/>
      <c r="F32" s="152"/>
      <c r="G32" s="152"/>
      <c r="H32" s="150"/>
      <c r="I32" s="38"/>
      <c r="J32" s="149" t="str">
        <f t="shared" si="9"/>
        <v>รอข้อมูลคอลัมน์ H</v>
      </c>
      <c r="K32" s="150"/>
      <c r="L32" s="150"/>
      <c r="M32" s="150"/>
      <c r="N32" s="149" t="str" cm="1">
        <f t="array" ref="N32">IF(AND(K32:M32=""),"ยังไม่บันทึกข้อมูล",
IF(M32&lt;&gt;"",
IF(M32&gt;=1.3,M32,"เป็นไม้พุ่ม"),
IF(K32+L32&gt;=1.3,K32+L32,"เป็นไม้พุ่ม")))</f>
        <v>ยังไม่บันทึกข้อมูล</v>
      </c>
      <c r="O32" s="149" t="str">
        <f t="shared" si="1"/>
        <v>ข้อมูลไม่ถูกต้อง</v>
      </c>
      <c r="P32" s="149" t="str">
        <f t="shared" si="2"/>
        <v>ข้อมูลไม่ถูกต้อง</v>
      </c>
      <c r="Q32" s="149" t="str">
        <f t="shared" si="3"/>
        <v>ข้อมูลไม่ถูกต้อง</v>
      </c>
      <c r="R32" s="149" t="str">
        <f t="shared" si="4"/>
        <v>ข้อมูลไม่ถูกต้อง</v>
      </c>
      <c r="S32" s="149" t="str">
        <f>IF(ISNUMBER(R32),
IF(H$2=ตัวเลือก!A$30,"ยังไม่บันทึกข้อมูล",R32*0.27),"ข้อมูลไม่ถูกต้อง")</f>
        <v>ข้อมูลไม่ถูกต้อง</v>
      </c>
      <c r="T32" s="149" t="str">
        <f t="shared" si="5"/>
        <v>ข้อมูลไม่ถูกต้อง</v>
      </c>
      <c r="U32" s="149" t="str">
        <f>IF(ISNUMBER(R32),
IF(H$2=ตัวเลือก!A$30,"ยังไม่บันทึกข้อมูล",R32*0.47),"ข้อมูลไม่ถูกต้อง")</f>
        <v>ข้อมูลไม่ถูกต้อง</v>
      </c>
      <c r="V32" s="149" t="str">
        <f>IF(ISNUMBER(S32),
IF(H$2=ตัวเลือก!A$30,"ยังไม่บันทึกข้อมูล",S32*0.47),"ข้อมูลไม่ถูกต้อง")</f>
        <v>ข้อมูลไม่ถูกต้อง</v>
      </c>
      <c r="W32" s="149" t="str">
        <f t="shared" si="6"/>
        <v>ข้อมูลไม่ถูกต้อง</v>
      </c>
      <c r="X32" s="148" t="str">
        <f t="shared" si="8"/>
        <v>ข้อมูลไม่ถูกต้อง</v>
      </c>
      <c r="Y32" s="38"/>
      <c r="Z32" s="38"/>
      <c r="AA32" s="38"/>
    </row>
    <row r="33" spans="1:27" x14ac:dyDescent="0.45">
      <c r="A33" s="38">
        <v>28</v>
      </c>
      <c r="B33" s="38">
        <v>1</v>
      </c>
      <c r="C33" s="38"/>
      <c r="D33" s="38"/>
      <c r="E33" s="38"/>
      <c r="F33" s="152"/>
      <c r="G33" s="152"/>
      <c r="H33" s="150"/>
      <c r="I33" s="38"/>
      <c r="J33" s="149" t="str">
        <f t="shared" si="9"/>
        <v>รอข้อมูลคอลัมน์ H</v>
      </c>
      <c r="K33" s="150"/>
      <c r="L33" s="150"/>
      <c r="M33" s="150"/>
      <c r="N33" s="149" t="str" cm="1">
        <f t="array" ref="N33">IF(AND(K33:M33=""),"ยังไม่บันทึกข้อมูล",
IF(M33&lt;&gt;"",
IF(M33&gt;=1.3,M33,"เป็นไม้พุ่ม"),
IF(K33+L33&gt;=1.3,K33+L33,"เป็นไม้พุ่ม")))</f>
        <v>ยังไม่บันทึกข้อมูล</v>
      </c>
      <c r="O33" s="149" t="str">
        <f t="shared" si="1"/>
        <v>ข้อมูลไม่ถูกต้อง</v>
      </c>
      <c r="P33" s="149" t="str">
        <f t="shared" si="2"/>
        <v>ข้อมูลไม่ถูกต้อง</v>
      </c>
      <c r="Q33" s="149" t="str">
        <f t="shared" si="3"/>
        <v>ข้อมูลไม่ถูกต้อง</v>
      </c>
      <c r="R33" s="149" t="str">
        <f t="shared" si="4"/>
        <v>ข้อมูลไม่ถูกต้อง</v>
      </c>
      <c r="S33" s="149" t="str">
        <f>IF(ISNUMBER(R33),
IF(H$2=ตัวเลือก!A$30,"ยังไม่บันทึกข้อมูล",R33*0.27),"ข้อมูลไม่ถูกต้อง")</f>
        <v>ข้อมูลไม่ถูกต้อง</v>
      </c>
      <c r="T33" s="149" t="str">
        <f t="shared" si="5"/>
        <v>ข้อมูลไม่ถูกต้อง</v>
      </c>
      <c r="U33" s="149" t="str">
        <f>IF(ISNUMBER(R33),
IF(H$2=ตัวเลือก!A$30,"ยังไม่บันทึกข้อมูล",R33*0.47),"ข้อมูลไม่ถูกต้อง")</f>
        <v>ข้อมูลไม่ถูกต้อง</v>
      </c>
      <c r="V33" s="149" t="str">
        <f>IF(ISNUMBER(S33),
IF(H$2=ตัวเลือก!A$30,"ยังไม่บันทึกข้อมูล",S33*0.47),"ข้อมูลไม่ถูกต้อง")</f>
        <v>ข้อมูลไม่ถูกต้อง</v>
      </c>
      <c r="W33" s="149" t="str">
        <f t="shared" si="6"/>
        <v>ข้อมูลไม่ถูกต้อง</v>
      </c>
      <c r="X33" s="148" t="str">
        <f t="shared" si="8"/>
        <v>ข้อมูลไม่ถูกต้อง</v>
      </c>
      <c r="Y33" s="38"/>
      <c r="Z33" s="38"/>
      <c r="AA33" s="38"/>
    </row>
    <row r="34" spans="1:27" x14ac:dyDescent="0.45">
      <c r="A34" s="38">
        <v>29</v>
      </c>
      <c r="B34" s="38">
        <v>1</v>
      </c>
      <c r="C34" s="38"/>
      <c r="D34" s="38"/>
      <c r="E34" s="38"/>
      <c r="F34" s="152"/>
      <c r="G34" s="152"/>
      <c r="H34" s="150"/>
      <c r="I34" s="38"/>
      <c r="J34" s="149" t="str">
        <f t="shared" si="9"/>
        <v>รอข้อมูลคอลัมน์ H</v>
      </c>
      <c r="K34" s="150"/>
      <c r="L34" s="150"/>
      <c r="M34" s="150"/>
      <c r="N34" s="149" t="str" cm="1">
        <f t="array" ref="N34">IF(AND(K34:M34=""),"ยังไม่บันทึกข้อมูล",
IF(M34&lt;&gt;"",
IF(M34&gt;=1.3,M34,"เป็นไม้พุ่ม"),
IF(K34+L34&gt;=1.3,K34+L34,"เป็นไม้พุ่ม")))</f>
        <v>ยังไม่บันทึกข้อมูล</v>
      </c>
      <c r="O34" s="149" t="str">
        <f t="shared" si="1"/>
        <v>ข้อมูลไม่ถูกต้อง</v>
      </c>
      <c r="P34" s="149" t="str">
        <f t="shared" si="2"/>
        <v>ข้อมูลไม่ถูกต้อง</v>
      </c>
      <c r="Q34" s="149" t="str">
        <f t="shared" si="3"/>
        <v>ข้อมูลไม่ถูกต้อง</v>
      </c>
      <c r="R34" s="149" t="str">
        <f t="shared" si="4"/>
        <v>ข้อมูลไม่ถูกต้อง</v>
      </c>
      <c r="S34" s="149" t="str">
        <f>IF(ISNUMBER(R34),
IF(H$2=ตัวเลือก!A$30,"ยังไม่บันทึกข้อมูล",R34*0.27),"ข้อมูลไม่ถูกต้อง")</f>
        <v>ข้อมูลไม่ถูกต้อง</v>
      </c>
      <c r="T34" s="149" t="str">
        <f t="shared" si="5"/>
        <v>ข้อมูลไม่ถูกต้อง</v>
      </c>
      <c r="U34" s="149" t="str">
        <f>IF(ISNUMBER(R34),
IF(H$2=ตัวเลือก!A$30,"ยังไม่บันทึกข้อมูล",R34*0.47),"ข้อมูลไม่ถูกต้อง")</f>
        <v>ข้อมูลไม่ถูกต้อง</v>
      </c>
      <c r="V34" s="149" t="str">
        <f>IF(ISNUMBER(S34),
IF(H$2=ตัวเลือก!A$30,"ยังไม่บันทึกข้อมูล",S34*0.47),"ข้อมูลไม่ถูกต้อง")</f>
        <v>ข้อมูลไม่ถูกต้อง</v>
      </c>
      <c r="W34" s="149" t="str">
        <f t="shared" si="6"/>
        <v>ข้อมูลไม่ถูกต้อง</v>
      </c>
      <c r="X34" s="148" t="str">
        <f t="shared" si="8"/>
        <v>ข้อมูลไม่ถูกต้อง</v>
      </c>
      <c r="Y34" s="38"/>
      <c r="Z34" s="38"/>
      <c r="AA34" s="38"/>
    </row>
    <row r="35" spans="1:27" x14ac:dyDescent="0.45">
      <c r="A35" s="38">
        <v>30</v>
      </c>
      <c r="B35" s="38">
        <v>1</v>
      </c>
      <c r="C35" s="38"/>
      <c r="D35" s="38"/>
      <c r="E35" s="38"/>
      <c r="F35" s="152"/>
      <c r="G35" s="152"/>
      <c r="H35" s="150"/>
      <c r="I35" s="38"/>
      <c r="J35" s="149" t="str">
        <f t="shared" si="9"/>
        <v>รอข้อมูลคอลัมน์ H</v>
      </c>
      <c r="K35" s="150"/>
      <c r="L35" s="150"/>
      <c r="M35" s="150"/>
      <c r="N35" s="149" t="str" cm="1">
        <f t="array" ref="N35">IF(AND(K35:M35=""),"ยังไม่บันทึกข้อมูล",
IF(M35&lt;&gt;"",
IF(M35&gt;=1.3,M35,"เป็นไม้พุ่ม"),
IF(K35+L35&gt;=1.3,K35+L35,"เป็นไม้พุ่ม")))</f>
        <v>ยังไม่บันทึกข้อมูล</v>
      </c>
      <c r="O35" s="149" t="str">
        <f t="shared" si="1"/>
        <v>ข้อมูลไม่ถูกต้อง</v>
      </c>
      <c r="P35" s="149" t="str">
        <f t="shared" si="2"/>
        <v>ข้อมูลไม่ถูกต้อง</v>
      </c>
      <c r="Q35" s="149" t="str">
        <f t="shared" si="3"/>
        <v>ข้อมูลไม่ถูกต้อง</v>
      </c>
      <c r="R35" s="149" t="str">
        <f t="shared" si="4"/>
        <v>ข้อมูลไม่ถูกต้อง</v>
      </c>
      <c r="S35" s="149" t="str">
        <f>IF(ISNUMBER(R35),
IF(H$2=ตัวเลือก!A$30,"ยังไม่บันทึกข้อมูล",R35*0.27),"ข้อมูลไม่ถูกต้อง")</f>
        <v>ข้อมูลไม่ถูกต้อง</v>
      </c>
      <c r="T35" s="149" t="str">
        <f t="shared" si="5"/>
        <v>ข้อมูลไม่ถูกต้อง</v>
      </c>
      <c r="U35" s="149" t="str">
        <f>IF(ISNUMBER(R35),
IF(H$2=ตัวเลือก!A$30,"ยังไม่บันทึกข้อมูล",R35*0.47),"ข้อมูลไม่ถูกต้อง")</f>
        <v>ข้อมูลไม่ถูกต้อง</v>
      </c>
      <c r="V35" s="149" t="str">
        <f>IF(ISNUMBER(S35),
IF(H$2=ตัวเลือก!A$30,"ยังไม่บันทึกข้อมูล",S35*0.47),"ข้อมูลไม่ถูกต้อง")</f>
        <v>ข้อมูลไม่ถูกต้อง</v>
      </c>
      <c r="W35" s="149" t="str">
        <f t="shared" si="6"/>
        <v>ข้อมูลไม่ถูกต้อง</v>
      </c>
      <c r="X35" s="148" t="str">
        <f t="shared" si="8"/>
        <v>ข้อมูลไม่ถูกต้อง</v>
      </c>
      <c r="Y35" s="38"/>
      <c r="Z35" s="38"/>
      <c r="AA35" s="38"/>
    </row>
    <row r="36" spans="1:27" x14ac:dyDescent="0.45">
      <c r="A36" s="38">
        <v>31</v>
      </c>
      <c r="B36" s="38">
        <v>1</v>
      </c>
      <c r="C36" s="38"/>
      <c r="D36" s="38"/>
      <c r="E36" s="38"/>
      <c r="F36" s="152"/>
      <c r="G36" s="152"/>
      <c r="H36" s="150"/>
      <c r="I36" s="38"/>
      <c r="J36" s="149" t="str">
        <f t="shared" si="9"/>
        <v>รอข้อมูลคอลัมน์ H</v>
      </c>
      <c r="K36" s="150"/>
      <c r="L36" s="150"/>
      <c r="M36" s="150"/>
      <c r="N36" s="149" t="str" cm="1">
        <f t="array" ref="N36">IF(AND(K36:M36=""),"ยังไม่บันทึกข้อมูล",
IF(M36&lt;&gt;"",
IF(M36&gt;=1.3,M36,"เป็นไม้พุ่ม"),
IF(K36+L36&gt;=1.3,K36+L36,"เป็นไม้พุ่ม")))</f>
        <v>ยังไม่บันทึกข้อมูล</v>
      </c>
      <c r="O36" s="149" t="str">
        <f t="shared" si="1"/>
        <v>ข้อมูลไม่ถูกต้อง</v>
      </c>
      <c r="P36" s="149" t="str">
        <f t="shared" si="2"/>
        <v>ข้อมูลไม่ถูกต้อง</v>
      </c>
      <c r="Q36" s="149" t="str">
        <f t="shared" si="3"/>
        <v>ข้อมูลไม่ถูกต้อง</v>
      </c>
      <c r="R36" s="149" t="str">
        <f t="shared" si="4"/>
        <v>ข้อมูลไม่ถูกต้อง</v>
      </c>
      <c r="S36" s="149" t="str">
        <f>IF(ISNUMBER(R36),
IF(H$2=ตัวเลือก!A$30,"ยังไม่บันทึกข้อมูล",R36*0.27),"ข้อมูลไม่ถูกต้อง")</f>
        <v>ข้อมูลไม่ถูกต้อง</v>
      </c>
      <c r="T36" s="149" t="str">
        <f t="shared" si="5"/>
        <v>ข้อมูลไม่ถูกต้อง</v>
      </c>
      <c r="U36" s="149" t="str">
        <f>IF(ISNUMBER(R36),
IF(H$2=ตัวเลือก!A$30,"ยังไม่บันทึกข้อมูล",R36*0.47),"ข้อมูลไม่ถูกต้อง")</f>
        <v>ข้อมูลไม่ถูกต้อง</v>
      </c>
      <c r="V36" s="149" t="str">
        <f>IF(ISNUMBER(S36),
IF(H$2=ตัวเลือก!A$30,"ยังไม่บันทึกข้อมูล",S36*0.47),"ข้อมูลไม่ถูกต้อง")</f>
        <v>ข้อมูลไม่ถูกต้อง</v>
      </c>
      <c r="W36" s="149" t="str">
        <f t="shared" si="6"/>
        <v>ข้อมูลไม่ถูกต้อง</v>
      </c>
      <c r="X36" s="148" t="str">
        <f t="shared" si="8"/>
        <v>ข้อมูลไม่ถูกต้อง</v>
      </c>
      <c r="Y36" s="38"/>
      <c r="Z36" s="38"/>
      <c r="AA36" s="38"/>
    </row>
    <row r="37" spans="1:27" x14ac:dyDescent="0.45">
      <c r="A37" s="38">
        <v>32</v>
      </c>
      <c r="B37" s="38">
        <v>1</v>
      </c>
      <c r="C37" s="38"/>
      <c r="D37" s="38"/>
      <c r="E37" s="38"/>
      <c r="F37" s="152"/>
      <c r="G37" s="152"/>
      <c r="H37" s="150"/>
      <c r="I37" s="38"/>
      <c r="J37" s="149" t="str">
        <f t="shared" si="9"/>
        <v>รอข้อมูลคอลัมน์ H</v>
      </c>
      <c r="K37" s="150"/>
      <c r="L37" s="150"/>
      <c r="M37" s="150"/>
      <c r="N37" s="149" t="str" cm="1">
        <f t="array" ref="N37">IF(AND(K37:M37=""),"ยังไม่บันทึกข้อมูล",
IF(M37&lt;&gt;"",
IF(M37&gt;=1.3,M37,"เป็นไม้พุ่ม"),
IF(K37+L37&gt;=1.3,K37+L37,"เป็นไม้พุ่ม")))</f>
        <v>ยังไม่บันทึกข้อมูล</v>
      </c>
      <c r="O37" s="149" t="str">
        <f t="shared" si="1"/>
        <v>ข้อมูลไม่ถูกต้อง</v>
      </c>
      <c r="P37" s="149" t="str">
        <f t="shared" si="2"/>
        <v>ข้อมูลไม่ถูกต้อง</v>
      </c>
      <c r="Q37" s="149" t="str">
        <f t="shared" si="3"/>
        <v>ข้อมูลไม่ถูกต้อง</v>
      </c>
      <c r="R37" s="149" t="str">
        <f t="shared" si="4"/>
        <v>ข้อมูลไม่ถูกต้อง</v>
      </c>
      <c r="S37" s="149" t="str">
        <f>IF(ISNUMBER(R37),
IF(H$2=ตัวเลือก!A$30,"ยังไม่บันทึกข้อมูล",R37*0.27),"ข้อมูลไม่ถูกต้อง")</f>
        <v>ข้อมูลไม่ถูกต้อง</v>
      </c>
      <c r="T37" s="149" t="str">
        <f t="shared" si="5"/>
        <v>ข้อมูลไม่ถูกต้อง</v>
      </c>
      <c r="U37" s="149" t="str">
        <f>IF(ISNUMBER(R37),
IF(H$2=ตัวเลือก!A$30,"ยังไม่บันทึกข้อมูล",R37*0.47),"ข้อมูลไม่ถูกต้อง")</f>
        <v>ข้อมูลไม่ถูกต้อง</v>
      </c>
      <c r="V37" s="149" t="str">
        <f>IF(ISNUMBER(S37),
IF(H$2=ตัวเลือก!A$30,"ยังไม่บันทึกข้อมูล",S37*0.47),"ข้อมูลไม่ถูกต้อง")</f>
        <v>ข้อมูลไม่ถูกต้อง</v>
      </c>
      <c r="W37" s="149" t="str">
        <f t="shared" si="6"/>
        <v>ข้อมูลไม่ถูกต้อง</v>
      </c>
      <c r="X37" s="148" t="str">
        <f t="shared" si="8"/>
        <v>ข้อมูลไม่ถูกต้อง</v>
      </c>
      <c r="Y37" s="38"/>
      <c r="Z37" s="38"/>
      <c r="AA37" s="38"/>
    </row>
    <row r="38" spans="1:27" x14ac:dyDescent="0.45">
      <c r="A38" s="38">
        <v>33</v>
      </c>
      <c r="B38" s="38">
        <v>1</v>
      </c>
      <c r="C38" s="38"/>
      <c r="D38" s="38"/>
      <c r="E38" s="38"/>
      <c r="F38" s="152"/>
      <c r="G38" s="152"/>
      <c r="H38" s="150"/>
      <c r="I38" s="38"/>
      <c r="J38" s="149" t="str">
        <f t="shared" si="9"/>
        <v>รอข้อมูลคอลัมน์ H</v>
      </c>
      <c r="K38" s="150"/>
      <c r="L38" s="150"/>
      <c r="M38" s="150"/>
      <c r="N38" s="149" t="str" cm="1">
        <f t="array" ref="N38">IF(AND(K38:M38=""),"ยังไม่บันทึกข้อมูล",
IF(M38&lt;&gt;"",
IF(M38&gt;=1.3,M38,"เป็นไม้พุ่ม"),
IF(K38+L38&gt;=1.3,K38+L38,"เป็นไม้พุ่ม")))</f>
        <v>ยังไม่บันทึกข้อมูล</v>
      </c>
      <c r="O38" s="149" t="str">
        <f t="shared" si="1"/>
        <v>ข้อมูลไม่ถูกต้อง</v>
      </c>
      <c r="P38" s="149" t="str">
        <f t="shared" si="2"/>
        <v>ข้อมูลไม่ถูกต้อง</v>
      </c>
      <c r="Q38" s="149" t="str">
        <f t="shared" si="3"/>
        <v>ข้อมูลไม่ถูกต้อง</v>
      </c>
      <c r="R38" s="149" t="str">
        <f t="shared" si="4"/>
        <v>ข้อมูลไม่ถูกต้อง</v>
      </c>
      <c r="S38" s="149" t="str">
        <f>IF(ISNUMBER(R38),
IF(H$2=ตัวเลือก!A$30,"ยังไม่บันทึกข้อมูล",R38*0.27),"ข้อมูลไม่ถูกต้อง")</f>
        <v>ข้อมูลไม่ถูกต้อง</v>
      </c>
      <c r="T38" s="149" t="str">
        <f t="shared" si="5"/>
        <v>ข้อมูลไม่ถูกต้อง</v>
      </c>
      <c r="U38" s="149" t="str">
        <f>IF(ISNUMBER(R38),
IF(H$2=ตัวเลือก!A$30,"ยังไม่บันทึกข้อมูล",R38*0.47),"ข้อมูลไม่ถูกต้อง")</f>
        <v>ข้อมูลไม่ถูกต้อง</v>
      </c>
      <c r="V38" s="149" t="str">
        <f>IF(ISNUMBER(S38),
IF(H$2=ตัวเลือก!A$30,"ยังไม่บันทึกข้อมูล",S38*0.47),"ข้อมูลไม่ถูกต้อง")</f>
        <v>ข้อมูลไม่ถูกต้อง</v>
      </c>
      <c r="W38" s="149" t="str">
        <f t="shared" si="6"/>
        <v>ข้อมูลไม่ถูกต้อง</v>
      </c>
      <c r="X38" s="148" t="str">
        <f t="shared" si="8"/>
        <v>ข้อมูลไม่ถูกต้อง</v>
      </c>
      <c r="Y38" s="38"/>
      <c r="Z38" s="38"/>
      <c r="AA38" s="38"/>
    </row>
    <row r="39" spans="1:27" x14ac:dyDescent="0.45">
      <c r="A39" s="38">
        <v>34</v>
      </c>
      <c r="B39" s="38">
        <v>1</v>
      </c>
      <c r="C39" s="38"/>
      <c r="D39" s="38"/>
      <c r="E39" s="38"/>
      <c r="F39" s="152"/>
      <c r="G39" s="152"/>
      <c r="H39" s="150"/>
      <c r="I39" s="38"/>
      <c r="J39" s="149" t="str">
        <f t="shared" si="9"/>
        <v>รอข้อมูลคอลัมน์ H</v>
      </c>
      <c r="K39" s="150"/>
      <c r="L39" s="150"/>
      <c r="M39" s="150"/>
      <c r="N39" s="149" t="str" cm="1">
        <f t="array" ref="N39">IF(AND(K39:M39=""),"ยังไม่บันทึกข้อมูล",
IF(M39&lt;&gt;"",
IF(M39&gt;=1.3,M39,"เป็นไม้พุ่ม"),
IF(K39+L39&gt;=1.3,K39+L39,"เป็นไม้พุ่ม")))</f>
        <v>ยังไม่บันทึกข้อมูล</v>
      </c>
      <c r="O39" s="149" t="str">
        <f t="shared" si="1"/>
        <v>ข้อมูลไม่ถูกต้อง</v>
      </c>
      <c r="P39" s="149" t="str">
        <f t="shared" si="2"/>
        <v>ข้อมูลไม่ถูกต้อง</v>
      </c>
      <c r="Q39" s="149" t="str">
        <f t="shared" si="3"/>
        <v>ข้อมูลไม่ถูกต้อง</v>
      </c>
      <c r="R39" s="149" t="str">
        <f t="shared" si="4"/>
        <v>ข้อมูลไม่ถูกต้อง</v>
      </c>
      <c r="S39" s="149" t="str">
        <f>IF(ISNUMBER(R39),
IF(H$2=ตัวเลือก!A$30,"ยังไม่บันทึกข้อมูล",R39*0.27),"ข้อมูลไม่ถูกต้อง")</f>
        <v>ข้อมูลไม่ถูกต้อง</v>
      </c>
      <c r="T39" s="149" t="str">
        <f t="shared" si="5"/>
        <v>ข้อมูลไม่ถูกต้อง</v>
      </c>
      <c r="U39" s="149" t="str">
        <f>IF(ISNUMBER(R39),
IF(H$2=ตัวเลือก!A$30,"ยังไม่บันทึกข้อมูล",R39*0.47),"ข้อมูลไม่ถูกต้อง")</f>
        <v>ข้อมูลไม่ถูกต้อง</v>
      </c>
      <c r="V39" s="149" t="str">
        <f>IF(ISNUMBER(S39),
IF(H$2=ตัวเลือก!A$30,"ยังไม่บันทึกข้อมูล",S39*0.47),"ข้อมูลไม่ถูกต้อง")</f>
        <v>ข้อมูลไม่ถูกต้อง</v>
      </c>
      <c r="W39" s="149" t="str">
        <f t="shared" si="6"/>
        <v>ข้อมูลไม่ถูกต้อง</v>
      </c>
      <c r="X39" s="148" t="str">
        <f t="shared" si="8"/>
        <v>ข้อมูลไม่ถูกต้อง</v>
      </c>
      <c r="Y39" s="38"/>
      <c r="Z39" s="38"/>
      <c r="AA39" s="38"/>
    </row>
    <row r="40" spans="1:27" x14ac:dyDescent="0.45">
      <c r="A40" s="38">
        <v>35</v>
      </c>
      <c r="B40" s="38">
        <v>1</v>
      </c>
      <c r="C40" s="38"/>
      <c r="D40" s="38"/>
      <c r="E40" s="38"/>
      <c r="F40" s="152"/>
      <c r="G40" s="152"/>
      <c r="H40" s="150"/>
      <c r="I40" s="38"/>
      <c r="J40" s="149" t="str">
        <f t="shared" si="9"/>
        <v>รอข้อมูลคอลัมน์ H</v>
      </c>
      <c r="K40" s="150"/>
      <c r="L40" s="150"/>
      <c r="M40" s="150"/>
      <c r="N40" s="149" t="str" cm="1">
        <f t="array" ref="N40">IF(AND(K40:M40=""),"ยังไม่บันทึกข้อมูล",
IF(M40&lt;&gt;"",
IF(M40&gt;=1.3,M40,"เป็นไม้พุ่ม"),
IF(K40+L40&gt;=1.3,K40+L40,"เป็นไม้พุ่ม")))</f>
        <v>ยังไม่บันทึกข้อมูล</v>
      </c>
      <c r="O40" s="149" t="str">
        <f t="shared" si="1"/>
        <v>ข้อมูลไม่ถูกต้อง</v>
      </c>
      <c r="P40" s="149" t="str">
        <f t="shared" si="2"/>
        <v>ข้อมูลไม่ถูกต้อง</v>
      </c>
      <c r="Q40" s="149" t="str">
        <f t="shared" si="3"/>
        <v>ข้อมูลไม่ถูกต้อง</v>
      </c>
      <c r="R40" s="149" t="str">
        <f t="shared" si="4"/>
        <v>ข้อมูลไม่ถูกต้อง</v>
      </c>
      <c r="S40" s="149" t="str">
        <f>IF(ISNUMBER(R40),
IF(H$2=ตัวเลือก!A$30,"ยังไม่บันทึกข้อมูล",R40*0.27),"ข้อมูลไม่ถูกต้อง")</f>
        <v>ข้อมูลไม่ถูกต้อง</v>
      </c>
      <c r="T40" s="149" t="str">
        <f t="shared" si="5"/>
        <v>ข้อมูลไม่ถูกต้อง</v>
      </c>
      <c r="U40" s="149" t="str">
        <f>IF(ISNUMBER(R40),
IF(H$2=ตัวเลือก!A$30,"ยังไม่บันทึกข้อมูล",R40*0.47),"ข้อมูลไม่ถูกต้อง")</f>
        <v>ข้อมูลไม่ถูกต้อง</v>
      </c>
      <c r="V40" s="149" t="str">
        <f>IF(ISNUMBER(S40),
IF(H$2=ตัวเลือก!A$30,"ยังไม่บันทึกข้อมูล",S40*0.47),"ข้อมูลไม่ถูกต้อง")</f>
        <v>ข้อมูลไม่ถูกต้อง</v>
      </c>
      <c r="W40" s="149" t="str">
        <f t="shared" si="6"/>
        <v>ข้อมูลไม่ถูกต้อง</v>
      </c>
      <c r="X40" s="148" t="str">
        <f t="shared" si="8"/>
        <v>ข้อมูลไม่ถูกต้อง</v>
      </c>
      <c r="Y40" s="38"/>
      <c r="Z40" s="38"/>
      <c r="AA40" s="38"/>
    </row>
    <row r="41" spans="1:27" x14ac:dyDescent="0.45">
      <c r="A41" s="38">
        <v>36</v>
      </c>
      <c r="B41" s="38">
        <v>1</v>
      </c>
      <c r="C41" s="38"/>
      <c r="D41" s="38"/>
      <c r="E41" s="38"/>
      <c r="F41" s="152"/>
      <c r="G41" s="152"/>
      <c r="H41" s="150"/>
      <c r="I41" s="38"/>
      <c r="J41" s="149" t="str">
        <f t="shared" si="9"/>
        <v>รอข้อมูลคอลัมน์ H</v>
      </c>
      <c r="K41" s="150"/>
      <c r="L41" s="150"/>
      <c r="M41" s="150"/>
      <c r="N41" s="149" t="str" cm="1">
        <f t="array" ref="N41">IF(AND(K41:M41=""),"ยังไม่บันทึกข้อมูล",
IF(M41&lt;&gt;"",
IF(M41&gt;=1.3,M41,"เป็นไม้พุ่ม"),
IF(K41+L41&gt;=1.3,K41+L41,"เป็นไม้พุ่ม")))</f>
        <v>ยังไม่บันทึกข้อมูล</v>
      </c>
      <c r="O41" s="149" t="str">
        <f t="shared" si="1"/>
        <v>ข้อมูลไม่ถูกต้อง</v>
      </c>
      <c r="P41" s="149" t="str">
        <f t="shared" si="2"/>
        <v>ข้อมูลไม่ถูกต้อง</v>
      </c>
      <c r="Q41" s="149" t="str">
        <f t="shared" si="3"/>
        <v>ข้อมูลไม่ถูกต้อง</v>
      </c>
      <c r="R41" s="149" t="str">
        <f t="shared" si="4"/>
        <v>ข้อมูลไม่ถูกต้อง</v>
      </c>
      <c r="S41" s="149" t="str">
        <f>IF(ISNUMBER(R41),
IF(H$2=ตัวเลือก!A$30,"ยังไม่บันทึกข้อมูล",R41*0.27),"ข้อมูลไม่ถูกต้อง")</f>
        <v>ข้อมูลไม่ถูกต้อง</v>
      </c>
      <c r="T41" s="149" t="str">
        <f t="shared" si="5"/>
        <v>ข้อมูลไม่ถูกต้อง</v>
      </c>
      <c r="U41" s="149" t="str">
        <f>IF(ISNUMBER(R41),
IF(H$2=ตัวเลือก!A$30,"ยังไม่บันทึกข้อมูล",R41*0.47),"ข้อมูลไม่ถูกต้อง")</f>
        <v>ข้อมูลไม่ถูกต้อง</v>
      </c>
      <c r="V41" s="149" t="str">
        <f>IF(ISNUMBER(S41),
IF(H$2=ตัวเลือก!A$30,"ยังไม่บันทึกข้อมูล",S41*0.47),"ข้อมูลไม่ถูกต้อง")</f>
        <v>ข้อมูลไม่ถูกต้อง</v>
      </c>
      <c r="W41" s="149" t="str">
        <f t="shared" si="6"/>
        <v>ข้อมูลไม่ถูกต้อง</v>
      </c>
      <c r="X41" s="148" t="str">
        <f t="shared" si="8"/>
        <v>ข้อมูลไม่ถูกต้อง</v>
      </c>
      <c r="Y41" s="38"/>
      <c r="Z41" s="38"/>
      <c r="AA41" s="38"/>
    </row>
    <row r="42" spans="1:27" x14ac:dyDescent="0.45">
      <c r="A42" s="38">
        <v>37</v>
      </c>
      <c r="B42" s="38">
        <v>1</v>
      </c>
      <c r="C42" s="38"/>
      <c r="D42" s="38"/>
      <c r="E42" s="38"/>
      <c r="F42" s="152"/>
      <c r="G42" s="152"/>
      <c r="H42" s="150"/>
      <c r="I42" s="38"/>
      <c r="J42" s="149" t="str">
        <f t="shared" si="9"/>
        <v>รอข้อมูลคอลัมน์ H</v>
      </c>
      <c r="K42" s="150"/>
      <c r="L42" s="150"/>
      <c r="M42" s="150"/>
      <c r="N42" s="149" t="str" cm="1">
        <f t="array" ref="N42">IF(AND(K42:M42=""),"ยังไม่บันทึกข้อมูล",
IF(M42&lt;&gt;"",
IF(M42&gt;=1.3,M42,"เป็นไม้พุ่ม"),
IF(K42+L42&gt;=1.3,K42+L42,"เป็นไม้พุ่ม")))</f>
        <v>ยังไม่บันทึกข้อมูล</v>
      </c>
      <c r="O42" s="149" t="str">
        <f t="shared" si="1"/>
        <v>ข้อมูลไม่ถูกต้อง</v>
      </c>
      <c r="P42" s="149" t="str">
        <f t="shared" si="2"/>
        <v>ข้อมูลไม่ถูกต้อง</v>
      </c>
      <c r="Q42" s="149" t="str">
        <f t="shared" si="3"/>
        <v>ข้อมูลไม่ถูกต้อง</v>
      </c>
      <c r="R42" s="149" t="str">
        <f t="shared" si="4"/>
        <v>ข้อมูลไม่ถูกต้อง</v>
      </c>
      <c r="S42" s="149" t="str">
        <f>IF(ISNUMBER(R42),
IF(H$2=ตัวเลือก!A$30,"ยังไม่บันทึกข้อมูล",R42*0.27),"ข้อมูลไม่ถูกต้อง")</f>
        <v>ข้อมูลไม่ถูกต้อง</v>
      </c>
      <c r="T42" s="149" t="str">
        <f t="shared" si="5"/>
        <v>ข้อมูลไม่ถูกต้อง</v>
      </c>
      <c r="U42" s="149" t="str">
        <f>IF(ISNUMBER(R42),
IF(H$2=ตัวเลือก!A$30,"ยังไม่บันทึกข้อมูล",R42*0.47),"ข้อมูลไม่ถูกต้อง")</f>
        <v>ข้อมูลไม่ถูกต้อง</v>
      </c>
      <c r="V42" s="149" t="str">
        <f>IF(ISNUMBER(S42),
IF(H$2=ตัวเลือก!A$30,"ยังไม่บันทึกข้อมูล",S42*0.47),"ข้อมูลไม่ถูกต้อง")</f>
        <v>ข้อมูลไม่ถูกต้อง</v>
      </c>
      <c r="W42" s="149" t="str">
        <f t="shared" si="6"/>
        <v>ข้อมูลไม่ถูกต้อง</v>
      </c>
      <c r="X42" s="148" t="str">
        <f t="shared" si="8"/>
        <v>ข้อมูลไม่ถูกต้อง</v>
      </c>
      <c r="Y42" s="38"/>
      <c r="Z42" s="38"/>
      <c r="AA42" s="38"/>
    </row>
    <row r="43" spans="1:27" x14ac:dyDescent="0.45">
      <c r="A43" s="38">
        <v>38</v>
      </c>
      <c r="B43" s="38">
        <v>1</v>
      </c>
      <c r="C43" s="38"/>
      <c r="D43" s="38"/>
      <c r="E43" s="38"/>
      <c r="F43" s="152"/>
      <c r="G43" s="152"/>
      <c r="H43" s="150"/>
      <c r="I43" s="38"/>
      <c r="J43" s="149" t="str">
        <f t="shared" si="9"/>
        <v>รอข้อมูลคอลัมน์ H</v>
      </c>
      <c r="K43" s="150"/>
      <c r="L43" s="150"/>
      <c r="M43" s="150"/>
      <c r="N43" s="149" t="str" cm="1">
        <f t="array" ref="N43">IF(AND(K43:M43=""),"ยังไม่บันทึกข้อมูล",
IF(M43&lt;&gt;"",
IF(M43&gt;=1.3,M43,"เป็นไม้พุ่ม"),
IF(K43+L43&gt;=1.3,K43+L43,"เป็นไม้พุ่ม")))</f>
        <v>ยังไม่บันทึกข้อมูล</v>
      </c>
      <c r="O43" s="149" t="str">
        <f t="shared" si="1"/>
        <v>ข้อมูลไม่ถูกต้อง</v>
      </c>
      <c r="P43" s="149" t="str">
        <f t="shared" si="2"/>
        <v>ข้อมูลไม่ถูกต้อง</v>
      </c>
      <c r="Q43" s="149" t="str">
        <f t="shared" si="3"/>
        <v>ข้อมูลไม่ถูกต้อง</v>
      </c>
      <c r="R43" s="149" t="str">
        <f t="shared" si="4"/>
        <v>ข้อมูลไม่ถูกต้อง</v>
      </c>
      <c r="S43" s="149" t="str">
        <f>IF(ISNUMBER(R43),
IF(H$2=ตัวเลือก!A$30,"ยังไม่บันทึกข้อมูล",R43*0.27),"ข้อมูลไม่ถูกต้อง")</f>
        <v>ข้อมูลไม่ถูกต้อง</v>
      </c>
      <c r="T43" s="149" t="str">
        <f t="shared" si="5"/>
        <v>ข้อมูลไม่ถูกต้อง</v>
      </c>
      <c r="U43" s="149" t="str">
        <f>IF(ISNUMBER(R43),
IF(H$2=ตัวเลือก!A$30,"ยังไม่บันทึกข้อมูล",R43*0.47),"ข้อมูลไม่ถูกต้อง")</f>
        <v>ข้อมูลไม่ถูกต้อง</v>
      </c>
      <c r="V43" s="149" t="str">
        <f>IF(ISNUMBER(S43),
IF(H$2=ตัวเลือก!A$30,"ยังไม่บันทึกข้อมูล",S43*0.47),"ข้อมูลไม่ถูกต้อง")</f>
        <v>ข้อมูลไม่ถูกต้อง</v>
      </c>
      <c r="W43" s="149" t="str">
        <f t="shared" si="6"/>
        <v>ข้อมูลไม่ถูกต้อง</v>
      </c>
      <c r="X43" s="148" t="str">
        <f t="shared" si="8"/>
        <v>ข้อมูลไม่ถูกต้อง</v>
      </c>
      <c r="Y43" s="38"/>
      <c r="Z43" s="38"/>
      <c r="AA43" s="38"/>
    </row>
    <row r="44" spans="1:27" x14ac:dyDescent="0.45">
      <c r="A44" s="38">
        <v>39</v>
      </c>
      <c r="B44" s="38">
        <v>1</v>
      </c>
      <c r="C44" s="38"/>
      <c r="D44" s="38"/>
      <c r="E44" s="38"/>
      <c r="F44" s="152"/>
      <c r="G44" s="152"/>
      <c r="H44" s="150"/>
      <c r="I44" s="38"/>
      <c r="J44" s="149" t="str">
        <f t="shared" si="9"/>
        <v>รอข้อมูลคอลัมน์ H</v>
      </c>
      <c r="K44" s="150"/>
      <c r="L44" s="150"/>
      <c r="M44" s="150"/>
      <c r="N44" s="149" t="str" cm="1">
        <f t="array" ref="N44">IF(AND(K44:M44=""),"ยังไม่บันทึกข้อมูล",
IF(M44&lt;&gt;"",
IF(M44&gt;=1.3,M44,"เป็นไม้พุ่ม"),
IF(K44+L44&gt;=1.3,K44+L44,"เป็นไม้พุ่ม")))</f>
        <v>ยังไม่บันทึกข้อมูล</v>
      </c>
      <c r="O44" s="149" t="str">
        <f t="shared" si="1"/>
        <v>ข้อมูลไม่ถูกต้อง</v>
      </c>
      <c r="P44" s="149" t="str">
        <f t="shared" si="2"/>
        <v>ข้อมูลไม่ถูกต้อง</v>
      </c>
      <c r="Q44" s="149" t="str">
        <f t="shared" si="3"/>
        <v>ข้อมูลไม่ถูกต้อง</v>
      </c>
      <c r="R44" s="149" t="str">
        <f t="shared" si="4"/>
        <v>ข้อมูลไม่ถูกต้อง</v>
      </c>
      <c r="S44" s="149" t="str">
        <f>IF(ISNUMBER(R44),
IF(H$2=ตัวเลือก!A$30,"ยังไม่บันทึกข้อมูล",R44*0.27),"ข้อมูลไม่ถูกต้อง")</f>
        <v>ข้อมูลไม่ถูกต้อง</v>
      </c>
      <c r="T44" s="149" t="str">
        <f t="shared" si="5"/>
        <v>ข้อมูลไม่ถูกต้อง</v>
      </c>
      <c r="U44" s="149" t="str">
        <f>IF(ISNUMBER(R44),
IF(H$2=ตัวเลือก!A$30,"ยังไม่บันทึกข้อมูล",R44*0.47),"ข้อมูลไม่ถูกต้อง")</f>
        <v>ข้อมูลไม่ถูกต้อง</v>
      </c>
      <c r="V44" s="149" t="str">
        <f>IF(ISNUMBER(S44),
IF(H$2=ตัวเลือก!A$30,"ยังไม่บันทึกข้อมูล",S44*0.47),"ข้อมูลไม่ถูกต้อง")</f>
        <v>ข้อมูลไม่ถูกต้อง</v>
      </c>
      <c r="W44" s="149" t="str">
        <f t="shared" si="6"/>
        <v>ข้อมูลไม่ถูกต้อง</v>
      </c>
      <c r="X44" s="148" t="str">
        <f t="shared" si="8"/>
        <v>ข้อมูลไม่ถูกต้อง</v>
      </c>
      <c r="Y44" s="38"/>
      <c r="Z44" s="38"/>
      <c r="AA44" s="38"/>
    </row>
    <row r="45" spans="1:27" x14ac:dyDescent="0.45">
      <c r="A45" s="38">
        <v>40</v>
      </c>
      <c r="B45" s="38">
        <v>1</v>
      </c>
      <c r="C45" s="38"/>
      <c r="D45" s="38"/>
      <c r="E45" s="38"/>
      <c r="F45" s="152"/>
      <c r="G45" s="152"/>
      <c r="H45" s="150"/>
      <c r="I45" s="38"/>
      <c r="J45" s="149" t="str">
        <f t="shared" si="9"/>
        <v>รอข้อมูลคอลัมน์ H</v>
      </c>
      <c r="K45" s="150"/>
      <c r="L45" s="150"/>
      <c r="M45" s="150"/>
      <c r="N45" s="149" t="str" cm="1">
        <f t="array" ref="N45">IF(AND(K45:M45=""),"ยังไม่บันทึกข้อมูล",
IF(M45&lt;&gt;"",
IF(M45&gt;=1.3,M45,"เป็นไม้พุ่ม"),
IF(K45+L45&gt;=1.3,K45+L45,"เป็นไม้พุ่ม")))</f>
        <v>ยังไม่บันทึกข้อมูล</v>
      </c>
      <c r="O45" s="149" t="str">
        <f t="shared" si="1"/>
        <v>ข้อมูลไม่ถูกต้อง</v>
      </c>
      <c r="P45" s="149" t="str">
        <f t="shared" si="2"/>
        <v>ข้อมูลไม่ถูกต้อง</v>
      </c>
      <c r="Q45" s="149" t="str">
        <f t="shared" si="3"/>
        <v>ข้อมูลไม่ถูกต้อง</v>
      </c>
      <c r="R45" s="149" t="str">
        <f t="shared" si="4"/>
        <v>ข้อมูลไม่ถูกต้อง</v>
      </c>
      <c r="S45" s="149" t="str">
        <f>IF(ISNUMBER(R45),
IF(H$2=ตัวเลือก!A$30,"ยังไม่บันทึกข้อมูล",R45*0.27),"ข้อมูลไม่ถูกต้อง")</f>
        <v>ข้อมูลไม่ถูกต้อง</v>
      </c>
      <c r="T45" s="149" t="str">
        <f t="shared" si="5"/>
        <v>ข้อมูลไม่ถูกต้อง</v>
      </c>
      <c r="U45" s="149" t="str">
        <f>IF(ISNUMBER(R45),
IF(H$2=ตัวเลือก!A$30,"ยังไม่บันทึกข้อมูล",R45*0.47),"ข้อมูลไม่ถูกต้อง")</f>
        <v>ข้อมูลไม่ถูกต้อง</v>
      </c>
      <c r="V45" s="149" t="str">
        <f>IF(ISNUMBER(S45),
IF(H$2=ตัวเลือก!A$30,"ยังไม่บันทึกข้อมูล",S45*0.47),"ข้อมูลไม่ถูกต้อง")</f>
        <v>ข้อมูลไม่ถูกต้อง</v>
      </c>
      <c r="W45" s="149" t="str">
        <f t="shared" si="6"/>
        <v>ข้อมูลไม่ถูกต้อง</v>
      </c>
      <c r="X45" s="148" t="str">
        <f t="shared" si="8"/>
        <v>ข้อมูลไม่ถูกต้อง</v>
      </c>
      <c r="Y45" s="38"/>
      <c r="Z45" s="38"/>
      <c r="AA45" s="38"/>
    </row>
    <row r="46" spans="1:27" x14ac:dyDescent="0.45">
      <c r="A46" s="38">
        <v>41</v>
      </c>
      <c r="B46" s="38"/>
      <c r="C46" s="38"/>
      <c r="D46" s="38"/>
      <c r="E46" s="38"/>
      <c r="F46" s="152"/>
      <c r="G46" s="152"/>
      <c r="H46" s="150"/>
      <c r="I46" s="38"/>
      <c r="J46" s="149" t="str">
        <f t="shared" si="9"/>
        <v>รอข้อมูลคอลัมน์ H</v>
      </c>
      <c r="K46" s="150"/>
      <c r="L46" s="150"/>
      <c r="M46" s="150"/>
      <c r="N46" s="149" t="str" cm="1">
        <f t="array" ref="N46">IF(AND(K46:M46=""),"ยังไม่บันทึกข้อมูล",
IF(M46&lt;&gt;"",
IF(M46&gt;=1.3,M46,"เป็นไม้พุ่ม"),
IF(K46+L46&gt;=1.3,K46+L46,"เป็นไม้พุ่ม")))</f>
        <v>ยังไม่บันทึกข้อมูล</v>
      </c>
      <c r="O46" s="149" t="str">
        <f t="shared" si="1"/>
        <v>ข้อมูลไม่ถูกต้อง</v>
      </c>
      <c r="P46" s="149" t="str">
        <f t="shared" si="2"/>
        <v>ข้อมูลไม่ถูกต้อง</v>
      </c>
      <c r="Q46" s="149" t="str">
        <f t="shared" si="3"/>
        <v>ข้อมูลไม่ถูกต้อง</v>
      </c>
      <c r="R46" s="149" t="str">
        <f t="shared" si="4"/>
        <v>ข้อมูลไม่ถูกต้อง</v>
      </c>
      <c r="S46" s="149" t="str">
        <f>IF(ISNUMBER(R46),
IF(H$2=ตัวเลือก!A$30,"ยังไม่บันทึกข้อมูล",R46*0.27),"ข้อมูลไม่ถูกต้อง")</f>
        <v>ข้อมูลไม่ถูกต้อง</v>
      </c>
      <c r="T46" s="149" t="str">
        <f t="shared" si="5"/>
        <v>ข้อมูลไม่ถูกต้อง</v>
      </c>
      <c r="U46" s="149" t="str">
        <f>IF(ISNUMBER(R46),
IF(H$2=ตัวเลือก!A$30,"ยังไม่บันทึกข้อมูล",R46*0.47),"ข้อมูลไม่ถูกต้อง")</f>
        <v>ข้อมูลไม่ถูกต้อง</v>
      </c>
      <c r="V46" s="149" t="str">
        <f>IF(ISNUMBER(S46),
IF(H$2=ตัวเลือก!A$30,"ยังไม่บันทึกข้อมูล",S46*0.47),"ข้อมูลไม่ถูกต้อง")</f>
        <v>ข้อมูลไม่ถูกต้อง</v>
      </c>
      <c r="W46" s="149" t="str">
        <f t="shared" si="6"/>
        <v>ข้อมูลไม่ถูกต้อง</v>
      </c>
      <c r="X46" s="148" t="str">
        <f t="shared" si="8"/>
        <v>ข้อมูลไม่ถูกต้อง</v>
      </c>
      <c r="Y46" s="38"/>
      <c r="Z46" s="38"/>
      <c r="AA46" s="38"/>
    </row>
    <row r="47" spans="1:27" x14ac:dyDescent="0.45">
      <c r="A47" s="38">
        <v>42</v>
      </c>
      <c r="B47" s="38"/>
      <c r="C47" s="38"/>
      <c r="D47" s="38"/>
      <c r="E47" s="38"/>
      <c r="F47" s="152"/>
      <c r="G47" s="152"/>
      <c r="H47" s="150"/>
      <c r="I47" s="38"/>
      <c r="J47" s="149" t="str">
        <f t="shared" si="9"/>
        <v>รอข้อมูลคอลัมน์ H</v>
      </c>
      <c r="K47" s="150"/>
      <c r="L47" s="150"/>
      <c r="M47" s="150"/>
      <c r="N47" s="149" t="str" cm="1">
        <f t="array" ref="N47">IF(AND(K47:M47=""),"ยังไม่บันทึกข้อมูล",
IF(M47&lt;&gt;"",
IF(M47&gt;=1.3,M47,"เป็นไม้พุ่ม"),
IF(K47+L47&gt;=1.3,K47+L47,"เป็นไม้พุ่ม")))</f>
        <v>ยังไม่บันทึกข้อมูล</v>
      </c>
      <c r="O47" s="149" t="str">
        <f t="shared" si="1"/>
        <v>ข้อมูลไม่ถูกต้อง</v>
      </c>
      <c r="P47" s="149" t="str">
        <f t="shared" si="2"/>
        <v>ข้อมูลไม่ถูกต้อง</v>
      </c>
      <c r="Q47" s="149" t="str">
        <f t="shared" si="3"/>
        <v>ข้อมูลไม่ถูกต้อง</v>
      </c>
      <c r="R47" s="149" t="str">
        <f t="shared" si="4"/>
        <v>ข้อมูลไม่ถูกต้อง</v>
      </c>
      <c r="S47" s="149" t="str">
        <f>IF(ISNUMBER(R47),
IF(H$2=ตัวเลือก!A$30,"ยังไม่บันทึกข้อมูล",R47*0.27),"ข้อมูลไม่ถูกต้อง")</f>
        <v>ข้อมูลไม่ถูกต้อง</v>
      </c>
      <c r="T47" s="149" t="str">
        <f t="shared" si="5"/>
        <v>ข้อมูลไม่ถูกต้อง</v>
      </c>
      <c r="U47" s="149" t="str">
        <f>IF(ISNUMBER(R47),
IF(H$2=ตัวเลือก!A$30,"ยังไม่บันทึกข้อมูล",R47*0.47),"ข้อมูลไม่ถูกต้อง")</f>
        <v>ข้อมูลไม่ถูกต้อง</v>
      </c>
      <c r="V47" s="149" t="str">
        <f>IF(ISNUMBER(S47),
IF(H$2=ตัวเลือก!A$30,"ยังไม่บันทึกข้อมูล",S47*0.47),"ข้อมูลไม่ถูกต้อง")</f>
        <v>ข้อมูลไม่ถูกต้อง</v>
      </c>
      <c r="W47" s="149" t="str">
        <f t="shared" si="6"/>
        <v>ข้อมูลไม่ถูกต้อง</v>
      </c>
      <c r="X47" s="148" t="str">
        <f t="shared" si="8"/>
        <v>ข้อมูลไม่ถูกต้อง</v>
      </c>
      <c r="Y47" s="38"/>
      <c r="Z47" s="38"/>
      <c r="AA47" s="38"/>
    </row>
    <row r="48" spans="1:27" x14ac:dyDescent="0.45">
      <c r="A48" s="38">
        <v>43</v>
      </c>
      <c r="B48" s="38"/>
      <c r="C48" s="38"/>
      <c r="D48" s="38"/>
      <c r="E48" s="38"/>
      <c r="F48" s="152"/>
      <c r="G48" s="152"/>
      <c r="H48" s="150"/>
      <c r="I48" s="38"/>
      <c r="J48" s="149" t="str">
        <f t="shared" si="9"/>
        <v>รอข้อมูลคอลัมน์ H</v>
      </c>
      <c r="K48" s="150"/>
      <c r="L48" s="150"/>
      <c r="M48" s="150"/>
      <c r="N48" s="149" t="str" cm="1">
        <f t="array" ref="N48">IF(AND(K48:M48=""),"ยังไม่บันทึกข้อมูล",
IF(M48&lt;&gt;"",
IF(M48&gt;=1.3,M48,"เป็นไม้พุ่ม"),
IF(K48+L48&gt;=1.3,K48+L48,"เป็นไม้พุ่ม")))</f>
        <v>ยังไม่บันทึกข้อมูล</v>
      </c>
      <c r="O48" s="149" t="str">
        <f t="shared" si="1"/>
        <v>ข้อมูลไม่ถูกต้อง</v>
      </c>
      <c r="P48" s="149" t="str">
        <f t="shared" si="2"/>
        <v>ข้อมูลไม่ถูกต้อง</v>
      </c>
      <c r="Q48" s="149" t="str">
        <f t="shared" si="3"/>
        <v>ข้อมูลไม่ถูกต้อง</v>
      </c>
      <c r="R48" s="149" t="str">
        <f t="shared" si="4"/>
        <v>ข้อมูลไม่ถูกต้อง</v>
      </c>
      <c r="S48" s="149" t="str">
        <f>IF(ISNUMBER(R48),
IF(H$2=ตัวเลือก!A$30,"ยังไม่บันทึกข้อมูล",R48*0.27),"ข้อมูลไม่ถูกต้อง")</f>
        <v>ข้อมูลไม่ถูกต้อง</v>
      </c>
      <c r="T48" s="149" t="str">
        <f t="shared" si="5"/>
        <v>ข้อมูลไม่ถูกต้อง</v>
      </c>
      <c r="U48" s="149" t="str">
        <f>IF(ISNUMBER(R48),
IF(H$2=ตัวเลือก!A$30,"ยังไม่บันทึกข้อมูล",R48*0.47),"ข้อมูลไม่ถูกต้อง")</f>
        <v>ข้อมูลไม่ถูกต้อง</v>
      </c>
      <c r="V48" s="149" t="str">
        <f>IF(ISNUMBER(S48),
IF(H$2=ตัวเลือก!A$30,"ยังไม่บันทึกข้อมูล",S48*0.47),"ข้อมูลไม่ถูกต้อง")</f>
        <v>ข้อมูลไม่ถูกต้อง</v>
      </c>
      <c r="W48" s="149" t="str">
        <f t="shared" si="6"/>
        <v>ข้อมูลไม่ถูกต้อง</v>
      </c>
      <c r="X48" s="148" t="str">
        <f t="shared" si="8"/>
        <v>ข้อมูลไม่ถูกต้อง</v>
      </c>
      <c r="Y48" s="38"/>
      <c r="Z48" s="38"/>
      <c r="AA48" s="38"/>
    </row>
    <row r="49" spans="1:27" x14ac:dyDescent="0.45">
      <c r="A49" s="38">
        <v>44</v>
      </c>
      <c r="B49" s="38"/>
      <c r="C49" s="38"/>
      <c r="D49" s="38"/>
      <c r="E49" s="38"/>
      <c r="F49" s="152"/>
      <c r="G49" s="152"/>
      <c r="H49" s="150"/>
      <c r="I49" s="38"/>
      <c r="J49" s="149" t="str">
        <f t="shared" si="9"/>
        <v>รอข้อมูลคอลัมน์ H</v>
      </c>
      <c r="K49" s="150"/>
      <c r="L49" s="150"/>
      <c r="M49" s="150"/>
      <c r="N49" s="149" t="str" cm="1">
        <f t="array" ref="N49">IF(AND(K49:M49=""),"ยังไม่บันทึกข้อมูล",
IF(M49&lt;&gt;"",
IF(M49&gt;=1.3,M49,"เป็นไม้พุ่ม"),
IF(K49+L49&gt;=1.3,K49+L49,"เป็นไม้พุ่ม")))</f>
        <v>ยังไม่บันทึกข้อมูล</v>
      </c>
      <c r="O49" s="149" t="str">
        <f t="shared" si="1"/>
        <v>ข้อมูลไม่ถูกต้อง</v>
      </c>
      <c r="P49" s="149" t="str">
        <f t="shared" si="2"/>
        <v>ข้อมูลไม่ถูกต้อง</v>
      </c>
      <c r="Q49" s="149" t="str">
        <f t="shared" si="3"/>
        <v>ข้อมูลไม่ถูกต้อง</v>
      </c>
      <c r="R49" s="149" t="str">
        <f t="shared" si="4"/>
        <v>ข้อมูลไม่ถูกต้อง</v>
      </c>
      <c r="S49" s="149" t="str">
        <f>IF(ISNUMBER(R49),
IF(H$2=ตัวเลือก!A$30,"ยังไม่บันทึกข้อมูล",R49*0.27),"ข้อมูลไม่ถูกต้อง")</f>
        <v>ข้อมูลไม่ถูกต้อง</v>
      </c>
      <c r="T49" s="149" t="str">
        <f t="shared" si="5"/>
        <v>ข้อมูลไม่ถูกต้อง</v>
      </c>
      <c r="U49" s="149" t="str">
        <f>IF(ISNUMBER(R49),
IF(H$2=ตัวเลือก!A$30,"ยังไม่บันทึกข้อมูล",R49*0.47),"ข้อมูลไม่ถูกต้อง")</f>
        <v>ข้อมูลไม่ถูกต้อง</v>
      </c>
      <c r="V49" s="149" t="str">
        <f>IF(ISNUMBER(S49),
IF(H$2=ตัวเลือก!A$30,"ยังไม่บันทึกข้อมูล",S49*0.47),"ข้อมูลไม่ถูกต้อง")</f>
        <v>ข้อมูลไม่ถูกต้อง</v>
      </c>
      <c r="W49" s="149" t="str">
        <f t="shared" si="6"/>
        <v>ข้อมูลไม่ถูกต้อง</v>
      </c>
      <c r="X49" s="148" t="str">
        <f t="shared" si="8"/>
        <v>ข้อมูลไม่ถูกต้อง</v>
      </c>
      <c r="Y49" s="38"/>
      <c r="Z49" s="38"/>
      <c r="AA49" s="38"/>
    </row>
    <row r="50" spans="1:27" x14ac:dyDescent="0.45">
      <c r="A50" s="38">
        <v>45</v>
      </c>
      <c r="B50" s="38"/>
      <c r="C50" s="38"/>
      <c r="D50" s="38"/>
      <c r="E50" s="38"/>
      <c r="F50" s="152"/>
      <c r="G50" s="152"/>
      <c r="H50" s="150"/>
      <c r="I50" s="38"/>
      <c r="J50" s="149" t="str">
        <f t="shared" si="9"/>
        <v>รอข้อมูลคอลัมน์ H</v>
      </c>
      <c r="K50" s="150"/>
      <c r="L50" s="150"/>
      <c r="M50" s="150"/>
      <c r="N50" s="149" t="str" cm="1">
        <f t="array" ref="N50">IF(AND(K50:M50=""),"ยังไม่บันทึกข้อมูล",
IF(M50&lt;&gt;"",
IF(M50&gt;=1.3,M50,"เป็นไม้พุ่ม"),
IF(K50+L50&gt;=1.3,K50+L50,"เป็นไม้พุ่ม")))</f>
        <v>ยังไม่บันทึกข้อมูล</v>
      </c>
      <c r="O50" s="149" t="str">
        <f t="shared" si="1"/>
        <v>ข้อมูลไม่ถูกต้อง</v>
      </c>
      <c r="P50" s="149" t="str">
        <f t="shared" si="2"/>
        <v>ข้อมูลไม่ถูกต้อง</v>
      </c>
      <c r="Q50" s="149" t="str">
        <f t="shared" si="3"/>
        <v>ข้อมูลไม่ถูกต้อง</v>
      </c>
      <c r="R50" s="149" t="str">
        <f t="shared" si="4"/>
        <v>ข้อมูลไม่ถูกต้อง</v>
      </c>
      <c r="S50" s="149" t="str">
        <f>IF(ISNUMBER(R50),
IF(H$2=ตัวเลือก!A$30,"ยังไม่บันทึกข้อมูล",R50*0.27),"ข้อมูลไม่ถูกต้อง")</f>
        <v>ข้อมูลไม่ถูกต้อง</v>
      </c>
      <c r="T50" s="149" t="str">
        <f t="shared" si="5"/>
        <v>ข้อมูลไม่ถูกต้อง</v>
      </c>
      <c r="U50" s="149" t="str">
        <f>IF(ISNUMBER(R50),
IF(H$2=ตัวเลือก!A$30,"ยังไม่บันทึกข้อมูล",R50*0.47),"ข้อมูลไม่ถูกต้อง")</f>
        <v>ข้อมูลไม่ถูกต้อง</v>
      </c>
      <c r="V50" s="149" t="str">
        <f>IF(ISNUMBER(S50),
IF(H$2=ตัวเลือก!A$30,"ยังไม่บันทึกข้อมูล",S50*0.47),"ข้อมูลไม่ถูกต้อง")</f>
        <v>ข้อมูลไม่ถูกต้อง</v>
      </c>
      <c r="W50" s="149" t="str">
        <f t="shared" si="6"/>
        <v>ข้อมูลไม่ถูกต้อง</v>
      </c>
      <c r="X50" s="148" t="str">
        <f t="shared" si="8"/>
        <v>ข้อมูลไม่ถูกต้อง</v>
      </c>
      <c r="Y50" s="38"/>
      <c r="Z50" s="38"/>
      <c r="AA50" s="38"/>
    </row>
    <row r="51" spans="1:27" x14ac:dyDescent="0.45">
      <c r="A51" s="38">
        <v>46</v>
      </c>
      <c r="B51" s="38"/>
      <c r="C51" s="38"/>
      <c r="D51" s="38"/>
      <c r="E51" s="38"/>
      <c r="F51" s="152"/>
      <c r="G51" s="152"/>
      <c r="H51" s="150"/>
      <c r="I51" s="38"/>
      <c r="J51" s="149" t="str">
        <f t="shared" si="9"/>
        <v>รอข้อมูลคอลัมน์ H</v>
      </c>
      <c r="K51" s="150"/>
      <c r="L51" s="150"/>
      <c r="M51" s="150"/>
      <c r="N51" s="149" t="str" cm="1">
        <f t="array" ref="N51">IF(AND(K51:M51=""),"ยังไม่บันทึกข้อมูล",
IF(M51&lt;&gt;"",
IF(M51&gt;=1.3,M51,"เป็นไม้พุ่ม"),
IF(K51+L51&gt;=1.3,K51+L51,"เป็นไม้พุ่ม")))</f>
        <v>ยังไม่บันทึกข้อมูล</v>
      </c>
      <c r="O51" s="149" t="str">
        <f t="shared" si="1"/>
        <v>ข้อมูลไม่ถูกต้อง</v>
      </c>
      <c r="P51" s="149" t="str">
        <f t="shared" si="2"/>
        <v>ข้อมูลไม่ถูกต้อง</v>
      </c>
      <c r="Q51" s="149" t="str">
        <f t="shared" si="3"/>
        <v>ข้อมูลไม่ถูกต้อง</v>
      </c>
      <c r="R51" s="149" t="str">
        <f t="shared" si="4"/>
        <v>ข้อมูลไม่ถูกต้อง</v>
      </c>
      <c r="S51" s="149" t="str">
        <f>IF(ISNUMBER(R51),
IF(H$2=ตัวเลือก!A$30,"ยังไม่บันทึกข้อมูล",R51*0.27),"ข้อมูลไม่ถูกต้อง")</f>
        <v>ข้อมูลไม่ถูกต้อง</v>
      </c>
      <c r="T51" s="149" t="str">
        <f t="shared" si="5"/>
        <v>ข้อมูลไม่ถูกต้อง</v>
      </c>
      <c r="U51" s="149" t="str">
        <f>IF(ISNUMBER(R51),
IF(H$2=ตัวเลือก!A$30,"ยังไม่บันทึกข้อมูล",R51*0.47),"ข้อมูลไม่ถูกต้อง")</f>
        <v>ข้อมูลไม่ถูกต้อง</v>
      </c>
      <c r="V51" s="149" t="str">
        <f>IF(ISNUMBER(S51),
IF(H$2=ตัวเลือก!A$30,"ยังไม่บันทึกข้อมูล",S51*0.47),"ข้อมูลไม่ถูกต้อง")</f>
        <v>ข้อมูลไม่ถูกต้อง</v>
      </c>
      <c r="W51" s="149" t="str">
        <f t="shared" si="6"/>
        <v>ข้อมูลไม่ถูกต้อง</v>
      </c>
      <c r="X51" s="148" t="str">
        <f t="shared" si="8"/>
        <v>ข้อมูลไม่ถูกต้อง</v>
      </c>
      <c r="Y51" s="38"/>
      <c r="Z51" s="38"/>
      <c r="AA51" s="38"/>
    </row>
    <row r="52" spans="1:27" x14ac:dyDescent="0.45">
      <c r="A52" s="38">
        <v>47</v>
      </c>
      <c r="B52" s="38"/>
      <c r="C52" s="38"/>
      <c r="D52" s="38"/>
      <c r="E52" s="38"/>
      <c r="F52" s="152"/>
      <c r="G52" s="152"/>
      <c r="H52" s="150"/>
      <c r="I52" s="38"/>
      <c r="J52" s="149" t="str">
        <f t="shared" si="9"/>
        <v>รอข้อมูลคอลัมน์ H</v>
      </c>
      <c r="K52" s="150"/>
      <c r="L52" s="150"/>
      <c r="M52" s="150"/>
      <c r="N52" s="149" t="str" cm="1">
        <f t="array" ref="N52">IF(AND(K52:M52=""),"ยังไม่บันทึกข้อมูล",
IF(M52&lt;&gt;"",
IF(M52&gt;=1.3,M52,"เป็นไม้พุ่ม"),
IF(K52+L52&gt;=1.3,K52+L52,"เป็นไม้พุ่ม")))</f>
        <v>ยังไม่บันทึกข้อมูล</v>
      </c>
      <c r="O52" s="149" t="str">
        <f t="shared" si="1"/>
        <v>ข้อมูลไม่ถูกต้อง</v>
      </c>
      <c r="P52" s="149" t="str">
        <f t="shared" si="2"/>
        <v>ข้อมูลไม่ถูกต้อง</v>
      </c>
      <c r="Q52" s="149" t="str">
        <f t="shared" si="3"/>
        <v>ข้อมูลไม่ถูกต้อง</v>
      </c>
      <c r="R52" s="149" t="str">
        <f t="shared" si="4"/>
        <v>ข้อมูลไม่ถูกต้อง</v>
      </c>
      <c r="S52" s="149" t="str">
        <f>IF(ISNUMBER(R52),
IF(H$2=ตัวเลือก!A$30,"ยังไม่บันทึกข้อมูล",R52*0.27),"ข้อมูลไม่ถูกต้อง")</f>
        <v>ข้อมูลไม่ถูกต้อง</v>
      </c>
      <c r="T52" s="149" t="str">
        <f t="shared" si="5"/>
        <v>ข้อมูลไม่ถูกต้อง</v>
      </c>
      <c r="U52" s="149" t="str">
        <f>IF(ISNUMBER(R52),
IF(H$2=ตัวเลือก!A$30,"ยังไม่บันทึกข้อมูล",R52*0.47),"ข้อมูลไม่ถูกต้อง")</f>
        <v>ข้อมูลไม่ถูกต้อง</v>
      </c>
      <c r="V52" s="149" t="str">
        <f>IF(ISNUMBER(S52),
IF(H$2=ตัวเลือก!A$30,"ยังไม่บันทึกข้อมูล",S52*0.47),"ข้อมูลไม่ถูกต้อง")</f>
        <v>ข้อมูลไม่ถูกต้อง</v>
      </c>
      <c r="W52" s="149" t="str">
        <f t="shared" si="6"/>
        <v>ข้อมูลไม่ถูกต้อง</v>
      </c>
      <c r="X52" s="148" t="str">
        <f t="shared" si="8"/>
        <v>ข้อมูลไม่ถูกต้อง</v>
      </c>
      <c r="Y52" s="38"/>
      <c r="Z52" s="38"/>
      <c r="AA52" s="38"/>
    </row>
    <row r="53" spans="1:27" x14ac:dyDescent="0.45">
      <c r="A53" s="38">
        <v>48</v>
      </c>
      <c r="B53" s="38"/>
      <c r="C53" s="38"/>
      <c r="D53" s="38"/>
      <c r="E53" s="38"/>
      <c r="F53" s="152"/>
      <c r="G53" s="152"/>
      <c r="H53" s="150"/>
      <c r="I53" s="38"/>
      <c r="J53" s="149" t="str">
        <f t="shared" si="9"/>
        <v>รอข้อมูลคอลัมน์ H</v>
      </c>
      <c r="K53" s="150"/>
      <c r="L53" s="150"/>
      <c r="M53" s="150"/>
      <c r="N53" s="149" t="str" cm="1">
        <f t="array" ref="N53">IF(AND(K53:M53=""),"ยังไม่บันทึกข้อมูล",
IF(M53&lt;&gt;"",
IF(M53&gt;=1.3,M53,"เป็นไม้พุ่ม"),
IF(K53+L53&gt;=1.3,K53+L53,"เป็นไม้พุ่ม")))</f>
        <v>ยังไม่บันทึกข้อมูล</v>
      </c>
      <c r="O53" s="149" t="str">
        <f t="shared" si="1"/>
        <v>ข้อมูลไม่ถูกต้อง</v>
      </c>
      <c r="P53" s="149" t="str">
        <f t="shared" si="2"/>
        <v>ข้อมูลไม่ถูกต้อง</v>
      </c>
      <c r="Q53" s="149" t="str">
        <f t="shared" si="3"/>
        <v>ข้อมูลไม่ถูกต้อง</v>
      </c>
      <c r="R53" s="149" t="str">
        <f t="shared" si="4"/>
        <v>ข้อมูลไม่ถูกต้อง</v>
      </c>
      <c r="S53" s="149" t="str">
        <f>IF(ISNUMBER(R53),
IF(H$2=ตัวเลือก!A$30,"ยังไม่บันทึกข้อมูล",R53*0.27),"ข้อมูลไม่ถูกต้อง")</f>
        <v>ข้อมูลไม่ถูกต้อง</v>
      </c>
      <c r="T53" s="149" t="str">
        <f t="shared" si="5"/>
        <v>ข้อมูลไม่ถูกต้อง</v>
      </c>
      <c r="U53" s="149" t="str">
        <f>IF(ISNUMBER(R53),
IF(H$2=ตัวเลือก!A$30,"ยังไม่บันทึกข้อมูล",R53*0.47),"ข้อมูลไม่ถูกต้อง")</f>
        <v>ข้อมูลไม่ถูกต้อง</v>
      </c>
      <c r="V53" s="149" t="str">
        <f>IF(ISNUMBER(S53),
IF(H$2=ตัวเลือก!A$30,"ยังไม่บันทึกข้อมูล",S53*0.47),"ข้อมูลไม่ถูกต้อง")</f>
        <v>ข้อมูลไม่ถูกต้อง</v>
      </c>
      <c r="W53" s="149" t="str">
        <f t="shared" si="6"/>
        <v>ข้อมูลไม่ถูกต้อง</v>
      </c>
      <c r="X53" s="148" t="str">
        <f t="shared" si="8"/>
        <v>ข้อมูลไม่ถูกต้อง</v>
      </c>
      <c r="Y53" s="38"/>
      <c r="Z53" s="38"/>
      <c r="AA53" s="38"/>
    </row>
    <row r="54" spans="1:27" x14ac:dyDescent="0.45">
      <c r="A54" s="38">
        <v>49</v>
      </c>
      <c r="B54" s="38"/>
      <c r="C54" s="38"/>
      <c r="D54" s="38"/>
      <c r="E54" s="38"/>
      <c r="F54" s="152"/>
      <c r="G54" s="152"/>
      <c r="H54" s="150"/>
      <c r="I54" s="38"/>
      <c r="J54" s="149" t="str">
        <f t="shared" si="9"/>
        <v>รอข้อมูลคอลัมน์ H</v>
      </c>
      <c r="K54" s="150"/>
      <c r="L54" s="150"/>
      <c r="M54" s="150"/>
      <c r="N54" s="149" t="str" cm="1">
        <f t="array" ref="N54">IF(AND(K54:M54=""),"ยังไม่บันทึกข้อมูล",
IF(M54&lt;&gt;"",
IF(M54&gt;=1.3,M54,"เป็นไม้พุ่ม"),
IF(K54+L54&gt;=1.3,K54+L54,"เป็นไม้พุ่ม")))</f>
        <v>ยังไม่บันทึกข้อมูล</v>
      </c>
      <c r="O54" s="149" t="str">
        <f t="shared" si="1"/>
        <v>ข้อมูลไม่ถูกต้อง</v>
      </c>
      <c r="P54" s="149" t="str">
        <f t="shared" si="2"/>
        <v>ข้อมูลไม่ถูกต้อง</v>
      </c>
      <c r="Q54" s="149" t="str">
        <f t="shared" si="3"/>
        <v>ข้อมูลไม่ถูกต้อง</v>
      </c>
      <c r="R54" s="149" t="str">
        <f t="shared" si="4"/>
        <v>ข้อมูลไม่ถูกต้อง</v>
      </c>
      <c r="S54" s="149" t="str">
        <f>IF(ISNUMBER(R54),
IF(H$2=ตัวเลือก!A$30,"ยังไม่บันทึกข้อมูล",R54*0.27),"ข้อมูลไม่ถูกต้อง")</f>
        <v>ข้อมูลไม่ถูกต้อง</v>
      </c>
      <c r="T54" s="149" t="str">
        <f t="shared" si="5"/>
        <v>ข้อมูลไม่ถูกต้อง</v>
      </c>
      <c r="U54" s="149" t="str">
        <f>IF(ISNUMBER(R54),
IF(H$2=ตัวเลือก!A$30,"ยังไม่บันทึกข้อมูล",R54*0.47),"ข้อมูลไม่ถูกต้อง")</f>
        <v>ข้อมูลไม่ถูกต้อง</v>
      </c>
      <c r="V54" s="149" t="str">
        <f>IF(ISNUMBER(S54),
IF(H$2=ตัวเลือก!A$30,"ยังไม่บันทึกข้อมูล",S54*0.47),"ข้อมูลไม่ถูกต้อง")</f>
        <v>ข้อมูลไม่ถูกต้อง</v>
      </c>
      <c r="W54" s="149" t="str">
        <f t="shared" si="6"/>
        <v>ข้อมูลไม่ถูกต้อง</v>
      </c>
      <c r="X54" s="148" t="str">
        <f t="shared" si="8"/>
        <v>ข้อมูลไม่ถูกต้อง</v>
      </c>
      <c r="Y54" s="38"/>
      <c r="Z54" s="38"/>
      <c r="AA54" s="38"/>
    </row>
    <row r="55" spans="1:27" x14ac:dyDescent="0.45">
      <c r="A55" s="38">
        <v>50</v>
      </c>
      <c r="B55" s="38"/>
      <c r="C55" s="38"/>
      <c r="D55" s="38"/>
      <c r="E55" s="38"/>
      <c r="F55" s="152"/>
      <c r="G55" s="152"/>
      <c r="H55" s="150"/>
      <c r="I55" s="38"/>
      <c r="J55" s="149" t="str">
        <f t="shared" si="9"/>
        <v>รอข้อมูลคอลัมน์ H</v>
      </c>
      <c r="K55" s="150"/>
      <c r="L55" s="150"/>
      <c r="M55" s="150"/>
      <c r="N55" s="149" t="str" cm="1">
        <f t="array" ref="N55">IF(AND(K55:M55=""),"ยังไม่บันทึกข้อมูล",
IF(M55&lt;&gt;"",
IF(M55&gt;=1.3,M55,"เป็นไม้พุ่ม"),
IF(K55+L55&gt;=1.3,K55+L55,"เป็นไม้พุ่ม")))</f>
        <v>ยังไม่บันทึกข้อมูล</v>
      </c>
      <c r="O55" s="149" t="str">
        <f t="shared" si="1"/>
        <v>ข้อมูลไม่ถูกต้อง</v>
      </c>
      <c r="P55" s="149" t="str">
        <f t="shared" si="2"/>
        <v>ข้อมูลไม่ถูกต้อง</v>
      </c>
      <c r="Q55" s="149" t="str">
        <f t="shared" si="3"/>
        <v>ข้อมูลไม่ถูกต้อง</v>
      </c>
      <c r="R55" s="149" t="str">
        <f t="shared" si="4"/>
        <v>ข้อมูลไม่ถูกต้อง</v>
      </c>
      <c r="S55" s="149" t="str">
        <f>IF(ISNUMBER(R55),
IF(H$2=ตัวเลือก!A$30,"ยังไม่บันทึกข้อมูล",R55*0.27),"ข้อมูลไม่ถูกต้อง")</f>
        <v>ข้อมูลไม่ถูกต้อง</v>
      </c>
      <c r="T55" s="149" t="str">
        <f t="shared" si="5"/>
        <v>ข้อมูลไม่ถูกต้อง</v>
      </c>
      <c r="U55" s="149" t="str">
        <f>IF(ISNUMBER(R55),
IF(H$2=ตัวเลือก!A$30,"ยังไม่บันทึกข้อมูล",R55*0.47),"ข้อมูลไม่ถูกต้อง")</f>
        <v>ข้อมูลไม่ถูกต้อง</v>
      </c>
      <c r="V55" s="149" t="str">
        <f>IF(ISNUMBER(S55),
IF(H$2=ตัวเลือก!A$30,"ยังไม่บันทึกข้อมูล",S55*0.47),"ข้อมูลไม่ถูกต้อง")</f>
        <v>ข้อมูลไม่ถูกต้อง</v>
      </c>
      <c r="W55" s="149" t="str">
        <f t="shared" si="6"/>
        <v>ข้อมูลไม่ถูกต้อง</v>
      </c>
      <c r="X55" s="148" t="str">
        <f t="shared" si="8"/>
        <v>ข้อมูลไม่ถูกต้อง</v>
      </c>
      <c r="Y55" s="38"/>
      <c r="Z55" s="38"/>
      <c r="AA55" s="38"/>
    </row>
    <row r="56" spans="1:27" x14ac:dyDescent="0.45">
      <c r="A56" s="38">
        <v>51</v>
      </c>
      <c r="B56" s="38"/>
      <c r="C56" s="38"/>
      <c r="D56" s="38"/>
      <c r="E56" s="38"/>
      <c r="F56" s="152"/>
      <c r="G56" s="152"/>
      <c r="H56" s="150"/>
      <c r="I56" s="38"/>
      <c r="J56" s="149" t="str">
        <f t="shared" si="9"/>
        <v>รอข้อมูลคอลัมน์ H</v>
      </c>
      <c r="K56" s="150"/>
      <c r="L56" s="150"/>
      <c r="M56" s="150"/>
      <c r="N56" s="149" t="str" cm="1">
        <f t="array" ref="N56">IF(AND(K56:M56=""),"ยังไม่บันทึกข้อมูล",
IF(M56&lt;&gt;"",
IF(M56&gt;=1.3,M56,"เป็นไม้พุ่ม"),
IF(K56+L56&gt;=1.3,K56+L56,"เป็นไม้พุ่ม")))</f>
        <v>ยังไม่บันทึกข้อมูล</v>
      </c>
      <c r="O56" s="149" t="str">
        <f t="shared" si="1"/>
        <v>ข้อมูลไม่ถูกต้อง</v>
      </c>
      <c r="P56" s="149" t="str">
        <f t="shared" si="2"/>
        <v>ข้อมูลไม่ถูกต้อง</v>
      </c>
      <c r="Q56" s="149" t="str">
        <f t="shared" si="3"/>
        <v>ข้อมูลไม่ถูกต้อง</v>
      </c>
      <c r="R56" s="149" t="str">
        <f t="shared" si="4"/>
        <v>ข้อมูลไม่ถูกต้อง</v>
      </c>
      <c r="S56" s="149" t="str">
        <f>IF(ISNUMBER(R56),
IF(H$2=ตัวเลือก!A$30,"ยังไม่บันทึกข้อมูล",R56*0.27),"ข้อมูลไม่ถูกต้อง")</f>
        <v>ข้อมูลไม่ถูกต้อง</v>
      </c>
      <c r="T56" s="149" t="str">
        <f t="shared" si="5"/>
        <v>ข้อมูลไม่ถูกต้อง</v>
      </c>
      <c r="U56" s="149" t="str">
        <f>IF(ISNUMBER(R56),
IF(H$2=ตัวเลือก!A$30,"ยังไม่บันทึกข้อมูล",R56*0.47),"ข้อมูลไม่ถูกต้อง")</f>
        <v>ข้อมูลไม่ถูกต้อง</v>
      </c>
      <c r="V56" s="149" t="str">
        <f>IF(ISNUMBER(S56),
IF(H$2=ตัวเลือก!A$30,"ยังไม่บันทึกข้อมูล",S56*0.47),"ข้อมูลไม่ถูกต้อง")</f>
        <v>ข้อมูลไม่ถูกต้อง</v>
      </c>
      <c r="W56" s="149" t="str">
        <f t="shared" si="6"/>
        <v>ข้อมูลไม่ถูกต้อง</v>
      </c>
      <c r="X56" s="148" t="str">
        <f t="shared" si="8"/>
        <v>ข้อมูลไม่ถูกต้อง</v>
      </c>
      <c r="Y56" s="38"/>
      <c r="Z56" s="38"/>
      <c r="AA56" s="38"/>
    </row>
    <row r="57" spans="1:27" x14ac:dyDescent="0.45">
      <c r="A57" s="38">
        <v>52</v>
      </c>
      <c r="B57" s="38"/>
      <c r="C57" s="38"/>
      <c r="D57" s="38"/>
      <c r="E57" s="38"/>
      <c r="F57" s="152"/>
      <c r="G57" s="152"/>
      <c r="H57" s="150"/>
      <c r="I57" s="38"/>
      <c r="J57" s="149" t="str">
        <f t="shared" si="9"/>
        <v>รอข้อมูลคอลัมน์ H</v>
      </c>
      <c r="K57" s="150"/>
      <c r="L57" s="150"/>
      <c r="M57" s="150"/>
      <c r="N57" s="149" t="str" cm="1">
        <f t="array" ref="N57">IF(AND(K57:M57=""),"ยังไม่บันทึกข้อมูล",
IF(M57&lt;&gt;"",
IF(M57&gt;=1.3,M57,"เป็นไม้พุ่ม"),
IF(K57+L57&gt;=1.3,K57+L57,"เป็นไม้พุ่ม")))</f>
        <v>ยังไม่บันทึกข้อมูล</v>
      </c>
      <c r="O57" s="149" t="str">
        <f t="shared" si="1"/>
        <v>ข้อมูลไม่ถูกต้อง</v>
      </c>
      <c r="P57" s="149" t="str">
        <f t="shared" si="2"/>
        <v>ข้อมูลไม่ถูกต้อง</v>
      </c>
      <c r="Q57" s="149" t="str">
        <f t="shared" si="3"/>
        <v>ข้อมูลไม่ถูกต้อง</v>
      </c>
      <c r="R57" s="149" t="str">
        <f t="shared" si="4"/>
        <v>ข้อมูลไม่ถูกต้อง</v>
      </c>
      <c r="S57" s="149" t="str">
        <f>IF(ISNUMBER(R57),
IF(H$2=ตัวเลือก!A$30,"ยังไม่บันทึกข้อมูล",R57*0.27),"ข้อมูลไม่ถูกต้อง")</f>
        <v>ข้อมูลไม่ถูกต้อง</v>
      </c>
      <c r="T57" s="149" t="str">
        <f t="shared" si="5"/>
        <v>ข้อมูลไม่ถูกต้อง</v>
      </c>
      <c r="U57" s="149" t="str">
        <f>IF(ISNUMBER(R57),
IF(H$2=ตัวเลือก!A$30,"ยังไม่บันทึกข้อมูล",R57*0.47),"ข้อมูลไม่ถูกต้อง")</f>
        <v>ข้อมูลไม่ถูกต้อง</v>
      </c>
      <c r="V57" s="149" t="str">
        <f>IF(ISNUMBER(S57),
IF(H$2=ตัวเลือก!A$30,"ยังไม่บันทึกข้อมูล",S57*0.47),"ข้อมูลไม่ถูกต้อง")</f>
        <v>ข้อมูลไม่ถูกต้อง</v>
      </c>
      <c r="W57" s="149" t="str">
        <f t="shared" si="6"/>
        <v>ข้อมูลไม่ถูกต้อง</v>
      </c>
      <c r="X57" s="148" t="str">
        <f t="shared" si="8"/>
        <v>ข้อมูลไม่ถูกต้อง</v>
      </c>
      <c r="Y57" s="38"/>
      <c r="Z57" s="38"/>
      <c r="AA57" s="38"/>
    </row>
    <row r="58" spans="1:27" x14ac:dyDescent="0.45">
      <c r="A58" s="38">
        <v>53</v>
      </c>
      <c r="B58" s="38"/>
      <c r="C58" s="38"/>
      <c r="D58" s="38"/>
      <c r="E58" s="38"/>
      <c r="F58" s="152"/>
      <c r="G58" s="152"/>
      <c r="H58" s="150"/>
      <c r="I58" s="38"/>
      <c r="J58" s="149" t="str">
        <f t="shared" si="9"/>
        <v>รอข้อมูลคอลัมน์ H</v>
      </c>
      <c r="K58" s="150"/>
      <c r="L58" s="150"/>
      <c r="M58" s="150"/>
      <c r="N58" s="149" t="str" cm="1">
        <f t="array" ref="N58">IF(AND(K58:M58=""),"ยังไม่บันทึกข้อมูล",
IF(M58&lt;&gt;"",
IF(M58&gt;=1.3,M58,"เป็นไม้พุ่ม"),
IF(K58+L58&gt;=1.3,K58+L58,"เป็นไม้พุ่ม")))</f>
        <v>ยังไม่บันทึกข้อมูล</v>
      </c>
      <c r="O58" s="149" t="str">
        <f t="shared" si="1"/>
        <v>ข้อมูลไม่ถูกต้อง</v>
      </c>
      <c r="P58" s="149" t="str">
        <f t="shared" si="2"/>
        <v>ข้อมูลไม่ถูกต้อง</v>
      </c>
      <c r="Q58" s="149" t="str">
        <f t="shared" si="3"/>
        <v>ข้อมูลไม่ถูกต้อง</v>
      </c>
      <c r="R58" s="149" t="str">
        <f t="shared" si="4"/>
        <v>ข้อมูลไม่ถูกต้อง</v>
      </c>
      <c r="S58" s="149" t="str">
        <f>IF(ISNUMBER(R58),
IF(H$2=ตัวเลือก!A$30,"ยังไม่บันทึกข้อมูล",R58*0.27),"ข้อมูลไม่ถูกต้อง")</f>
        <v>ข้อมูลไม่ถูกต้อง</v>
      </c>
      <c r="T58" s="149" t="str">
        <f t="shared" si="5"/>
        <v>ข้อมูลไม่ถูกต้อง</v>
      </c>
      <c r="U58" s="149" t="str">
        <f>IF(ISNUMBER(R58),
IF(H$2=ตัวเลือก!A$30,"ยังไม่บันทึกข้อมูล",R58*0.47),"ข้อมูลไม่ถูกต้อง")</f>
        <v>ข้อมูลไม่ถูกต้อง</v>
      </c>
      <c r="V58" s="149" t="str">
        <f>IF(ISNUMBER(S58),
IF(H$2=ตัวเลือก!A$30,"ยังไม่บันทึกข้อมูล",S58*0.47),"ข้อมูลไม่ถูกต้อง")</f>
        <v>ข้อมูลไม่ถูกต้อง</v>
      </c>
      <c r="W58" s="149" t="str">
        <f t="shared" si="6"/>
        <v>ข้อมูลไม่ถูกต้อง</v>
      </c>
      <c r="X58" s="148" t="str">
        <f t="shared" si="8"/>
        <v>ข้อมูลไม่ถูกต้อง</v>
      </c>
      <c r="Y58" s="38"/>
      <c r="Z58" s="38"/>
      <c r="AA58" s="38"/>
    </row>
    <row r="59" spans="1:27" x14ac:dyDescent="0.45">
      <c r="A59" s="38">
        <v>54</v>
      </c>
      <c r="B59" s="38"/>
      <c r="C59" s="38"/>
      <c r="D59" s="38"/>
      <c r="E59" s="38"/>
      <c r="F59" s="152"/>
      <c r="G59" s="152"/>
      <c r="H59" s="150"/>
      <c r="I59" s="38"/>
      <c r="J59" s="149" t="str">
        <f t="shared" si="9"/>
        <v>รอข้อมูลคอลัมน์ H</v>
      </c>
      <c r="K59" s="150"/>
      <c r="L59" s="150"/>
      <c r="M59" s="150"/>
      <c r="N59" s="149" t="str" cm="1">
        <f t="array" ref="N59">IF(AND(K59:M59=""),"ยังไม่บันทึกข้อมูล",
IF(M59&lt;&gt;"",
IF(M59&gt;=1.3,M59,"เป็นไม้พุ่ม"),
IF(K59+L59&gt;=1.3,K59+L59,"เป็นไม้พุ่ม")))</f>
        <v>ยังไม่บันทึกข้อมูล</v>
      </c>
      <c r="O59" s="149" t="str">
        <f t="shared" si="1"/>
        <v>ข้อมูลไม่ถูกต้อง</v>
      </c>
      <c r="P59" s="149" t="str">
        <f t="shared" si="2"/>
        <v>ข้อมูลไม่ถูกต้อง</v>
      </c>
      <c r="Q59" s="149" t="str">
        <f t="shared" si="3"/>
        <v>ข้อมูลไม่ถูกต้อง</v>
      </c>
      <c r="R59" s="149" t="str">
        <f t="shared" si="4"/>
        <v>ข้อมูลไม่ถูกต้อง</v>
      </c>
      <c r="S59" s="149" t="str">
        <f>IF(ISNUMBER(R59),
IF(H$2=ตัวเลือก!A$30,"ยังไม่บันทึกข้อมูล",R59*0.27),"ข้อมูลไม่ถูกต้อง")</f>
        <v>ข้อมูลไม่ถูกต้อง</v>
      </c>
      <c r="T59" s="149" t="str">
        <f t="shared" si="5"/>
        <v>ข้อมูลไม่ถูกต้อง</v>
      </c>
      <c r="U59" s="149" t="str">
        <f>IF(ISNUMBER(R59),
IF(H$2=ตัวเลือก!A$30,"ยังไม่บันทึกข้อมูล",R59*0.47),"ข้อมูลไม่ถูกต้อง")</f>
        <v>ข้อมูลไม่ถูกต้อง</v>
      </c>
      <c r="V59" s="149" t="str">
        <f>IF(ISNUMBER(S59),
IF(H$2=ตัวเลือก!A$30,"ยังไม่บันทึกข้อมูล",S59*0.47),"ข้อมูลไม่ถูกต้อง")</f>
        <v>ข้อมูลไม่ถูกต้อง</v>
      </c>
      <c r="W59" s="149" t="str">
        <f t="shared" si="6"/>
        <v>ข้อมูลไม่ถูกต้อง</v>
      </c>
      <c r="X59" s="148" t="str">
        <f t="shared" si="8"/>
        <v>ข้อมูลไม่ถูกต้อง</v>
      </c>
      <c r="Y59" s="38"/>
      <c r="Z59" s="38"/>
      <c r="AA59" s="38"/>
    </row>
    <row r="60" spans="1:27" x14ac:dyDescent="0.45">
      <c r="A60" s="38">
        <v>55</v>
      </c>
      <c r="B60" s="38"/>
      <c r="C60" s="38"/>
      <c r="D60" s="38"/>
      <c r="E60" s="38"/>
      <c r="F60" s="152"/>
      <c r="G60" s="152"/>
      <c r="H60" s="150"/>
      <c r="I60" s="38"/>
      <c r="J60" s="149" t="str">
        <f t="shared" si="9"/>
        <v>รอข้อมูลคอลัมน์ H</v>
      </c>
      <c r="K60" s="150"/>
      <c r="L60" s="150"/>
      <c r="M60" s="150"/>
      <c r="N60" s="149" t="str" cm="1">
        <f t="array" ref="N60">IF(AND(K60:M60=""),"ยังไม่บันทึกข้อมูล",
IF(M60&lt;&gt;"",
IF(M60&gt;=1.3,M60,"เป็นไม้พุ่ม"),
IF(K60+L60&gt;=1.3,K60+L60,"เป็นไม้พุ่ม")))</f>
        <v>ยังไม่บันทึกข้อมูล</v>
      </c>
      <c r="O60" s="149" t="str">
        <f t="shared" si="1"/>
        <v>ข้อมูลไม่ถูกต้อง</v>
      </c>
      <c r="P60" s="149" t="str">
        <f t="shared" si="2"/>
        <v>ข้อมูลไม่ถูกต้อง</v>
      </c>
      <c r="Q60" s="149" t="str">
        <f t="shared" si="3"/>
        <v>ข้อมูลไม่ถูกต้อง</v>
      </c>
      <c r="R60" s="149" t="str">
        <f t="shared" si="4"/>
        <v>ข้อมูลไม่ถูกต้อง</v>
      </c>
      <c r="S60" s="149" t="str">
        <f>IF(ISNUMBER(R60),
IF(H$2=ตัวเลือก!A$30,"ยังไม่บันทึกข้อมูล",R60*0.27),"ข้อมูลไม่ถูกต้อง")</f>
        <v>ข้อมูลไม่ถูกต้อง</v>
      </c>
      <c r="T60" s="149" t="str">
        <f t="shared" si="5"/>
        <v>ข้อมูลไม่ถูกต้อง</v>
      </c>
      <c r="U60" s="149" t="str">
        <f>IF(ISNUMBER(R60),
IF(H$2=ตัวเลือก!A$30,"ยังไม่บันทึกข้อมูล",R60*0.47),"ข้อมูลไม่ถูกต้อง")</f>
        <v>ข้อมูลไม่ถูกต้อง</v>
      </c>
      <c r="V60" s="149" t="str">
        <f>IF(ISNUMBER(S60),
IF(H$2=ตัวเลือก!A$30,"ยังไม่บันทึกข้อมูล",S60*0.47),"ข้อมูลไม่ถูกต้อง")</f>
        <v>ข้อมูลไม่ถูกต้อง</v>
      </c>
      <c r="W60" s="149" t="str">
        <f t="shared" si="6"/>
        <v>ข้อมูลไม่ถูกต้อง</v>
      </c>
      <c r="X60" s="148" t="str">
        <f t="shared" si="8"/>
        <v>ข้อมูลไม่ถูกต้อง</v>
      </c>
      <c r="Y60" s="38"/>
      <c r="Z60" s="38"/>
      <c r="AA60" s="38"/>
    </row>
    <row r="61" spans="1:27" x14ac:dyDescent="0.45">
      <c r="A61" s="38">
        <v>56</v>
      </c>
      <c r="B61" s="38"/>
      <c r="C61" s="38"/>
      <c r="D61" s="38"/>
      <c r="E61" s="38"/>
      <c r="F61" s="152"/>
      <c r="G61" s="152"/>
      <c r="H61" s="150"/>
      <c r="I61" s="38"/>
      <c r="J61" s="149" t="str">
        <f t="shared" si="9"/>
        <v>รอข้อมูลคอลัมน์ H</v>
      </c>
      <c r="K61" s="150"/>
      <c r="L61" s="150"/>
      <c r="M61" s="150"/>
      <c r="N61" s="149" t="str" cm="1">
        <f t="array" ref="N61">IF(AND(K61:M61=""),"ยังไม่บันทึกข้อมูล",
IF(M61&lt;&gt;"",
IF(M61&gt;=1.3,M61,"เป็นไม้พุ่ม"),
IF(K61+L61&gt;=1.3,K61+L61,"เป็นไม้พุ่ม")))</f>
        <v>ยังไม่บันทึกข้อมูล</v>
      </c>
      <c r="O61" s="149" t="str">
        <f t="shared" si="1"/>
        <v>ข้อมูลไม่ถูกต้อง</v>
      </c>
      <c r="P61" s="149" t="str">
        <f t="shared" si="2"/>
        <v>ข้อมูลไม่ถูกต้อง</v>
      </c>
      <c r="Q61" s="149" t="str">
        <f t="shared" si="3"/>
        <v>ข้อมูลไม่ถูกต้อง</v>
      </c>
      <c r="R61" s="149" t="str">
        <f t="shared" si="4"/>
        <v>ข้อมูลไม่ถูกต้อง</v>
      </c>
      <c r="S61" s="149" t="str">
        <f>IF(ISNUMBER(R61),
IF(H$2=ตัวเลือก!A$30,"ยังไม่บันทึกข้อมูล",R61*0.27),"ข้อมูลไม่ถูกต้อง")</f>
        <v>ข้อมูลไม่ถูกต้อง</v>
      </c>
      <c r="T61" s="149" t="str">
        <f t="shared" si="5"/>
        <v>ข้อมูลไม่ถูกต้อง</v>
      </c>
      <c r="U61" s="149" t="str">
        <f>IF(ISNUMBER(R61),
IF(H$2=ตัวเลือก!A$30,"ยังไม่บันทึกข้อมูล",R61*0.47),"ข้อมูลไม่ถูกต้อง")</f>
        <v>ข้อมูลไม่ถูกต้อง</v>
      </c>
      <c r="V61" s="149" t="str">
        <f>IF(ISNUMBER(S61),
IF(H$2=ตัวเลือก!A$30,"ยังไม่บันทึกข้อมูล",S61*0.47),"ข้อมูลไม่ถูกต้อง")</f>
        <v>ข้อมูลไม่ถูกต้อง</v>
      </c>
      <c r="W61" s="149" t="str">
        <f t="shared" si="6"/>
        <v>ข้อมูลไม่ถูกต้อง</v>
      </c>
      <c r="X61" s="148" t="str">
        <f t="shared" si="8"/>
        <v>ข้อมูลไม่ถูกต้อง</v>
      </c>
      <c r="Y61" s="38"/>
      <c r="Z61" s="38"/>
      <c r="AA61" s="38"/>
    </row>
    <row r="62" spans="1:27" x14ac:dyDescent="0.45">
      <c r="A62" s="38">
        <v>57</v>
      </c>
      <c r="B62" s="38"/>
      <c r="C62" s="38"/>
      <c r="D62" s="38"/>
      <c r="E62" s="38"/>
      <c r="F62" s="152"/>
      <c r="G62" s="152"/>
      <c r="H62" s="150"/>
      <c r="I62" s="38"/>
      <c r="J62" s="149" t="str">
        <f t="shared" si="9"/>
        <v>รอข้อมูลคอลัมน์ H</v>
      </c>
      <c r="K62" s="150"/>
      <c r="L62" s="150"/>
      <c r="M62" s="150"/>
      <c r="N62" s="149" t="str" cm="1">
        <f t="array" ref="N62">IF(AND(K62:M62=""),"ยังไม่บันทึกข้อมูล",
IF(M62&lt;&gt;"",
IF(M62&gt;=1.3,M62,"เป็นไม้พุ่ม"),
IF(K62+L62&gt;=1.3,K62+L62,"เป็นไม้พุ่ม")))</f>
        <v>ยังไม่บันทึกข้อมูล</v>
      </c>
      <c r="O62" s="149" t="str">
        <f t="shared" si="1"/>
        <v>ข้อมูลไม่ถูกต้อง</v>
      </c>
      <c r="P62" s="149" t="str">
        <f t="shared" si="2"/>
        <v>ข้อมูลไม่ถูกต้อง</v>
      </c>
      <c r="Q62" s="149" t="str">
        <f t="shared" si="3"/>
        <v>ข้อมูลไม่ถูกต้อง</v>
      </c>
      <c r="R62" s="149" t="str">
        <f t="shared" si="4"/>
        <v>ข้อมูลไม่ถูกต้อง</v>
      </c>
      <c r="S62" s="149" t="str">
        <f>IF(ISNUMBER(R62),
IF(H$2=ตัวเลือก!A$30,"ยังไม่บันทึกข้อมูล",R62*0.27),"ข้อมูลไม่ถูกต้อง")</f>
        <v>ข้อมูลไม่ถูกต้อง</v>
      </c>
      <c r="T62" s="149" t="str">
        <f t="shared" si="5"/>
        <v>ข้อมูลไม่ถูกต้อง</v>
      </c>
      <c r="U62" s="149" t="str">
        <f>IF(ISNUMBER(R62),
IF(H$2=ตัวเลือก!A$30,"ยังไม่บันทึกข้อมูล",R62*0.47),"ข้อมูลไม่ถูกต้อง")</f>
        <v>ข้อมูลไม่ถูกต้อง</v>
      </c>
      <c r="V62" s="149" t="str">
        <f>IF(ISNUMBER(S62),
IF(H$2=ตัวเลือก!A$30,"ยังไม่บันทึกข้อมูล",S62*0.47),"ข้อมูลไม่ถูกต้อง")</f>
        <v>ข้อมูลไม่ถูกต้อง</v>
      </c>
      <c r="W62" s="149" t="str">
        <f t="shared" si="6"/>
        <v>ข้อมูลไม่ถูกต้อง</v>
      </c>
      <c r="X62" s="148" t="str">
        <f t="shared" si="8"/>
        <v>ข้อมูลไม่ถูกต้อง</v>
      </c>
      <c r="Y62" s="38"/>
      <c r="Z62" s="38"/>
      <c r="AA62" s="38"/>
    </row>
    <row r="63" spans="1:27" x14ac:dyDescent="0.45">
      <c r="A63" s="38">
        <v>58</v>
      </c>
      <c r="B63" s="38"/>
      <c r="C63" s="38"/>
      <c r="D63" s="38"/>
      <c r="E63" s="38"/>
      <c r="F63" s="152"/>
      <c r="G63" s="152"/>
      <c r="H63" s="150"/>
      <c r="I63" s="38"/>
      <c r="J63" s="149" t="str">
        <f t="shared" si="9"/>
        <v>รอข้อมูลคอลัมน์ H</v>
      </c>
      <c r="K63" s="150"/>
      <c r="L63" s="150"/>
      <c r="M63" s="150"/>
      <c r="N63" s="149" t="str" cm="1">
        <f t="array" ref="N63">IF(AND(K63:M63=""),"ยังไม่บันทึกข้อมูล",
IF(M63&lt;&gt;"",
IF(M63&gt;=1.3,M63,"เป็นไม้พุ่ม"),
IF(K63+L63&gt;=1.3,K63+L63,"เป็นไม้พุ่ม")))</f>
        <v>ยังไม่บันทึกข้อมูล</v>
      </c>
      <c r="O63" s="149" t="str">
        <f t="shared" si="1"/>
        <v>ข้อมูลไม่ถูกต้อง</v>
      </c>
      <c r="P63" s="149" t="str">
        <f t="shared" si="2"/>
        <v>ข้อมูลไม่ถูกต้อง</v>
      </c>
      <c r="Q63" s="149" t="str">
        <f t="shared" si="3"/>
        <v>ข้อมูลไม่ถูกต้อง</v>
      </c>
      <c r="R63" s="149" t="str">
        <f t="shared" si="4"/>
        <v>ข้อมูลไม่ถูกต้อง</v>
      </c>
      <c r="S63" s="149" t="str">
        <f>IF(ISNUMBER(R63),
IF(H$2=ตัวเลือก!A$30,"ยังไม่บันทึกข้อมูล",R63*0.27),"ข้อมูลไม่ถูกต้อง")</f>
        <v>ข้อมูลไม่ถูกต้อง</v>
      </c>
      <c r="T63" s="149" t="str">
        <f t="shared" si="5"/>
        <v>ข้อมูลไม่ถูกต้อง</v>
      </c>
      <c r="U63" s="149" t="str">
        <f>IF(ISNUMBER(R63),
IF(H$2=ตัวเลือก!A$30,"ยังไม่บันทึกข้อมูล",R63*0.47),"ข้อมูลไม่ถูกต้อง")</f>
        <v>ข้อมูลไม่ถูกต้อง</v>
      </c>
      <c r="V63" s="149" t="str">
        <f>IF(ISNUMBER(S63),
IF(H$2=ตัวเลือก!A$30,"ยังไม่บันทึกข้อมูล",S63*0.47),"ข้อมูลไม่ถูกต้อง")</f>
        <v>ข้อมูลไม่ถูกต้อง</v>
      </c>
      <c r="W63" s="149" t="str">
        <f t="shared" si="6"/>
        <v>ข้อมูลไม่ถูกต้อง</v>
      </c>
      <c r="X63" s="148" t="str">
        <f t="shared" si="8"/>
        <v>ข้อมูลไม่ถูกต้อง</v>
      </c>
      <c r="Y63" s="38"/>
      <c r="Z63" s="38"/>
      <c r="AA63" s="38"/>
    </row>
    <row r="64" spans="1:27" x14ac:dyDescent="0.45">
      <c r="A64" s="38">
        <v>59</v>
      </c>
      <c r="B64" s="38"/>
      <c r="C64" s="38"/>
      <c r="D64" s="38"/>
      <c r="E64" s="38"/>
      <c r="F64" s="152"/>
      <c r="G64" s="152"/>
      <c r="H64" s="150"/>
      <c r="I64" s="38"/>
      <c r="J64" s="149" t="str">
        <f t="shared" si="9"/>
        <v>รอข้อมูลคอลัมน์ H</v>
      </c>
      <c r="K64" s="150"/>
      <c r="L64" s="150"/>
      <c r="M64" s="150"/>
      <c r="N64" s="149" t="str" cm="1">
        <f t="array" ref="N64">IF(AND(K64:M64=""),"ยังไม่บันทึกข้อมูล",
IF(M64&lt;&gt;"",
IF(M64&gt;=1.3,M64,"เป็นไม้พุ่ม"),
IF(K64+L64&gt;=1.3,K64+L64,"เป็นไม้พุ่ม")))</f>
        <v>ยังไม่บันทึกข้อมูล</v>
      </c>
      <c r="O64" s="149" t="str">
        <f t="shared" si="1"/>
        <v>ข้อมูลไม่ถูกต้อง</v>
      </c>
      <c r="P64" s="149" t="str">
        <f t="shared" si="2"/>
        <v>ข้อมูลไม่ถูกต้อง</v>
      </c>
      <c r="Q64" s="149" t="str">
        <f t="shared" si="3"/>
        <v>ข้อมูลไม่ถูกต้อง</v>
      </c>
      <c r="R64" s="149" t="str">
        <f t="shared" si="4"/>
        <v>ข้อมูลไม่ถูกต้อง</v>
      </c>
      <c r="S64" s="149" t="str">
        <f>IF(ISNUMBER(R64),
IF(H$2=ตัวเลือก!A$30,"ยังไม่บันทึกข้อมูล",R64*0.27),"ข้อมูลไม่ถูกต้อง")</f>
        <v>ข้อมูลไม่ถูกต้อง</v>
      </c>
      <c r="T64" s="149" t="str">
        <f t="shared" si="5"/>
        <v>ข้อมูลไม่ถูกต้อง</v>
      </c>
      <c r="U64" s="149" t="str">
        <f>IF(ISNUMBER(R64),
IF(H$2=ตัวเลือก!A$30,"ยังไม่บันทึกข้อมูล",R64*0.47),"ข้อมูลไม่ถูกต้อง")</f>
        <v>ข้อมูลไม่ถูกต้อง</v>
      </c>
      <c r="V64" s="149" t="str">
        <f>IF(ISNUMBER(S64),
IF(H$2=ตัวเลือก!A$30,"ยังไม่บันทึกข้อมูล",S64*0.47),"ข้อมูลไม่ถูกต้อง")</f>
        <v>ข้อมูลไม่ถูกต้อง</v>
      </c>
      <c r="W64" s="149" t="str">
        <f t="shared" si="6"/>
        <v>ข้อมูลไม่ถูกต้อง</v>
      </c>
      <c r="X64" s="148" t="str">
        <f t="shared" si="8"/>
        <v>ข้อมูลไม่ถูกต้อง</v>
      </c>
      <c r="Y64" s="38"/>
      <c r="Z64" s="38"/>
      <c r="AA64" s="38"/>
    </row>
    <row r="65" spans="1:27" x14ac:dyDescent="0.45">
      <c r="A65" s="38">
        <v>60</v>
      </c>
      <c r="B65" s="38"/>
      <c r="C65" s="38"/>
      <c r="D65" s="38"/>
      <c r="E65" s="38"/>
      <c r="F65" s="152"/>
      <c r="G65" s="152"/>
      <c r="H65" s="150"/>
      <c r="I65" s="38"/>
      <c r="J65" s="149" t="str">
        <f t="shared" si="9"/>
        <v>รอข้อมูลคอลัมน์ H</v>
      </c>
      <c r="K65" s="150"/>
      <c r="L65" s="150"/>
      <c r="M65" s="150"/>
      <c r="N65" s="149" t="str" cm="1">
        <f t="array" ref="N65">IF(AND(K65:M65=""),"ยังไม่บันทึกข้อมูล",
IF(M65&lt;&gt;"",
IF(M65&gt;=1.3,M65,"เป็นไม้พุ่ม"),
IF(K65+L65&gt;=1.3,K65+L65,"เป็นไม้พุ่ม")))</f>
        <v>ยังไม่บันทึกข้อมูล</v>
      </c>
      <c r="O65" s="149" t="str">
        <f t="shared" si="1"/>
        <v>ข้อมูลไม่ถูกต้อง</v>
      </c>
      <c r="P65" s="149" t="str">
        <f t="shared" si="2"/>
        <v>ข้อมูลไม่ถูกต้อง</v>
      </c>
      <c r="Q65" s="149" t="str">
        <f t="shared" si="3"/>
        <v>ข้อมูลไม่ถูกต้อง</v>
      </c>
      <c r="R65" s="149" t="str">
        <f t="shared" si="4"/>
        <v>ข้อมูลไม่ถูกต้อง</v>
      </c>
      <c r="S65" s="149" t="str">
        <f>IF(ISNUMBER(R65),
IF(H$2=ตัวเลือก!A$30,"ยังไม่บันทึกข้อมูล",R65*0.27),"ข้อมูลไม่ถูกต้อง")</f>
        <v>ข้อมูลไม่ถูกต้อง</v>
      </c>
      <c r="T65" s="149" t="str">
        <f t="shared" si="5"/>
        <v>ข้อมูลไม่ถูกต้อง</v>
      </c>
      <c r="U65" s="149" t="str">
        <f>IF(ISNUMBER(R65),
IF(H$2=ตัวเลือก!A$30,"ยังไม่บันทึกข้อมูล",R65*0.47),"ข้อมูลไม่ถูกต้อง")</f>
        <v>ข้อมูลไม่ถูกต้อง</v>
      </c>
      <c r="V65" s="149" t="str">
        <f>IF(ISNUMBER(S65),
IF(H$2=ตัวเลือก!A$30,"ยังไม่บันทึกข้อมูล",S65*0.47),"ข้อมูลไม่ถูกต้อง")</f>
        <v>ข้อมูลไม่ถูกต้อง</v>
      </c>
      <c r="W65" s="149" t="str">
        <f t="shared" si="6"/>
        <v>ข้อมูลไม่ถูกต้อง</v>
      </c>
      <c r="X65" s="148" t="str">
        <f t="shared" si="8"/>
        <v>ข้อมูลไม่ถูกต้อง</v>
      </c>
      <c r="Y65" s="38"/>
      <c r="Z65" s="38"/>
      <c r="AA65" s="38"/>
    </row>
    <row r="66" spans="1:27" x14ac:dyDescent="0.45">
      <c r="A66" s="38">
        <v>61</v>
      </c>
      <c r="B66" s="38"/>
      <c r="C66" s="38"/>
      <c r="D66" s="38"/>
      <c r="E66" s="38"/>
      <c r="F66" s="152"/>
      <c r="G66" s="152"/>
      <c r="H66" s="150"/>
      <c r="I66" s="38"/>
      <c r="J66" s="149" t="str">
        <f t="shared" si="9"/>
        <v>รอข้อมูลคอลัมน์ H</v>
      </c>
      <c r="K66" s="150"/>
      <c r="L66" s="150"/>
      <c r="M66" s="150"/>
      <c r="N66" s="149" t="str" cm="1">
        <f t="array" ref="N66">IF(AND(K66:M66=""),"ยังไม่บันทึกข้อมูล",
IF(M66&lt;&gt;"",
IF(M66&gt;=1.3,M66,"เป็นไม้พุ่ม"),
IF(K66+L66&gt;=1.3,K66+L66,"เป็นไม้พุ่ม")))</f>
        <v>ยังไม่บันทึกข้อมูล</v>
      </c>
      <c r="O66" s="149" t="str">
        <f t="shared" si="1"/>
        <v>ข้อมูลไม่ถูกต้อง</v>
      </c>
      <c r="P66" s="149" t="str">
        <f t="shared" si="2"/>
        <v>ข้อมูลไม่ถูกต้อง</v>
      </c>
      <c r="Q66" s="149" t="str">
        <f t="shared" si="3"/>
        <v>ข้อมูลไม่ถูกต้อง</v>
      </c>
      <c r="R66" s="149" t="str">
        <f t="shared" si="4"/>
        <v>ข้อมูลไม่ถูกต้อง</v>
      </c>
      <c r="S66" s="149" t="str">
        <f>IF(ISNUMBER(R66),
IF(H$2=ตัวเลือก!A$30,"ยังไม่บันทึกข้อมูล",R66*0.27),"ข้อมูลไม่ถูกต้อง")</f>
        <v>ข้อมูลไม่ถูกต้อง</v>
      </c>
      <c r="T66" s="149" t="str">
        <f t="shared" si="5"/>
        <v>ข้อมูลไม่ถูกต้อง</v>
      </c>
      <c r="U66" s="149" t="str">
        <f>IF(ISNUMBER(R66),
IF(H$2=ตัวเลือก!A$30,"ยังไม่บันทึกข้อมูล",R66*0.47),"ข้อมูลไม่ถูกต้อง")</f>
        <v>ข้อมูลไม่ถูกต้อง</v>
      </c>
      <c r="V66" s="149" t="str">
        <f>IF(ISNUMBER(S66),
IF(H$2=ตัวเลือก!A$30,"ยังไม่บันทึกข้อมูล",S66*0.47),"ข้อมูลไม่ถูกต้อง")</f>
        <v>ข้อมูลไม่ถูกต้อง</v>
      </c>
      <c r="W66" s="149" t="str">
        <f t="shared" si="6"/>
        <v>ข้อมูลไม่ถูกต้อง</v>
      </c>
      <c r="X66" s="148" t="str">
        <f t="shared" si="8"/>
        <v>ข้อมูลไม่ถูกต้อง</v>
      </c>
      <c r="Y66" s="38"/>
      <c r="Z66" s="38"/>
      <c r="AA66" s="38"/>
    </row>
    <row r="67" spans="1:27" x14ac:dyDescent="0.45">
      <c r="A67" s="38">
        <v>62</v>
      </c>
      <c r="B67" s="38"/>
      <c r="C67" s="38"/>
      <c r="D67" s="38"/>
      <c r="E67" s="38"/>
      <c r="F67" s="152"/>
      <c r="G67" s="152"/>
      <c r="H67" s="150"/>
      <c r="I67" s="38"/>
      <c r="J67" s="149" t="str">
        <f t="shared" si="9"/>
        <v>รอข้อมูลคอลัมน์ H</v>
      </c>
      <c r="K67" s="150"/>
      <c r="L67" s="150"/>
      <c r="M67" s="150"/>
      <c r="N67" s="149" t="str" cm="1">
        <f t="array" ref="N67">IF(AND(K67:M67=""),"ยังไม่บันทึกข้อมูล",
IF(M67&lt;&gt;"",
IF(M67&gt;=1.3,M67,"เป็นไม้พุ่ม"),
IF(K67+L67&gt;=1.3,K67+L67,"เป็นไม้พุ่ม")))</f>
        <v>ยังไม่บันทึกข้อมูล</v>
      </c>
      <c r="O67" s="149" t="str">
        <f t="shared" si="1"/>
        <v>ข้อมูลไม่ถูกต้อง</v>
      </c>
      <c r="P67" s="149" t="str">
        <f t="shared" si="2"/>
        <v>ข้อมูลไม่ถูกต้อง</v>
      </c>
      <c r="Q67" s="149" t="str">
        <f t="shared" si="3"/>
        <v>ข้อมูลไม่ถูกต้อง</v>
      </c>
      <c r="R67" s="149" t="str">
        <f t="shared" si="4"/>
        <v>ข้อมูลไม่ถูกต้อง</v>
      </c>
      <c r="S67" s="149" t="str">
        <f>IF(ISNUMBER(R67),
IF(H$2=ตัวเลือก!A$30,"ยังไม่บันทึกข้อมูล",R67*0.27),"ข้อมูลไม่ถูกต้อง")</f>
        <v>ข้อมูลไม่ถูกต้อง</v>
      </c>
      <c r="T67" s="149" t="str">
        <f t="shared" si="5"/>
        <v>ข้อมูลไม่ถูกต้อง</v>
      </c>
      <c r="U67" s="149" t="str">
        <f>IF(ISNUMBER(R67),
IF(H$2=ตัวเลือก!A$30,"ยังไม่บันทึกข้อมูล",R67*0.47),"ข้อมูลไม่ถูกต้อง")</f>
        <v>ข้อมูลไม่ถูกต้อง</v>
      </c>
      <c r="V67" s="149" t="str">
        <f>IF(ISNUMBER(S67),
IF(H$2=ตัวเลือก!A$30,"ยังไม่บันทึกข้อมูล",S67*0.47),"ข้อมูลไม่ถูกต้อง")</f>
        <v>ข้อมูลไม่ถูกต้อง</v>
      </c>
      <c r="W67" s="149" t="str">
        <f t="shared" si="6"/>
        <v>ข้อมูลไม่ถูกต้อง</v>
      </c>
      <c r="X67" s="148" t="str">
        <f t="shared" si="8"/>
        <v>ข้อมูลไม่ถูกต้อง</v>
      </c>
      <c r="Y67" s="38"/>
      <c r="Z67" s="38"/>
      <c r="AA67" s="38"/>
    </row>
    <row r="68" spans="1:27" x14ac:dyDescent="0.45">
      <c r="A68" s="38">
        <v>63</v>
      </c>
      <c r="B68" s="38"/>
      <c r="C68" s="38"/>
      <c r="D68" s="38"/>
      <c r="E68" s="38"/>
      <c r="F68" s="152"/>
      <c r="G68" s="152"/>
      <c r="H68" s="150"/>
      <c r="I68" s="38"/>
      <c r="J68" s="149" t="str">
        <f t="shared" si="9"/>
        <v>รอข้อมูลคอลัมน์ H</v>
      </c>
      <c r="K68" s="150"/>
      <c r="L68" s="150"/>
      <c r="M68" s="150"/>
      <c r="N68" s="149" t="str" cm="1">
        <f t="array" ref="N68">IF(AND(K68:M68=""),"ยังไม่บันทึกข้อมูล",
IF(M68&lt;&gt;"",
IF(M68&gt;=1.3,M68,"เป็นไม้พุ่ม"),
IF(K68+L68&gt;=1.3,K68+L68,"เป็นไม้พุ่ม")))</f>
        <v>ยังไม่บันทึกข้อมูล</v>
      </c>
      <c r="O68" s="149" t="str">
        <f t="shared" si="1"/>
        <v>ข้อมูลไม่ถูกต้อง</v>
      </c>
      <c r="P68" s="149" t="str">
        <f t="shared" si="2"/>
        <v>ข้อมูลไม่ถูกต้อง</v>
      </c>
      <c r="Q68" s="149" t="str">
        <f t="shared" si="3"/>
        <v>ข้อมูลไม่ถูกต้อง</v>
      </c>
      <c r="R68" s="149" t="str">
        <f t="shared" si="4"/>
        <v>ข้อมูลไม่ถูกต้อง</v>
      </c>
      <c r="S68" s="149" t="str">
        <f>IF(ISNUMBER(R68),
IF(H$2=ตัวเลือก!A$30,"ยังไม่บันทึกข้อมูล",R68*0.27),"ข้อมูลไม่ถูกต้อง")</f>
        <v>ข้อมูลไม่ถูกต้อง</v>
      </c>
      <c r="T68" s="149" t="str">
        <f t="shared" si="5"/>
        <v>ข้อมูลไม่ถูกต้อง</v>
      </c>
      <c r="U68" s="149" t="str">
        <f>IF(ISNUMBER(R68),
IF(H$2=ตัวเลือก!A$30,"ยังไม่บันทึกข้อมูล",R68*0.47),"ข้อมูลไม่ถูกต้อง")</f>
        <v>ข้อมูลไม่ถูกต้อง</v>
      </c>
      <c r="V68" s="149" t="str">
        <f>IF(ISNUMBER(S68),
IF(H$2=ตัวเลือก!A$30,"ยังไม่บันทึกข้อมูล",S68*0.47),"ข้อมูลไม่ถูกต้อง")</f>
        <v>ข้อมูลไม่ถูกต้อง</v>
      </c>
      <c r="W68" s="149" t="str">
        <f t="shared" si="6"/>
        <v>ข้อมูลไม่ถูกต้อง</v>
      </c>
      <c r="X68" s="148" t="str">
        <f t="shared" si="8"/>
        <v>ข้อมูลไม่ถูกต้อง</v>
      </c>
      <c r="Y68" s="38"/>
      <c r="Z68" s="38"/>
      <c r="AA68" s="38"/>
    </row>
    <row r="69" spans="1:27" x14ac:dyDescent="0.45">
      <c r="A69" s="38">
        <v>64</v>
      </c>
      <c r="B69" s="38"/>
      <c r="C69" s="38"/>
      <c r="D69" s="38"/>
      <c r="E69" s="38"/>
      <c r="F69" s="152"/>
      <c r="G69" s="152"/>
      <c r="H69" s="150"/>
      <c r="I69" s="38"/>
      <c r="J69" s="149" t="str">
        <f t="shared" si="9"/>
        <v>รอข้อมูลคอลัมน์ H</v>
      </c>
      <c r="K69" s="150"/>
      <c r="L69" s="150"/>
      <c r="M69" s="150"/>
      <c r="N69" s="149" t="str" cm="1">
        <f t="array" ref="N69">IF(AND(K69:M69=""),"ยังไม่บันทึกข้อมูล",
IF(M69&lt;&gt;"",
IF(M69&gt;=1.3,M69,"เป็นไม้พุ่ม"),
IF(K69+L69&gt;=1.3,K69+L69,"เป็นไม้พุ่ม")))</f>
        <v>ยังไม่บันทึกข้อมูล</v>
      </c>
      <c r="O69" s="149" t="str">
        <f t="shared" si="1"/>
        <v>ข้อมูลไม่ถูกต้อง</v>
      </c>
      <c r="P69" s="149" t="str">
        <f t="shared" si="2"/>
        <v>ข้อมูลไม่ถูกต้อง</v>
      </c>
      <c r="Q69" s="149" t="str">
        <f t="shared" si="3"/>
        <v>ข้อมูลไม่ถูกต้อง</v>
      </c>
      <c r="R69" s="149" t="str">
        <f t="shared" si="4"/>
        <v>ข้อมูลไม่ถูกต้อง</v>
      </c>
      <c r="S69" s="149" t="str">
        <f>IF(ISNUMBER(R69),
IF(H$2=ตัวเลือก!A$30,"ยังไม่บันทึกข้อมูล",R69*0.27),"ข้อมูลไม่ถูกต้อง")</f>
        <v>ข้อมูลไม่ถูกต้อง</v>
      </c>
      <c r="T69" s="149" t="str">
        <f t="shared" si="5"/>
        <v>ข้อมูลไม่ถูกต้อง</v>
      </c>
      <c r="U69" s="149" t="str">
        <f>IF(ISNUMBER(R69),
IF(H$2=ตัวเลือก!A$30,"ยังไม่บันทึกข้อมูล",R69*0.47),"ข้อมูลไม่ถูกต้อง")</f>
        <v>ข้อมูลไม่ถูกต้อง</v>
      </c>
      <c r="V69" s="149" t="str">
        <f>IF(ISNUMBER(S69),
IF(H$2=ตัวเลือก!A$30,"ยังไม่บันทึกข้อมูล",S69*0.47),"ข้อมูลไม่ถูกต้อง")</f>
        <v>ข้อมูลไม่ถูกต้อง</v>
      </c>
      <c r="W69" s="149" t="str">
        <f t="shared" si="6"/>
        <v>ข้อมูลไม่ถูกต้อง</v>
      </c>
      <c r="X69" s="148" t="str">
        <f t="shared" si="8"/>
        <v>ข้อมูลไม่ถูกต้อง</v>
      </c>
      <c r="Y69" s="38"/>
      <c r="Z69" s="38"/>
      <c r="AA69" s="38"/>
    </row>
    <row r="70" spans="1:27" x14ac:dyDescent="0.45">
      <c r="A70" s="38">
        <v>65</v>
      </c>
      <c r="B70" s="38"/>
      <c r="C70" s="38"/>
      <c r="D70" s="38"/>
      <c r="E70" s="38"/>
      <c r="F70" s="152"/>
      <c r="G70" s="152"/>
      <c r="H70" s="150"/>
      <c r="I70" s="38"/>
      <c r="J70" s="149" t="str">
        <f t="shared" si="9"/>
        <v>รอข้อมูลคอลัมน์ H</v>
      </c>
      <c r="K70" s="150"/>
      <c r="L70" s="150"/>
      <c r="M70" s="150"/>
      <c r="N70" s="149" t="str" cm="1">
        <f t="array" ref="N70">IF(AND(K70:M70=""),"ยังไม่บันทึกข้อมูล",
IF(M70&lt;&gt;"",
IF(M70&gt;=1.3,M70,"เป็นไม้พุ่ม"),
IF(K70+L70&gt;=1.3,K70+L70,"เป็นไม้พุ่ม")))</f>
        <v>ยังไม่บันทึกข้อมูล</v>
      </c>
      <c r="O70" s="149" t="str">
        <f t="shared" si="1"/>
        <v>ข้อมูลไม่ถูกต้อง</v>
      </c>
      <c r="P70" s="149" t="str">
        <f t="shared" si="2"/>
        <v>ข้อมูลไม่ถูกต้อง</v>
      </c>
      <c r="Q70" s="149" t="str">
        <f t="shared" si="3"/>
        <v>ข้อมูลไม่ถูกต้อง</v>
      </c>
      <c r="R70" s="149" t="str">
        <f t="shared" si="4"/>
        <v>ข้อมูลไม่ถูกต้อง</v>
      </c>
      <c r="S70" s="149" t="str">
        <f>IF(ISNUMBER(R70),
IF(H$2=ตัวเลือก!A$30,"ยังไม่บันทึกข้อมูล",R70*0.27),"ข้อมูลไม่ถูกต้อง")</f>
        <v>ข้อมูลไม่ถูกต้อง</v>
      </c>
      <c r="T70" s="149" t="str">
        <f t="shared" si="5"/>
        <v>ข้อมูลไม่ถูกต้อง</v>
      </c>
      <c r="U70" s="149" t="str">
        <f>IF(ISNUMBER(R70),
IF(H$2=ตัวเลือก!A$30,"ยังไม่บันทึกข้อมูล",R70*0.47),"ข้อมูลไม่ถูกต้อง")</f>
        <v>ข้อมูลไม่ถูกต้อง</v>
      </c>
      <c r="V70" s="149" t="str">
        <f>IF(ISNUMBER(S70),
IF(H$2=ตัวเลือก!A$30,"ยังไม่บันทึกข้อมูล",S70*0.47),"ข้อมูลไม่ถูกต้อง")</f>
        <v>ข้อมูลไม่ถูกต้อง</v>
      </c>
      <c r="W70" s="149" t="str">
        <f t="shared" si="6"/>
        <v>ข้อมูลไม่ถูกต้อง</v>
      </c>
      <c r="X70" s="148" t="str">
        <f t="shared" si="8"/>
        <v>ข้อมูลไม่ถูกต้อง</v>
      </c>
      <c r="Y70" s="38"/>
      <c r="Z70" s="38"/>
      <c r="AA70" s="38"/>
    </row>
    <row r="71" spans="1:27" x14ac:dyDescent="0.45">
      <c r="A71" s="38">
        <v>66</v>
      </c>
      <c r="B71" s="38"/>
      <c r="C71" s="38"/>
      <c r="D71" s="38"/>
      <c r="E71" s="38"/>
      <c r="F71" s="152"/>
      <c r="G71" s="152"/>
      <c r="H71" s="150"/>
      <c r="I71" s="38"/>
      <c r="J71" s="149" t="str">
        <f t="shared" si="9"/>
        <v>รอข้อมูลคอลัมน์ H</v>
      </c>
      <c r="K71" s="150"/>
      <c r="L71" s="150"/>
      <c r="M71" s="150"/>
      <c r="N71" s="149" t="str" cm="1">
        <f t="array" ref="N71">IF(AND(K71:M71=""),"ยังไม่บันทึกข้อมูล",
IF(M71&lt;&gt;"",
IF(M71&gt;=1.3,M71,"เป็นไม้พุ่ม"),
IF(K71+L71&gt;=1.3,K71+L71,"เป็นไม้พุ่ม")))</f>
        <v>ยังไม่บันทึกข้อมูล</v>
      </c>
      <c r="O71" s="149" t="str">
        <f t="shared" ref="O71:O134" si="10">IF(AND(ISNUMBER(J71),ISNUMBER(N71)),0.0702*(((J71^2)*N71))^0.8737,"ข้อมูลไม่ถูกต้อง")</f>
        <v>ข้อมูลไม่ถูกต้อง</v>
      </c>
      <c r="P71" s="149" t="str">
        <f t="shared" ref="P71:P134" si="11">IF(AND(ISNUMBER(J71),ISNUMBER(N71)),0.0093*(((J71^2)*N71))^0.9403,"ข้อมูลไม่ถูกต้อง")</f>
        <v>ข้อมูลไม่ถูกต้อง</v>
      </c>
      <c r="Q71" s="149" t="str">
        <f t="shared" ref="Q71:Q134" si="12">IF(AND(ISNUMBER(K71),ISNUMBER(O71)),0.0244*(((K71^2)*O71))^1.0517,"ข้อมูลไม่ถูกต้อง")</f>
        <v>ข้อมูลไม่ถูกต้อง</v>
      </c>
      <c r="R71" s="149" t="str">
        <f t="shared" ref="R71:R134" si="13">IF(AND(O71&lt;&gt;"ข้อมูลไม่ถูกต้อง",P71&lt;&gt;"ข้อมูลไม่ถูกต้อง",Q71&lt;&gt;"ข้อมูลไม่ถูกต้อง"),O71+P71+Q71,"ข้อมูลไม่ถูกต้อง")</f>
        <v>ข้อมูลไม่ถูกต้อง</v>
      </c>
      <c r="S71" s="149" t="str">
        <f>IF(ISNUMBER(R71),
IF(H$2=ตัวเลือก!A$30,"ยังไม่บันทึกข้อมูล",R71*0.27),"ข้อมูลไม่ถูกต้อง")</f>
        <v>ข้อมูลไม่ถูกต้อง</v>
      </c>
      <c r="T71" s="149" t="str">
        <f t="shared" ref="T71:T134" si="14">IF(AND(ISNUMBER(R71),ISNUMBER(S71)),R71+S71,"ข้อมูลไม่ถูกต้อง")</f>
        <v>ข้อมูลไม่ถูกต้อง</v>
      </c>
      <c r="U71" s="149" t="str">
        <f>IF(ISNUMBER(R71),
IF(H$2=ตัวเลือก!A$30,"ยังไม่บันทึกข้อมูล",R71*0.47),"ข้อมูลไม่ถูกต้อง")</f>
        <v>ข้อมูลไม่ถูกต้อง</v>
      </c>
      <c r="V71" s="149" t="str">
        <f>IF(ISNUMBER(S71),
IF(H$2=ตัวเลือก!A$30,"ยังไม่บันทึกข้อมูล",S71*0.47),"ข้อมูลไม่ถูกต้อง")</f>
        <v>ข้อมูลไม่ถูกต้อง</v>
      </c>
      <c r="W71" s="149" t="str">
        <f t="shared" ref="W71:W134" si="15">IF(AND(ISNUMBER(U71),ISNUMBER(V71)),((U71+V71)/1000),"ข้อมูลไม่ถูกต้อง")</f>
        <v>ข้อมูลไม่ถูกต้อง</v>
      </c>
      <c r="X71" s="148" t="str">
        <f t="shared" si="8"/>
        <v>ข้อมูลไม่ถูกต้อง</v>
      </c>
      <c r="Y71" s="38"/>
      <c r="Z71" s="38"/>
      <c r="AA71" s="38"/>
    </row>
    <row r="72" spans="1:27" x14ac:dyDescent="0.45">
      <c r="A72" s="38">
        <v>67</v>
      </c>
      <c r="B72" s="38"/>
      <c r="C72" s="38"/>
      <c r="D72" s="38"/>
      <c r="E72" s="38"/>
      <c r="F72" s="152"/>
      <c r="G72" s="152"/>
      <c r="H72" s="150"/>
      <c r="I72" s="38"/>
      <c r="J72" s="149" t="str">
        <f t="shared" si="9"/>
        <v>รอข้อมูลคอลัมน์ H</v>
      </c>
      <c r="K72" s="150"/>
      <c r="L72" s="150"/>
      <c r="M72" s="150"/>
      <c r="N72" s="149" t="str" cm="1">
        <f t="array" ref="N72">IF(AND(K72:M72=""),"ยังไม่บันทึกข้อมูล",
IF(M72&lt;&gt;"",
IF(M72&gt;=1.3,M72,"เป็นไม้พุ่ม"),
IF(K72+L72&gt;=1.3,K72+L72,"เป็นไม้พุ่ม")))</f>
        <v>ยังไม่บันทึกข้อมูล</v>
      </c>
      <c r="O72" s="149" t="str">
        <f t="shared" si="10"/>
        <v>ข้อมูลไม่ถูกต้อง</v>
      </c>
      <c r="P72" s="149" t="str">
        <f t="shared" si="11"/>
        <v>ข้อมูลไม่ถูกต้อง</v>
      </c>
      <c r="Q72" s="149" t="str">
        <f t="shared" si="12"/>
        <v>ข้อมูลไม่ถูกต้อง</v>
      </c>
      <c r="R72" s="149" t="str">
        <f t="shared" si="13"/>
        <v>ข้อมูลไม่ถูกต้อง</v>
      </c>
      <c r="S72" s="149" t="str">
        <f>IF(ISNUMBER(R72),
IF(H$2=ตัวเลือก!A$30,"ยังไม่บันทึกข้อมูล",R72*0.27),"ข้อมูลไม่ถูกต้อง")</f>
        <v>ข้อมูลไม่ถูกต้อง</v>
      </c>
      <c r="T72" s="149" t="str">
        <f t="shared" si="14"/>
        <v>ข้อมูลไม่ถูกต้อง</v>
      </c>
      <c r="U72" s="149" t="str">
        <f>IF(ISNUMBER(R72),
IF(H$2=ตัวเลือก!A$30,"ยังไม่บันทึกข้อมูล",R72*0.47),"ข้อมูลไม่ถูกต้อง")</f>
        <v>ข้อมูลไม่ถูกต้อง</v>
      </c>
      <c r="V72" s="149" t="str">
        <f>IF(ISNUMBER(S72),
IF(H$2=ตัวเลือก!A$30,"ยังไม่บันทึกข้อมูล",S72*0.47),"ข้อมูลไม่ถูกต้อง")</f>
        <v>ข้อมูลไม่ถูกต้อง</v>
      </c>
      <c r="W72" s="149" t="str">
        <f t="shared" si="15"/>
        <v>ข้อมูลไม่ถูกต้อง</v>
      </c>
      <c r="X72" s="148" t="str">
        <f t="shared" si="8"/>
        <v>ข้อมูลไม่ถูกต้อง</v>
      </c>
      <c r="Y72" s="38"/>
      <c r="Z72" s="38"/>
      <c r="AA72" s="38"/>
    </row>
    <row r="73" spans="1:27" x14ac:dyDescent="0.45">
      <c r="A73" s="38">
        <v>68</v>
      </c>
      <c r="B73" s="38"/>
      <c r="C73" s="38"/>
      <c r="D73" s="38"/>
      <c r="E73" s="38"/>
      <c r="F73" s="152"/>
      <c r="G73" s="152"/>
      <c r="H73" s="150"/>
      <c r="I73" s="38"/>
      <c r="J73" s="149" t="str">
        <f t="shared" si="9"/>
        <v>รอข้อมูลคอลัมน์ H</v>
      </c>
      <c r="K73" s="150"/>
      <c r="L73" s="150"/>
      <c r="M73" s="150"/>
      <c r="N73" s="149" t="str" cm="1">
        <f t="array" ref="N73">IF(AND(K73:M73=""),"ยังไม่บันทึกข้อมูล",
IF(M73&lt;&gt;"",
IF(M73&gt;=1.3,M73,"เป็นไม้พุ่ม"),
IF(K73+L73&gt;=1.3,K73+L73,"เป็นไม้พุ่ม")))</f>
        <v>ยังไม่บันทึกข้อมูล</v>
      </c>
      <c r="O73" s="149" t="str">
        <f t="shared" si="10"/>
        <v>ข้อมูลไม่ถูกต้อง</v>
      </c>
      <c r="P73" s="149" t="str">
        <f t="shared" si="11"/>
        <v>ข้อมูลไม่ถูกต้อง</v>
      </c>
      <c r="Q73" s="149" t="str">
        <f t="shared" si="12"/>
        <v>ข้อมูลไม่ถูกต้อง</v>
      </c>
      <c r="R73" s="149" t="str">
        <f t="shared" si="13"/>
        <v>ข้อมูลไม่ถูกต้อง</v>
      </c>
      <c r="S73" s="149" t="str">
        <f>IF(ISNUMBER(R73),
IF(H$2=ตัวเลือก!A$30,"ยังไม่บันทึกข้อมูล",R73*0.27),"ข้อมูลไม่ถูกต้อง")</f>
        <v>ข้อมูลไม่ถูกต้อง</v>
      </c>
      <c r="T73" s="149" t="str">
        <f t="shared" si="14"/>
        <v>ข้อมูลไม่ถูกต้อง</v>
      </c>
      <c r="U73" s="149" t="str">
        <f>IF(ISNUMBER(R73),
IF(H$2=ตัวเลือก!A$30,"ยังไม่บันทึกข้อมูล",R73*0.47),"ข้อมูลไม่ถูกต้อง")</f>
        <v>ข้อมูลไม่ถูกต้อง</v>
      </c>
      <c r="V73" s="149" t="str">
        <f>IF(ISNUMBER(S73),
IF(H$2=ตัวเลือก!A$30,"ยังไม่บันทึกข้อมูล",S73*0.47),"ข้อมูลไม่ถูกต้อง")</f>
        <v>ข้อมูลไม่ถูกต้อง</v>
      </c>
      <c r="W73" s="149" t="str">
        <f t="shared" si="15"/>
        <v>ข้อมูลไม่ถูกต้อง</v>
      </c>
      <c r="X73" s="148" t="str">
        <f t="shared" si="8"/>
        <v>ข้อมูลไม่ถูกต้อง</v>
      </c>
      <c r="Y73" s="38"/>
      <c r="Z73" s="38"/>
      <c r="AA73" s="38"/>
    </row>
    <row r="74" spans="1:27" x14ac:dyDescent="0.45">
      <c r="A74" s="38">
        <v>69</v>
      </c>
      <c r="B74" s="38"/>
      <c r="C74" s="38"/>
      <c r="D74" s="38"/>
      <c r="E74" s="38"/>
      <c r="F74" s="152"/>
      <c r="G74" s="152"/>
      <c r="H74" s="150"/>
      <c r="I74" s="38"/>
      <c r="J74" s="149" t="str">
        <f t="shared" si="9"/>
        <v>รอข้อมูลคอลัมน์ H</v>
      </c>
      <c r="K74" s="150"/>
      <c r="L74" s="150"/>
      <c r="M74" s="150"/>
      <c r="N74" s="149" t="str" cm="1">
        <f t="array" ref="N74">IF(AND(K74:M74=""),"ยังไม่บันทึกข้อมูล",
IF(M74&lt;&gt;"",
IF(M74&gt;=1.3,M74,"เป็นไม้พุ่ม"),
IF(K74+L74&gt;=1.3,K74+L74,"เป็นไม้พุ่ม")))</f>
        <v>ยังไม่บันทึกข้อมูล</v>
      </c>
      <c r="O74" s="149" t="str">
        <f t="shared" si="10"/>
        <v>ข้อมูลไม่ถูกต้อง</v>
      </c>
      <c r="P74" s="149" t="str">
        <f t="shared" si="11"/>
        <v>ข้อมูลไม่ถูกต้อง</v>
      </c>
      <c r="Q74" s="149" t="str">
        <f t="shared" si="12"/>
        <v>ข้อมูลไม่ถูกต้อง</v>
      </c>
      <c r="R74" s="149" t="str">
        <f t="shared" si="13"/>
        <v>ข้อมูลไม่ถูกต้อง</v>
      </c>
      <c r="S74" s="149" t="str">
        <f>IF(ISNUMBER(R74),
IF(H$2=ตัวเลือก!A$30,"ยังไม่บันทึกข้อมูล",R74*0.27),"ข้อมูลไม่ถูกต้อง")</f>
        <v>ข้อมูลไม่ถูกต้อง</v>
      </c>
      <c r="T74" s="149" t="str">
        <f t="shared" si="14"/>
        <v>ข้อมูลไม่ถูกต้อง</v>
      </c>
      <c r="U74" s="149" t="str">
        <f>IF(ISNUMBER(R74),
IF(H$2=ตัวเลือก!A$30,"ยังไม่บันทึกข้อมูล",R74*0.47),"ข้อมูลไม่ถูกต้อง")</f>
        <v>ข้อมูลไม่ถูกต้อง</v>
      </c>
      <c r="V74" s="149" t="str">
        <f>IF(ISNUMBER(S74),
IF(H$2=ตัวเลือก!A$30,"ยังไม่บันทึกข้อมูล",S74*0.47),"ข้อมูลไม่ถูกต้อง")</f>
        <v>ข้อมูลไม่ถูกต้อง</v>
      </c>
      <c r="W74" s="149" t="str">
        <f t="shared" si="15"/>
        <v>ข้อมูลไม่ถูกต้อง</v>
      </c>
      <c r="X74" s="148" t="str">
        <f t="shared" si="8"/>
        <v>ข้อมูลไม่ถูกต้อง</v>
      </c>
      <c r="Y74" s="38"/>
      <c r="Z74" s="38"/>
      <c r="AA74" s="38"/>
    </row>
    <row r="75" spans="1:27" x14ac:dyDescent="0.45">
      <c r="A75" s="38">
        <v>70</v>
      </c>
      <c r="B75" s="38"/>
      <c r="C75" s="38"/>
      <c r="D75" s="38"/>
      <c r="E75" s="38"/>
      <c r="F75" s="152"/>
      <c r="G75" s="152"/>
      <c r="H75" s="150"/>
      <c r="I75" s="38"/>
      <c r="J75" s="149" t="str">
        <f t="shared" si="9"/>
        <v>รอข้อมูลคอลัมน์ H</v>
      </c>
      <c r="K75" s="150"/>
      <c r="L75" s="150"/>
      <c r="M75" s="150"/>
      <c r="N75" s="149" t="str" cm="1">
        <f t="array" ref="N75">IF(AND(K75:M75=""),"ยังไม่บันทึกข้อมูล",
IF(M75&lt;&gt;"",
IF(M75&gt;=1.3,M75,"เป็นไม้พุ่ม"),
IF(K75+L75&gt;=1.3,K75+L75,"เป็นไม้พุ่ม")))</f>
        <v>ยังไม่บันทึกข้อมูล</v>
      </c>
      <c r="O75" s="149" t="str">
        <f t="shared" si="10"/>
        <v>ข้อมูลไม่ถูกต้อง</v>
      </c>
      <c r="P75" s="149" t="str">
        <f t="shared" si="11"/>
        <v>ข้อมูลไม่ถูกต้อง</v>
      </c>
      <c r="Q75" s="149" t="str">
        <f t="shared" si="12"/>
        <v>ข้อมูลไม่ถูกต้อง</v>
      </c>
      <c r="R75" s="149" t="str">
        <f t="shared" si="13"/>
        <v>ข้อมูลไม่ถูกต้อง</v>
      </c>
      <c r="S75" s="149" t="str">
        <f>IF(ISNUMBER(R75),
IF(H$2=ตัวเลือก!A$30,"ยังไม่บันทึกข้อมูล",R75*0.27),"ข้อมูลไม่ถูกต้อง")</f>
        <v>ข้อมูลไม่ถูกต้อง</v>
      </c>
      <c r="T75" s="149" t="str">
        <f t="shared" si="14"/>
        <v>ข้อมูลไม่ถูกต้อง</v>
      </c>
      <c r="U75" s="149" t="str">
        <f>IF(ISNUMBER(R75),
IF(H$2=ตัวเลือก!A$30,"ยังไม่บันทึกข้อมูล",R75*0.47),"ข้อมูลไม่ถูกต้อง")</f>
        <v>ข้อมูลไม่ถูกต้อง</v>
      </c>
      <c r="V75" s="149" t="str">
        <f>IF(ISNUMBER(S75),
IF(H$2=ตัวเลือก!A$30,"ยังไม่บันทึกข้อมูล",S75*0.47),"ข้อมูลไม่ถูกต้อง")</f>
        <v>ข้อมูลไม่ถูกต้อง</v>
      </c>
      <c r="W75" s="149" t="str">
        <f t="shared" si="15"/>
        <v>ข้อมูลไม่ถูกต้อง</v>
      </c>
      <c r="X75" s="148" t="str">
        <f t="shared" si="8"/>
        <v>ข้อมูลไม่ถูกต้อง</v>
      </c>
      <c r="Y75" s="38"/>
      <c r="Z75" s="38"/>
      <c r="AA75" s="38"/>
    </row>
    <row r="76" spans="1:27" x14ac:dyDescent="0.45">
      <c r="A76" s="38">
        <v>71</v>
      </c>
      <c r="B76" s="38"/>
      <c r="C76" s="38"/>
      <c r="D76" s="38"/>
      <c r="E76" s="38"/>
      <c r="F76" s="152"/>
      <c r="G76" s="152"/>
      <c r="H76" s="150"/>
      <c r="I76" s="38"/>
      <c r="J76" s="149" t="str">
        <f t="shared" si="9"/>
        <v>รอข้อมูลคอลัมน์ H</v>
      </c>
      <c r="K76" s="150"/>
      <c r="L76" s="150"/>
      <c r="M76" s="150"/>
      <c r="N76" s="149" t="str" cm="1">
        <f t="array" ref="N76">IF(AND(K76:M76=""),"ยังไม่บันทึกข้อมูล",
IF(M76&lt;&gt;"",
IF(M76&gt;=1.3,M76,"เป็นไม้พุ่ม"),
IF(K76+L76&gt;=1.3,K76+L76,"เป็นไม้พุ่ม")))</f>
        <v>ยังไม่บันทึกข้อมูล</v>
      </c>
      <c r="O76" s="149" t="str">
        <f t="shared" si="10"/>
        <v>ข้อมูลไม่ถูกต้อง</v>
      </c>
      <c r="P76" s="149" t="str">
        <f t="shared" si="11"/>
        <v>ข้อมูลไม่ถูกต้อง</v>
      </c>
      <c r="Q76" s="149" t="str">
        <f t="shared" si="12"/>
        <v>ข้อมูลไม่ถูกต้อง</v>
      </c>
      <c r="R76" s="149" t="str">
        <f t="shared" si="13"/>
        <v>ข้อมูลไม่ถูกต้อง</v>
      </c>
      <c r="S76" s="149" t="str">
        <f>IF(ISNUMBER(R76),
IF(H$2=ตัวเลือก!A$30,"ยังไม่บันทึกข้อมูล",R76*0.27),"ข้อมูลไม่ถูกต้อง")</f>
        <v>ข้อมูลไม่ถูกต้อง</v>
      </c>
      <c r="T76" s="149" t="str">
        <f t="shared" si="14"/>
        <v>ข้อมูลไม่ถูกต้อง</v>
      </c>
      <c r="U76" s="149" t="str">
        <f>IF(ISNUMBER(R76),
IF(H$2=ตัวเลือก!A$30,"ยังไม่บันทึกข้อมูล",R76*0.47),"ข้อมูลไม่ถูกต้อง")</f>
        <v>ข้อมูลไม่ถูกต้อง</v>
      </c>
      <c r="V76" s="149" t="str">
        <f>IF(ISNUMBER(S76),
IF(H$2=ตัวเลือก!A$30,"ยังไม่บันทึกข้อมูล",S76*0.47),"ข้อมูลไม่ถูกต้อง")</f>
        <v>ข้อมูลไม่ถูกต้อง</v>
      </c>
      <c r="W76" s="149" t="str">
        <f t="shared" si="15"/>
        <v>ข้อมูลไม่ถูกต้อง</v>
      </c>
      <c r="X76" s="148" t="str">
        <f t="shared" ref="X76:X139" si="16">IF(ISNUMBER(W76),W76*(44/12),"ข้อมูลไม่ถูกต้อง")</f>
        <v>ข้อมูลไม่ถูกต้อง</v>
      </c>
      <c r="Y76" s="38"/>
      <c r="Z76" s="38"/>
      <c r="AA76" s="38"/>
    </row>
    <row r="77" spans="1:27" x14ac:dyDescent="0.45">
      <c r="A77" s="38">
        <v>72</v>
      </c>
      <c r="B77" s="38"/>
      <c r="C77" s="38"/>
      <c r="D77" s="38"/>
      <c r="E77" s="38"/>
      <c r="F77" s="152"/>
      <c r="G77" s="152"/>
      <c r="H77" s="150"/>
      <c r="I77" s="38"/>
      <c r="J77" s="149" t="str">
        <f t="shared" si="9"/>
        <v>รอข้อมูลคอลัมน์ H</v>
      </c>
      <c r="K77" s="150"/>
      <c r="L77" s="150"/>
      <c r="M77" s="150"/>
      <c r="N77" s="149" t="str" cm="1">
        <f t="array" ref="N77">IF(AND(K77:M77=""),"ยังไม่บันทึกข้อมูล",
IF(M77&lt;&gt;"",
IF(M77&gt;=1.3,M77,"เป็นไม้พุ่ม"),
IF(K77+L77&gt;=1.3,K77+L77,"เป็นไม้พุ่ม")))</f>
        <v>ยังไม่บันทึกข้อมูล</v>
      </c>
      <c r="O77" s="149" t="str">
        <f t="shared" si="10"/>
        <v>ข้อมูลไม่ถูกต้อง</v>
      </c>
      <c r="P77" s="149" t="str">
        <f t="shared" si="11"/>
        <v>ข้อมูลไม่ถูกต้อง</v>
      </c>
      <c r="Q77" s="149" t="str">
        <f t="shared" si="12"/>
        <v>ข้อมูลไม่ถูกต้อง</v>
      </c>
      <c r="R77" s="149" t="str">
        <f t="shared" si="13"/>
        <v>ข้อมูลไม่ถูกต้อง</v>
      </c>
      <c r="S77" s="149" t="str">
        <f>IF(ISNUMBER(R77),
IF(H$2=ตัวเลือก!A$30,"ยังไม่บันทึกข้อมูล",R77*0.27),"ข้อมูลไม่ถูกต้อง")</f>
        <v>ข้อมูลไม่ถูกต้อง</v>
      </c>
      <c r="T77" s="149" t="str">
        <f t="shared" si="14"/>
        <v>ข้อมูลไม่ถูกต้อง</v>
      </c>
      <c r="U77" s="149" t="str">
        <f>IF(ISNUMBER(R77),
IF(H$2=ตัวเลือก!A$30,"ยังไม่บันทึกข้อมูล",R77*0.47),"ข้อมูลไม่ถูกต้อง")</f>
        <v>ข้อมูลไม่ถูกต้อง</v>
      </c>
      <c r="V77" s="149" t="str">
        <f>IF(ISNUMBER(S77),
IF(H$2=ตัวเลือก!A$30,"ยังไม่บันทึกข้อมูล",S77*0.47),"ข้อมูลไม่ถูกต้อง")</f>
        <v>ข้อมูลไม่ถูกต้อง</v>
      </c>
      <c r="W77" s="149" t="str">
        <f t="shared" si="15"/>
        <v>ข้อมูลไม่ถูกต้อง</v>
      </c>
      <c r="X77" s="148" t="str">
        <f t="shared" si="16"/>
        <v>ข้อมูลไม่ถูกต้อง</v>
      </c>
      <c r="Y77" s="38"/>
      <c r="Z77" s="38"/>
      <c r="AA77" s="38"/>
    </row>
    <row r="78" spans="1:27" x14ac:dyDescent="0.45">
      <c r="A78" s="38">
        <v>73</v>
      </c>
      <c r="B78" s="38"/>
      <c r="C78" s="38"/>
      <c r="D78" s="38"/>
      <c r="E78" s="38"/>
      <c r="F78" s="152"/>
      <c r="G78" s="152"/>
      <c r="H78" s="150"/>
      <c r="I78" s="38"/>
      <c r="J78" s="149" t="str">
        <f t="shared" si="9"/>
        <v>รอข้อมูลคอลัมน์ H</v>
      </c>
      <c r="K78" s="150"/>
      <c r="L78" s="150"/>
      <c r="M78" s="150"/>
      <c r="N78" s="149" t="str" cm="1">
        <f t="array" ref="N78">IF(AND(K78:M78=""),"ยังไม่บันทึกข้อมูล",
IF(M78&lt;&gt;"",
IF(M78&gt;=1.3,M78,"เป็นไม้พุ่ม"),
IF(K78+L78&gt;=1.3,K78+L78,"เป็นไม้พุ่ม")))</f>
        <v>ยังไม่บันทึกข้อมูล</v>
      </c>
      <c r="O78" s="149" t="str">
        <f t="shared" si="10"/>
        <v>ข้อมูลไม่ถูกต้อง</v>
      </c>
      <c r="P78" s="149" t="str">
        <f t="shared" si="11"/>
        <v>ข้อมูลไม่ถูกต้อง</v>
      </c>
      <c r="Q78" s="149" t="str">
        <f t="shared" si="12"/>
        <v>ข้อมูลไม่ถูกต้อง</v>
      </c>
      <c r="R78" s="149" t="str">
        <f t="shared" si="13"/>
        <v>ข้อมูลไม่ถูกต้อง</v>
      </c>
      <c r="S78" s="149" t="str">
        <f>IF(ISNUMBER(R78),
IF(H$2=ตัวเลือก!A$30,"ยังไม่บันทึกข้อมูล",R78*0.27),"ข้อมูลไม่ถูกต้อง")</f>
        <v>ข้อมูลไม่ถูกต้อง</v>
      </c>
      <c r="T78" s="149" t="str">
        <f t="shared" si="14"/>
        <v>ข้อมูลไม่ถูกต้อง</v>
      </c>
      <c r="U78" s="149" t="str">
        <f>IF(ISNUMBER(R78),
IF(H$2=ตัวเลือก!A$30,"ยังไม่บันทึกข้อมูล",R78*0.47),"ข้อมูลไม่ถูกต้อง")</f>
        <v>ข้อมูลไม่ถูกต้อง</v>
      </c>
      <c r="V78" s="149" t="str">
        <f>IF(ISNUMBER(S78),
IF(H$2=ตัวเลือก!A$30,"ยังไม่บันทึกข้อมูล",S78*0.47),"ข้อมูลไม่ถูกต้อง")</f>
        <v>ข้อมูลไม่ถูกต้อง</v>
      </c>
      <c r="W78" s="149" t="str">
        <f t="shared" si="15"/>
        <v>ข้อมูลไม่ถูกต้อง</v>
      </c>
      <c r="X78" s="148" t="str">
        <f t="shared" si="16"/>
        <v>ข้อมูลไม่ถูกต้อง</v>
      </c>
      <c r="Y78" s="38"/>
      <c r="Z78" s="38"/>
      <c r="AA78" s="38"/>
    </row>
    <row r="79" spans="1:27" x14ac:dyDescent="0.45">
      <c r="A79" s="38">
        <v>74</v>
      </c>
      <c r="B79" s="38"/>
      <c r="C79" s="38"/>
      <c r="D79" s="38"/>
      <c r="E79" s="38"/>
      <c r="F79" s="152"/>
      <c r="G79" s="152"/>
      <c r="H79" s="150"/>
      <c r="I79" s="38"/>
      <c r="J79" s="149" t="str">
        <f t="shared" ref="J79:J142" si="17">IF(H79="","รอข้อมูลคอลัมน์ H",
IF(H79/PI()&gt;=4.5,H79/PI(),"ไม่นำมาคำนวณ"))</f>
        <v>รอข้อมูลคอลัมน์ H</v>
      </c>
      <c r="K79" s="150"/>
      <c r="L79" s="150"/>
      <c r="M79" s="150"/>
      <c r="N79" s="149" t="str" cm="1">
        <f t="array" ref="N79">IF(AND(K79:M79=""),"ยังไม่บันทึกข้อมูล",
IF(M79&lt;&gt;"",
IF(M79&gt;=1.3,M79,"เป็นไม้พุ่ม"),
IF(K79+L79&gt;=1.3,K79+L79,"เป็นไม้พุ่ม")))</f>
        <v>ยังไม่บันทึกข้อมูล</v>
      </c>
      <c r="O79" s="149" t="str">
        <f t="shared" si="10"/>
        <v>ข้อมูลไม่ถูกต้อง</v>
      </c>
      <c r="P79" s="149" t="str">
        <f t="shared" si="11"/>
        <v>ข้อมูลไม่ถูกต้อง</v>
      </c>
      <c r="Q79" s="149" t="str">
        <f t="shared" si="12"/>
        <v>ข้อมูลไม่ถูกต้อง</v>
      </c>
      <c r="R79" s="149" t="str">
        <f t="shared" si="13"/>
        <v>ข้อมูลไม่ถูกต้อง</v>
      </c>
      <c r="S79" s="149" t="str">
        <f>IF(ISNUMBER(R79),
IF(H$2=ตัวเลือก!A$30,"ยังไม่บันทึกข้อมูล",R79*0.27),"ข้อมูลไม่ถูกต้อง")</f>
        <v>ข้อมูลไม่ถูกต้อง</v>
      </c>
      <c r="T79" s="149" t="str">
        <f t="shared" si="14"/>
        <v>ข้อมูลไม่ถูกต้อง</v>
      </c>
      <c r="U79" s="149" t="str">
        <f>IF(ISNUMBER(R79),
IF(H$2=ตัวเลือก!A$30,"ยังไม่บันทึกข้อมูล",R79*0.47),"ข้อมูลไม่ถูกต้อง")</f>
        <v>ข้อมูลไม่ถูกต้อง</v>
      </c>
      <c r="V79" s="149" t="str">
        <f>IF(ISNUMBER(S79),
IF(H$2=ตัวเลือก!A$30,"ยังไม่บันทึกข้อมูล",S79*0.47),"ข้อมูลไม่ถูกต้อง")</f>
        <v>ข้อมูลไม่ถูกต้อง</v>
      </c>
      <c r="W79" s="149" t="str">
        <f t="shared" si="15"/>
        <v>ข้อมูลไม่ถูกต้อง</v>
      </c>
      <c r="X79" s="148" t="str">
        <f t="shared" si="16"/>
        <v>ข้อมูลไม่ถูกต้อง</v>
      </c>
      <c r="Y79" s="38"/>
      <c r="Z79" s="38"/>
      <c r="AA79" s="38"/>
    </row>
    <row r="80" spans="1:27" x14ac:dyDescent="0.45">
      <c r="A80" s="38">
        <v>75</v>
      </c>
      <c r="B80" s="38"/>
      <c r="C80" s="38"/>
      <c r="D80" s="38"/>
      <c r="E80" s="38"/>
      <c r="F80" s="152"/>
      <c r="G80" s="152"/>
      <c r="H80" s="150"/>
      <c r="I80" s="38"/>
      <c r="J80" s="149" t="str">
        <f t="shared" si="17"/>
        <v>รอข้อมูลคอลัมน์ H</v>
      </c>
      <c r="K80" s="150"/>
      <c r="L80" s="150"/>
      <c r="M80" s="150"/>
      <c r="N80" s="149" t="str" cm="1">
        <f t="array" ref="N80">IF(AND(K80:M80=""),"ยังไม่บันทึกข้อมูล",
IF(M80&lt;&gt;"",
IF(M80&gt;=1.3,M80,"เป็นไม้พุ่ม"),
IF(K80+L80&gt;=1.3,K80+L80,"เป็นไม้พุ่ม")))</f>
        <v>ยังไม่บันทึกข้อมูล</v>
      </c>
      <c r="O80" s="149" t="str">
        <f t="shared" si="10"/>
        <v>ข้อมูลไม่ถูกต้อง</v>
      </c>
      <c r="P80" s="149" t="str">
        <f t="shared" si="11"/>
        <v>ข้อมูลไม่ถูกต้อง</v>
      </c>
      <c r="Q80" s="149" t="str">
        <f t="shared" si="12"/>
        <v>ข้อมูลไม่ถูกต้อง</v>
      </c>
      <c r="R80" s="149" t="str">
        <f t="shared" si="13"/>
        <v>ข้อมูลไม่ถูกต้อง</v>
      </c>
      <c r="S80" s="149" t="str">
        <f>IF(ISNUMBER(R80),
IF(H$2=ตัวเลือก!A$30,"ยังไม่บันทึกข้อมูล",R80*0.27),"ข้อมูลไม่ถูกต้อง")</f>
        <v>ข้อมูลไม่ถูกต้อง</v>
      </c>
      <c r="T80" s="149" t="str">
        <f t="shared" si="14"/>
        <v>ข้อมูลไม่ถูกต้อง</v>
      </c>
      <c r="U80" s="149" t="str">
        <f>IF(ISNUMBER(R80),
IF(H$2=ตัวเลือก!A$30,"ยังไม่บันทึกข้อมูล",R80*0.47),"ข้อมูลไม่ถูกต้อง")</f>
        <v>ข้อมูลไม่ถูกต้อง</v>
      </c>
      <c r="V80" s="149" t="str">
        <f>IF(ISNUMBER(S80),
IF(H$2=ตัวเลือก!A$30,"ยังไม่บันทึกข้อมูล",S80*0.47),"ข้อมูลไม่ถูกต้อง")</f>
        <v>ข้อมูลไม่ถูกต้อง</v>
      </c>
      <c r="W80" s="149" t="str">
        <f t="shared" si="15"/>
        <v>ข้อมูลไม่ถูกต้อง</v>
      </c>
      <c r="X80" s="148" t="str">
        <f t="shared" si="16"/>
        <v>ข้อมูลไม่ถูกต้อง</v>
      </c>
      <c r="Y80" s="38"/>
      <c r="Z80" s="38"/>
      <c r="AA80" s="38"/>
    </row>
    <row r="81" spans="1:27" x14ac:dyDescent="0.45">
      <c r="A81" s="38">
        <v>76</v>
      </c>
      <c r="B81" s="38"/>
      <c r="C81" s="38"/>
      <c r="D81" s="38"/>
      <c r="E81" s="38"/>
      <c r="F81" s="152"/>
      <c r="G81" s="152"/>
      <c r="H81" s="150"/>
      <c r="I81" s="38"/>
      <c r="J81" s="149" t="str">
        <f t="shared" si="17"/>
        <v>รอข้อมูลคอลัมน์ H</v>
      </c>
      <c r="K81" s="150"/>
      <c r="L81" s="150"/>
      <c r="M81" s="150"/>
      <c r="N81" s="149" t="str" cm="1">
        <f t="array" ref="N81">IF(AND(K81:M81=""),"ยังไม่บันทึกข้อมูล",
IF(M81&lt;&gt;"",
IF(M81&gt;=1.3,M81,"เป็นไม้พุ่ม"),
IF(K81+L81&gt;=1.3,K81+L81,"เป็นไม้พุ่ม")))</f>
        <v>ยังไม่บันทึกข้อมูล</v>
      </c>
      <c r="O81" s="149" t="str">
        <f t="shared" si="10"/>
        <v>ข้อมูลไม่ถูกต้อง</v>
      </c>
      <c r="P81" s="149" t="str">
        <f t="shared" si="11"/>
        <v>ข้อมูลไม่ถูกต้อง</v>
      </c>
      <c r="Q81" s="149" t="str">
        <f t="shared" si="12"/>
        <v>ข้อมูลไม่ถูกต้อง</v>
      </c>
      <c r="R81" s="149" t="str">
        <f t="shared" si="13"/>
        <v>ข้อมูลไม่ถูกต้อง</v>
      </c>
      <c r="S81" s="149" t="str">
        <f>IF(ISNUMBER(R81),
IF(H$2=ตัวเลือก!A$30,"ยังไม่บันทึกข้อมูล",R81*0.27),"ข้อมูลไม่ถูกต้อง")</f>
        <v>ข้อมูลไม่ถูกต้อง</v>
      </c>
      <c r="T81" s="149" t="str">
        <f t="shared" si="14"/>
        <v>ข้อมูลไม่ถูกต้อง</v>
      </c>
      <c r="U81" s="149" t="str">
        <f>IF(ISNUMBER(R81),
IF(H$2=ตัวเลือก!A$30,"ยังไม่บันทึกข้อมูล",R81*0.47),"ข้อมูลไม่ถูกต้อง")</f>
        <v>ข้อมูลไม่ถูกต้อง</v>
      </c>
      <c r="V81" s="149" t="str">
        <f>IF(ISNUMBER(S81),
IF(H$2=ตัวเลือก!A$30,"ยังไม่บันทึกข้อมูล",S81*0.47),"ข้อมูลไม่ถูกต้อง")</f>
        <v>ข้อมูลไม่ถูกต้อง</v>
      </c>
      <c r="W81" s="149" t="str">
        <f t="shared" si="15"/>
        <v>ข้อมูลไม่ถูกต้อง</v>
      </c>
      <c r="X81" s="148" t="str">
        <f t="shared" si="16"/>
        <v>ข้อมูลไม่ถูกต้อง</v>
      </c>
      <c r="Y81" s="38"/>
      <c r="Z81" s="38"/>
      <c r="AA81" s="38"/>
    </row>
    <row r="82" spans="1:27" x14ac:dyDescent="0.45">
      <c r="A82" s="38">
        <v>77</v>
      </c>
      <c r="B82" s="38"/>
      <c r="C82" s="38"/>
      <c r="D82" s="38"/>
      <c r="E82" s="38"/>
      <c r="F82" s="152"/>
      <c r="G82" s="152"/>
      <c r="H82" s="150"/>
      <c r="I82" s="38"/>
      <c r="J82" s="149" t="str">
        <f t="shared" si="17"/>
        <v>รอข้อมูลคอลัมน์ H</v>
      </c>
      <c r="K82" s="150"/>
      <c r="L82" s="150"/>
      <c r="M82" s="150"/>
      <c r="N82" s="149" t="str" cm="1">
        <f t="array" ref="N82">IF(AND(K82:M82=""),"ยังไม่บันทึกข้อมูล",
IF(M82&lt;&gt;"",
IF(M82&gt;=1.3,M82,"เป็นไม้พุ่ม"),
IF(K82+L82&gt;=1.3,K82+L82,"เป็นไม้พุ่ม")))</f>
        <v>ยังไม่บันทึกข้อมูล</v>
      </c>
      <c r="O82" s="149" t="str">
        <f t="shared" si="10"/>
        <v>ข้อมูลไม่ถูกต้อง</v>
      </c>
      <c r="P82" s="149" t="str">
        <f t="shared" si="11"/>
        <v>ข้อมูลไม่ถูกต้อง</v>
      </c>
      <c r="Q82" s="149" t="str">
        <f t="shared" si="12"/>
        <v>ข้อมูลไม่ถูกต้อง</v>
      </c>
      <c r="R82" s="149" t="str">
        <f t="shared" si="13"/>
        <v>ข้อมูลไม่ถูกต้อง</v>
      </c>
      <c r="S82" s="149" t="str">
        <f>IF(ISNUMBER(R82),
IF(H$2=ตัวเลือก!A$30,"ยังไม่บันทึกข้อมูล",R82*0.27),"ข้อมูลไม่ถูกต้อง")</f>
        <v>ข้อมูลไม่ถูกต้อง</v>
      </c>
      <c r="T82" s="149" t="str">
        <f t="shared" si="14"/>
        <v>ข้อมูลไม่ถูกต้อง</v>
      </c>
      <c r="U82" s="149" t="str">
        <f>IF(ISNUMBER(R82),
IF(H$2=ตัวเลือก!A$30,"ยังไม่บันทึกข้อมูล",R82*0.47),"ข้อมูลไม่ถูกต้อง")</f>
        <v>ข้อมูลไม่ถูกต้อง</v>
      </c>
      <c r="V82" s="149" t="str">
        <f>IF(ISNUMBER(S82),
IF(H$2=ตัวเลือก!A$30,"ยังไม่บันทึกข้อมูล",S82*0.47),"ข้อมูลไม่ถูกต้อง")</f>
        <v>ข้อมูลไม่ถูกต้อง</v>
      </c>
      <c r="W82" s="149" t="str">
        <f t="shared" si="15"/>
        <v>ข้อมูลไม่ถูกต้อง</v>
      </c>
      <c r="X82" s="148" t="str">
        <f t="shared" si="16"/>
        <v>ข้อมูลไม่ถูกต้อง</v>
      </c>
      <c r="Y82" s="38"/>
      <c r="Z82" s="38"/>
      <c r="AA82" s="38"/>
    </row>
    <row r="83" spans="1:27" x14ac:dyDescent="0.45">
      <c r="A83" s="38">
        <v>78</v>
      </c>
      <c r="B83" s="38"/>
      <c r="C83" s="38"/>
      <c r="D83" s="38"/>
      <c r="E83" s="38"/>
      <c r="F83" s="152"/>
      <c r="G83" s="152"/>
      <c r="H83" s="150"/>
      <c r="I83" s="38"/>
      <c r="J83" s="149" t="str">
        <f t="shared" si="17"/>
        <v>รอข้อมูลคอลัมน์ H</v>
      </c>
      <c r="K83" s="150"/>
      <c r="L83" s="150"/>
      <c r="M83" s="150"/>
      <c r="N83" s="149" t="str" cm="1">
        <f t="array" ref="N83">IF(AND(K83:M83=""),"ยังไม่บันทึกข้อมูล",
IF(M83&lt;&gt;"",
IF(M83&gt;=1.3,M83,"เป็นไม้พุ่ม"),
IF(K83+L83&gt;=1.3,K83+L83,"เป็นไม้พุ่ม")))</f>
        <v>ยังไม่บันทึกข้อมูล</v>
      </c>
      <c r="O83" s="149" t="str">
        <f t="shared" si="10"/>
        <v>ข้อมูลไม่ถูกต้อง</v>
      </c>
      <c r="P83" s="149" t="str">
        <f t="shared" si="11"/>
        <v>ข้อมูลไม่ถูกต้อง</v>
      </c>
      <c r="Q83" s="149" t="str">
        <f t="shared" si="12"/>
        <v>ข้อมูลไม่ถูกต้อง</v>
      </c>
      <c r="R83" s="149" t="str">
        <f t="shared" si="13"/>
        <v>ข้อมูลไม่ถูกต้อง</v>
      </c>
      <c r="S83" s="149" t="str">
        <f>IF(ISNUMBER(R83),
IF(H$2=ตัวเลือก!A$30,"ยังไม่บันทึกข้อมูล",R83*0.27),"ข้อมูลไม่ถูกต้อง")</f>
        <v>ข้อมูลไม่ถูกต้อง</v>
      </c>
      <c r="T83" s="149" t="str">
        <f t="shared" si="14"/>
        <v>ข้อมูลไม่ถูกต้อง</v>
      </c>
      <c r="U83" s="149" t="str">
        <f>IF(ISNUMBER(R83),
IF(H$2=ตัวเลือก!A$30,"ยังไม่บันทึกข้อมูล",R83*0.47),"ข้อมูลไม่ถูกต้อง")</f>
        <v>ข้อมูลไม่ถูกต้อง</v>
      </c>
      <c r="V83" s="149" t="str">
        <f>IF(ISNUMBER(S83),
IF(H$2=ตัวเลือก!A$30,"ยังไม่บันทึกข้อมูล",S83*0.47),"ข้อมูลไม่ถูกต้อง")</f>
        <v>ข้อมูลไม่ถูกต้อง</v>
      </c>
      <c r="W83" s="149" t="str">
        <f t="shared" si="15"/>
        <v>ข้อมูลไม่ถูกต้อง</v>
      </c>
      <c r="X83" s="148" t="str">
        <f t="shared" si="16"/>
        <v>ข้อมูลไม่ถูกต้อง</v>
      </c>
      <c r="Y83" s="38"/>
      <c r="Z83" s="38"/>
      <c r="AA83" s="38"/>
    </row>
    <row r="84" spans="1:27" x14ac:dyDescent="0.45">
      <c r="A84" s="38">
        <v>79</v>
      </c>
      <c r="B84" s="38"/>
      <c r="C84" s="38"/>
      <c r="D84" s="38"/>
      <c r="E84" s="38"/>
      <c r="F84" s="152"/>
      <c r="G84" s="152"/>
      <c r="H84" s="150"/>
      <c r="I84" s="38"/>
      <c r="J84" s="149" t="str">
        <f t="shared" si="17"/>
        <v>รอข้อมูลคอลัมน์ H</v>
      </c>
      <c r="K84" s="150"/>
      <c r="L84" s="150"/>
      <c r="M84" s="150"/>
      <c r="N84" s="149" t="str" cm="1">
        <f t="array" ref="N84">IF(AND(K84:M84=""),"ยังไม่บันทึกข้อมูล",
IF(M84&lt;&gt;"",
IF(M84&gt;=1.3,M84,"เป็นไม้พุ่ม"),
IF(K84+L84&gt;=1.3,K84+L84,"เป็นไม้พุ่ม")))</f>
        <v>ยังไม่บันทึกข้อมูล</v>
      </c>
      <c r="O84" s="149" t="str">
        <f t="shared" si="10"/>
        <v>ข้อมูลไม่ถูกต้อง</v>
      </c>
      <c r="P84" s="149" t="str">
        <f t="shared" si="11"/>
        <v>ข้อมูลไม่ถูกต้อง</v>
      </c>
      <c r="Q84" s="149" t="str">
        <f t="shared" si="12"/>
        <v>ข้อมูลไม่ถูกต้อง</v>
      </c>
      <c r="R84" s="149" t="str">
        <f t="shared" si="13"/>
        <v>ข้อมูลไม่ถูกต้อง</v>
      </c>
      <c r="S84" s="149" t="str">
        <f>IF(ISNUMBER(R84),
IF(H$2=ตัวเลือก!A$30,"ยังไม่บันทึกข้อมูล",R84*0.27),"ข้อมูลไม่ถูกต้อง")</f>
        <v>ข้อมูลไม่ถูกต้อง</v>
      </c>
      <c r="T84" s="149" t="str">
        <f t="shared" si="14"/>
        <v>ข้อมูลไม่ถูกต้อง</v>
      </c>
      <c r="U84" s="149" t="str">
        <f>IF(ISNUMBER(R84),
IF(H$2=ตัวเลือก!A$30,"ยังไม่บันทึกข้อมูล",R84*0.47),"ข้อมูลไม่ถูกต้อง")</f>
        <v>ข้อมูลไม่ถูกต้อง</v>
      </c>
      <c r="V84" s="149" t="str">
        <f>IF(ISNUMBER(S84),
IF(H$2=ตัวเลือก!A$30,"ยังไม่บันทึกข้อมูล",S84*0.47),"ข้อมูลไม่ถูกต้อง")</f>
        <v>ข้อมูลไม่ถูกต้อง</v>
      </c>
      <c r="W84" s="149" t="str">
        <f t="shared" si="15"/>
        <v>ข้อมูลไม่ถูกต้อง</v>
      </c>
      <c r="X84" s="148" t="str">
        <f t="shared" si="16"/>
        <v>ข้อมูลไม่ถูกต้อง</v>
      </c>
      <c r="Y84" s="38"/>
      <c r="Z84" s="38"/>
      <c r="AA84" s="38"/>
    </row>
    <row r="85" spans="1:27" x14ac:dyDescent="0.45">
      <c r="A85" s="38">
        <v>80</v>
      </c>
      <c r="B85" s="38"/>
      <c r="C85" s="38"/>
      <c r="D85" s="38"/>
      <c r="E85" s="38"/>
      <c r="F85" s="152"/>
      <c r="G85" s="152"/>
      <c r="H85" s="150"/>
      <c r="I85" s="38"/>
      <c r="J85" s="149" t="str">
        <f t="shared" si="17"/>
        <v>รอข้อมูลคอลัมน์ H</v>
      </c>
      <c r="K85" s="150"/>
      <c r="L85" s="150"/>
      <c r="M85" s="150"/>
      <c r="N85" s="149" t="str" cm="1">
        <f t="array" ref="N85">IF(AND(K85:M85=""),"ยังไม่บันทึกข้อมูล",
IF(M85&lt;&gt;"",
IF(M85&gt;=1.3,M85,"เป็นไม้พุ่ม"),
IF(K85+L85&gt;=1.3,K85+L85,"เป็นไม้พุ่ม")))</f>
        <v>ยังไม่บันทึกข้อมูล</v>
      </c>
      <c r="O85" s="149" t="str">
        <f t="shared" si="10"/>
        <v>ข้อมูลไม่ถูกต้อง</v>
      </c>
      <c r="P85" s="149" t="str">
        <f t="shared" si="11"/>
        <v>ข้อมูลไม่ถูกต้อง</v>
      </c>
      <c r="Q85" s="149" t="str">
        <f t="shared" si="12"/>
        <v>ข้อมูลไม่ถูกต้อง</v>
      </c>
      <c r="R85" s="149" t="str">
        <f t="shared" si="13"/>
        <v>ข้อมูลไม่ถูกต้อง</v>
      </c>
      <c r="S85" s="149" t="str">
        <f>IF(ISNUMBER(R85),
IF(H$2=ตัวเลือก!A$30,"ยังไม่บันทึกข้อมูล",R85*0.27),"ข้อมูลไม่ถูกต้อง")</f>
        <v>ข้อมูลไม่ถูกต้อง</v>
      </c>
      <c r="T85" s="149" t="str">
        <f t="shared" si="14"/>
        <v>ข้อมูลไม่ถูกต้อง</v>
      </c>
      <c r="U85" s="149" t="str">
        <f>IF(ISNUMBER(R85),
IF(H$2=ตัวเลือก!A$30,"ยังไม่บันทึกข้อมูล",R85*0.47),"ข้อมูลไม่ถูกต้อง")</f>
        <v>ข้อมูลไม่ถูกต้อง</v>
      </c>
      <c r="V85" s="149" t="str">
        <f>IF(ISNUMBER(S85),
IF(H$2=ตัวเลือก!A$30,"ยังไม่บันทึกข้อมูล",S85*0.47),"ข้อมูลไม่ถูกต้อง")</f>
        <v>ข้อมูลไม่ถูกต้อง</v>
      </c>
      <c r="W85" s="149" t="str">
        <f t="shared" si="15"/>
        <v>ข้อมูลไม่ถูกต้อง</v>
      </c>
      <c r="X85" s="148" t="str">
        <f t="shared" si="16"/>
        <v>ข้อมูลไม่ถูกต้อง</v>
      </c>
      <c r="Y85" s="38"/>
      <c r="Z85" s="38"/>
      <c r="AA85" s="38"/>
    </row>
    <row r="86" spans="1:27" x14ac:dyDescent="0.45">
      <c r="A86" s="38">
        <v>81</v>
      </c>
      <c r="B86" s="38"/>
      <c r="C86" s="38"/>
      <c r="D86" s="38"/>
      <c r="E86" s="38"/>
      <c r="F86" s="152"/>
      <c r="G86" s="152"/>
      <c r="H86" s="150"/>
      <c r="I86" s="38"/>
      <c r="J86" s="149" t="str">
        <f t="shared" si="17"/>
        <v>รอข้อมูลคอลัมน์ H</v>
      </c>
      <c r="K86" s="150"/>
      <c r="L86" s="150"/>
      <c r="M86" s="150"/>
      <c r="N86" s="149" t="str" cm="1">
        <f t="array" ref="N86">IF(AND(K86:M86=""),"ยังไม่บันทึกข้อมูล",
IF(M86&lt;&gt;"",
IF(M86&gt;=1.3,M86,"เป็นไม้พุ่ม"),
IF(K86+L86&gt;=1.3,K86+L86,"เป็นไม้พุ่ม")))</f>
        <v>ยังไม่บันทึกข้อมูล</v>
      </c>
      <c r="O86" s="149" t="str">
        <f t="shared" si="10"/>
        <v>ข้อมูลไม่ถูกต้อง</v>
      </c>
      <c r="P86" s="149" t="str">
        <f t="shared" si="11"/>
        <v>ข้อมูลไม่ถูกต้อง</v>
      </c>
      <c r="Q86" s="149" t="str">
        <f t="shared" si="12"/>
        <v>ข้อมูลไม่ถูกต้อง</v>
      </c>
      <c r="R86" s="149" t="str">
        <f t="shared" si="13"/>
        <v>ข้อมูลไม่ถูกต้อง</v>
      </c>
      <c r="S86" s="149" t="str">
        <f>IF(ISNUMBER(R86),
IF(H$2=ตัวเลือก!A$30,"ยังไม่บันทึกข้อมูล",R86*0.27),"ข้อมูลไม่ถูกต้อง")</f>
        <v>ข้อมูลไม่ถูกต้อง</v>
      </c>
      <c r="T86" s="149" t="str">
        <f t="shared" si="14"/>
        <v>ข้อมูลไม่ถูกต้อง</v>
      </c>
      <c r="U86" s="149" t="str">
        <f>IF(ISNUMBER(R86),
IF(H$2=ตัวเลือก!A$30,"ยังไม่บันทึกข้อมูล",R86*0.47),"ข้อมูลไม่ถูกต้อง")</f>
        <v>ข้อมูลไม่ถูกต้อง</v>
      </c>
      <c r="V86" s="149" t="str">
        <f>IF(ISNUMBER(S86),
IF(H$2=ตัวเลือก!A$30,"ยังไม่บันทึกข้อมูล",S86*0.47),"ข้อมูลไม่ถูกต้อง")</f>
        <v>ข้อมูลไม่ถูกต้อง</v>
      </c>
      <c r="W86" s="149" t="str">
        <f t="shared" si="15"/>
        <v>ข้อมูลไม่ถูกต้อง</v>
      </c>
      <c r="X86" s="148" t="str">
        <f t="shared" si="16"/>
        <v>ข้อมูลไม่ถูกต้อง</v>
      </c>
      <c r="Y86" s="38"/>
      <c r="Z86" s="38"/>
      <c r="AA86" s="38"/>
    </row>
    <row r="87" spans="1:27" x14ac:dyDescent="0.45">
      <c r="A87" s="38">
        <v>82</v>
      </c>
      <c r="B87" s="38"/>
      <c r="C87" s="38"/>
      <c r="D87" s="38"/>
      <c r="E87" s="38"/>
      <c r="F87" s="152"/>
      <c r="G87" s="152"/>
      <c r="H87" s="150"/>
      <c r="I87" s="38"/>
      <c r="J87" s="149" t="str">
        <f t="shared" si="17"/>
        <v>รอข้อมูลคอลัมน์ H</v>
      </c>
      <c r="K87" s="150"/>
      <c r="L87" s="150"/>
      <c r="M87" s="150"/>
      <c r="N87" s="149" t="str" cm="1">
        <f t="array" ref="N87">IF(AND(K87:M87=""),"ยังไม่บันทึกข้อมูล",
IF(M87&lt;&gt;"",
IF(M87&gt;=1.3,M87,"เป็นไม้พุ่ม"),
IF(K87+L87&gt;=1.3,K87+L87,"เป็นไม้พุ่ม")))</f>
        <v>ยังไม่บันทึกข้อมูล</v>
      </c>
      <c r="O87" s="149" t="str">
        <f t="shared" si="10"/>
        <v>ข้อมูลไม่ถูกต้อง</v>
      </c>
      <c r="P87" s="149" t="str">
        <f t="shared" si="11"/>
        <v>ข้อมูลไม่ถูกต้อง</v>
      </c>
      <c r="Q87" s="149" t="str">
        <f t="shared" si="12"/>
        <v>ข้อมูลไม่ถูกต้อง</v>
      </c>
      <c r="R87" s="149" t="str">
        <f t="shared" si="13"/>
        <v>ข้อมูลไม่ถูกต้อง</v>
      </c>
      <c r="S87" s="149" t="str">
        <f>IF(ISNUMBER(R87),
IF(H$2=ตัวเลือก!A$30,"ยังไม่บันทึกข้อมูล",R87*0.27),"ข้อมูลไม่ถูกต้อง")</f>
        <v>ข้อมูลไม่ถูกต้อง</v>
      </c>
      <c r="T87" s="149" t="str">
        <f t="shared" si="14"/>
        <v>ข้อมูลไม่ถูกต้อง</v>
      </c>
      <c r="U87" s="149" t="str">
        <f>IF(ISNUMBER(R87),
IF(H$2=ตัวเลือก!A$30,"ยังไม่บันทึกข้อมูล",R87*0.47),"ข้อมูลไม่ถูกต้อง")</f>
        <v>ข้อมูลไม่ถูกต้อง</v>
      </c>
      <c r="V87" s="149" t="str">
        <f>IF(ISNUMBER(S87),
IF(H$2=ตัวเลือก!A$30,"ยังไม่บันทึกข้อมูล",S87*0.47),"ข้อมูลไม่ถูกต้อง")</f>
        <v>ข้อมูลไม่ถูกต้อง</v>
      </c>
      <c r="W87" s="149" t="str">
        <f t="shared" si="15"/>
        <v>ข้อมูลไม่ถูกต้อง</v>
      </c>
      <c r="X87" s="148" t="str">
        <f t="shared" si="16"/>
        <v>ข้อมูลไม่ถูกต้อง</v>
      </c>
      <c r="Y87" s="38"/>
      <c r="Z87" s="38"/>
      <c r="AA87" s="38"/>
    </row>
    <row r="88" spans="1:27" x14ac:dyDescent="0.45">
      <c r="A88" s="38">
        <v>83</v>
      </c>
      <c r="B88" s="38"/>
      <c r="C88" s="38"/>
      <c r="D88" s="38"/>
      <c r="E88" s="38"/>
      <c r="F88" s="152"/>
      <c r="G88" s="152"/>
      <c r="H88" s="150"/>
      <c r="I88" s="38"/>
      <c r="J88" s="149" t="str">
        <f t="shared" si="17"/>
        <v>รอข้อมูลคอลัมน์ H</v>
      </c>
      <c r="K88" s="150"/>
      <c r="L88" s="150"/>
      <c r="M88" s="150"/>
      <c r="N88" s="149" t="str" cm="1">
        <f t="array" ref="N88">IF(AND(K88:M88=""),"ยังไม่บันทึกข้อมูล",
IF(M88&lt;&gt;"",
IF(M88&gt;=1.3,M88,"เป็นไม้พุ่ม"),
IF(K88+L88&gt;=1.3,K88+L88,"เป็นไม้พุ่ม")))</f>
        <v>ยังไม่บันทึกข้อมูล</v>
      </c>
      <c r="O88" s="149" t="str">
        <f t="shared" si="10"/>
        <v>ข้อมูลไม่ถูกต้อง</v>
      </c>
      <c r="P88" s="149" t="str">
        <f t="shared" si="11"/>
        <v>ข้อมูลไม่ถูกต้อง</v>
      </c>
      <c r="Q88" s="149" t="str">
        <f t="shared" si="12"/>
        <v>ข้อมูลไม่ถูกต้อง</v>
      </c>
      <c r="R88" s="149" t="str">
        <f t="shared" si="13"/>
        <v>ข้อมูลไม่ถูกต้อง</v>
      </c>
      <c r="S88" s="149" t="str">
        <f>IF(ISNUMBER(R88),
IF(H$2=ตัวเลือก!A$30,"ยังไม่บันทึกข้อมูล",R88*0.27),"ข้อมูลไม่ถูกต้อง")</f>
        <v>ข้อมูลไม่ถูกต้อง</v>
      </c>
      <c r="T88" s="149" t="str">
        <f t="shared" si="14"/>
        <v>ข้อมูลไม่ถูกต้อง</v>
      </c>
      <c r="U88" s="149" t="str">
        <f>IF(ISNUMBER(R88),
IF(H$2=ตัวเลือก!A$30,"ยังไม่บันทึกข้อมูล",R88*0.47),"ข้อมูลไม่ถูกต้อง")</f>
        <v>ข้อมูลไม่ถูกต้อง</v>
      </c>
      <c r="V88" s="149" t="str">
        <f>IF(ISNUMBER(S88),
IF(H$2=ตัวเลือก!A$30,"ยังไม่บันทึกข้อมูล",S88*0.47),"ข้อมูลไม่ถูกต้อง")</f>
        <v>ข้อมูลไม่ถูกต้อง</v>
      </c>
      <c r="W88" s="149" t="str">
        <f t="shared" si="15"/>
        <v>ข้อมูลไม่ถูกต้อง</v>
      </c>
      <c r="X88" s="148" t="str">
        <f t="shared" si="16"/>
        <v>ข้อมูลไม่ถูกต้อง</v>
      </c>
      <c r="Y88" s="38"/>
      <c r="Z88" s="38"/>
      <c r="AA88" s="38"/>
    </row>
    <row r="89" spans="1:27" x14ac:dyDescent="0.45">
      <c r="A89" s="38">
        <v>84</v>
      </c>
      <c r="B89" s="38"/>
      <c r="C89" s="38"/>
      <c r="D89" s="38"/>
      <c r="E89" s="38"/>
      <c r="F89" s="152"/>
      <c r="G89" s="152"/>
      <c r="H89" s="150"/>
      <c r="I89" s="38"/>
      <c r="J89" s="149" t="str">
        <f t="shared" si="17"/>
        <v>รอข้อมูลคอลัมน์ H</v>
      </c>
      <c r="K89" s="150"/>
      <c r="L89" s="150"/>
      <c r="M89" s="150"/>
      <c r="N89" s="149" t="str" cm="1">
        <f t="array" ref="N89">IF(AND(K89:M89=""),"ยังไม่บันทึกข้อมูล",
IF(M89&lt;&gt;"",
IF(M89&gt;=1.3,M89,"เป็นไม้พุ่ม"),
IF(K89+L89&gt;=1.3,K89+L89,"เป็นไม้พุ่ม")))</f>
        <v>ยังไม่บันทึกข้อมูล</v>
      </c>
      <c r="O89" s="149" t="str">
        <f t="shared" si="10"/>
        <v>ข้อมูลไม่ถูกต้อง</v>
      </c>
      <c r="P89" s="149" t="str">
        <f t="shared" si="11"/>
        <v>ข้อมูลไม่ถูกต้อง</v>
      </c>
      <c r="Q89" s="149" t="str">
        <f t="shared" si="12"/>
        <v>ข้อมูลไม่ถูกต้อง</v>
      </c>
      <c r="R89" s="149" t="str">
        <f t="shared" si="13"/>
        <v>ข้อมูลไม่ถูกต้อง</v>
      </c>
      <c r="S89" s="149" t="str">
        <f>IF(ISNUMBER(R89),
IF(H$2=ตัวเลือก!A$30,"ยังไม่บันทึกข้อมูล",R89*0.27),"ข้อมูลไม่ถูกต้อง")</f>
        <v>ข้อมูลไม่ถูกต้อง</v>
      </c>
      <c r="T89" s="149" t="str">
        <f t="shared" si="14"/>
        <v>ข้อมูลไม่ถูกต้อง</v>
      </c>
      <c r="U89" s="149" t="str">
        <f>IF(ISNUMBER(R89),
IF(H$2=ตัวเลือก!A$30,"ยังไม่บันทึกข้อมูล",R89*0.47),"ข้อมูลไม่ถูกต้อง")</f>
        <v>ข้อมูลไม่ถูกต้อง</v>
      </c>
      <c r="V89" s="149" t="str">
        <f>IF(ISNUMBER(S89),
IF(H$2=ตัวเลือก!A$30,"ยังไม่บันทึกข้อมูล",S89*0.47),"ข้อมูลไม่ถูกต้อง")</f>
        <v>ข้อมูลไม่ถูกต้อง</v>
      </c>
      <c r="W89" s="149" t="str">
        <f t="shared" si="15"/>
        <v>ข้อมูลไม่ถูกต้อง</v>
      </c>
      <c r="X89" s="148" t="str">
        <f t="shared" si="16"/>
        <v>ข้อมูลไม่ถูกต้อง</v>
      </c>
      <c r="Y89" s="38"/>
      <c r="Z89" s="38"/>
      <c r="AA89" s="38"/>
    </row>
    <row r="90" spans="1:27" x14ac:dyDescent="0.45">
      <c r="A90" s="38">
        <v>85</v>
      </c>
      <c r="B90" s="38"/>
      <c r="C90" s="38"/>
      <c r="D90" s="38"/>
      <c r="E90" s="38"/>
      <c r="F90" s="152"/>
      <c r="G90" s="152"/>
      <c r="H90" s="150"/>
      <c r="I90" s="38"/>
      <c r="J90" s="149" t="str">
        <f t="shared" si="17"/>
        <v>รอข้อมูลคอลัมน์ H</v>
      </c>
      <c r="K90" s="150"/>
      <c r="L90" s="150"/>
      <c r="M90" s="150"/>
      <c r="N90" s="149" t="str" cm="1">
        <f t="array" ref="N90">IF(AND(K90:M90=""),"ยังไม่บันทึกข้อมูล",
IF(M90&lt;&gt;"",
IF(M90&gt;=1.3,M90,"เป็นไม้พุ่ม"),
IF(K90+L90&gt;=1.3,K90+L90,"เป็นไม้พุ่ม")))</f>
        <v>ยังไม่บันทึกข้อมูล</v>
      </c>
      <c r="O90" s="149" t="str">
        <f t="shared" si="10"/>
        <v>ข้อมูลไม่ถูกต้อง</v>
      </c>
      <c r="P90" s="149" t="str">
        <f t="shared" si="11"/>
        <v>ข้อมูลไม่ถูกต้อง</v>
      </c>
      <c r="Q90" s="149" t="str">
        <f t="shared" si="12"/>
        <v>ข้อมูลไม่ถูกต้อง</v>
      </c>
      <c r="R90" s="149" t="str">
        <f t="shared" si="13"/>
        <v>ข้อมูลไม่ถูกต้อง</v>
      </c>
      <c r="S90" s="149" t="str">
        <f>IF(ISNUMBER(R90),
IF(H$2=ตัวเลือก!A$30,"ยังไม่บันทึกข้อมูล",R90*0.27),"ข้อมูลไม่ถูกต้อง")</f>
        <v>ข้อมูลไม่ถูกต้อง</v>
      </c>
      <c r="T90" s="149" t="str">
        <f t="shared" si="14"/>
        <v>ข้อมูลไม่ถูกต้อง</v>
      </c>
      <c r="U90" s="149" t="str">
        <f>IF(ISNUMBER(R90),
IF(H$2=ตัวเลือก!A$30,"ยังไม่บันทึกข้อมูล",R90*0.47),"ข้อมูลไม่ถูกต้อง")</f>
        <v>ข้อมูลไม่ถูกต้อง</v>
      </c>
      <c r="V90" s="149" t="str">
        <f>IF(ISNUMBER(S90),
IF(H$2=ตัวเลือก!A$30,"ยังไม่บันทึกข้อมูล",S90*0.47),"ข้อมูลไม่ถูกต้อง")</f>
        <v>ข้อมูลไม่ถูกต้อง</v>
      </c>
      <c r="W90" s="149" t="str">
        <f t="shared" si="15"/>
        <v>ข้อมูลไม่ถูกต้อง</v>
      </c>
      <c r="X90" s="148" t="str">
        <f t="shared" si="16"/>
        <v>ข้อมูลไม่ถูกต้อง</v>
      </c>
      <c r="Y90" s="38"/>
      <c r="Z90" s="38"/>
      <c r="AA90" s="38"/>
    </row>
    <row r="91" spans="1:27" x14ac:dyDescent="0.45">
      <c r="A91" s="38">
        <v>86</v>
      </c>
      <c r="B91" s="38"/>
      <c r="C91" s="38"/>
      <c r="D91" s="38"/>
      <c r="E91" s="38"/>
      <c r="F91" s="152"/>
      <c r="G91" s="152"/>
      <c r="H91" s="150"/>
      <c r="I91" s="38"/>
      <c r="J91" s="149" t="str">
        <f t="shared" si="17"/>
        <v>รอข้อมูลคอลัมน์ H</v>
      </c>
      <c r="K91" s="150"/>
      <c r="L91" s="150"/>
      <c r="M91" s="150"/>
      <c r="N91" s="149" t="str" cm="1">
        <f t="array" ref="N91">IF(AND(K91:M91=""),"ยังไม่บันทึกข้อมูล",
IF(M91&lt;&gt;"",
IF(M91&gt;=1.3,M91,"เป็นไม้พุ่ม"),
IF(K91+L91&gt;=1.3,K91+L91,"เป็นไม้พุ่ม")))</f>
        <v>ยังไม่บันทึกข้อมูล</v>
      </c>
      <c r="O91" s="149" t="str">
        <f t="shared" si="10"/>
        <v>ข้อมูลไม่ถูกต้อง</v>
      </c>
      <c r="P91" s="149" t="str">
        <f t="shared" si="11"/>
        <v>ข้อมูลไม่ถูกต้อง</v>
      </c>
      <c r="Q91" s="149" t="str">
        <f t="shared" si="12"/>
        <v>ข้อมูลไม่ถูกต้อง</v>
      </c>
      <c r="R91" s="149" t="str">
        <f t="shared" si="13"/>
        <v>ข้อมูลไม่ถูกต้อง</v>
      </c>
      <c r="S91" s="149" t="str">
        <f>IF(ISNUMBER(R91),
IF(H$2=ตัวเลือก!A$30,"ยังไม่บันทึกข้อมูล",R91*0.27),"ข้อมูลไม่ถูกต้อง")</f>
        <v>ข้อมูลไม่ถูกต้อง</v>
      </c>
      <c r="T91" s="149" t="str">
        <f t="shared" si="14"/>
        <v>ข้อมูลไม่ถูกต้อง</v>
      </c>
      <c r="U91" s="149" t="str">
        <f>IF(ISNUMBER(R91),
IF(H$2=ตัวเลือก!A$30,"ยังไม่บันทึกข้อมูล",R91*0.47),"ข้อมูลไม่ถูกต้อง")</f>
        <v>ข้อมูลไม่ถูกต้อง</v>
      </c>
      <c r="V91" s="149" t="str">
        <f>IF(ISNUMBER(S91),
IF(H$2=ตัวเลือก!A$30,"ยังไม่บันทึกข้อมูล",S91*0.47),"ข้อมูลไม่ถูกต้อง")</f>
        <v>ข้อมูลไม่ถูกต้อง</v>
      </c>
      <c r="W91" s="149" t="str">
        <f t="shared" si="15"/>
        <v>ข้อมูลไม่ถูกต้อง</v>
      </c>
      <c r="X91" s="148" t="str">
        <f t="shared" si="16"/>
        <v>ข้อมูลไม่ถูกต้อง</v>
      </c>
      <c r="Y91" s="38"/>
      <c r="Z91" s="38"/>
      <c r="AA91" s="38"/>
    </row>
    <row r="92" spans="1:27" x14ac:dyDescent="0.45">
      <c r="A92" s="38">
        <v>87</v>
      </c>
      <c r="B92" s="38"/>
      <c r="C92" s="38"/>
      <c r="D92" s="38"/>
      <c r="E92" s="38"/>
      <c r="F92" s="152"/>
      <c r="G92" s="152"/>
      <c r="H92" s="150"/>
      <c r="I92" s="38"/>
      <c r="J92" s="149" t="str">
        <f t="shared" si="17"/>
        <v>รอข้อมูลคอลัมน์ H</v>
      </c>
      <c r="K92" s="150"/>
      <c r="L92" s="150"/>
      <c r="M92" s="150"/>
      <c r="N92" s="149" t="str" cm="1">
        <f t="array" ref="N92">IF(AND(K92:M92=""),"ยังไม่บันทึกข้อมูล",
IF(M92&lt;&gt;"",
IF(M92&gt;=1.3,M92,"เป็นไม้พุ่ม"),
IF(K92+L92&gt;=1.3,K92+L92,"เป็นไม้พุ่ม")))</f>
        <v>ยังไม่บันทึกข้อมูล</v>
      </c>
      <c r="O92" s="149" t="str">
        <f t="shared" si="10"/>
        <v>ข้อมูลไม่ถูกต้อง</v>
      </c>
      <c r="P92" s="149" t="str">
        <f t="shared" si="11"/>
        <v>ข้อมูลไม่ถูกต้อง</v>
      </c>
      <c r="Q92" s="149" t="str">
        <f t="shared" si="12"/>
        <v>ข้อมูลไม่ถูกต้อง</v>
      </c>
      <c r="R92" s="149" t="str">
        <f t="shared" si="13"/>
        <v>ข้อมูลไม่ถูกต้อง</v>
      </c>
      <c r="S92" s="149" t="str">
        <f>IF(ISNUMBER(R92),
IF(H$2=ตัวเลือก!A$30,"ยังไม่บันทึกข้อมูล",R92*0.27),"ข้อมูลไม่ถูกต้อง")</f>
        <v>ข้อมูลไม่ถูกต้อง</v>
      </c>
      <c r="T92" s="149" t="str">
        <f t="shared" si="14"/>
        <v>ข้อมูลไม่ถูกต้อง</v>
      </c>
      <c r="U92" s="149" t="str">
        <f>IF(ISNUMBER(R92),
IF(H$2=ตัวเลือก!A$30,"ยังไม่บันทึกข้อมูล",R92*0.47),"ข้อมูลไม่ถูกต้อง")</f>
        <v>ข้อมูลไม่ถูกต้อง</v>
      </c>
      <c r="V92" s="149" t="str">
        <f>IF(ISNUMBER(S92),
IF(H$2=ตัวเลือก!A$30,"ยังไม่บันทึกข้อมูล",S92*0.47),"ข้อมูลไม่ถูกต้อง")</f>
        <v>ข้อมูลไม่ถูกต้อง</v>
      </c>
      <c r="W92" s="149" t="str">
        <f t="shared" si="15"/>
        <v>ข้อมูลไม่ถูกต้อง</v>
      </c>
      <c r="X92" s="148" t="str">
        <f t="shared" si="16"/>
        <v>ข้อมูลไม่ถูกต้อง</v>
      </c>
      <c r="Y92" s="38"/>
      <c r="Z92" s="38"/>
      <c r="AA92" s="38"/>
    </row>
    <row r="93" spans="1:27" x14ac:dyDescent="0.45">
      <c r="A93" s="38">
        <v>88</v>
      </c>
      <c r="B93" s="38"/>
      <c r="C93" s="38"/>
      <c r="D93" s="38"/>
      <c r="E93" s="38"/>
      <c r="F93" s="152"/>
      <c r="G93" s="152"/>
      <c r="H93" s="150"/>
      <c r="I93" s="38"/>
      <c r="J93" s="149" t="str">
        <f t="shared" si="17"/>
        <v>รอข้อมูลคอลัมน์ H</v>
      </c>
      <c r="K93" s="150"/>
      <c r="L93" s="150"/>
      <c r="M93" s="150"/>
      <c r="N93" s="149" t="str" cm="1">
        <f t="array" ref="N93">IF(AND(K93:M93=""),"ยังไม่บันทึกข้อมูล",
IF(M93&lt;&gt;"",
IF(M93&gt;=1.3,M93,"เป็นไม้พุ่ม"),
IF(K93+L93&gt;=1.3,K93+L93,"เป็นไม้พุ่ม")))</f>
        <v>ยังไม่บันทึกข้อมูล</v>
      </c>
      <c r="O93" s="149" t="str">
        <f t="shared" si="10"/>
        <v>ข้อมูลไม่ถูกต้อง</v>
      </c>
      <c r="P93" s="149" t="str">
        <f t="shared" si="11"/>
        <v>ข้อมูลไม่ถูกต้อง</v>
      </c>
      <c r="Q93" s="149" t="str">
        <f t="shared" si="12"/>
        <v>ข้อมูลไม่ถูกต้อง</v>
      </c>
      <c r="R93" s="149" t="str">
        <f t="shared" si="13"/>
        <v>ข้อมูลไม่ถูกต้อง</v>
      </c>
      <c r="S93" s="149" t="str">
        <f>IF(ISNUMBER(R93),
IF(H$2=ตัวเลือก!A$30,"ยังไม่บันทึกข้อมูล",R93*0.27),"ข้อมูลไม่ถูกต้อง")</f>
        <v>ข้อมูลไม่ถูกต้อง</v>
      </c>
      <c r="T93" s="149" t="str">
        <f t="shared" si="14"/>
        <v>ข้อมูลไม่ถูกต้อง</v>
      </c>
      <c r="U93" s="149" t="str">
        <f>IF(ISNUMBER(R93),
IF(H$2=ตัวเลือก!A$30,"ยังไม่บันทึกข้อมูล",R93*0.47),"ข้อมูลไม่ถูกต้อง")</f>
        <v>ข้อมูลไม่ถูกต้อง</v>
      </c>
      <c r="V93" s="149" t="str">
        <f>IF(ISNUMBER(S93),
IF(H$2=ตัวเลือก!A$30,"ยังไม่บันทึกข้อมูล",S93*0.47),"ข้อมูลไม่ถูกต้อง")</f>
        <v>ข้อมูลไม่ถูกต้อง</v>
      </c>
      <c r="W93" s="149" t="str">
        <f t="shared" si="15"/>
        <v>ข้อมูลไม่ถูกต้อง</v>
      </c>
      <c r="X93" s="148" t="str">
        <f t="shared" si="16"/>
        <v>ข้อมูลไม่ถูกต้อง</v>
      </c>
      <c r="Y93" s="38"/>
      <c r="Z93" s="38"/>
      <c r="AA93" s="38"/>
    </row>
    <row r="94" spans="1:27" x14ac:dyDescent="0.45">
      <c r="A94" s="38">
        <v>89</v>
      </c>
      <c r="B94" s="38"/>
      <c r="C94" s="38"/>
      <c r="D94" s="38"/>
      <c r="E94" s="38"/>
      <c r="F94" s="152"/>
      <c r="G94" s="152"/>
      <c r="H94" s="150"/>
      <c r="I94" s="38"/>
      <c r="J94" s="149" t="str">
        <f t="shared" si="17"/>
        <v>รอข้อมูลคอลัมน์ H</v>
      </c>
      <c r="K94" s="150"/>
      <c r="L94" s="150"/>
      <c r="M94" s="150"/>
      <c r="N94" s="149" t="str" cm="1">
        <f t="array" ref="N94">IF(AND(K94:M94=""),"ยังไม่บันทึกข้อมูล",
IF(M94&lt;&gt;"",
IF(M94&gt;=1.3,M94,"เป็นไม้พุ่ม"),
IF(K94+L94&gt;=1.3,K94+L94,"เป็นไม้พุ่ม")))</f>
        <v>ยังไม่บันทึกข้อมูล</v>
      </c>
      <c r="O94" s="149" t="str">
        <f t="shared" si="10"/>
        <v>ข้อมูลไม่ถูกต้อง</v>
      </c>
      <c r="P94" s="149" t="str">
        <f t="shared" si="11"/>
        <v>ข้อมูลไม่ถูกต้อง</v>
      </c>
      <c r="Q94" s="149" t="str">
        <f t="shared" si="12"/>
        <v>ข้อมูลไม่ถูกต้อง</v>
      </c>
      <c r="R94" s="149" t="str">
        <f t="shared" si="13"/>
        <v>ข้อมูลไม่ถูกต้อง</v>
      </c>
      <c r="S94" s="149" t="str">
        <f>IF(ISNUMBER(R94),
IF(H$2=ตัวเลือก!A$30,"ยังไม่บันทึกข้อมูล",R94*0.27),"ข้อมูลไม่ถูกต้อง")</f>
        <v>ข้อมูลไม่ถูกต้อง</v>
      </c>
      <c r="T94" s="149" t="str">
        <f t="shared" si="14"/>
        <v>ข้อมูลไม่ถูกต้อง</v>
      </c>
      <c r="U94" s="149" t="str">
        <f>IF(ISNUMBER(R94),
IF(H$2=ตัวเลือก!A$30,"ยังไม่บันทึกข้อมูล",R94*0.47),"ข้อมูลไม่ถูกต้อง")</f>
        <v>ข้อมูลไม่ถูกต้อง</v>
      </c>
      <c r="V94" s="149" t="str">
        <f>IF(ISNUMBER(S94),
IF(H$2=ตัวเลือก!A$30,"ยังไม่บันทึกข้อมูล",S94*0.47),"ข้อมูลไม่ถูกต้อง")</f>
        <v>ข้อมูลไม่ถูกต้อง</v>
      </c>
      <c r="W94" s="149" t="str">
        <f t="shared" si="15"/>
        <v>ข้อมูลไม่ถูกต้อง</v>
      </c>
      <c r="X94" s="148" t="str">
        <f t="shared" si="16"/>
        <v>ข้อมูลไม่ถูกต้อง</v>
      </c>
      <c r="Y94" s="38"/>
      <c r="Z94" s="38"/>
      <c r="AA94" s="38"/>
    </row>
    <row r="95" spans="1:27" x14ac:dyDescent="0.45">
      <c r="A95" s="38">
        <v>90</v>
      </c>
      <c r="B95" s="38"/>
      <c r="C95" s="38"/>
      <c r="D95" s="38"/>
      <c r="E95" s="38"/>
      <c r="F95" s="152"/>
      <c r="G95" s="152"/>
      <c r="H95" s="150"/>
      <c r="I95" s="38"/>
      <c r="J95" s="149" t="str">
        <f t="shared" si="17"/>
        <v>รอข้อมูลคอลัมน์ H</v>
      </c>
      <c r="K95" s="150"/>
      <c r="L95" s="150"/>
      <c r="M95" s="150"/>
      <c r="N95" s="149" t="str" cm="1">
        <f t="array" ref="N95">IF(AND(K95:M95=""),"ยังไม่บันทึกข้อมูล",
IF(M95&lt;&gt;"",
IF(M95&gt;=1.3,M95,"เป็นไม้พุ่ม"),
IF(K95+L95&gt;=1.3,K95+L95,"เป็นไม้พุ่ม")))</f>
        <v>ยังไม่บันทึกข้อมูล</v>
      </c>
      <c r="O95" s="149" t="str">
        <f t="shared" si="10"/>
        <v>ข้อมูลไม่ถูกต้อง</v>
      </c>
      <c r="P95" s="149" t="str">
        <f t="shared" si="11"/>
        <v>ข้อมูลไม่ถูกต้อง</v>
      </c>
      <c r="Q95" s="149" t="str">
        <f t="shared" si="12"/>
        <v>ข้อมูลไม่ถูกต้อง</v>
      </c>
      <c r="R95" s="149" t="str">
        <f t="shared" si="13"/>
        <v>ข้อมูลไม่ถูกต้อง</v>
      </c>
      <c r="S95" s="149" t="str">
        <f>IF(ISNUMBER(R95),
IF(H$2=ตัวเลือก!A$30,"ยังไม่บันทึกข้อมูล",R95*0.27),"ข้อมูลไม่ถูกต้อง")</f>
        <v>ข้อมูลไม่ถูกต้อง</v>
      </c>
      <c r="T95" s="149" t="str">
        <f t="shared" si="14"/>
        <v>ข้อมูลไม่ถูกต้อง</v>
      </c>
      <c r="U95" s="149" t="str">
        <f>IF(ISNUMBER(R95),
IF(H$2=ตัวเลือก!A$30,"ยังไม่บันทึกข้อมูล",R95*0.47),"ข้อมูลไม่ถูกต้อง")</f>
        <v>ข้อมูลไม่ถูกต้อง</v>
      </c>
      <c r="V95" s="149" t="str">
        <f>IF(ISNUMBER(S95),
IF(H$2=ตัวเลือก!A$30,"ยังไม่บันทึกข้อมูล",S95*0.47),"ข้อมูลไม่ถูกต้อง")</f>
        <v>ข้อมูลไม่ถูกต้อง</v>
      </c>
      <c r="W95" s="149" t="str">
        <f t="shared" si="15"/>
        <v>ข้อมูลไม่ถูกต้อง</v>
      </c>
      <c r="X95" s="148" t="str">
        <f t="shared" si="16"/>
        <v>ข้อมูลไม่ถูกต้อง</v>
      </c>
      <c r="Y95" s="38"/>
      <c r="Z95" s="38"/>
      <c r="AA95" s="38"/>
    </row>
    <row r="96" spans="1:27" x14ac:dyDescent="0.45">
      <c r="A96" s="38">
        <v>91</v>
      </c>
      <c r="B96" s="38"/>
      <c r="C96" s="38"/>
      <c r="D96" s="38"/>
      <c r="E96" s="38"/>
      <c r="F96" s="152"/>
      <c r="G96" s="152"/>
      <c r="H96" s="150"/>
      <c r="I96" s="38"/>
      <c r="J96" s="149" t="str">
        <f t="shared" si="17"/>
        <v>รอข้อมูลคอลัมน์ H</v>
      </c>
      <c r="K96" s="150"/>
      <c r="L96" s="150"/>
      <c r="M96" s="150"/>
      <c r="N96" s="149" t="str" cm="1">
        <f t="array" ref="N96">IF(AND(K96:M96=""),"ยังไม่บันทึกข้อมูล",
IF(M96&lt;&gt;"",
IF(M96&gt;=1.3,M96,"เป็นไม้พุ่ม"),
IF(K96+L96&gt;=1.3,K96+L96,"เป็นไม้พุ่ม")))</f>
        <v>ยังไม่บันทึกข้อมูล</v>
      </c>
      <c r="O96" s="149" t="str">
        <f t="shared" si="10"/>
        <v>ข้อมูลไม่ถูกต้อง</v>
      </c>
      <c r="P96" s="149" t="str">
        <f t="shared" si="11"/>
        <v>ข้อมูลไม่ถูกต้อง</v>
      </c>
      <c r="Q96" s="149" t="str">
        <f t="shared" si="12"/>
        <v>ข้อมูลไม่ถูกต้อง</v>
      </c>
      <c r="R96" s="149" t="str">
        <f t="shared" si="13"/>
        <v>ข้อมูลไม่ถูกต้อง</v>
      </c>
      <c r="S96" s="149" t="str">
        <f>IF(ISNUMBER(R96),
IF(H$2=ตัวเลือก!A$30,"ยังไม่บันทึกข้อมูล",R96*0.27),"ข้อมูลไม่ถูกต้อง")</f>
        <v>ข้อมูลไม่ถูกต้อง</v>
      </c>
      <c r="T96" s="149" t="str">
        <f t="shared" si="14"/>
        <v>ข้อมูลไม่ถูกต้อง</v>
      </c>
      <c r="U96" s="149" t="str">
        <f>IF(ISNUMBER(R96),
IF(H$2=ตัวเลือก!A$30,"ยังไม่บันทึกข้อมูล",R96*0.47),"ข้อมูลไม่ถูกต้อง")</f>
        <v>ข้อมูลไม่ถูกต้อง</v>
      </c>
      <c r="V96" s="149" t="str">
        <f>IF(ISNUMBER(S96),
IF(H$2=ตัวเลือก!A$30,"ยังไม่บันทึกข้อมูล",S96*0.47),"ข้อมูลไม่ถูกต้อง")</f>
        <v>ข้อมูลไม่ถูกต้อง</v>
      </c>
      <c r="W96" s="149" t="str">
        <f t="shared" si="15"/>
        <v>ข้อมูลไม่ถูกต้อง</v>
      </c>
      <c r="X96" s="148" t="str">
        <f t="shared" si="16"/>
        <v>ข้อมูลไม่ถูกต้อง</v>
      </c>
      <c r="Y96" s="38"/>
      <c r="Z96" s="38"/>
      <c r="AA96" s="38"/>
    </row>
    <row r="97" spans="1:27" x14ac:dyDescent="0.45">
      <c r="A97" s="38">
        <v>92</v>
      </c>
      <c r="B97" s="38"/>
      <c r="C97" s="38"/>
      <c r="D97" s="38"/>
      <c r="E97" s="38"/>
      <c r="F97" s="152"/>
      <c r="G97" s="152"/>
      <c r="H97" s="150"/>
      <c r="I97" s="38"/>
      <c r="J97" s="149" t="str">
        <f t="shared" si="17"/>
        <v>รอข้อมูลคอลัมน์ H</v>
      </c>
      <c r="K97" s="150"/>
      <c r="L97" s="150"/>
      <c r="M97" s="150"/>
      <c r="N97" s="149" t="str" cm="1">
        <f t="array" ref="N97">IF(AND(K97:M97=""),"ยังไม่บันทึกข้อมูล",
IF(M97&lt;&gt;"",
IF(M97&gt;=1.3,M97,"เป็นไม้พุ่ม"),
IF(K97+L97&gt;=1.3,K97+L97,"เป็นไม้พุ่ม")))</f>
        <v>ยังไม่บันทึกข้อมูล</v>
      </c>
      <c r="O97" s="149" t="str">
        <f t="shared" si="10"/>
        <v>ข้อมูลไม่ถูกต้อง</v>
      </c>
      <c r="P97" s="149" t="str">
        <f t="shared" si="11"/>
        <v>ข้อมูลไม่ถูกต้อง</v>
      </c>
      <c r="Q97" s="149" t="str">
        <f t="shared" si="12"/>
        <v>ข้อมูลไม่ถูกต้อง</v>
      </c>
      <c r="R97" s="149" t="str">
        <f t="shared" si="13"/>
        <v>ข้อมูลไม่ถูกต้อง</v>
      </c>
      <c r="S97" s="149" t="str">
        <f>IF(ISNUMBER(R97),
IF(H$2=ตัวเลือก!A$30,"ยังไม่บันทึกข้อมูล",R97*0.27),"ข้อมูลไม่ถูกต้อง")</f>
        <v>ข้อมูลไม่ถูกต้อง</v>
      </c>
      <c r="T97" s="149" t="str">
        <f t="shared" si="14"/>
        <v>ข้อมูลไม่ถูกต้อง</v>
      </c>
      <c r="U97" s="149" t="str">
        <f>IF(ISNUMBER(R97),
IF(H$2=ตัวเลือก!A$30,"ยังไม่บันทึกข้อมูล",R97*0.47),"ข้อมูลไม่ถูกต้อง")</f>
        <v>ข้อมูลไม่ถูกต้อง</v>
      </c>
      <c r="V97" s="149" t="str">
        <f>IF(ISNUMBER(S97),
IF(H$2=ตัวเลือก!A$30,"ยังไม่บันทึกข้อมูล",S97*0.47),"ข้อมูลไม่ถูกต้อง")</f>
        <v>ข้อมูลไม่ถูกต้อง</v>
      </c>
      <c r="W97" s="149" t="str">
        <f t="shared" si="15"/>
        <v>ข้อมูลไม่ถูกต้อง</v>
      </c>
      <c r="X97" s="148" t="str">
        <f t="shared" si="16"/>
        <v>ข้อมูลไม่ถูกต้อง</v>
      </c>
      <c r="Y97" s="38"/>
      <c r="Z97" s="38"/>
      <c r="AA97" s="38"/>
    </row>
    <row r="98" spans="1:27" x14ac:dyDescent="0.45">
      <c r="A98" s="38">
        <v>93</v>
      </c>
      <c r="B98" s="38"/>
      <c r="C98" s="38"/>
      <c r="D98" s="38"/>
      <c r="E98" s="38"/>
      <c r="F98" s="152"/>
      <c r="G98" s="152"/>
      <c r="H98" s="150"/>
      <c r="I98" s="38"/>
      <c r="J98" s="149" t="str">
        <f t="shared" si="17"/>
        <v>รอข้อมูลคอลัมน์ H</v>
      </c>
      <c r="K98" s="150"/>
      <c r="L98" s="150"/>
      <c r="M98" s="150"/>
      <c r="N98" s="149" t="str" cm="1">
        <f t="array" ref="N98">IF(AND(K98:M98=""),"ยังไม่บันทึกข้อมูล",
IF(M98&lt;&gt;"",
IF(M98&gt;=1.3,M98,"เป็นไม้พุ่ม"),
IF(K98+L98&gt;=1.3,K98+L98,"เป็นไม้พุ่ม")))</f>
        <v>ยังไม่บันทึกข้อมูล</v>
      </c>
      <c r="O98" s="149" t="str">
        <f t="shared" si="10"/>
        <v>ข้อมูลไม่ถูกต้อง</v>
      </c>
      <c r="P98" s="149" t="str">
        <f t="shared" si="11"/>
        <v>ข้อมูลไม่ถูกต้อง</v>
      </c>
      <c r="Q98" s="149" t="str">
        <f t="shared" si="12"/>
        <v>ข้อมูลไม่ถูกต้อง</v>
      </c>
      <c r="R98" s="149" t="str">
        <f t="shared" si="13"/>
        <v>ข้อมูลไม่ถูกต้อง</v>
      </c>
      <c r="S98" s="149" t="str">
        <f>IF(ISNUMBER(R98),
IF(H$2=ตัวเลือก!A$30,"ยังไม่บันทึกข้อมูล",R98*0.27),"ข้อมูลไม่ถูกต้อง")</f>
        <v>ข้อมูลไม่ถูกต้อง</v>
      </c>
      <c r="T98" s="149" t="str">
        <f t="shared" si="14"/>
        <v>ข้อมูลไม่ถูกต้อง</v>
      </c>
      <c r="U98" s="149" t="str">
        <f>IF(ISNUMBER(R98),
IF(H$2=ตัวเลือก!A$30,"ยังไม่บันทึกข้อมูล",R98*0.47),"ข้อมูลไม่ถูกต้อง")</f>
        <v>ข้อมูลไม่ถูกต้อง</v>
      </c>
      <c r="V98" s="149" t="str">
        <f>IF(ISNUMBER(S98),
IF(H$2=ตัวเลือก!A$30,"ยังไม่บันทึกข้อมูล",S98*0.47),"ข้อมูลไม่ถูกต้อง")</f>
        <v>ข้อมูลไม่ถูกต้อง</v>
      </c>
      <c r="W98" s="149" t="str">
        <f t="shared" si="15"/>
        <v>ข้อมูลไม่ถูกต้อง</v>
      </c>
      <c r="X98" s="148" t="str">
        <f t="shared" si="16"/>
        <v>ข้อมูลไม่ถูกต้อง</v>
      </c>
      <c r="Y98" s="38"/>
      <c r="Z98" s="38"/>
      <c r="AA98" s="38"/>
    </row>
    <row r="99" spans="1:27" x14ac:dyDescent="0.45">
      <c r="A99" s="38">
        <v>94</v>
      </c>
      <c r="B99" s="38"/>
      <c r="C99" s="38"/>
      <c r="D99" s="38"/>
      <c r="E99" s="38"/>
      <c r="F99" s="152"/>
      <c r="G99" s="152"/>
      <c r="H99" s="150"/>
      <c r="I99" s="38"/>
      <c r="J99" s="149" t="str">
        <f t="shared" si="17"/>
        <v>รอข้อมูลคอลัมน์ H</v>
      </c>
      <c r="K99" s="150"/>
      <c r="L99" s="150"/>
      <c r="M99" s="150"/>
      <c r="N99" s="149" t="str" cm="1">
        <f t="array" ref="N99">IF(AND(K99:M99=""),"ยังไม่บันทึกข้อมูล",
IF(M99&lt;&gt;"",
IF(M99&gt;=1.3,M99,"เป็นไม้พุ่ม"),
IF(K99+L99&gt;=1.3,K99+L99,"เป็นไม้พุ่ม")))</f>
        <v>ยังไม่บันทึกข้อมูล</v>
      </c>
      <c r="O99" s="149" t="str">
        <f t="shared" si="10"/>
        <v>ข้อมูลไม่ถูกต้อง</v>
      </c>
      <c r="P99" s="149" t="str">
        <f t="shared" si="11"/>
        <v>ข้อมูลไม่ถูกต้อง</v>
      </c>
      <c r="Q99" s="149" t="str">
        <f t="shared" si="12"/>
        <v>ข้อมูลไม่ถูกต้อง</v>
      </c>
      <c r="R99" s="149" t="str">
        <f t="shared" si="13"/>
        <v>ข้อมูลไม่ถูกต้อง</v>
      </c>
      <c r="S99" s="149" t="str">
        <f>IF(ISNUMBER(R99),
IF(H$2=ตัวเลือก!A$30,"ยังไม่บันทึกข้อมูล",R99*0.27),"ข้อมูลไม่ถูกต้อง")</f>
        <v>ข้อมูลไม่ถูกต้อง</v>
      </c>
      <c r="T99" s="149" t="str">
        <f t="shared" si="14"/>
        <v>ข้อมูลไม่ถูกต้อง</v>
      </c>
      <c r="U99" s="149" t="str">
        <f>IF(ISNUMBER(R99),
IF(H$2=ตัวเลือก!A$30,"ยังไม่บันทึกข้อมูล",R99*0.47),"ข้อมูลไม่ถูกต้อง")</f>
        <v>ข้อมูลไม่ถูกต้อง</v>
      </c>
      <c r="V99" s="149" t="str">
        <f>IF(ISNUMBER(S99),
IF(H$2=ตัวเลือก!A$30,"ยังไม่บันทึกข้อมูล",S99*0.47),"ข้อมูลไม่ถูกต้อง")</f>
        <v>ข้อมูลไม่ถูกต้อง</v>
      </c>
      <c r="W99" s="149" t="str">
        <f t="shared" si="15"/>
        <v>ข้อมูลไม่ถูกต้อง</v>
      </c>
      <c r="X99" s="148" t="str">
        <f t="shared" si="16"/>
        <v>ข้อมูลไม่ถูกต้อง</v>
      </c>
      <c r="Y99" s="38"/>
      <c r="Z99" s="38"/>
      <c r="AA99" s="38"/>
    </row>
    <row r="100" spans="1:27" x14ac:dyDescent="0.45">
      <c r="A100" s="38">
        <v>95</v>
      </c>
      <c r="B100" s="38"/>
      <c r="C100" s="38"/>
      <c r="D100" s="38"/>
      <c r="E100" s="38"/>
      <c r="F100" s="152"/>
      <c r="G100" s="152"/>
      <c r="H100" s="150"/>
      <c r="I100" s="38"/>
      <c r="J100" s="149" t="str">
        <f t="shared" si="17"/>
        <v>รอข้อมูลคอลัมน์ H</v>
      </c>
      <c r="K100" s="150"/>
      <c r="L100" s="150"/>
      <c r="M100" s="150"/>
      <c r="N100" s="149" t="str" cm="1">
        <f t="array" ref="N100">IF(AND(K100:M100=""),"ยังไม่บันทึกข้อมูล",
IF(M100&lt;&gt;"",
IF(M100&gt;=1.3,M100,"เป็นไม้พุ่ม"),
IF(K100+L100&gt;=1.3,K100+L100,"เป็นไม้พุ่ม")))</f>
        <v>ยังไม่บันทึกข้อมูล</v>
      </c>
      <c r="O100" s="149" t="str">
        <f t="shared" si="10"/>
        <v>ข้อมูลไม่ถูกต้อง</v>
      </c>
      <c r="P100" s="149" t="str">
        <f t="shared" si="11"/>
        <v>ข้อมูลไม่ถูกต้อง</v>
      </c>
      <c r="Q100" s="149" t="str">
        <f t="shared" si="12"/>
        <v>ข้อมูลไม่ถูกต้อง</v>
      </c>
      <c r="R100" s="149" t="str">
        <f t="shared" si="13"/>
        <v>ข้อมูลไม่ถูกต้อง</v>
      </c>
      <c r="S100" s="149" t="str">
        <f>IF(ISNUMBER(R100),
IF(H$2=ตัวเลือก!A$30,"ยังไม่บันทึกข้อมูล",R100*0.27),"ข้อมูลไม่ถูกต้อง")</f>
        <v>ข้อมูลไม่ถูกต้อง</v>
      </c>
      <c r="T100" s="149" t="str">
        <f t="shared" si="14"/>
        <v>ข้อมูลไม่ถูกต้อง</v>
      </c>
      <c r="U100" s="149" t="str">
        <f>IF(ISNUMBER(R100),
IF(H$2=ตัวเลือก!A$30,"ยังไม่บันทึกข้อมูล",R100*0.47),"ข้อมูลไม่ถูกต้อง")</f>
        <v>ข้อมูลไม่ถูกต้อง</v>
      </c>
      <c r="V100" s="149" t="str">
        <f>IF(ISNUMBER(S100),
IF(H$2=ตัวเลือก!A$30,"ยังไม่บันทึกข้อมูล",S100*0.47),"ข้อมูลไม่ถูกต้อง")</f>
        <v>ข้อมูลไม่ถูกต้อง</v>
      </c>
      <c r="W100" s="149" t="str">
        <f t="shared" si="15"/>
        <v>ข้อมูลไม่ถูกต้อง</v>
      </c>
      <c r="X100" s="148" t="str">
        <f t="shared" si="16"/>
        <v>ข้อมูลไม่ถูกต้อง</v>
      </c>
      <c r="Y100" s="38"/>
      <c r="Z100" s="38"/>
      <c r="AA100" s="38"/>
    </row>
    <row r="101" spans="1:27" x14ac:dyDescent="0.45">
      <c r="A101" s="38">
        <v>96</v>
      </c>
      <c r="B101" s="38"/>
      <c r="C101" s="38"/>
      <c r="D101" s="38"/>
      <c r="E101" s="38"/>
      <c r="F101" s="152"/>
      <c r="G101" s="152"/>
      <c r="H101" s="150"/>
      <c r="I101" s="38"/>
      <c r="J101" s="149" t="str">
        <f t="shared" si="17"/>
        <v>รอข้อมูลคอลัมน์ H</v>
      </c>
      <c r="K101" s="150"/>
      <c r="L101" s="150"/>
      <c r="M101" s="150"/>
      <c r="N101" s="149" t="str" cm="1">
        <f t="array" ref="N101">IF(AND(K101:M101=""),"ยังไม่บันทึกข้อมูล",
IF(M101&lt;&gt;"",
IF(M101&gt;=1.3,M101,"เป็นไม้พุ่ม"),
IF(K101+L101&gt;=1.3,K101+L101,"เป็นไม้พุ่ม")))</f>
        <v>ยังไม่บันทึกข้อมูล</v>
      </c>
      <c r="O101" s="149" t="str">
        <f t="shared" si="10"/>
        <v>ข้อมูลไม่ถูกต้อง</v>
      </c>
      <c r="P101" s="149" t="str">
        <f t="shared" si="11"/>
        <v>ข้อมูลไม่ถูกต้อง</v>
      </c>
      <c r="Q101" s="149" t="str">
        <f t="shared" si="12"/>
        <v>ข้อมูลไม่ถูกต้อง</v>
      </c>
      <c r="R101" s="149" t="str">
        <f t="shared" si="13"/>
        <v>ข้อมูลไม่ถูกต้อง</v>
      </c>
      <c r="S101" s="149" t="str">
        <f>IF(ISNUMBER(R101),
IF(H$2=ตัวเลือก!A$30,"ยังไม่บันทึกข้อมูล",R101*0.27),"ข้อมูลไม่ถูกต้อง")</f>
        <v>ข้อมูลไม่ถูกต้อง</v>
      </c>
      <c r="T101" s="149" t="str">
        <f t="shared" si="14"/>
        <v>ข้อมูลไม่ถูกต้อง</v>
      </c>
      <c r="U101" s="149" t="str">
        <f>IF(ISNUMBER(R101),
IF(H$2=ตัวเลือก!A$30,"ยังไม่บันทึกข้อมูล",R101*0.47),"ข้อมูลไม่ถูกต้อง")</f>
        <v>ข้อมูลไม่ถูกต้อง</v>
      </c>
      <c r="V101" s="149" t="str">
        <f>IF(ISNUMBER(S101),
IF(H$2=ตัวเลือก!A$30,"ยังไม่บันทึกข้อมูล",S101*0.47),"ข้อมูลไม่ถูกต้อง")</f>
        <v>ข้อมูลไม่ถูกต้อง</v>
      </c>
      <c r="W101" s="149" t="str">
        <f t="shared" si="15"/>
        <v>ข้อมูลไม่ถูกต้อง</v>
      </c>
      <c r="X101" s="148" t="str">
        <f t="shared" si="16"/>
        <v>ข้อมูลไม่ถูกต้อง</v>
      </c>
      <c r="Y101" s="38"/>
      <c r="Z101" s="38"/>
      <c r="AA101" s="38"/>
    </row>
    <row r="102" spans="1:27" x14ac:dyDescent="0.45">
      <c r="A102" s="38">
        <v>97</v>
      </c>
      <c r="B102" s="38"/>
      <c r="C102" s="38"/>
      <c r="D102" s="38"/>
      <c r="E102" s="38"/>
      <c r="F102" s="152"/>
      <c r="G102" s="152"/>
      <c r="H102" s="150"/>
      <c r="I102" s="38"/>
      <c r="J102" s="149" t="str">
        <f t="shared" si="17"/>
        <v>รอข้อมูลคอลัมน์ H</v>
      </c>
      <c r="K102" s="150"/>
      <c r="L102" s="150"/>
      <c r="M102" s="150"/>
      <c r="N102" s="149" t="str" cm="1">
        <f t="array" ref="N102">IF(AND(K102:M102=""),"ยังไม่บันทึกข้อมูล",
IF(M102&lt;&gt;"",
IF(M102&gt;=1.3,M102,"เป็นไม้พุ่ม"),
IF(K102+L102&gt;=1.3,K102+L102,"เป็นไม้พุ่ม")))</f>
        <v>ยังไม่บันทึกข้อมูล</v>
      </c>
      <c r="O102" s="149" t="str">
        <f t="shared" si="10"/>
        <v>ข้อมูลไม่ถูกต้อง</v>
      </c>
      <c r="P102" s="149" t="str">
        <f t="shared" si="11"/>
        <v>ข้อมูลไม่ถูกต้อง</v>
      </c>
      <c r="Q102" s="149" t="str">
        <f t="shared" si="12"/>
        <v>ข้อมูลไม่ถูกต้อง</v>
      </c>
      <c r="R102" s="149" t="str">
        <f t="shared" si="13"/>
        <v>ข้อมูลไม่ถูกต้อง</v>
      </c>
      <c r="S102" s="149" t="str">
        <f>IF(ISNUMBER(R102),
IF(H$2=ตัวเลือก!A$30,"ยังไม่บันทึกข้อมูล",R102*0.27),"ข้อมูลไม่ถูกต้อง")</f>
        <v>ข้อมูลไม่ถูกต้อง</v>
      </c>
      <c r="T102" s="149" t="str">
        <f t="shared" si="14"/>
        <v>ข้อมูลไม่ถูกต้อง</v>
      </c>
      <c r="U102" s="149" t="str">
        <f>IF(ISNUMBER(R102),
IF(H$2=ตัวเลือก!A$30,"ยังไม่บันทึกข้อมูล",R102*0.47),"ข้อมูลไม่ถูกต้อง")</f>
        <v>ข้อมูลไม่ถูกต้อง</v>
      </c>
      <c r="V102" s="149" t="str">
        <f>IF(ISNUMBER(S102),
IF(H$2=ตัวเลือก!A$30,"ยังไม่บันทึกข้อมูล",S102*0.47),"ข้อมูลไม่ถูกต้อง")</f>
        <v>ข้อมูลไม่ถูกต้อง</v>
      </c>
      <c r="W102" s="149" t="str">
        <f t="shared" si="15"/>
        <v>ข้อมูลไม่ถูกต้อง</v>
      </c>
      <c r="X102" s="148" t="str">
        <f t="shared" si="16"/>
        <v>ข้อมูลไม่ถูกต้อง</v>
      </c>
      <c r="Y102" s="38"/>
      <c r="Z102" s="38"/>
      <c r="AA102" s="38"/>
    </row>
    <row r="103" spans="1:27" x14ac:dyDescent="0.45">
      <c r="A103" s="38">
        <v>98</v>
      </c>
      <c r="B103" s="38"/>
      <c r="C103" s="38"/>
      <c r="D103" s="38"/>
      <c r="E103" s="38"/>
      <c r="F103" s="152"/>
      <c r="G103" s="152"/>
      <c r="H103" s="150"/>
      <c r="I103" s="38"/>
      <c r="J103" s="149" t="str">
        <f t="shared" si="17"/>
        <v>รอข้อมูลคอลัมน์ H</v>
      </c>
      <c r="K103" s="150"/>
      <c r="L103" s="150"/>
      <c r="M103" s="150"/>
      <c r="N103" s="149" t="str" cm="1">
        <f t="array" ref="N103">IF(AND(K103:M103=""),"ยังไม่บันทึกข้อมูล",
IF(M103&lt;&gt;"",
IF(M103&gt;=1.3,M103,"เป็นไม้พุ่ม"),
IF(K103+L103&gt;=1.3,K103+L103,"เป็นไม้พุ่ม")))</f>
        <v>ยังไม่บันทึกข้อมูล</v>
      </c>
      <c r="O103" s="149" t="str">
        <f t="shared" si="10"/>
        <v>ข้อมูลไม่ถูกต้อง</v>
      </c>
      <c r="P103" s="149" t="str">
        <f t="shared" si="11"/>
        <v>ข้อมูลไม่ถูกต้อง</v>
      </c>
      <c r="Q103" s="149" t="str">
        <f t="shared" si="12"/>
        <v>ข้อมูลไม่ถูกต้อง</v>
      </c>
      <c r="R103" s="149" t="str">
        <f t="shared" si="13"/>
        <v>ข้อมูลไม่ถูกต้อง</v>
      </c>
      <c r="S103" s="149" t="str">
        <f>IF(ISNUMBER(R103),
IF(H$2=ตัวเลือก!A$30,"ยังไม่บันทึกข้อมูล",R103*0.27),"ข้อมูลไม่ถูกต้อง")</f>
        <v>ข้อมูลไม่ถูกต้อง</v>
      </c>
      <c r="T103" s="149" t="str">
        <f t="shared" si="14"/>
        <v>ข้อมูลไม่ถูกต้อง</v>
      </c>
      <c r="U103" s="149" t="str">
        <f>IF(ISNUMBER(R103),
IF(H$2=ตัวเลือก!A$30,"ยังไม่บันทึกข้อมูล",R103*0.47),"ข้อมูลไม่ถูกต้อง")</f>
        <v>ข้อมูลไม่ถูกต้อง</v>
      </c>
      <c r="V103" s="149" t="str">
        <f>IF(ISNUMBER(S103),
IF(H$2=ตัวเลือก!A$30,"ยังไม่บันทึกข้อมูล",S103*0.47),"ข้อมูลไม่ถูกต้อง")</f>
        <v>ข้อมูลไม่ถูกต้อง</v>
      </c>
      <c r="W103" s="149" t="str">
        <f t="shared" si="15"/>
        <v>ข้อมูลไม่ถูกต้อง</v>
      </c>
      <c r="X103" s="148" t="str">
        <f t="shared" si="16"/>
        <v>ข้อมูลไม่ถูกต้อง</v>
      </c>
      <c r="Y103" s="38"/>
      <c r="Z103" s="38"/>
      <c r="AA103" s="38"/>
    </row>
    <row r="104" spans="1:27" x14ac:dyDescent="0.45">
      <c r="A104" s="38">
        <v>99</v>
      </c>
      <c r="B104" s="38"/>
      <c r="C104" s="38"/>
      <c r="D104" s="38"/>
      <c r="E104" s="38"/>
      <c r="F104" s="152"/>
      <c r="G104" s="152"/>
      <c r="H104" s="150"/>
      <c r="I104" s="38"/>
      <c r="J104" s="149" t="str">
        <f t="shared" si="17"/>
        <v>รอข้อมูลคอลัมน์ H</v>
      </c>
      <c r="K104" s="150"/>
      <c r="L104" s="150"/>
      <c r="M104" s="150"/>
      <c r="N104" s="149" t="str" cm="1">
        <f t="array" ref="N104">IF(AND(K104:M104=""),"ยังไม่บันทึกข้อมูล",
IF(M104&lt;&gt;"",
IF(M104&gt;=1.3,M104,"เป็นไม้พุ่ม"),
IF(K104+L104&gt;=1.3,K104+L104,"เป็นไม้พุ่ม")))</f>
        <v>ยังไม่บันทึกข้อมูล</v>
      </c>
      <c r="O104" s="149" t="str">
        <f t="shared" si="10"/>
        <v>ข้อมูลไม่ถูกต้อง</v>
      </c>
      <c r="P104" s="149" t="str">
        <f t="shared" si="11"/>
        <v>ข้อมูลไม่ถูกต้อง</v>
      </c>
      <c r="Q104" s="149" t="str">
        <f t="shared" si="12"/>
        <v>ข้อมูลไม่ถูกต้อง</v>
      </c>
      <c r="R104" s="149" t="str">
        <f t="shared" si="13"/>
        <v>ข้อมูลไม่ถูกต้อง</v>
      </c>
      <c r="S104" s="149" t="str">
        <f>IF(ISNUMBER(R104),
IF(H$2=ตัวเลือก!A$30,"ยังไม่บันทึกข้อมูล",R104*0.27),"ข้อมูลไม่ถูกต้อง")</f>
        <v>ข้อมูลไม่ถูกต้อง</v>
      </c>
      <c r="T104" s="149" t="str">
        <f t="shared" si="14"/>
        <v>ข้อมูลไม่ถูกต้อง</v>
      </c>
      <c r="U104" s="149" t="str">
        <f>IF(ISNUMBER(R104),
IF(H$2=ตัวเลือก!A$30,"ยังไม่บันทึกข้อมูล",R104*0.47),"ข้อมูลไม่ถูกต้อง")</f>
        <v>ข้อมูลไม่ถูกต้อง</v>
      </c>
      <c r="V104" s="149" t="str">
        <f>IF(ISNUMBER(S104),
IF(H$2=ตัวเลือก!A$30,"ยังไม่บันทึกข้อมูล",S104*0.47),"ข้อมูลไม่ถูกต้อง")</f>
        <v>ข้อมูลไม่ถูกต้อง</v>
      </c>
      <c r="W104" s="149" t="str">
        <f t="shared" si="15"/>
        <v>ข้อมูลไม่ถูกต้อง</v>
      </c>
      <c r="X104" s="148" t="str">
        <f t="shared" si="16"/>
        <v>ข้อมูลไม่ถูกต้อง</v>
      </c>
      <c r="Y104" s="38"/>
      <c r="Z104" s="38"/>
      <c r="AA104" s="38"/>
    </row>
    <row r="105" spans="1:27" x14ac:dyDescent="0.45">
      <c r="A105" s="38">
        <v>100</v>
      </c>
      <c r="B105" s="38"/>
      <c r="C105" s="38"/>
      <c r="D105" s="38"/>
      <c r="E105" s="38"/>
      <c r="F105" s="152"/>
      <c r="G105" s="152"/>
      <c r="H105" s="150"/>
      <c r="I105" s="38"/>
      <c r="J105" s="149" t="str">
        <f t="shared" si="17"/>
        <v>รอข้อมูลคอลัมน์ H</v>
      </c>
      <c r="K105" s="150"/>
      <c r="L105" s="150"/>
      <c r="M105" s="150"/>
      <c r="N105" s="149" t="str" cm="1">
        <f t="array" ref="N105">IF(AND(K105:M105=""),"ยังไม่บันทึกข้อมูล",
IF(M105&lt;&gt;"",
IF(M105&gt;=1.3,M105,"เป็นไม้พุ่ม"),
IF(K105+L105&gt;=1.3,K105+L105,"เป็นไม้พุ่ม")))</f>
        <v>ยังไม่บันทึกข้อมูล</v>
      </c>
      <c r="O105" s="149" t="str">
        <f t="shared" si="10"/>
        <v>ข้อมูลไม่ถูกต้อง</v>
      </c>
      <c r="P105" s="149" t="str">
        <f t="shared" si="11"/>
        <v>ข้อมูลไม่ถูกต้อง</v>
      </c>
      <c r="Q105" s="149" t="str">
        <f t="shared" si="12"/>
        <v>ข้อมูลไม่ถูกต้อง</v>
      </c>
      <c r="R105" s="149" t="str">
        <f t="shared" si="13"/>
        <v>ข้อมูลไม่ถูกต้อง</v>
      </c>
      <c r="S105" s="149" t="str">
        <f>IF(ISNUMBER(R105),
IF(H$2=ตัวเลือก!A$30,"ยังไม่บันทึกข้อมูล",R105*0.27),"ข้อมูลไม่ถูกต้อง")</f>
        <v>ข้อมูลไม่ถูกต้อง</v>
      </c>
      <c r="T105" s="149" t="str">
        <f t="shared" si="14"/>
        <v>ข้อมูลไม่ถูกต้อง</v>
      </c>
      <c r="U105" s="149" t="str">
        <f>IF(ISNUMBER(R105),
IF(H$2=ตัวเลือก!A$30,"ยังไม่บันทึกข้อมูล",R105*0.47),"ข้อมูลไม่ถูกต้อง")</f>
        <v>ข้อมูลไม่ถูกต้อง</v>
      </c>
      <c r="V105" s="149" t="str">
        <f>IF(ISNUMBER(S105),
IF(H$2=ตัวเลือก!A$30,"ยังไม่บันทึกข้อมูล",S105*0.47),"ข้อมูลไม่ถูกต้อง")</f>
        <v>ข้อมูลไม่ถูกต้อง</v>
      </c>
      <c r="W105" s="149" t="str">
        <f t="shared" si="15"/>
        <v>ข้อมูลไม่ถูกต้อง</v>
      </c>
      <c r="X105" s="148" t="str">
        <f t="shared" si="16"/>
        <v>ข้อมูลไม่ถูกต้อง</v>
      </c>
      <c r="Y105" s="38"/>
      <c r="Z105" s="38"/>
      <c r="AA105" s="38"/>
    </row>
    <row r="106" spans="1:27" x14ac:dyDescent="0.45">
      <c r="A106" s="38">
        <v>101</v>
      </c>
      <c r="B106" s="38"/>
      <c r="C106" s="38"/>
      <c r="D106" s="38"/>
      <c r="E106" s="38"/>
      <c r="F106" s="152"/>
      <c r="G106" s="152"/>
      <c r="H106" s="150"/>
      <c r="I106" s="38"/>
      <c r="J106" s="149" t="str">
        <f t="shared" si="17"/>
        <v>รอข้อมูลคอลัมน์ H</v>
      </c>
      <c r="K106" s="150"/>
      <c r="L106" s="150"/>
      <c r="M106" s="150"/>
      <c r="N106" s="149" t="str" cm="1">
        <f t="array" ref="N106">IF(AND(K106:M106=""),"ยังไม่บันทึกข้อมูล",
IF(M106&lt;&gt;"",
IF(M106&gt;=1.3,M106,"เป็นไม้พุ่ม"),
IF(K106+L106&gt;=1.3,K106+L106,"เป็นไม้พุ่ม")))</f>
        <v>ยังไม่บันทึกข้อมูล</v>
      </c>
      <c r="O106" s="149" t="str">
        <f t="shared" si="10"/>
        <v>ข้อมูลไม่ถูกต้อง</v>
      </c>
      <c r="P106" s="149" t="str">
        <f t="shared" si="11"/>
        <v>ข้อมูลไม่ถูกต้อง</v>
      </c>
      <c r="Q106" s="149" t="str">
        <f t="shared" si="12"/>
        <v>ข้อมูลไม่ถูกต้อง</v>
      </c>
      <c r="R106" s="149" t="str">
        <f t="shared" si="13"/>
        <v>ข้อมูลไม่ถูกต้อง</v>
      </c>
      <c r="S106" s="149" t="str">
        <f>IF(ISNUMBER(R106),
IF(H$2=ตัวเลือก!A$30,"ยังไม่บันทึกข้อมูล",R106*0.27),"ข้อมูลไม่ถูกต้อง")</f>
        <v>ข้อมูลไม่ถูกต้อง</v>
      </c>
      <c r="T106" s="149" t="str">
        <f t="shared" si="14"/>
        <v>ข้อมูลไม่ถูกต้อง</v>
      </c>
      <c r="U106" s="149" t="str">
        <f>IF(ISNUMBER(R106),
IF(H$2=ตัวเลือก!A$30,"ยังไม่บันทึกข้อมูล",R106*0.47),"ข้อมูลไม่ถูกต้อง")</f>
        <v>ข้อมูลไม่ถูกต้อง</v>
      </c>
      <c r="V106" s="149" t="str">
        <f>IF(ISNUMBER(S106),
IF(H$2=ตัวเลือก!A$30,"ยังไม่บันทึกข้อมูล",S106*0.47),"ข้อมูลไม่ถูกต้อง")</f>
        <v>ข้อมูลไม่ถูกต้อง</v>
      </c>
      <c r="W106" s="149" t="str">
        <f t="shared" si="15"/>
        <v>ข้อมูลไม่ถูกต้อง</v>
      </c>
      <c r="X106" s="148" t="str">
        <f t="shared" si="16"/>
        <v>ข้อมูลไม่ถูกต้อง</v>
      </c>
      <c r="Y106" s="38"/>
      <c r="Z106" s="38"/>
      <c r="AA106" s="38"/>
    </row>
    <row r="107" spans="1:27" x14ac:dyDescent="0.45">
      <c r="A107" s="38">
        <v>102</v>
      </c>
      <c r="B107" s="38"/>
      <c r="C107" s="38"/>
      <c r="D107" s="38"/>
      <c r="E107" s="38"/>
      <c r="F107" s="152"/>
      <c r="G107" s="152"/>
      <c r="H107" s="150"/>
      <c r="I107" s="38"/>
      <c r="J107" s="149" t="str">
        <f t="shared" si="17"/>
        <v>รอข้อมูลคอลัมน์ H</v>
      </c>
      <c r="K107" s="150"/>
      <c r="L107" s="150"/>
      <c r="M107" s="150"/>
      <c r="N107" s="149" t="str" cm="1">
        <f t="array" ref="N107">IF(AND(K107:M107=""),"ยังไม่บันทึกข้อมูล",
IF(M107&lt;&gt;"",
IF(M107&gt;=1.3,M107,"เป็นไม้พุ่ม"),
IF(K107+L107&gt;=1.3,K107+L107,"เป็นไม้พุ่ม")))</f>
        <v>ยังไม่บันทึกข้อมูล</v>
      </c>
      <c r="O107" s="149" t="str">
        <f t="shared" si="10"/>
        <v>ข้อมูลไม่ถูกต้อง</v>
      </c>
      <c r="P107" s="149" t="str">
        <f t="shared" si="11"/>
        <v>ข้อมูลไม่ถูกต้อง</v>
      </c>
      <c r="Q107" s="149" t="str">
        <f t="shared" si="12"/>
        <v>ข้อมูลไม่ถูกต้อง</v>
      </c>
      <c r="R107" s="149" t="str">
        <f t="shared" si="13"/>
        <v>ข้อมูลไม่ถูกต้อง</v>
      </c>
      <c r="S107" s="149" t="str">
        <f>IF(ISNUMBER(R107),
IF(H$2=ตัวเลือก!A$30,"ยังไม่บันทึกข้อมูล",R107*0.27),"ข้อมูลไม่ถูกต้อง")</f>
        <v>ข้อมูลไม่ถูกต้อง</v>
      </c>
      <c r="T107" s="149" t="str">
        <f t="shared" si="14"/>
        <v>ข้อมูลไม่ถูกต้อง</v>
      </c>
      <c r="U107" s="149" t="str">
        <f>IF(ISNUMBER(R107),
IF(H$2=ตัวเลือก!A$30,"ยังไม่บันทึกข้อมูล",R107*0.47),"ข้อมูลไม่ถูกต้อง")</f>
        <v>ข้อมูลไม่ถูกต้อง</v>
      </c>
      <c r="V107" s="149" t="str">
        <f>IF(ISNUMBER(S107),
IF(H$2=ตัวเลือก!A$30,"ยังไม่บันทึกข้อมูล",S107*0.47),"ข้อมูลไม่ถูกต้อง")</f>
        <v>ข้อมูลไม่ถูกต้อง</v>
      </c>
      <c r="W107" s="149" t="str">
        <f t="shared" si="15"/>
        <v>ข้อมูลไม่ถูกต้อง</v>
      </c>
      <c r="X107" s="148" t="str">
        <f t="shared" si="16"/>
        <v>ข้อมูลไม่ถูกต้อง</v>
      </c>
      <c r="Y107" s="38"/>
      <c r="Z107" s="38"/>
      <c r="AA107" s="38"/>
    </row>
    <row r="108" spans="1:27" x14ac:dyDescent="0.45">
      <c r="A108" s="38">
        <v>103</v>
      </c>
      <c r="B108" s="38"/>
      <c r="C108" s="38"/>
      <c r="D108" s="38"/>
      <c r="E108" s="38"/>
      <c r="F108" s="152"/>
      <c r="G108" s="152"/>
      <c r="H108" s="150"/>
      <c r="I108" s="38"/>
      <c r="J108" s="149" t="str">
        <f t="shared" si="17"/>
        <v>รอข้อมูลคอลัมน์ H</v>
      </c>
      <c r="K108" s="150"/>
      <c r="L108" s="150"/>
      <c r="M108" s="150"/>
      <c r="N108" s="149" t="str" cm="1">
        <f t="array" ref="N108">IF(AND(K108:M108=""),"ยังไม่บันทึกข้อมูล",
IF(M108&lt;&gt;"",
IF(M108&gt;=1.3,M108,"เป็นไม้พุ่ม"),
IF(K108+L108&gt;=1.3,K108+L108,"เป็นไม้พุ่ม")))</f>
        <v>ยังไม่บันทึกข้อมูล</v>
      </c>
      <c r="O108" s="149" t="str">
        <f t="shared" si="10"/>
        <v>ข้อมูลไม่ถูกต้อง</v>
      </c>
      <c r="P108" s="149" t="str">
        <f t="shared" si="11"/>
        <v>ข้อมูลไม่ถูกต้อง</v>
      </c>
      <c r="Q108" s="149" t="str">
        <f t="shared" si="12"/>
        <v>ข้อมูลไม่ถูกต้อง</v>
      </c>
      <c r="R108" s="149" t="str">
        <f t="shared" si="13"/>
        <v>ข้อมูลไม่ถูกต้อง</v>
      </c>
      <c r="S108" s="149" t="str">
        <f>IF(ISNUMBER(R108),
IF(H$2=ตัวเลือก!A$30,"ยังไม่บันทึกข้อมูล",R108*0.27),"ข้อมูลไม่ถูกต้อง")</f>
        <v>ข้อมูลไม่ถูกต้อง</v>
      </c>
      <c r="T108" s="149" t="str">
        <f t="shared" si="14"/>
        <v>ข้อมูลไม่ถูกต้อง</v>
      </c>
      <c r="U108" s="149" t="str">
        <f>IF(ISNUMBER(R108),
IF(H$2=ตัวเลือก!A$30,"ยังไม่บันทึกข้อมูล",R108*0.47),"ข้อมูลไม่ถูกต้อง")</f>
        <v>ข้อมูลไม่ถูกต้อง</v>
      </c>
      <c r="V108" s="149" t="str">
        <f>IF(ISNUMBER(S108),
IF(H$2=ตัวเลือก!A$30,"ยังไม่บันทึกข้อมูล",S108*0.47),"ข้อมูลไม่ถูกต้อง")</f>
        <v>ข้อมูลไม่ถูกต้อง</v>
      </c>
      <c r="W108" s="149" t="str">
        <f t="shared" si="15"/>
        <v>ข้อมูลไม่ถูกต้อง</v>
      </c>
      <c r="X108" s="148" t="str">
        <f t="shared" si="16"/>
        <v>ข้อมูลไม่ถูกต้อง</v>
      </c>
      <c r="Y108" s="38"/>
      <c r="Z108" s="38"/>
      <c r="AA108" s="38"/>
    </row>
    <row r="109" spans="1:27" x14ac:dyDescent="0.45">
      <c r="A109" s="38">
        <v>104</v>
      </c>
      <c r="B109" s="38"/>
      <c r="C109" s="38"/>
      <c r="D109" s="38"/>
      <c r="E109" s="38"/>
      <c r="F109" s="152"/>
      <c r="G109" s="152"/>
      <c r="H109" s="150"/>
      <c r="I109" s="38"/>
      <c r="J109" s="149" t="str">
        <f t="shared" si="17"/>
        <v>รอข้อมูลคอลัมน์ H</v>
      </c>
      <c r="K109" s="150"/>
      <c r="L109" s="150"/>
      <c r="M109" s="150"/>
      <c r="N109" s="149" t="str" cm="1">
        <f t="array" ref="N109">IF(AND(K109:M109=""),"ยังไม่บันทึกข้อมูล",
IF(M109&lt;&gt;"",
IF(M109&gt;=1.3,M109,"เป็นไม้พุ่ม"),
IF(K109+L109&gt;=1.3,K109+L109,"เป็นไม้พุ่ม")))</f>
        <v>ยังไม่บันทึกข้อมูล</v>
      </c>
      <c r="O109" s="149" t="str">
        <f t="shared" si="10"/>
        <v>ข้อมูลไม่ถูกต้อง</v>
      </c>
      <c r="P109" s="149" t="str">
        <f t="shared" si="11"/>
        <v>ข้อมูลไม่ถูกต้อง</v>
      </c>
      <c r="Q109" s="149" t="str">
        <f t="shared" si="12"/>
        <v>ข้อมูลไม่ถูกต้อง</v>
      </c>
      <c r="R109" s="149" t="str">
        <f t="shared" si="13"/>
        <v>ข้อมูลไม่ถูกต้อง</v>
      </c>
      <c r="S109" s="149" t="str">
        <f>IF(ISNUMBER(R109),
IF(H$2=ตัวเลือก!A$30,"ยังไม่บันทึกข้อมูล",R109*0.27),"ข้อมูลไม่ถูกต้อง")</f>
        <v>ข้อมูลไม่ถูกต้อง</v>
      </c>
      <c r="T109" s="149" t="str">
        <f t="shared" si="14"/>
        <v>ข้อมูลไม่ถูกต้อง</v>
      </c>
      <c r="U109" s="149" t="str">
        <f>IF(ISNUMBER(R109),
IF(H$2=ตัวเลือก!A$30,"ยังไม่บันทึกข้อมูล",R109*0.47),"ข้อมูลไม่ถูกต้อง")</f>
        <v>ข้อมูลไม่ถูกต้อง</v>
      </c>
      <c r="V109" s="149" t="str">
        <f>IF(ISNUMBER(S109),
IF(H$2=ตัวเลือก!A$30,"ยังไม่บันทึกข้อมูล",S109*0.47),"ข้อมูลไม่ถูกต้อง")</f>
        <v>ข้อมูลไม่ถูกต้อง</v>
      </c>
      <c r="W109" s="149" t="str">
        <f t="shared" si="15"/>
        <v>ข้อมูลไม่ถูกต้อง</v>
      </c>
      <c r="X109" s="148" t="str">
        <f t="shared" si="16"/>
        <v>ข้อมูลไม่ถูกต้อง</v>
      </c>
      <c r="Y109" s="38"/>
      <c r="Z109" s="38"/>
      <c r="AA109" s="38"/>
    </row>
    <row r="110" spans="1:27" x14ac:dyDescent="0.45">
      <c r="A110" s="38">
        <v>105</v>
      </c>
      <c r="B110" s="38"/>
      <c r="C110" s="38"/>
      <c r="D110" s="38"/>
      <c r="E110" s="38"/>
      <c r="F110" s="152"/>
      <c r="G110" s="152"/>
      <c r="H110" s="150"/>
      <c r="I110" s="38"/>
      <c r="J110" s="149" t="str">
        <f t="shared" si="17"/>
        <v>รอข้อมูลคอลัมน์ H</v>
      </c>
      <c r="K110" s="150"/>
      <c r="L110" s="150"/>
      <c r="M110" s="150"/>
      <c r="N110" s="149" t="str" cm="1">
        <f t="array" ref="N110">IF(AND(K110:M110=""),"ยังไม่บันทึกข้อมูล",
IF(M110&lt;&gt;"",
IF(M110&gt;=1.3,M110,"เป็นไม้พุ่ม"),
IF(K110+L110&gt;=1.3,K110+L110,"เป็นไม้พุ่ม")))</f>
        <v>ยังไม่บันทึกข้อมูล</v>
      </c>
      <c r="O110" s="149" t="str">
        <f t="shared" si="10"/>
        <v>ข้อมูลไม่ถูกต้อง</v>
      </c>
      <c r="P110" s="149" t="str">
        <f t="shared" si="11"/>
        <v>ข้อมูลไม่ถูกต้อง</v>
      </c>
      <c r="Q110" s="149" t="str">
        <f t="shared" si="12"/>
        <v>ข้อมูลไม่ถูกต้อง</v>
      </c>
      <c r="R110" s="149" t="str">
        <f t="shared" si="13"/>
        <v>ข้อมูลไม่ถูกต้อง</v>
      </c>
      <c r="S110" s="149" t="str">
        <f>IF(ISNUMBER(R110),
IF(H$2=ตัวเลือก!A$30,"ยังไม่บันทึกข้อมูล",R110*0.27),"ข้อมูลไม่ถูกต้อง")</f>
        <v>ข้อมูลไม่ถูกต้อง</v>
      </c>
      <c r="T110" s="149" t="str">
        <f t="shared" si="14"/>
        <v>ข้อมูลไม่ถูกต้อง</v>
      </c>
      <c r="U110" s="149" t="str">
        <f>IF(ISNUMBER(R110),
IF(H$2=ตัวเลือก!A$30,"ยังไม่บันทึกข้อมูล",R110*0.47),"ข้อมูลไม่ถูกต้อง")</f>
        <v>ข้อมูลไม่ถูกต้อง</v>
      </c>
      <c r="V110" s="149" t="str">
        <f>IF(ISNUMBER(S110),
IF(H$2=ตัวเลือก!A$30,"ยังไม่บันทึกข้อมูล",S110*0.47),"ข้อมูลไม่ถูกต้อง")</f>
        <v>ข้อมูลไม่ถูกต้อง</v>
      </c>
      <c r="W110" s="149" t="str">
        <f t="shared" si="15"/>
        <v>ข้อมูลไม่ถูกต้อง</v>
      </c>
      <c r="X110" s="148" t="str">
        <f t="shared" si="16"/>
        <v>ข้อมูลไม่ถูกต้อง</v>
      </c>
      <c r="Y110" s="38"/>
      <c r="Z110" s="38"/>
      <c r="AA110" s="38"/>
    </row>
    <row r="111" spans="1:27" x14ac:dyDescent="0.45">
      <c r="A111" s="38">
        <v>106</v>
      </c>
      <c r="B111" s="38"/>
      <c r="C111" s="38"/>
      <c r="D111" s="38"/>
      <c r="E111" s="38"/>
      <c r="F111" s="152"/>
      <c r="G111" s="152"/>
      <c r="H111" s="150"/>
      <c r="I111" s="38"/>
      <c r="J111" s="149" t="str">
        <f t="shared" si="17"/>
        <v>รอข้อมูลคอลัมน์ H</v>
      </c>
      <c r="K111" s="150"/>
      <c r="L111" s="150"/>
      <c r="M111" s="150"/>
      <c r="N111" s="149" t="str" cm="1">
        <f t="array" ref="N111">IF(AND(K111:M111=""),"ยังไม่บันทึกข้อมูล",
IF(M111&lt;&gt;"",
IF(M111&gt;=1.3,M111,"เป็นไม้พุ่ม"),
IF(K111+L111&gt;=1.3,K111+L111,"เป็นไม้พุ่ม")))</f>
        <v>ยังไม่บันทึกข้อมูล</v>
      </c>
      <c r="O111" s="149" t="str">
        <f t="shared" si="10"/>
        <v>ข้อมูลไม่ถูกต้อง</v>
      </c>
      <c r="P111" s="149" t="str">
        <f t="shared" si="11"/>
        <v>ข้อมูลไม่ถูกต้อง</v>
      </c>
      <c r="Q111" s="149" t="str">
        <f t="shared" si="12"/>
        <v>ข้อมูลไม่ถูกต้อง</v>
      </c>
      <c r="R111" s="149" t="str">
        <f t="shared" si="13"/>
        <v>ข้อมูลไม่ถูกต้อง</v>
      </c>
      <c r="S111" s="149" t="str">
        <f>IF(ISNUMBER(R111),
IF(H$2=ตัวเลือก!A$30,"ยังไม่บันทึกข้อมูล",R111*0.27),"ข้อมูลไม่ถูกต้อง")</f>
        <v>ข้อมูลไม่ถูกต้อง</v>
      </c>
      <c r="T111" s="149" t="str">
        <f t="shared" si="14"/>
        <v>ข้อมูลไม่ถูกต้อง</v>
      </c>
      <c r="U111" s="149" t="str">
        <f>IF(ISNUMBER(R111),
IF(H$2=ตัวเลือก!A$30,"ยังไม่บันทึกข้อมูล",R111*0.47),"ข้อมูลไม่ถูกต้อง")</f>
        <v>ข้อมูลไม่ถูกต้อง</v>
      </c>
      <c r="V111" s="149" t="str">
        <f>IF(ISNUMBER(S111),
IF(H$2=ตัวเลือก!A$30,"ยังไม่บันทึกข้อมูล",S111*0.47),"ข้อมูลไม่ถูกต้อง")</f>
        <v>ข้อมูลไม่ถูกต้อง</v>
      </c>
      <c r="W111" s="149" t="str">
        <f t="shared" si="15"/>
        <v>ข้อมูลไม่ถูกต้อง</v>
      </c>
      <c r="X111" s="148" t="str">
        <f t="shared" si="16"/>
        <v>ข้อมูลไม่ถูกต้อง</v>
      </c>
      <c r="Y111" s="38"/>
      <c r="Z111" s="38"/>
      <c r="AA111" s="38"/>
    </row>
    <row r="112" spans="1:27" x14ac:dyDescent="0.45">
      <c r="A112" s="38">
        <v>107</v>
      </c>
      <c r="B112" s="38"/>
      <c r="C112" s="38"/>
      <c r="D112" s="38"/>
      <c r="E112" s="38"/>
      <c r="F112" s="152"/>
      <c r="G112" s="152"/>
      <c r="H112" s="150"/>
      <c r="I112" s="38"/>
      <c r="J112" s="149" t="str">
        <f t="shared" si="17"/>
        <v>รอข้อมูลคอลัมน์ H</v>
      </c>
      <c r="K112" s="150"/>
      <c r="L112" s="150"/>
      <c r="M112" s="150"/>
      <c r="N112" s="149" t="str" cm="1">
        <f t="array" ref="N112">IF(AND(K112:M112=""),"ยังไม่บันทึกข้อมูล",
IF(M112&lt;&gt;"",
IF(M112&gt;=1.3,M112,"เป็นไม้พุ่ม"),
IF(K112+L112&gt;=1.3,K112+L112,"เป็นไม้พุ่ม")))</f>
        <v>ยังไม่บันทึกข้อมูล</v>
      </c>
      <c r="O112" s="149" t="str">
        <f t="shared" si="10"/>
        <v>ข้อมูลไม่ถูกต้อง</v>
      </c>
      <c r="P112" s="149" t="str">
        <f t="shared" si="11"/>
        <v>ข้อมูลไม่ถูกต้อง</v>
      </c>
      <c r="Q112" s="149" t="str">
        <f t="shared" si="12"/>
        <v>ข้อมูลไม่ถูกต้อง</v>
      </c>
      <c r="R112" s="149" t="str">
        <f t="shared" si="13"/>
        <v>ข้อมูลไม่ถูกต้อง</v>
      </c>
      <c r="S112" s="149" t="str">
        <f>IF(ISNUMBER(R112),
IF(H$2=ตัวเลือก!A$30,"ยังไม่บันทึกข้อมูล",R112*0.27),"ข้อมูลไม่ถูกต้อง")</f>
        <v>ข้อมูลไม่ถูกต้อง</v>
      </c>
      <c r="T112" s="149" t="str">
        <f t="shared" si="14"/>
        <v>ข้อมูลไม่ถูกต้อง</v>
      </c>
      <c r="U112" s="149" t="str">
        <f>IF(ISNUMBER(R112),
IF(H$2=ตัวเลือก!A$30,"ยังไม่บันทึกข้อมูล",R112*0.47),"ข้อมูลไม่ถูกต้อง")</f>
        <v>ข้อมูลไม่ถูกต้อง</v>
      </c>
      <c r="V112" s="149" t="str">
        <f>IF(ISNUMBER(S112),
IF(H$2=ตัวเลือก!A$30,"ยังไม่บันทึกข้อมูล",S112*0.47),"ข้อมูลไม่ถูกต้อง")</f>
        <v>ข้อมูลไม่ถูกต้อง</v>
      </c>
      <c r="W112" s="149" t="str">
        <f t="shared" si="15"/>
        <v>ข้อมูลไม่ถูกต้อง</v>
      </c>
      <c r="X112" s="148" t="str">
        <f t="shared" si="16"/>
        <v>ข้อมูลไม่ถูกต้อง</v>
      </c>
      <c r="Y112" s="38"/>
      <c r="Z112" s="38"/>
      <c r="AA112" s="38"/>
    </row>
    <row r="113" spans="1:27" x14ac:dyDescent="0.45">
      <c r="A113" s="38">
        <v>108</v>
      </c>
      <c r="B113" s="38"/>
      <c r="C113" s="38"/>
      <c r="D113" s="38"/>
      <c r="E113" s="38"/>
      <c r="F113" s="152"/>
      <c r="G113" s="152"/>
      <c r="H113" s="150"/>
      <c r="I113" s="38"/>
      <c r="J113" s="149" t="str">
        <f t="shared" si="17"/>
        <v>รอข้อมูลคอลัมน์ H</v>
      </c>
      <c r="K113" s="150"/>
      <c r="L113" s="150"/>
      <c r="M113" s="150"/>
      <c r="N113" s="149" t="str" cm="1">
        <f t="array" ref="N113">IF(AND(K113:M113=""),"ยังไม่บันทึกข้อมูล",
IF(M113&lt;&gt;"",
IF(M113&gt;=1.3,M113,"เป็นไม้พุ่ม"),
IF(K113+L113&gt;=1.3,K113+L113,"เป็นไม้พุ่ม")))</f>
        <v>ยังไม่บันทึกข้อมูล</v>
      </c>
      <c r="O113" s="149" t="str">
        <f t="shared" si="10"/>
        <v>ข้อมูลไม่ถูกต้อง</v>
      </c>
      <c r="P113" s="149" t="str">
        <f t="shared" si="11"/>
        <v>ข้อมูลไม่ถูกต้อง</v>
      </c>
      <c r="Q113" s="149" t="str">
        <f t="shared" si="12"/>
        <v>ข้อมูลไม่ถูกต้อง</v>
      </c>
      <c r="R113" s="149" t="str">
        <f t="shared" si="13"/>
        <v>ข้อมูลไม่ถูกต้อง</v>
      </c>
      <c r="S113" s="149" t="str">
        <f>IF(ISNUMBER(R113),
IF(H$2=ตัวเลือก!A$30,"ยังไม่บันทึกข้อมูล",R113*0.27),"ข้อมูลไม่ถูกต้อง")</f>
        <v>ข้อมูลไม่ถูกต้อง</v>
      </c>
      <c r="T113" s="149" t="str">
        <f t="shared" si="14"/>
        <v>ข้อมูลไม่ถูกต้อง</v>
      </c>
      <c r="U113" s="149" t="str">
        <f>IF(ISNUMBER(R113),
IF(H$2=ตัวเลือก!A$30,"ยังไม่บันทึกข้อมูล",R113*0.47),"ข้อมูลไม่ถูกต้อง")</f>
        <v>ข้อมูลไม่ถูกต้อง</v>
      </c>
      <c r="V113" s="149" t="str">
        <f>IF(ISNUMBER(S113),
IF(H$2=ตัวเลือก!A$30,"ยังไม่บันทึกข้อมูล",S113*0.47),"ข้อมูลไม่ถูกต้อง")</f>
        <v>ข้อมูลไม่ถูกต้อง</v>
      </c>
      <c r="W113" s="149" t="str">
        <f t="shared" si="15"/>
        <v>ข้อมูลไม่ถูกต้อง</v>
      </c>
      <c r="X113" s="148" t="str">
        <f t="shared" si="16"/>
        <v>ข้อมูลไม่ถูกต้อง</v>
      </c>
      <c r="Y113" s="38"/>
      <c r="Z113" s="38"/>
      <c r="AA113" s="38"/>
    </row>
    <row r="114" spans="1:27" x14ac:dyDescent="0.45">
      <c r="A114" s="38">
        <v>109</v>
      </c>
      <c r="B114" s="38"/>
      <c r="C114" s="38"/>
      <c r="D114" s="38"/>
      <c r="E114" s="38"/>
      <c r="F114" s="152"/>
      <c r="G114" s="152"/>
      <c r="H114" s="150"/>
      <c r="I114" s="38"/>
      <c r="J114" s="149" t="str">
        <f t="shared" si="17"/>
        <v>รอข้อมูลคอลัมน์ H</v>
      </c>
      <c r="K114" s="150"/>
      <c r="L114" s="150"/>
      <c r="M114" s="150"/>
      <c r="N114" s="149" t="str" cm="1">
        <f t="array" ref="N114">IF(AND(K114:M114=""),"ยังไม่บันทึกข้อมูล",
IF(M114&lt;&gt;"",
IF(M114&gt;=1.3,M114,"เป็นไม้พุ่ม"),
IF(K114+L114&gt;=1.3,K114+L114,"เป็นไม้พุ่ม")))</f>
        <v>ยังไม่บันทึกข้อมูล</v>
      </c>
      <c r="O114" s="149" t="str">
        <f t="shared" si="10"/>
        <v>ข้อมูลไม่ถูกต้อง</v>
      </c>
      <c r="P114" s="149" t="str">
        <f t="shared" si="11"/>
        <v>ข้อมูลไม่ถูกต้อง</v>
      </c>
      <c r="Q114" s="149" t="str">
        <f t="shared" si="12"/>
        <v>ข้อมูลไม่ถูกต้อง</v>
      </c>
      <c r="R114" s="149" t="str">
        <f t="shared" si="13"/>
        <v>ข้อมูลไม่ถูกต้อง</v>
      </c>
      <c r="S114" s="149" t="str">
        <f>IF(ISNUMBER(R114),
IF(H$2=ตัวเลือก!A$30,"ยังไม่บันทึกข้อมูล",R114*0.27),"ข้อมูลไม่ถูกต้อง")</f>
        <v>ข้อมูลไม่ถูกต้อง</v>
      </c>
      <c r="T114" s="149" t="str">
        <f t="shared" si="14"/>
        <v>ข้อมูลไม่ถูกต้อง</v>
      </c>
      <c r="U114" s="149" t="str">
        <f>IF(ISNUMBER(R114),
IF(H$2=ตัวเลือก!A$30,"ยังไม่บันทึกข้อมูล",R114*0.47),"ข้อมูลไม่ถูกต้อง")</f>
        <v>ข้อมูลไม่ถูกต้อง</v>
      </c>
      <c r="V114" s="149" t="str">
        <f>IF(ISNUMBER(S114),
IF(H$2=ตัวเลือก!A$30,"ยังไม่บันทึกข้อมูล",S114*0.47),"ข้อมูลไม่ถูกต้อง")</f>
        <v>ข้อมูลไม่ถูกต้อง</v>
      </c>
      <c r="W114" s="149" t="str">
        <f t="shared" si="15"/>
        <v>ข้อมูลไม่ถูกต้อง</v>
      </c>
      <c r="X114" s="148" t="str">
        <f t="shared" si="16"/>
        <v>ข้อมูลไม่ถูกต้อง</v>
      </c>
      <c r="Y114" s="38"/>
      <c r="Z114" s="38"/>
      <c r="AA114" s="38"/>
    </row>
    <row r="115" spans="1:27" x14ac:dyDescent="0.45">
      <c r="A115" s="38">
        <v>110</v>
      </c>
      <c r="B115" s="38"/>
      <c r="C115" s="38"/>
      <c r="D115" s="38"/>
      <c r="E115" s="38"/>
      <c r="F115" s="152"/>
      <c r="G115" s="152"/>
      <c r="H115" s="150"/>
      <c r="I115" s="38"/>
      <c r="J115" s="149" t="str">
        <f t="shared" si="17"/>
        <v>รอข้อมูลคอลัมน์ H</v>
      </c>
      <c r="K115" s="150"/>
      <c r="L115" s="150"/>
      <c r="M115" s="150"/>
      <c r="N115" s="149" t="str" cm="1">
        <f t="array" ref="N115">IF(AND(K115:M115=""),"ยังไม่บันทึกข้อมูล",
IF(M115&lt;&gt;"",
IF(M115&gt;=1.3,M115,"เป็นไม้พุ่ม"),
IF(K115+L115&gt;=1.3,K115+L115,"เป็นไม้พุ่ม")))</f>
        <v>ยังไม่บันทึกข้อมูล</v>
      </c>
      <c r="O115" s="149" t="str">
        <f t="shared" si="10"/>
        <v>ข้อมูลไม่ถูกต้อง</v>
      </c>
      <c r="P115" s="149" t="str">
        <f t="shared" si="11"/>
        <v>ข้อมูลไม่ถูกต้อง</v>
      </c>
      <c r="Q115" s="149" t="str">
        <f t="shared" si="12"/>
        <v>ข้อมูลไม่ถูกต้อง</v>
      </c>
      <c r="R115" s="149" t="str">
        <f t="shared" si="13"/>
        <v>ข้อมูลไม่ถูกต้อง</v>
      </c>
      <c r="S115" s="149" t="str">
        <f>IF(ISNUMBER(R115),
IF(H$2=ตัวเลือก!A$30,"ยังไม่บันทึกข้อมูล",R115*0.27),"ข้อมูลไม่ถูกต้อง")</f>
        <v>ข้อมูลไม่ถูกต้อง</v>
      </c>
      <c r="T115" s="149" t="str">
        <f t="shared" si="14"/>
        <v>ข้อมูลไม่ถูกต้อง</v>
      </c>
      <c r="U115" s="149" t="str">
        <f>IF(ISNUMBER(R115),
IF(H$2=ตัวเลือก!A$30,"ยังไม่บันทึกข้อมูล",R115*0.47),"ข้อมูลไม่ถูกต้อง")</f>
        <v>ข้อมูลไม่ถูกต้อง</v>
      </c>
      <c r="V115" s="149" t="str">
        <f>IF(ISNUMBER(S115),
IF(H$2=ตัวเลือก!A$30,"ยังไม่บันทึกข้อมูล",S115*0.47),"ข้อมูลไม่ถูกต้อง")</f>
        <v>ข้อมูลไม่ถูกต้อง</v>
      </c>
      <c r="W115" s="149" t="str">
        <f t="shared" si="15"/>
        <v>ข้อมูลไม่ถูกต้อง</v>
      </c>
      <c r="X115" s="148" t="str">
        <f t="shared" si="16"/>
        <v>ข้อมูลไม่ถูกต้อง</v>
      </c>
      <c r="Y115" s="38"/>
      <c r="Z115" s="38"/>
      <c r="AA115" s="38"/>
    </row>
    <row r="116" spans="1:27" x14ac:dyDescent="0.45">
      <c r="A116" s="38">
        <v>111</v>
      </c>
      <c r="B116" s="38"/>
      <c r="C116" s="38"/>
      <c r="D116" s="38"/>
      <c r="E116" s="38"/>
      <c r="F116" s="152"/>
      <c r="G116" s="152"/>
      <c r="H116" s="150"/>
      <c r="I116" s="38"/>
      <c r="J116" s="149" t="str">
        <f t="shared" si="17"/>
        <v>รอข้อมูลคอลัมน์ H</v>
      </c>
      <c r="K116" s="150"/>
      <c r="L116" s="150"/>
      <c r="M116" s="150"/>
      <c r="N116" s="149" t="str" cm="1">
        <f t="array" ref="N116">IF(AND(K116:M116=""),"ยังไม่บันทึกข้อมูล",
IF(M116&lt;&gt;"",
IF(M116&gt;=1.3,M116,"เป็นไม้พุ่ม"),
IF(K116+L116&gt;=1.3,K116+L116,"เป็นไม้พุ่ม")))</f>
        <v>ยังไม่บันทึกข้อมูล</v>
      </c>
      <c r="O116" s="149" t="str">
        <f t="shared" si="10"/>
        <v>ข้อมูลไม่ถูกต้อง</v>
      </c>
      <c r="P116" s="149" t="str">
        <f t="shared" si="11"/>
        <v>ข้อมูลไม่ถูกต้อง</v>
      </c>
      <c r="Q116" s="149" t="str">
        <f t="shared" si="12"/>
        <v>ข้อมูลไม่ถูกต้อง</v>
      </c>
      <c r="R116" s="149" t="str">
        <f t="shared" si="13"/>
        <v>ข้อมูลไม่ถูกต้อง</v>
      </c>
      <c r="S116" s="149" t="str">
        <f>IF(ISNUMBER(R116),
IF(H$2=ตัวเลือก!A$30,"ยังไม่บันทึกข้อมูล",R116*0.27),"ข้อมูลไม่ถูกต้อง")</f>
        <v>ข้อมูลไม่ถูกต้อง</v>
      </c>
      <c r="T116" s="149" t="str">
        <f t="shared" si="14"/>
        <v>ข้อมูลไม่ถูกต้อง</v>
      </c>
      <c r="U116" s="149" t="str">
        <f>IF(ISNUMBER(R116),
IF(H$2=ตัวเลือก!A$30,"ยังไม่บันทึกข้อมูล",R116*0.47),"ข้อมูลไม่ถูกต้อง")</f>
        <v>ข้อมูลไม่ถูกต้อง</v>
      </c>
      <c r="V116" s="149" t="str">
        <f>IF(ISNUMBER(S116),
IF(H$2=ตัวเลือก!A$30,"ยังไม่บันทึกข้อมูล",S116*0.47),"ข้อมูลไม่ถูกต้อง")</f>
        <v>ข้อมูลไม่ถูกต้อง</v>
      </c>
      <c r="W116" s="149" t="str">
        <f t="shared" si="15"/>
        <v>ข้อมูลไม่ถูกต้อง</v>
      </c>
      <c r="X116" s="148" t="str">
        <f t="shared" si="16"/>
        <v>ข้อมูลไม่ถูกต้อง</v>
      </c>
      <c r="Y116" s="38"/>
      <c r="Z116" s="38"/>
      <c r="AA116" s="38"/>
    </row>
    <row r="117" spans="1:27" x14ac:dyDescent="0.45">
      <c r="A117" s="38">
        <v>112</v>
      </c>
      <c r="B117" s="38"/>
      <c r="C117" s="38"/>
      <c r="D117" s="38"/>
      <c r="E117" s="38"/>
      <c r="F117" s="152"/>
      <c r="G117" s="152"/>
      <c r="H117" s="150"/>
      <c r="I117" s="38"/>
      <c r="J117" s="149" t="str">
        <f t="shared" si="17"/>
        <v>รอข้อมูลคอลัมน์ H</v>
      </c>
      <c r="K117" s="150"/>
      <c r="L117" s="150"/>
      <c r="M117" s="150"/>
      <c r="N117" s="149" t="str" cm="1">
        <f t="array" ref="N117">IF(AND(K117:M117=""),"ยังไม่บันทึกข้อมูล",
IF(M117&lt;&gt;"",
IF(M117&gt;=1.3,M117,"เป็นไม้พุ่ม"),
IF(K117+L117&gt;=1.3,K117+L117,"เป็นไม้พุ่ม")))</f>
        <v>ยังไม่บันทึกข้อมูล</v>
      </c>
      <c r="O117" s="149" t="str">
        <f t="shared" si="10"/>
        <v>ข้อมูลไม่ถูกต้อง</v>
      </c>
      <c r="P117" s="149" t="str">
        <f t="shared" si="11"/>
        <v>ข้อมูลไม่ถูกต้อง</v>
      </c>
      <c r="Q117" s="149" t="str">
        <f t="shared" si="12"/>
        <v>ข้อมูลไม่ถูกต้อง</v>
      </c>
      <c r="R117" s="149" t="str">
        <f t="shared" si="13"/>
        <v>ข้อมูลไม่ถูกต้อง</v>
      </c>
      <c r="S117" s="149" t="str">
        <f>IF(ISNUMBER(R117),
IF(H$2=ตัวเลือก!A$30,"ยังไม่บันทึกข้อมูล",R117*0.27),"ข้อมูลไม่ถูกต้อง")</f>
        <v>ข้อมูลไม่ถูกต้อง</v>
      </c>
      <c r="T117" s="149" t="str">
        <f t="shared" si="14"/>
        <v>ข้อมูลไม่ถูกต้อง</v>
      </c>
      <c r="U117" s="149" t="str">
        <f>IF(ISNUMBER(R117),
IF(H$2=ตัวเลือก!A$30,"ยังไม่บันทึกข้อมูล",R117*0.47),"ข้อมูลไม่ถูกต้อง")</f>
        <v>ข้อมูลไม่ถูกต้อง</v>
      </c>
      <c r="V117" s="149" t="str">
        <f>IF(ISNUMBER(S117),
IF(H$2=ตัวเลือก!A$30,"ยังไม่บันทึกข้อมูล",S117*0.47),"ข้อมูลไม่ถูกต้อง")</f>
        <v>ข้อมูลไม่ถูกต้อง</v>
      </c>
      <c r="W117" s="149" t="str">
        <f t="shared" si="15"/>
        <v>ข้อมูลไม่ถูกต้อง</v>
      </c>
      <c r="X117" s="148" t="str">
        <f t="shared" si="16"/>
        <v>ข้อมูลไม่ถูกต้อง</v>
      </c>
      <c r="Y117" s="38"/>
      <c r="Z117" s="38"/>
      <c r="AA117" s="38"/>
    </row>
    <row r="118" spans="1:27" x14ac:dyDescent="0.45">
      <c r="A118" s="38">
        <v>113</v>
      </c>
      <c r="B118" s="38"/>
      <c r="C118" s="38"/>
      <c r="D118" s="38"/>
      <c r="E118" s="38"/>
      <c r="F118" s="152"/>
      <c r="G118" s="152"/>
      <c r="H118" s="150"/>
      <c r="I118" s="38"/>
      <c r="J118" s="149" t="str">
        <f t="shared" si="17"/>
        <v>รอข้อมูลคอลัมน์ H</v>
      </c>
      <c r="K118" s="150"/>
      <c r="L118" s="150"/>
      <c r="M118" s="150"/>
      <c r="N118" s="149" t="str" cm="1">
        <f t="array" ref="N118">IF(AND(K118:M118=""),"ยังไม่บันทึกข้อมูล",
IF(M118&lt;&gt;"",
IF(M118&gt;=1.3,M118,"เป็นไม้พุ่ม"),
IF(K118+L118&gt;=1.3,K118+L118,"เป็นไม้พุ่ม")))</f>
        <v>ยังไม่บันทึกข้อมูล</v>
      </c>
      <c r="O118" s="149" t="str">
        <f t="shared" si="10"/>
        <v>ข้อมูลไม่ถูกต้อง</v>
      </c>
      <c r="P118" s="149" t="str">
        <f t="shared" si="11"/>
        <v>ข้อมูลไม่ถูกต้อง</v>
      </c>
      <c r="Q118" s="149" t="str">
        <f t="shared" si="12"/>
        <v>ข้อมูลไม่ถูกต้อง</v>
      </c>
      <c r="R118" s="149" t="str">
        <f t="shared" si="13"/>
        <v>ข้อมูลไม่ถูกต้อง</v>
      </c>
      <c r="S118" s="149" t="str">
        <f>IF(ISNUMBER(R118),
IF(H$2=ตัวเลือก!A$30,"ยังไม่บันทึกข้อมูล",R118*0.27),"ข้อมูลไม่ถูกต้อง")</f>
        <v>ข้อมูลไม่ถูกต้อง</v>
      </c>
      <c r="T118" s="149" t="str">
        <f t="shared" si="14"/>
        <v>ข้อมูลไม่ถูกต้อง</v>
      </c>
      <c r="U118" s="149" t="str">
        <f>IF(ISNUMBER(R118),
IF(H$2=ตัวเลือก!A$30,"ยังไม่บันทึกข้อมูล",R118*0.47),"ข้อมูลไม่ถูกต้อง")</f>
        <v>ข้อมูลไม่ถูกต้อง</v>
      </c>
      <c r="V118" s="149" t="str">
        <f>IF(ISNUMBER(S118),
IF(H$2=ตัวเลือก!A$30,"ยังไม่บันทึกข้อมูล",S118*0.47),"ข้อมูลไม่ถูกต้อง")</f>
        <v>ข้อมูลไม่ถูกต้อง</v>
      </c>
      <c r="W118" s="149" t="str">
        <f t="shared" si="15"/>
        <v>ข้อมูลไม่ถูกต้อง</v>
      </c>
      <c r="X118" s="148" t="str">
        <f t="shared" si="16"/>
        <v>ข้อมูลไม่ถูกต้อง</v>
      </c>
      <c r="Y118" s="38"/>
      <c r="Z118" s="38"/>
      <c r="AA118" s="38"/>
    </row>
    <row r="119" spans="1:27" x14ac:dyDescent="0.45">
      <c r="A119" s="38">
        <v>114</v>
      </c>
      <c r="B119" s="38"/>
      <c r="C119" s="38"/>
      <c r="D119" s="38"/>
      <c r="E119" s="38"/>
      <c r="F119" s="152"/>
      <c r="G119" s="152"/>
      <c r="H119" s="150"/>
      <c r="I119" s="38"/>
      <c r="J119" s="149" t="str">
        <f t="shared" si="17"/>
        <v>รอข้อมูลคอลัมน์ H</v>
      </c>
      <c r="K119" s="150"/>
      <c r="L119" s="150"/>
      <c r="M119" s="150"/>
      <c r="N119" s="149" t="str" cm="1">
        <f t="array" ref="N119">IF(AND(K119:M119=""),"ยังไม่บันทึกข้อมูล",
IF(M119&lt;&gt;"",
IF(M119&gt;=1.3,M119,"เป็นไม้พุ่ม"),
IF(K119+L119&gt;=1.3,K119+L119,"เป็นไม้พุ่ม")))</f>
        <v>ยังไม่บันทึกข้อมูล</v>
      </c>
      <c r="O119" s="149" t="str">
        <f t="shared" si="10"/>
        <v>ข้อมูลไม่ถูกต้อง</v>
      </c>
      <c r="P119" s="149" t="str">
        <f t="shared" si="11"/>
        <v>ข้อมูลไม่ถูกต้อง</v>
      </c>
      <c r="Q119" s="149" t="str">
        <f t="shared" si="12"/>
        <v>ข้อมูลไม่ถูกต้อง</v>
      </c>
      <c r="R119" s="149" t="str">
        <f t="shared" si="13"/>
        <v>ข้อมูลไม่ถูกต้อง</v>
      </c>
      <c r="S119" s="149" t="str">
        <f>IF(ISNUMBER(R119),
IF(H$2=ตัวเลือก!A$30,"ยังไม่บันทึกข้อมูล",R119*0.27),"ข้อมูลไม่ถูกต้อง")</f>
        <v>ข้อมูลไม่ถูกต้อง</v>
      </c>
      <c r="T119" s="149" t="str">
        <f t="shared" si="14"/>
        <v>ข้อมูลไม่ถูกต้อง</v>
      </c>
      <c r="U119" s="149" t="str">
        <f>IF(ISNUMBER(R119),
IF(H$2=ตัวเลือก!A$30,"ยังไม่บันทึกข้อมูล",R119*0.47),"ข้อมูลไม่ถูกต้อง")</f>
        <v>ข้อมูลไม่ถูกต้อง</v>
      </c>
      <c r="V119" s="149" t="str">
        <f>IF(ISNUMBER(S119),
IF(H$2=ตัวเลือก!A$30,"ยังไม่บันทึกข้อมูล",S119*0.47),"ข้อมูลไม่ถูกต้อง")</f>
        <v>ข้อมูลไม่ถูกต้อง</v>
      </c>
      <c r="W119" s="149" t="str">
        <f t="shared" si="15"/>
        <v>ข้อมูลไม่ถูกต้อง</v>
      </c>
      <c r="X119" s="148" t="str">
        <f t="shared" si="16"/>
        <v>ข้อมูลไม่ถูกต้อง</v>
      </c>
      <c r="Y119" s="38"/>
      <c r="Z119" s="38"/>
      <c r="AA119" s="38"/>
    </row>
    <row r="120" spans="1:27" x14ac:dyDescent="0.45">
      <c r="A120" s="38">
        <v>115</v>
      </c>
      <c r="B120" s="38"/>
      <c r="C120" s="38"/>
      <c r="D120" s="38"/>
      <c r="E120" s="38"/>
      <c r="F120" s="152"/>
      <c r="G120" s="152"/>
      <c r="H120" s="150"/>
      <c r="I120" s="38"/>
      <c r="J120" s="149" t="str">
        <f t="shared" si="17"/>
        <v>รอข้อมูลคอลัมน์ H</v>
      </c>
      <c r="K120" s="150"/>
      <c r="L120" s="150"/>
      <c r="M120" s="150"/>
      <c r="N120" s="149" t="str" cm="1">
        <f t="array" ref="N120">IF(AND(K120:M120=""),"ยังไม่บันทึกข้อมูล",
IF(M120&lt;&gt;"",
IF(M120&gt;=1.3,M120,"เป็นไม้พุ่ม"),
IF(K120+L120&gt;=1.3,K120+L120,"เป็นไม้พุ่ม")))</f>
        <v>ยังไม่บันทึกข้อมูล</v>
      </c>
      <c r="O120" s="149" t="str">
        <f t="shared" si="10"/>
        <v>ข้อมูลไม่ถูกต้อง</v>
      </c>
      <c r="P120" s="149" t="str">
        <f t="shared" si="11"/>
        <v>ข้อมูลไม่ถูกต้อง</v>
      </c>
      <c r="Q120" s="149" t="str">
        <f t="shared" si="12"/>
        <v>ข้อมูลไม่ถูกต้อง</v>
      </c>
      <c r="R120" s="149" t="str">
        <f t="shared" si="13"/>
        <v>ข้อมูลไม่ถูกต้อง</v>
      </c>
      <c r="S120" s="149" t="str">
        <f>IF(ISNUMBER(R120),
IF(H$2=ตัวเลือก!A$30,"ยังไม่บันทึกข้อมูล",R120*0.27),"ข้อมูลไม่ถูกต้อง")</f>
        <v>ข้อมูลไม่ถูกต้อง</v>
      </c>
      <c r="T120" s="149" t="str">
        <f t="shared" si="14"/>
        <v>ข้อมูลไม่ถูกต้อง</v>
      </c>
      <c r="U120" s="149" t="str">
        <f>IF(ISNUMBER(R120),
IF(H$2=ตัวเลือก!A$30,"ยังไม่บันทึกข้อมูล",R120*0.47),"ข้อมูลไม่ถูกต้อง")</f>
        <v>ข้อมูลไม่ถูกต้อง</v>
      </c>
      <c r="V120" s="149" t="str">
        <f>IF(ISNUMBER(S120),
IF(H$2=ตัวเลือก!A$30,"ยังไม่บันทึกข้อมูล",S120*0.47),"ข้อมูลไม่ถูกต้อง")</f>
        <v>ข้อมูลไม่ถูกต้อง</v>
      </c>
      <c r="W120" s="149" t="str">
        <f t="shared" si="15"/>
        <v>ข้อมูลไม่ถูกต้อง</v>
      </c>
      <c r="X120" s="148" t="str">
        <f t="shared" si="16"/>
        <v>ข้อมูลไม่ถูกต้อง</v>
      </c>
      <c r="Y120" s="38"/>
      <c r="Z120" s="38"/>
      <c r="AA120" s="38"/>
    </row>
    <row r="121" spans="1:27" x14ac:dyDescent="0.45">
      <c r="A121" s="38">
        <v>116</v>
      </c>
      <c r="B121" s="38"/>
      <c r="C121" s="38"/>
      <c r="D121" s="38"/>
      <c r="E121" s="38"/>
      <c r="F121" s="152"/>
      <c r="G121" s="152"/>
      <c r="H121" s="150"/>
      <c r="I121" s="38"/>
      <c r="J121" s="149" t="str">
        <f t="shared" si="17"/>
        <v>รอข้อมูลคอลัมน์ H</v>
      </c>
      <c r="K121" s="150"/>
      <c r="L121" s="150"/>
      <c r="M121" s="150"/>
      <c r="N121" s="149" t="str" cm="1">
        <f t="array" ref="N121">IF(AND(K121:M121=""),"ยังไม่บันทึกข้อมูล",
IF(M121&lt;&gt;"",
IF(M121&gt;=1.3,M121,"เป็นไม้พุ่ม"),
IF(K121+L121&gt;=1.3,K121+L121,"เป็นไม้พุ่ม")))</f>
        <v>ยังไม่บันทึกข้อมูล</v>
      </c>
      <c r="O121" s="149" t="str">
        <f t="shared" si="10"/>
        <v>ข้อมูลไม่ถูกต้อง</v>
      </c>
      <c r="P121" s="149" t="str">
        <f t="shared" si="11"/>
        <v>ข้อมูลไม่ถูกต้อง</v>
      </c>
      <c r="Q121" s="149" t="str">
        <f t="shared" si="12"/>
        <v>ข้อมูลไม่ถูกต้อง</v>
      </c>
      <c r="R121" s="149" t="str">
        <f t="shared" si="13"/>
        <v>ข้อมูลไม่ถูกต้อง</v>
      </c>
      <c r="S121" s="149" t="str">
        <f>IF(ISNUMBER(R121),
IF(H$2=ตัวเลือก!A$30,"ยังไม่บันทึกข้อมูล",R121*0.27),"ข้อมูลไม่ถูกต้อง")</f>
        <v>ข้อมูลไม่ถูกต้อง</v>
      </c>
      <c r="T121" s="149" t="str">
        <f t="shared" si="14"/>
        <v>ข้อมูลไม่ถูกต้อง</v>
      </c>
      <c r="U121" s="149" t="str">
        <f>IF(ISNUMBER(R121),
IF(H$2=ตัวเลือก!A$30,"ยังไม่บันทึกข้อมูล",R121*0.47),"ข้อมูลไม่ถูกต้อง")</f>
        <v>ข้อมูลไม่ถูกต้อง</v>
      </c>
      <c r="V121" s="149" t="str">
        <f>IF(ISNUMBER(S121),
IF(H$2=ตัวเลือก!A$30,"ยังไม่บันทึกข้อมูล",S121*0.47),"ข้อมูลไม่ถูกต้อง")</f>
        <v>ข้อมูลไม่ถูกต้อง</v>
      </c>
      <c r="W121" s="149" t="str">
        <f t="shared" si="15"/>
        <v>ข้อมูลไม่ถูกต้อง</v>
      </c>
      <c r="X121" s="148" t="str">
        <f t="shared" si="16"/>
        <v>ข้อมูลไม่ถูกต้อง</v>
      </c>
      <c r="Y121" s="38"/>
      <c r="Z121" s="38"/>
      <c r="AA121" s="38"/>
    </row>
    <row r="122" spans="1:27" x14ac:dyDescent="0.45">
      <c r="A122" s="38">
        <v>117</v>
      </c>
      <c r="B122" s="38"/>
      <c r="C122" s="38"/>
      <c r="D122" s="38"/>
      <c r="E122" s="38"/>
      <c r="F122" s="152"/>
      <c r="G122" s="152"/>
      <c r="H122" s="150"/>
      <c r="I122" s="38"/>
      <c r="J122" s="149" t="str">
        <f t="shared" si="17"/>
        <v>รอข้อมูลคอลัมน์ H</v>
      </c>
      <c r="K122" s="150"/>
      <c r="L122" s="150"/>
      <c r="M122" s="150"/>
      <c r="N122" s="149" t="str" cm="1">
        <f t="array" ref="N122">IF(AND(K122:M122=""),"ยังไม่บันทึกข้อมูล",
IF(M122&lt;&gt;"",
IF(M122&gt;=1.3,M122,"เป็นไม้พุ่ม"),
IF(K122+L122&gt;=1.3,K122+L122,"เป็นไม้พุ่ม")))</f>
        <v>ยังไม่บันทึกข้อมูล</v>
      </c>
      <c r="O122" s="149" t="str">
        <f t="shared" si="10"/>
        <v>ข้อมูลไม่ถูกต้อง</v>
      </c>
      <c r="P122" s="149" t="str">
        <f t="shared" si="11"/>
        <v>ข้อมูลไม่ถูกต้อง</v>
      </c>
      <c r="Q122" s="149" t="str">
        <f t="shared" si="12"/>
        <v>ข้อมูลไม่ถูกต้อง</v>
      </c>
      <c r="R122" s="149" t="str">
        <f t="shared" si="13"/>
        <v>ข้อมูลไม่ถูกต้อง</v>
      </c>
      <c r="S122" s="149" t="str">
        <f>IF(ISNUMBER(R122),
IF(H$2=ตัวเลือก!A$30,"ยังไม่บันทึกข้อมูล",R122*0.27),"ข้อมูลไม่ถูกต้อง")</f>
        <v>ข้อมูลไม่ถูกต้อง</v>
      </c>
      <c r="T122" s="149" t="str">
        <f t="shared" si="14"/>
        <v>ข้อมูลไม่ถูกต้อง</v>
      </c>
      <c r="U122" s="149" t="str">
        <f>IF(ISNUMBER(R122),
IF(H$2=ตัวเลือก!A$30,"ยังไม่บันทึกข้อมูล",R122*0.47),"ข้อมูลไม่ถูกต้อง")</f>
        <v>ข้อมูลไม่ถูกต้อง</v>
      </c>
      <c r="V122" s="149" t="str">
        <f>IF(ISNUMBER(S122),
IF(H$2=ตัวเลือก!A$30,"ยังไม่บันทึกข้อมูล",S122*0.47),"ข้อมูลไม่ถูกต้อง")</f>
        <v>ข้อมูลไม่ถูกต้อง</v>
      </c>
      <c r="W122" s="149" t="str">
        <f t="shared" si="15"/>
        <v>ข้อมูลไม่ถูกต้อง</v>
      </c>
      <c r="X122" s="148" t="str">
        <f t="shared" si="16"/>
        <v>ข้อมูลไม่ถูกต้อง</v>
      </c>
      <c r="Y122" s="38"/>
      <c r="Z122" s="38"/>
      <c r="AA122" s="38"/>
    </row>
    <row r="123" spans="1:27" x14ac:dyDescent="0.45">
      <c r="A123" s="38">
        <v>118</v>
      </c>
      <c r="B123" s="38"/>
      <c r="C123" s="38"/>
      <c r="D123" s="38"/>
      <c r="E123" s="38"/>
      <c r="F123" s="152"/>
      <c r="G123" s="152"/>
      <c r="H123" s="150"/>
      <c r="I123" s="38"/>
      <c r="J123" s="149" t="str">
        <f t="shared" si="17"/>
        <v>รอข้อมูลคอลัมน์ H</v>
      </c>
      <c r="K123" s="150"/>
      <c r="L123" s="150"/>
      <c r="M123" s="150"/>
      <c r="N123" s="149" t="str" cm="1">
        <f t="array" ref="N123">IF(AND(K123:M123=""),"ยังไม่บันทึกข้อมูล",
IF(M123&lt;&gt;"",
IF(M123&gt;=1.3,M123,"เป็นไม้พุ่ม"),
IF(K123+L123&gt;=1.3,K123+L123,"เป็นไม้พุ่ม")))</f>
        <v>ยังไม่บันทึกข้อมูล</v>
      </c>
      <c r="O123" s="149" t="str">
        <f t="shared" si="10"/>
        <v>ข้อมูลไม่ถูกต้อง</v>
      </c>
      <c r="P123" s="149" t="str">
        <f t="shared" si="11"/>
        <v>ข้อมูลไม่ถูกต้อง</v>
      </c>
      <c r="Q123" s="149" t="str">
        <f t="shared" si="12"/>
        <v>ข้อมูลไม่ถูกต้อง</v>
      </c>
      <c r="R123" s="149" t="str">
        <f t="shared" si="13"/>
        <v>ข้อมูลไม่ถูกต้อง</v>
      </c>
      <c r="S123" s="149" t="str">
        <f>IF(ISNUMBER(R123),
IF(H$2=ตัวเลือก!A$30,"ยังไม่บันทึกข้อมูล",R123*0.27),"ข้อมูลไม่ถูกต้อง")</f>
        <v>ข้อมูลไม่ถูกต้อง</v>
      </c>
      <c r="T123" s="149" t="str">
        <f t="shared" si="14"/>
        <v>ข้อมูลไม่ถูกต้อง</v>
      </c>
      <c r="U123" s="149" t="str">
        <f>IF(ISNUMBER(R123),
IF(H$2=ตัวเลือก!A$30,"ยังไม่บันทึกข้อมูล",R123*0.47),"ข้อมูลไม่ถูกต้อง")</f>
        <v>ข้อมูลไม่ถูกต้อง</v>
      </c>
      <c r="V123" s="149" t="str">
        <f>IF(ISNUMBER(S123),
IF(H$2=ตัวเลือก!A$30,"ยังไม่บันทึกข้อมูล",S123*0.47),"ข้อมูลไม่ถูกต้อง")</f>
        <v>ข้อมูลไม่ถูกต้อง</v>
      </c>
      <c r="W123" s="149" t="str">
        <f t="shared" si="15"/>
        <v>ข้อมูลไม่ถูกต้อง</v>
      </c>
      <c r="X123" s="148" t="str">
        <f t="shared" si="16"/>
        <v>ข้อมูลไม่ถูกต้อง</v>
      </c>
      <c r="Y123" s="38"/>
      <c r="Z123" s="38"/>
      <c r="AA123" s="38"/>
    </row>
    <row r="124" spans="1:27" x14ac:dyDescent="0.45">
      <c r="A124" s="38">
        <v>119</v>
      </c>
      <c r="B124" s="38"/>
      <c r="C124" s="38"/>
      <c r="D124" s="38"/>
      <c r="E124" s="38"/>
      <c r="F124" s="152"/>
      <c r="G124" s="152"/>
      <c r="H124" s="150"/>
      <c r="I124" s="38"/>
      <c r="J124" s="149" t="str">
        <f t="shared" si="17"/>
        <v>รอข้อมูลคอลัมน์ H</v>
      </c>
      <c r="K124" s="150"/>
      <c r="L124" s="150"/>
      <c r="M124" s="150"/>
      <c r="N124" s="149" t="str" cm="1">
        <f t="array" ref="N124">IF(AND(K124:M124=""),"ยังไม่บันทึกข้อมูล",
IF(M124&lt;&gt;"",
IF(M124&gt;=1.3,M124,"เป็นไม้พุ่ม"),
IF(K124+L124&gt;=1.3,K124+L124,"เป็นไม้พุ่ม")))</f>
        <v>ยังไม่บันทึกข้อมูล</v>
      </c>
      <c r="O124" s="149" t="str">
        <f t="shared" si="10"/>
        <v>ข้อมูลไม่ถูกต้อง</v>
      </c>
      <c r="P124" s="149" t="str">
        <f t="shared" si="11"/>
        <v>ข้อมูลไม่ถูกต้อง</v>
      </c>
      <c r="Q124" s="149" t="str">
        <f t="shared" si="12"/>
        <v>ข้อมูลไม่ถูกต้อง</v>
      </c>
      <c r="R124" s="149" t="str">
        <f t="shared" si="13"/>
        <v>ข้อมูลไม่ถูกต้อง</v>
      </c>
      <c r="S124" s="149" t="str">
        <f>IF(ISNUMBER(R124),
IF(H$2=ตัวเลือก!A$30,"ยังไม่บันทึกข้อมูล",R124*0.27),"ข้อมูลไม่ถูกต้อง")</f>
        <v>ข้อมูลไม่ถูกต้อง</v>
      </c>
      <c r="T124" s="149" t="str">
        <f t="shared" si="14"/>
        <v>ข้อมูลไม่ถูกต้อง</v>
      </c>
      <c r="U124" s="149" t="str">
        <f>IF(ISNUMBER(R124),
IF(H$2=ตัวเลือก!A$30,"ยังไม่บันทึกข้อมูล",R124*0.47),"ข้อมูลไม่ถูกต้อง")</f>
        <v>ข้อมูลไม่ถูกต้อง</v>
      </c>
      <c r="V124" s="149" t="str">
        <f>IF(ISNUMBER(S124),
IF(H$2=ตัวเลือก!A$30,"ยังไม่บันทึกข้อมูล",S124*0.47),"ข้อมูลไม่ถูกต้อง")</f>
        <v>ข้อมูลไม่ถูกต้อง</v>
      </c>
      <c r="W124" s="149" t="str">
        <f t="shared" si="15"/>
        <v>ข้อมูลไม่ถูกต้อง</v>
      </c>
      <c r="X124" s="148" t="str">
        <f t="shared" si="16"/>
        <v>ข้อมูลไม่ถูกต้อง</v>
      </c>
      <c r="Y124" s="38"/>
      <c r="Z124" s="38"/>
      <c r="AA124" s="38"/>
    </row>
    <row r="125" spans="1:27" x14ac:dyDescent="0.45">
      <c r="A125" s="38">
        <v>120</v>
      </c>
      <c r="B125" s="38"/>
      <c r="C125" s="38"/>
      <c r="D125" s="38"/>
      <c r="E125" s="38"/>
      <c r="F125" s="152"/>
      <c r="G125" s="152"/>
      <c r="H125" s="150"/>
      <c r="I125" s="38"/>
      <c r="J125" s="149" t="str">
        <f t="shared" si="17"/>
        <v>รอข้อมูลคอลัมน์ H</v>
      </c>
      <c r="K125" s="150"/>
      <c r="L125" s="150"/>
      <c r="M125" s="150"/>
      <c r="N125" s="149" t="str" cm="1">
        <f t="array" ref="N125">IF(AND(K125:M125=""),"ยังไม่บันทึกข้อมูล",
IF(M125&lt;&gt;"",
IF(M125&gt;=1.3,M125,"เป็นไม้พุ่ม"),
IF(K125+L125&gt;=1.3,K125+L125,"เป็นไม้พุ่ม")))</f>
        <v>ยังไม่บันทึกข้อมูล</v>
      </c>
      <c r="O125" s="149" t="str">
        <f t="shared" si="10"/>
        <v>ข้อมูลไม่ถูกต้อง</v>
      </c>
      <c r="P125" s="149" t="str">
        <f t="shared" si="11"/>
        <v>ข้อมูลไม่ถูกต้อง</v>
      </c>
      <c r="Q125" s="149" t="str">
        <f t="shared" si="12"/>
        <v>ข้อมูลไม่ถูกต้อง</v>
      </c>
      <c r="R125" s="149" t="str">
        <f t="shared" si="13"/>
        <v>ข้อมูลไม่ถูกต้อง</v>
      </c>
      <c r="S125" s="149" t="str">
        <f>IF(ISNUMBER(R125),
IF(H$2=ตัวเลือก!A$30,"ยังไม่บันทึกข้อมูล",R125*0.27),"ข้อมูลไม่ถูกต้อง")</f>
        <v>ข้อมูลไม่ถูกต้อง</v>
      </c>
      <c r="T125" s="149" t="str">
        <f t="shared" si="14"/>
        <v>ข้อมูลไม่ถูกต้อง</v>
      </c>
      <c r="U125" s="149" t="str">
        <f>IF(ISNUMBER(R125),
IF(H$2=ตัวเลือก!A$30,"ยังไม่บันทึกข้อมูล",R125*0.47),"ข้อมูลไม่ถูกต้อง")</f>
        <v>ข้อมูลไม่ถูกต้อง</v>
      </c>
      <c r="V125" s="149" t="str">
        <f>IF(ISNUMBER(S125),
IF(H$2=ตัวเลือก!A$30,"ยังไม่บันทึกข้อมูล",S125*0.47),"ข้อมูลไม่ถูกต้อง")</f>
        <v>ข้อมูลไม่ถูกต้อง</v>
      </c>
      <c r="W125" s="149" t="str">
        <f t="shared" si="15"/>
        <v>ข้อมูลไม่ถูกต้อง</v>
      </c>
      <c r="X125" s="148" t="str">
        <f t="shared" si="16"/>
        <v>ข้อมูลไม่ถูกต้อง</v>
      </c>
      <c r="Y125" s="38"/>
      <c r="Z125" s="38"/>
      <c r="AA125" s="38"/>
    </row>
    <row r="126" spans="1:27" x14ac:dyDescent="0.45">
      <c r="A126" s="38">
        <v>121</v>
      </c>
      <c r="B126" s="38"/>
      <c r="C126" s="38"/>
      <c r="D126" s="38"/>
      <c r="E126" s="38"/>
      <c r="F126" s="152"/>
      <c r="G126" s="152"/>
      <c r="H126" s="150"/>
      <c r="I126" s="38"/>
      <c r="J126" s="149" t="str">
        <f t="shared" si="17"/>
        <v>รอข้อมูลคอลัมน์ H</v>
      </c>
      <c r="K126" s="150"/>
      <c r="L126" s="150"/>
      <c r="M126" s="150"/>
      <c r="N126" s="149" t="str" cm="1">
        <f t="array" ref="N126">IF(AND(K126:M126=""),"ยังไม่บันทึกข้อมูล",
IF(M126&lt;&gt;"",
IF(M126&gt;=1.3,M126,"เป็นไม้พุ่ม"),
IF(K126+L126&gt;=1.3,K126+L126,"เป็นไม้พุ่ม")))</f>
        <v>ยังไม่บันทึกข้อมูล</v>
      </c>
      <c r="O126" s="149" t="str">
        <f t="shared" si="10"/>
        <v>ข้อมูลไม่ถูกต้อง</v>
      </c>
      <c r="P126" s="149" t="str">
        <f t="shared" si="11"/>
        <v>ข้อมูลไม่ถูกต้อง</v>
      </c>
      <c r="Q126" s="149" t="str">
        <f t="shared" si="12"/>
        <v>ข้อมูลไม่ถูกต้อง</v>
      </c>
      <c r="R126" s="149" t="str">
        <f t="shared" si="13"/>
        <v>ข้อมูลไม่ถูกต้อง</v>
      </c>
      <c r="S126" s="149" t="str">
        <f>IF(ISNUMBER(R126),
IF(H$2=ตัวเลือก!A$30,"ยังไม่บันทึกข้อมูล",R126*0.27),"ข้อมูลไม่ถูกต้อง")</f>
        <v>ข้อมูลไม่ถูกต้อง</v>
      </c>
      <c r="T126" s="149" t="str">
        <f t="shared" si="14"/>
        <v>ข้อมูลไม่ถูกต้อง</v>
      </c>
      <c r="U126" s="149" t="str">
        <f>IF(ISNUMBER(R126),
IF(H$2=ตัวเลือก!A$30,"ยังไม่บันทึกข้อมูล",R126*0.47),"ข้อมูลไม่ถูกต้อง")</f>
        <v>ข้อมูลไม่ถูกต้อง</v>
      </c>
      <c r="V126" s="149" t="str">
        <f>IF(ISNUMBER(S126),
IF(H$2=ตัวเลือก!A$30,"ยังไม่บันทึกข้อมูล",S126*0.47),"ข้อมูลไม่ถูกต้อง")</f>
        <v>ข้อมูลไม่ถูกต้อง</v>
      </c>
      <c r="W126" s="149" t="str">
        <f t="shared" si="15"/>
        <v>ข้อมูลไม่ถูกต้อง</v>
      </c>
      <c r="X126" s="148" t="str">
        <f t="shared" si="16"/>
        <v>ข้อมูลไม่ถูกต้อง</v>
      </c>
      <c r="Y126" s="38"/>
      <c r="Z126" s="38"/>
      <c r="AA126" s="38"/>
    </row>
    <row r="127" spans="1:27" x14ac:dyDescent="0.45">
      <c r="A127" s="38">
        <v>122</v>
      </c>
      <c r="B127" s="38"/>
      <c r="C127" s="38"/>
      <c r="D127" s="38"/>
      <c r="E127" s="38"/>
      <c r="F127" s="152"/>
      <c r="G127" s="152"/>
      <c r="H127" s="150"/>
      <c r="I127" s="38"/>
      <c r="J127" s="149" t="str">
        <f t="shared" si="17"/>
        <v>รอข้อมูลคอลัมน์ H</v>
      </c>
      <c r="K127" s="150"/>
      <c r="L127" s="150"/>
      <c r="M127" s="150"/>
      <c r="N127" s="149" t="str" cm="1">
        <f t="array" ref="N127">IF(AND(K127:M127=""),"ยังไม่บันทึกข้อมูล",
IF(M127&lt;&gt;"",
IF(M127&gt;=1.3,M127,"เป็นไม้พุ่ม"),
IF(K127+L127&gt;=1.3,K127+L127,"เป็นไม้พุ่ม")))</f>
        <v>ยังไม่บันทึกข้อมูล</v>
      </c>
      <c r="O127" s="149" t="str">
        <f t="shared" si="10"/>
        <v>ข้อมูลไม่ถูกต้อง</v>
      </c>
      <c r="P127" s="149" t="str">
        <f t="shared" si="11"/>
        <v>ข้อมูลไม่ถูกต้อง</v>
      </c>
      <c r="Q127" s="149" t="str">
        <f t="shared" si="12"/>
        <v>ข้อมูลไม่ถูกต้อง</v>
      </c>
      <c r="R127" s="149" t="str">
        <f t="shared" si="13"/>
        <v>ข้อมูลไม่ถูกต้อง</v>
      </c>
      <c r="S127" s="149" t="str">
        <f>IF(ISNUMBER(R127),
IF(H$2=ตัวเลือก!A$30,"ยังไม่บันทึกข้อมูล",R127*0.27),"ข้อมูลไม่ถูกต้อง")</f>
        <v>ข้อมูลไม่ถูกต้อง</v>
      </c>
      <c r="T127" s="149" t="str">
        <f t="shared" si="14"/>
        <v>ข้อมูลไม่ถูกต้อง</v>
      </c>
      <c r="U127" s="149" t="str">
        <f>IF(ISNUMBER(R127),
IF(H$2=ตัวเลือก!A$30,"ยังไม่บันทึกข้อมูล",R127*0.47),"ข้อมูลไม่ถูกต้อง")</f>
        <v>ข้อมูลไม่ถูกต้อง</v>
      </c>
      <c r="V127" s="149" t="str">
        <f>IF(ISNUMBER(S127),
IF(H$2=ตัวเลือก!A$30,"ยังไม่บันทึกข้อมูล",S127*0.47),"ข้อมูลไม่ถูกต้อง")</f>
        <v>ข้อมูลไม่ถูกต้อง</v>
      </c>
      <c r="W127" s="149" t="str">
        <f t="shared" si="15"/>
        <v>ข้อมูลไม่ถูกต้อง</v>
      </c>
      <c r="X127" s="148" t="str">
        <f t="shared" si="16"/>
        <v>ข้อมูลไม่ถูกต้อง</v>
      </c>
      <c r="Y127" s="38"/>
      <c r="Z127" s="38"/>
      <c r="AA127" s="38"/>
    </row>
    <row r="128" spans="1:27" x14ac:dyDescent="0.45">
      <c r="A128" s="38">
        <v>123</v>
      </c>
      <c r="B128" s="38"/>
      <c r="C128" s="38"/>
      <c r="D128" s="38"/>
      <c r="E128" s="38"/>
      <c r="F128" s="152"/>
      <c r="G128" s="152"/>
      <c r="H128" s="150"/>
      <c r="I128" s="38"/>
      <c r="J128" s="149" t="str">
        <f t="shared" si="17"/>
        <v>รอข้อมูลคอลัมน์ H</v>
      </c>
      <c r="K128" s="150"/>
      <c r="L128" s="150"/>
      <c r="M128" s="150"/>
      <c r="N128" s="149" t="str" cm="1">
        <f t="array" ref="N128">IF(AND(K128:M128=""),"ยังไม่บันทึกข้อมูล",
IF(M128&lt;&gt;"",
IF(M128&gt;=1.3,M128,"เป็นไม้พุ่ม"),
IF(K128+L128&gt;=1.3,K128+L128,"เป็นไม้พุ่ม")))</f>
        <v>ยังไม่บันทึกข้อมูล</v>
      </c>
      <c r="O128" s="149" t="str">
        <f t="shared" si="10"/>
        <v>ข้อมูลไม่ถูกต้อง</v>
      </c>
      <c r="P128" s="149" t="str">
        <f t="shared" si="11"/>
        <v>ข้อมูลไม่ถูกต้อง</v>
      </c>
      <c r="Q128" s="149" t="str">
        <f t="shared" si="12"/>
        <v>ข้อมูลไม่ถูกต้อง</v>
      </c>
      <c r="R128" s="149" t="str">
        <f t="shared" si="13"/>
        <v>ข้อมูลไม่ถูกต้อง</v>
      </c>
      <c r="S128" s="149" t="str">
        <f>IF(ISNUMBER(R128),
IF(H$2=ตัวเลือก!A$30,"ยังไม่บันทึกข้อมูล",R128*0.27),"ข้อมูลไม่ถูกต้อง")</f>
        <v>ข้อมูลไม่ถูกต้อง</v>
      </c>
      <c r="T128" s="149" t="str">
        <f t="shared" si="14"/>
        <v>ข้อมูลไม่ถูกต้อง</v>
      </c>
      <c r="U128" s="149" t="str">
        <f>IF(ISNUMBER(R128),
IF(H$2=ตัวเลือก!A$30,"ยังไม่บันทึกข้อมูล",R128*0.47),"ข้อมูลไม่ถูกต้อง")</f>
        <v>ข้อมูลไม่ถูกต้อง</v>
      </c>
      <c r="V128" s="149" t="str">
        <f>IF(ISNUMBER(S128),
IF(H$2=ตัวเลือก!A$30,"ยังไม่บันทึกข้อมูล",S128*0.47),"ข้อมูลไม่ถูกต้อง")</f>
        <v>ข้อมูลไม่ถูกต้อง</v>
      </c>
      <c r="W128" s="149" t="str">
        <f t="shared" si="15"/>
        <v>ข้อมูลไม่ถูกต้อง</v>
      </c>
      <c r="X128" s="148" t="str">
        <f t="shared" si="16"/>
        <v>ข้อมูลไม่ถูกต้อง</v>
      </c>
      <c r="Y128" s="38"/>
      <c r="Z128" s="38"/>
      <c r="AA128" s="38"/>
    </row>
    <row r="129" spans="1:27" x14ac:dyDescent="0.45">
      <c r="A129" s="38">
        <v>124</v>
      </c>
      <c r="B129" s="38"/>
      <c r="C129" s="38"/>
      <c r="D129" s="38"/>
      <c r="E129" s="38"/>
      <c r="F129" s="152"/>
      <c r="G129" s="152"/>
      <c r="H129" s="150"/>
      <c r="I129" s="38"/>
      <c r="J129" s="149" t="str">
        <f t="shared" si="17"/>
        <v>รอข้อมูลคอลัมน์ H</v>
      </c>
      <c r="K129" s="150"/>
      <c r="L129" s="150"/>
      <c r="M129" s="150"/>
      <c r="N129" s="149" t="str" cm="1">
        <f t="array" ref="N129">IF(AND(K129:M129=""),"ยังไม่บันทึกข้อมูล",
IF(M129&lt;&gt;"",
IF(M129&gt;=1.3,M129,"เป็นไม้พุ่ม"),
IF(K129+L129&gt;=1.3,K129+L129,"เป็นไม้พุ่ม")))</f>
        <v>ยังไม่บันทึกข้อมูล</v>
      </c>
      <c r="O129" s="149" t="str">
        <f t="shared" si="10"/>
        <v>ข้อมูลไม่ถูกต้อง</v>
      </c>
      <c r="P129" s="149" t="str">
        <f t="shared" si="11"/>
        <v>ข้อมูลไม่ถูกต้อง</v>
      </c>
      <c r="Q129" s="149" t="str">
        <f t="shared" si="12"/>
        <v>ข้อมูลไม่ถูกต้อง</v>
      </c>
      <c r="R129" s="149" t="str">
        <f t="shared" si="13"/>
        <v>ข้อมูลไม่ถูกต้อง</v>
      </c>
      <c r="S129" s="149" t="str">
        <f>IF(ISNUMBER(R129),
IF(H$2=ตัวเลือก!A$30,"ยังไม่บันทึกข้อมูล",R129*0.27),"ข้อมูลไม่ถูกต้อง")</f>
        <v>ข้อมูลไม่ถูกต้อง</v>
      </c>
      <c r="T129" s="149" t="str">
        <f t="shared" si="14"/>
        <v>ข้อมูลไม่ถูกต้อง</v>
      </c>
      <c r="U129" s="149" t="str">
        <f>IF(ISNUMBER(R129),
IF(H$2=ตัวเลือก!A$30,"ยังไม่บันทึกข้อมูล",R129*0.47),"ข้อมูลไม่ถูกต้อง")</f>
        <v>ข้อมูลไม่ถูกต้อง</v>
      </c>
      <c r="V129" s="149" t="str">
        <f>IF(ISNUMBER(S129),
IF(H$2=ตัวเลือก!A$30,"ยังไม่บันทึกข้อมูล",S129*0.47),"ข้อมูลไม่ถูกต้อง")</f>
        <v>ข้อมูลไม่ถูกต้อง</v>
      </c>
      <c r="W129" s="149" t="str">
        <f t="shared" si="15"/>
        <v>ข้อมูลไม่ถูกต้อง</v>
      </c>
      <c r="X129" s="148" t="str">
        <f t="shared" si="16"/>
        <v>ข้อมูลไม่ถูกต้อง</v>
      </c>
      <c r="Y129" s="38"/>
      <c r="Z129" s="38"/>
      <c r="AA129" s="38"/>
    </row>
    <row r="130" spans="1:27" x14ac:dyDescent="0.45">
      <c r="A130" s="38">
        <v>125</v>
      </c>
      <c r="B130" s="38"/>
      <c r="C130" s="38"/>
      <c r="D130" s="38"/>
      <c r="E130" s="38"/>
      <c r="F130" s="152"/>
      <c r="G130" s="152"/>
      <c r="H130" s="150"/>
      <c r="I130" s="38"/>
      <c r="J130" s="149" t="str">
        <f t="shared" si="17"/>
        <v>รอข้อมูลคอลัมน์ H</v>
      </c>
      <c r="K130" s="150"/>
      <c r="L130" s="150"/>
      <c r="M130" s="150"/>
      <c r="N130" s="149" t="str" cm="1">
        <f t="array" ref="N130">IF(AND(K130:M130=""),"ยังไม่บันทึกข้อมูล",
IF(M130&lt;&gt;"",
IF(M130&gt;=1.3,M130,"เป็นไม้พุ่ม"),
IF(K130+L130&gt;=1.3,K130+L130,"เป็นไม้พุ่ม")))</f>
        <v>ยังไม่บันทึกข้อมูล</v>
      </c>
      <c r="O130" s="149" t="str">
        <f t="shared" si="10"/>
        <v>ข้อมูลไม่ถูกต้อง</v>
      </c>
      <c r="P130" s="149" t="str">
        <f t="shared" si="11"/>
        <v>ข้อมูลไม่ถูกต้อง</v>
      </c>
      <c r="Q130" s="149" t="str">
        <f t="shared" si="12"/>
        <v>ข้อมูลไม่ถูกต้อง</v>
      </c>
      <c r="R130" s="149" t="str">
        <f t="shared" si="13"/>
        <v>ข้อมูลไม่ถูกต้อง</v>
      </c>
      <c r="S130" s="149" t="str">
        <f>IF(ISNUMBER(R130),
IF(H$2=ตัวเลือก!A$30,"ยังไม่บันทึกข้อมูล",R130*0.27),"ข้อมูลไม่ถูกต้อง")</f>
        <v>ข้อมูลไม่ถูกต้อง</v>
      </c>
      <c r="T130" s="149" t="str">
        <f t="shared" si="14"/>
        <v>ข้อมูลไม่ถูกต้อง</v>
      </c>
      <c r="U130" s="149" t="str">
        <f>IF(ISNUMBER(R130),
IF(H$2=ตัวเลือก!A$30,"ยังไม่บันทึกข้อมูล",R130*0.47),"ข้อมูลไม่ถูกต้อง")</f>
        <v>ข้อมูลไม่ถูกต้อง</v>
      </c>
      <c r="V130" s="149" t="str">
        <f>IF(ISNUMBER(S130),
IF(H$2=ตัวเลือก!A$30,"ยังไม่บันทึกข้อมูล",S130*0.47),"ข้อมูลไม่ถูกต้อง")</f>
        <v>ข้อมูลไม่ถูกต้อง</v>
      </c>
      <c r="W130" s="149" t="str">
        <f t="shared" si="15"/>
        <v>ข้อมูลไม่ถูกต้อง</v>
      </c>
      <c r="X130" s="148" t="str">
        <f t="shared" si="16"/>
        <v>ข้อมูลไม่ถูกต้อง</v>
      </c>
      <c r="Y130" s="38"/>
      <c r="Z130" s="38"/>
      <c r="AA130" s="38"/>
    </row>
    <row r="131" spans="1:27" x14ac:dyDescent="0.45">
      <c r="A131" s="38">
        <v>126</v>
      </c>
      <c r="B131" s="38"/>
      <c r="C131" s="38"/>
      <c r="D131" s="38"/>
      <c r="E131" s="38"/>
      <c r="F131" s="152"/>
      <c r="G131" s="152"/>
      <c r="H131" s="150"/>
      <c r="I131" s="38"/>
      <c r="J131" s="149" t="str">
        <f t="shared" si="17"/>
        <v>รอข้อมูลคอลัมน์ H</v>
      </c>
      <c r="K131" s="150"/>
      <c r="L131" s="150"/>
      <c r="M131" s="150"/>
      <c r="N131" s="149" t="str" cm="1">
        <f t="array" ref="N131">IF(AND(K131:M131=""),"ยังไม่บันทึกข้อมูล",
IF(M131&lt;&gt;"",
IF(M131&gt;=1.3,M131,"เป็นไม้พุ่ม"),
IF(K131+L131&gt;=1.3,K131+L131,"เป็นไม้พุ่ม")))</f>
        <v>ยังไม่บันทึกข้อมูล</v>
      </c>
      <c r="O131" s="149" t="str">
        <f t="shared" si="10"/>
        <v>ข้อมูลไม่ถูกต้อง</v>
      </c>
      <c r="P131" s="149" t="str">
        <f t="shared" si="11"/>
        <v>ข้อมูลไม่ถูกต้อง</v>
      </c>
      <c r="Q131" s="149" t="str">
        <f t="shared" si="12"/>
        <v>ข้อมูลไม่ถูกต้อง</v>
      </c>
      <c r="R131" s="149" t="str">
        <f t="shared" si="13"/>
        <v>ข้อมูลไม่ถูกต้อง</v>
      </c>
      <c r="S131" s="149" t="str">
        <f>IF(ISNUMBER(R131),
IF(H$2=ตัวเลือก!A$30,"ยังไม่บันทึกข้อมูล",R131*0.27),"ข้อมูลไม่ถูกต้อง")</f>
        <v>ข้อมูลไม่ถูกต้อง</v>
      </c>
      <c r="T131" s="149" t="str">
        <f t="shared" si="14"/>
        <v>ข้อมูลไม่ถูกต้อง</v>
      </c>
      <c r="U131" s="149" t="str">
        <f>IF(ISNUMBER(R131),
IF(H$2=ตัวเลือก!A$30,"ยังไม่บันทึกข้อมูล",R131*0.47),"ข้อมูลไม่ถูกต้อง")</f>
        <v>ข้อมูลไม่ถูกต้อง</v>
      </c>
      <c r="V131" s="149" t="str">
        <f>IF(ISNUMBER(S131),
IF(H$2=ตัวเลือก!A$30,"ยังไม่บันทึกข้อมูล",S131*0.47),"ข้อมูลไม่ถูกต้อง")</f>
        <v>ข้อมูลไม่ถูกต้อง</v>
      </c>
      <c r="W131" s="149" t="str">
        <f t="shared" si="15"/>
        <v>ข้อมูลไม่ถูกต้อง</v>
      </c>
      <c r="X131" s="148" t="str">
        <f t="shared" si="16"/>
        <v>ข้อมูลไม่ถูกต้อง</v>
      </c>
      <c r="Y131" s="38"/>
      <c r="Z131" s="38"/>
      <c r="AA131" s="38"/>
    </row>
    <row r="132" spans="1:27" x14ac:dyDescent="0.45">
      <c r="A132" s="38">
        <v>127</v>
      </c>
      <c r="B132" s="38"/>
      <c r="C132" s="38"/>
      <c r="D132" s="38"/>
      <c r="E132" s="38"/>
      <c r="F132" s="152"/>
      <c r="G132" s="152"/>
      <c r="H132" s="150"/>
      <c r="I132" s="38"/>
      <c r="J132" s="149" t="str">
        <f t="shared" si="17"/>
        <v>รอข้อมูลคอลัมน์ H</v>
      </c>
      <c r="K132" s="150"/>
      <c r="L132" s="150"/>
      <c r="M132" s="150"/>
      <c r="N132" s="149" t="str" cm="1">
        <f t="array" ref="N132">IF(AND(K132:M132=""),"ยังไม่บันทึกข้อมูล",
IF(M132&lt;&gt;"",
IF(M132&gt;=1.3,M132,"เป็นไม้พุ่ม"),
IF(K132+L132&gt;=1.3,K132+L132,"เป็นไม้พุ่ม")))</f>
        <v>ยังไม่บันทึกข้อมูล</v>
      </c>
      <c r="O132" s="149" t="str">
        <f t="shared" si="10"/>
        <v>ข้อมูลไม่ถูกต้อง</v>
      </c>
      <c r="P132" s="149" t="str">
        <f t="shared" si="11"/>
        <v>ข้อมูลไม่ถูกต้อง</v>
      </c>
      <c r="Q132" s="149" t="str">
        <f t="shared" si="12"/>
        <v>ข้อมูลไม่ถูกต้อง</v>
      </c>
      <c r="R132" s="149" t="str">
        <f t="shared" si="13"/>
        <v>ข้อมูลไม่ถูกต้อง</v>
      </c>
      <c r="S132" s="149" t="str">
        <f>IF(ISNUMBER(R132),
IF(H$2=ตัวเลือก!A$30,"ยังไม่บันทึกข้อมูล",R132*0.27),"ข้อมูลไม่ถูกต้อง")</f>
        <v>ข้อมูลไม่ถูกต้อง</v>
      </c>
      <c r="T132" s="149" t="str">
        <f t="shared" si="14"/>
        <v>ข้อมูลไม่ถูกต้อง</v>
      </c>
      <c r="U132" s="149" t="str">
        <f>IF(ISNUMBER(R132),
IF(H$2=ตัวเลือก!A$30,"ยังไม่บันทึกข้อมูล",R132*0.47),"ข้อมูลไม่ถูกต้อง")</f>
        <v>ข้อมูลไม่ถูกต้อง</v>
      </c>
      <c r="V132" s="149" t="str">
        <f>IF(ISNUMBER(S132),
IF(H$2=ตัวเลือก!A$30,"ยังไม่บันทึกข้อมูล",S132*0.47),"ข้อมูลไม่ถูกต้อง")</f>
        <v>ข้อมูลไม่ถูกต้อง</v>
      </c>
      <c r="W132" s="149" t="str">
        <f t="shared" si="15"/>
        <v>ข้อมูลไม่ถูกต้อง</v>
      </c>
      <c r="X132" s="148" t="str">
        <f t="shared" si="16"/>
        <v>ข้อมูลไม่ถูกต้อง</v>
      </c>
      <c r="Y132" s="38"/>
      <c r="Z132" s="38"/>
      <c r="AA132" s="38"/>
    </row>
    <row r="133" spans="1:27" x14ac:dyDescent="0.45">
      <c r="A133" s="38">
        <v>128</v>
      </c>
      <c r="B133" s="38"/>
      <c r="C133" s="38"/>
      <c r="D133" s="38"/>
      <c r="E133" s="38"/>
      <c r="F133" s="152"/>
      <c r="G133" s="152"/>
      <c r="H133" s="150"/>
      <c r="I133" s="38"/>
      <c r="J133" s="149" t="str">
        <f t="shared" si="17"/>
        <v>รอข้อมูลคอลัมน์ H</v>
      </c>
      <c r="K133" s="150"/>
      <c r="L133" s="150"/>
      <c r="M133" s="150"/>
      <c r="N133" s="149" t="str" cm="1">
        <f t="array" ref="N133">IF(AND(K133:M133=""),"ยังไม่บันทึกข้อมูล",
IF(M133&lt;&gt;"",
IF(M133&gt;=1.3,M133,"เป็นไม้พุ่ม"),
IF(K133+L133&gt;=1.3,K133+L133,"เป็นไม้พุ่ม")))</f>
        <v>ยังไม่บันทึกข้อมูล</v>
      </c>
      <c r="O133" s="149" t="str">
        <f t="shared" si="10"/>
        <v>ข้อมูลไม่ถูกต้อง</v>
      </c>
      <c r="P133" s="149" t="str">
        <f t="shared" si="11"/>
        <v>ข้อมูลไม่ถูกต้อง</v>
      </c>
      <c r="Q133" s="149" t="str">
        <f t="shared" si="12"/>
        <v>ข้อมูลไม่ถูกต้อง</v>
      </c>
      <c r="R133" s="149" t="str">
        <f t="shared" si="13"/>
        <v>ข้อมูลไม่ถูกต้อง</v>
      </c>
      <c r="S133" s="149" t="str">
        <f>IF(ISNUMBER(R133),
IF(H$2=ตัวเลือก!A$30,"ยังไม่บันทึกข้อมูล",R133*0.27),"ข้อมูลไม่ถูกต้อง")</f>
        <v>ข้อมูลไม่ถูกต้อง</v>
      </c>
      <c r="T133" s="149" t="str">
        <f t="shared" si="14"/>
        <v>ข้อมูลไม่ถูกต้อง</v>
      </c>
      <c r="U133" s="149" t="str">
        <f>IF(ISNUMBER(R133),
IF(H$2=ตัวเลือก!A$30,"ยังไม่บันทึกข้อมูล",R133*0.47),"ข้อมูลไม่ถูกต้อง")</f>
        <v>ข้อมูลไม่ถูกต้อง</v>
      </c>
      <c r="V133" s="149" t="str">
        <f>IF(ISNUMBER(S133),
IF(H$2=ตัวเลือก!A$30,"ยังไม่บันทึกข้อมูล",S133*0.47),"ข้อมูลไม่ถูกต้อง")</f>
        <v>ข้อมูลไม่ถูกต้อง</v>
      </c>
      <c r="W133" s="149" t="str">
        <f t="shared" si="15"/>
        <v>ข้อมูลไม่ถูกต้อง</v>
      </c>
      <c r="X133" s="148" t="str">
        <f t="shared" si="16"/>
        <v>ข้อมูลไม่ถูกต้อง</v>
      </c>
      <c r="Y133" s="38"/>
      <c r="Z133" s="38"/>
      <c r="AA133" s="38"/>
    </row>
    <row r="134" spans="1:27" x14ac:dyDescent="0.45">
      <c r="A134" s="38">
        <v>129</v>
      </c>
      <c r="B134" s="38"/>
      <c r="C134" s="38"/>
      <c r="D134" s="38"/>
      <c r="E134" s="38"/>
      <c r="F134" s="152"/>
      <c r="G134" s="152"/>
      <c r="H134" s="150"/>
      <c r="I134" s="38"/>
      <c r="J134" s="149" t="str">
        <f t="shared" si="17"/>
        <v>รอข้อมูลคอลัมน์ H</v>
      </c>
      <c r="K134" s="150"/>
      <c r="L134" s="150"/>
      <c r="M134" s="150"/>
      <c r="N134" s="149" t="str" cm="1">
        <f t="array" ref="N134">IF(AND(K134:M134=""),"ยังไม่บันทึกข้อมูล",
IF(M134&lt;&gt;"",
IF(M134&gt;=1.3,M134,"เป็นไม้พุ่ม"),
IF(K134+L134&gt;=1.3,K134+L134,"เป็นไม้พุ่ม")))</f>
        <v>ยังไม่บันทึกข้อมูล</v>
      </c>
      <c r="O134" s="149" t="str">
        <f t="shared" si="10"/>
        <v>ข้อมูลไม่ถูกต้อง</v>
      </c>
      <c r="P134" s="149" t="str">
        <f t="shared" si="11"/>
        <v>ข้อมูลไม่ถูกต้อง</v>
      </c>
      <c r="Q134" s="149" t="str">
        <f t="shared" si="12"/>
        <v>ข้อมูลไม่ถูกต้อง</v>
      </c>
      <c r="R134" s="149" t="str">
        <f t="shared" si="13"/>
        <v>ข้อมูลไม่ถูกต้อง</v>
      </c>
      <c r="S134" s="149" t="str">
        <f>IF(ISNUMBER(R134),
IF(H$2=ตัวเลือก!A$30,"ยังไม่บันทึกข้อมูล",R134*0.27),"ข้อมูลไม่ถูกต้อง")</f>
        <v>ข้อมูลไม่ถูกต้อง</v>
      </c>
      <c r="T134" s="149" t="str">
        <f t="shared" si="14"/>
        <v>ข้อมูลไม่ถูกต้อง</v>
      </c>
      <c r="U134" s="149" t="str">
        <f>IF(ISNUMBER(R134),
IF(H$2=ตัวเลือก!A$30,"ยังไม่บันทึกข้อมูล",R134*0.47),"ข้อมูลไม่ถูกต้อง")</f>
        <v>ข้อมูลไม่ถูกต้อง</v>
      </c>
      <c r="V134" s="149" t="str">
        <f>IF(ISNUMBER(S134),
IF(H$2=ตัวเลือก!A$30,"ยังไม่บันทึกข้อมูล",S134*0.47),"ข้อมูลไม่ถูกต้อง")</f>
        <v>ข้อมูลไม่ถูกต้อง</v>
      </c>
      <c r="W134" s="149" t="str">
        <f t="shared" si="15"/>
        <v>ข้อมูลไม่ถูกต้อง</v>
      </c>
      <c r="X134" s="148" t="str">
        <f t="shared" si="16"/>
        <v>ข้อมูลไม่ถูกต้อง</v>
      </c>
      <c r="Y134" s="38"/>
      <c r="Z134" s="38"/>
      <c r="AA134" s="38"/>
    </row>
    <row r="135" spans="1:27" x14ac:dyDescent="0.45">
      <c r="A135" s="38">
        <v>130</v>
      </c>
      <c r="B135" s="38"/>
      <c r="C135" s="38"/>
      <c r="D135" s="38"/>
      <c r="E135" s="38"/>
      <c r="F135" s="152"/>
      <c r="G135" s="152"/>
      <c r="H135" s="150"/>
      <c r="I135" s="38"/>
      <c r="J135" s="149" t="str">
        <f t="shared" si="17"/>
        <v>รอข้อมูลคอลัมน์ H</v>
      </c>
      <c r="K135" s="150"/>
      <c r="L135" s="150"/>
      <c r="M135" s="150"/>
      <c r="N135" s="149" t="str" cm="1">
        <f t="array" ref="N135">IF(AND(K135:M135=""),"ยังไม่บันทึกข้อมูล",
IF(M135&lt;&gt;"",
IF(M135&gt;=1.3,M135,"เป็นไม้พุ่ม"),
IF(K135+L135&gt;=1.3,K135+L135,"เป็นไม้พุ่ม")))</f>
        <v>ยังไม่บันทึกข้อมูล</v>
      </c>
      <c r="O135" s="149" t="str">
        <f t="shared" ref="O135:O198" si="18">IF(AND(ISNUMBER(J135),ISNUMBER(N135)),0.0702*(((J135^2)*N135))^0.8737,"ข้อมูลไม่ถูกต้อง")</f>
        <v>ข้อมูลไม่ถูกต้อง</v>
      </c>
      <c r="P135" s="149" t="str">
        <f t="shared" ref="P135:P198" si="19">IF(AND(ISNUMBER(J135),ISNUMBER(N135)),0.0093*(((J135^2)*N135))^0.9403,"ข้อมูลไม่ถูกต้อง")</f>
        <v>ข้อมูลไม่ถูกต้อง</v>
      </c>
      <c r="Q135" s="149" t="str">
        <f t="shared" ref="Q135:Q198" si="20">IF(AND(ISNUMBER(K135),ISNUMBER(O135)),0.0244*(((K135^2)*O135))^1.0517,"ข้อมูลไม่ถูกต้อง")</f>
        <v>ข้อมูลไม่ถูกต้อง</v>
      </c>
      <c r="R135" s="149" t="str">
        <f t="shared" ref="R135:R198" si="21">IF(AND(O135&lt;&gt;"ข้อมูลไม่ถูกต้อง",P135&lt;&gt;"ข้อมูลไม่ถูกต้อง",Q135&lt;&gt;"ข้อมูลไม่ถูกต้อง"),O135+P135+Q135,"ข้อมูลไม่ถูกต้อง")</f>
        <v>ข้อมูลไม่ถูกต้อง</v>
      </c>
      <c r="S135" s="149" t="str">
        <f>IF(ISNUMBER(R135),
IF(H$2=ตัวเลือก!A$30,"ยังไม่บันทึกข้อมูล",R135*0.27),"ข้อมูลไม่ถูกต้อง")</f>
        <v>ข้อมูลไม่ถูกต้อง</v>
      </c>
      <c r="T135" s="149" t="str">
        <f t="shared" ref="T135:T198" si="22">IF(AND(ISNUMBER(R135),ISNUMBER(S135)),R135+S135,"ข้อมูลไม่ถูกต้อง")</f>
        <v>ข้อมูลไม่ถูกต้อง</v>
      </c>
      <c r="U135" s="149" t="str">
        <f>IF(ISNUMBER(R135),
IF(H$2=ตัวเลือก!A$30,"ยังไม่บันทึกข้อมูล",R135*0.47),"ข้อมูลไม่ถูกต้อง")</f>
        <v>ข้อมูลไม่ถูกต้อง</v>
      </c>
      <c r="V135" s="149" t="str">
        <f>IF(ISNUMBER(S135),
IF(H$2=ตัวเลือก!A$30,"ยังไม่บันทึกข้อมูล",S135*0.47),"ข้อมูลไม่ถูกต้อง")</f>
        <v>ข้อมูลไม่ถูกต้อง</v>
      </c>
      <c r="W135" s="149" t="str">
        <f t="shared" ref="W135:W198" si="23">IF(AND(ISNUMBER(U135),ISNUMBER(V135)),((U135+V135)/1000),"ข้อมูลไม่ถูกต้อง")</f>
        <v>ข้อมูลไม่ถูกต้อง</v>
      </c>
      <c r="X135" s="148" t="str">
        <f t="shared" si="16"/>
        <v>ข้อมูลไม่ถูกต้อง</v>
      </c>
      <c r="Y135" s="38"/>
      <c r="Z135" s="38"/>
      <c r="AA135" s="38"/>
    </row>
    <row r="136" spans="1:27" x14ac:dyDescent="0.45">
      <c r="A136" s="38">
        <v>131</v>
      </c>
      <c r="B136" s="38"/>
      <c r="C136" s="38"/>
      <c r="D136" s="38"/>
      <c r="E136" s="38"/>
      <c r="F136" s="35"/>
      <c r="G136" s="35"/>
      <c r="H136" s="150"/>
      <c r="I136" s="38"/>
      <c r="J136" s="149" t="str">
        <f t="shared" si="17"/>
        <v>รอข้อมูลคอลัมน์ H</v>
      </c>
      <c r="K136" s="150"/>
      <c r="L136" s="150"/>
      <c r="M136" s="150"/>
      <c r="N136" s="149" t="str" cm="1">
        <f t="array" ref="N136">IF(AND(K136:M136=""),"ยังไม่บันทึกข้อมูล",
IF(M136&lt;&gt;"",
IF(M136&gt;=1.3,M136,"เป็นไม้พุ่ม"),
IF(K136+L136&gt;=1.3,K136+L136,"เป็นไม้พุ่ม")))</f>
        <v>ยังไม่บันทึกข้อมูล</v>
      </c>
      <c r="O136" s="149" t="str">
        <f t="shared" si="18"/>
        <v>ข้อมูลไม่ถูกต้อง</v>
      </c>
      <c r="P136" s="149" t="str">
        <f t="shared" si="19"/>
        <v>ข้อมูลไม่ถูกต้อง</v>
      </c>
      <c r="Q136" s="149" t="str">
        <f t="shared" si="20"/>
        <v>ข้อมูลไม่ถูกต้อง</v>
      </c>
      <c r="R136" s="149" t="str">
        <f t="shared" si="21"/>
        <v>ข้อมูลไม่ถูกต้อง</v>
      </c>
      <c r="S136" s="149" t="str">
        <f>IF(ISNUMBER(R136),
IF(H$2=ตัวเลือก!A$30,"ยังไม่บันทึกข้อมูล",R136*0.27),"ข้อมูลไม่ถูกต้อง")</f>
        <v>ข้อมูลไม่ถูกต้อง</v>
      </c>
      <c r="T136" s="149" t="str">
        <f t="shared" si="22"/>
        <v>ข้อมูลไม่ถูกต้อง</v>
      </c>
      <c r="U136" s="149" t="str">
        <f>IF(ISNUMBER(R136),
IF(H$2=ตัวเลือก!A$30,"ยังไม่บันทึกข้อมูล",R136*0.47),"ข้อมูลไม่ถูกต้อง")</f>
        <v>ข้อมูลไม่ถูกต้อง</v>
      </c>
      <c r="V136" s="149" t="str">
        <f>IF(ISNUMBER(S136),
IF(H$2=ตัวเลือก!A$30,"ยังไม่บันทึกข้อมูล",S136*0.47),"ข้อมูลไม่ถูกต้อง")</f>
        <v>ข้อมูลไม่ถูกต้อง</v>
      </c>
      <c r="W136" s="149" t="str">
        <f t="shared" si="23"/>
        <v>ข้อมูลไม่ถูกต้อง</v>
      </c>
      <c r="X136" s="148" t="str">
        <f t="shared" si="16"/>
        <v>ข้อมูลไม่ถูกต้อง</v>
      </c>
      <c r="Y136" s="38"/>
      <c r="Z136" s="38"/>
      <c r="AA136" s="38"/>
    </row>
    <row r="137" spans="1:27" x14ac:dyDescent="0.45">
      <c r="A137" s="38">
        <v>132</v>
      </c>
      <c r="B137" s="38"/>
      <c r="C137" s="38"/>
      <c r="D137" s="38"/>
      <c r="E137" s="38"/>
      <c r="F137" s="35"/>
      <c r="G137" s="35"/>
      <c r="H137" s="150"/>
      <c r="I137" s="38"/>
      <c r="J137" s="149" t="str">
        <f t="shared" si="17"/>
        <v>รอข้อมูลคอลัมน์ H</v>
      </c>
      <c r="K137" s="150"/>
      <c r="L137" s="150"/>
      <c r="M137" s="150"/>
      <c r="N137" s="149" t="str" cm="1">
        <f t="array" ref="N137">IF(AND(K137:M137=""),"ยังไม่บันทึกข้อมูล",
IF(M137&lt;&gt;"",
IF(M137&gt;=1.3,M137,"เป็นไม้พุ่ม"),
IF(K137+L137&gt;=1.3,K137+L137,"เป็นไม้พุ่ม")))</f>
        <v>ยังไม่บันทึกข้อมูล</v>
      </c>
      <c r="O137" s="149" t="str">
        <f t="shared" si="18"/>
        <v>ข้อมูลไม่ถูกต้อง</v>
      </c>
      <c r="P137" s="149" t="str">
        <f t="shared" si="19"/>
        <v>ข้อมูลไม่ถูกต้อง</v>
      </c>
      <c r="Q137" s="149" t="str">
        <f t="shared" si="20"/>
        <v>ข้อมูลไม่ถูกต้อง</v>
      </c>
      <c r="R137" s="149" t="str">
        <f t="shared" si="21"/>
        <v>ข้อมูลไม่ถูกต้อง</v>
      </c>
      <c r="S137" s="149" t="str">
        <f>IF(ISNUMBER(R137),
IF(H$2=ตัวเลือก!A$30,"ยังไม่บันทึกข้อมูล",R137*0.27),"ข้อมูลไม่ถูกต้อง")</f>
        <v>ข้อมูลไม่ถูกต้อง</v>
      </c>
      <c r="T137" s="149" t="str">
        <f t="shared" si="22"/>
        <v>ข้อมูลไม่ถูกต้อง</v>
      </c>
      <c r="U137" s="149" t="str">
        <f>IF(ISNUMBER(R137),
IF(H$2=ตัวเลือก!A$30,"ยังไม่บันทึกข้อมูล",R137*0.47),"ข้อมูลไม่ถูกต้อง")</f>
        <v>ข้อมูลไม่ถูกต้อง</v>
      </c>
      <c r="V137" s="149" t="str">
        <f>IF(ISNUMBER(S137),
IF(H$2=ตัวเลือก!A$30,"ยังไม่บันทึกข้อมูล",S137*0.47),"ข้อมูลไม่ถูกต้อง")</f>
        <v>ข้อมูลไม่ถูกต้อง</v>
      </c>
      <c r="W137" s="149" t="str">
        <f t="shared" si="23"/>
        <v>ข้อมูลไม่ถูกต้อง</v>
      </c>
      <c r="X137" s="148" t="str">
        <f t="shared" si="16"/>
        <v>ข้อมูลไม่ถูกต้อง</v>
      </c>
      <c r="Y137" s="38"/>
      <c r="Z137" s="38"/>
      <c r="AA137" s="38"/>
    </row>
    <row r="138" spans="1:27" x14ac:dyDescent="0.45">
      <c r="A138" s="38">
        <v>133</v>
      </c>
      <c r="B138" s="38"/>
      <c r="C138" s="38"/>
      <c r="D138" s="38"/>
      <c r="E138" s="38"/>
      <c r="F138" s="35"/>
      <c r="G138" s="35"/>
      <c r="H138" s="150"/>
      <c r="I138" s="38"/>
      <c r="J138" s="149" t="str">
        <f t="shared" si="17"/>
        <v>รอข้อมูลคอลัมน์ H</v>
      </c>
      <c r="K138" s="150"/>
      <c r="L138" s="150"/>
      <c r="M138" s="150"/>
      <c r="N138" s="149" t="str" cm="1">
        <f t="array" ref="N138">IF(AND(K138:M138=""),"ยังไม่บันทึกข้อมูล",
IF(M138&lt;&gt;"",
IF(M138&gt;=1.3,M138,"เป็นไม้พุ่ม"),
IF(K138+L138&gt;=1.3,K138+L138,"เป็นไม้พุ่ม")))</f>
        <v>ยังไม่บันทึกข้อมูล</v>
      </c>
      <c r="O138" s="149" t="str">
        <f t="shared" si="18"/>
        <v>ข้อมูลไม่ถูกต้อง</v>
      </c>
      <c r="P138" s="149" t="str">
        <f t="shared" si="19"/>
        <v>ข้อมูลไม่ถูกต้อง</v>
      </c>
      <c r="Q138" s="149" t="str">
        <f t="shared" si="20"/>
        <v>ข้อมูลไม่ถูกต้อง</v>
      </c>
      <c r="R138" s="149" t="str">
        <f t="shared" si="21"/>
        <v>ข้อมูลไม่ถูกต้อง</v>
      </c>
      <c r="S138" s="149" t="str">
        <f>IF(ISNUMBER(R138),
IF(H$2=ตัวเลือก!A$30,"ยังไม่บันทึกข้อมูล",R138*0.27),"ข้อมูลไม่ถูกต้อง")</f>
        <v>ข้อมูลไม่ถูกต้อง</v>
      </c>
      <c r="T138" s="149" t="str">
        <f t="shared" si="22"/>
        <v>ข้อมูลไม่ถูกต้อง</v>
      </c>
      <c r="U138" s="149" t="str">
        <f>IF(ISNUMBER(R138),
IF(H$2=ตัวเลือก!A$30,"ยังไม่บันทึกข้อมูล",R138*0.47),"ข้อมูลไม่ถูกต้อง")</f>
        <v>ข้อมูลไม่ถูกต้อง</v>
      </c>
      <c r="V138" s="149" t="str">
        <f>IF(ISNUMBER(S138),
IF(H$2=ตัวเลือก!A$30,"ยังไม่บันทึกข้อมูล",S138*0.47),"ข้อมูลไม่ถูกต้อง")</f>
        <v>ข้อมูลไม่ถูกต้อง</v>
      </c>
      <c r="W138" s="149" t="str">
        <f t="shared" si="23"/>
        <v>ข้อมูลไม่ถูกต้อง</v>
      </c>
      <c r="X138" s="148" t="str">
        <f t="shared" si="16"/>
        <v>ข้อมูลไม่ถูกต้อง</v>
      </c>
      <c r="Y138" s="38"/>
      <c r="Z138" s="38"/>
      <c r="AA138" s="38"/>
    </row>
    <row r="139" spans="1:27" x14ac:dyDescent="0.45">
      <c r="A139" s="38">
        <v>134</v>
      </c>
      <c r="B139" s="38"/>
      <c r="C139" s="38"/>
      <c r="D139" s="38"/>
      <c r="E139" s="38"/>
      <c r="F139" s="35"/>
      <c r="G139" s="35"/>
      <c r="H139" s="150"/>
      <c r="I139" s="38"/>
      <c r="J139" s="149" t="str">
        <f t="shared" si="17"/>
        <v>รอข้อมูลคอลัมน์ H</v>
      </c>
      <c r="K139" s="150"/>
      <c r="L139" s="150"/>
      <c r="M139" s="150"/>
      <c r="N139" s="149" t="str" cm="1">
        <f t="array" ref="N139">IF(AND(K139:M139=""),"ยังไม่บันทึกข้อมูล",
IF(M139&lt;&gt;"",
IF(M139&gt;=1.3,M139,"เป็นไม้พุ่ม"),
IF(K139+L139&gt;=1.3,K139+L139,"เป็นไม้พุ่ม")))</f>
        <v>ยังไม่บันทึกข้อมูล</v>
      </c>
      <c r="O139" s="149" t="str">
        <f t="shared" si="18"/>
        <v>ข้อมูลไม่ถูกต้อง</v>
      </c>
      <c r="P139" s="149" t="str">
        <f t="shared" si="19"/>
        <v>ข้อมูลไม่ถูกต้อง</v>
      </c>
      <c r="Q139" s="149" t="str">
        <f t="shared" si="20"/>
        <v>ข้อมูลไม่ถูกต้อง</v>
      </c>
      <c r="R139" s="149" t="str">
        <f t="shared" si="21"/>
        <v>ข้อมูลไม่ถูกต้อง</v>
      </c>
      <c r="S139" s="149" t="str">
        <f>IF(ISNUMBER(R139),
IF(H$2=ตัวเลือก!A$30,"ยังไม่บันทึกข้อมูล",R139*0.27),"ข้อมูลไม่ถูกต้อง")</f>
        <v>ข้อมูลไม่ถูกต้อง</v>
      </c>
      <c r="T139" s="149" t="str">
        <f t="shared" si="22"/>
        <v>ข้อมูลไม่ถูกต้อง</v>
      </c>
      <c r="U139" s="149" t="str">
        <f>IF(ISNUMBER(R139),
IF(H$2=ตัวเลือก!A$30,"ยังไม่บันทึกข้อมูล",R139*0.47),"ข้อมูลไม่ถูกต้อง")</f>
        <v>ข้อมูลไม่ถูกต้อง</v>
      </c>
      <c r="V139" s="149" t="str">
        <f>IF(ISNUMBER(S139),
IF(H$2=ตัวเลือก!A$30,"ยังไม่บันทึกข้อมูล",S139*0.47),"ข้อมูลไม่ถูกต้อง")</f>
        <v>ข้อมูลไม่ถูกต้อง</v>
      </c>
      <c r="W139" s="149" t="str">
        <f t="shared" si="23"/>
        <v>ข้อมูลไม่ถูกต้อง</v>
      </c>
      <c r="X139" s="148" t="str">
        <f t="shared" si="16"/>
        <v>ข้อมูลไม่ถูกต้อง</v>
      </c>
      <c r="Y139" s="38"/>
      <c r="Z139" s="38"/>
      <c r="AA139" s="38"/>
    </row>
    <row r="140" spans="1:27" x14ac:dyDescent="0.45">
      <c r="A140" s="38">
        <v>135</v>
      </c>
      <c r="B140" s="38"/>
      <c r="C140" s="38"/>
      <c r="D140" s="38"/>
      <c r="E140" s="38"/>
      <c r="F140" s="35"/>
      <c r="G140" s="35"/>
      <c r="H140" s="150"/>
      <c r="I140" s="38"/>
      <c r="J140" s="149" t="str">
        <f t="shared" si="17"/>
        <v>รอข้อมูลคอลัมน์ H</v>
      </c>
      <c r="K140" s="150"/>
      <c r="L140" s="150"/>
      <c r="M140" s="150"/>
      <c r="N140" s="149" t="str" cm="1">
        <f t="array" ref="N140">IF(AND(K140:M140=""),"ยังไม่บันทึกข้อมูล",
IF(M140&lt;&gt;"",
IF(M140&gt;=1.3,M140,"เป็นไม้พุ่ม"),
IF(K140+L140&gt;=1.3,K140+L140,"เป็นไม้พุ่ม")))</f>
        <v>ยังไม่บันทึกข้อมูล</v>
      </c>
      <c r="O140" s="149" t="str">
        <f t="shared" si="18"/>
        <v>ข้อมูลไม่ถูกต้อง</v>
      </c>
      <c r="P140" s="149" t="str">
        <f t="shared" si="19"/>
        <v>ข้อมูลไม่ถูกต้อง</v>
      </c>
      <c r="Q140" s="149" t="str">
        <f t="shared" si="20"/>
        <v>ข้อมูลไม่ถูกต้อง</v>
      </c>
      <c r="R140" s="149" t="str">
        <f t="shared" si="21"/>
        <v>ข้อมูลไม่ถูกต้อง</v>
      </c>
      <c r="S140" s="149" t="str">
        <f>IF(ISNUMBER(R140),
IF(H$2=ตัวเลือก!A$30,"ยังไม่บันทึกข้อมูล",R140*0.27),"ข้อมูลไม่ถูกต้อง")</f>
        <v>ข้อมูลไม่ถูกต้อง</v>
      </c>
      <c r="T140" s="149" t="str">
        <f t="shared" si="22"/>
        <v>ข้อมูลไม่ถูกต้อง</v>
      </c>
      <c r="U140" s="149" t="str">
        <f>IF(ISNUMBER(R140),
IF(H$2=ตัวเลือก!A$30,"ยังไม่บันทึกข้อมูล",R140*0.47),"ข้อมูลไม่ถูกต้อง")</f>
        <v>ข้อมูลไม่ถูกต้อง</v>
      </c>
      <c r="V140" s="149" t="str">
        <f>IF(ISNUMBER(S140),
IF(H$2=ตัวเลือก!A$30,"ยังไม่บันทึกข้อมูล",S140*0.47),"ข้อมูลไม่ถูกต้อง")</f>
        <v>ข้อมูลไม่ถูกต้อง</v>
      </c>
      <c r="W140" s="149" t="str">
        <f t="shared" si="23"/>
        <v>ข้อมูลไม่ถูกต้อง</v>
      </c>
      <c r="X140" s="148" t="str">
        <f t="shared" ref="X140:X203" si="24">IF(ISNUMBER(W140),W140*(44/12),"ข้อมูลไม่ถูกต้อง")</f>
        <v>ข้อมูลไม่ถูกต้อง</v>
      </c>
      <c r="Y140" s="38"/>
      <c r="Z140" s="38"/>
      <c r="AA140" s="38"/>
    </row>
    <row r="141" spans="1:27" x14ac:dyDescent="0.45">
      <c r="A141" s="38">
        <v>136</v>
      </c>
      <c r="B141" s="38"/>
      <c r="C141" s="38"/>
      <c r="D141" s="38"/>
      <c r="E141" s="38"/>
      <c r="F141" s="35"/>
      <c r="G141" s="35"/>
      <c r="H141" s="150"/>
      <c r="I141" s="38"/>
      <c r="J141" s="149" t="str">
        <f t="shared" si="17"/>
        <v>รอข้อมูลคอลัมน์ H</v>
      </c>
      <c r="K141" s="150"/>
      <c r="L141" s="150"/>
      <c r="M141" s="150"/>
      <c r="N141" s="149" t="str" cm="1">
        <f t="array" ref="N141">IF(AND(K141:M141=""),"ยังไม่บันทึกข้อมูล",
IF(M141&lt;&gt;"",
IF(M141&gt;=1.3,M141,"เป็นไม้พุ่ม"),
IF(K141+L141&gt;=1.3,K141+L141,"เป็นไม้พุ่ม")))</f>
        <v>ยังไม่บันทึกข้อมูล</v>
      </c>
      <c r="O141" s="149" t="str">
        <f t="shared" si="18"/>
        <v>ข้อมูลไม่ถูกต้อง</v>
      </c>
      <c r="P141" s="149" t="str">
        <f t="shared" si="19"/>
        <v>ข้อมูลไม่ถูกต้อง</v>
      </c>
      <c r="Q141" s="149" t="str">
        <f t="shared" si="20"/>
        <v>ข้อมูลไม่ถูกต้อง</v>
      </c>
      <c r="R141" s="149" t="str">
        <f t="shared" si="21"/>
        <v>ข้อมูลไม่ถูกต้อง</v>
      </c>
      <c r="S141" s="149" t="str">
        <f>IF(ISNUMBER(R141),
IF(H$2=ตัวเลือก!A$30,"ยังไม่บันทึกข้อมูล",R141*0.27),"ข้อมูลไม่ถูกต้อง")</f>
        <v>ข้อมูลไม่ถูกต้อง</v>
      </c>
      <c r="T141" s="149" t="str">
        <f t="shared" si="22"/>
        <v>ข้อมูลไม่ถูกต้อง</v>
      </c>
      <c r="U141" s="149" t="str">
        <f>IF(ISNUMBER(R141),
IF(H$2=ตัวเลือก!A$30,"ยังไม่บันทึกข้อมูล",R141*0.47),"ข้อมูลไม่ถูกต้อง")</f>
        <v>ข้อมูลไม่ถูกต้อง</v>
      </c>
      <c r="V141" s="149" t="str">
        <f>IF(ISNUMBER(S141),
IF(H$2=ตัวเลือก!A$30,"ยังไม่บันทึกข้อมูล",S141*0.47),"ข้อมูลไม่ถูกต้อง")</f>
        <v>ข้อมูลไม่ถูกต้อง</v>
      </c>
      <c r="W141" s="149" t="str">
        <f t="shared" si="23"/>
        <v>ข้อมูลไม่ถูกต้อง</v>
      </c>
      <c r="X141" s="148" t="str">
        <f t="shared" si="24"/>
        <v>ข้อมูลไม่ถูกต้อง</v>
      </c>
      <c r="Y141" s="38"/>
      <c r="Z141" s="38"/>
      <c r="AA141" s="38"/>
    </row>
    <row r="142" spans="1:27" x14ac:dyDescent="0.45">
      <c r="A142" s="38">
        <v>137</v>
      </c>
      <c r="B142" s="38"/>
      <c r="C142" s="38"/>
      <c r="D142" s="38"/>
      <c r="E142" s="38"/>
      <c r="F142" s="35"/>
      <c r="G142" s="35"/>
      <c r="H142" s="150"/>
      <c r="I142" s="38"/>
      <c r="J142" s="149" t="str">
        <f t="shared" si="17"/>
        <v>รอข้อมูลคอลัมน์ H</v>
      </c>
      <c r="K142" s="150"/>
      <c r="L142" s="150"/>
      <c r="M142" s="150"/>
      <c r="N142" s="149" t="str" cm="1">
        <f t="array" ref="N142">IF(AND(K142:M142=""),"ยังไม่บันทึกข้อมูล",
IF(M142&lt;&gt;"",
IF(M142&gt;=1.3,M142,"เป็นไม้พุ่ม"),
IF(K142+L142&gt;=1.3,K142+L142,"เป็นไม้พุ่ม")))</f>
        <v>ยังไม่บันทึกข้อมูล</v>
      </c>
      <c r="O142" s="149" t="str">
        <f t="shared" si="18"/>
        <v>ข้อมูลไม่ถูกต้อง</v>
      </c>
      <c r="P142" s="149" t="str">
        <f t="shared" si="19"/>
        <v>ข้อมูลไม่ถูกต้อง</v>
      </c>
      <c r="Q142" s="149" t="str">
        <f t="shared" si="20"/>
        <v>ข้อมูลไม่ถูกต้อง</v>
      </c>
      <c r="R142" s="149" t="str">
        <f t="shared" si="21"/>
        <v>ข้อมูลไม่ถูกต้อง</v>
      </c>
      <c r="S142" s="149" t="str">
        <f>IF(ISNUMBER(R142),
IF(H$2=ตัวเลือก!A$30,"ยังไม่บันทึกข้อมูล",R142*0.27),"ข้อมูลไม่ถูกต้อง")</f>
        <v>ข้อมูลไม่ถูกต้อง</v>
      </c>
      <c r="T142" s="149" t="str">
        <f t="shared" si="22"/>
        <v>ข้อมูลไม่ถูกต้อง</v>
      </c>
      <c r="U142" s="149" t="str">
        <f>IF(ISNUMBER(R142),
IF(H$2=ตัวเลือก!A$30,"ยังไม่บันทึกข้อมูล",R142*0.47),"ข้อมูลไม่ถูกต้อง")</f>
        <v>ข้อมูลไม่ถูกต้อง</v>
      </c>
      <c r="V142" s="149" t="str">
        <f>IF(ISNUMBER(S142),
IF(H$2=ตัวเลือก!A$30,"ยังไม่บันทึกข้อมูล",S142*0.47),"ข้อมูลไม่ถูกต้อง")</f>
        <v>ข้อมูลไม่ถูกต้อง</v>
      </c>
      <c r="W142" s="149" t="str">
        <f t="shared" si="23"/>
        <v>ข้อมูลไม่ถูกต้อง</v>
      </c>
      <c r="X142" s="148" t="str">
        <f t="shared" si="24"/>
        <v>ข้อมูลไม่ถูกต้อง</v>
      </c>
      <c r="Y142" s="38"/>
      <c r="Z142" s="38"/>
      <c r="AA142" s="38"/>
    </row>
    <row r="143" spans="1:27" x14ac:dyDescent="0.45">
      <c r="A143" s="38">
        <v>138</v>
      </c>
      <c r="B143" s="38"/>
      <c r="C143" s="38"/>
      <c r="D143" s="38"/>
      <c r="E143" s="38"/>
      <c r="F143" s="35"/>
      <c r="G143" s="35"/>
      <c r="H143" s="150"/>
      <c r="I143" s="38"/>
      <c r="J143" s="149" t="str">
        <f t="shared" ref="J143:J206" si="25">IF(H143="","รอข้อมูลคอลัมน์ H",
IF(H143/PI()&gt;=4.5,H143/PI(),"ไม่นำมาคำนวณ"))</f>
        <v>รอข้อมูลคอลัมน์ H</v>
      </c>
      <c r="K143" s="150"/>
      <c r="L143" s="150"/>
      <c r="M143" s="150"/>
      <c r="N143" s="149" t="str" cm="1">
        <f t="array" ref="N143">IF(AND(K143:M143=""),"ยังไม่บันทึกข้อมูล",
IF(M143&lt;&gt;"",
IF(M143&gt;=1.3,M143,"เป็นไม้พุ่ม"),
IF(K143+L143&gt;=1.3,K143+L143,"เป็นไม้พุ่ม")))</f>
        <v>ยังไม่บันทึกข้อมูล</v>
      </c>
      <c r="O143" s="149" t="str">
        <f t="shared" si="18"/>
        <v>ข้อมูลไม่ถูกต้อง</v>
      </c>
      <c r="P143" s="149" t="str">
        <f t="shared" si="19"/>
        <v>ข้อมูลไม่ถูกต้อง</v>
      </c>
      <c r="Q143" s="149" t="str">
        <f t="shared" si="20"/>
        <v>ข้อมูลไม่ถูกต้อง</v>
      </c>
      <c r="R143" s="149" t="str">
        <f t="shared" si="21"/>
        <v>ข้อมูลไม่ถูกต้อง</v>
      </c>
      <c r="S143" s="149" t="str">
        <f>IF(ISNUMBER(R143),
IF(H$2=ตัวเลือก!A$30,"ยังไม่บันทึกข้อมูล",R143*0.27),"ข้อมูลไม่ถูกต้อง")</f>
        <v>ข้อมูลไม่ถูกต้อง</v>
      </c>
      <c r="T143" s="149" t="str">
        <f t="shared" si="22"/>
        <v>ข้อมูลไม่ถูกต้อง</v>
      </c>
      <c r="U143" s="149" t="str">
        <f>IF(ISNUMBER(R143),
IF(H$2=ตัวเลือก!A$30,"ยังไม่บันทึกข้อมูล",R143*0.47),"ข้อมูลไม่ถูกต้อง")</f>
        <v>ข้อมูลไม่ถูกต้อง</v>
      </c>
      <c r="V143" s="149" t="str">
        <f>IF(ISNUMBER(S143),
IF(H$2=ตัวเลือก!A$30,"ยังไม่บันทึกข้อมูล",S143*0.47),"ข้อมูลไม่ถูกต้อง")</f>
        <v>ข้อมูลไม่ถูกต้อง</v>
      </c>
      <c r="W143" s="149" t="str">
        <f t="shared" si="23"/>
        <v>ข้อมูลไม่ถูกต้อง</v>
      </c>
      <c r="X143" s="148" t="str">
        <f t="shared" si="24"/>
        <v>ข้อมูลไม่ถูกต้อง</v>
      </c>
      <c r="Y143" s="38"/>
      <c r="Z143" s="38"/>
      <c r="AA143" s="38"/>
    </row>
    <row r="144" spans="1:27" x14ac:dyDescent="0.45">
      <c r="A144" s="38">
        <v>139</v>
      </c>
      <c r="B144" s="38"/>
      <c r="C144" s="38"/>
      <c r="D144" s="38"/>
      <c r="E144" s="38"/>
      <c r="F144" s="35"/>
      <c r="G144" s="35"/>
      <c r="H144" s="150"/>
      <c r="I144" s="38"/>
      <c r="J144" s="149" t="str">
        <f t="shared" si="25"/>
        <v>รอข้อมูลคอลัมน์ H</v>
      </c>
      <c r="K144" s="150"/>
      <c r="L144" s="150"/>
      <c r="M144" s="150"/>
      <c r="N144" s="149" t="str" cm="1">
        <f t="array" ref="N144">IF(AND(K144:M144=""),"ยังไม่บันทึกข้อมูล",
IF(M144&lt;&gt;"",
IF(M144&gt;=1.3,M144,"เป็นไม้พุ่ม"),
IF(K144+L144&gt;=1.3,K144+L144,"เป็นไม้พุ่ม")))</f>
        <v>ยังไม่บันทึกข้อมูล</v>
      </c>
      <c r="O144" s="149" t="str">
        <f t="shared" si="18"/>
        <v>ข้อมูลไม่ถูกต้อง</v>
      </c>
      <c r="P144" s="149" t="str">
        <f t="shared" si="19"/>
        <v>ข้อมูลไม่ถูกต้อง</v>
      </c>
      <c r="Q144" s="149" t="str">
        <f t="shared" si="20"/>
        <v>ข้อมูลไม่ถูกต้อง</v>
      </c>
      <c r="R144" s="149" t="str">
        <f t="shared" si="21"/>
        <v>ข้อมูลไม่ถูกต้อง</v>
      </c>
      <c r="S144" s="149" t="str">
        <f>IF(ISNUMBER(R144),
IF(H$2=ตัวเลือก!A$30,"ยังไม่บันทึกข้อมูล",R144*0.27),"ข้อมูลไม่ถูกต้อง")</f>
        <v>ข้อมูลไม่ถูกต้อง</v>
      </c>
      <c r="T144" s="149" t="str">
        <f t="shared" si="22"/>
        <v>ข้อมูลไม่ถูกต้อง</v>
      </c>
      <c r="U144" s="149" t="str">
        <f>IF(ISNUMBER(R144),
IF(H$2=ตัวเลือก!A$30,"ยังไม่บันทึกข้อมูล",R144*0.47),"ข้อมูลไม่ถูกต้อง")</f>
        <v>ข้อมูลไม่ถูกต้อง</v>
      </c>
      <c r="V144" s="149" t="str">
        <f>IF(ISNUMBER(S144),
IF(H$2=ตัวเลือก!A$30,"ยังไม่บันทึกข้อมูล",S144*0.47),"ข้อมูลไม่ถูกต้อง")</f>
        <v>ข้อมูลไม่ถูกต้อง</v>
      </c>
      <c r="W144" s="149" t="str">
        <f t="shared" si="23"/>
        <v>ข้อมูลไม่ถูกต้อง</v>
      </c>
      <c r="X144" s="148" t="str">
        <f t="shared" si="24"/>
        <v>ข้อมูลไม่ถูกต้อง</v>
      </c>
      <c r="Y144" s="38"/>
      <c r="Z144" s="38"/>
      <c r="AA144" s="38"/>
    </row>
    <row r="145" spans="1:27" x14ac:dyDescent="0.45">
      <c r="A145" s="38">
        <v>140</v>
      </c>
      <c r="B145" s="38"/>
      <c r="C145" s="38"/>
      <c r="D145" s="38"/>
      <c r="E145" s="38"/>
      <c r="F145" s="35"/>
      <c r="G145" s="35"/>
      <c r="H145" s="150"/>
      <c r="I145" s="38"/>
      <c r="J145" s="149" t="str">
        <f t="shared" si="25"/>
        <v>รอข้อมูลคอลัมน์ H</v>
      </c>
      <c r="K145" s="150"/>
      <c r="L145" s="150"/>
      <c r="M145" s="150"/>
      <c r="N145" s="149" t="str" cm="1">
        <f t="array" ref="N145">IF(AND(K145:M145=""),"ยังไม่บันทึกข้อมูล",
IF(M145&lt;&gt;"",
IF(M145&gt;=1.3,M145,"เป็นไม้พุ่ม"),
IF(K145+L145&gt;=1.3,K145+L145,"เป็นไม้พุ่ม")))</f>
        <v>ยังไม่บันทึกข้อมูล</v>
      </c>
      <c r="O145" s="149" t="str">
        <f t="shared" si="18"/>
        <v>ข้อมูลไม่ถูกต้อง</v>
      </c>
      <c r="P145" s="149" t="str">
        <f t="shared" si="19"/>
        <v>ข้อมูลไม่ถูกต้อง</v>
      </c>
      <c r="Q145" s="149" t="str">
        <f t="shared" si="20"/>
        <v>ข้อมูลไม่ถูกต้อง</v>
      </c>
      <c r="R145" s="149" t="str">
        <f t="shared" si="21"/>
        <v>ข้อมูลไม่ถูกต้อง</v>
      </c>
      <c r="S145" s="149" t="str">
        <f>IF(ISNUMBER(R145),
IF(H$2=ตัวเลือก!A$30,"ยังไม่บันทึกข้อมูล",R145*0.27),"ข้อมูลไม่ถูกต้อง")</f>
        <v>ข้อมูลไม่ถูกต้อง</v>
      </c>
      <c r="T145" s="149" t="str">
        <f t="shared" si="22"/>
        <v>ข้อมูลไม่ถูกต้อง</v>
      </c>
      <c r="U145" s="149" t="str">
        <f>IF(ISNUMBER(R145),
IF(H$2=ตัวเลือก!A$30,"ยังไม่บันทึกข้อมูล",R145*0.47),"ข้อมูลไม่ถูกต้อง")</f>
        <v>ข้อมูลไม่ถูกต้อง</v>
      </c>
      <c r="V145" s="149" t="str">
        <f>IF(ISNUMBER(S145),
IF(H$2=ตัวเลือก!A$30,"ยังไม่บันทึกข้อมูล",S145*0.47),"ข้อมูลไม่ถูกต้อง")</f>
        <v>ข้อมูลไม่ถูกต้อง</v>
      </c>
      <c r="W145" s="149" t="str">
        <f t="shared" si="23"/>
        <v>ข้อมูลไม่ถูกต้อง</v>
      </c>
      <c r="X145" s="148" t="str">
        <f t="shared" si="24"/>
        <v>ข้อมูลไม่ถูกต้อง</v>
      </c>
      <c r="Y145" s="38"/>
      <c r="Z145" s="38"/>
      <c r="AA145" s="38"/>
    </row>
    <row r="146" spans="1:27" x14ac:dyDescent="0.45">
      <c r="A146" s="38">
        <v>141</v>
      </c>
      <c r="B146" s="38"/>
      <c r="C146" s="38"/>
      <c r="D146" s="38"/>
      <c r="E146" s="38"/>
      <c r="F146" s="35"/>
      <c r="G146" s="35"/>
      <c r="H146" s="150"/>
      <c r="I146" s="38"/>
      <c r="J146" s="149" t="str">
        <f t="shared" si="25"/>
        <v>รอข้อมูลคอลัมน์ H</v>
      </c>
      <c r="K146" s="150"/>
      <c r="L146" s="150"/>
      <c r="M146" s="150"/>
      <c r="N146" s="149" t="str" cm="1">
        <f t="array" ref="N146">IF(AND(K146:M146=""),"ยังไม่บันทึกข้อมูล",
IF(M146&lt;&gt;"",
IF(M146&gt;=1.3,M146,"เป็นไม้พุ่ม"),
IF(K146+L146&gt;=1.3,K146+L146,"เป็นไม้พุ่ม")))</f>
        <v>ยังไม่บันทึกข้อมูล</v>
      </c>
      <c r="O146" s="149" t="str">
        <f t="shared" si="18"/>
        <v>ข้อมูลไม่ถูกต้อง</v>
      </c>
      <c r="P146" s="149" t="str">
        <f t="shared" si="19"/>
        <v>ข้อมูลไม่ถูกต้อง</v>
      </c>
      <c r="Q146" s="149" t="str">
        <f t="shared" si="20"/>
        <v>ข้อมูลไม่ถูกต้อง</v>
      </c>
      <c r="R146" s="149" t="str">
        <f t="shared" si="21"/>
        <v>ข้อมูลไม่ถูกต้อง</v>
      </c>
      <c r="S146" s="149" t="str">
        <f>IF(ISNUMBER(R146),
IF(H$2=ตัวเลือก!A$30,"ยังไม่บันทึกข้อมูล",R146*0.27),"ข้อมูลไม่ถูกต้อง")</f>
        <v>ข้อมูลไม่ถูกต้อง</v>
      </c>
      <c r="T146" s="149" t="str">
        <f t="shared" si="22"/>
        <v>ข้อมูลไม่ถูกต้อง</v>
      </c>
      <c r="U146" s="149" t="str">
        <f>IF(ISNUMBER(R146),
IF(H$2=ตัวเลือก!A$30,"ยังไม่บันทึกข้อมูล",R146*0.47),"ข้อมูลไม่ถูกต้อง")</f>
        <v>ข้อมูลไม่ถูกต้อง</v>
      </c>
      <c r="V146" s="149" t="str">
        <f>IF(ISNUMBER(S146),
IF(H$2=ตัวเลือก!A$30,"ยังไม่บันทึกข้อมูล",S146*0.47),"ข้อมูลไม่ถูกต้อง")</f>
        <v>ข้อมูลไม่ถูกต้อง</v>
      </c>
      <c r="W146" s="149" t="str">
        <f t="shared" si="23"/>
        <v>ข้อมูลไม่ถูกต้อง</v>
      </c>
      <c r="X146" s="148" t="str">
        <f t="shared" si="24"/>
        <v>ข้อมูลไม่ถูกต้อง</v>
      </c>
      <c r="Y146" s="38"/>
      <c r="Z146" s="38"/>
      <c r="AA146" s="38"/>
    </row>
    <row r="147" spans="1:27" x14ac:dyDescent="0.45">
      <c r="A147" s="38">
        <v>142</v>
      </c>
      <c r="B147" s="38"/>
      <c r="C147" s="38"/>
      <c r="D147" s="38"/>
      <c r="E147" s="38"/>
      <c r="F147" s="35"/>
      <c r="G147" s="35"/>
      <c r="H147" s="150"/>
      <c r="I147" s="38"/>
      <c r="J147" s="149" t="str">
        <f t="shared" si="25"/>
        <v>รอข้อมูลคอลัมน์ H</v>
      </c>
      <c r="K147" s="150"/>
      <c r="L147" s="150"/>
      <c r="M147" s="150"/>
      <c r="N147" s="149" t="str" cm="1">
        <f t="array" ref="N147">IF(AND(K147:M147=""),"ยังไม่บันทึกข้อมูล",
IF(M147&lt;&gt;"",
IF(M147&gt;=1.3,M147,"เป็นไม้พุ่ม"),
IF(K147+L147&gt;=1.3,K147+L147,"เป็นไม้พุ่ม")))</f>
        <v>ยังไม่บันทึกข้อมูล</v>
      </c>
      <c r="O147" s="149" t="str">
        <f t="shared" si="18"/>
        <v>ข้อมูลไม่ถูกต้อง</v>
      </c>
      <c r="P147" s="149" t="str">
        <f t="shared" si="19"/>
        <v>ข้อมูลไม่ถูกต้อง</v>
      </c>
      <c r="Q147" s="149" t="str">
        <f t="shared" si="20"/>
        <v>ข้อมูลไม่ถูกต้อง</v>
      </c>
      <c r="R147" s="149" t="str">
        <f t="shared" si="21"/>
        <v>ข้อมูลไม่ถูกต้อง</v>
      </c>
      <c r="S147" s="149" t="str">
        <f>IF(ISNUMBER(R147),
IF(H$2=ตัวเลือก!A$30,"ยังไม่บันทึกข้อมูล",R147*0.27),"ข้อมูลไม่ถูกต้อง")</f>
        <v>ข้อมูลไม่ถูกต้อง</v>
      </c>
      <c r="T147" s="149" t="str">
        <f t="shared" si="22"/>
        <v>ข้อมูลไม่ถูกต้อง</v>
      </c>
      <c r="U147" s="149" t="str">
        <f>IF(ISNUMBER(R147),
IF(H$2=ตัวเลือก!A$30,"ยังไม่บันทึกข้อมูล",R147*0.47),"ข้อมูลไม่ถูกต้อง")</f>
        <v>ข้อมูลไม่ถูกต้อง</v>
      </c>
      <c r="V147" s="149" t="str">
        <f>IF(ISNUMBER(S147),
IF(H$2=ตัวเลือก!A$30,"ยังไม่บันทึกข้อมูล",S147*0.47),"ข้อมูลไม่ถูกต้อง")</f>
        <v>ข้อมูลไม่ถูกต้อง</v>
      </c>
      <c r="W147" s="149" t="str">
        <f t="shared" si="23"/>
        <v>ข้อมูลไม่ถูกต้อง</v>
      </c>
      <c r="X147" s="148" t="str">
        <f t="shared" si="24"/>
        <v>ข้อมูลไม่ถูกต้อง</v>
      </c>
      <c r="Y147" s="38"/>
      <c r="Z147" s="38"/>
      <c r="AA147" s="38"/>
    </row>
    <row r="148" spans="1:27" x14ac:dyDescent="0.45">
      <c r="A148" s="38">
        <v>143</v>
      </c>
      <c r="B148" s="38"/>
      <c r="C148" s="38"/>
      <c r="D148" s="38"/>
      <c r="E148" s="38"/>
      <c r="F148" s="35"/>
      <c r="G148" s="35"/>
      <c r="H148" s="150"/>
      <c r="I148" s="38"/>
      <c r="J148" s="149" t="str">
        <f t="shared" si="25"/>
        <v>รอข้อมูลคอลัมน์ H</v>
      </c>
      <c r="K148" s="150"/>
      <c r="L148" s="150"/>
      <c r="M148" s="150"/>
      <c r="N148" s="149" t="str" cm="1">
        <f t="array" ref="N148">IF(AND(K148:M148=""),"ยังไม่บันทึกข้อมูล",
IF(M148&lt;&gt;"",
IF(M148&gt;=1.3,M148,"เป็นไม้พุ่ม"),
IF(K148+L148&gt;=1.3,K148+L148,"เป็นไม้พุ่ม")))</f>
        <v>ยังไม่บันทึกข้อมูล</v>
      </c>
      <c r="O148" s="149" t="str">
        <f t="shared" si="18"/>
        <v>ข้อมูลไม่ถูกต้อง</v>
      </c>
      <c r="P148" s="149" t="str">
        <f t="shared" si="19"/>
        <v>ข้อมูลไม่ถูกต้อง</v>
      </c>
      <c r="Q148" s="149" t="str">
        <f t="shared" si="20"/>
        <v>ข้อมูลไม่ถูกต้อง</v>
      </c>
      <c r="R148" s="149" t="str">
        <f t="shared" si="21"/>
        <v>ข้อมูลไม่ถูกต้อง</v>
      </c>
      <c r="S148" s="149" t="str">
        <f>IF(ISNUMBER(R148),
IF(H$2=ตัวเลือก!A$30,"ยังไม่บันทึกข้อมูล",R148*0.27),"ข้อมูลไม่ถูกต้อง")</f>
        <v>ข้อมูลไม่ถูกต้อง</v>
      </c>
      <c r="T148" s="149" t="str">
        <f t="shared" si="22"/>
        <v>ข้อมูลไม่ถูกต้อง</v>
      </c>
      <c r="U148" s="149" t="str">
        <f>IF(ISNUMBER(R148),
IF(H$2=ตัวเลือก!A$30,"ยังไม่บันทึกข้อมูล",R148*0.47),"ข้อมูลไม่ถูกต้อง")</f>
        <v>ข้อมูลไม่ถูกต้อง</v>
      </c>
      <c r="V148" s="149" t="str">
        <f>IF(ISNUMBER(S148),
IF(H$2=ตัวเลือก!A$30,"ยังไม่บันทึกข้อมูล",S148*0.47),"ข้อมูลไม่ถูกต้อง")</f>
        <v>ข้อมูลไม่ถูกต้อง</v>
      </c>
      <c r="W148" s="149" t="str">
        <f t="shared" si="23"/>
        <v>ข้อมูลไม่ถูกต้อง</v>
      </c>
      <c r="X148" s="148" t="str">
        <f t="shared" si="24"/>
        <v>ข้อมูลไม่ถูกต้อง</v>
      </c>
      <c r="Y148" s="38"/>
      <c r="Z148" s="38"/>
      <c r="AA148" s="38"/>
    </row>
    <row r="149" spans="1:27" x14ac:dyDescent="0.45">
      <c r="A149" s="38">
        <v>144</v>
      </c>
      <c r="B149" s="38"/>
      <c r="C149" s="38"/>
      <c r="D149" s="38"/>
      <c r="E149" s="38"/>
      <c r="F149" s="35"/>
      <c r="G149" s="35"/>
      <c r="H149" s="150"/>
      <c r="I149" s="38"/>
      <c r="J149" s="149" t="str">
        <f t="shared" si="25"/>
        <v>รอข้อมูลคอลัมน์ H</v>
      </c>
      <c r="K149" s="150"/>
      <c r="L149" s="150"/>
      <c r="M149" s="150"/>
      <c r="N149" s="149" t="str" cm="1">
        <f t="array" ref="N149">IF(AND(K149:M149=""),"ยังไม่บันทึกข้อมูล",
IF(M149&lt;&gt;"",
IF(M149&gt;=1.3,M149,"เป็นไม้พุ่ม"),
IF(K149+L149&gt;=1.3,K149+L149,"เป็นไม้พุ่ม")))</f>
        <v>ยังไม่บันทึกข้อมูล</v>
      </c>
      <c r="O149" s="149" t="str">
        <f t="shared" si="18"/>
        <v>ข้อมูลไม่ถูกต้อง</v>
      </c>
      <c r="P149" s="149" t="str">
        <f t="shared" si="19"/>
        <v>ข้อมูลไม่ถูกต้อง</v>
      </c>
      <c r="Q149" s="149" t="str">
        <f t="shared" si="20"/>
        <v>ข้อมูลไม่ถูกต้อง</v>
      </c>
      <c r="R149" s="149" t="str">
        <f t="shared" si="21"/>
        <v>ข้อมูลไม่ถูกต้อง</v>
      </c>
      <c r="S149" s="149" t="str">
        <f>IF(ISNUMBER(R149),
IF(H$2=ตัวเลือก!A$30,"ยังไม่บันทึกข้อมูล",R149*0.27),"ข้อมูลไม่ถูกต้อง")</f>
        <v>ข้อมูลไม่ถูกต้อง</v>
      </c>
      <c r="T149" s="149" t="str">
        <f t="shared" si="22"/>
        <v>ข้อมูลไม่ถูกต้อง</v>
      </c>
      <c r="U149" s="149" t="str">
        <f>IF(ISNUMBER(R149),
IF(H$2=ตัวเลือก!A$30,"ยังไม่บันทึกข้อมูล",R149*0.47),"ข้อมูลไม่ถูกต้อง")</f>
        <v>ข้อมูลไม่ถูกต้อง</v>
      </c>
      <c r="V149" s="149" t="str">
        <f>IF(ISNUMBER(S149),
IF(H$2=ตัวเลือก!A$30,"ยังไม่บันทึกข้อมูล",S149*0.47),"ข้อมูลไม่ถูกต้อง")</f>
        <v>ข้อมูลไม่ถูกต้อง</v>
      </c>
      <c r="W149" s="149" t="str">
        <f t="shared" si="23"/>
        <v>ข้อมูลไม่ถูกต้อง</v>
      </c>
      <c r="X149" s="148" t="str">
        <f t="shared" si="24"/>
        <v>ข้อมูลไม่ถูกต้อง</v>
      </c>
      <c r="Y149" s="38"/>
      <c r="Z149" s="38"/>
      <c r="AA149" s="38"/>
    </row>
    <row r="150" spans="1:27" x14ac:dyDescent="0.45">
      <c r="A150" s="38">
        <v>145</v>
      </c>
      <c r="B150" s="38"/>
      <c r="C150" s="38"/>
      <c r="D150" s="38"/>
      <c r="E150" s="38"/>
      <c r="F150" s="35"/>
      <c r="G150" s="35"/>
      <c r="H150" s="150"/>
      <c r="I150" s="38"/>
      <c r="J150" s="149" t="str">
        <f t="shared" si="25"/>
        <v>รอข้อมูลคอลัมน์ H</v>
      </c>
      <c r="K150" s="150"/>
      <c r="L150" s="150"/>
      <c r="M150" s="150"/>
      <c r="N150" s="149" t="str" cm="1">
        <f t="array" ref="N150">IF(AND(K150:M150=""),"ยังไม่บันทึกข้อมูล",
IF(M150&lt;&gt;"",
IF(M150&gt;=1.3,M150,"เป็นไม้พุ่ม"),
IF(K150+L150&gt;=1.3,K150+L150,"เป็นไม้พุ่ม")))</f>
        <v>ยังไม่บันทึกข้อมูล</v>
      </c>
      <c r="O150" s="149" t="str">
        <f t="shared" si="18"/>
        <v>ข้อมูลไม่ถูกต้อง</v>
      </c>
      <c r="P150" s="149" t="str">
        <f t="shared" si="19"/>
        <v>ข้อมูลไม่ถูกต้อง</v>
      </c>
      <c r="Q150" s="149" t="str">
        <f t="shared" si="20"/>
        <v>ข้อมูลไม่ถูกต้อง</v>
      </c>
      <c r="R150" s="149" t="str">
        <f t="shared" si="21"/>
        <v>ข้อมูลไม่ถูกต้อง</v>
      </c>
      <c r="S150" s="149" t="str">
        <f>IF(ISNUMBER(R150),
IF(H$2=ตัวเลือก!A$30,"ยังไม่บันทึกข้อมูล",R150*0.27),"ข้อมูลไม่ถูกต้อง")</f>
        <v>ข้อมูลไม่ถูกต้อง</v>
      </c>
      <c r="T150" s="149" t="str">
        <f t="shared" si="22"/>
        <v>ข้อมูลไม่ถูกต้อง</v>
      </c>
      <c r="U150" s="149" t="str">
        <f>IF(ISNUMBER(R150),
IF(H$2=ตัวเลือก!A$30,"ยังไม่บันทึกข้อมูล",R150*0.47),"ข้อมูลไม่ถูกต้อง")</f>
        <v>ข้อมูลไม่ถูกต้อง</v>
      </c>
      <c r="V150" s="149" t="str">
        <f>IF(ISNUMBER(S150),
IF(H$2=ตัวเลือก!A$30,"ยังไม่บันทึกข้อมูล",S150*0.47),"ข้อมูลไม่ถูกต้อง")</f>
        <v>ข้อมูลไม่ถูกต้อง</v>
      </c>
      <c r="W150" s="149" t="str">
        <f t="shared" si="23"/>
        <v>ข้อมูลไม่ถูกต้อง</v>
      </c>
      <c r="X150" s="148" t="str">
        <f t="shared" si="24"/>
        <v>ข้อมูลไม่ถูกต้อง</v>
      </c>
      <c r="Y150" s="38"/>
      <c r="Z150" s="38"/>
      <c r="AA150" s="38"/>
    </row>
    <row r="151" spans="1:27" x14ac:dyDescent="0.45">
      <c r="A151" s="38">
        <v>146</v>
      </c>
      <c r="B151" s="38"/>
      <c r="C151" s="38"/>
      <c r="D151" s="38"/>
      <c r="E151" s="38"/>
      <c r="F151" s="35"/>
      <c r="G151" s="35"/>
      <c r="H151" s="150"/>
      <c r="I151" s="38"/>
      <c r="J151" s="149" t="str">
        <f t="shared" si="25"/>
        <v>รอข้อมูลคอลัมน์ H</v>
      </c>
      <c r="K151" s="150"/>
      <c r="L151" s="150"/>
      <c r="M151" s="150"/>
      <c r="N151" s="149" t="str" cm="1">
        <f t="array" ref="N151">IF(AND(K151:M151=""),"ยังไม่บันทึกข้อมูล",
IF(M151&lt;&gt;"",
IF(M151&gt;=1.3,M151,"เป็นไม้พุ่ม"),
IF(K151+L151&gt;=1.3,K151+L151,"เป็นไม้พุ่ม")))</f>
        <v>ยังไม่บันทึกข้อมูล</v>
      </c>
      <c r="O151" s="149" t="str">
        <f t="shared" si="18"/>
        <v>ข้อมูลไม่ถูกต้อง</v>
      </c>
      <c r="P151" s="149" t="str">
        <f t="shared" si="19"/>
        <v>ข้อมูลไม่ถูกต้อง</v>
      </c>
      <c r="Q151" s="149" t="str">
        <f t="shared" si="20"/>
        <v>ข้อมูลไม่ถูกต้อง</v>
      </c>
      <c r="R151" s="149" t="str">
        <f t="shared" si="21"/>
        <v>ข้อมูลไม่ถูกต้อง</v>
      </c>
      <c r="S151" s="149" t="str">
        <f>IF(ISNUMBER(R151),
IF(H$2=ตัวเลือก!A$30,"ยังไม่บันทึกข้อมูล",R151*0.27),"ข้อมูลไม่ถูกต้อง")</f>
        <v>ข้อมูลไม่ถูกต้อง</v>
      </c>
      <c r="T151" s="149" t="str">
        <f t="shared" si="22"/>
        <v>ข้อมูลไม่ถูกต้อง</v>
      </c>
      <c r="U151" s="149" t="str">
        <f>IF(ISNUMBER(R151),
IF(H$2=ตัวเลือก!A$30,"ยังไม่บันทึกข้อมูล",R151*0.47),"ข้อมูลไม่ถูกต้อง")</f>
        <v>ข้อมูลไม่ถูกต้อง</v>
      </c>
      <c r="V151" s="149" t="str">
        <f>IF(ISNUMBER(S151),
IF(H$2=ตัวเลือก!A$30,"ยังไม่บันทึกข้อมูล",S151*0.47),"ข้อมูลไม่ถูกต้อง")</f>
        <v>ข้อมูลไม่ถูกต้อง</v>
      </c>
      <c r="W151" s="149" t="str">
        <f t="shared" si="23"/>
        <v>ข้อมูลไม่ถูกต้อง</v>
      </c>
      <c r="X151" s="148" t="str">
        <f t="shared" si="24"/>
        <v>ข้อมูลไม่ถูกต้อง</v>
      </c>
      <c r="Y151" s="38"/>
      <c r="Z151" s="38"/>
      <c r="AA151" s="38"/>
    </row>
    <row r="152" spans="1:27" x14ac:dyDescent="0.45">
      <c r="A152" s="38">
        <v>147</v>
      </c>
      <c r="B152" s="38"/>
      <c r="C152" s="38"/>
      <c r="D152" s="38"/>
      <c r="E152" s="38"/>
      <c r="F152" s="35"/>
      <c r="G152" s="35"/>
      <c r="H152" s="150"/>
      <c r="I152" s="38"/>
      <c r="J152" s="149" t="str">
        <f t="shared" si="25"/>
        <v>รอข้อมูลคอลัมน์ H</v>
      </c>
      <c r="K152" s="150"/>
      <c r="L152" s="150"/>
      <c r="M152" s="150"/>
      <c r="N152" s="149" t="str" cm="1">
        <f t="array" ref="N152">IF(AND(K152:M152=""),"ยังไม่บันทึกข้อมูล",
IF(M152&lt;&gt;"",
IF(M152&gt;=1.3,M152,"เป็นไม้พุ่ม"),
IF(K152+L152&gt;=1.3,K152+L152,"เป็นไม้พุ่ม")))</f>
        <v>ยังไม่บันทึกข้อมูล</v>
      </c>
      <c r="O152" s="149" t="str">
        <f t="shared" si="18"/>
        <v>ข้อมูลไม่ถูกต้อง</v>
      </c>
      <c r="P152" s="149" t="str">
        <f t="shared" si="19"/>
        <v>ข้อมูลไม่ถูกต้อง</v>
      </c>
      <c r="Q152" s="149" t="str">
        <f t="shared" si="20"/>
        <v>ข้อมูลไม่ถูกต้อง</v>
      </c>
      <c r="R152" s="149" t="str">
        <f t="shared" si="21"/>
        <v>ข้อมูลไม่ถูกต้อง</v>
      </c>
      <c r="S152" s="149" t="str">
        <f>IF(ISNUMBER(R152),
IF(H$2=ตัวเลือก!A$30,"ยังไม่บันทึกข้อมูล",R152*0.27),"ข้อมูลไม่ถูกต้อง")</f>
        <v>ข้อมูลไม่ถูกต้อง</v>
      </c>
      <c r="T152" s="149" t="str">
        <f t="shared" si="22"/>
        <v>ข้อมูลไม่ถูกต้อง</v>
      </c>
      <c r="U152" s="149" t="str">
        <f>IF(ISNUMBER(R152),
IF(H$2=ตัวเลือก!A$30,"ยังไม่บันทึกข้อมูล",R152*0.47),"ข้อมูลไม่ถูกต้อง")</f>
        <v>ข้อมูลไม่ถูกต้อง</v>
      </c>
      <c r="V152" s="149" t="str">
        <f>IF(ISNUMBER(S152),
IF(H$2=ตัวเลือก!A$30,"ยังไม่บันทึกข้อมูล",S152*0.47),"ข้อมูลไม่ถูกต้อง")</f>
        <v>ข้อมูลไม่ถูกต้อง</v>
      </c>
      <c r="W152" s="149" t="str">
        <f t="shared" si="23"/>
        <v>ข้อมูลไม่ถูกต้อง</v>
      </c>
      <c r="X152" s="148" t="str">
        <f t="shared" si="24"/>
        <v>ข้อมูลไม่ถูกต้อง</v>
      </c>
      <c r="Y152" s="38"/>
      <c r="Z152" s="38"/>
      <c r="AA152" s="38"/>
    </row>
    <row r="153" spans="1:27" x14ac:dyDescent="0.45">
      <c r="A153" s="38">
        <v>148</v>
      </c>
      <c r="B153" s="38"/>
      <c r="C153" s="38"/>
      <c r="D153" s="38"/>
      <c r="E153" s="38"/>
      <c r="F153" s="35"/>
      <c r="G153" s="35"/>
      <c r="H153" s="150"/>
      <c r="I153" s="38"/>
      <c r="J153" s="149" t="str">
        <f t="shared" si="25"/>
        <v>รอข้อมูลคอลัมน์ H</v>
      </c>
      <c r="K153" s="150"/>
      <c r="L153" s="150"/>
      <c r="M153" s="150"/>
      <c r="N153" s="149" t="str" cm="1">
        <f t="array" ref="N153">IF(AND(K153:M153=""),"ยังไม่บันทึกข้อมูล",
IF(M153&lt;&gt;"",
IF(M153&gt;=1.3,M153,"เป็นไม้พุ่ม"),
IF(K153+L153&gt;=1.3,K153+L153,"เป็นไม้พุ่ม")))</f>
        <v>ยังไม่บันทึกข้อมูล</v>
      </c>
      <c r="O153" s="149" t="str">
        <f t="shared" si="18"/>
        <v>ข้อมูลไม่ถูกต้อง</v>
      </c>
      <c r="P153" s="149" t="str">
        <f t="shared" si="19"/>
        <v>ข้อมูลไม่ถูกต้อง</v>
      </c>
      <c r="Q153" s="149" t="str">
        <f t="shared" si="20"/>
        <v>ข้อมูลไม่ถูกต้อง</v>
      </c>
      <c r="R153" s="149" t="str">
        <f t="shared" si="21"/>
        <v>ข้อมูลไม่ถูกต้อง</v>
      </c>
      <c r="S153" s="149" t="str">
        <f>IF(ISNUMBER(R153),
IF(H$2=ตัวเลือก!A$30,"ยังไม่บันทึกข้อมูล",R153*0.27),"ข้อมูลไม่ถูกต้อง")</f>
        <v>ข้อมูลไม่ถูกต้อง</v>
      </c>
      <c r="T153" s="149" t="str">
        <f t="shared" si="22"/>
        <v>ข้อมูลไม่ถูกต้อง</v>
      </c>
      <c r="U153" s="149" t="str">
        <f>IF(ISNUMBER(R153),
IF(H$2=ตัวเลือก!A$30,"ยังไม่บันทึกข้อมูล",R153*0.47),"ข้อมูลไม่ถูกต้อง")</f>
        <v>ข้อมูลไม่ถูกต้อง</v>
      </c>
      <c r="V153" s="149" t="str">
        <f>IF(ISNUMBER(S153),
IF(H$2=ตัวเลือก!A$30,"ยังไม่บันทึกข้อมูล",S153*0.47),"ข้อมูลไม่ถูกต้อง")</f>
        <v>ข้อมูลไม่ถูกต้อง</v>
      </c>
      <c r="W153" s="149" t="str">
        <f t="shared" si="23"/>
        <v>ข้อมูลไม่ถูกต้อง</v>
      </c>
      <c r="X153" s="148" t="str">
        <f t="shared" si="24"/>
        <v>ข้อมูลไม่ถูกต้อง</v>
      </c>
      <c r="Y153" s="38"/>
      <c r="Z153" s="38"/>
      <c r="AA153" s="38"/>
    </row>
    <row r="154" spans="1:27" x14ac:dyDescent="0.45">
      <c r="A154" s="38">
        <v>149</v>
      </c>
      <c r="B154" s="38"/>
      <c r="C154" s="38"/>
      <c r="D154" s="38"/>
      <c r="E154" s="38"/>
      <c r="F154" s="35"/>
      <c r="G154" s="35"/>
      <c r="H154" s="150"/>
      <c r="I154" s="38"/>
      <c r="J154" s="149" t="str">
        <f t="shared" si="25"/>
        <v>รอข้อมูลคอลัมน์ H</v>
      </c>
      <c r="K154" s="150"/>
      <c r="L154" s="150"/>
      <c r="M154" s="150"/>
      <c r="N154" s="149" t="str" cm="1">
        <f t="array" ref="N154">IF(AND(K154:M154=""),"ยังไม่บันทึกข้อมูล",
IF(M154&lt;&gt;"",
IF(M154&gt;=1.3,M154,"เป็นไม้พุ่ม"),
IF(K154+L154&gt;=1.3,K154+L154,"เป็นไม้พุ่ม")))</f>
        <v>ยังไม่บันทึกข้อมูล</v>
      </c>
      <c r="O154" s="149" t="str">
        <f t="shared" si="18"/>
        <v>ข้อมูลไม่ถูกต้อง</v>
      </c>
      <c r="P154" s="149" t="str">
        <f t="shared" si="19"/>
        <v>ข้อมูลไม่ถูกต้อง</v>
      </c>
      <c r="Q154" s="149" t="str">
        <f t="shared" si="20"/>
        <v>ข้อมูลไม่ถูกต้อง</v>
      </c>
      <c r="R154" s="149" t="str">
        <f t="shared" si="21"/>
        <v>ข้อมูลไม่ถูกต้อง</v>
      </c>
      <c r="S154" s="149" t="str">
        <f>IF(ISNUMBER(R154),
IF(H$2=ตัวเลือก!A$30,"ยังไม่บันทึกข้อมูล",R154*0.27),"ข้อมูลไม่ถูกต้อง")</f>
        <v>ข้อมูลไม่ถูกต้อง</v>
      </c>
      <c r="T154" s="149" t="str">
        <f t="shared" si="22"/>
        <v>ข้อมูลไม่ถูกต้อง</v>
      </c>
      <c r="U154" s="149" t="str">
        <f>IF(ISNUMBER(R154),
IF(H$2=ตัวเลือก!A$30,"ยังไม่บันทึกข้อมูล",R154*0.47),"ข้อมูลไม่ถูกต้อง")</f>
        <v>ข้อมูลไม่ถูกต้อง</v>
      </c>
      <c r="V154" s="149" t="str">
        <f>IF(ISNUMBER(S154),
IF(H$2=ตัวเลือก!A$30,"ยังไม่บันทึกข้อมูล",S154*0.47),"ข้อมูลไม่ถูกต้อง")</f>
        <v>ข้อมูลไม่ถูกต้อง</v>
      </c>
      <c r="W154" s="149" t="str">
        <f t="shared" si="23"/>
        <v>ข้อมูลไม่ถูกต้อง</v>
      </c>
      <c r="X154" s="148" t="str">
        <f t="shared" si="24"/>
        <v>ข้อมูลไม่ถูกต้อง</v>
      </c>
      <c r="Y154" s="38"/>
      <c r="Z154" s="38"/>
      <c r="AA154" s="38"/>
    </row>
    <row r="155" spans="1:27" x14ac:dyDescent="0.45">
      <c r="A155" s="38">
        <v>150</v>
      </c>
      <c r="B155" s="38"/>
      <c r="C155" s="38"/>
      <c r="D155" s="38"/>
      <c r="E155" s="38"/>
      <c r="F155" s="35"/>
      <c r="G155" s="35"/>
      <c r="H155" s="150"/>
      <c r="I155" s="38"/>
      <c r="J155" s="149" t="str">
        <f t="shared" si="25"/>
        <v>รอข้อมูลคอลัมน์ H</v>
      </c>
      <c r="K155" s="150"/>
      <c r="L155" s="150"/>
      <c r="M155" s="150"/>
      <c r="N155" s="149" t="str" cm="1">
        <f t="array" ref="N155">IF(AND(K155:M155=""),"ยังไม่บันทึกข้อมูล",
IF(M155&lt;&gt;"",
IF(M155&gt;=1.3,M155,"เป็นไม้พุ่ม"),
IF(K155+L155&gt;=1.3,K155+L155,"เป็นไม้พุ่ม")))</f>
        <v>ยังไม่บันทึกข้อมูล</v>
      </c>
      <c r="O155" s="149" t="str">
        <f t="shared" si="18"/>
        <v>ข้อมูลไม่ถูกต้อง</v>
      </c>
      <c r="P155" s="149" t="str">
        <f t="shared" si="19"/>
        <v>ข้อมูลไม่ถูกต้อง</v>
      </c>
      <c r="Q155" s="149" t="str">
        <f t="shared" si="20"/>
        <v>ข้อมูลไม่ถูกต้อง</v>
      </c>
      <c r="R155" s="149" t="str">
        <f t="shared" si="21"/>
        <v>ข้อมูลไม่ถูกต้อง</v>
      </c>
      <c r="S155" s="149" t="str">
        <f>IF(ISNUMBER(R155),
IF(H$2=ตัวเลือก!A$30,"ยังไม่บันทึกข้อมูล",R155*0.27),"ข้อมูลไม่ถูกต้อง")</f>
        <v>ข้อมูลไม่ถูกต้อง</v>
      </c>
      <c r="T155" s="149" t="str">
        <f t="shared" si="22"/>
        <v>ข้อมูลไม่ถูกต้อง</v>
      </c>
      <c r="U155" s="149" t="str">
        <f>IF(ISNUMBER(R155),
IF(H$2=ตัวเลือก!A$30,"ยังไม่บันทึกข้อมูล",R155*0.47),"ข้อมูลไม่ถูกต้อง")</f>
        <v>ข้อมูลไม่ถูกต้อง</v>
      </c>
      <c r="V155" s="149" t="str">
        <f>IF(ISNUMBER(S155),
IF(H$2=ตัวเลือก!A$30,"ยังไม่บันทึกข้อมูล",S155*0.47),"ข้อมูลไม่ถูกต้อง")</f>
        <v>ข้อมูลไม่ถูกต้อง</v>
      </c>
      <c r="W155" s="149" t="str">
        <f t="shared" si="23"/>
        <v>ข้อมูลไม่ถูกต้อง</v>
      </c>
      <c r="X155" s="148" t="str">
        <f t="shared" si="24"/>
        <v>ข้อมูลไม่ถูกต้อง</v>
      </c>
      <c r="Y155" s="38"/>
      <c r="Z155" s="38"/>
      <c r="AA155" s="38"/>
    </row>
    <row r="156" spans="1:27" x14ac:dyDescent="0.45">
      <c r="A156" s="38">
        <v>151</v>
      </c>
      <c r="B156" s="38"/>
      <c r="C156" s="38"/>
      <c r="D156" s="38"/>
      <c r="E156" s="38"/>
      <c r="F156" s="35"/>
      <c r="G156" s="35"/>
      <c r="H156" s="150"/>
      <c r="I156" s="38"/>
      <c r="J156" s="149" t="str">
        <f t="shared" si="25"/>
        <v>รอข้อมูลคอลัมน์ H</v>
      </c>
      <c r="K156" s="150"/>
      <c r="L156" s="150"/>
      <c r="M156" s="150"/>
      <c r="N156" s="149" t="str" cm="1">
        <f t="array" ref="N156">IF(AND(K156:M156=""),"ยังไม่บันทึกข้อมูล",
IF(M156&lt;&gt;"",
IF(M156&gt;=1.3,M156,"เป็นไม้พุ่ม"),
IF(K156+L156&gt;=1.3,K156+L156,"เป็นไม้พุ่ม")))</f>
        <v>ยังไม่บันทึกข้อมูล</v>
      </c>
      <c r="O156" s="149" t="str">
        <f t="shared" si="18"/>
        <v>ข้อมูลไม่ถูกต้อง</v>
      </c>
      <c r="P156" s="149" t="str">
        <f t="shared" si="19"/>
        <v>ข้อมูลไม่ถูกต้อง</v>
      </c>
      <c r="Q156" s="149" t="str">
        <f t="shared" si="20"/>
        <v>ข้อมูลไม่ถูกต้อง</v>
      </c>
      <c r="R156" s="149" t="str">
        <f t="shared" si="21"/>
        <v>ข้อมูลไม่ถูกต้อง</v>
      </c>
      <c r="S156" s="149" t="str">
        <f>IF(ISNUMBER(R156),
IF(H$2=ตัวเลือก!A$30,"ยังไม่บันทึกข้อมูล",R156*0.27),"ข้อมูลไม่ถูกต้อง")</f>
        <v>ข้อมูลไม่ถูกต้อง</v>
      </c>
      <c r="T156" s="149" t="str">
        <f t="shared" si="22"/>
        <v>ข้อมูลไม่ถูกต้อง</v>
      </c>
      <c r="U156" s="149" t="str">
        <f>IF(ISNUMBER(R156),
IF(H$2=ตัวเลือก!A$30,"ยังไม่บันทึกข้อมูล",R156*0.47),"ข้อมูลไม่ถูกต้อง")</f>
        <v>ข้อมูลไม่ถูกต้อง</v>
      </c>
      <c r="V156" s="149" t="str">
        <f>IF(ISNUMBER(S156),
IF(H$2=ตัวเลือก!A$30,"ยังไม่บันทึกข้อมูล",S156*0.47),"ข้อมูลไม่ถูกต้อง")</f>
        <v>ข้อมูลไม่ถูกต้อง</v>
      </c>
      <c r="W156" s="149" t="str">
        <f t="shared" si="23"/>
        <v>ข้อมูลไม่ถูกต้อง</v>
      </c>
      <c r="X156" s="148" t="str">
        <f t="shared" si="24"/>
        <v>ข้อมูลไม่ถูกต้อง</v>
      </c>
      <c r="Y156" s="38"/>
      <c r="Z156" s="38"/>
      <c r="AA156" s="38"/>
    </row>
    <row r="157" spans="1:27" x14ac:dyDescent="0.45">
      <c r="A157" s="38">
        <v>152</v>
      </c>
      <c r="B157" s="38"/>
      <c r="C157" s="38"/>
      <c r="D157" s="38"/>
      <c r="E157" s="38"/>
      <c r="F157" s="35"/>
      <c r="G157" s="35"/>
      <c r="H157" s="150"/>
      <c r="I157" s="38"/>
      <c r="J157" s="149" t="str">
        <f t="shared" si="25"/>
        <v>รอข้อมูลคอลัมน์ H</v>
      </c>
      <c r="K157" s="150"/>
      <c r="L157" s="150"/>
      <c r="M157" s="150"/>
      <c r="N157" s="149" t="str" cm="1">
        <f t="array" ref="N157">IF(AND(K157:M157=""),"ยังไม่บันทึกข้อมูล",
IF(M157&lt;&gt;"",
IF(M157&gt;=1.3,M157,"เป็นไม้พุ่ม"),
IF(K157+L157&gt;=1.3,K157+L157,"เป็นไม้พุ่ม")))</f>
        <v>ยังไม่บันทึกข้อมูล</v>
      </c>
      <c r="O157" s="149" t="str">
        <f t="shared" si="18"/>
        <v>ข้อมูลไม่ถูกต้อง</v>
      </c>
      <c r="P157" s="149" t="str">
        <f t="shared" si="19"/>
        <v>ข้อมูลไม่ถูกต้อง</v>
      </c>
      <c r="Q157" s="149" t="str">
        <f t="shared" si="20"/>
        <v>ข้อมูลไม่ถูกต้อง</v>
      </c>
      <c r="R157" s="149" t="str">
        <f t="shared" si="21"/>
        <v>ข้อมูลไม่ถูกต้อง</v>
      </c>
      <c r="S157" s="149" t="str">
        <f>IF(ISNUMBER(R157),
IF(H$2=ตัวเลือก!A$30,"ยังไม่บันทึกข้อมูล",R157*0.27),"ข้อมูลไม่ถูกต้อง")</f>
        <v>ข้อมูลไม่ถูกต้อง</v>
      </c>
      <c r="T157" s="149" t="str">
        <f t="shared" si="22"/>
        <v>ข้อมูลไม่ถูกต้อง</v>
      </c>
      <c r="U157" s="149" t="str">
        <f>IF(ISNUMBER(R157),
IF(H$2=ตัวเลือก!A$30,"ยังไม่บันทึกข้อมูล",R157*0.47),"ข้อมูลไม่ถูกต้อง")</f>
        <v>ข้อมูลไม่ถูกต้อง</v>
      </c>
      <c r="V157" s="149" t="str">
        <f>IF(ISNUMBER(S157),
IF(H$2=ตัวเลือก!A$30,"ยังไม่บันทึกข้อมูล",S157*0.47),"ข้อมูลไม่ถูกต้อง")</f>
        <v>ข้อมูลไม่ถูกต้อง</v>
      </c>
      <c r="W157" s="149" t="str">
        <f t="shared" si="23"/>
        <v>ข้อมูลไม่ถูกต้อง</v>
      </c>
      <c r="X157" s="148" t="str">
        <f t="shared" si="24"/>
        <v>ข้อมูลไม่ถูกต้อง</v>
      </c>
      <c r="Y157" s="38"/>
      <c r="Z157" s="38"/>
      <c r="AA157" s="38"/>
    </row>
    <row r="158" spans="1:27" x14ac:dyDescent="0.45">
      <c r="A158" s="38">
        <v>153</v>
      </c>
      <c r="B158" s="38"/>
      <c r="C158" s="38"/>
      <c r="D158" s="38"/>
      <c r="E158" s="38"/>
      <c r="F158" s="35"/>
      <c r="G158" s="35"/>
      <c r="H158" s="150"/>
      <c r="I158" s="38"/>
      <c r="J158" s="149" t="str">
        <f t="shared" si="25"/>
        <v>รอข้อมูลคอลัมน์ H</v>
      </c>
      <c r="K158" s="150"/>
      <c r="L158" s="150"/>
      <c r="M158" s="150"/>
      <c r="N158" s="149" t="str" cm="1">
        <f t="array" ref="N158">IF(AND(K158:M158=""),"ยังไม่บันทึกข้อมูล",
IF(M158&lt;&gt;"",
IF(M158&gt;=1.3,M158,"เป็นไม้พุ่ม"),
IF(K158+L158&gt;=1.3,K158+L158,"เป็นไม้พุ่ม")))</f>
        <v>ยังไม่บันทึกข้อมูล</v>
      </c>
      <c r="O158" s="149" t="str">
        <f t="shared" si="18"/>
        <v>ข้อมูลไม่ถูกต้อง</v>
      </c>
      <c r="P158" s="149" t="str">
        <f t="shared" si="19"/>
        <v>ข้อมูลไม่ถูกต้อง</v>
      </c>
      <c r="Q158" s="149" t="str">
        <f t="shared" si="20"/>
        <v>ข้อมูลไม่ถูกต้อง</v>
      </c>
      <c r="R158" s="149" t="str">
        <f t="shared" si="21"/>
        <v>ข้อมูลไม่ถูกต้อง</v>
      </c>
      <c r="S158" s="149" t="str">
        <f>IF(ISNUMBER(R158),
IF(H$2=ตัวเลือก!A$30,"ยังไม่บันทึกข้อมูล",R158*0.27),"ข้อมูลไม่ถูกต้อง")</f>
        <v>ข้อมูลไม่ถูกต้อง</v>
      </c>
      <c r="T158" s="149" t="str">
        <f t="shared" si="22"/>
        <v>ข้อมูลไม่ถูกต้อง</v>
      </c>
      <c r="U158" s="149" t="str">
        <f>IF(ISNUMBER(R158),
IF(H$2=ตัวเลือก!A$30,"ยังไม่บันทึกข้อมูล",R158*0.47),"ข้อมูลไม่ถูกต้อง")</f>
        <v>ข้อมูลไม่ถูกต้อง</v>
      </c>
      <c r="V158" s="149" t="str">
        <f>IF(ISNUMBER(S158),
IF(H$2=ตัวเลือก!A$30,"ยังไม่บันทึกข้อมูล",S158*0.47),"ข้อมูลไม่ถูกต้อง")</f>
        <v>ข้อมูลไม่ถูกต้อง</v>
      </c>
      <c r="W158" s="149" t="str">
        <f t="shared" si="23"/>
        <v>ข้อมูลไม่ถูกต้อง</v>
      </c>
      <c r="X158" s="148" t="str">
        <f t="shared" si="24"/>
        <v>ข้อมูลไม่ถูกต้อง</v>
      </c>
      <c r="Y158" s="38"/>
      <c r="Z158" s="38"/>
      <c r="AA158" s="38"/>
    </row>
    <row r="159" spans="1:27" x14ac:dyDescent="0.45">
      <c r="A159" s="38">
        <v>154</v>
      </c>
      <c r="B159" s="38"/>
      <c r="C159" s="38"/>
      <c r="D159" s="38"/>
      <c r="E159" s="38"/>
      <c r="F159" s="35"/>
      <c r="G159" s="35"/>
      <c r="H159" s="150"/>
      <c r="I159" s="38"/>
      <c r="J159" s="149" t="str">
        <f t="shared" si="25"/>
        <v>รอข้อมูลคอลัมน์ H</v>
      </c>
      <c r="K159" s="150"/>
      <c r="L159" s="150"/>
      <c r="M159" s="150"/>
      <c r="N159" s="149" t="str" cm="1">
        <f t="array" ref="N159">IF(AND(K159:M159=""),"ยังไม่บันทึกข้อมูล",
IF(M159&lt;&gt;"",
IF(M159&gt;=1.3,M159,"เป็นไม้พุ่ม"),
IF(K159+L159&gt;=1.3,K159+L159,"เป็นไม้พุ่ม")))</f>
        <v>ยังไม่บันทึกข้อมูล</v>
      </c>
      <c r="O159" s="149" t="str">
        <f t="shared" si="18"/>
        <v>ข้อมูลไม่ถูกต้อง</v>
      </c>
      <c r="P159" s="149" t="str">
        <f t="shared" si="19"/>
        <v>ข้อมูลไม่ถูกต้อง</v>
      </c>
      <c r="Q159" s="149" t="str">
        <f t="shared" si="20"/>
        <v>ข้อมูลไม่ถูกต้อง</v>
      </c>
      <c r="R159" s="149" t="str">
        <f t="shared" si="21"/>
        <v>ข้อมูลไม่ถูกต้อง</v>
      </c>
      <c r="S159" s="149" t="str">
        <f>IF(ISNUMBER(R159),
IF(H$2=ตัวเลือก!A$30,"ยังไม่บันทึกข้อมูล",R159*0.27),"ข้อมูลไม่ถูกต้อง")</f>
        <v>ข้อมูลไม่ถูกต้อง</v>
      </c>
      <c r="T159" s="149" t="str">
        <f t="shared" si="22"/>
        <v>ข้อมูลไม่ถูกต้อง</v>
      </c>
      <c r="U159" s="149" t="str">
        <f>IF(ISNUMBER(R159),
IF(H$2=ตัวเลือก!A$30,"ยังไม่บันทึกข้อมูล",R159*0.47),"ข้อมูลไม่ถูกต้อง")</f>
        <v>ข้อมูลไม่ถูกต้อง</v>
      </c>
      <c r="V159" s="149" t="str">
        <f>IF(ISNUMBER(S159),
IF(H$2=ตัวเลือก!A$30,"ยังไม่บันทึกข้อมูล",S159*0.47),"ข้อมูลไม่ถูกต้อง")</f>
        <v>ข้อมูลไม่ถูกต้อง</v>
      </c>
      <c r="W159" s="149" t="str">
        <f t="shared" si="23"/>
        <v>ข้อมูลไม่ถูกต้อง</v>
      </c>
      <c r="X159" s="148" t="str">
        <f t="shared" si="24"/>
        <v>ข้อมูลไม่ถูกต้อง</v>
      </c>
      <c r="Y159" s="38"/>
      <c r="Z159" s="38"/>
      <c r="AA159" s="38"/>
    </row>
    <row r="160" spans="1:27" x14ac:dyDescent="0.45">
      <c r="A160" s="38">
        <v>155</v>
      </c>
      <c r="B160" s="38"/>
      <c r="C160" s="38"/>
      <c r="D160" s="38"/>
      <c r="E160" s="38"/>
      <c r="F160" s="35"/>
      <c r="G160" s="35"/>
      <c r="H160" s="150"/>
      <c r="I160" s="38"/>
      <c r="J160" s="149" t="str">
        <f t="shared" si="25"/>
        <v>รอข้อมูลคอลัมน์ H</v>
      </c>
      <c r="K160" s="150"/>
      <c r="L160" s="150"/>
      <c r="M160" s="150"/>
      <c r="N160" s="149" t="str" cm="1">
        <f t="array" ref="N160">IF(AND(K160:M160=""),"ยังไม่บันทึกข้อมูล",
IF(M160&lt;&gt;"",
IF(M160&gt;=1.3,M160,"เป็นไม้พุ่ม"),
IF(K160+L160&gt;=1.3,K160+L160,"เป็นไม้พุ่ม")))</f>
        <v>ยังไม่บันทึกข้อมูล</v>
      </c>
      <c r="O160" s="149" t="str">
        <f t="shared" si="18"/>
        <v>ข้อมูลไม่ถูกต้อง</v>
      </c>
      <c r="P160" s="149" t="str">
        <f t="shared" si="19"/>
        <v>ข้อมูลไม่ถูกต้อง</v>
      </c>
      <c r="Q160" s="149" t="str">
        <f t="shared" si="20"/>
        <v>ข้อมูลไม่ถูกต้อง</v>
      </c>
      <c r="R160" s="149" t="str">
        <f t="shared" si="21"/>
        <v>ข้อมูลไม่ถูกต้อง</v>
      </c>
      <c r="S160" s="149" t="str">
        <f>IF(ISNUMBER(R160),
IF(H$2=ตัวเลือก!A$30,"ยังไม่บันทึกข้อมูล",R160*0.27),"ข้อมูลไม่ถูกต้อง")</f>
        <v>ข้อมูลไม่ถูกต้อง</v>
      </c>
      <c r="T160" s="149" t="str">
        <f t="shared" si="22"/>
        <v>ข้อมูลไม่ถูกต้อง</v>
      </c>
      <c r="U160" s="149" t="str">
        <f>IF(ISNUMBER(R160),
IF(H$2=ตัวเลือก!A$30,"ยังไม่บันทึกข้อมูล",R160*0.47),"ข้อมูลไม่ถูกต้อง")</f>
        <v>ข้อมูลไม่ถูกต้อง</v>
      </c>
      <c r="V160" s="149" t="str">
        <f>IF(ISNUMBER(S160),
IF(H$2=ตัวเลือก!A$30,"ยังไม่บันทึกข้อมูล",S160*0.47),"ข้อมูลไม่ถูกต้อง")</f>
        <v>ข้อมูลไม่ถูกต้อง</v>
      </c>
      <c r="W160" s="149" t="str">
        <f t="shared" si="23"/>
        <v>ข้อมูลไม่ถูกต้อง</v>
      </c>
      <c r="X160" s="148" t="str">
        <f t="shared" si="24"/>
        <v>ข้อมูลไม่ถูกต้อง</v>
      </c>
      <c r="Y160" s="38"/>
      <c r="Z160" s="38"/>
      <c r="AA160" s="38"/>
    </row>
    <row r="161" spans="1:27" x14ac:dyDescent="0.45">
      <c r="A161" s="38">
        <v>156</v>
      </c>
      <c r="B161" s="38"/>
      <c r="C161" s="38"/>
      <c r="D161" s="38"/>
      <c r="E161" s="38"/>
      <c r="F161" s="35"/>
      <c r="G161" s="35"/>
      <c r="H161" s="150"/>
      <c r="I161" s="38"/>
      <c r="J161" s="149" t="str">
        <f t="shared" si="25"/>
        <v>รอข้อมูลคอลัมน์ H</v>
      </c>
      <c r="K161" s="150"/>
      <c r="L161" s="150"/>
      <c r="M161" s="150"/>
      <c r="N161" s="149" t="str" cm="1">
        <f t="array" ref="N161">IF(AND(K161:M161=""),"ยังไม่บันทึกข้อมูล",
IF(M161&lt;&gt;"",
IF(M161&gt;=1.3,M161,"เป็นไม้พุ่ม"),
IF(K161+L161&gt;=1.3,K161+L161,"เป็นไม้พุ่ม")))</f>
        <v>ยังไม่บันทึกข้อมูล</v>
      </c>
      <c r="O161" s="149" t="str">
        <f t="shared" si="18"/>
        <v>ข้อมูลไม่ถูกต้อง</v>
      </c>
      <c r="P161" s="149" t="str">
        <f t="shared" si="19"/>
        <v>ข้อมูลไม่ถูกต้อง</v>
      </c>
      <c r="Q161" s="149" t="str">
        <f t="shared" si="20"/>
        <v>ข้อมูลไม่ถูกต้อง</v>
      </c>
      <c r="R161" s="149" t="str">
        <f t="shared" si="21"/>
        <v>ข้อมูลไม่ถูกต้อง</v>
      </c>
      <c r="S161" s="149" t="str">
        <f>IF(ISNUMBER(R161),
IF(H$2=ตัวเลือก!A$30,"ยังไม่บันทึกข้อมูล",R161*0.27),"ข้อมูลไม่ถูกต้อง")</f>
        <v>ข้อมูลไม่ถูกต้อง</v>
      </c>
      <c r="T161" s="149" t="str">
        <f t="shared" si="22"/>
        <v>ข้อมูลไม่ถูกต้อง</v>
      </c>
      <c r="U161" s="149" t="str">
        <f>IF(ISNUMBER(R161),
IF(H$2=ตัวเลือก!A$30,"ยังไม่บันทึกข้อมูล",R161*0.47),"ข้อมูลไม่ถูกต้อง")</f>
        <v>ข้อมูลไม่ถูกต้อง</v>
      </c>
      <c r="V161" s="149" t="str">
        <f>IF(ISNUMBER(S161),
IF(H$2=ตัวเลือก!A$30,"ยังไม่บันทึกข้อมูล",S161*0.47),"ข้อมูลไม่ถูกต้อง")</f>
        <v>ข้อมูลไม่ถูกต้อง</v>
      </c>
      <c r="W161" s="149" t="str">
        <f t="shared" si="23"/>
        <v>ข้อมูลไม่ถูกต้อง</v>
      </c>
      <c r="X161" s="148" t="str">
        <f t="shared" si="24"/>
        <v>ข้อมูลไม่ถูกต้อง</v>
      </c>
      <c r="Y161" s="38"/>
      <c r="Z161" s="38"/>
      <c r="AA161" s="38"/>
    </row>
    <row r="162" spans="1:27" x14ac:dyDescent="0.45">
      <c r="A162" s="38">
        <v>157</v>
      </c>
      <c r="B162" s="38"/>
      <c r="C162" s="38"/>
      <c r="D162" s="38"/>
      <c r="E162" s="38"/>
      <c r="F162" s="35"/>
      <c r="G162" s="35"/>
      <c r="H162" s="150"/>
      <c r="I162" s="38"/>
      <c r="J162" s="149" t="str">
        <f t="shared" si="25"/>
        <v>รอข้อมูลคอลัมน์ H</v>
      </c>
      <c r="K162" s="150"/>
      <c r="L162" s="150"/>
      <c r="M162" s="150"/>
      <c r="N162" s="149" t="str" cm="1">
        <f t="array" ref="N162">IF(AND(K162:M162=""),"ยังไม่บันทึกข้อมูล",
IF(M162&lt;&gt;"",
IF(M162&gt;=1.3,M162,"เป็นไม้พุ่ม"),
IF(K162+L162&gt;=1.3,K162+L162,"เป็นไม้พุ่ม")))</f>
        <v>ยังไม่บันทึกข้อมูล</v>
      </c>
      <c r="O162" s="149" t="str">
        <f t="shared" si="18"/>
        <v>ข้อมูลไม่ถูกต้อง</v>
      </c>
      <c r="P162" s="149" t="str">
        <f t="shared" si="19"/>
        <v>ข้อมูลไม่ถูกต้อง</v>
      </c>
      <c r="Q162" s="149" t="str">
        <f t="shared" si="20"/>
        <v>ข้อมูลไม่ถูกต้อง</v>
      </c>
      <c r="R162" s="149" t="str">
        <f t="shared" si="21"/>
        <v>ข้อมูลไม่ถูกต้อง</v>
      </c>
      <c r="S162" s="149" t="str">
        <f>IF(ISNUMBER(R162),
IF(H$2=ตัวเลือก!A$30,"ยังไม่บันทึกข้อมูล",R162*0.27),"ข้อมูลไม่ถูกต้อง")</f>
        <v>ข้อมูลไม่ถูกต้อง</v>
      </c>
      <c r="T162" s="149" t="str">
        <f t="shared" si="22"/>
        <v>ข้อมูลไม่ถูกต้อง</v>
      </c>
      <c r="U162" s="149" t="str">
        <f>IF(ISNUMBER(R162),
IF(H$2=ตัวเลือก!A$30,"ยังไม่บันทึกข้อมูล",R162*0.47),"ข้อมูลไม่ถูกต้อง")</f>
        <v>ข้อมูลไม่ถูกต้อง</v>
      </c>
      <c r="V162" s="149" t="str">
        <f>IF(ISNUMBER(S162),
IF(H$2=ตัวเลือก!A$30,"ยังไม่บันทึกข้อมูล",S162*0.47),"ข้อมูลไม่ถูกต้อง")</f>
        <v>ข้อมูลไม่ถูกต้อง</v>
      </c>
      <c r="W162" s="149" t="str">
        <f t="shared" si="23"/>
        <v>ข้อมูลไม่ถูกต้อง</v>
      </c>
      <c r="X162" s="148" t="str">
        <f t="shared" si="24"/>
        <v>ข้อมูลไม่ถูกต้อง</v>
      </c>
      <c r="Y162" s="38"/>
      <c r="Z162" s="38"/>
      <c r="AA162" s="38"/>
    </row>
    <row r="163" spans="1:27" x14ac:dyDescent="0.45">
      <c r="A163" s="38">
        <v>158</v>
      </c>
      <c r="B163" s="38"/>
      <c r="C163" s="38"/>
      <c r="D163" s="38"/>
      <c r="E163" s="38"/>
      <c r="F163" s="35"/>
      <c r="G163" s="35"/>
      <c r="H163" s="150"/>
      <c r="I163" s="38"/>
      <c r="J163" s="149" t="str">
        <f t="shared" si="25"/>
        <v>รอข้อมูลคอลัมน์ H</v>
      </c>
      <c r="K163" s="150"/>
      <c r="L163" s="150"/>
      <c r="M163" s="150"/>
      <c r="N163" s="149" t="str" cm="1">
        <f t="array" ref="N163">IF(AND(K163:M163=""),"ยังไม่บันทึกข้อมูล",
IF(M163&lt;&gt;"",
IF(M163&gt;=1.3,M163,"เป็นไม้พุ่ม"),
IF(K163+L163&gt;=1.3,K163+L163,"เป็นไม้พุ่ม")))</f>
        <v>ยังไม่บันทึกข้อมูล</v>
      </c>
      <c r="O163" s="149" t="str">
        <f t="shared" si="18"/>
        <v>ข้อมูลไม่ถูกต้อง</v>
      </c>
      <c r="P163" s="149" t="str">
        <f t="shared" si="19"/>
        <v>ข้อมูลไม่ถูกต้อง</v>
      </c>
      <c r="Q163" s="149" t="str">
        <f t="shared" si="20"/>
        <v>ข้อมูลไม่ถูกต้อง</v>
      </c>
      <c r="R163" s="149" t="str">
        <f t="shared" si="21"/>
        <v>ข้อมูลไม่ถูกต้อง</v>
      </c>
      <c r="S163" s="149" t="str">
        <f>IF(ISNUMBER(R163),
IF(H$2=ตัวเลือก!A$30,"ยังไม่บันทึกข้อมูล",R163*0.27),"ข้อมูลไม่ถูกต้อง")</f>
        <v>ข้อมูลไม่ถูกต้อง</v>
      </c>
      <c r="T163" s="149" t="str">
        <f t="shared" si="22"/>
        <v>ข้อมูลไม่ถูกต้อง</v>
      </c>
      <c r="U163" s="149" t="str">
        <f>IF(ISNUMBER(R163),
IF(H$2=ตัวเลือก!A$30,"ยังไม่บันทึกข้อมูล",R163*0.47),"ข้อมูลไม่ถูกต้อง")</f>
        <v>ข้อมูลไม่ถูกต้อง</v>
      </c>
      <c r="V163" s="149" t="str">
        <f>IF(ISNUMBER(S163),
IF(H$2=ตัวเลือก!A$30,"ยังไม่บันทึกข้อมูล",S163*0.47),"ข้อมูลไม่ถูกต้อง")</f>
        <v>ข้อมูลไม่ถูกต้อง</v>
      </c>
      <c r="W163" s="149" t="str">
        <f t="shared" si="23"/>
        <v>ข้อมูลไม่ถูกต้อง</v>
      </c>
      <c r="X163" s="148" t="str">
        <f t="shared" si="24"/>
        <v>ข้อมูลไม่ถูกต้อง</v>
      </c>
      <c r="Y163" s="38"/>
      <c r="Z163" s="38"/>
      <c r="AA163" s="38"/>
    </row>
    <row r="164" spans="1:27" x14ac:dyDescent="0.45">
      <c r="A164" s="38">
        <v>159</v>
      </c>
      <c r="B164" s="38"/>
      <c r="C164" s="38"/>
      <c r="D164" s="38"/>
      <c r="E164" s="38"/>
      <c r="F164" s="35"/>
      <c r="G164" s="35"/>
      <c r="H164" s="150"/>
      <c r="I164" s="38"/>
      <c r="J164" s="149" t="str">
        <f t="shared" si="25"/>
        <v>รอข้อมูลคอลัมน์ H</v>
      </c>
      <c r="K164" s="150"/>
      <c r="L164" s="150"/>
      <c r="M164" s="150"/>
      <c r="N164" s="149" t="str" cm="1">
        <f t="array" ref="N164">IF(AND(K164:M164=""),"ยังไม่บันทึกข้อมูล",
IF(M164&lt;&gt;"",
IF(M164&gt;=1.3,M164,"เป็นไม้พุ่ม"),
IF(K164+L164&gt;=1.3,K164+L164,"เป็นไม้พุ่ม")))</f>
        <v>ยังไม่บันทึกข้อมูล</v>
      </c>
      <c r="O164" s="149" t="str">
        <f t="shared" si="18"/>
        <v>ข้อมูลไม่ถูกต้อง</v>
      </c>
      <c r="P164" s="149" t="str">
        <f t="shared" si="19"/>
        <v>ข้อมูลไม่ถูกต้อง</v>
      </c>
      <c r="Q164" s="149" t="str">
        <f t="shared" si="20"/>
        <v>ข้อมูลไม่ถูกต้อง</v>
      </c>
      <c r="R164" s="149" t="str">
        <f t="shared" si="21"/>
        <v>ข้อมูลไม่ถูกต้อง</v>
      </c>
      <c r="S164" s="149" t="str">
        <f>IF(ISNUMBER(R164),
IF(H$2=ตัวเลือก!A$30,"ยังไม่บันทึกข้อมูล",R164*0.27),"ข้อมูลไม่ถูกต้อง")</f>
        <v>ข้อมูลไม่ถูกต้อง</v>
      </c>
      <c r="T164" s="149" t="str">
        <f t="shared" si="22"/>
        <v>ข้อมูลไม่ถูกต้อง</v>
      </c>
      <c r="U164" s="149" t="str">
        <f>IF(ISNUMBER(R164),
IF(H$2=ตัวเลือก!A$30,"ยังไม่บันทึกข้อมูล",R164*0.47),"ข้อมูลไม่ถูกต้อง")</f>
        <v>ข้อมูลไม่ถูกต้อง</v>
      </c>
      <c r="V164" s="149" t="str">
        <f>IF(ISNUMBER(S164),
IF(H$2=ตัวเลือก!A$30,"ยังไม่บันทึกข้อมูล",S164*0.47),"ข้อมูลไม่ถูกต้อง")</f>
        <v>ข้อมูลไม่ถูกต้อง</v>
      </c>
      <c r="W164" s="149" t="str">
        <f t="shared" si="23"/>
        <v>ข้อมูลไม่ถูกต้อง</v>
      </c>
      <c r="X164" s="148" t="str">
        <f t="shared" si="24"/>
        <v>ข้อมูลไม่ถูกต้อง</v>
      </c>
      <c r="Y164" s="38"/>
      <c r="Z164" s="38"/>
      <c r="AA164" s="38"/>
    </row>
    <row r="165" spans="1:27" x14ac:dyDescent="0.45">
      <c r="A165" s="38">
        <v>160</v>
      </c>
      <c r="B165" s="38"/>
      <c r="C165" s="38"/>
      <c r="D165" s="38"/>
      <c r="E165" s="38"/>
      <c r="F165" s="35"/>
      <c r="G165" s="35"/>
      <c r="H165" s="150"/>
      <c r="I165" s="38"/>
      <c r="J165" s="149" t="str">
        <f t="shared" si="25"/>
        <v>รอข้อมูลคอลัมน์ H</v>
      </c>
      <c r="K165" s="150"/>
      <c r="L165" s="150"/>
      <c r="M165" s="150"/>
      <c r="N165" s="149" t="str" cm="1">
        <f t="array" ref="N165">IF(AND(K165:M165=""),"ยังไม่บันทึกข้อมูล",
IF(M165&lt;&gt;"",
IF(M165&gt;=1.3,M165,"เป็นไม้พุ่ม"),
IF(K165+L165&gt;=1.3,K165+L165,"เป็นไม้พุ่ม")))</f>
        <v>ยังไม่บันทึกข้อมูล</v>
      </c>
      <c r="O165" s="149" t="str">
        <f t="shared" si="18"/>
        <v>ข้อมูลไม่ถูกต้อง</v>
      </c>
      <c r="P165" s="149" t="str">
        <f t="shared" si="19"/>
        <v>ข้อมูลไม่ถูกต้อง</v>
      </c>
      <c r="Q165" s="149" t="str">
        <f t="shared" si="20"/>
        <v>ข้อมูลไม่ถูกต้อง</v>
      </c>
      <c r="R165" s="149" t="str">
        <f t="shared" si="21"/>
        <v>ข้อมูลไม่ถูกต้อง</v>
      </c>
      <c r="S165" s="149" t="str">
        <f>IF(ISNUMBER(R165),
IF(H$2=ตัวเลือก!A$30,"ยังไม่บันทึกข้อมูล",R165*0.27),"ข้อมูลไม่ถูกต้อง")</f>
        <v>ข้อมูลไม่ถูกต้อง</v>
      </c>
      <c r="T165" s="149" t="str">
        <f t="shared" si="22"/>
        <v>ข้อมูลไม่ถูกต้อง</v>
      </c>
      <c r="U165" s="149" t="str">
        <f>IF(ISNUMBER(R165),
IF(H$2=ตัวเลือก!A$30,"ยังไม่บันทึกข้อมูล",R165*0.47),"ข้อมูลไม่ถูกต้อง")</f>
        <v>ข้อมูลไม่ถูกต้อง</v>
      </c>
      <c r="V165" s="149" t="str">
        <f>IF(ISNUMBER(S165),
IF(H$2=ตัวเลือก!A$30,"ยังไม่บันทึกข้อมูล",S165*0.47),"ข้อมูลไม่ถูกต้อง")</f>
        <v>ข้อมูลไม่ถูกต้อง</v>
      </c>
      <c r="W165" s="149" t="str">
        <f t="shared" si="23"/>
        <v>ข้อมูลไม่ถูกต้อง</v>
      </c>
      <c r="X165" s="148" t="str">
        <f t="shared" si="24"/>
        <v>ข้อมูลไม่ถูกต้อง</v>
      </c>
      <c r="Y165" s="38"/>
      <c r="Z165" s="38"/>
      <c r="AA165" s="38"/>
    </row>
    <row r="166" spans="1:27" x14ac:dyDescent="0.45">
      <c r="A166" s="38">
        <v>161</v>
      </c>
      <c r="B166" s="38"/>
      <c r="C166" s="38"/>
      <c r="D166" s="38"/>
      <c r="E166" s="38"/>
      <c r="F166" s="35"/>
      <c r="G166" s="35"/>
      <c r="H166" s="150"/>
      <c r="I166" s="38"/>
      <c r="J166" s="149" t="str">
        <f t="shared" si="25"/>
        <v>รอข้อมูลคอลัมน์ H</v>
      </c>
      <c r="K166" s="150"/>
      <c r="L166" s="150"/>
      <c r="M166" s="150"/>
      <c r="N166" s="149" t="str" cm="1">
        <f t="array" ref="N166">IF(AND(K166:M166=""),"ยังไม่บันทึกข้อมูล",
IF(M166&lt;&gt;"",
IF(M166&gt;=1.3,M166,"เป็นไม้พุ่ม"),
IF(K166+L166&gt;=1.3,K166+L166,"เป็นไม้พุ่ม")))</f>
        <v>ยังไม่บันทึกข้อมูล</v>
      </c>
      <c r="O166" s="149" t="str">
        <f t="shared" si="18"/>
        <v>ข้อมูลไม่ถูกต้อง</v>
      </c>
      <c r="P166" s="149" t="str">
        <f t="shared" si="19"/>
        <v>ข้อมูลไม่ถูกต้อง</v>
      </c>
      <c r="Q166" s="149" t="str">
        <f t="shared" si="20"/>
        <v>ข้อมูลไม่ถูกต้อง</v>
      </c>
      <c r="R166" s="149" t="str">
        <f t="shared" si="21"/>
        <v>ข้อมูลไม่ถูกต้อง</v>
      </c>
      <c r="S166" s="149" t="str">
        <f>IF(ISNUMBER(R166),
IF(H$2=ตัวเลือก!A$30,"ยังไม่บันทึกข้อมูล",R166*0.27),"ข้อมูลไม่ถูกต้อง")</f>
        <v>ข้อมูลไม่ถูกต้อง</v>
      </c>
      <c r="T166" s="149" t="str">
        <f t="shared" si="22"/>
        <v>ข้อมูลไม่ถูกต้อง</v>
      </c>
      <c r="U166" s="149" t="str">
        <f>IF(ISNUMBER(R166),
IF(H$2=ตัวเลือก!A$30,"ยังไม่บันทึกข้อมูล",R166*0.47),"ข้อมูลไม่ถูกต้อง")</f>
        <v>ข้อมูลไม่ถูกต้อง</v>
      </c>
      <c r="V166" s="149" t="str">
        <f>IF(ISNUMBER(S166),
IF(H$2=ตัวเลือก!A$30,"ยังไม่บันทึกข้อมูล",S166*0.47),"ข้อมูลไม่ถูกต้อง")</f>
        <v>ข้อมูลไม่ถูกต้อง</v>
      </c>
      <c r="W166" s="149" t="str">
        <f t="shared" si="23"/>
        <v>ข้อมูลไม่ถูกต้อง</v>
      </c>
      <c r="X166" s="148" t="str">
        <f t="shared" si="24"/>
        <v>ข้อมูลไม่ถูกต้อง</v>
      </c>
      <c r="Y166" s="38"/>
      <c r="Z166" s="38"/>
      <c r="AA166" s="38"/>
    </row>
    <row r="167" spans="1:27" x14ac:dyDescent="0.45">
      <c r="A167" s="38">
        <v>162</v>
      </c>
      <c r="B167" s="38"/>
      <c r="C167" s="38"/>
      <c r="D167" s="38"/>
      <c r="E167" s="38"/>
      <c r="F167" s="35"/>
      <c r="G167" s="35"/>
      <c r="H167" s="150"/>
      <c r="I167" s="38"/>
      <c r="J167" s="149" t="str">
        <f t="shared" si="25"/>
        <v>รอข้อมูลคอลัมน์ H</v>
      </c>
      <c r="K167" s="150"/>
      <c r="L167" s="150"/>
      <c r="M167" s="150"/>
      <c r="N167" s="149" t="str" cm="1">
        <f t="array" ref="N167">IF(AND(K167:M167=""),"ยังไม่บันทึกข้อมูล",
IF(M167&lt;&gt;"",
IF(M167&gt;=1.3,M167,"เป็นไม้พุ่ม"),
IF(K167+L167&gt;=1.3,K167+L167,"เป็นไม้พุ่ม")))</f>
        <v>ยังไม่บันทึกข้อมูล</v>
      </c>
      <c r="O167" s="149" t="str">
        <f t="shared" si="18"/>
        <v>ข้อมูลไม่ถูกต้อง</v>
      </c>
      <c r="P167" s="149" t="str">
        <f t="shared" si="19"/>
        <v>ข้อมูลไม่ถูกต้อง</v>
      </c>
      <c r="Q167" s="149" t="str">
        <f t="shared" si="20"/>
        <v>ข้อมูลไม่ถูกต้อง</v>
      </c>
      <c r="R167" s="149" t="str">
        <f t="shared" si="21"/>
        <v>ข้อมูลไม่ถูกต้อง</v>
      </c>
      <c r="S167" s="149" t="str">
        <f>IF(ISNUMBER(R167),
IF(H$2=ตัวเลือก!A$30,"ยังไม่บันทึกข้อมูล",R167*0.27),"ข้อมูลไม่ถูกต้อง")</f>
        <v>ข้อมูลไม่ถูกต้อง</v>
      </c>
      <c r="T167" s="149" t="str">
        <f t="shared" si="22"/>
        <v>ข้อมูลไม่ถูกต้อง</v>
      </c>
      <c r="U167" s="149" t="str">
        <f>IF(ISNUMBER(R167),
IF(H$2=ตัวเลือก!A$30,"ยังไม่บันทึกข้อมูล",R167*0.47),"ข้อมูลไม่ถูกต้อง")</f>
        <v>ข้อมูลไม่ถูกต้อง</v>
      </c>
      <c r="V167" s="149" t="str">
        <f>IF(ISNUMBER(S167),
IF(H$2=ตัวเลือก!A$30,"ยังไม่บันทึกข้อมูล",S167*0.47),"ข้อมูลไม่ถูกต้อง")</f>
        <v>ข้อมูลไม่ถูกต้อง</v>
      </c>
      <c r="W167" s="149" t="str">
        <f t="shared" si="23"/>
        <v>ข้อมูลไม่ถูกต้อง</v>
      </c>
      <c r="X167" s="148" t="str">
        <f t="shared" si="24"/>
        <v>ข้อมูลไม่ถูกต้อง</v>
      </c>
      <c r="Y167" s="38"/>
      <c r="Z167" s="38"/>
      <c r="AA167" s="38"/>
    </row>
    <row r="168" spans="1:27" x14ac:dyDescent="0.45">
      <c r="A168" s="38">
        <v>163</v>
      </c>
      <c r="B168" s="38"/>
      <c r="C168" s="38"/>
      <c r="D168" s="38"/>
      <c r="E168" s="38"/>
      <c r="F168" s="35"/>
      <c r="G168" s="35"/>
      <c r="H168" s="150"/>
      <c r="I168" s="38"/>
      <c r="J168" s="149" t="str">
        <f t="shared" si="25"/>
        <v>รอข้อมูลคอลัมน์ H</v>
      </c>
      <c r="K168" s="150"/>
      <c r="L168" s="150"/>
      <c r="M168" s="150"/>
      <c r="N168" s="149" t="str" cm="1">
        <f t="array" ref="N168">IF(AND(K168:M168=""),"ยังไม่บันทึกข้อมูล",
IF(M168&lt;&gt;"",
IF(M168&gt;=1.3,M168,"เป็นไม้พุ่ม"),
IF(K168+L168&gt;=1.3,K168+L168,"เป็นไม้พุ่ม")))</f>
        <v>ยังไม่บันทึกข้อมูล</v>
      </c>
      <c r="O168" s="149" t="str">
        <f t="shared" si="18"/>
        <v>ข้อมูลไม่ถูกต้อง</v>
      </c>
      <c r="P168" s="149" t="str">
        <f t="shared" si="19"/>
        <v>ข้อมูลไม่ถูกต้อง</v>
      </c>
      <c r="Q168" s="149" t="str">
        <f t="shared" si="20"/>
        <v>ข้อมูลไม่ถูกต้อง</v>
      </c>
      <c r="R168" s="149" t="str">
        <f t="shared" si="21"/>
        <v>ข้อมูลไม่ถูกต้อง</v>
      </c>
      <c r="S168" s="149" t="str">
        <f>IF(ISNUMBER(R168),
IF(H$2=ตัวเลือก!A$30,"ยังไม่บันทึกข้อมูล",R168*0.27),"ข้อมูลไม่ถูกต้อง")</f>
        <v>ข้อมูลไม่ถูกต้อง</v>
      </c>
      <c r="T168" s="149" t="str">
        <f t="shared" si="22"/>
        <v>ข้อมูลไม่ถูกต้อง</v>
      </c>
      <c r="U168" s="149" t="str">
        <f>IF(ISNUMBER(R168),
IF(H$2=ตัวเลือก!A$30,"ยังไม่บันทึกข้อมูล",R168*0.47),"ข้อมูลไม่ถูกต้อง")</f>
        <v>ข้อมูลไม่ถูกต้อง</v>
      </c>
      <c r="V168" s="149" t="str">
        <f>IF(ISNUMBER(S168),
IF(H$2=ตัวเลือก!A$30,"ยังไม่บันทึกข้อมูล",S168*0.47),"ข้อมูลไม่ถูกต้อง")</f>
        <v>ข้อมูลไม่ถูกต้อง</v>
      </c>
      <c r="W168" s="149" t="str">
        <f t="shared" si="23"/>
        <v>ข้อมูลไม่ถูกต้อง</v>
      </c>
      <c r="X168" s="148" t="str">
        <f t="shared" si="24"/>
        <v>ข้อมูลไม่ถูกต้อง</v>
      </c>
      <c r="Y168" s="38"/>
      <c r="Z168" s="38"/>
      <c r="AA168" s="38"/>
    </row>
    <row r="169" spans="1:27" x14ac:dyDescent="0.45">
      <c r="A169" s="38">
        <v>164</v>
      </c>
      <c r="B169" s="38"/>
      <c r="C169" s="38"/>
      <c r="D169" s="38"/>
      <c r="E169" s="38"/>
      <c r="F169" s="35"/>
      <c r="G169" s="35"/>
      <c r="H169" s="150"/>
      <c r="I169" s="38"/>
      <c r="J169" s="149" t="str">
        <f t="shared" si="25"/>
        <v>รอข้อมูลคอลัมน์ H</v>
      </c>
      <c r="K169" s="150"/>
      <c r="L169" s="150"/>
      <c r="M169" s="150"/>
      <c r="N169" s="149" t="str" cm="1">
        <f t="array" ref="N169">IF(AND(K169:M169=""),"ยังไม่บันทึกข้อมูล",
IF(M169&lt;&gt;"",
IF(M169&gt;=1.3,M169,"เป็นไม้พุ่ม"),
IF(K169+L169&gt;=1.3,K169+L169,"เป็นไม้พุ่ม")))</f>
        <v>ยังไม่บันทึกข้อมูล</v>
      </c>
      <c r="O169" s="149" t="str">
        <f t="shared" si="18"/>
        <v>ข้อมูลไม่ถูกต้อง</v>
      </c>
      <c r="P169" s="149" t="str">
        <f t="shared" si="19"/>
        <v>ข้อมูลไม่ถูกต้อง</v>
      </c>
      <c r="Q169" s="149" t="str">
        <f t="shared" si="20"/>
        <v>ข้อมูลไม่ถูกต้อง</v>
      </c>
      <c r="R169" s="149" t="str">
        <f t="shared" si="21"/>
        <v>ข้อมูลไม่ถูกต้อง</v>
      </c>
      <c r="S169" s="149" t="str">
        <f>IF(ISNUMBER(R169),
IF(H$2=ตัวเลือก!A$30,"ยังไม่บันทึกข้อมูล",R169*0.27),"ข้อมูลไม่ถูกต้อง")</f>
        <v>ข้อมูลไม่ถูกต้อง</v>
      </c>
      <c r="T169" s="149" t="str">
        <f t="shared" si="22"/>
        <v>ข้อมูลไม่ถูกต้อง</v>
      </c>
      <c r="U169" s="149" t="str">
        <f>IF(ISNUMBER(R169),
IF(H$2=ตัวเลือก!A$30,"ยังไม่บันทึกข้อมูล",R169*0.47),"ข้อมูลไม่ถูกต้อง")</f>
        <v>ข้อมูลไม่ถูกต้อง</v>
      </c>
      <c r="V169" s="149" t="str">
        <f>IF(ISNUMBER(S169),
IF(H$2=ตัวเลือก!A$30,"ยังไม่บันทึกข้อมูล",S169*0.47),"ข้อมูลไม่ถูกต้อง")</f>
        <v>ข้อมูลไม่ถูกต้อง</v>
      </c>
      <c r="W169" s="149" t="str">
        <f t="shared" si="23"/>
        <v>ข้อมูลไม่ถูกต้อง</v>
      </c>
      <c r="X169" s="148" t="str">
        <f t="shared" si="24"/>
        <v>ข้อมูลไม่ถูกต้อง</v>
      </c>
      <c r="Y169" s="38"/>
      <c r="Z169" s="38"/>
      <c r="AA169" s="38"/>
    </row>
    <row r="170" spans="1:27" x14ac:dyDescent="0.45">
      <c r="A170" s="38">
        <v>165</v>
      </c>
      <c r="B170" s="38"/>
      <c r="C170" s="38"/>
      <c r="D170" s="38"/>
      <c r="E170" s="38"/>
      <c r="F170" s="35"/>
      <c r="G170" s="35"/>
      <c r="H170" s="150"/>
      <c r="I170" s="38"/>
      <c r="J170" s="149" t="str">
        <f t="shared" si="25"/>
        <v>รอข้อมูลคอลัมน์ H</v>
      </c>
      <c r="K170" s="150"/>
      <c r="L170" s="150"/>
      <c r="M170" s="150"/>
      <c r="N170" s="149" t="str" cm="1">
        <f t="array" ref="N170">IF(AND(K170:M170=""),"ยังไม่บันทึกข้อมูล",
IF(M170&lt;&gt;"",
IF(M170&gt;=1.3,M170,"เป็นไม้พุ่ม"),
IF(K170+L170&gt;=1.3,K170+L170,"เป็นไม้พุ่ม")))</f>
        <v>ยังไม่บันทึกข้อมูล</v>
      </c>
      <c r="O170" s="149" t="str">
        <f t="shared" si="18"/>
        <v>ข้อมูลไม่ถูกต้อง</v>
      </c>
      <c r="P170" s="149" t="str">
        <f t="shared" si="19"/>
        <v>ข้อมูลไม่ถูกต้อง</v>
      </c>
      <c r="Q170" s="149" t="str">
        <f t="shared" si="20"/>
        <v>ข้อมูลไม่ถูกต้อง</v>
      </c>
      <c r="R170" s="149" t="str">
        <f t="shared" si="21"/>
        <v>ข้อมูลไม่ถูกต้อง</v>
      </c>
      <c r="S170" s="149" t="str">
        <f>IF(ISNUMBER(R170),
IF(H$2=ตัวเลือก!A$30,"ยังไม่บันทึกข้อมูล",R170*0.27),"ข้อมูลไม่ถูกต้อง")</f>
        <v>ข้อมูลไม่ถูกต้อง</v>
      </c>
      <c r="T170" s="149" t="str">
        <f t="shared" si="22"/>
        <v>ข้อมูลไม่ถูกต้อง</v>
      </c>
      <c r="U170" s="149" t="str">
        <f>IF(ISNUMBER(R170),
IF(H$2=ตัวเลือก!A$30,"ยังไม่บันทึกข้อมูล",R170*0.47),"ข้อมูลไม่ถูกต้อง")</f>
        <v>ข้อมูลไม่ถูกต้อง</v>
      </c>
      <c r="V170" s="149" t="str">
        <f>IF(ISNUMBER(S170),
IF(H$2=ตัวเลือก!A$30,"ยังไม่บันทึกข้อมูล",S170*0.47),"ข้อมูลไม่ถูกต้อง")</f>
        <v>ข้อมูลไม่ถูกต้อง</v>
      </c>
      <c r="W170" s="149" t="str">
        <f t="shared" si="23"/>
        <v>ข้อมูลไม่ถูกต้อง</v>
      </c>
      <c r="X170" s="148" t="str">
        <f t="shared" si="24"/>
        <v>ข้อมูลไม่ถูกต้อง</v>
      </c>
      <c r="Y170" s="38"/>
      <c r="Z170" s="38"/>
      <c r="AA170" s="38"/>
    </row>
    <row r="171" spans="1:27" x14ac:dyDescent="0.45">
      <c r="A171" s="38">
        <v>166</v>
      </c>
      <c r="B171" s="38"/>
      <c r="C171" s="38"/>
      <c r="D171" s="38"/>
      <c r="E171" s="38"/>
      <c r="F171" s="35"/>
      <c r="G171" s="35"/>
      <c r="H171" s="150"/>
      <c r="I171" s="38"/>
      <c r="J171" s="149" t="str">
        <f t="shared" si="25"/>
        <v>รอข้อมูลคอลัมน์ H</v>
      </c>
      <c r="K171" s="150"/>
      <c r="L171" s="150"/>
      <c r="M171" s="150"/>
      <c r="N171" s="149" t="str" cm="1">
        <f t="array" ref="N171">IF(AND(K171:M171=""),"ยังไม่บันทึกข้อมูล",
IF(M171&lt;&gt;"",
IF(M171&gt;=1.3,M171,"เป็นไม้พุ่ม"),
IF(K171+L171&gt;=1.3,K171+L171,"เป็นไม้พุ่ม")))</f>
        <v>ยังไม่บันทึกข้อมูล</v>
      </c>
      <c r="O171" s="149" t="str">
        <f t="shared" si="18"/>
        <v>ข้อมูลไม่ถูกต้อง</v>
      </c>
      <c r="P171" s="149" t="str">
        <f t="shared" si="19"/>
        <v>ข้อมูลไม่ถูกต้อง</v>
      </c>
      <c r="Q171" s="149" t="str">
        <f t="shared" si="20"/>
        <v>ข้อมูลไม่ถูกต้อง</v>
      </c>
      <c r="R171" s="149" t="str">
        <f t="shared" si="21"/>
        <v>ข้อมูลไม่ถูกต้อง</v>
      </c>
      <c r="S171" s="149" t="str">
        <f>IF(ISNUMBER(R171),
IF(H$2=ตัวเลือก!A$30,"ยังไม่บันทึกข้อมูล",R171*0.27),"ข้อมูลไม่ถูกต้อง")</f>
        <v>ข้อมูลไม่ถูกต้อง</v>
      </c>
      <c r="T171" s="149" t="str">
        <f t="shared" si="22"/>
        <v>ข้อมูลไม่ถูกต้อง</v>
      </c>
      <c r="U171" s="149" t="str">
        <f>IF(ISNUMBER(R171),
IF(H$2=ตัวเลือก!A$30,"ยังไม่บันทึกข้อมูล",R171*0.47),"ข้อมูลไม่ถูกต้อง")</f>
        <v>ข้อมูลไม่ถูกต้อง</v>
      </c>
      <c r="V171" s="149" t="str">
        <f>IF(ISNUMBER(S171),
IF(H$2=ตัวเลือก!A$30,"ยังไม่บันทึกข้อมูล",S171*0.47),"ข้อมูลไม่ถูกต้อง")</f>
        <v>ข้อมูลไม่ถูกต้อง</v>
      </c>
      <c r="W171" s="149" t="str">
        <f t="shared" si="23"/>
        <v>ข้อมูลไม่ถูกต้อง</v>
      </c>
      <c r="X171" s="148" t="str">
        <f t="shared" si="24"/>
        <v>ข้อมูลไม่ถูกต้อง</v>
      </c>
      <c r="Y171" s="38"/>
      <c r="Z171" s="38"/>
      <c r="AA171" s="38"/>
    </row>
    <row r="172" spans="1:27" x14ac:dyDescent="0.45">
      <c r="A172" s="38">
        <v>167</v>
      </c>
      <c r="B172" s="38"/>
      <c r="C172" s="38"/>
      <c r="D172" s="38"/>
      <c r="E172" s="38"/>
      <c r="F172" s="35"/>
      <c r="G172" s="35"/>
      <c r="H172" s="150"/>
      <c r="I172" s="38"/>
      <c r="J172" s="149" t="str">
        <f t="shared" si="25"/>
        <v>รอข้อมูลคอลัมน์ H</v>
      </c>
      <c r="K172" s="150"/>
      <c r="L172" s="150"/>
      <c r="M172" s="150"/>
      <c r="N172" s="149" t="str" cm="1">
        <f t="array" ref="N172">IF(AND(K172:M172=""),"ยังไม่บันทึกข้อมูล",
IF(M172&lt;&gt;"",
IF(M172&gt;=1.3,M172,"เป็นไม้พุ่ม"),
IF(K172+L172&gt;=1.3,K172+L172,"เป็นไม้พุ่ม")))</f>
        <v>ยังไม่บันทึกข้อมูล</v>
      </c>
      <c r="O172" s="149" t="str">
        <f t="shared" si="18"/>
        <v>ข้อมูลไม่ถูกต้อง</v>
      </c>
      <c r="P172" s="149" t="str">
        <f t="shared" si="19"/>
        <v>ข้อมูลไม่ถูกต้อง</v>
      </c>
      <c r="Q172" s="149" t="str">
        <f t="shared" si="20"/>
        <v>ข้อมูลไม่ถูกต้อง</v>
      </c>
      <c r="R172" s="149" t="str">
        <f t="shared" si="21"/>
        <v>ข้อมูลไม่ถูกต้อง</v>
      </c>
      <c r="S172" s="149" t="str">
        <f>IF(ISNUMBER(R172),
IF(H$2=ตัวเลือก!A$30,"ยังไม่บันทึกข้อมูล",R172*0.27),"ข้อมูลไม่ถูกต้อง")</f>
        <v>ข้อมูลไม่ถูกต้อง</v>
      </c>
      <c r="T172" s="149" t="str">
        <f t="shared" si="22"/>
        <v>ข้อมูลไม่ถูกต้อง</v>
      </c>
      <c r="U172" s="149" t="str">
        <f>IF(ISNUMBER(R172),
IF(H$2=ตัวเลือก!A$30,"ยังไม่บันทึกข้อมูล",R172*0.47),"ข้อมูลไม่ถูกต้อง")</f>
        <v>ข้อมูลไม่ถูกต้อง</v>
      </c>
      <c r="V172" s="149" t="str">
        <f>IF(ISNUMBER(S172),
IF(H$2=ตัวเลือก!A$30,"ยังไม่บันทึกข้อมูล",S172*0.47),"ข้อมูลไม่ถูกต้อง")</f>
        <v>ข้อมูลไม่ถูกต้อง</v>
      </c>
      <c r="W172" s="149" t="str">
        <f t="shared" si="23"/>
        <v>ข้อมูลไม่ถูกต้อง</v>
      </c>
      <c r="X172" s="148" t="str">
        <f t="shared" si="24"/>
        <v>ข้อมูลไม่ถูกต้อง</v>
      </c>
      <c r="Y172" s="38"/>
      <c r="Z172" s="38"/>
      <c r="AA172" s="38"/>
    </row>
    <row r="173" spans="1:27" x14ac:dyDescent="0.45">
      <c r="A173" s="38">
        <v>168</v>
      </c>
      <c r="B173" s="38"/>
      <c r="C173" s="38"/>
      <c r="D173" s="38"/>
      <c r="E173" s="38"/>
      <c r="F173" s="35"/>
      <c r="G173" s="35"/>
      <c r="H173" s="150"/>
      <c r="I173" s="38"/>
      <c r="J173" s="149" t="str">
        <f t="shared" si="25"/>
        <v>รอข้อมูลคอลัมน์ H</v>
      </c>
      <c r="K173" s="150"/>
      <c r="L173" s="150"/>
      <c r="M173" s="150"/>
      <c r="N173" s="149" t="str" cm="1">
        <f t="array" ref="N173">IF(AND(K173:M173=""),"ยังไม่บันทึกข้อมูล",
IF(M173&lt;&gt;"",
IF(M173&gt;=1.3,M173,"เป็นไม้พุ่ม"),
IF(K173+L173&gt;=1.3,K173+L173,"เป็นไม้พุ่ม")))</f>
        <v>ยังไม่บันทึกข้อมูล</v>
      </c>
      <c r="O173" s="149" t="str">
        <f t="shared" si="18"/>
        <v>ข้อมูลไม่ถูกต้อง</v>
      </c>
      <c r="P173" s="149" t="str">
        <f t="shared" si="19"/>
        <v>ข้อมูลไม่ถูกต้อง</v>
      </c>
      <c r="Q173" s="149" t="str">
        <f t="shared" si="20"/>
        <v>ข้อมูลไม่ถูกต้อง</v>
      </c>
      <c r="R173" s="149" t="str">
        <f t="shared" si="21"/>
        <v>ข้อมูลไม่ถูกต้อง</v>
      </c>
      <c r="S173" s="149" t="str">
        <f>IF(ISNUMBER(R173),
IF(H$2=ตัวเลือก!A$30,"ยังไม่บันทึกข้อมูล",R173*0.27),"ข้อมูลไม่ถูกต้อง")</f>
        <v>ข้อมูลไม่ถูกต้อง</v>
      </c>
      <c r="T173" s="149" t="str">
        <f t="shared" si="22"/>
        <v>ข้อมูลไม่ถูกต้อง</v>
      </c>
      <c r="U173" s="149" t="str">
        <f>IF(ISNUMBER(R173),
IF(H$2=ตัวเลือก!A$30,"ยังไม่บันทึกข้อมูล",R173*0.47),"ข้อมูลไม่ถูกต้อง")</f>
        <v>ข้อมูลไม่ถูกต้อง</v>
      </c>
      <c r="V173" s="149" t="str">
        <f>IF(ISNUMBER(S173),
IF(H$2=ตัวเลือก!A$30,"ยังไม่บันทึกข้อมูล",S173*0.47),"ข้อมูลไม่ถูกต้อง")</f>
        <v>ข้อมูลไม่ถูกต้อง</v>
      </c>
      <c r="W173" s="149" t="str">
        <f t="shared" si="23"/>
        <v>ข้อมูลไม่ถูกต้อง</v>
      </c>
      <c r="X173" s="148" t="str">
        <f t="shared" si="24"/>
        <v>ข้อมูลไม่ถูกต้อง</v>
      </c>
      <c r="Y173" s="38"/>
      <c r="Z173" s="38"/>
      <c r="AA173" s="38"/>
    </row>
    <row r="174" spans="1:27" x14ac:dyDescent="0.45">
      <c r="A174" s="38">
        <v>169</v>
      </c>
      <c r="B174" s="38"/>
      <c r="C174" s="38"/>
      <c r="D174" s="38"/>
      <c r="E174" s="38"/>
      <c r="F174" s="35"/>
      <c r="G174" s="35"/>
      <c r="H174" s="150"/>
      <c r="I174" s="38"/>
      <c r="J174" s="149" t="str">
        <f t="shared" si="25"/>
        <v>รอข้อมูลคอลัมน์ H</v>
      </c>
      <c r="K174" s="150"/>
      <c r="L174" s="150"/>
      <c r="M174" s="150"/>
      <c r="N174" s="149" t="str" cm="1">
        <f t="array" ref="N174">IF(AND(K174:M174=""),"ยังไม่บันทึกข้อมูล",
IF(M174&lt;&gt;"",
IF(M174&gt;=1.3,M174,"เป็นไม้พุ่ม"),
IF(K174+L174&gt;=1.3,K174+L174,"เป็นไม้พุ่ม")))</f>
        <v>ยังไม่บันทึกข้อมูล</v>
      </c>
      <c r="O174" s="149" t="str">
        <f t="shared" si="18"/>
        <v>ข้อมูลไม่ถูกต้อง</v>
      </c>
      <c r="P174" s="149" t="str">
        <f t="shared" si="19"/>
        <v>ข้อมูลไม่ถูกต้อง</v>
      </c>
      <c r="Q174" s="149" t="str">
        <f t="shared" si="20"/>
        <v>ข้อมูลไม่ถูกต้อง</v>
      </c>
      <c r="R174" s="149" t="str">
        <f t="shared" si="21"/>
        <v>ข้อมูลไม่ถูกต้อง</v>
      </c>
      <c r="S174" s="149" t="str">
        <f>IF(ISNUMBER(R174),
IF(H$2=ตัวเลือก!A$30,"ยังไม่บันทึกข้อมูล",R174*0.27),"ข้อมูลไม่ถูกต้อง")</f>
        <v>ข้อมูลไม่ถูกต้อง</v>
      </c>
      <c r="T174" s="149" t="str">
        <f t="shared" si="22"/>
        <v>ข้อมูลไม่ถูกต้อง</v>
      </c>
      <c r="U174" s="149" t="str">
        <f>IF(ISNUMBER(R174),
IF(H$2=ตัวเลือก!A$30,"ยังไม่บันทึกข้อมูล",R174*0.47),"ข้อมูลไม่ถูกต้อง")</f>
        <v>ข้อมูลไม่ถูกต้อง</v>
      </c>
      <c r="V174" s="149" t="str">
        <f>IF(ISNUMBER(S174),
IF(H$2=ตัวเลือก!A$30,"ยังไม่บันทึกข้อมูล",S174*0.47),"ข้อมูลไม่ถูกต้อง")</f>
        <v>ข้อมูลไม่ถูกต้อง</v>
      </c>
      <c r="W174" s="149" t="str">
        <f t="shared" si="23"/>
        <v>ข้อมูลไม่ถูกต้อง</v>
      </c>
      <c r="X174" s="148" t="str">
        <f t="shared" si="24"/>
        <v>ข้อมูลไม่ถูกต้อง</v>
      </c>
      <c r="Y174" s="38"/>
      <c r="Z174" s="38"/>
      <c r="AA174" s="38"/>
    </row>
    <row r="175" spans="1:27" x14ac:dyDescent="0.45">
      <c r="A175" s="38">
        <v>170</v>
      </c>
      <c r="B175" s="38"/>
      <c r="C175" s="38"/>
      <c r="D175" s="38"/>
      <c r="E175" s="38"/>
      <c r="F175" s="35"/>
      <c r="G175" s="35"/>
      <c r="H175" s="150"/>
      <c r="I175" s="38"/>
      <c r="J175" s="149" t="str">
        <f t="shared" si="25"/>
        <v>รอข้อมูลคอลัมน์ H</v>
      </c>
      <c r="K175" s="150"/>
      <c r="L175" s="150"/>
      <c r="M175" s="150"/>
      <c r="N175" s="149" t="str" cm="1">
        <f t="array" ref="N175">IF(AND(K175:M175=""),"ยังไม่บันทึกข้อมูล",
IF(M175&lt;&gt;"",
IF(M175&gt;=1.3,M175,"เป็นไม้พุ่ม"),
IF(K175+L175&gt;=1.3,K175+L175,"เป็นไม้พุ่ม")))</f>
        <v>ยังไม่บันทึกข้อมูล</v>
      </c>
      <c r="O175" s="149" t="str">
        <f t="shared" si="18"/>
        <v>ข้อมูลไม่ถูกต้อง</v>
      </c>
      <c r="P175" s="149" t="str">
        <f t="shared" si="19"/>
        <v>ข้อมูลไม่ถูกต้อง</v>
      </c>
      <c r="Q175" s="149" t="str">
        <f t="shared" si="20"/>
        <v>ข้อมูลไม่ถูกต้อง</v>
      </c>
      <c r="R175" s="149" t="str">
        <f t="shared" si="21"/>
        <v>ข้อมูลไม่ถูกต้อง</v>
      </c>
      <c r="S175" s="149" t="str">
        <f>IF(ISNUMBER(R175),
IF(H$2=ตัวเลือก!A$30,"ยังไม่บันทึกข้อมูล",R175*0.27),"ข้อมูลไม่ถูกต้อง")</f>
        <v>ข้อมูลไม่ถูกต้อง</v>
      </c>
      <c r="T175" s="149" t="str">
        <f t="shared" si="22"/>
        <v>ข้อมูลไม่ถูกต้อง</v>
      </c>
      <c r="U175" s="149" t="str">
        <f>IF(ISNUMBER(R175),
IF(H$2=ตัวเลือก!A$30,"ยังไม่บันทึกข้อมูล",R175*0.47),"ข้อมูลไม่ถูกต้อง")</f>
        <v>ข้อมูลไม่ถูกต้อง</v>
      </c>
      <c r="V175" s="149" t="str">
        <f>IF(ISNUMBER(S175),
IF(H$2=ตัวเลือก!A$30,"ยังไม่บันทึกข้อมูล",S175*0.47),"ข้อมูลไม่ถูกต้อง")</f>
        <v>ข้อมูลไม่ถูกต้อง</v>
      </c>
      <c r="W175" s="149" t="str">
        <f t="shared" si="23"/>
        <v>ข้อมูลไม่ถูกต้อง</v>
      </c>
      <c r="X175" s="148" t="str">
        <f t="shared" si="24"/>
        <v>ข้อมูลไม่ถูกต้อง</v>
      </c>
      <c r="Y175" s="38"/>
      <c r="Z175" s="38"/>
      <c r="AA175" s="38"/>
    </row>
    <row r="176" spans="1:27" x14ac:dyDescent="0.45">
      <c r="A176" s="38">
        <v>171</v>
      </c>
      <c r="B176" s="38"/>
      <c r="C176" s="38"/>
      <c r="D176" s="38"/>
      <c r="E176" s="38"/>
      <c r="F176" s="35"/>
      <c r="G176" s="35"/>
      <c r="H176" s="150"/>
      <c r="I176" s="38"/>
      <c r="J176" s="149" t="str">
        <f t="shared" si="25"/>
        <v>รอข้อมูลคอลัมน์ H</v>
      </c>
      <c r="K176" s="150"/>
      <c r="L176" s="150"/>
      <c r="M176" s="150"/>
      <c r="N176" s="149" t="str" cm="1">
        <f t="array" ref="N176">IF(AND(K176:M176=""),"ยังไม่บันทึกข้อมูล",
IF(M176&lt;&gt;"",
IF(M176&gt;=1.3,M176,"เป็นไม้พุ่ม"),
IF(K176+L176&gt;=1.3,K176+L176,"เป็นไม้พุ่ม")))</f>
        <v>ยังไม่บันทึกข้อมูล</v>
      </c>
      <c r="O176" s="149" t="str">
        <f t="shared" si="18"/>
        <v>ข้อมูลไม่ถูกต้อง</v>
      </c>
      <c r="P176" s="149" t="str">
        <f t="shared" si="19"/>
        <v>ข้อมูลไม่ถูกต้อง</v>
      </c>
      <c r="Q176" s="149" t="str">
        <f t="shared" si="20"/>
        <v>ข้อมูลไม่ถูกต้อง</v>
      </c>
      <c r="R176" s="149" t="str">
        <f t="shared" si="21"/>
        <v>ข้อมูลไม่ถูกต้อง</v>
      </c>
      <c r="S176" s="149" t="str">
        <f>IF(ISNUMBER(R176),
IF(H$2=ตัวเลือก!A$30,"ยังไม่บันทึกข้อมูล",R176*0.27),"ข้อมูลไม่ถูกต้อง")</f>
        <v>ข้อมูลไม่ถูกต้อง</v>
      </c>
      <c r="T176" s="149" t="str">
        <f t="shared" si="22"/>
        <v>ข้อมูลไม่ถูกต้อง</v>
      </c>
      <c r="U176" s="149" t="str">
        <f>IF(ISNUMBER(R176),
IF(H$2=ตัวเลือก!A$30,"ยังไม่บันทึกข้อมูล",R176*0.47),"ข้อมูลไม่ถูกต้อง")</f>
        <v>ข้อมูลไม่ถูกต้อง</v>
      </c>
      <c r="V176" s="149" t="str">
        <f>IF(ISNUMBER(S176),
IF(H$2=ตัวเลือก!A$30,"ยังไม่บันทึกข้อมูล",S176*0.47),"ข้อมูลไม่ถูกต้อง")</f>
        <v>ข้อมูลไม่ถูกต้อง</v>
      </c>
      <c r="W176" s="149" t="str">
        <f t="shared" si="23"/>
        <v>ข้อมูลไม่ถูกต้อง</v>
      </c>
      <c r="X176" s="148" t="str">
        <f t="shared" si="24"/>
        <v>ข้อมูลไม่ถูกต้อง</v>
      </c>
      <c r="Y176" s="38"/>
      <c r="Z176" s="38"/>
      <c r="AA176" s="38"/>
    </row>
    <row r="177" spans="1:27" x14ac:dyDescent="0.45">
      <c r="A177" s="38">
        <v>172</v>
      </c>
      <c r="B177" s="38"/>
      <c r="C177" s="38"/>
      <c r="D177" s="38"/>
      <c r="E177" s="38"/>
      <c r="F177" s="35"/>
      <c r="G177" s="35"/>
      <c r="H177" s="150"/>
      <c r="I177" s="38"/>
      <c r="J177" s="149" t="str">
        <f t="shared" si="25"/>
        <v>รอข้อมูลคอลัมน์ H</v>
      </c>
      <c r="K177" s="150"/>
      <c r="L177" s="150"/>
      <c r="M177" s="150"/>
      <c r="N177" s="149" t="str" cm="1">
        <f t="array" ref="N177">IF(AND(K177:M177=""),"ยังไม่บันทึกข้อมูล",
IF(M177&lt;&gt;"",
IF(M177&gt;=1.3,M177,"เป็นไม้พุ่ม"),
IF(K177+L177&gt;=1.3,K177+L177,"เป็นไม้พุ่ม")))</f>
        <v>ยังไม่บันทึกข้อมูล</v>
      </c>
      <c r="O177" s="149" t="str">
        <f t="shared" si="18"/>
        <v>ข้อมูลไม่ถูกต้อง</v>
      </c>
      <c r="P177" s="149" t="str">
        <f t="shared" si="19"/>
        <v>ข้อมูลไม่ถูกต้อง</v>
      </c>
      <c r="Q177" s="149" t="str">
        <f t="shared" si="20"/>
        <v>ข้อมูลไม่ถูกต้อง</v>
      </c>
      <c r="R177" s="149" t="str">
        <f t="shared" si="21"/>
        <v>ข้อมูลไม่ถูกต้อง</v>
      </c>
      <c r="S177" s="149" t="str">
        <f>IF(ISNUMBER(R177),
IF(H$2=ตัวเลือก!A$30,"ยังไม่บันทึกข้อมูล",R177*0.27),"ข้อมูลไม่ถูกต้อง")</f>
        <v>ข้อมูลไม่ถูกต้อง</v>
      </c>
      <c r="T177" s="149" t="str">
        <f t="shared" si="22"/>
        <v>ข้อมูลไม่ถูกต้อง</v>
      </c>
      <c r="U177" s="149" t="str">
        <f>IF(ISNUMBER(R177),
IF(H$2=ตัวเลือก!A$30,"ยังไม่บันทึกข้อมูล",R177*0.47),"ข้อมูลไม่ถูกต้อง")</f>
        <v>ข้อมูลไม่ถูกต้อง</v>
      </c>
      <c r="V177" s="149" t="str">
        <f>IF(ISNUMBER(S177),
IF(H$2=ตัวเลือก!A$30,"ยังไม่บันทึกข้อมูล",S177*0.47),"ข้อมูลไม่ถูกต้อง")</f>
        <v>ข้อมูลไม่ถูกต้อง</v>
      </c>
      <c r="W177" s="149" t="str">
        <f t="shared" si="23"/>
        <v>ข้อมูลไม่ถูกต้อง</v>
      </c>
      <c r="X177" s="148" t="str">
        <f t="shared" si="24"/>
        <v>ข้อมูลไม่ถูกต้อง</v>
      </c>
      <c r="Y177" s="38"/>
      <c r="Z177" s="38"/>
      <c r="AA177" s="38"/>
    </row>
    <row r="178" spans="1:27" x14ac:dyDescent="0.45">
      <c r="A178" s="38">
        <v>173</v>
      </c>
      <c r="B178" s="38"/>
      <c r="C178" s="38"/>
      <c r="D178" s="38"/>
      <c r="E178" s="38"/>
      <c r="F178" s="35"/>
      <c r="G178" s="35"/>
      <c r="H178" s="150"/>
      <c r="I178" s="38"/>
      <c r="J178" s="149" t="str">
        <f t="shared" si="25"/>
        <v>รอข้อมูลคอลัมน์ H</v>
      </c>
      <c r="K178" s="150"/>
      <c r="L178" s="150"/>
      <c r="M178" s="150"/>
      <c r="N178" s="149" t="str" cm="1">
        <f t="array" ref="N178">IF(AND(K178:M178=""),"ยังไม่บันทึกข้อมูล",
IF(M178&lt;&gt;"",
IF(M178&gt;=1.3,M178,"เป็นไม้พุ่ม"),
IF(K178+L178&gt;=1.3,K178+L178,"เป็นไม้พุ่ม")))</f>
        <v>ยังไม่บันทึกข้อมูล</v>
      </c>
      <c r="O178" s="149" t="str">
        <f t="shared" si="18"/>
        <v>ข้อมูลไม่ถูกต้อง</v>
      </c>
      <c r="P178" s="149" t="str">
        <f t="shared" si="19"/>
        <v>ข้อมูลไม่ถูกต้อง</v>
      </c>
      <c r="Q178" s="149" t="str">
        <f t="shared" si="20"/>
        <v>ข้อมูลไม่ถูกต้อง</v>
      </c>
      <c r="R178" s="149" t="str">
        <f t="shared" si="21"/>
        <v>ข้อมูลไม่ถูกต้อง</v>
      </c>
      <c r="S178" s="149" t="str">
        <f>IF(ISNUMBER(R178),
IF(H$2=ตัวเลือก!A$30,"ยังไม่บันทึกข้อมูล",R178*0.27),"ข้อมูลไม่ถูกต้อง")</f>
        <v>ข้อมูลไม่ถูกต้อง</v>
      </c>
      <c r="T178" s="149" t="str">
        <f t="shared" si="22"/>
        <v>ข้อมูลไม่ถูกต้อง</v>
      </c>
      <c r="U178" s="149" t="str">
        <f>IF(ISNUMBER(R178),
IF(H$2=ตัวเลือก!A$30,"ยังไม่บันทึกข้อมูล",R178*0.47),"ข้อมูลไม่ถูกต้อง")</f>
        <v>ข้อมูลไม่ถูกต้อง</v>
      </c>
      <c r="V178" s="149" t="str">
        <f>IF(ISNUMBER(S178),
IF(H$2=ตัวเลือก!A$30,"ยังไม่บันทึกข้อมูล",S178*0.47),"ข้อมูลไม่ถูกต้อง")</f>
        <v>ข้อมูลไม่ถูกต้อง</v>
      </c>
      <c r="W178" s="149" t="str">
        <f t="shared" si="23"/>
        <v>ข้อมูลไม่ถูกต้อง</v>
      </c>
      <c r="X178" s="148" t="str">
        <f t="shared" si="24"/>
        <v>ข้อมูลไม่ถูกต้อง</v>
      </c>
      <c r="Y178" s="38"/>
      <c r="Z178" s="38"/>
      <c r="AA178" s="38"/>
    </row>
    <row r="179" spans="1:27" x14ac:dyDescent="0.45">
      <c r="A179" s="38">
        <v>174</v>
      </c>
      <c r="B179" s="38"/>
      <c r="C179" s="38"/>
      <c r="D179" s="38"/>
      <c r="E179" s="38"/>
      <c r="F179" s="35"/>
      <c r="G179" s="35"/>
      <c r="H179" s="150"/>
      <c r="I179" s="38"/>
      <c r="J179" s="149" t="str">
        <f t="shared" si="25"/>
        <v>รอข้อมูลคอลัมน์ H</v>
      </c>
      <c r="K179" s="150"/>
      <c r="L179" s="150"/>
      <c r="M179" s="150"/>
      <c r="N179" s="149" t="str" cm="1">
        <f t="array" ref="N179">IF(AND(K179:M179=""),"ยังไม่บันทึกข้อมูล",
IF(M179&lt;&gt;"",
IF(M179&gt;=1.3,M179,"เป็นไม้พุ่ม"),
IF(K179+L179&gt;=1.3,K179+L179,"เป็นไม้พุ่ม")))</f>
        <v>ยังไม่บันทึกข้อมูล</v>
      </c>
      <c r="O179" s="149" t="str">
        <f t="shared" si="18"/>
        <v>ข้อมูลไม่ถูกต้อง</v>
      </c>
      <c r="P179" s="149" t="str">
        <f t="shared" si="19"/>
        <v>ข้อมูลไม่ถูกต้อง</v>
      </c>
      <c r="Q179" s="149" t="str">
        <f t="shared" si="20"/>
        <v>ข้อมูลไม่ถูกต้อง</v>
      </c>
      <c r="R179" s="149" t="str">
        <f t="shared" si="21"/>
        <v>ข้อมูลไม่ถูกต้อง</v>
      </c>
      <c r="S179" s="149" t="str">
        <f>IF(ISNUMBER(R179),
IF(H$2=ตัวเลือก!A$30,"ยังไม่บันทึกข้อมูล",R179*0.27),"ข้อมูลไม่ถูกต้อง")</f>
        <v>ข้อมูลไม่ถูกต้อง</v>
      </c>
      <c r="T179" s="149" t="str">
        <f t="shared" si="22"/>
        <v>ข้อมูลไม่ถูกต้อง</v>
      </c>
      <c r="U179" s="149" t="str">
        <f>IF(ISNUMBER(R179),
IF(H$2=ตัวเลือก!A$30,"ยังไม่บันทึกข้อมูล",R179*0.47),"ข้อมูลไม่ถูกต้อง")</f>
        <v>ข้อมูลไม่ถูกต้อง</v>
      </c>
      <c r="V179" s="149" t="str">
        <f>IF(ISNUMBER(S179),
IF(H$2=ตัวเลือก!A$30,"ยังไม่บันทึกข้อมูล",S179*0.47),"ข้อมูลไม่ถูกต้อง")</f>
        <v>ข้อมูลไม่ถูกต้อง</v>
      </c>
      <c r="W179" s="149" t="str">
        <f t="shared" si="23"/>
        <v>ข้อมูลไม่ถูกต้อง</v>
      </c>
      <c r="X179" s="148" t="str">
        <f t="shared" si="24"/>
        <v>ข้อมูลไม่ถูกต้อง</v>
      </c>
      <c r="Y179" s="38"/>
      <c r="Z179" s="38"/>
      <c r="AA179" s="38"/>
    </row>
    <row r="180" spans="1:27" x14ac:dyDescent="0.45">
      <c r="A180" s="38">
        <v>175</v>
      </c>
      <c r="B180" s="38"/>
      <c r="C180" s="38"/>
      <c r="D180" s="38"/>
      <c r="E180" s="38"/>
      <c r="F180" s="35"/>
      <c r="G180" s="35"/>
      <c r="H180" s="150"/>
      <c r="I180" s="38"/>
      <c r="J180" s="149" t="str">
        <f t="shared" si="25"/>
        <v>รอข้อมูลคอลัมน์ H</v>
      </c>
      <c r="K180" s="150"/>
      <c r="L180" s="150"/>
      <c r="M180" s="150"/>
      <c r="N180" s="149" t="str" cm="1">
        <f t="array" ref="N180">IF(AND(K180:M180=""),"ยังไม่บันทึกข้อมูล",
IF(M180&lt;&gt;"",
IF(M180&gt;=1.3,M180,"เป็นไม้พุ่ม"),
IF(K180+L180&gt;=1.3,K180+L180,"เป็นไม้พุ่ม")))</f>
        <v>ยังไม่บันทึกข้อมูล</v>
      </c>
      <c r="O180" s="149" t="str">
        <f t="shared" si="18"/>
        <v>ข้อมูลไม่ถูกต้อง</v>
      </c>
      <c r="P180" s="149" t="str">
        <f t="shared" si="19"/>
        <v>ข้อมูลไม่ถูกต้อง</v>
      </c>
      <c r="Q180" s="149" t="str">
        <f t="shared" si="20"/>
        <v>ข้อมูลไม่ถูกต้อง</v>
      </c>
      <c r="R180" s="149" t="str">
        <f t="shared" si="21"/>
        <v>ข้อมูลไม่ถูกต้อง</v>
      </c>
      <c r="S180" s="149" t="str">
        <f>IF(ISNUMBER(R180),
IF(H$2=ตัวเลือก!A$30,"ยังไม่บันทึกข้อมูล",R180*0.27),"ข้อมูลไม่ถูกต้อง")</f>
        <v>ข้อมูลไม่ถูกต้อง</v>
      </c>
      <c r="T180" s="149" t="str">
        <f t="shared" si="22"/>
        <v>ข้อมูลไม่ถูกต้อง</v>
      </c>
      <c r="U180" s="149" t="str">
        <f>IF(ISNUMBER(R180),
IF(H$2=ตัวเลือก!A$30,"ยังไม่บันทึกข้อมูล",R180*0.47),"ข้อมูลไม่ถูกต้อง")</f>
        <v>ข้อมูลไม่ถูกต้อง</v>
      </c>
      <c r="V180" s="149" t="str">
        <f>IF(ISNUMBER(S180),
IF(H$2=ตัวเลือก!A$30,"ยังไม่บันทึกข้อมูล",S180*0.47),"ข้อมูลไม่ถูกต้อง")</f>
        <v>ข้อมูลไม่ถูกต้อง</v>
      </c>
      <c r="W180" s="149" t="str">
        <f t="shared" si="23"/>
        <v>ข้อมูลไม่ถูกต้อง</v>
      </c>
      <c r="X180" s="148" t="str">
        <f t="shared" si="24"/>
        <v>ข้อมูลไม่ถูกต้อง</v>
      </c>
      <c r="Y180" s="38"/>
      <c r="Z180" s="38"/>
      <c r="AA180" s="38"/>
    </row>
    <row r="181" spans="1:27" x14ac:dyDescent="0.45">
      <c r="A181" s="38">
        <v>176</v>
      </c>
      <c r="B181" s="38"/>
      <c r="C181" s="38"/>
      <c r="D181" s="38"/>
      <c r="E181" s="38"/>
      <c r="F181" s="35"/>
      <c r="G181" s="35"/>
      <c r="H181" s="150"/>
      <c r="I181" s="38"/>
      <c r="J181" s="149" t="str">
        <f t="shared" si="25"/>
        <v>รอข้อมูลคอลัมน์ H</v>
      </c>
      <c r="K181" s="150"/>
      <c r="L181" s="150"/>
      <c r="M181" s="150"/>
      <c r="N181" s="149" t="str" cm="1">
        <f t="array" ref="N181">IF(AND(K181:M181=""),"ยังไม่บันทึกข้อมูล",
IF(M181&lt;&gt;"",
IF(M181&gt;=1.3,M181,"เป็นไม้พุ่ม"),
IF(K181+L181&gt;=1.3,K181+L181,"เป็นไม้พุ่ม")))</f>
        <v>ยังไม่บันทึกข้อมูล</v>
      </c>
      <c r="O181" s="149" t="str">
        <f t="shared" si="18"/>
        <v>ข้อมูลไม่ถูกต้อง</v>
      </c>
      <c r="P181" s="149" t="str">
        <f t="shared" si="19"/>
        <v>ข้อมูลไม่ถูกต้อง</v>
      </c>
      <c r="Q181" s="149" t="str">
        <f t="shared" si="20"/>
        <v>ข้อมูลไม่ถูกต้อง</v>
      </c>
      <c r="R181" s="149" t="str">
        <f t="shared" si="21"/>
        <v>ข้อมูลไม่ถูกต้อง</v>
      </c>
      <c r="S181" s="149" t="str">
        <f>IF(ISNUMBER(R181),
IF(H$2=ตัวเลือก!A$30,"ยังไม่บันทึกข้อมูล",R181*0.27),"ข้อมูลไม่ถูกต้อง")</f>
        <v>ข้อมูลไม่ถูกต้อง</v>
      </c>
      <c r="T181" s="149" t="str">
        <f t="shared" si="22"/>
        <v>ข้อมูลไม่ถูกต้อง</v>
      </c>
      <c r="U181" s="149" t="str">
        <f>IF(ISNUMBER(R181),
IF(H$2=ตัวเลือก!A$30,"ยังไม่บันทึกข้อมูล",R181*0.47),"ข้อมูลไม่ถูกต้อง")</f>
        <v>ข้อมูลไม่ถูกต้อง</v>
      </c>
      <c r="V181" s="149" t="str">
        <f>IF(ISNUMBER(S181),
IF(H$2=ตัวเลือก!A$30,"ยังไม่บันทึกข้อมูล",S181*0.47),"ข้อมูลไม่ถูกต้อง")</f>
        <v>ข้อมูลไม่ถูกต้อง</v>
      </c>
      <c r="W181" s="149" t="str">
        <f t="shared" si="23"/>
        <v>ข้อมูลไม่ถูกต้อง</v>
      </c>
      <c r="X181" s="148" t="str">
        <f t="shared" si="24"/>
        <v>ข้อมูลไม่ถูกต้อง</v>
      </c>
      <c r="Y181" s="38"/>
      <c r="Z181" s="38"/>
      <c r="AA181" s="38"/>
    </row>
    <row r="182" spans="1:27" x14ac:dyDescent="0.45">
      <c r="A182" s="38">
        <v>177</v>
      </c>
      <c r="B182" s="38"/>
      <c r="C182" s="38"/>
      <c r="D182" s="38"/>
      <c r="E182" s="38"/>
      <c r="F182" s="35"/>
      <c r="G182" s="35"/>
      <c r="H182" s="150"/>
      <c r="I182" s="38"/>
      <c r="J182" s="149" t="str">
        <f t="shared" si="25"/>
        <v>รอข้อมูลคอลัมน์ H</v>
      </c>
      <c r="K182" s="150"/>
      <c r="L182" s="150"/>
      <c r="M182" s="150"/>
      <c r="N182" s="149" t="str" cm="1">
        <f t="array" ref="N182">IF(AND(K182:M182=""),"ยังไม่บันทึกข้อมูล",
IF(M182&lt;&gt;"",
IF(M182&gt;=1.3,M182,"เป็นไม้พุ่ม"),
IF(K182+L182&gt;=1.3,K182+L182,"เป็นไม้พุ่ม")))</f>
        <v>ยังไม่บันทึกข้อมูล</v>
      </c>
      <c r="O182" s="149" t="str">
        <f t="shared" si="18"/>
        <v>ข้อมูลไม่ถูกต้อง</v>
      </c>
      <c r="P182" s="149" t="str">
        <f t="shared" si="19"/>
        <v>ข้อมูลไม่ถูกต้อง</v>
      </c>
      <c r="Q182" s="149" t="str">
        <f t="shared" si="20"/>
        <v>ข้อมูลไม่ถูกต้อง</v>
      </c>
      <c r="R182" s="149" t="str">
        <f t="shared" si="21"/>
        <v>ข้อมูลไม่ถูกต้อง</v>
      </c>
      <c r="S182" s="149" t="str">
        <f>IF(ISNUMBER(R182),
IF(H$2=ตัวเลือก!A$30,"ยังไม่บันทึกข้อมูล",R182*0.27),"ข้อมูลไม่ถูกต้อง")</f>
        <v>ข้อมูลไม่ถูกต้อง</v>
      </c>
      <c r="T182" s="149" t="str">
        <f t="shared" si="22"/>
        <v>ข้อมูลไม่ถูกต้อง</v>
      </c>
      <c r="U182" s="149" t="str">
        <f>IF(ISNUMBER(R182),
IF(H$2=ตัวเลือก!A$30,"ยังไม่บันทึกข้อมูล",R182*0.47),"ข้อมูลไม่ถูกต้อง")</f>
        <v>ข้อมูลไม่ถูกต้อง</v>
      </c>
      <c r="V182" s="149" t="str">
        <f>IF(ISNUMBER(S182),
IF(H$2=ตัวเลือก!A$30,"ยังไม่บันทึกข้อมูล",S182*0.47),"ข้อมูลไม่ถูกต้อง")</f>
        <v>ข้อมูลไม่ถูกต้อง</v>
      </c>
      <c r="W182" s="149" t="str">
        <f t="shared" si="23"/>
        <v>ข้อมูลไม่ถูกต้อง</v>
      </c>
      <c r="X182" s="148" t="str">
        <f t="shared" si="24"/>
        <v>ข้อมูลไม่ถูกต้อง</v>
      </c>
      <c r="Y182" s="38"/>
      <c r="Z182" s="38"/>
      <c r="AA182" s="38"/>
    </row>
    <row r="183" spans="1:27" x14ac:dyDescent="0.45">
      <c r="A183" s="38">
        <v>178</v>
      </c>
      <c r="B183" s="38"/>
      <c r="C183" s="38"/>
      <c r="D183" s="38"/>
      <c r="E183" s="38"/>
      <c r="F183" s="35"/>
      <c r="G183" s="35"/>
      <c r="H183" s="150"/>
      <c r="I183" s="38"/>
      <c r="J183" s="149" t="str">
        <f t="shared" si="25"/>
        <v>รอข้อมูลคอลัมน์ H</v>
      </c>
      <c r="K183" s="150"/>
      <c r="L183" s="150"/>
      <c r="M183" s="150"/>
      <c r="N183" s="149" t="str" cm="1">
        <f t="array" ref="N183">IF(AND(K183:M183=""),"ยังไม่บันทึกข้อมูล",
IF(M183&lt;&gt;"",
IF(M183&gt;=1.3,M183,"เป็นไม้พุ่ม"),
IF(K183+L183&gt;=1.3,K183+L183,"เป็นไม้พุ่ม")))</f>
        <v>ยังไม่บันทึกข้อมูล</v>
      </c>
      <c r="O183" s="149" t="str">
        <f t="shared" si="18"/>
        <v>ข้อมูลไม่ถูกต้อง</v>
      </c>
      <c r="P183" s="149" t="str">
        <f t="shared" si="19"/>
        <v>ข้อมูลไม่ถูกต้อง</v>
      </c>
      <c r="Q183" s="149" t="str">
        <f t="shared" si="20"/>
        <v>ข้อมูลไม่ถูกต้อง</v>
      </c>
      <c r="R183" s="149" t="str">
        <f t="shared" si="21"/>
        <v>ข้อมูลไม่ถูกต้อง</v>
      </c>
      <c r="S183" s="149" t="str">
        <f>IF(ISNUMBER(R183),
IF(H$2=ตัวเลือก!A$30,"ยังไม่บันทึกข้อมูล",R183*0.27),"ข้อมูลไม่ถูกต้อง")</f>
        <v>ข้อมูลไม่ถูกต้อง</v>
      </c>
      <c r="T183" s="149" t="str">
        <f t="shared" si="22"/>
        <v>ข้อมูลไม่ถูกต้อง</v>
      </c>
      <c r="U183" s="149" t="str">
        <f>IF(ISNUMBER(R183),
IF(H$2=ตัวเลือก!A$30,"ยังไม่บันทึกข้อมูล",R183*0.47),"ข้อมูลไม่ถูกต้อง")</f>
        <v>ข้อมูลไม่ถูกต้อง</v>
      </c>
      <c r="V183" s="149" t="str">
        <f>IF(ISNUMBER(S183),
IF(H$2=ตัวเลือก!A$30,"ยังไม่บันทึกข้อมูล",S183*0.47),"ข้อมูลไม่ถูกต้อง")</f>
        <v>ข้อมูลไม่ถูกต้อง</v>
      </c>
      <c r="W183" s="149" t="str">
        <f t="shared" si="23"/>
        <v>ข้อมูลไม่ถูกต้อง</v>
      </c>
      <c r="X183" s="148" t="str">
        <f t="shared" si="24"/>
        <v>ข้อมูลไม่ถูกต้อง</v>
      </c>
      <c r="Y183" s="38"/>
      <c r="Z183" s="38"/>
      <c r="AA183" s="38"/>
    </row>
    <row r="184" spans="1:27" x14ac:dyDescent="0.45">
      <c r="A184" s="38">
        <v>179</v>
      </c>
      <c r="B184" s="38"/>
      <c r="C184" s="38"/>
      <c r="D184" s="38"/>
      <c r="E184" s="38"/>
      <c r="F184" s="35"/>
      <c r="G184" s="35"/>
      <c r="H184" s="150"/>
      <c r="I184" s="38"/>
      <c r="J184" s="149" t="str">
        <f t="shared" si="25"/>
        <v>รอข้อมูลคอลัมน์ H</v>
      </c>
      <c r="K184" s="150"/>
      <c r="L184" s="150"/>
      <c r="M184" s="150"/>
      <c r="N184" s="149" t="str" cm="1">
        <f t="array" ref="N184">IF(AND(K184:M184=""),"ยังไม่บันทึกข้อมูล",
IF(M184&lt;&gt;"",
IF(M184&gt;=1.3,M184,"เป็นไม้พุ่ม"),
IF(K184+L184&gt;=1.3,K184+L184,"เป็นไม้พุ่ม")))</f>
        <v>ยังไม่บันทึกข้อมูล</v>
      </c>
      <c r="O184" s="149" t="str">
        <f t="shared" si="18"/>
        <v>ข้อมูลไม่ถูกต้อง</v>
      </c>
      <c r="P184" s="149" t="str">
        <f t="shared" si="19"/>
        <v>ข้อมูลไม่ถูกต้อง</v>
      </c>
      <c r="Q184" s="149" t="str">
        <f t="shared" si="20"/>
        <v>ข้อมูลไม่ถูกต้อง</v>
      </c>
      <c r="R184" s="149" t="str">
        <f t="shared" si="21"/>
        <v>ข้อมูลไม่ถูกต้อง</v>
      </c>
      <c r="S184" s="149" t="str">
        <f>IF(ISNUMBER(R184),
IF(H$2=ตัวเลือก!A$30,"ยังไม่บันทึกข้อมูล",R184*0.27),"ข้อมูลไม่ถูกต้อง")</f>
        <v>ข้อมูลไม่ถูกต้อง</v>
      </c>
      <c r="T184" s="149" t="str">
        <f t="shared" si="22"/>
        <v>ข้อมูลไม่ถูกต้อง</v>
      </c>
      <c r="U184" s="149" t="str">
        <f>IF(ISNUMBER(R184),
IF(H$2=ตัวเลือก!A$30,"ยังไม่บันทึกข้อมูล",R184*0.47),"ข้อมูลไม่ถูกต้อง")</f>
        <v>ข้อมูลไม่ถูกต้อง</v>
      </c>
      <c r="V184" s="149" t="str">
        <f>IF(ISNUMBER(S184),
IF(H$2=ตัวเลือก!A$30,"ยังไม่บันทึกข้อมูล",S184*0.47),"ข้อมูลไม่ถูกต้อง")</f>
        <v>ข้อมูลไม่ถูกต้อง</v>
      </c>
      <c r="W184" s="149" t="str">
        <f t="shared" si="23"/>
        <v>ข้อมูลไม่ถูกต้อง</v>
      </c>
      <c r="X184" s="148" t="str">
        <f t="shared" si="24"/>
        <v>ข้อมูลไม่ถูกต้อง</v>
      </c>
      <c r="Y184" s="38"/>
      <c r="Z184" s="38"/>
      <c r="AA184" s="38"/>
    </row>
    <row r="185" spans="1:27" x14ac:dyDescent="0.45">
      <c r="A185" s="38">
        <v>180</v>
      </c>
      <c r="B185" s="38"/>
      <c r="C185" s="38"/>
      <c r="D185" s="38"/>
      <c r="E185" s="38"/>
      <c r="F185" s="35"/>
      <c r="G185" s="35"/>
      <c r="H185" s="150"/>
      <c r="I185" s="38"/>
      <c r="J185" s="149" t="str">
        <f t="shared" si="25"/>
        <v>รอข้อมูลคอลัมน์ H</v>
      </c>
      <c r="K185" s="150"/>
      <c r="L185" s="150"/>
      <c r="M185" s="150"/>
      <c r="N185" s="149" t="str" cm="1">
        <f t="array" ref="N185">IF(AND(K185:M185=""),"ยังไม่บันทึกข้อมูล",
IF(M185&lt;&gt;"",
IF(M185&gt;=1.3,M185,"เป็นไม้พุ่ม"),
IF(K185+L185&gt;=1.3,K185+L185,"เป็นไม้พุ่ม")))</f>
        <v>ยังไม่บันทึกข้อมูล</v>
      </c>
      <c r="O185" s="149" t="str">
        <f t="shared" si="18"/>
        <v>ข้อมูลไม่ถูกต้อง</v>
      </c>
      <c r="P185" s="149" t="str">
        <f t="shared" si="19"/>
        <v>ข้อมูลไม่ถูกต้อง</v>
      </c>
      <c r="Q185" s="149" t="str">
        <f t="shared" si="20"/>
        <v>ข้อมูลไม่ถูกต้อง</v>
      </c>
      <c r="R185" s="149" t="str">
        <f t="shared" si="21"/>
        <v>ข้อมูลไม่ถูกต้อง</v>
      </c>
      <c r="S185" s="149" t="str">
        <f>IF(ISNUMBER(R185),
IF(H$2=ตัวเลือก!A$30,"ยังไม่บันทึกข้อมูล",R185*0.27),"ข้อมูลไม่ถูกต้อง")</f>
        <v>ข้อมูลไม่ถูกต้อง</v>
      </c>
      <c r="T185" s="149" t="str">
        <f t="shared" si="22"/>
        <v>ข้อมูลไม่ถูกต้อง</v>
      </c>
      <c r="U185" s="149" t="str">
        <f>IF(ISNUMBER(R185),
IF(H$2=ตัวเลือก!A$30,"ยังไม่บันทึกข้อมูล",R185*0.47),"ข้อมูลไม่ถูกต้อง")</f>
        <v>ข้อมูลไม่ถูกต้อง</v>
      </c>
      <c r="V185" s="149" t="str">
        <f>IF(ISNUMBER(S185),
IF(H$2=ตัวเลือก!A$30,"ยังไม่บันทึกข้อมูล",S185*0.47),"ข้อมูลไม่ถูกต้อง")</f>
        <v>ข้อมูลไม่ถูกต้อง</v>
      </c>
      <c r="W185" s="149" t="str">
        <f t="shared" si="23"/>
        <v>ข้อมูลไม่ถูกต้อง</v>
      </c>
      <c r="X185" s="148" t="str">
        <f t="shared" si="24"/>
        <v>ข้อมูลไม่ถูกต้อง</v>
      </c>
      <c r="Y185" s="38"/>
      <c r="Z185" s="38"/>
      <c r="AA185" s="38"/>
    </row>
    <row r="186" spans="1:27" x14ac:dyDescent="0.45">
      <c r="A186" s="38">
        <v>181</v>
      </c>
      <c r="B186" s="38"/>
      <c r="C186" s="38"/>
      <c r="D186" s="38"/>
      <c r="E186" s="38"/>
      <c r="F186" s="35"/>
      <c r="G186" s="35"/>
      <c r="H186" s="150"/>
      <c r="I186" s="38"/>
      <c r="J186" s="149" t="str">
        <f t="shared" si="25"/>
        <v>รอข้อมูลคอลัมน์ H</v>
      </c>
      <c r="K186" s="150"/>
      <c r="L186" s="150"/>
      <c r="M186" s="150"/>
      <c r="N186" s="149" t="str" cm="1">
        <f t="array" ref="N186">IF(AND(K186:M186=""),"ยังไม่บันทึกข้อมูล",
IF(M186&lt;&gt;"",
IF(M186&gt;=1.3,M186,"เป็นไม้พุ่ม"),
IF(K186+L186&gt;=1.3,K186+L186,"เป็นไม้พุ่ม")))</f>
        <v>ยังไม่บันทึกข้อมูล</v>
      </c>
      <c r="O186" s="149" t="str">
        <f t="shared" si="18"/>
        <v>ข้อมูลไม่ถูกต้อง</v>
      </c>
      <c r="P186" s="149" t="str">
        <f t="shared" si="19"/>
        <v>ข้อมูลไม่ถูกต้อง</v>
      </c>
      <c r="Q186" s="149" t="str">
        <f t="shared" si="20"/>
        <v>ข้อมูลไม่ถูกต้อง</v>
      </c>
      <c r="R186" s="149" t="str">
        <f t="shared" si="21"/>
        <v>ข้อมูลไม่ถูกต้อง</v>
      </c>
      <c r="S186" s="149" t="str">
        <f>IF(ISNUMBER(R186),
IF(H$2=ตัวเลือก!A$30,"ยังไม่บันทึกข้อมูล",R186*0.27),"ข้อมูลไม่ถูกต้อง")</f>
        <v>ข้อมูลไม่ถูกต้อง</v>
      </c>
      <c r="T186" s="149" t="str">
        <f t="shared" si="22"/>
        <v>ข้อมูลไม่ถูกต้อง</v>
      </c>
      <c r="U186" s="149" t="str">
        <f>IF(ISNUMBER(R186),
IF(H$2=ตัวเลือก!A$30,"ยังไม่บันทึกข้อมูล",R186*0.47),"ข้อมูลไม่ถูกต้อง")</f>
        <v>ข้อมูลไม่ถูกต้อง</v>
      </c>
      <c r="V186" s="149" t="str">
        <f>IF(ISNUMBER(S186),
IF(H$2=ตัวเลือก!A$30,"ยังไม่บันทึกข้อมูล",S186*0.47),"ข้อมูลไม่ถูกต้อง")</f>
        <v>ข้อมูลไม่ถูกต้อง</v>
      </c>
      <c r="W186" s="149" t="str">
        <f t="shared" si="23"/>
        <v>ข้อมูลไม่ถูกต้อง</v>
      </c>
      <c r="X186" s="148" t="str">
        <f t="shared" si="24"/>
        <v>ข้อมูลไม่ถูกต้อง</v>
      </c>
      <c r="Y186" s="38"/>
      <c r="Z186" s="38"/>
      <c r="AA186" s="38"/>
    </row>
    <row r="187" spans="1:27" x14ac:dyDescent="0.45">
      <c r="A187" s="38">
        <v>182</v>
      </c>
      <c r="B187" s="38"/>
      <c r="C187" s="38"/>
      <c r="D187" s="38"/>
      <c r="E187" s="38"/>
      <c r="F187" s="35"/>
      <c r="G187" s="35"/>
      <c r="H187" s="150"/>
      <c r="I187" s="38"/>
      <c r="J187" s="149" t="str">
        <f t="shared" si="25"/>
        <v>รอข้อมูลคอลัมน์ H</v>
      </c>
      <c r="K187" s="150"/>
      <c r="L187" s="150"/>
      <c r="M187" s="150"/>
      <c r="N187" s="149" t="str" cm="1">
        <f t="array" ref="N187">IF(AND(K187:M187=""),"ยังไม่บันทึกข้อมูล",
IF(M187&lt;&gt;"",
IF(M187&gt;=1.3,M187,"เป็นไม้พุ่ม"),
IF(K187+L187&gt;=1.3,K187+L187,"เป็นไม้พุ่ม")))</f>
        <v>ยังไม่บันทึกข้อมูล</v>
      </c>
      <c r="O187" s="149" t="str">
        <f t="shared" si="18"/>
        <v>ข้อมูลไม่ถูกต้อง</v>
      </c>
      <c r="P187" s="149" t="str">
        <f t="shared" si="19"/>
        <v>ข้อมูลไม่ถูกต้อง</v>
      </c>
      <c r="Q187" s="149" t="str">
        <f t="shared" si="20"/>
        <v>ข้อมูลไม่ถูกต้อง</v>
      </c>
      <c r="R187" s="149" t="str">
        <f t="shared" si="21"/>
        <v>ข้อมูลไม่ถูกต้อง</v>
      </c>
      <c r="S187" s="149" t="str">
        <f>IF(ISNUMBER(R187),
IF(H$2=ตัวเลือก!A$30,"ยังไม่บันทึกข้อมูล",R187*0.27),"ข้อมูลไม่ถูกต้อง")</f>
        <v>ข้อมูลไม่ถูกต้อง</v>
      </c>
      <c r="T187" s="149" t="str">
        <f t="shared" si="22"/>
        <v>ข้อมูลไม่ถูกต้อง</v>
      </c>
      <c r="U187" s="149" t="str">
        <f>IF(ISNUMBER(R187),
IF(H$2=ตัวเลือก!A$30,"ยังไม่บันทึกข้อมูล",R187*0.47),"ข้อมูลไม่ถูกต้อง")</f>
        <v>ข้อมูลไม่ถูกต้อง</v>
      </c>
      <c r="V187" s="149" t="str">
        <f>IF(ISNUMBER(S187),
IF(H$2=ตัวเลือก!A$30,"ยังไม่บันทึกข้อมูล",S187*0.47),"ข้อมูลไม่ถูกต้อง")</f>
        <v>ข้อมูลไม่ถูกต้อง</v>
      </c>
      <c r="W187" s="149" t="str">
        <f t="shared" si="23"/>
        <v>ข้อมูลไม่ถูกต้อง</v>
      </c>
      <c r="X187" s="148" t="str">
        <f t="shared" si="24"/>
        <v>ข้อมูลไม่ถูกต้อง</v>
      </c>
      <c r="Y187" s="38"/>
      <c r="Z187" s="38"/>
      <c r="AA187" s="38"/>
    </row>
    <row r="188" spans="1:27" x14ac:dyDescent="0.45">
      <c r="A188" s="38">
        <v>183</v>
      </c>
      <c r="B188" s="38"/>
      <c r="C188" s="38"/>
      <c r="D188" s="38"/>
      <c r="E188" s="38"/>
      <c r="F188" s="35"/>
      <c r="G188" s="35"/>
      <c r="H188" s="150"/>
      <c r="I188" s="38"/>
      <c r="J188" s="149" t="str">
        <f t="shared" si="25"/>
        <v>รอข้อมูลคอลัมน์ H</v>
      </c>
      <c r="K188" s="150"/>
      <c r="L188" s="150"/>
      <c r="M188" s="150"/>
      <c r="N188" s="149" t="str" cm="1">
        <f t="array" ref="N188">IF(AND(K188:M188=""),"ยังไม่บันทึกข้อมูล",
IF(M188&lt;&gt;"",
IF(M188&gt;=1.3,M188,"เป็นไม้พุ่ม"),
IF(K188+L188&gt;=1.3,K188+L188,"เป็นไม้พุ่ม")))</f>
        <v>ยังไม่บันทึกข้อมูล</v>
      </c>
      <c r="O188" s="149" t="str">
        <f t="shared" si="18"/>
        <v>ข้อมูลไม่ถูกต้อง</v>
      </c>
      <c r="P188" s="149" t="str">
        <f t="shared" si="19"/>
        <v>ข้อมูลไม่ถูกต้อง</v>
      </c>
      <c r="Q188" s="149" t="str">
        <f t="shared" si="20"/>
        <v>ข้อมูลไม่ถูกต้อง</v>
      </c>
      <c r="R188" s="149" t="str">
        <f t="shared" si="21"/>
        <v>ข้อมูลไม่ถูกต้อง</v>
      </c>
      <c r="S188" s="149" t="str">
        <f>IF(ISNUMBER(R188),
IF(H$2=ตัวเลือก!A$30,"ยังไม่บันทึกข้อมูล",R188*0.27),"ข้อมูลไม่ถูกต้อง")</f>
        <v>ข้อมูลไม่ถูกต้อง</v>
      </c>
      <c r="T188" s="149" t="str">
        <f t="shared" si="22"/>
        <v>ข้อมูลไม่ถูกต้อง</v>
      </c>
      <c r="U188" s="149" t="str">
        <f>IF(ISNUMBER(R188),
IF(H$2=ตัวเลือก!A$30,"ยังไม่บันทึกข้อมูล",R188*0.47),"ข้อมูลไม่ถูกต้อง")</f>
        <v>ข้อมูลไม่ถูกต้อง</v>
      </c>
      <c r="V188" s="149" t="str">
        <f>IF(ISNUMBER(S188),
IF(H$2=ตัวเลือก!A$30,"ยังไม่บันทึกข้อมูล",S188*0.47),"ข้อมูลไม่ถูกต้อง")</f>
        <v>ข้อมูลไม่ถูกต้อง</v>
      </c>
      <c r="W188" s="149" t="str">
        <f t="shared" si="23"/>
        <v>ข้อมูลไม่ถูกต้อง</v>
      </c>
      <c r="X188" s="148" t="str">
        <f t="shared" si="24"/>
        <v>ข้อมูลไม่ถูกต้อง</v>
      </c>
      <c r="Y188" s="38"/>
      <c r="Z188" s="38"/>
      <c r="AA188" s="38"/>
    </row>
    <row r="189" spans="1:27" x14ac:dyDescent="0.45">
      <c r="A189" s="38">
        <v>184</v>
      </c>
      <c r="B189" s="38"/>
      <c r="C189" s="38"/>
      <c r="D189" s="38"/>
      <c r="E189" s="38"/>
      <c r="F189" s="35"/>
      <c r="G189" s="35"/>
      <c r="H189" s="150"/>
      <c r="I189" s="38"/>
      <c r="J189" s="149" t="str">
        <f t="shared" si="25"/>
        <v>รอข้อมูลคอลัมน์ H</v>
      </c>
      <c r="K189" s="150"/>
      <c r="L189" s="150"/>
      <c r="M189" s="150"/>
      <c r="N189" s="149" t="str" cm="1">
        <f t="array" ref="N189">IF(AND(K189:M189=""),"ยังไม่บันทึกข้อมูล",
IF(M189&lt;&gt;"",
IF(M189&gt;=1.3,M189,"เป็นไม้พุ่ม"),
IF(K189+L189&gt;=1.3,K189+L189,"เป็นไม้พุ่ม")))</f>
        <v>ยังไม่บันทึกข้อมูล</v>
      </c>
      <c r="O189" s="149" t="str">
        <f t="shared" si="18"/>
        <v>ข้อมูลไม่ถูกต้อง</v>
      </c>
      <c r="P189" s="149" t="str">
        <f t="shared" si="19"/>
        <v>ข้อมูลไม่ถูกต้อง</v>
      </c>
      <c r="Q189" s="149" t="str">
        <f t="shared" si="20"/>
        <v>ข้อมูลไม่ถูกต้อง</v>
      </c>
      <c r="R189" s="149" t="str">
        <f t="shared" si="21"/>
        <v>ข้อมูลไม่ถูกต้อง</v>
      </c>
      <c r="S189" s="149" t="str">
        <f>IF(ISNUMBER(R189),
IF(H$2=ตัวเลือก!A$30,"ยังไม่บันทึกข้อมูล",R189*0.27),"ข้อมูลไม่ถูกต้อง")</f>
        <v>ข้อมูลไม่ถูกต้อง</v>
      </c>
      <c r="T189" s="149" t="str">
        <f t="shared" si="22"/>
        <v>ข้อมูลไม่ถูกต้อง</v>
      </c>
      <c r="U189" s="149" t="str">
        <f>IF(ISNUMBER(R189),
IF(H$2=ตัวเลือก!A$30,"ยังไม่บันทึกข้อมูล",R189*0.47),"ข้อมูลไม่ถูกต้อง")</f>
        <v>ข้อมูลไม่ถูกต้อง</v>
      </c>
      <c r="V189" s="149" t="str">
        <f>IF(ISNUMBER(S189),
IF(H$2=ตัวเลือก!A$30,"ยังไม่บันทึกข้อมูล",S189*0.47),"ข้อมูลไม่ถูกต้อง")</f>
        <v>ข้อมูลไม่ถูกต้อง</v>
      </c>
      <c r="W189" s="149" t="str">
        <f t="shared" si="23"/>
        <v>ข้อมูลไม่ถูกต้อง</v>
      </c>
      <c r="X189" s="148" t="str">
        <f t="shared" si="24"/>
        <v>ข้อมูลไม่ถูกต้อง</v>
      </c>
      <c r="Y189" s="38"/>
      <c r="Z189" s="38"/>
      <c r="AA189" s="38"/>
    </row>
    <row r="190" spans="1:27" x14ac:dyDescent="0.45">
      <c r="A190" s="38">
        <v>185</v>
      </c>
      <c r="B190" s="38"/>
      <c r="C190" s="38"/>
      <c r="D190" s="38"/>
      <c r="E190" s="38"/>
      <c r="F190" s="35"/>
      <c r="G190" s="35"/>
      <c r="H190" s="150"/>
      <c r="I190" s="38"/>
      <c r="J190" s="149" t="str">
        <f t="shared" si="25"/>
        <v>รอข้อมูลคอลัมน์ H</v>
      </c>
      <c r="K190" s="150"/>
      <c r="L190" s="150"/>
      <c r="M190" s="150"/>
      <c r="N190" s="149" t="str" cm="1">
        <f t="array" ref="N190">IF(AND(K190:M190=""),"ยังไม่บันทึกข้อมูล",
IF(M190&lt;&gt;"",
IF(M190&gt;=1.3,M190,"เป็นไม้พุ่ม"),
IF(K190+L190&gt;=1.3,K190+L190,"เป็นไม้พุ่ม")))</f>
        <v>ยังไม่บันทึกข้อมูล</v>
      </c>
      <c r="O190" s="149" t="str">
        <f t="shared" si="18"/>
        <v>ข้อมูลไม่ถูกต้อง</v>
      </c>
      <c r="P190" s="149" t="str">
        <f t="shared" si="19"/>
        <v>ข้อมูลไม่ถูกต้อง</v>
      </c>
      <c r="Q190" s="149" t="str">
        <f t="shared" si="20"/>
        <v>ข้อมูลไม่ถูกต้อง</v>
      </c>
      <c r="R190" s="149" t="str">
        <f t="shared" si="21"/>
        <v>ข้อมูลไม่ถูกต้อง</v>
      </c>
      <c r="S190" s="149" t="str">
        <f>IF(ISNUMBER(R190),
IF(H$2=ตัวเลือก!A$30,"ยังไม่บันทึกข้อมูล",R190*0.27),"ข้อมูลไม่ถูกต้อง")</f>
        <v>ข้อมูลไม่ถูกต้อง</v>
      </c>
      <c r="T190" s="149" t="str">
        <f t="shared" si="22"/>
        <v>ข้อมูลไม่ถูกต้อง</v>
      </c>
      <c r="U190" s="149" t="str">
        <f>IF(ISNUMBER(R190),
IF(H$2=ตัวเลือก!A$30,"ยังไม่บันทึกข้อมูล",R190*0.47),"ข้อมูลไม่ถูกต้อง")</f>
        <v>ข้อมูลไม่ถูกต้อง</v>
      </c>
      <c r="V190" s="149" t="str">
        <f>IF(ISNUMBER(S190),
IF(H$2=ตัวเลือก!A$30,"ยังไม่บันทึกข้อมูล",S190*0.47),"ข้อมูลไม่ถูกต้อง")</f>
        <v>ข้อมูลไม่ถูกต้อง</v>
      </c>
      <c r="W190" s="149" t="str">
        <f t="shared" si="23"/>
        <v>ข้อมูลไม่ถูกต้อง</v>
      </c>
      <c r="X190" s="148" t="str">
        <f t="shared" si="24"/>
        <v>ข้อมูลไม่ถูกต้อง</v>
      </c>
      <c r="Y190" s="38"/>
      <c r="Z190" s="38"/>
      <c r="AA190" s="38"/>
    </row>
    <row r="191" spans="1:27" x14ac:dyDescent="0.45">
      <c r="A191" s="38">
        <v>186</v>
      </c>
      <c r="B191" s="38"/>
      <c r="C191" s="38"/>
      <c r="D191" s="38"/>
      <c r="E191" s="38"/>
      <c r="F191" s="35"/>
      <c r="G191" s="35"/>
      <c r="H191" s="150"/>
      <c r="I191" s="38"/>
      <c r="J191" s="149" t="str">
        <f t="shared" si="25"/>
        <v>รอข้อมูลคอลัมน์ H</v>
      </c>
      <c r="K191" s="150"/>
      <c r="L191" s="150"/>
      <c r="M191" s="150"/>
      <c r="N191" s="149" t="str" cm="1">
        <f t="array" ref="N191">IF(AND(K191:M191=""),"ยังไม่บันทึกข้อมูล",
IF(M191&lt;&gt;"",
IF(M191&gt;=1.3,M191,"เป็นไม้พุ่ม"),
IF(K191+L191&gt;=1.3,K191+L191,"เป็นไม้พุ่ม")))</f>
        <v>ยังไม่บันทึกข้อมูล</v>
      </c>
      <c r="O191" s="149" t="str">
        <f t="shared" si="18"/>
        <v>ข้อมูลไม่ถูกต้อง</v>
      </c>
      <c r="P191" s="149" t="str">
        <f t="shared" si="19"/>
        <v>ข้อมูลไม่ถูกต้อง</v>
      </c>
      <c r="Q191" s="149" t="str">
        <f t="shared" si="20"/>
        <v>ข้อมูลไม่ถูกต้อง</v>
      </c>
      <c r="R191" s="149" t="str">
        <f t="shared" si="21"/>
        <v>ข้อมูลไม่ถูกต้อง</v>
      </c>
      <c r="S191" s="149" t="str">
        <f>IF(ISNUMBER(R191),
IF(H$2=ตัวเลือก!A$30,"ยังไม่บันทึกข้อมูล",R191*0.27),"ข้อมูลไม่ถูกต้อง")</f>
        <v>ข้อมูลไม่ถูกต้อง</v>
      </c>
      <c r="T191" s="149" t="str">
        <f t="shared" si="22"/>
        <v>ข้อมูลไม่ถูกต้อง</v>
      </c>
      <c r="U191" s="149" t="str">
        <f>IF(ISNUMBER(R191),
IF(H$2=ตัวเลือก!A$30,"ยังไม่บันทึกข้อมูล",R191*0.47),"ข้อมูลไม่ถูกต้อง")</f>
        <v>ข้อมูลไม่ถูกต้อง</v>
      </c>
      <c r="V191" s="149" t="str">
        <f>IF(ISNUMBER(S191),
IF(H$2=ตัวเลือก!A$30,"ยังไม่บันทึกข้อมูล",S191*0.47),"ข้อมูลไม่ถูกต้อง")</f>
        <v>ข้อมูลไม่ถูกต้อง</v>
      </c>
      <c r="W191" s="149" t="str">
        <f t="shared" si="23"/>
        <v>ข้อมูลไม่ถูกต้อง</v>
      </c>
      <c r="X191" s="148" t="str">
        <f t="shared" si="24"/>
        <v>ข้อมูลไม่ถูกต้อง</v>
      </c>
      <c r="Y191" s="38"/>
      <c r="Z191" s="38"/>
      <c r="AA191" s="38"/>
    </row>
    <row r="192" spans="1:27" x14ac:dyDescent="0.45">
      <c r="A192" s="38">
        <v>187</v>
      </c>
      <c r="B192" s="38"/>
      <c r="C192" s="38"/>
      <c r="D192" s="38"/>
      <c r="E192" s="38"/>
      <c r="F192" s="35"/>
      <c r="G192" s="35"/>
      <c r="H192" s="150"/>
      <c r="I192" s="38"/>
      <c r="J192" s="149" t="str">
        <f t="shared" si="25"/>
        <v>รอข้อมูลคอลัมน์ H</v>
      </c>
      <c r="K192" s="150"/>
      <c r="L192" s="150"/>
      <c r="M192" s="150"/>
      <c r="N192" s="149" t="str" cm="1">
        <f t="array" ref="N192">IF(AND(K192:M192=""),"ยังไม่บันทึกข้อมูล",
IF(M192&lt;&gt;"",
IF(M192&gt;=1.3,M192,"เป็นไม้พุ่ม"),
IF(K192+L192&gt;=1.3,K192+L192,"เป็นไม้พุ่ม")))</f>
        <v>ยังไม่บันทึกข้อมูล</v>
      </c>
      <c r="O192" s="149" t="str">
        <f t="shared" si="18"/>
        <v>ข้อมูลไม่ถูกต้อง</v>
      </c>
      <c r="P192" s="149" t="str">
        <f t="shared" si="19"/>
        <v>ข้อมูลไม่ถูกต้อง</v>
      </c>
      <c r="Q192" s="149" t="str">
        <f t="shared" si="20"/>
        <v>ข้อมูลไม่ถูกต้อง</v>
      </c>
      <c r="R192" s="149" t="str">
        <f t="shared" si="21"/>
        <v>ข้อมูลไม่ถูกต้อง</v>
      </c>
      <c r="S192" s="149" t="str">
        <f>IF(ISNUMBER(R192),
IF(H$2=ตัวเลือก!A$30,"ยังไม่บันทึกข้อมูล",R192*0.27),"ข้อมูลไม่ถูกต้อง")</f>
        <v>ข้อมูลไม่ถูกต้อง</v>
      </c>
      <c r="T192" s="149" t="str">
        <f t="shared" si="22"/>
        <v>ข้อมูลไม่ถูกต้อง</v>
      </c>
      <c r="U192" s="149" t="str">
        <f>IF(ISNUMBER(R192),
IF(H$2=ตัวเลือก!A$30,"ยังไม่บันทึกข้อมูล",R192*0.47),"ข้อมูลไม่ถูกต้อง")</f>
        <v>ข้อมูลไม่ถูกต้อง</v>
      </c>
      <c r="V192" s="149" t="str">
        <f>IF(ISNUMBER(S192),
IF(H$2=ตัวเลือก!A$30,"ยังไม่บันทึกข้อมูล",S192*0.47),"ข้อมูลไม่ถูกต้อง")</f>
        <v>ข้อมูลไม่ถูกต้อง</v>
      </c>
      <c r="W192" s="149" t="str">
        <f t="shared" si="23"/>
        <v>ข้อมูลไม่ถูกต้อง</v>
      </c>
      <c r="X192" s="148" t="str">
        <f t="shared" si="24"/>
        <v>ข้อมูลไม่ถูกต้อง</v>
      </c>
      <c r="Y192" s="38"/>
      <c r="Z192" s="38"/>
      <c r="AA192" s="38"/>
    </row>
    <row r="193" spans="1:27" x14ac:dyDescent="0.45">
      <c r="A193" s="38">
        <v>188</v>
      </c>
      <c r="B193" s="38"/>
      <c r="C193" s="38"/>
      <c r="D193" s="38"/>
      <c r="E193" s="38"/>
      <c r="F193" s="35"/>
      <c r="G193" s="35"/>
      <c r="H193" s="150"/>
      <c r="I193" s="38"/>
      <c r="J193" s="149" t="str">
        <f t="shared" si="25"/>
        <v>รอข้อมูลคอลัมน์ H</v>
      </c>
      <c r="K193" s="150"/>
      <c r="L193" s="150"/>
      <c r="M193" s="150"/>
      <c r="N193" s="149" t="str" cm="1">
        <f t="array" ref="N193">IF(AND(K193:M193=""),"ยังไม่บันทึกข้อมูล",
IF(M193&lt;&gt;"",
IF(M193&gt;=1.3,M193,"เป็นไม้พุ่ม"),
IF(K193+L193&gt;=1.3,K193+L193,"เป็นไม้พุ่ม")))</f>
        <v>ยังไม่บันทึกข้อมูล</v>
      </c>
      <c r="O193" s="149" t="str">
        <f t="shared" si="18"/>
        <v>ข้อมูลไม่ถูกต้อง</v>
      </c>
      <c r="P193" s="149" t="str">
        <f t="shared" si="19"/>
        <v>ข้อมูลไม่ถูกต้อง</v>
      </c>
      <c r="Q193" s="149" t="str">
        <f t="shared" si="20"/>
        <v>ข้อมูลไม่ถูกต้อง</v>
      </c>
      <c r="R193" s="149" t="str">
        <f t="shared" si="21"/>
        <v>ข้อมูลไม่ถูกต้อง</v>
      </c>
      <c r="S193" s="149" t="str">
        <f>IF(ISNUMBER(R193),
IF(H$2=ตัวเลือก!A$30,"ยังไม่บันทึกข้อมูล",R193*0.27),"ข้อมูลไม่ถูกต้อง")</f>
        <v>ข้อมูลไม่ถูกต้อง</v>
      </c>
      <c r="T193" s="149" t="str">
        <f t="shared" si="22"/>
        <v>ข้อมูลไม่ถูกต้อง</v>
      </c>
      <c r="U193" s="149" t="str">
        <f>IF(ISNUMBER(R193),
IF(H$2=ตัวเลือก!A$30,"ยังไม่บันทึกข้อมูล",R193*0.47),"ข้อมูลไม่ถูกต้อง")</f>
        <v>ข้อมูลไม่ถูกต้อง</v>
      </c>
      <c r="V193" s="149" t="str">
        <f>IF(ISNUMBER(S193),
IF(H$2=ตัวเลือก!A$30,"ยังไม่บันทึกข้อมูล",S193*0.47),"ข้อมูลไม่ถูกต้อง")</f>
        <v>ข้อมูลไม่ถูกต้อง</v>
      </c>
      <c r="W193" s="149" t="str">
        <f t="shared" si="23"/>
        <v>ข้อมูลไม่ถูกต้อง</v>
      </c>
      <c r="X193" s="148" t="str">
        <f t="shared" si="24"/>
        <v>ข้อมูลไม่ถูกต้อง</v>
      </c>
      <c r="Y193" s="38"/>
      <c r="Z193" s="38"/>
      <c r="AA193" s="38"/>
    </row>
    <row r="194" spans="1:27" x14ac:dyDescent="0.45">
      <c r="A194" s="38">
        <v>189</v>
      </c>
      <c r="B194" s="38"/>
      <c r="C194" s="38"/>
      <c r="D194" s="38"/>
      <c r="E194" s="38"/>
      <c r="F194" s="35"/>
      <c r="G194" s="35"/>
      <c r="H194" s="150"/>
      <c r="I194" s="38"/>
      <c r="J194" s="149" t="str">
        <f t="shared" si="25"/>
        <v>รอข้อมูลคอลัมน์ H</v>
      </c>
      <c r="K194" s="150"/>
      <c r="L194" s="150"/>
      <c r="M194" s="150"/>
      <c r="N194" s="149" t="str" cm="1">
        <f t="array" ref="N194">IF(AND(K194:M194=""),"ยังไม่บันทึกข้อมูล",
IF(M194&lt;&gt;"",
IF(M194&gt;=1.3,M194,"เป็นไม้พุ่ม"),
IF(K194+L194&gt;=1.3,K194+L194,"เป็นไม้พุ่ม")))</f>
        <v>ยังไม่บันทึกข้อมูล</v>
      </c>
      <c r="O194" s="149" t="str">
        <f t="shared" si="18"/>
        <v>ข้อมูลไม่ถูกต้อง</v>
      </c>
      <c r="P194" s="149" t="str">
        <f t="shared" si="19"/>
        <v>ข้อมูลไม่ถูกต้อง</v>
      </c>
      <c r="Q194" s="149" t="str">
        <f t="shared" si="20"/>
        <v>ข้อมูลไม่ถูกต้อง</v>
      </c>
      <c r="R194" s="149" t="str">
        <f t="shared" si="21"/>
        <v>ข้อมูลไม่ถูกต้อง</v>
      </c>
      <c r="S194" s="149" t="str">
        <f>IF(ISNUMBER(R194),
IF(H$2=ตัวเลือก!A$30,"ยังไม่บันทึกข้อมูล",R194*0.27),"ข้อมูลไม่ถูกต้อง")</f>
        <v>ข้อมูลไม่ถูกต้อง</v>
      </c>
      <c r="T194" s="149" t="str">
        <f t="shared" si="22"/>
        <v>ข้อมูลไม่ถูกต้อง</v>
      </c>
      <c r="U194" s="149" t="str">
        <f>IF(ISNUMBER(R194),
IF(H$2=ตัวเลือก!A$30,"ยังไม่บันทึกข้อมูล",R194*0.47),"ข้อมูลไม่ถูกต้อง")</f>
        <v>ข้อมูลไม่ถูกต้อง</v>
      </c>
      <c r="V194" s="149" t="str">
        <f>IF(ISNUMBER(S194),
IF(H$2=ตัวเลือก!A$30,"ยังไม่บันทึกข้อมูล",S194*0.47),"ข้อมูลไม่ถูกต้อง")</f>
        <v>ข้อมูลไม่ถูกต้อง</v>
      </c>
      <c r="W194" s="149" t="str">
        <f t="shared" si="23"/>
        <v>ข้อมูลไม่ถูกต้อง</v>
      </c>
      <c r="X194" s="148" t="str">
        <f t="shared" si="24"/>
        <v>ข้อมูลไม่ถูกต้อง</v>
      </c>
      <c r="Y194" s="38"/>
      <c r="Z194" s="38"/>
      <c r="AA194" s="38"/>
    </row>
    <row r="195" spans="1:27" x14ac:dyDescent="0.45">
      <c r="A195" s="38">
        <v>190</v>
      </c>
      <c r="B195" s="38"/>
      <c r="C195" s="38"/>
      <c r="D195" s="38"/>
      <c r="E195" s="38"/>
      <c r="F195" s="35"/>
      <c r="G195" s="35"/>
      <c r="H195" s="150"/>
      <c r="I195" s="38"/>
      <c r="J195" s="149" t="str">
        <f t="shared" si="25"/>
        <v>รอข้อมูลคอลัมน์ H</v>
      </c>
      <c r="K195" s="150"/>
      <c r="L195" s="150"/>
      <c r="M195" s="150"/>
      <c r="N195" s="149" t="str" cm="1">
        <f t="array" ref="N195">IF(AND(K195:M195=""),"ยังไม่บันทึกข้อมูล",
IF(M195&lt;&gt;"",
IF(M195&gt;=1.3,M195,"เป็นไม้พุ่ม"),
IF(K195+L195&gt;=1.3,K195+L195,"เป็นไม้พุ่ม")))</f>
        <v>ยังไม่บันทึกข้อมูล</v>
      </c>
      <c r="O195" s="149" t="str">
        <f t="shared" si="18"/>
        <v>ข้อมูลไม่ถูกต้อง</v>
      </c>
      <c r="P195" s="149" t="str">
        <f t="shared" si="19"/>
        <v>ข้อมูลไม่ถูกต้อง</v>
      </c>
      <c r="Q195" s="149" t="str">
        <f t="shared" si="20"/>
        <v>ข้อมูลไม่ถูกต้อง</v>
      </c>
      <c r="R195" s="149" t="str">
        <f t="shared" si="21"/>
        <v>ข้อมูลไม่ถูกต้อง</v>
      </c>
      <c r="S195" s="149" t="str">
        <f>IF(ISNUMBER(R195),
IF(H$2=ตัวเลือก!A$30,"ยังไม่บันทึกข้อมูล",R195*0.27),"ข้อมูลไม่ถูกต้อง")</f>
        <v>ข้อมูลไม่ถูกต้อง</v>
      </c>
      <c r="T195" s="149" t="str">
        <f t="shared" si="22"/>
        <v>ข้อมูลไม่ถูกต้อง</v>
      </c>
      <c r="U195" s="149" t="str">
        <f>IF(ISNUMBER(R195),
IF(H$2=ตัวเลือก!A$30,"ยังไม่บันทึกข้อมูล",R195*0.47),"ข้อมูลไม่ถูกต้อง")</f>
        <v>ข้อมูลไม่ถูกต้อง</v>
      </c>
      <c r="V195" s="149" t="str">
        <f>IF(ISNUMBER(S195),
IF(H$2=ตัวเลือก!A$30,"ยังไม่บันทึกข้อมูล",S195*0.47),"ข้อมูลไม่ถูกต้อง")</f>
        <v>ข้อมูลไม่ถูกต้อง</v>
      </c>
      <c r="W195" s="149" t="str">
        <f t="shared" si="23"/>
        <v>ข้อมูลไม่ถูกต้อง</v>
      </c>
      <c r="X195" s="148" t="str">
        <f t="shared" si="24"/>
        <v>ข้อมูลไม่ถูกต้อง</v>
      </c>
      <c r="Y195" s="38"/>
      <c r="Z195" s="38"/>
      <c r="AA195" s="38"/>
    </row>
    <row r="196" spans="1:27" x14ac:dyDescent="0.45">
      <c r="A196" s="38">
        <v>191</v>
      </c>
      <c r="B196" s="38"/>
      <c r="C196" s="38"/>
      <c r="D196" s="38"/>
      <c r="E196" s="38"/>
      <c r="F196" s="35"/>
      <c r="G196" s="35"/>
      <c r="H196" s="150"/>
      <c r="I196" s="38"/>
      <c r="J196" s="149" t="str">
        <f t="shared" si="25"/>
        <v>รอข้อมูลคอลัมน์ H</v>
      </c>
      <c r="K196" s="150"/>
      <c r="L196" s="150"/>
      <c r="M196" s="150"/>
      <c r="N196" s="149" t="str" cm="1">
        <f t="array" ref="N196">IF(AND(K196:M196=""),"ยังไม่บันทึกข้อมูล",
IF(M196&lt;&gt;"",
IF(M196&gt;=1.3,M196,"เป็นไม้พุ่ม"),
IF(K196+L196&gt;=1.3,K196+L196,"เป็นไม้พุ่ม")))</f>
        <v>ยังไม่บันทึกข้อมูล</v>
      </c>
      <c r="O196" s="149" t="str">
        <f t="shared" si="18"/>
        <v>ข้อมูลไม่ถูกต้อง</v>
      </c>
      <c r="P196" s="149" t="str">
        <f t="shared" si="19"/>
        <v>ข้อมูลไม่ถูกต้อง</v>
      </c>
      <c r="Q196" s="149" t="str">
        <f t="shared" si="20"/>
        <v>ข้อมูลไม่ถูกต้อง</v>
      </c>
      <c r="R196" s="149" t="str">
        <f t="shared" si="21"/>
        <v>ข้อมูลไม่ถูกต้อง</v>
      </c>
      <c r="S196" s="149" t="str">
        <f>IF(ISNUMBER(R196),
IF(H$2=ตัวเลือก!A$30,"ยังไม่บันทึกข้อมูล",R196*0.27),"ข้อมูลไม่ถูกต้อง")</f>
        <v>ข้อมูลไม่ถูกต้อง</v>
      </c>
      <c r="T196" s="149" t="str">
        <f t="shared" si="22"/>
        <v>ข้อมูลไม่ถูกต้อง</v>
      </c>
      <c r="U196" s="149" t="str">
        <f>IF(ISNUMBER(R196),
IF(H$2=ตัวเลือก!A$30,"ยังไม่บันทึกข้อมูล",R196*0.47),"ข้อมูลไม่ถูกต้อง")</f>
        <v>ข้อมูลไม่ถูกต้อง</v>
      </c>
      <c r="V196" s="149" t="str">
        <f>IF(ISNUMBER(S196),
IF(H$2=ตัวเลือก!A$30,"ยังไม่บันทึกข้อมูล",S196*0.47),"ข้อมูลไม่ถูกต้อง")</f>
        <v>ข้อมูลไม่ถูกต้อง</v>
      </c>
      <c r="W196" s="149" t="str">
        <f t="shared" si="23"/>
        <v>ข้อมูลไม่ถูกต้อง</v>
      </c>
      <c r="X196" s="148" t="str">
        <f t="shared" si="24"/>
        <v>ข้อมูลไม่ถูกต้อง</v>
      </c>
      <c r="Y196" s="38"/>
      <c r="Z196" s="38"/>
      <c r="AA196" s="38"/>
    </row>
    <row r="197" spans="1:27" x14ac:dyDescent="0.45">
      <c r="A197" s="38">
        <v>192</v>
      </c>
      <c r="B197" s="38"/>
      <c r="C197" s="38"/>
      <c r="D197" s="38"/>
      <c r="E197" s="38"/>
      <c r="F197" s="35"/>
      <c r="G197" s="35"/>
      <c r="H197" s="150"/>
      <c r="I197" s="38"/>
      <c r="J197" s="149" t="str">
        <f t="shared" si="25"/>
        <v>รอข้อมูลคอลัมน์ H</v>
      </c>
      <c r="K197" s="150"/>
      <c r="L197" s="150"/>
      <c r="M197" s="150"/>
      <c r="N197" s="149" t="str" cm="1">
        <f t="array" ref="N197">IF(AND(K197:M197=""),"ยังไม่บันทึกข้อมูล",
IF(M197&lt;&gt;"",
IF(M197&gt;=1.3,M197,"เป็นไม้พุ่ม"),
IF(K197+L197&gt;=1.3,K197+L197,"เป็นไม้พุ่ม")))</f>
        <v>ยังไม่บันทึกข้อมูล</v>
      </c>
      <c r="O197" s="149" t="str">
        <f t="shared" si="18"/>
        <v>ข้อมูลไม่ถูกต้อง</v>
      </c>
      <c r="P197" s="149" t="str">
        <f t="shared" si="19"/>
        <v>ข้อมูลไม่ถูกต้อง</v>
      </c>
      <c r="Q197" s="149" t="str">
        <f t="shared" si="20"/>
        <v>ข้อมูลไม่ถูกต้อง</v>
      </c>
      <c r="R197" s="149" t="str">
        <f t="shared" si="21"/>
        <v>ข้อมูลไม่ถูกต้อง</v>
      </c>
      <c r="S197" s="149" t="str">
        <f>IF(ISNUMBER(R197),
IF(H$2=ตัวเลือก!A$30,"ยังไม่บันทึกข้อมูล",R197*0.27),"ข้อมูลไม่ถูกต้อง")</f>
        <v>ข้อมูลไม่ถูกต้อง</v>
      </c>
      <c r="T197" s="149" t="str">
        <f t="shared" si="22"/>
        <v>ข้อมูลไม่ถูกต้อง</v>
      </c>
      <c r="U197" s="149" t="str">
        <f>IF(ISNUMBER(R197),
IF(H$2=ตัวเลือก!A$30,"ยังไม่บันทึกข้อมูล",R197*0.47),"ข้อมูลไม่ถูกต้อง")</f>
        <v>ข้อมูลไม่ถูกต้อง</v>
      </c>
      <c r="V197" s="149" t="str">
        <f>IF(ISNUMBER(S197),
IF(H$2=ตัวเลือก!A$30,"ยังไม่บันทึกข้อมูล",S197*0.47),"ข้อมูลไม่ถูกต้อง")</f>
        <v>ข้อมูลไม่ถูกต้อง</v>
      </c>
      <c r="W197" s="149" t="str">
        <f t="shared" si="23"/>
        <v>ข้อมูลไม่ถูกต้อง</v>
      </c>
      <c r="X197" s="148" t="str">
        <f t="shared" si="24"/>
        <v>ข้อมูลไม่ถูกต้อง</v>
      </c>
      <c r="Y197" s="38"/>
      <c r="Z197" s="38"/>
      <c r="AA197" s="38"/>
    </row>
    <row r="198" spans="1:27" x14ac:dyDescent="0.45">
      <c r="A198" s="38">
        <v>193</v>
      </c>
      <c r="B198" s="38"/>
      <c r="C198" s="38"/>
      <c r="D198" s="38"/>
      <c r="E198" s="38"/>
      <c r="F198" s="35"/>
      <c r="G198" s="35"/>
      <c r="H198" s="150"/>
      <c r="I198" s="38"/>
      <c r="J198" s="149" t="str">
        <f t="shared" si="25"/>
        <v>รอข้อมูลคอลัมน์ H</v>
      </c>
      <c r="K198" s="150"/>
      <c r="L198" s="150"/>
      <c r="M198" s="150"/>
      <c r="N198" s="149" t="str" cm="1">
        <f t="array" ref="N198">IF(AND(K198:M198=""),"ยังไม่บันทึกข้อมูล",
IF(M198&lt;&gt;"",
IF(M198&gt;=1.3,M198,"เป็นไม้พุ่ม"),
IF(K198+L198&gt;=1.3,K198+L198,"เป็นไม้พุ่ม")))</f>
        <v>ยังไม่บันทึกข้อมูล</v>
      </c>
      <c r="O198" s="149" t="str">
        <f t="shared" si="18"/>
        <v>ข้อมูลไม่ถูกต้อง</v>
      </c>
      <c r="P198" s="149" t="str">
        <f t="shared" si="19"/>
        <v>ข้อมูลไม่ถูกต้อง</v>
      </c>
      <c r="Q198" s="149" t="str">
        <f t="shared" si="20"/>
        <v>ข้อมูลไม่ถูกต้อง</v>
      </c>
      <c r="R198" s="149" t="str">
        <f t="shared" si="21"/>
        <v>ข้อมูลไม่ถูกต้อง</v>
      </c>
      <c r="S198" s="149" t="str">
        <f>IF(ISNUMBER(R198),
IF(H$2=ตัวเลือก!A$30,"ยังไม่บันทึกข้อมูล",R198*0.27),"ข้อมูลไม่ถูกต้อง")</f>
        <v>ข้อมูลไม่ถูกต้อง</v>
      </c>
      <c r="T198" s="149" t="str">
        <f t="shared" si="22"/>
        <v>ข้อมูลไม่ถูกต้อง</v>
      </c>
      <c r="U198" s="149" t="str">
        <f>IF(ISNUMBER(R198),
IF(H$2=ตัวเลือก!A$30,"ยังไม่บันทึกข้อมูล",R198*0.47),"ข้อมูลไม่ถูกต้อง")</f>
        <v>ข้อมูลไม่ถูกต้อง</v>
      </c>
      <c r="V198" s="149" t="str">
        <f>IF(ISNUMBER(S198),
IF(H$2=ตัวเลือก!A$30,"ยังไม่บันทึกข้อมูล",S198*0.47),"ข้อมูลไม่ถูกต้อง")</f>
        <v>ข้อมูลไม่ถูกต้อง</v>
      </c>
      <c r="W198" s="149" t="str">
        <f t="shared" si="23"/>
        <v>ข้อมูลไม่ถูกต้อง</v>
      </c>
      <c r="X198" s="148" t="str">
        <f t="shared" si="24"/>
        <v>ข้อมูลไม่ถูกต้อง</v>
      </c>
      <c r="Y198" s="38"/>
      <c r="Z198" s="38"/>
      <c r="AA198" s="38"/>
    </row>
    <row r="199" spans="1:27" x14ac:dyDescent="0.45">
      <c r="A199" s="38">
        <v>194</v>
      </c>
      <c r="B199" s="38"/>
      <c r="C199" s="38"/>
      <c r="D199" s="38"/>
      <c r="E199" s="38"/>
      <c r="F199" s="35"/>
      <c r="G199" s="35"/>
      <c r="H199" s="150"/>
      <c r="I199" s="38"/>
      <c r="J199" s="149" t="str">
        <f t="shared" si="25"/>
        <v>รอข้อมูลคอลัมน์ H</v>
      </c>
      <c r="K199" s="150"/>
      <c r="L199" s="150"/>
      <c r="M199" s="150"/>
      <c r="N199" s="149" t="str" cm="1">
        <f t="array" ref="N199">IF(AND(K199:M199=""),"ยังไม่บันทึกข้อมูล",
IF(M199&lt;&gt;"",
IF(M199&gt;=1.3,M199,"เป็นไม้พุ่ม"),
IF(K199+L199&gt;=1.3,K199+L199,"เป็นไม้พุ่ม")))</f>
        <v>ยังไม่บันทึกข้อมูล</v>
      </c>
      <c r="O199" s="149" t="str">
        <f t="shared" ref="O199:O262" si="26">IF(AND(ISNUMBER(J199),ISNUMBER(N199)),0.0702*(((J199^2)*N199))^0.8737,"ข้อมูลไม่ถูกต้อง")</f>
        <v>ข้อมูลไม่ถูกต้อง</v>
      </c>
      <c r="P199" s="149" t="str">
        <f t="shared" ref="P199:P262" si="27">IF(AND(ISNUMBER(J199),ISNUMBER(N199)),0.0093*(((J199^2)*N199))^0.9403,"ข้อมูลไม่ถูกต้อง")</f>
        <v>ข้อมูลไม่ถูกต้อง</v>
      </c>
      <c r="Q199" s="149" t="str">
        <f t="shared" ref="Q199:Q262" si="28">IF(AND(ISNUMBER(K199),ISNUMBER(O199)),0.0244*(((K199^2)*O199))^1.0517,"ข้อมูลไม่ถูกต้อง")</f>
        <v>ข้อมูลไม่ถูกต้อง</v>
      </c>
      <c r="R199" s="149" t="str">
        <f t="shared" ref="R199:R262" si="29">IF(AND(O199&lt;&gt;"ข้อมูลไม่ถูกต้อง",P199&lt;&gt;"ข้อมูลไม่ถูกต้อง",Q199&lt;&gt;"ข้อมูลไม่ถูกต้อง"),O199+P199+Q199,"ข้อมูลไม่ถูกต้อง")</f>
        <v>ข้อมูลไม่ถูกต้อง</v>
      </c>
      <c r="S199" s="149" t="str">
        <f>IF(ISNUMBER(R199),
IF(H$2=ตัวเลือก!A$30,"ยังไม่บันทึกข้อมูล",R199*0.27),"ข้อมูลไม่ถูกต้อง")</f>
        <v>ข้อมูลไม่ถูกต้อง</v>
      </c>
      <c r="T199" s="149" t="str">
        <f t="shared" ref="T199:T262" si="30">IF(AND(ISNUMBER(R199),ISNUMBER(S199)),R199+S199,"ข้อมูลไม่ถูกต้อง")</f>
        <v>ข้อมูลไม่ถูกต้อง</v>
      </c>
      <c r="U199" s="149" t="str">
        <f>IF(ISNUMBER(R199),
IF(H$2=ตัวเลือก!A$30,"ยังไม่บันทึกข้อมูล",R199*0.47),"ข้อมูลไม่ถูกต้อง")</f>
        <v>ข้อมูลไม่ถูกต้อง</v>
      </c>
      <c r="V199" s="149" t="str">
        <f>IF(ISNUMBER(S199),
IF(H$2=ตัวเลือก!A$30,"ยังไม่บันทึกข้อมูล",S199*0.47),"ข้อมูลไม่ถูกต้อง")</f>
        <v>ข้อมูลไม่ถูกต้อง</v>
      </c>
      <c r="W199" s="149" t="str">
        <f t="shared" ref="W199:W262" si="31">IF(AND(ISNUMBER(U199),ISNUMBER(V199)),((U199+V199)/1000),"ข้อมูลไม่ถูกต้อง")</f>
        <v>ข้อมูลไม่ถูกต้อง</v>
      </c>
      <c r="X199" s="148" t="str">
        <f t="shared" si="24"/>
        <v>ข้อมูลไม่ถูกต้อง</v>
      </c>
      <c r="Y199" s="38"/>
      <c r="Z199" s="38"/>
      <c r="AA199" s="38"/>
    </row>
    <row r="200" spans="1:27" x14ac:dyDescent="0.45">
      <c r="A200" s="38">
        <v>195</v>
      </c>
      <c r="B200" s="38"/>
      <c r="C200" s="38"/>
      <c r="D200" s="38"/>
      <c r="E200" s="38"/>
      <c r="F200" s="35"/>
      <c r="G200" s="35"/>
      <c r="H200" s="150"/>
      <c r="I200" s="38"/>
      <c r="J200" s="149" t="str">
        <f t="shared" si="25"/>
        <v>รอข้อมูลคอลัมน์ H</v>
      </c>
      <c r="K200" s="150"/>
      <c r="L200" s="150"/>
      <c r="M200" s="150"/>
      <c r="N200" s="149" t="str" cm="1">
        <f t="array" ref="N200">IF(AND(K200:M200=""),"ยังไม่บันทึกข้อมูล",
IF(M200&lt;&gt;"",
IF(M200&gt;=1.3,M200,"เป็นไม้พุ่ม"),
IF(K200+L200&gt;=1.3,K200+L200,"เป็นไม้พุ่ม")))</f>
        <v>ยังไม่บันทึกข้อมูล</v>
      </c>
      <c r="O200" s="149" t="str">
        <f t="shared" si="26"/>
        <v>ข้อมูลไม่ถูกต้อง</v>
      </c>
      <c r="P200" s="149" t="str">
        <f t="shared" si="27"/>
        <v>ข้อมูลไม่ถูกต้อง</v>
      </c>
      <c r="Q200" s="149" t="str">
        <f t="shared" si="28"/>
        <v>ข้อมูลไม่ถูกต้อง</v>
      </c>
      <c r="R200" s="149" t="str">
        <f t="shared" si="29"/>
        <v>ข้อมูลไม่ถูกต้อง</v>
      </c>
      <c r="S200" s="149" t="str">
        <f>IF(ISNUMBER(R200),
IF(H$2=ตัวเลือก!A$30,"ยังไม่บันทึกข้อมูล",R200*0.27),"ข้อมูลไม่ถูกต้อง")</f>
        <v>ข้อมูลไม่ถูกต้อง</v>
      </c>
      <c r="T200" s="149" t="str">
        <f t="shared" si="30"/>
        <v>ข้อมูลไม่ถูกต้อง</v>
      </c>
      <c r="U200" s="149" t="str">
        <f>IF(ISNUMBER(R200),
IF(H$2=ตัวเลือก!A$30,"ยังไม่บันทึกข้อมูล",R200*0.47),"ข้อมูลไม่ถูกต้อง")</f>
        <v>ข้อมูลไม่ถูกต้อง</v>
      </c>
      <c r="V200" s="149" t="str">
        <f>IF(ISNUMBER(S200),
IF(H$2=ตัวเลือก!A$30,"ยังไม่บันทึกข้อมูล",S200*0.47),"ข้อมูลไม่ถูกต้อง")</f>
        <v>ข้อมูลไม่ถูกต้อง</v>
      </c>
      <c r="W200" s="149" t="str">
        <f t="shared" si="31"/>
        <v>ข้อมูลไม่ถูกต้อง</v>
      </c>
      <c r="X200" s="148" t="str">
        <f t="shared" si="24"/>
        <v>ข้อมูลไม่ถูกต้อง</v>
      </c>
      <c r="Y200" s="38"/>
      <c r="Z200" s="38"/>
      <c r="AA200" s="38"/>
    </row>
    <row r="201" spans="1:27" x14ac:dyDescent="0.45">
      <c r="A201" s="38">
        <v>196</v>
      </c>
      <c r="B201" s="38"/>
      <c r="C201" s="38"/>
      <c r="D201" s="38"/>
      <c r="E201" s="38"/>
      <c r="F201" s="35"/>
      <c r="G201" s="35"/>
      <c r="H201" s="150"/>
      <c r="I201" s="38"/>
      <c r="J201" s="149" t="str">
        <f t="shared" si="25"/>
        <v>รอข้อมูลคอลัมน์ H</v>
      </c>
      <c r="K201" s="150"/>
      <c r="L201" s="150"/>
      <c r="M201" s="150"/>
      <c r="N201" s="149" t="str" cm="1">
        <f t="array" ref="N201">IF(AND(K201:M201=""),"ยังไม่บันทึกข้อมูล",
IF(M201&lt;&gt;"",
IF(M201&gt;=1.3,M201,"เป็นไม้พุ่ม"),
IF(K201+L201&gt;=1.3,K201+L201,"เป็นไม้พุ่ม")))</f>
        <v>ยังไม่บันทึกข้อมูล</v>
      </c>
      <c r="O201" s="149" t="str">
        <f t="shared" si="26"/>
        <v>ข้อมูลไม่ถูกต้อง</v>
      </c>
      <c r="P201" s="149" t="str">
        <f t="shared" si="27"/>
        <v>ข้อมูลไม่ถูกต้อง</v>
      </c>
      <c r="Q201" s="149" t="str">
        <f t="shared" si="28"/>
        <v>ข้อมูลไม่ถูกต้อง</v>
      </c>
      <c r="R201" s="149" t="str">
        <f t="shared" si="29"/>
        <v>ข้อมูลไม่ถูกต้อง</v>
      </c>
      <c r="S201" s="149" t="str">
        <f>IF(ISNUMBER(R201),
IF(H$2=ตัวเลือก!A$30,"ยังไม่บันทึกข้อมูล",R201*0.27),"ข้อมูลไม่ถูกต้อง")</f>
        <v>ข้อมูลไม่ถูกต้อง</v>
      </c>
      <c r="T201" s="149" t="str">
        <f t="shared" si="30"/>
        <v>ข้อมูลไม่ถูกต้อง</v>
      </c>
      <c r="U201" s="149" t="str">
        <f>IF(ISNUMBER(R201),
IF(H$2=ตัวเลือก!A$30,"ยังไม่บันทึกข้อมูล",R201*0.47),"ข้อมูลไม่ถูกต้อง")</f>
        <v>ข้อมูลไม่ถูกต้อง</v>
      </c>
      <c r="V201" s="149" t="str">
        <f>IF(ISNUMBER(S201),
IF(H$2=ตัวเลือก!A$30,"ยังไม่บันทึกข้อมูล",S201*0.47),"ข้อมูลไม่ถูกต้อง")</f>
        <v>ข้อมูลไม่ถูกต้อง</v>
      </c>
      <c r="W201" s="149" t="str">
        <f t="shared" si="31"/>
        <v>ข้อมูลไม่ถูกต้อง</v>
      </c>
      <c r="X201" s="148" t="str">
        <f t="shared" si="24"/>
        <v>ข้อมูลไม่ถูกต้อง</v>
      </c>
      <c r="Y201" s="38"/>
      <c r="Z201" s="38"/>
      <c r="AA201" s="38"/>
    </row>
    <row r="202" spans="1:27" x14ac:dyDescent="0.45">
      <c r="A202" s="38">
        <v>197</v>
      </c>
      <c r="B202" s="38"/>
      <c r="C202" s="38"/>
      <c r="D202" s="38"/>
      <c r="E202" s="38"/>
      <c r="F202" s="35"/>
      <c r="G202" s="35"/>
      <c r="H202" s="150"/>
      <c r="I202" s="38"/>
      <c r="J202" s="149" t="str">
        <f t="shared" si="25"/>
        <v>รอข้อมูลคอลัมน์ H</v>
      </c>
      <c r="K202" s="150"/>
      <c r="L202" s="150"/>
      <c r="M202" s="150"/>
      <c r="N202" s="149" t="str" cm="1">
        <f t="array" ref="N202">IF(AND(K202:M202=""),"ยังไม่บันทึกข้อมูล",
IF(M202&lt;&gt;"",
IF(M202&gt;=1.3,M202,"เป็นไม้พุ่ม"),
IF(K202+L202&gt;=1.3,K202+L202,"เป็นไม้พุ่ม")))</f>
        <v>ยังไม่บันทึกข้อมูล</v>
      </c>
      <c r="O202" s="149" t="str">
        <f t="shared" si="26"/>
        <v>ข้อมูลไม่ถูกต้อง</v>
      </c>
      <c r="P202" s="149" t="str">
        <f t="shared" si="27"/>
        <v>ข้อมูลไม่ถูกต้อง</v>
      </c>
      <c r="Q202" s="149" t="str">
        <f t="shared" si="28"/>
        <v>ข้อมูลไม่ถูกต้อง</v>
      </c>
      <c r="R202" s="149" t="str">
        <f t="shared" si="29"/>
        <v>ข้อมูลไม่ถูกต้อง</v>
      </c>
      <c r="S202" s="149" t="str">
        <f>IF(ISNUMBER(R202),
IF(H$2=ตัวเลือก!A$30,"ยังไม่บันทึกข้อมูล",R202*0.27),"ข้อมูลไม่ถูกต้อง")</f>
        <v>ข้อมูลไม่ถูกต้อง</v>
      </c>
      <c r="T202" s="149" t="str">
        <f t="shared" si="30"/>
        <v>ข้อมูลไม่ถูกต้อง</v>
      </c>
      <c r="U202" s="149" t="str">
        <f>IF(ISNUMBER(R202),
IF(H$2=ตัวเลือก!A$30,"ยังไม่บันทึกข้อมูล",R202*0.47),"ข้อมูลไม่ถูกต้อง")</f>
        <v>ข้อมูลไม่ถูกต้อง</v>
      </c>
      <c r="V202" s="149" t="str">
        <f>IF(ISNUMBER(S202),
IF(H$2=ตัวเลือก!A$30,"ยังไม่บันทึกข้อมูล",S202*0.47),"ข้อมูลไม่ถูกต้อง")</f>
        <v>ข้อมูลไม่ถูกต้อง</v>
      </c>
      <c r="W202" s="149" t="str">
        <f t="shared" si="31"/>
        <v>ข้อมูลไม่ถูกต้อง</v>
      </c>
      <c r="X202" s="148" t="str">
        <f t="shared" si="24"/>
        <v>ข้อมูลไม่ถูกต้อง</v>
      </c>
      <c r="Y202" s="38"/>
      <c r="Z202" s="38"/>
      <c r="AA202" s="38"/>
    </row>
    <row r="203" spans="1:27" x14ac:dyDescent="0.45">
      <c r="A203" s="38">
        <v>198</v>
      </c>
      <c r="B203" s="38"/>
      <c r="C203" s="38"/>
      <c r="D203" s="38"/>
      <c r="E203" s="38"/>
      <c r="F203" s="35"/>
      <c r="G203" s="35"/>
      <c r="H203" s="150"/>
      <c r="I203" s="38"/>
      <c r="J203" s="149" t="str">
        <f t="shared" si="25"/>
        <v>รอข้อมูลคอลัมน์ H</v>
      </c>
      <c r="K203" s="150"/>
      <c r="L203" s="150"/>
      <c r="M203" s="150"/>
      <c r="N203" s="149" t="str" cm="1">
        <f t="array" ref="N203">IF(AND(K203:M203=""),"ยังไม่บันทึกข้อมูล",
IF(M203&lt;&gt;"",
IF(M203&gt;=1.3,M203,"เป็นไม้พุ่ม"),
IF(K203+L203&gt;=1.3,K203+L203,"เป็นไม้พุ่ม")))</f>
        <v>ยังไม่บันทึกข้อมูล</v>
      </c>
      <c r="O203" s="149" t="str">
        <f t="shared" si="26"/>
        <v>ข้อมูลไม่ถูกต้อง</v>
      </c>
      <c r="P203" s="149" t="str">
        <f t="shared" si="27"/>
        <v>ข้อมูลไม่ถูกต้อง</v>
      </c>
      <c r="Q203" s="149" t="str">
        <f t="shared" si="28"/>
        <v>ข้อมูลไม่ถูกต้อง</v>
      </c>
      <c r="R203" s="149" t="str">
        <f t="shared" si="29"/>
        <v>ข้อมูลไม่ถูกต้อง</v>
      </c>
      <c r="S203" s="149" t="str">
        <f>IF(ISNUMBER(R203),
IF(H$2=ตัวเลือก!A$30,"ยังไม่บันทึกข้อมูล",R203*0.27),"ข้อมูลไม่ถูกต้อง")</f>
        <v>ข้อมูลไม่ถูกต้อง</v>
      </c>
      <c r="T203" s="149" t="str">
        <f t="shared" si="30"/>
        <v>ข้อมูลไม่ถูกต้อง</v>
      </c>
      <c r="U203" s="149" t="str">
        <f>IF(ISNUMBER(R203),
IF(H$2=ตัวเลือก!A$30,"ยังไม่บันทึกข้อมูล",R203*0.47),"ข้อมูลไม่ถูกต้อง")</f>
        <v>ข้อมูลไม่ถูกต้อง</v>
      </c>
      <c r="V203" s="149" t="str">
        <f>IF(ISNUMBER(S203),
IF(H$2=ตัวเลือก!A$30,"ยังไม่บันทึกข้อมูล",S203*0.47),"ข้อมูลไม่ถูกต้อง")</f>
        <v>ข้อมูลไม่ถูกต้อง</v>
      </c>
      <c r="W203" s="149" t="str">
        <f t="shared" si="31"/>
        <v>ข้อมูลไม่ถูกต้อง</v>
      </c>
      <c r="X203" s="148" t="str">
        <f t="shared" si="24"/>
        <v>ข้อมูลไม่ถูกต้อง</v>
      </c>
      <c r="Y203" s="38"/>
      <c r="Z203" s="38"/>
      <c r="AA203" s="38"/>
    </row>
    <row r="204" spans="1:27" x14ac:dyDescent="0.45">
      <c r="A204" s="38">
        <v>199</v>
      </c>
      <c r="B204" s="38"/>
      <c r="C204" s="38"/>
      <c r="D204" s="38"/>
      <c r="E204" s="38"/>
      <c r="F204" s="35"/>
      <c r="G204" s="35"/>
      <c r="H204" s="150"/>
      <c r="I204" s="38"/>
      <c r="J204" s="149" t="str">
        <f t="shared" si="25"/>
        <v>รอข้อมูลคอลัมน์ H</v>
      </c>
      <c r="K204" s="150"/>
      <c r="L204" s="150"/>
      <c r="M204" s="150"/>
      <c r="N204" s="149" t="str" cm="1">
        <f t="array" ref="N204">IF(AND(K204:M204=""),"ยังไม่บันทึกข้อมูล",
IF(M204&lt;&gt;"",
IF(M204&gt;=1.3,M204,"เป็นไม้พุ่ม"),
IF(K204+L204&gt;=1.3,K204+L204,"เป็นไม้พุ่ม")))</f>
        <v>ยังไม่บันทึกข้อมูล</v>
      </c>
      <c r="O204" s="149" t="str">
        <f t="shared" si="26"/>
        <v>ข้อมูลไม่ถูกต้อง</v>
      </c>
      <c r="P204" s="149" t="str">
        <f t="shared" si="27"/>
        <v>ข้อมูลไม่ถูกต้อง</v>
      </c>
      <c r="Q204" s="149" t="str">
        <f t="shared" si="28"/>
        <v>ข้อมูลไม่ถูกต้อง</v>
      </c>
      <c r="R204" s="149" t="str">
        <f t="shared" si="29"/>
        <v>ข้อมูลไม่ถูกต้อง</v>
      </c>
      <c r="S204" s="149" t="str">
        <f>IF(ISNUMBER(R204),
IF(H$2=ตัวเลือก!A$30,"ยังไม่บันทึกข้อมูล",R204*0.27),"ข้อมูลไม่ถูกต้อง")</f>
        <v>ข้อมูลไม่ถูกต้อง</v>
      </c>
      <c r="T204" s="149" t="str">
        <f t="shared" si="30"/>
        <v>ข้อมูลไม่ถูกต้อง</v>
      </c>
      <c r="U204" s="149" t="str">
        <f>IF(ISNUMBER(R204),
IF(H$2=ตัวเลือก!A$30,"ยังไม่บันทึกข้อมูล",R204*0.47),"ข้อมูลไม่ถูกต้อง")</f>
        <v>ข้อมูลไม่ถูกต้อง</v>
      </c>
      <c r="V204" s="149" t="str">
        <f>IF(ISNUMBER(S204),
IF(H$2=ตัวเลือก!A$30,"ยังไม่บันทึกข้อมูล",S204*0.47),"ข้อมูลไม่ถูกต้อง")</f>
        <v>ข้อมูลไม่ถูกต้อง</v>
      </c>
      <c r="W204" s="149" t="str">
        <f t="shared" si="31"/>
        <v>ข้อมูลไม่ถูกต้อง</v>
      </c>
      <c r="X204" s="148" t="str">
        <f t="shared" ref="X204:X267" si="32">IF(ISNUMBER(W204),W204*(44/12),"ข้อมูลไม่ถูกต้อง")</f>
        <v>ข้อมูลไม่ถูกต้อง</v>
      </c>
      <c r="Y204" s="38"/>
      <c r="Z204" s="38"/>
      <c r="AA204" s="38"/>
    </row>
    <row r="205" spans="1:27" x14ac:dyDescent="0.45">
      <c r="A205" s="38">
        <v>200</v>
      </c>
      <c r="B205" s="38"/>
      <c r="C205" s="38"/>
      <c r="D205" s="38"/>
      <c r="E205" s="38"/>
      <c r="F205" s="35"/>
      <c r="G205" s="35"/>
      <c r="H205" s="150"/>
      <c r="I205" s="38"/>
      <c r="J205" s="149" t="str">
        <f t="shared" si="25"/>
        <v>รอข้อมูลคอลัมน์ H</v>
      </c>
      <c r="K205" s="150"/>
      <c r="L205" s="150"/>
      <c r="M205" s="150"/>
      <c r="N205" s="149" t="str" cm="1">
        <f t="array" ref="N205">IF(AND(K205:M205=""),"ยังไม่บันทึกข้อมูล",
IF(M205&lt;&gt;"",
IF(M205&gt;=1.3,M205,"เป็นไม้พุ่ม"),
IF(K205+L205&gt;=1.3,K205+L205,"เป็นไม้พุ่ม")))</f>
        <v>ยังไม่บันทึกข้อมูล</v>
      </c>
      <c r="O205" s="149" t="str">
        <f t="shared" si="26"/>
        <v>ข้อมูลไม่ถูกต้อง</v>
      </c>
      <c r="P205" s="149" t="str">
        <f t="shared" si="27"/>
        <v>ข้อมูลไม่ถูกต้อง</v>
      </c>
      <c r="Q205" s="149" t="str">
        <f t="shared" si="28"/>
        <v>ข้อมูลไม่ถูกต้อง</v>
      </c>
      <c r="R205" s="149" t="str">
        <f t="shared" si="29"/>
        <v>ข้อมูลไม่ถูกต้อง</v>
      </c>
      <c r="S205" s="149" t="str">
        <f>IF(ISNUMBER(R205),
IF(H$2=ตัวเลือก!A$30,"ยังไม่บันทึกข้อมูล",R205*0.27),"ข้อมูลไม่ถูกต้อง")</f>
        <v>ข้อมูลไม่ถูกต้อง</v>
      </c>
      <c r="T205" s="149" t="str">
        <f t="shared" si="30"/>
        <v>ข้อมูลไม่ถูกต้อง</v>
      </c>
      <c r="U205" s="149" t="str">
        <f>IF(ISNUMBER(R205),
IF(H$2=ตัวเลือก!A$30,"ยังไม่บันทึกข้อมูล",R205*0.47),"ข้อมูลไม่ถูกต้อง")</f>
        <v>ข้อมูลไม่ถูกต้อง</v>
      </c>
      <c r="V205" s="149" t="str">
        <f>IF(ISNUMBER(S205),
IF(H$2=ตัวเลือก!A$30,"ยังไม่บันทึกข้อมูล",S205*0.47),"ข้อมูลไม่ถูกต้อง")</f>
        <v>ข้อมูลไม่ถูกต้อง</v>
      </c>
      <c r="W205" s="149" t="str">
        <f t="shared" si="31"/>
        <v>ข้อมูลไม่ถูกต้อง</v>
      </c>
      <c r="X205" s="148" t="str">
        <f t="shared" si="32"/>
        <v>ข้อมูลไม่ถูกต้อง</v>
      </c>
      <c r="Y205" s="38"/>
      <c r="Z205" s="38"/>
      <c r="AA205" s="38"/>
    </row>
    <row r="206" spans="1:27" x14ac:dyDescent="0.45">
      <c r="A206" s="38">
        <v>201</v>
      </c>
      <c r="B206" s="38"/>
      <c r="C206" s="38"/>
      <c r="D206" s="38"/>
      <c r="E206" s="38"/>
      <c r="F206" s="35"/>
      <c r="G206" s="35"/>
      <c r="H206" s="150"/>
      <c r="I206" s="38"/>
      <c r="J206" s="149" t="str">
        <f t="shared" si="25"/>
        <v>รอข้อมูลคอลัมน์ H</v>
      </c>
      <c r="K206" s="150"/>
      <c r="L206" s="150"/>
      <c r="M206" s="150"/>
      <c r="N206" s="149" t="str" cm="1">
        <f t="array" ref="N206">IF(AND(K206:M206=""),"ยังไม่บันทึกข้อมูล",
IF(M206&lt;&gt;"",
IF(M206&gt;=1.3,M206,"เป็นไม้พุ่ม"),
IF(K206+L206&gt;=1.3,K206+L206,"เป็นไม้พุ่ม")))</f>
        <v>ยังไม่บันทึกข้อมูล</v>
      </c>
      <c r="O206" s="149" t="str">
        <f t="shared" si="26"/>
        <v>ข้อมูลไม่ถูกต้อง</v>
      </c>
      <c r="P206" s="149" t="str">
        <f t="shared" si="27"/>
        <v>ข้อมูลไม่ถูกต้อง</v>
      </c>
      <c r="Q206" s="149" t="str">
        <f t="shared" si="28"/>
        <v>ข้อมูลไม่ถูกต้อง</v>
      </c>
      <c r="R206" s="149" t="str">
        <f t="shared" si="29"/>
        <v>ข้อมูลไม่ถูกต้อง</v>
      </c>
      <c r="S206" s="149" t="str">
        <f>IF(ISNUMBER(R206),
IF(H$2=ตัวเลือก!A$30,"ยังไม่บันทึกข้อมูล",R206*0.27),"ข้อมูลไม่ถูกต้อง")</f>
        <v>ข้อมูลไม่ถูกต้อง</v>
      </c>
      <c r="T206" s="149" t="str">
        <f t="shared" si="30"/>
        <v>ข้อมูลไม่ถูกต้อง</v>
      </c>
      <c r="U206" s="149" t="str">
        <f>IF(ISNUMBER(R206),
IF(H$2=ตัวเลือก!A$30,"ยังไม่บันทึกข้อมูล",R206*0.47),"ข้อมูลไม่ถูกต้อง")</f>
        <v>ข้อมูลไม่ถูกต้อง</v>
      </c>
      <c r="V206" s="149" t="str">
        <f>IF(ISNUMBER(S206),
IF(H$2=ตัวเลือก!A$30,"ยังไม่บันทึกข้อมูล",S206*0.47),"ข้อมูลไม่ถูกต้อง")</f>
        <v>ข้อมูลไม่ถูกต้อง</v>
      </c>
      <c r="W206" s="149" t="str">
        <f t="shared" si="31"/>
        <v>ข้อมูลไม่ถูกต้อง</v>
      </c>
      <c r="X206" s="148" t="str">
        <f t="shared" si="32"/>
        <v>ข้อมูลไม่ถูกต้อง</v>
      </c>
      <c r="Y206" s="38"/>
      <c r="Z206" s="38"/>
      <c r="AA206" s="38"/>
    </row>
    <row r="207" spans="1:27" x14ac:dyDescent="0.45">
      <c r="A207" s="38">
        <v>202</v>
      </c>
      <c r="B207" s="38"/>
      <c r="C207" s="38"/>
      <c r="D207" s="38"/>
      <c r="E207" s="38"/>
      <c r="F207" s="35"/>
      <c r="G207" s="35"/>
      <c r="H207" s="150"/>
      <c r="I207" s="38"/>
      <c r="J207" s="149" t="str">
        <f t="shared" ref="J207:J270" si="33">IF(H207="","รอข้อมูลคอลัมน์ H",
IF(H207/PI()&gt;=4.5,H207/PI(),"ไม่นำมาคำนวณ"))</f>
        <v>รอข้อมูลคอลัมน์ H</v>
      </c>
      <c r="K207" s="150"/>
      <c r="L207" s="150"/>
      <c r="M207" s="150"/>
      <c r="N207" s="149" t="str" cm="1">
        <f t="array" ref="N207">IF(AND(K207:M207=""),"ยังไม่บันทึกข้อมูล",
IF(M207&lt;&gt;"",
IF(M207&gt;=1.3,M207,"เป็นไม้พุ่ม"),
IF(K207+L207&gt;=1.3,K207+L207,"เป็นไม้พุ่ม")))</f>
        <v>ยังไม่บันทึกข้อมูล</v>
      </c>
      <c r="O207" s="149" t="str">
        <f t="shared" si="26"/>
        <v>ข้อมูลไม่ถูกต้อง</v>
      </c>
      <c r="P207" s="149" t="str">
        <f t="shared" si="27"/>
        <v>ข้อมูลไม่ถูกต้อง</v>
      </c>
      <c r="Q207" s="149" t="str">
        <f t="shared" si="28"/>
        <v>ข้อมูลไม่ถูกต้อง</v>
      </c>
      <c r="R207" s="149" t="str">
        <f t="shared" si="29"/>
        <v>ข้อมูลไม่ถูกต้อง</v>
      </c>
      <c r="S207" s="149" t="str">
        <f>IF(ISNUMBER(R207),
IF(H$2=ตัวเลือก!A$30,"ยังไม่บันทึกข้อมูล",R207*0.27),"ข้อมูลไม่ถูกต้อง")</f>
        <v>ข้อมูลไม่ถูกต้อง</v>
      </c>
      <c r="T207" s="149" t="str">
        <f t="shared" si="30"/>
        <v>ข้อมูลไม่ถูกต้อง</v>
      </c>
      <c r="U207" s="149" t="str">
        <f>IF(ISNUMBER(R207),
IF(H$2=ตัวเลือก!A$30,"ยังไม่บันทึกข้อมูล",R207*0.47),"ข้อมูลไม่ถูกต้อง")</f>
        <v>ข้อมูลไม่ถูกต้อง</v>
      </c>
      <c r="V207" s="149" t="str">
        <f>IF(ISNUMBER(S207),
IF(H$2=ตัวเลือก!A$30,"ยังไม่บันทึกข้อมูล",S207*0.47),"ข้อมูลไม่ถูกต้อง")</f>
        <v>ข้อมูลไม่ถูกต้อง</v>
      </c>
      <c r="W207" s="149" t="str">
        <f t="shared" si="31"/>
        <v>ข้อมูลไม่ถูกต้อง</v>
      </c>
      <c r="X207" s="148" t="str">
        <f t="shared" si="32"/>
        <v>ข้อมูลไม่ถูกต้อง</v>
      </c>
      <c r="Y207" s="38"/>
      <c r="Z207" s="38"/>
      <c r="AA207" s="38"/>
    </row>
    <row r="208" spans="1:27" x14ac:dyDescent="0.45">
      <c r="A208" s="38">
        <v>203</v>
      </c>
      <c r="B208" s="38"/>
      <c r="C208" s="38"/>
      <c r="D208" s="38"/>
      <c r="E208" s="38"/>
      <c r="F208" s="35"/>
      <c r="G208" s="35"/>
      <c r="H208" s="150"/>
      <c r="I208" s="38"/>
      <c r="J208" s="149" t="str">
        <f t="shared" si="33"/>
        <v>รอข้อมูลคอลัมน์ H</v>
      </c>
      <c r="K208" s="150"/>
      <c r="L208" s="150"/>
      <c r="M208" s="150"/>
      <c r="N208" s="149" t="str" cm="1">
        <f t="array" ref="N208">IF(AND(K208:M208=""),"ยังไม่บันทึกข้อมูล",
IF(M208&lt;&gt;"",
IF(M208&gt;=1.3,M208,"เป็นไม้พุ่ม"),
IF(K208+L208&gt;=1.3,K208+L208,"เป็นไม้พุ่ม")))</f>
        <v>ยังไม่บันทึกข้อมูล</v>
      </c>
      <c r="O208" s="149" t="str">
        <f t="shared" si="26"/>
        <v>ข้อมูลไม่ถูกต้อง</v>
      </c>
      <c r="P208" s="149" t="str">
        <f t="shared" si="27"/>
        <v>ข้อมูลไม่ถูกต้อง</v>
      </c>
      <c r="Q208" s="149" t="str">
        <f t="shared" si="28"/>
        <v>ข้อมูลไม่ถูกต้อง</v>
      </c>
      <c r="R208" s="149" t="str">
        <f t="shared" si="29"/>
        <v>ข้อมูลไม่ถูกต้อง</v>
      </c>
      <c r="S208" s="149" t="str">
        <f>IF(ISNUMBER(R208),
IF(H$2=ตัวเลือก!A$30,"ยังไม่บันทึกข้อมูล",R208*0.27),"ข้อมูลไม่ถูกต้อง")</f>
        <v>ข้อมูลไม่ถูกต้อง</v>
      </c>
      <c r="T208" s="149" t="str">
        <f t="shared" si="30"/>
        <v>ข้อมูลไม่ถูกต้อง</v>
      </c>
      <c r="U208" s="149" t="str">
        <f>IF(ISNUMBER(R208),
IF(H$2=ตัวเลือก!A$30,"ยังไม่บันทึกข้อมูล",R208*0.47),"ข้อมูลไม่ถูกต้อง")</f>
        <v>ข้อมูลไม่ถูกต้อง</v>
      </c>
      <c r="V208" s="149" t="str">
        <f>IF(ISNUMBER(S208),
IF(H$2=ตัวเลือก!A$30,"ยังไม่บันทึกข้อมูล",S208*0.47),"ข้อมูลไม่ถูกต้อง")</f>
        <v>ข้อมูลไม่ถูกต้อง</v>
      </c>
      <c r="W208" s="149" t="str">
        <f t="shared" si="31"/>
        <v>ข้อมูลไม่ถูกต้อง</v>
      </c>
      <c r="X208" s="148" t="str">
        <f t="shared" si="32"/>
        <v>ข้อมูลไม่ถูกต้อง</v>
      </c>
      <c r="Y208" s="38"/>
      <c r="Z208" s="38"/>
      <c r="AA208" s="38"/>
    </row>
    <row r="209" spans="1:27" x14ac:dyDescent="0.45">
      <c r="A209" s="38">
        <v>204</v>
      </c>
      <c r="B209" s="38"/>
      <c r="C209" s="38"/>
      <c r="D209" s="38"/>
      <c r="E209" s="38"/>
      <c r="F209" s="35"/>
      <c r="G209" s="35"/>
      <c r="H209" s="150"/>
      <c r="I209" s="38"/>
      <c r="J209" s="149" t="str">
        <f t="shared" si="33"/>
        <v>รอข้อมูลคอลัมน์ H</v>
      </c>
      <c r="K209" s="150"/>
      <c r="L209" s="150"/>
      <c r="M209" s="150"/>
      <c r="N209" s="149" t="str" cm="1">
        <f t="array" ref="N209">IF(AND(K209:M209=""),"ยังไม่บันทึกข้อมูล",
IF(M209&lt;&gt;"",
IF(M209&gt;=1.3,M209,"เป็นไม้พุ่ม"),
IF(K209+L209&gt;=1.3,K209+L209,"เป็นไม้พุ่ม")))</f>
        <v>ยังไม่บันทึกข้อมูล</v>
      </c>
      <c r="O209" s="149" t="str">
        <f t="shared" si="26"/>
        <v>ข้อมูลไม่ถูกต้อง</v>
      </c>
      <c r="P209" s="149" t="str">
        <f t="shared" si="27"/>
        <v>ข้อมูลไม่ถูกต้อง</v>
      </c>
      <c r="Q209" s="149" t="str">
        <f t="shared" si="28"/>
        <v>ข้อมูลไม่ถูกต้อง</v>
      </c>
      <c r="R209" s="149" t="str">
        <f t="shared" si="29"/>
        <v>ข้อมูลไม่ถูกต้อง</v>
      </c>
      <c r="S209" s="149" t="str">
        <f>IF(ISNUMBER(R209),
IF(H$2=ตัวเลือก!A$30,"ยังไม่บันทึกข้อมูล",R209*0.27),"ข้อมูลไม่ถูกต้อง")</f>
        <v>ข้อมูลไม่ถูกต้อง</v>
      </c>
      <c r="T209" s="149" t="str">
        <f t="shared" si="30"/>
        <v>ข้อมูลไม่ถูกต้อง</v>
      </c>
      <c r="U209" s="149" t="str">
        <f>IF(ISNUMBER(R209),
IF(H$2=ตัวเลือก!A$30,"ยังไม่บันทึกข้อมูล",R209*0.47),"ข้อมูลไม่ถูกต้อง")</f>
        <v>ข้อมูลไม่ถูกต้อง</v>
      </c>
      <c r="V209" s="149" t="str">
        <f>IF(ISNUMBER(S209),
IF(H$2=ตัวเลือก!A$30,"ยังไม่บันทึกข้อมูล",S209*0.47),"ข้อมูลไม่ถูกต้อง")</f>
        <v>ข้อมูลไม่ถูกต้อง</v>
      </c>
      <c r="W209" s="149" t="str">
        <f t="shared" si="31"/>
        <v>ข้อมูลไม่ถูกต้อง</v>
      </c>
      <c r="X209" s="148" t="str">
        <f t="shared" si="32"/>
        <v>ข้อมูลไม่ถูกต้อง</v>
      </c>
      <c r="Y209" s="38"/>
      <c r="Z209" s="38"/>
      <c r="AA209" s="38"/>
    </row>
    <row r="210" spans="1:27" x14ac:dyDescent="0.45">
      <c r="A210" s="38">
        <v>205</v>
      </c>
      <c r="B210" s="38"/>
      <c r="C210" s="38"/>
      <c r="D210" s="38"/>
      <c r="E210" s="38"/>
      <c r="F210" s="35"/>
      <c r="G210" s="35"/>
      <c r="H210" s="150"/>
      <c r="I210" s="38"/>
      <c r="J210" s="149" t="str">
        <f t="shared" si="33"/>
        <v>รอข้อมูลคอลัมน์ H</v>
      </c>
      <c r="K210" s="150"/>
      <c r="L210" s="150"/>
      <c r="M210" s="150"/>
      <c r="N210" s="149" t="str" cm="1">
        <f t="array" ref="N210">IF(AND(K210:M210=""),"ยังไม่บันทึกข้อมูล",
IF(M210&lt;&gt;"",
IF(M210&gt;=1.3,M210,"เป็นไม้พุ่ม"),
IF(K210+L210&gt;=1.3,K210+L210,"เป็นไม้พุ่ม")))</f>
        <v>ยังไม่บันทึกข้อมูล</v>
      </c>
      <c r="O210" s="149" t="str">
        <f t="shared" si="26"/>
        <v>ข้อมูลไม่ถูกต้อง</v>
      </c>
      <c r="P210" s="149" t="str">
        <f t="shared" si="27"/>
        <v>ข้อมูลไม่ถูกต้อง</v>
      </c>
      <c r="Q210" s="149" t="str">
        <f t="shared" si="28"/>
        <v>ข้อมูลไม่ถูกต้อง</v>
      </c>
      <c r="R210" s="149" t="str">
        <f t="shared" si="29"/>
        <v>ข้อมูลไม่ถูกต้อง</v>
      </c>
      <c r="S210" s="149" t="str">
        <f>IF(ISNUMBER(R210),
IF(H$2=ตัวเลือก!A$30,"ยังไม่บันทึกข้อมูล",R210*0.27),"ข้อมูลไม่ถูกต้อง")</f>
        <v>ข้อมูลไม่ถูกต้อง</v>
      </c>
      <c r="T210" s="149" t="str">
        <f t="shared" si="30"/>
        <v>ข้อมูลไม่ถูกต้อง</v>
      </c>
      <c r="U210" s="149" t="str">
        <f>IF(ISNUMBER(R210),
IF(H$2=ตัวเลือก!A$30,"ยังไม่บันทึกข้อมูล",R210*0.47),"ข้อมูลไม่ถูกต้อง")</f>
        <v>ข้อมูลไม่ถูกต้อง</v>
      </c>
      <c r="V210" s="149" t="str">
        <f>IF(ISNUMBER(S210),
IF(H$2=ตัวเลือก!A$30,"ยังไม่บันทึกข้อมูล",S210*0.47),"ข้อมูลไม่ถูกต้อง")</f>
        <v>ข้อมูลไม่ถูกต้อง</v>
      </c>
      <c r="W210" s="149" t="str">
        <f t="shared" si="31"/>
        <v>ข้อมูลไม่ถูกต้อง</v>
      </c>
      <c r="X210" s="148" t="str">
        <f t="shared" si="32"/>
        <v>ข้อมูลไม่ถูกต้อง</v>
      </c>
      <c r="Y210" s="38"/>
      <c r="Z210" s="38"/>
      <c r="AA210" s="38"/>
    </row>
    <row r="211" spans="1:27" x14ac:dyDescent="0.45">
      <c r="A211" s="38">
        <v>206</v>
      </c>
      <c r="B211" s="38"/>
      <c r="C211" s="38"/>
      <c r="D211" s="38"/>
      <c r="E211" s="38"/>
      <c r="F211" s="35"/>
      <c r="G211" s="35"/>
      <c r="H211" s="150"/>
      <c r="I211" s="38"/>
      <c r="J211" s="149" t="str">
        <f t="shared" si="33"/>
        <v>รอข้อมูลคอลัมน์ H</v>
      </c>
      <c r="K211" s="150"/>
      <c r="L211" s="150"/>
      <c r="M211" s="150"/>
      <c r="N211" s="149" t="str" cm="1">
        <f t="array" ref="N211">IF(AND(K211:M211=""),"ยังไม่บันทึกข้อมูล",
IF(M211&lt;&gt;"",
IF(M211&gt;=1.3,M211,"เป็นไม้พุ่ม"),
IF(K211+L211&gt;=1.3,K211+L211,"เป็นไม้พุ่ม")))</f>
        <v>ยังไม่บันทึกข้อมูล</v>
      </c>
      <c r="O211" s="149" t="str">
        <f t="shared" si="26"/>
        <v>ข้อมูลไม่ถูกต้อง</v>
      </c>
      <c r="P211" s="149" t="str">
        <f t="shared" si="27"/>
        <v>ข้อมูลไม่ถูกต้อง</v>
      </c>
      <c r="Q211" s="149" t="str">
        <f t="shared" si="28"/>
        <v>ข้อมูลไม่ถูกต้อง</v>
      </c>
      <c r="R211" s="149" t="str">
        <f t="shared" si="29"/>
        <v>ข้อมูลไม่ถูกต้อง</v>
      </c>
      <c r="S211" s="149" t="str">
        <f>IF(ISNUMBER(R211),
IF(H$2=ตัวเลือก!A$30,"ยังไม่บันทึกข้อมูล",R211*0.27),"ข้อมูลไม่ถูกต้อง")</f>
        <v>ข้อมูลไม่ถูกต้อง</v>
      </c>
      <c r="T211" s="149" t="str">
        <f t="shared" si="30"/>
        <v>ข้อมูลไม่ถูกต้อง</v>
      </c>
      <c r="U211" s="149" t="str">
        <f>IF(ISNUMBER(R211),
IF(H$2=ตัวเลือก!A$30,"ยังไม่บันทึกข้อมูล",R211*0.47),"ข้อมูลไม่ถูกต้อง")</f>
        <v>ข้อมูลไม่ถูกต้อง</v>
      </c>
      <c r="V211" s="149" t="str">
        <f>IF(ISNUMBER(S211),
IF(H$2=ตัวเลือก!A$30,"ยังไม่บันทึกข้อมูล",S211*0.47),"ข้อมูลไม่ถูกต้อง")</f>
        <v>ข้อมูลไม่ถูกต้อง</v>
      </c>
      <c r="W211" s="149" t="str">
        <f t="shared" si="31"/>
        <v>ข้อมูลไม่ถูกต้อง</v>
      </c>
      <c r="X211" s="148" t="str">
        <f t="shared" si="32"/>
        <v>ข้อมูลไม่ถูกต้อง</v>
      </c>
      <c r="Y211" s="38"/>
      <c r="Z211" s="38"/>
      <c r="AA211" s="38"/>
    </row>
    <row r="212" spans="1:27" x14ac:dyDescent="0.45">
      <c r="A212" s="38">
        <v>207</v>
      </c>
      <c r="B212" s="38"/>
      <c r="C212" s="38"/>
      <c r="D212" s="38"/>
      <c r="E212" s="38"/>
      <c r="F212" s="35"/>
      <c r="G212" s="35"/>
      <c r="H212" s="150"/>
      <c r="I212" s="38"/>
      <c r="J212" s="149" t="str">
        <f t="shared" si="33"/>
        <v>รอข้อมูลคอลัมน์ H</v>
      </c>
      <c r="K212" s="150"/>
      <c r="L212" s="150"/>
      <c r="M212" s="150"/>
      <c r="N212" s="149" t="str" cm="1">
        <f t="array" ref="N212">IF(AND(K212:M212=""),"ยังไม่บันทึกข้อมูล",
IF(M212&lt;&gt;"",
IF(M212&gt;=1.3,M212,"เป็นไม้พุ่ม"),
IF(K212+L212&gt;=1.3,K212+L212,"เป็นไม้พุ่ม")))</f>
        <v>ยังไม่บันทึกข้อมูล</v>
      </c>
      <c r="O212" s="149" t="str">
        <f t="shared" si="26"/>
        <v>ข้อมูลไม่ถูกต้อง</v>
      </c>
      <c r="P212" s="149" t="str">
        <f t="shared" si="27"/>
        <v>ข้อมูลไม่ถูกต้อง</v>
      </c>
      <c r="Q212" s="149" t="str">
        <f t="shared" si="28"/>
        <v>ข้อมูลไม่ถูกต้อง</v>
      </c>
      <c r="R212" s="149" t="str">
        <f t="shared" si="29"/>
        <v>ข้อมูลไม่ถูกต้อง</v>
      </c>
      <c r="S212" s="149" t="str">
        <f>IF(ISNUMBER(R212),
IF(H$2=ตัวเลือก!A$30,"ยังไม่บันทึกข้อมูล",R212*0.27),"ข้อมูลไม่ถูกต้อง")</f>
        <v>ข้อมูลไม่ถูกต้อง</v>
      </c>
      <c r="T212" s="149" t="str">
        <f t="shared" si="30"/>
        <v>ข้อมูลไม่ถูกต้อง</v>
      </c>
      <c r="U212" s="149" t="str">
        <f>IF(ISNUMBER(R212),
IF(H$2=ตัวเลือก!A$30,"ยังไม่บันทึกข้อมูล",R212*0.47),"ข้อมูลไม่ถูกต้อง")</f>
        <v>ข้อมูลไม่ถูกต้อง</v>
      </c>
      <c r="V212" s="149" t="str">
        <f>IF(ISNUMBER(S212),
IF(H$2=ตัวเลือก!A$30,"ยังไม่บันทึกข้อมูล",S212*0.47),"ข้อมูลไม่ถูกต้อง")</f>
        <v>ข้อมูลไม่ถูกต้อง</v>
      </c>
      <c r="W212" s="149" t="str">
        <f t="shared" si="31"/>
        <v>ข้อมูลไม่ถูกต้อง</v>
      </c>
      <c r="X212" s="148" t="str">
        <f t="shared" si="32"/>
        <v>ข้อมูลไม่ถูกต้อง</v>
      </c>
      <c r="Y212" s="38"/>
      <c r="Z212" s="38"/>
      <c r="AA212" s="38"/>
    </row>
    <row r="213" spans="1:27" x14ac:dyDescent="0.45">
      <c r="A213" s="38">
        <v>208</v>
      </c>
      <c r="B213" s="38"/>
      <c r="C213" s="38"/>
      <c r="D213" s="38"/>
      <c r="E213" s="38"/>
      <c r="F213" s="35"/>
      <c r="G213" s="35"/>
      <c r="H213" s="150"/>
      <c r="I213" s="38"/>
      <c r="J213" s="149" t="str">
        <f t="shared" si="33"/>
        <v>รอข้อมูลคอลัมน์ H</v>
      </c>
      <c r="K213" s="150"/>
      <c r="L213" s="150"/>
      <c r="M213" s="150"/>
      <c r="N213" s="149" t="str" cm="1">
        <f t="array" ref="N213">IF(AND(K213:M213=""),"ยังไม่บันทึกข้อมูล",
IF(M213&lt;&gt;"",
IF(M213&gt;=1.3,M213,"เป็นไม้พุ่ม"),
IF(K213+L213&gt;=1.3,K213+L213,"เป็นไม้พุ่ม")))</f>
        <v>ยังไม่บันทึกข้อมูล</v>
      </c>
      <c r="O213" s="149" t="str">
        <f t="shared" si="26"/>
        <v>ข้อมูลไม่ถูกต้อง</v>
      </c>
      <c r="P213" s="149" t="str">
        <f t="shared" si="27"/>
        <v>ข้อมูลไม่ถูกต้อง</v>
      </c>
      <c r="Q213" s="149" t="str">
        <f t="shared" si="28"/>
        <v>ข้อมูลไม่ถูกต้อง</v>
      </c>
      <c r="R213" s="149" t="str">
        <f t="shared" si="29"/>
        <v>ข้อมูลไม่ถูกต้อง</v>
      </c>
      <c r="S213" s="149" t="str">
        <f>IF(ISNUMBER(R213),
IF(H$2=ตัวเลือก!A$30,"ยังไม่บันทึกข้อมูล",R213*0.27),"ข้อมูลไม่ถูกต้อง")</f>
        <v>ข้อมูลไม่ถูกต้อง</v>
      </c>
      <c r="T213" s="149" t="str">
        <f t="shared" si="30"/>
        <v>ข้อมูลไม่ถูกต้อง</v>
      </c>
      <c r="U213" s="149" t="str">
        <f>IF(ISNUMBER(R213),
IF(H$2=ตัวเลือก!A$30,"ยังไม่บันทึกข้อมูล",R213*0.47),"ข้อมูลไม่ถูกต้อง")</f>
        <v>ข้อมูลไม่ถูกต้อง</v>
      </c>
      <c r="V213" s="149" t="str">
        <f>IF(ISNUMBER(S213),
IF(H$2=ตัวเลือก!A$30,"ยังไม่บันทึกข้อมูล",S213*0.47),"ข้อมูลไม่ถูกต้อง")</f>
        <v>ข้อมูลไม่ถูกต้อง</v>
      </c>
      <c r="W213" s="149" t="str">
        <f t="shared" si="31"/>
        <v>ข้อมูลไม่ถูกต้อง</v>
      </c>
      <c r="X213" s="148" t="str">
        <f t="shared" si="32"/>
        <v>ข้อมูลไม่ถูกต้อง</v>
      </c>
      <c r="Y213" s="38"/>
      <c r="Z213" s="38"/>
      <c r="AA213" s="38"/>
    </row>
    <row r="214" spans="1:27" x14ac:dyDescent="0.45">
      <c r="A214" s="38">
        <v>209</v>
      </c>
      <c r="B214" s="38"/>
      <c r="C214" s="38"/>
      <c r="D214" s="38"/>
      <c r="E214" s="38"/>
      <c r="F214" s="35"/>
      <c r="G214" s="35"/>
      <c r="H214" s="150"/>
      <c r="I214" s="38"/>
      <c r="J214" s="149" t="str">
        <f t="shared" si="33"/>
        <v>รอข้อมูลคอลัมน์ H</v>
      </c>
      <c r="K214" s="150"/>
      <c r="L214" s="150"/>
      <c r="M214" s="150"/>
      <c r="N214" s="149" t="str" cm="1">
        <f t="array" ref="N214">IF(AND(K214:M214=""),"ยังไม่บันทึกข้อมูล",
IF(M214&lt;&gt;"",
IF(M214&gt;=1.3,M214,"เป็นไม้พุ่ม"),
IF(K214+L214&gt;=1.3,K214+L214,"เป็นไม้พุ่ม")))</f>
        <v>ยังไม่บันทึกข้อมูล</v>
      </c>
      <c r="O214" s="149" t="str">
        <f t="shared" si="26"/>
        <v>ข้อมูลไม่ถูกต้อง</v>
      </c>
      <c r="P214" s="149" t="str">
        <f t="shared" si="27"/>
        <v>ข้อมูลไม่ถูกต้อง</v>
      </c>
      <c r="Q214" s="149" t="str">
        <f t="shared" si="28"/>
        <v>ข้อมูลไม่ถูกต้อง</v>
      </c>
      <c r="R214" s="149" t="str">
        <f t="shared" si="29"/>
        <v>ข้อมูลไม่ถูกต้อง</v>
      </c>
      <c r="S214" s="149" t="str">
        <f>IF(ISNUMBER(R214),
IF(H$2=ตัวเลือก!A$30,"ยังไม่บันทึกข้อมูล",R214*0.27),"ข้อมูลไม่ถูกต้อง")</f>
        <v>ข้อมูลไม่ถูกต้อง</v>
      </c>
      <c r="T214" s="149" t="str">
        <f t="shared" si="30"/>
        <v>ข้อมูลไม่ถูกต้อง</v>
      </c>
      <c r="U214" s="149" t="str">
        <f>IF(ISNUMBER(R214),
IF(H$2=ตัวเลือก!A$30,"ยังไม่บันทึกข้อมูล",R214*0.47),"ข้อมูลไม่ถูกต้อง")</f>
        <v>ข้อมูลไม่ถูกต้อง</v>
      </c>
      <c r="V214" s="149" t="str">
        <f>IF(ISNUMBER(S214),
IF(H$2=ตัวเลือก!A$30,"ยังไม่บันทึกข้อมูล",S214*0.47),"ข้อมูลไม่ถูกต้อง")</f>
        <v>ข้อมูลไม่ถูกต้อง</v>
      </c>
      <c r="W214" s="149" t="str">
        <f t="shared" si="31"/>
        <v>ข้อมูลไม่ถูกต้อง</v>
      </c>
      <c r="X214" s="148" t="str">
        <f t="shared" si="32"/>
        <v>ข้อมูลไม่ถูกต้อง</v>
      </c>
      <c r="Y214" s="38"/>
      <c r="Z214" s="38"/>
      <c r="AA214" s="38"/>
    </row>
    <row r="215" spans="1:27" x14ac:dyDescent="0.45">
      <c r="A215" s="38">
        <v>210</v>
      </c>
      <c r="B215" s="38"/>
      <c r="C215" s="38"/>
      <c r="D215" s="38"/>
      <c r="E215" s="38"/>
      <c r="F215" s="35"/>
      <c r="G215" s="35"/>
      <c r="H215" s="150"/>
      <c r="I215" s="38"/>
      <c r="J215" s="149" t="str">
        <f t="shared" si="33"/>
        <v>รอข้อมูลคอลัมน์ H</v>
      </c>
      <c r="K215" s="150"/>
      <c r="L215" s="150"/>
      <c r="M215" s="150"/>
      <c r="N215" s="149" t="str" cm="1">
        <f t="array" ref="N215">IF(AND(K215:M215=""),"ยังไม่บันทึกข้อมูล",
IF(M215&lt;&gt;"",
IF(M215&gt;=1.3,M215,"เป็นไม้พุ่ม"),
IF(K215+L215&gt;=1.3,K215+L215,"เป็นไม้พุ่ม")))</f>
        <v>ยังไม่บันทึกข้อมูล</v>
      </c>
      <c r="O215" s="149" t="str">
        <f t="shared" si="26"/>
        <v>ข้อมูลไม่ถูกต้อง</v>
      </c>
      <c r="P215" s="149" t="str">
        <f t="shared" si="27"/>
        <v>ข้อมูลไม่ถูกต้อง</v>
      </c>
      <c r="Q215" s="149" t="str">
        <f t="shared" si="28"/>
        <v>ข้อมูลไม่ถูกต้อง</v>
      </c>
      <c r="R215" s="149" t="str">
        <f t="shared" si="29"/>
        <v>ข้อมูลไม่ถูกต้อง</v>
      </c>
      <c r="S215" s="149" t="str">
        <f>IF(ISNUMBER(R215),
IF(H$2=ตัวเลือก!A$30,"ยังไม่บันทึกข้อมูล",R215*0.27),"ข้อมูลไม่ถูกต้อง")</f>
        <v>ข้อมูลไม่ถูกต้อง</v>
      </c>
      <c r="T215" s="149" t="str">
        <f t="shared" si="30"/>
        <v>ข้อมูลไม่ถูกต้อง</v>
      </c>
      <c r="U215" s="149" t="str">
        <f>IF(ISNUMBER(R215),
IF(H$2=ตัวเลือก!A$30,"ยังไม่บันทึกข้อมูล",R215*0.47),"ข้อมูลไม่ถูกต้อง")</f>
        <v>ข้อมูลไม่ถูกต้อง</v>
      </c>
      <c r="V215" s="149" t="str">
        <f>IF(ISNUMBER(S215),
IF(H$2=ตัวเลือก!A$30,"ยังไม่บันทึกข้อมูล",S215*0.47),"ข้อมูลไม่ถูกต้อง")</f>
        <v>ข้อมูลไม่ถูกต้อง</v>
      </c>
      <c r="W215" s="149" t="str">
        <f t="shared" si="31"/>
        <v>ข้อมูลไม่ถูกต้อง</v>
      </c>
      <c r="X215" s="148" t="str">
        <f t="shared" si="32"/>
        <v>ข้อมูลไม่ถูกต้อง</v>
      </c>
      <c r="Y215" s="38"/>
      <c r="Z215" s="38"/>
      <c r="AA215" s="38"/>
    </row>
    <row r="216" spans="1:27" x14ac:dyDescent="0.45">
      <c r="A216" s="38">
        <v>211</v>
      </c>
      <c r="B216" s="38"/>
      <c r="C216" s="38"/>
      <c r="D216" s="38"/>
      <c r="E216" s="38"/>
      <c r="F216" s="35"/>
      <c r="G216" s="35"/>
      <c r="H216" s="150"/>
      <c r="I216" s="38"/>
      <c r="J216" s="149" t="str">
        <f t="shared" si="33"/>
        <v>รอข้อมูลคอลัมน์ H</v>
      </c>
      <c r="K216" s="150"/>
      <c r="L216" s="150"/>
      <c r="M216" s="150"/>
      <c r="N216" s="149" t="str" cm="1">
        <f t="array" ref="N216">IF(AND(K216:M216=""),"ยังไม่บันทึกข้อมูล",
IF(M216&lt;&gt;"",
IF(M216&gt;=1.3,M216,"เป็นไม้พุ่ม"),
IF(K216+L216&gt;=1.3,K216+L216,"เป็นไม้พุ่ม")))</f>
        <v>ยังไม่บันทึกข้อมูล</v>
      </c>
      <c r="O216" s="149" t="str">
        <f t="shared" si="26"/>
        <v>ข้อมูลไม่ถูกต้อง</v>
      </c>
      <c r="P216" s="149" t="str">
        <f t="shared" si="27"/>
        <v>ข้อมูลไม่ถูกต้อง</v>
      </c>
      <c r="Q216" s="149" t="str">
        <f t="shared" si="28"/>
        <v>ข้อมูลไม่ถูกต้อง</v>
      </c>
      <c r="R216" s="149" t="str">
        <f t="shared" si="29"/>
        <v>ข้อมูลไม่ถูกต้อง</v>
      </c>
      <c r="S216" s="149" t="str">
        <f>IF(ISNUMBER(R216),
IF(H$2=ตัวเลือก!A$30,"ยังไม่บันทึกข้อมูล",R216*0.27),"ข้อมูลไม่ถูกต้อง")</f>
        <v>ข้อมูลไม่ถูกต้อง</v>
      </c>
      <c r="T216" s="149" t="str">
        <f t="shared" si="30"/>
        <v>ข้อมูลไม่ถูกต้อง</v>
      </c>
      <c r="U216" s="149" t="str">
        <f>IF(ISNUMBER(R216),
IF(H$2=ตัวเลือก!A$30,"ยังไม่บันทึกข้อมูล",R216*0.47),"ข้อมูลไม่ถูกต้อง")</f>
        <v>ข้อมูลไม่ถูกต้อง</v>
      </c>
      <c r="V216" s="149" t="str">
        <f>IF(ISNUMBER(S216),
IF(H$2=ตัวเลือก!A$30,"ยังไม่บันทึกข้อมูล",S216*0.47),"ข้อมูลไม่ถูกต้อง")</f>
        <v>ข้อมูลไม่ถูกต้อง</v>
      </c>
      <c r="W216" s="149" t="str">
        <f t="shared" si="31"/>
        <v>ข้อมูลไม่ถูกต้อง</v>
      </c>
      <c r="X216" s="148" t="str">
        <f t="shared" si="32"/>
        <v>ข้อมูลไม่ถูกต้อง</v>
      </c>
      <c r="Y216" s="38"/>
      <c r="Z216" s="38"/>
      <c r="AA216" s="38"/>
    </row>
    <row r="217" spans="1:27" x14ac:dyDescent="0.45">
      <c r="A217" s="38">
        <v>212</v>
      </c>
      <c r="B217" s="38"/>
      <c r="C217" s="38"/>
      <c r="D217" s="38"/>
      <c r="E217" s="38"/>
      <c r="F217" s="35"/>
      <c r="G217" s="35"/>
      <c r="H217" s="150"/>
      <c r="I217" s="38"/>
      <c r="J217" s="149" t="str">
        <f t="shared" si="33"/>
        <v>รอข้อมูลคอลัมน์ H</v>
      </c>
      <c r="K217" s="150"/>
      <c r="L217" s="150"/>
      <c r="M217" s="150"/>
      <c r="N217" s="149" t="str" cm="1">
        <f t="array" ref="N217">IF(AND(K217:M217=""),"ยังไม่บันทึกข้อมูล",
IF(M217&lt;&gt;"",
IF(M217&gt;=1.3,M217,"เป็นไม้พุ่ม"),
IF(K217+L217&gt;=1.3,K217+L217,"เป็นไม้พุ่ม")))</f>
        <v>ยังไม่บันทึกข้อมูล</v>
      </c>
      <c r="O217" s="149" t="str">
        <f t="shared" si="26"/>
        <v>ข้อมูลไม่ถูกต้อง</v>
      </c>
      <c r="P217" s="149" t="str">
        <f t="shared" si="27"/>
        <v>ข้อมูลไม่ถูกต้อง</v>
      </c>
      <c r="Q217" s="149" t="str">
        <f t="shared" si="28"/>
        <v>ข้อมูลไม่ถูกต้อง</v>
      </c>
      <c r="R217" s="149" t="str">
        <f t="shared" si="29"/>
        <v>ข้อมูลไม่ถูกต้อง</v>
      </c>
      <c r="S217" s="149" t="str">
        <f>IF(ISNUMBER(R217),
IF(H$2=ตัวเลือก!A$30,"ยังไม่บันทึกข้อมูล",R217*0.27),"ข้อมูลไม่ถูกต้อง")</f>
        <v>ข้อมูลไม่ถูกต้อง</v>
      </c>
      <c r="T217" s="149" t="str">
        <f t="shared" si="30"/>
        <v>ข้อมูลไม่ถูกต้อง</v>
      </c>
      <c r="U217" s="149" t="str">
        <f>IF(ISNUMBER(R217),
IF(H$2=ตัวเลือก!A$30,"ยังไม่บันทึกข้อมูล",R217*0.47),"ข้อมูลไม่ถูกต้อง")</f>
        <v>ข้อมูลไม่ถูกต้อง</v>
      </c>
      <c r="V217" s="149" t="str">
        <f>IF(ISNUMBER(S217),
IF(H$2=ตัวเลือก!A$30,"ยังไม่บันทึกข้อมูล",S217*0.47),"ข้อมูลไม่ถูกต้อง")</f>
        <v>ข้อมูลไม่ถูกต้อง</v>
      </c>
      <c r="W217" s="149" t="str">
        <f t="shared" si="31"/>
        <v>ข้อมูลไม่ถูกต้อง</v>
      </c>
      <c r="X217" s="148" t="str">
        <f t="shared" si="32"/>
        <v>ข้อมูลไม่ถูกต้อง</v>
      </c>
      <c r="Y217" s="38"/>
      <c r="Z217" s="38"/>
      <c r="AA217" s="38"/>
    </row>
    <row r="218" spans="1:27" x14ac:dyDescent="0.45">
      <c r="A218" s="38">
        <v>213</v>
      </c>
      <c r="B218" s="38"/>
      <c r="C218" s="38"/>
      <c r="D218" s="38"/>
      <c r="E218" s="38"/>
      <c r="F218" s="35"/>
      <c r="G218" s="35"/>
      <c r="H218" s="150"/>
      <c r="I218" s="38"/>
      <c r="J218" s="149" t="str">
        <f t="shared" si="33"/>
        <v>รอข้อมูลคอลัมน์ H</v>
      </c>
      <c r="K218" s="150"/>
      <c r="L218" s="150"/>
      <c r="M218" s="150"/>
      <c r="N218" s="149" t="str" cm="1">
        <f t="array" ref="N218">IF(AND(K218:M218=""),"ยังไม่บันทึกข้อมูล",
IF(M218&lt;&gt;"",
IF(M218&gt;=1.3,M218,"เป็นไม้พุ่ม"),
IF(K218+L218&gt;=1.3,K218+L218,"เป็นไม้พุ่ม")))</f>
        <v>ยังไม่บันทึกข้อมูล</v>
      </c>
      <c r="O218" s="149" t="str">
        <f t="shared" si="26"/>
        <v>ข้อมูลไม่ถูกต้อง</v>
      </c>
      <c r="P218" s="149" t="str">
        <f t="shared" si="27"/>
        <v>ข้อมูลไม่ถูกต้อง</v>
      </c>
      <c r="Q218" s="149" t="str">
        <f t="shared" si="28"/>
        <v>ข้อมูลไม่ถูกต้อง</v>
      </c>
      <c r="R218" s="149" t="str">
        <f t="shared" si="29"/>
        <v>ข้อมูลไม่ถูกต้อง</v>
      </c>
      <c r="S218" s="149" t="str">
        <f>IF(ISNUMBER(R218),
IF(H$2=ตัวเลือก!A$30,"ยังไม่บันทึกข้อมูล",R218*0.27),"ข้อมูลไม่ถูกต้อง")</f>
        <v>ข้อมูลไม่ถูกต้อง</v>
      </c>
      <c r="T218" s="149" t="str">
        <f t="shared" si="30"/>
        <v>ข้อมูลไม่ถูกต้อง</v>
      </c>
      <c r="U218" s="149" t="str">
        <f>IF(ISNUMBER(R218),
IF(H$2=ตัวเลือก!A$30,"ยังไม่บันทึกข้อมูล",R218*0.47),"ข้อมูลไม่ถูกต้อง")</f>
        <v>ข้อมูลไม่ถูกต้อง</v>
      </c>
      <c r="V218" s="149" t="str">
        <f>IF(ISNUMBER(S218),
IF(H$2=ตัวเลือก!A$30,"ยังไม่บันทึกข้อมูล",S218*0.47),"ข้อมูลไม่ถูกต้อง")</f>
        <v>ข้อมูลไม่ถูกต้อง</v>
      </c>
      <c r="W218" s="149" t="str">
        <f t="shared" si="31"/>
        <v>ข้อมูลไม่ถูกต้อง</v>
      </c>
      <c r="X218" s="148" t="str">
        <f t="shared" si="32"/>
        <v>ข้อมูลไม่ถูกต้อง</v>
      </c>
      <c r="Y218" s="38"/>
      <c r="Z218" s="38"/>
      <c r="AA218" s="38"/>
    </row>
    <row r="219" spans="1:27" x14ac:dyDescent="0.45">
      <c r="A219" s="38">
        <v>214</v>
      </c>
      <c r="B219" s="38"/>
      <c r="C219" s="38"/>
      <c r="D219" s="38"/>
      <c r="E219" s="38"/>
      <c r="F219" s="35"/>
      <c r="G219" s="35"/>
      <c r="H219" s="150"/>
      <c r="I219" s="38"/>
      <c r="J219" s="149" t="str">
        <f t="shared" si="33"/>
        <v>รอข้อมูลคอลัมน์ H</v>
      </c>
      <c r="K219" s="150"/>
      <c r="L219" s="150"/>
      <c r="M219" s="150"/>
      <c r="N219" s="149" t="str" cm="1">
        <f t="array" ref="N219">IF(AND(K219:M219=""),"ยังไม่บันทึกข้อมูล",
IF(M219&lt;&gt;"",
IF(M219&gt;=1.3,M219,"เป็นไม้พุ่ม"),
IF(K219+L219&gt;=1.3,K219+L219,"เป็นไม้พุ่ม")))</f>
        <v>ยังไม่บันทึกข้อมูล</v>
      </c>
      <c r="O219" s="149" t="str">
        <f t="shared" si="26"/>
        <v>ข้อมูลไม่ถูกต้อง</v>
      </c>
      <c r="P219" s="149" t="str">
        <f t="shared" si="27"/>
        <v>ข้อมูลไม่ถูกต้อง</v>
      </c>
      <c r="Q219" s="149" t="str">
        <f t="shared" si="28"/>
        <v>ข้อมูลไม่ถูกต้อง</v>
      </c>
      <c r="R219" s="149" t="str">
        <f t="shared" si="29"/>
        <v>ข้อมูลไม่ถูกต้อง</v>
      </c>
      <c r="S219" s="149" t="str">
        <f>IF(ISNUMBER(R219),
IF(H$2=ตัวเลือก!A$30,"ยังไม่บันทึกข้อมูล",R219*0.27),"ข้อมูลไม่ถูกต้อง")</f>
        <v>ข้อมูลไม่ถูกต้อง</v>
      </c>
      <c r="T219" s="149" t="str">
        <f t="shared" si="30"/>
        <v>ข้อมูลไม่ถูกต้อง</v>
      </c>
      <c r="U219" s="149" t="str">
        <f>IF(ISNUMBER(R219),
IF(H$2=ตัวเลือก!A$30,"ยังไม่บันทึกข้อมูล",R219*0.47),"ข้อมูลไม่ถูกต้อง")</f>
        <v>ข้อมูลไม่ถูกต้อง</v>
      </c>
      <c r="V219" s="149" t="str">
        <f>IF(ISNUMBER(S219),
IF(H$2=ตัวเลือก!A$30,"ยังไม่บันทึกข้อมูล",S219*0.47),"ข้อมูลไม่ถูกต้อง")</f>
        <v>ข้อมูลไม่ถูกต้อง</v>
      </c>
      <c r="W219" s="149" t="str">
        <f t="shared" si="31"/>
        <v>ข้อมูลไม่ถูกต้อง</v>
      </c>
      <c r="X219" s="148" t="str">
        <f t="shared" si="32"/>
        <v>ข้อมูลไม่ถูกต้อง</v>
      </c>
      <c r="Y219" s="38"/>
      <c r="Z219" s="38"/>
      <c r="AA219" s="38"/>
    </row>
    <row r="220" spans="1:27" x14ac:dyDescent="0.45">
      <c r="A220" s="38">
        <v>215</v>
      </c>
      <c r="B220" s="38"/>
      <c r="C220" s="38"/>
      <c r="D220" s="38"/>
      <c r="E220" s="38"/>
      <c r="F220" s="35"/>
      <c r="G220" s="35"/>
      <c r="H220" s="150"/>
      <c r="I220" s="38"/>
      <c r="J220" s="149" t="str">
        <f t="shared" si="33"/>
        <v>รอข้อมูลคอลัมน์ H</v>
      </c>
      <c r="K220" s="150"/>
      <c r="L220" s="150"/>
      <c r="M220" s="150"/>
      <c r="N220" s="149" t="str" cm="1">
        <f t="array" ref="N220">IF(AND(K220:M220=""),"ยังไม่บันทึกข้อมูล",
IF(M220&lt;&gt;"",
IF(M220&gt;=1.3,M220,"เป็นไม้พุ่ม"),
IF(K220+L220&gt;=1.3,K220+L220,"เป็นไม้พุ่ม")))</f>
        <v>ยังไม่บันทึกข้อมูล</v>
      </c>
      <c r="O220" s="149" t="str">
        <f t="shared" si="26"/>
        <v>ข้อมูลไม่ถูกต้อง</v>
      </c>
      <c r="P220" s="149" t="str">
        <f t="shared" si="27"/>
        <v>ข้อมูลไม่ถูกต้อง</v>
      </c>
      <c r="Q220" s="149" t="str">
        <f t="shared" si="28"/>
        <v>ข้อมูลไม่ถูกต้อง</v>
      </c>
      <c r="R220" s="149" t="str">
        <f t="shared" si="29"/>
        <v>ข้อมูลไม่ถูกต้อง</v>
      </c>
      <c r="S220" s="149" t="str">
        <f>IF(ISNUMBER(R220),
IF(H$2=ตัวเลือก!A$30,"ยังไม่บันทึกข้อมูล",R220*0.27),"ข้อมูลไม่ถูกต้อง")</f>
        <v>ข้อมูลไม่ถูกต้อง</v>
      </c>
      <c r="T220" s="149" t="str">
        <f t="shared" si="30"/>
        <v>ข้อมูลไม่ถูกต้อง</v>
      </c>
      <c r="U220" s="149" t="str">
        <f>IF(ISNUMBER(R220),
IF(H$2=ตัวเลือก!A$30,"ยังไม่บันทึกข้อมูล",R220*0.47),"ข้อมูลไม่ถูกต้อง")</f>
        <v>ข้อมูลไม่ถูกต้อง</v>
      </c>
      <c r="V220" s="149" t="str">
        <f>IF(ISNUMBER(S220),
IF(H$2=ตัวเลือก!A$30,"ยังไม่บันทึกข้อมูล",S220*0.47),"ข้อมูลไม่ถูกต้อง")</f>
        <v>ข้อมูลไม่ถูกต้อง</v>
      </c>
      <c r="W220" s="149" t="str">
        <f t="shared" si="31"/>
        <v>ข้อมูลไม่ถูกต้อง</v>
      </c>
      <c r="X220" s="148" t="str">
        <f t="shared" si="32"/>
        <v>ข้อมูลไม่ถูกต้อง</v>
      </c>
      <c r="Y220" s="38"/>
      <c r="Z220" s="38"/>
      <c r="AA220" s="38"/>
    </row>
    <row r="221" spans="1:27" x14ac:dyDescent="0.45">
      <c r="A221" s="38">
        <v>216</v>
      </c>
      <c r="B221" s="38"/>
      <c r="C221" s="38"/>
      <c r="D221" s="38"/>
      <c r="E221" s="38"/>
      <c r="F221" s="35"/>
      <c r="G221" s="35"/>
      <c r="H221" s="150"/>
      <c r="I221" s="38"/>
      <c r="J221" s="149" t="str">
        <f t="shared" si="33"/>
        <v>รอข้อมูลคอลัมน์ H</v>
      </c>
      <c r="K221" s="150"/>
      <c r="L221" s="150"/>
      <c r="M221" s="150"/>
      <c r="N221" s="149" t="str" cm="1">
        <f t="array" ref="N221">IF(AND(K221:M221=""),"ยังไม่บันทึกข้อมูล",
IF(M221&lt;&gt;"",
IF(M221&gt;=1.3,M221,"เป็นไม้พุ่ม"),
IF(K221+L221&gt;=1.3,K221+L221,"เป็นไม้พุ่ม")))</f>
        <v>ยังไม่บันทึกข้อมูล</v>
      </c>
      <c r="O221" s="149" t="str">
        <f t="shared" si="26"/>
        <v>ข้อมูลไม่ถูกต้อง</v>
      </c>
      <c r="P221" s="149" t="str">
        <f t="shared" si="27"/>
        <v>ข้อมูลไม่ถูกต้อง</v>
      </c>
      <c r="Q221" s="149" t="str">
        <f t="shared" si="28"/>
        <v>ข้อมูลไม่ถูกต้อง</v>
      </c>
      <c r="R221" s="149" t="str">
        <f t="shared" si="29"/>
        <v>ข้อมูลไม่ถูกต้อง</v>
      </c>
      <c r="S221" s="149" t="str">
        <f>IF(ISNUMBER(R221),
IF(H$2=ตัวเลือก!A$30,"ยังไม่บันทึกข้อมูล",R221*0.27),"ข้อมูลไม่ถูกต้อง")</f>
        <v>ข้อมูลไม่ถูกต้อง</v>
      </c>
      <c r="T221" s="149" t="str">
        <f t="shared" si="30"/>
        <v>ข้อมูลไม่ถูกต้อง</v>
      </c>
      <c r="U221" s="149" t="str">
        <f>IF(ISNUMBER(R221),
IF(H$2=ตัวเลือก!A$30,"ยังไม่บันทึกข้อมูล",R221*0.47),"ข้อมูลไม่ถูกต้อง")</f>
        <v>ข้อมูลไม่ถูกต้อง</v>
      </c>
      <c r="V221" s="149" t="str">
        <f>IF(ISNUMBER(S221),
IF(H$2=ตัวเลือก!A$30,"ยังไม่บันทึกข้อมูล",S221*0.47),"ข้อมูลไม่ถูกต้อง")</f>
        <v>ข้อมูลไม่ถูกต้อง</v>
      </c>
      <c r="W221" s="149" t="str">
        <f t="shared" si="31"/>
        <v>ข้อมูลไม่ถูกต้อง</v>
      </c>
      <c r="X221" s="148" t="str">
        <f t="shared" si="32"/>
        <v>ข้อมูลไม่ถูกต้อง</v>
      </c>
      <c r="Y221" s="38"/>
      <c r="Z221" s="38"/>
      <c r="AA221" s="38"/>
    </row>
    <row r="222" spans="1:27" x14ac:dyDescent="0.45">
      <c r="A222" s="38">
        <v>217</v>
      </c>
      <c r="B222" s="38"/>
      <c r="C222" s="38"/>
      <c r="D222" s="38"/>
      <c r="E222" s="38"/>
      <c r="F222" s="35"/>
      <c r="G222" s="35"/>
      <c r="H222" s="150"/>
      <c r="I222" s="38"/>
      <c r="J222" s="149" t="str">
        <f t="shared" si="33"/>
        <v>รอข้อมูลคอลัมน์ H</v>
      </c>
      <c r="K222" s="150"/>
      <c r="L222" s="150"/>
      <c r="M222" s="150"/>
      <c r="N222" s="149" t="str" cm="1">
        <f t="array" ref="N222">IF(AND(K222:M222=""),"ยังไม่บันทึกข้อมูล",
IF(M222&lt;&gt;"",
IF(M222&gt;=1.3,M222,"เป็นไม้พุ่ม"),
IF(K222+L222&gt;=1.3,K222+L222,"เป็นไม้พุ่ม")))</f>
        <v>ยังไม่บันทึกข้อมูล</v>
      </c>
      <c r="O222" s="149" t="str">
        <f t="shared" si="26"/>
        <v>ข้อมูลไม่ถูกต้อง</v>
      </c>
      <c r="P222" s="149" t="str">
        <f t="shared" si="27"/>
        <v>ข้อมูลไม่ถูกต้อง</v>
      </c>
      <c r="Q222" s="149" t="str">
        <f t="shared" si="28"/>
        <v>ข้อมูลไม่ถูกต้อง</v>
      </c>
      <c r="R222" s="149" t="str">
        <f t="shared" si="29"/>
        <v>ข้อมูลไม่ถูกต้อง</v>
      </c>
      <c r="S222" s="149" t="str">
        <f>IF(ISNUMBER(R222),
IF(H$2=ตัวเลือก!A$30,"ยังไม่บันทึกข้อมูล",R222*0.27),"ข้อมูลไม่ถูกต้อง")</f>
        <v>ข้อมูลไม่ถูกต้อง</v>
      </c>
      <c r="T222" s="149" t="str">
        <f t="shared" si="30"/>
        <v>ข้อมูลไม่ถูกต้อง</v>
      </c>
      <c r="U222" s="149" t="str">
        <f>IF(ISNUMBER(R222),
IF(H$2=ตัวเลือก!A$30,"ยังไม่บันทึกข้อมูล",R222*0.47),"ข้อมูลไม่ถูกต้อง")</f>
        <v>ข้อมูลไม่ถูกต้อง</v>
      </c>
      <c r="V222" s="149" t="str">
        <f>IF(ISNUMBER(S222),
IF(H$2=ตัวเลือก!A$30,"ยังไม่บันทึกข้อมูล",S222*0.47),"ข้อมูลไม่ถูกต้อง")</f>
        <v>ข้อมูลไม่ถูกต้อง</v>
      </c>
      <c r="W222" s="149" t="str">
        <f t="shared" si="31"/>
        <v>ข้อมูลไม่ถูกต้อง</v>
      </c>
      <c r="X222" s="148" t="str">
        <f t="shared" si="32"/>
        <v>ข้อมูลไม่ถูกต้อง</v>
      </c>
      <c r="Y222" s="38"/>
      <c r="Z222" s="38"/>
      <c r="AA222" s="38"/>
    </row>
    <row r="223" spans="1:27" x14ac:dyDescent="0.45">
      <c r="A223" s="38">
        <v>218</v>
      </c>
      <c r="B223" s="38"/>
      <c r="C223" s="38"/>
      <c r="D223" s="38"/>
      <c r="E223" s="38"/>
      <c r="F223" s="35"/>
      <c r="G223" s="35"/>
      <c r="H223" s="150"/>
      <c r="I223" s="38"/>
      <c r="J223" s="149" t="str">
        <f t="shared" si="33"/>
        <v>รอข้อมูลคอลัมน์ H</v>
      </c>
      <c r="K223" s="150"/>
      <c r="L223" s="150"/>
      <c r="M223" s="150"/>
      <c r="N223" s="149" t="str" cm="1">
        <f t="array" ref="N223">IF(AND(K223:M223=""),"ยังไม่บันทึกข้อมูล",
IF(M223&lt;&gt;"",
IF(M223&gt;=1.3,M223,"เป็นไม้พุ่ม"),
IF(K223+L223&gt;=1.3,K223+L223,"เป็นไม้พุ่ม")))</f>
        <v>ยังไม่บันทึกข้อมูล</v>
      </c>
      <c r="O223" s="149" t="str">
        <f t="shared" si="26"/>
        <v>ข้อมูลไม่ถูกต้อง</v>
      </c>
      <c r="P223" s="149" t="str">
        <f t="shared" si="27"/>
        <v>ข้อมูลไม่ถูกต้อง</v>
      </c>
      <c r="Q223" s="149" t="str">
        <f t="shared" si="28"/>
        <v>ข้อมูลไม่ถูกต้อง</v>
      </c>
      <c r="R223" s="149" t="str">
        <f t="shared" si="29"/>
        <v>ข้อมูลไม่ถูกต้อง</v>
      </c>
      <c r="S223" s="149" t="str">
        <f>IF(ISNUMBER(R223),
IF(H$2=ตัวเลือก!A$30,"ยังไม่บันทึกข้อมูล",R223*0.27),"ข้อมูลไม่ถูกต้อง")</f>
        <v>ข้อมูลไม่ถูกต้อง</v>
      </c>
      <c r="T223" s="149" t="str">
        <f t="shared" si="30"/>
        <v>ข้อมูลไม่ถูกต้อง</v>
      </c>
      <c r="U223" s="149" t="str">
        <f>IF(ISNUMBER(R223),
IF(H$2=ตัวเลือก!A$30,"ยังไม่บันทึกข้อมูล",R223*0.47),"ข้อมูลไม่ถูกต้อง")</f>
        <v>ข้อมูลไม่ถูกต้อง</v>
      </c>
      <c r="V223" s="149" t="str">
        <f>IF(ISNUMBER(S223),
IF(H$2=ตัวเลือก!A$30,"ยังไม่บันทึกข้อมูล",S223*0.47),"ข้อมูลไม่ถูกต้อง")</f>
        <v>ข้อมูลไม่ถูกต้อง</v>
      </c>
      <c r="W223" s="149" t="str">
        <f t="shared" si="31"/>
        <v>ข้อมูลไม่ถูกต้อง</v>
      </c>
      <c r="X223" s="148" t="str">
        <f t="shared" si="32"/>
        <v>ข้อมูลไม่ถูกต้อง</v>
      </c>
      <c r="Y223" s="38"/>
      <c r="Z223" s="38"/>
      <c r="AA223" s="38"/>
    </row>
    <row r="224" spans="1:27" x14ac:dyDescent="0.45">
      <c r="A224" s="38">
        <v>219</v>
      </c>
      <c r="B224" s="38"/>
      <c r="C224" s="38"/>
      <c r="D224" s="38"/>
      <c r="E224" s="38"/>
      <c r="F224" s="35"/>
      <c r="G224" s="35"/>
      <c r="H224" s="150"/>
      <c r="I224" s="38"/>
      <c r="J224" s="149" t="str">
        <f t="shared" si="33"/>
        <v>รอข้อมูลคอลัมน์ H</v>
      </c>
      <c r="K224" s="150"/>
      <c r="L224" s="150"/>
      <c r="M224" s="150"/>
      <c r="N224" s="149" t="str" cm="1">
        <f t="array" ref="N224">IF(AND(K224:M224=""),"ยังไม่บันทึกข้อมูล",
IF(M224&lt;&gt;"",
IF(M224&gt;=1.3,M224,"เป็นไม้พุ่ม"),
IF(K224+L224&gt;=1.3,K224+L224,"เป็นไม้พุ่ม")))</f>
        <v>ยังไม่บันทึกข้อมูล</v>
      </c>
      <c r="O224" s="149" t="str">
        <f t="shared" si="26"/>
        <v>ข้อมูลไม่ถูกต้อง</v>
      </c>
      <c r="P224" s="149" t="str">
        <f t="shared" si="27"/>
        <v>ข้อมูลไม่ถูกต้อง</v>
      </c>
      <c r="Q224" s="149" t="str">
        <f t="shared" si="28"/>
        <v>ข้อมูลไม่ถูกต้อง</v>
      </c>
      <c r="R224" s="149" t="str">
        <f t="shared" si="29"/>
        <v>ข้อมูลไม่ถูกต้อง</v>
      </c>
      <c r="S224" s="149" t="str">
        <f>IF(ISNUMBER(R224),
IF(H$2=ตัวเลือก!A$30,"ยังไม่บันทึกข้อมูล",R224*0.27),"ข้อมูลไม่ถูกต้อง")</f>
        <v>ข้อมูลไม่ถูกต้อง</v>
      </c>
      <c r="T224" s="149" t="str">
        <f t="shared" si="30"/>
        <v>ข้อมูลไม่ถูกต้อง</v>
      </c>
      <c r="U224" s="149" t="str">
        <f>IF(ISNUMBER(R224),
IF(H$2=ตัวเลือก!A$30,"ยังไม่บันทึกข้อมูล",R224*0.47),"ข้อมูลไม่ถูกต้อง")</f>
        <v>ข้อมูลไม่ถูกต้อง</v>
      </c>
      <c r="V224" s="149" t="str">
        <f>IF(ISNUMBER(S224),
IF(H$2=ตัวเลือก!A$30,"ยังไม่บันทึกข้อมูล",S224*0.47),"ข้อมูลไม่ถูกต้อง")</f>
        <v>ข้อมูลไม่ถูกต้อง</v>
      </c>
      <c r="W224" s="149" t="str">
        <f t="shared" si="31"/>
        <v>ข้อมูลไม่ถูกต้อง</v>
      </c>
      <c r="X224" s="148" t="str">
        <f t="shared" si="32"/>
        <v>ข้อมูลไม่ถูกต้อง</v>
      </c>
      <c r="Y224" s="38"/>
      <c r="Z224" s="38"/>
      <c r="AA224" s="38"/>
    </row>
    <row r="225" spans="1:27" x14ac:dyDescent="0.45">
      <c r="A225" s="38">
        <v>220</v>
      </c>
      <c r="B225" s="38"/>
      <c r="C225" s="38"/>
      <c r="D225" s="38"/>
      <c r="E225" s="38"/>
      <c r="F225" s="35"/>
      <c r="G225" s="35"/>
      <c r="H225" s="150"/>
      <c r="I225" s="38"/>
      <c r="J225" s="149" t="str">
        <f t="shared" si="33"/>
        <v>รอข้อมูลคอลัมน์ H</v>
      </c>
      <c r="K225" s="150"/>
      <c r="L225" s="150"/>
      <c r="M225" s="150"/>
      <c r="N225" s="149" t="str" cm="1">
        <f t="array" ref="N225">IF(AND(K225:M225=""),"ยังไม่บันทึกข้อมูล",
IF(M225&lt;&gt;"",
IF(M225&gt;=1.3,M225,"เป็นไม้พุ่ม"),
IF(K225+L225&gt;=1.3,K225+L225,"เป็นไม้พุ่ม")))</f>
        <v>ยังไม่บันทึกข้อมูล</v>
      </c>
      <c r="O225" s="149" t="str">
        <f t="shared" si="26"/>
        <v>ข้อมูลไม่ถูกต้อง</v>
      </c>
      <c r="P225" s="149" t="str">
        <f t="shared" si="27"/>
        <v>ข้อมูลไม่ถูกต้อง</v>
      </c>
      <c r="Q225" s="149" t="str">
        <f t="shared" si="28"/>
        <v>ข้อมูลไม่ถูกต้อง</v>
      </c>
      <c r="R225" s="149" t="str">
        <f t="shared" si="29"/>
        <v>ข้อมูลไม่ถูกต้อง</v>
      </c>
      <c r="S225" s="149" t="str">
        <f>IF(ISNUMBER(R225),
IF(H$2=ตัวเลือก!A$30,"ยังไม่บันทึกข้อมูล",R225*0.27),"ข้อมูลไม่ถูกต้อง")</f>
        <v>ข้อมูลไม่ถูกต้อง</v>
      </c>
      <c r="T225" s="149" t="str">
        <f t="shared" si="30"/>
        <v>ข้อมูลไม่ถูกต้อง</v>
      </c>
      <c r="U225" s="149" t="str">
        <f>IF(ISNUMBER(R225),
IF(H$2=ตัวเลือก!A$30,"ยังไม่บันทึกข้อมูล",R225*0.47),"ข้อมูลไม่ถูกต้อง")</f>
        <v>ข้อมูลไม่ถูกต้อง</v>
      </c>
      <c r="V225" s="149" t="str">
        <f>IF(ISNUMBER(S225),
IF(H$2=ตัวเลือก!A$30,"ยังไม่บันทึกข้อมูล",S225*0.47),"ข้อมูลไม่ถูกต้อง")</f>
        <v>ข้อมูลไม่ถูกต้อง</v>
      </c>
      <c r="W225" s="149" t="str">
        <f t="shared" si="31"/>
        <v>ข้อมูลไม่ถูกต้อง</v>
      </c>
      <c r="X225" s="148" t="str">
        <f t="shared" si="32"/>
        <v>ข้อมูลไม่ถูกต้อง</v>
      </c>
      <c r="Y225" s="38"/>
      <c r="Z225" s="38"/>
      <c r="AA225" s="38"/>
    </row>
    <row r="226" spans="1:27" x14ac:dyDescent="0.45">
      <c r="A226" s="38">
        <v>221</v>
      </c>
      <c r="B226" s="38"/>
      <c r="C226" s="38"/>
      <c r="D226" s="38"/>
      <c r="E226" s="38"/>
      <c r="F226" s="35"/>
      <c r="G226" s="35"/>
      <c r="H226" s="150"/>
      <c r="I226" s="38"/>
      <c r="J226" s="149" t="str">
        <f t="shared" si="33"/>
        <v>รอข้อมูลคอลัมน์ H</v>
      </c>
      <c r="K226" s="150"/>
      <c r="L226" s="150"/>
      <c r="M226" s="150"/>
      <c r="N226" s="149" t="str" cm="1">
        <f t="array" ref="N226">IF(AND(K226:M226=""),"ยังไม่บันทึกข้อมูล",
IF(M226&lt;&gt;"",
IF(M226&gt;=1.3,M226,"เป็นไม้พุ่ม"),
IF(K226+L226&gt;=1.3,K226+L226,"เป็นไม้พุ่ม")))</f>
        <v>ยังไม่บันทึกข้อมูล</v>
      </c>
      <c r="O226" s="149" t="str">
        <f t="shared" si="26"/>
        <v>ข้อมูลไม่ถูกต้อง</v>
      </c>
      <c r="P226" s="149" t="str">
        <f t="shared" si="27"/>
        <v>ข้อมูลไม่ถูกต้อง</v>
      </c>
      <c r="Q226" s="149" t="str">
        <f t="shared" si="28"/>
        <v>ข้อมูลไม่ถูกต้อง</v>
      </c>
      <c r="R226" s="149" t="str">
        <f t="shared" si="29"/>
        <v>ข้อมูลไม่ถูกต้อง</v>
      </c>
      <c r="S226" s="149" t="str">
        <f>IF(ISNUMBER(R226),
IF(H$2=ตัวเลือก!A$30,"ยังไม่บันทึกข้อมูล",R226*0.27),"ข้อมูลไม่ถูกต้อง")</f>
        <v>ข้อมูลไม่ถูกต้อง</v>
      </c>
      <c r="T226" s="149" t="str">
        <f t="shared" si="30"/>
        <v>ข้อมูลไม่ถูกต้อง</v>
      </c>
      <c r="U226" s="149" t="str">
        <f>IF(ISNUMBER(R226),
IF(H$2=ตัวเลือก!A$30,"ยังไม่บันทึกข้อมูล",R226*0.47),"ข้อมูลไม่ถูกต้อง")</f>
        <v>ข้อมูลไม่ถูกต้อง</v>
      </c>
      <c r="V226" s="149" t="str">
        <f>IF(ISNUMBER(S226),
IF(H$2=ตัวเลือก!A$30,"ยังไม่บันทึกข้อมูล",S226*0.47),"ข้อมูลไม่ถูกต้อง")</f>
        <v>ข้อมูลไม่ถูกต้อง</v>
      </c>
      <c r="W226" s="149" t="str">
        <f t="shared" si="31"/>
        <v>ข้อมูลไม่ถูกต้อง</v>
      </c>
      <c r="X226" s="148" t="str">
        <f t="shared" si="32"/>
        <v>ข้อมูลไม่ถูกต้อง</v>
      </c>
      <c r="Y226" s="38"/>
      <c r="Z226" s="38"/>
      <c r="AA226" s="38"/>
    </row>
    <row r="227" spans="1:27" x14ac:dyDescent="0.45">
      <c r="A227" s="38">
        <v>222</v>
      </c>
      <c r="B227" s="38"/>
      <c r="C227" s="38"/>
      <c r="D227" s="38"/>
      <c r="E227" s="38"/>
      <c r="F227" s="35"/>
      <c r="G227" s="35"/>
      <c r="H227" s="150"/>
      <c r="I227" s="38"/>
      <c r="J227" s="149" t="str">
        <f t="shared" si="33"/>
        <v>รอข้อมูลคอลัมน์ H</v>
      </c>
      <c r="K227" s="150"/>
      <c r="L227" s="150"/>
      <c r="M227" s="150"/>
      <c r="N227" s="149" t="str" cm="1">
        <f t="array" ref="N227">IF(AND(K227:M227=""),"ยังไม่บันทึกข้อมูล",
IF(M227&lt;&gt;"",
IF(M227&gt;=1.3,M227,"เป็นไม้พุ่ม"),
IF(K227+L227&gt;=1.3,K227+L227,"เป็นไม้พุ่ม")))</f>
        <v>ยังไม่บันทึกข้อมูล</v>
      </c>
      <c r="O227" s="149" t="str">
        <f t="shared" si="26"/>
        <v>ข้อมูลไม่ถูกต้อง</v>
      </c>
      <c r="P227" s="149" t="str">
        <f t="shared" si="27"/>
        <v>ข้อมูลไม่ถูกต้อง</v>
      </c>
      <c r="Q227" s="149" t="str">
        <f t="shared" si="28"/>
        <v>ข้อมูลไม่ถูกต้อง</v>
      </c>
      <c r="R227" s="149" t="str">
        <f t="shared" si="29"/>
        <v>ข้อมูลไม่ถูกต้อง</v>
      </c>
      <c r="S227" s="149" t="str">
        <f>IF(ISNUMBER(R227),
IF(H$2=ตัวเลือก!A$30,"ยังไม่บันทึกข้อมูล",R227*0.27),"ข้อมูลไม่ถูกต้อง")</f>
        <v>ข้อมูลไม่ถูกต้อง</v>
      </c>
      <c r="T227" s="149" t="str">
        <f t="shared" si="30"/>
        <v>ข้อมูลไม่ถูกต้อง</v>
      </c>
      <c r="U227" s="149" t="str">
        <f>IF(ISNUMBER(R227),
IF(H$2=ตัวเลือก!A$30,"ยังไม่บันทึกข้อมูล",R227*0.47),"ข้อมูลไม่ถูกต้อง")</f>
        <v>ข้อมูลไม่ถูกต้อง</v>
      </c>
      <c r="V227" s="149" t="str">
        <f>IF(ISNUMBER(S227),
IF(H$2=ตัวเลือก!A$30,"ยังไม่บันทึกข้อมูล",S227*0.47),"ข้อมูลไม่ถูกต้อง")</f>
        <v>ข้อมูลไม่ถูกต้อง</v>
      </c>
      <c r="W227" s="149" t="str">
        <f t="shared" si="31"/>
        <v>ข้อมูลไม่ถูกต้อง</v>
      </c>
      <c r="X227" s="148" t="str">
        <f t="shared" si="32"/>
        <v>ข้อมูลไม่ถูกต้อง</v>
      </c>
      <c r="Y227" s="38"/>
      <c r="Z227" s="38"/>
      <c r="AA227" s="38"/>
    </row>
    <row r="228" spans="1:27" x14ac:dyDescent="0.45">
      <c r="A228" s="38">
        <v>223</v>
      </c>
      <c r="B228" s="38"/>
      <c r="C228" s="38"/>
      <c r="D228" s="38"/>
      <c r="E228" s="38"/>
      <c r="F228" s="35"/>
      <c r="G228" s="35"/>
      <c r="H228" s="150"/>
      <c r="I228" s="38"/>
      <c r="J228" s="149" t="str">
        <f t="shared" si="33"/>
        <v>รอข้อมูลคอลัมน์ H</v>
      </c>
      <c r="K228" s="150"/>
      <c r="L228" s="150"/>
      <c r="M228" s="150"/>
      <c r="N228" s="149" t="str" cm="1">
        <f t="array" ref="N228">IF(AND(K228:M228=""),"ยังไม่บันทึกข้อมูล",
IF(M228&lt;&gt;"",
IF(M228&gt;=1.3,M228,"เป็นไม้พุ่ม"),
IF(K228+L228&gt;=1.3,K228+L228,"เป็นไม้พุ่ม")))</f>
        <v>ยังไม่บันทึกข้อมูล</v>
      </c>
      <c r="O228" s="149" t="str">
        <f t="shared" si="26"/>
        <v>ข้อมูลไม่ถูกต้อง</v>
      </c>
      <c r="P228" s="149" t="str">
        <f t="shared" si="27"/>
        <v>ข้อมูลไม่ถูกต้อง</v>
      </c>
      <c r="Q228" s="149" t="str">
        <f t="shared" si="28"/>
        <v>ข้อมูลไม่ถูกต้อง</v>
      </c>
      <c r="R228" s="149" t="str">
        <f t="shared" si="29"/>
        <v>ข้อมูลไม่ถูกต้อง</v>
      </c>
      <c r="S228" s="149" t="str">
        <f>IF(ISNUMBER(R228),
IF(H$2=ตัวเลือก!A$30,"ยังไม่บันทึกข้อมูล",R228*0.27),"ข้อมูลไม่ถูกต้อง")</f>
        <v>ข้อมูลไม่ถูกต้อง</v>
      </c>
      <c r="T228" s="149" t="str">
        <f t="shared" si="30"/>
        <v>ข้อมูลไม่ถูกต้อง</v>
      </c>
      <c r="U228" s="149" t="str">
        <f>IF(ISNUMBER(R228),
IF(H$2=ตัวเลือก!A$30,"ยังไม่บันทึกข้อมูล",R228*0.47),"ข้อมูลไม่ถูกต้อง")</f>
        <v>ข้อมูลไม่ถูกต้อง</v>
      </c>
      <c r="V228" s="149" t="str">
        <f>IF(ISNUMBER(S228),
IF(H$2=ตัวเลือก!A$30,"ยังไม่บันทึกข้อมูล",S228*0.47),"ข้อมูลไม่ถูกต้อง")</f>
        <v>ข้อมูลไม่ถูกต้อง</v>
      </c>
      <c r="W228" s="149" t="str">
        <f t="shared" si="31"/>
        <v>ข้อมูลไม่ถูกต้อง</v>
      </c>
      <c r="X228" s="148" t="str">
        <f t="shared" si="32"/>
        <v>ข้อมูลไม่ถูกต้อง</v>
      </c>
      <c r="Y228" s="38"/>
      <c r="Z228" s="38"/>
      <c r="AA228" s="38"/>
    </row>
    <row r="229" spans="1:27" x14ac:dyDescent="0.45">
      <c r="A229" s="38">
        <v>224</v>
      </c>
      <c r="B229" s="38"/>
      <c r="C229" s="38"/>
      <c r="D229" s="38"/>
      <c r="E229" s="38"/>
      <c r="F229" s="35"/>
      <c r="G229" s="35"/>
      <c r="H229" s="150"/>
      <c r="I229" s="38"/>
      <c r="J229" s="149" t="str">
        <f t="shared" si="33"/>
        <v>รอข้อมูลคอลัมน์ H</v>
      </c>
      <c r="K229" s="150"/>
      <c r="L229" s="150"/>
      <c r="M229" s="150"/>
      <c r="N229" s="149" t="str" cm="1">
        <f t="array" ref="N229">IF(AND(K229:M229=""),"ยังไม่บันทึกข้อมูล",
IF(M229&lt;&gt;"",
IF(M229&gt;=1.3,M229,"เป็นไม้พุ่ม"),
IF(K229+L229&gt;=1.3,K229+L229,"เป็นไม้พุ่ม")))</f>
        <v>ยังไม่บันทึกข้อมูล</v>
      </c>
      <c r="O229" s="149" t="str">
        <f t="shared" si="26"/>
        <v>ข้อมูลไม่ถูกต้อง</v>
      </c>
      <c r="P229" s="149" t="str">
        <f t="shared" si="27"/>
        <v>ข้อมูลไม่ถูกต้อง</v>
      </c>
      <c r="Q229" s="149" t="str">
        <f t="shared" si="28"/>
        <v>ข้อมูลไม่ถูกต้อง</v>
      </c>
      <c r="R229" s="149" t="str">
        <f t="shared" si="29"/>
        <v>ข้อมูลไม่ถูกต้อง</v>
      </c>
      <c r="S229" s="149" t="str">
        <f>IF(ISNUMBER(R229),
IF(H$2=ตัวเลือก!A$30,"ยังไม่บันทึกข้อมูล",R229*0.27),"ข้อมูลไม่ถูกต้อง")</f>
        <v>ข้อมูลไม่ถูกต้อง</v>
      </c>
      <c r="T229" s="149" t="str">
        <f t="shared" si="30"/>
        <v>ข้อมูลไม่ถูกต้อง</v>
      </c>
      <c r="U229" s="149" t="str">
        <f>IF(ISNUMBER(R229),
IF(H$2=ตัวเลือก!A$30,"ยังไม่บันทึกข้อมูล",R229*0.47),"ข้อมูลไม่ถูกต้อง")</f>
        <v>ข้อมูลไม่ถูกต้อง</v>
      </c>
      <c r="V229" s="149" t="str">
        <f>IF(ISNUMBER(S229),
IF(H$2=ตัวเลือก!A$30,"ยังไม่บันทึกข้อมูล",S229*0.47),"ข้อมูลไม่ถูกต้อง")</f>
        <v>ข้อมูลไม่ถูกต้อง</v>
      </c>
      <c r="W229" s="149" t="str">
        <f t="shared" si="31"/>
        <v>ข้อมูลไม่ถูกต้อง</v>
      </c>
      <c r="X229" s="148" t="str">
        <f t="shared" si="32"/>
        <v>ข้อมูลไม่ถูกต้อง</v>
      </c>
      <c r="Y229" s="38"/>
      <c r="Z229" s="38"/>
      <c r="AA229" s="38"/>
    </row>
    <row r="230" spans="1:27" x14ac:dyDescent="0.45">
      <c r="A230" s="38">
        <v>225</v>
      </c>
      <c r="B230" s="38"/>
      <c r="C230" s="38"/>
      <c r="D230" s="38"/>
      <c r="E230" s="38"/>
      <c r="F230" s="35"/>
      <c r="G230" s="35"/>
      <c r="H230" s="150"/>
      <c r="I230" s="38"/>
      <c r="J230" s="149" t="str">
        <f t="shared" si="33"/>
        <v>รอข้อมูลคอลัมน์ H</v>
      </c>
      <c r="K230" s="150"/>
      <c r="L230" s="150"/>
      <c r="M230" s="150"/>
      <c r="N230" s="149" t="str" cm="1">
        <f t="array" ref="N230">IF(AND(K230:M230=""),"ยังไม่บันทึกข้อมูล",
IF(M230&lt;&gt;"",
IF(M230&gt;=1.3,M230,"เป็นไม้พุ่ม"),
IF(K230+L230&gt;=1.3,K230+L230,"เป็นไม้พุ่ม")))</f>
        <v>ยังไม่บันทึกข้อมูล</v>
      </c>
      <c r="O230" s="149" t="str">
        <f t="shared" si="26"/>
        <v>ข้อมูลไม่ถูกต้อง</v>
      </c>
      <c r="P230" s="149" t="str">
        <f t="shared" si="27"/>
        <v>ข้อมูลไม่ถูกต้อง</v>
      </c>
      <c r="Q230" s="149" t="str">
        <f t="shared" si="28"/>
        <v>ข้อมูลไม่ถูกต้อง</v>
      </c>
      <c r="R230" s="149" t="str">
        <f t="shared" si="29"/>
        <v>ข้อมูลไม่ถูกต้อง</v>
      </c>
      <c r="S230" s="149" t="str">
        <f>IF(ISNUMBER(R230),
IF(H$2=ตัวเลือก!A$30,"ยังไม่บันทึกข้อมูล",R230*0.27),"ข้อมูลไม่ถูกต้อง")</f>
        <v>ข้อมูลไม่ถูกต้อง</v>
      </c>
      <c r="T230" s="149" t="str">
        <f t="shared" si="30"/>
        <v>ข้อมูลไม่ถูกต้อง</v>
      </c>
      <c r="U230" s="149" t="str">
        <f>IF(ISNUMBER(R230),
IF(H$2=ตัวเลือก!A$30,"ยังไม่บันทึกข้อมูล",R230*0.47),"ข้อมูลไม่ถูกต้อง")</f>
        <v>ข้อมูลไม่ถูกต้อง</v>
      </c>
      <c r="V230" s="149" t="str">
        <f>IF(ISNUMBER(S230),
IF(H$2=ตัวเลือก!A$30,"ยังไม่บันทึกข้อมูล",S230*0.47),"ข้อมูลไม่ถูกต้อง")</f>
        <v>ข้อมูลไม่ถูกต้อง</v>
      </c>
      <c r="W230" s="149" t="str">
        <f t="shared" si="31"/>
        <v>ข้อมูลไม่ถูกต้อง</v>
      </c>
      <c r="X230" s="148" t="str">
        <f t="shared" si="32"/>
        <v>ข้อมูลไม่ถูกต้อง</v>
      </c>
      <c r="Y230" s="38"/>
      <c r="Z230" s="38"/>
      <c r="AA230" s="38"/>
    </row>
    <row r="231" spans="1:27" x14ac:dyDescent="0.45">
      <c r="A231" s="38">
        <v>226</v>
      </c>
      <c r="B231" s="38"/>
      <c r="C231" s="38"/>
      <c r="D231" s="38"/>
      <c r="E231" s="38"/>
      <c r="F231" s="35"/>
      <c r="G231" s="35"/>
      <c r="H231" s="150"/>
      <c r="I231" s="38"/>
      <c r="J231" s="149" t="str">
        <f t="shared" si="33"/>
        <v>รอข้อมูลคอลัมน์ H</v>
      </c>
      <c r="K231" s="150"/>
      <c r="L231" s="150"/>
      <c r="M231" s="150"/>
      <c r="N231" s="149" t="str" cm="1">
        <f t="array" ref="N231">IF(AND(K231:M231=""),"ยังไม่บันทึกข้อมูล",
IF(M231&lt;&gt;"",
IF(M231&gt;=1.3,M231,"เป็นไม้พุ่ม"),
IF(K231+L231&gt;=1.3,K231+L231,"เป็นไม้พุ่ม")))</f>
        <v>ยังไม่บันทึกข้อมูล</v>
      </c>
      <c r="O231" s="149" t="str">
        <f t="shared" si="26"/>
        <v>ข้อมูลไม่ถูกต้อง</v>
      </c>
      <c r="P231" s="149" t="str">
        <f t="shared" si="27"/>
        <v>ข้อมูลไม่ถูกต้อง</v>
      </c>
      <c r="Q231" s="149" t="str">
        <f t="shared" si="28"/>
        <v>ข้อมูลไม่ถูกต้อง</v>
      </c>
      <c r="R231" s="149" t="str">
        <f t="shared" si="29"/>
        <v>ข้อมูลไม่ถูกต้อง</v>
      </c>
      <c r="S231" s="149" t="str">
        <f>IF(ISNUMBER(R231),
IF(H$2=ตัวเลือก!A$30,"ยังไม่บันทึกข้อมูล",R231*0.27),"ข้อมูลไม่ถูกต้อง")</f>
        <v>ข้อมูลไม่ถูกต้อง</v>
      </c>
      <c r="T231" s="149" t="str">
        <f t="shared" si="30"/>
        <v>ข้อมูลไม่ถูกต้อง</v>
      </c>
      <c r="U231" s="149" t="str">
        <f>IF(ISNUMBER(R231),
IF(H$2=ตัวเลือก!A$30,"ยังไม่บันทึกข้อมูล",R231*0.47),"ข้อมูลไม่ถูกต้อง")</f>
        <v>ข้อมูลไม่ถูกต้อง</v>
      </c>
      <c r="V231" s="149" t="str">
        <f>IF(ISNUMBER(S231),
IF(H$2=ตัวเลือก!A$30,"ยังไม่บันทึกข้อมูล",S231*0.47),"ข้อมูลไม่ถูกต้อง")</f>
        <v>ข้อมูลไม่ถูกต้อง</v>
      </c>
      <c r="W231" s="149" t="str">
        <f t="shared" si="31"/>
        <v>ข้อมูลไม่ถูกต้อง</v>
      </c>
      <c r="X231" s="148" t="str">
        <f t="shared" si="32"/>
        <v>ข้อมูลไม่ถูกต้อง</v>
      </c>
      <c r="Y231" s="38"/>
      <c r="Z231" s="38"/>
      <c r="AA231" s="38"/>
    </row>
    <row r="232" spans="1:27" x14ac:dyDescent="0.45">
      <c r="A232" s="38">
        <v>227</v>
      </c>
      <c r="B232" s="38"/>
      <c r="C232" s="38"/>
      <c r="D232" s="38"/>
      <c r="E232" s="38"/>
      <c r="F232" s="35"/>
      <c r="G232" s="35"/>
      <c r="H232" s="150"/>
      <c r="I232" s="38"/>
      <c r="J232" s="149" t="str">
        <f t="shared" si="33"/>
        <v>รอข้อมูลคอลัมน์ H</v>
      </c>
      <c r="K232" s="150"/>
      <c r="L232" s="150"/>
      <c r="M232" s="150"/>
      <c r="N232" s="149" t="str" cm="1">
        <f t="array" ref="N232">IF(AND(K232:M232=""),"ยังไม่บันทึกข้อมูล",
IF(M232&lt;&gt;"",
IF(M232&gt;=1.3,M232,"เป็นไม้พุ่ม"),
IF(K232+L232&gt;=1.3,K232+L232,"เป็นไม้พุ่ม")))</f>
        <v>ยังไม่บันทึกข้อมูล</v>
      </c>
      <c r="O232" s="149" t="str">
        <f t="shared" si="26"/>
        <v>ข้อมูลไม่ถูกต้อง</v>
      </c>
      <c r="P232" s="149" t="str">
        <f t="shared" si="27"/>
        <v>ข้อมูลไม่ถูกต้อง</v>
      </c>
      <c r="Q232" s="149" t="str">
        <f t="shared" si="28"/>
        <v>ข้อมูลไม่ถูกต้อง</v>
      </c>
      <c r="R232" s="149" t="str">
        <f t="shared" si="29"/>
        <v>ข้อมูลไม่ถูกต้อง</v>
      </c>
      <c r="S232" s="149" t="str">
        <f>IF(ISNUMBER(R232),
IF(H$2=ตัวเลือก!A$30,"ยังไม่บันทึกข้อมูล",R232*0.27),"ข้อมูลไม่ถูกต้อง")</f>
        <v>ข้อมูลไม่ถูกต้อง</v>
      </c>
      <c r="T232" s="149" t="str">
        <f t="shared" si="30"/>
        <v>ข้อมูลไม่ถูกต้อง</v>
      </c>
      <c r="U232" s="149" t="str">
        <f>IF(ISNUMBER(R232),
IF(H$2=ตัวเลือก!A$30,"ยังไม่บันทึกข้อมูล",R232*0.47),"ข้อมูลไม่ถูกต้อง")</f>
        <v>ข้อมูลไม่ถูกต้อง</v>
      </c>
      <c r="V232" s="149" t="str">
        <f>IF(ISNUMBER(S232),
IF(H$2=ตัวเลือก!A$30,"ยังไม่บันทึกข้อมูล",S232*0.47),"ข้อมูลไม่ถูกต้อง")</f>
        <v>ข้อมูลไม่ถูกต้อง</v>
      </c>
      <c r="W232" s="149" t="str">
        <f t="shared" si="31"/>
        <v>ข้อมูลไม่ถูกต้อง</v>
      </c>
      <c r="X232" s="148" t="str">
        <f t="shared" si="32"/>
        <v>ข้อมูลไม่ถูกต้อง</v>
      </c>
      <c r="Y232" s="38"/>
      <c r="Z232" s="38"/>
      <c r="AA232" s="38"/>
    </row>
    <row r="233" spans="1:27" x14ac:dyDescent="0.45">
      <c r="A233" s="38">
        <v>228</v>
      </c>
      <c r="B233" s="38"/>
      <c r="C233" s="38"/>
      <c r="D233" s="38"/>
      <c r="E233" s="38"/>
      <c r="F233" s="35"/>
      <c r="G233" s="35"/>
      <c r="H233" s="150"/>
      <c r="I233" s="38"/>
      <c r="J233" s="149" t="str">
        <f t="shared" si="33"/>
        <v>รอข้อมูลคอลัมน์ H</v>
      </c>
      <c r="K233" s="150"/>
      <c r="L233" s="150"/>
      <c r="M233" s="150"/>
      <c r="N233" s="149" t="str" cm="1">
        <f t="array" ref="N233">IF(AND(K233:M233=""),"ยังไม่บันทึกข้อมูล",
IF(M233&lt;&gt;"",
IF(M233&gt;=1.3,M233,"เป็นไม้พุ่ม"),
IF(K233+L233&gt;=1.3,K233+L233,"เป็นไม้พุ่ม")))</f>
        <v>ยังไม่บันทึกข้อมูล</v>
      </c>
      <c r="O233" s="149" t="str">
        <f t="shared" si="26"/>
        <v>ข้อมูลไม่ถูกต้อง</v>
      </c>
      <c r="P233" s="149" t="str">
        <f t="shared" si="27"/>
        <v>ข้อมูลไม่ถูกต้อง</v>
      </c>
      <c r="Q233" s="149" t="str">
        <f t="shared" si="28"/>
        <v>ข้อมูลไม่ถูกต้อง</v>
      </c>
      <c r="R233" s="149" t="str">
        <f t="shared" si="29"/>
        <v>ข้อมูลไม่ถูกต้อง</v>
      </c>
      <c r="S233" s="149" t="str">
        <f>IF(ISNUMBER(R233),
IF(H$2=ตัวเลือก!A$30,"ยังไม่บันทึกข้อมูล",R233*0.27),"ข้อมูลไม่ถูกต้อง")</f>
        <v>ข้อมูลไม่ถูกต้อง</v>
      </c>
      <c r="T233" s="149" t="str">
        <f t="shared" si="30"/>
        <v>ข้อมูลไม่ถูกต้อง</v>
      </c>
      <c r="U233" s="149" t="str">
        <f>IF(ISNUMBER(R233),
IF(H$2=ตัวเลือก!A$30,"ยังไม่บันทึกข้อมูล",R233*0.47),"ข้อมูลไม่ถูกต้อง")</f>
        <v>ข้อมูลไม่ถูกต้อง</v>
      </c>
      <c r="V233" s="149" t="str">
        <f>IF(ISNUMBER(S233),
IF(H$2=ตัวเลือก!A$30,"ยังไม่บันทึกข้อมูล",S233*0.47),"ข้อมูลไม่ถูกต้อง")</f>
        <v>ข้อมูลไม่ถูกต้อง</v>
      </c>
      <c r="W233" s="149" t="str">
        <f t="shared" si="31"/>
        <v>ข้อมูลไม่ถูกต้อง</v>
      </c>
      <c r="X233" s="148" t="str">
        <f t="shared" si="32"/>
        <v>ข้อมูลไม่ถูกต้อง</v>
      </c>
      <c r="Y233" s="38"/>
      <c r="Z233" s="38"/>
      <c r="AA233" s="38"/>
    </row>
    <row r="234" spans="1:27" x14ac:dyDescent="0.45">
      <c r="A234" s="38">
        <v>229</v>
      </c>
      <c r="B234" s="38"/>
      <c r="C234" s="38"/>
      <c r="D234" s="38"/>
      <c r="E234" s="38"/>
      <c r="F234" s="35"/>
      <c r="G234" s="35"/>
      <c r="H234" s="150"/>
      <c r="I234" s="38"/>
      <c r="J234" s="149" t="str">
        <f t="shared" si="33"/>
        <v>รอข้อมูลคอลัมน์ H</v>
      </c>
      <c r="K234" s="150"/>
      <c r="L234" s="150"/>
      <c r="M234" s="150"/>
      <c r="N234" s="149" t="str" cm="1">
        <f t="array" ref="N234">IF(AND(K234:M234=""),"ยังไม่บันทึกข้อมูล",
IF(M234&lt;&gt;"",
IF(M234&gt;=1.3,M234,"เป็นไม้พุ่ม"),
IF(K234+L234&gt;=1.3,K234+L234,"เป็นไม้พุ่ม")))</f>
        <v>ยังไม่บันทึกข้อมูล</v>
      </c>
      <c r="O234" s="149" t="str">
        <f t="shared" si="26"/>
        <v>ข้อมูลไม่ถูกต้อง</v>
      </c>
      <c r="P234" s="149" t="str">
        <f t="shared" si="27"/>
        <v>ข้อมูลไม่ถูกต้อง</v>
      </c>
      <c r="Q234" s="149" t="str">
        <f t="shared" si="28"/>
        <v>ข้อมูลไม่ถูกต้อง</v>
      </c>
      <c r="R234" s="149" t="str">
        <f t="shared" si="29"/>
        <v>ข้อมูลไม่ถูกต้อง</v>
      </c>
      <c r="S234" s="149" t="str">
        <f>IF(ISNUMBER(R234),
IF(H$2=ตัวเลือก!A$30,"ยังไม่บันทึกข้อมูล",R234*0.27),"ข้อมูลไม่ถูกต้อง")</f>
        <v>ข้อมูลไม่ถูกต้อง</v>
      </c>
      <c r="T234" s="149" t="str">
        <f t="shared" si="30"/>
        <v>ข้อมูลไม่ถูกต้อง</v>
      </c>
      <c r="U234" s="149" t="str">
        <f>IF(ISNUMBER(R234),
IF(H$2=ตัวเลือก!A$30,"ยังไม่บันทึกข้อมูล",R234*0.47),"ข้อมูลไม่ถูกต้อง")</f>
        <v>ข้อมูลไม่ถูกต้อง</v>
      </c>
      <c r="V234" s="149" t="str">
        <f>IF(ISNUMBER(S234),
IF(H$2=ตัวเลือก!A$30,"ยังไม่บันทึกข้อมูล",S234*0.47),"ข้อมูลไม่ถูกต้อง")</f>
        <v>ข้อมูลไม่ถูกต้อง</v>
      </c>
      <c r="W234" s="149" t="str">
        <f t="shared" si="31"/>
        <v>ข้อมูลไม่ถูกต้อง</v>
      </c>
      <c r="X234" s="148" t="str">
        <f t="shared" si="32"/>
        <v>ข้อมูลไม่ถูกต้อง</v>
      </c>
      <c r="Y234" s="38"/>
      <c r="Z234" s="38"/>
      <c r="AA234" s="38"/>
    </row>
    <row r="235" spans="1:27" x14ac:dyDescent="0.45">
      <c r="A235" s="38">
        <v>230</v>
      </c>
      <c r="B235" s="38"/>
      <c r="C235" s="38"/>
      <c r="D235" s="38"/>
      <c r="E235" s="38"/>
      <c r="F235" s="35"/>
      <c r="G235" s="35"/>
      <c r="H235" s="150"/>
      <c r="I235" s="38"/>
      <c r="J235" s="149" t="str">
        <f t="shared" si="33"/>
        <v>รอข้อมูลคอลัมน์ H</v>
      </c>
      <c r="K235" s="150"/>
      <c r="L235" s="150"/>
      <c r="M235" s="150"/>
      <c r="N235" s="149" t="str" cm="1">
        <f t="array" ref="N235">IF(AND(K235:M235=""),"ยังไม่บันทึกข้อมูล",
IF(M235&lt;&gt;"",
IF(M235&gt;=1.3,M235,"เป็นไม้พุ่ม"),
IF(K235+L235&gt;=1.3,K235+L235,"เป็นไม้พุ่ม")))</f>
        <v>ยังไม่บันทึกข้อมูล</v>
      </c>
      <c r="O235" s="149" t="str">
        <f t="shared" si="26"/>
        <v>ข้อมูลไม่ถูกต้อง</v>
      </c>
      <c r="P235" s="149" t="str">
        <f t="shared" si="27"/>
        <v>ข้อมูลไม่ถูกต้อง</v>
      </c>
      <c r="Q235" s="149" t="str">
        <f t="shared" si="28"/>
        <v>ข้อมูลไม่ถูกต้อง</v>
      </c>
      <c r="R235" s="149" t="str">
        <f t="shared" si="29"/>
        <v>ข้อมูลไม่ถูกต้อง</v>
      </c>
      <c r="S235" s="149" t="str">
        <f>IF(ISNUMBER(R235),
IF(H$2=ตัวเลือก!A$30,"ยังไม่บันทึกข้อมูล",R235*0.27),"ข้อมูลไม่ถูกต้อง")</f>
        <v>ข้อมูลไม่ถูกต้อง</v>
      </c>
      <c r="T235" s="149" t="str">
        <f t="shared" si="30"/>
        <v>ข้อมูลไม่ถูกต้อง</v>
      </c>
      <c r="U235" s="149" t="str">
        <f>IF(ISNUMBER(R235),
IF(H$2=ตัวเลือก!A$30,"ยังไม่บันทึกข้อมูล",R235*0.47),"ข้อมูลไม่ถูกต้อง")</f>
        <v>ข้อมูลไม่ถูกต้อง</v>
      </c>
      <c r="V235" s="149" t="str">
        <f>IF(ISNUMBER(S235),
IF(H$2=ตัวเลือก!A$30,"ยังไม่บันทึกข้อมูล",S235*0.47),"ข้อมูลไม่ถูกต้อง")</f>
        <v>ข้อมูลไม่ถูกต้อง</v>
      </c>
      <c r="W235" s="149" t="str">
        <f t="shared" si="31"/>
        <v>ข้อมูลไม่ถูกต้อง</v>
      </c>
      <c r="X235" s="148" t="str">
        <f t="shared" si="32"/>
        <v>ข้อมูลไม่ถูกต้อง</v>
      </c>
      <c r="Y235" s="38"/>
      <c r="Z235" s="38"/>
      <c r="AA235" s="38"/>
    </row>
    <row r="236" spans="1:27" x14ac:dyDescent="0.45">
      <c r="A236" s="38">
        <v>231</v>
      </c>
      <c r="B236" s="38"/>
      <c r="C236" s="38"/>
      <c r="D236" s="38"/>
      <c r="E236" s="38"/>
      <c r="F236" s="35"/>
      <c r="G236" s="35"/>
      <c r="H236" s="150"/>
      <c r="I236" s="38"/>
      <c r="J236" s="149" t="str">
        <f t="shared" si="33"/>
        <v>รอข้อมูลคอลัมน์ H</v>
      </c>
      <c r="K236" s="150"/>
      <c r="L236" s="150"/>
      <c r="M236" s="150"/>
      <c r="N236" s="149" t="str" cm="1">
        <f t="array" ref="N236">IF(AND(K236:M236=""),"ยังไม่บันทึกข้อมูล",
IF(M236&lt;&gt;"",
IF(M236&gt;=1.3,M236,"เป็นไม้พุ่ม"),
IF(K236+L236&gt;=1.3,K236+L236,"เป็นไม้พุ่ม")))</f>
        <v>ยังไม่บันทึกข้อมูล</v>
      </c>
      <c r="O236" s="149" t="str">
        <f t="shared" si="26"/>
        <v>ข้อมูลไม่ถูกต้อง</v>
      </c>
      <c r="P236" s="149" t="str">
        <f t="shared" si="27"/>
        <v>ข้อมูลไม่ถูกต้อง</v>
      </c>
      <c r="Q236" s="149" t="str">
        <f t="shared" si="28"/>
        <v>ข้อมูลไม่ถูกต้อง</v>
      </c>
      <c r="R236" s="149" t="str">
        <f t="shared" si="29"/>
        <v>ข้อมูลไม่ถูกต้อง</v>
      </c>
      <c r="S236" s="149" t="str">
        <f>IF(ISNUMBER(R236),
IF(H$2=ตัวเลือก!A$30,"ยังไม่บันทึกข้อมูล",R236*0.27),"ข้อมูลไม่ถูกต้อง")</f>
        <v>ข้อมูลไม่ถูกต้อง</v>
      </c>
      <c r="T236" s="149" t="str">
        <f t="shared" si="30"/>
        <v>ข้อมูลไม่ถูกต้อง</v>
      </c>
      <c r="U236" s="149" t="str">
        <f>IF(ISNUMBER(R236),
IF(H$2=ตัวเลือก!A$30,"ยังไม่บันทึกข้อมูล",R236*0.47),"ข้อมูลไม่ถูกต้อง")</f>
        <v>ข้อมูลไม่ถูกต้อง</v>
      </c>
      <c r="V236" s="149" t="str">
        <f>IF(ISNUMBER(S236),
IF(H$2=ตัวเลือก!A$30,"ยังไม่บันทึกข้อมูล",S236*0.47),"ข้อมูลไม่ถูกต้อง")</f>
        <v>ข้อมูลไม่ถูกต้อง</v>
      </c>
      <c r="W236" s="149" t="str">
        <f t="shared" si="31"/>
        <v>ข้อมูลไม่ถูกต้อง</v>
      </c>
      <c r="X236" s="148" t="str">
        <f t="shared" si="32"/>
        <v>ข้อมูลไม่ถูกต้อง</v>
      </c>
      <c r="Y236" s="38"/>
      <c r="Z236" s="38"/>
      <c r="AA236" s="38"/>
    </row>
    <row r="237" spans="1:27" x14ac:dyDescent="0.45">
      <c r="A237" s="38">
        <v>232</v>
      </c>
      <c r="B237" s="38"/>
      <c r="C237" s="38"/>
      <c r="D237" s="38"/>
      <c r="E237" s="38"/>
      <c r="F237" s="35"/>
      <c r="G237" s="35"/>
      <c r="H237" s="150"/>
      <c r="I237" s="38"/>
      <c r="J237" s="149" t="str">
        <f t="shared" si="33"/>
        <v>รอข้อมูลคอลัมน์ H</v>
      </c>
      <c r="K237" s="150"/>
      <c r="L237" s="150"/>
      <c r="M237" s="150"/>
      <c r="N237" s="149" t="str" cm="1">
        <f t="array" ref="N237">IF(AND(K237:M237=""),"ยังไม่บันทึกข้อมูล",
IF(M237&lt;&gt;"",
IF(M237&gt;=1.3,M237,"เป็นไม้พุ่ม"),
IF(K237+L237&gt;=1.3,K237+L237,"เป็นไม้พุ่ม")))</f>
        <v>ยังไม่บันทึกข้อมูล</v>
      </c>
      <c r="O237" s="149" t="str">
        <f t="shared" si="26"/>
        <v>ข้อมูลไม่ถูกต้อง</v>
      </c>
      <c r="P237" s="149" t="str">
        <f t="shared" si="27"/>
        <v>ข้อมูลไม่ถูกต้อง</v>
      </c>
      <c r="Q237" s="149" t="str">
        <f t="shared" si="28"/>
        <v>ข้อมูลไม่ถูกต้อง</v>
      </c>
      <c r="R237" s="149" t="str">
        <f t="shared" si="29"/>
        <v>ข้อมูลไม่ถูกต้อง</v>
      </c>
      <c r="S237" s="149" t="str">
        <f>IF(ISNUMBER(R237),
IF(H$2=ตัวเลือก!A$30,"ยังไม่บันทึกข้อมูล",R237*0.27),"ข้อมูลไม่ถูกต้อง")</f>
        <v>ข้อมูลไม่ถูกต้อง</v>
      </c>
      <c r="T237" s="149" t="str">
        <f t="shared" si="30"/>
        <v>ข้อมูลไม่ถูกต้อง</v>
      </c>
      <c r="U237" s="149" t="str">
        <f>IF(ISNUMBER(R237),
IF(H$2=ตัวเลือก!A$30,"ยังไม่บันทึกข้อมูล",R237*0.47),"ข้อมูลไม่ถูกต้อง")</f>
        <v>ข้อมูลไม่ถูกต้อง</v>
      </c>
      <c r="V237" s="149" t="str">
        <f>IF(ISNUMBER(S237),
IF(H$2=ตัวเลือก!A$30,"ยังไม่บันทึกข้อมูล",S237*0.47),"ข้อมูลไม่ถูกต้อง")</f>
        <v>ข้อมูลไม่ถูกต้อง</v>
      </c>
      <c r="W237" s="149" t="str">
        <f t="shared" si="31"/>
        <v>ข้อมูลไม่ถูกต้อง</v>
      </c>
      <c r="X237" s="148" t="str">
        <f t="shared" si="32"/>
        <v>ข้อมูลไม่ถูกต้อง</v>
      </c>
      <c r="Y237" s="38"/>
      <c r="Z237" s="38"/>
      <c r="AA237" s="38"/>
    </row>
    <row r="238" spans="1:27" x14ac:dyDescent="0.45">
      <c r="A238" s="38">
        <v>233</v>
      </c>
      <c r="B238" s="38"/>
      <c r="C238" s="38"/>
      <c r="D238" s="38"/>
      <c r="E238" s="38"/>
      <c r="F238" s="35"/>
      <c r="G238" s="35"/>
      <c r="H238" s="150"/>
      <c r="I238" s="38"/>
      <c r="J238" s="149" t="str">
        <f t="shared" si="33"/>
        <v>รอข้อมูลคอลัมน์ H</v>
      </c>
      <c r="K238" s="150"/>
      <c r="L238" s="150"/>
      <c r="M238" s="150"/>
      <c r="N238" s="149" t="str" cm="1">
        <f t="array" ref="N238">IF(AND(K238:M238=""),"ยังไม่บันทึกข้อมูล",
IF(M238&lt;&gt;"",
IF(M238&gt;=1.3,M238,"เป็นไม้พุ่ม"),
IF(K238+L238&gt;=1.3,K238+L238,"เป็นไม้พุ่ม")))</f>
        <v>ยังไม่บันทึกข้อมูล</v>
      </c>
      <c r="O238" s="149" t="str">
        <f t="shared" si="26"/>
        <v>ข้อมูลไม่ถูกต้อง</v>
      </c>
      <c r="P238" s="149" t="str">
        <f t="shared" si="27"/>
        <v>ข้อมูลไม่ถูกต้อง</v>
      </c>
      <c r="Q238" s="149" t="str">
        <f t="shared" si="28"/>
        <v>ข้อมูลไม่ถูกต้อง</v>
      </c>
      <c r="R238" s="149" t="str">
        <f t="shared" si="29"/>
        <v>ข้อมูลไม่ถูกต้อง</v>
      </c>
      <c r="S238" s="149" t="str">
        <f>IF(ISNUMBER(R238),
IF(H$2=ตัวเลือก!A$30,"ยังไม่บันทึกข้อมูล",R238*0.27),"ข้อมูลไม่ถูกต้อง")</f>
        <v>ข้อมูลไม่ถูกต้อง</v>
      </c>
      <c r="T238" s="149" t="str">
        <f t="shared" si="30"/>
        <v>ข้อมูลไม่ถูกต้อง</v>
      </c>
      <c r="U238" s="149" t="str">
        <f>IF(ISNUMBER(R238),
IF(H$2=ตัวเลือก!A$30,"ยังไม่บันทึกข้อมูล",R238*0.47),"ข้อมูลไม่ถูกต้อง")</f>
        <v>ข้อมูลไม่ถูกต้อง</v>
      </c>
      <c r="V238" s="149" t="str">
        <f>IF(ISNUMBER(S238),
IF(H$2=ตัวเลือก!A$30,"ยังไม่บันทึกข้อมูล",S238*0.47),"ข้อมูลไม่ถูกต้อง")</f>
        <v>ข้อมูลไม่ถูกต้อง</v>
      </c>
      <c r="W238" s="149" t="str">
        <f t="shared" si="31"/>
        <v>ข้อมูลไม่ถูกต้อง</v>
      </c>
      <c r="X238" s="148" t="str">
        <f t="shared" si="32"/>
        <v>ข้อมูลไม่ถูกต้อง</v>
      </c>
      <c r="Y238" s="38"/>
      <c r="Z238" s="38"/>
      <c r="AA238" s="38"/>
    </row>
    <row r="239" spans="1:27" x14ac:dyDescent="0.45">
      <c r="A239" s="38">
        <v>234</v>
      </c>
      <c r="B239" s="38"/>
      <c r="C239" s="38"/>
      <c r="D239" s="38"/>
      <c r="E239" s="38"/>
      <c r="F239" s="35"/>
      <c r="G239" s="35"/>
      <c r="H239" s="150"/>
      <c r="I239" s="38"/>
      <c r="J239" s="149" t="str">
        <f t="shared" si="33"/>
        <v>รอข้อมูลคอลัมน์ H</v>
      </c>
      <c r="K239" s="150"/>
      <c r="L239" s="150"/>
      <c r="M239" s="150"/>
      <c r="N239" s="149" t="str" cm="1">
        <f t="array" ref="N239">IF(AND(K239:M239=""),"ยังไม่บันทึกข้อมูล",
IF(M239&lt;&gt;"",
IF(M239&gt;=1.3,M239,"เป็นไม้พุ่ม"),
IF(K239+L239&gt;=1.3,K239+L239,"เป็นไม้พุ่ม")))</f>
        <v>ยังไม่บันทึกข้อมูล</v>
      </c>
      <c r="O239" s="149" t="str">
        <f t="shared" si="26"/>
        <v>ข้อมูลไม่ถูกต้อง</v>
      </c>
      <c r="P239" s="149" t="str">
        <f t="shared" si="27"/>
        <v>ข้อมูลไม่ถูกต้อง</v>
      </c>
      <c r="Q239" s="149" t="str">
        <f t="shared" si="28"/>
        <v>ข้อมูลไม่ถูกต้อง</v>
      </c>
      <c r="R239" s="149" t="str">
        <f t="shared" si="29"/>
        <v>ข้อมูลไม่ถูกต้อง</v>
      </c>
      <c r="S239" s="149" t="str">
        <f>IF(ISNUMBER(R239),
IF(H$2=ตัวเลือก!A$30,"ยังไม่บันทึกข้อมูล",R239*0.27),"ข้อมูลไม่ถูกต้อง")</f>
        <v>ข้อมูลไม่ถูกต้อง</v>
      </c>
      <c r="T239" s="149" t="str">
        <f t="shared" si="30"/>
        <v>ข้อมูลไม่ถูกต้อง</v>
      </c>
      <c r="U239" s="149" t="str">
        <f>IF(ISNUMBER(R239),
IF(H$2=ตัวเลือก!A$30,"ยังไม่บันทึกข้อมูล",R239*0.47),"ข้อมูลไม่ถูกต้อง")</f>
        <v>ข้อมูลไม่ถูกต้อง</v>
      </c>
      <c r="V239" s="149" t="str">
        <f>IF(ISNUMBER(S239),
IF(H$2=ตัวเลือก!A$30,"ยังไม่บันทึกข้อมูล",S239*0.47),"ข้อมูลไม่ถูกต้อง")</f>
        <v>ข้อมูลไม่ถูกต้อง</v>
      </c>
      <c r="W239" s="149" t="str">
        <f t="shared" si="31"/>
        <v>ข้อมูลไม่ถูกต้อง</v>
      </c>
      <c r="X239" s="148" t="str">
        <f t="shared" si="32"/>
        <v>ข้อมูลไม่ถูกต้อง</v>
      </c>
      <c r="Y239" s="38"/>
      <c r="Z239" s="38"/>
      <c r="AA239" s="38"/>
    </row>
    <row r="240" spans="1:27" x14ac:dyDescent="0.45">
      <c r="A240" s="38">
        <v>235</v>
      </c>
      <c r="B240" s="38"/>
      <c r="C240" s="38"/>
      <c r="D240" s="38"/>
      <c r="E240" s="38"/>
      <c r="F240" s="35"/>
      <c r="G240" s="35"/>
      <c r="H240" s="150"/>
      <c r="I240" s="38"/>
      <c r="J240" s="149" t="str">
        <f t="shared" si="33"/>
        <v>รอข้อมูลคอลัมน์ H</v>
      </c>
      <c r="K240" s="150"/>
      <c r="L240" s="150"/>
      <c r="M240" s="150"/>
      <c r="N240" s="149" t="str" cm="1">
        <f t="array" ref="N240">IF(AND(K240:M240=""),"ยังไม่บันทึกข้อมูล",
IF(M240&lt;&gt;"",
IF(M240&gt;=1.3,M240,"เป็นไม้พุ่ม"),
IF(K240+L240&gt;=1.3,K240+L240,"เป็นไม้พุ่ม")))</f>
        <v>ยังไม่บันทึกข้อมูล</v>
      </c>
      <c r="O240" s="149" t="str">
        <f t="shared" si="26"/>
        <v>ข้อมูลไม่ถูกต้อง</v>
      </c>
      <c r="P240" s="149" t="str">
        <f t="shared" si="27"/>
        <v>ข้อมูลไม่ถูกต้อง</v>
      </c>
      <c r="Q240" s="149" t="str">
        <f t="shared" si="28"/>
        <v>ข้อมูลไม่ถูกต้อง</v>
      </c>
      <c r="R240" s="149" t="str">
        <f t="shared" si="29"/>
        <v>ข้อมูลไม่ถูกต้อง</v>
      </c>
      <c r="S240" s="149" t="str">
        <f>IF(ISNUMBER(R240),
IF(H$2=ตัวเลือก!A$30,"ยังไม่บันทึกข้อมูล",R240*0.27),"ข้อมูลไม่ถูกต้อง")</f>
        <v>ข้อมูลไม่ถูกต้อง</v>
      </c>
      <c r="T240" s="149" t="str">
        <f t="shared" si="30"/>
        <v>ข้อมูลไม่ถูกต้อง</v>
      </c>
      <c r="U240" s="149" t="str">
        <f>IF(ISNUMBER(R240),
IF(H$2=ตัวเลือก!A$30,"ยังไม่บันทึกข้อมูล",R240*0.47),"ข้อมูลไม่ถูกต้อง")</f>
        <v>ข้อมูลไม่ถูกต้อง</v>
      </c>
      <c r="V240" s="149" t="str">
        <f>IF(ISNUMBER(S240),
IF(H$2=ตัวเลือก!A$30,"ยังไม่บันทึกข้อมูล",S240*0.47),"ข้อมูลไม่ถูกต้อง")</f>
        <v>ข้อมูลไม่ถูกต้อง</v>
      </c>
      <c r="W240" s="149" t="str">
        <f t="shared" si="31"/>
        <v>ข้อมูลไม่ถูกต้อง</v>
      </c>
      <c r="X240" s="148" t="str">
        <f t="shared" si="32"/>
        <v>ข้อมูลไม่ถูกต้อง</v>
      </c>
      <c r="Y240" s="38"/>
      <c r="Z240" s="38"/>
      <c r="AA240" s="38"/>
    </row>
    <row r="241" spans="1:27" x14ac:dyDescent="0.45">
      <c r="A241" s="38">
        <v>236</v>
      </c>
      <c r="B241" s="38"/>
      <c r="C241" s="38"/>
      <c r="D241" s="38"/>
      <c r="E241" s="38"/>
      <c r="F241" s="35"/>
      <c r="G241" s="35"/>
      <c r="H241" s="150"/>
      <c r="I241" s="38"/>
      <c r="J241" s="149" t="str">
        <f t="shared" si="33"/>
        <v>รอข้อมูลคอลัมน์ H</v>
      </c>
      <c r="K241" s="150"/>
      <c r="L241" s="150"/>
      <c r="M241" s="150"/>
      <c r="N241" s="149" t="str" cm="1">
        <f t="array" ref="N241">IF(AND(K241:M241=""),"ยังไม่บันทึกข้อมูล",
IF(M241&lt;&gt;"",
IF(M241&gt;=1.3,M241,"เป็นไม้พุ่ม"),
IF(K241+L241&gt;=1.3,K241+L241,"เป็นไม้พุ่ม")))</f>
        <v>ยังไม่บันทึกข้อมูล</v>
      </c>
      <c r="O241" s="149" t="str">
        <f t="shared" si="26"/>
        <v>ข้อมูลไม่ถูกต้อง</v>
      </c>
      <c r="P241" s="149" t="str">
        <f t="shared" si="27"/>
        <v>ข้อมูลไม่ถูกต้อง</v>
      </c>
      <c r="Q241" s="149" t="str">
        <f t="shared" si="28"/>
        <v>ข้อมูลไม่ถูกต้อง</v>
      </c>
      <c r="R241" s="149" t="str">
        <f t="shared" si="29"/>
        <v>ข้อมูลไม่ถูกต้อง</v>
      </c>
      <c r="S241" s="149" t="str">
        <f>IF(ISNUMBER(R241),
IF(H$2=ตัวเลือก!A$30,"ยังไม่บันทึกข้อมูล",R241*0.27),"ข้อมูลไม่ถูกต้อง")</f>
        <v>ข้อมูลไม่ถูกต้อง</v>
      </c>
      <c r="T241" s="149" t="str">
        <f t="shared" si="30"/>
        <v>ข้อมูลไม่ถูกต้อง</v>
      </c>
      <c r="U241" s="149" t="str">
        <f>IF(ISNUMBER(R241),
IF(H$2=ตัวเลือก!A$30,"ยังไม่บันทึกข้อมูล",R241*0.47),"ข้อมูลไม่ถูกต้อง")</f>
        <v>ข้อมูลไม่ถูกต้อง</v>
      </c>
      <c r="V241" s="149" t="str">
        <f>IF(ISNUMBER(S241),
IF(H$2=ตัวเลือก!A$30,"ยังไม่บันทึกข้อมูล",S241*0.47),"ข้อมูลไม่ถูกต้อง")</f>
        <v>ข้อมูลไม่ถูกต้อง</v>
      </c>
      <c r="W241" s="149" t="str">
        <f t="shared" si="31"/>
        <v>ข้อมูลไม่ถูกต้อง</v>
      </c>
      <c r="X241" s="148" t="str">
        <f t="shared" si="32"/>
        <v>ข้อมูลไม่ถูกต้อง</v>
      </c>
      <c r="Y241" s="38"/>
      <c r="Z241" s="38"/>
      <c r="AA241" s="38"/>
    </row>
    <row r="242" spans="1:27" x14ac:dyDescent="0.45">
      <c r="A242" s="38">
        <v>237</v>
      </c>
      <c r="B242" s="38"/>
      <c r="C242" s="38"/>
      <c r="D242" s="38"/>
      <c r="E242" s="38"/>
      <c r="F242" s="35"/>
      <c r="G242" s="35"/>
      <c r="H242" s="150"/>
      <c r="I242" s="38"/>
      <c r="J242" s="149" t="str">
        <f t="shared" si="33"/>
        <v>รอข้อมูลคอลัมน์ H</v>
      </c>
      <c r="K242" s="150"/>
      <c r="L242" s="150"/>
      <c r="M242" s="150"/>
      <c r="N242" s="149" t="str" cm="1">
        <f t="array" ref="N242">IF(AND(K242:M242=""),"ยังไม่บันทึกข้อมูล",
IF(M242&lt;&gt;"",
IF(M242&gt;=1.3,M242,"เป็นไม้พุ่ม"),
IF(K242+L242&gt;=1.3,K242+L242,"เป็นไม้พุ่ม")))</f>
        <v>ยังไม่บันทึกข้อมูล</v>
      </c>
      <c r="O242" s="149" t="str">
        <f t="shared" si="26"/>
        <v>ข้อมูลไม่ถูกต้อง</v>
      </c>
      <c r="P242" s="149" t="str">
        <f t="shared" si="27"/>
        <v>ข้อมูลไม่ถูกต้อง</v>
      </c>
      <c r="Q242" s="149" t="str">
        <f t="shared" si="28"/>
        <v>ข้อมูลไม่ถูกต้อง</v>
      </c>
      <c r="R242" s="149" t="str">
        <f t="shared" si="29"/>
        <v>ข้อมูลไม่ถูกต้อง</v>
      </c>
      <c r="S242" s="149" t="str">
        <f>IF(ISNUMBER(R242),
IF(H$2=ตัวเลือก!A$30,"ยังไม่บันทึกข้อมูล",R242*0.27),"ข้อมูลไม่ถูกต้อง")</f>
        <v>ข้อมูลไม่ถูกต้อง</v>
      </c>
      <c r="T242" s="149" t="str">
        <f t="shared" si="30"/>
        <v>ข้อมูลไม่ถูกต้อง</v>
      </c>
      <c r="U242" s="149" t="str">
        <f>IF(ISNUMBER(R242),
IF(H$2=ตัวเลือก!A$30,"ยังไม่บันทึกข้อมูล",R242*0.47),"ข้อมูลไม่ถูกต้อง")</f>
        <v>ข้อมูลไม่ถูกต้อง</v>
      </c>
      <c r="V242" s="149" t="str">
        <f>IF(ISNUMBER(S242),
IF(H$2=ตัวเลือก!A$30,"ยังไม่บันทึกข้อมูล",S242*0.47),"ข้อมูลไม่ถูกต้อง")</f>
        <v>ข้อมูลไม่ถูกต้อง</v>
      </c>
      <c r="W242" s="149" t="str">
        <f t="shared" si="31"/>
        <v>ข้อมูลไม่ถูกต้อง</v>
      </c>
      <c r="X242" s="148" t="str">
        <f t="shared" si="32"/>
        <v>ข้อมูลไม่ถูกต้อง</v>
      </c>
      <c r="Y242" s="38"/>
      <c r="Z242" s="38"/>
      <c r="AA242" s="38"/>
    </row>
    <row r="243" spans="1:27" x14ac:dyDescent="0.45">
      <c r="A243" s="38">
        <v>238</v>
      </c>
      <c r="B243" s="38"/>
      <c r="C243" s="38"/>
      <c r="D243" s="38"/>
      <c r="E243" s="38"/>
      <c r="F243" s="35"/>
      <c r="G243" s="35"/>
      <c r="H243" s="150"/>
      <c r="I243" s="38"/>
      <c r="J243" s="149" t="str">
        <f t="shared" si="33"/>
        <v>รอข้อมูลคอลัมน์ H</v>
      </c>
      <c r="K243" s="150"/>
      <c r="L243" s="150"/>
      <c r="M243" s="150"/>
      <c r="N243" s="149" t="str" cm="1">
        <f t="array" ref="N243">IF(AND(K243:M243=""),"ยังไม่บันทึกข้อมูล",
IF(M243&lt;&gt;"",
IF(M243&gt;=1.3,M243,"เป็นไม้พุ่ม"),
IF(K243+L243&gt;=1.3,K243+L243,"เป็นไม้พุ่ม")))</f>
        <v>ยังไม่บันทึกข้อมูล</v>
      </c>
      <c r="O243" s="149" t="str">
        <f t="shared" si="26"/>
        <v>ข้อมูลไม่ถูกต้อง</v>
      </c>
      <c r="P243" s="149" t="str">
        <f t="shared" si="27"/>
        <v>ข้อมูลไม่ถูกต้อง</v>
      </c>
      <c r="Q243" s="149" t="str">
        <f t="shared" si="28"/>
        <v>ข้อมูลไม่ถูกต้อง</v>
      </c>
      <c r="R243" s="149" t="str">
        <f t="shared" si="29"/>
        <v>ข้อมูลไม่ถูกต้อง</v>
      </c>
      <c r="S243" s="149" t="str">
        <f>IF(ISNUMBER(R243),
IF(H$2=ตัวเลือก!A$30,"ยังไม่บันทึกข้อมูล",R243*0.27),"ข้อมูลไม่ถูกต้อง")</f>
        <v>ข้อมูลไม่ถูกต้อง</v>
      </c>
      <c r="T243" s="149" t="str">
        <f t="shared" si="30"/>
        <v>ข้อมูลไม่ถูกต้อง</v>
      </c>
      <c r="U243" s="149" t="str">
        <f>IF(ISNUMBER(R243),
IF(H$2=ตัวเลือก!A$30,"ยังไม่บันทึกข้อมูล",R243*0.47),"ข้อมูลไม่ถูกต้อง")</f>
        <v>ข้อมูลไม่ถูกต้อง</v>
      </c>
      <c r="V243" s="149" t="str">
        <f>IF(ISNUMBER(S243),
IF(H$2=ตัวเลือก!A$30,"ยังไม่บันทึกข้อมูล",S243*0.47),"ข้อมูลไม่ถูกต้อง")</f>
        <v>ข้อมูลไม่ถูกต้อง</v>
      </c>
      <c r="W243" s="149" t="str">
        <f t="shared" si="31"/>
        <v>ข้อมูลไม่ถูกต้อง</v>
      </c>
      <c r="X243" s="148" t="str">
        <f t="shared" si="32"/>
        <v>ข้อมูลไม่ถูกต้อง</v>
      </c>
      <c r="Y243" s="38"/>
      <c r="Z243" s="38"/>
      <c r="AA243" s="38"/>
    </row>
    <row r="244" spans="1:27" x14ac:dyDescent="0.45">
      <c r="A244" s="38">
        <v>239</v>
      </c>
      <c r="B244" s="38"/>
      <c r="C244" s="38"/>
      <c r="D244" s="38"/>
      <c r="E244" s="38"/>
      <c r="F244" s="35"/>
      <c r="G244" s="35"/>
      <c r="H244" s="150"/>
      <c r="I244" s="38"/>
      <c r="J244" s="149" t="str">
        <f t="shared" si="33"/>
        <v>รอข้อมูลคอลัมน์ H</v>
      </c>
      <c r="K244" s="150"/>
      <c r="L244" s="150"/>
      <c r="M244" s="150"/>
      <c r="N244" s="149" t="str" cm="1">
        <f t="array" ref="N244">IF(AND(K244:M244=""),"ยังไม่บันทึกข้อมูล",
IF(M244&lt;&gt;"",
IF(M244&gt;=1.3,M244,"เป็นไม้พุ่ม"),
IF(K244+L244&gt;=1.3,K244+L244,"เป็นไม้พุ่ม")))</f>
        <v>ยังไม่บันทึกข้อมูล</v>
      </c>
      <c r="O244" s="149" t="str">
        <f t="shared" si="26"/>
        <v>ข้อมูลไม่ถูกต้อง</v>
      </c>
      <c r="P244" s="149" t="str">
        <f t="shared" si="27"/>
        <v>ข้อมูลไม่ถูกต้อง</v>
      </c>
      <c r="Q244" s="149" t="str">
        <f t="shared" si="28"/>
        <v>ข้อมูลไม่ถูกต้อง</v>
      </c>
      <c r="R244" s="149" t="str">
        <f t="shared" si="29"/>
        <v>ข้อมูลไม่ถูกต้อง</v>
      </c>
      <c r="S244" s="149" t="str">
        <f>IF(ISNUMBER(R244),
IF(H$2=ตัวเลือก!A$30,"ยังไม่บันทึกข้อมูล",R244*0.27),"ข้อมูลไม่ถูกต้อง")</f>
        <v>ข้อมูลไม่ถูกต้อง</v>
      </c>
      <c r="T244" s="149" t="str">
        <f t="shared" si="30"/>
        <v>ข้อมูลไม่ถูกต้อง</v>
      </c>
      <c r="U244" s="149" t="str">
        <f>IF(ISNUMBER(R244),
IF(H$2=ตัวเลือก!A$30,"ยังไม่บันทึกข้อมูล",R244*0.47),"ข้อมูลไม่ถูกต้อง")</f>
        <v>ข้อมูลไม่ถูกต้อง</v>
      </c>
      <c r="V244" s="149" t="str">
        <f>IF(ISNUMBER(S244),
IF(H$2=ตัวเลือก!A$30,"ยังไม่บันทึกข้อมูล",S244*0.47),"ข้อมูลไม่ถูกต้อง")</f>
        <v>ข้อมูลไม่ถูกต้อง</v>
      </c>
      <c r="W244" s="149" t="str">
        <f t="shared" si="31"/>
        <v>ข้อมูลไม่ถูกต้อง</v>
      </c>
      <c r="X244" s="148" t="str">
        <f t="shared" si="32"/>
        <v>ข้อมูลไม่ถูกต้อง</v>
      </c>
      <c r="Y244" s="38"/>
      <c r="Z244" s="38"/>
      <c r="AA244" s="38"/>
    </row>
    <row r="245" spans="1:27" x14ac:dyDescent="0.45">
      <c r="A245" s="38">
        <v>240</v>
      </c>
      <c r="B245" s="38"/>
      <c r="C245" s="38"/>
      <c r="D245" s="38"/>
      <c r="E245" s="38"/>
      <c r="F245" s="35"/>
      <c r="G245" s="35"/>
      <c r="H245" s="150"/>
      <c r="I245" s="38"/>
      <c r="J245" s="149" t="str">
        <f t="shared" si="33"/>
        <v>รอข้อมูลคอลัมน์ H</v>
      </c>
      <c r="K245" s="150"/>
      <c r="L245" s="150"/>
      <c r="M245" s="150"/>
      <c r="N245" s="149" t="str" cm="1">
        <f t="array" ref="N245">IF(AND(K245:M245=""),"ยังไม่บันทึกข้อมูล",
IF(M245&lt;&gt;"",
IF(M245&gt;=1.3,M245,"เป็นไม้พุ่ม"),
IF(K245+L245&gt;=1.3,K245+L245,"เป็นไม้พุ่ม")))</f>
        <v>ยังไม่บันทึกข้อมูล</v>
      </c>
      <c r="O245" s="149" t="str">
        <f t="shared" si="26"/>
        <v>ข้อมูลไม่ถูกต้อง</v>
      </c>
      <c r="P245" s="149" t="str">
        <f t="shared" si="27"/>
        <v>ข้อมูลไม่ถูกต้อง</v>
      </c>
      <c r="Q245" s="149" t="str">
        <f t="shared" si="28"/>
        <v>ข้อมูลไม่ถูกต้อง</v>
      </c>
      <c r="R245" s="149" t="str">
        <f t="shared" si="29"/>
        <v>ข้อมูลไม่ถูกต้อง</v>
      </c>
      <c r="S245" s="149" t="str">
        <f>IF(ISNUMBER(R245),
IF(H$2=ตัวเลือก!A$30,"ยังไม่บันทึกข้อมูล",R245*0.27),"ข้อมูลไม่ถูกต้อง")</f>
        <v>ข้อมูลไม่ถูกต้อง</v>
      </c>
      <c r="T245" s="149" t="str">
        <f t="shared" si="30"/>
        <v>ข้อมูลไม่ถูกต้อง</v>
      </c>
      <c r="U245" s="149" t="str">
        <f>IF(ISNUMBER(R245),
IF(H$2=ตัวเลือก!A$30,"ยังไม่บันทึกข้อมูล",R245*0.47),"ข้อมูลไม่ถูกต้อง")</f>
        <v>ข้อมูลไม่ถูกต้อง</v>
      </c>
      <c r="V245" s="149" t="str">
        <f>IF(ISNUMBER(S245),
IF(H$2=ตัวเลือก!A$30,"ยังไม่บันทึกข้อมูล",S245*0.47),"ข้อมูลไม่ถูกต้อง")</f>
        <v>ข้อมูลไม่ถูกต้อง</v>
      </c>
      <c r="W245" s="149" t="str">
        <f t="shared" si="31"/>
        <v>ข้อมูลไม่ถูกต้อง</v>
      </c>
      <c r="X245" s="148" t="str">
        <f t="shared" si="32"/>
        <v>ข้อมูลไม่ถูกต้อง</v>
      </c>
      <c r="Y245" s="38"/>
      <c r="Z245" s="38"/>
      <c r="AA245" s="38"/>
    </row>
    <row r="246" spans="1:27" x14ac:dyDescent="0.45">
      <c r="A246" s="38">
        <v>241</v>
      </c>
      <c r="B246" s="38"/>
      <c r="C246" s="38"/>
      <c r="D246" s="38"/>
      <c r="E246" s="38"/>
      <c r="F246" s="35"/>
      <c r="G246" s="35"/>
      <c r="H246" s="150"/>
      <c r="I246" s="38"/>
      <c r="J246" s="149" t="str">
        <f t="shared" si="33"/>
        <v>รอข้อมูลคอลัมน์ H</v>
      </c>
      <c r="K246" s="150"/>
      <c r="L246" s="150"/>
      <c r="M246" s="150"/>
      <c r="N246" s="149" t="str" cm="1">
        <f t="array" ref="N246">IF(AND(K246:M246=""),"ยังไม่บันทึกข้อมูล",
IF(M246&lt;&gt;"",
IF(M246&gt;=1.3,M246,"เป็นไม้พุ่ม"),
IF(K246+L246&gt;=1.3,K246+L246,"เป็นไม้พุ่ม")))</f>
        <v>ยังไม่บันทึกข้อมูล</v>
      </c>
      <c r="O246" s="149" t="str">
        <f t="shared" si="26"/>
        <v>ข้อมูลไม่ถูกต้อง</v>
      </c>
      <c r="P246" s="149" t="str">
        <f t="shared" si="27"/>
        <v>ข้อมูลไม่ถูกต้อง</v>
      </c>
      <c r="Q246" s="149" t="str">
        <f t="shared" si="28"/>
        <v>ข้อมูลไม่ถูกต้อง</v>
      </c>
      <c r="R246" s="149" t="str">
        <f t="shared" si="29"/>
        <v>ข้อมูลไม่ถูกต้อง</v>
      </c>
      <c r="S246" s="149" t="str">
        <f>IF(ISNUMBER(R246),
IF(H$2=ตัวเลือก!A$30,"ยังไม่บันทึกข้อมูล",R246*0.27),"ข้อมูลไม่ถูกต้อง")</f>
        <v>ข้อมูลไม่ถูกต้อง</v>
      </c>
      <c r="T246" s="149" t="str">
        <f t="shared" si="30"/>
        <v>ข้อมูลไม่ถูกต้อง</v>
      </c>
      <c r="U246" s="149" t="str">
        <f>IF(ISNUMBER(R246),
IF(H$2=ตัวเลือก!A$30,"ยังไม่บันทึกข้อมูล",R246*0.47),"ข้อมูลไม่ถูกต้อง")</f>
        <v>ข้อมูลไม่ถูกต้อง</v>
      </c>
      <c r="V246" s="149" t="str">
        <f>IF(ISNUMBER(S246),
IF(H$2=ตัวเลือก!A$30,"ยังไม่บันทึกข้อมูล",S246*0.47),"ข้อมูลไม่ถูกต้อง")</f>
        <v>ข้อมูลไม่ถูกต้อง</v>
      </c>
      <c r="W246" s="149" t="str">
        <f t="shared" si="31"/>
        <v>ข้อมูลไม่ถูกต้อง</v>
      </c>
      <c r="X246" s="148" t="str">
        <f t="shared" si="32"/>
        <v>ข้อมูลไม่ถูกต้อง</v>
      </c>
      <c r="Y246" s="38"/>
      <c r="Z246" s="38"/>
      <c r="AA246" s="38"/>
    </row>
    <row r="247" spans="1:27" x14ac:dyDescent="0.45">
      <c r="A247" s="38">
        <v>242</v>
      </c>
      <c r="B247" s="38"/>
      <c r="C247" s="38"/>
      <c r="D247" s="38"/>
      <c r="E247" s="38"/>
      <c r="F247" s="35"/>
      <c r="G247" s="35"/>
      <c r="H247" s="150"/>
      <c r="I247" s="38"/>
      <c r="J247" s="149" t="str">
        <f t="shared" si="33"/>
        <v>รอข้อมูลคอลัมน์ H</v>
      </c>
      <c r="K247" s="150"/>
      <c r="L247" s="150"/>
      <c r="M247" s="150"/>
      <c r="N247" s="149" t="str" cm="1">
        <f t="array" ref="N247">IF(AND(K247:M247=""),"ยังไม่บันทึกข้อมูล",
IF(M247&lt;&gt;"",
IF(M247&gt;=1.3,M247,"เป็นไม้พุ่ม"),
IF(K247+L247&gt;=1.3,K247+L247,"เป็นไม้พุ่ม")))</f>
        <v>ยังไม่บันทึกข้อมูล</v>
      </c>
      <c r="O247" s="149" t="str">
        <f t="shared" si="26"/>
        <v>ข้อมูลไม่ถูกต้อง</v>
      </c>
      <c r="P247" s="149" t="str">
        <f t="shared" si="27"/>
        <v>ข้อมูลไม่ถูกต้อง</v>
      </c>
      <c r="Q247" s="149" t="str">
        <f t="shared" si="28"/>
        <v>ข้อมูลไม่ถูกต้อง</v>
      </c>
      <c r="R247" s="149" t="str">
        <f t="shared" si="29"/>
        <v>ข้อมูลไม่ถูกต้อง</v>
      </c>
      <c r="S247" s="149" t="str">
        <f>IF(ISNUMBER(R247),
IF(H$2=ตัวเลือก!A$30,"ยังไม่บันทึกข้อมูล",R247*0.27),"ข้อมูลไม่ถูกต้อง")</f>
        <v>ข้อมูลไม่ถูกต้อง</v>
      </c>
      <c r="T247" s="149" t="str">
        <f t="shared" si="30"/>
        <v>ข้อมูลไม่ถูกต้อง</v>
      </c>
      <c r="U247" s="149" t="str">
        <f>IF(ISNUMBER(R247),
IF(H$2=ตัวเลือก!A$30,"ยังไม่บันทึกข้อมูล",R247*0.47),"ข้อมูลไม่ถูกต้อง")</f>
        <v>ข้อมูลไม่ถูกต้อง</v>
      </c>
      <c r="V247" s="149" t="str">
        <f>IF(ISNUMBER(S247),
IF(H$2=ตัวเลือก!A$30,"ยังไม่บันทึกข้อมูล",S247*0.47),"ข้อมูลไม่ถูกต้อง")</f>
        <v>ข้อมูลไม่ถูกต้อง</v>
      </c>
      <c r="W247" s="149" t="str">
        <f t="shared" si="31"/>
        <v>ข้อมูลไม่ถูกต้อง</v>
      </c>
      <c r="X247" s="148" t="str">
        <f t="shared" si="32"/>
        <v>ข้อมูลไม่ถูกต้อง</v>
      </c>
      <c r="Y247" s="38"/>
      <c r="Z247" s="38"/>
      <c r="AA247" s="38"/>
    </row>
    <row r="248" spans="1:27" x14ac:dyDescent="0.45">
      <c r="A248" s="38">
        <v>243</v>
      </c>
      <c r="B248" s="38"/>
      <c r="C248" s="38"/>
      <c r="D248" s="38"/>
      <c r="E248" s="38"/>
      <c r="F248" s="35"/>
      <c r="G248" s="35"/>
      <c r="H248" s="150"/>
      <c r="I248" s="38"/>
      <c r="J248" s="149" t="str">
        <f t="shared" si="33"/>
        <v>รอข้อมูลคอลัมน์ H</v>
      </c>
      <c r="K248" s="150"/>
      <c r="L248" s="150"/>
      <c r="M248" s="150"/>
      <c r="N248" s="149" t="str" cm="1">
        <f t="array" ref="N248">IF(AND(K248:M248=""),"ยังไม่บันทึกข้อมูล",
IF(M248&lt;&gt;"",
IF(M248&gt;=1.3,M248,"เป็นไม้พุ่ม"),
IF(K248+L248&gt;=1.3,K248+L248,"เป็นไม้พุ่ม")))</f>
        <v>ยังไม่บันทึกข้อมูล</v>
      </c>
      <c r="O248" s="149" t="str">
        <f t="shared" si="26"/>
        <v>ข้อมูลไม่ถูกต้อง</v>
      </c>
      <c r="P248" s="149" t="str">
        <f t="shared" si="27"/>
        <v>ข้อมูลไม่ถูกต้อง</v>
      </c>
      <c r="Q248" s="149" t="str">
        <f t="shared" si="28"/>
        <v>ข้อมูลไม่ถูกต้อง</v>
      </c>
      <c r="R248" s="149" t="str">
        <f t="shared" si="29"/>
        <v>ข้อมูลไม่ถูกต้อง</v>
      </c>
      <c r="S248" s="149" t="str">
        <f>IF(ISNUMBER(R248),
IF(H$2=ตัวเลือก!A$30,"ยังไม่บันทึกข้อมูล",R248*0.27),"ข้อมูลไม่ถูกต้อง")</f>
        <v>ข้อมูลไม่ถูกต้อง</v>
      </c>
      <c r="T248" s="149" t="str">
        <f t="shared" si="30"/>
        <v>ข้อมูลไม่ถูกต้อง</v>
      </c>
      <c r="U248" s="149" t="str">
        <f>IF(ISNUMBER(R248),
IF(H$2=ตัวเลือก!A$30,"ยังไม่บันทึกข้อมูล",R248*0.47),"ข้อมูลไม่ถูกต้อง")</f>
        <v>ข้อมูลไม่ถูกต้อง</v>
      </c>
      <c r="V248" s="149" t="str">
        <f>IF(ISNUMBER(S248),
IF(H$2=ตัวเลือก!A$30,"ยังไม่บันทึกข้อมูล",S248*0.47),"ข้อมูลไม่ถูกต้อง")</f>
        <v>ข้อมูลไม่ถูกต้อง</v>
      </c>
      <c r="W248" s="149" t="str">
        <f t="shared" si="31"/>
        <v>ข้อมูลไม่ถูกต้อง</v>
      </c>
      <c r="X248" s="148" t="str">
        <f t="shared" si="32"/>
        <v>ข้อมูลไม่ถูกต้อง</v>
      </c>
      <c r="Y248" s="38"/>
      <c r="Z248" s="38"/>
      <c r="AA248" s="38"/>
    </row>
    <row r="249" spans="1:27" x14ac:dyDescent="0.45">
      <c r="A249" s="38">
        <v>244</v>
      </c>
      <c r="B249" s="38"/>
      <c r="C249" s="38"/>
      <c r="D249" s="38"/>
      <c r="E249" s="38"/>
      <c r="F249" s="35"/>
      <c r="G249" s="35"/>
      <c r="H249" s="150"/>
      <c r="I249" s="38"/>
      <c r="J249" s="149" t="str">
        <f t="shared" si="33"/>
        <v>รอข้อมูลคอลัมน์ H</v>
      </c>
      <c r="K249" s="150"/>
      <c r="L249" s="150"/>
      <c r="M249" s="150"/>
      <c r="N249" s="149" t="str" cm="1">
        <f t="array" ref="N249">IF(AND(K249:M249=""),"ยังไม่บันทึกข้อมูล",
IF(M249&lt;&gt;"",
IF(M249&gt;=1.3,M249,"เป็นไม้พุ่ม"),
IF(K249+L249&gt;=1.3,K249+L249,"เป็นไม้พุ่ม")))</f>
        <v>ยังไม่บันทึกข้อมูล</v>
      </c>
      <c r="O249" s="149" t="str">
        <f t="shared" si="26"/>
        <v>ข้อมูลไม่ถูกต้อง</v>
      </c>
      <c r="P249" s="149" t="str">
        <f t="shared" si="27"/>
        <v>ข้อมูลไม่ถูกต้อง</v>
      </c>
      <c r="Q249" s="149" t="str">
        <f t="shared" si="28"/>
        <v>ข้อมูลไม่ถูกต้อง</v>
      </c>
      <c r="R249" s="149" t="str">
        <f t="shared" si="29"/>
        <v>ข้อมูลไม่ถูกต้อง</v>
      </c>
      <c r="S249" s="149" t="str">
        <f>IF(ISNUMBER(R249),
IF(H$2=ตัวเลือก!A$30,"ยังไม่บันทึกข้อมูล",R249*0.27),"ข้อมูลไม่ถูกต้อง")</f>
        <v>ข้อมูลไม่ถูกต้อง</v>
      </c>
      <c r="T249" s="149" t="str">
        <f t="shared" si="30"/>
        <v>ข้อมูลไม่ถูกต้อง</v>
      </c>
      <c r="U249" s="149" t="str">
        <f>IF(ISNUMBER(R249),
IF(H$2=ตัวเลือก!A$30,"ยังไม่บันทึกข้อมูล",R249*0.47),"ข้อมูลไม่ถูกต้อง")</f>
        <v>ข้อมูลไม่ถูกต้อง</v>
      </c>
      <c r="V249" s="149" t="str">
        <f>IF(ISNUMBER(S249),
IF(H$2=ตัวเลือก!A$30,"ยังไม่บันทึกข้อมูล",S249*0.47),"ข้อมูลไม่ถูกต้อง")</f>
        <v>ข้อมูลไม่ถูกต้อง</v>
      </c>
      <c r="W249" s="149" t="str">
        <f t="shared" si="31"/>
        <v>ข้อมูลไม่ถูกต้อง</v>
      </c>
      <c r="X249" s="148" t="str">
        <f t="shared" si="32"/>
        <v>ข้อมูลไม่ถูกต้อง</v>
      </c>
      <c r="Y249" s="38"/>
      <c r="Z249" s="38"/>
      <c r="AA249" s="38"/>
    </row>
    <row r="250" spans="1:27" x14ac:dyDescent="0.45">
      <c r="A250" s="38">
        <v>245</v>
      </c>
      <c r="B250" s="38"/>
      <c r="C250" s="38"/>
      <c r="D250" s="38"/>
      <c r="E250" s="38"/>
      <c r="F250" s="35"/>
      <c r="G250" s="35"/>
      <c r="H250" s="150"/>
      <c r="I250" s="38"/>
      <c r="J250" s="149" t="str">
        <f t="shared" si="33"/>
        <v>รอข้อมูลคอลัมน์ H</v>
      </c>
      <c r="K250" s="150"/>
      <c r="L250" s="150"/>
      <c r="M250" s="150"/>
      <c r="N250" s="149" t="str" cm="1">
        <f t="array" ref="N250">IF(AND(K250:M250=""),"ยังไม่บันทึกข้อมูล",
IF(M250&lt;&gt;"",
IF(M250&gt;=1.3,M250,"เป็นไม้พุ่ม"),
IF(K250+L250&gt;=1.3,K250+L250,"เป็นไม้พุ่ม")))</f>
        <v>ยังไม่บันทึกข้อมูล</v>
      </c>
      <c r="O250" s="149" t="str">
        <f t="shared" si="26"/>
        <v>ข้อมูลไม่ถูกต้อง</v>
      </c>
      <c r="P250" s="149" t="str">
        <f t="shared" si="27"/>
        <v>ข้อมูลไม่ถูกต้อง</v>
      </c>
      <c r="Q250" s="149" t="str">
        <f t="shared" si="28"/>
        <v>ข้อมูลไม่ถูกต้อง</v>
      </c>
      <c r="R250" s="149" t="str">
        <f t="shared" si="29"/>
        <v>ข้อมูลไม่ถูกต้อง</v>
      </c>
      <c r="S250" s="149" t="str">
        <f>IF(ISNUMBER(R250),
IF(H$2=ตัวเลือก!A$30,"ยังไม่บันทึกข้อมูล",R250*0.27),"ข้อมูลไม่ถูกต้อง")</f>
        <v>ข้อมูลไม่ถูกต้อง</v>
      </c>
      <c r="T250" s="149" t="str">
        <f t="shared" si="30"/>
        <v>ข้อมูลไม่ถูกต้อง</v>
      </c>
      <c r="U250" s="149" t="str">
        <f>IF(ISNUMBER(R250),
IF(H$2=ตัวเลือก!A$30,"ยังไม่บันทึกข้อมูล",R250*0.47),"ข้อมูลไม่ถูกต้อง")</f>
        <v>ข้อมูลไม่ถูกต้อง</v>
      </c>
      <c r="V250" s="149" t="str">
        <f>IF(ISNUMBER(S250),
IF(H$2=ตัวเลือก!A$30,"ยังไม่บันทึกข้อมูล",S250*0.47),"ข้อมูลไม่ถูกต้อง")</f>
        <v>ข้อมูลไม่ถูกต้อง</v>
      </c>
      <c r="W250" s="149" t="str">
        <f t="shared" si="31"/>
        <v>ข้อมูลไม่ถูกต้อง</v>
      </c>
      <c r="X250" s="148" t="str">
        <f t="shared" si="32"/>
        <v>ข้อมูลไม่ถูกต้อง</v>
      </c>
      <c r="Y250" s="38"/>
      <c r="Z250" s="38"/>
      <c r="AA250" s="38"/>
    </row>
    <row r="251" spans="1:27" x14ac:dyDescent="0.45">
      <c r="A251" s="38">
        <v>246</v>
      </c>
      <c r="B251" s="38"/>
      <c r="C251" s="38"/>
      <c r="D251" s="38"/>
      <c r="E251" s="38"/>
      <c r="F251" s="35"/>
      <c r="G251" s="35"/>
      <c r="H251" s="150"/>
      <c r="I251" s="38"/>
      <c r="J251" s="149" t="str">
        <f t="shared" si="33"/>
        <v>รอข้อมูลคอลัมน์ H</v>
      </c>
      <c r="K251" s="150"/>
      <c r="L251" s="150"/>
      <c r="M251" s="150"/>
      <c r="N251" s="149" t="str" cm="1">
        <f t="array" ref="N251">IF(AND(K251:M251=""),"ยังไม่บันทึกข้อมูล",
IF(M251&lt;&gt;"",
IF(M251&gt;=1.3,M251,"เป็นไม้พุ่ม"),
IF(K251+L251&gt;=1.3,K251+L251,"เป็นไม้พุ่ม")))</f>
        <v>ยังไม่บันทึกข้อมูล</v>
      </c>
      <c r="O251" s="149" t="str">
        <f t="shared" si="26"/>
        <v>ข้อมูลไม่ถูกต้อง</v>
      </c>
      <c r="P251" s="149" t="str">
        <f t="shared" si="27"/>
        <v>ข้อมูลไม่ถูกต้อง</v>
      </c>
      <c r="Q251" s="149" t="str">
        <f t="shared" si="28"/>
        <v>ข้อมูลไม่ถูกต้อง</v>
      </c>
      <c r="R251" s="149" t="str">
        <f t="shared" si="29"/>
        <v>ข้อมูลไม่ถูกต้อง</v>
      </c>
      <c r="S251" s="149" t="str">
        <f>IF(ISNUMBER(R251),
IF(H$2=ตัวเลือก!A$30,"ยังไม่บันทึกข้อมูล",R251*0.27),"ข้อมูลไม่ถูกต้อง")</f>
        <v>ข้อมูลไม่ถูกต้อง</v>
      </c>
      <c r="T251" s="149" t="str">
        <f t="shared" si="30"/>
        <v>ข้อมูลไม่ถูกต้อง</v>
      </c>
      <c r="U251" s="149" t="str">
        <f>IF(ISNUMBER(R251),
IF(H$2=ตัวเลือก!A$30,"ยังไม่บันทึกข้อมูล",R251*0.47),"ข้อมูลไม่ถูกต้อง")</f>
        <v>ข้อมูลไม่ถูกต้อง</v>
      </c>
      <c r="V251" s="149" t="str">
        <f>IF(ISNUMBER(S251),
IF(H$2=ตัวเลือก!A$30,"ยังไม่บันทึกข้อมูล",S251*0.47),"ข้อมูลไม่ถูกต้อง")</f>
        <v>ข้อมูลไม่ถูกต้อง</v>
      </c>
      <c r="W251" s="149" t="str">
        <f t="shared" si="31"/>
        <v>ข้อมูลไม่ถูกต้อง</v>
      </c>
      <c r="X251" s="148" t="str">
        <f t="shared" si="32"/>
        <v>ข้อมูลไม่ถูกต้อง</v>
      </c>
      <c r="Y251" s="38"/>
      <c r="Z251" s="38"/>
      <c r="AA251" s="38"/>
    </row>
    <row r="252" spans="1:27" x14ac:dyDescent="0.45">
      <c r="A252" s="38">
        <v>247</v>
      </c>
      <c r="B252" s="38"/>
      <c r="C252" s="38"/>
      <c r="D252" s="38"/>
      <c r="E252" s="38"/>
      <c r="F252" s="35"/>
      <c r="G252" s="35"/>
      <c r="H252" s="150"/>
      <c r="I252" s="38"/>
      <c r="J252" s="149" t="str">
        <f t="shared" si="33"/>
        <v>รอข้อมูลคอลัมน์ H</v>
      </c>
      <c r="K252" s="150"/>
      <c r="L252" s="150"/>
      <c r="M252" s="150"/>
      <c r="N252" s="149" t="str" cm="1">
        <f t="array" ref="N252">IF(AND(K252:M252=""),"ยังไม่บันทึกข้อมูล",
IF(M252&lt;&gt;"",
IF(M252&gt;=1.3,M252,"เป็นไม้พุ่ม"),
IF(K252+L252&gt;=1.3,K252+L252,"เป็นไม้พุ่ม")))</f>
        <v>ยังไม่บันทึกข้อมูล</v>
      </c>
      <c r="O252" s="149" t="str">
        <f t="shared" si="26"/>
        <v>ข้อมูลไม่ถูกต้อง</v>
      </c>
      <c r="P252" s="149" t="str">
        <f t="shared" si="27"/>
        <v>ข้อมูลไม่ถูกต้อง</v>
      </c>
      <c r="Q252" s="149" t="str">
        <f t="shared" si="28"/>
        <v>ข้อมูลไม่ถูกต้อง</v>
      </c>
      <c r="R252" s="149" t="str">
        <f t="shared" si="29"/>
        <v>ข้อมูลไม่ถูกต้อง</v>
      </c>
      <c r="S252" s="149" t="str">
        <f>IF(ISNUMBER(R252),
IF(H$2=ตัวเลือก!A$30,"ยังไม่บันทึกข้อมูล",R252*0.27),"ข้อมูลไม่ถูกต้อง")</f>
        <v>ข้อมูลไม่ถูกต้อง</v>
      </c>
      <c r="T252" s="149" t="str">
        <f t="shared" si="30"/>
        <v>ข้อมูลไม่ถูกต้อง</v>
      </c>
      <c r="U252" s="149" t="str">
        <f>IF(ISNUMBER(R252),
IF(H$2=ตัวเลือก!A$30,"ยังไม่บันทึกข้อมูล",R252*0.47),"ข้อมูลไม่ถูกต้อง")</f>
        <v>ข้อมูลไม่ถูกต้อง</v>
      </c>
      <c r="V252" s="149" t="str">
        <f>IF(ISNUMBER(S252),
IF(H$2=ตัวเลือก!A$30,"ยังไม่บันทึกข้อมูล",S252*0.47),"ข้อมูลไม่ถูกต้อง")</f>
        <v>ข้อมูลไม่ถูกต้อง</v>
      </c>
      <c r="W252" s="149" t="str">
        <f t="shared" si="31"/>
        <v>ข้อมูลไม่ถูกต้อง</v>
      </c>
      <c r="X252" s="148" t="str">
        <f t="shared" si="32"/>
        <v>ข้อมูลไม่ถูกต้อง</v>
      </c>
      <c r="Y252" s="38"/>
      <c r="Z252" s="38"/>
      <c r="AA252" s="38"/>
    </row>
    <row r="253" spans="1:27" x14ac:dyDescent="0.45">
      <c r="A253" s="38">
        <v>248</v>
      </c>
      <c r="B253" s="38"/>
      <c r="C253" s="38"/>
      <c r="D253" s="38"/>
      <c r="E253" s="38"/>
      <c r="F253" s="35"/>
      <c r="G253" s="35"/>
      <c r="H253" s="150"/>
      <c r="I253" s="38"/>
      <c r="J253" s="149" t="str">
        <f t="shared" si="33"/>
        <v>รอข้อมูลคอลัมน์ H</v>
      </c>
      <c r="K253" s="150"/>
      <c r="L253" s="150"/>
      <c r="M253" s="150"/>
      <c r="N253" s="149" t="str" cm="1">
        <f t="array" ref="N253">IF(AND(K253:M253=""),"ยังไม่บันทึกข้อมูล",
IF(M253&lt;&gt;"",
IF(M253&gt;=1.3,M253,"เป็นไม้พุ่ม"),
IF(K253+L253&gt;=1.3,K253+L253,"เป็นไม้พุ่ม")))</f>
        <v>ยังไม่บันทึกข้อมูล</v>
      </c>
      <c r="O253" s="149" t="str">
        <f t="shared" si="26"/>
        <v>ข้อมูลไม่ถูกต้อง</v>
      </c>
      <c r="P253" s="149" t="str">
        <f t="shared" si="27"/>
        <v>ข้อมูลไม่ถูกต้อง</v>
      </c>
      <c r="Q253" s="149" t="str">
        <f t="shared" si="28"/>
        <v>ข้อมูลไม่ถูกต้อง</v>
      </c>
      <c r="R253" s="149" t="str">
        <f t="shared" si="29"/>
        <v>ข้อมูลไม่ถูกต้อง</v>
      </c>
      <c r="S253" s="149" t="str">
        <f>IF(ISNUMBER(R253),
IF(H$2=ตัวเลือก!A$30,"ยังไม่บันทึกข้อมูล",R253*0.27),"ข้อมูลไม่ถูกต้อง")</f>
        <v>ข้อมูลไม่ถูกต้อง</v>
      </c>
      <c r="T253" s="149" t="str">
        <f t="shared" si="30"/>
        <v>ข้อมูลไม่ถูกต้อง</v>
      </c>
      <c r="U253" s="149" t="str">
        <f>IF(ISNUMBER(R253),
IF(H$2=ตัวเลือก!A$30,"ยังไม่บันทึกข้อมูล",R253*0.47),"ข้อมูลไม่ถูกต้อง")</f>
        <v>ข้อมูลไม่ถูกต้อง</v>
      </c>
      <c r="V253" s="149" t="str">
        <f>IF(ISNUMBER(S253),
IF(H$2=ตัวเลือก!A$30,"ยังไม่บันทึกข้อมูล",S253*0.47),"ข้อมูลไม่ถูกต้อง")</f>
        <v>ข้อมูลไม่ถูกต้อง</v>
      </c>
      <c r="W253" s="149" t="str">
        <f t="shared" si="31"/>
        <v>ข้อมูลไม่ถูกต้อง</v>
      </c>
      <c r="X253" s="148" t="str">
        <f t="shared" si="32"/>
        <v>ข้อมูลไม่ถูกต้อง</v>
      </c>
      <c r="Y253" s="38"/>
      <c r="Z253" s="38"/>
      <c r="AA253" s="38"/>
    </row>
    <row r="254" spans="1:27" x14ac:dyDescent="0.45">
      <c r="A254" s="38">
        <v>249</v>
      </c>
      <c r="B254" s="38"/>
      <c r="C254" s="38"/>
      <c r="D254" s="38"/>
      <c r="E254" s="38"/>
      <c r="F254" s="35"/>
      <c r="G254" s="35"/>
      <c r="H254" s="150"/>
      <c r="I254" s="38"/>
      <c r="J254" s="149" t="str">
        <f t="shared" si="33"/>
        <v>รอข้อมูลคอลัมน์ H</v>
      </c>
      <c r="K254" s="150"/>
      <c r="L254" s="150"/>
      <c r="M254" s="150"/>
      <c r="N254" s="149" t="str" cm="1">
        <f t="array" ref="N254">IF(AND(K254:M254=""),"ยังไม่บันทึกข้อมูล",
IF(M254&lt;&gt;"",
IF(M254&gt;=1.3,M254,"เป็นไม้พุ่ม"),
IF(K254+L254&gt;=1.3,K254+L254,"เป็นไม้พุ่ม")))</f>
        <v>ยังไม่บันทึกข้อมูล</v>
      </c>
      <c r="O254" s="149" t="str">
        <f t="shared" si="26"/>
        <v>ข้อมูลไม่ถูกต้อง</v>
      </c>
      <c r="P254" s="149" t="str">
        <f t="shared" si="27"/>
        <v>ข้อมูลไม่ถูกต้อง</v>
      </c>
      <c r="Q254" s="149" t="str">
        <f t="shared" si="28"/>
        <v>ข้อมูลไม่ถูกต้อง</v>
      </c>
      <c r="R254" s="149" t="str">
        <f t="shared" si="29"/>
        <v>ข้อมูลไม่ถูกต้อง</v>
      </c>
      <c r="S254" s="149" t="str">
        <f>IF(ISNUMBER(R254),
IF(H$2=ตัวเลือก!A$30,"ยังไม่บันทึกข้อมูล",R254*0.27),"ข้อมูลไม่ถูกต้อง")</f>
        <v>ข้อมูลไม่ถูกต้อง</v>
      </c>
      <c r="T254" s="149" t="str">
        <f t="shared" si="30"/>
        <v>ข้อมูลไม่ถูกต้อง</v>
      </c>
      <c r="U254" s="149" t="str">
        <f>IF(ISNUMBER(R254),
IF(H$2=ตัวเลือก!A$30,"ยังไม่บันทึกข้อมูล",R254*0.47),"ข้อมูลไม่ถูกต้อง")</f>
        <v>ข้อมูลไม่ถูกต้อง</v>
      </c>
      <c r="V254" s="149" t="str">
        <f>IF(ISNUMBER(S254),
IF(H$2=ตัวเลือก!A$30,"ยังไม่บันทึกข้อมูล",S254*0.47),"ข้อมูลไม่ถูกต้อง")</f>
        <v>ข้อมูลไม่ถูกต้อง</v>
      </c>
      <c r="W254" s="149" t="str">
        <f t="shared" si="31"/>
        <v>ข้อมูลไม่ถูกต้อง</v>
      </c>
      <c r="X254" s="148" t="str">
        <f t="shared" si="32"/>
        <v>ข้อมูลไม่ถูกต้อง</v>
      </c>
      <c r="Y254" s="38"/>
      <c r="Z254" s="38"/>
      <c r="AA254" s="38"/>
    </row>
    <row r="255" spans="1:27" x14ac:dyDescent="0.45">
      <c r="A255" s="38">
        <v>250</v>
      </c>
      <c r="B255" s="38"/>
      <c r="C255" s="38"/>
      <c r="D255" s="38"/>
      <c r="E255" s="38"/>
      <c r="F255" s="35"/>
      <c r="G255" s="35"/>
      <c r="H255" s="150"/>
      <c r="I255" s="38"/>
      <c r="J255" s="149" t="str">
        <f t="shared" si="33"/>
        <v>รอข้อมูลคอลัมน์ H</v>
      </c>
      <c r="K255" s="150"/>
      <c r="L255" s="150"/>
      <c r="M255" s="150"/>
      <c r="N255" s="149" t="str" cm="1">
        <f t="array" ref="N255">IF(AND(K255:M255=""),"ยังไม่บันทึกข้อมูล",
IF(M255&lt;&gt;"",
IF(M255&gt;=1.3,M255,"เป็นไม้พุ่ม"),
IF(K255+L255&gt;=1.3,K255+L255,"เป็นไม้พุ่ม")))</f>
        <v>ยังไม่บันทึกข้อมูล</v>
      </c>
      <c r="O255" s="149" t="str">
        <f t="shared" si="26"/>
        <v>ข้อมูลไม่ถูกต้อง</v>
      </c>
      <c r="P255" s="149" t="str">
        <f t="shared" si="27"/>
        <v>ข้อมูลไม่ถูกต้อง</v>
      </c>
      <c r="Q255" s="149" t="str">
        <f t="shared" si="28"/>
        <v>ข้อมูลไม่ถูกต้อง</v>
      </c>
      <c r="R255" s="149" t="str">
        <f t="shared" si="29"/>
        <v>ข้อมูลไม่ถูกต้อง</v>
      </c>
      <c r="S255" s="149" t="str">
        <f>IF(ISNUMBER(R255),
IF(H$2=ตัวเลือก!A$30,"ยังไม่บันทึกข้อมูล",R255*0.27),"ข้อมูลไม่ถูกต้อง")</f>
        <v>ข้อมูลไม่ถูกต้อง</v>
      </c>
      <c r="T255" s="149" t="str">
        <f t="shared" si="30"/>
        <v>ข้อมูลไม่ถูกต้อง</v>
      </c>
      <c r="U255" s="149" t="str">
        <f>IF(ISNUMBER(R255),
IF(H$2=ตัวเลือก!A$30,"ยังไม่บันทึกข้อมูล",R255*0.47),"ข้อมูลไม่ถูกต้อง")</f>
        <v>ข้อมูลไม่ถูกต้อง</v>
      </c>
      <c r="V255" s="149" t="str">
        <f>IF(ISNUMBER(S255),
IF(H$2=ตัวเลือก!A$30,"ยังไม่บันทึกข้อมูล",S255*0.47),"ข้อมูลไม่ถูกต้อง")</f>
        <v>ข้อมูลไม่ถูกต้อง</v>
      </c>
      <c r="W255" s="149" t="str">
        <f t="shared" si="31"/>
        <v>ข้อมูลไม่ถูกต้อง</v>
      </c>
      <c r="X255" s="148" t="str">
        <f t="shared" si="32"/>
        <v>ข้อมูลไม่ถูกต้อง</v>
      </c>
      <c r="Y255" s="38"/>
      <c r="Z255" s="38"/>
      <c r="AA255" s="38"/>
    </row>
    <row r="256" spans="1:27" x14ac:dyDescent="0.45">
      <c r="A256" s="38">
        <v>251</v>
      </c>
      <c r="B256" s="38"/>
      <c r="C256" s="38"/>
      <c r="D256" s="38"/>
      <c r="E256" s="38"/>
      <c r="F256" s="35"/>
      <c r="G256" s="35"/>
      <c r="H256" s="150"/>
      <c r="I256" s="38"/>
      <c r="J256" s="149" t="str">
        <f t="shared" si="33"/>
        <v>รอข้อมูลคอลัมน์ H</v>
      </c>
      <c r="K256" s="150"/>
      <c r="L256" s="150"/>
      <c r="M256" s="150"/>
      <c r="N256" s="149" t="str" cm="1">
        <f t="array" ref="N256">IF(AND(K256:M256=""),"ยังไม่บันทึกข้อมูล",
IF(M256&lt;&gt;"",
IF(M256&gt;=1.3,M256,"เป็นไม้พุ่ม"),
IF(K256+L256&gt;=1.3,K256+L256,"เป็นไม้พุ่ม")))</f>
        <v>ยังไม่บันทึกข้อมูล</v>
      </c>
      <c r="O256" s="149" t="str">
        <f t="shared" si="26"/>
        <v>ข้อมูลไม่ถูกต้อง</v>
      </c>
      <c r="P256" s="149" t="str">
        <f t="shared" si="27"/>
        <v>ข้อมูลไม่ถูกต้อง</v>
      </c>
      <c r="Q256" s="149" t="str">
        <f t="shared" si="28"/>
        <v>ข้อมูลไม่ถูกต้อง</v>
      </c>
      <c r="R256" s="149" t="str">
        <f t="shared" si="29"/>
        <v>ข้อมูลไม่ถูกต้อง</v>
      </c>
      <c r="S256" s="149" t="str">
        <f>IF(ISNUMBER(R256),
IF(H$2=ตัวเลือก!A$30,"ยังไม่บันทึกข้อมูล",R256*0.27),"ข้อมูลไม่ถูกต้อง")</f>
        <v>ข้อมูลไม่ถูกต้อง</v>
      </c>
      <c r="T256" s="149" t="str">
        <f t="shared" si="30"/>
        <v>ข้อมูลไม่ถูกต้อง</v>
      </c>
      <c r="U256" s="149" t="str">
        <f>IF(ISNUMBER(R256),
IF(H$2=ตัวเลือก!A$30,"ยังไม่บันทึกข้อมูล",R256*0.47),"ข้อมูลไม่ถูกต้อง")</f>
        <v>ข้อมูลไม่ถูกต้อง</v>
      </c>
      <c r="V256" s="149" t="str">
        <f>IF(ISNUMBER(S256),
IF(H$2=ตัวเลือก!A$30,"ยังไม่บันทึกข้อมูล",S256*0.47),"ข้อมูลไม่ถูกต้อง")</f>
        <v>ข้อมูลไม่ถูกต้อง</v>
      </c>
      <c r="W256" s="149" t="str">
        <f t="shared" si="31"/>
        <v>ข้อมูลไม่ถูกต้อง</v>
      </c>
      <c r="X256" s="148" t="str">
        <f t="shared" si="32"/>
        <v>ข้อมูลไม่ถูกต้อง</v>
      </c>
      <c r="Y256" s="38"/>
      <c r="Z256" s="38"/>
      <c r="AA256" s="38"/>
    </row>
    <row r="257" spans="1:27" x14ac:dyDescent="0.45">
      <c r="A257" s="38">
        <v>252</v>
      </c>
      <c r="B257" s="38"/>
      <c r="C257" s="38"/>
      <c r="D257" s="38"/>
      <c r="E257" s="38"/>
      <c r="F257" s="35"/>
      <c r="G257" s="35"/>
      <c r="H257" s="150"/>
      <c r="I257" s="38"/>
      <c r="J257" s="149" t="str">
        <f t="shared" si="33"/>
        <v>รอข้อมูลคอลัมน์ H</v>
      </c>
      <c r="K257" s="150"/>
      <c r="L257" s="150"/>
      <c r="M257" s="150"/>
      <c r="N257" s="149" t="str" cm="1">
        <f t="array" ref="N257">IF(AND(K257:M257=""),"ยังไม่บันทึกข้อมูล",
IF(M257&lt;&gt;"",
IF(M257&gt;=1.3,M257,"เป็นไม้พุ่ม"),
IF(K257+L257&gt;=1.3,K257+L257,"เป็นไม้พุ่ม")))</f>
        <v>ยังไม่บันทึกข้อมูล</v>
      </c>
      <c r="O257" s="149" t="str">
        <f t="shared" si="26"/>
        <v>ข้อมูลไม่ถูกต้อง</v>
      </c>
      <c r="P257" s="149" t="str">
        <f t="shared" si="27"/>
        <v>ข้อมูลไม่ถูกต้อง</v>
      </c>
      <c r="Q257" s="149" t="str">
        <f t="shared" si="28"/>
        <v>ข้อมูลไม่ถูกต้อง</v>
      </c>
      <c r="R257" s="149" t="str">
        <f t="shared" si="29"/>
        <v>ข้อมูลไม่ถูกต้อง</v>
      </c>
      <c r="S257" s="149" t="str">
        <f>IF(ISNUMBER(R257),
IF(H$2=ตัวเลือก!A$30,"ยังไม่บันทึกข้อมูล",R257*0.27),"ข้อมูลไม่ถูกต้อง")</f>
        <v>ข้อมูลไม่ถูกต้อง</v>
      </c>
      <c r="T257" s="149" t="str">
        <f t="shared" si="30"/>
        <v>ข้อมูลไม่ถูกต้อง</v>
      </c>
      <c r="U257" s="149" t="str">
        <f>IF(ISNUMBER(R257),
IF(H$2=ตัวเลือก!A$30,"ยังไม่บันทึกข้อมูล",R257*0.47),"ข้อมูลไม่ถูกต้อง")</f>
        <v>ข้อมูลไม่ถูกต้อง</v>
      </c>
      <c r="V257" s="149" t="str">
        <f>IF(ISNUMBER(S257),
IF(H$2=ตัวเลือก!A$30,"ยังไม่บันทึกข้อมูล",S257*0.47),"ข้อมูลไม่ถูกต้อง")</f>
        <v>ข้อมูลไม่ถูกต้อง</v>
      </c>
      <c r="W257" s="149" t="str">
        <f t="shared" si="31"/>
        <v>ข้อมูลไม่ถูกต้อง</v>
      </c>
      <c r="X257" s="148" t="str">
        <f t="shared" si="32"/>
        <v>ข้อมูลไม่ถูกต้อง</v>
      </c>
      <c r="Y257" s="38"/>
      <c r="Z257" s="38"/>
      <c r="AA257" s="38"/>
    </row>
    <row r="258" spans="1:27" x14ac:dyDescent="0.45">
      <c r="A258" s="38">
        <v>253</v>
      </c>
      <c r="B258" s="38"/>
      <c r="C258" s="38"/>
      <c r="D258" s="38"/>
      <c r="E258" s="38"/>
      <c r="F258" s="35"/>
      <c r="G258" s="35"/>
      <c r="H258" s="150"/>
      <c r="I258" s="38"/>
      <c r="J258" s="149" t="str">
        <f t="shared" si="33"/>
        <v>รอข้อมูลคอลัมน์ H</v>
      </c>
      <c r="K258" s="150"/>
      <c r="L258" s="150"/>
      <c r="M258" s="150"/>
      <c r="N258" s="149" t="str" cm="1">
        <f t="array" ref="N258">IF(AND(K258:M258=""),"ยังไม่บันทึกข้อมูล",
IF(M258&lt;&gt;"",
IF(M258&gt;=1.3,M258,"เป็นไม้พุ่ม"),
IF(K258+L258&gt;=1.3,K258+L258,"เป็นไม้พุ่ม")))</f>
        <v>ยังไม่บันทึกข้อมูล</v>
      </c>
      <c r="O258" s="149" t="str">
        <f t="shared" si="26"/>
        <v>ข้อมูลไม่ถูกต้อง</v>
      </c>
      <c r="P258" s="149" t="str">
        <f t="shared" si="27"/>
        <v>ข้อมูลไม่ถูกต้อง</v>
      </c>
      <c r="Q258" s="149" t="str">
        <f t="shared" si="28"/>
        <v>ข้อมูลไม่ถูกต้อง</v>
      </c>
      <c r="R258" s="149" t="str">
        <f t="shared" si="29"/>
        <v>ข้อมูลไม่ถูกต้อง</v>
      </c>
      <c r="S258" s="149" t="str">
        <f>IF(ISNUMBER(R258),
IF(H$2=ตัวเลือก!A$30,"ยังไม่บันทึกข้อมูล",R258*0.27),"ข้อมูลไม่ถูกต้อง")</f>
        <v>ข้อมูลไม่ถูกต้อง</v>
      </c>
      <c r="T258" s="149" t="str">
        <f t="shared" si="30"/>
        <v>ข้อมูลไม่ถูกต้อง</v>
      </c>
      <c r="U258" s="149" t="str">
        <f>IF(ISNUMBER(R258),
IF(H$2=ตัวเลือก!A$30,"ยังไม่บันทึกข้อมูล",R258*0.47),"ข้อมูลไม่ถูกต้อง")</f>
        <v>ข้อมูลไม่ถูกต้อง</v>
      </c>
      <c r="V258" s="149" t="str">
        <f>IF(ISNUMBER(S258),
IF(H$2=ตัวเลือก!A$30,"ยังไม่บันทึกข้อมูล",S258*0.47),"ข้อมูลไม่ถูกต้อง")</f>
        <v>ข้อมูลไม่ถูกต้อง</v>
      </c>
      <c r="W258" s="149" t="str">
        <f t="shared" si="31"/>
        <v>ข้อมูลไม่ถูกต้อง</v>
      </c>
      <c r="X258" s="148" t="str">
        <f t="shared" si="32"/>
        <v>ข้อมูลไม่ถูกต้อง</v>
      </c>
      <c r="Y258" s="38"/>
      <c r="Z258" s="38"/>
      <c r="AA258" s="38"/>
    </row>
    <row r="259" spans="1:27" x14ac:dyDescent="0.45">
      <c r="A259" s="38">
        <v>254</v>
      </c>
      <c r="B259" s="38"/>
      <c r="C259" s="38"/>
      <c r="D259" s="38"/>
      <c r="E259" s="38"/>
      <c r="F259" s="35"/>
      <c r="G259" s="35"/>
      <c r="H259" s="150"/>
      <c r="I259" s="38"/>
      <c r="J259" s="149" t="str">
        <f t="shared" si="33"/>
        <v>รอข้อมูลคอลัมน์ H</v>
      </c>
      <c r="K259" s="150"/>
      <c r="L259" s="150"/>
      <c r="M259" s="150"/>
      <c r="N259" s="149" t="str" cm="1">
        <f t="array" ref="N259">IF(AND(K259:M259=""),"ยังไม่บันทึกข้อมูล",
IF(M259&lt;&gt;"",
IF(M259&gt;=1.3,M259,"เป็นไม้พุ่ม"),
IF(K259+L259&gt;=1.3,K259+L259,"เป็นไม้พุ่ม")))</f>
        <v>ยังไม่บันทึกข้อมูล</v>
      </c>
      <c r="O259" s="149" t="str">
        <f t="shared" si="26"/>
        <v>ข้อมูลไม่ถูกต้อง</v>
      </c>
      <c r="P259" s="149" t="str">
        <f t="shared" si="27"/>
        <v>ข้อมูลไม่ถูกต้อง</v>
      </c>
      <c r="Q259" s="149" t="str">
        <f t="shared" si="28"/>
        <v>ข้อมูลไม่ถูกต้อง</v>
      </c>
      <c r="R259" s="149" t="str">
        <f t="shared" si="29"/>
        <v>ข้อมูลไม่ถูกต้อง</v>
      </c>
      <c r="S259" s="149" t="str">
        <f>IF(ISNUMBER(R259),
IF(H$2=ตัวเลือก!A$30,"ยังไม่บันทึกข้อมูล",R259*0.27),"ข้อมูลไม่ถูกต้อง")</f>
        <v>ข้อมูลไม่ถูกต้อง</v>
      </c>
      <c r="T259" s="149" t="str">
        <f t="shared" si="30"/>
        <v>ข้อมูลไม่ถูกต้อง</v>
      </c>
      <c r="U259" s="149" t="str">
        <f>IF(ISNUMBER(R259),
IF(H$2=ตัวเลือก!A$30,"ยังไม่บันทึกข้อมูล",R259*0.47),"ข้อมูลไม่ถูกต้อง")</f>
        <v>ข้อมูลไม่ถูกต้อง</v>
      </c>
      <c r="V259" s="149" t="str">
        <f>IF(ISNUMBER(S259),
IF(H$2=ตัวเลือก!A$30,"ยังไม่บันทึกข้อมูล",S259*0.47),"ข้อมูลไม่ถูกต้อง")</f>
        <v>ข้อมูลไม่ถูกต้อง</v>
      </c>
      <c r="W259" s="149" t="str">
        <f t="shared" si="31"/>
        <v>ข้อมูลไม่ถูกต้อง</v>
      </c>
      <c r="X259" s="148" t="str">
        <f t="shared" si="32"/>
        <v>ข้อมูลไม่ถูกต้อง</v>
      </c>
      <c r="Y259" s="38"/>
      <c r="Z259" s="38"/>
      <c r="AA259" s="38"/>
    </row>
    <row r="260" spans="1:27" x14ac:dyDescent="0.45">
      <c r="A260" s="38">
        <v>255</v>
      </c>
      <c r="B260" s="38"/>
      <c r="C260" s="38"/>
      <c r="D260" s="38"/>
      <c r="E260" s="38"/>
      <c r="F260" s="35"/>
      <c r="G260" s="35"/>
      <c r="H260" s="150"/>
      <c r="I260" s="38"/>
      <c r="J260" s="149" t="str">
        <f t="shared" si="33"/>
        <v>รอข้อมูลคอลัมน์ H</v>
      </c>
      <c r="K260" s="150"/>
      <c r="L260" s="150"/>
      <c r="M260" s="150"/>
      <c r="N260" s="149" t="str" cm="1">
        <f t="array" ref="N260">IF(AND(K260:M260=""),"ยังไม่บันทึกข้อมูล",
IF(M260&lt;&gt;"",
IF(M260&gt;=1.3,M260,"เป็นไม้พุ่ม"),
IF(K260+L260&gt;=1.3,K260+L260,"เป็นไม้พุ่ม")))</f>
        <v>ยังไม่บันทึกข้อมูล</v>
      </c>
      <c r="O260" s="149" t="str">
        <f t="shared" si="26"/>
        <v>ข้อมูลไม่ถูกต้อง</v>
      </c>
      <c r="P260" s="149" t="str">
        <f t="shared" si="27"/>
        <v>ข้อมูลไม่ถูกต้อง</v>
      </c>
      <c r="Q260" s="149" t="str">
        <f t="shared" si="28"/>
        <v>ข้อมูลไม่ถูกต้อง</v>
      </c>
      <c r="R260" s="149" t="str">
        <f t="shared" si="29"/>
        <v>ข้อมูลไม่ถูกต้อง</v>
      </c>
      <c r="S260" s="149" t="str">
        <f>IF(ISNUMBER(R260),
IF(H$2=ตัวเลือก!A$30,"ยังไม่บันทึกข้อมูล",R260*0.27),"ข้อมูลไม่ถูกต้อง")</f>
        <v>ข้อมูลไม่ถูกต้อง</v>
      </c>
      <c r="T260" s="149" t="str">
        <f t="shared" si="30"/>
        <v>ข้อมูลไม่ถูกต้อง</v>
      </c>
      <c r="U260" s="149" t="str">
        <f>IF(ISNUMBER(R260),
IF(H$2=ตัวเลือก!A$30,"ยังไม่บันทึกข้อมูล",R260*0.47),"ข้อมูลไม่ถูกต้อง")</f>
        <v>ข้อมูลไม่ถูกต้อง</v>
      </c>
      <c r="V260" s="149" t="str">
        <f>IF(ISNUMBER(S260),
IF(H$2=ตัวเลือก!A$30,"ยังไม่บันทึกข้อมูล",S260*0.47),"ข้อมูลไม่ถูกต้อง")</f>
        <v>ข้อมูลไม่ถูกต้อง</v>
      </c>
      <c r="W260" s="149" t="str">
        <f t="shared" si="31"/>
        <v>ข้อมูลไม่ถูกต้อง</v>
      </c>
      <c r="X260" s="148" t="str">
        <f t="shared" si="32"/>
        <v>ข้อมูลไม่ถูกต้อง</v>
      </c>
      <c r="Y260" s="38"/>
      <c r="Z260" s="38"/>
      <c r="AA260" s="38"/>
    </row>
    <row r="261" spans="1:27" x14ac:dyDescent="0.45">
      <c r="A261" s="38">
        <v>256</v>
      </c>
      <c r="B261" s="38"/>
      <c r="C261" s="38"/>
      <c r="D261" s="38"/>
      <c r="E261" s="38"/>
      <c r="F261" s="35"/>
      <c r="G261" s="35"/>
      <c r="H261" s="150"/>
      <c r="I261" s="38"/>
      <c r="J261" s="149" t="str">
        <f t="shared" si="33"/>
        <v>รอข้อมูลคอลัมน์ H</v>
      </c>
      <c r="K261" s="150"/>
      <c r="L261" s="150"/>
      <c r="M261" s="150"/>
      <c r="N261" s="149" t="str" cm="1">
        <f t="array" ref="N261">IF(AND(K261:M261=""),"ยังไม่บันทึกข้อมูล",
IF(M261&lt;&gt;"",
IF(M261&gt;=1.3,M261,"เป็นไม้พุ่ม"),
IF(K261+L261&gt;=1.3,K261+L261,"เป็นไม้พุ่ม")))</f>
        <v>ยังไม่บันทึกข้อมูล</v>
      </c>
      <c r="O261" s="149" t="str">
        <f t="shared" si="26"/>
        <v>ข้อมูลไม่ถูกต้อง</v>
      </c>
      <c r="P261" s="149" t="str">
        <f t="shared" si="27"/>
        <v>ข้อมูลไม่ถูกต้อง</v>
      </c>
      <c r="Q261" s="149" t="str">
        <f t="shared" si="28"/>
        <v>ข้อมูลไม่ถูกต้อง</v>
      </c>
      <c r="R261" s="149" t="str">
        <f t="shared" si="29"/>
        <v>ข้อมูลไม่ถูกต้อง</v>
      </c>
      <c r="S261" s="149" t="str">
        <f>IF(ISNUMBER(R261),
IF(H$2=ตัวเลือก!A$30,"ยังไม่บันทึกข้อมูล",R261*0.27),"ข้อมูลไม่ถูกต้อง")</f>
        <v>ข้อมูลไม่ถูกต้อง</v>
      </c>
      <c r="T261" s="149" t="str">
        <f t="shared" si="30"/>
        <v>ข้อมูลไม่ถูกต้อง</v>
      </c>
      <c r="U261" s="149" t="str">
        <f>IF(ISNUMBER(R261),
IF(H$2=ตัวเลือก!A$30,"ยังไม่บันทึกข้อมูล",R261*0.47),"ข้อมูลไม่ถูกต้อง")</f>
        <v>ข้อมูลไม่ถูกต้อง</v>
      </c>
      <c r="V261" s="149" t="str">
        <f>IF(ISNUMBER(S261),
IF(H$2=ตัวเลือก!A$30,"ยังไม่บันทึกข้อมูล",S261*0.47),"ข้อมูลไม่ถูกต้อง")</f>
        <v>ข้อมูลไม่ถูกต้อง</v>
      </c>
      <c r="W261" s="149" t="str">
        <f t="shared" si="31"/>
        <v>ข้อมูลไม่ถูกต้อง</v>
      </c>
      <c r="X261" s="148" t="str">
        <f t="shared" si="32"/>
        <v>ข้อมูลไม่ถูกต้อง</v>
      </c>
      <c r="Y261" s="38"/>
      <c r="Z261" s="38"/>
      <c r="AA261" s="38"/>
    </row>
    <row r="262" spans="1:27" x14ac:dyDescent="0.45">
      <c r="A262" s="38">
        <v>257</v>
      </c>
      <c r="B262" s="38"/>
      <c r="C262" s="38"/>
      <c r="D262" s="38"/>
      <c r="E262" s="38"/>
      <c r="F262" s="35"/>
      <c r="G262" s="35"/>
      <c r="H262" s="150"/>
      <c r="I262" s="38"/>
      <c r="J262" s="149" t="str">
        <f t="shared" si="33"/>
        <v>รอข้อมูลคอลัมน์ H</v>
      </c>
      <c r="K262" s="150"/>
      <c r="L262" s="150"/>
      <c r="M262" s="150"/>
      <c r="N262" s="149" t="str" cm="1">
        <f t="array" ref="N262">IF(AND(K262:M262=""),"ยังไม่บันทึกข้อมูล",
IF(M262&lt;&gt;"",
IF(M262&gt;=1.3,M262,"เป็นไม้พุ่ม"),
IF(K262+L262&gt;=1.3,K262+L262,"เป็นไม้พุ่ม")))</f>
        <v>ยังไม่บันทึกข้อมูล</v>
      </c>
      <c r="O262" s="149" t="str">
        <f t="shared" si="26"/>
        <v>ข้อมูลไม่ถูกต้อง</v>
      </c>
      <c r="P262" s="149" t="str">
        <f t="shared" si="27"/>
        <v>ข้อมูลไม่ถูกต้อง</v>
      </c>
      <c r="Q262" s="149" t="str">
        <f t="shared" si="28"/>
        <v>ข้อมูลไม่ถูกต้อง</v>
      </c>
      <c r="R262" s="149" t="str">
        <f t="shared" si="29"/>
        <v>ข้อมูลไม่ถูกต้อง</v>
      </c>
      <c r="S262" s="149" t="str">
        <f>IF(ISNUMBER(R262),
IF(H$2=ตัวเลือก!A$30,"ยังไม่บันทึกข้อมูล",R262*0.27),"ข้อมูลไม่ถูกต้อง")</f>
        <v>ข้อมูลไม่ถูกต้อง</v>
      </c>
      <c r="T262" s="149" t="str">
        <f t="shared" si="30"/>
        <v>ข้อมูลไม่ถูกต้อง</v>
      </c>
      <c r="U262" s="149" t="str">
        <f>IF(ISNUMBER(R262),
IF(H$2=ตัวเลือก!A$30,"ยังไม่บันทึกข้อมูล",R262*0.47),"ข้อมูลไม่ถูกต้อง")</f>
        <v>ข้อมูลไม่ถูกต้อง</v>
      </c>
      <c r="V262" s="149" t="str">
        <f>IF(ISNUMBER(S262),
IF(H$2=ตัวเลือก!A$30,"ยังไม่บันทึกข้อมูล",S262*0.47),"ข้อมูลไม่ถูกต้อง")</f>
        <v>ข้อมูลไม่ถูกต้อง</v>
      </c>
      <c r="W262" s="149" t="str">
        <f t="shared" si="31"/>
        <v>ข้อมูลไม่ถูกต้อง</v>
      </c>
      <c r="X262" s="148" t="str">
        <f t="shared" si="32"/>
        <v>ข้อมูลไม่ถูกต้อง</v>
      </c>
      <c r="Y262" s="38"/>
      <c r="Z262" s="38"/>
      <c r="AA262" s="38"/>
    </row>
    <row r="263" spans="1:27" x14ac:dyDescent="0.45">
      <c r="A263" s="38">
        <v>258</v>
      </c>
      <c r="B263" s="38"/>
      <c r="C263" s="38"/>
      <c r="D263" s="38"/>
      <c r="E263" s="38"/>
      <c r="F263" s="35"/>
      <c r="G263" s="35"/>
      <c r="H263" s="150"/>
      <c r="I263" s="38"/>
      <c r="J263" s="149" t="str">
        <f t="shared" si="33"/>
        <v>รอข้อมูลคอลัมน์ H</v>
      </c>
      <c r="K263" s="150"/>
      <c r="L263" s="150"/>
      <c r="M263" s="150"/>
      <c r="N263" s="149" t="str" cm="1">
        <f t="array" ref="N263">IF(AND(K263:M263=""),"ยังไม่บันทึกข้อมูล",
IF(M263&lt;&gt;"",
IF(M263&gt;=1.3,M263,"เป็นไม้พุ่ม"),
IF(K263+L263&gt;=1.3,K263+L263,"เป็นไม้พุ่ม")))</f>
        <v>ยังไม่บันทึกข้อมูล</v>
      </c>
      <c r="O263" s="149" t="str">
        <f t="shared" ref="O263:O326" si="34">IF(AND(ISNUMBER(J263),ISNUMBER(N263)),0.0702*(((J263^2)*N263))^0.8737,"ข้อมูลไม่ถูกต้อง")</f>
        <v>ข้อมูลไม่ถูกต้อง</v>
      </c>
      <c r="P263" s="149" t="str">
        <f t="shared" ref="P263:P326" si="35">IF(AND(ISNUMBER(J263),ISNUMBER(N263)),0.0093*(((J263^2)*N263))^0.9403,"ข้อมูลไม่ถูกต้อง")</f>
        <v>ข้อมูลไม่ถูกต้อง</v>
      </c>
      <c r="Q263" s="149" t="str">
        <f t="shared" ref="Q263:Q326" si="36">IF(AND(ISNUMBER(K263),ISNUMBER(O263)),0.0244*(((K263^2)*O263))^1.0517,"ข้อมูลไม่ถูกต้อง")</f>
        <v>ข้อมูลไม่ถูกต้อง</v>
      </c>
      <c r="R263" s="149" t="str">
        <f t="shared" ref="R263:R326" si="37">IF(AND(O263&lt;&gt;"ข้อมูลไม่ถูกต้อง",P263&lt;&gt;"ข้อมูลไม่ถูกต้อง",Q263&lt;&gt;"ข้อมูลไม่ถูกต้อง"),O263+P263+Q263,"ข้อมูลไม่ถูกต้อง")</f>
        <v>ข้อมูลไม่ถูกต้อง</v>
      </c>
      <c r="S263" s="149" t="str">
        <f>IF(ISNUMBER(R263),
IF(H$2=ตัวเลือก!A$30,"ยังไม่บันทึกข้อมูล",R263*0.27),"ข้อมูลไม่ถูกต้อง")</f>
        <v>ข้อมูลไม่ถูกต้อง</v>
      </c>
      <c r="T263" s="149" t="str">
        <f t="shared" ref="T263:T326" si="38">IF(AND(ISNUMBER(R263),ISNUMBER(S263)),R263+S263,"ข้อมูลไม่ถูกต้อง")</f>
        <v>ข้อมูลไม่ถูกต้อง</v>
      </c>
      <c r="U263" s="149" t="str">
        <f>IF(ISNUMBER(R263),
IF(H$2=ตัวเลือก!A$30,"ยังไม่บันทึกข้อมูล",R263*0.47),"ข้อมูลไม่ถูกต้อง")</f>
        <v>ข้อมูลไม่ถูกต้อง</v>
      </c>
      <c r="V263" s="149" t="str">
        <f>IF(ISNUMBER(S263),
IF(H$2=ตัวเลือก!A$30,"ยังไม่บันทึกข้อมูล",S263*0.47),"ข้อมูลไม่ถูกต้อง")</f>
        <v>ข้อมูลไม่ถูกต้อง</v>
      </c>
      <c r="W263" s="149" t="str">
        <f t="shared" ref="W263:W326" si="39">IF(AND(ISNUMBER(U263),ISNUMBER(V263)),((U263+V263)/1000),"ข้อมูลไม่ถูกต้อง")</f>
        <v>ข้อมูลไม่ถูกต้อง</v>
      </c>
      <c r="X263" s="148" t="str">
        <f t="shared" si="32"/>
        <v>ข้อมูลไม่ถูกต้อง</v>
      </c>
      <c r="Y263" s="38"/>
      <c r="Z263" s="38"/>
      <c r="AA263" s="38"/>
    </row>
    <row r="264" spans="1:27" x14ac:dyDescent="0.45">
      <c r="A264" s="38">
        <v>259</v>
      </c>
      <c r="B264" s="38"/>
      <c r="C264" s="38"/>
      <c r="D264" s="38"/>
      <c r="E264" s="38"/>
      <c r="F264" s="35"/>
      <c r="G264" s="35"/>
      <c r="H264" s="150"/>
      <c r="I264" s="38"/>
      <c r="J264" s="149" t="str">
        <f t="shared" si="33"/>
        <v>รอข้อมูลคอลัมน์ H</v>
      </c>
      <c r="K264" s="150"/>
      <c r="L264" s="150"/>
      <c r="M264" s="150"/>
      <c r="N264" s="149" t="str" cm="1">
        <f t="array" ref="N264">IF(AND(K264:M264=""),"ยังไม่บันทึกข้อมูล",
IF(M264&lt;&gt;"",
IF(M264&gt;=1.3,M264,"เป็นไม้พุ่ม"),
IF(K264+L264&gt;=1.3,K264+L264,"เป็นไม้พุ่ม")))</f>
        <v>ยังไม่บันทึกข้อมูล</v>
      </c>
      <c r="O264" s="149" t="str">
        <f t="shared" si="34"/>
        <v>ข้อมูลไม่ถูกต้อง</v>
      </c>
      <c r="P264" s="149" t="str">
        <f t="shared" si="35"/>
        <v>ข้อมูลไม่ถูกต้อง</v>
      </c>
      <c r="Q264" s="149" t="str">
        <f t="shared" si="36"/>
        <v>ข้อมูลไม่ถูกต้อง</v>
      </c>
      <c r="R264" s="149" t="str">
        <f t="shared" si="37"/>
        <v>ข้อมูลไม่ถูกต้อง</v>
      </c>
      <c r="S264" s="149" t="str">
        <f>IF(ISNUMBER(R264),
IF(H$2=ตัวเลือก!A$30,"ยังไม่บันทึกข้อมูล",R264*0.27),"ข้อมูลไม่ถูกต้อง")</f>
        <v>ข้อมูลไม่ถูกต้อง</v>
      </c>
      <c r="T264" s="149" t="str">
        <f t="shared" si="38"/>
        <v>ข้อมูลไม่ถูกต้อง</v>
      </c>
      <c r="U264" s="149" t="str">
        <f>IF(ISNUMBER(R264),
IF(H$2=ตัวเลือก!A$30,"ยังไม่บันทึกข้อมูล",R264*0.47),"ข้อมูลไม่ถูกต้อง")</f>
        <v>ข้อมูลไม่ถูกต้อง</v>
      </c>
      <c r="V264" s="149" t="str">
        <f>IF(ISNUMBER(S264),
IF(H$2=ตัวเลือก!A$30,"ยังไม่บันทึกข้อมูล",S264*0.47),"ข้อมูลไม่ถูกต้อง")</f>
        <v>ข้อมูลไม่ถูกต้อง</v>
      </c>
      <c r="W264" s="149" t="str">
        <f t="shared" si="39"/>
        <v>ข้อมูลไม่ถูกต้อง</v>
      </c>
      <c r="X264" s="148" t="str">
        <f t="shared" si="32"/>
        <v>ข้อมูลไม่ถูกต้อง</v>
      </c>
      <c r="Y264" s="38"/>
      <c r="Z264" s="38"/>
      <c r="AA264" s="38"/>
    </row>
    <row r="265" spans="1:27" x14ac:dyDescent="0.45">
      <c r="A265" s="38">
        <v>260</v>
      </c>
      <c r="B265" s="38"/>
      <c r="C265" s="38"/>
      <c r="D265" s="38"/>
      <c r="E265" s="38"/>
      <c r="F265" s="35"/>
      <c r="G265" s="35"/>
      <c r="H265" s="150"/>
      <c r="I265" s="38"/>
      <c r="J265" s="149" t="str">
        <f t="shared" si="33"/>
        <v>รอข้อมูลคอลัมน์ H</v>
      </c>
      <c r="K265" s="150"/>
      <c r="L265" s="150"/>
      <c r="M265" s="150"/>
      <c r="N265" s="149" t="str" cm="1">
        <f t="array" ref="N265">IF(AND(K265:M265=""),"ยังไม่บันทึกข้อมูล",
IF(M265&lt;&gt;"",
IF(M265&gt;=1.3,M265,"เป็นไม้พุ่ม"),
IF(K265+L265&gt;=1.3,K265+L265,"เป็นไม้พุ่ม")))</f>
        <v>ยังไม่บันทึกข้อมูล</v>
      </c>
      <c r="O265" s="149" t="str">
        <f t="shared" si="34"/>
        <v>ข้อมูลไม่ถูกต้อง</v>
      </c>
      <c r="P265" s="149" t="str">
        <f t="shared" si="35"/>
        <v>ข้อมูลไม่ถูกต้อง</v>
      </c>
      <c r="Q265" s="149" t="str">
        <f t="shared" si="36"/>
        <v>ข้อมูลไม่ถูกต้อง</v>
      </c>
      <c r="R265" s="149" t="str">
        <f t="shared" si="37"/>
        <v>ข้อมูลไม่ถูกต้อง</v>
      </c>
      <c r="S265" s="149" t="str">
        <f>IF(ISNUMBER(R265),
IF(H$2=ตัวเลือก!A$30,"ยังไม่บันทึกข้อมูล",R265*0.27),"ข้อมูลไม่ถูกต้อง")</f>
        <v>ข้อมูลไม่ถูกต้อง</v>
      </c>
      <c r="T265" s="149" t="str">
        <f t="shared" si="38"/>
        <v>ข้อมูลไม่ถูกต้อง</v>
      </c>
      <c r="U265" s="149" t="str">
        <f>IF(ISNUMBER(R265),
IF(H$2=ตัวเลือก!A$30,"ยังไม่บันทึกข้อมูล",R265*0.47),"ข้อมูลไม่ถูกต้อง")</f>
        <v>ข้อมูลไม่ถูกต้อง</v>
      </c>
      <c r="V265" s="149" t="str">
        <f>IF(ISNUMBER(S265),
IF(H$2=ตัวเลือก!A$30,"ยังไม่บันทึกข้อมูล",S265*0.47),"ข้อมูลไม่ถูกต้อง")</f>
        <v>ข้อมูลไม่ถูกต้อง</v>
      </c>
      <c r="W265" s="149" t="str">
        <f t="shared" si="39"/>
        <v>ข้อมูลไม่ถูกต้อง</v>
      </c>
      <c r="X265" s="148" t="str">
        <f t="shared" si="32"/>
        <v>ข้อมูลไม่ถูกต้อง</v>
      </c>
      <c r="Y265" s="38"/>
      <c r="Z265" s="38"/>
      <c r="AA265" s="38"/>
    </row>
    <row r="266" spans="1:27" x14ac:dyDescent="0.45">
      <c r="A266" s="38">
        <v>261</v>
      </c>
      <c r="B266" s="38"/>
      <c r="C266" s="38"/>
      <c r="D266" s="38"/>
      <c r="E266" s="38"/>
      <c r="F266" s="35"/>
      <c r="G266" s="35"/>
      <c r="H266" s="150"/>
      <c r="I266" s="38"/>
      <c r="J266" s="149" t="str">
        <f t="shared" si="33"/>
        <v>รอข้อมูลคอลัมน์ H</v>
      </c>
      <c r="K266" s="150"/>
      <c r="L266" s="150"/>
      <c r="M266" s="150"/>
      <c r="N266" s="149" t="str" cm="1">
        <f t="array" ref="N266">IF(AND(K266:M266=""),"ยังไม่บันทึกข้อมูล",
IF(M266&lt;&gt;"",
IF(M266&gt;=1.3,M266,"เป็นไม้พุ่ม"),
IF(K266+L266&gt;=1.3,K266+L266,"เป็นไม้พุ่ม")))</f>
        <v>ยังไม่บันทึกข้อมูล</v>
      </c>
      <c r="O266" s="149" t="str">
        <f t="shared" si="34"/>
        <v>ข้อมูลไม่ถูกต้อง</v>
      </c>
      <c r="P266" s="149" t="str">
        <f t="shared" si="35"/>
        <v>ข้อมูลไม่ถูกต้อง</v>
      </c>
      <c r="Q266" s="149" t="str">
        <f t="shared" si="36"/>
        <v>ข้อมูลไม่ถูกต้อง</v>
      </c>
      <c r="R266" s="149" t="str">
        <f t="shared" si="37"/>
        <v>ข้อมูลไม่ถูกต้อง</v>
      </c>
      <c r="S266" s="149" t="str">
        <f>IF(ISNUMBER(R266),
IF(H$2=ตัวเลือก!A$30,"ยังไม่บันทึกข้อมูล",R266*0.27),"ข้อมูลไม่ถูกต้อง")</f>
        <v>ข้อมูลไม่ถูกต้อง</v>
      </c>
      <c r="T266" s="149" t="str">
        <f t="shared" si="38"/>
        <v>ข้อมูลไม่ถูกต้อง</v>
      </c>
      <c r="U266" s="149" t="str">
        <f>IF(ISNUMBER(R266),
IF(H$2=ตัวเลือก!A$30,"ยังไม่บันทึกข้อมูล",R266*0.47),"ข้อมูลไม่ถูกต้อง")</f>
        <v>ข้อมูลไม่ถูกต้อง</v>
      </c>
      <c r="V266" s="149" t="str">
        <f>IF(ISNUMBER(S266),
IF(H$2=ตัวเลือก!A$30,"ยังไม่บันทึกข้อมูล",S266*0.47),"ข้อมูลไม่ถูกต้อง")</f>
        <v>ข้อมูลไม่ถูกต้อง</v>
      </c>
      <c r="W266" s="149" t="str">
        <f t="shared" si="39"/>
        <v>ข้อมูลไม่ถูกต้อง</v>
      </c>
      <c r="X266" s="148" t="str">
        <f t="shared" si="32"/>
        <v>ข้อมูลไม่ถูกต้อง</v>
      </c>
      <c r="Y266" s="38"/>
      <c r="Z266" s="38"/>
      <c r="AA266" s="38"/>
    </row>
    <row r="267" spans="1:27" x14ac:dyDescent="0.45">
      <c r="A267" s="38">
        <v>262</v>
      </c>
      <c r="B267" s="38"/>
      <c r="C267" s="38"/>
      <c r="D267" s="38"/>
      <c r="E267" s="38"/>
      <c r="F267" s="35"/>
      <c r="G267" s="35"/>
      <c r="H267" s="150"/>
      <c r="I267" s="38"/>
      <c r="J267" s="149" t="str">
        <f t="shared" si="33"/>
        <v>รอข้อมูลคอลัมน์ H</v>
      </c>
      <c r="K267" s="150"/>
      <c r="L267" s="150"/>
      <c r="M267" s="150"/>
      <c r="N267" s="149" t="str" cm="1">
        <f t="array" ref="N267">IF(AND(K267:M267=""),"ยังไม่บันทึกข้อมูล",
IF(M267&lt;&gt;"",
IF(M267&gt;=1.3,M267,"เป็นไม้พุ่ม"),
IF(K267+L267&gt;=1.3,K267+L267,"เป็นไม้พุ่ม")))</f>
        <v>ยังไม่บันทึกข้อมูล</v>
      </c>
      <c r="O267" s="149" t="str">
        <f t="shared" si="34"/>
        <v>ข้อมูลไม่ถูกต้อง</v>
      </c>
      <c r="P267" s="149" t="str">
        <f t="shared" si="35"/>
        <v>ข้อมูลไม่ถูกต้อง</v>
      </c>
      <c r="Q267" s="149" t="str">
        <f t="shared" si="36"/>
        <v>ข้อมูลไม่ถูกต้อง</v>
      </c>
      <c r="R267" s="149" t="str">
        <f t="shared" si="37"/>
        <v>ข้อมูลไม่ถูกต้อง</v>
      </c>
      <c r="S267" s="149" t="str">
        <f>IF(ISNUMBER(R267),
IF(H$2=ตัวเลือก!A$30,"ยังไม่บันทึกข้อมูล",R267*0.27),"ข้อมูลไม่ถูกต้อง")</f>
        <v>ข้อมูลไม่ถูกต้อง</v>
      </c>
      <c r="T267" s="149" t="str">
        <f t="shared" si="38"/>
        <v>ข้อมูลไม่ถูกต้อง</v>
      </c>
      <c r="U267" s="149" t="str">
        <f>IF(ISNUMBER(R267),
IF(H$2=ตัวเลือก!A$30,"ยังไม่บันทึกข้อมูล",R267*0.47),"ข้อมูลไม่ถูกต้อง")</f>
        <v>ข้อมูลไม่ถูกต้อง</v>
      </c>
      <c r="V267" s="149" t="str">
        <f>IF(ISNUMBER(S267),
IF(H$2=ตัวเลือก!A$30,"ยังไม่บันทึกข้อมูล",S267*0.47),"ข้อมูลไม่ถูกต้อง")</f>
        <v>ข้อมูลไม่ถูกต้อง</v>
      </c>
      <c r="W267" s="149" t="str">
        <f t="shared" si="39"/>
        <v>ข้อมูลไม่ถูกต้อง</v>
      </c>
      <c r="X267" s="148" t="str">
        <f t="shared" si="32"/>
        <v>ข้อมูลไม่ถูกต้อง</v>
      </c>
      <c r="Y267" s="38"/>
      <c r="Z267" s="38"/>
      <c r="AA267" s="38"/>
    </row>
    <row r="268" spans="1:27" x14ac:dyDescent="0.45">
      <c r="A268" s="38">
        <v>263</v>
      </c>
      <c r="B268" s="38"/>
      <c r="C268" s="38"/>
      <c r="D268" s="38"/>
      <c r="E268" s="38"/>
      <c r="F268" s="35"/>
      <c r="G268" s="35"/>
      <c r="H268" s="150"/>
      <c r="I268" s="38"/>
      <c r="J268" s="149" t="str">
        <f t="shared" si="33"/>
        <v>รอข้อมูลคอลัมน์ H</v>
      </c>
      <c r="K268" s="150"/>
      <c r="L268" s="150"/>
      <c r="M268" s="150"/>
      <c r="N268" s="149" t="str" cm="1">
        <f t="array" ref="N268">IF(AND(K268:M268=""),"ยังไม่บันทึกข้อมูล",
IF(M268&lt;&gt;"",
IF(M268&gt;=1.3,M268,"เป็นไม้พุ่ม"),
IF(K268+L268&gt;=1.3,K268+L268,"เป็นไม้พุ่ม")))</f>
        <v>ยังไม่บันทึกข้อมูล</v>
      </c>
      <c r="O268" s="149" t="str">
        <f t="shared" si="34"/>
        <v>ข้อมูลไม่ถูกต้อง</v>
      </c>
      <c r="P268" s="149" t="str">
        <f t="shared" si="35"/>
        <v>ข้อมูลไม่ถูกต้อง</v>
      </c>
      <c r="Q268" s="149" t="str">
        <f t="shared" si="36"/>
        <v>ข้อมูลไม่ถูกต้อง</v>
      </c>
      <c r="R268" s="149" t="str">
        <f t="shared" si="37"/>
        <v>ข้อมูลไม่ถูกต้อง</v>
      </c>
      <c r="S268" s="149" t="str">
        <f>IF(ISNUMBER(R268),
IF(H$2=ตัวเลือก!A$30,"ยังไม่บันทึกข้อมูล",R268*0.27),"ข้อมูลไม่ถูกต้อง")</f>
        <v>ข้อมูลไม่ถูกต้อง</v>
      </c>
      <c r="T268" s="149" t="str">
        <f t="shared" si="38"/>
        <v>ข้อมูลไม่ถูกต้อง</v>
      </c>
      <c r="U268" s="149" t="str">
        <f>IF(ISNUMBER(R268),
IF(H$2=ตัวเลือก!A$30,"ยังไม่บันทึกข้อมูล",R268*0.47),"ข้อมูลไม่ถูกต้อง")</f>
        <v>ข้อมูลไม่ถูกต้อง</v>
      </c>
      <c r="V268" s="149" t="str">
        <f>IF(ISNUMBER(S268),
IF(H$2=ตัวเลือก!A$30,"ยังไม่บันทึกข้อมูล",S268*0.47),"ข้อมูลไม่ถูกต้อง")</f>
        <v>ข้อมูลไม่ถูกต้อง</v>
      </c>
      <c r="W268" s="149" t="str">
        <f t="shared" si="39"/>
        <v>ข้อมูลไม่ถูกต้อง</v>
      </c>
      <c r="X268" s="148" t="str">
        <f t="shared" ref="X268:X331" si="40">IF(ISNUMBER(W268),W268*(44/12),"ข้อมูลไม่ถูกต้อง")</f>
        <v>ข้อมูลไม่ถูกต้อง</v>
      </c>
      <c r="Y268" s="38"/>
      <c r="Z268" s="38"/>
      <c r="AA268" s="38"/>
    </row>
    <row r="269" spans="1:27" x14ac:dyDescent="0.45">
      <c r="A269" s="38">
        <v>264</v>
      </c>
      <c r="B269" s="38"/>
      <c r="C269" s="38"/>
      <c r="D269" s="38"/>
      <c r="E269" s="38"/>
      <c r="F269" s="35"/>
      <c r="G269" s="35"/>
      <c r="H269" s="150"/>
      <c r="I269" s="38"/>
      <c r="J269" s="149" t="str">
        <f t="shared" si="33"/>
        <v>รอข้อมูลคอลัมน์ H</v>
      </c>
      <c r="K269" s="150"/>
      <c r="L269" s="150"/>
      <c r="M269" s="150"/>
      <c r="N269" s="149" t="str" cm="1">
        <f t="array" ref="N269">IF(AND(K269:M269=""),"ยังไม่บันทึกข้อมูล",
IF(M269&lt;&gt;"",
IF(M269&gt;=1.3,M269,"เป็นไม้พุ่ม"),
IF(K269+L269&gt;=1.3,K269+L269,"เป็นไม้พุ่ม")))</f>
        <v>ยังไม่บันทึกข้อมูล</v>
      </c>
      <c r="O269" s="149" t="str">
        <f t="shared" si="34"/>
        <v>ข้อมูลไม่ถูกต้อง</v>
      </c>
      <c r="P269" s="149" t="str">
        <f t="shared" si="35"/>
        <v>ข้อมูลไม่ถูกต้อง</v>
      </c>
      <c r="Q269" s="149" t="str">
        <f t="shared" si="36"/>
        <v>ข้อมูลไม่ถูกต้อง</v>
      </c>
      <c r="R269" s="149" t="str">
        <f t="shared" si="37"/>
        <v>ข้อมูลไม่ถูกต้อง</v>
      </c>
      <c r="S269" s="149" t="str">
        <f>IF(ISNUMBER(R269),
IF(H$2=ตัวเลือก!A$30,"ยังไม่บันทึกข้อมูล",R269*0.27),"ข้อมูลไม่ถูกต้อง")</f>
        <v>ข้อมูลไม่ถูกต้อง</v>
      </c>
      <c r="T269" s="149" t="str">
        <f t="shared" si="38"/>
        <v>ข้อมูลไม่ถูกต้อง</v>
      </c>
      <c r="U269" s="149" t="str">
        <f>IF(ISNUMBER(R269),
IF(H$2=ตัวเลือก!A$30,"ยังไม่บันทึกข้อมูล",R269*0.47),"ข้อมูลไม่ถูกต้อง")</f>
        <v>ข้อมูลไม่ถูกต้อง</v>
      </c>
      <c r="V269" s="149" t="str">
        <f>IF(ISNUMBER(S269),
IF(H$2=ตัวเลือก!A$30,"ยังไม่บันทึกข้อมูล",S269*0.47),"ข้อมูลไม่ถูกต้อง")</f>
        <v>ข้อมูลไม่ถูกต้อง</v>
      </c>
      <c r="W269" s="149" t="str">
        <f t="shared" si="39"/>
        <v>ข้อมูลไม่ถูกต้อง</v>
      </c>
      <c r="X269" s="148" t="str">
        <f t="shared" si="40"/>
        <v>ข้อมูลไม่ถูกต้อง</v>
      </c>
      <c r="Y269" s="38"/>
      <c r="Z269" s="38"/>
      <c r="AA269" s="38"/>
    </row>
    <row r="270" spans="1:27" x14ac:dyDescent="0.45">
      <c r="A270" s="38">
        <v>265</v>
      </c>
      <c r="B270" s="38"/>
      <c r="C270" s="38"/>
      <c r="D270" s="38"/>
      <c r="E270" s="38"/>
      <c r="F270" s="35"/>
      <c r="G270" s="35"/>
      <c r="H270" s="150"/>
      <c r="I270" s="38"/>
      <c r="J270" s="149" t="str">
        <f t="shared" si="33"/>
        <v>รอข้อมูลคอลัมน์ H</v>
      </c>
      <c r="K270" s="150"/>
      <c r="L270" s="150"/>
      <c r="M270" s="150"/>
      <c r="N270" s="149" t="str" cm="1">
        <f t="array" ref="N270">IF(AND(K270:M270=""),"ยังไม่บันทึกข้อมูล",
IF(M270&lt;&gt;"",
IF(M270&gt;=1.3,M270,"เป็นไม้พุ่ม"),
IF(K270+L270&gt;=1.3,K270+L270,"เป็นไม้พุ่ม")))</f>
        <v>ยังไม่บันทึกข้อมูล</v>
      </c>
      <c r="O270" s="149" t="str">
        <f t="shared" si="34"/>
        <v>ข้อมูลไม่ถูกต้อง</v>
      </c>
      <c r="P270" s="149" t="str">
        <f t="shared" si="35"/>
        <v>ข้อมูลไม่ถูกต้อง</v>
      </c>
      <c r="Q270" s="149" t="str">
        <f t="shared" si="36"/>
        <v>ข้อมูลไม่ถูกต้อง</v>
      </c>
      <c r="R270" s="149" t="str">
        <f t="shared" si="37"/>
        <v>ข้อมูลไม่ถูกต้อง</v>
      </c>
      <c r="S270" s="149" t="str">
        <f>IF(ISNUMBER(R270),
IF(H$2=ตัวเลือก!A$30,"ยังไม่บันทึกข้อมูล",R270*0.27),"ข้อมูลไม่ถูกต้อง")</f>
        <v>ข้อมูลไม่ถูกต้อง</v>
      </c>
      <c r="T270" s="149" t="str">
        <f t="shared" si="38"/>
        <v>ข้อมูลไม่ถูกต้อง</v>
      </c>
      <c r="U270" s="149" t="str">
        <f>IF(ISNUMBER(R270),
IF(H$2=ตัวเลือก!A$30,"ยังไม่บันทึกข้อมูล",R270*0.47),"ข้อมูลไม่ถูกต้อง")</f>
        <v>ข้อมูลไม่ถูกต้อง</v>
      </c>
      <c r="V270" s="149" t="str">
        <f>IF(ISNUMBER(S270),
IF(H$2=ตัวเลือก!A$30,"ยังไม่บันทึกข้อมูล",S270*0.47),"ข้อมูลไม่ถูกต้อง")</f>
        <v>ข้อมูลไม่ถูกต้อง</v>
      </c>
      <c r="W270" s="149" t="str">
        <f t="shared" si="39"/>
        <v>ข้อมูลไม่ถูกต้อง</v>
      </c>
      <c r="X270" s="148" t="str">
        <f t="shared" si="40"/>
        <v>ข้อมูลไม่ถูกต้อง</v>
      </c>
      <c r="Y270" s="38"/>
      <c r="Z270" s="38"/>
      <c r="AA270" s="38"/>
    </row>
    <row r="271" spans="1:27" x14ac:dyDescent="0.45">
      <c r="A271" s="38">
        <v>266</v>
      </c>
      <c r="B271" s="38"/>
      <c r="C271" s="38"/>
      <c r="D271" s="38"/>
      <c r="E271" s="38"/>
      <c r="F271" s="35"/>
      <c r="G271" s="35"/>
      <c r="H271" s="150"/>
      <c r="I271" s="38"/>
      <c r="J271" s="149" t="str">
        <f t="shared" ref="J271:J334" si="41">IF(H271="","รอข้อมูลคอลัมน์ H",
IF(H271/PI()&gt;=4.5,H271/PI(),"ไม่นำมาคำนวณ"))</f>
        <v>รอข้อมูลคอลัมน์ H</v>
      </c>
      <c r="K271" s="150"/>
      <c r="L271" s="150"/>
      <c r="M271" s="150"/>
      <c r="N271" s="149" t="str" cm="1">
        <f t="array" ref="N271">IF(AND(K271:M271=""),"ยังไม่บันทึกข้อมูล",
IF(M271&lt;&gt;"",
IF(M271&gt;=1.3,M271,"เป็นไม้พุ่ม"),
IF(K271+L271&gt;=1.3,K271+L271,"เป็นไม้พุ่ม")))</f>
        <v>ยังไม่บันทึกข้อมูล</v>
      </c>
      <c r="O271" s="149" t="str">
        <f t="shared" si="34"/>
        <v>ข้อมูลไม่ถูกต้อง</v>
      </c>
      <c r="P271" s="149" t="str">
        <f t="shared" si="35"/>
        <v>ข้อมูลไม่ถูกต้อง</v>
      </c>
      <c r="Q271" s="149" t="str">
        <f t="shared" si="36"/>
        <v>ข้อมูลไม่ถูกต้อง</v>
      </c>
      <c r="R271" s="149" t="str">
        <f t="shared" si="37"/>
        <v>ข้อมูลไม่ถูกต้อง</v>
      </c>
      <c r="S271" s="149" t="str">
        <f>IF(ISNUMBER(R271),
IF(H$2=ตัวเลือก!A$30,"ยังไม่บันทึกข้อมูล",R271*0.27),"ข้อมูลไม่ถูกต้อง")</f>
        <v>ข้อมูลไม่ถูกต้อง</v>
      </c>
      <c r="T271" s="149" t="str">
        <f t="shared" si="38"/>
        <v>ข้อมูลไม่ถูกต้อง</v>
      </c>
      <c r="U271" s="149" t="str">
        <f>IF(ISNUMBER(R271),
IF(H$2=ตัวเลือก!A$30,"ยังไม่บันทึกข้อมูล",R271*0.47),"ข้อมูลไม่ถูกต้อง")</f>
        <v>ข้อมูลไม่ถูกต้อง</v>
      </c>
      <c r="V271" s="149" t="str">
        <f>IF(ISNUMBER(S271),
IF(H$2=ตัวเลือก!A$30,"ยังไม่บันทึกข้อมูล",S271*0.47),"ข้อมูลไม่ถูกต้อง")</f>
        <v>ข้อมูลไม่ถูกต้อง</v>
      </c>
      <c r="W271" s="149" t="str">
        <f t="shared" si="39"/>
        <v>ข้อมูลไม่ถูกต้อง</v>
      </c>
      <c r="X271" s="148" t="str">
        <f t="shared" si="40"/>
        <v>ข้อมูลไม่ถูกต้อง</v>
      </c>
      <c r="Y271" s="38"/>
      <c r="Z271" s="38"/>
      <c r="AA271" s="38"/>
    </row>
    <row r="272" spans="1:27" x14ac:dyDescent="0.45">
      <c r="A272" s="38">
        <v>267</v>
      </c>
      <c r="B272" s="38"/>
      <c r="C272" s="38"/>
      <c r="D272" s="38"/>
      <c r="E272" s="38"/>
      <c r="F272" s="35"/>
      <c r="G272" s="35"/>
      <c r="H272" s="150"/>
      <c r="I272" s="38"/>
      <c r="J272" s="149" t="str">
        <f t="shared" si="41"/>
        <v>รอข้อมูลคอลัมน์ H</v>
      </c>
      <c r="K272" s="150"/>
      <c r="L272" s="150"/>
      <c r="M272" s="150"/>
      <c r="N272" s="149" t="str" cm="1">
        <f t="array" ref="N272">IF(AND(K272:M272=""),"ยังไม่บันทึกข้อมูล",
IF(M272&lt;&gt;"",
IF(M272&gt;=1.3,M272,"เป็นไม้พุ่ม"),
IF(K272+L272&gt;=1.3,K272+L272,"เป็นไม้พุ่ม")))</f>
        <v>ยังไม่บันทึกข้อมูล</v>
      </c>
      <c r="O272" s="149" t="str">
        <f t="shared" si="34"/>
        <v>ข้อมูลไม่ถูกต้อง</v>
      </c>
      <c r="P272" s="149" t="str">
        <f t="shared" si="35"/>
        <v>ข้อมูลไม่ถูกต้อง</v>
      </c>
      <c r="Q272" s="149" t="str">
        <f t="shared" si="36"/>
        <v>ข้อมูลไม่ถูกต้อง</v>
      </c>
      <c r="R272" s="149" t="str">
        <f t="shared" si="37"/>
        <v>ข้อมูลไม่ถูกต้อง</v>
      </c>
      <c r="S272" s="149" t="str">
        <f>IF(ISNUMBER(R272),
IF(H$2=ตัวเลือก!A$30,"ยังไม่บันทึกข้อมูล",R272*0.27),"ข้อมูลไม่ถูกต้อง")</f>
        <v>ข้อมูลไม่ถูกต้อง</v>
      </c>
      <c r="T272" s="149" t="str">
        <f t="shared" si="38"/>
        <v>ข้อมูลไม่ถูกต้อง</v>
      </c>
      <c r="U272" s="149" t="str">
        <f>IF(ISNUMBER(R272),
IF(H$2=ตัวเลือก!A$30,"ยังไม่บันทึกข้อมูล",R272*0.47),"ข้อมูลไม่ถูกต้อง")</f>
        <v>ข้อมูลไม่ถูกต้อง</v>
      </c>
      <c r="V272" s="149" t="str">
        <f>IF(ISNUMBER(S272),
IF(H$2=ตัวเลือก!A$30,"ยังไม่บันทึกข้อมูล",S272*0.47),"ข้อมูลไม่ถูกต้อง")</f>
        <v>ข้อมูลไม่ถูกต้อง</v>
      </c>
      <c r="W272" s="149" t="str">
        <f t="shared" si="39"/>
        <v>ข้อมูลไม่ถูกต้อง</v>
      </c>
      <c r="X272" s="148" t="str">
        <f t="shared" si="40"/>
        <v>ข้อมูลไม่ถูกต้อง</v>
      </c>
      <c r="Y272" s="38"/>
      <c r="Z272" s="38"/>
      <c r="AA272" s="38"/>
    </row>
    <row r="273" spans="1:27" x14ac:dyDescent="0.45">
      <c r="A273" s="38">
        <v>268</v>
      </c>
      <c r="B273" s="38"/>
      <c r="C273" s="38"/>
      <c r="D273" s="38"/>
      <c r="E273" s="38"/>
      <c r="F273" s="35"/>
      <c r="G273" s="35"/>
      <c r="H273" s="150"/>
      <c r="I273" s="38"/>
      <c r="J273" s="149" t="str">
        <f t="shared" si="41"/>
        <v>รอข้อมูลคอลัมน์ H</v>
      </c>
      <c r="K273" s="150"/>
      <c r="L273" s="150"/>
      <c r="M273" s="150"/>
      <c r="N273" s="149" t="str" cm="1">
        <f t="array" ref="N273">IF(AND(K273:M273=""),"ยังไม่บันทึกข้อมูล",
IF(M273&lt;&gt;"",
IF(M273&gt;=1.3,M273,"เป็นไม้พุ่ม"),
IF(K273+L273&gt;=1.3,K273+L273,"เป็นไม้พุ่ม")))</f>
        <v>ยังไม่บันทึกข้อมูล</v>
      </c>
      <c r="O273" s="149" t="str">
        <f t="shared" si="34"/>
        <v>ข้อมูลไม่ถูกต้อง</v>
      </c>
      <c r="P273" s="149" t="str">
        <f t="shared" si="35"/>
        <v>ข้อมูลไม่ถูกต้อง</v>
      </c>
      <c r="Q273" s="149" t="str">
        <f t="shared" si="36"/>
        <v>ข้อมูลไม่ถูกต้อง</v>
      </c>
      <c r="R273" s="149" t="str">
        <f t="shared" si="37"/>
        <v>ข้อมูลไม่ถูกต้อง</v>
      </c>
      <c r="S273" s="149" t="str">
        <f>IF(ISNUMBER(R273),
IF(H$2=ตัวเลือก!A$30,"ยังไม่บันทึกข้อมูล",R273*0.27),"ข้อมูลไม่ถูกต้อง")</f>
        <v>ข้อมูลไม่ถูกต้อง</v>
      </c>
      <c r="T273" s="149" t="str">
        <f t="shared" si="38"/>
        <v>ข้อมูลไม่ถูกต้อง</v>
      </c>
      <c r="U273" s="149" t="str">
        <f>IF(ISNUMBER(R273),
IF(H$2=ตัวเลือก!A$30,"ยังไม่บันทึกข้อมูล",R273*0.47),"ข้อมูลไม่ถูกต้อง")</f>
        <v>ข้อมูลไม่ถูกต้อง</v>
      </c>
      <c r="V273" s="149" t="str">
        <f>IF(ISNUMBER(S273),
IF(H$2=ตัวเลือก!A$30,"ยังไม่บันทึกข้อมูล",S273*0.47),"ข้อมูลไม่ถูกต้อง")</f>
        <v>ข้อมูลไม่ถูกต้อง</v>
      </c>
      <c r="W273" s="149" t="str">
        <f t="shared" si="39"/>
        <v>ข้อมูลไม่ถูกต้อง</v>
      </c>
      <c r="X273" s="148" t="str">
        <f t="shared" si="40"/>
        <v>ข้อมูลไม่ถูกต้อง</v>
      </c>
      <c r="Y273" s="38"/>
      <c r="Z273" s="38"/>
      <c r="AA273" s="38"/>
    </row>
    <row r="274" spans="1:27" x14ac:dyDescent="0.45">
      <c r="A274" s="38">
        <v>269</v>
      </c>
      <c r="B274" s="38"/>
      <c r="C274" s="38"/>
      <c r="D274" s="38"/>
      <c r="E274" s="38"/>
      <c r="F274" s="35"/>
      <c r="G274" s="35"/>
      <c r="H274" s="150"/>
      <c r="I274" s="38"/>
      <c r="J274" s="149" t="str">
        <f t="shared" si="41"/>
        <v>รอข้อมูลคอลัมน์ H</v>
      </c>
      <c r="K274" s="150"/>
      <c r="L274" s="150"/>
      <c r="M274" s="150"/>
      <c r="N274" s="149" t="str" cm="1">
        <f t="array" ref="N274">IF(AND(K274:M274=""),"ยังไม่บันทึกข้อมูล",
IF(M274&lt;&gt;"",
IF(M274&gt;=1.3,M274,"เป็นไม้พุ่ม"),
IF(K274+L274&gt;=1.3,K274+L274,"เป็นไม้พุ่ม")))</f>
        <v>ยังไม่บันทึกข้อมูล</v>
      </c>
      <c r="O274" s="149" t="str">
        <f t="shared" si="34"/>
        <v>ข้อมูลไม่ถูกต้อง</v>
      </c>
      <c r="P274" s="149" t="str">
        <f t="shared" si="35"/>
        <v>ข้อมูลไม่ถูกต้อง</v>
      </c>
      <c r="Q274" s="149" t="str">
        <f t="shared" si="36"/>
        <v>ข้อมูลไม่ถูกต้อง</v>
      </c>
      <c r="R274" s="149" t="str">
        <f t="shared" si="37"/>
        <v>ข้อมูลไม่ถูกต้อง</v>
      </c>
      <c r="S274" s="149" t="str">
        <f>IF(ISNUMBER(R274),
IF(H$2=ตัวเลือก!A$30,"ยังไม่บันทึกข้อมูล",R274*0.27),"ข้อมูลไม่ถูกต้อง")</f>
        <v>ข้อมูลไม่ถูกต้อง</v>
      </c>
      <c r="T274" s="149" t="str">
        <f t="shared" si="38"/>
        <v>ข้อมูลไม่ถูกต้อง</v>
      </c>
      <c r="U274" s="149" t="str">
        <f>IF(ISNUMBER(R274),
IF(H$2=ตัวเลือก!A$30,"ยังไม่บันทึกข้อมูล",R274*0.47),"ข้อมูลไม่ถูกต้อง")</f>
        <v>ข้อมูลไม่ถูกต้อง</v>
      </c>
      <c r="V274" s="149" t="str">
        <f>IF(ISNUMBER(S274),
IF(H$2=ตัวเลือก!A$30,"ยังไม่บันทึกข้อมูล",S274*0.47),"ข้อมูลไม่ถูกต้อง")</f>
        <v>ข้อมูลไม่ถูกต้อง</v>
      </c>
      <c r="W274" s="149" t="str">
        <f t="shared" si="39"/>
        <v>ข้อมูลไม่ถูกต้อง</v>
      </c>
      <c r="X274" s="148" t="str">
        <f t="shared" si="40"/>
        <v>ข้อมูลไม่ถูกต้อง</v>
      </c>
      <c r="Y274" s="38"/>
      <c r="Z274" s="38"/>
      <c r="AA274" s="38"/>
    </row>
    <row r="275" spans="1:27" x14ac:dyDescent="0.45">
      <c r="A275" s="38">
        <v>270</v>
      </c>
      <c r="B275" s="38"/>
      <c r="C275" s="38"/>
      <c r="D275" s="38"/>
      <c r="E275" s="38"/>
      <c r="F275" s="35"/>
      <c r="G275" s="35"/>
      <c r="H275" s="150"/>
      <c r="I275" s="38"/>
      <c r="J275" s="149" t="str">
        <f t="shared" si="41"/>
        <v>รอข้อมูลคอลัมน์ H</v>
      </c>
      <c r="K275" s="150"/>
      <c r="L275" s="150"/>
      <c r="M275" s="150"/>
      <c r="N275" s="149" t="str" cm="1">
        <f t="array" ref="N275">IF(AND(K275:M275=""),"ยังไม่บันทึกข้อมูล",
IF(M275&lt;&gt;"",
IF(M275&gt;=1.3,M275,"เป็นไม้พุ่ม"),
IF(K275+L275&gt;=1.3,K275+L275,"เป็นไม้พุ่ม")))</f>
        <v>ยังไม่บันทึกข้อมูล</v>
      </c>
      <c r="O275" s="149" t="str">
        <f t="shared" si="34"/>
        <v>ข้อมูลไม่ถูกต้อง</v>
      </c>
      <c r="P275" s="149" t="str">
        <f t="shared" si="35"/>
        <v>ข้อมูลไม่ถูกต้อง</v>
      </c>
      <c r="Q275" s="149" t="str">
        <f t="shared" si="36"/>
        <v>ข้อมูลไม่ถูกต้อง</v>
      </c>
      <c r="R275" s="149" t="str">
        <f t="shared" si="37"/>
        <v>ข้อมูลไม่ถูกต้อง</v>
      </c>
      <c r="S275" s="149" t="str">
        <f>IF(ISNUMBER(R275),
IF(H$2=ตัวเลือก!A$30,"ยังไม่บันทึกข้อมูล",R275*0.27),"ข้อมูลไม่ถูกต้อง")</f>
        <v>ข้อมูลไม่ถูกต้อง</v>
      </c>
      <c r="T275" s="149" t="str">
        <f t="shared" si="38"/>
        <v>ข้อมูลไม่ถูกต้อง</v>
      </c>
      <c r="U275" s="149" t="str">
        <f>IF(ISNUMBER(R275),
IF(H$2=ตัวเลือก!A$30,"ยังไม่บันทึกข้อมูล",R275*0.47),"ข้อมูลไม่ถูกต้อง")</f>
        <v>ข้อมูลไม่ถูกต้อง</v>
      </c>
      <c r="V275" s="149" t="str">
        <f>IF(ISNUMBER(S275),
IF(H$2=ตัวเลือก!A$30,"ยังไม่บันทึกข้อมูล",S275*0.47),"ข้อมูลไม่ถูกต้อง")</f>
        <v>ข้อมูลไม่ถูกต้อง</v>
      </c>
      <c r="W275" s="149" t="str">
        <f t="shared" si="39"/>
        <v>ข้อมูลไม่ถูกต้อง</v>
      </c>
      <c r="X275" s="148" t="str">
        <f t="shared" si="40"/>
        <v>ข้อมูลไม่ถูกต้อง</v>
      </c>
      <c r="Y275" s="38"/>
      <c r="Z275" s="38"/>
      <c r="AA275" s="38"/>
    </row>
    <row r="276" spans="1:27" x14ac:dyDescent="0.45">
      <c r="A276" s="38">
        <v>271</v>
      </c>
      <c r="B276" s="38"/>
      <c r="C276" s="38"/>
      <c r="D276" s="38"/>
      <c r="E276" s="38"/>
      <c r="F276" s="35"/>
      <c r="G276" s="35"/>
      <c r="H276" s="150"/>
      <c r="I276" s="38"/>
      <c r="J276" s="149" t="str">
        <f t="shared" si="41"/>
        <v>รอข้อมูลคอลัมน์ H</v>
      </c>
      <c r="K276" s="150"/>
      <c r="L276" s="150"/>
      <c r="M276" s="150"/>
      <c r="N276" s="149" t="str" cm="1">
        <f t="array" ref="N276">IF(AND(K276:M276=""),"ยังไม่บันทึกข้อมูล",
IF(M276&lt;&gt;"",
IF(M276&gt;=1.3,M276,"เป็นไม้พุ่ม"),
IF(K276+L276&gt;=1.3,K276+L276,"เป็นไม้พุ่ม")))</f>
        <v>ยังไม่บันทึกข้อมูล</v>
      </c>
      <c r="O276" s="149" t="str">
        <f t="shared" si="34"/>
        <v>ข้อมูลไม่ถูกต้อง</v>
      </c>
      <c r="P276" s="149" t="str">
        <f t="shared" si="35"/>
        <v>ข้อมูลไม่ถูกต้อง</v>
      </c>
      <c r="Q276" s="149" t="str">
        <f t="shared" si="36"/>
        <v>ข้อมูลไม่ถูกต้อง</v>
      </c>
      <c r="R276" s="149" t="str">
        <f t="shared" si="37"/>
        <v>ข้อมูลไม่ถูกต้อง</v>
      </c>
      <c r="S276" s="149" t="str">
        <f>IF(ISNUMBER(R276),
IF(H$2=ตัวเลือก!A$30,"ยังไม่บันทึกข้อมูล",R276*0.27),"ข้อมูลไม่ถูกต้อง")</f>
        <v>ข้อมูลไม่ถูกต้อง</v>
      </c>
      <c r="T276" s="149" t="str">
        <f t="shared" si="38"/>
        <v>ข้อมูลไม่ถูกต้อง</v>
      </c>
      <c r="U276" s="149" t="str">
        <f>IF(ISNUMBER(R276),
IF(H$2=ตัวเลือก!A$30,"ยังไม่บันทึกข้อมูล",R276*0.47),"ข้อมูลไม่ถูกต้อง")</f>
        <v>ข้อมูลไม่ถูกต้อง</v>
      </c>
      <c r="V276" s="149" t="str">
        <f>IF(ISNUMBER(S276),
IF(H$2=ตัวเลือก!A$30,"ยังไม่บันทึกข้อมูล",S276*0.47),"ข้อมูลไม่ถูกต้อง")</f>
        <v>ข้อมูลไม่ถูกต้อง</v>
      </c>
      <c r="W276" s="149" t="str">
        <f t="shared" si="39"/>
        <v>ข้อมูลไม่ถูกต้อง</v>
      </c>
      <c r="X276" s="148" t="str">
        <f t="shared" si="40"/>
        <v>ข้อมูลไม่ถูกต้อง</v>
      </c>
      <c r="Y276" s="38"/>
      <c r="Z276" s="38"/>
      <c r="AA276" s="38"/>
    </row>
    <row r="277" spans="1:27" x14ac:dyDescent="0.45">
      <c r="A277" s="38">
        <v>272</v>
      </c>
      <c r="B277" s="38"/>
      <c r="C277" s="38"/>
      <c r="D277" s="38"/>
      <c r="E277" s="38"/>
      <c r="F277" s="35"/>
      <c r="G277" s="35"/>
      <c r="H277" s="150"/>
      <c r="I277" s="38"/>
      <c r="J277" s="149" t="str">
        <f t="shared" si="41"/>
        <v>รอข้อมูลคอลัมน์ H</v>
      </c>
      <c r="K277" s="150"/>
      <c r="L277" s="150"/>
      <c r="M277" s="150"/>
      <c r="N277" s="149" t="str" cm="1">
        <f t="array" ref="N277">IF(AND(K277:M277=""),"ยังไม่บันทึกข้อมูล",
IF(M277&lt;&gt;"",
IF(M277&gt;=1.3,M277,"เป็นไม้พุ่ม"),
IF(K277+L277&gt;=1.3,K277+L277,"เป็นไม้พุ่ม")))</f>
        <v>ยังไม่บันทึกข้อมูล</v>
      </c>
      <c r="O277" s="149" t="str">
        <f t="shared" si="34"/>
        <v>ข้อมูลไม่ถูกต้อง</v>
      </c>
      <c r="P277" s="149" t="str">
        <f t="shared" si="35"/>
        <v>ข้อมูลไม่ถูกต้อง</v>
      </c>
      <c r="Q277" s="149" t="str">
        <f t="shared" si="36"/>
        <v>ข้อมูลไม่ถูกต้อง</v>
      </c>
      <c r="R277" s="149" t="str">
        <f t="shared" si="37"/>
        <v>ข้อมูลไม่ถูกต้อง</v>
      </c>
      <c r="S277" s="149" t="str">
        <f>IF(ISNUMBER(R277),
IF(H$2=ตัวเลือก!A$30,"ยังไม่บันทึกข้อมูล",R277*0.27),"ข้อมูลไม่ถูกต้อง")</f>
        <v>ข้อมูลไม่ถูกต้อง</v>
      </c>
      <c r="T277" s="149" t="str">
        <f t="shared" si="38"/>
        <v>ข้อมูลไม่ถูกต้อง</v>
      </c>
      <c r="U277" s="149" t="str">
        <f>IF(ISNUMBER(R277),
IF(H$2=ตัวเลือก!A$30,"ยังไม่บันทึกข้อมูล",R277*0.47),"ข้อมูลไม่ถูกต้อง")</f>
        <v>ข้อมูลไม่ถูกต้อง</v>
      </c>
      <c r="V277" s="149" t="str">
        <f>IF(ISNUMBER(S277),
IF(H$2=ตัวเลือก!A$30,"ยังไม่บันทึกข้อมูล",S277*0.47),"ข้อมูลไม่ถูกต้อง")</f>
        <v>ข้อมูลไม่ถูกต้อง</v>
      </c>
      <c r="W277" s="149" t="str">
        <f t="shared" si="39"/>
        <v>ข้อมูลไม่ถูกต้อง</v>
      </c>
      <c r="X277" s="148" t="str">
        <f t="shared" si="40"/>
        <v>ข้อมูลไม่ถูกต้อง</v>
      </c>
      <c r="Y277" s="38"/>
      <c r="Z277" s="38"/>
      <c r="AA277" s="38"/>
    </row>
    <row r="278" spans="1:27" x14ac:dyDescent="0.45">
      <c r="A278" s="38">
        <v>273</v>
      </c>
      <c r="B278" s="38"/>
      <c r="C278" s="38"/>
      <c r="D278" s="38"/>
      <c r="E278" s="38"/>
      <c r="F278" s="35"/>
      <c r="G278" s="35"/>
      <c r="H278" s="150"/>
      <c r="I278" s="38"/>
      <c r="J278" s="149" t="str">
        <f t="shared" si="41"/>
        <v>รอข้อมูลคอลัมน์ H</v>
      </c>
      <c r="K278" s="150"/>
      <c r="L278" s="150"/>
      <c r="M278" s="150"/>
      <c r="N278" s="149" t="str" cm="1">
        <f t="array" ref="N278">IF(AND(K278:M278=""),"ยังไม่บันทึกข้อมูล",
IF(M278&lt;&gt;"",
IF(M278&gt;=1.3,M278,"เป็นไม้พุ่ม"),
IF(K278+L278&gt;=1.3,K278+L278,"เป็นไม้พุ่ม")))</f>
        <v>ยังไม่บันทึกข้อมูล</v>
      </c>
      <c r="O278" s="149" t="str">
        <f t="shared" si="34"/>
        <v>ข้อมูลไม่ถูกต้อง</v>
      </c>
      <c r="P278" s="149" t="str">
        <f t="shared" si="35"/>
        <v>ข้อมูลไม่ถูกต้อง</v>
      </c>
      <c r="Q278" s="149" t="str">
        <f t="shared" si="36"/>
        <v>ข้อมูลไม่ถูกต้อง</v>
      </c>
      <c r="R278" s="149" t="str">
        <f t="shared" si="37"/>
        <v>ข้อมูลไม่ถูกต้อง</v>
      </c>
      <c r="S278" s="149" t="str">
        <f>IF(ISNUMBER(R278),
IF(H$2=ตัวเลือก!A$30,"ยังไม่บันทึกข้อมูล",R278*0.27),"ข้อมูลไม่ถูกต้อง")</f>
        <v>ข้อมูลไม่ถูกต้อง</v>
      </c>
      <c r="T278" s="149" t="str">
        <f t="shared" si="38"/>
        <v>ข้อมูลไม่ถูกต้อง</v>
      </c>
      <c r="U278" s="149" t="str">
        <f>IF(ISNUMBER(R278),
IF(H$2=ตัวเลือก!A$30,"ยังไม่บันทึกข้อมูล",R278*0.47),"ข้อมูลไม่ถูกต้อง")</f>
        <v>ข้อมูลไม่ถูกต้อง</v>
      </c>
      <c r="V278" s="149" t="str">
        <f>IF(ISNUMBER(S278),
IF(H$2=ตัวเลือก!A$30,"ยังไม่บันทึกข้อมูล",S278*0.47),"ข้อมูลไม่ถูกต้อง")</f>
        <v>ข้อมูลไม่ถูกต้อง</v>
      </c>
      <c r="W278" s="149" t="str">
        <f t="shared" si="39"/>
        <v>ข้อมูลไม่ถูกต้อง</v>
      </c>
      <c r="X278" s="148" t="str">
        <f t="shared" si="40"/>
        <v>ข้อมูลไม่ถูกต้อง</v>
      </c>
      <c r="Y278" s="38"/>
      <c r="Z278" s="38"/>
      <c r="AA278" s="38"/>
    </row>
    <row r="279" spans="1:27" x14ac:dyDescent="0.45">
      <c r="A279" s="38">
        <v>274</v>
      </c>
      <c r="B279" s="38"/>
      <c r="C279" s="38"/>
      <c r="D279" s="38"/>
      <c r="E279" s="38"/>
      <c r="F279" s="35"/>
      <c r="G279" s="35"/>
      <c r="H279" s="150"/>
      <c r="I279" s="38"/>
      <c r="J279" s="149" t="str">
        <f t="shared" si="41"/>
        <v>รอข้อมูลคอลัมน์ H</v>
      </c>
      <c r="K279" s="150"/>
      <c r="L279" s="150"/>
      <c r="M279" s="150"/>
      <c r="N279" s="149" t="str" cm="1">
        <f t="array" ref="N279">IF(AND(K279:M279=""),"ยังไม่บันทึกข้อมูล",
IF(M279&lt;&gt;"",
IF(M279&gt;=1.3,M279,"เป็นไม้พุ่ม"),
IF(K279+L279&gt;=1.3,K279+L279,"เป็นไม้พุ่ม")))</f>
        <v>ยังไม่บันทึกข้อมูล</v>
      </c>
      <c r="O279" s="149" t="str">
        <f t="shared" si="34"/>
        <v>ข้อมูลไม่ถูกต้อง</v>
      </c>
      <c r="P279" s="149" t="str">
        <f t="shared" si="35"/>
        <v>ข้อมูลไม่ถูกต้อง</v>
      </c>
      <c r="Q279" s="149" t="str">
        <f t="shared" si="36"/>
        <v>ข้อมูลไม่ถูกต้อง</v>
      </c>
      <c r="R279" s="149" t="str">
        <f t="shared" si="37"/>
        <v>ข้อมูลไม่ถูกต้อง</v>
      </c>
      <c r="S279" s="149" t="str">
        <f>IF(ISNUMBER(R279),
IF(H$2=ตัวเลือก!A$30,"ยังไม่บันทึกข้อมูล",R279*0.27),"ข้อมูลไม่ถูกต้อง")</f>
        <v>ข้อมูลไม่ถูกต้อง</v>
      </c>
      <c r="T279" s="149" t="str">
        <f t="shared" si="38"/>
        <v>ข้อมูลไม่ถูกต้อง</v>
      </c>
      <c r="U279" s="149" t="str">
        <f>IF(ISNUMBER(R279),
IF(H$2=ตัวเลือก!A$30,"ยังไม่บันทึกข้อมูล",R279*0.47),"ข้อมูลไม่ถูกต้อง")</f>
        <v>ข้อมูลไม่ถูกต้อง</v>
      </c>
      <c r="V279" s="149" t="str">
        <f>IF(ISNUMBER(S279),
IF(H$2=ตัวเลือก!A$30,"ยังไม่บันทึกข้อมูล",S279*0.47),"ข้อมูลไม่ถูกต้อง")</f>
        <v>ข้อมูลไม่ถูกต้อง</v>
      </c>
      <c r="W279" s="149" t="str">
        <f t="shared" si="39"/>
        <v>ข้อมูลไม่ถูกต้อง</v>
      </c>
      <c r="X279" s="148" t="str">
        <f t="shared" si="40"/>
        <v>ข้อมูลไม่ถูกต้อง</v>
      </c>
      <c r="Y279" s="38"/>
      <c r="Z279" s="38"/>
      <c r="AA279" s="38"/>
    </row>
    <row r="280" spans="1:27" x14ac:dyDescent="0.45">
      <c r="A280" s="38">
        <v>275</v>
      </c>
      <c r="B280" s="38"/>
      <c r="C280" s="38"/>
      <c r="D280" s="38"/>
      <c r="E280" s="38"/>
      <c r="F280" s="35"/>
      <c r="G280" s="35"/>
      <c r="H280" s="150"/>
      <c r="I280" s="38"/>
      <c r="J280" s="149" t="str">
        <f t="shared" si="41"/>
        <v>รอข้อมูลคอลัมน์ H</v>
      </c>
      <c r="K280" s="150"/>
      <c r="L280" s="150"/>
      <c r="M280" s="150"/>
      <c r="N280" s="149" t="str" cm="1">
        <f t="array" ref="N280">IF(AND(K280:M280=""),"ยังไม่บันทึกข้อมูล",
IF(M280&lt;&gt;"",
IF(M280&gt;=1.3,M280,"เป็นไม้พุ่ม"),
IF(K280+L280&gt;=1.3,K280+L280,"เป็นไม้พุ่ม")))</f>
        <v>ยังไม่บันทึกข้อมูล</v>
      </c>
      <c r="O280" s="149" t="str">
        <f t="shared" si="34"/>
        <v>ข้อมูลไม่ถูกต้อง</v>
      </c>
      <c r="P280" s="149" t="str">
        <f t="shared" si="35"/>
        <v>ข้อมูลไม่ถูกต้อง</v>
      </c>
      <c r="Q280" s="149" t="str">
        <f t="shared" si="36"/>
        <v>ข้อมูลไม่ถูกต้อง</v>
      </c>
      <c r="R280" s="149" t="str">
        <f t="shared" si="37"/>
        <v>ข้อมูลไม่ถูกต้อง</v>
      </c>
      <c r="S280" s="149" t="str">
        <f>IF(ISNUMBER(R280),
IF(H$2=ตัวเลือก!A$30,"ยังไม่บันทึกข้อมูล",R280*0.27),"ข้อมูลไม่ถูกต้อง")</f>
        <v>ข้อมูลไม่ถูกต้อง</v>
      </c>
      <c r="T280" s="149" t="str">
        <f t="shared" si="38"/>
        <v>ข้อมูลไม่ถูกต้อง</v>
      </c>
      <c r="U280" s="149" t="str">
        <f>IF(ISNUMBER(R280),
IF(H$2=ตัวเลือก!A$30,"ยังไม่บันทึกข้อมูล",R280*0.47),"ข้อมูลไม่ถูกต้อง")</f>
        <v>ข้อมูลไม่ถูกต้อง</v>
      </c>
      <c r="V280" s="149" t="str">
        <f>IF(ISNUMBER(S280),
IF(H$2=ตัวเลือก!A$30,"ยังไม่บันทึกข้อมูล",S280*0.47),"ข้อมูลไม่ถูกต้อง")</f>
        <v>ข้อมูลไม่ถูกต้อง</v>
      </c>
      <c r="W280" s="149" t="str">
        <f t="shared" si="39"/>
        <v>ข้อมูลไม่ถูกต้อง</v>
      </c>
      <c r="X280" s="148" t="str">
        <f t="shared" si="40"/>
        <v>ข้อมูลไม่ถูกต้อง</v>
      </c>
      <c r="Y280" s="38"/>
      <c r="Z280" s="38"/>
      <c r="AA280" s="38"/>
    </row>
    <row r="281" spans="1:27" x14ac:dyDescent="0.45">
      <c r="A281" s="38">
        <v>276</v>
      </c>
      <c r="B281" s="38"/>
      <c r="C281" s="38"/>
      <c r="D281" s="38"/>
      <c r="E281" s="38"/>
      <c r="F281" s="35"/>
      <c r="G281" s="35"/>
      <c r="H281" s="150"/>
      <c r="I281" s="38"/>
      <c r="J281" s="149" t="str">
        <f t="shared" si="41"/>
        <v>รอข้อมูลคอลัมน์ H</v>
      </c>
      <c r="K281" s="150"/>
      <c r="L281" s="150"/>
      <c r="M281" s="150"/>
      <c r="N281" s="149" t="str" cm="1">
        <f t="array" ref="N281">IF(AND(K281:M281=""),"ยังไม่บันทึกข้อมูล",
IF(M281&lt;&gt;"",
IF(M281&gt;=1.3,M281,"เป็นไม้พุ่ม"),
IF(K281+L281&gt;=1.3,K281+L281,"เป็นไม้พุ่ม")))</f>
        <v>ยังไม่บันทึกข้อมูล</v>
      </c>
      <c r="O281" s="149" t="str">
        <f t="shared" si="34"/>
        <v>ข้อมูลไม่ถูกต้อง</v>
      </c>
      <c r="P281" s="149" t="str">
        <f t="shared" si="35"/>
        <v>ข้อมูลไม่ถูกต้อง</v>
      </c>
      <c r="Q281" s="149" t="str">
        <f t="shared" si="36"/>
        <v>ข้อมูลไม่ถูกต้อง</v>
      </c>
      <c r="R281" s="149" t="str">
        <f t="shared" si="37"/>
        <v>ข้อมูลไม่ถูกต้อง</v>
      </c>
      <c r="S281" s="149" t="str">
        <f>IF(ISNUMBER(R281),
IF(H$2=ตัวเลือก!A$30,"ยังไม่บันทึกข้อมูล",R281*0.27),"ข้อมูลไม่ถูกต้อง")</f>
        <v>ข้อมูลไม่ถูกต้อง</v>
      </c>
      <c r="T281" s="149" t="str">
        <f t="shared" si="38"/>
        <v>ข้อมูลไม่ถูกต้อง</v>
      </c>
      <c r="U281" s="149" t="str">
        <f>IF(ISNUMBER(R281),
IF(H$2=ตัวเลือก!A$30,"ยังไม่บันทึกข้อมูล",R281*0.47),"ข้อมูลไม่ถูกต้อง")</f>
        <v>ข้อมูลไม่ถูกต้อง</v>
      </c>
      <c r="V281" s="149" t="str">
        <f>IF(ISNUMBER(S281),
IF(H$2=ตัวเลือก!A$30,"ยังไม่บันทึกข้อมูล",S281*0.47),"ข้อมูลไม่ถูกต้อง")</f>
        <v>ข้อมูลไม่ถูกต้อง</v>
      </c>
      <c r="W281" s="149" t="str">
        <f t="shared" si="39"/>
        <v>ข้อมูลไม่ถูกต้อง</v>
      </c>
      <c r="X281" s="148" t="str">
        <f t="shared" si="40"/>
        <v>ข้อมูลไม่ถูกต้อง</v>
      </c>
      <c r="Y281" s="38"/>
      <c r="Z281" s="38"/>
      <c r="AA281" s="38"/>
    </row>
    <row r="282" spans="1:27" x14ac:dyDescent="0.45">
      <c r="A282" s="38">
        <v>277</v>
      </c>
      <c r="B282" s="38"/>
      <c r="C282" s="38"/>
      <c r="D282" s="38"/>
      <c r="E282" s="38"/>
      <c r="F282" s="35"/>
      <c r="G282" s="35"/>
      <c r="H282" s="150"/>
      <c r="I282" s="38"/>
      <c r="J282" s="149" t="str">
        <f t="shared" si="41"/>
        <v>รอข้อมูลคอลัมน์ H</v>
      </c>
      <c r="K282" s="150"/>
      <c r="L282" s="150"/>
      <c r="M282" s="150"/>
      <c r="N282" s="149" t="str" cm="1">
        <f t="array" ref="N282">IF(AND(K282:M282=""),"ยังไม่บันทึกข้อมูล",
IF(M282&lt;&gt;"",
IF(M282&gt;=1.3,M282,"เป็นไม้พุ่ม"),
IF(K282+L282&gt;=1.3,K282+L282,"เป็นไม้พุ่ม")))</f>
        <v>ยังไม่บันทึกข้อมูล</v>
      </c>
      <c r="O282" s="149" t="str">
        <f t="shared" si="34"/>
        <v>ข้อมูลไม่ถูกต้อง</v>
      </c>
      <c r="P282" s="149" t="str">
        <f t="shared" si="35"/>
        <v>ข้อมูลไม่ถูกต้อง</v>
      </c>
      <c r="Q282" s="149" t="str">
        <f t="shared" si="36"/>
        <v>ข้อมูลไม่ถูกต้อง</v>
      </c>
      <c r="R282" s="149" t="str">
        <f t="shared" si="37"/>
        <v>ข้อมูลไม่ถูกต้อง</v>
      </c>
      <c r="S282" s="149" t="str">
        <f>IF(ISNUMBER(R282),
IF(H$2=ตัวเลือก!A$30,"ยังไม่บันทึกข้อมูล",R282*0.27),"ข้อมูลไม่ถูกต้อง")</f>
        <v>ข้อมูลไม่ถูกต้อง</v>
      </c>
      <c r="T282" s="149" t="str">
        <f t="shared" si="38"/>
        <v>ข้อมูลไม่ถูกต้อง</v>
      </c>
      <c r="U282" s="149" t="str">
        <f>IF(ISNUMBER(R282),
IF(H$2=ตัวเลือก!A$30,"ยังไม่บันทึกข้อมูล",R282*0.47),"ข้อมูลไม่ถูกต้อง")</f>
        <v>ข้อมูลไม่ถูกต้อง</v>
      </c>
      <c r="V282" s="149" t="str">
        <f>IF(ISNUMBER(S282),
IF(H$2=ตัวเลือก!A$30,"ยังไม่บันทึกข้อมูล",S282*0.47),"ข้อมูลไม่ถูกต้อง")</f>
        <v>ข้อมูลไม่ถูกต้อง</v>
      </c>
      <c r="W282" s="149" t="str">
        <f t="shared" si="39"/>
        <v>ข้อมูลไม่ถูกต้อง</v>
      </c>
      <c r="X282" s="148" t="str">
        <f t="shared" si="40"/>
        <v>ข้อมูลไม่ถูกต้อง</v>
      </c>
      <c r="Y282" s="38"/>
      <c r="Z282" s="38"/>
      <c r="AA282" s="38"/>
    </row>
    <row r="283" spans="1:27" x14ac:dyDescent="0.45">
      <c r="A283" s="38">
        <v>278</v>
      </c>
      <c r="B283" s="38"/>
      <c r="C283" s="38"/>
      <c r="D283" s="38"/>
      <c r="E283" s="38"/>
      <c r="F283" s="35"/>
      <c r="G283" s="35"/>
      <c r="H283" s="150"/>
      <c r="I283" s="38"/>
      <c r="J283" s="149" t="str">
        <f t="shared" si="41"/>
        <v>รอข้อมูลคอลัมน์ H</v>
      </c>
      <c r="K283" s="150"/>
      <c r="L283" s="150"/>
      <c r="M283" s="150"/>
      <c r="N283" s="149" t="str" cm="1">
        <f t="array" ref="N283">IF(AND(K283:M283=""),"ยังไม่บันทึกข้อมูล",
IF(M283&lt;&gt;"",
IF(M283&gt;=1.3,M283,"เป็นไม้พุ่ม"),
IF(K283+L283&gt;=1.3,K283+L283,"เป็นไม้พุ่ม")))</f>
        <v>ยังไม่บันทึกข้อมูล</v>
      </c>
      <c r="O283" s="149" t="str">
        <f t="shared" si="34"/>
        <v>ข้อมูลไม่ถูกต้อง</v>
      </c>
      <c r="P283" s="149" t="str">
        <f t="shared" si="35"/>
        <v>ข้อมูลไม่ถูกต้อง</v>
      </c>
      <c r="Q283" s="149" t="str">
        <f t="shared" si="36"/>
        <v>ข้อมูลไม่ถูกต้อง</v>
      </c>
      <c r="R283" s="149" t="str">
        <f t="shared" si="37"/>
        <v>ข้อมูลไม่ถูกต้อง</v>
      </c>
      <c r="S283" s="149" t="str">
        <f>IF(ISNUMBER(R283),
IF(H$2=ตัวเลือก!A$30,"ยังไม่บันทึกข้อมูล",R283*0.27),"ข้อมูลไม่ถูกต้อง")</f>
        <v>ข้อมูลไม่ถูกต้อง</v>
      </c>
      <c r="T283" s="149" t="str">
        <f t="shared" si="38"/>
        <v>ข้อมูลไม่ถูกต้อง</v>
      </c>
      <c r="U283" s="149" t="str">
        <f>IF(ISNUMBER(R283),
IF(H$2=ตัวเลือก!A$30,"ยังไม่บันทึกข้อมูล",R283*0.47),"ข้อมูลไม่ถูกต้อง")</f>
        <v>ข้อมูลไม่ถูกต้อง</v>
      </c>
      <c r="V283" s="149" t="str">
        <f>IF(ISNUMBER(S283),
IF(H$2=ตัวเลือก!A$30,"ยังไม่บันทึกข้อมูล",S283*0.47),"ข้อมูลไม่ถูกต้อง")</f>
        <v>ข้อมูลไม่ถูกต้อง</v>
      </c>
      <c r="W283" s="149" t="str">
        <f t="shared" si="39"/>
        <v>ข้อมูลไม่ถูกต้อง</v>
      </c>
      <c r="X283" s="148" t="str">
        <f t="shared" si="40"/>
        <v>ข้อมูลไม่ถูกต้อง</v>
      </c>
      <c r="Y283" s="38"/>
      <c r="Z283" s="38"/>
      <c r="AA283" s="38"/>
    </row>
    <row r="284" spans="1:27" x14ac:dyDescent="0.45">
      <c r="A284" s="38">
        <v>279</v>
      </c>
      <c r="B284" s="38"/>
      <c r="C284" s="38"/>
      <c r="D284" s="38"/>
      <c r="E284" s="38"/>
      <c r="F284" s="35"/>
      <c r="G284" s="35"/>
      <c r="H284" s="150"/>
      <c r="I284" s="38"/>
      <c r="J284" s="149" t="str">
        <f t="shared" si="41"/>
        <v>รอข้อมูลคอลัมน์ H</v>
      </c>
      <c r="K284" s="150"/>
      <c r="L284" s="150"/>
      <c r="M284" s="150"/>
      <c r="N284" s="149" t="str" cm="1">
        <f t="array" ref="N284">IF(AND(K284:M284=""),"ยังไม่บันทึกข้อมูล",
IF(M284&lt;&gt;"",
IF(M284&gt;=1.3,M284,"เป็นไม้พุ่ม"),
IF(K284+L284&gt;=1.3,K284+L284,"เป็นไม้พุ่ม")))</f>
        <v>ยังไม่บันทึกข้อมูล</v>
      </c>
      <c r="O284" s="149" t="str">
        <f t="shared" si="34"/>
        <v>ข้อมูลไม่ถูกต้อง</v>
      </c>
      <c r="P284" s="149" t="str">
        <f t="shared" si="35"/>
        <v>ข้อมูลไม่ถูกต้อง</v>
      </c>
      <c r="Q284" s="149" t="str">
        <f t="shared" si="36"/>
        <v>ข้อมูลไม่ถูกต้อง</v>
      </c>
      <c r="R284" s="149" t="str">
        <f t="shared" si="37"/>
        <v>ข้อมูลไม่ถูกต้อง</v>
      </c>
      <c r="S284" s="149" t="str">
        <f>IF(ISNUMBER(R284),
IF(H$2=ตัวเลือก!A$30,"ยังไม่บันทึกข้อมูล",R284*0.27),"ข้อมูลไม่ถูกต้อง")</f>
        <v>ข้อมูลไม่ถูกต้อง</v>
      </c>
      <c r="T284" s="149" t="str">
        <f t="shared" si="38"/>
        <v>ข้อมูลไม่ถูกต้อง</v>
      </c>
      <c r="U284" s="149" t="str">
        <f>IF(ISNUMBER(R284),
IF(H$2=ตัวเลือก!A$30,"ยังไม่บันทึกข้อมูล",R284*0.47),"ข้อมูลไม่ถูกต้อง")</f>
        <v>ข้อมูลไม่ถูกต้อง</v>
      </c>
      <c r="V284" s="149" t="str">
        <f>IF(ISNUMBER(S284),
IF(H$2=ตัวเลือก!A$30,"ยังไม่บันทึกข้อมูล",S284*0.47),"ข้อมูลไม่ถูกต้อง")</f>
        <v>ข้อมูลไม่ถูกต้อง</v>
      </c>
      <c r="W284" s="149" t="str">
        <f t="shared" si="39"/>
        <v>ข้อมูลไม่ถูกต้อง</v>
      </c>
      <c r="X284" s="148" t="str">
        <f t="shared" si="40"/>
        <v>ข้อมูลไม่ถูกต้อง</v>
      </c>
      <c r="Y284" s="38"/>
      <c r="Z284" s="38"/>
      <c r="AA284" s="38"/>
    </row>
    <row r="285" spans="1:27" x14ac:dyDescent="0.45">
      <c r="A285" s="38">
        <v>280</v>
      </c>
      <c r="B285" s="38"/>
      <c r="C285" s="38"/>
      <c r="D285" s="38"/>
      <c r="E285" s="38"/>
      <c r="F285" s="35"/>
      <c r="G285" s="35"/>
      <c r="H285" s="150"/>
      <c r="I285" s="38"/>
      <c r="J285" s="149" t="str">
        <f t="shared" si="41"/>
        <v>รอข้อมูลคอลัมน์ H</v>
      </c>
      <c r="K285" s="150"/>
      <c r="L285" s="150"/>
      <c r="M285" s="150"/>
      <c r="N285" s="149" t="str" cm="1">
        <f t="array" ref="N285">IF(AND(K285:M285=""),"ยังไม่บันทึกข้อมูล",
IF(M285&lt;&gt;"",
IF(M285&gt;=1.3,M285,"เป็นไม้พุ่ม"),
IF(K285+L285&gt;=1.3,K285+L285,"เป็นไม้พุ่ม")))</f>
        <v>ยังไม่บันทึกข้อมูล</v>
      </c>
      <c r="O285" s="149" t="str">
        <f t="shared" si="34"/>
        <v>ข้อมูลไม่ถูกต้อง</v>
      </c>
      <c r="P285" s="149" t="str">
        <f t="shared" si="35"/>
        <v>ข้อมูลไม่ถูกต้อง</v>
      </c>
      <c r="Q285" s="149" t="str">
        <f t="shared" si="36"/>
        <v>ข้อมูลไม่ถูกต้อง</v>
      </c>
      <c r="R285" s="149" t="str">
        <f t="shared" si="37"/>
        <v>ข้อมูลไม่ถูกต้อง</v>
      </c>
      <c r="S285" s="149" t="str">
        <f>IF(ISNUMBER(R285),
IF(H$2=ตัวเลือก!A$30,"ยังไม่บันทึกข้อมูล",R285*0.27),"ข้อมูลไม่ถูกต้อง")</f>
        <v>ข้อมูลไม่ถูกต้อง</v>
      </c>
      <c r="T285" s="149" t="str">
        <f t="shared" si="38"/>
        <v>ข้อมูลไม่ถูกต้อง</v>
      </c>
      <c r="U285" s="149" t="str">
        <f>IF(ISNUMBER(R285),
IF(H$2=ตัวเลือก!A$30,"ยังไม่บันทึกข้อมูล",R285*0.47),"ข้อมูลไม่ถูกต้อง")</f>
        <v>ข้อมูลไม่ถูกต้อง</v>
      </c>
      <c r="V285" s="149" t="str">
        <f>IF(ISNUMBER(S285),
IF(H$2=ตัวเลือก!A$30,"ยังไม่บันทึกข้อมูล",S285*0.47),"ข้อมูลไม่ถูกต้อง")</f>
        <v>ข้อมูลไม่ถูกต้อง</v>
      </c>
      <c r="W285" s="149" t="str">
        <f t="shared" si="39"/>
        <v>ข้อมูลไม่ถูกต้อง</v>
      </c>
      <c r="X285" s="148" t="str">
        <f t="shared" si="40"/>
        <v>ข้อมูลไม่ถูกต้อง</v>
      </c>
      <c r="Y285" s="38"/>
      <c r="Z285" s="38"/>
      <c r="AA285" s="38"/>
    </row>
    <row r="286" spans="1:27" x14ac:dyDescent="0.45">
      <c r="A286" s="38">
        <v>281</v>
      </c>
      <c r="B286" s="38"/>
      <c r="C286" s="38"/>
      <c r="D286" s="38"/>
      <c r="E286" s="38"/>
      <c r="F286" s="35"/>
      <c r="G286" s="35"/>
      <c r="H286" s="150"/>
      <c r="I286" s="38"/>
      <c r="J286" s="149" t="str">
        <f t="shared" si="41"/>
        <v>รอข้อมูลคอลัมน์ H</v>
      </c>
      <c r="K286" s="150"/>
      <c r="L286" s="150"/>
      <c r="M286" s="150"/>
      <c r="N286" s="149" t="str" cm="1">
        <f t="array" ref="N286">IF(AND(K286:M286=""),"ยังไม่บันทึกข้อมูล",
IF(M286&lt;&gt;"",
IF(M286&gt;=1.3,M286,"เป็นไม้พุ่ม"),
IF(K286+L286&gt;=1.3,K286+L286,"เป็นไม้พุ่ม")))</f>
        <v>ยังไม่บันทึกข้อมูล</v>
      </c>
      <c r="O286" s="149" t="str">
        <f t="shared" si="34"/>
        <v>ข้อมูลไม่ถูกต้อง</v>
      </c>
      <c r="P286" s="149" t="str">
        <f t="shared" si="35"/>
        <v>ข้อมูลไม่ถูกต้อง</v>
      </c>
      <c r="Q286" s="149" t="str">
        <f t="shared" si="36"/>
        <v>ข้อมูลไม่ถูกต้อง</v>
      </c>
      <c r="R286" s="149" t="str">
        <f t="shared" si="37"/>
        <v>ข้อมูลไม่ถูกต้อง</v>
      </c>
      <c r="S286" s="149" t="str">
        <f>IF(ISNUMBER(R286),
IF(H$2=ตัวเลือก!A$30,"ยังไม่บันทึกข้อมูล",R286*0.27),"ข้อมูลไม่ถูกต้อง")</f>
        <v>ข้อมูลไม่ถูกต้อง</v>
      </c>
      <c r="T286" s="149" t="str">
        <f t="shared" si="38"/>
        <v>ข้อมูลไม่ถูกต้อง</v>
      </c>
      <c r="U286" s="149" t="str">
        <f>IF(ISNUMBER(R286),
IF(H$2=ตัวเลือก!A$30,"ยังไม่บันทึกข้อมูล",R286*0.47),"ข้อมูลไม่ถูกต้อง")</f>
        <v>ข้อมูลไม่ถูกต้อง</v>
      </c>
      <c r="V286" s="149" t="str">
        <f>IF(ISNUMBER(S286),
IF(H$2=ตัวเลือก!A$30,"ยังไม่บันทึกข้อมูล",S286*0.47),"ข้อมูลไม่ถูกต้อง")</f>
        <v>ข้อมูลไม่ถูกต้อง</v>
      </c>
      <c r="W286" s="149" t="str">
        <f t="shared" si="39"/>
        <v>ข้อมูลไม่ถูกต้อง</v>
      </c>
      <c r="X286" s="148" t="str">
        <f t="shared" si="40"/>
        <v>ข้อมูลไม่ถูกต้อง</v>
      </c>
      <c r="Y286" s="38"/>
      <c r="Z286" s="38"/>
      <c r="AA286" s="38"/>
    </row>
    <row r="287" spans="1:27" x14ac:dyDescent="0.45">
      <c r="A287" s="38">
        <v>282</v>
      </c>
      <c r="B287" s="38"/>
      <c r="C287" s="38"/>
      <c r="D287" s="38"/>
      <c r="E287" s="38"/>
      <c r="F287" s="35"/>
      <c r="G287" s="35"/>
      <c r="H287" s="150"/>
      <c r="I287" s="38"/>
      <c r="J287" s="149" t="str">
        <f t="shared" si="41"/>
        <v>รอข้อมูลคอลัมน์ H</v>
      </c>
      <c r="K287" s="150"/>
      <c r="L287" s="150"/>
      <c r="M287" s="150"/>
      <c r="N287" s="149" t="str" cm="1">
        <f t="array" ref="N287">IF(AND(K287:M287=""),"ยังไม่บันทึกข้อมูล",
IF(M287&lt;&gt;"",
IF(M287&gt;=1.3,M287,"เป็นไม้พุ่ม"),
IF(K287+L287&gt;=1.3,K287+L287,"เป็นไม้พุ่ม")))</f>
        <v>ยังไม่บันทึกข้อมูล</v>
      </c>
      <c r="O287" s="149" t="str">
        <f t="shared" si="34"/>
        <v>ข้อมูลไม่ถูกต้อง</v>
      </c>
      <c r="P287" s="149" t="str">
        <f t="shared" si="35"/>
        <v>ข้อมูลไม่ถูกต้อง</v>
      </c>
      <c r="Q287" s="149" t="str">
        <f t="shared" si="36"/>
        <v>ข้อมูลไม่ถูกต้อง</v>
      </c>
      <c r="R287" s="149" t="str">
        <f t="shared" si="37"/>
        <v>ข้อมูลไม่ถูกต้อง</v>
      </c>
      <c r="S287" s="149" t="str">
        <f>IF(ISNUMBER(R287),
IF(H$2=ตัวเลือก!A$30,"ยังไม่บันทึกข้อมูล",R287*0.27),"ข้อมูลไม่ถูกต้อง")</f>
        <v>ข้อมูลไม่ถูกต้อง</v>
      </c>
      <c r="T287" s="149" t="str">
        <f t="shared" si="38"/>
        <v>ข้อมูลไม่ถูกต้อง</v>
      </c>
      <c r="U287" s="149" t="str">
        <f>IF(ISNUMBER(R287),
IF(H$2=ตัวเลือก!A$30,"ยังไม่บันทึกข้อมูล",R287*0.47),"ข้อมูลไม่ถูกต้อง")</f>
        <v>ข้อมูลไม่ถูกต้อง</v>
      </c>
      <c r="V287" s="149" t="str">
        <f>IF(ISNUMBER(S287),
IF(H$2=ตัวเลือก!A$30,"ยังไม่บันทึกข้อมูล",S287*0.47),"ข้อมูลไม่ถูกต้อง")</f>
        <v>ข้อมูลไม่ถูกต้อง</v>
      </c>
      <c r="W287" s="149" t="str">
        <f t="shared" si="39"/>
        <v>ข้อมูลไม่ถูกต้อง</v>
      </c>
      <c r="X287" s="148" t="str">
        <f t="shared" si="40"/>
        <v>ข้อมูลไม่ถูกต้อง</v>
      </c>
      <c r="Y287" s="38"/>
      <c r="Z287" s="38"/>
      <c r="AA287" s="38"/>
    </row>
    <row r="288" spans="1:27" x14ac:dyDescent="0.45">
      <c r="A288" s="38">
        <v>283</v>
      </c>
      <c r="B288" s="38"/>
      <c r="C288" s="38"/>
      <c r="D288" s="38"/>
      <c r="E288" s="38"/>
      <c r="F288" s="35"/>
      <c r="G288" s="35"/>
      <c r="H288" s="150"/>
      <c r="I288" s="38"/>
      <c r="J288" s="149" t="str">
        <f t="shared" si="41"/>
        <v>รอข้อมูลคอลัมน์ H</v>
      </c>
      <c r="K288" s="150"/>
      <c r="L288" s="150"/>
      <c r="M288" s="150"/>
      <c r="N288" s="149" t="str" cm="1">
        <f t="array" ref="N288">IF(AND(K288:M288=""),"ยังไม่บันทึกข้อมูล",
IF(M288&lt;&gt;"",
IF(M288&gt;=1.3,M288,"เป็นไม้พุ่ม"),
IF(K288+L288&gt;=1.3,K288+L288,"เป็นไม้พุ่ม")))</f>
        <v>ยังไม่บันทึกข้อมูล</v>
      </c>
      <c r="O288" s="149" t="str">
        <f t="shared" si="34"/>
        <v>ข้อมูลไม่ถูกต้อง</v>
      </c>
      <c r="P288" s="149" t="str">
        <f t="shared" si="35"/>
        <v>ข้อมูลไม่ถูกต้อง</v>
      </c>
      <c r="Q288" s="149" t="str">
        <f t="shared" si="36"/>
        <v>ข้อมูลไม่ถูกต้อง</v>
      </c>
      <c r="R288" s="149" t="str">
        <f t="shared" si="37"/>
        <v>ข้อมูลไม่ถูกต้อง</v>
      </c>
      <c r="S288" s="149" t="str">
        <f>IF(ISNUMBER(R288),
IF(H$2=ตัวเลือก!A$30,"ยังไม่บันทึกข้อมูล",R288*0.27),"ข้อมูลไม่ถูกต้อง")</f>
        <v>ข้อมูลไม่ถูกต้อง</v>
      </c>
      <c r="T288" s="149" t="str">
        <f t="shared" si="38"/>
        <v>ข้อมูลไม่ถูกต้อง</v>
      </c>
      <c r="U288" s="149" t="str">
        <f>IF(ISNUMBER(R288),
IF(H$2=ตัวเลือก!A$30,"ยังไม่บันทึกข้อมูล",R288*0.47),"ข้อมูลไม่ถูกต้อง")</f>
        <v>ข้อมูลไม่ถูกต้อง</v>
      </c>
      <c r="V288" s="149" t="str">
        <f>IF(ISNUMBER(S288),
IF(H$2=ตัวเลือก!A$30,"ยังไม่บันทึกข้อมูล",S288*0.47),"ข้อมูลไม่ถูกต้อง")</f>
        <v>ข้อมูลไม่ถูกต้อง</v>
      </c>
      <c r="W288" s="149" t="str">
        <f t="shared" si="39"/>
        <v>ข้อมูลไม่ถูกต้อง</v>
      </c>
      <c r="X288" s="148" t="str">
        <f t="shared" si="40"/>
        <v>ข้อมูลไม่ถูกต้อง</v>
      </c>
      <c r="Y288" s="38"/>
      <c r="Z288" s="38"/>
      <c r="AA288" s="38"/>
    </row>
    <row r="289" spans="1:27" x14ac:dyDescent="0.45">
      <c r="A289" s="38">
        <v>284</v>
      </c>
      <c r="B289" s="38"/>
      <c r="C289" s="38"/>
      <c r="D289" s="38"/>
      <c r="E289" s="38"/>
      <c r="F289" s="35"/>
      <c r="G289" s="35"/>
      <c r="H289" s="150"/>
      <c r="I289" s="38"/>
      <c r="J289" s="149" t="str">
        <f t="shared" si="41"/>
        <v>รอข้อมูลคอลัมน์ H</v>
      </c>
      <c r="K289" s="150"/>
      <c r="L289" s="150"/>
      <c r="M289" s="150"/>
      <c r="N289" s="149" t="str" cm="1">
        <f t="array" ref="N289">IF(AND(K289:M289=""),"ยังไม่บันทึกข้อมูล",
IF(M289&lt;&gt;"",
IF(M289&gt;=1.3,M289,"เป็นไม้พุ่ม"),
IF(K289+L289&gt;=1.3,K289+L289,"เป็นไม้พุ่ม")))</f>
        <v>ยังไม่บันทึกข้อมูล</v>
      </c>
      <c r="O289" s="149" t="str">
        <f t="shared" si="34"/>
        <v>ข้อมูลไม่ถูกต้อง</v>
      </c>
      <c r="P289" s="149" t="str">
        <f t="shared" si="35"/>
        <v>ข้อมูลไม่ถูกต้อง</v>
      </c>
      <c r="Q289" s="149" t="str">
        <f t="shared" si="36"/>
        <v>ข้อมูลไม่ถูกต้อง</v>
      </c>
      <c r="R289" s="149" t="str">
        <f t="shared" si="37"/>
        <v>ข้อมูลไม่ถูกต้อง</v>
      </c>
      <c r="S289" s="149" t="str">
        <f>IF(ISNUMBER(R289),
IF(H$2=ตัวเลือก!A$30,"ยังไม่บันทึกข้อมูล",R289*0.27),"ข้อมูลไม่ถูกต้อง")</f>
        <v>ข้อมูลไม่ถูกต้อง</v>
      </c>
      <c r="T289" s="149" t="str">
        <f t="shared" si="38"/>
        <v>ข้อมูลไม่ถูกต้อง</v>
      </c>
      <c r="U289" s="149" t="str">
        <f>IF(ISNUMBER(R289),
IF(H$2=ตัวเลือก!A$30,"ยังไม่บันทึกข้อมูล",R289*0.47),"ข้อมูลไม่ถูกต้อง")</f>
        <v>ข้อมูลไม่ถูกต้อง</v>
      </c>
      <c r="V289" s="149" t="str">
        <f>IF(ISNUMBER(S289),
IF(H$2=ตัวเลือก!A$30,"ยังไม่บันทึกข้อมูล",S289*0.47),"ข้อมูลไม่ถูกต้อง")</f>
        <v>ข้อมูลไม่ถูกต้อง</v>
      </c>
      <c r="W289" s="149" t="str">
        <f t="shared" si="39"/>
        <v>ข้อมูลไม่ถูกต้อง</v>
      </c>
      <c r="X289" s="148" t="str">
        <f t="shared" si="40"/>
        <v>ข้อมูลไม่ถูกต้อง</v>
      </c>
      <c r="Y289" s="38"/>
      <c r="Z289" s="38"/>
      <c r="AA289" s="38"/>
    </row>
    <row r="290" spans="1:27" x14ac:dyDescent="0.45">
      <c r="A290" s="38">
        <v>285</v>
      </c>
      <c r="B290" s="38"/>
      <c r="C290" s="38"/>
      <c r="D290" s="38"/>
      <c r="E290" s="38"/>
      <c r="F290" s="35"/>
      <c r="G290" s="35"/>
      <c r="H290" s="150"/>
      <c r="I290" s="38"/>
      <c r="J290" s="149" t="str">
        <f t="shared" si="41"/>
        <v>รอข้อมูลคอลัมน์ H</v>
      </c>
      <c r="K290" s="150"/>
      <c r="L290" s="150"/>
      <c r="M290" s="150"/>
      <c r="N290" s="149" t="str" cm="1">
        <f t="array" ref="N290">IF(AND(K290:M290=""),"ยังไม่บันทึกข้อมูล",
IF(M290&lt;&gt;"",
IF(M290&gt;=1.3,M290,"เป็นไม้พุ่ม"),
IF(K290+L290&gt;=1.3,K290+L290,"เป็นไม้พุ่ม")))</f>
        <v>ยังไม่บันทึกข้อมูล</v>
      </c>
      <c r="O290" s="149" t="str">
        <f t="shared" si="34"/>
        <v>ข้อมูลไม่ถูกต้อง</v>
      </c>
      <c r="P290" s="149" t="str">
        <f t="shared" si="35"/>
        <v>ข้อมูลไม่ถูกต้อง</v>
      </c>
      <c r="Q290" s="149" t="str">
        <f t="shared" si="36"/>
        <v>ข้อมูลไม่ถูกต้อง</v>
      </c>
      <c r="R290" s="149" t="str">
        <f t="shared" si="37"/>
        <v>ข้อมูลไม่ถูกต้อง</v>
      </c>
      <c r="S290" s="149" t="str">
        <f>IF(ISNUMBER(R290),
IF(H$2=ตัวเลือก!A$30,"ยังไม่บันทึกข้อมูล",R290*0.27),"ข้อมูลไม่ถูกต้อง")</f>
        <v>ข้อมูลไม่ถูกต้อง</v>
      </c>
      <c r="T290" s="149" t="str">
        <f t="shared" si="38"/>
        <v>ข้อมูลไม่ถูกต้อง</v>
      </c>
      <c r="U290" s="149" t="str">
        <f>IF(ISNUMBER(R290),
IF(H$2=ตัวเลือก!A$30,"ยังไม่บันทึกข้อมูล",R290*0.47),"ข้อมูลไม่ถูกต้อง")</f>
        <v>ข้อมูลไม่ถูกต้อง</v>
      </c>
      <c r="V290" s="149" t="str">
        <f>IF(ISNUMBER(S290),
IF(H$2=ตัวเลือก!A$30,"ยังไม่บันทึกข้อมูล",S290*0.47),"ข้อมูลไม่ถูกต้อง")</f>
        <v>ข้อมูลไม่ถูกต้อง</v>
      </c>
      <c r="W290" s="149" t="str">
        <f t="shared" si="39"/>
        <v>ข้อมูลไม่ถูกต้อง</v>
      </c>
      <c r="X290" s="148" t="str">
        <f t="shared" si="40"/>
        <v>ข้อมูลไม่ถูกต้อง</v>
      </c>
      <c r="Y290" s="38"/>
      <c r="Z290" s="38"/>
      <c r="AA290" s="38"/>
    </row>
    <row r="291" spans="1:27" x14ac:dyDescent="0.45">
      <c r="A291" s="38">
        <v>286</v>
      </c>
      <c r="B291" s="38"/>
      <c r="C291" s="38"/>
      <c r="D291" s="38"/>
      <c r="E291" s="38"/>
      <c r="F291" s="35"/>
      <c r="G291" s="35"/>
      <c r="H291" s="150"/>
      <c r="I291" s="38"/>
      <c r="J291" s="149" t="str">
        <f t="shared" si="41"/>
        <v>รอข้อมูลคอลัมน์ H</v>
      </c>
      <c r="K291" s="150"/>
      <c r="L291" s="150"/>
      <c r="M291" s="150"/>
      <c r="N291" s="149" t="str" cm="1">
        <f t="array" ref="N291">IF(AND(K291:M291=""),"ยังไม่บันทึกข้อมูล",
IF(M291&lt;&gt;"",
IF(M291&gt;=1.3,M291,"เป็นไม้พุ่ม"),
IF(K291+L291&gt;=1.3,K291+L291,"เป็นไม้พุ่ม")))</f>
        <v>ยังไม่บันทึกข้อมูล</v>
      </c>
      <c r="O291" s="149" t="str">
        <f t="shared" si="34"/>
        <v>ข้อมูลไม่ถูกต้อง</v>
      </c>
      <c r="P291" s="149" t="str">
        <f t="shared" si="35"/>
        <v>ข้อมูลไม่ถูกต้อง</v>
      </c>
      <c r="Q291" s="149" t="str">
        <f t="shared" si="36"/>
        <v>ข้อมูลไม่ถูกต้อง</v>
      </c>
      <c r="R291" s="149" t="str">
        <f t="shared" si="37"/>
        <v>ข้อมูลไม่ถูกต้อง</v>
      </c>
      <c r="S291" s="149" t="str">
        <f>IF(ISNUMBER(R291),
IF(H$2=ตัวเลือก!A$30,"ยังไม่บันทึกข้อมูล",R291*0.27),"ข้อมูลไม่ถูกต้อง")</f>
        <v>ข้อมูลไม่ถูกต้อง</v>
      </c>
      <c r="T291" s="149" t="str">
        <f t="shared" si="38"/>
        <v>ข้อมูลไม่ถูกต้อง</v>
      </c>
      <c r="U291" s="149" t="str">
        <f>IF(ISNUMBER(R291),
IF(H$2=ตัวเลือก!A$30,"ยังไม่บันทึกข้อมูล",R291*0.47),"ข้อมูลไม่ถูกต้อง")</f>
        <v>ข้อมูลไม่ถูกต้อง</v>
      </c>
      <c r="V291" s="149" t="str">
        <f>IF(ISNUMBER(S291),
IF(H$2=ตัวเลือก!A$30,"ยังไม่บันทึกข้อมูล",S291*0.47),"ข้อมูลไม่ถูกต้อง")</f>
        <v>ข้อมูลไม่ถูกต้อง</v>
      </c>
      <c r="W291" s="149" t="str">
        <f t="shared" si="39"/>
        <v>ข้อมูลไม่ถูกต้อง</v>
      </c>
      <c r="X291" s="148" t="str">
        <f t="shared" si="40"/>
        <v>ข้อมูลไม่ถูกต้อง</v>
      </c>
      <c r="Y291" s="38"/>
      <c r="Z291" s="38"/>
      <c r="AA291" s="38"/>
    </row>
    <row r="292" spans="1:27" x14ac:dyDescent="0.45">
      <c r="A292" s="38">
        <v>287</v>
      </c>
      <c r="B292" s="38"/>
      <c r="C292" s="38"/>
      <c r="D292" s="38"/>
      <c r="E292" s="38"/>
      <c r="F292" s="35"/>
      <c r="G292" s="35"/>
      <c r="H292" s="150"/>
      <c r="I292" s="38"/>
      <c r="J292" s="149" t="str">
        <f t="shared" si="41"/>
        <v>รอข้อมูลคอลัมน์ H</v>
      </c>
      <c r="K292" s="150"/>
      <c r="L292" s="150"/>
      <c r="M292" s="150"/>
      <c r="N292" s="149" t="str" cm="1">
        <f t="array" ref="N292">IF(AND(K292:M292=""),"ยังไม่บันทึกข้อมูล",
IF(M292&lt;&gt;"",
IF(M292&gt;=1.3,M292,"เป็นไม้พุ่ม"),
IF(K292+L292&gt;=1.3,K292+L292,"เป็นไม้พุ่ม")))</f>
        <v>ยังไม่บันทึกข้อมูล</v>
      </c>
      <c r="O292" s="149" t="str">
        <f t="shared" si="34"/>
        <v>ข้อมูลไม่ถูกต้อง</v>
      </c>
      <c r="P292" s="149" t="str">
        <f t="shared" si="35"/>
        <v>ข้อมูลไม่ถูกต้อง</v>
      </c>
      <c r="Q292" s="149" t="str">
        <f t="shared" si="36"/>
        <v>ข้อมูลไม่ถูกต้อง</v>
      </c>
      <c r="R292" s="149" t="str">
        <f t="shared" si="37"/>
        <v>ข้อมูลไม่ถูกต้อง</v>
      </c>
      <c r="S292" s="149" t="str">
        <f>IF(ISNUMBER(R292),
IF(H$2=ตัวเลือก!A$30,"ยังไม่บันทึกข้อมูล",R292*0.27),"ข้อมูลไม่ถูกต้อง")</f>
        <v>ข้อมูลไม่ถูกต้อง</v>
      </c>
      <c r="T292" s="149" t="str">
        <f t="shared" si="38"/>
        <v>ข้อมูลไม่ถูกต้อง</v>
      </c>
      <c r="U292" s="149" t="str">
        <f>IF(ISNUMBER(R292),
IF(H$2=ตัวเลือก!A$30,"ยังไม่บันทึกข้อมูล",R292*0.47),"ข้อมูลไม่ถูกต้อง")</f>
        <v>ข้อมูลไม่ถูกต้อง</v>
      </c>
      <c r="V292" s="149" t="str">
        <f>IF(ISNUMBER(S292),
IF(H$2=ตัวเลือก!A$30,"ยังไม่บันทึกข้อมูล",S292*0.47),"ข้อมูลไม่ถูกต้อง")</f>
        <v>ข้อมูลไม่ถูกต้อง</v>
      </c>
      <c r="W292" s="149" t="str">
        <f t="shared" si="39"/>
        <v>ข้อมูลไม่ถูกต้อง</v>
      </c>
      <c r="X292" s="148" t="str">
        <f t="shared" si="40"/>
        <v>ข้อมูลไม่ถูกต้อง</v>
      </c>
      <c r="Y292" s="38"/>
      <c r="Z292" s="38"/>
      <c r="AA292" s="38"/>
    </row>
    <row r="293" spans="1:27" x14ac:dyDescent="0.45">
      <c r="A293" s="38">
        <v>288</v>
      </c>
      <c r="B293" s="38"/>
      <c r="C293" s="38"/>
      <c r="D293" s="38"/>
      <c r="E293" s="38"/>
      <c r="F293" s="35"/>
      <c r="G293" s="35"/>
      <c r="H293" s="150"/>
      <c r="I293" s="38"/>
      <c r="J293" s="149" t="str">
        <f t="shared" si="41"/>
        <v>รอข้อมูลคอลัมน์ H</v>
      </c>
      <c r="K293" s="150"/>
      <c r="L293" s="150"/>
      <c r="M293" s="150"/>
      <c r="N293" s="149" t="str" cm="1">
        <f t="array" ref="N293">IF(AND(K293:M293=""),"ยังไม่บันทึกข้อมูล",
IF(M293&lt;&gt;"",
IF(M293&gt;=1.3,M293,"เป็นไม้พุ่ม"),
IF(K293+L293&gt;=1.3,K293+L293,"เป็นไม้พุ่ม")))</f>
        <v>ยังไม่บันทึกข้อมูล</v>
      </c>
      <c r="O293" s="149" t="str">
        <f t="shared" si="34"/>
        <v>ข้อมูลไม่ถูกต้อง</v>
      </c>
      <c r="P293" s="149" t="str">
        <f t="shared" si="35"/>
        <v>ข้อมูลไม่ถูกต้อง</v>
      </c>
      <c r="Q293" s="149" t="str">
        <f t="shared" si="36"/>
        <v>ข้อมูลไม่ถูกต้อง</v>
      </c>
      <c r="R293" s="149" t="str">
        <f t="shared" si="37"/>
        <v>ข้อมูลไม่ถูกต้อง</v>
      </c>
      <c r="S293" s="149" t="str">
        <f>IF(ISNUMBER(R293),
IF(H$2=ตัวเลือก!A$30,"ยังไม่บันทึกข้อมูล",R293*0.27),"ข้อมูลไม่ถูกต้อง")</f>
        <v>ข้อมูลไม่ถูกต้อง</v>
      </c>
      <c r="T293" s="149" t="str">
        <f t="shared" si="38"/>
        <v>ข้อมูลไม่ถูกต้อง</v>
      </c>
      <c r="U293" s="149" t="str">
        <f>IF(ISNUMBER(R293),
IF(H$2=ตัวเลือก!A$30,"ยังไม่บันทึกข้อมูล",R293*0.47),"ข้อมูลไม่ถูกต้อง")</f>
        <v>ข้อมูลไม่ถูกต้อง</v>
      </c>
      <c r="V293" s="149" t="str">
        <f>IF(ISNUMBER(S293),
IF(H$2=ตัวเลือก!A$30,"ยังไม่บันทึกข้อมูล",S293*0.47),"ข้อมูลไม่ถูกต้อง")</f>
        <v>ข้อมูลไม่ถูกต้อง</v>
      </c>
      <c r="W293" s="149" t="str">
        <f t="shared" si="39"/>
        <v>ข้อมูลไม่ถูกต้อง</v>
      </c>
      <c r="X293" s="148" t="str">
        <f t="shared" si="40"/>
        <v>ข้อมูลไม่ถูกต้อง</v>
      </c>
      <c r="Y293" s="38"/>
      <c r="Z293" s="38"/>
      <c r="AA293" s="38"/>
    </row>
    <row r="294" spans="1:27" x14ac:dyDescent="0.45">
      <c r="A294" s="38">
        <v>289</v>
      </c>
      <c r="B294" s="38"/>
      <c r="C294" s="38"/>
      <c r="D294" s="38"/>
      <c r="E294" s="38"/>
      <c r="F294" s="35"/>
      <c r="G294" s="35"/>
      <c r="H294" s="150"/>
      <c r="I294" s="38"/>
      <c r="J294" s="149" t="str">
        <f t="shared" si="41"/>
        <v>รอข้อมูลคอลัมน์ H</v>
      </c>
      <c r="K294" s="150"/>
      <c r="L294" s="150"/>
      <c r="M294" s="150"/>
      <c r="N294" s="149" t="str" cm="1">
        <f t="array" ref="N294">IF(AND(K294:M294=""),"ยังไม่บันทึกข้อมูล",
IF(M294&lt;&gt;"",
IF(M294&gt;=1.3,M294,"เป็นไม้พุ่ม"),
IF(K294+L294&gt;=1.3,K294+L294,"เป็นไม้พุ่ม")))</f>
        <v>ยังไม่บันทึกข้อมูล</v>
      </c>
      <c r="O294" s="149" t="str">
        <f t="shared" si="34"/>
        <v>ข้อมูลไม่ถูกต้อง</v>
      </c>
      <c r="P294" s="149" t="str">
        <f t="shared" si="35"/>
        <v>ข้อมูลไม่ถูกต้อง</v>
      </c>
      <c r="Q294" s="149" t="str">
        <f t="shared" si="36"/>
        <v>ข้อมูลไม่ถูกต้อง</v>
      </c>
      <c r="R294" s="149" t="str">
        <f t="shared" si="37"/>
        <v>ข้อมูลไม่ถูกต้อง</v>
      </c>
      <c r="S294" s="149" t="str">
        <f>IF(ISNUMBER(R294),
IF(H$2=ตัวเลือก!A$30,"ยังไม่บันทึกข้อมูล",R294*0.27),"ข้อมูลไม่ถูกต้อง")</f>
        <v>ข้อมูลไม่ถูกต้อง</v>
      </c>
      <c r="T294" s="149" t="str">
        <f t="shared" si="38"/>
        <v>ข้อมูลไม่ถูกต้อง</v>
      </c>
      <c r="U294" s="149" t="str">
        <f>IF(ISNUMBER(R294),
IF(H$2=ตัวเลือก!A$30,"ยังไม่บันทึกข้อมูล",R294*0.47),"ข้อมูลไม่ถูกต้อง")</f>
        <v>ข้อมูลไม่ถูกต้อง</v>
      </c>
      <c r="V294" s="149" t="str">
        <f>IF(ISNUMBER(S294),
IF(H$2=ตัวเลือก!A$30,"ยังไม่บันทึกข้อมูล",S294*0.47),"ข้อมูลไม่ถูกต้อง")</f>
        <v>ข้อมูลไม่ถูกต้อง</v>
      </c>
      <c r="W294" s="149" t="str">
        <f t="shared" si="39"/>
        <v>ข้อมูลไม่ถูกต้อง</v>
      </c>
      <c r="X294" s="148" t="str">
        <f t="shared" si="40"/>
        <v>ข้อมูลไม่ถูกต้อง</v>
      </c>
      <c r="Y294" s="38"/>
      <c r="Z294" s="38"/>
      <c r="AA294" s="38"/>
    </row>
    <row r="295" spans="1:27" x14ac:dyDescent="0.45">
      <c r="A295" s="38">
        <v>290</v>
      </c>
      <c r="B295" s="38"/>
      <c r="C295" s="38"/>
      <c r="D295" s="38"/>
      <c r="E295" s="38"/>
      <c r="F295" s="35"/>
      <c r="G295" s="35"/>
      <c r="H295" s="150"/>
      <c r="I295" s="38"/>
      <c r="J295" s="149" t="str">
        <f t="shared" si="41"/>
        <v>รอข้อมูลคอลัมน์ H</v>
      </c>
      <c r="K295" s="150"/>
      <c r="L295" s="150"/>
      <c r="M295" s="150"/>
      <c r="N295" s="149" t="str" cm="1">
        <f t="array" ref="N295">IF(AND(K295:M295=""),"ยังไม่บันทึกข้อมูล",
IF(M295&lt;&gt;"",
IF(M295&gt;=1.3,M295,"เป็นไม้พุ่ม"),
IF(K295+L295&gt;=1.3,K295+L295,"เป็นไม้พุ่ม")))</f>
        <v>ยังไม่บันทึกข้อมูล</v>
      </c>
      <c r="O295" s="149" t="str">
        <f t="shared" si="34"/>
        <v>ข้อมูลไม่ถูกต้อง</v>
      </c>
      <c r="P295" s="149" t="str">
        <f t="shared" si="35"/>
        <v>ข้อมูลไม่ถูกต้อง</v>
      </c>
      <c r="Q295" s="149" t="str">
        <f t="shared" si="36"/>
        <v>ข้อมูลไม่ถูกต้อง</v>
      </c>
      <c r="R295" s="149" t="str">
        <f t="shared" si="37"/>
        <v>ข้อมูลไม่ถูกต้อง</v>
      </c>
      <c r="S295" s="149" t="str">
        <f>IF(ISNUMBER(R295),
IF(H$2=ตัวเลือก!A$30,"ยังไม่บันทึกข้อมูล",R295*0.27),"ข้อมูลไม่ถูกต้อง")</f>
        <v>ข้อมูลไม่ถูกต้อง</v>
      </c>
      <c r="T295" s="149" t="str">
        <f t="shared" si="38"/>
        <v>ข้อมูลไม่ถูกต้อง</v>
      </c>
      <c r="U295" s="149" t="str">
        <f>IF(ISNUMBER(R295),
IF(H$2=ตัวเลือก!A$30,"ยังไม่บันทึกข้อมูล",R295*0.47),"ข้อมูลไม่ถูกต้อง")</f>
        <v>ข้อมูลไม่ถูกต้อง</v>
      </c>
      <c r="V295" s="149" t="str">
        <f>IF(ISNUMBER(S295),
IF(H$2=ตัวเลือก!A$30,"ยังไม่บันทึกข้อมูล",S295*0.47),"ข้อมูลไม่ถูกต้อง")</f>
        <v>ข้อมูลไม่ถูกต้อง</v>
      </c>
      <c r="W295" s="149" t="str">
        <f t="shared" si="39"/>
        <v>ข้อมูลไม่ถูกต้อง</v>
      </c>
      <c r="X295" s="148" t="str">
        <f t="shared" si="40"/>
        <v>ข้อมูลไม่ถูกต้อง</v>
      </c>
      <c r="Y295" s="38"/>
      <c r="Z295" s="38"/>
      <c r="AA295" s="38"/>
    </row>
    <row r="296" spans="1:27" x14ac:dyDescent="0.45">
      <c r="A296" s="38">
        <v>291</v>
      </c>
      <c r="B296" s="38"/>
      <c r="C296" s="38"/>
      <c r="D296" s="38"/>
      <c r="E296" s="38"/>
      <c r="F296" s="35"/>
      <c r="G296" s="35"/>
      <c r="H296" s="150"/>
      <c r="I296" s="38"/>
      <c r="J296" s="149" t="str">
        <f t="shared" si="41"/>
        <v>รอข้อมูลคอลัมน์ H</v>
      </c>
      <c r="K296" s="150"/>
      <c r="L296" s="150"/>
      <c r="M296" s="150"/>
      <c r="N296" s="149" t="str" cm="1">
        <f t="array" ref="N296">IF(AND(K296:M296=""),"ยังไม่บันทึกข้อมูล",
IF(M296&lt;&gt;"",
IF(M296&gt;=1.3,M296,"เป็นไม้พุ่ม"),
IF(K296+L296&gt;=1.3,K296+L296,"เป็นไม้พุ่ม")))</f>
        <v>ยังไม่บันทึกข้อมูล</v>
      </c>
      <c r="O296" s="149" t="str">
        <f t="shared" si="34"/>
        <v>ข้อมูลไม่ถูกต้อง</v>
      </c>
      <c r="P296" s="149" t="str">
        <f t="shared" si="35"/>
        <v>ข้อมูลไม่ถูกต้อง</v>
      </c>
      <c r="Q296" s="149" t="str">
        <f t="shared" si="36"/>
        <v>ข้อมูลไม่ถูกต้อง</v>
      </c>
      <c r="R296" s="149" t="str">
        <f t="shared" si="37"/>
        <v>ข้อมูลไม่ถูกต้อง</v>
      </c>
      <c r="S296" s="149" t="str">
        <f>IF(ISNUMBER(R296),
IF(H$2=ตัวเลือก!A$30,"ยังไม่บันทึกข้อมูล",R296*0.27),"ข้อมูลไม่ถูกต้อง")</f>
        <v>ข้อมูลไม่ถูกต้อง</v>
      </c>
      <c r="T296" s="149" t="str">
        <f t="shared" si="38"/>
        <v>ข้อมูลไม่ถูกต้อง</v>
      </c>
      <c r="U296" s="149" t="str">
        <f>IF(ISNUMBER(R296),
IF(H$2=ตัวเลือก!A$30,"ยังไม่บันทึกข้อมูล",R296*0.47),"ข้อมูลไม่ถูกต้อง")</f>
        <v>ข้อมูลไม่ถูกต้อง</v>
      </c>
      <c r="V296" s="149" t="str">
        <f>IF(ISNUMBER(S296),
IF(H$2=ตัวเลือก!A$30,"ยังไม่บันทึกข้อมูล",S296*0.47),"ข้อมูลไม่ถูกต้อง")</f>
        <v>ข้อมูลไม่ถูกต้อง</v>
      </c>
      <c r="W296" s="149" t="str">
        <f t="shared" si="39"/>
        <v>ข้อมูลไม่ถูกต้อง</v>
      </c>
      <c r="X296" s="148" t="str">
        <f t="shared" si="40"/>
        <v>ข้อมูลไม่ถูกต้อง</v>
      </c>
      <c r="Y296" s="38"/>
      <c r="Z296" s="38"/>
      <c r="AA296" s="38"/>
    </row>
    <row r="297" spans="1:27" x14ac:dyDescent="0.45">
      <c r="A297" s="38">
        <v>292</v>
      </c>
      <c r="B297" s="38"/>
      <c r="C297" s="38"/>
      <c r="D297" s="38"/>
      <c r="E297" s="38"/>
      <c r="F297" s="35"/>
      <c r="G297" s="35"/>
      <c r="H297" s="150"/>
      <c r="I297" s="38"/>
      <c r="J297" s="149" t="str">
        <f t="shared" si="41"/>
        <v>รอข้อมูลคอลัมน์ H</v>
      </c>
      <c r="K297" s="150"/>
      <c r="L297" s="150"/>
      <c r="M297" s="150"/>
      <c r="N297" s="149" t="str" cm="1">
        <f t="array" ref="N297">IF(AND(K297:M297=""),"ยังไม่บันทึกข้อมูล",
IF(M297&lt;&gt;"",
IF(M297&gt;=1.3,M297,"เป็นไม้พุ่ม"),
IF(K297+L297&gt;=1.3,K297+L297,"เป็นไม้พุ่ม")))</f>
        <v>ยังไม่บันทึกข้อมูล</v>
      </c>
      <c r="O297" s="149" t="str">
        <f t="shared" si="34"/>
        <v>ข้อมูลไม่ถูกต้อง</v>
      </c>
      <c r="P297" s="149" t="str">
        <f t="shared" si="35"/>
        <v>ข้อมูลไม่ถูกต้อง</v>
      </c>
      <c r="Q297" s="149" t="str">
        <f t="shared" si="36"/>
        <v>ข้อมูลไม่ถูกต้อง</v>
      </c>
      <c r="R297" s="149" t="str">
        <f t="shared" si="37"/>
        <v>ข้อมูลไม่ถูกต้อง</v>
      </c>
      <c r="S297" s="149" t="str">
        <f>IF(ISNUMBER(R297),
IF(H$2=ตัวเลือก!A$30,"ยังไม่บันทึกข้อมูล",R297*0.27),"ข้อมูลไม่ถูกต้อง")</f>
        <v>ข้อมูลไม่ถูกต้อง</v>
      </c>
      <c r="T297" s="149" t="str">
        <f t="shared" si="38"/>
        <v>ข้อมูลไม่ถูกต้อง</v>
      </c>
      <c r="U297" s="149" t="str">
        <f>IF(ISNUMBER(R297),
IF(H$2=ตัวเลือก!A$30,"ยังไม่บันทึกข้อมูล",R297*0.47),"ข้อมูลไม่ถูกต้อง")</f>
        <v>ข้อมูลไม่ถูกต้อง</v>
      </c>
      <c r="V297" s="149" t="str">
        <f>IF(ISNUMBER(S297),
IF(H$2=ตัวเลือก!A$30,"ยังไม่บันทึกข้อมูล",S297*0.47),"ข้อมูลไม่ถูกต้อง")</f>
        <v>ข้อมูลไม่ถูกต้อง</v>
      </c>
      <c r="W297" s="149" t="str">
        <f t="shared" si="39"/>
        <v>ข้อมูลไม่ถูกต้อง</v>
      </c>
      <c r="X297" s="148" t="str">
        <f t="shared" si="40"/>
        <v>ข้อมูลไม่ถูกต้อง</v>
      </c>
      <c r="Y297" s="38"/>
      <c r="Z297" s="38"/>
      <c r="AA297" s="38"/>
    </row>
    <row r="298" spans="1:27" x14ac:dyDescent="0.45">
      <c r="A298" s="38">
        <v>293</v>
      </c>
      <c r="B298" s="38"/>
      <c r="C298" s="38"/>
      <c r="D298" s="38"/>
      <c r="E298" s="38"/>
      <c r="F298" s="35"/>
      <c r="G298" s="35"/>
      <c r="H298" s="150"/>
      <c r="I298" s="38"/>
      <c r="J298" s="149" t="str">
        <f t="shared" si="41"/>
        <v>รอข้อมูลคอลัมน์ H</v>
      </c>
      <c r="K298" s="150"/>
      <c r="L298" s="150"/>
      <c r="M298" s="150"/>
      <c r="N298" s="149" t="str" cm="1">
        <f t="array" ref="N298">IF(AND(K298:M298=""),"ยังไม่บันทึกข้อมูล",
IF(M298&lt;&gt;"",
IF(M298&gt;=1.3,M298,"เป็นไม้พุ่ม"),
IF(K298+L298&gt;=1.3,K298+L298,"เป็นไม้พุ่ม")))</f>
        <v>ยังไม่บันทึกข้อมูล</v>
      </c>
      <c r="O298" s="149" t="str">
        <f t="shared" si="34"/>
        <v>ข้อมูลไม่ถูกต้อง</v>
      </c>
      <c r="P298" s="149" t="str">
        <f t="shared" si="35"/>
        <v>ข้อมูลไม่ถูกต้อง</v>
      </c>
      <c r="Q298" s="149" t="str">
        <f t="shared" si="36"/>
        <v>ข้อมูลไม่ถูกต้อง</v>
      </c>
      <c r="R298" s="149" t="str">
        <f t="shared" si="37"/>
        <v>ข้อมูลไม่ถูกต้อง</v>
      </c>
      <c r="S298" s="149" t="str">
        <f>IF(ISNUMBER(R298),
IF(H$2=ตัวเลือก!A$30,"ยังไม่บันทึกข้อมูล",R298*0.27),"ข้อมูลไม่ถูกต้อง")</f>
        <v>ข้อมูลไม่ถูกต้อง</v>
      </c>
      <c r="T298" s="149" t="str">
        <f t="shared" si="38"/>
        <v>ข้อมูลไม่ถูกต้อง</v>
      </c>
      <c r="U298" s="149" t="str">
        <f>IF(ISNUMBER(R298),
IF(H$2=ตัวเลือก!A$30,"ยังไม่บันทึกข้อมูล",R298*0.47),"ข้อมูลไม่ถูกต้อง")</f>
        <v>ข้อมูลไม่ถูกต้อง</v>
      </c>
      <c r="V298" s="149" t="str">
        <f>IF(ISNUMBER(S298),
IF(H$2=ตัวเลือก!A$30,"ยังไม่บันทึกข้อมูล",S298*0.47),"ข้อมูลไม่ถูกต้อง")</f>
        <v>ข้อมูลไม่ถูกต้อง</v>
      </c>
      <c r="W298" s="149" t="str">
        <f t="shared" si="39"/>
        <v>ข้อมูลไม่ถูกต้อง</v>
      </c>
      <c r="X298" s="148" t="str">
        <f t="shared" si="40"/>
        <v>ข้อมูลไม่ถูกต้อง</v>
      </c>
      <c r="Y298" s="38"/>
      <c r="Z298" s="38"/>
      <c r="AA298" s="38"/>
    </row>
    <row r="299" spans="1:27" x14ac:dyDescent="0.45">
      <c r="A299" s="38">
        <v>294</v>
      </c>
      <c r="B299" s="38"/>
      <c r="C299" s="38"/>
      <c r="D299" s="38"/>
      <c r="E299" s="38"/>
      <c r="F299" s="35"/>
      <c r="G299" s="35"/>
      <c r="H299" s="150"/>
      <c r="I299" s="38"/>
      <c r="J299" s="149" t="str">
        <f t="shared" si="41"/>
        <v>รอข้อมูลคอลัมน์ H</v>
      </c>
      <c r="K299" s="150"/>
      <c r="L299" s="150"/>
      <c r="M299" s="150"/>
      <c r="N299" s="149" t="str" cm="1">
        <f t="array" ref="N299">IF(AND(K299:M299=""),"ยังไม่บันทึกข้อมูล",
IF(M299&lt;&gt;"",
IF(M299&gt;=1.3,M299,"เป็นไม้พุ่ม"),
IF(K299+L299&gt;=1.3,K299+L299,"เป็นไม้พุ่ม")))</f>
        <v>ยังไม่บันทึกข้อมูล</v>
      </c>
      <c r="O299" s="149" t="str">
        <f t="shared" si="34"/>
        <v>ข้อมูลไม่ถูกต้อง</v>
      </c>
      <c r="P299" s="149" t="str">
        <f t="shared" si="35"/>
        <v>ข้อมูลไม่ถูกต้อง</v>
      </c>
      <c r="Q299" s="149" t="str">
        <f t="shared" si="36"/>
        <v>ข้อมูลไม่ถูกต้อง</v>
      </c>
      <c r="R299" s="149" t="str">
        <f t="shared" si="37"/>
        <v>ข้อมูลไม่ถูกต้อง</v>
      </c>
      <c r="S299" s="149" t="str">
        <f>IF(ISNUMBER(R299),
IF(H$2=ตัวเลือก!A$30,"ยังไม่บันทึกข้อมูล",R299*0.27),"ข้อมูลไม่ถูกต้อง")</f>
        <v>ข้อมูลไม่ถูกต้อง</v>
      </c>
      <c r="T299" s="149" t="str">
        <f t="shared" si="38"/>
        <v>ข้อมูลไม่ถูกต้อง</v>
      </c>
      <c r="U299" s="149" t="str">
        <f>IF(ISNUMBER(R299),
IF(H$2=ตัวเลือก!A$30,"ยังไม่บันทึกข้อมูล",R299*0.47),"ข้อมูลไม่ถูกต้อง")</f>
        <v>ข้อมูลไม่ถูกต้อง</v>
      </c>
      <c r="V299" s="149" t="str">
        <f>IF(ISNUMBER(S299),
IF(H$2=ตัวเลือก!A$30,"ยังไม่บันทึกข้อมูล",S299*0.47),"ข้อมูลไม่ถูกต้อง")</f>
        <v>ข้อมูลไม่ถูกต้อง</v>
      </c>
      <c r="W299" s="149" t="str">
        <f t="shared" si="39"/>
        <v>ข้อมูลไม่ถูกต้อง</v>
      </c>
      <c r="X299" s="148" t="str">
        <f t="shared" si="40"/>
        <v>ข้อมูลไม่ถูกต้อง</v>
      </c>
      <c r="Y299" s="38"/>
      <c r="Z299" s="38"/>
      <c r="AA299" s="38"/>
    </row>
    <row r="300" spans="1:27" x14ac:dyDescent="0.45">
      <c r="A300" s="38">
        <v>295</v>
      </c>
      <c r="B300" s="38"/>
      <c r="C300" s="38"/>
      <c r="D300" s="38"/>
      <c r="E300" s="38"/>
      <c r="F300" s="35"/>
      <c r="G300" s="35"/>
      <c r="H300" s="150"/>
      <c r="I300" s="38"/>
      <c r="J300" s="149" t="str">
        <f t="shared" si="41"/>
        <v>รอข้อมูลคอลัมน์ H</v>
      </c>
      <c r="K300" s="150"/>
      <c r="L300" s="150"/>
      <c r="M300" s="150"/>
      <c r="N300" s="149" t="str" cm="1">
        <f t="array" ref="N300">IF(AND(K300:M300=""),"ยังไม่บันทึกข้อมูล",
IF(M300&lt;&gt;"",
IF(M300&gt;=1.3,M300,"เป็นไม้พุ่ม"),
IF(K300+L300&gt;=1.3,K300+L300,"เป็นไม้พุ่ม")))</f>
        <v>ยังไม่บันทึกข้อมูล</v>
      </c>
      <c r="O300" s="149" t="str">
        <f t="shared" si="34"/>
        <v>ข้อมูลไม่ถูกต้อง</v>
      </c>
      <c r="P300" s="149" t="str">
        <f t="shared" si="35"/>
        <v>ข้อมูลไม่ถูกต้อง</v>
      </c>
      <c r="Q300" s="149" t="str">
        <f t="shared" si="36"/>
        <v>ข้อมูลไม่ถูกต้อง</v>
      </c>
      <c r="R300" s="149" t="str">
        <f t="shared" si="37"/>
        <v>ข้อมูลไม่ถูกต้อง</v>
      </c>
      <c r="S300" s="149" t="str">
        <f>IF(ISNUMBER(R300),
IF(H$2=ตัวเลือก!A$30,"ยังไม่บันทึกข้อมูล",R300*0.27),"ข้อมูลไม่ถูกต้อง")</f>
        <v>ข้อมูลไม่ถูกต้อง</v>
      </c>
      <c r="T300" s="149" t="str">
        <f t="shared" si="38"/>
        <v>ข้อมูลไม่ถูกต้อง</v>
      </c>
      <c r="U300" s="149" t="str">
        <f>IF(ISNUMBER(R300),
IF(H$2=ตัวเลือก!A$30,"ยังไม่บันทึกข้อมูล",R300*0.47),"ข้อมูลไม่ถูกต้อง")</f>
        <v>ข้อมูลไม่ถูกต้อง</v>
      </c>
      <c r="V300" s="149" t="str">
        <f>IF(ISNUMBER(S300),
IF(H$2=ตัวเลือก!A$30,"ยังไม่บันทึกข้อมูล",S300*0.47),"ข้อมูลไม่ถูกต้อง")</f>
        <v>ข้อมูลไม่ถูกต้อง</v>
      </c>
      <c r="W300" s="149" t="str">
        <f t="shared" si="39"/>
        <v>ข้อมูลไม่ถูกต้อง</v>
      </c>
      <c r="X300" s="148" t="str">
        <f t="shared" si="40"/>
        <v>ข้อมูลไม่ถูกต้อง</v>
      </c>
      <c r="Y300" s="38"/>
      <c r="Z300" s="38"/>
      <c r="AA300" s="38"/>
    </row>
    <row r="301" spans="1:27" x14ac:dyDescent="0.45">
      <c r="A301" s="38">
        <v>296</v>
      </c>
      <c r="B301" s="38"/>
      <c r="C301" s="38"/>
      <c r="D301" s="38"/>
      <c r="E301" s="38"/>
      <c r="F301" s="35"/>
      <c r="G301" s="35"/>
      <c r="H301" s="150"/>
      <c r="I301" s="38"/>
      <c r="J301" s="149" t="str">
        <f t="shared" si="41"/>
        <v>รอข้อมูลคอลัมน์ H</v>
      </c>
      <c r="K301" s="150"/>
      <c r="L301" s="150"/>
      <c r="M301" s="150"/>
      <c r="N301" s="149" t="str" cm="1">
        <f t="array" ref="N301">IF(AND(K301:M301=""),"ยังไม่บันทึกข้อมูล",
IF(M301&lt;&gt;"",
IF(M301&gt;=1.3,M301,"เป็นไม้พุ่ม"),
IF(K301+L301&gt;=1.3,K301+L301,"เป็นไม้พุ่ม")))</f>
        <v>ยังไม่บันทึกข้อมูล</v>
      </c>
      <c r="O301" s="149" t="str">
        <f t="shared" si="34"/>
        <v>ข้อมูลไม่ถูกต้อง</v>
      </c>
      <c r="P301" s="149" t="str">
        <f t="shared" si="35"/>
        <v>ข้อมูลไม่ถูกต้อง</v>
      </c>
      <c r="Q301" s="149" t="str">
        <f t="shared" si="36"/>
        <v>ข้อมูลไม่ถูกต้อง</v>
      </c>
      <c r="R301" s="149" t="str">
        <f t="shared" si="37"/>
        <v>ข้อมูลไม่ถูกต้อง</v>
      </c>
      <c r="S301" s="149" t="str">
        <f>IF(ISNUMBER(R301),
IF(H$2=ตัวเลือก!A$30,"ยังไม่บันทึกข้อมูล",R301*0.27),"ข้อมูลไม่ถูกต้อง")</f>
        <v>ข้อมูลไม่ถูกต้อง</v>
      </c>
      <c r="T301" s="149" t="str">
        <f t="shared" si="38"/>
        <v>ข้อมูลไม่ถูกต้อง</v>
      </c>
      <c r="U301" s="149" t="str">
        <f>IF(ISNUMBER(R301),
IF(H$2=ตัวเลือก!A$30,"ยังไม่บันทึกข้อมูล",R301*0.47),"ข้อมูลไม่ถูกต้อง")</f>
        <v>ข้อมูลไม่ถูกต้อง</v>
      </c>
      <c r="V301" s="149" t="str">
        <f>IF(ISNUMBER(S301),
IF(H$2=ตัวเลือก!A$30,"ยังไม่บันทึกข้อมูล",S301*0.47),"ข้อมูลไม่ถูกต้อง")</f>
        <v>ข้อมูลไม่ถูกต้อง</v>
      </c>
      <c r="W301" s="149" t="str">
        <f t="shared" si="39"/>
        <v>ข้อมูลไม่ถูกต้อง</v>
      </c>
      <c r="X301" s="148" t="str">
        <f t="shared" si="40"/>
        <v>ข้อมูลไม่ถูกต้อง</v>
      </c>
      <c r="Y301" s="38"/>
      <c r="Z301" s="38"/>
      <c r="AA301" s="38"/>
    </row>
    <row r="302" spans="1:27" x14ac:dyDescent="0.45">
      <c r="A302" s="38">
        <v>297</v>
      </c>
      <c r="B302" s="38"/>
      <c r="C302" s="38"/>
      <c r="D302" s="38"/>
      <c r="E302" s="38"/>
      <c r="F302" s="35"/>
      <c r="G302" s="35"/>
      <c r="H302" s="150"/>
      <c r="I302" s="38"/>
      <c r="J302" s="149" t="str">
        <f t="shared" si="41"/>
        <v>รอข้อมูลคอลัมน์ H</v>
      </c>
      <c r="K302" s="150"/>
      <c r="L302" s="150"/>
      <c r="M302" s="150"/>
      <c r="N302" s="149" t="str" cm="1">
        <f t="array" ref="N302">IF(AND(K302:M302=""),"ยังไม่บันทึกข้อมูล",
IF(M302&lt;&gt;"",
IF(M302&gt;=1.3,M302,"เป็นไม้พุ่ม"),
IF(K302+L302&gt;=1.3,K302+L302,"เป็นไม้พุ่ม")))</f>
        <v>ยังไม่บันทึกข้อมูล</v>
      </c>
      <c r="O302" s="149" t="str">
        <f t="shared" si="34"/>
        <v>ข้อมูลไม่ถูกต้อง</v>
      </c>
      <c r="P302" s="149" t="str">
        <f t="shared" si="35"/>
        <v>ข้อมูลไม่ถูกต้อง</v>
      </c>
      <c r="Q302" s="149" t="str">
        <f t="shared" si="36"/>
        <v>ข้อมูลไม่ถูกต้อง</v>
      </c>
      <c r="R302" s="149" t="str">
        <f t="shared" si="37"/>
        <v>ข้อมูลไม่ถูกต้อง</v>
      </c>
      <c r="S302" s="149" t="str">
        <f>IF(ISNUMBER(R302),
IF(H$2=ตัวเลือก!A$30,"ยังไม่บันทึกข้อมูล",R302*0.27),"ข้อมูลไม่ถูกต้อง")</f>
        <v>ข้อมูลไม่ถูกต้อง</v>
      </c>
      <c r="T302" s="149" t="str">
        <f t="shared" si="38"/>
        <v>ข้อมูลไม่ถูกต้อง</v>
      </c>
      <c r="U302" s="149" t="str">
        <f>IF(ISNUMBER(R302),
IF(H$2=ตัวเลือก!A$30,"ยังไม่บันทึกข้อมูล",R302*0.47),"ข้อมูลไม่ถูกต้อง")</f>
        <v>ข้อมูลไม่ถูกต้อง</v>
      </c>
      <c r="V302" s="149" t="str">
        <f>IF(ISNUMBER(S302),
IF(H$2=ตัวเลือก!A$30,"ยังไม่บันทึกข้อมูล",S302*0.47),"ข้อมูลไม่ถูกต้อง")</f>
        <v>ข้อมูลไม่ถูกต้อง</v>
      </c>
      <c r="W302" s="149" t="str">
        <f t="shared" si="39"/>
        <v>ข้อมูลไม่ถูกต้อง</v>
      </c>
      <c r="X302" s="148" t="str">
        <f t="shared" si="40"/>
        <v>ข้อมูลไม่ถูกต้อง</v>
      </c>
      <c r="Y302" s="38"/>
      <c r="Z302" s="38"/>
      <c r="AA302" s="38"/>
    </row>
    <row r="303" spans="1:27" x14ac:dyDescent="0.45">
      <c r="A303" s="38">
        <v>298</v>
      </c>
      <c r="B303" s="38"/>
      <c r="C303" s="38"/>
      <c r="D303" s="38"/>
      <c r="E303" s="38"/>
      <c r="F303" s="35"/>
      <c r="G303" s="35"/>
      <c r="H303" s="150"/>
      <c r="I303" s="38"/>
      <c r="J303" s="149" t="str">
        <f t="shared" si="41"/>
        <v>รอข้อมูลคอลัมน์ H</v>
      </c>
      <c r="K303" s="150"/>
      <c r="L303" s="150"/>
      <c r="M303" s="150"/>
      <c r="N303" s="149" t="str" cm="1">
        <f t="array" ref="N303">IF(AND(K303:M303=""),"ยังไม่บันทึกข้อมูล",
IF(M303&lt;&gt;"",
IF(M303&gt;=1.3,M303,"เป็นไม้พุ่ม"),
IF(K303+L303&gt;=1.3,K303+L303,"เป็นไม้พุ่ม")))</f>
        <v>ยังไม่บันทึกข้อมูล</v>
      </c>
      <c r="O303" s="149" t="str">
        <f t="shared" si="34"/>
        <v>ข้อมูลไม่ถูกต้อง</v>
      </c>
      <c r="P303" s="149" t="str">
        <f t="shared" si="35"/>
        <v>ข้อมูลไม่ถูกต้อง</v>
      </c>
      <c r="Q303" s="149" t="str">
        <f t="shared" si="36"/>
        <v>ข้อมูลไม่ถูกต้อง</v>
      </c>
      <c r="R303" s="149" t="str">
        <f t="shared" si="37"/>
        <v>ข้อมูลไม่ถูกต้อง</v>
      </c>
      <c r="S303" s="149" t="str">
        <f>IF(ISNUMBER(R303),
IF(H$2=ตัวเลือก!A$30,"ยังไม่บันทึกข้อมูล",R303*0.27),"ข้อมูลไม่ถูกต้อง")</f>
        <v>ข้อมูลไม่ถูกต้อง</v>
      </c>
      <c r="T303" s="149" t="str">
        <f t="shared" si="38"/>
        <v>ข้อมูลไม่ถูกต้อง</v>
      </c>
      <c r="U303" s="149" t="str">
        <f>IF(ISNUMBER(R303),
IF(H$2=ตัวเลือก!A$30,"ยังไม่บันทึกข้อมูล",R303*0.47),"ข้อมูลไม่ถูกต้อง")</f>
        <v>ข้อมูลไม่ถูกต้อง</v>
      </c>
      <c r="V303" s="149" t="str">
        <f>IF(ISNUMBER(S303),
IF(H$2=ตัวเลือก!A$30,"ยังไม่บันทึกข้อมูล",S303*0.47),"ข้อมูลไม่ถูกต้อง")</f>
        <v>ข้อมูลไม่ถูกต้อง</v>
      </c>
      <c r="W303" s="149" t="str">
        <f t="shared" si="39"/>
        <v>ข้อมูลไม่ถูกต้อง</v>
      </c>
      <c r="X303" s="148" t="str">
        <f t="shared" si="40"/>
        <v>ข้อมูลไม่ถูกต้อง</v>
      </c>
      <c r="Y303" s="38"/>
      <c r="Z303" s="38"/>
      <c r="AA303" s="38"/>
    </row>
    <row r="304" spans="1:27" x14ac:dyDescent="0.45">
      <c r="A304" s="38">
        <v>299</v>
      </c>
      <c r="B304" s="38"/>
      <c r="C304" s="38"/>
      <c r="D304" s="38"/>
      <c r="E304" s="38"/>
      <c r="F304" s="35"/>
      <c r="G304" s="35"/>
      <c r="H304" s="150"/>
      <c r="I304" s="38"/>
      <c r="J304" s="149" t="str">
        <f t="shared" si="41"/>
        <v>รอข้อมูลคอลัมน์ H</v>
      </c>
      <c r="K304" s="150"/>
      <c r="L304" s="150"/>
      <c r="M304" s="150"/>
      <c r="N304" s="149" t="str" cm="1">
        <f t="array" ref="N304">IF(AND(K304:M304=""),"ยังไม่บันทึกข้อมูล",
IF(M304&lt;&gt;"",
IF(M304&gt;=1.3,M304,"เป็นไม้พุ่ม"),
IF(K304+L304&gt;=1.3,K304+L304,"เป็นไม้พุ่ม")))</f>
        <v>ยังไม่บันทึกข้อมูล</v>
      </c>
      <c r="O304" s="149" t="str">
        <f t="shared" si="34"/>
        <v>ข้อมูลไม่ถูกต้อง</v>
      </c>
      <c r="P304" s="149" t="str">
        <f t="shared" si="35"/>
        <v>ข้อมูลไม่ถูกต้อง</v>
      </c>
      <c r="Q304" s="149" t="str">
        <f t="shared" si="36"/>
        <v>ข้อมูลไม่ถูกต้อง</v>
      </c>
      <c r="R304" s="149" t="str">
        <f t="shared" si="37"/>
        <v>ข้อมูลไม่ถูกต้อง</v>
      </c>
      <c r="S304" s="149" t="str">
        <f>IF(ISNUMBER(R304),
IF(H$2=ตัวเลือก!A$30,"ยังไม่บันทึกข้อมูล",R304*0.27),"ข้อมูลไม่ถูกต้อง")</f>
        <v>ข้อมูลไม่ถูกต้อง</v>
      </c>
      <c r="T304" s="149" t="str">
        <f t="shared" si="38"/>
        <v>ข้อมูลไม่ถูกต้อง</v>
      </c>
      <c r="U304" s="149" t="str">
        <f>IF(ISNUMBER(R304),
IF(H$2=ตัวเลือก!A$30,"ยังไม่บันทึกข้อมูล",R304*0.47),"ข้อมูลไม่ถูกต้อง")</f>
        <v>ข้อมูลไม่ถูกต้อง</v>
      </c>
      <c r="V304" s="149" t="str">
        <f>IF(ISNUMBER(S304),
IF(H$2=ตัวเลือก!A$30,"ยังไม่บันทึกข้อมูล",S304*0.47),"ข้อมูลไม่ถูกต้อง")</f>
        <v>ข้อมูลไม่ถูกต้อง</v>
      </c>
      <c r="W304" s="149" t="str">
        <f t="shared" si="39"/>
        <v>ข้อมูลไม่ถูกต้อง</v>
      </c>
      <c r="X304" s="148" t="str">
        <f t="shared" si="40"/>
        <v>ข้อมูลไม่ถูกต้อง</v>
      </c>
      <c r="Y304" s="38"/>
      <c r="Z304" s="38"/>
      <c r="AA304" s="38"/>
    </row>
    <row r="305" spans="1:27" x14ac:dyDescent="0.45">
      <c r="A305" s="38">
        <v>300</v>
      </c>
      <c r="B305" s="38"/>
      <c r="C305" s="38"/>
      <c r="D305" s="38"/>
      <c r="E305" s="38"/>
      <c r="F305" s="35"/>
      <c r="G305" s="35"/>
      <c r="H305" s="150"/>
      <c r="I305" s="38"/>
      <c r="J305" s="149" t="str">
        <f t="shared" si="41"/>
        <v>รอข้อมูลคอลัมน์ H</v>
      </c>
      <c r="K305" s="150"/>
      <c r="L305" s="150"/>
      <c r="M305" s="150"/>
      <c r="N305" s="149" t="str" cm="1">
        <f t="array" ref="N305">IF(AND(K305:M305=""),"ยังไม่บันทึกข้อมูล",
IF(M305&lt;&gt;"",
IF(M305&gt;=1.3,M305,"เป็นไม้พุ่ม"),
IF(K305+L305&gt;=1.3,K305+L305,"เป็นไม้พุ่ม")))</f>
        <v>ยังไม่บันทึกข้อมูล</v>
      </c>
      <c r="O305" s="149" t="str">
        <f t="shared" si="34"/>
        <v>ข้อมูลไม่ถูกต้อง</v>
      </c>
      <c r="P305" s="149" t="str">
        <f t="shared" si="35"/>
        <v>ข้อมูลไม่ถูกต้อง</v>
      </c>
      <c r="Q305" s="149" t="str">
        <f t="shared" si="36"/>
        <v>ข้อมูลไม่ถูกต้อง</v>
      </c>
      <c r="R305" s="149" t="str">
        <f t="shared" si="37"/>
        <v>ข้อมูลไม่ถูกต้อง</v>
      </c>
      <c r="S305" s="149" t="str">
        <f>IF(ISNUMBER(R305),
IF(H$2=ตัวเลือก!A$30,"ยังไม่บันทึกข้อมูล",R305*0.27),"ข้อมูลไม่ถูกต้อง")</f>
        <v>ข้อมูลไม่ถูกต้อง</v>
      </c>
      <c r="T305" s="149" t="str">
        <f t="shared" si="38"/>
        <v>ข้อมูลไม่ถูกต้อง</v>
      </c>
      <c r="U305" s="149" t="str">
        <f>IF(ISNUMBER(R305),
IF(H$2=ตัวเลือก!A$30,"ยังไม่บันทึกข้อมูล",R305*0.47),"ข้อมูลไม่ถูกต้อง")</f>
        <v>ข้อมูลไม่ถูกต้อง</v>
      </c>
      <c r="V305" s="149" t="str">
        <f>IF(ISNUMBER(S305),
IF(H$2=ตัวเลือก!A$30,"ยังไม่บันทึกข้อมูล",S305*0.47),"ข้อมูลไม่ถูกต้อง")</f>
        <v>ข้อมูลไม่ถูกต้อง</v>
      </c>
      <c r="W305" s="149" t="str">
        <f t="shared" si="39"/>
        <v>ข้อมูลไม่ถูกต้อง</v>
      </c>
      <c r="X305" s="148" t="str">
        <f t="shared" si="40"/>
        <v>ข้อมูลไม่ถูกต้อง</v>
      </c>
      <c r="Y305" s="38"/>
      <c r="Z305" s="38"/>
      <c r="AA305" s="38"/>
    </row>
    <row r="306" spans="1:27" x14ac:dyDescent="0.45">
      <c r="A306" s="38">
        <v>301</v>
      </c>
      <c r="B306" s="38"/>
      <c r="C306" s="38"/>
      <c r="D306" s="38"/>
      <c r="E306" s="38"/>
      <c r="F306" s="35"/>
      <c r="G306" s="35"/>
      <c r="H306" s="150"/>
      <c r="I306" s="38"/>
      <c r="J306" s="149" t="str">
        <f t="shared" si="41"/>
        <v>รอข้อมูลคอลัมน์ H</v>
      </c>
      <c r="K306" s="150"/>
      <c r="L306" s="150"/>
      <c r="M306" s="150"/>
      <c r="N306" s="149" t="str" cm="1">
        <f t="array" ref="N306">IF(AND(K306:M306=""),"ยังไม่บันทึกข้อมูล",
IF(M306&lt;&gt;"",
IF(M306&gt;=1.3,M306,"เป็นไม้พุ่ม"),
IF(K306+L306&gt;=1.3,K306+L306,"เป็นไม้พุ่ม")))</f>
        <v>ยังไม่บันทึกข้อมูล</v>
      </c>
      <c r="O306" s="149" t="str">
        <f t="shared" si="34"/>
        <v>ข้อมูลไม่ถูกต้อง</v>
      </c>
      <c r="P306" s="149" t="str">
        <f t="shared" si="35"/>
        <v>ข้อมูลไม่ถูกต้อง</v>
      </c>
      <c r="Q306" s="149" t="str">
        <f t="shared" si="36"/>
        <v>ข้อมูลไม่ถูกต้อง</v>
      </c>
      <c r="R306" s="149" t="str">
        <f t="shared" si="37"/>
        <v>ข้อมูลไม่ถูกต้อง</v>
      </c>
      <c r="S306" s="149" t="str">
        <f>IF(ISNUMBER(R306),
IF(H$2=ตัวเลือก!A$30,"ยังไม่บันทึกข้อมูล",R306*0.27),"ข้อมูลไม่ถูกต้อง")</f>
        <v>ข้อมูลไม่ถูกต้อง</v>
      </c>
      <c r="T306" s="149" t="str">
        <f t="shared" si="38"/>
        <v>ข้อมูลไม่ถูกต้อง</v>
      </c>
      <c r="U306" s="149" t="str">
        <f>IF(ISNUMBER(R306),
IF(H$2=ตัวเลือก!A$30,"ยังไม่บันทึกข้อมูล",R306*0.47),"ข้อมูลไม่ถูกต้อง")</f>
        <v>ข้อมูลไม่ถูกต้อง</v>
      </c>
      <c r="V306" s="149" t="str">
        <f>IF(ISNUMBER(S306),
IF(H$2=ตัวเลือก!A$30,"ยังไม่บันทึกข้อมูล",S306*0.47),"ข้อมูลไม่ถูกต้อง")</f>
        <v>ข้อมูลไม่ถูกต้อง</v>
      </c>
      <c r="W306" s="149" t="str">
        <f t="shared" si="39"/>
        <v>ข้อมูลไม่ถูกต้อง</v>
      </c>
      <c r="X306" s="148" t="str">
        <f t="shared" si="40"/>
        <v>ข้อมูลไม่ถูกต้อง</v>
      </c>
      <c r="Y306" s="38"/>
      <c r="Z306" s="38"/>
      <c r="AA306" s="38"/>
    </row>
    <row r="307" spans="1:27" x14ac:dyDescent="0.45">
      <c r="A307" s="38">
        <v>302</v>
      </c>
      <c r="B307" s="38"/>
      <c r="C307" s="38"/>
      <c r="D307" s="38"/>
      <c r="E307" s="38"/>
      <c r="F307" s="35"/>
      <c r="G307" s="35"/>
      <c r="H307" s="150"/>
      <c r="I307" s="38"/>
      <c r="J307" s="149" t="str">
        <f t="shared" si="41"/>
        <v>รอข้อมูลคอลัมน์ H</v>
      </c>
      <c r="K307" s="150"/>
      <c r="L307" s="150"/>
      <c r="M307" s="150"/>
      <c r="N307" s="149" t="str" cm="1">
        <f t="array" ref="N307">IF(AND(K307:M307=""),"ยังไม่บันทึกข้อมูล",
IF(M307&lt;&gt;"",
IF(M307&gt;=1.3,M307,"เป็นไม้พุ่ม"),
IF(K307+L307&gt;=1.3,K307+L307,"เป็นไม้พุ่ม")))</f>
        <v>ยังไม่บันทึกข้อมูล</v>
      </c>
      <c r="O307" s="149" t="str">
        <f t="shared" si="34"/>
        <v>ข้อมูลไม่ถูกต้อง</v>
      </c>
      <c r="P307" s="149" t="str">
        <f t="shared" si="35"/>
        <v>ข้อมูลไม่ถูกต้อง</v>
      </c>
      <c r="Q307" s="149" t="str">
        <f t="shared" si="36"/>
        <v>ข้อมูลไม่ถูกต้อง</v>
      </c>
      <c r="R307" s="149" t="str">
        <f t="shared" si="37"/>
        <v>ข้อมูลไม่ถูกต้อง</v>
      </c>
      <c r="S307" s="149" t="str">
        <f>IF(ISNUMBER(R307),
IF(H$2=ตัวเลือก!A$30,"ยังไม่บันทึกข้อมูล",R307*0.27),"ข้อมูลไม่ถูกต้อง")</f>
        <v>ข้อมูลไม่ถูกต้อง</v>
      </c>
      <c r="T307" s="149" t="str">
        <f t="shared" si="38"/>
        <v>ข้อมูลไม่ถูกต้อง</v>
      </c>
      <c r="U307" s="149" t="str">
        <f>IF(ISNUMBER(R307),
IF(H$2=ตัวเลือก!A$30,"ยังไม่บันทึกข้อมูล",R307*0.47),"ข้อมูลไม่ถูกต้อง")</f>
        <v>ข้อมูลไม่ถูกต้อง</v>
      </c>
      <c r="V307" s="149" t="str">
        <f>IF(ISNUMBER(S307),
IF(H$2=ตัวเลือก!A$30,"ยังไม่บันทึกข้อมูล",S307*0.47),"ข้อมูลไม่ถูกต้อง")</f>
        <v>ข้อมูลไม่ถูกต้อง</v>
      </c>
      <c r="W307" s="149" t="str">
        <f t="shared" si="39"/>
        <v>ข้อมูลไม่ถูกต้อง</v>
      </c>
      <c r="X307" s="148" t="str">
        <f t="shared" si="40"/>
        <v>ข้อมูลไม่ถูกต้อง</v>
      </c>
      <c r="Y307" s="38"/>
      <c r="Z307" s="38"/>
      <c r="AA307" s="38"/>
    </row>
    <row r="308" spans="1:27" x14ac:dyDescent="0.45">
      <c r="A308" s="38">
        <v>303</v>
      </c>
      <c r="B308" s="38"/>
      <c r="C308" s="38"/>
      <c r="D308" s="38"/>
      <c r="E308" s="38"/>
      <c r="F308" s="35"/>
      <c r="G308" s="35"/>
      <c r="H308" s="150"/>
      <c r="I308" s="38"/>
      <c r="J308" s="149" t="str">
        <f t="shared" si="41"/>
        <v>รอข้อมูลคอลัมน์ H</v>
      </c>
      <c r="K308" s="150"/>
      <c r="L308" s="150"/>
      <c r="M308" s="150"/>
      <c r="N308" s="149" t="str" cm="1">
        <f t="array" ref="N308">IF(AND(K308:M308=""),"ยังไม่บันทึกข้อมูล",
IF(M308&lt;&gt;"",
IF(M308&gt;=1.3,M308,"เป็นไม้พุ่ม"),
IF(K308+L308&gt;=1.3,K308+L308,"เป็นไม้พุ่ม")))</f>
        <v>ยังไม่บันทึกข้อมูล</v>
      </c>
      <c r="O308" s="149" t="str">
        <f t="shared" si="34"/>
        <v>ข้อมูลไม่ถูกต้อง</v>
      </c>
      <c r="P308" s="149" t="str">
        <f t="shared" si="35"/>
        <v>ข้อมูลไม่ถูกต้อง</v>
      </c>
      <c r="Q308" s="149" t="str">
        <f t="shared" si="36"/>
        <v>ข้อมูลไม่ถูกต้อง</v>
      </c>
      <c r="R308" s="149" t="str">
        <f t="shared" si="37"/>
        <v>ข้อมูลไม่ถูกต้อง</v>
      </c>
      <c r="S308" s="149" t="str">
        <f>IF(ISNUMBER(R308),
IF(H$2=ตัวเลือก!A$30,"ยังไม่บันทึกข้อมูล",R308*0.27),"ข้อมูลไม่ถูกต้อง")</f>
        <v>ข้อมูลไม่ถูกต้อง</v>
      </c>
      <c r="T308" s="149" t="str">
        <f t="shared" si="38"/>
        <v>ข้อมูลไม่ถูกต้อง</v>
      </c>
      <c r="U308" s="149" t="str">
        <f>IF(ISNUMBER(R308),
IF(H$2=ตัวเลือก!A$30,"ยังไม่บันทึกข้อมูล",R308*0.47),"ข้อมูลไม่ถูกต้อง")</f>
        <v>ข้อมูลไม่ถูกต้อง</v>
      </c>
      <c r="V308" s="149" t="str">
        <f>IF(ISNUMBER(S308),
IF(H$2=ตัวเลือก!A$30,"ยังไม่บันทึกข้อมูล",S308*0.47),"ข้อมูลไม่ถูกต้อง")</f>
        <v>ข้อมูลไม่ถูกต้อง</v>
      </c>
      <c r="W308" s="149" t="str">
        <f t="shared" si="39"/>
        <v>ข้อมูลไม่ถูกต้อง</v>
      </c>
      <c r="X308" s="148" t="str">
        <f t="shared" si="40"/>
        <v>ข้อมูลไม่ถูกต้อง</v>
      </c>
      <c r="Y308" s="38"/>
      <c r="Z308" s="38"/>
      <c r="AA308" s="38"/>
    </row>
    <row r="309" spans="1:27" x14ac:dyDescent="0.45">
      <c r="A309" s="38">
        <v>304</v>
      </c>
      <c r="B309" s="38"/>
      <c r="C309" s="38"/>
      <c r="D309" s="38"/>
      <c r="E309" s="38"/>
      <c r="F309" s="35"/>
      <c r="G309" s="35"/>
      <c r="H309" s="150"/>
      <c r="I309" s="38"/>
      <c r="J309" s="149" t="str">
        <f t="shared" si="41"/>
        <v>รอข้อมูลคอลัมน์ H</v>
      </c>
      <c r="K309" s="150"/>
      <c r="L309" s="150"/>
      <c r="M309" s="150"/>
      <c r="N309" s="149" t="str" cm="1">
        <f t="array" ref="N309">IF(AND(K309:M309=""),"ยังไม่บันทึกข้อมูล",
IF(M309&lt;&gt;"",
IF(M309&gt;=1.3,M309,"เป็นไม้พุ่ม"),
IF(K309+L309&gt;=1.3,K309+L309,"เป็นไม้พุ่ม")))</f>
        <v>ยังไม่บันทึกข้อมูล</v>
      </c>
      <c r="O309" s="149" t="str">
        <f t="shared" si="34"/>
        <v>ข้อมูลไม่ถูกต้อง</v>
      </c>
      <c r="P309" s="149" t="str">
        <f t="shared" si="35"/>
        <v>ข้อมูลไม่ถูกต้อง</v>
      </c>
      <c r="Q309" s="149" t="str">
        <f t="shared" si="36"/>
        <v>ข้อมูลไม่ถูกต้อง</v>
      </c>
      <c r="R309" s="149" t="str">
        <f t="shared" si="37"/>
        <v>ข้อมูลไม่ถูกต้อง</v>
      </c>
      <c r="S309" s="149" t="str">
        <f>IF(ISNUMBER(R309),
IF(H$2=ตัวเลือก!A$30,"ยังไม่บันทึกข้อมูล",R309*0.27),"ข้อมูลไม่ถูกต้อง")</f>
        <v>ข้อมูลไม่ถูกต้อง</v>
      </c>
      <c r="T309" s="149" t="str">
        <f t="shared" si="38"/>
        <v>ข้อมูลไม่ถูกต้อง</v>
      </c>
      <c r="U309" s="149" t="str">
        <f>IF(ISNUMBER(R309),
IF(H$2=ตัวเลือก!A$30,"ยังไม่บันทึกข้อมูล",R309*0.47),"ข้อมูลไม่ถูกต้อง")</f>
        <v>ข้อมูลไม่ถูกต้อง</v>
      </c>
      <c r="V309" s="149" t="str">
        <f>IF(ISNUMBER(S309),
IF(H$2=ตัวเลือก!A$30,"ยังไม่บันทึกข้อมูล",S309*0.47),"ข้อมูลไม่ถูกต้อง")</f>
        <v>ข้อมูลไม่ถูกต้อง</v>
      </c>
      <c r="W309" s="149" t="str">
        <f t="shared" si="39"/>
        <v>ข้อมูลไม่ถูกต้อง</v>
      </c>
      <c r="X309" s="148" t="str">
        <f t="shared" si="40"/>
        <v>ข้อมูลไม่ถูกต้อง</v>
      </c>
      <c r="Y309" s="38"/>
      <c r="Z309" s="38"/>
      <c r="AA309" s="38"/>
    </row>
    <row r="310" spans="1:27" x14ac:dyDescent="0.45">
      <c r="A310" s="38">
        <v>305</v>
      </c>
      <c r="B310" s="38"/>
      <c r="C310" s="38"/>
      <c r="D310" s="38"/>
      <c r="E310" s="38"/>
      <c r="F310" s="35"/>
      <c r="G310" s="35"/>
      <c r="H310" s="150"/>
      <c r="I310" s="38"/>
      <c r="J310" s="149" t="str">
        <f t="shared" si="41"/>
        <v>รอข้อมูลคอลัมน์ H</v>
      </c>
      <c r="K310" s="150"/>
      <c r="L310" s="150"/>
      <c r="M310" s="150"/>
      <c r="N310" s="149" t="str" cm="1">
        <f t="array" ref="N310">IF(AND(K310:M310=""),"ยังไม่บันทึกข้อมูล",
IF(M310&lt;&gt;"",
IF(M310&gt;=1.3,M310,"เป็นไม้พุ่ม"),
IF(K310+L310&gt;=1.3,K310+L310,"เป็นไม้พุ่ม")))</f>
        <v>ยังไม่บันทึกข้อมูล</v>
      </c>
      <c r="O310" s="149" t="str">
        <f t="shared" si="34"/>
        <v>ข้อมูลไม่ถูกต้อง</v>
      </c>
      <c r="P310" s="149" t="str">
        <f t="shared" si="35"/>
        <v>ข้อมูลไม่ถูกต้อง</v>
      </c>
      <c r="Q310" s="149" t="str">
        <f t="shared" si="36"/>
        <v>ข้อมูลไม่ถูกต้อง</v>
      </c>
      <c r="R310" s="149" t="str">
        <f t="shared" si="37"/>
        <v>ข้อมูลไม่ถูกต้อง</v>
      </c>
      <c r="S310" s="149" t="str">
        <f>IF(ISNUMBER(R310),
IF(H$2=ตัวเลือก!A$30,"ยังไม่บันทึกข้อมูล",R310*0.27),"ข้อมูลไม่ถูกต้อง")</f>
        <v>ข้อมูลไม่ถูกต้อง</v>
      </c>
      <c r="T310" s="149" t="str">
        <f t="shared" si="38"/>
        <v>ข้อมูลไม่ถูกต้อง</v>
      </c>
      <c r="U310" s="149" t="str">
        <f>IF(ISNUMBER(R310),
IF(H$2=ตัวเลือก!A$30,"ยังไม่บันทึกข้อมูล",R310*0.47),"ข้อมูลไม่ถูกต้อง")</f>
        <v>ข้อมูลไม่ถูกต้อง</v>
      </c>
      <c r="V310" s="149" t="str">
        <f>IF(ISNUMBER(S310),
IF(H$2=ตัวเลือก!A$30,"ยังไม่บันทึกข้อมูล",S310*0.47),"ข้อมูลไม่ถูกต้อง")</f>
        <v>ข้อมูลไม่ถูกต้อง</v>
      </c>
      <c r="W310" s="149" t="str">
        <f t="shared" si="39"/>
        <v>ข้อมูลไม่ถูกต้อง</v>
      </c>
      <c r="X310" s="148" t="str">
        <f t="shared" si="40"/>
        <v>ข้อมูลไม่ถูกต้อง</v>
      </c>
      <c r="Y310" s="38"/>
      <c r="Z310" s="38"/>
      <c r="AA310" s="38"/>
    </row>
    <row r="311" spans="1:27" x14ac:dyDescent="0.45">
      <c r="A311" s="38">
        <v>306</v>
      </c>
      <c r="B311" s="38"/>
      <c r="C311" s="38"/>
      <c r="D311" s="38"/>
      <c r="E311" s="38"/>
      <c r="F311" s="35"/>
      <c r="G311" s="35"/>
      <c r="H311" s="150"/>
      <c r="I311" s="38"/>
      <c r="J311" s="149" t="str">
        <f t="shared" si="41"/>
        <v>รอข้อมูลคอลัมน์ H</v>
      </c>
      <c r="K311" s="150"/>
      <c r="L311" s="150"/>
      <c r="M311" s="150"/>
      <c r="N311" s="149" t="str" cm="1">
        <f t="array" ref="N311">IF(AND(K311:M311=""),"ยังไม่บันทึกข้อมูล",
IF(M311&lt;&gt;"",
IF(M311&gt;=1.3,M311,"เป็นไม้พุ่ม"),
IF(K311+L311&gt;=1.3,K311+L311,"เป็นไม้พุ่ม")))</f>
        <v>ยังไม่บันทึกข้อมูล</v>
      </c>
      <c r="O311" s="149" t="str">
        <f t="shared" si="34"/>
        <v>ข้อมูลไม่ถูกต้อง</v>
      </c>
      <c r="P311" s="149" t="str">
        <f t="shared" si="35"/>
        <v>ข้อมูลไม่ถูกต้อง</v>
      </c>
      <c r="Q311" s="149" t="str">
        <f t="shared" si="36"/>
        <v>ข้อมูลไม่ถูกต้อง</v>
      </c>
      <c r="R311" s="149" t="str">
        <f t="shared" si="37"/>
        <v>ข้อมูลไม่ถูกต้อง</v>
      </c>
      <c r="S311" s="149" t="str">
        <f>IF(ISNUMBER(R311),
IF(H$2=ตัวเลือก!A$30,"ยังไม่บันทึกข้อมูล",R311*0.27),"ข้อมูลไม่ถูกต้อง")</f>
        <v>ข้อมูลไม่ถูกต้อง</v>
      </c>
      <c r="T311" s="149" t="str">
        <f t="shared" si="38"/>
        <v>ข้อมูลไม่ถูกต้อง</v>
      </c>
      <c r="U311" s="149" t="str">
        <f>IF(ISNUMBER(R311),
IF(H$2=ตัวเลือก!A$30,"ยังไม่บันทึกข้อมูล",R311*0.47),"ข้อมูลไม่ถูกต้อง")</f>
        <v>ข้อมูลไม่ถูกต้อง</v>
      </c>
      <c r="V311" s="149" t="str">
        <f>IF(ISNUMBER(S311),
IF(H$2=ตัวเลือก!A$30,"ยังไม่บันทึกข้อมูล",S311*0.47),"ข้อมูลไม่ถูกต้อง")</f>
        <v>ข้อมูลไม่ถูกต้อง</v>
      </c>
      <c r="W311" s="149" t="str">
        <f t="shared" si="39"/>
        <v>ข้อมูลไม่ถูกต้อง</v>
      </c>
      <c r="X311" s="148" t="str">
        <f t="shared" si="40"/>
        <v>ข้อมูลไม่ถูกต้อง</v>
      </c>
      <c r="Y311" s="38"/>
      <c r="Z311" s="38"/>
      <c r="AA311" s="38"/>
    </row>
    <row r="312" spans="1:27" x14ac:dyDescent="0.45">
      <c r="A312" s="38">
        <v>307</v>
      </c>
      <c r="B312" s="38"/>
      <c r="C312" s="38"/>
      <c r="D312" s="38"/>
      <c r="E312" s="38"/>
      <c r="F312" s="35"/>
      <c r="G312" s="35"/>
      <c r="H312" s="150"/>
      <c r="I312" s="38"/>
      <c r="J312" s="149" t="str">
        <f t="shared" si="41"/>
        <v>รอข้อมูลคอลัมน์ H</v>
      </c>
      <c r="K312" s="150"/>
      <c r="L312" s="150"/>
      <c r="M312" s="150"/>
      <c r="N312" s="149" t="str" cm="1">
        <f t="array" ref="N312">IF(AND(K312:M312=""),"ยังไม่บันทึกข้อมูล",
IF(M312&lt;&gt;"",
IF(M312&gt;=1.3,M312,"เป็นไม้พุ่ม"),
IF(K312+L312&gt;=1.3,K312+L312,"เป็นไม้พุ่ม")))</f>
        <v>ยังไม่บันทึกข้อมูล</v>
      </c>
      <c r="O312" s="149" t="str">
        <f t="shared" si="34"/>
        <v>ข้อมูลไม่ถูกต้อง</v>
      </c>
      <c r="P312" s="149" t="str">
        <f t="shared" si="35"/>
        <v>ข้อมูลไม่ถูกต้อง</v>
      </c>
      <c r="Q312" s="149" t="str">
        <f t="shared" si="36"/>
        <v>ข้อมูลไม่ถูกต้อง</v>
      </c>
      <c r="R312" s="149" t="str">
        <f t="shared" si="37"/>
        <v>ข้อมูลไม่ถูกต้อง</v>
      </c>
      <c r="S312" s="149" t="str">
        <f>IF(ISNUMBER(R312),
IF(H$2=ตัวเลือก!A$30,"ยังไม่บันทึกข้อมูล",R312*0.27),"ข้อมูลไม่ถูกต้อง")</f>
        <v>ข้อมูลไม่ถูกต้อง</v>
      </c>
      <c r="T312" s="149" t="str">
        <f t="shared" si="38"/>
        <v>ข้อมูลไม่ถูกต้อง</v>
      </c>
      <c r="U312" s="149" t="str">
        <f>IF(ISNUMBER(R312),
IF(H$2=ตัวเลือก!A$30,"ยังไม่บันทึกข้อมูล",R312*0.47),"ข้อมูลไม่ถูกต้อง")</f>
        <v>ข้อมูลไม่ถูกต้อง</v>
      </c>
      <c r="V312" s="149" t="str">
        <f>IF(ISNUMBER(S312),
IF(H$2=ตัวเลือก!A$30,"ยังไม่บันทึกข้อมูล",S312*0.47),"ข้อมูลไม่ถูกต้อง")</f>
        <v>ข้อมูลไม่ถูกต้อง</v>
      </c>
      <c r="W312" s="149" t="str">
        <f t="shared" si="39"/>
        <v>ข้อมูลไม่ถูกต้อง</v>
      </c>
      <c r="X312" s="148" t="str">
        <f t="shared" si="40"/>
        <v>ข้อมูลไม่ถูกต้อง</v>
      </c>
      <c r="Y312" s="38"/>
      <c r="Z312" s="38"/>
      <c r="AA312" s="38"/>
    </row>
    <row r="313" spans="1:27" x14ac:dyDescent="0.45">
      <c r="A313" s="38">
        <v>308</v>
      </c>
      <c r="B313" s="38"/>
      <c r="C313" s="38"/>
      <c r="D313" s="38"/>
      <c r="E313" s="38"/>
      <c r="F313" s="35"/>
      <c r="G313" s="35"/>
      <c r="H313" s="150"/>
      <c r="I313" s="38"/>
      <c r="J313" s="149" t="str">
        <f t="shared" si="41"/>
        <v>รอข้อมูลคอลัมน์ H</v>
      </c>
      <c r="K313" s="150"/>
      <c r="L313" s="150"/>
      <c r="M313" s="150"/>
      <c r="N313" s="149" t="str" cm="1">
        <f t="array" ref="N313">IF(AND(K313:M313=""),"ยังไม่บันทึกข้อมูล",
IF(M313&lt;&gt;"",
IF(M313&gt;=1.3,M313,"เป็นไม้พุ่ม"),
IF(K313+L313&gt;=1.3,K313+L313,"เป็นไม้พุ่ม")))</f>
        <v>ยังไม่บันทึกข้อมูล</v>
      </c>
      <c r="O313" s="149" t="str">
        <f t="shared" si="34"/>
        <v>ข้อมูลไม่ถูกต้อง</v>
      </c>
      <c r="P313" s="149" t="str">
        <f t="shared" si="35"/>
        <v>ข้อมูลไม่ถูกต้อง</v>
      </c>
      <c r="Q313" s="149" t="str">
        <f t="shared" si="36"/>
        <v>ข้อมูลไม่ถูกต้อง</v>
      </c>
      <c r="R313" s="149" t="str">
        <f t="shared" si="37"/>
        <v>ข้อมูลไม่ถูกต้อง</v>
      </c>
      <c r="S313" s="149" t="str">
        <f>IF(ISNUMBER(R313),
IF(H$2=ตัวเลือก!A$30,"ยังไม่บันทึกข้อมูล",R313*0.27),"ข้อมูลไม่ถูกต้อง")</f>
        <v>ข้อมูลไม่ถูกต้อง</v>
      </c>
      <c r="T313" s="149" t="str">
        <f t="shared" si="38"/>
        <v>ข้อมูลไม่ถูกต้อง</v>
      </c>
      <c r="U313" s="149" t="str">
        <f>IF(ISNUMBER(R313),
IF(H$2=ตัวเลือก!A$30,"ยังไม่บันทึกข้อมูล",R313*0.47),"ข้อมูลไม่ถูกต้อง")</f>
        <v>ข้อมูลไม่ถูกต้อง</v>
      </c>
      <c r="V313" s="149" t="str">
        <f>IF(ISNUMBER(S313),
IF(H$2=ตัวเลือก!A$30,"ยังไม่บันทึกข้อมูล",S313*0.47),"ข้อมูลไม่ถูกต้อง")</f>
        <v>ข้อมูลไม่ถูกต้อง</v>
      </c>
      <c r="W313" s="149" t="str">
        <f t="shared" si="39"/>
        <v>ข้อมูลไม่ถูกต้อง</v>
      </c>
      <c r="X313" s="148" t="str">
        <f t="shared" si="40"/>
        <v>ข้อมูลไม่ถูกต้อง</v>
      </c>
      <c r="Y313" s="38"/>
      <c r="Z313" s="38"/>
      <c r="AA313" s="38"/>
    </row>
    <row r="314" spans="1:27" x14ac:dyDescent="0.45">
      <c r="A314" s="38">
        <v>309</v>
      </c>
      <c r="B314" s="38"/>
      <c r="C314" s="38"/>
      <c r="D314" s="38"/>
      <c r="E314" s="38"/>
      <c r="F314" s="35"/>
      <c r="G314" s="35"/>
      <c r="H314" s="150"/>
      <c r="I314" s="38"/>
      <c r="J314" s="149" t="str">
        <f t="shared" si="41"/>
        <v>รอข้อมูลคอลัมน์ H</v>
      </c>
      <c r="K314" s="150"/>
      <c r="L314" s="150"/>
      <c r="M314" s="150"/>
      <c r="N314" s="149" t="str" cm="1">
        <f t="array" ref="N314">IF(AND(K314:M314=""),"ยังไม่บันทึกข้อมูล",
IF(M314&lt;&gt;"",
IF(M314&gt;=1.3,M314,"เป็นไม้พุ่ม"),
IF(K314+L314&gt;=1.3,K314+L314,"เป็นไม้พุ่ม")))</f>
        <v>ยังไม่บันทึกข้อมูล</v>
      </c>
      <c r="O314" s="149" t="str">
        <f t="shared" si="34"/>
        <v>ข้อมูลไม่ถูกต้อง</v>
      </c>
      <c r="P314" s="149" t="str">
        <f t="shared" si="35"/>
        <v>ข้อมูลไม่ถูกต้อง</v>
      </c>
      <c r="Q314" s="149" t="str">
        <f t="shared" si="36"/>
        <v>ข้อมูลไม่ถูกต้อง</v>
      </c>
      <c r="R314" s="149" t="str">
        <f t="shared" si="37"/>
        <v>ข้อมูลไม่ถูกต้อง</v>
      </c>
      <c r="S314" s="149" t="str">
        <f>IF(ISNUMBER(R314),
IF(H$2=ตัวเลือก!A$30,"ยังไม่บันทึกข้อมูล",R314*0.27),"ข้อมูลไม่ถูกต้อง")</f>
        <v>ข้อมูลไม่ถูกต้อง</v>
      </c>
      <c r="T314" s="149" t="str">
        <f t="shared" si="38"/>
        <v>ข้อมูลไม่ถูกต้อง</v>
      </c>
      <c r="U314" s="149" t="str">
        <f>IF(ISNUMBER(R314),
IF(H$2=ตัวเลือก!A$30,"ยังไม่บันทึกข้อมูล",R314*0.47),"ข้อมูลไม่ถูกต้อง")</f>
        <v>ข้อมูลไม่ถูกต้อง</v>
      </c>
      <c r="V314" s="149" t="str">
        <f>IF(ISNUMBER(S314),
IF(H$2=ตัวเลือก!A$30,"ยังไม่บันทึกข้อมูล",S314*0.47),"ข้อมูลไม่ถูกต้อง")</f>
        <v>ข้อมูลไม่ถูกต้อง</v>
      </c>
      <c r="W314" s="149" t="str">
        <f t="shared" si="39"/>
        <v>ข้อมูลไม่ถูกต้อง</v>
      </c>
      <c r="X314" s="148" t="str">
        <f t="shared" si="40"/>
        <v>ข้อมูลไม่ถูกต้อง</v>
      </c>
      <c r="Y314" s="38"/>
      <c r="Z314" s="38"/>
      <c r="AA314" s="38"/>
    </row>
    <row r="315" spans="1:27" x14ac:dyDescent="0.45">
      <c r="A315" s="38">
        <v>310</v>
      </c>
      <c r="B315" s="38"/>
      <c r="C315" s="38"/>
      <c r="D315" s="38"/>
      <c r="E315" s="38"/>
      <c r="F315" s="35"/>
      <c r="G315" s="35"/>
      <c r="H315" s="150"/>
      <c r="I315" s="38"/>
      <c r="J315" s="149" t="str">
        <f t="shared" si="41"/>
        <v>รอข้อมูลคอลัมน์ H</v>
      </c>
      <c r="K315" s="150"/>
      <c r="L315" s="150"/>
      <c r="M315" s="150"/>
      <c r="N315" s="149" t="str" cm="1">
        <f t="array" ref="N315">IF(AND(K315:M315=""),"ยังไม่บันทึกข้อมูล",
IF(M315&lt;&gt;"",
IF(M315&gt;=1.3,M315,"เป็นไม้พุ่ม"),
IF(K315+L315&gt;=1.3,K315+L315,"เป็นไม้พุ่ม")))</f>
        <v>ยังไม่บันทึกข้อมูล</v>
      </c>
      <c r="O315" s="149" t="str">
        <f t="shared" si="34"/>
        <v>ข้อมูลไม่ถูกต้อง</v>
      </c>
      <c r="P315" s="149" t="str">
        <f t="shared" si="35"/>
        <v>ข้อมูลไม่ถูกต้อง</v>
      </c>
      <c r="Q315" s="149" t="str">
        <f t="shared" si="36"/>
        <v>ข้อมูลไม่ถูกต้อง</v>
      </c>
      <c r="R315" s="149" t="str">
        <f t="shared" si="37"/>
        <v>ข้อมูลไม่ถูกต้อง</v>
      </c>
      <c r="S315" s="149" t="str">
        <f>IF(ISNUMBER(R315),
IF(H$2=ตัวเลือก!A$30,"ยังไม่บันทึกข้อมูล",R315*0.27),"ข้อมูลไม่ถูกต้อง")</f>
        <v>ข้อมูลไม่ถูกต้อง</v>
      </c>
      <c r="T315" s="149" t="str">
        <f t="shared" si="38"/>
        <v>ข้อมูลไม่ถูกต้อง</v>
      </c>
      <c r="U315" s="149" t="str">
        <f>IF(ISNUMBER(R315),
IF(H$2=ตัวเลือก!A$30,"ยังไม่บันทึกข้อมูล",R315*0.47),"ข้อมูลไม่ถูกต้อง")</f>
        <v>ข้อมูลไม่ถูกต้อง</v>
      </c>
      <c r="V315" s="149" t="str">
        <f>IF(ISNUMBER(S315),
IF(H$2=ตัวเลือก!A$30,"ยังไม่บันทึกข้อมูล",S315*0.47),"ข้อมูลไม่ถูกต้อง")</f>
        <v>ข้อมูลไม่ถูกต้อง</v>
      </c>
      <c r="W315" s="149" t="str">
        <f t="shared" si="39"/>
        <v>ข้อมูลไม่ถูกต้อง</v>
      </c>
      <c r="X315" s="148" t="str">
        <f t="shared" si="40"/>
        <v>ข้อมูลไม่ถูกต้อง</v>
      </c>
      <c r="Y315" s="38"/>
      <c r="Z315" s="38"/>
      <c r="AA315" s="38"/>
    </row>
    <row r="316" spans="1:27" x14ac:dyDescent="0.45">
      <c r="A316" s="38">
        <v>311</v>
      </c>
      <c r="B316" s="38"/>
      <c r="C316" s="38"/>
      <c r="D316" s="38"/>
      <c r="E316" s="38"/>
      <c r="F316" s="35"/>
      <c r="G316" s="35"/>
      <c r="H316" s="150"/>
      <c r="I316" s="38"/>
      <c r="J316" s="149" t="str">
        <f t="shared" si="41"/>
        <v>รอข้อมูลคอลัมน์ H</v>
      </c>
      <c r="K316" s="150"/>
      <c r="L316" s="150"/>
      <c r="M316" s="150"/>
      <c r="N316" s="149" t="str" cm="1">
        <f t="array" ref="N316">IF(AND(K316:M316=""),"ยังไม่บันทึกข้อมูล",
IF(M316&lt;&gt;"",
IF(M316&gt;=1.3,M316,"เป็นไม้พุ่ม"),
IF(K316+L316&gt;=1.3,K316+L316,"เป็นไม้พุ่ม")))</f>
        <v>ยังไม่บันทึกข้อมูล</v>
      </c>
      <c r="O316" s="149" t="str">
        <f t="shared" si="34"/>
        <v>ข้อมูลไม่ถูกต้อง</v>
      </c>
      <c r="P316" s="149" t="str">
        <f t="shared" si="35"/>
        <v>ข้อมูลไม่ถูกต้อง</v>
      </c>
      <c r="Q316" s="149" t="str">
        <f t="shared" si="36"/>
        <v>ข้อมูลไม่ถูกต้อง</v>
      </c>
      <c r="R316" s="149" t="str">
        <f t="shared" si="37"/>
        <v>ข้อมูลไม่ถูกต้อง</v>
      </c>
      <c r="S316" s="149" t="str">
        <f>IF(ISNUMBER(R316),
IF(H$2=ตัวเลือก!A$30,"ยังไม่บันทึกข้อมูล",R316*0.27),"ข้อมูลไม่ถูกต้อง")</f>
        <v>ข้อมูลไม่ถูกต้อง</v>
      </c>
      <c r="T316" s="149" t="str">
        <f t="shared" si="38"/>
        <v>ข้อมูลไม่ถูกต้อง</v>
      </c>
      <c r="U316" s="149" t="str">
        <f>IF(ISNUMBER(R316),
IF(H$2=ตัวเลือก!A$30,"ยังไม่บันทึกข้อมูล",R316*0.47),"ข้อมูลไม่ถูกต้อง")</f>
        <v>ข้อมูลไม่ถูกต้อง</v>
      </c>
      <c r="V316" s="149" t="str">
        <f>IF(ISNUMBER(S316),
IF(H$2=ตัวเลือก!A$30,"ยังไม่บันทึกข้อมูล",S316*0.47),"ข้อมูลไม่ถูกต้อง")</f>
        <v>ข้อมูลไม่ถูกต้อง</v>
      </c>
      <c r="W316" s="149" t="str">
        <f t="shared" si="39"/>
        <v>ข้อมูลไม่ถูกต้อง</v>
      </c>
      <c r="X316" s="148" t="str">
        <f t="shared" si="40"/>
        <v>ข้อมูลไม่ถูกต้อง</v>
      </c>
      <c r="Y316" s="38"/>
      <c r="Z316" s="38"/>
      <c r="AA316" s="38"/>
    </row>
    <row r="317" spans="1:27" x14ac:dyDescent="0.45">
      <c r="A317" s="38">
        <v>312</v>
      </c>
      <c r="B317" s="38"/>
      <c r="C317" s="38"/>
      <c r="D317" s="38"/>
      <c r="E317" s="38"/>
      <c r="F317" s="35"/>
      <c r="G317" s="35"/>
      <c r="H317" s="150"/>
      <c r="I317" s="38"/>
      <c r="J317" s="149" t="str">
        <f t="shared" si="41"/>
        <v>รอข้อมูลคอลัมน์ H</v>
      </c>
      <c r="K317" s="150"/>
      <c r="L317" s="150"/>
      <c r="M317" s="150"/>
      <c r="N317" s="149" t="str" cm="1">
        <f t="array" ref="N317">IF(AND(K317:M317=""),"ยังไม่บันทึกข้อมูล",
IF(M317&lt;&gt;"",
IF(M317&gt;=1.3,M317,"เป็นไม้พุ่ม"),
IF(K317+L317&gt;=1.3,K317+L317,"เป็นไม้พุ่ม")))</f>
        <v>ยังไม่บันทึกข้อมูล</v>
      </c>
      <c r="O317" s="149" t="str">
        <f t="shared" si="34"/>
        <v>ข้อมูลไม่ถูกต้อง</v>
      </c>
      <c r="P317" s="149" t="str">
        <f t="shared" si="35"/>
        <v>ข้อมูลไม่ถูกต้อง</v>
      </c>
      <c r="Q317" s="149" t="str">
        <f t="shared" si="36"/>
        <v>ข้อมูลไม่ถูกต้อง</v>
      </c>
      <c r="R317" s="149" t="str">
        <f t="shared" si="37"/>
        <v>ข้อมูลไม่ถูกต้อง</v>
      </c>
      <c r="S317" s="149" t="str">
        <f>IF(ISNUMBER(R317),
IF(H$2=ตัวเลือก!A$30,"ยังไม่บันทึกข้อมูล",R317*0.27),"ข้อมูลไม่ถูกต้อง")</f>
        <v>ข้อมูลไม่ถูกต้อง</v>
      </c>
      <c r="T317" s="149" t="str">
        <f t="shared" si="38"/>
        <v>ข้อมูลไม่ถูกต้อง</v>
      </c>
      <c r="U317" s="149" t="str">
        <f>IF(ISNUMBER(R317),
IF(H$2=ตัวเลือก!A$30,"ยังไม่บันทึกข้อมูล",R317*0.47),"ข้อมูลไม่ถูกต้อง")</f>
        <v>ข้อมูลไม่ถูกต้อง</v>
      </c>
      <c r="V317" s="149" t="str">
        <f>IF(ISNUMBER(S317),
IF(H$2=ตัวเลือก!A$30,"ยังไม่บันทึกข้อมูล",S317*0.47),"ข้อมูลไม่ถูกต้อง")</f>
        <v>ข้อมูลไม่ถูกต้อง</v>
      </c>
      <c r="W317" s="149" t="str">
        <f t="shared" si="39"/>
        <v>ข้อมูลไม่ถูกต้อง</v>
      </c>
      <c r="X317" s="148" t="str">
        <f t="shared" si="40"/>
        <v>ข้อมูลไม่ถูกต้อง</v>
      </c>
      <c r="Y317" s="38"/>
      <c r="Z317" s="38"/>
      <c r="AA317" s="38"/>
    </row>
    <row r="318" spans="1:27" x14ac:dyDescent="0.45">
      <c r="A318" s="38">
        <v>313</v>
      </c>
      <c r="B318" s="38"/>
      <c r="C318" s="38"/>
      <c r="D318" s="38"/>
      <c r="E318" s="38"/>
      <c r="F318" s="35"/>
      <c r="G318" s="35"/>
      <c r="H318" s="150"/>
      <c r="I318" s="38"/>
      <c r="J318" s="149" t="str">
        <f t="shared" si="41"/>
        <v>รอข้อมูลคอลัมน์ H</v>
      </c>
      <c r="K318" s="150"/>
      <c r="L318" s="150"/>
      <c r="M318" s="150"/>
      <c r="N318" s="149" t="str" cm="1">
        <f t="array" ref="N318">IF(AND(K318:M318=""),"ยังไม่บันทึกข้อมูล",
IF(M318&lt;&gt;"",
IF(M318&gt;=1.3,M318,"เป็นไม้พุ่ม"),
IF(K318+L318&gt;=1.3,K318+L318,"เป็นไม้พุ่ม")))</f>
        <v>ยังไม่บันทึกข้อมูล</v>
      </c>
      <c r="O318" s="149" t="str">
        <f t="shared" si="34"/>
        <v>ข้อมูลไม่ถูกต้อง</v>
      </c>
      <c r="P318" s="149" t="str">
        <f t="shared" si="35"/>
        <v>ข้อมูลไม่ถูกต้อง</v>
      </c>
      <c r="Q318" s="149" t="str">
        <f t="shared" si="36"/>
        <v>ข้อมูลไม่ถูกต้อง</v>
      </c>
      <c r="R318" s="149" t="str">
        <f t="shared" si="37"/>
        <v>ข้อมูลไม่ถูกต้อง</v>
      </c>
      <c r="S318" s="149" t="str">
        <f>IF(ISNUMBER(R318),
IF(H$2=ตัวเลือก!A$30,"ยังไม่บันทึกข้อมูล",R318*0.27),"ข้อมูลไม่ถูกต้อง")</f>
        <v>ข้อมูลไม่ถูกต้อง</v>
      </c>
      <c r="T318" s="149" t="str">
        <f t="shared" si="38"/>
        <v>ข้อมูลไม่ถูกต้อง</v>
      </c>
      <c r="U318" s="149" t="str">
        <f>IF(ISNUMBER(R318),
IF(H$2=ตัวเลือก!A$30,"ยังไม่บันทึกข้อมูล",R318*0.47),"ข้อมูลไม่ถูกต้อง")</f>
        <v>ข้อมูลไม่ถูกต้อง</v>
      </c>
      <c r="V318" s="149" t="str">
        <f>IF(ISNUMBER(S318),
IF(H$2=ตัวเลือก!A$30,"ยังไม่บันทึกข้อมูล",S318*0.47),"ข้อมูลไม่ถูกต้อง")</f>
        <v>ข้อมูลไม่ถูกต้อง</v>
      </c>
      <c r="W318" s="149" t="str">
        <f t="shared" si="39"/>
        <v>ข้อมูลไม่ถูกต้อง</v>
      </c>
      <c r="X318" s="148" t="str">
        <f t="shared" si="40"/>
        <v>ข้อมูลไม่ถูกต้อง</v>
      </c>
      <c r="Y318" s="38"/>
      <c r="Z318" s="38"/>
      <c r="AA318" s="38"/>
    </row>
    <row r="319" spans="1:27" x14ac:dyDescent="0.45">
      <c r="A319" s="38">
        <v>314</v>
      </c>
      <c r="B319" s="38"/>
      <c r="C319" s="38"/>
      <c r="D319" s="38"/>
      <c r="E319" s="38"/>
      <c r="F319" s="35"/>
      <c r="G319" s="35"/>
      <c r="H319" s="150"/>
      <c r="I319" s="38"/>
      <c r="J319" s="149" t="str">
        <f t="shared" si="41"/>
        <v>รอข้อมูลคอลัมน์ H</v>
      </c>
      <c r="K319" s="150"/>
      <c r="L319" s="150"/>
      <c r="M319" s="150"/>
      <c r="N319" s="149" t="str" cm="1">
        <f t="array" ref="N319">IF(AND(K319:M319=""),"ยังไม่บันทึกข้อมูล",
IF(M319&lt;&gt;"",
IF(M319&gt;=1.3,M319,"เป็นไม้พุ่ม"),
IF(K319+L319&gt;=1.3,K319+L319,"เป็นไม้พุ่ม")))</f>
        <v>ยังไม่บันทึกข้อมูล</v>
      </c>
      <c r="O319" s="149" t="str">
        <f t="shared" si="34"/>
        <v>ข้อมูลไม่ถูกต้อง</v>
      </c>
      <c r="P319" s="149" t="str">
        <f t="shared" si="35"/>
        <v>ข้อมูลไม่ถูกต้อง</v>
      </c>
      <c r="Q319" s="149" t="str">
        <f t="shared" si="36"/>
        <v>ข้อมูลไม่ถูกต้อง</v>
      </c>
      <c r="R319" s="149" t="str">
        <f t="shared" si="37"/>
        <v>ข้อมูลไม่ถูกต้อง</v>
      </c>
      <c r="S319" s="149" t="str">
        <f>IF(ISNUMBER(R319),
IF(H$2=ตัวเลือก!A$30,"ยังไม่บันทึกข้อมูล",R319*0.27),"ข้อมูลไม่ถูกต้อง")</f>
        <v>ข้อมูลไม่ถูกต้อง</v>
      </c>
      <c r="T319" s="149" t="str">
        <f t="shared" si="38"/>
        <v>ข้อมูลไม่ถูกต้อง</v>
      </c>
      <c r="U319" s="149" t="str">
        <f>IF(ISNUMBER(R319),
IF(H$2=ตัวเลือก!A$30,"ยังไม่บันทึกข้อมูล",R319*0.47),"ข้อมูลไม่ถูกต้อง")</f>
        <v>ข้อมูลไม่ถูกต้อง</v>
      </c>
      <c r="V319" s="149" t="str">
        <f>IF(ISNUMBER(S319),
IF(H$2=ตัวเลือก!A$30,"ยังไม่บันทึกข้อมูล",S319*0.47),"ข้อมูลไม่ถูกต้อง")</f>
        <v>ข้อมูลไม่ถูกต้อง</v>
      </c>
      <c r="W319" s="149" t="str">
        <f t="shared" si="39"/>
        <v>ข้อมูลไม่ถูกต้อง</v>
      </c>
      <c r="X319" s="148" t="str">
        <f t="shared" si="40"/>
        <v>ข้อมูลไม่ถูกต้อง</v>
      </c>
      <c r="Y319" s="38"/>
      <c r="Z319" s="38"/>
      <c r="AA319" s="38"/>
    </row>
    <row r="320" spans="1:27" x14ac:dyDescent="0.45">
      <c r="A320" s="38">
        <v>315</v>
      </c>
      <c r="B320" s="38"/>
      <c r="C320" s="38"/>
      <c r="D320" s="38"/>
      <c r="E320" s="38"/>
      <c r="F320" s="35"/>
      <c r="G320" s="35"/>
      <c r="H320" s="150"/>
      <c r="I320" s="38"/>
      <c r="J320" s="149" t="str">
        <f t="shared" si="41"/>
        <v>รอข้อมูลคอลัมน์ H</v>
      </c>
      <c r="K320" s="150"/>
      <c r="L320" s="150"/>
      <c r="M320" s="150"/>
      <c r="N320" s="149" t="str" cm="1">
        <f t="array" ref="N320">IF(AND(K320:M320=""),"ยังไม่บันทึกข้อมูล",
IF(M320&lt;&gt;"",
IF(M320&gt;=1.3,M320,"เป็นไม้พุ่ม"),
IF(K320+L320&gt;=1.3,K320+L320,"เป็นไม้พุ่ม")))</f>
        <v>ยังไม่บันทึกข้อมูล</v>
      </c>
      <c r="O320" s="149" t="str">
        <f t="shared" si="34"/>
        <v>ข้อมูลไม่ถูกต้อง</v>
      </c>
      <c r="P320" s="149" t="str">
        <f t="shared" si="35"/>
        <v>ข้อมูลไม่ถูกต้อง</v>
      </c>
      <c r="Q320" s="149" t="str">
        <f t="shared" si="36"/>
        <v>ข้อมูลไม่ถูกต้อง</v>
      </c>
      <c r="R320" s="149" t="str">
        <f t="shared" si="37"/>
        <v>ข้อมูลไม่ถูกต้อง</v>
      </c>
      <c r="S320" s="149" t="str">
        <f>IF(ISNUMBER(R320),
IF(H$2=ตัวเลือก!A$30,"ยังไม่บันทึกข้อมูล",R320*0.27),"ข้อมูลไม่ถูกต้อง")</f>
        <v>ข้อมูลไม่ถูกต้อง</v>
      </c>
      <c r="T320" s="149" t="str">
        <f t="shared" si="38"/>
        <v>ข้อมูลไม่ถูกต้อง</v>
      </c>
      <c r="U320" s="149" t="str">
        <f>IF(ISNUMBER(R320),
IF(H$2=ตัวเลือก!A$30,"ยังไม่บันทึกข้อมูล",R320*0.47),"ข้อมูลไม่ถูกต้อง")</f>
        <v>ข้อมูลไม่ถูกต้อง</v>
      </c>
      <c r="V320" s="149" t="str">
        <f>IF(ISNUMBER(S320),
IF(H$2=ตัวเลือก!A$30,"ยังไม่บันทึกข้อมูล",S320*0.47),"ข้อมูลไม่ถูกต้อง")</f>
        <v>ข้อมูลไม่ถูกต้อง</v>
      </c>
      <c r="W320" s="149" t="str">
        <f t="shared" si="39"/>
        <v>ข้อมูลไม่ถูกต้อง</v>
      </c>
      <c r="X320" s="148" t="str">
        <f t="shared" si="40"/>
        <v>ข้อมูลไม่ถูกต้อง</v>
      </c>
      <c r="Y320" s="38"/>
      <c r="Z320" s="38"/>
      <c r="AA320" s="38"/>
    </row>
    <row r="321" spans="1:27" x14ac:dyDescent="0.45">
      <c r="A321" s="38">
        <v>316</v>
      </c>
      <c r="B321" s="38"/>
      <c r="C321" s="38"/>
      <c r="D321" s="38"/>
      <c r="E321" s="38"/>
      <c r="F321" s="35"/>
      <c r="G321" s="35"/>
      <c r="H321" s="150"/>
      <c r="I321" s="38"/>
      <c r="J321" s="149" t="str">
        <f t="shared" si="41"/>
        <v>รอข้อมูลคอลัมน์ H</v>
      </c>
      <c r="K321" s="150"/>
      <c r="L321" s="150"/>
      <c r="M321" s="150"/>
      <c r="N321" s="149" t="str" cm="1">
        <f t="array" ref="N321">IF(AND(K321:M321=""),"ยังไม่บันทึกข้อมูล",
IF(M321&lt;&gt;"",
IF(M321&gt;=1.3,M321,"เป็นไม้พุ่ม"),
IF(K321+L321&gt;=1.3,K321+L321,"เป็นไม้พุ่ม")))</f>
        <v>ยังไม่บันทึกข้อมูล</v>
      </c>
      <c r="O321" s="149" t="str">
        <f t="shared" si="34"/>
        <v>ข้อมูลไม่ถูกต้อง</v>
      </c>
      <c r="P321" s="149" t="str">
        <f t="shared" si="35"/>
        <v>ข้อมูลไม่ถูกต้อง</v>
      </c>
      <c r="Q321" s="149" t="str">
        <f t="shared" si="36"/>
        <v>ข้อมูลไม่ถูกต้อง</v>
      </c>
      <c r="R321" s="149" t="str">
        <f t="shared" si="37"/>
        <v>ข้อมูลไม่ถูกต้อง</v>
      </c>
      <c r="S321" s="149" t="str">
        <f>IF(ISNUMBER(R321),
IF(H$2=ตัวเลือก!A$30,"ยังไม่บันทึกข้อมูล",R321*0.27),"ข้อมูลไม่ถูกต้อง")</f>
        <v>ข้อมูลไม่ถูกต้อง</v>
      </c>
      <c r="T321" s="149" t="str">
        <f t="shared" si="38"/>
        <v>ข้อมูลไม่ถูกต้อง</v>
      </c>
      <c r="U321" s="149" t="str">
        <f>IF(ISNUMBER(R321),
IF(H$2=ตัวเลือก!A$30,"ยังไม่บันทึกข้อมูล",R321*0.47),"ข้อมูลไม่ถูกต้อง")</f>
        <v>ข้อมูลไม่ถูกต้อง</v>
      </c>
      <c r="V321" s="149" t="str">
        <f>IF(ISNUMBER(S321),
IF(H$2=ตัวเลือก!A$30,"ยังไม่บันทึกข้อมูล",S321*0.47),"ข้อมูลไม่ถูกต้อง")</f>
        <v>ข้อมูลไม่ถูกต้อง</v>
      </c>
      <c r="W321" s="149" t="str">
        <f t="shared" si="39"/>
        <v>ข้อมูลไม่ถูกต้อง</v>
      </c>
      <c r="X321" s="148" t="str">
        <f t="shared" si="40"/>
        <v>ข้อมูลไม่ถูกต้อง</v>
      </c>
      <c r="Y321" s="38"/>
      <c r="Z321" s="38"/>
      <c r="AA321" s="38"/>
    </row>
    <row r="322" spans="1:27" x14ac:dyDescent="0.45">
      <c r="A322" s="38">
        <v>317</v>
      </c>
      <c r="B322" s="38"/>
      <c r="C322" s="38"/>
      <c r="D322" s="38"/>
      <c r="E322" s="38"/>
      <c r="F322" s="35"/>
      <c r="G322" s="35"/>
      <c r="H322" s="150"/>
      <c r="I322" s="38"/>
      <c r="J322" s="149" t="str">
        <f t="shared" si="41"/>
        <v>รอข้อมูลคอลัมน์ H</v>
      </c>
      <c r="K322" s="150"/>
      <c r="L322" s="150"/>
      <c r="M322" s="150"/>
      <c r="N322" s="149" t="str" cm="1">
        <f t="array" ref="N322">IF(AND(K322:M322=""),"ยังไม่บันทึกข้อมูล",
IF(M322&lt;&gt;"",
IF(M322&gt;=1.3,M322,"เป็นไม้พุ่ม"),
IF(K322+L322&gt;=1.3,K322+L322,"เป็นไม้พุ่ม")))</f>
        <v>ยังไม่บันทึกข้อมูล</v>
      </c>
      <c r="O322" s="149" t="str">
        <f t="shared" si="34"/>
        <v>ข้อมูลไม่ถูกต้อง</v>
      </c>
      <c r="P322" s="149" t="str">
        <f t="shared" si="35"/>
        <v>ข้อมูลไม่ถูกต้อง</v>
      </c>
      <c r="Q322" s="149" t="str">
        <f t="shared" si="36"/>
        <v>ข้อมูลไม่ถูกต้อง</v>
      </c>
      <c r="R322" s="149" t="str">
        <f t="shared" si="37"/>
        <v>ข้อมูลไม่ถูกต้อง</v>
      </c>
      <c r="S322" s="149" t="str">
        <f>IF(ISNUMBER(R322),
IF(H$2=ตัวเลือก!A$30,"ยังไม่บันทึกข้อมูล",R322*0.27),"ข้อมูลไม่ถูกต้อง")</f>
        <v>ข้อมูลไม่ถูกต้อง</v>
      </c>
      <c r="T322" s="149" t="str">
        <f t="shared" si="38"/>
        <v>ข้อมูลไม่ถูกต้อง</v>
      </c>
      <c r="U322" s="149" t="str">
        <f>IF(ISNUMBER(R322),
IF(H$2=ตัวเลือก!A$30,"ยังไม่บันทึกข้อมูล",R322*0.47),"ข้อมูลไม่ถูกต้อง")</f>
        <v>ข้อมูลไม่ถูกต้อง</v>
      </c>
      <c r="V322" s="149" t="str">
        <f>IF(ISNUMBER(S322),
IF(H$2=ตัวเลือก!A$30,"ยังไม่บันทึกข้อมูล",S322*0.47),"ข้อมูลไม่ถูกต้อง")</f>
        <v>ข้อมูลไม่ถูกต้อง</v>
      </c>
      <c r="W322" s="149" t="str">
        <f t="shared" si="39"/>
        <v>ข้อมูลไม่ถูกต้อง</v>
      </c>
      <c r="X322" s="148" t="str">
        <f t="shared" si="40"/>
        <v>ข้อมูลไม่ถูกต้อง</v>
      </c>
      <c r="Y322" s="38"/>
      <c r="Z322" s="38"/>
      <c r="AA322" s="38"/>
    </row>
    <row r="323" spans="1:27" x14ac:dyDescent="0.45">
      <c r="A323" s="38">
        <v>318</v>
      </c>
      <c r="B323" s="38"/>
      <c r="C323" s="38"/>
      <c r="D323" s="38"/>
      <c r="E323" s="38"/>
      <c r="F323" s="35"/>
      <c r="G323" s="35"/>
      <c r="H323" s="150"/>
      <c r="I323" s="38"/>
      <c r="J323" s="149" t="str">
        <f t="shared" si="41"/>
        <v>รอข้อมูลคอลัมน์ H</v>
      </c>
      <c r="K323" s="150"/>
      <c r="L323" s="150"/>
      <c r="M323" s="150"/>
      <c r="N323" s="149" t="str" cm="1">
        <f t="array" ref="N323">IF(AND(K323:M323=""),"ยังไม่บันทึกข้อมูล",
IF(M323&lt;&gt;"",
IF(M323&gt;=1.3,M323,"เป็นไม้พุ่ม"),
IF(K323+L323&gt;=1.3,K323+L323,"เป็นไม้พุ่ม")))</f>
        <v>ยังไม่บันทึกข้อมูล</v>
      </c>
      <c r="O323" s="149" t="str">
        <f t="shared" si="34"/>
        <v>ข้อมูลไม่ถูกต้อง</v>
      </c>
      <c r="P323" s="149" t="str">
        <f t="shared" si="35"/>
        <v>ข้อมูลไม่ถูกต้อง</v>
      </c>
      <c r="Q323" s="149" t="str">
        <f t="shared" si="36"/>
        <v>ข้อมูลไม่ถูกต้อง</v>
      </c>
      <c r="R323" s="149" t="str">
        <f t="shared" si="37"/>
        <v>ข้อมูลไม่ถูกต้อง</v>
      </c>
      <c r="S323" s="149" t="str">
        <f>IF(ISNUMBER(R323),
IF(H$2=ตัวเลือก!A$30,"ยังไม่บันทึกข้อมูล",R323*0.27),"ข้อมูลไม่ถูกต้อง")</f>
        <v>ข้อมูลไม่ถูกต้อง</v>
      </c>
      <c r="T323" s="149" t="str">
        <f t="shared" si="38"/>
        <v>ข้อมูลไม่ถูกต้อง</v>
      </c>
      <c r="U323" s="149" t="str">
        <f>IF(ISNUMBER(R323),
IF(H$2=ตัวเลือก!A$30,"ยังไม่บันทึกข้อมูล",R323*0.47),"ข้อมูลไม่ถูกต้อง")</f>
        <v>ข้อมูลไม่ถูกต้อง</v>
      </c>
      <c r="V323" s="149" t="str">
        <f>IF(ISNUMBER(S323),
IF(H$2=ตัวเลือก!A$30,"ยังไม่บันทึกข้อมูล",S323*0.47),"ข้อมูลไม่ถูกต้อง")</f>
        <v>ข้อมูลไม่ถูกต้อง</v>
      </c>
      <c r="W323" s="149" t="str">
        <f t="shared" si="39"/>
        <v>ข้อมูลไม่ถูกต้อง</v>
      </c>
      <c r="X323" s="148" t="str">
        <f t="shared" si="40"/>
        <v>ข้อมูลไม่ถูกต้อง</v>
      </c>
      <c r="Y323" s="38"/>
      <c r="Z323" s="38"/>
      <c r="AA323" s="38"/>
    </row>
    <row r="324" spans="1:27" x14ac:dyDescent="0.45">
      <c r="A324" s="38">
        <v>319</v>
      </c>
      <c r="B324" s="38"/>
      <c r="C324" s="38"/>
      <c r="D324" s="38"/>
      <c r="E324" s="38"/>
      <c r="F324" s="35"/>
      <c r="G324" s="35"/>
      <c r="H324" s="150"/>
      <c r="I324" s="38"/>
      <c r="J324" s="149" t="str">
        <f t="shared" si="41"/>
        <v>รอข้อมูลคอลัมน์ H</v>
      </c>
      <c r="K324" s="150"/>
      <c r="L324" s="150"/>
      <c r="M324" s="150"/>
      <c r="N324" s="149" t="str" cm="1">
        <f t="array" ref="N324">IF(AND(K324:M324=""),"ยังไม่บันทึกข้อมูล",
IF(M324&lt;&gt;"",
IF(M324&gt;=1.3,M324,"เป็นไม้พุ่ม"),
IF(K324+L324&gt;=1.3,K324+L324,"เป็นไม้พุ่ม")))</f>
        <v>ยังไม่บันทึกข้อมูล</v>
      </c>
      <c r="O324" s="149" t="str">
        <f t="shared" si="34"/>
        <v>ข้อมูลไม่ถูกต้อง</v>
      </c>
      <c r="P324" s="149" t="str">
        <f t="shared" si="35"/>
        <v>ข้อมูลไม่ถูกต้อง</v>
      </c>
      <c r="Q324" s="149" t="str">
        <f t="shared" si="36"/>
        <v>ข้อมูลไม่ถูกต้อง</v>
      </c>
      <c r="R324" s="149" t="str">
        <f t="shared" si="37"/>
        <v>ข้อมูลไม่ถูกต้อง</v>
      </c>
      <c r="S324" s="149" t="str">
        <f>IF(ISNUMBER(R324),
IF(H$2=ตัวเลือก!A$30,"ยังไม่บันทึกข้อมูล",R324*0.27),"ข้อมูลไม่ถูกต้อง")</f>
        <v>ข้อมูลไม่ถูกต้อง</v>
      </c>
      <c r="T324" s="149" t="str">
        <f t="shared" si="38"/>
        <v>ข้อมูลไม่ถูกต้อง</v>
      </c>
      <c r="U324" s="149" t="str">
        <f>IF(ISNUMBER(R324),
IF(H$2=ตัวเลือก!A$30,"ยังไม่บันทึกข้อมูล",R324*0.47),"ข้อมูลไม่ถูกต้อง")</f>
        <v>ข้อมูลไม่ถูกต้อง</v>
      </c>
      <c r="V324" s="149" t="str">
        <f>IF(ISNUMBER(S324),
IF(H$2=ตัวเลือก!A$30,"ยังไม่บันทึกข้อมูล",S324*0.47),"ข้อมูลไม่ถูกต้อง")</f>
        <v>ข้อมูลไม่ถูกต้อง</v>
      </c>
      <c r="W324" s="149" t="str">
        <f t="shared" si="39"/>
        <v>ข้อมูลไม่ถูกต้อง</v>
      </c>
      <c r="X324" s="148" t="str">
        <f t="shared" si="40"/>
        <v>ข้อมูลไม่ถูกต้อง</v>
      </c>
      <c r="Y324" s="38"/>
      <c r="Z324" s="38"/>
      <c r="AA324" s="38"/>
    </row>
    <row r="325" spans="1:27" x14ac:dyDescent="0.45">
      <c r="A325" s="38">
        <v>320</v>
      </c>
      <c r="B325" s="38"/>
      <c r="C325" s="38"/>
      <c r="D325" s="38"/>
      <c r="E325" s="38"/>
      <c r="F325" s="35"/>
      <c r="G325" s="35"/>
      <c r="H325" s="150"/>
      <c r="I325" s="38"/>
      <c r="J325" s="149" t="str">
        <f t="shared" si="41"/>
        <v>รอข้อมูลคอลัมน์ H</v>
      </c>
      <c r="K325" s="150"/>
      <c r="L325" s="150"/>
      <c r="M325" s="150"/>
      <c r="N325" s="149" t="str" cm="1">
        <f t="array" ref="N325">IF(AND(K325:M325=""),"ยังไม่บันทึกข้อมูล",
IF(M325&lt;&gt;"",
IF(M325&gt;=1.3,M325,"เป็นไม้พุ่ม"),
IF(K325+L325&gt;=1.3,K325+L325,"เป็นไม้พุ่ม")))</f>
        <v>ยังไม่บันทึกข้อมูล</v>
      </c>
      <c r="O325" s="149" t="str">
        <f t="shared" si="34"/>
        <v>ข้อมูลไม่ถูกต้อง</v>
      </c>
      <c r="P325" s="149" t="str">
        <f t="shared" si="35"/>
        <v>ข้อมูลไม่ถูกต้อง</v>
      </c>
      <c r="Q325" s="149" t="str">
        <f t="shared" si="36"/>
        <v>ข้อมูลไม่ถูกต้อง</v>
      </c>
      <c r="R325" s="149" t="str">
        <f t="shared" si="37"/>
        <v>ข้อมูลไม่ถูกต้อง</v>
      </c>
      <c r="S325" s="149" t="str">
        <f>IF(ISNUMBER(R325),
IF(H$2=ตัวเลือก!A$30,"ยังไม่บันทึกข้อมูล",R325*0.27),"ข้อมูลไม่ถูกต้อง")</f>
        <v>ข้อมูลไม่ถูกต้อง</v>
      </c>
      <c r="T325" s="149" t="str">
        <f t="shared" si="38"/>
        <v>ข้อมูลไม่ถูกต้อง</v>
      </c>
      <c r="U325" s="149" t="str">
        <f>IF(ISNUMBER(R325),
IF(H$2=ตัวเลือก!A$30,"ยังไม่บันทึกข้อมูล",R325*0.47),"ข้อมูลไม่ถูกต้อง")</f>
        <v>ข้อมูลไม่ถูกต้อง</v>
      </c>
      <c r="V325" s="149" t="str">
        <f>IF(ISNUMBER(S325),
IF(H$2=ตัวเลือก!A$30,"ยังไม่บันทึกข้อมูล",S325*0.47),"ข้อมูลไม่ถูกต้อง")</f>
        <v>ข้อมูลไม่ถูกต้อง</v>
      </c>
      <c r="W325" s="149" t="str">
        <f t="shared" si="39"/>
        <v>ข้อมูลไม่ถูกต้อง</v>
      </c>
      <c r="X325" s="148" t="str">
        <f t="shared" si="40"/>
        <v>ข้อมูลไม่ถูกต้อง</v>
      </c>
      <c r="Y325" s="38"/>
      <c r="Z325" s="38"/>
      <c r="AA325" s="38"/>
    </row>
    <row r="326" spans="1:27" x14ac:dyDescent="0.45">
      <c r="A326" s="38">
        <v>321</v>
      </c>
      <c r="B326" s="38"/>
      <c r="C326" s="38"/>
      <c r="D326" s="38"/>
      <c r="E326" s="38"/>
      <c r="F326" s="35"/>
      <c r="G326" s="35"/>
      <c r="H326" s="150"/>
      <c r="I326" s="38"/>
      <c r="J326" s="149" t="str">
        <f t="shared" si="41"/>
        <v>รอข้อมูลคอลัมน์ H</v>
      </c>
      <c r="K326" s="150"/>
      <c r="L326" s="150"/>
      <c r="M326" s="150"/>
      <c r="N326" s="149" t="str" cm="1">
        <f t="array" ref="N326">IF(AND(K326:M326=""),"ยังไม่บันทึกข้อมูล",
IF(M326&lt;&gt;"",
IF(M326&gt;=1.3,M326,"เป็นไม้พุ่ม"),
IF(K326+L326&gt;=1.3,K326+L326,"เป็นไม้พุ่ม")))</f>
        <v>ยังไม่บันทึกข้อมูล</v>
      </c>
      <c r="O326" s="149" t="str">
        <f t="shared" si="34"/>
        <v>ข้อมูลไม่ถูกต้อง</v>
      </c>
      <c r="P326" s="149" t="str">
        <f t="shared" si="35"/>
        <v>ข้อมูลไม่ถูกต้อง</v>
      </c>
      <c r="Q326" s="149" t="str">
        <f t="shared" si="36"/>
        <v>ข้อมูลไม่ถูกต้อง</v>
      </c>
      <c r="R326" s="149" t="str">
        <f t="shared" si="37"/>
        <v>ข้อมูลไม่ถูกต้อง</v>
      </c>
      <c r="S326" s="149" t="str">
        <f>IF(ISNUMBER(R326),
IF(H$2=ตัวเลือก!A$30,"ยังไม่บันทึกข้อมูล",R326*0.27),"ข้อมูลไม่ถูกต้อง")</f>
        <v>ข้อมูลไม่ถูกต้อง</v>
      </c>
      <c r="T326" s="149" t="str">
        <f t="shared" si="38"/>
        <v>ข้อมูลไม่ถูกต้อง</v>
      </c>
      <c r="U326" s="149" t="str">
        <f>IF(ISNUMBER(R326),
IF(H$2=ตัวเลือก!A$30,"ยังไม่บันทึกข้อมูล",R326*0.47),"ข้อมูลไม่ถูกต้อง")</f>
        <v>ข้อมูลไม่ถูกต้อง</v>
      </c>
      <c r="V326" s="149" t="str">
        <f>IF(ISNUMBER(S326),
IF(H$2=ตัวเลือก!A$30,"ยังไม่บันทึกข้อมูล",S326*0.47),"ข้อมูลไม่ถูกต้อง")</f>
        <v>ข้อมูลไม่ถูกต้อง</v>
      </c>
      <c r="W326" s="149" t="str">
        <f t="shared" si="39"/>
        <v>ข้อมูลไม่ถูกต้อง</v>
      </c>
      <c r="X326" s="148" t="str">
        <f t="shared" si="40"/>
        <v>ข้อมูลไม่ถูกต้อง</v>
      </c>
      <c r="Y326" s="38"/>
      <c r="Z326" s="38"/>
      <c r="AA326" s="38"/>
    </row>
    <row r="327" spans="1:27" x14ac:dyDescent="0.45">
      <c r="A327" s="38">
        <v>322</v>
      </c>
      <c r="B327" s="38"/>
      <c r="C327" s="38"/>
      <c r="D327" s="38"/>
      <c r="E327" s="38"/>
      <c r="F327" s="35"/>
      <c r="G327" s="35"/>
      <c r="H327" s="150"/>
      <c r="I327" s="38"/>
      <c r="J327" s="149" t="str">
        <f t="shared" si="41"/>
        <v>รอข้อมูลคอลัมน์ H</v>
      </c>
      <c r="K327" s="150"/>
      <c r="L327" s="150"/>
      <c r="M327" s="150"/>
      <c r="N327" s="149" t="str" cm="1">
        <f t="array" ref="N327">IF(AND(K327:M327=""),"ยังไม่บันทึกข้อมูล",
IF(M327&lt;&gt;"",
IF(M327&gt;=1.3,M327,"เป็นไม้พุ่ม"),
IF(K327+L327&gt;=1.3,K327+L327,"เป็นไม้พุ่ม")))</f>
        <v>ยังไม่บันทึกข้อมูล</v>
      </c>
      <c r="O327" s="149" t="str">
        <f t="shared" ref="O327:O390" si="42">IF(AND(ISNUMBER(J327),ISNUMBER(N327)),0.0702*(((J327^2)*N327))^0.8737,"ข้อมูลไม่ถูกต้อง")</f>
        <v>ข้อมูลไม่ถูกต้อง</v>
      </c>
      <c r="P327" s="149" t="str">
        <f t="shared" ref="P327:P390" si="43">IF(AND(ISNUMBER(J327),ISNUMBER(N327)),0.0093*(((J327^2)*N327))^0.9403,"ข้อมูลไม่ถูกต้อง")</f>
        <v>ข้อมูลไม่ถูกต้อง</v>
      </c>
      <c r="Q327" s="149" t="str">
        <f t="shared" ref="Q327:Q390" si="44">IF(AND(ISNUMBER(K327),ISNUMBER(O327)),0.0244*(((K327^2)*O327))^1.0517,"ข้อมูลไม่ถูกต้อง")</f>
        <v>ข้อมูลไม่ถูกต้อง</v>
      </c>
      <c r="R327" s="149" t="str">
        <f t="shared" ref="R327:R390" si="45">IF(AND(O327&lt;&gt;"ข้อมูลไม่ถูกต้อง",P327&lt;&gt;"ข้อมูลไม่ถูกต้อง",Q327&lt;&gt;"ข้อมูลไม่ถูกต้อง"),O327+P327+Q327,"ข้อมูลไม่ถูกต้อง")</f>
        <v>ข้อมูลไม่ถูกต้อง</v>
      </c>
      <c r="S327" s="149" t="str">
        <f>IF(ISNUMBER(R327),
IF(H$2=ตัวเลือก!A$30,"ยังไม่บันทึกข้อมูล",R327*0.27),"ข้อมูลไม่ถูกต้อง")</f>
        <v>ข้อมูลไม่ถูกต้อง</v>
      </c>
      <c r="T327" s="149" t="str">
        <f t="shared" ref="T327:T390" si="46">IF(AND(ISNUMBER(R327),ISNUMBER(S327)),R327+S327,"ข้อมูลไม่ถูกต้อง")</f>
        <v>ข้อมูลไม่ถูกต้อง</v>
      </c>
      <c r="U327" s="149" t="str">
        <f>IF(ISNUMBER(R327),
IF(H$2=ตัวเลือก!A$30,"ยังไม่บันทึกข้อมูล",R327*0.47),"ข้อมูลไม่ถูกต้อง")</f>
        <v>ข้อมูลไม่ถูกต้อง</v>
      </c>
      <c r="V327" s="149" t="str">
        <f>IF(ISNUMBER(S327),
IF(H$2=ตัวเลือก!A$30,"ยังไม่บันทึกข้อมูล",S327*0.47),"ข้อมูลไม่ถูกต้อง")</f>
        <v>ข้อมูลไม่ถูกต้อง</v>
      </c>
      <c r="W327" s="149" t="str">
        <f t="shared" ref="W327:W390" si="47">IF(AND(ISNUMBER(U327),ISNUMBER(V327)),((U327+V327)/1000),"ข้อมูลไม่ถูกต้อง")</f>
        <v>ข้อมูลไม่ถูกต้อง</v>
      </c>
      <c r="X327" s="148" t="str">
        <f t="shared" si="40"/>
        <v>ข้อมูลไม่ถูกต้อง</v>
      </c>
      <c r="Y327" s="38"/>
      <c r="Z327" s="38"/>
      <c r="AA327" s="38"/>
    </row>
    <row r="328" spans="1:27" x14ac:dyDescent="0.45">
      <c r="A328" s="38">
        <v>323</v>
      </c>
      <c r="B328" s="38"/>
      <c r="C328" s="38"/>
      <c r="D328" s="38"/>
      <c r="E328" s="38"/>
      <c r="F328" s="35"/>
      <c r="G328" s="35"/>
      <c r="H328" s="150"/>
      <c r="I328" s="38"/>
      <c r="J328" s="149" t="str">
        <f t="shared" si="41"/>
        <v>รอข้อมูลคอลัมน์ H</v>
      </c>
      <c r="K328" s="150"/>
      <c r="L328" s="150"/>
      <c r="M328" s="150"/>
      <c r="N328" s="149" t="str" cm="1">
        <f t="array" ref="N328">IF(AND(K328:M328=""),"ยังไม่บันทึกข้อมูล",
IF(M328&lt;&gt;"",
IF(M328&gt;=1.3,M328,"เป็นไม้พุ่ม"),
IF(K328+L328&gt;=1.3,K328+L328,"เป็นไม้พุ่ม")))</f>
        <v>ยังไม่บันทึกข้อมูล</v>
      </c>
      <c r="O328" s="149" t="str">
        <f t="shared" si="42"/>
        <v>ข้อมูลไม่ถูกต้อง</v>
      </c>
      <c r="P328" s="149" t="str">
        <f t="shared" si="43"/>
        <v>ข้อมูลไม่ถูกต้อง</v>
      </c>
      <c r="Q328" s="149" t="str">
        <f t="shared" si="44"/>
        <v>ข้อมูลไม่ถูกต้อง</v>
      </c>
      <c r="R328" s="149" t="str">
        <f t="shared" si="45"/>
        <v>ข้อมูลไม่ถูกต้อง</v>
      </c>
      <c r="S328" s="149" t="str">
        <f>IF(ISNUMBER(R328),
IF(H$2=ตัวเลือก!A$30,"ยังไม่บันทึกข้อมูล",R328*0.27),"ข้อมูลไม่ถูกต้อง")</f>
        <v>ข้อมูลไม่ถูกต้อง</v>
      </c>
      <c r="T328" s="149" t="str">
        <f t="shared" si="46"/>
        <v>ข้อมูลไม่ถูกต้อง</v>
      </c>
      <c r="U328" s="149" t="str">
        <f>IF(ISNUMBER(R328),
IF(H$2=ตัวเลือก!A$30,"ยังไม่บันทึกข้อมูล",R328*0.47),"ข้อมูลไม่ถูกต้อง")</f>
        <v>ข้อมูลไม่ถูกต้อง</v>
      </c>
      <c r="V328" s="149" t="str">
        <f>IF(ISNUMBER(S328),
IF(H$2=ตัวเลือก!A$30,"ยังไม่บันทึกข้อมูล",S328*0.47),"ข้อมูลไม่ถูกต้อง")</f>
        <v>ข้อมูลไม่ถูกต้อง</v>
      </c>
      <c r="W328" s="149" t="str">
        <f t="shared" si="47"/>
        <v>ข้อมูลไม่ถูกต้อง</v>
      </c>
      <c r="X328" s="148" t="str">
        <f t="shared" si="40"/>
        <v>ข้อมูลไม่ถูกต้อง</v>
      </c>
      <c r="Y328" s="38"/>
      <c r="Z328" s="38"/>
      <c r="AA328" s="38"/>
    </row>
    <row r="329" spans="1:27" x14ac:dyDescent="0.45">
      <c r="A329" s="38">
        <v>324</v>
      </c>
      <c r="B329" s="38"/>
      <c r="C329" s="38"/>
      <c r="D329" s="38"/>
      <c r="E329" s="38"/>
      <c r="F329" s="35"/>
      <c r="G329" s="35"/>
      <c r="H329" s="150"/>
      <c r="I329" s="38"/>
      <c r="J329" s="149" t="str">
        <f t="shared" si="41"/>
        <v>รอข้อมูลคอลัมน์ H</v>
      </c>
      <c r="K329" s="150"/>
      <c r="L329" s="150"/>
      <c r="M329" s="150"/>
      <c r="N329" s="149" t="str" cm="1">
        <f t="array" ref="N329">IF(AND(K329:M329=""),"ยังไม่บันทึกข้อมูล",
IF(M329&lt;&gt;"",
IF(M329&gt;=1.3,M329,"เป็นไม้พุ่ม"),
IF(K329+L329&gt;=1.3,K329+L329,"เป็นไม้พุ่ม")))</f>
        <v>ยังไม่บันทึกข้อมูล</v>
      </c>
      <c r="O329" s="149" t="str">
        <f t="shared" si="42"/>
        <v>ข้อมูลไม่ถูกต้อง</v>
      </c>
      <c r="P329" s="149" t="str">
        <f t="shared" si="43"/>
        <v>ข้อมูลไม่ถูกต้อง</v>
      </c>
      <c r="Q329" s="149" t="str">
        <f t="shared" si="44"/>
        <v>ข้อมูลไม่ถูกต้อง</v>
      </c>
      <c r="R329" s="149" t="str">
        <f t="shared" si="45"/>
        <v>ข้อมูลไม่ถูกต้อง</v>
      </c>
      <c r="S329" s="149" t="str">
        <f>IF(ISNUMBER(R329),
IF(H$2=ตัวเลือก!A$30,"ยังไม่บันทึกข้อมูล",R329*0.27),"ข้อมูลไม่ถูกต้อง")</f>
        <v>ข้อมูลไม่ถูกต้อง</v>
      </c>
      <c r="T329" s="149" t="str">
        <f t="shared" si="46"/>
        <v>ข้อมูลไม่ถูกต้อง</v>
      </c>
      <c r="U329" s="149" t="str">
        <f>IF(ISNUMBER(R329),
IF(H$2=ตัวเลือก!A$30,"ยังไม่บันทึกข้อมูล",R329*0.47),"ข้อมูลไม่ถูกต้อง")</f>
        <v>ข้อมูลไม่ถูกต้อง</v>
      </c>
      <c r="V329" s="149" t="str">
        <f>IF(ISNUMBER(S329),
IF(H$2=ตัวเลือก!A$30,"ยังไม่บันทึกข้อมูล",S329*0.47),"ข้อมูลไม่ถูกต้อง")</f>
        <v>ข้อมูลไม่ถูกต้อง</v>
      </c>
      <c r="W329" s="149" t="str">
        <f t="shared" si="47"/>
        <v>ข้อมูลไม่ถูกต้อง</v>
      </c>
      <c r="X329" s="148" t="str">
        <f t="shared" si="40"/>
        <v>ข้อมูลไม่ถูกต้อง</v>
      </c>
      <c r="Y329" s="38"/>
      <c r="Z329" s="38"/>
      <c r="AA329" s="38"/>
    </row>
    <row r="330" spans="1:27" x14ac:dyDescent="0.45">
      <c r="A330" s="38">
        <v>325</v>
      </c>
      <c r="B330" s="38"/>
      <c r="C330" s="38"/>
      <c r="D330" s="38"/>
      <c r="E330" s="38"/>
      <c r="F330" s="35"/>
      <c r="G330" s="35"/>
      <c r="H330" s="150"/>
      <c r="I330" s="38"/>
      <c r="J330" s="149" t="str">
        <f t="shared" si="41"/>
        <v>รอข้อมูลคอลัมน์ H</v>
      </c>
      <c r="K330" s="150"/>
      <c r="L330" s="150"/>
      <c r="M330" s="150"/>
      <c r="N330" s="149" t="str" cm="1">
        <f t="array" ref="N330">IF(AND(K330:M330=""),"ยังไม่บันทึกข้อมูล",
IF(M330&lt;&gt;"",
IF(M330&gt;=1.3,M330,"เป็นไม้พุ่ม"),
IF(K330+L330&gt;=1.3,K330+L330,"เป็นไม้พุ่ม")))</f>
        <v>ยังไม่บันทึกข้อมูล</v>
      </c>
      <c r="O330" s="149" t="str">
        <f t="shared" si="42"/>
        <v>ข้อมูลไม่ถูกต้อง</v>
      </c>
      <c r="P330" s="149" t="str">
        <f t="shared" si="43"/>
        <v>ข้อมูลไม่ถูกต้อง</v>
      </c>
      <c r="Q330" s="149" t="str">
        <f t="shared" si="44"/>
        <v>ข้อมูลไม่ถูกต้อง</v>
      </c>
      <c r="R330" s="149" t="str">
        <f t="shared" si="45"/>
        <v>ข้อมูลไม่ถูกต้อง</v>
      </c>
      <c r="S330" s="149" t="str">
        <f>IF(ISNUMBER(R330),
IF(H$2=ตัวเลือก!A$30,"ยังไม่บันทึกข้อมูล",R330*0.27),"ข้อมูลไม่ถูกต้อง")</f>
        <v>ข้อมูลไม่ถูกต้อง</v>
      </c>
      <c r="T330" s="149" t="str">
        <f t="shared" si="46"/>
        <v>ข้อมูลไม่ถูกต้อง</v>
      </c>
      <c r="U330" s="149" t="str">
        <f>IF(ISNUMBER(R330),
IF(H$2=ตัวเลือก!A$30,"ยังไม่บันทึกข้อมูล",R330*0.47),"ข้อมูลไม่ถูกต้อง")</f>
        <v>ข้อมูลไม่ถูกต้อง</v>
      </c>
      <c r="V330" s="149" t="str">
        <f>IF(ISNUMBER(S330),
IF(H$2=ตัวเลือก!A$30,"ยังไม่บันทึกข้อมูล",S330*0.47),"ข้อมูลไม่ถูกต้อง")</f>
        <v>ข้อมูลไม่ถูกต้อง</v>
      </c>
      <c r="W330" s="149" t="str">
        <f t="shared" si="47"/>
        <v>ข้อมูลไม่ถูกต้อง</v>
      </c>
      <c r="X330" s="148" t="str">
        <f t="shared" si="40"/>
        <v>ข้อมูลไม่ถูกต้อง</v>
      </c>
      <c r="Y330" s="38"/>
      <c r="Z330" s="38"/>
      <c r="AA330" s="38"/>
    </row>
    <row r="331" spans="1:27" x14ac:dyDescent="0.45">
      <c r="A331" s="38">
        <v>326</v>
      </c>
      <c r="B331" s="38"/>
      <c r="C331" s="38"/>
      <c r="D331" s="38"/>
      <c r="E331" s="38"/>
      <c r="F331" s="35"/>
      <c r="G331" s="35"/>
      <c r="H331" s="150"/>
      <c r="I331" s="38"/>
      <c r="J331" s="149" t="str">
        <f t="shared" si="41"/>
        <v>รอข้อมูลคอลัมน์ H</v>
      </c>
      <c r="K331" s="150"/>
      <c r="L331" s="150"/>
      <c r="M331" s="150"/>
      <c r="N331" s="149" t="str" cm="1">
        <f t="array" ref="N331">IF(AND(K331:M331=""),"ยังไม่บันทึกข้อมูล",
IF(M331&lt;&gt;"",
IF(M331&gt;=1.3,M331,"เป็นไม้พุ่ม"),
IF(K331+L331&gt;=1.3,K331+L331,"เป็นไม้พุ่ม")))</f>
        <v>ยังไม่บันทึกข้อมูล</v>
      </c>
      <c r="O331" s="149" t="str">
        <f t="shared" si="42"/>
        <v>ข้อมูลไม่ถูกต้อง</v>
      </c>
      <c r="P331" s="149" t="str">
        <f t="shared" si="43"/>
        <v>ข้อมูลไม่ถูกต้อง</v>
      </c>
      <c r="Q331" s="149" t="str">
        <f t="shared" si="44"/>
        <v>ข้อมูลไม่ถูกต้อง</v>
      </c>
      <c r="R331" s="149" t="str">
        <f t="shared" si="45"/>
        <v>ข้อมูลไม่ถูกต้อง</v>
      </c>
      <c r="S331" s="149" t="str">
        <f>IF(ISNUMBER(R331),
IF(H$2=ตัวเลือก!A$30,"ยังไม่บันทึกข้อมูล",R331*0.27),"ข้อมูลไม่ถูกต้อง")</f>
        <v>ข้อมูลไม่ถูกต้อง</v>
      </c>
      <c r="T331" s="149" t="str">
        <f t="shared" si="46"/>
        <v>ข้อมูลไม่ถูกต้อง</v>
      </c>
      <c r="U331" s="149" t="str">
        <f>IF(ISNUMBER(R331),
IF(H$2=ตัวเลือก!A$30,"ยังไม่บันทึกข้อมูล",R331*0.47),"ข้อมูลไม่ถูกต้อง")</f>
        <v>ข้อมูลไม่ถูกต้อง</v>
      </c>
      <c r="V331" s="149" t="str">
        <f>IF(ISNUMBER(S331),
IF(H$2=ตัวเลือก!A$30,"ยังไม่บันทึกข้อมูล",S331*0.47),"ข้อมูลไม่ถูกต้อง")</f>
        <v>ข้อมูลไม่ถูกต้อง</v>
      </c>
      <c r="W331" s="149" t="str">
        <f t="shared" si="47"/>
        <v>ข้อมูลไม่ถูกต้อง</v>
      </c>
      <c r="X331" s="148" t="str">
        <f t="shared" si="40"/>
        <v>ข้อมูลไม่ถูกต้อง</v>
      </c>
      <c r="Y331" s="38"/>
      <c r="Z331" s="38"/>
      <c r="AA331" s="38"/>
    </row>
    <row r="332" spans="1:27" x14ac:dyDescent="0.45">
      <c r="A332" s="38">
        <v>327</v>
      </c>
      <c r="B332" s="38"/>
      <c r="C332" s="38"/>
      <c r="D332" s="38"/>
      <c r="E332" s="38"/>
      <c r="F332" s="35"/>
      <c r="G332" s="35"/>
      <c r="H332" s="150"/>
      <c r="I332" s="38"/>
      <c r="J332" s="149" t="str">
        <f t="shared" si="41"/>
        <v>รอข้อมูลคอลัมน์ H</v>
      </c>
      <c r="K332" s="150"/>
      <c r="L332" s="150"/>
      <c r="M332" s="150"/>
      <c r="N332" s="149" t="str" cm="1">
        <f t="array" ref="N332">IF(AND(K332:M332=""),"ยังไม่บันทึกข้อมูล",
IF(M332&lt;&gt;"",
IF(M332&gt;=1.3,M332,"เป็นไม้พุ่ม"),
IF(K332+L332&gt;=1.3,K332+L332,"เป็นไม้พุ่ม")))</f>
        <v>ยังไม่บันทึกข้อมูล</v>
      </c>
      <c r="O332" s="149" t="str">
        <f t="shared" si="42"/>
        <v>ข้อมูลไม่ถูกต้อง</v>
      </c>
      <c r="P332" s="149" t="str">
        <f t="shared" si="43"/>
        <v>ข้อมูลไม่ถูกต้อง</v>
      </c>
      <c r="Q332" s="149" t="str">
        <f t="shared" si="44"/>
        <v>ข้อมูลไม่ถูกต้อง</v>
      </c>
      <c r="R332" s="149" t="str">
        <f t="shared" si="45"/>
        <v>ข้อมูลไม่ถูกต้อง</v>
      </c>
      <c r="S332" s="149" t="str">
        <f>IF(ISNUMBER(R332),
IF(H$2=ตัวเลือก!A$30,"ยังไม่บันทึกข้อมูล",R332*0.27),"ข้อมูลไม่ถูกต้อง")</f>
        <v>ข้อมูลไม่ถูกต้อง</v>
      </c>
      <c r="T332" s="149" t="str">
        <f t="shared" si="46"/>
        <v>ข้อมูลไม่ถูกต้อง</v>
      </c>
      <c r="U332" s="149" t="str">
        <f>IF(ISNUMBER(R332),
IF(H$2=ตัวเลือก!A$30,"ยังไม่บันทึกข้อมูล",R332*0.47),"ข้อมูลไม่ถูกต้อง")</f>
        <v>ข้อมูลไม่ถูกต้อง</v>
      </c>
      <c r="V332" s="149" t="str">
        <f>IF(ISNUMBER(S332),
IF(H$2=ตัวเลือก!A$30,"ยังไม่บันทึกข้อมูล",S332*0.47),"ข้อมูลไม่ถูกต้อง")</f>
        <v>ข้อมูลไม่ถูกต้อง</v>
      </c>
      <c r="W332" s="149" t="str">
        <f t="shared" si="47"/>
        <v>ข้อมูลไม่ถูกต้อง</v>
      </c>
      <c r="X332" s="148" t="str">
        <f t="shared" ref="X332:X395" si="48">IF(ISNUMBER(W332),W332*(44/12),"ข้อมูลไม่ถูกต้อง")</f>
        <v>ข้อมูลไม่ถูกต้อง</v>
      </c>
      <c r="Y332" s="38"/>
      <c r="Z332" s="38"/>
      <c r="AA332" s="38"/>
    </row>
    <row r="333" spans="1:27" x14ac:dyDescent="0.45">
      <c r="A333" s="38">
        <v>328</v>
      </c>
      <c r="B333" s="38"/>
      <c r="C333" s="38"/>
      <c r="D333" s="38"/>
      <c r="E333" s="38"/>
      <c r="F333" s="35"/>
      <c r="G333" s="35"/>
      <c r="H333" s="150"/>
      <c r="I333" s="38"/>
      <c r="J333" s="149" t="str">
        <f t="shared" si="41"/>
        <v>รอข้อมูลคอลัมน์ H</v>
      </c>
      <c r="K333" s="150"/>
      <c r="L333" s="150"/>
      <c r="M333" s="150"/>
      <c r="N333" s="149" t="str" cm="1">
        <f t="array" ref="N333">IF(AND(K333:M333=""),"ยังไม่บันทึกข้อมูล",
IF(M333&lt;&gt;"",
IF(M333&gt;=1.3,M333,"เป็นไม้พุ่ม"),
IF(K333+L333&gt;=1.3,K333+L333,"เป็นไม้พุ่ม")))</f>
        <v>ยังไม่บันทึกข้อมูล</v>
      </c>
      <c r="O333" s="149" t="str">
        <f t="shared" si="42"/>
        <v>ข้อมูลไม่ถูกต้อง</v>
      </c>
      <c r="P333" s="149" t="str">
        <f t="shared" si="43"/>
        <v>ข้อมูลไม่ถูกต้อง</v>
      </c>
      <c r="Q333" s="149" t="str">
        <f t="shared" si="44"/>
        <v>ข้อมูลไม่ถูกต้อง</v>
      </c>
      <c r="R333" s="149" t="str">
        <f t="shared" si="45"/>
        <v>ข้อมูลไม่ถูกต้อง</v>
      </c>
      <c r="S333" s="149" t="str">
        <f>IF(ISNUMBER(R333),
IF(H$2=ตัวเลือก!A$30,"ยังไม่บันทึกข้อมูล",R333*0.27),"ข้อมูลไม่ถูกต้อง")</f>
        <v>ข้อมูลไม่ถูกต้อง</v>
      </c>
      <c r="T333" s="149" t="str">
        <f t="shared" si="46"/>
        <v>ข้อมูลไม่ถูกต้อง</v>
      </c>
      <c r="U333" s="149" t="str">
        <f>IF(ISNUMBER(R333),
IF(H$2=ตัวเลือก!A$30,"ยังไม่บันทึกข้อมูล",R333*0.47),"ข้อมูลไม่ถูกต้อง")</f>
        <v>ข้อมูลไม่ถูกต้อง</v>
      </c>
      <c r="V333" s="149" t="str">
        <f>IF(ISNUMBER(S333),
IF(H$2=ตัวเลือก!A$30,"ยังไม่บันทึกข้อมูล",S333*0.47),"ข้อมูลไม่ถูกต้อง")</f>
        <v>ข้อมูลไม่ถูกต้อง</v>
      </c>
      <c r="W333" s="149" t="str">
        <f t="shared" si="47"/>
        <v>ข้อมูลไม่ถูกต้อง</v>
      </c>
      <c r="X333" s="148" t="str">
        <f t="shared" si="48"/>
        <v>ข้อมูลไม่ถูกต้อง</v>
      </c>
      <c r="Y333" s="38"/>
      <c r="Z333" s="38"/>
      <c r="AA333" s="38"/>
    </row>
    <row r="334" spans="1:27" x14ac:dyDescent="0.45">
      <c r="A334" s="38">
        <v>329</v>
      </c>
      <c r="B334" s="38"/>
      <c r="C334" s="38"/>
      <c r="D334" s="38"/>
      <c r="E334" s="38"/>
      <c r="F334" s="35"/>
      <c r="G334" s="35"/>
      <c r="H334" s="150"/>
      <c r="I334" s="38"/>
      <c r="J334" s="149" t="str">
        <f t="shared" si="41"/>
        <v>รอข้อมูลคอลัมน์ H</v>
      </c>
      <c r="K334" s="150"/>
      <c r="L334" s="150"/>
      <c r="M334" s="150"/>
      <c r="N334" s="149" t="str" cm="1">
        <f t="array" ref="N334">IF(AND(K334:M334=""),"ยังไม่บันทึกข้อมูล",
IF(M334&lt;&gt;"",
IF(M334&gt;=1.3,M334,"เป็นไม้พุ่ม"),
IF(K334+L334&gt;=1.3,K334+L334,"เป็นไม้พุ่ม")))</f>
        <v>ยังไม่บันทึกข้อมูล</v>
      </c>
      <c r="O334" s="149" t="str">
        <f t="shared" si="42"/>
        <v>ข้อมูลไม่ถูกต้อง</v>
      </c>
      <c r="P334" s="149" t="str">
        <f t="shared" si="43"/>
        <v>ข้อมูลไม่ถูกต้อง</v>
      </c>
      <c r="Q334" s="149" t="str">
        <f t="shared" si="44"/>
        <v>ข้อมูลไม่ถูกต้อง</v>
      </c>
      <c r="R334" s="149" t="str">
        <f t="shared" si="45"/>
        <v>ข้อมูลไม่ถูกต้อง</v>
      </c>
      <c r="S334" s="149" t="str">
        <f>IF(ISNUMBER(R334),
IF(H$2=ตัวเลือก!A$30,"ยังไม่บันทึกข้อมูล",R334*0.27),"ข้อมูลไม่ถูกต้อง")</f>
        <v>ข้อมูลไม่ถูกต้อง</v>
      </c>
      <c r="T334" s="149" t="str">
        <f t="shared" si="46"/>
        <v>ข้อมูลไม่ถูกต้อง</v>
      </c>
      <c r="U334" s="149" t="str">
        <f>IF(ISNUMBER(R334),
IF(H$2=ตัวเลือก!A$30,"ยังไม่บันทึกข้อมูล",R334*0.47),"ข้อมูลไม่ถูกต้อง")</f>
        <v>ข้อมูลไม่ถูกต้อง</v>
      </c>
      <c r="V334" s="149" t="str">
        <f>IF(ISNUMBER(S334),
IF(H$2=ตัวเลือก!A$30,"ยังไม่บันทึกข้อมูล",S334*0.47),"ข้อมูลไม่ถูกต้อง")</f>
        <v>ข้อมูลไม่ถูกต้อง</v>
      </c>
      <c r="W334" s="149" t="str">
        <f t="shared" si="47"/>
        <v>ข้อมูลไม่ถูกต้อง</v>
      </c>
      <c r="X334" s="148" t="str">
        <f t="shared" si="48"/>
        <v>ข้อมูลไม่ถูกต้อง</v>
      </c>
      <c r="Y334" s="38"/>
      <c r="Z334" s="38"/>
      <c r="AA334" s="38"/>
    </row>
    <row r="335" spans="1:27" x14ac:dyDescent="0.45">
      <c r="A335" s="38">
        <v>330</v>
      </c>
      <c r="B335" s="38"/>
      <c r="C335" s="38"/>
      <c r="D335" s="38"/>
      <c r="E335" s="38"/>
      <c r="F335" s="35"/>
      <c r="G335" s="35"/>
      <c r="H335" s="150"/>
      <c r="I335" s="38"/>
      <c r="J335" s="149" t="str">
        <f t="shared" ref="J335:J398" si="49">IF(H335="","รอข้อมูลคอลัมน์ H",
IF(H335/PI()&gt;=4.5,H335/PI(),"ไม่นำมาคำนวณ"))</f>
        <v>รอข้อมูลคอลัมน์ H</v>
      </c>
      <c r="K335" s="150"/>
      <c r="L335" s="150"/>
      <c r="M335" s="150"/>
      <c r="N335" s="149" t="str" cm="1">
        <f t="array" ref="N335">IF(AND(K335:M335=""),"ยังไม่บันทึกข้อมูล",
IF(M335&lt;&gt;"",
IF(M335&gt;=1.3,M335,"เป็นไม้พุ่ม"),
IF(K335+L335&gt;=1.3,K335+L335,"เป็นไม้พุ่ม")))</f>
        <v>ยังไม่บันทึกข้อมูล</v>
      </c>
      <c r="O335" s="149" t="str">
        <f t="shared" si="42"/>
        <v>ข้อมูลไม่ถูกต้อง</v>
      </c>
      <c r="P335" s="149" t="str">
        <f t="shared" si="43"/>
        <v>ข้อมูลไม่ถูกต้อง</v>
      </c>
      <c r="Q335" s="149" t="str">
        <f t="shared" si="44"/>
        <v>ข้อมูลไม่ถูกต้อง</v>
      </c>
      <c r="R335" s="149" t="str">
        <f t="shared" si="45"/>
        <v>ข้อมูลไม่ถูกต้อง</v>
      </c>
      <c r="S335" s="149" t="str">
        <f>IF(ISNUMBER(R335),
IF(H$2=ตัวเลือก!A$30,"ยังไม่บันทึกข้อมูล",R335*0.27),"ข้อมูลไม่ถูกต้อง")</f>
        <v>ข้อมูลไม่ถูกต้อง</v>
      </c>
      <c r="T335" s="149" t="str">
        <f t="shared" si="46"/>
        <v>ข้อมูลไม่ถูกต้อง</v>
      </c>
      <c r="U335" s="149" t="str">
        <f>IF(ISNUMBER(R335),
IF(H$2=ตัวเลือก!A$30,"ยังไม่บันทึกข้อมูล",R335*0.47),"ข้อมูลไม่ถูกต้อง")</f>
        <v>ข้อมูลไม่ถูกต้อง</v>
      </c>
      <c r="V335" s="149" t="str">
        <f>IF(ISNUMBER(S335),
IF(H$2=ตัวเลือก!A$30,"ยังไม่บันทึกข้อมูล",S335*0.47),"ข้อมูลไม่ถูกต้อง")</f>
        <v>ข้อมูลไม่ถูกต้อง</v>
      </c>
      <c r="W335" s="149" t="str">
        <f t="shared" si="47"/>
        <v>ข้อมูลไม่ถูกต้อง</v>
      </c>
      <c r="X335" s="148" t="str">
        <f t="shared" si="48"/>
        <v>ข้อมูลไม่ถูกต้อง</v>
      </c>
      <c r="Y335" s="38"/>
      <c r="Z335" s="38"/>
      <c r="AA335" s="38"/>
    </row>
    <row r="336" spans="1:27" x14ac:dyDescent="0.45">
      <c r="A336" s="38">
        <v>331</v>
      </c>
      <c r="B336" s="38"/>
      <c r="C336" s="38"/>
      <c r="D336" s="38"/>
      <c r="E336" s="38"/>
      <c r="F336" s="35"/>
      <c r="G336" s="35"/>
      <c r="H336" s="150"/>
      <c r="I336" s="38"/>
      <c r="J336" s="149" t="str">
        <f t="shared" si="49"/>
        <v>รอข้อมูลคอลัมน์ H</v>
      </c>
      <c r="K336" s="150"/>
      <c r="L336" s="150"/>
      <c r="M336" s="150"/>
      <c r="N336" s="149" t="str" cm="1">
        <f t="array" ref="N336">IF(AND(K336:M336=""),"ยังไม่บันทึกข้อมูล",
IF(M336&lt;&gt;"",
IF(M336&gt;=1.3,M336,"เป็นไม้พุ่ม"),
IF(K336+L336&gt;=1.3,K336+L336,"เป็นไม้พุ่ม")))</f>
        <v>ยังไม่บันทึกข้อมูล</v>
      </c>
      <c r="O336" s="149" t="str">
        <f t="shared" si="42"/>
        <v>ข้อมูลไม่ถูกต้อง</v>
      </c>
      <c r="P336" s="149" t="str">
        <f t="shared" si="43"/>
        <v>ข้อมูลไม่ถูกต้อง</v>
      </c>
      <c r="Q336" s="149" t="str">
        <f t="shared" si="44"/>
        <v>ข้อมูลไม่ถูกต้อง</v>
      </c>
      <c r="R336" s="149" t="str">
        <f t="shared" si="45"/>
        <v>ข้อมูลไม่ถูกต้อง</v>
      </c>
      <c r="S336" s="149" t="str">
        <f>IF(ISNUMBER(R336),
IF(H$2=ตัวเลือก!A$30,"ยังไม่บันทึกข้อมูล",R336*0.27),"ข้อมูลไม่ถูกต้อง")</f>
        <v>ข้อมูลไม่ถูกต้อง</v>
      </c>
      <c r="T336" s="149" t="str">
        <f t="shared" si="46"/>
        <v>ข้อมูลไม่ถูกต้อง</v>
      </c>
      <c r="U336" s="149" t="str">
        <f>IF(ISNUMBER(R336),
IF(H$2=ตัวเลือก!A$30,"ยังไม่บันทึกข้อมูล",R336*0.47),"ข้อมูลไม่ถูกต้อง")</f>
        <v>ข้อมูลไม่ถูกต้อง</v>
      </c>
      <c r="V336" s="149" t="str">
        <f>IF(ISNUMBER(S336),
IF(H$2=ตัวเลือก!A$30,"ยังไม่บันทึกข้อมูล",S336*0.47),"ข้อมูลไม่ถูกต้อง")</f>
        <v>ข้อมูลไม่ถูกต้อง</v>
      </c>
      <c r="W336" s="149" t="str">
        <f t="shared" si="47"/>
        <v>ข้อมูลไม่ถูกต้อง</v>
      </c>
      <c r="X336" s="148" t="str">
        <f t="shared" si="48"/>
        <v>ข้อมูลไม่ถูกต้อง</v>
      </c>
      <c r="Y336" s="38"/>
      <c r="Z336" s="38"/>
      <c r="AA336" s="38"/>
    </row>
    <row r="337" spans="1:27" x14ac:dyDescent="0.45">
      <c r="A337" s="38">
        <v>332</v>
      </c>
      <c r="B337" s="38"/>
      <c r="C337" s="38"/>
      <c r="D337" s="38"/>
      <c r="E337" s="38"/>
      <c r="F337" s="35"/>
      <c r="G337" s="35"/>
      <c r="H337" s="150"/>
      <c r="I337" s="38"/>
      <c r="J337" s="149" t="str">
        <f t="shared" si="49"/>
        <v>รอข้อมูลคอลัมน์ H</v>
      </c>
      <c r="K337" s="150"/>
      <c r="L337" s="150"/>
      <c r="M337" s="150"/>
      <c r="N337" s="149" t="str" cm="1">
        <f t="array" ref="N337">IF(AND(K337:M337=""),"ยังไม่บันทึกข้อมูล",
IF(M337&lt;&gt;"",
IF(M337&gt;=1.3,M337,"เป็นไม้พุ่ม"),
IF(K337+L337&gt;=1.3,K337+L337,"เป็นไม้พุ่ม")))</f>
        <v>ยังไม่บันทึกข้อมูล</v>
      </c>
      <c r="O337" s="149" t="str">
        <f t="shared" si="42"/>
        <v>ข้อมูลไม่ถูกต้อง</v>
      </c>
      <c r="P337" s="149" t="str">
        <f t="shared" si="43"/>
        <v>ข้อมูลไม่ถูกต้อง</v>
      </c>
      <c r="Q337" s="149" t="str">
        <f t="shared" si="44"/>
        <v>ข้อมูลไม่ถูกต้อง</v>
      </c>
      <c r="R337" s="149" t="str">
        <f t="shared" si="45"/>
        <v>ข้อมูลไม่ถูกต้อง</v>
      </c>
      <c r="S337" s="149" t="str">
        <f>IF(ISNUMBER(R337),
IF(H$2=ตัวเลือก!A$30,"ยังไม่บันทึกข้อมูล",R337*0.27),"ข้อมูลไม่ถูกต้อง")</f>
        <v>ข้อมูลไม่ถูกต้อง</v>
      </c>
      <c r="T337" s="149" t="str">
        <f t="shared" si="46"/>
        <v>ข้อมูลไม่ถูกต้อง</v>
      </c>
      <c r="U337" s="149" t="str">
        <f>IF(ISNUMBER(R337),
IF(H$2=ตัวเลือก!A$30,"ยังไม่บันทึกข้อมูล",R337*0.47),"ข้อมูลไม่ถูกต้อง")</f>
        <v>ข้อมูลไม่ถูกต้อง</v>
      </c>
      <c r="V337" s="149" t="str">
        <f>IF(ISNUMBER(S337),
IF(H$2=ตัวเลือก!A$30,"ยังไม่บันทึกข้อมูล",S337*0.47),"ข้อมูลไม่ถูกต้อง")</f>
        <v>ข้อมูลไม่ถูกต้อง</v>
      </c>
      <c r="W337" s="149" t="str">
        <f t="shared" si="47"/>
        <v>ข้อมูลไม่ถูกต้อง</v>
      </c>
      <c r="X337" s="148" t="str">
        <f t="shared" si="48"/>
        <v>ข้อมูลไม่ถูกต้อง</v>
      </c>
      <c r="Y337" s="38"/>
      <c r="Z337" s="38"/>
      <c r="AA337" s="38"/>
    </row>
    <row r="338" spans="1:27" x14ac:dyDescent="0.45">
      <c r="A338" s="38">
        <v>333</v>
      </c>
      <c r="B338" s="38"/>
      <c r="C338" s="38"/>
      <c r="D338" s="38"/>
      <c r="E338" s="38"/>
      <c r="F338" s="35"/>
      <c r="G338" s="35"/>
      <c r="H338" s="150"/>
      <c r="I338" s="38"/>
      <c r="J338" s="149" t="str">
        <f t="shared" si="49"/>
        <v>รอข้อมูลคอลัมน์ H</v>
      </c>
      <c r="K338" s="150"/>
      <c r="L338" s="150"/>
      <c r="M338" s="150"/>
      <c r="N338" s="149" t="str" cm="1">
        <f t="array" ref="N338">IF(AND(K338:M338=""),"ยังไม่บันทึกข้อมูล",
IF(M338&lt;&gt;"",
IF(M338&gt;=1.3,M338,"เป็นไม้พุ่ม"),
IF(K338+L338&gt;=1.3,K338+L338,"เป็นไม้พุ่ม")))</f>
        <v>ยังไม่บันทึกข้อมูล</v>
      </c>
      <c r="O338" s="149" t="str">
        <f t="shared" si="42"/>
        <v>ข้อมูลไม่ถูกต้อง</v>
      </c>
      <c r="P338" s="149" t="str">
        <f t="shared" si="43"/>
        <v>ข้อมูลไม่ถูกต้อง</v>
      </c>
      <c r="Q338" s="149" t="str">
        <f t="shared" si="44"/>
        <v>ข้อมูลไม่ถูกต้อง</v>
      </c>
      <c r="R338" s="149" t="str">
        <f t="shared" si="45"/>
        <v>ข้อมูลไม่ถูกต้อง</v>
      </c>
      <c r="S338" s="149" t="str">
        <f>IF(ISNUMBER(R338),
IF(H$2=ตัวเลือก!A$30,"ยังไม่บันทึกข้อมูล",R338*0.27),"ข้อมูลไม่ถูกต้อง")</f>
        <v>ข้อมูลไม่ถูกต้อง</v>
      </c>
      <c r="T338" s="149" t="str">
        <f t="shared" si="46"/>
        <v>ข้อมูลไม่ถูกต้อง</v>
      </c>
      <c r="U338" s="149" t="str">
        <f>IF(ISNUMBER(R338),
IF(H$2=ตัวเลือก!A$30,"ยังไม่บันทึกข้อมูล",R338*0.47),"ข้อมูลไม่ถูกต้อง")</f>
        <v>ข้อมูลไม่ถูกต้อง</v>
      </c>
      <c r="V338" s="149" t="str">
        <f>IF(ISNUMBER(S338),
IF(H$2=ตัวเลือก!A$30,"ยังไม่บันทึกข้อมูล",S338*0.47),"ข้อมูลไม่ถูกต้อง")</f>
        <v>ข้อมูลไม่ถูกต้อง</v>
      </c>
      <c r="W338" s="149" t="str">
        <f t="shared" si="47"/>
        <v>ข้อมูลไม่ถูกต้อง</v>
      </c>
      <c r="X338" s="148" t="str">
        <f t="shared" si="48"/>
        <v>ข้อมูลไม่ถูกต้อง</v>
      </c>
      <c r="Y338" s="38"/>
      <c r="Z338" s="38"/>
      <c r="AA338" s="38"/>
    </row>
    <row r="339" spans="1:27" x14ac:dyDescent="0.45">
      <c r="A339" s="38">
        <v>334</v>
      </c>
      <c r="B339" s="38"/>
      <c r="C339" s="38"/>
      <c r="D339" s="38"/>
      <c r="E339" s="38"/>
      <c r="F339" s="35"/>
      <c r="G339" s="35"/>
      <c r="H339" s="150"/>
      <c r="I339" s="38"/>
      <c r="J339" s="149" t="str">
        <f t="shared" si="49"/>
        <v>รอข้อมูลคอลัมน์ H</v>
      </c>
      <c r="K339" s="150"/>
      <c r="L339" s="150"/>
      <c r="M339" s="150"/>
      <c r="N339" s="149" t="str" cm="1">
        <f t="array" ref="N339">IF(AND(K339:M339=""),"ยังไม่บันทึกข้อมูล",
IF(M339&lt;&gt;"",
IF(M339&gt;=1.3,M339,"เป็นไม้พุ่ม"),
IF(K339+L339&gt;=1.3,K339+L339,"เป็นไม้พุ่ม")))</f>
        <v>ยังไม่บันทึกข้อมูล</v>
      </c>
      <c r="O339" s="149" t="str">
        <f t="shared" si="42"/>
        <v>ข้อมูลไม่ถูกต้อง</v>
      </c>
      <c r="P339" s="149" t="str">
        <f t="shared" si="43"/>
        <v>ข้อมูลไม่ถูกต้อง</v>
      </c>
      <c r="Q339" s="149" t="str">
        <f t="shared" si="44"/>
        <v>ข้อมูลไม่ถูกต้อง</v>
      </c>
      <c r="R339" s="149" t="str">
        <f t="shared" si="45"/>
        <v>ข้อมูลไม่ถูกต้อง</v>
      </c>
      <c r="S339" s="149" t="str">
        <f>IF(ISNUMBER(R339),
IF(H$2=ตัวเลือก!A$30,"ยังไม่บันทึกข้อมูล",R339*0.27),"ข้อมูลไม่ถูกต้อง")</f>
        <v>ข้อมูลไม่ถูกต้อง</v>
      </c>
      <c r="T339" s="149" t="str">
        <f t="shared" si="46"/>
        <v>ข้อมูลไม่ถูกต้อง</v>
      </c>
      <c r="U339" s="149" t="str">
        <f>IF(ISNUMBER(R339),
IF(H$2=ตัวเลือก!A$30,"ยังไม่บันทึกข้อมูล",R339*0.47),"ข้อมูลไม่ถูกต้อง")</f>
        <v>ข้อมูลไม่ถูกต้อง</v>
      </c>
      <c r="V339" s="149" t="str">
        <f>IF(ISNUMBER(S339),
IF(H$2=ตัวเลือก!A$30,"ยังไม่บันทึกข้อมูล",S339*0.47),"ข้อมูลไม่ถูกต้อง")</f>
        <v>ข้อมูลไม่ถูกต้อง</v>
      </c>
      <c r="W339" s="149" t="str">
        <f t="shared" si="47"/>
        <v>ข้อมูลไม่ถูกต้อง</v>
      </c>
      <c r="X339" s="148" t="str">
        <f t="shared" si="48"/>
        <v>ข้อมูลไม่ถูกต้อง</v>
      </c>
      <c r="Y339" s="38"/>
      <c r="Z339" s="38"/>
      <c r="AA339" s="38"/>
    </row>
    <row r="340" spans="1:27" x14ac:dyDescent="0.45">
      <c r="A340" s="38">
        <v>335</v>
      </c>
      <c r="B340" s="38"/>
      <c r="C340" s="38"/>
      <c r="D340" s="38"/>
      <c r="E340" s="38"/>
      <c r="F340" s="35"/>
      <c r="G340" s="35"/>
      <c r="H340" s="150"/>
      <c r="I340" s="38"/>
      <c r="J340" s="149" t="str">
        <f t="shared" si="49"/>
        <v>รอข้อมูลคอลัมน์ H</v>
      </c>
      <c r="K340" s="150"/>
      <c r="L340" s="150"/>
      <c r="M340" s="150"/>
      <c r="N340" s="149" t="str" cm="1">
        <f t="array" ref="N340">IF(AND(K340:M340=""),"ยังไม่บันทึกข้อมูล",
IF(M340&lt;&gt;"",
IF(M340&gt;=1.3,M340,"เป็นไม้พุ่ม"),
IF(K340+L340&gt;=1.3,K340+L340,"เป็นไม้พุ่ม")))</f>
        <v>ยังไม่บันทึกข้อมูล</v>
      </c>
      <c r="O340" s="149" t="str">
        <f t="shared" si="42"/>
        <v>ข้อมูลไม่ถูกต้อง</v>
      </c>
      <c r="P340" s="149" t="str">
        <f t="shared" si="43"/>
        <v>ข้อมูลไม่ถูกต้อง</v>
      </c>
      <c r="Q340" s="149" t="str">
        <f t="shared" si="44"/>
        <v>ข้อมูลไม่ถูกต้อง</v>
      </c>
      <c r="R340" s="149" t="str">
        <f t="shared" si="45"/>
        <v>ข้อมูลไม่ถูกต้อง</v>
      </c>
      <c r="S340" s="149" t="str">
        <f>IF(ISNUMBER(R340),
IF(H$2=ตัวเลือก!A$30,"ยังไม่บันทึกข้อมูล",R340*0.27),"ข้อมูลไม่ถูกต้อง")</f>
        <v>ข้อมูลไม่ถูกต้อง</v>
      </c>
      <c r="T340" s="149" t="str">
        <f t="shared" si="46"/>
        <v>ข้อมูลไม่ถูกต้อง</v>
      </c>
      <c r="U340" s="149" t="str">
        <f>IF(ISNUMBER(R340),
IF(H$2=ตัวเลือก!A$30,"ยังไม่บันทึกข้อมูล",R340*0.47),"ข้อมูลไม่ถูกต้อง")</f>
        <v>ข้อมูลไม่ถูกต้อง</v>
      </c>
      <c r="V340" s="149" t="str">
        <f>IF(ISNUMBER(S340),
IF(H$2=ตัวเลือก!A$30,"ยังไม่บันทึกข้อมูล",S340*0.47),"ข้อมูลไม่ถูกต้อง")</f>
        <v>ข้อมูลไม่ถูกต้อง</v>
      </c>
      <c r="W340" s="149" t="str">
        <f t="shared" si="47"/>
        <v>ข้อมูลไม่ถูกต้อง</v>
      </c>
      <c r="X340" s="148" t="str">
        <f t="shared" si="48"/>
        <v>ข้อมูลไม่ถูกต้อง</v>
      </c>
      <c r="Y340" s="38"/>
      <c r="Z340" s="38"/>
      <c r="AA340" s="38"/>
    </row>
    <row r="341" spans="1:27" x14ac:dyDescent="0.45">
      <c r="A341" s="38">
        <v>336</v>
      </c>
      <c r="B341" s="38"/>
      <c r="C341" s="38"/>
      <c r="D341" s="38"/>
      <c r="E341" s="38"/>
      <c r="F341" s="35"/>
      <c r="G341" s="35"/>
      <c r="H341" s="150"/>
      <c r="I341" s="38"/>
      <c r="J341" s="149" t="str">
        <f t="shared" si="49"/>
        <v>รอข้อมูลคอลัมน์ H</v>
      </c>
      <c r="K341" s="150"/>
      <c r="L341" s="150"/>
      <c r="M341" s="150"/>
      <c r="N341" s="149" t="str" cm="1">
        <f t="array" ref="N341">IF(AND(K341:M341=""),"ยังไม่บันทึกข้อมูล",
IF(M341&lt;&gt;"",
IF(M341&gt;=1.3,M341,"เป็นไม้พุ่ม"),
IF(K341+L341&gt;=1.3,K341+L341,"เป็นไม้พุ่ม")))</f>
        <v>ยังไม่บันทึกข้อมูล</v>
      </c>
      <c r="O341" s="149" t="str">
        <f t="shared" si="42"/>
        <v>ข้อมูลไม่ถูกต้อง</v>
      </c>
      <c r="P341" s="149" t="str">
        <f t="shared" si="43"/>
        <v>ข้อมูลไม่ถูกต้อง</v>
      </c>
      <c r="Q341" s="149" t="str">
        <f t="shared" si="44"/>
        <v>ข้อมูลไม่ถูกต้อง</v>
      </c>
      <c r="R341" s="149" t="str">
        <f t="shared" si="45"/>
        <v>ข้อมูลไม่ถูกต้อง</v>
      </c>
      <c r="S341" s="149" t="str">
        <f>IF(ISNUMBER(R341),
IF(H$2=ตัวเลือก!A$30,"ยังไม่บันทึกข้อมูล",R341*0.27),"ข้อมูลไม่ถูกต้อง")</f>
        <v>ข้อมูลไม่ถูกต้อง</v>
      </c>
      <c r="T341" s="149" t="str">
        <f t="shared" si="46"/>
        <v>ข้อมูลไม่ถูกต้อง</v>
      </c>
      <c r="U341" s="149" t="str">
        <f>IF(ISNUMBER(R341),
IF(H$2=ตัวเลือก!A$30,"ยังไม่บันทึกข้อมูล",R341*0.47),"ข้อมูลไม่ถูกต้อง")</f>
        <v>ข้อมูลไม่ถูกต้อง</v>
      </c>
      <c r="V341" s="149" t="str">
        <f>IF(ISNUMBER(S341),
IF(H$2=ตัวเลือก!A$30,"ยังไม่บันทึกข้อมูล",S341*0.47),"ข้อมูลไม่ถูกต้อง")</f>
        <v>ข้อมูลไม่ถูกต้อง</v>
      </c>
      <c r="W341" s="149" t="str">
        <f t="shared" si="47"/>
        <v>ข้อมูลไม่ถูกต้อง</v>
      </c>
      <c r="X341" s="148" t="str">
        <f t="shared" si="48"/>
        <v>ข้อมูลไม่ถูกต้อง</v>
      </c>
      <c r="Y341" s="38"/>
      <c r="Z341" s="38"/>
      <c r="AA341" s="38"/>
    </row>
    <row r="342" spans="1:27" x14ac:dyDescent="0.45">
      <c r="A342" s="38">
        <v>337</v>
      </c>
      <c r="B342" s="38"/>
      <c r="C342" s="38"/>
      <c r="D342" s="38"/>
      <c r="E342" s="38"/>
      <c r="F342" s="35"/>
      <c r="G342" s="35"/>
      <c r="H342" s="150"/>
      <c r="I342" s="38"/>
      <c r="J342" s="149" t="str">
        <f t="shared" si="49"/>
        <v>รอข้อมูลคอลัมน์ H</v>
      </c>
      <c r="K342" s="150"/>
      <c r="L342" s="150"/>
      <c r="M342" s="150"/>
      <c r="N342" s="149" t="str" cm="1">
        <f t="array" ref="N342">IF(AND(K342:M342=""),"ยังไม่บันทึกข้อมูล",
IF(M342&lt;&gt;"",
IF(M342&gt;=1.3,M342,"เป็นไม้พุ่ม"),
IF(K342+L342&gt;=1.3,K342+L342,"เป็นไม้พุ่ม")))</f>
        <v>ยังไม่บันทึกข้อมูล</v>
      </c>
      <c r="O342" s="149" t="str">
        <f t="shared" si="42"/>
        <v>ข้อมูลไม่ถูกต้อง</v>
      </c>
      <c r="P342" s="149" t="str">
        <f t="shared" si="43"/>
        <v>ข้อมูลไม่ถูกต้อง</v>
      </c>
      <c r="Q342" s="149" t="str">
        <f t="shared" si="44"/>
        <v>ข้อมูลไม่ถูกต้อง</v>
      </c>
      <c r="R342" s="149" t="str">
        <f t="shared" si="45"/>
        <v>ข้อมูลไม่ถูกต้อง</v>
      </c>
      <c r="S342" s="149" t="str">
        <f>IF(ISNUMBER(R342),
IF(H$2=ตัวเลือก!A$30,"ยังไม่บันทึกข้อมูล",R342*0.27),"ข้อมูลไม่ถูกต้อง")</f>
        <v>ข้อมูลไม่ถูกต้อง</v>
      </c>
      <c r="T342" s="149" t="str">
        <f t="shared" si="46"/>
        <v>ข้อมูลไม่ถูกต้อง</v>
      </c>
      <c r="U342" s="149" t="str">
        <f>IF(ISNUMBER(R342),
IF(H$2=ตัวเลือก!A$30,"ยังไม่บันทึกข้อมูล",R342*0.47),"ข้อมูลไม่ถูกต้อง")</f>
        <v>ข้อมูลไม่ถูกต้อง</v>
      </c>
      <c r="V342" s="149" t="str">
        <f>IF(ISNUMBER(S342),
IF(H$2=ตัวเลือก!A$30,"ยังไม่บันทึกข้อมูล",S342*0.47),"ข้อมูลไม่ถูกต้อง")</f>
        <v>ข้อมูลไม่ถูกต้อง</v>
      </c>
      <c r="W342" s="149" t="str">
        <f t="shared" si="47"/>
        <v>ข้อมูลไม่ถูกต้อง</v>
      </c>
      <c r="X342" s="148" t="str">
        <f t="shared" si="48"/>
        <v>ข้อมูลไม่ถูกต้อง</v>
      </c>
      <c r="Y342" s="38"/>
      <c r="Z342" s="38"/>
      <c r="AA342" s="38"/>
    </row>
    <row r="343" spans="1:27" x14ac:dyDescent="0.45">
      <c r="A343" s="38">
        <v>338</v>
      </c>
      <c r="B343" s="38"/>
      <c r="C343" s="38"/>
      <c r="D343" s="38"/>
      <c r="E343" s="38"/>
      <c r="F343" s="35"/>
      <c r="G343" s="35"/>
      <c r="H343" s="150"/>
      <c r="I343" s="38"/>
      <c r="J343" s="149" t="str">
        <f t="shared" si="49"/>
        <v>รอข้อมูลคอลัมน์ H</v>
      </c>
      <c r="K343" s="150"/>
      <c r="L343" s="150"/>
      <c r="M343" s="150"/>
      <c r="N343" s="149" t="str" cm="1">
        <f t="array" ref="N343">IF(AND(K343:M343=""),"ยังไม่บันทึกข้อมูล",
IF(M343&lt;&gt;"",
IF(M343&gt;=1.3,M343,"เป็นไม้พุ่ม"),
IF(K343+L343&gt;=1.3,K343+L343,"เป็นไม้พุ่ม")))</f>
        <v>ยังไม่บันทึกข้อมูล</v>
      </c>
      <c r="O343" s="149" t="str">
        <f t="shared" si="42"/>
        <v>ข้อมูลไม่ถูกต้อง</v>
      </c>
      <c r="P343" s="149" t="str">
        <f t="shared" si="43"/>
        <v>ข้อมูลไม่ถูกต้อง</v>
      </c>
      <c r="Q343" s="149" t="str">
        <f t="shared" si="44"/>
        <v>ข้อมูลไม่ถูกต้อง</v>
      </c>
      <c r="R343" s="149" t="str">
        <f t="shared" si="45"/>
        <v>ข้อมูลไม่ถูกต้อง</v>
      </c>
      <c r="S343" s="149" t="str">
        <f>IF(ISNUMBER(R343),
IF(H$2=ตัวเลือก!A$30,"ยังไม่บันทึกข้อมูล",R343*0.27),"ข้อมูลไม่ถูกต้อง")</f>
        <v>ข้อมูลไม่ถูกต้อง</v>
      </c>
      <c r="T343" s="149" t="str">
        <f t="shared" si="46"/>
        <v>ข้อมูลไม่ถูกต้อง</v>
      </c>
      <c r="U343" s="149" t="str">
        <f>IF(ISNUMBER(R343),
IF(H$2=ตัวเลือก!A$30,"ยังไม่บันทึกข้อมูล",R343*0.47),"ข้อมูลไม่ถูกต้อง")</f>
        <v>ข้อมูลไม่ถูกต้อง</v>
      </c>
      <c r="V343" s="149" t="str">
        <f>IF(ISNUMBER(S343),
IF(H$2=ตัวเลือก!A$30,"ยังไม่บันทึกข้อมูล",S343*0.47),"ข้อมูลไม่ถูกต้อง")</f>
        <v>ข้อมูลไม่ถูกต้อง</v>
      </c>
      <c r="W343" s="149" t="str">
        <f t="shared" si="47"/>
        <v>ข้อมูลไม่ถูกต้อง</v>
      </c>
      <c r="X343" s="148" t="str">
        <f t="shared" si="48"/>
        <v>ข้อมูลไม่ถูกต้อง</v>
      </c>
      <c r="Y343" s="38"/>
      <c r="Z343" s="38"/>
      <c r="AA343" s="38"/>
    </row>
    <row r="344" spans="1:27" x14ac:dyDescent="0.45">
      <c r="A344" s="38">
        <v>339</v>
      </c>
      <c r="B344" s="38"/>
      <c r="C344" s="38"/>
      <c r="D344" s="38"/>
      <c r="E344" s="38"/>
      <c r="F344" s="35"/>
      <c r="G344" s="35"/>
      <c r="H344" s="150"/>
      <c r="I344" s="38"/>
      <c r="J344" s="149" t="str">
        <f t="shared" si="49"/>
        <v>รอข้อมูลคอลัมน์ H</v>
      </c>
      <c r="K344" s="150"/>
      <c r="L344" s="150"/>
      <c r="M344" s="150"/>
      <c r="N344" s="149" t="str" cm="1">
        <f t="array" ref="N344">IF(AND(K344:M344=""),"ยังไม่บันทึกข้อมูล",
IF(M344&lt;&gt;"",
IF(M344&gt;=1.3,M344,"เป็นไม้พุ่ม"),
IF(K344+L344&gt;=1.3,K344+L344,"เป็นไม้พุ่ม")))</f>
        <v>ยังไม่บันทึกข้อมูล</v>
      </c>
      <c r="O344" s="149" t="str">
        <f t="shared" si="42"/>
        <v>ข้อมูลไม่ถูกต้อง</v>
      </c>
      <c r="P344" s="149" t="str">
        <f t="shared" si="43"/>
        <v>ข้อมูลไม่ถูกต้อง</v>
      </c>
      <c r="Q344" s="149" t="str">
        <f t="shared" si="44"/>
        <v>ข้อมูลไม่ถูกต้อง</v>
      </c>
      <c r="R344" s="149" t="str">
        <f t="shared" si="45"/>
        <v>ข้อมูลไม่ถูกต้อง</v>
      </c>
      <c r="S344" s="149" t="str">
        <f>IF(ISNUMBER(R344),
IF(H$2=ตัวเลือก!A$30,"ยังไม่บันทึกข้อมูล",R344*0.27),"ข้อมูลไม่ถูกต้อง")</f>
        <v>ข้อมูลไม่ถูกต้อง</v>
      </c>
      <c r="T344" s="149" t="str">
        <f t="shared" si="46"/>
        <v>ข้อมูลไม่ถูกต้อง</v>
      </c>
      <c r="U344" s="149" t="str">
        <f>IF(ISNUMBER(R344),
IF(H$2=ตัวเลือก!A$30,"ยังไม่บันทึกข้อมูล",R344*0.47),"ข้อมูลไม่ถูกต้อง")</f>
        <v>ข้อมูลไม่ถูกต้อง</v>
      </c>
      <c r="V344" s="149" t="str">
        <f>IF(ISNUMBER(S344),
IF(H$2=ตัวเลือก!A$30,"ยังไม่บันทึกข้อมูล",S344*0.47),"ข้อมูลไม่ถูกต้อง")</f>
        <v>ข้อมูลไม่ถูกต้อง</v>
      </c>
      <c r="W344" s="149" t="str">
        <f t="shared" si="47"/>
        <v>ข้อมูลไม่ถูกต้อง</v>
      </c>
      <c r="X344" s="148" t="str">
        <f t="shared" si="48"/>
        <v>ข้อมูลไม่ถูกต้อง</v>
      </c>
      <c r="Y344" s="38"/>
      <c r="Z344" s="38"/>
      <c r="AA344" s="38"/>
    </row>
    <row r="345" spans="1:27" x14ac:dyDescent="0.45">
      <c r="A345" s="38">
        <v>340</v>
      </c>
      <c r="B345" s="38"/>
      <c r="C345" s="38"/>
      <c r="D345" s="38"/>
      <c r="E345" s="38"/>
      <c r="F345" s="35"/>
      <c r="G345" s="35"/>
      <c r="H345" s="150"/>
      <c r="I345" s="38"/>
      <c r="J345" s="149" t="str">
        <f t="shared" si="49"/>
        <v>รอข้อมูลคอลัมน์ H</v>
      </c>
      <c r="K345" s="150"/>
      <c r="L345" s="150"/>
      <c r="M345" s="150"/>
      <c r="N345" s="149" t="str" cm="1">
        <f t="array" ref="N345">IF(AND(K345:M345=""),"ยังไม่บันทึกข้อมูล",
IF(M345&lt;&gt;"",
IF(M345&gt;=1.3,M345,"เป็นไม้พุ่ม"),
IF(K345+L345&gt;=1.3,K345+L345,"เป็นไม้พุ่ม")))</f>
        <v>ยังไม่บันทึกข้อมูล</v>
      </c>
      <c r="O345" s="149" t="str">
        <f t="shared" si="42"/>
        <v>ข้อมูลไม่ถูกต้อง</v>
      </c>
      <c r="P345" s="149" t="str">
        <f t="shared" si="43"/>
        <v>ข้อมูลไม่ถูกต้อง</v>
      </c>
      <c r="Q345" s="149" t="str">
        <f t="shared" si="44"/>
        <v>ข้อมูลไม่ถูกต้อง</v>
      </c>
      <c r="R345" s="149" t="str">
        <f t="shared" si="45"/>
        <v>ข้อมูลไม่ถูกต้อง</v>
      </c>
      <c r="S345" s="149" t="str">
        <f>IF(ISNUMBER(R345),
IF(H$2=ตัวเลือก!A$30,"ยังไม่บันทึกข้อมูล",R345*0.27),"ข้อมูลไม่ถูกต้อง")</f>
        <v>ข้อมูลไม่ถูกต้อง</v>
      </c>
      <c r="T345" s="149" t="str">
        <f t="shared" si="46"/>
        <v>ข้อมูลไม่ถูกต้อง</v>
      </c>
      <c r="U345" s="149" t="str">
        <f>IF(ISNUMBER(R345),
IF(H$2=ตัวเลือก!A$30,"ยังไม่บันทึกข้อมูล",R345*0.47),"ข้อมูลไม่ถูกต้อง")</f>
        <v>ข้อมูลไม่ถูกต้อง</v>
      </c>
      <c r="V345" s="149" t="str">
        <f>IF(ISNUMBER(S345),
IF(H$2=ตัวเลือก!A$30,"ยังไม่บันทึกข้อมูล",S345*0.47),"ข้อมูลไม่ถูกต้อง")</f>
        <v>ข้อมูลไม่ถูกต้อง</v>
      </c>
      <c r="W345" s="149" t="str">
        <f t="shared" si="47"/>
        <v>ข้อมูลไม่ถูกต้อง</v>
      </c>
      <c r="X345" s="148" t="str">
        <f t="shared" si="48"/>
        <v>ข้อมูลไม่ถูกต้อง</v>
      </c>
      <c r="Y345" s="38"/>
      <c r="Z345" s="38"/>
      <c r="AA345" s="38"/>
    </row>
    <row r="346" spans="1:27" x14ac:dyDescent="0.45">
      <c r="A346" s="38">
        <v>341</v>
      </c>
      <c r="B346" s="38"/>
      <c r="C346" s="38"/>
      <c r="D346" s="38"/>
      <c r="E346" s="38"/>
      <c r="F346" s="35"/>
      <c r="G346" s="35"/>
      <c r="H346" s="150"/>
      <c r="I346" s="38"/>
      <c r="J346" s="149" t="str">
        <f t="shared" si="49"/>
        <v>รอข้อมูลคอลัมน์ H</v>
      </c>
      <c r="K346" s="150"/>
      <c r="L346" s="150"/>
      <c r="M346" s="150"/>
      <c r="N346" s="149" t="str" cm="1">
        <f t="array" ref="N346">IF(AND(K346:M346=""),"ยังไม่บันทึกข้อมูล",
IF(M346&lt;&gt;"",
IF(M346&gt;=1.3,M346,"เป็นไม้พุ่ม"),
IF(K346+L346&gt;=1.3,K346+L346,"เป็นไม้พุ่ม")))</f>
        <v>ยังไม่บันทึกข้อมูล</v>
      </c>
      <c r="O346" s="149" t="str">
        <f t="shared" si="42"/>
        <v>ข้อมูลไม่ถูกต้อง</v>
      </c>
      <c r="P346" s="149" t="str">
        <f t="shared" si="43"/>
        <v>ข้อมูลไม่ถูกต้อง</v>
      </c>
      <c r="Q346" s="149" t="str">
        <f t="shared" si="44"/>
        <v>ข้อมูลไม่ถูกต้อง</v>
      </c>
      <c r="R346" s="149" t="str">
        <f t="shared" si="45"/>
        <v>ข้อมูลไม่ถูกต้อง</v>
      </c>
      <c r="S346" s="149" t="str">
        <f>IF(ISNUMBER(R346),
IF(H$2=ตัวเลือก!A$30,"ยังไม่บันทึกข้อมูล",R346*0.27),"ข้อมูลไม่ถูกต้อง")</f>
        <v>ข้อมูลไม่ถูกต้อง</v>
      </c>
      <c r="T346" s="149" t="str">
        <f t="shared" si="46"/>
        <v>ข้อมูลไม่ถูกต้อง</v>
      </c>
      <c r="U346" s="149" t="str">
        <f>IF(ISNUMBER(R346),
IF(H$2=ตัวเลือก!A$30,"ยังไม่บันทึกข้อมูล",R346*0.47),"ข้อมูลไม่ถูกต้อง")</f>
        <v>ข้อมูลไม่ถูกต้อง</v>
      </c>
      <c r="V346" s="149" t="str">
        <f>IF(ISNUMBER(S346),
IF(H$2=ตัวเลือก!A$30,"ยังไม่บันทึกข้อมูล",S346*0.47),"ข้อมูลไม่ถูกต้อง")</f>
        <v>ข้อมูลไม่ถูกต้อง</v>
      </c>
      <c r="W346" s="149" t="str">
        <f t="shared" si="47"/>
        <v>ข้อมูลไม่ถูกต้อง</v>
      </c>
      <c r="X346" s="148" t="str">
        <f t="shared" si="48"/>
        <v>ข้อมูลไม่ถูกต้อง</v>
      </c>
      <c r="Y346" s="38"/>
      <c r="Z346" s="38"/>
      <c r="AA346" s="38"/>
    </row>
    <row r="347" spans="1:27" x14ac:dyDescent="0.45">
      <c r="A347" s="38">
        <v>342</v>
      </c>
      <c r="B347" s="38"/>
      <c r="C347" s="38"/>
      <c r="D347" s="38"/>
      <c r="E347" s="38"/>
      <c r="F347" s="35"/>
      <c r="G347" s="35"/>
      <c r="H347" s="150"/>
      <c r="I347" s="38"/>
      <c r="J347" s="149" t="str">
        <f t="shared" si="49"/>
        <v>รอข้อมูลคอลัมน์ H</v>
      </c>
      <c r="K347" s="150"/>
      <c r="L347" s="150"/>
      <c r="M347" s="150"/>
      <c r="N347" s="149" t="str" cm="1">
        <f t="array" ref="N347">IF(AND(K347:M347=""),"ยังไม่บันทึกข้อมูล",
IF(M347&lt;&gt;"",
IF(M347&gt;=1.3,M347,"เป็นไม้พุ่ม"),
IF(K347+L347&gt;=1.3,K347+L347,"เป็นไม้พุ่ม")))</f>
        <v>ยังไม่บันทึกข้อมูล</v>
      </c>
      <c r="O347" s="149" t="str">
        <f t="shared" si="42"/>
        <v>ข้อมูลไม่ถูกต้อง</v>
      </c>
      <c r="P347" s="149" t="str">
        <f t="shared" si="43"/>
        <v>ข้อมูลไม่ถูกต้อง</v>
      </c>
      <c r="Q347" s="149" t="str">
        <f t="shared" si="44"/>
        <v>ข้อมูลไม่ถูกต้อง</v>
      </c>
      <c r="R347" s="149" t="str">
        <f t="shared" si="45"/>
        <v>ข้อมูลไม่ถูกต้อง</v>
      </c>
      <c r="S347" s="149" t="str">
        <f>IF(ISNUMBER(R347),
IF(H$2=ตัวเลือก!A$30,"ยังไม่บันทึกข้อมูล",R347*0.27),"ข้อมูลไม่ถูกต้อง")</f>
        <v>ข้อมูลไม่ถูกต้อง</v>
      </c>
      <c r="T347" s="149" t="str">
        <f t="shared" si="46"/>
        <v>ข้อมูลไม่ถูกต้อง</v>
      </c>
      <c r="U347" s="149" t="str">
        <f>IF(ISNUMBER(R347),
IF(H$2=ตัวเลือก!A$30,"ยังไม่บันทึกข้อมูล",R347*0.47),"ข้อมูลไม่ถูกต้อง")</f>
        <v>ข้อมูลไม่ถูกต้อง</v>
      </c>
      <c r="V347" s="149" t="str">
        <f>IF(ISNUMBER(S347),
IF(H$2=ตัวเลือก!A$30,"ยังไม่บันทึกข้อมูล",S347*0.47),"ข้อมูลไม่ถูกต้อง")</f>
        <v>ข้อมูลไม่ถูกต้อง</v>
      </c>
      <c r="W347" s="149" t="str">
        <f t="shared" si="47"/>
        <v>ข้อมูลไม่ถูกต้อง</v>
      </c>
      <c r="X347" s="148" t="str">
        <f t="shared" si="48"/>
        <v>ข้อมูลไม่ถูกต้อง</v>
      </c>
      <c r="Y347" s="38"/>
      <c r="Z347" s="38"/>
      <c r="AA347" s="38"/>
    </row>
    <row r="348" spans="1:27" x14ac:dyDescent="0.45">
      <c r="A348" s="38">
        <v>343</v>
      </c>
      <c r="B348" s="38"/>
      <c r="C348" s="38"/>
      <c r="D348" s="38"/>
      <c r="E348" s="38"/>
      <c r="F348" s="35"/>
      <c r="G348" s="35"/>
      <c r="H348" s="150"/>
      <c r="I348" s="38"/>
      <c r="J348" s="149" t="str">
        <f t="shared" si="49"/>
        <v>รอข้อมูลคอลัมน์ H</v>
      </c>
      <c r="K348" s="150"/>
      <c r="L348" s="150"/>
      <c r="M348" s="150"/>
      <c r="N348" s="149" t="str" cm="1">
        <f t="array" ref="N348">IF(AND(K348:M348=""),"ยังไม่บันทึกข้อมูล",
IF(M348&lt;&gt;"",
IF(M348&gt;=1.3,M348,"เป็นไม้พุ่ม"),
IF(K348+L348&gt;=1.3,K348+L348,"เป็นไม้พุ่ม")))</f>
        <v>ยังไม่บันทึกข้อมูล</v>
      </c>
      <c r="O348" s="149" t="str">
        <f t="shared" si="42"/>
        <v>ข้อมูลไม่ถูกต้อง</v>
      </c>
      <c r="P348" s="149" t="str">
        <f t="shared" si="43"/>
        <v>ข้อมูลไม่ถูกต้อง</v>
      </c>
      <c r="Q348" s="149" t="str">
        <f t="shared" si="44"/>
        <v>ข้อมูลไม่ถูกต้อง</v>
      </c>
      <c r="R348" s="149" t="str">
        <f t="shared" si="45"/>
        <v>ข้อมูลไม่ถูกต้อง</v>
      </c>
      <c r="S348" s="149" t="str">
        <f>IF(ISNUMBER(R348),
IF(H$2=ตัวเลือก!A$30,"ยังไม่บันทึกข้อมูล",R348*0.27),"ข้อมูลไม่ถูกต้อง")</f>
        <v>ข้อมูลไม่ถูกต้อง</v>
      </c>
      <c r="T348" s="149" t="str">
        <f t="shared" si="46"/>
        <v>ข้อมูลไม่ถูกต้อง</v>
      </c>
      <c r="U348" s="149" t="str">
        <f>IF(ISNUMBER(R348),
IF(H$2=ตัวเลือก!A$30,"ยังไม่บันทึกข้อมูล",R348*0.47),"ข้อมูลไม่ถูกต้อง")</f>
        <v>ข้อมูลไม่ถูกต้อง</v>
      </c>
      <c r="V348" s="149" t="str">
        <f>IF(ISNUMBER(S348),
IF(H$2=ตัวเลือก!A$30,"ยังไม่บันทึกข้อมูล",S348*0.47),"ข้อมูลไม่ถูกต้อง")</f>
        <v>ข้อมูลไม่ถูกต้อง</v>
      </c>
      <c r="W348" s="149" t="str">
        <f t="shared" si="47"/>
        <v>ข้อมูลไม่ถูกต้อง</v>
      </c>
      <c r="X348" s="148" t="str">
        <f t="shared" si="48"/>
        <v>ข้อมูลไม่ถูกต้อง</v>
      </c>
      <c r="Y348" s="38"/>
      <c r="Z348" s="38"/>
      <c r="AA348" s="38"/>
    </row>
    <row r="349" spans="1:27" x14ac:dyDescent="0.45">
      <c r="A349" s="38">
        <v>344</v>
      </c>
      <c r="B349" s="38"/>
      <c r="C349" s="38"/>
      <c r="D349" s="38"/>
      <c r="E349" s="38"/>
      <c r="F349" s="35"/>
      <c r="G349" s="35"/>
      <c r="H349" s="150"/>
      <c r="I349" s="38"/>
      <c r="J349" s="149" t="str">
        <f t="shared" si="49"/>
        <v>รอข้อมูลคอลัมน์ H</v>
      </c>
      <c r="K349" s="150"/>
      <c r="L349" s="150"/>
      <c r="M349" s="150"/>
      <c r="N349" s="149" t="str" cm="1">
        <f t="array" ref="N349">IF(AND(K349:M349=""),"ยังไม่บันทึกข้อมูล",
IF(M349&lt;&gt;"",
IF(M349&gt;=1.3,M349,"เป็นไม้พุ่ม"),
IF(K349+L349&gt;=1.3,K349+L349,"เป็นไม้พุ่ม")))</f>
        <v>ยังไม่บันทึกข้อมูล</v>
      </c>
      <c r="O349" s="149" t="str">
        <f t="shared" si="42"/>
        <v>ข้อมูลไม่ถูกต้อง</v>
      </c>
      <c r="P349" s="149" t="str">
        <f t="shared" si="43"/>
        <v>ข้อมูลไม่ถูกต้อง</v>
      </c>
      <c r="Q349" s="149" t="str">
        <f t="shared" si="44"/>
        <v>ข้อมูลไม่ถูกต้อง</v>
      </c>
      <c r="R349" s="149" t="str">
        <f t="shared" si="45"/>
        <v>ข้อมูลไม่ถูกต้อง</v>
      </c>
      <c r="S349" s="149" t="str">
        <f>IF(ISNUMBER(R349),
IF(H$2=ตัวเลือก!A$30,"ยังไม่บันทึกข้อมูล",R349*0.27),"ข้อมูลไม่ถูกต้อง")</f>
        <v>ข้อมูลไม่ถูกต้อง</v>
      </c>
      <c r="T349" s="149" t="str">
        <f t="shared" si="46"/>
        <v>ข้อมูลไม่ถูกต้อง</v>
      </c>
      <c r="U349" s="149" t="str">
        <f>IF(ISNUMBER(R349),
IF(H$2=ตัวเลือก!A$30,"ยังไม่บันทึกข้อมูล",R349*0.47),"ข้อมูลไม่ถูกต้อง")</f>
        <v>ข้อมูลไม่ถูกต้อง</v>
      </c>
      <c r="V349" s="149" t="str">
        <f>IF(ISNUMBER(S349),
IF(H$2=ตัวเลือก!A$30,"ยังไม่บันทึกข้อมูล",S349*0.47),"ข้อมูลไม่ถูกต้อง")</f>
        <v>ข้อมูลไม่ถูกต้อง</v>
      </c>
      <c r="W349" s="149" t="str">
        <f t="shared" si="47"/>
        <v>ข้อมูลไม่ถูกต้อง</v>
      </c>
      <c r="X349" s="148" t="str">
        <f t="shared" si="48"/>
        <v>ข้อมูลไม่ถูกต้อง</v>
      </c>
      <c r="Y349" s="38"/>
      <c r="Z349" s="38"/>
      <c r="AA349" s="38"/>
    </row>
    <row r="350" spans="1:27" x14ac:dyDescent="0.45">
      <c r="A350" s="38">
        <v>345</v>
      </c>
      <c r="B350" s="38"/>
      <c r="C350" s="38"/>
      <c r="D350" s="38"/>
      <c r="E350" s="38"/>
      <c r="F350" s="35"/>
      <c r="G350" s="35"/>
      <c r="H350" s="150"/>
      <c r="I350" s="38"/>
      <c r="J350" s="149" t="str">
        <f t="shared" si="49"/>
        <v>รอข้อมูลคอลัมน์ H</v>
      </c>
      <c r="K350" s="150"/>
      <c r="L350" s="150"/>
      <c r="M350" s="150"/>
      <c r="N350" s="149" t="str" cm="1">
        <f t="array" ref="N350">IF(AND(K350:M350=""),"ยังไม่บันทึกข้อมูล",
IF(M350&lt;&gt;"",
IF(M350&gt;=1.3,M350,"เป็นไม้พุ่ม"),
IF(K350+L350&gt;=1.3,K350+L350,"เป็นไม้พุ่ม")))</f>
        <v>ยังไม่บันทึกข้อมูล</v>
      </c>
      <c r="O350" s="149" t="str">
        <f t="shared" si="42"/>
        <v>ข้อมูลไม่ถูกต้อง</v>
      </c>
      <c r="P350" s="149" t="str">
        <f t="shared" si="43"/>
        <v>ข้อมูลไม่ถูกต้อง</v>
      </c>
      <c r="Q350" s="149" t="str">
        <f t="shared" si="44"/>
        <v>ข้อมูลไม่ถูกต้อง</v>
      </c>
      <c r="R350" s="149" t="str">
        <f t="shared" si="45"/>
        <v>ข้อมูลไม่ถูกต้อง</v>
      </c>
      <c r="S350" s="149" t="str">
        <f>IF(ISNUMBER(R350),
IF(H$2=ตัวเลือก!A$30,"ยังไม่บันทึกข้อมูล",R350*0.27),"ข้อมูลไม่ถูกต้อง")</f>
        <v>ข้อมูลไม่ถูกต้อง</v>
      </c>
      <c r="T350" s="149" t="str">
        <f t="shared" si="46"/>
        <v>ข้อมูลไม่ถูกต้อง</v>
      </c>
      <c r="U350" s="149" t="str">
        <f>IF(ISNUMBER(R350),
IF(H$2=ตัวเลือก!A$30,"ยังไม่บันทึกข้อมูล",R350*0.47),"ข้อมูลไม่ถูกต้อง")</f>
        <v>ข้อมูลไม่ถูกต้อง</v>
      </c>
      <c r="V350" s="149" t="str">
        <f>IF(ISNUMBER(S350),
IF(H$2=ตัวเลือก!A$30,"ยังไม่บันทึกข้อมูล",S350*0.47),"ข้อมูลไม่ถูกต้อง")</f>
        <v>ข้อมูลไม่ถูกต้อง</v>
      </c>
      <c r="W350" s="149" t="str">
        <f t="shared" si="47"/>
        <v>ข้อมูลไม่ถูกต้อง</v>
      </c>
      <c r="X350" s="148" t="str">
        <f t="shared" si="48"/>
        <v>ข้อมูลไม่ถูกต้อง</v>
      </c>
      <c r="Y350" s="38"/>
      <c r="Z350" s="38"/>
      <c r="AA350" s="38"/>
    </row>
    <row r="351" spans="1:27" x14ac:dyDescent="0.45">
      <c r="A351" s="38">
        <v>346</v>
      </c>
      <c r="B351" s="38"/>
      <c r="C351" s="38"/>
      <c r="D351" s="38"/>
      <c r="E351" s="38"/>
      <c r="F351" s="35"/>
      <c r="G351" s="35"/>
      <c r="H351" s="150"/>
      <c r="I351" s="38"/>
      <c r="J351" s="149" t="str">
        <f t="shared" si="49"/>
        <v>รอข้อมูลคอลัมน์ H</v>
      </c>
      <c r="K351" s="150"/>
      <c r="L351" s="150"/>
      <c r="M351" s="150"/>
      <c r="N351" s="149" t="str" cm="1">
        <f t="array" ref="N351">IF(AND(K351:M351=""),"ยังไม่บันทึกข้อมูล",
IF(M351&lt;&gt;"",
IF(M351&gt;=1.3,M351,"เป็นไม้พุ่ม"),
IF(K351+L351&gt;=1.3,K351+L351,"เป็นไม้พุ่ม")))</f>
        <v>ยังไม่บันทึกข้อมูล</v>
      </c>
      <c r="O351" s="149" t="str">
        <f t="shared" si="42"/>
        <v>ข้อมูลไม่ถูกต้อง</v>
      </c>
      <c r="P351" s="149" t="str">
        <f t="shared" si="43"/>
        <v>ข้อมูลไม่ถูกต้อง</v>
      </c>
      <c r="Q351" s="149" t="str">
        <f t="shared" si="44"/>
        <v>ข้อมูลไม่ถูกต้อง</v>
      </c>
      <c r="R351" s="149" t="str">
        <f t="shared" si="45"/>
        <v>ข้อมูลไม่ถูกต้อง</v>
      </c>
      <c r="S351" s="149" t="str">
        <f>IF(ISNUMBER(R351),
IF(H$2=ตัวเลือก!A$30,"ยังไม่บันทึกข้อมูล",R351*0.27),"ข้อมูลไม่ถูกต้อง")</f>
        <v>ข้อมูลไม่ถูกต้อง</v>
      </c>
      <c r="T351" s="149" t="str">
        <f t="shared" si="46"/>
        <v>ข้อมูลไม่ถูกต้อง</v>
      </c>
      <c r="U351" s="149" t="str">
        <f>IF(ISNUMBER(R351),
IF(H$2=ตัวเลือก!A$30,"ยังไม่บันทึกข้อมูล",R351*0.47),"ข้อมูลไม่ถูกต้อง")</f>
        <v>ข้อมูลไม่ถูกต้อง</v>
      </c>
      <c r="V351" s="149" t="str">
        <f>IF(ISNUMBER(S351),
IF(H$2=ตัวเลือก!A$30,"ยังไม่บันทึกข้อมูล",S351*0.47),"ข้อมูลไม่ถูกต้อง")</f>
        <v>ข้อมูลไม่ถูกต้อง</v>
      </c>
      <c r="W351" s="149" t="str">
        <f t="shared" si="47"/>
        <v>ข้อมูลไม่ถูกต้อง</v>
      </c>
      <c r="X351" s="148" t="str">
        <f t="shared" si="48"/>
        <v>ข้อมูลไม่ถูกต้อง</v>
      </c>
      <c r="Y351" s="38"/>
      <c r="Z351" s="38"/>
      <c r="AA351" s="38"/>
    </row>
    <row r="352" spans="1:27" x14ac:dyDescent="0.45">
      <c r="A352" s="38">
        <v>347</v>
      </c>
      <c r="B352" s="38"/>
      <c r="C352" s="38"/>
      <c r="D352" s="38"/>
      <c r="E352" s="38"/>
      <c r="F352" s="35"/>
      <c r="G352" s="35"/>
      <c r="H352" s="150"/>
      <c r="I352" s="38"/>
      <c r="J352" s="149" t="str">
        <f t="shared" si="49"/>
        <v>รอข้อมูลคอลัมน์ H</v>
      </c>
      <c r="K352" s="150"/>
      <c r="L352" s="150"/>
      <c r="M352" s="150"/>
      <c r="N352" s="149" t="str" cm="1">
        <f t="array" ref="N352">IF(AND(K352:M352=""),"ยังไม่บันทึกข้อมูล",
IF(M352&lt;&gt;"",
IF(M352&gt;=1.3,M352,"เป็นไม้พุ่ม"),
IF(K352+L352&gt;=1.3,K352+L352,"เป็นไม้พุ่ม")))</f>
        <v>ยังไม่บันทึกข้อมูล</v>
      </c>
      <c r="O352" s="149" t="str">
        <f t="shared" si="42"/>
        <v>ข้อมูลไม่ถูกต้อง</v>
      </c>
      <c r="P352" s="149" t="str">
        <f t="shared" si="43"/>
        <v>ข้อมูลไม่ถูกต้อง</v>
      </c>
      <c r="Q352" s="149" t="str">
        <f t="shared" si="44"/>
        <v>ข้อมูลไม่ถูกต้อง</v>
      </c>
      <c r="R352" s="149" t="str">
        <f t="shared" si="45"/>
        <v>ข้อมูลไม่ถูกต้อง</v>
      </c>
      <c r="S352" s="149" t="str">
        <f>IF(ISNUMBER(R352),
IF(H$2=ตัวเลือก!A$30,"ยังไม่บันทึกข้อมูล",R352*0.27),"ข้อมูลไม่ถูกต้อง")</f>
        <v>ข้อมูลไม่ถูกต้อง</v>
      </c>
      <c r="T352" s="149" t="str">
        <f t="shared" si="46"/>
        <v>ข้อมูลไม่ถูกต้อง</v>
      </c>
      <c r="U352" s="149" t="str">
        <f>IF(ISNUMBER(R352),
IF(H$2=ตัวเลือก!A$30,"ยังไม่บันทึกข้อมูล",R352*0.47),"ข้อมูลไม่ถูกต้อง")</f>
        <v>ข้อมูลไม่ถูกต้อง</v>
      </c>
      <c r="V352" s="149" t="str">
        <f>IF(ISNUMBER(S352),
IF(H$2=ตัวเลือก!A$30,"ยังไม่บันทึกข้อมูล",S352*0.47),"ข้อมูลไม่ถูกต้อง")</f>
        <v>ข้อมูลไม่ถูกต้อง</v>
      </c>
      <c r="W352" s="149" t="str">
        <f t="shared" si="47"/>
        <v>ข้อมูลไม่ถูกต้อง</v>
      </c>
      <c r="X352" s="148" t="str">
        <f t="shared" si="48"/>
        <v>ข้อมูลไม่ถูกต้อง</v>
      </c>
      <c r="Y352" s="38"/>
      <c r="Z352" s="38"/>
      <c r="AA352" s="38"/>
    </row>
    <row r="353" spans="1:27" x14ac:dyDescent="0.45">
      <c r="A353" s="38">
        <v>348</v>
      </c>
      <c r="B353" s="38"/>
      <c r="C353" s="38"/>
      <c r="D353" s="38"/>
      <c r="E353" s="38"/>
      <c r="F353" s="35"/>
      <c r="G353" s="35"/>
      <c r="H353" s="150"/>
      <c r="I353" s="38"/>
      <c r="J353" s="149" t="str">
        <f t="shared" si="49"/>
        <v>รอข้อมูลคอลัมน์ H</v>
      </c>
      <c r="K353" s="150"/>
      <c r="L353" s="150"/>
      <c r="M353" s="150"/>
      <c r="N353" s="149" t="str" cm="1">
        <f t="array" ref="N353">IF(AND(K353:M353=""),"ยังไม่บันทึกข้อมูล",
IF(M353&lt;&gt;"",
IF(M353&gt;=1.3,M353,"เป็นไม้พุ่ม"),
IF(K353+L353&gt;=1.3,K353+L353,"เป็นไม้พุ่ม")))</f>
        <v>ยังไม่บันทึกข้อมูล</v>
      </c>
      <c r="O353" s="149" t="str">
        <f t="shared" si="42"/>
        <v>ข้อมูลไม่ถูกต้อง</v>
      </c>
      <c r="P353" s="149" t="str">
        <f t="shared" si="43"/>
        <v>ข้อมูลไม่ถูกต้อง</v>
      </c>
      <c r="Q353" s="149" t="str">
        <f t="shared" si="44"/>
        <v>ข้อมูลไม่ถูกต้อง</v>
      </c>
      <c r="R353" s="149" t="str">
        <f t="shared" si="45"/>
        <v>ข้อมูลไม่ถูกต้อง</v>
      </c>
      <c r="S353" s="149" t="str">
        <f>IF(ISNUMBER(R353),
IF(H$2=ตัวเลือก!A$30,"ยังไม่บันทึกข้อมูล",R353*0.27),"ข้อมูลไม่ถูกต้อง")</f>
        <v>ข้อมูลไม่ถูกต้อง</v>
      </c>
      <c r="T353" s="149" t="str">
        <f t="shared" si="46"/>
        <v>ข้อมูลไม่ถูกต้อง</v>
      </c>
      <c r="U353" s="149" t="str">
        <f>IF(ISNUMBER(R353),
IF(H$2=ตัวเลือก!A$30,"ยังไม่บันทึกข้อมูล",R353*0.47),"ข้อมูลไม่ถูกต้อง")</f>
        <v>ข้อมูลไม่ถูกต้อง</v>
      </c>
      <c r="V353" s="149" t="str">
        <f>IF(ISNUMBER(S353),
IF(H$2=ตัวเลือก!A$30,"ยังไม่บันทึกข้อมูล",S353*0.47),"ข้อมูลไม่ถูกต้อง")</f>
        <v>ข้อมูลไม่ถูกต้อง</v>
      </c>
      <c r="W353" s="149" t="str">
        <f t="shared" si="47"/>
        <v>ข้อมูลไม่ถูกต้อง</v>
      </c>
      <c r="X353" s="148" t="str">
        <f t="shared" si="48"/>
        <v>ข้อมูลไม่ถูกต้อง</v>
      </c>
      <c r="Y353" s="38"/>
      <c r="Z353" s="38"/>
      <c r="AA353" s="38"/>
    </row>
    <row r="354" spans="1:27" x14ac:dyDescent="0.45">
      <c r="A354" s="38">
        <v>349</v>
      </c>
      <c r="B354" s="38"/>
      <c r="C354" s="38"/>
      <c r="D354" s="38"/>
      <c r="E354" s="38"/>
      <c r="F354" s="35"/>
      <c r="G354" s="35"/>
      <c r="H354" s="150"/>
      <c r="I354" s="38"/>
      <c r="J354" s="149" t="str">
        <f t="shared" si="49"/>
        <v>รอข้อมูลคอลัมน์ H</v>
      </c>
      <c r="K354" s="150"/>
      <c r="L354" s="150"/>
      <c r="M354" s="150"/>
      <c r="N354" s="149" t="str" cm="1">
        <f t="array" ref="N354">IF(AND(K354:M354=""),"ยังไม่บันทึกข้อมูล",
IF(M354&lt;&gt;"",
IF(M354&gt;=1.3,M354,"เป็นไม้พุ่ม"),
IF(K354+L354&gt;=1.3,K354+L354,"เป็นไม้พุ่ม")))</f>
        <v>ยังไม่บันทึกข้อมูล</v>
      </c>
      <c r="O354" s="149" t="str">
        <f t="shared" si="42"/>
        <v>ข้อมูลไม่ถูกต้อง</v>
      </c>
      <c r="P354" s="149" t="str">
        <f t="shared" si="43"/>
        <v>ข้อมูลไม่ถูกต้อง</v>
      </c>
      <c r="Q354" s="149" t="str">
        <f t="shared" si="44"/>
        <v>ข้อมูลไม่ถูกต้อง</v>
      </c>
      <c r="R354" s="149" t="str">
        <f t="shared" si="45"/>
        <v>ข้อมูลไม่ถูกต้อง</v>
      </c>
      <c r="S354" s="149" t="str">
        <f>IF(ISNUMBER(R354),
IF(H$2=ตัวเลือก!A$30,"ยังไม่บันทึกข้อมูล",R354*0.27),"ข้อมูลไม่ถูกต้อง")</f>
        <v>ข้อมูลไม่ถูกต้อง</v>
      </c>
      <c r="T354" s="149" t="str">
        <f t="shared" si="46"/>
        <v>ข้อมูลไม่ถูกต้อง</v>
      </c>
      <c r="U354" s="149" t="str">
        <f>IF(ISNUMBER(R354),
IF(H$2=ตัวเลือก!A$30,"ยังไม่บันทึกข้อมูล",R354*0.47),"ข้อมูลไม่ถูกต้อง")</f>
        <v>ข้อมูลไม่ถูกต้อง</v>
      </c>
      <c r="V354" s="149" t="str">
        <f>IF(ISNUMBER(S354),
IF(H$2=ตัวเลือก!A$30,"ยังไม่บันทึกข้อมูล",S354*0.47),"ข้อมูลไม่ถูกต้อง")</f>
        <v>ข้อมูลไม่ถูกต้อง</v>
      </c>
      <c r="W354" s="149" t="str">
        <f t="shared" si="47"/>
        <v>ข้อมูลไม่ถูกต้อง</v>
      </c>
      <c r="X354" s="148" t="str">
        <f t="shared" si="48"/>
        <v>ข้อมูลไม่ถูกต้อง</v>
      </c>
      <c r="Y354" s="38"/>
      <c r="Z354" s="38"/>
      <c r="AA354" s="38"/>
    </row>
    <row r="355" spans="1:27" x14ac:dyDescent="0.45">
      <c r="A355" s="38">
        <v>350</v>
      </c>
      <c r="B355" s="38"/>
      <c r="C355" s="38"/>
      <c r="D355" s="38"/>
      <c r="E355" s="38"/>
      <c r="F355" s="35"/>
      <c r="G355" s="35"/>
      <c r="H355" s="150"/>
      <c r="I355" s="38"/>
      <c r="J355" s="149" t="str">
        <f t="shared" si="49"/>
        <v>รอข้อมูลคอลัมน์ H</v>
      </c>
      <c r="K355" s="150"/>
      <c r="L355" s="150"/>
      <c r="M355" s="150"/>
      <c r="N355" s="149" t="str" cm="1">
        <f t="array" ref="N355">IF(AND(K355:M355=""),"ยังไม่บันทึกข้อมูล",
IF(M355&lt;&gt;"",
IF(M355&gt;=1.3,M355,"เป็นไม้พุ่ม"),
IF(K355+L355&gt;=1.3,K355+L355,"เป็นไม้พุ่ม")))</f>
        <v>ยังไม่บันทึกข้อมูล</v>
      </c>
      <c r="O355" s="149" t="str">
        <f t="shared" si="42"/>
        <v>ข้อมูลไม่ถูกต้อง</v>
      </c>
      <c r="P355" s="149" t="str">
        <f t="shared" si="43"/>
        <v>ข้อมูลไม่ถูกต้อง</v>
      </c>
      <c r="Q355" s="149" t="str">
        <f t="shared" si="44"/>
        <v>ข้อมูลไม่ถูกต้อง</v>
      </c>
      <c r="R355" s="149" t="str">
        <f t="shared" si="45"/>
        <v>ข้อมูลไม่ถูกต้อง</v>
      </c>
      <c r="S355" s="149" t="str">
        <f>IF(ISNUMBER(R355),
IF(H$2=ตัวเลือก!A$30,"ยังไม่บันทึกข้อมูล",R355*0.27),"ข้อมูลไม่ถูกต้อง")</f>
        <v>ข้อมูลไม่ถูกต้อง</v>
      </c>
      <c r="T355" s="149" t="str">
        <f t="shared" si="46"/>
        <v>ข้อมูลไม่ถูกต้อง</v>
      </c>
      <c r="U355" s="149" t="str">
        <f>IF(ISNUMBER(R355),
IF(H$2=ตัวเลือก!A$30,"ยังไม่บันทึกข้อมูล",R355*0.47),"ข้อมูลไม่ถูกต้อง")</f>
        <v>ข้อมูลไม่ถูกต้อง</v>
      </c>
      <c r="V355" s="149" t="str">
        <f>IF(ISNUMBER(S355),
IF(H$2=ตัวเลือก!A$30,"ยังไม่บันทึกข้อมูล",S355*0.47),"ข้อมูลไม่ถูกต้อง")</f>
        <v>ข้อมูลไม่ถูกต้อง</v>
      </c>
      <c r="W355" s="149" t="str">
        <f t="shared" si="47"/>
        <v>ข้อมูลไม่ถูกต้อง</v>
      </c>
      <c r="X355" s="148" t="str">
        <f t="shared" si="48"/>
        <v>ข้อมูลไม่ถูกต้อง</v>
      </c>
      <c r="Y355" s="38"/>
      <c r="Z355" s="38"/>
      <c r="AA355" s="38"/>
    </row>
    <row r="356" spans="1:27" x14ac:dyDescent="0.45">
      <c r="A356" s="38">
        <v>351</v>
      </c>
      <c r="B356" s="38"/>
      <c r="C356" s="38"/>
      <c r="D356" s="38"/>
      <c r="E356" s="38"/>
      <c r="F356" s="35"/>
      <c r="G356" s="35"/>
      <c r="H356" s="150"/>
      <c r="I356" s="38"/>
      <c r="J356" s="149" t="str">
        <f t="shared" si="49"/>
        <v>รอข้อมูลคอลัมน์ H</v>
      </c>
      <c r="K356" s="150"/>
      <c r="L356" s="150"/>
      <c r="M356" s="150"/>
      <c r="N356" s="149" t="str" cm="1">
        <f t="array" ref="N356">IF(AND(K356:M356=""),"ยังไม่บันทึกข้อมูล",
IF(M356&lt;&gt;"",
IF(M356&gt;=1.3,M356,"เป็นไม้พุ่ม"),
IF(K356+L356&gt;=1.3,K356+L356,"เป็นไม้พุ่ม")))</f>
        <v>ยังไม่บันทึกข้อมูล</v>
      </c>
      <c r="O356" s="149" t="str">
        <f t="shared" si="42"/>
        <v>ข้อมูลไม่ถูกต้อง</v>
      </c>
      <c r="P356" s="149" t="str">
        <f t="shared" si="43"/>
        <v>ข้อมูลไม่ถูกต้อง</v>
      </c>
      <c r="Q356" s="149" t="str">
        <f t="shared" si="44"/>
        <v>ข้อมูลไม่ถูกต้อง</v>
      </c>
      <c r="R356" s="149" t="str">
        <f t="shared" si="45"/>
        <v>ข้อมูลไม่ถูกต้อง</v>
      </c>
      <c r="S356" s="149" t="str">
        <f>IF(ISNUMBER(R356),
IF(H$2=ตัวเลือก!A$30,"ยังไม่บันทึกข้อมูล",R356*0.27),"ข้อมูลไม่ถูกต้อง")</f>
        <v>ข้อมูลไม่ถูกต้อง</v>
      </c>
      <c r="T356" s="149" t="str">
        <f t="shared" si="46"/>
        <v>ข้อมูลไม่ถูกต้อง</v>
      </c>
      <c r="U356" s="149" t="str">
        <f>IF(ISNUMBER(R356),
IF(H$2=ตัวเลือก!A$30,"ยังไม่บันทึกข้อมูล",R356*0.47),"ข้อมูลไม่ถูกต้อง")</f>
        <v>ข้อมูลไม่ถูกต้อง</v>
      </c>
      <c r="V356" s="149" t="str">
        <f>IF(ISNUMBER(S356),
IF(H$2=ตัวเลือก!A$30,"ยังไม่บันทึกข้อมูล",S356*0.47),"ข้อมูลไม่ถูกต้อง")</f>
        <v>ข้อมูลไม่ถูกต้อง</v>
      </c>
      <c r="W356" s="149" t="str">
        <f t="shared" si="47"/>
        <v>ข้อมูลไม่ถูกต้อง</v>
      </c>
      <c r="X356" s="148" t="str">
        <f t="shared" si="48"/>
        <v>ข้อมูลไม่ถูกต้อง</v>
      </c>
      <c r="Y356" s="38"/>
      <c r="Z356" s="38"/>
      <c r="AA356" s="38"/>
    </row>
    <row r="357" spans="1:27" x14ac:dyDescent="0.45">
      <c r="A357" s="38">
        <v>352</v>
      </c>
      <c r="B357" s="38"/>
      <c r="C357" s="38"/>
      <c r="D357" s="38"/>
      <c r="E357" s="38"/>
      <c r="F357" s="35"/>
      <c r="G357" s="35"/>
      <c r="H357" s="150"/>
      <c r="I357" s="38"/>
      <c r="J357" s="149" t="str">
        <f t="shared" si="49"/>
        <v>รอข้อมูลคอลัมน์ H</v>
      </c>
      <c r="K357" s="150"/>
      <c r="L357" s="150"/>
      <c r="M357" s="150"/>
      <c r="N357" s="149" t="str" cm="1">
        <f t="array" ref="N357">IF(AND(K357:M357=""),"ยังไม่บันทึกข้อมูล",
IF(M357&lt;&gt;"",
IF(M357&gt;=1.3,M357,"เป็นไม้พุ่ม"),
IF(K357+L357&gt;=1.3,K357+L357,"เป็นไม้พุ่ม")))</f>
        <v>ยังไม่บันทึกข้อมูล</v>
      </c>
      <c r="O357" s="149" t="str">
        <f t="shared" si="42"/>
        <v>ข้อมูลไม่ถูกต้อง</v>
      </c>
      <c r="P357" s="149" t="str">
        <f t="shared" si="43"/>
        <v>ข้อมูลไม่ถูกต้อง</v>
      </c>
      <c r="Q357" s="149" t="str">
        <f t="shared" si="44"/>
        <v>ข้อมูลไม่ถูกต้อง</v>
      </c>
      <c r="R357" s="149" t="str">
        <f t="shared" si="45"/>
        <v>ข้อมูลไม่ถูกต้อง</v>
      </c>
      <c r="S357" s="149" t="str">
        <f>IF(ISNUMBER(R357),
IF(H$2=ตัวเลือก!A$30,"ยังไม่บันทึกข้อมูล",R357*0.27),"ข้อมูลไม่ถูกต้อง")</f>
        <v>ข้อมูลไม่ถูกต้อง</v>
      </c>
      <c r="T357" s="149" t="str">
        <f t="shared" si="46"/>
        <v>ข้อมูลไม่ถูกต้อง</v>
      </c>
      <c r="U357" s="149" t="str">
        <f>IF(ISNUMBER(R357),
IF(H$2=ตัวเลือก!A$30,"ยังไม่บันทึกข้อมูล",R357*0.47),"ข้อมูลไม่ถูกต้อง")</f>
        <v>ข้อมูลไม่ถูกต้อง</v>
      </c>
      <c r="V357" s="149" t="str">
        <f>IF(ISNUMBER(S357),
IF(H$2=ตัวเลือก!A$30,"ยังไม่บันทึกข้อมูล",S357*0.47),"ข้อมูลไม่ถูกต้อง")</f>
        <v>ข้อมูลไม่ถูกต้อง</v>
      </c>
      <c r="W357" s="149" t="str">
        <f t="shared" si="47"/>
        <v>ข้อมูลไม่ถูกต้อง</v>
      </c>
      <c r="X357" s="148" t="str">
        <f t="shared" si="48"/>
        <v>ข้อมูลไม่ถูกต้อง</v>
      </c>
      <c r="Y357" s="38"/>
      <c r="Z357" s="38"/>
      <c r="AA357" s="38"/>
    </row>
    <row r="358" spans="1:27" x14ac:dyDescent="0.45">
      <c r="A358" s="38">
        <v>353</v>
      </c>
      <c r="B358" s="38"/>
      <c r="C358" s="38"/>
      <c r="D358" s="38"/>
      <c r="E358" s="38"/>
      <c r="F358" s="35"/>
      <c r="G358" s="35"/>
      <c r="H358" s="150"/>
      <c r="I358" s="38"/>
      <c r="J358" s="149" t="str">
        <f t="shared" si="49"/>
        <v>รอข้อมูลคอลัมน์ H</v>
      </c>
      <c r="K358" s="150"/>
      <c r="L358" s="150"/>
      <c r="M358" s="150"/>
      <c r="N358" s="149" t="str" cm="1">
        <f t="array" ref="N358">IF(AND(K358:M358=""),"ยังไม่บันทึกข้อมูล",
IF(M358&lt;&gt;"",
IF(M358&gt;=1.3,M358,"เป็นไม้พุ่ม"),
IF(K358+L358&gt;=1.3,K358+L358,"เป็นไม้พุ่ม")))</f>
        <v>ยังไม่บันทึกข้อมูล</v>
      </c>
      <c r="O358" s="149" t="str">
        <f t="shared" si="42"/>
        <v>ข้อมูลไม่ถูกต้อง</v>
      </c>
      <c r="P358" s="149" t="str">
        <f t="shared" si="43"/>
        <v>ข้อมูลไม่ถูกต้อง</v>
      </c>
      <c r="Q358" s="149" t="str">
        <f t="shared" si="44"/>
        <v>ข้อมูลไม่ถูกต้อง</v>
      </c>
      <c r="R358" s="149" t="str">
        <f t="shared" si="45"/>
        <v>ข้อมูลไม่ถูกต้อง</v>
      </c>
      <c r="S358" s="149" t="str">
        <f>IF(ISNUMBER(R358),
IF(H$2=ตัวเลือก!A$30,"ยังไม่บันทึกข้อมูล",R358*0.27),"ข้อมูลไม่ถูกต้อง")</f>
        <v>ข้อมูลไม่ถูกต้อง</v>
      </c>
      <c r="T358" s="149" t="str">
        <f t="shared" si="46"/>
        <v>ข้อมูลไม่ถูกต้อง</v>
      </c>
      <c r="U358" s="149" t="str">
        <f>IF(ISNUMBER(R358),
IF(H$2=ตัวเลือก!A$30,"ยังไม่บันทึกข้อมูล",R358*0.47),"ข้อมูลไม่ถูกต้อง")</f>
        <v>ข้อมูลไม่ถูกต้อง</v>
      </c>
      <c r="V358" s="149" t="str">
        <f>IF(ISNUMBER(S358),
IF(H$2=ตัวเลือก!A$30,"ยังไม่บันทึกข้อมูล",S358*0.47),"ข้อมูลไม่ถูกต้อง")</f>
        <v>ข้อมูลไม่ถูกต้อง</v>
      </c>
      <c r="W358" s="149" t="str">
        <f t="shared" si="47"/>
        <v>ข้อมูลไม่ถูกต้อง</v>
      </c>
      <c r="X358" s="148" t="str">
        <f t="shared" si="48"/>
        <v>ข้อมูลไม่ถูกต้อง</v>
      </c>
      <c r="Y358" s="38"/>
      <c r="Z358" s="38"/>
      <c r="AA358" s="38"/>
    </row>
    <row r="359" spans="1:27" x14ac:dyDescent="0.45">
      <c r="A359" s="38">
        <v>354</v>
      </c>
      <c r="B359" s="38"/>
      <c r="C359" s="38"/>
      <c r="D359" s="38"/>
      <c r="E359" s="38"/>
      <c r="F359" s="35"/>
      <c r="G359" s="35"/>
      <c r="H359" s="150"/>
      <c r="I359" s="38"/>
      <c r="J359" s="149" t="str">
        <f t="shared" si="49"/>
        <v>รอข้อมูลคอลัมน์ H</v>
      </c>
      <c r="K359" s="150"/>
      <c r="L359" s="150"/>
      <c r="M359" s="150"/>
      <c r="N359" s="149" t="str" cm="1">
        <f t="array" ref="N359">IF(AND(K359:M359=""),"ยังไม่บันทึกข้อมูล",
IF(M359&lt;&gt;"",
IF(M359&gt;=1.3,M359,"เป็นไม้พุ่ม"),
IF(K359+L359&gt;=1.3,K359+L359,"เป็นไม้พุ่ม")))</f>
        <v>ยังไม่บันทึกข้อมูล</v>
      </c>
      <c r="O359" s="149" t="str">
        <f t="shared" si="42"/>
        <v>ข้อมูลไม่ถูกต้อง</v>
      </c>
      <c r="P359" s="149" t="str">
        <f t="shared" si="43"/>
        <v>ข้อมูลไม่ถูกต้อง</v>
      </c>
      <c r="Q359" s="149" t="str">
        <f t="shared" si="44"/>
        <v>ข้อมูลไม่ถูกต้อง</v>
      </c>
      <c r="R359" s="149" t="str">
        <f t="shared" si="45"/>
        <v>ข้อมูลไม่ถูกต้อง</v>
      </c>
      <c r="S359" s="149" t="str">
        <f>IF(ISNUMBER(R359),
IF(H$2=ตัวเลือก!A$30,"ยังไม่บันทึกข้อมูล",R359*0.27),"ข้อมูลไม่ถูกต้อง")</f>
        <v>ข้อมูลไม่ถูกต้อง</v>
      </c>
      <c r="T359" s="149" t="str">
        <f t="shared" si="46"/>
        <v>ข้อมูลไม่ถูกต้อง</v>
      </c>
      <c r="U359" s="149" t="str">
        <f>IF(ISNUMBER(R359),
IF(H$2=ตัวเลือก!A$30,"ยังไม่บันทึกข้อมูล",R359*0.47),"ข้อมูลไม่ถูกต้อง")</f>
        <v>ข้อมูลไม่ถูกต้อง</v>
      </c>
      <c r="V359" s="149" t="str">
        <f>IF(ISNUMBER(S359),
IF(H$2=ตัวเลือก!A$30,"ยังไม่บันทึกข้อมูล",S359*0.47),"ข้อมูลไม่ถูกต้อง")</f>
        <v>ข้อมูลไม่ถูกต้อง</v>
      </c>
      <c r="W359" s="149" t="str">
        <f t="shared" si="47"/>
        <v>ข้อมูลไม่ถูกต้อง</v>
      </c>
      <c r="X359" s="148" t="str">
        <f t="shared" si="48"/>
        <v>ข้อมูลไม่ถูกต้อง</v>
      </c>
      <c r="Y359" s="38"/>
      <c r="Z359" s="38"/>
      <c r="AA359" s="38"/>
    </row>
    <row r="360" spans="1:27" x14ac:dyDescent="0.45">
      <c r="A360" s="38">
        <v>355</v>
      </c>
      <c r="B360" s="38"/>
      <c r="C360" s="38"/>
      <c r="D360" s="38"/>
      <c r="E360" s="38"/>
      <c r="F360" s="35"/>
      <c r="G360" s="35"/>
      <c r="H360" s="150"/>
      <c r="I360" s="38"/>
      <c r="J360" s="149" t="str">
        <f t="shared" si="49"/>
        <v>รอข้อมูลคอลัมน์ H</v>
      </c>
      <c r="K360" s="150"/>
      <c r="L360" s="150"/>
      <c r="M360" s="150"/>
      <c r="N360" s="149" t="str" cm="1">
        <f t="array" ref="N360">IF(AND(K360:M360=""),"ยังไม่บันทึกข้อมูล",
IF(M360&lt;&gt;"",
IF(M360&gt;=1.3,M360,"เป็นไม้พุ่ม"),
IF(K360+L360&gt;=1.3,K360+L360,"เป็นไม้พุ่ม")))</f>
        <v>ยังไม่บันทึกข้อมูล</v>
      </c>
      <c r="O360" s="149" t="str">
        <f t="shared" si="42"/>
        <v>ข้อมูลไม่ถูกต้อง</v>
      </c>
      <c r="P360" s="149" t="str">
        <f t="shared" si="43"/>
        <v>ข้อมูลไม่ถูกต้อง</v>
      </c>
      <c r="Q360" s="149" t="str">
        <f t="shared" si="44"/>
        <v>ข้อมูลไม่ถูกต้อง</v>
      </c>
      <c r="R360" s="149" t="str">
        <f t="shared" si="45"/>
        <v>ข้อมูลไม่ถูกต้อง</v>
      </c>
      <c r="S360" s="149" t="str">
        <f>IF(ISNUMBER(R360),
IF(H$2=ตัวเลือก!A$30,"ยังไม่บันทึกข้อมูล",R360*0.27),"ข้อมูลไม่ถูกต้อง")</f>
        <v>ข้อมูลไม่ถูกต้อง</v>
      </c>
      <c r="T360" s="149" t="str">
        <f t="shared" si="46"/>
        <v>ข้อมูลไม่ถูกต้อง</v>
      </c>
      <c r="U360" s="149" t="str">
        <f>IF(ISNUMBER(R360),
IF(H$2=ตัวเลือก!A$30,"ยังไม่บันทึกข้อมูล",R360*0.47),"ข้อมูลไม่ถูกต้อง")</f>
        <v>ข้อมูลไม่ถูกต้อง</v>
      </c>
      <c r="V360" s="149" t="str">
        <f>IF(ISNUMBER(S360),
IF(H$2=ตัวเลือก!A$30,"ยังไม่บันทึกข้อมูล",S360*0.47),"ข้อมูลไม่ถูกต้อง")</f>
        <v>ข้อมูลไม่ถูกต้อง</v>
      </c>
      <c r="W360" s="149" t="str">
        <f t="shared" si="47"/>
        <v>ข้อมูลไม่ถูกต้อง</v>
      </c>
      <c r="X360" s="148" t="str">
        <f t="shared" si="48"/>
        <v>ข้อมูลไม่ถูกต้อง</v>
      </c>
      <c r="Y360" s="38"/>
      <c r="Z360" s="38"/>
      <c r="AA360" s="38"/>
    </row>
    <row r="361" spans="1:27" x14ac:dyDescent="0.45">
      <c r="A361" s="38">
        <v>356</v>
      </c>
      <c r="B361" s="38"/>
      <c r="C361" s="38"/>
      <c r="D361" s="38"/>
      <c r="E361" s="38"/>
      <c r="F361" s="35"/>
      <c r="G361" s="35"/>
      <c r="H361" s="150"/>
      <c r="I361" s="38"/>
      <c r="J361" s="149" t="str">
        <f t="shared" si="49"/>
        <v>รอข้อมูลคอลัมน์ H</v>
      </c>
      <c r="K361" s="150"/>
      <c r="L361" s="150"/>
      <c r="M361" s="150"/>
      <c r="N361" s="149" t="str" cm="1">
        <f t="array" ref="N361">IF(AND(K361:M361=""),"ยังไม่บันทึกข้อมูล",
IF(M361&lt;&gt;"",
IF(M361&gt;=1.3,M361,"เป็นไม้พุ่ม"),
IF(K361+L361&gt;=1.3,K361+L361,"เป็นไม้พุ่ม")))</f>
        <v>ยังไม่บันทึกข้อมูล</v>
      </c>
      <c r="O361" s="149" t="str">
        <f t="shared" si="42"/>
        <v>ข้อมูลไม่ถูกต้อง</v>
      </c>
      <c r="P361" s="149" t="str">
        <f t="shared" si="43"/>
        <v>ข้อมูลไม่ถูกต้อง</v>
      </c>
      <c r="Q361" s="149" t="str">
        <f t="shared" si="44"/>
        <v>ข้อมูลไม่ถูกต้อง</v>
      </c>
      <c r="R361" s="149" t="str">
        <f t="shared" si="45"/>
        <v>ข้อมูลไม่ถูกต้อง</v>
      </c>
      <c r="S361" s="149" t="str">
        <f>IF(ISNUMBER(R361),
IF(H$2=ตัวเลือก!A$30,"ยังไม่บันทึกข้อมูล",R361*0.27),"ข้อมูลไม่ถูกต้อง")</f>
        <v>ข้อมูลไม่ถูกต้อง</v>
      </c>
      <c r="T361" s="149" t="str">
        <f t="shared" si="46"/>
        <v>ข้อมูลไม่ถูกต้อง</v>
      </c>
      <c r="U361" s="149" t="str">
        <f>IF(ISNUMBER(R361),
IF(H$2=ตัวเลือก!A$30,"ยังไม่บันทึกข้อมูล",R361*0.47),"ข้อมูลไม่ถูกต้อง")</f>
        <v>ข้อมูลไม่ถูกต้อง</v>
      </c>
      <c r="V361" s="149" t="str">
        <f>IF(ISNUMBER(S361),
IF(H$2=ตัวเลือก!A$30,"ยังไม่บันทึกข้อมูล",S361*0.47),"ข้อมูลไม่ถูกต้อง")</f>
        <v>ข้อมูลไม่ถูกต้อง</v>
      </c>
      <c r="W361" s="149" t="str">
        <f t="shared" si="47"/>
        <v>ข้อมูลไม่ถูกต้อง</v>
      </c>
      <c r="X361" s="148" t="str">
        <f t="shared" si="48"/>
        <v>ข้อมูลไม่ถูกต้อง</v>
      </c>
      <c r="Y361" s="38"/>
      <c r="Z361" s="38"/>
      <c r="AA361" s="38"/>
    </row>
    <row r="362" spans="1:27" x14ac:dyDescent="0.45">
      <c r="A362" s="38">
        <v>357</v>
      </c>
      <c r="B362" s="38"/>
      <c r="C362" s="38"/>
      <c r="D362" s="38"/>
      <c r="E362" s="38"/>
      <c r="F362" s="35"/>
      <c r="G362" s="35"/>
      <c r="H362" s="150"/>
      <c r="I362" s="38"/>
      <c r="J362" s="149" t="str">
        <f t="shared" si="49"/>
        <v>รอข้อมูลคอลัมน์ H</v>
      </c>
      <c r="K362" s="150"/>
      <c r="L362" s="150"/>
      <c r="M362" s="150"/>
      <c r="N362" s="149" t="str" cm="1">
        <f t="array" ref="N362">IF(AND(K362:M362=""),"ยังไม่บันทึกข้อมูล",
IF(M362&lt;&gt;"",
IF(M362&gt;=1.3,M362,"เป็นไม้พุ่ม"),
IF(K362+L362&gt;=1.3,K362+L362,"เป็นไม้พุ่ม")))</f>
        <v>ยังไม่บันทึกข้อมูล</v>
      </c>
      <c r="O362" s="149" t="str">
        <f t="shared" si="42"/>
        <v>ข้อมูลไม่ถูกต้อง</v>
      </c>
      <c r="P362" s="149" t="str">
        <f t="shared" si="43"/>
        <v>ข้อมูลไม่ถูกต้อง</v>
      </c>
      <c r="Q362" s="149" t="str">
        <f t="shared" si="44"/>
        <v>ข้อมูลไม่ถูกต้อง</v>
      </c>
      <c r="R362" s="149" t="str">
        <f t="shared" si="45"/>
        <v>ข้อมูลไม่ถูกต้อง</v>
      </c>
      <c r="S362" s="149" t="str">
        <f>IF(ISNUMBER(R362),
IF(H$2=ตัวเลือก!A$30,"ยังไม่บันทึกข้อมูล",R362*0.27),"ข้อมูลไม่ถูกต้อง")</f>
        <v>ข้อมูลไม่ถูกต้อง</v>
      </c>
      <c r="T362" s="149" t="str">
        <f t="shared" si="46"/>
        <v>ข้อมูลไม่ถูกต้อง</v>
      </c>
      <c r="U362" s="149" t="str">
        <f>IF(ISNUMBER(R362),
IF(H$2=ตัวเลือก!A$30,"ยังไม่บันทึกข้อมูล",R362*0.47),"ข้อมูลไม่ถูกต้อง")</f>
        <v>ข้อมูลไม่ถูกต้อง</v>
      </c>
      <c r="V362" s="149" t="str">
        <f>IF(ISNUMBER(S362),
IF(H$2=ตัวเลือก!A$30,"ยังไม่บันทึกข้อมูล",S362*0.47),"ข้อมูลไม่ถูกต้อง")</f>
        <v>ข้อมูลไม่ถูกต้อง</v>
      </c>
      <c r="W362" s="149" t="str">
        <f t="shared" si="47"/>
        <v>ข้อมูลไม่ถูกต้อง</v>
      </c>
      <c r="X362" s="148" t="str">
        <f t="shared" si="48"/>
        <v>ข้อมูลไม่ถูกต้อง</v>
      </c>
      <c r="Y362" s="38"/>
      <c r="Z362" s="38"/>
      <c r="AA362" s="38"/>
    </row>
    <row r="363" spans="1:27" x14ac:dyDescent="0.45">
      <c r="A363" s="38">
        <v>358</v>
      </c>
      <c r="B363" s="38"/>
      <c r="C363" s="38"/>
      <c r="D363" s="38"/>
      <c r="E363" s="38"/>
      <c r="F363" s="35"/>
      <c r="G363" s="35"/>
      <c r="H363" s="150"/>
      <c r="I363" s="38"/>
      <c r="J363" s="149" t="str">
        <f t="shared" si="49"/>
        <v>รอข้อมูลคอลัมน์ H</v>
      </c>
      <c r="K363" s="150"/>
      <c r="L363" s="150"/>
      <c r="M363" s="150"/>
      <c r="N363" s="149" t="str" cm="1">
        <f t="array" ref="N363">IF(AND(K363:M363=""),"ยังไม่บันทึกข้อมูล",
IF(M363&lt;&gt;"",
IF(M363&gt;=1.3,M363,"เป็นไม้พุ่ม"),
IF(K363+L363&gt;=1.3,K363+L363,"เป็นไม้พุ่ม")))</f>
        <v>ยังไม่บันทึกข้อมูล</v>
      </c>
      <c r="O363" s="149" t="str">
        <f t="shared" si="42"/>
        <v>ข้อมูลไม่ถูกต้อง</v>
      </c>
      <c r="P363" s="149" t="str">
        <f t="shared" si="43"/>
        <v>ข้อมูลไม่ถูกต้อง</v>
      </c>
      <c r="Q363" s="149" t="str">
        <f t="shared" si="44"/>
        <v>ข้อมูลไม่ถูกต้อง</v>
      </c>
      <c r="R363" s="149" t="str">
        <f t="shared" si="45"/>
        <v>ข้อมูลไม่ถูกต้อง</v>
      </c>
      <c r="S363" s="149" t="str">
        <f>IF(ISNUMBER(R363),
IF(H$2=ตัวเลือก!A$30,"ยังไม่บันทึกข้อมูล",R363*0.27),"ข้อมูลไม่ถูกต้อง")</f>
        <v>ข้อมูลไม่ถูกต้อง</v>
      </c>
      <c r="T363" s="149" t="str">
        <f t="shared" si="46"/>
        <v>ข้อมูลไม่ถูกต้อง</v>
      </c>
      <c r="U363" s="149" t="str">
        <f>IF(ISNUMBER(R363),
IF(H$2=ตัวเลือก!A$30,"ยังไม่บันทึกข้อมูล",R363*0.47),"ข้อมูลไม่ถูกต้อง")</f>
        <v>ข้อมูลไม่ถูกต้อง</v>
      </c>
      <c r="V363" s="149" t="str">
        <f>IF(ISNUMBER(S363),
IF(H$2=ตัวเลือก!A$30,"ยังไม่บันทึกข้อมูล",S363*0.47),"ข้อมูลไม่ถูกต้อง")</f>
        <v>ข้อมูลไม่ถูกต้อง</v>
      </c>
      <c r="W363" s="149" t="str">
        <f t="shared" si="47"/>
        <v>ข้อมูลไม่ถูกต้อง</v>
      </c>
      <c r="X363" s="148" t="str">
        <f t="shared" si="48"/>
        <v>ข้อมูลไม่ถูกต้อง</v>
      </c>
      <c r="Y363" s="38"/>
      <c r="Z363" s="38"/>
      <c r="AA363" s="38"/>
    </row>
    <row r="364" spans="1:27" x14ac:dyDescent="0.45">
      <c r="A364" s="38">
        <v>359</v>
      </c>
      <c r="B364" s="38"/>
      <c r="C364" s="38"/>
      <c r="D364" s="38"/>
      <c r="E364" s="38"/>
      <c r="F364" s="35"/>
      <c r="G364" s="35"/>
      <c r="H364" s="150"/>
      <c r="I364" s="38"/>
      <c r="J364" s="149" t="str">
        <f t="shared" si="49"/>
        <v>รอข้อมูลคอลัมน์ H</v>
      </c>
      <c r="K364" s="150"/>
      <c r="L364" s="150"/>
      <c r="M364" s="150"/>
      <c r="N364" s="149" t="str" cm="1">
        <f t="array" ref="N364">IF(AND(K364:M364=""),"ยังไม่บันทึกข้อมูล",
IF(M364&lt;&gt;"",
IF(M364&gt;=1.3,M364,"เป็นไม้พุ่ม"),
IF(K364+L364&gt;=1.3,K364+L364,"เป็นไม้พุ่ม")))</f>
        <v>ยังไม่บันทึกข้อมูล</v>
      </c>
      <c r="O364" s="149" t="str">
        <f t="shared" si="42"/>
        <v>ข้อมูลไม่ถูกต้อง</v>
      </c>
      <c r="P364" s="149" t="str">
        <f t="shared" si="43"/>
        <v>ข้อมูลไม่ถูกต้อง</v>
      </c>
      <c r="Q364" s="149" t="str">
        <f t="shared" si="44"/>
        <v>ข้อมูลไม่ถูกต้อง</v>
      </c>
      <c r="R364" s="149" t="str">
        <f t="shared" si="45"/>
        <v>ข้อมูลไม่ถูกต้อง</v>
      </c>
      <c r="S364" s="149" t="str">
        <f>IF(ISNUMBER(R364),
IF(H$2=ตัวเลือก!A$30,"ยังไม่บันทึกข้อมูล",R364*0.27),"ข้อมูลไม่ถูกต้อง")</f>
        <v>ข้อมูลไม่ถูกต้อง</v>
      </c>
      <c r="T364" s="149" t="str">
        <f t="shared" si="46"/>
        <v>ข้อมูลไม่ถูกต้อง</v>
      </c>
      <c r="U364" s="149" t="str">
        <f>IF(ISNUMBER(R364),
IF(H$2=ตัวเลือก!A$30,"ยังไม่บันทึกข้อมูล",R364*0.47),"ข้อมูลไม่ถูกต้อง")</f>
        <v>ข้อมูลไม่ถูกต้อง</v>
      </c>
      <c r="V364" s="149" t="str">
        <f>IF(ISNUMBER(S364),
IF(H$2=ตัวเลือก!A$30,"ยังไม่บันทึกข้อมูล",S364*0.47),"ข้อมูลไม่ถูกต้อง")</f>
        <v>ข้อมูลไม่ถูกต้อง</v>
      </c>
      <c r="W364" s="149" t="str">
        <f t="shared" si="47"/>
        <v>ข้อมูลไม่ถูกต้อง</v>
      </c>
      <c r="X364" s="148" t="str">
        <f t="shared" si="48"/>
        <v>ข้อมูลไม่ถูกต้อง</v>
      </c>
      <c r="Y364" s="38"/>
      <c r="Z364" s="38"/>
      <c r="AA364" s="38"/>
    </row>
    <row r="365" spans="1:27" x14ac:dyDescent="0.45">
      <c r="A365" s="38">
        <v>360</v>
      </c>
      <c r="B365" s="38"/>
      <c r="C365" s="38"/>
      <c r="D365" s="38"/>
      <c r="E365" s="38"/>
      <c r="F365" s="35"/>
      <c r="G365" s="35"/>
      <c r="H365" s="150"/>
      <c r="I365" s="38"/>
      <c r="J365" s="149" t="str">
        <f t="shared" si="49"/>
        <v>รอข้อมูลคอลัมน์ H</v>
      </c>
      <c r="K365" s="150"/>
      <c r="L365" s="150"/>
      <c r="M365" s="150"/>
      <c r="N365" s="149" t="str" cm="1">
        <f t="array" ref="N365">IF(AND(K365:M365=""),"ยังไม่บันทึกข้อมูล",
IF(M365&lt;&gt;"",
IF(M365&gt;=1.3,M365,"เป็นไม้พุ่ม"),
IF(K365+L365&gt;=1.3,K365+L365,"เป็นไม้พุ่ม")))</f>
        <v>ยังไม่บันทึกข้อมูล</v>
      </c>
      <c r="O365" s="149" t="str">
        <f t="shared" si="42"/>
        <v>ข้อมูลไม่ถูกต้อง</v>
      </c>
      <c r="P365" s="149" t="str">
        <f t="shared" si="43"/>
        <v>ข้อมูลไม่ถูกต้อง</v>
      </c>
      <c r="Q365" s="149" t="str">
        <f t="shared" si="44"/>
        <v>ข้อมูลไม่ถูกต้อง</v>
      </c>
      <c r="R365" s="149" t="str">
        <f t="shared" si="45"/>
        <v>ข้อมูลไม่ถูกต้อง</v>
      </c>
      <c r="S365" s="149" t="str">
        <f>IF(ISNUMBER(R365),
IF(H$2=ตัวเลือก!A$30,"ยังไม่บันทึกข้อมูล",R365*0.27),"ข้อมูลไม่ถูกต้อง")</f>
        <v>ข้อมูลไม่ถูกต้อง</v>
      </c>
      <c r="T365" s="149" t="str">
        <f t="shared" si="46"/>
        <v>ข้อมูลไม่ถูกต้อง</v>
      </c>
      <c r="U365" s="149" t="str">
        <f>IF(ISNUMBER(R365),
IF(H$2=ตัวเลือก!A$30,"ยังไม่บันทึกข้อมูล",R365*0.47),"ข้อมูลไม่ถูกต้อง")</f>
        <v>ข้อมูลไม่ถูกต้อง</v>
      </c>
      <c r="V365" s="149" t="str">
        <f>IF(ISNUMBER(S365),
IF(H$2=ตัวเลือก!A$30,"ยังไม่บันทึกข้อมูล",S365*0.47),"ข้อมูลไม่ถูกต้อง")</f>
        <v>ข้อมูลไม่ถูกต้อง</v>
      </c>
      <c r="W365" s="149" t="str">
        <f t="shared" si="47"/>
        <v>ข้อมูลไม่ถูกต้อง</v>
      </c>
      <c r="X365" s="148" t="str">
        <f t="shared" si="48"/>
        <v>ข้อมูลไม่ถูกต้อง</v>
      </c>
      <c r="Y365" s="38"/>
      <c r="Z365" s="38"/>
      <c r="AA365" s="38"/>
    </row>
    <row r="366" spans="1:27" x14ac:dyDescent="0.45">
      <c r="A366" s="38">
        <v>361</v>
      </c>
      <c r="B366" s="38"/>
      <c r="C366" s="38"/>
      <c r="D366" s="38"/>
      <c r="E366" s="38"/>
      <c r="F366" s="35"/>
      <c r="G366" s="35"/>
      <c r="H366" s="150"/>
      <c r="I366" s="38"/>
      <c r="J366" s="149" t="str">
        <f t="shared" si="49"/>
        <v>รอข้อมูลคอลัมน์ H</v>
      </c>
      <c r="K366" s="150"/>
      <c r="L366" s="150"/>
      <c r="M366" s="150"/>
      <c r="N366" s="149" t="str" cm="1">
        <f t="array" ref="N366">IF(AND(K366:M366=""),"ยังไม่บันทึกข้อมูล",
IF(M366&lt;&gt;"",
IF(M366&gt;=1.3,M366,"เป็นไม้พุ่ม"),
IF(K366+L366&gt;=1.3,K366+L366,"เป็นไม้พุ่ม")))</f>
        <v>ยังไม่บันทึกข้อมูล</v>
      </c>
      <c r="O366" s="149" t="str">
        <f t="shared" si="42"/>
        <v>ข้อมูลไม่ถูกต้อง</v>
      </c>
      <c r="P366" s="149" t="str">
        <f t="shared" si="43"/>
        <v>ข้อมูลไม่ถูกต้อง</v>
      </c>
      <c r="Q366" s="149" t="str">
        <f t="shared" si="44"/>
        <v>ข้อมูลไม่ถูกต้อง</v>
      </c>
      <c r="R366" s="149" t="str">
        <f t="shared" si="45"/>
        <v>ข้อมูลไม่ถูกต้อง</v>
      </c>
      <c r="S366" s="149" t="str">
        <f>IF(ISNUMBER(R366),
IF(H$2=ตัวเลือก!A$30,"ยังไม่บันทึกข้อมูล",R366*0.27),"ข้อมูลไม่ถูกต้อง")</f>
        <v>ข้อมูลไม่ถูกต้อง</v>
      </c>
      <c r="T366" s="149" t="str">
        <f t="shared" si="46"/>
        <v>ข้อมูลไม่ถูกต้อง</v>
      </c>
      <c r="U366" s="149" t="str">
        <f>IF(ISNUMBER(R366),
IF(H$2=ตัวเลือก!A$30,"ยังไม่บันทึกข้อมูล",R366*0.47),"ข้อมูลไม่ถูกต้อง")</f>
        <v>ข้อมูลไม่ถูกต้อง</v>
      </c>
      <c r="V366" s="149" t="str">
        <f>IF(ISNUMBER(S366),
IF(H$2=ตัวเลือก!A$30,"ยังไม่บันทึกข้อมูล",S366*0.47),"ข้อมูลไม่ถูกต้อง")</f>
        <v>ข้อมูลไม่ถูกต้อง</v>
      </c>
      <c r="W366" s="149" t="str">
        <f t="shared" si="47"/>
        <v>ข้อมูลไม่ถูกต้อง</v>
      </c>
      <c r="X366" s="148" t="str">
        <f t="shared" si="48"/>
        <v>ข้อมูลไม่ถูกต้อง</v>
      </c>
      <c r="Y366" s="38"/>
      <c r="Z366" s="38"/>
      <c r="AA366" s="38"/>
    </row>
    <row r="367" spans="1:27" x14ac:dyDescent="0.45">
      <c r="A367" s="38">
        <v>362</v>
      </c>
      <c r="B367" s="38"/>
      <c r="C367" s="38"/>
      <c r="D367" s="38"/>
      <c r="E367" s="38"/>
      <c r="F367" s="35"/>
      <c r="G367" s="35"/>
      <c r="H367" s="150"/>
      <c r="I367" s="38"/>
      <c r="J367" s="149" t="str">
        <f t="shared" si="49"/>
        <v>รอข้อมูลคอลัมน์ H</v>
      </c>
      <c r="K367" s="150"/>
      <c r="L367" s="150"/>
      <c r="M367" s="150"/>
      <c r="N367" s="149" t="str" cm="1">
        <f t="array" ref="N367">IF(AND(K367:M367=""),"ยังไม่บันทึกข้อมูล",
IF(M367&lt;&gt;"",
IF(M367&gt;=1.3,M367,"เป็นไม้พุ่ม"),
IF(K367+L367&gt;=1.3,K367+L367,"เป็นไม้พุ่ม")))</f>
        <v>ยังไม่บันทึกข้อมูล</v>
      </c>
      <c r="O367" s="149" t="str">
        <f t="shared" si="42"/>
        <v>ข้อมูลไม่ถูกต้อง</v>
      </c>
      <c r="P367" s="149" t="str">
        <f t="shared" si="43"/>
        <v>ข้อมูลไม่ถูกต้อง</v>
      </c>
      <c r="Q367" s="149" t="str">
        <f t="shared" si="44"/>
        <v>ข้อมูลไม่ถูกต้อง</v>
      </c>
      <c r="R367" s="149" t="str">
        <f t="shared" si="45"/>
        <v>ข้อมูลไม่ถูกต้อง</v>
      </c>
      <c r="S367" s="149" t="str">
        <f>IF(ISNUMBER(R367),
IF(H$2=ตัวเลือก!A$30,"ยังไม่บันทึกข้อมูล",R367*0.27),"ข้อมูลไม่ถูกต้อง")</f>
        <v>ข้อมูลไม่ถูกต้อง</v>
      </c>
      <c r="T367" s="149" t="str">
        <f t="shared" si="46"/>
        <v>ข้อมูลไม่ถูกต้อง</v>
      </c>
      <c r="U367" s="149" t="str">
        <f>IF(ISNUMBER(R367),
IF(H$2=ตัวเลือก!A$30,"ยังไม่บันทึกข้อมูล",R367*0.47),"ข้อมูลไม่ถูกต้อง")</f>
        <v>ข้อมูลไม่ถูกต้อง</v>
      </c>
      <c r="V367" s="149" t="str">
        <f>IF(ISNUMBER(S367),
IF(H$2=ตัวเลือก!A$30,"ยังไม่บันทึกข้อมูล",S367*0.47),"ข้อมูลไม่ถูกต้อง")</f>
        <v>ข้อมูลไม่ถูกต้อง</v>
      </c>
      <c r="W367" s="149" t="str">
        <f t="shared" si="47"/>
        <v>ข้อมูลไม่ถูกต้อง</v>
      </c>
      <c r="X367" s="148" t="str">
        <f t="shared" si="48"/>
        <v>ข้อมูลไม่ถูกต้อง</v>
      </c>
      <c r="Y367" s="38"/>
      <c r="Z367" s="38"/>
      <c r="AA367" s="38"/>
    </row>
    <row r="368" spans="1:27" x14ac:dyDescent="0.45">
      <c r="A368" s="38">
        <v>363</v>
      </c>
      <c r="B368" s="38"/>
      <c r="C368" s="38"/>
      <c r="D368" s="38"/>
      <c r="E368" s="38"/>
      <c r="F368" s="35"/>
      <c r="G368" s="35"/>
      <c r="H368" s="150"/>
      <c r="I368" s="38"/>
      <c r="J368" s="149" t="str">
        <f t="shared" si="49"/>
        <v>รอข้อมูลคอลัมน์ H</v>
      </c>
      <c r="K368" s="150"/>
      <c r="L368" s="150"/>
      <c r="M368" s="150"/>
      <c r="N368" s="149" t="str" cm="1">
        <f t="array" ref="N368">IF(AND(K368:M368=""),"ยังไม่บันทึกข้อมูล",
IF(M368&lt;&gt;"",
IF(M368&gt;=1.3,M368,"เป็นไม้พุ่ม"),
IF(K368+L368&gt;=1.3,K368+L368,"เป็นไม้พุ่ม")))</f>
        <v>ยังไม่บันทึกข้อมูล</v>
      </c>
      <c r="O368" s="149" t="str">
        <f t="shared" si="42"/>
        <v>ข้อมูลไม่ถูกต้อง</v>
      </c>
      <c r="P368" s="149" t="str">
        <f t="shared" si="43"/>
        <v>ข้อมูลไม่ถูกต้อง</v>
      </c>
      <c r="Q368" s="149" t="str">
        <f t="shared" si="44"/>
        <v>ข้อมูลไม่ถูกต้อง</v>
      </c>
      <c r="R368" s="149" t="str">
        <f t="shared" si="45"/>
        <v>ข้อมูลไม่ถูกต้อง</v>
      </c>
      <c r="S368" s="149" t="str">
        <f>IF(ISNUMBER(R368),
IF(H$2=ตัวเลือก!A$30,"ยังไม่บันทึกข้อมูล",R368*0.27),"ข้อมูลไม่ถูกต้อง")</f>
        <v>ข้อมูลไม่ถูกต้อง</v>
      </c>
      <c r="T368" s="149" t="str">
        <f t="shared" si="46"/>
        <v>ข้อมูลไม่ถูกต้อง</v>
      </c>
      <c r="U368" s="149" t="str">
        <f>IF(ISNUMBER(R368),
IF(H$2=ตัวเลือก!A$30,"ยังไม่บันทึกข้อมูล",R368*0.47),"ข้อมูลไม่ถูกต้อง")</f>
        <v>ข้อมูลไม่ถูกต้อง</v>
      </c>
      <c r="V368" s="149" t="str">
        <f>IF(ISNUMBER(S368),
IF(H$2=ตัวเลือก!A$30,"ยังไม่บันทึกข้อมูล",S368*0.47),"ข้อมูลไม่ถูกต้อง")</f>
        <v>ข้อมูลไม่ถูกต้อง</v>
      </c>
      <c r="W368" s="149" t="str">
        <f t="shared" si="47"/>
        <v>ข้อมูลไม่ถูกต้อง</v>
      </c>
      <c r="X368" s="148" t="str">
        <f t="shared" si="48"/>
        <v>ข้อมูลไม่ถูกต้อง</v>
      </c>
      <c r="Y368" s="38"/>
      <c r="Z368" s="38"/>
      <c r="AA368" s="38"/>
    </row>
    <row r="369" spans="1:27" x14ac:dyDescent="0.45">
      <c r="A369" s="38">
        <v>364</v>
      </c>
      <c r="B369" s="38"/>
      <c r="C369" s="38"/>
      <c r="D369" s="38"/>
      <c r="E369" s="38"/>
      <c r="F369" s="35"/>
      <c r="G369" s="35"/>
      <c r="H369" s="150"/>
      <c r="I369" s="38"/>
      <c r="J369" s="149" t="str">
        <f t="shared" si="49"/>
        <v>รอข้อมูลคอลัมน์ H</v>
      </c>
      <c r="K369" s="150"/>
      <c r="L369" s="150"/>
      <c r="M369" s="150"/>
      <c r="N369" s="149" t="str" cm="1">
        <f t="array" ref="N369">IF(AND(K369:M369=""),"ยังไม่บันทึกข้อมูล",
IF(M369&lt;&gt;"",
IF(M369&gt;=1.3,M369,"เป็นไม้พุ่ม"),
IF(K369+L369&gt;=1.3,K369+L369,"เป็นไม้พุ่ม")))</f>
        <v>ยังไม่บันทึกข้อมูล</v>
      </c>
      <c r="O369" s="149" t="str">
        <f t="shared" si="42"/>
        <v>ข้อมูลไม่ถูกต้อง</v>
      </c>
      <c r="P369" s="149" t="str">
        <f t="shared" si="43"/>
        <v>ข้อมูลไม่ถูกต้อง</v>
      </c>
      <c r="Q369" s="149" t="str">
        <f t="shared" si="44"/>
        <v>ข้อมูลไม่ถูกต้อง</v>
      </c>
      <c r="R369" s="149" t="str">
        <f t="shared" si="45"/>
        <v>ข้อมูลไม่ถูกต้อง</v>
      </c>
      <c r="S369" s="149" t="str">
        <f>IF(ISNUMBER(R369),
IF(H$2=ตัวเลือก!A$30,"ยังไม่บันทึกข้อมูล",R369*0.27),"ข้อมูลไม่ถูกต้อง")</f>
        <v>ข้อมูลไม่ถูกต้อง</v>
      </c>
      <c r="T369" s="149" t="str">
        <f t="shared" si="46"/>
        <v>ข้อมูลไม่ถูกต้อง</v>
      </c>
      <c r="U369" s="149" t="str">
        <f>IF(ISNUMBER(R369),
IF(H$2=ตัวเลือก!A$30,"ยังไม่บันทึกข้อมูล",R369*0.47),"ข้อมูลไม่ถูกต้อง")</f>
        <v>ข้อมูลไม่ถูกต้อง</v>
      </c>
      <c r="V369" s="149" t="str">
        <f>IF(ISNUMBER(S369),
IF(H$2=ตัวเลือก!A$30,"ยังไม่บันทึกข้อมูล",S369*0.47),"ข้อมูลไม่ถูกต้อง")</f>
        <v>ข้อมูลไม่ถูกต้อง</v>
      </c>
      <c r="W369" s="149" t="str">
        <f t="shared" si="47"/>
        <v>ข้อมูลไม่ถูกต้อง</v>
      </c>
      <c r="X369" s="148" t="str">
        <f t="shared" si="48"/>
        <v>ข้อมูลไม่ถูกต้อง</v>
      </c>
      <c r="Y369" s="38"/>
      <c r="Z369" s="38"/>
      <c r="AA369" s="38"/>
    </row>
    <row r="370" spans="1:27" x14ac:dyDescent="0.45">
      <c r="A370" s="38">
        <v>365</v>
      </c>
      <c r="B370" s="38"/>
      <c r="C370" s="38"/>
      <c r="D370" s="38"/>
      <c r="E370" s="38"/>
      <c r="F370" s="35"/>
      <c r="G370" s="35"/>
      <c r="H370" s="150"/>
      <c r="I370" s="38"/>
      <c r="J370" s="149" t="str">
        <f t="shared" si="49"/>
        <v>รอข้อมูลคอลัมน์ H</v>
      </c>
      <c r="K370" s="150"/>
      <c r="L370" s="150"/>
      <c r="M370" s="150"/>
      <c r="N370" s="149" t="str" cm="1">
        <f t="array" ref="N370">IF(AND(K370:M370=""),"ยังไม่บันทึกข้อมูล",
IF(M370&lt;&gt;"",
IF(M370&gt;=1.3,M370,"เป็นไม้พุ่ม"),
IF(K370+L370&gt;=1.3,K370+L370,"เป็นไม้พุ่ม")))</f>
        <v>ยังไม่บันทึกข้อมูล</v>
      </c>
      <c r="O370" s="149" t="str">
        <f t="shared" si="42"/>
        <v>ข้อมูลไม่ถูกต้อง</v>
      </c>
      <c r="P370" s="149" t="str">
        <f t="shared" si="43"/>
        <v>ข้อมูลไม่ถูกต้อง</v>
      </c>
      <c r="Q370" s="149" t="str">
        <f t="shared" si="44"/>
        <v>ข้อมูลไม่ถูกต้อง</v>
      </c>
      <c r="R370" s="149" t="str">
        <f t="shared" si="45"/>
        <v>ข้อมูลไม่ถูกต้อง</v>
      </c>
      <c r="S370" s="149" t="str">
        <f>IF(ISNUMBER(R370),
IF(H$2=ตัวเลือก!A$30,"ยังไม่บันทึกข้อมูล",R370*0.27),"ข้อมูลไม่ถูกต้อง")</f>
        <v>ข้อมูลไม่ถูกต้อง</v>
      </c>
      <c r="T370" s="149" t="str">
        <f t="shared" si="46"/>
        <v>ข้อมูลไม่ถูกต้อง</v>
      </c>
      <c r="U370" s="149" t="str">
        <f>IF(ISNUMBER(R370),
IF(H$2=ตัวเลือก!A$30,"ยังไม่บันทึกข้อมูล",R370*0.47),"ข้อมูลไม่ถูกต้อง")</f>
        <v>ข้อมูลไม่ถูกต้อง</v>
      </c>
      <c r="V370" s="149" t="str">
        <f>IF(ISNUMBER(S370),
IF(H$2=ตัวเลือก!A$30,"ยังไม่บันทึกข้อมูล",S370*0.47),"ข้อมูลไม่ถูกต้อง")</f>
        <v>ข้อมูลไม่ถูกต้อง</v>
      </c>
      <c r="W370" s="149" t="str">
        <f t="shared" si="47"/>
        <v>ข้อมูลไม่ถูกต้อง</v>
      </c>
      <c r="X370" s="148" t="str">
        <f t="shared" si="48"/>
        <v>ข้อมูลไม่ถูกต้อง</v>
      </c>
      <c r="Y370" s="38"/>
      <c r="Z370" s="38"/>
      <c r="AA370" s="38"/>
    </row>
    <row r="371" spans="1:27" x14ac:dyDescent="0.45">
      <c r="A371" s="38">
        <v>366</v>
      </c>
      <c r="B371" s="38"/>
      <c r="C371" s="38"/>
      <c r="D371" s="38"/>
      <c r="E371" s="38"/>
      <c r="F371" s="35"/>
      <c r="G371" s="35"/>
      <c r="H371" s="150"/>
      <c r="I371" s="38"/>
      <c r="J371" s="149" t="str">
        <f t="shared" si="49"/>
        <v>รอข้อมูลคอลัมน์ H</v>
      </c>
      <c r="K371" s="150"/>
      <c r="L371" s="150"/>
      <c r="M371" s="150"/>
      <c r="N371" s="149" t="str" cm="1">
        <f t="array" ref="N371">IF(AND(K371:M371=""),"ยังไม่บันทึกข้อมูล",
IF(M371&lt;&gt;"",
IF(M371&gt;=1.3,M371,"เป็นไม้พุ่ม"),
IF(K371+L371&gt;=1.3,K371+L371,"เป็นไม้พุ่ม")))</f>
        <v>ยังไม่บันทึกข้อมูล</v>
      </c>
      <c r="O371" s="149" t="str">
        <f t="shared" si="42"/>
        <v>ข้อมูลไม่ถูกต้อง</v>
      </c>
      <c r="P371" s="149" t="str">
        <f t="shared" si="43"/>
        <v>ข้อมูลไม่ถูกต้อง</v>
      </c>
      <c r="Q371" s="149" t="str">
        <f t="shared" si="44"/>
        <v>ข้อมูลไม่ถูกต้อง</v>
      </c>
      <c r="R371" s="149" t="str">
        <f t="shared" si="45"/>
        <v>ข้อมูลไม่ถูกต้อง</v>
      </c>
      <c r="S371" s="149" t="str">
        <f>IF(ISNUMBER(R371),
IF(H$2=ตัวเลือก!A$30,"ยังไม่บันทึกข้อมูล",R371*0.27),"ข้อมูลไม่ถูกต้อง")</f>
        <v>ข้อมูลไม่ถูกต้อง</v>
      </c>
      <c r="T371" s="149" t="str">
        <f t="shared" si="46"/>
        <v>ข้อมูลไม่ถูกต้อง</v>
      </c>
      <c r="U371" s="149" t="str">
        <f>IF(ISNUMBER(R371),
IF(H$2=ตัวเลือก!A$30,"ยังไม่บันทึกข้อมูล",R371*0.47),"ข้อมูลไม่ถูกต้อง")</f>
        <v>ข้อมูลไม่ถูกต้อง</v>
      </c>
      <c r="V371" s="149" t="str">
        <f>IF(ISNUMBER(S371),
IF(H$2=ตัวเลือก!A$30,"ยังไม่บันทึกข้อมูล",S371*0.47),"ข้อมูลไม่ถูกต้อง")</f>
        <v>ข้อมูลไม่ถูกต้อง</v>
      </c>
      <c r="W371" s="149" t="str">
        <f t="shared" si="47"/>
        <v>ข้อมูลไม่ถูกต้อง</v>
      </c>
      <c r="X371" s="148" t="str">
        <f t="shared" si="48"/>
        <v>ข้อมูลไม่ถูกต้อง</v>
      </c>
      <c r="Y371" s="38"/>
      <c r="Z371" s="38"/>
      <c r="AA371" s="38"/>
    </row>
    <row r="372" spans="1:27" x14ac:dyDescent="0.45">
      <c r="A372" s="38">
        <v>367</v>
      </c>
      <c r="B372" s="38"/>
      <c r="C372" s="38"/>
      <c r="D372" s="38"/>
      <c r="E372" s="38"/>
      <c r="F372" s="35"/>
      <c r="G372" s="35"/>
      <c r="H372" s="150"/>
      <c r="I372" s="38"/>
      <c r="J372" s="149" t="str">
        <f t="shared" si="49"/>
        <v>รอข้อมูลคอลัมน์ H</v>
      </c>
      <c r="K372" s="150"/>
      <c r="L372" s="150"/>
      <c r="M372" s="150"/>
      <c r="N372" s="149" t="str" cm="1">
        <f t="array" ref="N372">IF(AND(K372:M372=""),"ยังไม่บันทึกข้อมูล",
IF(M372&lt;&gt;"",
IF(M372&gt;=1.3,M372,"เป็นไม้พุ่ม"),
IF(K372+L372&gt;=1.3,K372+L372,"เป็นไม้พุ่ม")))</f>
        <v>ยังไม่บันทึกข้อมูล</v>
      </c>
      <c r="O372" s="149" t="str">
        <f t="shared" si="42"/>
        <v>ข้อมูลไม่ถูกต้อง</v>
      </c>
      <c r="P372" s="149" t="str">
        <f t="shared" si="43"/>
        <v>ข้อมูลไม่ถูกต้อง</v>
      </c>
      <c r="Q372" s="149" t="str">
        <f t="shared" si="44"/>
        <v>ข้อมูลไม่ถูกต้อง</v>
      </c>
      <c r="R372" s="149" t="str">
        <f t="shared" si="45"/>
        <v>ข้อมูลไม่ถูกต้อง</v>
      </c>
      <c r="S372" s="149" t="str">
        <f>IF(ISNUMBER(R372),
IF(H$2=ตัวเลือก!A$30,"ยังไม่บันทึกข้อมูล",R372*0.27),"ข้อมูลไม่ถูกต้อง")</f>
        <v>ข้อมูลไม่ถูกต้อง</v>
      </c>
      <c r="T372" s="149" t="str">
        <f t="shared" si="46"/>
        <v>ข้อมูลไม่ถูกต้อง</v>
      </c>
      <c r="U372" s="149" t="str">
        <f>IF(ISNUMBER(R372),
IF(H$2=ตัวเลือก!A$30,"ยังไม่บันทึกข้อมูล",R372*0.47),"ข้อมูลไม่ถูกต้อง")</f>
        <v>ข้อมูลไม่ถูกต้อง</v>
      </c>
      <c r="V372" s="149" t="str">
        <f>IF(ISNUMBER(S372),
IF(H$2=ตัวเลือก!A$30,"ยังไม่บันทึกข้อมูล",S372*0.47),"ข้อมูลไม่ถูกต้อง")</f>
        <v>ข้อมูลไม่ถูกต้อง</v>
      </c>
      <c r="W372" s="149" t="str">
        <f t="shared" si="47"/>
        <v>ข้อมูลไม่ถูกต้อง</v>
      </c>
      <c r="X372" s="148" t="str">
        <f t="shared" si="48"/>
        <v>ข้อมูลไม่ถูกต้อง</v>
      </c>
      <c r="Y372" s="38"/>
      <c r="Z372" s="38"/>
      <c r="AA372" s="38"/>
    </row>
    <row r="373" spans="1:27" x14ac:dyDescent="0.45">
      <c r="A373" s="38">
        <v>368</v>
      </c>
      <c r="B373" s="38"/>
      <c r="C373" s="38"/>
      <c r="D373" s="38"/>
      <c r="E373" s="38"/>
      <c r="F373" s="35"/>
      <c r="G373" s="35"/>
      <c r="H373" s="150"/>
      <c r="I373" s="38"/>
      <c r="J373" s="149" t="str">
        <f t="shared" si="49"/>
        <v>รอข้อมูลคอลัมน์ H</v>
      </c>
      <c r="K373" s="150"/>
      <c r="L373" s="150"/>
      <c r="M373" s="150"/>
      <c r="N373" s="149" t="str" cm="1">
        <f t="array" ref="N373">IF(AND(K373:M373=""),"ยังไม่บันทึกข้อมูล",
IF(M373&lt;&gt;"",
IF(M373&gt;=1.3,M373,"เป็นไม้พุ่ม"),
IF(K373+L373&gt;=1.3,K373+L373,"เป็นไม้พุ่ม")))</f>
        <v>ยังไม่บันทึกข้อมูล</v>
      </c>
      <c r="O373" s="149" t="str">
        <f t="shared" si="42"/>
        <v>ข้อมูลไม่ถูกต้อง</v>
      </c>
      <c r="P373" s="149" t="str">
        <f t="shared" si="43"/>
        <v>ข้อมูลไม่ถูกต้อง</v>
      </c>
      <c r="Q373" s="149" t="str">
        <f t="shared" si="44"/>
        <v>ข้อมูลไม่ถูกต้อง</v>
      </c>
      <c r="R373" s="149" t="str">
        <f t="shared" si="45"/>
        <v>ข้อมูลไม่ถูกต้อง</v>
      </c>
      <c r="S373" s="149" t="str">
        <f>IF(ISNUMBER(R373),
IF(H$2=ตัวเลือก!A$30,"ยังไม่บันทึกข้อมูล",R373*0.27),"ข้อมูลไม่ถูกต้อง")</f>
        <v>ข้อมูลไม่ถูกต้อง</v>
      </c>
      <c r="T373" s="149" t="str">
        <f t="shared" si="46"/>
        <v>ข้อมูลไม่ถูกต้อง</v>
      </c>
      <c r="U373" s="149" t="str">
        <f>IF(ISNUMBER(R373),
IF(H$2=ตัวเลือก!A$30,"ยังไม่บันทึกข้อมูล",R373*0.47),"ข้อมูลไม่ถูกต้อง")</f>
        <v>ข้อมูลไม่ถูกต้อง</v>
      </c>
      <c r="V373" s="149" t="str">
        <f>IF(ISNUMBER(S373),
IF(H$2=ตัวเลือก!A$30,"ยังไม่บันทึกข้อมูล",S373*0.47),"ข้อมูลไม่ถูกต้อง")</f>
        <v>ข้อมูลไม่ถูกต้อง</v>
      </c>
      <c r="W373" s="149" t="str">
        <f t="shared" si="47"/>
        <v>ข้อมูลไม่ถูกต้อง</v>
      </c>
      <c r="X373" s="148" t="str">
        <f t="shared" si="48"/>
        <v>ข้อมูลไม่ถูกต้อง</v>
      </c>
      <c r="Y373" s="38"/>
      <c r="Z373" s="38"/>
      <c r="AA373" s="38"/>
    </row>
    <row r="374" spans="1:27" x14ac:dyDescent="0.45">
      <c r="A374" s="38">
        <v>369</v>
      </c>
      <c r="B374" s="38"/>
      <c r="C374" s="38"/>
      <c r="D374" s="38"/>
      <c r="E374" s="38"/>
      <c r="F374" s="35"/>
      <c r="G374" s="35"/>
      <c r="H374" s="150"/>
      <c r="I374" s="38"/>
      <c r="J374" s="149" t="str">
        <f t="shared" si="49"/>
        <v>รอข้อมูลคอลัมน์ H</v>
      </c>
      <c r="K374" s="150"/>
      <c r="L374" s="150"/>
      <c r="M374" s="150"/>
      <c r="N374" s="149" t="str" cm="1">
        <f t="array" ref="N374">IF(AND(K374:M374=""),"ยังไม่บันทึกข้อมูล",
IF(M374&lt;&gt;"",
IF(M374&gt;=1.3,M374,"เป็นไม้พุ่ม"),
IF(K374+L374&gt;=1.3,K374+L374,"เป็นไม้พุ่ม")))</f>
        <v>ยังไม่บันทึกข้อมูล</v>
      </c>
      <c r="O374" s="149" t="str">
        <f t="shared" si="42"/>
        <v>ข้อมูลไม่ถูกต้อง</v>
      </c>
      <c r="P374" s="149" t="str">
        <f t="shared" si="43"/>
        <v>ข้อมูลไม่ถูกต้อง</v>
      </c>
      <c r="Q374" s="149" t="str">
        <f t="shared" si="44"/>
        <v>ข้อมูลไม่ถูกต้อง</v>
      </c>
      <c r="R374" s="149" t="str">
        <f t="shared" si="45"/>
        <v>ข้อมูลไม่ถูกต้อง</v>
      </c>
      <c r="S374" s="149" t="str">
        <f>IF(ISNUMBER(R374),
IF(H$2=ตัวเลือก!A$30,"ยังไม่บันทึกข้อมูล",R374*0.27),"ข้อมูลไม่ถูกต้อง")</f>
        <v>ข้อมูลไม่ถูกต้อง</v>
      </c>
      <c r="T374" s="149" t="str">
        <f t="shared" si="46"/>
        <v>ข้อมูลไม่ถูกต้อง</v>
      </c>
      <c r="U374" s="149" t="str">
        <f>IF(ISNUMBER(R374),
IF(H$2=ตัวเลือก!A$30,"ยังไม่บันทึกข้อมูล",R374*0.47),"ข้อมูลไม่ถูกต้อง")</f>
        <v>ข้อมูลไม่ถูกต้อง</v>
      </c>
      <c r="V374" s="149" t="str">
        <f>IF(ISNUMBER(S374),
IF(H$2=ตัวเลือก!A$30,"ยังไม่บันทึกข้อมูล",S374*0.47),"ข้อมูลไม่ถูกต้อง")</f>
        <v>ข้อมูลไม่ถูกต้อง</v>
      </c>
      <c r="W374" s="149" t="str">
        <f t="shared" si="47"/>
        <v>ข้อมูลไม่ถูกต้อง</v>
      </c>
      <c r="X374" s="148" t="str">
        <f t="shared" si="48"/>
        <v>ข้อมูลไม่ถูกต้อง</v>
      </c>
      <c r="Y374" s="38"/>
      <c r="Z374" s="38"/>
      <c r="AA374" s="38"/>
    </row>
    <row r="375" spans="1:27" x14ac:dyDescent="0.45">
      <c r="A375" s="38">
        <v>370</v>
      </c>
      <c r="B375" s="38"/>
      <c r="C375" s="38"/>
      <c r="D375" s="38"/>
      <c r="E375" s="38"/>
      <c r="F375" s="35"/>
      <c r="G375" s="35"/>
      <c r="H375" s="150"/>
      <c r="I375" s="38"/>
      <c r="J375" s="149" t="str">
        <f t="shared" si="49"/>
        <v>รอข้อมูลคอลัมน์ H</v>
      </c>
      <c r="K375" s="150"/>
      <c r="L375" s="150"/>
      <c r="M375" s="150"/>
      <c r="N375" s="149" t="str" cm="1">
        <f t="array" ref="N375">IF(AND(K375:M375=""),"ยังไม่บันทึกข้อมูล",
IF(M375&lt;&gt;"",
IF(M375&gt;=1.3,M375,"เป็นไม้พุ่ม"),
IF(K375+L375&gt;=1.3,K375+L375,"เป็นไม้พุ่ม")))</f>
        <v>ยังไม่บันทึกข้อมูล</v>
      </c>
      <c r="O375" s="149" t="str">
        <f t="shared" si="42"/>
        <v>ข้อมูลไม่ถูกต้อง</v>
      </c>
      <c r="P375" s="149" t="str">
        <f t="shared" si="43"/>
        <v>ข้อมูลไม่ถูกต้อง</v>
      </c>
      <c r="Q375" s="149" t="str">
        <f t="shared" si="44"/>
        <v>ข้อมูลไม่ถูกต้อง</v>
      </c>
      <c r="R375" s="149" t="str">
        <f t="shared" si="45"/>
        <v>ข้อมูลไม่ถูกต้อง</v>
      </c>
      <c r="S375" s="149" t="str">
        <f>IF(ISNUMBER(R375),
IF(H$2=ตัวเลือก!A$30,"ยังไม่บันทึกข้อมูล",R375*0.27),"ข้อมูลไม่ถูกต้อง")</f>
        <v>ข้อมูลไม่ถูกต้อง</v>
      </c>
      <c r="T375" s="149" t="str">
        <f t="shared" si="46"/>
        <v>ข้อมูลไม่ถูกต้อง</v>
      </c>
      <c r="U375" s="149" t="str">
        <f>IF(ISNUMBER(R375),
IF(H$2=ตัวเลือก!A$30,"ยังไม่บันทึกข้อมูล",R375*0.47),"ข้อมูลไม่ถูกต้อง")</f>
        <v>ข้อมูลไม่ถูกต้อง</v>
      </c>
      <c r="V375" s="149" t="str">
        <f>IF(ISNUMBER(S375),
IF(H$2=ตัวเลือก!A$30,"ยังไม่บันทึกข้อมูล",S375*0.47),"ข้อมูลไม่ถูกต้อง")</f>
        <v>ข้อมูลไม่ถูกต้อง</v>
      </c>
      <c r="W375" s="149" t="str">
        <f t="shared" si="47"/>
        <v>ข้อมูลไม่ถูกต้อง</v>
      </c>
      <c r="X375" s="148" t="str">
        <f t="shared" si="48"/>
        <v>ข้อมูลไม่ถูกต้อง</v>
      </c>
      <c r="Y375" s="38"/>
      <c r="Z375" s="38"/>
      <c r="AA375" s="38"/>
    </row>
    <row r="376" spans="1:27" x14ac:dyDescent="0.45">
      <c r="A376" s="38">
        <v>371</v>
      </c>
      <c r="B376" s="38"/>
      <c r="C376" s="38"/>
      <c r="D376" s="38"/>
      <c r="E376" s="38"/>
      <c r="F376" s="35"/>
      <c r="G376" s="35"/>
      <c r="H376" s="150"/>
      <c r="I376" s="38"/>
      <c r="J376" s="149" t="str">
        <f t="shared" si="49"/>
        <v>รอข้อมูลคอลัมน์ H</v>
      </c>
      <c r="K376" s="150"/>
      <c r="L376" s="150"/>
      <c r="M376" s="150"/>
      <c r="N376" s="149" t="str" cm="1">
        <f t="array" ref="N376">IF(AND(K376:M376=""),"ยังไม่บันทึกข้อมูล",
IF(M376&lt;&gt;"",
IF(M376&gt;=1.3,M376,"เป็นไม้พุ่ม"),
IF(K376+L376&gt;=1.3,K376+L376,"เป็นไม้พุ่ม")))</f>
        <v>ยังไม่บันทึกข้อมูล</v>
      </c>
      <c r="O376" s="149" t="str">
        <f t="shared" si="42"/>
        <v>ข้อมูลไม่ถูกต้อง</v>
      </c>
      <c r="P376" s="149" t="str">
        <f t="shared" si="43"/>
        <v>ข้อมูลไม่ถูกต้อง</v>
      </c>
      <c r="Q376" s="149" t="str">
        <f t="shared" si="44"/>
        <v>ข้อมูลไม่ถูกต้อง</v>
      </c>
      <c r="R376" s="149" t="str">
        <f t="shared" si="45"/>
        <v>ข้อมูลไม่ถูกต้อง</v>
      </c>
      <c r="S376" s="149" t="str">
        <f>IF(ISNUMBER(R376),
IF(H$2=ตัวเลือก!A$30,"ยังไม่บันทึกข้อมูล",R376*0.27),"ข้อมูลไม่ถูกต้อง")</f>
        <v>ข้อมูลไม่ถูกต้อง</v>
      </c>
      <c r="T376" s="149" t="str">
        <f t="shared" si="46"/>
        <v>ข้อมูลไม่ถูกต้อง</v>
      </c>
      <c r="U376" s="149" t="str">
        <f>IF(ISNUMBER(R376),
IF(H$2=ตัวเลือก!A$30,"ยังไม่บันทึกข้อมูล",R376*0.47),"ข้อมูลไม่ถูกต้อง")</f>
        <v>ข้อมูลไม่ถูกต้อง</v>
      </c>
      <c r="V376" s="149" t="str">
        <f>IF(ISNUMBER(S376),
IF(H$2=ตัวเลือก!A$30,"ยังไม่บันทึกข้อมูล",S376*0.47),"ข้อมูลไม่ถูกต้อง")</f>
        <v>ข้อมูลไม่ถูกต้อง</v>
      </c>
      <c r="W376" s="149" t="str">
        <f t="shared" si="47"/>
        <v>ข้อมูลไม่ถูกต้อง</v>
      </c>
      <c r="X376" s="148" t="str">
        <f t="shared" si="48"/>
        <v>ข้อมูลไม่ถูกต้อง</v>
      </c>
      <c r="Y376" s="38"/>
      <c r="Z376" s="38"/>
      <c r="AA376" s="38"/>
    </row>
    <row r="377" spans="1:27" x14ac:dyDescent="0.45">
      <c r="A377" s="38">
        <v>372</v>
      </c>
      <c r="B377" s="38"/>
      <c r="C377" s="38"/>
      <c r="D377" s="38"/>
      <c r="E377" s="38"/>
      <c r="F377" s="35"/>
      <c r="G377" s="35"/>
      <c r="H377" s="150"/>
      <c r="I377" s="38"/>
      <c r="J377" s="149" t="str">
        <f t="shared" si="49"/>
        <v>รอข้อมูลคอลัมน์ H</v>
      </c>
      <c r="K377" s="150"/>
      <c r="L377" s="150"/>
      <c r="M377" s="150"/>
      <c r="N377" s="149" t="str" cm="1">
        <f t="array" ref="N377">IF(AND(K377:M377=""),"ยังไม่บันทึกข้อมูล",
IF(M377&lt;&gt;"",
IF(M377&gt;=1.3,M377,"เป็นไม้พุ่ม"),
IF(K377+L377&gt;=1.3,K377+L377,"เป็นไม้พุ่ม")))</f>
        <v>ยังไม่บันทึกข้อมูล</v>
      </c>
      <c r="O377" s="149" t="str">
        <f t="shared" si="42"/>
        <v>ข้อมูลไม่ถูกต้อง</v>
      </c>
      <c r="P377" s="149" t="str">
        <f t="shared" si="43"/>
        <v>ข้อมูลไม่ถูกต้อง</v>
      </c>
      <c r="Q377" s="149" t="str">
        <f t="shared" si="44"/>
        <v>ข้อมูลไม่ถูกต้อง</v>
      </c>
      <c r="R377" s="149" t="str">
        <f t="shared" si="45"/>
        <v>ข้อมูลไม่ถูกต้อง</v>
      </c>
      <c r="S377" s="149" t="str">
        <f>IF(ISNUMBER(R377),
IF(H$2=ตัวเลือก!A$30,"ยังไม่บันทึกข้อมูล",R377*0.27),"ข้อมูลไม่ถูกต้อง")</f>
        <v>ข้อมูลไม่ถูกต้อง</v>
      </c>
      <c r="T377" s="149" t="str">
        <f t="shared" si="46"/>
        <v>ข้อมูลไม่ถูกต้อง</v>
      </c>
      <c r="U377" s="149" t="str">
        <f>IF(ISNUMBER(R377),
IF(H$2=ตัวเลือก!A$30,"ยังไม่บันทึกข้อมูล",R377*0.47),"ข้อมูลไม่ถูกต้อง")</f>
        <v>ข้อมูลไม่ถูกต้อง</v>
      </c>
      <c r="V377" s="149" t="str">
        <f>IF(ISNUMBER(S377),
IF(H$2=ตัวเลือก!A$30,"ยังไม่บันทึกข้อมูล",S377*0.47),"ข้อมูลไม่ถูกต้อง")</f>
        <v>ข้อมูลไม่ถูกต้อง</v>
      </c>
      <c r="W377" s="149" t="str">
        <f t="shared" si="47"/>
        <v>ข้อมูลไม่ถูกต้อง</v>
      </c>
      <c r="X377" s="148" t="str">
        <f t="shared" si="48"/>
        <v>ข้อมูลไม่ถูกต้อง</v>
      </c>
      <c r="Y377" s="38"/>
      <c r="Z377" s="38"/>
      <c r="AA377" s="38"/>
    </row>
    <row r="378" spans="1:27" x14ac:dyDescent="0.45">
      <c r="A378" s="38">
        <v>373</v>
      </c>
      <c r="B378" s="38"/>
      <c r="C378" s="38"/>
      <c r="D378" s="38"/>
      <c r="E378" s="38"/>
      <c r="F378" s="35"/>
      <c r="G378" s="35"/>
      <c r="H378" s="150"/>
      <c r="I378" s="38"/>
      <c r="J378" s="149" t="str">
        <f t="shared" si="49"/>
        <v>รอข้อมูลคอลัมน์ H</v>
      </c>
      <c r="K378" s="150"/>
      <c r="L378" s="150"/>
      <c r="M378" s="150"/>
      <c r="N378" s="149" t="str" cm="1">
        <f t="array" ref="N378">IF(AND(K378:M378=""),"ยังไม่บันทึกข้อมูล",
IF(M378&lt;&gt;"",
IF(M378&gt;=1.3,M378,"เป็นไม้พุ่ม"),
IF(K378+L378&gt;=1.3,K378+L378,"เป็นไม้พุ่ม")))</f>
        <v>ยังไม่บันทึกข้อมูล</v>
      </c>
      <c r="O378" s="149" t="str">
        <f t="shared" si="42"/>
        <v>ข้อมูลไม่ถูกต้อง</v>
      </c>
      <c r="P378" s="149" t="str">
        <f t="shared" si="43"/>
        <v>ข้อมูลไม่ถูกต้อง</v>
      </c>
      <c r="Q378" s="149" t="str">
        <f t="shared" si="44"/>
        <v>ข้อมูลไม่ถูกต้อง</v>
      </c>
      <c r="R378" s="149" t="str">
        <f t="shared" si="45"/>
        <v>ข้อมูลไม่ถูกต้อง</v>
      </c>
      <c r="S378" s="149" t="str">
        <f>IF(ISNUMBER(R378),
IF(H$2=ตัวเลือก!A$30,"ยังไม่บันทึกข้อมูล",R378*0.27),"ข้อมูลไม่ถูกต้อง")</f>
        <v>ข้อมูลไม่ถูกต้อง</v>
      </c>
      <c r="T378" s="149" t="str">
        <f t="shared" si="46"/>
        <v>ข้อมูลไม่ถูกต้อง</v>
      </c>
      <c r="U378" s="149" t="str">
        <f>IF(ISNUMBER(R378),
IF(H$2=ตัวเลือก!A$30,"ยังไม่บันทึกข้อมูล",R378*0.47),"ข้อมูลไม่ถูกต้อง")</f>
        <v>ข้อมูลไม่ถูกต้อง</v>
      </c>
      <c r="V378" s="149" t="str">
        <f>IF(ISNUMBER(S378),
IF(H$2=ตัวเลือก!A$30,"ยังไม่บันทึกข้อมูล",S378*0.47),"ข้อมูลไม่ถูกต้อง")</f>
        <v>ข้อมูลไม่ถูกต้อง</v>
      </c>
      <c r="W378" s="149" t="str">
        <f t="shared" si="47"/>
        <v>ข้อมูลไม่ถูกต้อง</v>
      </c>
      <c r="X378" s="148" t="str">
        <f t="shared" si="48"/>
        <v>ข้อมูลไม่ถูกต้อง</v>
      </c>
      <c r="Y378" s="38"/>
      <c r="Z378" s="38"/>
      <c r="AA378" s="38"/>
    </row>
    <row r="379" spans="1:27" x14ac:dyDescent="0.45">
      <c r="A379" s="38">
        <v>374</v>
      </c>
      <c r="B379" s="38"/>
      <c r="C379" s="38"/>
      <c r="D379" s="38"/>
      <c r="E379" s="38"/>
      <c r="F379" s="35"/>
      <c r="G379" s="35"/>
      <c r="H379" s="150"/>
      <c r="I379" s="38"/>
      <c r="J379" s="149" t="str">
        <f t="shared" si="49"/>
        <v>รอข้อมูลคอลัมน์ H</v>
      </c>
      <c r="K379" s="150"/>
      <c r="L379" s="150"/>
      <c r="M379" s="150"/>
      <c r="N379" s="149" t="str" cm="1">
        <f t="array" ref="N379">IF(AND(K379:M379=""),"ยังไม่บันทึกข้อมูล",
IF(M379&lt;&gt;"",
IF(M379&gt;=1.3,M379,"เป็นไม้พุ่ม"),
IF(K379+L379&gt;=1.3,K379+L379,"เป็นไม้พุ่ม")))</f>
        <v>ยังไม่บันทึกข้อมูล</v>
      </c>
      <c r="O379" s="149" t="str">
        <f t="shared" si="42"/>
        <v>ข้อมูลไม่ถูกต้อง</v>
      </c>
      <c r="P379" s="149" t="str">
        <f t="shared" si="43"/>
        <v>ข้อมูลไม่ถูกต้อง</v>
      </c>
      <c r="Q379" s="149" t="str">
        <f t="shared" si="44"/>
        <v>ข้อมูลไม่ถูกต้อง</v>
      </c>
      <c r="R379" s="149" t="str">
        <f t="shared" si="45"/>
        <v>ข้อมูลไม่ถูกต้อง</v>
      </c>
      <c r="S379" s="149" t="str">
        <f>IF(ISNUMBER(R379),
IF(H$2=ตัวเลือก!A$30,"ยังไม่บันทึกข้อมูล",R379*0.27),"ข้อมูลไม่ถูกต้อง")</f>
        <v>ข้อมูลไม่ถูกต้อง</v>
      </c>
      <c r="T379" s="149" t="str">
        <f t="shared" si="46"/>
        <v>ข้อมูลไม่ถูกต้อง</v>
      </c>
      <c r="U379" s="149" t="str">
        <f>IF(ISNUMBER(R379),
IF(H$2=ตัวเลือก!A$30,"ยังไม่บันทึกข้อมูล",R379*0.47),"ข้อมูลไม่ถูกต้อง")</f>
        <v>ข้อมูลไม่ถูกต้อง</v>
      </c>
      <c r="V379" s="149" t="str">
        <f>IF(ISNUMBER(S379),
IF(H$2=ตัวเลือก!A$30,"ยังไม่บันทึกข้อมูล",S379*0.47),"ข้อมูลไม่ถูกต้อง")</f>
        <v>ข้อมูลไม่ถูกต้อง</v>
      </c>
      <c r="W379" s="149" t="str">
        <f t="shared" si="47"/>
        <v>ข้อมูลไม่ถูกต้อง</v>
      </c>
      <c r="X379" s="148" t="str">
        <f t="shared" si="48"/>
        <v>ข้อมูลไม่ถูกต้อง</v>
      </c>
      <c r="Y379" s="38"/>
      <c r="Z379" s="38"/>
      <c r="AA379" s="38"/>
    </row>
    <row r="380" spans="1:27" x14ac:dyDescent="0.45">
      <c r="A380" s="38">
        <v>375</v>
      </c>
      <c r="B380" s="38"/>
      <c r="C380" s="38"/>
      <c r="D380" s="38"/>
      <c r="E380" s="38"/>
      <c r="F380" s="35"/>
      <c r="G380" s="35"/>
      <c r="H380" s="150"/>
      <c r="I380" s="38"/>
      <c r="J380" s="149" t="str">
        <f t="shared" si="49"/>
        <v>รอข้อมูลคอลัมน์ H</v>
      </c>
      <c r="K380" s="150"/>
      <c r="L380" s="150"/>
      <c r="M380" s="150"/>
      <c r="N380" s="149" t="str" cm="1">
        <f t="array" ref="N380">IF(AND(K380:M380=""),"ยังไม่บันทึกข้อมูล",
IF(M380&lt;&gt;"",
IF(M380&gt;=1.3,M380,"เป็นไม้พุ่ม"),
IF(K380+L380&gt;=1.3,K380+L380,"เป็นไม้พุ่ม")))</f>
        <v>ยังไม่บันทึกข้อมูล</v>
      </c>
      <c r="O380" s="149" t="str">
        <f t="shared" si="42"/>
        <v>ข้อมูลไม่ถูกต้อง</v>
      </c>
      <c r="P380" s="149" t="str">
        <f t="shared" si="43"/>
        <v>ข้อมูลไม่ถูกต้อง</v>
      </c>
      <c r="Q380" s="149" t="str">
        <f t="shared" si="44"/>
        <v>ข้อมูลไม่ถูกต้อง</v>
      </c>
      <c r="R380" s="149" t="str">
        <f t="shared" si="45"/>
        <v>ข้อมูลไม่ถูกต้อง</v>
      </c>
      <c r="S380" s="149" t="str">
        <f>IF(ISNUMBER(R380),
IF(H$2=ตัวเลือก!A$30,"ยังไม่บันทึกข้อมูล",R380*0.27),"ข้อมูลไม่ถูกต้อง")</f>
        <v>ข้อมูลไม่ถูกต้อง</v>
      </c>
      <c r="T380" s="149" t="str">
        <f t="shared" si="46"/>
        <v>ข้อมูลไม่ถูกต้อง</v>
      </c>
      <c r="U380" s="149" t="str">
        <f>IF(ISNUMBER(R380),
IF(H$2=ตัวเลือก!A$30,"ยังไม่บันทึกข้อมูล",R380*0.47),"ข้อมูลไม่ถูกต้อง")</f>
        <v>ข้อมูลไม่ถูกต้อง</v>
      </c>
      <c r="V380" s="149" t="str">
        <f>IF(ISNUMBER(S380),
IF(H$2=ตัวเลือก!A$30,"ยังไม่บันทึกข้อมูล",S380*0.47),"ข้อมูลไม่ถูกต้อง")</f>
        <v>ข้อมูลไม่ถูกต้อง</v>
      </c>
      <c r="W380" s="149" t="str">
        <f t="shared" si="47"/>
        <v>ข้อมูลไม่ถูกต้อง</v>
      </c>
      <c r="X380" s="148" t="str">
        <f t="shared" si="48"/>
        <v>ข้อมูลไม่ถูกต้อง</v>
      </c>
      <c r="Y380" s="38"/>
      <c r="Z380" s="38"/>
      <c r="AA380" s="38"/>
    </row>
    <row r="381" spans="1:27" x14ac:dyDescent="0.45">
      <c r="A381" s="38">
        <v>376</v>
      </c>
      <c r="B381" s="38"/>
      <c r="C381" s="38"/>
      <c r="D381" s="38"/>
      <c r="E381" s="38"/>
      <c r="F381" s="35"/>
      <c r="G381" s="35"/>
      <c r="H381" s="150"/>
      <c r="I381" s="38"/>
      <c r="J381" s="149" t="str">
        <f t="shared" si="49"/>
        <v>รอข้อมูลคอลัมน์ H</v>
      </c>
      <c r="K381" s="150"/>
      <c r="L381" s="150"/>
      <c r="M381" s="150"/>
      <c r="N381" s="149" t="str" cm="1">
        <f t="array" ref="N381">IF(AND(K381:M381=""),"ยังไม่บันทึกข้อมูล",
IF(M381&lt;&gt;"",
IF(M381&gt;=1.3,M381,"เป็นไม้พุ่ม"),
IF(K381+L381&gt;=1.3,K381+L381,"เป็นไม้พุ่ม")))</f>
        <v>ยังไม่บันทึกข้อมูล</v>
      </c>
      <c r="O381" s="149" t="str">
        <f t="shared" si="42"/>
        <v>ข้อมูลไม่ถูกต้อง</v>
      </c>
      <c r="P381" s="149" t="str">
        <f t="shared" si="43"/>
        <v>ข้อมูลไม่ถูกต้อง</v>
      </c>
      <c r="Q381" s="149" t="str">
        <f t="shared" si="44"/>
        <v>ข้อมูลไม่ถูกต้อง</v>
      </c>
      <c r="R381" s="149" t="str">
        <f t="shared" si="45"/>
        <v>ข้อมูลไม่ถูกต้อง</v>
      </c>
      <c r="S381" s="149" t="str">
        <f>IF(ISNUMBER(R381),
IF(H$2=ตัวเลือก!A$30,"ยังไม่บันทึกข้อมูล",R381*0.27),"ข้อมูลไม่ถูกต้อง")</f>
        <v>ข้อมูลไม่ถูกต้อง</v>
      </c>
      <c r="T381" s="149" t="str">
        <f t="shared" si="46"/>
        <v>ข้อมูลไม่ถูกต้อง</v>
      </c>
      <c r="U381" s="149" t="str">
        <f>IF(ISNUMBER(R381),
IF(H$2=ตัวเลือก!A$30,"ยังไม่บันทึกข้อมูล",R381*0.47),"ข้อมูลไม่ถูกต้อง")</f>
        <v>ข้อมูลไม่ถูกต้อง</v>
      </c>
      <c r="V381" s="149" t="str">
        <f>IF(ISNUMBER(S381),
IF(H$2=ตัวเลือก!A$30,"ยังไม่บันทึกข้อมูล",S381*0.47),"ข้อมูลไม่ถูกต้อง")</f>
        <v>ข้อมูลไม่ถูกต้อง</v>
      </c>
      <c r="W381" s="149" t="str">
        <f t="shared" si="47"/>
        <v>ข้อมูลไม่ถูกต้อง</v>
      </c>
      <c r="X381" s="148" t="str">
        <f t="shared" si="48"/>
        <v>ข้อมูลไม่ถูกต้อง</v>
      </c>
      <c r="Y381" s="38"/>
      <c r="Z381" s="38"/>
      <c r="AA381" s="38"/>
    </row>
    <row r="382" spans="1:27" x14ac:dyDescent="0.45">
      <c r="A382" s="38">
        <v>377</v>
      </c>
      <c r="B382" s="38"/>
      <c r="C382" s="38"/>
      <c r="D382" s="38"/>
      <c r="E382" s="38"/>
      <c r="F382" s="35"/>
      <c r="G382" s="35"/>
      <c r="H382" s="150"/>
      <c r="I382" s="38"/>
      <c r="J382" s="149" t="str">
        <f t="shared" si="49"/>
        <v>รอข้อมูลคอลัมน์ H</v>
      </c>
      <c r="K382" s="150"/>
      <c r="L382" s="150"/>
      <c r="M382" s="150"/>
      <c r="N382" s="149" t="str" cm="1">
        <f t="array" ref="N382">IF(AND(K382:M382=""),"ยังไม่บันทึกข้อมูล",
IF(M382&lt;&gt;"",
IF(M382&gt;=1.3,M382,"เป็นไม้พุ่ม"),
IF(K382+L382&gt;=1.3,K382+L382,"เป็นไม้พุ่ม")))</f>
        <v>ยังไม่บันทึกข้อมูล</v>
      </c>
      <c r="O382" s="149" t="str">
        <f t="shared" si="42"/>
        <v>ข้อมูลไม่ถูกต้อง</v>
      </c>
      <c r="P382" s="149" t="str">
        <f t="shared" si="43"/>
        <v>ข้อมูลไม่ถูกต้อง</v>
      </c>
      <c r="Q382" s="149" t="str">
        <f t="shared" si="44"/>
        <v>ข้อมูลไม่ถูกต้อง</v>
      </c>
      <c r="R382" s="149" t="str">
        <f t="shared" si="45"/>
        <v>ข้อมูลไม่ถูกต้อง</v>
      </c>
      <c r="S382" s="149" t="str">
        <f>IF(ISNUMBER(R382),
IF(H$2=ตัวเลือก!A$30,"ยังไม่บันทึกข้อมูล",R382*0.27),"ข้อมูลไม่ถูกต้อง")</f>
        <v>ข้อมูลไม่ถูกต้อง</v>
      </c>
      <c r="T382" s="149" t="str">
        <f t="shared" si="46"/>
        <v>ข้อมูลไม่ถูกต้อง</v>
      </c>
      <c r="U382" s="149" t="str">
        <f>IF(ISNUMBER(R382),
IF(H$2=ตัวเลือก!A$30,"ยังไม่บันทึกข้อมูล",R382*0.47),"ข้อมูลไม่ถูกต้อง")</f>
        <v>ข้อมูลไม่ถูกต้อง</v>
      </c>
      <c r="V382" s="149" t="str">
        <f>IF(ISNUMBER(S382),
IF(H$2=ตัวเลือก!A$30,"ยังไม่บันทึกข้อมูล",S382*0.47),"ข้อมูลไม่ถูกต้อง")</f>
        <v>ข้อมูลไม่ถูกต้อง</v>
      </c>
      <c r="W382" s="149" t="str">
        <f t="shared" si="47"/>
        <v>ข้อมูลไม่ถูกต้อง</v>
      </c>
      <c r="X382" s="148" t="str">
        <f t="shared" si="48"/>
        <v>ข้อมูลไม่ถูกต้อง</v>
      </c>
      <c r="Y382" s="38"/>
      <c r="Z382" s="38"/>
      <c r="AA382" s="38"/>
    </row>
    <row r="383" spans="1:27" x14ac:dyDescent="0.45">
      <c r="A383" s="38">
        <v>378</v>
      </c>
      <c r="B383" s="38"/>
      <c r="C383" s="38"/>
      <c r="D383" s="38"/>
      <c r="E383" s="38"/>
      <c r="F383" s="35"/>
      <c r="G383" s="35"/>
      <c r="H383" s="150"/>
      <c r="I383" s="38"/>
      <c r="J383" s="149" t="str">
        <f t="shared" si="49"/>
        <v>รอข้อมูลคอลัมน์ H</v>
      </c>
      <c r="K383" s="150"/>
      <c r="L383" s="150"/>
      <c r="M383" s="150"/>
      <c r="N383" s="149" t="str" cm="1">
        <f t="array" ref="N383">IF(AND(K383:M383=""),"ยังไม่บันทึกข้อมูล",
IF(M383&lt;&gt;"",
IF(M383&gt;=1.3,M383,"เป็นไม้พุ่ม"),
IF(K383+L383&gt;=1.3,K383+L383,"เป็นไม้พุ่ม")))</f>
        <v>ยังไม่บันทึกข้อมูล</v>
      </c>
      <c r="O383" s="149" t="str">
        <f t="shared" si="42"/>
        <v>ข้อมูลไม่ถูกต้อง</v>
      </c>
      <c r="P383" s="149" t="str">
        <f t="shared" si="43"/>
        <v>ข้อมูลไม่ถูกต้อง</v>
      </c>
      <c r="Q383" s="149" t="str">
        <f t="shared" si="44"/>
        <v>ข้อมูลไม่ถูกต้อง</v>
      </c>
      <c r="R383" s="149" t="str">
        <f t="shared" si="45"/>
        <v>ข้อมูลไม่ถูกต้อง</v>
      </c>
      <c r="S383" s="149" t="str">
        <f>IF(ISNUMBER(R383),
IF(H$2=ตัวเลือก!A$30,"ยังไม่บันทึกข้อมูล",R383*0.27),"ข้อมูลไม่ถูกต้อง")</f>
        <v>ข้อมูลไม่ถูกต้อง</v>
      </c>
      <c r="T383" s="149" t="str">
        <f t="shared" si="46"/>
        <v>ข้อมูลไม่ถูกต้อง</v>
      </c>
      <c r="U383" s="149" t="str">
        <f>IF(ISNUMBER(R383),
IF(H$2=ตัวเลือก!A$30,"ยังไม่บันทึกข้อมูล",R383*0.47),"ข้อมูลไม่ถูกต้อง")</f>
        <v>ข้อมูลไม่ถูกต้อง</v>
      </c>
      <c r="V383" s="149" t="str">
        <f>IF(ISNUMBER(S383),
IF(H$2=ตัวเลือก!A$30,"ยังไม่บันทึกข้อมูล",S383*0.47),"ข้อมูลไม่ถูกต้อง")</f>
        <v>ข้อมูลไม่ถูกต้อง</v>
      </c>
      <c r="W383" s="149" t="str">
        <f t="shared" si="47"/>
        <v>ข้อมูลไม่ถูกต้อง</v>
      </c>
      <c r="X383" s="148" t="str">
        <f t="shared" si="48"/>
        <v>ข้อมูลไม่ถูกต้อง</v>
      </c>
      <c r="Y383" s="38"/>
      <c r="Z383" s="38"/>
      <c r="AA383" s="38"/>
    </row>
    <row r="384" spans="1:27" x14ac:dyDescent="0.45">
      <c r="A384" s="38">
        <v>379</v>
      </c>
      <c r="B384" s="38"/>
      <c r="C384" s="38"/>
      <c r="D384" s="38"/>
      <c r="E384" s="38"/>
      <c r="F384" s="35"/>
      <c r="G384" s="35"/>
      <c r="H384" s="150"/>
      <c r="I384" s="38"/>
      <c r="J384" s="149" t="str">
        <f t="shared" si="49"/>
        <v>รอข้อมูลคอลัมน์ H</v>
      </c>
      <c r="K384" s="150"/>
      <c r="L384" s="150"/>
      <c r="M384" s="150"/>
      <c r="N384" s="149" t="str" cm="1">
        <f t="array" ref="N384">IF(AND(K384:M384=""),"ยังไม่บันทึกข้อมูล",
IF(M384&lt;&gt;"",
IF(M384&gt;=1.3,M384,"เป็นไม้พุ่ม"),
IF(K384+L384&gt;=1.3,K384+L384,"เป็นไม้พุ่ม")))</f>
        <v>ยังไม่บันทึกข้อมูล</v>
      </c>
      <c r="O384" s="149" t="str">
        <f t="shared" si="42"/>
        <v>ข้อมูลไม่ถูกต้อง</v>
      </c>
      <c r="P384" s="149" t="str">
        <f t="shared" si="43"/>
        <v>ข้อมูลไม่ถูกต้อง</v>
      </c>
      <c r="Q384" s="149" t="str">
        <f t="shared" si="44"/>
        <v>ข้อมูลไม่ถูกต้อง</v>
      </c>
      <c r="R384" s="149" t="str">
        <f t="shared" si="45"/>
        <v>ข้อมูลไม่ถูกต้อง</v>
      </c>
      <c r="S384" s="149" t="str">
        <f>IF(ISNUMBER(R384),
IF(H$2=ตัวเลือก!A$30,"ยังไม่บันทึกข้อมูล",R384*0.27),"ข้อมูลไม่ถูกต้อง")</f>
        <v>ข้อมูลไม่ถูกต้อง</v>
      </c>
      <c r="T384" s="149" t="str">
        <f t="shared" si="46"/>
        <v>ข้อมูลไม่ถูกต้อง</v>
      </c>
      <c r="U384" s="149" t="str">
        <f>IF(ISNUMBER(R384),
IF(H$2=ตัวเลือก!A$30,"ยังไม่บันทึกข้อมูล",R384*0.47),"ข้อมูลไม่ถูกต้อง")</f>
        <v>ข้อมูลไม่ถูกต้อง</v>
      </c>
      <c r="V384" s="149" t="str">
        <f>IF(ISNUMBER(S384),
IF(H$2=ตัวเลือก!A$30,"ยังไม่บันทึกข้อมูล",S384*0.47),"ข้อมูลไม่ถูกต้อง")</f>
        <v>ข้อมูลไม่ถูกต้อง</v>
      </c>
      <c r="W384" s="149" t="str">
        <f t="shared" si="47"/>
        <v>ข้อมูลไม่ถูกต้อง</v>
      </c>
      <c r="X384" s="148" t="str">
        <f t="shared" si="48"/>
        <v>ข้อมูลไม่ถูกต้อง</v>
      </c>
      <c r="Y384" s="38"/>
      <c r="Z384" s="38"/>
      <c r="AA384" s="38"/>
    </row>
    <row r="385" spans="1:27" x14ac:dyDescent="0.45">
      <c r="A385" s="38">
        <v>380</v>
      </c>
      <c r="B385" s="38"/>
      <c r="C385" s="38"/>
      <c r="D385" s="38"/>
      <c r="E385" s="38"/>
      <c r="F385" s="35"/>
      <c r="G385" s="35"/>
      <c r="H385" s="150"/>
      <c r="I385" s="38"/>
      <c r="J385" s="149" t="str">
        <f t="shared" si="49"/>
        <v>รอข้อมูลคอลัมน์ H</v>
      </c>
      <c r="K385" s="150"/>
      <c r="L385" s="150"/>
      <c r="M385" s="150"/>
      <c r="N385" s="149" t="str" cm="1">
        <f t="array" ref="N385">IF(AND(K385:M385=""),"ยังไม่บันทึกข้อมูล",
IF(M385&lt;&gt;"",
IF(M385&gt;=1.3,M385,"เป็นไม้พุ่ม"),
IF(K385+L385&gt;=1.3,K385+L385,"เป็นไม้พุ่ม")))</f>
        <v>ยังไม่บันทึกข้อมูล</v>
      </c>
      <c r="O385" s="149" t="str">
        <f t="shared" si="42"/>
        <v>ข้อมูลไม่ถูกต้อง</v>
      </c>
      <c r="P385" s="149" t="str">
        <f t="shared" si="43"/>
        <v>ข้อมูลไม่ถูกต้อง</v>
      </c>
      <c r="Q385" s="149" t="str">
        <f t="shared" si="44"/>
        <v>ข้อมูลไม่ถูกต้อง</v>
      </c>
      <c r="R385" s="149" t="str">
        <f t="shared" si="45"/>
        <v>ข้อมูลไม่ถูกต้อง</v>
      </c>
      <c r="S385" s="149" t="str">
        <f>IF(ISNUMBER(R385),
IF(H$2=ตัวเลือก!A$30,"ยังไม่บันทึกข้อมูล",R385*0.27),"ข้อมูลไม่ถูกต้อง")</f>
        <v>ข้อมูลไม่ถูกต้อง</v>
      </c>
      <c r="T385" s="149" t="str">
        <f t="shared" si="46"/>
        <v>ข้อมูลไม่ถูกต้อง</v>
      </c>
      <c r="U385" s="149" t="str">
        <f>IF(ISNUMBER(R385),
IF(H$2=ตัวเลือก!A$30,"ยังไม่บันทึกข้อมูล",R385*0.47),"ข้อมูลไม่ถูกต้อง")</f>
        <v>ข้อมูลไม่ถูกต้อง</v>
      </c>
      <c r="V385" s="149" t="str">
        <f>IF(ISNUMBER(S385),
IF(H$2=ตัวเลือก!A$30,"ยังไม่บันทึกข้อมูล",S385*0.47),"ข้อมูลไม่ถูกต้อง")</f>
        <v>ข้อมูลไม่ถูกต้อง</v>
      </c>
      <c r="W385" s="149" t="str">
        <f t="shared" si="47"/>
        <v>ข้อมูลไม่ถูกต้อง</v>
      </c>
      <c r="X385" s="148" t="str">
        <f t="shared" si="48"/>
        <v>ข้อมูลไม่ถูกต้อง</v>
      </c>
      <c r="Y385" s="38"/>
      <c r="Z385" s="38"/>
      <c r="AA385" s="38"/>
    </row>
    <row r="386" spans="1:27" x14ac:dyDescent="0.45">
      <c r="A386" s="38">
        <v>381</v>
      </c>
      <c r="B386" s="38"/>
      <c r="C386" s="38"/>
      <c r="D386" s="38"/>
      <c r="E386" s="38"/>
      <c r="F386" s="35"/>
      <c r="G386" s="35"/>
      <c r="H386" s="150"/>
      <c r="I386" s="38"/>
      <c r="J386" s="149" t="str">
        <f t="shared" si="49"/>
        <v>รอข้อมูลคอลัมน์ H</v>
      </c>
      <c r="K386" s="150"/>
      <c r="L386" s="150"/>
      <c r="M386" s="150"/>
      <c r="N386" s="149" t="str" cm="1">
        <f t="array" ref="N386">IF(AND(K386:M386=""),"ยังไม่บันทึกข้อมูล",
IF(M386&lt;&gt;"",
IF(M386&gt;=1.3,M386,"เป็นไม้พุ่ม"),
IF(K386+L386&gt;=1.3,K386+L386,"เป็นไม้พุ่ม")))</f>
        <v>ยังไม่บันทึกข้อมูล</v>
      </c>
      <c r="O386" s="149" t="str">
        <f t="shared" si="42"/>
        <v>ข้อมูลไม่ถูกต้อง</v>
      </c>
      <c r="P386" s="149" t="str">
        <f t="shared" si="43"/>
        <v>ข้อมูลไม่ถูกต้อง</v>
      </c>
      <c r="Q386" s="149" t="str">
        <f t="shared" si="44"/>
        <v>ข้อมูลไม่ถูกต้อง</v>
      </c>
      <c r="R386" s="149" t="str">
        <f t="shared" si="45"/>
        <v>ข้อมูลไม่ถูกต้อง</v>
      </c>
      <c r="S386" s="149" t="str">
        <f>IF(ISNUMBER(R386),
IF(H$2=ตัวเลือก!A$30,"ยังไม่บันทึกข้อมูล",R386*0.27),"ข้อมูลไม่ถูกต้อง")</f>
        <v>ข้อมูลไม่ถูกต้อง</v>
      </c>
      <c r="T386" s="149" t="str">
        <f t="shared" si="46"/>
        <v>ข้อมูลไม่ถูกต้อง</v>
      </c>
      <c r="U386" s="149" t="str">
        <f>IF(ISNUMBER(R386),
IF(H$2=ตัวเลือก!A$30,"ยังไม่บันทึกข้อมูล",R386*0.47),"ข้อมูลไม่ถูกต้อง")</f>
        <v>ข้อมูลไม่ถูกต้อง</v>
      </c>
      <c r="V386" s="149" t="str">
        <f>IF(ISNUMBER(S386),
IF(H$2=ตัวเลือก!A$30,"ยังไม่บันทึกข้อมูล",S386*0.47),"ข้อมูลไม่ถูกต้อง")</f>
        <v>ข้อมูลไม่ถูกต้อง</v>
      </c>
      <c r="W386" s="149" t="str">
        <f t="shared" si="47"/>
        <v>ข้อมูลไม่ถูกต้อง</v>
      </c>
      <c r="X386" s="148" t="str">
        <f t="shared" si="48"/>
        <v>ข้อมูลไม่ถูกต้อง</v>
      </c>
      <c r="Y386" s="38"/>
      <c r="Z386" s="38"/>
      <c r="AA386" s="38"/>
    </row>
    <row r="387" spans="1:27" x14ac:dyDescent="0.45">
      <c r="A387" s="38">
        <v>382</v>
      </c>
      <c r="B387" s="38"/>
      <c r="C387" s="38"/>
      <c r="D387" s="38"/>
      <c r="E387" s="38"/>
      <c r="F387" s="35"/>
      <c r="G387" s="35"/>
      <c r="H387" s="150"/>
      <c r="I387" s="38"/>
      <c r="J387" s="149" t="str">
        <f t="shared" si="49"/>
        <v>รอข้อมูลคอลัมน์ H</v>
      </c>
      <c r="K387" s="150"/>
      <c r="L387" s="150"/>
      <c r="M387" s="150"/>
      <c r="N387" s="149" t="str" cm="1">
        <f t="array" ref="N387">IF(AND(K387:M387=""),"ยังไม่บันทึกข้อมูล",
IF(M387&lt;&gt;"",
IF(M387&gt;=1.3,M387,"เป็นไม้พุ่ม"),
IF(K387+L387&gt;=1.3,K387+L387,"เป็นไม้พุ่ม")))</f>
        <v>ยังไม่บันทึกข้อมูล</v>
      </c>
      <c r="O387" s="149" t="str">
        <f t="shared" si="42"/>
        <v>ข้อมูลไม่ถูกต้อง</v>
      </c>
      <c r="P387" s="149" t="str">
        <f t="shared" si="43"/>
        <v>ข้อมูลไม่ถูกต้อง</v>
      </c>
      <c r="Q387" s="149" t="str">
        <f t="shared" si="44"/>
        <v>ข้อมูลไม่ถูกต้อง</v>
      </c>
      <c r="R387" s="149" t="str">
        <f t="shared" si="45"/>
        <v>ข้อมูลไม่ถูกต้อง</v>
      </c>
      <c r="S387" s="149" t="str">
        <f>IF(ISNUMBER(R387),
IF(H$2=ตัวเลือก!A$30,"ยังไม่บันทึกข้อมูล",R387*0.27),"ข้อมูลไม่ถูกต้อง")</f>
        <v>ข้อมูลไม่ถูกต้อง</v>
      </c>
      <c r="T387" s="149" t="str">
        <f t="shared" si="46"/>
        <v>ข้อมูลไม่ถูกต้อง</v>
      </c>
      <c r="U387" s="149" t="str">
        <f>IF(ISNUMBER(R387),
IF(H$2=ตัวเลือก!A$30,"ยังไม่บันทึกข้อมูล",R387*0.47),"ข้อมูลไม่ถูกต้อง")</f>
        <v>ข้อมูลไม่ถูกต้อง</v>
      </c>
      <c r="V387" s="149" t="str">
        <f>IF(ISNUMBER(S387),
IF(H$2=ตัวเลือก!A$30,"ยังไม่บันทึกข้อมูล",S387*0.47),"ข้อมูลไม่ถูกต้อง")</f>
        <v>ข้อมูลไม่ถูกต้อง</v>
      </c>
      <c r="W387" s="149" t="str">
        <f t="shared" si="47"/>
        <v>ข้อมูลไม่ถูกต้อง</v>
      </c>
      <c r="X387" s="148" t="str">
        <f t="shared" si="48"/>
        <v>ข้อมูลไม่ถูกต้อง</v>
      </c>
      <c r="Y387" s="38"/>
      <c r="Z387" s="38"/>
      <c r="AA387" s="38"/>
    </row>
    <row r="388" spans="1:27" x14ac:dyDescent="0.45">
      <c r="A388" s="38">
        <v>383</v>
      </c>
      <c r="B388" s="38"/>
      <c r="C388" s="38"/>
      <c r="D388" s="38"/>
      <c r="E388" s="38"/>
      <c r="F388" s="35"/>
      <c r="G388" s="35"/>
      <c r="H388" s="150"/>
      <c r="I388" s="38"/>
      <c r="J388" s="149" t="str">
        <f t="shared" si="49"/>
        <v>รอข้อมูลคอลัมน์ H</v>
      </c>
      <c r="K388" s="150"/>
      <c r="L388" s="150"/>
      <c r="M388" s="150"/>
      <c r="N388" s="149" t="str" cm="1">
        <f t="array" ref="N388">IF(AND(K388:M388=""),"ยังไม่บันทึกข้อมูล",
IF(M388&lt;&gt;"",
IF(M388&gt;=1.3,M388,"เป็นไม้พุ่ม"),
IF(K388+L388&gt;=1.3,K388+L388,"เป็นไม้พุ่ม")))</f>
        <v>ยังไม่บันทึกข้อมูล</v>
      </c>
      <c r="O388" s="149" t="str">
        <f t="shared" si="42"/>
        <v>ข้อมูลไม่ถูกต้อง</v>
      </c>
      <c r="P388" s="149" t="str">
        <f t="shared" si="43"/>
        <v>ข้อมูลไม่ถูกต้อง</v>
      </c>
      <c r="Q388" s="149" t="str">
        <f t="shared" si="44"/>
        <v>ข้อมูลไม่ถูกต้อง</v>
      </c>
      <c r="R388" s="149" t="str">
        <f t="shared" si="45"/>
        <v>ข้อมูลไม่ถูกต้อง</v>
      </c>
      <c r="S388" s="149" t="str">
        <f>IF(ISNUMBER(R388),
IF(H$2=ตัวเลือก!A$30,"ยังไม่บันทึกข้อมูล",R388*0.27),"ข้อมูลไม่ถูกต้อง")</f>
        <v>ข้อมูลไม่ถูกต้อง</v>
      </c>
      <c r="T388" s="149" t="str">
        <f t="shared" si="46"/>
        <v>ข้อมูลไม่ถูกต้อง</v>
      </c>
      <c r="U388" s="149" t="str">
        <f>IF(ISNUMBER(R388),
IF(H$2=ตัวเลือก!A$30,"ยังไม่บันทึกข้อมูล",R388*0.47),"ข้อมูลไม่ถูกต้อง")</f>
        <v>ข้อมูลไม่ถูกต้อง</v>
      </c>
      <c r="V388" s="149" t="str">
        <f>IF(ISNUMBER(S388),
IF(H$2=ตัวเลือก!A$30,"ยังไม่บันทึกข้อมูล",S388*0.47),"ข้อมูลไม่ถูกต้อง")</f>
        <v>ข้อมูลไม่ถูกต้อง</v>
      </c>
      <c r="W388" s="149" t="str">
        <f t="shared" si="47"/>
        <v>ข้อมูลไม่ถูกต้อง</v>
      </c>
      <c r="X388" s="148" t="str">
        <f t="shared" si="48"/>
        <v>ข้อมูลไม่ถูกต้อง</v>
      </c>
      <c r="Y388" s="38"/>
      <c r="Z388" s="38"/>
      <c r="AA388" s="38"/>
    </row>
    <row r="389" spans="1:27" x14ac:dyDescent="0.45">
      <c r="A389" s="38">
        <v>384</v>
      </c>
      <c r="B389" s="38"/>
      <c r="C389" s="38"/>
      <c r="D389" s="38"/>
      <c r="E389" s="38"/>
      <c r="F389" s="35"/>
      <c r="G389" s="35"/>
      <c r="H389" s="150"/>
      <c r="I389" s="38"/>
      <c r="J389" s="149" t="str">
        <f t="shared" si="49"/>
        <v>รอข้อมูลคอลัมน์ H</v>
      </c>
      <c r="K389" s="150"/>
      <c r="L389" s="150"/>
      <c r="M389" s="150"/>
      <c r="N389" s="149" t="str" cm="1">
        <f t="array" ref="N389">IF(AND(K389:M389=""),"ยังไม่บันทึกข้อมูล",
IF(M389&lt;&gt;"",
IF(M389&gt;=1.3,M389,"เป็นไม้พุ่ม"),
IF(K389+L389&gt;=1.3,K389+L389,"เป็นไม้พุ่ม")))</f>
        <v>ยังไม่บันทึกข้อมูล</v>
      </c>
      <c r="O389" s="149" t="str">
        <f t="shared" si="42"/>
        <v>ข้อมูลไม่ถูกต้อง</v>
      </c>
      <c r="P389" s="149" t="str">
        <f t="shared" si="43"/>
        <v>ข้อมูลไม่ถูกต้อง</v>
      </c>
      <c r="Q389" s="149" t="str">
        <f t="shared" si="44"/>
        <v>ข้อมูลไม่ถูกต้อง</v>
      </c>
      <c r="R389" s="149" t="str">
        <f t="shared" si="45"/>
        <v>ข้อมูลไม่ถูกต้อง</v>
      </c>
      <c r="S389" s="149" t="str">
        <f>IF(ISNUMBER(R389),
IF(H$2=ตัวเลือก!A$30,"ยังไม่บันทึกข้อมูล",R389*0.27),"ข้อมูลไม่ถูกต้อง")</f>
        <v>ข้อมูลไม่ถูกต้อง</v>
      </c>
      <c r="T389" s="149" t="str">
        <f t="shared" si="46"/>
        <v>ข้อมูลไม่ถูกต้อง</v>
      </c>
      <c r="U389" s="149" t="str">
        <f>IF(ISNUMBER(R389),
IF(H$2=ตัวเลือก!A$30,"ยังไม่บันทึกข้อมูล",R389*0.47),"ข้อมูลไม่ถูกต้อง")</f>
        <v>ข้อมูลไม่ถูกต้อง</v>
      </c>
      <c r="V389" s="149" t="str">
        <f>IF(ISNUMBER(S389),
IF(H$2=ตัวเลือก!A$30,"ยังไม่บันทึกข้อมูล",S389*0.47),"ข้อมูลไม่ถูกต้อง")</f>
        <v>ข้อมูลไม่ถูกต้อง</v>
      </c>
      <c r="W389" s="149" t="str">
        <f t="shared" si="47"/>
        <v>ข้อมูลไม่ถูกต้อง</v>
      </c>
      <c r="X389" s="148" t="str">
        <f t="shared" si="48"/>
        <v>ข้อมูลไม่ถูกต้อง</v>
      </c>
      <c r="Y389" s="38"/>
      <c r="Z389" s="38"/>
      <c r="AA389" s="38"/>
    </row>
    <row r="390" spans="1:27" x14ac:dyDescent="0.45">
      <c r="A390" s="38">
        <v>385</v>
      </c>
      <c r="B390" s="38"/>
      <c r="C390" s="38"/>
      <c r="D390" s="38"/>
      <c r="E390" s="38"/>
      <c r="F390" s="35"/>
      <c r="G390" s="35"/>
      <c r="H390" s="150"/>
      <c r="I390" s="38"/>
      <c r="J390" s="149" t="str">
        <f t="shared" si="49"/>
        <v>รอข้อมูลคอลัมน์ H</v>
      </c>
      <c r="K390" s="150"/>
      <c r="L390" s="150"/>
      <c r="M390" s="150"/>
      <c r="N390" s="149" t="str" cm="1">
        <f t="array" ref="N390">IF(AND(K390:M390=""),"ยังไม่บันทึกข้อมูล",
IF(M390&lt;&gt;"",
IF(M390&gt;=1.3,M390,"เป็นไม้พุ่ม"),
IF(K390+L390&gt;=1.3,K390+L390,"เป็นไม้พุ่ม")))</f>
        <v>ยังไม่บันทึกข้อมูล</v>
      </c>
      <c r="O390" s="149" t="str">
        <f t="shared" si="42"/>
        <v>ข้อมูลไม่ถูกต้อง</v>
      </c>
      <c r="P390" s="149" t="str">
        <f t="shared" si="43"/>
        <v>ข้อมูลไม่ถูกต้อง</v>
      </c>
      <c r="Q390" s="149" t="str">
        <f t="shared" si="44"/>
        <v>ข้อมูลไม่ถูกต้อง</v>
      </c>
      <c r="R390" s="149" t="str">
        <f t="shared" si="45"/>
        <v>ข้อมูลไม่ถูกต้อง</v>
      </c>
      <c r="S390" s="149" t="str">
        <f>IF(ISNUMBER(R390),
IF(H$2=ตัวเลือก!A$30,"ยังไม่บันทึกข้อมูล",R390*0.27),"ข้อมูลไม่ถูกต้อง")</f>
        <v>ข้อมูลไม่ถูกต้อง</v>
      </c>
      <c r="T390" s="149" t="str">
        <f t="shared" si="46"/>
        <v>ข้อมูลไม่ถูกต้อง</v>
      </c>
      <c r="U390" s="149" t="str">
        <f>IF(ISNUMBER(R390),
IF(H$2=ตัวเลือก!A$30,"ยังไม่บันทึกข้อมูล",R390*0.47),"ข้อมูลไม่ถูกต้อง")</f>
        <v>ข้อมูลไม่ถูกต้อง</v>
      </c>
      <c r="V390" s="149" t="str">
        <f>IF(ISNUMBER(S390),
IF(H$2=ตัวเลือก!A$30,"ยังไม่บันทึกข้อมูล",S390*0.47),"ข้อมูลไม่ถูกต้อง")</f>
        <v>ข้อมูลไม่ถูกต้อง</v>
      </c>
      <c r="W390" s="149" t="str">
        <f t="shared" si="47"/>
        <v>ข้อมูลไม่ถูกต้อง</v>
      </c>
      <c r="X390" s="148" t="str">
        <f t="shared" si="48"/>
        <v>ข้อมูลไม่ถูกต้อง</v>
      </c>
      <c r="Y390" s="38"/>
      <c r="Z390" s="38"/>
      <c r="AA390" s="38"/>
    </row>
    <row r="391" spans="1:27" x14ac:dyDescent="0.45">
      <c r="A391" s="38">
        <v>386</v>
      </c>
      <c r="B391" s="38"/>
      <c r="C391" s="38"/>
      <c r="D391" s="38"/>
      <c r="E391" s="38"/>
      <c r="F391" s="35"/>
      <c r="G391" s="35"/>
      <c r="H391" s="150"/>
      <c r="I391" s="38"/>
      <c r="J391" s="149" t="str">
        <f t="shared" si="49"/>
        <v>รอข้อมูลคอลัมน์ H</v>
      </c>
      <c r="K391" s="150"/>
      <c r="L391" s="150"/>
      <c r="M391" s="150"/>
      <c r="N391" s="149" t="str" cm="1">
        <f t="array" ref="N391">IF(AND(K391:M391=""),"ยังไม่บันทึกข้อมูล",
IF(M391&lt;&gt;"",
IF(M391&gt;=1.3,M391,"เป็นไม้พุ่ม"),
IF(K391+L391&gt;=1.3,K391+L391,"เป็นไม้พุ่ม")))</f>
        <v>ยังไม่บันทึกข้อมูล</v>
      </c>
      <c r="O391" s="149" t="str">
        <f t="shared" ref="O391:O454" si="50">IF(AND(ISNUMBER(J391),ISNUMBER(N391)),0.0702*(((J391^2)*N391))^0.8737,"ข้อมูลไม่ถูกต้อง")</f>
        <v>ข้อมูลไม่ถูกต้อง</v>
      </c>
      <c r="P391" s="149" t="str">
        <f t="shared" ref="P391:P454" si="51">IF(AND(ISNUMBER(J391),ISNUMBER(N391)),0.0093*(((J391^2)*N391))^0.9403,"ข้อมูลไม่ถูกต้อง")</f>
        <v>ข้อมูลไม่ถูกต้อง</v>
      </c>
      <c r="Q391" s="149" t="str">
        <f t="shared" ref="Q391:Q454" si="52">IF(AND(ISNUMBER(K391),ISNUMBER(O391)),0.0244*(((K391^2)*O391))^1.0517,"ข้อมูลไม่ถูกต้อง")</f>
        <v>ข้อมูลไม่ถูกต้อง</v>
      </c>
      <c r="R391" s="149" t="str">
        <f t="shared" ref="R391:R454" si="53">IF(AND(O391&lt;&gt;"ข้อมูลไม่ถูกต้อง",P391&lt;&gt;"ข้อมูลไม่ถูกต้อง",Q391&lt;&gt;"ข้อมูลไม่ถูกต้อง"),O391+P391+Q391,"ข้อมูลไม่ถูกต้อง")</f>
        <v>ข้อมูลไม่ถูกต้อง</v>
      </c>
      <c r="S391" s="149" t="str">
        <f>IF(ISNUMBER(R391),
IF(H$2=ตัวเลือก!A$30,"ยังไม่บันทึกข้อมูล",R391*0.27),"ข้อมูลไม่ถูกต้อง")</f>
        <v>ข้อมูลไม่ถูกต้อง</v>
      </c>
      <c r="T391" s="149" t="str">
        <f t="shared" ref="T391:T454" si="54">IF(AND(ISNUMBER(R391),ISNUMBER(S391)),R391+S391,"ข้อมูลไม่ถูกต้อง")</f>
        <v>ข้อมูลไม่ถูกต้อง</v>
      </c>
      <c r="U391" s="149" t="str">
        <f>IF(ISNUMBER(R391),
IF(H$2=ตัวเลือก!A$30,"ยังไม่บันทึกข้อมูล",R391*0.47),"ข้อมูลไม่ถูกต้อง")</f>
        <v>ข้อมูลไม่ถูกต้อง</v>
      </c>
      <c r="V391" s="149" t="str">
        <f>IF(ISNUMBER(S391),
IF(H$2=ตัวเลือก!A$30,"ยังไม่บันทึกข้อมูล",S391*0.47),"ข้อมูลไม่ถูกต้อง")</f>
        <v>ข้อมูลไม่ถูกต้อง</v>
      </c>
      <c r="W391" s="149" t="str">
        <f t="shared" ref="W391:W454" si="55">IF(AND(ISNUMBER(U391),ISNUMBER(V391)),((U391+V391)/1000),"ข้อมูลไม่ถูกต้อง")</f>
        <v>ข้อมูลไม่ถูกต้อง</v>
      </c>
      <c r="X391" s="148" t="str">
        <f t="shared" si="48"/>
        <v>ข้อมูลไม่ถูกต้อง</v>
      </c>
      <c r="Y391" s="38"/>
      <c r="Z391" s="38"/>
      <c r="AA391" s="38"/>
    </row>
    <row r="392" spans="1:27" x14ac:dyDescent="0.45">
      <c r="A392" s="38">
        <v>387</v>
      </c>
      <c r="B392" s="38"/>
      <c r="C392" s="38"/>
      <c r="D392" s="38"/>
      <c r="E392" s="38"/>
      <c r="F392" s="35"/>
      <c r="G392" s="35"/>
      <c r="H392" s="150"/>
      <c r="I392" s="38"/>
      <c r="J392" s="149" t="str">
        <f t="shared" si="49"/>
        <v>รอข้อมูลคอลัมน์ H</v>
      </c>
      <c r="K392" s="150"/>
      <c r="L392" s="150"/>
      <c r="M392" s="150"/>
      <c r="N392" s="149" t="str" cm="1">
        <f t="array" ref="N392">IF(AND(K392:M392=""),"ยังไม่บันทึกข้อมูล",
IF(M392&lt;&gt;"",
IF(M392&gt;=1.3,M392,"เป็นไม้พุ่ม"),
IF(K392+L392&gt;=1.3,K392+L392,"เป็นไม้พุ่ม")))</f>
        <v>ยังไม่บันทึกข้อมูล</v>
      </c>
      <c r="O392" s="149" t="str">
        <f t="shared" si="50"/>
        <v>ข้อมูลไม่ถูกต้อง</v>
      </c>
      <c r="P392" s="149" t="str">
        <f t="shared" si="51"/>
        <v>ข้อมูลไม่ถูกต้อง</v>
      </c>
      <c r="Q392" s="149" t="str">
        <f t="shared" si="52"/>
        <v>ข้อมูลไม่ถูกต้อง</v>
      </c>
      <c r="R392" s="149" t="str">
        <f t="shared" si="53"/>
        <v>ข้อมูลไม่ถูกต้อง</v>
      </c>
      <c r="S392" s="149" t="str">
        <f>IF(ISNUMBER(R392),
IF(H$2=ตัวเลือก!A$30,"ยังไม่บันทึกข้อมูล",R392*0.27),"ข้อมูลไม่ถูกต้อง")</f>
        <v>ข้อมูลไม่ถูกต้อง</v>
      </c>
      <c r="T392" s="149" t="str">
        <f t="shared" si="54"/>
        <v>ข้อมูลไม่ถูกต้อง</v>
      </c>
      <c r="U392" s="149" t="str">
        <f>IF(ISNUMBER(R392),
IF(H$2=ตัวเลือก!A$30,"ยังไม่บันทึกข้อมูล",R392*0.47),"ข้อมูลไม่ถูกต้อง")</f>
        <v>ข้อมูลไม่ถูกต้อง</v>
      </c>
      <c r="V392" s="149" t="str">
        <f>IF(ISNUMBER(S392),
IF(H$2=ตัวเลือก!A$30,"ยังไม่บันทึกข้อมูล",S392*0.47),"ข้อมูลไม่ถูกต้อง")</f>
        <v>ข้อมูลไม่ถูกต้อง</v>
      </c>
      <c r="W392" s="149" t="str">
        <f t="shared" si="55"/>
        <v>ข้อมูลไม่ถูกต้อง</v>
      </c>
      <c r="X392" s="148" t="str">
        <f t="shared" si="48"/>
        <v>ข้อมูลไม่ถูกต้อง</v>
      </c>
      <c r="Y392" s="38"/>
      <c r="Z392" s="38"/>
      <c r="AA392" s="38"/>
    </row>
    <row r="393" spans="1:27" x14ac:dyDescent="0.45">
      <c r="A393" s="38">
        <v>388</v>
      </c>
      <c r="B393" s="38"/>
      <c r="C393" s="38"/>
      <c r="D393" s="38"/>
      <c r="E393" s="38"/>
      <c r="F393" s="35"/>
      <c r="G393" s="35"/>
      <c r="H393" s="150"/>
      <c r="I393" s="38"/>
      <c r="J393" s="149" t="str">
        <f t="shared" si="49"/>
        <v>รอข้อมูลคอลัมน์ H</v>
      </c>
      <c r="K393" s="150"/>
      <c r="L393" s="150"/>
      <c r="M393" s="150"/>
      <c r="N393" s="149" t="str" cm="1">
        <f t="array" ref="N393">IF(AND(K393:M393=""),"ยังไม่บันทึกข้อมูล",
IF(M393&lt;&gt;"",
IF(M393&gt;=1.3,M393,"เป็นไม้พุ่ม"),
IF(K393+L393&gt;=1.3,K393+L393,"เป็นไม้พุ่ม")))</f>
        <v>ยังไม่บันทึกข้อมูล</v>
      </c>
      <c r="O393" s="149" t="str">
        <f t="shared" si="50"/>
        <v>ข้อมูลไม่ถูกต้อง</v>
      </c>
      <c r="P393" s="149" t="str">
        <f t="shared" si="51"/>
        <v>ข้อมูลไม่ถูกต้อง</v>
      </c>
      <c r="Q393" s="149" t="str">
        <f t="shared" si="52"/>
        <v>ข้อมูลไม่ถูกต้อง</v>
      </c>
      <c r="R393" s="149" t="str">
        <f t="shared" si="53"/>
        <v>ข้อมูลไม่ถูกต้อง</v>
      </c>
      <c r="S393" s="149" t="str">
        <f>IF(ISNUMBER(R393),
IF(H$2=ตัวเลือก!A$30,"ยังไม่บันทึกข้อมูล",R393*0.27),"ข้อมูลไม่ถูกต้อง")</f>
        <v>ข้อมูลไม่ถูกต้อง</v>
      </c>
      <c r="T393" s="149" t="str">
        <f t="shared" si="54"/>
        <v>ข้อมูลไม่ถูกต้อง</v>
      </c>
      <c r="U393" s="149" t="str">
        <f>IF(ISNUMBER(R393),
IF(H$2=ตัวเลือก!A$30,"ยังไม่บันทึกข้อมูล",R393*0.47),"ข้อมูลไม่ถูกต้อง")</f>
        <v>ข้อมูลไม่ถูกต้อง</v>
      </c>
      <c r="V393" s="149" t="str">
        <f>IF(ISNUMBER(S393),
IF(H$2=ตัวเลือก!A$30,"ยังไม่บันทึกข้อมูล",S393*0.47),"ข้อมูลไม่ถูกต้อง")</f>
        <v>ข้อมูลไม่ถูกต้อง</v>
      </c>
      <c r="W393" s="149" t="str">
        <f t="shared" si="55"/>
        <v>ข้อมูลไม่ถูกต้อง</v>
      </c>
      <c r="X393" s="148" t="str">
        <f t="shared" si="48"/>
        <v>ข้อมูลไม่ถูกต้อง</v>
      </c>
      <c r="Y393" s="38"/>
      <c r="Z393" s="38"/>
      <c r="AA393" s="38"/>
    </row>
    <row r="394" spans="1:27" x14ac:dyDescent="0.45">
      <c r="A394" s="38">
        <v>389</v>
      </c>
      <c r="B394" s="38"/>
      <c r="C394" s="38"/>
      <c r="D394" s="38"/>
      <c r="E394" s="38"/>
      <c r="F394" s="35"/>
      <c r="G394" s="35"/>
      <c r="H394" s="150"/>
      <c r="I394" s="38"/>
      <c r="J394" s="149" t="str">
        <f t="shared" si="49"/>
        <v>รอข้อมูลคอลัมน์ H</v>
      </c>
      <c r="K394" s="150"/>
      <c r="L394" s="150"/>
      <c r="M394" s="150"/>
      <c r="N394" s="149" t="str" cm="1">
        <f t="array" ref="N394">IF(AND(K394:M394=""),"ยังไม่บันทึกข้อมูล",
IF(M394&lt;&gt;"",
IF(M394&gt;=1.3,M394,"เป็นไม้พุ่ม"),
IF(K394+L394&gt;=1.3,K394+L394,"เป็นไม้พุ่ม")))</f>
        <v>ยังไม่บันทึกข้อมูล</v>
      </c>
      <c r="O394" s="149" t="str">
        <f t="shared" si="50"/>
        <v>ข้อมูลไม่ถูกต้อง</v>
      </c>
      <c r="P394" s="149" t="str">
        <f t="shared" si="51"/>
        <v>ข้อมูลไม่ถูกต้อง</v>
      </c>
      <c r="Q394" s="149" t="str">
        <f t="shared" si="52"/>
        <v>ข้อมูลไม่ถูกต้อง</v>
      </c>
      <c r="R394" s="149" t="str">
        <f t="shared" si="53"/>
        <v>ข้อมูลไม่ถูกต้อง</v>
      </c>
      <c r="S394" s="149" t="str">
        <f>IF(ISNUMBER(R394),
IF(H$2=ตัวเลือก!A$30,"ยังไม่บันทึกข้อมูล",R394*0.27),"ข้อมูลไม่ถูกต้อง")</f>
        <v>ข้อมูลไม่ถูกต้อง</v>
      </c>
      <c r="T394" s="149" t="str">
        <f t="shared" si="54"/>
        <v>ข้อมูลไม่ถูกต้อง</v>
      </c>
      <c r="U394" s="149" t="str">
        <f>IF(ISNUMBER(R394),
IF(H$2=ตัวเลือก!A$30,"ยังไม่บันทึกข้อมูล",R394*0.47),"ข้อมูลไม่ถูกต้อง")</f>
        <v>ข้อมูลไม่ถูกต้อง</v>
      </c>
      <c r="V394" s="149" t="str">
        <f>IF(ISNUMBER(S394),
IF(H$2=ตัวเลือก!A$30,"ยังไม่บันทึกข้อมูล",S394*0.47),"ข้อมูลไม่ถูกต้อง")</f>
        <v>ข้อมูลไม่ถูกต้อง</v>
      </c>
      <c r="W394" s="149" t="str">
        <f t="shared" si="55"/>
        <v>ข้อมูลไม่ถูกต้อง</v>
      </c>
      <c r="X394" s="148" t="str">
        <f t="shared" si="48"/>
        <v>ข้อมูลไม่ถูกต้อง</v>
      </c>
      <c r="Y394" s="38"/>
      <c r="Z394" s="38"/>
      <c r="AA394" s="38"/>
    </row>
    <row r="395" spans="1:27" x14ac:dyDescent="0.45">
      <c r="A395" s="38">
        <v>390</v>
      </c>
      <c r="B395" s="38"/>
      <c r="C395" s="38"/>
      <c r="D395" s="38"/>
      <c r="E395" s="38"/>
      <c r="F395" s="35"/>
      <c r="G395" s="35"/>
      <c r="H395" s="150"/>
      <c r="I395" s="38"/>
      <c r="J395" s="149" t="str">
        <f t="shared" si="49"/>
        <v>รอข้อมูลคอลัมน์ H</v>
      </c>
      <c r="K395" s="150"/>
      <c r="L395" s="150"/>
      <c r="M395" s="150"/>
      <c r="N395" s="149" t="str" cm="1">
        <f t="array" ref="N395">IF(AND(K395:M395=""),"ยังไม่บันทึกข้อมูล",
IF(M395&lt;&gt;"",
IF(M395&gt;=1.3,M395,"เป็นไม้พุ่ม"),
IF(K395+L395&gt;=1.3,K395+L395,"เป็นไม้พุ่ม")))</f>
        <v>ยังไม่บันทึกข้อมูล</v>
      </c>
      <c r="O395" s="149" t="str">
        <f t="shared" si="50"/>
        <v>ข้อมูลไม่ถูกต้อง</v>
      </c>
      <c r="P395" s="149" t="str">
        <f t="shared" si="51"/>
        <v>ข้อมูลไม่ถูกต้อง</v>
      </c>
      <c r="Q395" s="149" t="str">
        <f t="shared" si="52"/>
        <v>ข้อมูลไม่ถูกต้อง</v>
      </c>
      <c r="R395" s="149" t="str">
        <f t="shared" si="53"/>
        <v>ข้อมูลไม่ถูกต้อง</v>
      </c>
      <c r="S395" s="149" t="str">
        <f>IF(ISNUMBER(R395),
IF(H$2=ตัวเลือก!A$30,"ยังไม่บันทึกข้อมูล",R395*0.27),"ข้อมูลไม่ถูกต้อง")</f>
        <v>ข้อมูลไม่ถูกต้อง</v>
      </c>
      <c r="T395" s="149" t="str">
        <f t="shared" si="54"/>
        <v>ข้อมูลไม่ถูกต้อง</v>
      </c>
      <c r="U395" s="149" t="str">
        <f>IF(ISNUMBER(R395),
IF(H$2=ตัวเลือก!A$30,"ยังไม่บันทึกข้อมูล",R395*0.47),"ข้อมูลไม่ถูกต้อง")</f>
        <v>ข้อมูลไม่ถูกต้อง</v>
      </c>
      <c r="V395" s="149" t="str">
        <f>IF(ISNUMBER(S395),
IF(H$2=ตัวเลือก!A$30,"ยังไม่บันทึกข้อมูล",S395*0.47),"ข้อมูลไม่ถูกต้อง")</f>
        <v>ข้อมูลไม่ถูกต้อง</v>
      </c>
      <c r="W395" s="149" t="str">
        <f t="shared" si="55"/>
        <v>ข้อมูลไม่ถูกต้อง</v>
      </c>
      <c r="X395" s="148" t="str">
        <f t="shared" si="48"/>
        <v>ข้อมูลไม่ถูกต้อง</v>
      </c>
      <c r="Y395" s="38"/>
      <c r="Z395" s="38"/>
      <c r="AA395" s="38"/>
    </row>
    <row r="396" spans="1:27" x14ac:dyDescent="0.45">
      <c r="A396" s="38">
        <v>391</v>
      </c>
      <c r="B396" s="38"/>
      <c r="C396" s="38"/>
      <c r="D396" s="38"/>
      <c r="E396" s="38"/>
      <c r="F396" s="35"/>
      <c r="G396" s="35"/>
      <c r="H396" s="150"/>
      <c r="I396" s="38"/>
      <c r="J396" s="149" t="str">
        <f t="shared" si="49"/>
        <v>รอข้อมูลคอลัมน์ H</v>
      </c>
      <c r="K396" s="150"/>
      <c r="L396" s="150"/>
      <c r="M396" s="150"/>
      <c r="N396" s="149" t="str" cm="1">
        <f t="array" ref="N396">IF(AND(K396:M396=""),"ยังไม่บันทึกข้อมูล",
IF(M396&lt;&gt;"",
IF(M396&gt;=1.3,M396,"เป็นไม้พุ่ม"),
IF(K396+L396&gt;=1.3,K396+L396,"เป็นไม้พุ่ม")))</f>
        <v>ยังไม่บันทึกข้อมูล</v>
      </c>
      <c r="O396" s="149" t="str">
        <f t="shared" si="50"/>
        <v>ข้อมูลไม่ถูกต้อง</v>
      </c>
      <c r="P396" s="149" t="str">
        <f t="shared" si="51"/>
        <v>ข้อมูลไม่ถูกต้อง</v>
      </c>
      <c r="Q396" s="149" t="str">
        <f t="shared" si="52"/>
        <v>ข้อมูลไม่ถูกต้อง</v>
      </c>
      <c r="R396" s="149" t="str">
        <f t="shared" si="53"/>
        <v>ข้อมูลไม่ถูกต้อง</v>
      </c>
      <c r="S396" s="149" t="str">
        <f>IF(ISNUMBER(R396),
IF(H$2=ตัวเลือก!A$30,"ยังไม่บันทึกข้อมูล",R396*0.27),"ข้อมูลไม่ถูกต้อง")</f>
        <v>ข้อมูลไม่ถูกต้อง</v>
      </c>
      <c r="T396" s="149" t="str">
        <f t="shared" si="54"/>
        <v>ข้อมูลไม่ถูกต้อง</v>
      </c>
      <c r="U396" s="149" t="str">
        <f>IF(ISNUMBER(R396),
IF(H$2=ตัวเลือก!A$30,"ยังไม่บันทึกข้อมูล",R396*0.47),"ข้อมูลไม่ถูกต้อง")</f>
        <v>ข้อมูลไม่ถูกต้อง</v>
      </c>
      <c r="V396" s="149" t="str">
        <f>IF(ISNUMBER(S396),
IF(H$2=ตัวเลือก!A$30,"ยังไม่บันทึกข้อมูล",S396*0.47),"ข้อมูลไม่ถูกต้อง")</f>
        <v>ข้อมูลไม่ถูกต้อง</v>
      </c>
      <c r="W396" s="149" t="str">
        <f t="shared" si="55"/>
        <v>ข้อมูลไม่ถูกต้อง</v>
      </c>
      <c r="X396" s="148" t="str">
        <f t="shared" ref="X396:X459" si="56">IF(ISNUMBER(W396),W396*(44/12),"ข้อมูลไม่ถูกต้อง")</f>
        <v>ข้อมูลไม่ถูกต้อง</v>
      </c>
      <c r="Y396" s="38"/>
      <c r="Z396" s="38"/>
      <c r="AA396" s="38"/>
    </row>
    <row r="397" spans="1:27" x14ac:dyDescent="0.45">
      <c r="A397" s="38">
        <v>392</v>
      </c>
      <c r="B397" s="38"/>
      <c r="C397" s="38"/>
      <c r="D397" s="38"/>
      <c r="E397" s="38"/>
      <c r="F397" s="35"/>
      <c r="G397" s="35"/>
      <c r="H397" s="150"/>
      <c r="I397" s="38"/>
      <c r="J397" s="149" t="str">
        <f t="shared" si="49"/>
        <v>รอข้อมูลคอลัมน์ H</v>
      </c>
      <c r="K397" s="150"/>
      <c r="L397" s="150"/>
      <c r="M397" s="150"/>
      <c r="N397" s="149" t="str" cm="1">
        <f t="array" ref="N397">IF(AND(K397:M397=""),"ยังไม่บันทึกข้อมูล",
IF(M397&lt;&gt;"",
IF(M397&gt;=1.3,M397,"เป็นไม้พุ่ม"),
IF(K397+L397&gt;=1.3,K397+L397,"เป็นไม้พุ่ม")))</f>
        <v>ยังไม่บันทึกข้อมูล</v>
      </c>
      <c r="O397" s="149" t="str">
        <f t="shared" si="50"/>
        <v>ข้อมูลไม่ถูกต้อง</v>
      </c>
      <c r="P397" s="149" t="str">
        <f t="shared" si="51"/>
        <v>ข้อมูลไม่ถูกต้อง</v>
      </c>
      <c r="Q397" s="149" t="str">
        <f t="shared" si="52"/>
        <v>ข้อมูลไม่ถูกต้อง</v>
      </c>
      <c r="R397" s="149" t="str">
        <f t="shared" si="53"/>
        <v>ข้อมูลไม่ถูกต้อง</v>
      </c>
      <c r="S397" s="149" t="str">
        <f>IF(ISNUMBER(R397),
IF(H$2=ตัวเลือก!A$30,"ยังไม่บันทึกข้อมูล",R397*0.27),"ข้อมูลไม่ถูกต้อง")</f>
        <v>ข้อมูลไม่ถูกต้อง</v>
      </c>
      <c r="T397" s="149" t="str">
        <f t="shared" si="54"/>
        <v>ข้อมูลไม่ถูกต้อง</v>
      </c>
      <c r="U397" s="149" t="str">
        <f>IF(ISNUMBER(R397),
IF(H$2=ตัวเลือก!A$30,"ยังไม่บันทึกข้อมูล",R397*0.47),"ข้อมูลไม่ถูกต้อง")</f>
        <v>ข้อมูลไม่ถูกต้อง</v>
      </c>
      <c r="V397" s="149" t="str">
        <f>IF(ISNUMBER(S397),
IF(H$2=ตัวเลือก!A$30,"ยังไม่บันทึกข้อมูล",S397*0.47),"ข้อมูลไม่ถูกต้อง")</f>
        <v>ข้อมูลไม่ถูกต้อง</v>
      </c>
      <c r="W397" s="149" t="str">
        <f t="shared" si="55"/>
        <v>ข้อมูลไม่ถูกต้อง</v>
      </c>
      <c r="X397" s="148" t="str">
        <f t="shared" si="56"/>
        <v>ข้อมูลไม่ถูกต้อง</v>
      </c>
      <c r="Y397" s="38"/>
      <c r="Z397" s="38"/>
      <c r="AA397" s="38"/>
    </row>
    <row r="398" spans="1:27" x14ac:dyDescent="0.45">
      <c r="A398" s="38">
        <v>393</v>
      </c>
      <c r="B398" s="38"/>
      <c r="C398" s="38"/>
      <c r="D398" s="38"/>
      <c r="E398" s="38"/>
      <c r="F398" s="35"/>
      <c r="G398" s="35"/>
      <c r="H398" s="150"/>
      <c r="I398" s="38"/>
      <c r="J398" s="149" t="str">
        <f t="shared" si="49"/>
        <v>รอข้อมูลคอลัมน์ H</v>
      </c>
      <c r="K398" s="150"/>
      <c r="L398" s="150"/>
      <c r="M398" s="150"/>
      <c r="N398" s="149" t="str" cm="1">
        <f t="array" ref="N398">IF(AND(K398:M398=""),"ยังไม่บันทึกข้อมูล",
IF(M398&lt;&gt;"",
IF(M398&gt;=1.3,M398,"เป็นไม้พุ่ม"),
IF(K398+L398&gt;=1.3,K398+L398,"เป็นไม้พุ่ม")))</f>
        <v>ยังไม่บันทึกข้อมูล</v>
      </c>
      <c r="O398" s="149" t="str">
        <f t="shared" si="50"/>
        <v>ข้อมูลไม่ถูกต้อง</v>
      </c>
      <c r="P398" s="149" t="str">
        <f t="shared" si="51"/>
        <v>ข้อมูลไม่ถูกต้อง</v>
      </c>
      <c r="Q398" s="149" t="str">
        <f t="shared" si="52"/>
        <v>ข้อมูลไม่ถูกต้อง</v>
      </c>
      <c r="R398" s="149" t="str">
        <f t="shared" si="53"/>
        <v>ข้อมูลไม่ถูกต้อง</v>
      </c>
      <c r="S398" s="149" t="str">
        <f>IF(ISNUMBER(R398),
IF(H$2=ตัวเลือก!A$30,"ยังไม่บันทึกข้อมูล",R398*0.27),"ข้อมูลไม่ถูกต้อง")</f>
        <v>ข้อมูลไม่ถูกต้อง</v>
      </c>
      <c r="T398" s="149" t="str">
        <f t="shared" si="54"/>
        <v>ข้อมูลไม่ถูกต้อง</v>
      </c>
      <c r="U398" s="149" t="str">
        <f>IF(ISNUMBER(R398),
IF(H$2=ตัวเลือก!A$30,"ยังไม่บันทึกข้อมูล",R398*0.47),"ข้อมูลไม่ถูกต้อง")</f>
        <v>ข้อมูลไม่ถูกต้อง</v>
      </c>
      <c r="V398" s="149" t="str">
        <f>IF(ISNUMBER(S398),
IF(H$2=ตัวเลือก!A$30,"ยังไม่บันทึกข้อมูล",S398*0.47),"ข้อมูลไม่ถูกต้อง")</f>
        <v>ข้อมูลไม่ถูกต้อง</v>
      </c>
      <c r="W398" s="149" t="str">
        <f t="shared" si="55"/>
        <v>ข้อมูลไม่ถูกต้อง</v>
      </c>
      <c r="X398" s="148" t="str">
        <f t="shared" si="56"/>
        <v>ข้อมูลไม่ถูกต้อง</v>
      </c>
      <c r="Y398" s="38"/>
      <c r="Z398" s="38"/>
      <c r="AA398" s="38"/>
    </row>
    <row r="399" spans="1:27" x14ac:dyDescent="0.45">
      <c r="A399" s="38">
        <v>394</v>
      </c>
      <c r="B399" s="38"/>
      <c r="C399" s="38"/>
      <c r="D399" s="38"/>
      <c r="E399" s="38"/>
      <c r="F399" s="35"/>
      <c r="G399" s="35"/>
      <c r="H399" s="150"/>
      <c r="I399" s="38"/>
      <c r="J399" s="149" t="str">
        <f t="shared" ref="J399:J462" si="57">IF(H399="","รอข้อมูลคอลัมน์ H",
IF(H399/PI()&gt;=4.5,H399/PI(),"ไม่นำมาคำนวณ"))</f>
        <v>รอข้อมูลคอลัมน์ H</v>
      </c>
      <c r="K399" s="150"/>
      <c r="L399" s="150"/>
      <c r="M399" s="150"/>
      <c r="N399" s="149" t="str" cm="1">
        <f t="array" ref="N399">IF(AND(K399:M399=""),"ยังไม่บันทึกข้อมูล",
IF(M399&lt;&gt;"",
IF(M399&gt;=1.3,M399,"เป็นไม้พุ่ม"),
IF(K399+L399&gt;=1.3,K399+L399,"เป็นไม้พุ่ม")))</f>
        <v>ยังไม่บันทึกข้อมูล</v>
      </c>
      <c r="O399" s="149" t="str">
        <f t="shared" si="50"/>
        <v>ข้อมูลไม่ถูกต้อง</v>
      </c>
      <c r="P399" s="149" t="str">
        <f t="shared" si="51"/>
        <v>ข้อมูลไม่ถูกต้อง</v>
      </c>
      <c r="Q399" s="149" t="str">
        <f t="shared" si="52"/>
        <v>ข้อมูลไม่ถูกต้อง</v>
      </c>
      <c r="R399" s="149" t="str">
        <f t="shared" si="53"/>
        <v>ข้อมูลไม่ถูกต้อง</v>
      </c>
      <c r="S399" s="149" t="str">
        <f>IF(ISNUMBER(R399),
IF(H$2=ตัวเลือก!A$30,"ยังไม่บันทึกข้อมูล",R399*0.27),"ข้อมูลไม่ถูกต้อง")</f>
        <v>ข้อมูลไม่ถูกต้อง</v>
      </c>
      <c r="T399" s="149" t="str">
        <f t="shared" si="54"/>
        <v>ข้อมูลไม่ถูกต้อง</v>
      </c>
      <c r="U399" s="149" t="str">
        <f>IF(ISNUMBER(R399),
IF(H$2=ตัวเลือก!A$30,"ยังไม่บันทึกข้อมูล",R399*0.47),"ข้อมูลไม่ถูกต้อง")</f>
        <v>ข้อมูลไม่ถูกต้อง</v>
      </c>
      <c r="V399" s="149" t="str">
        <f>IF(ISNUMBER(S399),
IF(H$2=ตัวเลือก!A$30,"ยังไม่บันทึกข้อมูล",S399*0.47),"ข้อมูลไม่ถูกต้อง")</f>
        <v>ข้อมูลไม่ถูกต้อง</v>
      </c>
      <c r="W399" s="149" t="str">
        <f t="shared" si="55"/>
        <v>ข้อมูลไม่ถูกต้อง</v>
      </c>
      <c r="X399" s="148" t="str">
        <f t="shared" si="56"/>
        <v>ข้อมูลไม่ถูกต้อง</v>
      </c>
      <c r="Y399" s="38"/>
      <c r="Z399" s="38"/>
      <c r="AA399" s="38"/>
    </row>
    <row r="400" spans="1:27" x14ac:dyDescent="0.45">
      <c r="A400" s="38">
        <v>395</v>
      </c>
      <c r="B400" s="38"/>
      <c r="C400" s="38"/>
      <c r="D400" s="38"/>
      <c r="E400" s="38"/>
      <c r="F400" s="35"/>
      <c r="G400" s="35"/>
      <c r="H400" s="150"/>
      <c r="I400" s="38"/>
      <c r="J400" s="149" t="str">
        <f t="shared" si="57"/>
        <v>รอข้อมูลคอลัมน์ H</v>
      </c>
      <c r="K400" s="150"/>
      <c r="L400" s="150"/>
      <c r="M400" s="150"/>
      <c r="N400" s="149" t="str" cm="1">
        <f t="array" ref="N400">IF(AND(K400:M400=""),"ยังไม่บันทึกข้อมูล",
IF(M400&lt;&gt;"",
IF(M400&gt;=1.3,M400,"เป็นไม้พุ่ม"),
IF(K400+L400&gt;=1.3,K400+L400,"เป็นไม้พุ่ม")))</f>
        <v>ยังไม่บันทึกข้อมูล</v>
      </c>
      <c r="O400" s="149" t="str">
        <f t="shared" si="50"/>
        <v>ข้อมูลไม่ถูกต้อง</v>
      </c>
      <c r="P400" s="149" t="str">
        <f t="shared" si="51"/>
        <v>ข้อมูลไม่ถูกต้อง</v>
      </c>
      <c r="Q400" s="149" t="str">
        <f t="shared" si="52"/>
        <v>ข้อมูลไม่ถูกต้อง</v>
      </c>
      <c r="R400" s="149" t="str">
        <f t="shared" si="53"/>
        <v>ข้อมูลไม่ถูกต้อง</v>
      </c>
      <c r="S400" s="149" t="str">
        <f>IF(ISNUMBER(R400),
IF(H$2=ตัวเลือก!A$30,"ยังไม่บันทึกข้อมูล",R400*0.27),"ข้อมูลไม่ถูกต้อง")</f>
        <v>ข้อมูลไม่ถูกต้อง</v>
      </c>
      <c r="T400" s="149" t="str">
        <f t="shared" si="54"/>
        <v>ข้อมูลไม่ถูกต้อง</v>
      </c>
      <c r="U400" s="149" t="str">
        <f>IF(ISNUMBER(R400),
IF(H$2=ตัวเลือก!A$30,"ยังไม่บันทึกข้อมูล",R400*0.47),"ข้อมูลไม่ถูกต้อง")</f>
        <v>ข้อมูลไม่ถูกต้อง</v>
      </c>
      <c r="V400" s="149" t="str">
        <f>IF(ISNUMBER(S400),
IF(H$2=ตัวเลือก!A$30,"ยังไม่บันทึกข้อมูล",S400*0.47),"ข้อมูลไม่ถูกต้อง")</f>
        <v>ข้อมูลไม่ถูกต้อง</v>
      </c>
      <c r="W400" s="149" t="str">
        <f t="shared" si="55"/>
        <v>ข้อมูลไม่ถูกต้อง</v>
      </c>
      <c r="X400" s="148" t="str">
        <f t="shared" si="56"/>
        <v>ข้อมูลไม่ถูกต้อง</v>
      </c>
      <c r="Y400" s="38"/>
      <c r="Z400" s="38"/>
      <c r="AA400" s="38"/>
    </row>
    <row r="401" spans="1:27" x14ac:dyDescent="0.45">
      <c r="A401" s="38">
        <v>396</v>
      </c>
      <c r="B401" s="38"/>
      <c r="C401" s="38"/>
      <c r="D401" s="38"/>
      <c r="E401" s="38"/>
      <c r="F401" s="35"/>
      <c r="G401" s="35"/>
      <c r="H401" s="150"/>
      <c r="I401" s="38"/>
      <c r="J401" s="149" t="str">
        <f t="shared" si="57"/>
        <v>รอข้อมูลคอลัมน์ H</v>
      </c>
      <c r="K401" s="150"/>
      <c r="L401" s="150"/>
      <c r="M401" s="150"/>
      <c r="N401" s="149" t="str" cm="1">
        <f t="array" ref="N401">IF(AND(K401:M401=""),"ยังไม่บันทึกข้อมูล",
IF(M401&lt;&gt;"",
IF(M401&gt;=1.3,M401,"เป็นไม้พุ่ม"),
IF(K401+L401&gt;=1.3,K401+L401,"เป็นไม้พุ่ม")))</f>
        <v>ยังไม่บันทึกข้อมูล</v>
      </c>
      <c r="O401" s="149" t="str">
        <f t="shared" si="50"/>
        <v>ข้อมูลไม่ถูกต้อง</v>
      </c>
      <c r="P401" s="149" t="str">
        <f t="shared" si="51"/>
        <v>ข้อมูลไม่ถูกต้อง</v>
      </c>
      <c r="Q401" s="149" t="str">
        <f t="shared" si="52"/>
        <v>ข้อมูลไม่ถูกต้อง</v>
      </c>
      <c r="R401" s="149" t="str">
        <f t="shared" si="53"/>
        <v>ข้อมูลไม่ถูกต้อง</v>
      </c>
      <c r="S401" s="149" t="str">
        <f>IF(ISNUMBER(R401),
IF(H$2=ตัวเลือก!A$30,"ยังไม่บันทึกข้อมูล",R401*0.27),"ข้อมูลไม่ถูกต้อง")</f>
        <v>ข้อมูลไม่ถูกต้อง</v>
      </c>
      <c r="T401" s="149" t="str">
        <f t="shared" si="54"/>
        <v>ข้อมูลไม่ถูกต้อง</v>
      </c>
      <c r="U401" s="149" t="str">
        <f>IF(ISNUMBER(R401),
IF(H$2=ตัวเลือก!A$30,"ยังไม่บันทึกข้อมูล",R401*0.47),"ข้อมูลไม่ถูกต้อง")</f>
        <v>ข้อมูลไม่ถูกต้อง</v>
      </c>
      <c r="V401" s="149" t="str">
        <f>IF(ISNUMBER(S401),
IF(H$2=ตัวเลือก!A$30,"ยังไม่บันทึกข้อมูล",S401*0.47),"ข้อมูลไม่ถูกต้อง")</f>
        <v>ข้อมูลไม่ถูกต้อง</v>
      </c>
      <c r="W401" s="149" t="str">
        <f t="shared" si="55"/>
        <v>ข้อมูลไม่ถูกต้อง</v>
      </c>
      <c r="X401" s="148" t="str">
        <f t="shared" si="56"/>
        <v>ข้อมูลไม่ถูกต้อง</v>
      </c>
      <c r="Y401" s="38"/>
      <c r="Z401" s="38"/>
      <c r="AA401" s="38"/>
    </row>
    <row r="402" spans="1:27" x14ac:dyDescent="0.45">
      <c r="A402" s="38">
        <v>397</v>
      </c>
      <c r="B402" s="38"/>
      <c r="C402" s="38"/>
      <c r="D402" s="38"/>
      <c r="E402" s="38"/>
      <c r="F402" s="35"/>
      <c r="G402" s="35"/>
      <c r="H402" s="150"/>
      <c r="I402" s="38"/>
      <c r="J402" s="149" t="str">
        <f t="shared" si="57"/>
        <v>รอข้อมูลคอลัมน์ H</v>
      </c>
      <c r="K402" s="150"/>
      <c r="L402" s="150"/>
      <c r="M402" s="150"/>
      <c r="N402" s="149" t="str" cm="1">
        <f t="array" ref="N402">IF(AND(K402:M402=""),"ยังไม่บันทึกข้อมูล",
IF(M402&lt;&gt;"",
IF(M402&gt;=1.3,M402,"เป็นไม้พุ่ม"),
IF(K402+L402&gt;=1.3,K402+L402,"เป็นไม้พุ่ม")))</f>
        <v>ยังไม่บันทึกข้อมูล</v>
      </c>
      <c r="O402" s="149" t="str">
        <f t="shared" si="50"/>
        <v>ข้อมูลไม่ถูกต้อง</v>
      </c>
      <c r="P402" s="149" t="str">
        <f t="shared" si="51"/>
        <v>ข้อมูลไม่ถูกต้อง</v>
      </c>
      <c r="Q402" s="149" t="str">
        <f t="shared" si="52"/>
        <v>ข้อมูลไม่ถูกต้อง</v>
      </c>
      <c r="R402" s="149" t="str">
        <f t="shared" si="53"/>
        <v>ข้อมูลไม่ถูกต้อง</v>
      </c>
      <c r="S402" s="149" t="str">
        <f>IF(ISNUMBER(R402),
IF(H$2=ตัวเลือก!A$30,"ยังไม่บันทึกข้อมูล",R402*0.27),"ข้อมูลไม่ถูกต้อง")</f>
        <v>ข้อมูลไม่ถูกต้อง</v>
      </c>
      <c r="T402" s="149" t="str">
        <f t="shared" si="54"/>
        <v>ข้อมูลไม่ถูกต้อง</v>
      </c>
      <c r="U402" s="149" t="str">
        <f>IF(ISNUMBER(R402),
IF(H$2=ตัวเลือก!A$30,"ยังไม่บันทึกข้อมูล",R402*0.47),"ข้อมูลไม่ถูกต้อง")</f>
        <v>ข้อมูลไม่ถูกต้อง</v>
      </c>
      <c r="V402" s="149" t="str">
        <f>IF(ISNUMBER(S402),
IF(H$2=ตัวเลือก!A$30,"ยังไม่บันทึกข้อมูล",S402*0.47),"ข้อมูลไม่ถูกต้อง")</f>
        <v>ข้อมูลไม่ถูกต้อง</v>
      </c>
      <c r="W402" s="149" t="str">
        <f t="shared" si="55"/>
        <v>ข้อมูลไม่ถูกต้อง</v>
      </c>
      <c r="X402" s="148" t="str">
        <f t="shared" si="56"/>
        <v>ข้อมูลไม่ถูกต้อง</v>
      </c>
      <c r="Y402" s="38"/>
      <c r="Z402" s="38"/>
      <c r="AA402" s="38"/>
    </row>
    <row r="403" spans="1:27" x14ac:dyDescent="0.45">
      <c r="A403" s="38">
        <v>398</v>
      </c>
      <c r="B403" s="38"/>
      <c r="C403" s="38"/>
      <c r="D403" s="38"/>
      <c r="E403" s="38"/>
      <c r="F403" s="35"/>
      <c r="G403" s="35"/>
      <c r="H403" s="150"/>
      <c r="I403" s="38"/>
      <c r="J403" s="149" t="str">
        <f t="shared" si="57"/>
        <v>รอข้อมูลคอลัมน์ H</v>
      </c>
      <c r="K403" s="150"/>
      <c r="L403" s="150"/>
      <c r="M403" s="150"/>
      <c r="N403" s="149" t="str" cm="1">
        <f t="array" ref="N403">IF(AND(K403:M403=""),"ยังไม่บันทึกข้อมูล",
IF(M403&lt;&gt;"",
IF(M403&gt;=1.3,M403,"เป็นไม้พุ่ม"),
IF(K403+L403&gt;=1.3,K403+L403,"เป็นไม้พุ่ม")))</f>
        <v>ยังไม่บันทึกข้อมูล</v>
      </c>
      <c r="O403" s="149" t="str">
        <f t="shared" si="50"/>
        <v>ข้อมูลไม่ถูกต้อง</v>
      </c>
      <c r="P403" s="149" t="str">
        <f t="shared" si="51"/>
        <v>ข้อมูลไม่ถูกต้อง</v>
      </c>
      <c r="Q403" s="149" t="str">
        <f t="shared" si="52"/>
        <v>ข้อมูลไม่ถูกต้อง</v>
      </c>
      <c r="R403" s="149" t="str">
        <f t="shared" si="53"/>
        <v>ข้อมูลไม่ถูกต้อง</v>
      </c>
      <c r="S403" s="149" t="str">
        <f>IF(ISNUMBER(R403),
IF(H$2=ตัวเลือก!A$30,"ยังไม่บันทึกข้อมูล",R403*0.27),"ข้อมูลไม่ถูกต้อง")</f>
        <v>ข้อมูลไม่ถูกต้อง</v>
      </c>
      <c r="T403" s="149" t="str">
        <f t="shared" si="54"/>
        <v>ข้อมูลไม่ถูกต้อง</v>
      </c>
      <c r="U403" s="149" t="str">
        <f>IF(ISNUMBER(R403),
IF(H$2=ตัวเลือก!A$30,"ยังไม่บันทึกข้อมูล",R403*0.47),"ข้อมูลไม่ถูกต้อง")</f>
        <v>ข้อมูลไม่ถูกต้อง</v>
      </c>
      <c r="V403" s="149" t="str">
        <f>IF(ISNUMBER(S403),
IF(H$2=ตัวเลือก!A$30,"ยังไม่บันทึกข้อมูล",S403*0.47),"ข้อมูลไม่ถูกต้อง")</f>
        <v>ข้อมูลไม่ถูกต้อง</v>
      </c>
      <c r="W403" s="149" t="str">
        <f t="shared" si="55"/>
        <v>ข้อมูลไม่ถูกต้อง</v>
      </c>
      <c r="X403" s="148" t="str">
        <f t="shared" si="56"/>
        <v>ข้อมูลไม่ถูกต้อง</v>
      </c>
      <c r="Y403" s="38"/>
      <c r="Z403" s="38"/>
      <c r="AA403" s="38"/>
    </row>
    <row r="404" spans="1:27" x14ac:dyDescent="0.45">
      <c r="A404" s="38">
        <v>399</v>
      </c>
      <c r="B404" s="38"/>
      <c r="C404" s="38"/>
      <c r="D404" s="38"/>
      <c r="E404" s="38"/>
      <c r="F404" s="35"/>
      <c r="G404" s="35"/>
      <c r="H404" s="150"/>
      <c r="I404" s="38"/>
      <c r="J404" s="149" t="str">
        <f t="shared" si="57"/>
        <v>รอข้อมูลคอลัมน์ H</v>
      </c>
      <c r="K404" s="150"/>
      <c r="L404" s="150"/>
      <c r="M404" s="150"/>
      <c r="N404" s="149" t="str" cm="1">
        <f t="array" ref="N404">IF(AND(K404:M404=""),"ยังไม่บันทึกข้อมูล",
IF(M404&lt;&gt;"",
IF(M404&gt;=1.3,M404,"เป็นไม้พุ่ม"),
IF(K404+L404&gt;=1.3,K404+L404,"เป็นไม้พุ่ม")))</f>
        <v>ยังไม่บันทึกข้อมูล</v>
      </c>
      <c r="O404" s="149" t="str">
        <f t="shared" si="50"/>
        <v>ข้อมูลไม่ถูกต้อง</v>
      </c>
      <c r="P404" s="149" t="str">
        <f t="shared" si="51"/>
        <v>ข้อมูลไม่ถูกต้อง</v>
      </c>
      <c r="Q404" s="149" t="str">
        <f t="shared" si="52"/>
        <v>ข้อมูลไม่ถูกต้อง</v>
      </c>
      <c r="R404" s="149" t="str">
        <f t="shared" si="53"/>
        <v>ข้อมูลไม่ถูกต้อง</v>
      </c>
      <c r="S404" s="149" t="str">
        <f>IF(ISNUMBER(R404),
IF(H$2=ตัวเลือก!A$30,"ยังไม่บันทึกข้อมูล",R404*0.27),"ข้อมูลไม่ถูกต้อง")</f>
        <v>ข้อมูลไม่ถูกต้อง</v>
      </c>
      <c r="T404" s="149" t="str">
        <f t="shared" si="54"/>
        <v>ข้อมูลไม่ถูกต้อง</v>
      </c>
      <c r="U404" s="149" t="str">
        <f>IF(ISNUMBER(R404),
IF(H$2=ตัวเลือก!A$30,"ยังไม่บันทึกข้อมูล",R404*0.47),"ข้อมูลไม่ถูกต้อง")</f>
        <v>ข้อมูลไม่ถูกต้อง</v>
      </c>
      <c r="V404" s="149" t="str">
        <f>IF(ISNUMBER(S404),
IF(H$2=ตัวเลือก!A$30,"ยังไม่บันทึกข้อมูล",S404*0.47),"ข้อมูลไม่ถูกต้อง")</f>
        <v>ข้อมูลไม่ถูกต้อง</v>
      </c>
      <c r="W404" s="149" t="str">
        <f t="shared" si="55"/>
        <v>ข้อมูลไม่ถูกต้อง</v>
      </c>
      <c r="X404" s="148" t="str">
        <f t="shared" si="56"/>
        <v>ข้อมูลไม่ถูกต้อง</v>
      </c>
      <c r="Y404" s="38"/>
      <c r="Z404" s="38"/>
      <c r="AA404" s="38"/>
    </row>
    <row r="405" spans="1:27" x14ac:dyDescent="0.45">
      <c r="A405" s="38">
        <v>400</v>
      </c>
      <c r="B405" s="38"/>
      <c r="C405" s="38"/>
      <c r="D405" s="38"/>
      <c r="E405" s="38"/>
      <c r="F405" s="35"/>
      <c r="G405" s="35"/>
      <c r="H405" s="150"/>
      <c r="I405" s="38"/>
      <c r="J405" s="149" t="str">
        <f t="shared" si="57"/>
        <v>รอข้อมูลคอลัมน์ H</v>
      </c>
      <c r="K405" s="150"/>
      <c r="L405" s="150"/>
      <c r="M405" s="150"/>
      <c r="N405" s="149" t="str" cm="1">
        <f t="array" ref="N405">IF(AND(K405:M405=""),"ยังไม่บันทึกข้อมูล",
IF(M405&lt;&gt;"",
IF(M405&gt;=1.3,M405,"เป็นไม้พุ่ม"),
IF(K405+L405&gt;=1.3,K405+L405,"เป็นไม้พุ่ม")))</f>
        <v>ยังไม่บันทึกข้อมูล</v>
      </c>
      <c r="O405" s="149" t="str">
        <f t="shared" si="50"/>
        <v>ข้อมูลไม่ถูกต้อง</v>
      </c>
      <c r="P405" s="149" t="str">
        <f t="shared" si="51"/>
        <v>ข้อมูลไม่ถูกต้อง</v>
      </c>
      <c r="Q405" s="149" t="str">
        <f t="shared" si="52"/>
        <v>ข้อมูลไม่ถูกต้อง</v>
      </c>
      <c r="R405" s="149" t="str">
        <f t="shared" si="53"/>
        <v>ข้อมูลไม่ถูกต้อง</v>
      </c>
      <c r="S405" s="149" t="str">
        <f>IF(ISNUMBER(R405),
IF(H$2=ตัวเลือก!A$30,"ยังไม่บันทึกข้อมูล",R405*0.27),"ข้อมูลไม่ถูกต้อง")</f>
        <v>ข้อมูลไม่ถูกต้อง</v>
      </c>
      <c r="T405" s="149" t="str">
        <f t="shared" si="54"/>
        <v>ข้อมูลไม่ถูกต้อง</v>
      </c>
      <c r="U405" s="149" t="str">
        <f>IF(ISNUMBER(R405),
IF(H$2=ตัวเลือก!A$30,"ยังไม่บันทึกข้อมูล",R405*0.47),"ข้อมูลไม่ถูกต้อง")</f>
        <v>ข้อมูลไม่ถูกต้อง</v>
      </c>
      <c r="V405" s="149" t="str">
        <f>IF(ISNUMBER(S405),
IF(H$2=ตัวเลือก!A$30,"ยังไม่บันทึกข้อมูล",S405*0.47),"ข้อมูลไม่ถูกต้อง")</f>
        <v>ข้อมูลไม่ถูกต้อง</v>
      </c>
      <c r="W405" s="149" t="str">
        <f t="shared" si="55"/>
        <v>ข้อมูลไม่ถูกต้อง</v>
      </c>
      <c r="X405" s="148" t="str">
        <f t="shared" si="56"/>
        <v>ข้อมูลไม่ถูกต้อง</v>
      </c>
      <c r="Y405" s="38"/>
      <c r="Z405" s="38"/>
      <c r="AA405" s="38"/>
    </row>
    <row r="406" spans="1:27" x14ac:dyDescent="0.45">
      <c r="A406" s="38">
        <v>401</v>
      </c>
      <c r="B406" s="38"/>
      <c r="C406" s="38"/>
      <c r="D406" s="38"/>
      <c r="E406" s="38"/>
      <c r="F406" s="35"/>
      <c r="G406" s="35"/>
      <c r="H406" s="150"/>
      <c r="I406" s="38"/>
      <c r="J406" s="149" t="str">
        <f t="shared" si="57"/>
        <v>รอข้อมูลคอลัมน์ H</v>
      </c>
      <c r="K406" s="150"/>
      <c r="L406" s="150"/>
      <c r="M406" s="150"/>
      <c r="N406" s="149" t="str" cm="1">
        <f t="array" ref="N406">IF(AND(K406:M406=""),"ยังไม่บันทึกข้อมูล",
IF(M406&lt;&gt;"",
IF(M406&gt;=1.3,M406,"เป็นไม้พุ่ม"),
IF(K406+L406&gt;=1.3,K406+L406,"เป็นไม้พุ่ม")))</f>
        <v>ยังไม่บันทึกข้อมูล</v>
      </c>
      <c r="O406" s="149" t="str">
        <f t="shared" si="50"/>
        <v>ข้อมูลไม่ถูกต้อง</v>
      </c>
      <c r="P406" s="149" t="str">
        <f t="shared" si="51"/>
        <v>ข้อมูลไม่ถูกต้อง</v>
      </c>
      <c r="Q406" s="149" t="str">
        <f t="shared" si="52"/>
        <v>ข้อมูลไม่ถูกต้อง</v>
      </c>
      <c r="R406" s="149" t="str">
        <f t="shared" si="53"/>
        <v>ข้อมูลไม่ถูกต้อง</v>
      </c>
      <c r="S406" s="149" t="str">
        <f>IF(ISNUMBER(R406),
IF(H$2=ตัวเลือก!A$30,"ยังไม่บันทึกข้อมูล",R406*0.27),"ข้อมูลไม่ถูกต้อง")</f>
        <v>ข้อมูลไม่ถูกต้อง</v>
      </c>
      <c r="T406" s="149" t="str">
        <f t="shared" si="54"/>
        <v>ข้อมูลไม่ถูกต้อง</v>
      </c>
      <c r="U406" s="149" t="str">
        <f>IF(ISNUMBER(R406),
IF(H$2=ตัวเลือก!A$30,"ยังไม่บันทึกข้อมูล",R406*0.47),"ข้อมูลไม่ถูกต้อง")</f>
        <v>ข้อมูลไม่ถูกต้อง</v>
      </c>
      <c r="V406" s="149" t="str">
        <f>IF(ISNUMBER(S406),
IF(H$2=ตัวเลือก!A$30,"ยังไม่บันทึกข้อมูล",S406*0.47),"ข้อมูลไม่ถูกต้อง")</f>
        <v>ข้อมูลไม่ถูกต้อง</v>
      </c>
      <c r="W406" s="149" t="str">
        <f t="shared" si="55"/>
        <v>ข้อมูลไม่ถูกต้อง</v>
      </c>
      <c r="X406" s="148" t="str">
        <f t="shared" si="56"/>
        <v>ข้อมูลไม่ถูกต้อง</v>
      </c>
      <c r="Y406" s="38"/>
      <c r="Z406" s="38"/>
      <c r="AA406" s="38"/>
    </row>
    <row r="407" spans="1:27" x14ac:dyDescent="0.45">
      <c r="A407" s="38">
        <v>402</v>
      </c>
      <c r="B407" s="38"/>
      <c r="C407" s="38"/>
      <c r="D407" s="38"/>
      <c r="E407" s="38"/>
      <c r="F407" s="35"/>
      <c r="G407" s="35"/>
      <c r="H407" s="150"/>
      <c r="I407" s="38"/>
      <c r="J407" s="149" t="str">
        <f t="shared" si="57"/>
        <v>รอข้อมูลคอลัมน์ H</v>
      </c>
      <c r="K407" s="150"/>
      <c r="L407" s="150"/>
      <c r="M407" s="150"/>
      <c r="N407" s="149" t="str" cm="1">
        <f t="array" ref="N407">IF(AND(K407:M407=""),"ยังไม่บันทึกข้อมูล",
IF(M407&lt;&gt;"",
IF(M407&gt;=1.3,M407,"เป็นไม้พุ่ม"),
IF(K407+L407&gt;=1.3,K407+L407,"เป็นไม้พุ่ม")))</f>
        <v>ยังไม่บันทึกข้อมูล</v>
      </c>
      <c r="O407" s="149" t="str">
        <f t="shared" si="50"/>
        <v>ข้อมูลไม่ถูกต้อง</v>
      </c>
      <c r="P407" s="149" t="str">
        <f t="shared" si="51"/>
        <v>ข้อมูลไม่ถูกต้อง</v>
      </c>
      <c r="Q407" s="149" t="str">
        <f t="shared" si="52"/>
        <v>ข้อมูลไม่ถูกต้อง</v>
      </c>
      <c r="R407" s="149" t="str">
        <f t="shared" si="53"/>
        <v>ข้อมูลไม่ถูกต้อง</v>
      </c>
      <c r="S407" s="149" t="str">
        <f>IF(ISNUMBER(R407),
IF(H$2=ตัวเลือก!A$30,"ยังไม่บันทึกข้อมูล",R407*0.27),"ข้อมูลไม่ถูกต้อง")</f>
        <v>ข้อมูลไม่ถูกต้อง</v>
      </c>
      <c r="T407" s="149" t="str">
        <f t="shared" si="54"/>
        <v>ข้อมูลไม่ถูกต้อง</v>
      </c>
      <c r="U407" s="149" t="str">
        <f>IF(ISNUMBER(R407),
IF(H$2=ตัวเลือก!A$30,"ยังไม่บันทึกข้อมูล",R407*0.47),"ข้อมูลไม่ถูกต้อง")</f>
        <v>ข้อมูลไม่ถูกต้อง</v>
      </c>
      <c r="V407" s="149" t="str">
        <f>IF(ISNUMBER(S407),
IF(H$2=ตัวเลือก!A$30,"ยังไม่บันทึกข้อมูล",S407*0.47),"ข้อมูลไม่ถูกต้อง")</f>
        <v>ข้อมูลไม่ถูกต้อง</v>
      </c>
      <c r="W407" s="149" t="str">
        <f t="shared" si="55"/>
        <v>ข้อมูลไม่ถูกต้อง</v>
      </c>
      <c r="X407" s="148" t="str">
        <f t="shared" si="56"/>
        <v>ข้อมูลไม่ถูกต้อง</v>
      </c>
      <c r="Y407" s="38"/>
      <c r="Z407" s="38"/>
      <c r="AA407" s="38"/>
    </row>
    <row r="408" spans="1:27" x14ac:dyDescent="0.45">
      <c r="A408" s="38">
        <v>403</v>
      </c>
      <c r="B408" s="38"/>
      <c r="C408" s="38"/>
      <c r="D408" s="38"/>
      <c r="E408" s="38"/>
      <c r="F408" s="35"/>
      <c r="G408" s="35"/>
      <c r="H408" s="150"/>
      <c r="I408" s="38"/>
      <c r="J408" s="149" t="str">
        <f t="shared" si="57"/>
        <v>รอข้อมูลคอลัมน์ H</v>
      </c>
      <c r="K408" s="150"/>
      <c r="L408" s="150"/>
      <c r="M408" s="150"/>
      <c r="N408" s="149" t="str" cm="1">
        <f t="array" ref="N408">IF(AND(K408:M408=""),"ยังไม่บันทึกข้อมูล",
IF(M408&lt;&gt;"",
IF(M408&gt;=1.3,M408,"เป็นไม้พุ่ม"),
IF(K408+L408&gt;=1.3,K408+L408,"เป็นไม้พุ่ม")))</f>
        <v>ยังไม่บันทึกข้อมูล</v>
      </c>
      <c r="O408" s="149" t="str">
        <f t="shared" si="50"/>
        <v>ข้อมูลไม่ถูกต้อง</v>
      </c>
      <c r="P408" s="149" t="str">
        <f t="shared" si="51"/>
        <v>ข้อมูลไม่ถูกต้อง</v>
      </c>
      <c r="Q408" s="149" t="str">
        <f t="shared" si="52"/>
        <v>ข้อมูลไม่ถูกต้อง</v>
      </c>
      <c r="R408" s="149" t="str">
        <f t="shared" si="53"/>
        <v>ข้อมูลไม่ถูกต้อง</v>
      </c>
      <c r="S408" s="149" t="str">
        <f>IF(ISNUMBER(R408),
IF(H$2=ตัวเลือก!A$30,"ยังไม่บันทึกข้อมูล",R408*0.27),"ข้อมูลไม่ถูกต้อง")</f>
        <v>ข้อมูลไม่ถูกต้อง</v>
      </c>
      <c r="T408" s="149" t="str">
        <f t="shared" si="54"/>
        <v>ข้อมูลไม่ถูกต้อง</v>
      </c>
      <c r="U408" s="149" t="str">
        <f>IF(ISNUMBER(R408),
IF(H$2=ตัวเลือก!A$30,"ยังไม่บันทึกข้อมูล",R408*0.47),"ข้อมูลไม่ถูกต้อง")</f>
        <v>ข้อมูลไม่ถูกต้อง</v>
      </c>
      <c r="V408" s="149" t="str">
        <f>IF(ISNUMBER(S408),
IF(H$2=ตัวเลือก!A$30,"ยังไม่บันทึกข้อมูล",S408*0.47),"ข้อมูลไม่ถูกต้อง")</f>
        <v>ข้อมูลไม่ถูกต้อง</v>
      </c>
      <c r="W408" s="149" t="str">
        <f t="shared" si="55"/>
        <v>ข้อมูลไม่ถูกต้อง</v>
      </c>
      <c r="X408" s="148" t="str">
        <f t="shared" si="56"/>
        <v>ข้อมูลไม่ถูกต้อง</v>
      </c>
      <c r="Y408" s="38"/>
      <c r="Z408" s="38"/>
      <c r="AA408" s="38"/>
    </row>
    <row r="409" spans="1:27" x14ac:dyDescent="0.45">
      <c r="A409" s="38">
        <v>404</v>
      </c>
      <c r="B409" s="38"/>
      <c r="C409" s="38"/>
      <c r="D409" s="38"/>
      <c r="E409" s="38"/>
      <c r="F409" s="35"/>
      <c r="G409" s="35"/>
      <c r="H409" s="150"/>
      <c r="I409" s="38"/>
      <c r="J409" s="149" t="str">
        <f t="shared" si="57"/>
        <v>รอข้อมูลคอลัมน์ H</v>
      </c>
      <c r="K409" s="150"/>
      <c r="L409" s="150"/>
      <c r="M409" s="150"/>
      <c r="N409" s="149" t="str" cm="1">
        <f t="array" ref="N409">IF(AND(K409:M409=""),"ยังไม่บันทึกข้อมูล",
IF(M409&lt;&gt;"",
IF(M409&gt;=1.3,M409,"เป็นไม้พุ่ม"),
IF(K409+L409&gt;=1.3,K409+L409,"เป็นไม้พุ่ม")))</f>
        <v>ยังไม่บันทึกข้อมูล</v>
      </c>
      <c r="O409" s="149" t="str">
        <f t="shared" si="50"/>
        <v>ข้อมูลไม่ถูกต้อง</v>
      </c>
      <c r="P409" s="149" t="str">
        <f t="shared" si="51"/>
        <v>ข้อมูลไม่ถูกต้อง</v>
      </c>
      <c r="Q409" s="149" t="str">
        <f t="shared" si="52"/>
        <v>ข้อมูลไม่ถูกต้อง</v>
      </c>
      <c r="R409" s="149" t="str">
        <f t="shared" si="53"/>
        <v>ข้อมูลไม่ถูกต้อง</v>
      </c>
      <c r="S409" s="149" t="str">
        <f>IF(ISNUMBER(R409),
IF(H$2=ตัวเลือก!A$30,"ยังไม่บันทึกข้อมูล",R409*0.27),"ข้อมูลไม่ถูกต้อง")</f>
        <v>ข้อมูลไม่ถูกต้อง</v>
      </c>
      <c r="T409" s="149" t="str">
        <f t="shared" si="54"/>
        <v>ข้อมูลไม่ถูกต้อง</v>
      </c>
      <c r="U409" s="149" t="str">
        <f>IF(ISNUMBER(R409),
IF(H$2=ตัวเลือก!A$30,"ยังไม่บันทึกข้อมูล",R409*0.47),"ข้อมูลไม่ถูกต้อง")</f>
        <v>ข้อมูลไม่ถูกต้อง</v>
      </c>
      <c r="V409" s="149" t="str">
        <f>IF(ISNUMBER(S409),
IF(H$2=ตัวเลือก!A$30,"ยังไม่บันทึกข้อมูล",S409*0.47),"ข้อมูลไม่ถูกต้อง")</f>
        <v>ข้อมูลไม่ถูกต้อง</v>
      </c>
      <c r="W409" s="149" t="str">
        <f t="shared" si="55"/>
        <v>ข้อมูลไม่ถูกต้อง</v>
      </c>
      <c r="X409" s="148" t="str">
        <f t="shared" si="56"/>
        <v>ข้อมูลไม่ถูกต้อง</v>
      </c>
      <c r="Y409" s="38"/>
      <c r="Z409" s="38"/>
      <c r="AA409" s="38"/>
    </row>
    <row r="410" spans="1:27" x14ac:dyDescent="0.45">
      <c r="A410" s="38">
        <v>405</v>
      </c>
      <c r="B410" s="38"/>
      <c r="C410" s="38"/>
      <c r="D410" s="38"/>
      <c r="E410" s="38"/>
      <c r="F410" s="35"/>
      <c r="G410" s="35"/>
      <c r="H410" s="150"/>
      <c r="I410" s="38"/>
      <c r="J410" s="149" t="str">
        <f t="shared" si="57"/>
        <v>รอข้อมูลคอลัมน์ H</v>
      </c>
      <c r="K410" s="150"/>
      <c r="L410" s="150"/>
      <c r="M410" s="150"/>
      <c r="N410" s="149" t="str" cm="1">
        <f t="array" ref="N410">IF(AND(K410:M410=""),"ยังไม่บันทึกข้อมูล",
IF(M410&lt;&gt;"",
IF(M410&gt;=1.3,M410,"เป็นไม้พุ่ม"),
IF(K410+L410&gt;=1.3,K410+L410,"เป็นไม้พุ่ม")))</f>
        <v>ยังไม่บันทึกข้อมูล</v>
      </c>
      <c r="O410" s="149" t="str">
        <f t="shared" si="50"/>
        <v>ข้อมูลไม่ถูกต้อง</v>
      </c>
      <c r="P410" s="149" t="str">
        <f t="shared" si="51"/>
        <v>ข้อมูลไม่ถูกต้อง</v>
      </c>
      <c r="Q410" s="149" t="str">
        <f t="shared" si="52"/>
        <v>ข้อมูลไม่ถูกต้อง</v>
      </c>
      <c r="R410" s="149" t="str">
        <f t="shared" si="53"/>
        <v>ข้อมูลไม่ถูกต้อง</v>
      </c>
      <c r="S410" s="149" t="str">
        <f>IF(ISNUMBER(R410),
IF(H$2=ตัวเลือก!A$30,"ยังไม่บันทึกข้อมูล",R410*0.27),"ข้อมูลไม่ถูกต้อง")</f>
        <v>ข้อมูลไม่ถูกต้อง</v>
      </c>
      <c r="T410" s="149" t="str">
        <f t="shared" si="54"/>
        <v>ข้อมูลไม่ถูกต้อง</v>
      </c>
      <c r="U410" s="149" t="str">
        <f>IF(ISNUMBER(R410),
IF(H$2=ตัวเลือก!A$30,"ยังไม่บันทึกข้อมูล",R410*0.47),"ข้อมูลไม่ถูกต้อง")</f>
        <v>ข้อมูลไม่ถูกต้อง</v>
      </c>
      <c r="V410" s="149" t="str">
        <f>IF(ISNUMBER(S410),
IF(H$2=ตัวเลือก!A$30,"ยังไม่บันทึกข้อมูล",S410*0.47),"ข้อมูลไม่ถูกต้อง")</f>
        <v>ข้อมูลไม่ถูกต้อง</v>
      </c>
      <c r="W410" s="149" t="str">
        <f t="shared" si="55"/>
        <v>ข้อมูลไม่ถูกต้อง</v>
      </c>
      <c r="X410" s="148" t="str">
        <f t="shared" si="56"/>
        <v>ข้อมูลไม่ถูกต้อง</v>
      </c>
      <c r="Y410" s="38"/>
      <c r="Z410" s="38"/>
      <c r="AA410" s="38"/>
    </row>
    <row r="411" spans="1:27" x14ac:dyDescent="0.45">
      <c r="A411" s="38">
        <v>406</v>
      </c>
      <c r="B411" s="38"/>
      <c r="C411" s="38"/>
      <c r="D411" s="38"/>
      <c r="E411" s="38"/>
      <c r="F411" s="35"/>
      <c r="G411" s="35"/>
      <c r="H411" s="150"/>
      <c r="I411" s="38"/>
      <c r="J411" s="149" t="str">
        <f t="shared" si="57"/>
        <v>รอข้อมูลคอลัมน์ H</v>
      </c>
      <c r="K411" s="150"/>
      <c r="L411" s="150"/>
      <c r="M411" s="150"/>
      <c r="N411" s="149" t="str" cm="1">
        <f t="array" ref="N411">IF(AND(K411:M411=""),"ยังไม่บันทึกข้อมูล",
IF(M411&lt;&gt;"",
IF(M411&gt;=1.3,M411,"เป็นไม้พุ่ม"),
IF(K411+L411&gt;=1.3,K411+L411,"เป็นไม้พุ่ม")))</f>
        <v>ยังไม่บันทึกข้อมูล</v>
      </c>
      <c r="O411" s="149" t="str">
        <f t="shared" si="50"/>
        <v>ข้อมูลไม่ถูกต้อง</v>
      </c>
      <c r="P411" s="149" t="str">
        <f t="shared" si="51"/>
        <v>ข้อมูลไม่ถูกต้อง</v>
      </c>
      <c r="Q411" s="149" t="str">
        <f t="shared" si="52"/>
        <v>ข้อมูลไม่ถูกต้อง</v>
      </c>
      <c r="R411" s="149" t="str">
        <f t="shared" si="53"/>
        <v>ข้อมูลไม่ถูกต้อง</v>
      </c>
      <c r="S411" s="149" t="str">
        <f>IF(ISNUMBER(R411),
IF(H$2=ตัวเลือก!A$30,"ยังไม่บันทึกข้อมูล",R411*0.27),"ข้อมูลไม่ถูกต้อง")</f>
        <v>ข้อมูลไม่ถูกต้อง</v>
      </c>
      <c r="T411" s="149" t="str">
        <f t="shared" si="54"/>
        <v>ข้อมูลไม่ถูกต้อง</v>
      </c>
      <c r="U411" s="149" t="str">
        <f>IF(ISNUMBER(R411),
IF(H$2=ตัวเลือก!A$30,"ยังไม่บันทึกข้อมูล",R411*0.47),"ข้อมูลไม่ถูกต้อง")</f>
        <v>ข้อมูลไม่ถูกต้อง</v>
      </c>
      <c r="V411" s="149" t="str">
        <f>IF(ISNUMBER(S411),
IF(H$2=ตัวเลือก!A$30,"ยังไม่บันทึกข้อมูล",S411*0.47),"ข้อมูลไม่ถูกต้อง")</f>
        <v>ข้อมูลไม่ถูกต้อง</v>
      </c>
      <c r="W411" s="149" t="str">
        <f t="shared" si="55"/>
        <v>ข้อมูลไม่ถูกต้อง</v>
      </c>
      <c r="X411" s="148" t="str">
        <f t="shared" si="56"/>
        <v>ข้อมูลไม่ถูกต้อง</v>
      </c>
      <c r="Y411" s="38"/>
      <c r="Z411" s="38"/>
      <c r="AA411" s="38"/>
    </row>
    <row r="412" spans="1:27" x14ac:dyDescent="0.45">
      <c r="A412" s="38">
        <v>407</v>
      </c>
      <c r="B412" s="38"/>
      <c r="C412" s="38"/>
      <c r="D412" s="38"/>
      <c r="E412" s="38"/>
      <c r="F412" s="35"/>
      <c r="G412" s="35"/>
      <c r="H412" s="150"/>
      <c r="I412" s="38"/>
      <c r="J412" s="149" t="str">
        <f t="shared" si="57"/>
        <v>รอข้อมูลคอลัมน์ H</v>
      </c>
      <c r="K412" s="150"/>
      <c r="L412" s="150"/>
      <c r="M412" s="150"/>
      <c r="N412" s="149" t="str" cm="1">
        <f t="array" ref="N412">IF(AND(K412:M412=""),"ยังไม่บันทึกข้อมูล",
IF(M412&lt;&gt;"",
IF(M412&gt;=1.3,M412,"เป็นไม้พุ่ม"),
IF(K412+L412&gt;=1.3,K412+L412,"เป็นไม้พุ่ม")))</f>
        <v>ยังไม่บันทึกข้อมูล</v>
      </c>
      <c r="O412" s="149" t="str">
        <f t="shared" si="50"/>
        <v>ข้อมูลไม่ถูกต้อง</v>
      </c>
      <c r="P412" s="149" t="str">
        <f t="shared" si="51"/>
        <v>ข้อมูลไม่ถูกต้อง</v>
      </c>
      <c r="Q412" s="149" t="str">
        <f t="shared" si="52"/>
        <v>ข้อมูลไม่ถูกต้อง</v>
      </c>
      <c r="R412" s="149" t="str">
        <f t="shared" si="53"/>
        <v>ข้อมูลไม่ถูกต้อง</v>
      </c>
      <c r="S412" s="149" t="str">
        <f>IF(ISNUMBER(R412),
IF(H$2=ตัวเลือก!A$30,"ยังไม่บันทึกข้อมูล",R412*0.27),"ข้อมูลไม่ถูกต้อง")</f>
        <v>ข้อมูลไม่ถูกต้อง</v>
      </c>
      <c r="T412" s="149" t="str">
        <f t="shared" si="54"/>
        <v>ข้อมูลไม่ถูกต้อง</v>
      </c>
      <c r="U412" s="149" t="str">
        <f>IF(ISNUMBER(R412),
IF(H$2=ตัวเลือก!A$30,"ยังไม่บันทึกข้อมูล",R412*0.47),"ข้อมูลไม่ถูกต้อง")</f>
        <v>ข้อมูลไม่ถูกต้อง</v>
      </c>
      <c r="V412" s="149" t="str">
        <f>IF(ISNUMBER(S412),
IF(H$2=ตัวเลือก!A$30,"ยังไม่บันทึกข้อมูล",S412*0.47),"ข้อมูลไม่ถูกต้อง")</f>
        <v>ข้อมูลไม่ถูกต้อง</v>
      </c>
      <c r="W412" s="149" t="str">
        <f t="shared" si="55"/>
        <v>ข้อมูลไม่ถูกต้อง</v>
      </c>
      <c r="X412" s="148" t="str">
        <f t="shared" si="56"/>
        <v>ข้อมูลไม่ถูกต้อง</v>
      </c>
      <c r="Y412" s="38"/>
      <c r="Z412" s="38"/>
      <c r="AA412" s="38"/>
    </row>
    <row r="413" spans="1:27" x14ac:dyDescent="0.45">
      <c r="A413" s="38">
        <v>408</v>
      </c>
      <c r="B413" s="38"/>
      <c r="C413" s="38"/>
      <c r="D413" s="38"/>
      <c r="E413" s="38"/>
      <c r="F413" s="35"/>
      <c r="G413" s="35"/>
      <c r="H413" s="150"/>
      <c r="I413" s="38"/>
      <c r="J413" s="149" t="str">
        <f t="shared" si="57"/>
        <v>รอข้อมูลคอลัมน์ H</v>
      </c>
      <c r="K413" s="150"/>
      <c r="L413" s="150"/>
      <c r="M413" s="150"/>
      <c r="N413" s="149" t="str" cm="1">
        <f t="array" ref="N413">IF(AND(K413:M413=""),"ยังไม่บันทึกข้อมูล",
IF(M413&lt;&gt;"",
IF(M413&gt;=1.3,M413,"เป็นไม้พุ่ม"),
IF(K413+L413&gt;=1.3,K413+L413,"เป็นไม้พุ่ม")))</f>
        <v>ยังไม่บันทึกข้อมูล</v>
      </c>
      <c r="O413" s="149" t="str">
        <f t="shared" si="50"/>
        <v>ข้อมูลไม่ถูกต้อง</v>
      </c>
      <c r="P413" s="149" t="str">
        <f t="shared" si="51"/>
        <v>ข้อมูลไม่ถูกต้อง</v>
      </c>
      <c r="Q413" s="149" t="str">
        <f t="shared" si="52"/>
        <v>ข้อมูลไม่ถูกต้อง</v>
      </c>
      <c r="R413" s="149" t="str">
        <f t="shared" si="53"/>
        <v>ข้อมูลไม่ถูกต้อง</v>
      </c>
      <c r="S413" s="149" t="str">
        <f>IF(ISNUMBER(R413),
IF(H$2=ตัวเลือก!A$30,"ยังไม่บันทึกข้อมูล",R413*0.27),"ข้อมูลไม่ถูกต้อง")</f>
        <v>ข้อมูลไม่ถูกต้อง</v>
      </c>
      <c r="T413" s="149" t="str">
        <f t="shared" si="54"/>
        <v>ข้อมูลไม่ถูกต้อง</v>
      </c>
      <c r="U413" s="149" t="str">
        <f>IF(ISNUMBER(R413),
IF(H$2=ตัวเลือก!A$30,"ยังไม่บันทึกข้อมูล",R413*0.47),"ข้อมูลไม่ถูกต้อง")</f>
        <v>ข้อมูลไม่ถูกต้อง</v>
      </c>
      <c r="V413" s="149" t="str">
        <f>IF(ISNUMBER(S413),
IF(H$2=ตัวเลือก!A$30,"ยังไม่บันทึกข้อมูล",S413*0.47),"ข้อมูลไม่ถูกต้อง")</f>
        <v>ข้อมูลไม่ถูกต้อง</v>
      </c>
      <c r="W413" s="149" t="str">
        <f t="shared" si="55"/>
        <v>ข้อมูลไม่ถูกต้อง</v>
      </c>
      <c r="X413" s="148" t="str">
        <f t="shared" si="56"/>
        <v>ข้อมูลไม่ถูกต้อง</v>
      </c>
      <c r="Y413" s="38"/>
      <c r="Z413" s="38"/>
      <c r="AA413" s="38"/>
    </row>
    <row r="414" spans="1:27" x14ac:dyDescent="0.45">
      <c r="A414" s="38">
        <v>409</v>
      </c>
      <c r="B414" s="38"/>
      <c r="C414" s="38"/>
      <c r="D414" s="38"/>
      <c r="E414" s="38"/>
      <c r="F414" s="35"/>
      <c r="G414" s="35"/>
      <c r="H414" s="150"/>
      <c r="I414" s="38"/>
      <c r="J414" s="149" t="str">
        <f t="shared" si="57"/>
        <v>รอข้อมูลคอลัมน์ H</v>
      </c>
      <c r="K414" s="150"/>
      <c r="L414" s="150"/>
      <c r="M414" s="150"/>
      <c r="N414" s="149" t="str" cm="1">
        <f t="array" ref="N414">IF(AND(K414:M414=""),"ยังไม่บันทึกข้อมูล",
IF(M414&lt;&gt;"",
IF(M414&gt;=1.3,M414,"เป็นไม้พุ่ม"),
IF(K414+L414&gt;=1.3,K414+L414,"เป็นไม้พุ่ม")))</f>
        <v>ยังไม่บันทึกข้อมูล</v>
      </c>
      <c r="O414" s="149" t="str">
        <f t="shared" si="50"/>
        <v>ข้อมูลไม่ถูกต้อง</v>
      </c>
      <c r="P414" s="149" t="str">
        <f t="shared" si="51"/>
        <v>ข้อมูลไม่ถูกต้อง</v>
      </c>
      <c r="Q414" s="149" t="str">
        <f t="shared" si="52"/>
        <v>ข้อมูลไม่ถูกต้อง</v>
      </c>
      <c r="R414" s="149" t="str">
        <f t="shared" si="53"/>
        <v>ข้อมูลไม่ถูกต้อง</v>
      </c>
      <c r="S414" s="149" t="str">
        <f>IF(ISNUMBER(R414),
IF(H$2=ตัวเลือก!A$30,"ยังไม่บันทึกข้อมูล",R414*0.27),"ข้อมูลไม่ถูกต้อง")</f>
        <v>ข้อมูลไม่ถูกต้อง</v>
      </c>
      <c r="T414" s="149" t="str">
        <f t="shared" si="54"/>
        <v>ข้อมูลไม่ถูกต้อง</v>
      </c>
      <c r="U414" s="149" t="str">
        <f>IF(ISNUMBER(R414),
IF(H$2=ตัวเลือก!A$30,"ยังไม่บันทึกข้อมูล",R414*0.47),"ข้อมูลไม่ถูกต้อง")</f>
        <v>ข้อมูลไม่ถูกต้อง</v>
      </c>
      <c r="V414" s="149" t="str">
        <f>IF(ISNUMBER(S414),
IF(H$2=ตัวเลือก!A$30,"ยังไม่บันทึกข้อมูล",S414*0.47),"ข้อมูลไม่ถูกต้อง")</f>
        <v>ข้อมูลไม่ถูกต้อง</v>
      </c>
      <c r="W414" s="149" t="str">
        <f t="shared" si="55"/>
        <v>ข้อมูลไม่ถูกต้อง</v>
      </c>
      <c r="X414" s="148" t="str">
        <f t="shared" si="56"/>
        <v>ข้อมูลไม่ถูกต้อง</v>
      </c>
      <c r="Y414" s="38"/>
      <c r="Z414" s="38"/>
      <c r="AA414" s="38"/>
    </row>
    <row r="415" spans="1:27" x14ac:dyDescent="0.45">
      <c r="A415" s="38">
        <v>410</v>
      </c>
      <c r="B415" s="38"/>
      <c r="C415" s="38"/>
      <c r="D415" s="38"/>
      <c r="E415" s="38"/>
      <c r="F415" s="35"/>
      <c r="G415" s="35"/>
      <c r="H415" s="150"/>
      <c r="I415" s="38"/>
      <c r="J415" s="149" t="str">
        <f t="shared" si="57"/>
        <v>รอข้อมูลคอลัมน์ H</v>
      </c>
      <c r="K415" s="150"/>
      <c r="L415" s="150"/>
      <c r="M415" s="150"/>
      <c r="N415" s="149" t="str" cm="1">
        <f t="array" ref="N415">IF(AND(K415:M415=""),"ยังไม่บันทึกข้อมูล",
IF(M415&lt;&gt;"",
IF(M415&gt;=1.3,M415,"เป็นไม้พุ่ม"),
IF(K415+L415&gt;=1.3,K415+L415,"เป็นไม้พุ่ม")))</f>
        <v>ยังไม่บันทึกข้อมูล</v>
      </c>
      <c r="O415" s="149" t="str">
        <f t="shared" si="50"/>
        <v>ข้อมูลไม่ถูกต้อง</v>
      </c>
      <c r="P415" s="149" t="str">
        <f t="shared" si="51"/>
        <v>ข้อมูลไม่ถูกต้อง</v>
      </c>
      <c r="Q415" s="149" t="str">
        <f t="shared" si="52"/>
        <v>ข้อมูลไม่ถูกต้อง</v>
      </c>
      <c r="R415" s="149" t="str">
        <f t="shared" si="53"/>
        <v>ข้อมูลไม่ถูกต้อง</v>
      </c>
      <c r="S415" s="149" t="str">
        <f>IF(ISNUMBER(R415),
IF(H$2=ตัวเลือก!A$30,"ยังไม่บันทึกข้อมูล",R415*0.27),"ข้อมูลไม่ถูกต้อง")</f>
        <v>ข้อมูลไม่ถูกต้อง</v>
      </c>
      <c r="T415" s="149" t="str">
        <f t="shared" si="54"/>
        <v>ข้อมูลไม่ถูกต้อง</v>
      </c>
      <c r="U415" s="149" t="str">
        <f>IF(ISNUMBER(R415),
IF(H$2=ตัวเลือก!A$30,"ยังไม่บันทึกข้อมูล",R415*0.47),"ข้อมูลไม่ถูกต้อง")</f>
        <v>ข้อมูลไม่ถูกต้อง</v>
      </c>
      <c r="V415" s="149" t="str">
        <f>IF(ISNUMBER(S415),
IF(H$2=ตัวเลือก!A$30,"ยังไม่บันทึกข้อมูล",S415*0.47),"ข้อมูลไม่ถูกต้อง")</f>
        <v>ข้อมูลไม่ถูกต้อง</v>
      </c>
      <c r="W415" s="149" t="str">
        <f t="shared" si="55"/>
        <v>ข้อมูลไม่ถูกต้อง</v>
      </c>
      <c r="X415" s="148" t="str">
        <f t="shared" si="56"/>
        <v>ข้อมูลไม่ถูกต้อง</v>
      </c>
      <c r="Y415" s="38"/>
      <c r="Z415" s="38"/>
      <c r="AA415" s="38"/>
    </row>
    <row r="416" spans="1:27" x14ac:dyDescent="0.45">
      <c r="A416" s="38">
        <v>411</v>
      </c>
      <c r="B416" s="38"/>
      <c r="C416" s="38"/>
      <c r="D416" s="38"/>
      <c r="E416" s="38"/>
      <c r="F416" s="35"/>
      <c r="G416" s="35"/>
      <c r="H416" s="150"/>
      <c r="I416" s="38"/>
      <c r="J416" s="149" t="str">
        <f t="shared" si="57"/>
        <v>รอข้อมูลคอลัมน์ H</v>
      </c>
      <c r="K416" s="150"/>
      <c r="L416" s="150"/>
      <c r="M416" s="150"/>
      <c r="N416" s="149" t="str" cm="1">
        <f t="array" ref="N416">IF(AND(K416:M416=""),"ยังไม่บันทึกข้อมูล",
IF(M416&lt;&gt;"",
IF(M416&gt;=1.3,M416,"เป็นไม้พุ่ม"),
IF(K416+L416&gt;=1.3,K416+L416,"เป็นไม้พุ่ม")))</f>
        <v>ยังไม่บันทึกข้อมูล</v>
      </c>
      <c r="O416" s="149" t="str">
        <f t="shared" si="50"/>
        <v>ข้อมูลไม่ถูกต้อง</v>
      </c>
      <c r="P416" s="149" t="str">
        <f t="shared" si="51"/>
        <v>ข้อมูลไม่ถูกต้อง</v>
      </c>
      <c r="Q416" s="149" t="str">
        <f t="shared" si="52"/>
        <v>ข้อมูลไม่ถูกต้อง</v>
      </c>
      <c r="R416" s="149" t="str">
        <f t="shared" si="53"/>
        <v>ข้อมูลไม่ถูกต้อง</v>
      </c>
      <c r="S416" s="149" t="str">
        <f>IF(ISNUMBER(R416),
IF(H$2=ตัวเลือก!A$30,"ยังไม่บันทึกข้อมูล",R416*0.27),"ข้อมูลไม่ถูกต้อง")</f>
        <v>ข้อมูลไม่ถูกต้อง</v>
      </c>
      <c r="T416" s="149" t="str">
        <f t="shared" si="54"/>
        <v>ข้อมูลไม่ถูกต้อง</v>
      </c>
      <c r="U416" s="149" t="str">
        <f>IF(ISNUMBER(R416),
IF(H$2=ตัวเลือก!A$30,"ยังไม่บันทึกข้อมูล",R416*0.47),"ข้อมูลไม่ถูกต้อง")</f>
        <v>ข้อมูลไม่ถูกต้อง</v>
      </c>
      <c r="V416" s="149" t="str">
        <f>IF(ISNUMBER(S416),
IF(H$2=ตัวเลือก!A$30,"ยังไม่บันทึกข้อมูล",S416*0.47),"ข้อมูลไม่ถูกต้อง")</f>
        <v>ข้อมูลไม่ถูกต้อง</v>
      </c>
      <c r="W416" s="149" t="str">
        <f t="shared" si="55"/>
        <v>ข้อมูลไม่ถูกต้อง</v>
      </c>
      <c r="X416" s="148" t="str">
        <f t="shared" si="56"/>
        <v>ข้อมูลไม่ถูกต้อง</v>
      </c>
      <c r="Y416" s="38"/>
      <c r="Z416" s="38"/>
      <c r="AA416" s="38"/>
    </row>
    <row r="417" spans="1:27" x14ac:dyDescent="0.45">
      <c r="A417" s="38">
        <v>412</v>
      </c>
      <c r="B417" s="38"/>
      <c r="C417" s="38"/>
      <c r="D417" s="38"/>
      <c r="E417" s="38"/>
      <c r="F417" s="35"/>
      <c r="G417" s="35"/>
      <c r="H417" s="150"/>
      <c r="I417" s="38"/>
      <c r="J417" s="149" t="str">
        <f t="shared" si="57"/>
        <v>รอข้อมูลคอลัมน์ H</v>
      </c>
      <c r="K417" s="150"/>
      <c r="L417" s="150"/>
      <c r="M417" s="150"/>
      <c r="N417" s="149" t="str" cm="1">
        <f t="array" ref="N417">IF(AND(K417:M417=""),"ยังไม่บันทึกข้อมูล",
IF(M417&lt;&gt;"",
IF(M417&gt;=1.3,M417,"เป็นไม้พุ่ม"),
IF(K417+L417&gt;=1.3,K417+L417,"เป็นไม้พุ่ม")))</f>
        <v>ยังไม่บันทึกข้อมูล</v>
      </c>
      <c r="O417" s="149" t="str">
        <f t="shared" si="50"/>
        <v>ข้อมูลไม่ถูกต้อง</v>
      </c>
      <c r="P417" s="149" t="str">
        <f t="shared" si="51"/>
        <v>ข้อมูลไม่ถูกต้อง</v>
      </c>
      <c r="Q417" s="149" t="str">
        <f t="shared" si="52"/>
        <v>ข้อมูลไม่ถูกต้อง</v>
      </c>
      <c r="R417" s="149" t="str">
        <f t="shared" si="53"/>
        <v>ข้อมูลไม่ถูกต้อง</v>
      </c>
      <c r="S417" s="149" t="str">
        <f>IF(ISNUMBER(R417),
IF(H$2=ตัวเลือก!A$30,"ยังไม่บันทึกข้อมูล",R417*0.27),"ข้อมูลไม่ถูกต้อง")</f>
        <v>ข้อมูลไม่ถูกต้อง</v>
      </c>
      <c r="T417" s="149" t="str">
        <f t="shared" si="54"/>
        <v>ข้อมูลไม่ถูกต้อง</v>
      </c>
      <c r="U417" s="149" t="str">
        <f>IF(ISNUMBER(R417),
IF(H$2=ตัวเลือก!A$30,"ยังไม่บันทึกข้อมูล",R417*0.47),"ข้อมูลไม่ถูกต้อง")</f>
        <v>ข้อมูลไม่ถูกต้อง</v>
      </c>
      <c r="V417" s="149" t="str">
        <f>IF(ISNUMBER(S417),
IF(H$2=ตัวเลือก!A$30,"ยังไม่บันทึกข้อมูล",S417*0.47),"ข้อมูลไม่ถูกต้อง")</f>
        <v>ข้อมูลไม่ถูกต้อง</v>
      </c>
      <c r="W417" s="149" t="str">
        <f t="shared" si="55"/>
        <v>ข้อมูลไม่ถูกต้อง</v>
      </c>
      <c r="X417" s="148" t="str">
        <f t="shared" si="56"/>
        <v>ข้อมูลไม่ถูกต้อง</v>
      </c>
      <c r="Y417" s="38"/>
      <c r="Z417" s="38"/>
      <c r="AA417" s="38"/>
    </row>
    <row r="418" spans="1:27" x14ac:dyDescent="0.45">
      <c r="A418" s="38">
        <v>413</v>
      </c>
      <c r="B418" s="38"/>
      <c r="C418" s="38"/>
      <c r="D418" s="38"/>
      <c r="E418" s="38"/>
      <c r="F418" s="35"/>
      <c r="G418" s="35"/>
      <c r="H418" s="150"/>
      <c r="I418" s="38"/>
      <c r="J418" s="149" t="str">
        <f t="shared" si="57"/>
        <v>รอข้อมูลคอลัมน์ H</v>
      </c>
      <c r="K418" s="150"/>
      <c r="L418" s="150"/>
      <c r="M418" s="150"/>
      <c r="N418" s="149" t="str" cm="1">
        <f t="array" ref="N418">IF(AND(K418:M418=""),"ยังไม่บันทึกข้อมูล",
IF(M418&lt;&gt;"",
IF(M418&gt;=1.3,M418,"เป็นไม้พุ่ม"),
IF(K418+L418&gt;=1.3,K418+L418,"เป็นไม้พุ่ม")))</f>
        <v>ยังไม่บันทึกข้อมูล</v>
      </c>
      <c r="O418" s="149" t="str">
        <f t="shared" si="50"/>
        <v>ข้อมูลไม่ถูกต้อง</v>
      </c>
      <c r="P418" s="149" t="str">
        <f t="shared" si="51"/>
        <v>ข้อมูลไม่ถูกต้อง</v>
      </c>
      <c r="Q418" s="149" t="str">
        <f t="shared" si="52"/>
        <v>ข้อมูลไม่ถูกต้อง</v>
      </c>
      <c r="R418" s="149" t="str">
        <f t="shared" si="53"/>
        <v>ข้อมูลไม่ถูกต้อง</v>
      </c>
      <c r="S418" s="149" t="str">
        <f>IF(ISNUMBER(R418),
IF(H$2=ตัวเลือก!A$30,"ยังไม่บันทึกข้อมูล",R418*0.27),"ข้อมูลไม่ถูกต้อง")</f>
        <v>ข้อมูลไม่ถูกต้อง</v>
      </c>
      <c r="T418" s="149" t="str">
        <f t="shared" si="54"/>
        <v>ข้อมูลไม่ถูกต้อง</v>
      </c>
      <c r="U418" s="149" t="str">
        <f>IF(ISNUMBER(R418),
IF(H$2=ตัวเลือก!A$30,"ยังไม่บันทึกข้อมูล",R418*0.47),"ข้อมูลไม่ถูกต้อง")</f>
        <v>ข้อมูลไม่ถูกต้อง</v>
      </c>
      <c r="V418" s="149" t="str">
        <f>IF(ISNUMBER(S418),
IF(H$2=ตัวเลือก!A$30,"ยังไม่บันทึกข้อมูล",S418*0.47),"ข้อมูลไม่ถูกต้อง")</f>
        <v>ข้อมูลไม่ถูกต้อง</v>
      </c>
      <c r="W418" s="149" t="str">
        <f t="shared" si="55"/>
        <v>ข้อมูลไม่ถูกต้อง</v>
      </c>
      <c r="X418" s="148" t="str">
        <f t="shared" si="56"/>
        <v>ข้อมูลไม่ถูกต้อง</v>
      </c>
      <c r="Y418" s="38"/>
      <c r="Z418" s="38"/>
      <c r="AA418" s="38"/>
    </row>
    <row r="419" spans="1:27" x14ac:dyDescent="0.45">
      <c r="A419" s="38">
        <v>414</v>
      </c>
      <c r="B419" s="38"/>
      <c r="C419" s="38"/>
      <c r="D419" s="38"/>
      <c r="E419" s="38"/>
      <c r="F419" s="35"/>
      <c r="G419" s="35"/>
      <c r="H419" s="150"/>
      <c r="I419" s="38"/>
      <c r="J419" s="149" t="str">
        <f t="shared" si="57"/>
        <v>รอข้อมูลคอลัมน์ H</v>
      </c>
      <c r="K419" s="150"/>
      <c r="L419" s="150"/>
      <c r="M419" s="150"/>
      <c r="N419" s="149" t="str" cm="1">
        <f t="array" ref="N419">IF(AND(K419:M419=""),"ยังไม่บันทึกข้อมูล",
IF(M419&lt;&gt;"",
IF(M419&gt;=1.3,M419,"เป็นไม้พุ่ม"),
IF(K419+L419&gt;=1.3,K419+L419,"เป็นไม้พุ่ม")))</f>
        <v>ยังไม่บันทึกข้อมูล</v>
      </c>
      <c r="O419" s="149" t="str">
        <f t="shared" si="50"/>
        <v>ข้อมูลไม่ถูกต้อง</v>
      </c>
      <c r="P419" s="149" t="str">
        <f t="shared" si="51"/>
        <v>ข้อมูลไม่ถูกต้อง</v>
      </c>
      <c r="Q419" s="149" t="str">
        <f t="shared" si="52"/>
        <v>ข้อมูลไม่ถูกต้อง</v>
      </c>
      <c r="R419" s="149" t="str">
        <f t="shared" si="53"/>
        <v>ข้อมูลไม่ถูกต้อง</v>
      </c>
      <c r="S419" s="149" t="str">
        <f>IF(ISNUMBER(R419),
IF(H$2=ตัวเลือก!A$30,"ยังไม่บันทึกข้อมูล",R419*0.27),"ข้อมูลไม่ถูกต้อง")</f>
        <v>ข้อมูลไม่ถูกต้อง</v>
      </c>
      <c r="T419" s="149" t="str">
        <f t="shared" si="54"/>
        <v>ข้อมูลไม่ถูกต้อง</v>
      </c>
      <c r="U419" s="149" t="str">
        <f>IF(ISNUMBER(R419),
IF(H$2=ตัวเลือก!A$30,"ยังไม่บันทึกข้อมูล",R419*0.47),"ข้อมูลไม่ถูกต้อง")</f>
        <v>ข้อมูลไม่ถูกต้อง</v>
      </c>
      <c r="V419" s="149" t="str">
        <f>IF(ISNUMBER(S419),
IF(H$2=ตัวเลือก!A$30,"ยังไม่บันทึกข้อมูล",S419*0.47),"ข้อมูลไม่ถูกต้อง")</f>
        <v>ข้อมูลไม่ถูกต้อง</v>
      </c>
      <c r="W419" s="149" t="str">
        <f t="shared" si="55"/>
        <v>ข้อมูลไม่ถูกต้อง</v>
      </c>
      <c r="X419" s="148" t="str">
        <f t="shared" si="56"/>
        <v>ข้อมูลไม่ถูกต้อง</v>
      </c>
      <c r="Y419" s="38"/>
      <c r="Z419" s="38"/>
      <c r="AA419" s="38"/>
    </row>
    <row r="420" spans="1:27" x14ac:dyDescent="0.45">
      <c r="A420" s="38">
        <v>415</v>
      </c>
      <c r="B420" s="38"/>
      <c r="C420" s="38"/>
      <c r="D420" s="38"/>
      <c r="E420" s="38"/>
      <c r="F420" s="35"/>
      <c r="G420" s="35"/>
      <c r="H420" s="150"/>
      <c r="I420" s="38"/>
      <c r="J420" s="149" t="str">
        <f t="shared" si="57"/>
        <v>รอข้อมูลคอลัมน์ H</v>
      </c>
      <c r="K420" s="150"/>
      <c r="L420" s="150"/>
      <c r="M420" s="150"/>
      <c r="N420" s="149" t="str" cm="1">
        <f t="array" ref="N420">IF(AND(K420:M420=""),"ยังไม่บันทึกข้อมูล",
IF(M420&lt;&gt;"",
IF(M420&gt;=1.3,M420,"เป็นไม้พุ่ม"),
IF(K420+L420&gt;=1.3,K420+L420,"เป็นไม้พุ่ม")))</f>
        <v>ยังไม่บันทึกข้อมูล</v>
      </c>
      <c r="O420" s="149" t="str">
        <f t="shared" si="50"/>
        <v>ข้อมูลไม่ถูกต้อง</v>
      </c>
      <c r="P420" s="149" t="str">
        <f t="shared" si="51"/>
        <v>ข้อมูลไม่ถูกต้อง</v>
      </c>
      <c r="Q420" s="149" t="str">
        <f t="shared" si="52"/>
        <v>ข้อมูลไม่ถูกต้อง</v>
      </c>
      <c r="R420" s="149" t="str">
        <f t="shared" si="53"/>
        <v>ข้อมูลไม่ถูกต้อง</v>
      </c>
      <c r="S420" s="149" t="str">
        <f>IF(ISNUMBER(R420),
IF(H$2=ตัวเลือก!A$30,"ยังไม่บันทึกข้อมูล",R420*0.27),"ข้อมูลไม่ถูกต้อง")</f>
        <v>ข้อมูลไม่ถูกต้อง</v>
      </c>
      <c r="T420" s="149" t="str">
        <f t="shared" si="54"/>
        <v>ข้อมูลไม่ถูกต้อง</v>
      </c>
      <c r="U420" s="149" t="str">
        <f>IF(ISNUMBER(R420),
IF(H$2=ตัวเลือก!A$30,"ยังไม่บันทึกข้อมูล",R420*0.47),"ข้อมูลไม่ถูกต้อง")</f>
        <v>ข้อมูลไม่ถูกต้อง</v>
      </c>
      <c r="V420" s="149" t="str">
        <f>IF(ISNUMBER(S420),
IF(H$2=ตัวเลือก!A$30,"ยังไม่บันทึกข้อมูล",S420*0.47),"ข้อมูลไม่ถูกต้อง")</f>
        <v>ข้อมูลไม่ถูกต้อง</v>
      </c>
      <c r="W420" s="149" t="str">
        <f t="shared" si="55"/>
        <v>ข้อมูลไม่ถูกต้อง</v>
      </c>
      <c r="X420" s="148" t="str">
        <f t="shared" si="56"/>
        <v>ข้อมูลไม่ถูกต้อง</v>
      </c>
      <c r="Y420" s="38"/>
      <c r="Z420" s="38"/>
      <c r="AA420" s="38"/>
    </row>
    <row r="421" spans="1:27" x14ac:dyDescent="0.45">
      <c r="A421" s="38">
        <v>416</v>
      </c>
      <c r="B421" s="38"/>
      <c r="C421" s="38"/>
      <c r="D421" s="38"/>
      <c r="E421" s="38"/>
      <c r="F421" s="35"/>
      <c r="G421" s="35"/>
      <c r="H421" s="150"/>
      <c r="I421" s="38"/>
      <c r="J421" s="149" t="str">
        <f t="shared" si="57"/>
        <v>รอข้อมูลคอลัมน์ H</v>
      </c>
      <c r="K421" s="150"/>
      <c r="L421" s="150"/>
      <c r="M421" s="150"/>
      <c r="N421" s="149" t="str" cm="1">
        <f t="array" ref="N421">IF(AND(K421:M421=""),"ยังไม่บันทึกข้อมูล",
IF(M421&lt;&gt;"",
IF(M421&gt;=1.3,M421,"เป็นไม้พุ่ม"),
IF(K421+L421&gt;=1.3,K421+L421,"เป็นไม้พุ่ม")))</f>
        <v>ยังไม่บันทึกข้อมูล</v>
      </c>
      <c r="O421" s="149" t="str">
        <f t="shared" si="50"/>
        <v>ข้อมูลไม่ถูกต้อง</v>
      </c>
      <c r="P421" s="149" t="str">
        <f t="shared" si="51"/>
        <v>ข้อมูลไม่ถูกต้อง</v>
      </c>
      <c r="Q421" s="149" t="str">
        <f t="shared" si="52"/>
        <v>ข้อมูลไม่ถูกต้อง</v>
      </c>
      <c r="R421" s="149" t="str">
        <f t="shared" si="53"/>
        <v>ข้อมูลไม่ถูกต้อง</v>
      </c>
      <c r="S421" s="149" t="str">
        <f>IF(ISNUMBER(R421),
IF(H$2=ตัวเลือก!A$30,"ยังไม่บันทึกข้อมูล",R421*0.27),"ข้อมูลไม่ถูกต้อง")</f>
        <v>ข้อมูลไม่ถูกต้อง</v>
      </c>
      <c r="T421" s="149" t="str">
        <f t="shared" si="54"/>
        <v>ข้อมูลไม่ถูกต้อง</v>
      </c>
      <c r="U421" s="149" t="str">
        <f>IF(ISNUMBER(R421),
IF(H$2=ตัวเลือก!A$30,"ยังไม่บันทึกข้อมูล",R421*0.47),"ข้อมูลไม่ถูกต้อง")</f>
        <v>ข้อมูลไม่ถูกต้อง</v>
      </c>
      <c r="V421" s="149" t="str">
        <f>IF(ISNUMBER(S421),
IF(H$2=ตัวเลือก!A$30,"ยังไม่บันทึกข้อมูล",S421*0.47),"ข้อมูลไม่ถูกต้อง")</f>
        <v>ข้อมูลไม่ถูกต้อง</v>
      </c>
      <c r="W421" s="149" t="str">
        <f t="shared" si="55"/>
        <v>ข้อมูลไม่ถูกต้อง</v>
      </c>
      <c r="X421" s="148" t="str">
        <f t="shared" si="56"/>
        <v>ข้อมูลไม่ถูกต้อง</v>
      </c>
      <c r="Y421" s="38"/>
      <c r="Z421" s="38"/>
      <c r="AA421" s="38"/>
    </row>
    <row r="422" spans="1:27" x14ac:dyDescent="0.45">
      <c r="A422" s="38">
        <v>417</v>
      </c>
      <c r="B422" s="38"/>
      <c r="C422" s="38"/>
      <c r="D422" s="38"/>
      <c r="E422" s="38"/>
      <c r="F422" s="35"/>
      <c r="G422" s="35"/>
      <c r="H422" s="150"/>
      <c r="I422" s="38"/>
      <c r="J422" s="149" t="str">
        <f t="shared" si="57"/>
        <v>รอข้อมูลคอลัมน์ H</v>
      </c>
      <c r="K422" s="150"/>
      <c r="L422" s="150"/>
      <c r="M422" s="150"/>
      <c r="N422" s="149" t="str" cm="1">
        <f t="array" ref="N422">IF(AND(K422:M422=""),"ยังไม่บันทึกข้อมูล",
IF(M422&lt;&gt;"",
IF(M422&gt;=1.3,M422,"เป็นไม้พุ่ม"),
IF(K422+L422&gt;=1.3,K422+L422,"เป็นไม้พุ่ม")))</f>
        <v>ยังไม่บันทึกข้อมูล</v>
      </c>
      <c r="O422" s="149" t="str">
        <f t="shared" si="50"/>
        <v>ข้อมูลไม่ถูกต้อง</v>
      </c>
      <c r="P422" s="149" t="str">
        <f t="shared" si="51"/>
        <v>ข้อมูลไม่ถูกต้อง</v>
      </c>
      <c r="Q422" s="149" t="str">
        <f t="shared" si="52"/>
        <v>ข้อมูลไม่ถูกต้อง</v>
      </c>
      <c r="R422" s="149" t="str">
        <f t="shared" si="53"/>
        <v>ข้อมูลไม่ถูกต้อง</v>
      </c>
      <c r="S422" s="149" t="str">
        <f>IF(ISNUMBER(R422),
IF(H$2=ตัวเลือก!A$30,"ยังไม่บันทึกข้อมูล",R422*0.27),"ข้อมูลไม่ถูกต้อง")</f>
        <v>ข้อมูลไม่ถูกต้อง</v>
      </c>
      <c r="T422" s="149" t="str">
        <f t="shared" si="54"/>
        <v>ข้อมูลไม่ถูกต้อง</v>
      </c>
      <c r="U422" s="149" t="str">
        <f>IF(ISNUMBER(R422),
IF(H$2=ตัวเลือก!A$30,"ยังไม่บันทึกข้อมูล",R422*0.47),"ข้อมูลไม่ถูกต้อง")</f>
        <v>ข้อมูลไม่ถูกต้อง</v>
      </c>
      <c r="V422" s="149" t="str">
        <f>IF(ISNUMBER(S422),
IF(H$2=ตัวเลือก!A$30,"ยังไม่บันทึกข้อมูล",S422*0.47),"ข้อมูลไม่ถูกต้อง")</f>
        <v>ข้อมูลไม่ถูกต้อง</v>
      </c>
      <c r="W422" s="149" t="str">
        <f t="shared" si="55"/>
        <v>ข้อมูลไม่ถูกต้อง</v>
      </c>
      <c r="X422" s="148" t="str">
        <f t="shared" si="56"/>
        <v>ข้อมูลไม่ถูกต้อง</v>
      </c>
      <c r="Y422" s="38"/>
      <c r="Z422" s="38"/>
      <c r="AA422" s="38"/>
    </row>
    <row r="423" spans="1:27" x14ac:dyDescent="0.45">
      <c r="A423" s="38">
        <v>418</v>
      </c>
      <c r="B423" s="38"/>
      <c r="C423" s="38"/>
      <c r="D423" s="38"/>
      <c r="E423" s="38"/>
      <c r="F423" s="35"/>
      <c r="G423" s="35"/>
      <c r="H423" s="150"/>
      <c r="I423" s="38"/>
      <c r="J423" s="149" t="str">
        <f t="shared" si="57"/>
        <v>รอข้อมูลคอลัมน์ H</v>
      </c>
      <c r="K423" s="150"/>
      <c r="L423" s="150"/>
      <c r="M423" s="150"/>
      <c r="N423" s="149" t="str" cm="1">
        <f t="array" ref="N423">IF(AND(K423:M423=""),"ยังไม่บันทึกข้อมูล",
IF(M423&lt;&gt;"",
IF(M423&gt;=1.3,M423,"เป็นไม้พุ่ม"),
IF(K423+L423&gt;=1.3,K423+L423,"เป็นไม้พุ่ม")))</f>
        <v>ยังไม่บันทึกข้อมูล</v>
      </c>
      <c r="O423" s="149" t="str">
        <f t="shared" si="50"/>
        <v>ข้อมูลไม่ถูกต้อง</v>
      </c>
      <c r="P423" s="149" t="str">
        <f t="shared" si="51"/>
        <v>ข้อมูลไม่ถูกต้อง</v>
      </c>
      <c r="Q423" s="149" t="str">
        <f t="shared" si="52"/>
        <v>ข้อมูลไม่ถูกต้อง</v>
      </c>
      <c r="R423" s="149" t="str">
        <f t="shared" si="53"/>
        <v>ข้อมูลไม่ถูกต้อง</v>
      </c>
      <c r="S423" s="149" t="str">
        <f>IF(ISNUMBER(R423),
IF(H$2=ตัวเลือก!A$30,"ยังไม่บันทึกข้อมูล",R423*0.27),"ข้อมูลไม่ถูกต้อง")</f>
        <v>ข้อมูลไม่ถูกต้อง</v>
      </c>
      <c r="T423" s="149" t="str">
        <f t="shared" si="54"/>
        <v>ข้อมูลไม่ถูกต้อง</v>
      </c>
      <c r="U423" s="149" t="str">
        <f>IF(ISNUMBER(R423),
IF(H$2=ตัวเลือก!A$30,"ยังไม่บันทึกข้อมูล",R423*0.47),"ข้อมูลไม่ถูกต้อง")</f>
        <v>ข้อมูลไม่ถูกต้อง</v>
      </c>
      <c r="V423" s="149" t="str">
        <f>IF(ISNUMBER(S423),
IF(H$2=ตัวเลือก!A$30,"ยังไม่บันทึกข้อมูล",S423*0.47),"ข้อมูลไม่ถูกต้อง")</f>
        <v>ข้อมูลไม่ถูกต้อง</v>
      </c>
      <c r="W423" s="149" t="str">
        <f t="shared" si="55"/>
        <v>ข้อมูลไม่ถูกต้อง</v>
      </c>
      <c r="X423" s="148" t="str">
        <f t="shared" si="56"/>
        <v>ข้อมูลไม่ถูกต้อง</v>
      </c>
      <c r="Y423" s="38"/>
      <c r="Z423" s="38"/>
      <c r="AA423" s="38"/>
    </row>
    <row r="424" spans="1:27" x14ac:dyDescent="0.45">
      <c r="A424" s="38">
        <v>419</v>
      </c>
      <c r="B424" s="38"/>
      <c r="C424" s="38"/>
      <c r="D424" s="38"/>
      <c r="E424" s="38"/>
      <c r="F424" s="35"/>
      <c r="G424" s="35"/>
      <c r="H424" s="150"/>
      <c r="I424" s="38"/>
      <c r="J424" s="149" t="str">
        <f t="shared" si="57"/>
        <v>รอข้อมูลคอลัมน์ H</v>
      </c>
      <c r="K424" s="150"/>
      <c r="L424" s="150"/>
      <c r="M424" s="150"/>
      <c r="N424" s="149" t="str" cm="1">
        <f t="array" ref="N424">IF(AND(K424:M424=""),"ยังไม่บันทึกข้อมูล",
IF(M424&lt;&gt;"",
IF(M424&gt;=1.3,M424,"เป็นไม้พุ่ม"),
IF(K424+L424&gt;=1.3,K424+L424,"เป็นไม้พุ่ม")))</f>
        <v>ยังไม่บันทึกข้อมูล</v>
      </c>
      <c r="O424" s="149" t="str">
        <f t="shared" si="50"/>
        <v>ข้อมูลไม่ถูกต้อง</v>
      </c>
      <c r="P424" s="149" t="str">
        <f t="shared" si="51"/>
        <v>ข้อมูลไม่ถูกต้อง</v>
      </c>
      <c r="Q424" s="149" t="str">
        <f t="shared" si="52"/>
        <v>ข้อมูลไม่ถูกต้อง</v>
      </c>
      <c r="R424" s="149" t="str">
        <f t="shared" si="53"/>
        <v>ข้อมูลไม่ถูกต้อง</v>
      </c>
      <c r="S424" s="149" t="str">
        <f>IF(ISNUMBER(R424),
IF(H$2=ตัวเลือก!A$30,"ยังไม่บันทึกข้อมูล",R424*0.27),"ข้อมูลไม่ถูกต้อง")</f>
        <v>ข้อมูลไม่ถูกต้อง</v>
      </c>
      <c r="T424" s="149" t="str">
        <f t="shared" si="54"/>
        <v>ข้อมูลไม่ถูกต้อง</v>
      </c>
      <c r="U424" s="149" t="str">
        <f>IF(ISNUMBER(R424),
IF(H$2=ตัวเลือก!A$30,"ยังไม่บันทึกข้อมูล",R424*0.47),"ข้อมูลไม่ถูกต้อง")</f>
        <v>ข้อมูลไม่ถูกต้อง</v>
      </c>
      <c r="V424" s="149" t="str">
        <f>IF(ISNUMBER(S424),
IF(H$2=ตัวเลือก!A$30,"ยังไม่บันทึกข้อมูล",S424*0.47),"ข้อมูลไม่ถูกต้อง")</f>
        <v>ข้อมูลไม่ถูกต้อง</v>
      </c>
      <c r="W424" s="149" t="str">
        <f t="shared" si="55"/>
        <v>ข้อมูลไม่ถูกต้อง</v>
      </c>
      <c r="X424" s="148" t="str">
        <f t="shared" si="56"/>
        <v>ข้อมูลไม่ถูกต้อง</v>
      </c>
      <c r="Y424" s="38"/>
      <c r="Z424" s="38"/>
      <c r="AA424" s="38"/>
    </row>
    <row r="425" spans="1:27" x14ac:dyDescent="0.45">
      <c r="A425" s="38">
        <v>420</v>
      </c>
      <c r="B425" s="38"/>
      <c r="C425" s="38"/>
      <c r="D425" s="38"/>
      <c r="E425" s="38"/>
      <c r="F425" s="35"/>
      <c r="G425" s="35"/>
      <c r="H425" s="150"/>
      <c r="I425" s="38"/>
      <c r="J425" s="149" t="str">
        <f t="shared" si="57"/>
        <v>รอข้อมูลคอลัมน์ H</v>
      </c>
      <c r="K425" s="150"/>
      <c r="L425" s="150"/>
      <c r="M425" s="150"/>
      <c r="N425" s="149" t="str" cm="1">
        <f t="array" ref="N425">IF(AND(K425:M425=""),"ยังไม่บันทึกข้อมูล",
IF(M425&lt;&gt;"",
IF(M425&gt;=1.3,M425,"เป็นไม้พุ่ม"),
IF(K425+L425&gt;=1.3,K425+L425,"เป็นไม้พุ่ม")))</f>
        <v>ยังไม่บันทึกข้อมูล</v>
      </c>
      <c r="O425" s="149" t="str">
        <f t="shared" si="50"/>
        <v>ข้อมูลไม่ถูกต้อง</v>
      </c>
      <c r="P425" s="149" t="str">
        <f t="shared" si="51"/>
        <v>ข้อมูลไม่ถูกต้อง</v>
      </c>
      <c r="Q425" s="149" t="str">
        <f t="shared" si="52"/>
        <v>ข้อมูลไม่ถูกต้อง</v>
      </c>
      <c r="R425" s="149" t="str">
        <f t="shared" si="53"/>
        <v>ข้อมูลไม่ถูกต้อง</v>
      </c>
      <c r="S425" s="149" t="str">
        <f>IF(ISNUMBER(R425),
IF(H$2=ตัวเลือก!A$30,"ยังไม่บันทึกข้อมูล",R425*0.27),"ข้อมูลไม่ถูกต้อง")</f>
        <v>ข้อมูลไม่ถูกต้อง</v>
      </c>
      <c r="T425" s="149" t="str">
        <f t="shared" si="54"/>
        <v>ข้อมูลไม่ถูกต้อง</v>
      </c>
      <c r="U425" s="149" t="str">
        <f>IF(ISNUMBER(R425),
IF(H$2=ตัวเลือก!A$30,"ยังไม่บันทึกข้อมูล",R425*0.47),"ข้อมูลไม่ถูกต้อง")</f>
        <v>ข้อมูลไม่ถูกต้อง</v>
      </c>
      <c r="V425" s="149" t="str">
        <f>IF(ISNUMBER(S425),
IF(H$2=ตัวเลือก!A$30,"ยังไม่บันทึกข้อมูล",S425*0.47),"ข้อมูลไม่ถูกต้อง")</f>
        <v>ข้อมูลไม่ถูกต้อง</v>
      </c>
      <c r="W425" s="149" t="str">
        <f t="shared" si="55"/>
        <v>ข้อมูลไม่ถูกต้อง</v>
      </c>
      <c r="X425" s="148" t="str">
        <f t="shared" si="56"/>
        <v>ข้อมูลไม่ถูกต้อง</v>
      </c>
      <c r="Y425" s="38"/>
      <c r="Z425" s="38"/>
      <c r="AA425" s="38"/>
    </row>
    <row r="426" spans="1:27" x14ac:dyDescent="0.45">
      <c r="A426" s="38">
        <v>421</v>
      </c>
      <c r="B426" s="38"/>
      <c r="C426" s="38"/>
      <c r="D426" s="38"/>
      <c r="E426" s="38"/>
      <c r="F426" s="35"/>
      <c r="G426" s="35"/>
      <c r="H426" s="150"/>
      <c r="I426" s="38"/>
      <c r="J426" s="149" t="str">
        <f t="shared" si="57"/>
        <v>รอข้อมูลคอลัมน์ H</v>
      </c>
      <c r="K426" s="150"/>
      <c r="L426" s="150"/>
      <c r="M426" s="150"/>
      <c r="N426" s="149" t="str" cm="1">
        <f t="array" ref="N426">IF(AND(K426:M426=""),"ยังไม่บันทึกข้อมูล",
IF(M426&lt;&gt;"",
IF(M426&gt;=1.3,M426,"เป็นไม้พุ่ม"),
IF(K426+L426&gt;=1.3,K426+L426,"เป็นไม้พุ่ม")))</f>
        <v>ยังไม่บันทึกข้อมูล</v>
      </c>
      <c r="O426" s="149" t="str">
        <f t="shared" si="50"/>
        <v>ข้อมูลไม่ถูกต้อง</v>
      </c>
      <c r="P426" s="149" t="str">
        <f t="shared" si="51"/>
        <v>ข้อมูลไม่ถูกต้อง</v>
      </c>
      <c r="Q426" s="149" t="str">
        <f t="shared" si="52"/>
        <v>ข้อมูลไม่ถูกต้อง</v>
      </c>
      <c r="R426" s="149" t="str">
        <f t="shared" si="53"/>
        <v>ข้อมูลไม่ถูกต้อง</v>
      </c>
      <c r="S426" s="149" t="str">
        <f>IF(ISNUMBER(R426),
IF(H$2=ตัวเลือก!A$30,"ยังไม่บันทึกข้อมูล",R426*0.27),"ข้อมูลไม่ถูกต้อง")</f>
        <v>ข้อมูลไม่ถูกต้อง</v>
      </c>
      <c r="T426" s="149" t="str">
        <f t="shared" si="54"/>
        <v>ข้อมูลไม่ถูกต้อง</v>
      </c>
      <c r="U426" s="149" t="str">
        <f>IF(ISNUMBER(R426),
IF(H$2=ตัวเลือก!A$30,"ยังไม่บันทึกข้อมูล",R426*0.47),"ข้อมูลไม่ถูกต้อง")</f>
        <v>ข้อมูลไม่ถูกต้อง</v>
      </c>
      <c r="V426" s="149" t="str">
        <f>IF(ISNUMBER(S426),
IF(H$2=ตัวเลือก!A$30,"ยังไม่บันทึกข้อมูล",S426*0.47),"ข้อมูลไม่ถูกต้อง")</f>
        <v>ข้อมูลไม่ถูกต้อง</v>
      </c>
      <c r="W426" s="149" t="str">
        <f t="shared" si="55"/>
        <v>ข้อมูลไม่ถูกต้อง</v>
      </c>
      <c r="X426" s="148" t="str">
        <f t="shared" si="56"/>
        <v>ข้อมูลไม่ถูกต้อง</v>
      </c>
      <c r="Y426" s="38"/>
      <c r="Z426" s="38"/>
      <c r="AA426" s="38"/>
    </row>
    <row r="427" spans="1:27" x14ac:dyDescent="0.45">
      <c r="A427" s="38">
        <v>422</v>
      </c>
      <c r="B427" s="38"/>
      <c r="C427" s="38"/>
      <c r="D427" s="38"/>
      <c r="E427" s="38"/>
      <c r="F427" s="35"/>
      <c r="G427" s="35"/>
      <c r="H427" s="150"/>
      <c r="I427" s="38"/>
      <c r="J427" s="149" t="str">
        <f t="shared" si="57"/>
        <v>รอข้อมูลคอลัมน์ H</v>
      </c>
      <c r="K427" s="150"/>
      <c r="L427" s="150"/>
      <c r="M427" s="150"/>
      <c r="N427" s="149" t="str" cm="1">
        <f t="array" ref="N427">IF(AND(K427:M427=""),"ยังไม่บันทึกข้อมูล",
IF(M427&lt;&gt;"",
IF(M427&gt;=1.3,M427,"เป็นไม้พุ่ม"),
IF(K427+L427&gt;=1.3,K427+L427,"เป็นไม้พุ่ม")))</f>
        <v>ยังไม่บันทึกข้อมูล</v>
      </c>
      <c r="O427" s="149" t="str">
        <f t="shared" si="50"/>
        <v>ข้อมูลไม่ถูกต้อง</v>
      </c>
      <c r="P427" s="149" t="str">
        <f t="shared" si="51"/>
        <v>ข้อมูลไม่ถูกต้อง</v>
      </c>
      <c r="Q427" s="149" t="str">
        <f t="shared" si="52"/>
        <v>ข้อมูลไม่ถูกต้อง</v>
      </c>
      <c r="R427" s="149" t="str">
        <f t="shared" si="53"/>
        <v>ข้อมูลไม่ถูกต้อง</v>
      </c>
      <c r="S427" s="149" t="str">
        <f>IF(ISNUMBER(R427),
IF(H$2=ตัวเลือก!A$30,"ยังไม่บันทึกข้อมูล",R427*0.27),"ข้อมูลไม่ถูกต้อง")</f>
        <v>ข้อมูลไม่ถูกต้อง</v>
      </c>
      <c r="T427" s="149" t="str">
        <f t="shared" si="54"/>
        <v>ข้อมูลไม่ถูกต้อง</v>
      </c>
      <c r="U427" s="149" t="str">
        <f>IF(ISNUMBER(R427),
IF(H$2=ตัวเลือก!A$30,"ยังไม่บันทึกข้อมูล",R427*0.47),"ข้อมูลไม่ถูกต้อง")</f>
        <v>ข้อมูลไม่ถูกต้อง</v>
      </c>
      <c r="V427" s="149" t="str">
        <f>IF(ISNUMBER(S427),
IF(H$2=ตัวเลือก!A$30,"ยังไม่บันทึกข้อมูล",S427*0.47),"ข้อมูลไม่ถูกต้อง")</f>
        <v>ข้อมูลไม่ถูกต้อง</v>
      </c>
      <c r="W427" s="149" t="str">
        <f t="shared" si="55"/>
        <v>ข้อมูลไม่ถูกต้อง</v>
      </c>
      <c r="X427" s="148" t="str">
        <f t="shared" si="56"/>
        <v>ข้อมูลไม่ถูกต้อง</v>
      </c>
      <c r="Y427" s="38"/>
      <c r="Z427" s="38"/>
      <c r="AA427" s="38"/>
    </row>
    <row r="428" spans="1:27" x14ac:dyDescent="0.45">
      <c r="A428" s="38">
        <v>423</v>
      </c>
      <c r="B428" s="38"/>
      <c r="C428" s="38"/>
      <c r="D428" s="38"/>
      <c r="E428" s="38"/>
      <c r="F428" s="35"/>
      <c r="G428" s="35"/>
      <c r="H428" s="150"/>
      <c r="I428" s="38"/>
      <c r="J428" s="149" t="str">
        <f t="shared" si="57"/>
        <v>รอข้อมูลคอลัมน์ H</v>
      </c>
      <c r="K428" s="150"/>
      <c r="L428" s="150"/>
      <c r="M428" s="150"/>
      <c r="N428" s="149" t="str" cm="1">
        <f t="array" ref="N428">IF(AND(K428:M428=""),"ยังไม่บันทึกข้อมูล",
IF(M428&lt;&gt;"",
IF(M428&gt;=1.3,M428,"เป็นไม้พุ่ม"),
IF(K428+L428&gt;=1.3,K428+L428,"เป็นไม้พุ่ม")))</f>
        <v>ยังไม่บันทึกข้อมูล</v>
      </c>
      <c r="O428" s="149" t="str">
        <f t="shared" si="50"/>
        <v>ข้อมูลไม่ถูกต้อง</v>
      </c>
      <c r="P428" s="149" t="str">
        <f t="shared" si="51"/>
        <v>ข้อมูลไม่ถูกต้อง</v>
      </c>
      <c r="Q428" s="149" t="str">
        <f t="shared" si="52"/>
        <v>ข้อมูลไม่ถูกต้อง</v>
      </c>
      <c r="R428" s="149" t="str">
        <f t="shared" si="53"/>
        <v>ข้อมูลไม่ถูกต้อง</v>
      </c>
      <c r="S428" s="149" t="str">
        <f>IF(ISNUMBER(R428),
IF(H$2=ตัวเลือก!A$30,"ยังไม่บันทึกข้อมูล",R428*0.27),"ข้อมูลไม่ถูกต้อง")</f>
        <v>ข้อมูลไม่ถูกต้อง</v>
      </c>
      <c r="T428" s="149" t="str">
        <f t="shared" si="54"/>
        <v>ข้อมูลไม่ถูกต้อง</v>
      </c>
      <c r="U428" s="149" t="str">
        <f>IF(ISNUMBER(R428),
IF(H$2=ตัวเลือก!A$30,"ยังไม่บันทึกข้อมูล",R428*0.47),"ข้อมูลไม่ถูกต้อง")</f>
        <v>ข้อมูลไม่ถูกต้อง</v>
      </c>
      <c r="V428" s="149" t="str">
        <f>IF(ISNUMBER(S428),
IF(H$2=ตัวเลือก!A$30,"ยังไม่บันทึกข้อมูล",S428*0.47),"ข้อมูลไม่ถูกต้อง")</f>
        <v>ข้อมูลไม่ถูกต้อง</v>
      </c>
      <c r="W428" s="149" t="str">
        <f t="shared" si="55"/>
        <v>ข้อมูลไม่ถูกต้อง</v>
      </c>
      <c r="X428" s="148" t="str">
        <f t="shared" si="56"/>
        <v>ข้อมูลไม่ถูกต้อง</v>
      </c>
      <c r="Y428" s="38"/>
      <c r="Z428" s="38"/>
      <c r="AA428" s="38"/>
    </row>
    <row r="429" spans="1:27" x14ac:dyDescent="0.45">
      <c r="A429" s="38">
        <v>424</v>
      </c>
      <c r="B429" s="38"/>
      <c r="C429" s="38"/>
      <c r="D429" s="38"/>
      <c r="E429" s="38"/>
      <c r="F429" s="35"/>
      <c r="G429" s="35"/>
      <c r="H429" s="150"/>
      <c r="I429" s="38"/>
      <c r="J429" s="149" t="str">
        <f t="shared" si="57"/>
        <v>รอข้อมูลคอลัมน์ H</v>
      </c>
      <c r="K429" s="150"/>
      <c r="L429" s="150"/>
      <c r="M429" s="150"/>
      <c r="N429" s="149" t="str" cm="1">
        <f t="array" ref="N429">IF(AND(K429:M429=""),"ยังไม่บันทึกข้อมูล",
IF(M429&lt;&gt;"",
IF(M429&gt;=1.3,M429,"เป็นไม้พุ่ม"),
IF(K429+L429&gt;=1.3,K429+L429,"เป็นไม้พุ่ม")))</f>
        <v>ยังไม่บันทึกข้อมูล</v>
      </c>
      <c r="O429" s="149" t="str">
        <f t="shared" si="50"/>
        <v>ข้อมูลไม่ถูกต้อง</v>
      </c>
      <c r="P429" s="149" t="str">
        <f t="shared" si="51"/>
        <v>ข้อมูลไม่ถูกต้อง</v>
      </c>
      <c r="Q429" s="149" t="str">
        <f t="shared" si="52"/>
        <v>ข้อมูลไม่ถูกต้อง</v>
      </c>
      <c r="R429" s="149" t="str">
        <f t="shared" si="53"/>
        <v>ข้อมูลไม่ถูกต้อง</v>
      </c>
      <c r="S429" s="149" t="str">
        <f>IF(ISNUMBER(R429),
IF(H$2=ตัวเลือก!A$30,"ยังไม่บันทึกข้อมูล",R429*0.27),"ข้อมูลไม่ถูกต้อง")</f>
        <v>ข้อมูลไม่ถูกต้อง</v>
      </c>
      <c r="T429" s="149" t="str">
        <f t="shared" si="54"/>
        <v>ข้อมูลไม่ถูกต้อง</v>
      </c>
      <c r="U429" s="149" t="str">
        <f>IF(ISNUMBER(R429),
IF(H$2=ตัวเลือก!A$30,"ยังไม่บันทึกข้อมูล",R429*0.47),"ข้อมูลไม่ถูกต้อง")</f>
        <v>ข้อมูลไม่ถูกต้อง</v>
      </c>
      <c r="V429" s="149" t="str">
        <f>IF(ISNUMBER(S429),
IF(H$2=ตัวเลือก!A$30,"ยังไม่บันทึกข้อมูล",S429*0.47),"ข้อมูลไม่ถูกต้อง")</f>
        <v>ข้อมูลไม่ถูกต้อง</v>
      </c>
      <c r="W429" s="149" t="str">
        <f t="shared" si="55"/>
        <v>ข้อมูลไม่ถูกต้อง</v>
      </c>
      <c r="X429" s="148" t="str">
        <f t="shared" si="56"/>
        <v>ข้อมูลไม่ถูกต้อง</v>
      </c>
      <c r="Y429" s="38"/>
      <c r="Z429" s="38"/>
      <c r="AA429" s="38"/>
    </row>
    <row r="430" spans="1:27" x14ac:dyDescent="0.45">
      <c r="A430" s="38">
        <v>425</v>
      </c>
      <c r="B430" s="38"/>
      <c r="C430" s="38"/>
      <c r="D430" s="38"/>
      <c r="E430" s="38"/>
      <c r="F430" s="35"/>
      <c r="G430" s="35"/>
      <c r="H430" s="150"/>
      <c r="I430" s="38"/>
      <c r="J430" s="149" t="str">
        <f t="shared" si="57"/>
        <v>รอข้อมูลคอลัมน์ H</v>
      </c>
      <c r="K430" s="150"/>
      <c r="L430" s="150"/>
      <c r="M430" s="150"/>
      <c r="N430" s="149" t="str" cm="1">
        <f t="array" ref="N430">IF(AND(K430:M430=""),"ยังไม่บันทึกข้อมูล",
IF(M430&lt;&gt;"",
IF(M430&gt;=1.3,M430,"เป็นไม้พุ่ม"),
IF(K430+L430&gt;=1.3,K430+L430,"เป็นไม้พุ่ม")))</f>
        <v>ยังไม่บันทึกข้อมูล</v>
      </c>
      <c r="O430" s="149" t="str">
        <f t="shared" si="50"/>
        <v>ข้อมูลไม่ถูกต้อง</v>
      </c>
      <c r="P430" s="149" t="str">
        <f t="shared" si="51"/>
        <v>ข้อมูลไม่ถูกต้อง</v>
      </c>
      <c r="Q430" s="149" t="str">
        <f t="shared" si="52"/>
        <v>ข้อมูลไม่ถูกต้อง</v>
      </c>
      <c r="R430" s="149" t="str">
        <f t="shared" si="53"/>
        <v>ข้อมูลไม่ถูกต้อง</v>
      </c>
      <c r="S430" s="149" t="str">
        <f>IF(ISNUMBER(R430),
IF(H$2=ตัวเลือก!A$30,"ยังไม่บันทึกข้อมูล",R430*0.27),"ข้อมูลไม่ถูกต้อง")</f>
        <v>ข้อมูลไม่ถูกต้อง</v>
      </c>
      <c r="T430" s="149" t="str">
        <f t="shared" si="54"/>
        <v>ข้อมูลไม่ถูกต้อง</v>
      </c>
      <c r="U430" s="149" t="str">
        <f>IF(ISNUMBER(R430),
IF(H$2=ตัวเลือก!A$30,"ยังไม่บันทึกข้อมูล",R430*0.47),"ข้อมูลไม่ถูกต้อง")</f>
        <v>ข้อมูลไม่ถูกต้อง</v>
      </c>
      <c r="V430" s="149" t="str">
        <f>IF(ISNUMBER(S430),
IF(H$2=ตัวเลือก!A$30,"ยังไม่บันทึกข้อมูล",S430*0.47),"ข้อมูลไม่ถูกต้อง")</f>
        <v>ข้อมูลไม่ถูกต้อง</v>
      </c>
      <c r="W430" s="149" t="str">
        <f t="shared" si="55"/>
        <v>ข้อมูลไม่ถูกต้อง</v>
      </c>
      <c r="X430" s="148" t="str">
        <f t="shared" si="56"/>
        <v>ข้อมูลไม่ถูกต้อง</v>
      </c>
      <c r="Y430" s="38"/>
      <c r="Z430" s="38"/>
      <c r="AA430" s="38"/>
    </row>
    <row r="431" spans="1:27" x14ac:dyDescent="0.45">
      <c r="A431" s="38">
        <v>426</v>
      </c>
      <c r="B431" s="38"/>
      <c r="C431" s="38"/>
      <c r="D431" s="38"/>
      <c r="E431" s="38"/>
      <c r="F431" s="35"/>
      <c r="G431" s="35"/>
      <c r="H431" s="150"/>
      <c r="I431" s="38"/>
      <c r="J431" s="149" t="str">
        <f t="shared" si="57"/>
        <v>รอข้อมูลคอลัมน์ H</v>
      </c>
      <c r="K431" s="150"/>
      <c r="L431" s="150"/>
      <c r="M431" s="150"/>
      <c r="N431" s="149" t="str" cm="1">
        <f t="array" ref="N431">IF(AND(K431:M431=""),"ยังไม่บันทึกข้อมูล",
IF(M431&lt;&gt;"",
IF(M431&gt;=1.3,M431,"เป็นไม้พุ่ม"),
IF(K431+L431&gt;=1.3,K431+L431,"เป็นไม้พุ่ม")))</f>
        <v>ยังไม่บันทึกข้อมูล</v>
      </c>
      <c r="O431" s="149" t="str">
        <f t="shared" si="50"/>
        <v>ข้อมูลไม่ถูกต้อง</v>
      </c>
      <c r="P431" s="149" t="str">
        <f t="shared" si="51"/>
        <v>ข้อมูลไม่ถูกต้อง</v>
      </c>
      <c r="Q431" s="149" t="str">
        <f t="shared" si="52"/>
        <v>ข้อมูลไม่ถูกต้อง</v>
      </c>
      <c r="R431" s="149" t="str">
        <f t="shared" si="53"/>
        <v>ข้อมูลไม่ถูกต้อง</v>
      </c>
      <c r="S431" s="149" t="str">
        <f>IF(ISNUMBER(R431),
IF(H$2=ตัวเลือก!A$30,"ยังไม่บันทึกข้อมูล",R431*0.27),"ข้อมูลไม่ถูกต้อง")</f>
        <v>ข้อมูลไม่ถูกต้อง</v>
      </c>
      <c r="T431" s="149" t="str">
        <f t="shared" si="54"/>
        <v>ข้อมูลไม่ถูกต้อง</v>
      </c>
      <c r="U431" s="149" t="str">
        <f>IF(ISNUMBER(R431),
IF(H$2=ตัวเลือก!A$30,"ยังไม่บันทึกข้อมูล",R431*0.47),"ข้อมูลไม่ถูกต้อง")</f>
        <v>ข้อมูลไม่ถูกต้อง</v>
      </c>
      <c r="V431" s="149" t="str">
        <f>IF(ISNUMBER(S431),
IF(H$2=ตัวเลือก!A$30,"ยังไม่บันทึกข้อมูล",S431*0.47),"ข้อมูลไม่ถูกต้อง")</f>
        <v>ข้อมูลไม่ถูกต้อง</v>
      </c>
      <c r="W431" s="149" t="str">
        <f t="shared" si="55"/>
        <v>ข้อมูลไม่ถูกต้อง</v>
      </c>
      <c r="X431" s="148" t="str">
        <f t="shared" si="56"/>
        <v>ข้อมูลไม่ถูกต้อง</v>
      </c>
      <c r="Y431" s="38"/>
      <c r="Z431" s="38"/>
      <c r="AA431" s="38"/>
    </row>
    <row r="432" spans="1:27" x14ac:dyDescent="0.45">
      <c r="A432" s="38">
        <v>427</v>
      </c>
      <c r="B432" s="38"/>
      <c r="C432" s="38"/>
      <c r="D432" s="38"/>
      <c r="E432" s="38"/>
      <c r="F432" s="35"/>
      <c r="G432" s="35"/>
      <c r="H432" s="150"/>
      <c r="I432" s="38"/>
      <c r="J432" s="149" t="str">
        <f t="shared" si="57"/>
        <v>รอข้อมูลคอลัมน์ H</v>
      </c>
      <c r="K432" s="150"/>
      <c r="L432" s="150"/>
      <c r="M432" s="150"/>
      <c r="N432" s="149" t="str" cm="1">
        <f t="array" ref="N432">IF(AND(K432:M432=""),"ยังไม่บันทึกข้อมูล",
IF(M432&lt;&gt;"",
IF(M432&gt;=1.3,M432,"เป็นไม้พุ่ม"),
IF(K432+L432&gt;=1.3,K432+L432,"เป็นไม้พุ่ม")))</f>
        <v>ยังไม่บันทึกข้อมูล</v>
      </c>
      <c r="O432" s="149" t="str">
        <f t="shared" si="50"/>
        <v>ข้อมูลไม่ถูกต้อง</v>
      </c>
      <c r="P432" s="149" t="str">
        <f t="shared" si="51"/>
        <v>ข้อมูลไม่ถูกต้อง</v>
      </c>
      <c r="Q432" s="149" t="str">
        <f t="shared" si="52"/>
        <v>ข้อมูลไม่ถูกต้อง</v>
      </c>
      <c r="R432" s="149" t="str">
        <f t="shared" si="53"/>
        <v>ข้อมูลไม่ถูกต้อง</v>
      </c>
      <c r="S432" s="149" t="str">
        <f>IF(ISNUMBER(R432),
IF(H$2=ตัวเลือก!A$30,"ยังไม่บันทึกข้อมูล",R432*0.27),"ข้อมูลไม่ถูกต้อง")</f>
        <v>ข้อมูลไม่ถูกต้อง</v>
      </c>
      <c r="T432" s="149" t="str">
        <f t="shared" si="54"/>
        <v>ข้อมูลไม่ถูกต้อง</v>
      </c>
      <c r="U432" s="149" t="str">
        <f>IF(ISNUMBER(R432),
IF(H$2=ตัวเลือก!A$30,"ยังไม่บันทึกข้อมูล",R432*0.47),"ข้อมูลไม่ถูกต้อง")</f>
        <v>ข้อมูลไม่ถูกต้อง</v>
      </c>
      <c r="V432" s="149" t="str">
        <f>IF(ISNUMBER(S432),
IF(H$2=ตัวเลือก!A$30,"ยังไม่บันทึกข้อมูล",S432*0.47),"ข้อมูลไม่ถูกต้อง")</f>
        <v>ข้อมูลไม่ถูกต้อง</v>
      </c>
      <c r="W432" s="149" t="str">
        <f t="shared" si="55"/>
        <v>ข้อมูลไม่ถูกต้อง</v>
      </c>
      <c r="X432" s="148" t="str">
        <f t="shared" si="56"/>
        <v>ข้อมูลไม่ถูกต้อง</v>
      </c>
      <c r="Y432" s="38"/>
      <c r="Z432" s="38"/>
      <c r="AA432" s="38"/>
    </row>
    <row r="433" spans="1:27" x14ac:dyDescent="0.45">
      <c r="A433" s="38">
        <v>428</v>
      </c>
      <c r="B433" s="38"/>
      <c r="C433" s="38"/>
      <c r="D433" s="38"/>
      <c r="E433" s="38"/>
      <c r="F433" s="35"/>
      <c r="G433" s="35"/>
      <c r="H433" s="150"/>
      <c r="I433" s="38"/>
      <c r="J433" s="149" t="str">
        <f t="shared" si="57"/>
        <v>รอข้อมูลคอลัมน์ H</v>
      </c>
      <c r="K433" s="150"/>
      <c r="L433" s="150"/>
      <c r="M433" s="150"/>
      <c r="N433" s="149" t="str" cm="1">
        <f t="array" ref="N433">IF(AND(K433:M433=""),"ยังไม่บันทึกข้อมูล",
IF(M433&lt;&gt;"",
IF(M433&gt;=1.3,M433,"เป็นไม้พุ่ม"),
IF(K433+L433&gt;=1.3,K433+L433,"เป็นไม้พุ่ม")))</f>
        <v>ยังไม่บันทึกข้อมูล</v>
      </c>
      <c r="O433" s="149" t="str">
        <f t="shared" si="50"/>
        <v>ข้อมูลไม่ถูกต้อง</v>
      </c>
      <c r="P433" s="149" t="str">
        <f t="shared" si="51"/>
        <v>ข้อมูลไม่ถูกต้อง</v>
      </c>
      <c r="Q433" s="149" t="str">
        <f t="shared" si="52"/>
        <v>ข้อมูลไม่ถูกต้อง</v>
      </c>
      <c r="R433" s="149" t="str">
        <f t="shared" si="53"/>
        <v>ข้อมูลไม่ถูกต้อง</v>
      </c>
      <c r="S433" s="149" t="str">
        <f>IF(ISNUMBER(R433),
IF(H$2=ตัวเลือก!A$30,"ยังไม่บันทึกข้อมูล",R433*0.27),"ข้อมูลไม่ถูกต้อง")</f>
        <v>ข้อมูลไม่ถูกต้อง</v>
      </c>
      <c r="T433" s="149" t="str">
        <f t="shared" si="54"/>
        <v>ข้อมูลไม่ถูกต้อง</v>
      </c>
      <c r="U433" s="149" t="str">
        <f>IF(ISNUMBER(R433),
IF(H$2=ตัวเลือก!A$30,"ยังไม่บันทึกข้อมูล",R433*0.47),"ข้อมูลไม่ถูกต้อง")</f>
        <v>ข้อมูลไม่ถูกต้อง</v>
      </c>
      <c r="V433" s="149" t="str">
        <f>IF(ISNUMBER(S433),
IF(H$2=ตัวเลือก!A$30,"ยังไม่บันทึกข้อมูล",S433*0.47),"ข้อมูลไม่ถูกต้อง")</f>
        <v>ข้อมูลไม่ถูกต้อง</v>
      </c>
      <c r="W433" s="149" t="str">
        <f t="shared" si="55"/>
        <v>ข้อมูลไม่ถูกต้อง</v>
      </c>
      <c r="X433" s="148" t="str">
        <f t="shared" si="56"/>
        <v>ข้อมูลไม่ถูกต้อง</v>
      </c>
      <c r="Y433" s="38"/>
      <c r="Z433" s="38"/>
      <c r="AA433" s="38"/>
    </row>
    <row r="434" spans="1:27" x14ac:dyDescent="0.45">
      <c r="A434" s="38">
        <v>429</v>
      </c>
      <c r="B434" s="38"/>
      <c r="C434" s="38"/>
      <c r="D434" s="38"/>
      <c r="E434" s="38"/>
      <c r="F434" s="35"/>
      <c r="G434" s="35"/>
      <c r="H434" s="150"/>
      <c r="I434" s="38"/>
      <c r="J434" s="149" t="str">
        <f t="shared" si="57"/>
        <v>รอข้อมูลคอลัมน์ H</v>
      </c>
      <c r="K434" s="150"/>
      <c r="L434" s="150"/>
      <c r="M434" s="150"/>
      <c r="N434" s="149" t="str" cm="1">
        <f t="array" ref="N434">IF(AND(K434:M434=""),"ยังไม่บันทึกข้อมูล",
IF(M434&lt;&gt;"",
IF(M434&gt;=1.3,M434,"เป็นไม้พุ่ม"),
IF(K434+L434&gt;=1.3,K434+L434,"เป็นไม้พุ่ม")))</f>
        <v>ยังไม่บันทึกข้อมูล</v>
      </c>
      <c r="O434" s="149" t="str">
        <f t="shared" si="50"/>
        <v>ข้อมูลไม่ถูกต้อง</v>
      </c>
      <c r="P434" s="149" t="str">
        <f t="shared" si="51"/>
        <v>ข้อมูลไม่ถูกต้อง</v>
      </c>
      <c r="Q434" s="149" t="str">
        <f t="shared" si="52"/>
        <v>ข้อมูลไม่ถูกต้อง</v>
      </c>
      <c r="R434" s="149" t="str">
        <f t="shared" si="53"/>
        <v>ข้อมูลไม่ถูกต้อง</v>
      </c>
      <c r="S434" s="149" t="str">
        <f>IF(ISNUMBER(R434),
IF(H$2=ตัวเลือก!A$30,"ยังไม่บันทึกข้อมูล",R434*0.27),"ข้อมูลไม่ถูกต้อง")</f>
        <v>ข้อมูลไม่ถูกต้อง</v>
      </c>
      <c r="T434" s="149" t="str">
        <f t="shared" si="54"/>
        <v>ข้อมูลไม่ถูกต้อง</v>
      </c>
      <c r="U434" s="149" t="str">
        <f>IF(ISNUMBER(R434),
IF(H$2=ตัวเลือก!A$30,"ยังไม่บันทึกข้อมูล",R434*0.47),"ข้อมูลไม่ถูกต้อง")</f>
        <v>ข้อมูลไม่ถูกต้อง</v>
      </c>
      <c r="V434" s="149" t="str">
        <f>IF(ISNUMBER(S434),
IF(H$2=ตัวเลือก!A$30,"ยังไม่บันทึกข้อมูล",S434*0.47),"ข้อมูลไม่ถูกต้อง")</f>
        <v>ข้อมูลไม่ถูกต้อง</v>
      </c>
      <c r="W434" s="149" t="str">
        <f t="shared" si="55"/>
        <v>ข้อมูลไม่ถูกต้อง</v>
      </c>
      <c r="X434" s="148" t="str">
        <f t="shared" si="56"/>
        <v>ข้อมูลไม่ถูกต้อง</v>
      </c>
      <c r="Y434" s="38"/>
      <c r="Z434" s="38"/>
      <c r="AA434" s="38"/>
    </row>
    <row r="435" spans="1:27" x14ac:dyDescent="0.45">
      <c r="A435" s="38">
        <v>430</v>
      </c>
      <c r="B435" s="38"/>
      <c r="C435" s="38"/>
      <c r="D435" s="38"/>
      <c r="E435" s="38"/>
      <c r="F435" s="35"/>
      <c r="G435" s="35"/>
      <c r="H435" s="150"/>
      <c r="I435" s="38"/>
      <c r="J435" s="149" t="str">
        <f t="shared" si="57"/>
        <v>รอข้อมูลคอลัมน์ H</v>
      </c>
      <c r="K435" s="150"/>
      <c r="L435" s="150"/>
      <c r="M435" s="150"/>
      <c r="N435" s="149" t="str" cm="1">
        <f t="array" ref="N435">IF(AND(K435:M435=""),"ยังไม่บันทึกข้อมูล",
IF(M435&lt;&gt;"",
IF(M435&gt;=1.3,M435,"เป็นไม้พุ่ม"),
IF(K435+L435&gt;=1.3,K435+L435,"เป็นไม้พุ่ม")))</f>
        <v>ยังไม่บันทึกข้อมูล</v>
      </c>
      <c r="O435" s="149" t="str">
        <f t="shared" si="50"/>
        <v>ข้อมูลไม่ถูกต้อง</v>
      </c>
      <c r="P435" s="149" t="str">
        <f t="shared" si="51"/>
        <v>ข้อมูลไม่ถูกต้อง</v>
      </c>
      <c r="Q435" s="149" t="str">
        <f t="shared" si="52"/>
        <v>ข้อมูลไม่ถูกต้อง</v>
      </c>
      <c r="R435" s="149" t="str">
        <f t="shared" si="53"/>
        <v>ข้อมูลไม่ถูกต้อง</v>
      </c>
      <c r="S435" s="149" t="str">
        <f>IF(ISNUMBER(R435),
IF(H$2=ตัวเลือก!A$30,"ยังไม่บันทึกข้อมูล",R435*0.27),"ข้อมูลไม่ถูกต้อง")</f>
        <v>ข้อมูลไม่ถูกต้อง</v>
      </c>
      <c r="T435" s="149" t="str">
        <f t="shared" si="54"/>
        <v>ข้อมูลไม่ถูกต้อง</v>
      </c>
      <c r="U435" s="149" t="str">
        <f>IF(ISNUMBER(R435),
IF(H$2=ตัวเลือก!A$30,"ยังไม่บันทึกข้อมูล",R435*0.47),"ข้อมูลไม่ถูกต้อง")</f>
        <v>ข้อมูลไม่ถูกต้อง</v>
      </c>
      <c r="V435" s="149" t="str">
        <f>IF(ISNUMBER(S435),
IF(H$2=ตัวเลือก!A$30,"ยังไม่บันทึกข้อมูล",S435*0.47),"ข้อมูลไม่ถูกต้อง")</f>
        <v>ข้อมูลไม่ถูกต้อง</v>
      </c>
      <c r="W435" s="149" t="str">
        <f t="shared" si="55"/>
        <v>ข้อมูลไม่ถูกต้อง</v>
      </c>
      <c r="X435" s="148" t="str">
        <f t="shared" si="56"/>
        <v>ข้อมูลไม่ถูกต้อง</v>
      </c>
      <c r="Y435" s="38"/>
      <c r="Z435" s="38"/>
      <c r="AA435" s="38"/>
    </row>
    <row r="436" spans="1:27" x14ac:dyDescent="0.45">
      <c r="A436" s="38">
        <v>431</v>
      </c>
      <c r="B436" s="38"/>
      <c r="C436" s="38"/>
      <c r="D436" s="38"/>
      <c r="E436" s="38"/>
      <c r="F436" s="35"/>
      <c r="G436" s="35"/>
      <c r="H436" s="150"/>
      <c r="I436" s="38"/>
      <c r="J436" s="149" t="str">
        <f t="shared" si="57"/>
        <v>รอข้อมูลคอลัมน์ H</v>
      </c>
      <c r="K436" s="150"/>
      <c r="L436" s="150"/>
      <c r="M436" s="150"/>
      <c r="N436" s="149" t="str" cm="1">
        <f t="array" ref="N436">IF(AND(K436:M436=""),"ยังไม่บันทึกข้อมูล",
IF(M436&lt;&gt;"",
IF(M436&gt;=1.3,M436,"เป็นไม้พุ่ม"),
IF(K436+L436&gt;=1.3,K436+L436,"เป็นไม้พุ่ม")))</f>
        <v>ยังไม่บันทึกข้อมูล</v>
      </c>
      <c r="O436" s="149" t="str">
        <f t="shared" si="50"/>
        <v>ข้อมูลไม่ถูกต้อง</v>
      </c>
      <c r="P436" s="149" t="str">
        <f t="shared" si="51"/>
        <v>ข้อมูลไม่ถูกต้อง</v>
      </c>
      <c r="Q436" s="149" t="str">
        <f t="shared" si="52"/>
        <v>ข้อมูลไม่ถูกต้อง</v>
      </c>
      <c r="R436" s="149" t="str">
        <f t="shared" si="53"/>
        <v>ข้อมูลไม่ถูกต้อง</v>
      </c>
      <c r="S436" s="149" t="str">
        <f>IF(ISNUMBER(R436),
IF(H$2=ตัวเลือก!A$30,"ยังไม่บันทึกข้อมูล",R436*0.27),"ข้อมูลไม่ถูกต้อง")</f>
        <v>ข้อมูลไม่ถูกต้อง</v>
      </c>
      <c r="T436" s="149" t="str">
        <f t="shared" si="54"/>
        <v>ข้อมูลไม่ถูกต้อง</v>
      </c>
      <c r="U436" s="149" t="str">
        <f>IF(ISNUMBER(R436),
IF(H$2=ตัวเลือก!A$30,"ยังไม่บันทึกข้อมูล",R436*0.47),"ข้อมูลไม่ถูกต้อง")</f>
        <v>ข้อมูลไม่ถูกต้อง</v>
      </c>
      <c r="V436" s="149" t="str">
        <f>IF(ISNUMBER(S436),
IF(H$2=ตัวเลือก!A$30,"ยังไม่บันทึกข้อมูล",S436*0.47),"ข้อมูลไม่ถูกต้อง")</f>
        <v>ข้อมูลไม่ถูกต้อง</v>
      </c>
      <c r="W436" s="149" t="str">
        <f t="shared" si="55"/>
        <v>ข้อมูลไม่ถูกต้อง</v>
      </c>
      <c r="X436" s="148" t="str">
        <f t="shared" si="56"/>
        <v>ข้อมูลไม่ถูกต้อง</v>
      </c>
      <c r="Y436" s="38"/>
      <c r="Z436" s="38"/>
      <c r="AA436" s="38"/>
    </row>
    <row r="437" spans="1:27" x14ac:dyDescent="0.45">
      <c r="A437" s="38">
        <v>432</v>
      </c>
      <c r="B437" s="38"/>
      <c r="C437" s="38"/>
      <c r="D437" s="38"/>
      <c r="E437" s="38"/>
      <c r="F437" s="35"/>
      <c r="G437" s="35"/>
      <c r="H437" s="150"/>
      <c r="I437" s="38"/>
      <c r="J437" s="149" t="str">
        <f t="shared" si="57"/>
        <v>รอข้อมูลคอลัมน์ H</v>
      </c>
      <c r="K437" s="150"/>
      <c r="L437" s="150"/>
      <c r="M437" s="150"/>
      <c r="N437" s="149" t="str" cm="1">
        <f t="array" ref="N437">IF(AND(K437:M437=""),"ยังไม่บันทึกข้อมูล",
IF(M437&lt;&gt;"",
IF(M437&gt;=1.3,M437,"เป็นไม้พุ่ม"),
IF(K437+L437&gt;=1.3,K437+L437,"เป็นไม้พุ่ม")))</f>
        <v>ยังไม่บันทึกข้อมูล</v>
      </c>
      <c r="O437" s="149" t="str">
        <f t="shared" si="50"/>
        <v>ข้อมูลไม่ถูกต้อง</v>
      </c>
      <c r="P437" s="149" t="str">
        <f t="shared" si="51"/>
        <v>ข้อมูลไม่ถูกต้อง</v>
      </c>
      <c r="Q437" s="149" t="str">
        <f t="shared" si="52"/>
        <v>ข้อมูลไม่ถูกต้อง</v>
      </c>
      <c r="R437" s="149" t="str">
        <f t="shared" si="53"/>
        <v>ข้อมูลไม่ถูกต้อง</v>
      </c>
      <c r="S437" s="149" t="str">
        <f>IF(ISNUMBER(R437),
IF(H$2=ตัวเลือก!A$30,"ยังไม่บันทึกข้อมูล",R437*0.27),"ข้อมูลไม่ถูกต้อง")</f>
        <v>ข้อมูลไม่ถูกต้อง</v>
      </c>
      <c r="T437" s="149" t="str">
        <f t="shared" si="54"/>
        <v>ข้อมูลไม่ถูกต้อง</v>
      </c>
      <c r="U437" s="149" t="str">
        <f>IF(ISNUMBER(R437),
IF(H$2=ตัวเลือก!A$30,"ยังไม่บันทึกข้อมูล",R437*0.47),"ข้อมูลไม่ถูกต้อง")</f>
        <v>ข้อมูลไม่ถูกต้อง</v>
      </c>
      <c r="V437" s="149" t="str">
        <f>IF(ISNUMBER(S437),
IF(H$2=ตัวเลือก!A$30,"ยังไม่บันทึกข้อมูล",S437*0.47),"ข้อมูลไม่ถูกต้อง")</f>
        <v>ข้อมูลไม่ถูกต้อง</v>
      </c>
      <c r="W437" s="149" t="str">
        <f t="shared" si="55"/>
        <v>ข้อมูลไม่ถูกต้อง</v>
      </c>
      <c r="X437" s="148" t="str">
        <f t="shared" si="56"/>
        <v>ข้อมูลไม่ถูกต้อง</v>
      </c>
      <c r="Y437" s="38"/>
      <c r="Z437" s="38"/>
      <c r="AA437" s="38"/>
    </row>
    <row r="438" spans="1:27" x14ac:dyDescent="0.45">
      <c r="A438" s="38">
        <v>433</v>
      </c>
      <c r="B438" s="38"/>
      <c r="C438" s="38"/>
      <c r="D438" s="38"/>
      <c r="E438" s="38"/>
      <c r="F438" s="35"/>
      <c r="G438" s="35"/>
      <c r="H438" s="150"/>
      <c r="I438" s="38"/>
      <c r="J438" s="149" t="str">
        <f t="shared" si="57"/>
        <v>รอข้อมูลคอลัมน์ H</v>
      </c>
      <c r="K438" s="150"/>
      <c r="L438" s="150"/>
      <c r="M438" s="150"/>
      <c r="N438" s="149" t="str" cm="1">
        <f t="array" ref="N438">IF(AND(K438:M438=""),"ยังไม่บันทึกข้อมูล",
IF(M438&lt;&gt;"",
IF(M438&gt;=1.3,M438,"เป็นไม้พุ่ม"),
IF(K438+L438&gt;=1.3,K438+L438,"เป็นไม้พุ่ม")))</f>
        <v>ยังไม่บันทึกข้อมูล</v>
      </c>
      <c r="O438" s="149" t="str">
        <f t="shared" si="50"/>
        <v>ข้อมูลไม่ถูกต้อง</v>
      </c>
      <c r="P438" s="149" t="str">
        <f t="shared" si="51"/>
        <v>ข้อมูลไม่ถูกต้อง</v>
      </c>
      <c r="Q438" s="149" t="str">
        <f t="shared" si="52"/>
        <v>ข้อมูลไม่ถูกต้อง</v>
      </c>
      <c r="R438" s="149" t="str">
        <f t="shared" si="53"/>
        <v>ข้อมูลไม่ถูกต้อง</v>
      </c>
      <c r="S438" s="149" t="str">
        <f>IF(ISNUMBER(R438),
IF(H$2=ตัวเลือก!A$30,"ยังไม่บันทึกข้อมูล",R438*0.27),"ข้อมูลไม่ถูกต้อง")</f>
        <v>ข้อมูลไม่ถูกต้อง</v>
      </c>
      <c r="T438" s="149" t="str">
        <f t="shared" si="54"/>
        <v>ข้อมูลไม่ถูกต้อง</v>
      </c>
      <c r="U438" s="149" t="str">
        <f>IF(ISNUMBER(R438),
IF(H$2=ตัวเลือก!A$30,"ยังไม่บันทึกข้อมูล",R438*0.47),"ข้อมูลไม่ถูกต้อง")</f>
        <v>ข้อมูลไม่ถูกต้อง</v>
      </c>
      <c r="V438" s="149" t="str">
        <f>IF(ISNUMBER(S438),
IF(H$2=ตัวเลือก!A$30,"ยังไม่บันทึกข้อมูล",S438*0.47),"ข้อมูลไม่ถูกต้อง")</f>
        <v>ข้อมูลไม่ถูกต้อง</v>
      </c>
      <c r="W438" s="149" t="str">
        <f t="shared" si="55"/>
        <v>ข้อมูลไม่ถูกต้อง</v>
      </c>
      <c r="X438" s="148" t="str">
        <f t="shared" si="56"/>
        <v>ข้อมูลไม่ถูกต้อง</v>
      </c>
      <c r="Y438" s="38"/>
      <c r="Z438" s="38"/>
      <c r="AA438" s="38"/>
    </row>
    <row r="439" spans="1:27" x14ac:dyDescent="0.45">
      <c r="A439" s="38">
        <v>434</v>
      </c>
      <c r="B439" s="38"/>
      <c r="C439" s="38"/>
      <c r="D439" s="38"/>
      <c r="E439" s="38"/>
      <c r="F439" s="35"/>
      <c r="G439" s="35"/>
      <c r="H439" s="150"/>
      <c r="I439" s="38"/>
      <c r="J439" s="149" t="str">
        <f t="shared" si="57"/>
        <v>รอข้อมูลคอลัมน์ H</v>
      </c>
      <c r="K439" s="150"/>
      <c r="L439" s="150"/>
      <c r="M439" s="150"/>
      <c r="N439" s="149" t="str" cm="1">
        <f t="array" ref="N439">IF(AND(K439:M439=""),"ยังไม่บันทึกข้อมูล",
IF(M439&lt;&gt;"",
IF(M439&gt;=1.3,M439,"เป็นไม้พุ่ม"),
IF(K439+L439&gt;=1.3,K439+L439,"เป็นไม้พุ่ม")))</f>
        <v>ยังไม่บันทึกข้อมูล</v>
      </c>
      <c r="O439" s="149" t="str">
        <f t="shared" si="50"/>
        <v>ข้อมูลไม่ถูกต้อง</v>
      </c>
      <c r="P439" s="149" t="str">
        <f t="shared" si="51"/>
        <v>ข้อมูลไม่ถูกต้อง</v>
      </c>
      <c r="Q439" s="149" t="str">
        <f t="shared" si="52"/>
        <v>ข้อมูลไม่ถูกต้อง</v>
      </c>
      <c r="R439" s="149" t="str">
        <f t="shared" si="53"/>
        <v>ข้อมูลไม่ถูกต้อง</v>
      </c>
      <c r="S439" s="149" t="str">
        <f>IF(ISNUMBER(R439),
IF(H$2=ตัวเลือก!A$30,"ยังไม่บันทึกข้อมูล",R439*0.27),"ข้อมูลไม่ถูกต้อง")</f>
        <v>ข้อมูลไม่ถูกต้อง</v>
      </c>
      <c r="T439" s="149" t="str">
        <f t="shared" si="54"/>
        <v>ข้อมูลไม่ถูกต้อง</v>
      </c>
      <c r="U439" s="149" t="str">
        <f>IF(ISNUMBER(R439),
IF(H$2=ตัวเลือก!A$30,"ยังไม่บันทึกข้อมูล",R439*0.47),"ข้อมูลไม่ถูกต้อง")</f>
        <v>ข้อมูลไม่ถูกต้อง</v>
      </c>
      <c r="V439" s="149" t="str">
        <f>IF(ISNUMBER(S439),
IF(H$2=ตัวเลือก!A$30,"ยังไม่บันทึกข้อมูล",S439*0.47),"ข้อมูลไม่ถูกต้อง")</f>
        <v>ข้อมูลไม่ถูกต้อง</v>
      </c>
      <c r="W439" s="149" t="str">
        <f t="shared" si="55"/>
        <v>ข้อมูลไม่ถูกต้อง</v>
      </c>
      <c r="X439" s="148" t="str">
        <f t="shared" si="56"/>
        <v>ข้อมูลไม่ถูกต้อง</v>
      </c>
      <c r="Y439" s="38"/>
      <c r="Z439" s="38"/>
      <c r="AA439" s="38"/>
    </row>
    <row r="440" spans="1:27" x14ac:dyDescent="0.45">
      <c r="A440" s="38">
        <v>435</v>
      </c>
      <c r="B440" s="38"/>
      <c r="C440" s="38"/>
      <c r="D440" s="38"/>
      <c r="E440" s="38"/>
      <c r="F440" s="35"/>
      <c r="G440" s="35"/>
      <c r="H440" s="150"/>
      <c r="I440" s="38"/>
      <c r="J440" s="149" t="str">
        <f t="shared" si="57"/>
        <v>รอข้อมูลคอลัมน์ H</v>
      </c>
      <c r="K440" s="150"/>
      <c r="L440" s="150"/>
      <c r="M440" s="150"/>
      <c r="N440" s="149" t="str" cm="1">
        <f t="array" ref="N440">IF(AND(K440:M440=""),"ยังไม่บันทึกข้อมูล",
IF(M440&lt;&gt;"",
IF(M440&gt;=1.3,M440,"เป็นไม้พุ่ม"),
IF(K440+L440&gt;=1.3,K440+L440,"เป็นไม้พุ่ม")))</f>
        <v>ยังไม่บันทึกข้อมูล</v>
      </c>
      <c r="O440" s="149" t="str">
        <f t="shared" si="50"/>
        <v>ข้อมูลไม่ถูกต้อง</v>
      </c>
      <c r="P440" s="149" t="str">
        <f t="shared" si="51"/>
        <v>ข้อมูลไม่ถูกต้อง</v>
      </c>
      <c r="Q440" s="149" t="str">
        <f t="shared" si="52"/>
        <v>ข้อมูลไม่ถูกต้อง</v>
      </c>
      <c r="R440" s="149" t="str">
        <f t="shared" si="53"/>
        <v>ข้อมูลไม่ถูกต้อง</v>
      </c>
      <c r="S440" s="149" t="str">
        <f>IF(ISNUMBER(R440),
IF(H$2=ตัวเลือก!A$30,"ยังไม่บันทึกข้อมูล",R440*0.27),"ข้อมูลไม่ถูกต้อง")</f>
        <v>ข้อมูลไม่ถูกต้อง</v>
      </c>
      <c r="T440" s="149" t="str">
        <f t="shared" si="54"/>
        <v>ข้อมูลไม่ถูกต้อง</v>
      </c>
      <c r="U440" s="149" t="str">
        <f>IF(ISNUMBER(R440),
IF(H$2=ตัวเลือก!A$30,"ยังไม่บันทึกข้อมูล",R440*0.47),"ข้อมูลไม่ถูกต้อง")</f>
        <v>ข้อมูลไม่ถูกต้อง</v>
      </c>
      <c r="V440" s="149" t="str">
        <f>IF(ISNUMBER(S440),
IF(H$2=ตัวเลือก!A$30,"ยังไม่บันทึกข้อมูล",S440*0.47),"ข้อมูลไม่ถูกต้อง")</f>
        <v>ข้อมูลไม่ถูกต้อง</v>
      </c>
      <c r="W440" s="149" t="str">
        <f t="shared" si="55"/>
        <v>ข้อมูลไม่ถูกต้อง</v>
      </c>
      <c r="X440" s="148" t="str">
        <f t="shared" si="56"/>
        <v>ข้อมูลไม่ถูกต้อง</v>
      </c>
      <c r="Y440" s="38"/>
      <c r="Z440" s="38"/>
      <c r="AA440" s="38"/>
    </row>
    <row r="441" spans="1:27" x14ac:dyDescent="0.45">
      <c r="A441" s="38">
        <v>436</v>
      </c>
      <c r="B441" s="38"/>
      <c r="C441" s="38"/>
      <c r="D441" s="38"/>
      <c r="E441" s="38"/>
      <c r="F441" s="35"/>
      <c r="G441" s="35"/>
      <c r="H441" s="150"/>
      <c r="I441" s="38"/>
      <c r="J441" s="149" t="str">
        <f t="shared" si="57"/>
        <v>รอข้อมูลคอลัมน์ H</v>
      </c>
      <c r="K441" s="150"/>
      <c r="L441" s="150"/>
      <c r="M441" s="150"/>
      <c r="N441" s="149" t="str" cm="1">
        <f t="array" ref="N441">IF(AND(K441:M441=""),"ยังไม่บันทึกข้อมูล",
IF(M441&lt;&gt;"",
IF(M441&gt;=1.3,M441,"เป็นไม้พุ่ม"),
IF(K441+L441&gt;=1.3,K441+L441,"เป็นไม้พุ่ม")))</f>
        <v>ยังไม่บันทึกข้อมูล</v>
      </c>
      <c r="O441" s="149" t="str">
        <f t="shared" si="50"/>
        <v>ข้อมูลไม่ถูกต้อง</v>
      </c>
      <c r="P441" s="149" t="str">
        <f t="shared" si="51"/>
        <v>ข้อมูลไม่ถูกต้อง</v>
      </c>
      <c r="Q441" s="149" t="str">
        <f t="shared" si="52"/>
        <v>ข้อมูลไม่ถูกต้อง</v>
      </c>
      <c r="R441" s="149" t="str">
        <f t="shared" si="53"/>
        <v>ข้อมูลไม่ถูกต้อง</v>
      </c>
      <c r="S441" s="149" t="str">
        <f>IF(ISNUMBER(R441),
IF(H$2=ตัวเลือก!A$30,"ยังไม่บันทึกข้อมูล",R441*0.27),"ข้อมูลไม่ถูกต้อง")</f>
        <v>ข้อมูลไม่ถูกต้อง</v>
      </c>
      <c r="T441" s="149" t="str">
        <f t="shared" si="54"/>
        <v>ข้อมูลไม่ถูกต้อง</v>
      </c>
      <c r="U441" s="149" t="str">
        <f>IF(ISNUMBER(R441),
IF(H$2=ตัวเลือก!A$30,"ยังไม่บันทึกข้อมูล",R441*0.47),"ข้อมูลไม่ถูกต้อง")</f>
        <v>ข้อมูลไม่ถูกต้อง</v>
      </c>
      <c r="V441" s="149" t="str">
        <f>IF(ISNUMBER(S441),
IF(H$2=ตัวเลือก!A$30,"ยังไม่บันทึกข้อมูล",S441*0.47),"ข้อมูลไม่ถูกต้อง")</f>
        <v>ข้อมูลไม่ถูกต้อง</v>
      </c>
      <c r="W441" s="149" t="str">
        <f t="shared" si="55"/>
        <v>ข้อมูลไม่ถูกต้อง</v>
      </c>
      <c r="X441" s="148" t="str">
        <f t="shared" si="56"/>
        <v>ข้อมูลไม่ถูกต้อง</v>
      </c>
      <c r="Y441" s="38"/>
      <c r="Z441" s="38"/>
      <c r="AA441" s="38"/>
    </row>
    <row r="442" spans="1:27" x14ac:dyDescent="0.45">
      <c r="A442" s="38">
        <v>437</v>
      </c>
      <c r="B442" s="38"/>
      <c r="C442" s="38"/>
      <c r="D442" s="38"/>
      <c r="E442" s="38"/>
      <c r="F442" s="35"/>
      <c r="G442" s="35"/>
      <c r="H442" s="150"/>
      <c r="I442" s="38"/>
      <c r="J442" s="149" t="str">
        <f t="shared" si="57"/>
        <v>รอข้อมูลคอลัมน์ H</v>
      </c>
      <c r="K442" s="150"/>
      <c r="L442" s="150"/>
      <c r="M442" s="150"/>
      <c r="N442" s="149" t="str" cm="1">
        <f t="array" ref="N442">IF(AND(K442:M442=""),"ยังไม่บันทึกข้อมูล",
IF(M442&lt;&gt;"",
IF(M442&gt;=1.3,M442,"เป็นไม้พุ่ม"),
IF(K442+L442&gt;=1.3,K442+L442,"เป็นไม้พุ่ม")))</f>
        <v>ยังไม่บันทึกข้อมูล</v>
      </c>
      <c r="O442" s="149" t="str">
        <f t="shared" si="50"/>
        <v>ข้อมูลไม่ถูกต้อง</v>
      </c>
      <c r="P442" s="149" t="str">
        <f t="shared" si="51"/>
        <v>ข้อมูลไม่ถูกต้อง</v>
      </c>
      <c r="Q442" s="149" t="str">
        <f t="shared" si="52"/>
        <v>ข้อมูลไม่ถูกต้อง</v>
      </c>
      <c r="R442" s="149" t="str">
        <f t="shared" si="53"/>
        <v>ข้อมูลไม่ถูกต้อง</v>
      </c>
      <c r="S442" s="149" t="str">
        <f>IF(ISNUMBER(R442),
IF(H$2=ตัวเลือก!A$30,"ยังไม่บันทึกข้อมูล",R442*0.27),"ข้อมูลไม่ถูกต้อง")</f>
        <v>ข้อมูลไม่ถูกต้อง</v>
      </c>
      <c r="T442" s="149" t="str">
        <f t="shared" si="54"/>
        <v>ข้อมูลไม่ถูกต้อง</v>
      </c>
      <c r="U442" s="149" t="str">
        <f>IF(ISNUMBER(R442),
IF(H$2=ตัวเลือก!A$30,"ยังไม่บันทึกข้อมูล",R442*0.47),"ข้อมูลไม่ถูกต้อง")</f>
        <v>ข้อมูลไม่ถูกต้อง</v>
      </c>
      <c r="V442" s="149" t="str">
        <f>IF(ISNUMBER(S442),
IF(H$2=ตัวเลือก!A$30,"ยังไม่บันทึกข้อมูล",S442*0.47),"ข้อมูลไม่ถูกต้อง")</f>
        <v>ข้อมูลไม่ถูกต้อง</v>
      </c>
      <c r="W442" s="149" t="str">
        <f t="shared" si="55"/>
        <v>ข้อมูลไม่ถูกต้อง</v>
      </c>
      <c r="X442" s="148" t="str">
        <f t="shared" si="56"/>
        <v>ข้อมูลไม่ถูกต้อง</v>
      </c>
      <c r="Y442" s="38"/>
      <c r="Z442" s="38"/>
      <c r="AA442" s="38"/>
    </row>
    <row r="443" spans="1:27" x14ac:dyDescent="0.45">
      <c r="A443" s="38">
        <v>438</v>
      </c>
      <c r="B443" s="38"/>
      <c r="C443" s="38"/>
      <c r="D443" s="38"/>
      <c r="E443" s="38"/>
      <c r="F443" s="35"/>
      <c r="G443" s="35"/>
      <c r="H443" s="150"/>
      <c r="I443" s="38"/>
      <c r="J443" s="149" t="str">
        <f t="shared" si="57"/>
        <v>รอข้อมูลคอลัมน์ H</v>
      </c>
      <c r="K443" s="150"/>
      <c r="L443" s="150"/>
      <c r="M443" s="150"/>
      <c r="N443" s="149" t="str" cm="1">
        <f t="array" ref="N443">IF(AND(K443:M443=""),"ยังไม่บันทึกข้อมูล",
IF(M443&lt;&gt;"",
IF(M443&gt;=1.3,M443,"เป็นไม้พุ่ม"),
IF(K443+L443&gt;=1.3,K443+L443,"เป็นไม้พุ่ม")))</f>
        <v>ยังไม่บันทึกข้อมูล</v>
      </c>
      <c r="O443" s="149" t="str">
        <f t="shared" si="50"/>
        <v>ข้อมูลไม่ถูกต้อง</v>
      </c>
      <c r="P443" s="149" t="str">
        <f t="shared" si="51"/>
        <v>ข้อมูลไม่ถูกต้อง</v>
      </c>
      <c r="Q443" s="149" t="str">
        <f t="shared" si="52"/>
        <v>ข้อมูลไม่ถูกต้อง</v>
      </c>
      <c r="R443" s="149" t="str">
        <f t="shared" si="53"/>
        <v>ข้อมูลไม่ถูกต้อง</v>
      </c>
      <c r="S443" s="149" t="str">
        <f>IF(ISNUMBER(R443),
IF(H$2=ตัวเลือก!A$30,"ยังไม่บันทึกข้อมูล",R443*0.27),"ข้อมูลไม่ถูกต้อง")</f>
        <v>ข้อมูลไม่ถูกต้อง</v>
      </c>
      <c r="T443" s="149" t="str">
        <f t="shared" si="54"/>
        <v>ข้อมูลไม่ถูกต้อง</v>
      </c>
      <c r="U443" s="149" t="str">
        <f>IF(ISNUMBER(R443),
IF(H$2=ตัวเลือก!A$30,"ยังไม่บันทึกข้อมูล",R443*0.47),"ข้อมูลไม่ถูกต้อง")</f>
        <v>ข้อมูลไม่ถูกต้อง</v>
      </c>
      <c r="V443" s="149" t="str">
        <f>IF(ISNUMBER(S443),
IF(H$2=ตัวเลือก!A$30,"ยังไม่บันทึกข้อมูล",S443*0.47),"ข้อมูลไม่ถูกต้อง")</f>
        <v>ข้อมูลไม่ถูกต้อง</v>
      </c>
      <c r="W443" s="149" t="str">
        <f t="shared" si="55"/>
        <v>ข้อมูลไม่ถูกต้อง</v>
      </c>
      <c r="X443" s="148" t="str">
        <f t="shared" si="56"/>
        <v>ข้อมูลไม่ถูกต้อง</v>
      </c>
      <c r="Y443" s="38"/>
      <c r="Z443" s="38"/>
      <c r="AA443" s="38"/>
    </row>
    <row r="444" spans="1:27" x14ac:dyDescent="0.45">
      <c r="A444" s="38">
        <v>439</v>
      </c>
      <c r="B444" s="38"/>
      <c r="C444" s="38"/>
      <c r="D444" s="38"/>
      <c r="E444" s="38"/>
      <c r="F444" s="35"/>
      <c r="G444" s="35"/>
      <c r="H444" s="150"/>
      <c r="I444" s="38"/>
      <c r="J444" s="149" t="str">
        <f t="shared" si="57"/>
        <v>รอข้อมูลคอลัมน์ H</v>
      </c>
      <c r="K444" s="150"/>
      <c r="L444" s="150"/>
      <c r="M444" s="150"/>
      <c r="N444" s="149" t="str" cm="1">
        <f t="array" ref="N444">IF(AND(K444:M444=""),"ยังไม่บันทึกข้อมูล",
IF(M444&lt;&gt;"",
IF(M444&gt;=1.3,M444,"เป็นไม้พุ่ม"),
IF(K444+L444&gt;=1.3,K444+L444,"เป็นไม้พุ่ม")))</f>
        <v>ยังไม่บันทึกข้อมูล</v>
      </c>
      <c r="O444" s="149" t="str">
        <f t="shared" si="50"/>
        <v>ข้อมูลไม่ถูกต้อง</v>
      </c>
      <c r="P444" s="149" t="str">
        <f t="shared" si="51"/>
        <v>ข้อมูลไม่ถูกต้อง</v>
      </c>
      <c r="Q444" s="149" t="str">
        <f t="shared" si="52"/>
        <v>ข้อมูลไม่ถูกต้อง</v>
      </c>
      <c r="R444" s="149" t="str">
        <f t="shared" si="53"/>
        <v>ข้อมูลไม่ถูกต้อง</v>
      </c>
      <c r="S444" s="149" t="str">
        <f>IF(ISNUMBER(R444),
IF(H$2=ตัวเลือก!A$30,"ยังไม่บันทึกข้อมูล",R444*0.27),"ข้อมูลไม่ถูกต้อง")</f>
        <v>ข้อมูลไม่ถูกต้อง</v>
      </c>
      <c r="T444" s="149" t="str">
        <f t="shared" si="54"/>
        <v>ข้อมูลไม่ถูกต้อง</v>
      </c>
      <c r="U444" s="149" t="str">
        <f>IF(ISNUMBER(R444),
IF(H$2=ตัวเลือก!A$30,"ยังไม่บันทึกข้อมูล",R444*0.47),"ข้อมูลไม่ถูกต้อง")</f>
        <v>ข้อมูลไม่ถูกต้อง</v>
      </c>
      <c r="V444" s="149" t="str">
        <f>IF(ISNUMBER(S444),
IF(H$2=ตัวเลือก!A$30,"ยังไม่บันทึกข้อมูล",S444*0.47),"ข้อมูลไม่ถูกต้อง")</f>
        <v>ข้อมูลไม่ถูกต้อง</v>
      </c>
      <c r="W444" s="149" t="str">
        <f t="shared" si="55"/>
        <v>ข้อมูลไม่ถูกต้อง</v>
      </c>
      <c r="X444" s="148" t="str">
        <f t="shared" si="56"/>
        <v>ข้อมูลไม่ถูกต้อง</v>
      </c>
      <c r="Y444" s="38"/>
      <c r="Z444" s="38"/>
      <c r="AA444" s="38"/>
    </row>
    <row r="445" spans="1:27" x14ac:dyDescent="0.45">
      <c r="A445" s="38">
        <v>440</v>
      </c>
      <c r="B445" s="38"/>
      <c r="C445" s="38"/>
      <c r="D445" s="38"/>
      <c r="E445" s="38"/>
      <c r="F445" s="35"/>
      <c r="G445" s="35"/>
      <c r="H445" s="150"/>
      <c r="I445" s="38"/>
      <c r="J445" s="149" t="str">
        <f t="shared" si="57"/>
        <v>รอข้อมูลคอลัมน์ H</v>
      </c>
      <c r="K445" s="150"/>
      <c r="L445" s="150"/>
      <c r="M445" s="150"/>
      <c r="N445" s="149" t="str" cm="1">
        <f t="array" ref="N445">IF(AND(K445:M445=""),"ยังไม่บันทึกข้อมูล",
IF(M445&lt;&gt;"",
IF(M445&gt;=1.3,M445,"เป็นไม้พุ่ม"),
IF(K445+L445&gt;=1.3,K445+L445,"เป็นไม้พุ่ม")))</f>
        <v>ยังไม่บันทึกข้อมูล</v>
      </c>
      <c r="O445" s="149" t="str">
        <f t="shared" si="50"/>
        <v>ข้อมูลไม่ถูกต้อง</v>
      </c>
      <c r="P445" s="149" t="str">
        <f t="shared" si="51"/>
        <v>ข้อมูลไม่ถูกต้อง</v>
      </c>
      <c r="Q445" s="149" t="str">
        <f t="shared" si="52"/>
        <v>ข้อมูลไม่ถูกต้อง</v>
      </c>
      <c r="R445" s="149" t="str">
        <f t="shared" si="53"/>
        <v>ข้อมูลไม่ถูกต้อง</v>
      </c>
      <c r="S445" s="149" t="str">
        <f>IF(ISNUMBER(R445),
IF(H$2=ตัวเลือก!A$30,"ยังไม่บันทึกข้อมูล",R445*0.27),"ข้อมูลไม่ถูกต้อง")</f>
        <v>ข้อมูลไม่ถูกต้อง</v>
      </c>
      <c r="T445" s="149" t="str">
        <f t="shared" si="54"/>
        <v>ข้อมูลไม่ถูกต้อง</v>
      </c>
      <c r="U445" s="149" t="str">
        <f>IF(ISNUMBER(R445),
IF(H$2=ตัวเลือก!A$30,"ยังไม่บันทึกข้อมูล",R445*0.47),"ข้อมูลไม่ถูกต้อง")</f>
        <v>ข้อมูลไม่ถูกต้อง</v>
      </c>
      <c r="V445" s="149" t="str">
        <f>IF(ISNUMBER(S445),
IF(H$2=ตัวเลือก!A$30,"ยังไม่บันทึกข้อมูล",S445*0.47),"ข้อมูลไม่ถูกต้อง")</f>
        <v>ข้อมูลไม่ถูกต้อง</v>
      </c>
      <c r="W445" s="149" t="str">
        <f t="shared" si="55"/>
        <v>ข้อมูลไม่ถูกต้อง</v>
      </c>
      <c r="X445" s="148" t="str">
        <f t="shared" si="56"/>
        <v>ข้อมูลไม่ถูกต้อง</v>
      </c>
      <c r="Y445" s="38"/>
      <c r="Z445" s="38"/>
      <c r="AA445" s="38"/>
    </row>
    <row r="446" spans="1:27" x14ac:dyDescent="0.45">
      <c r="A446" s="38">
        <v>441</v>
      </c>
      <c r="B446" s="38"/>
      <c r="C446" s="38"/>
      <c r="D446" s="38"/>
      <c r="E446" s="38"/>
      <c r="F446" s="35"/>
      <c r="G446" s="35"/>
      <c r="H446" s="150"/>
      <c r="I446" s="38"/>
      <c r="J446" s="149" t="str">
        <f t="shared" si="57"/>
        <v>รอข้อมูลคอลัมน์ H</v>
      </c>
      <c r="K446" s="150"/>
      <c r="L446" s="150"/>
      <c r="M446" s="150"/>
      <c r="N446" s="149" t="str" cm="1">
        <f t="array" ref="N446">IF(AND(K446:M446=""),"ยังไม่บันทึกข้อมูล",
IF(M446&lt;&gt;"",
IF(M446&gt;=1.3,M446,"เป็นไม้พุ่ม"),
IF(K446+L446&gt;=1.3,K446+L446,"เป็นไม้พุ่ม")))</f>
        <v>ยังไม่บันทึกข้อมูล</v>
      </c>
      <c r="O446" s="149" t="str">
        <f t="shared" si="50"/>
        <v>ข้อมูลไม่ถูกต้อง</v>
      </c>
      <c r="P446" s="149" t="str">
        <f t="shared" si="51"/>
        <v>ข้อมูลไม่ถูกต้อง</v>
      </c>
      <c r="Q446" s="149" t="str">
        <f t="shared" si="52"/>
        <v>ข้อมูลไม่ถูกต้อง</v>
      </c>
      <c r="R446" s="149" t="str">
        <f t="shared" si="53"/>
        <v>ข้อมูลไม่ถูกต้อง</v>
      </c>
      <c r="S446" s="149" t="str">
        <f>IF(ISNUMBER(R446),
IF(H$2=ตัวเลือก!A$30,"ยังไม่บันทึกข้อมูล",R446*0.27),"ข้อมูลไม่ถูกต้อง")</f>
        <v>ข้อมูลไม่ถูกต้อง</v>
      </c>
      <c r="T446" s="149" t="str">
        <f t="shared" si="54"/>
        <v>ข้อมูลไม่ถูกต้อง</v>
      </c>
      <c r="U446" s="149" t="str">
        <f>IF(ISNUMBER(R446),
IF(H$2=ตัวเลือก!A$30,"ยังไม่บันทึกข้อมูล",R446*0.47),"ข้อมูลไม่ถูกต้อง")</f>
        <v>ข้อมูลไม่ถูกต้อง</v>
      </c>
      <c r="V446" s="149" t="str">
        <f>IF(ISNUMBER(S446),
IF(H$2=ตัวเลือก!A$30,"ยังไม่บันทึกข้อมูล",S446*0.47),"ข้อมูลไม่ถูกต้อง")</f>
        <v>ข้อมูลไม่ถูกต้อง</v>
      </c>
      <c r="W446" s="149" t="str">
        <f t="shared" si="55"/>
        <v>ข้อมูลไม่ถูกต้อง</v>
      </c>
      <c r="X446" s="148" t="str">
        <f t="shared" si="56"/>
        <v>ข้อมูลไม่ถูกต้อง</v>
      </c>
      <c r="Y446" s="38"/>
      <c r="Z446" s="38"/>
      <c r="AA446" s="38"/>
    </row>
    <row r="447" spans="1:27" x14ac:dyDescent="0.45">
      <c r="A447" s="38">
        <v>442</v>
      </c>
      <c r="B447" s="38"/>
      <c r="C447" s="38"/>
      <c r="D447" s="38"/>
      <c r="E447" s="38"/>
      <c r="F447" s="35"/>
      <c r="G447" s="35"/>
      <c r="H447" s="150"/>
      <c r="I447" s="38"/>
      <c r="J447" s="149" t="str">
        <f t="shared" si="57"/>
        <v>รอข้อมูลคอลัมน์ H</v>
      </c>
      <c r="K447" s="150"/>
      <c r="L447" s="150"/>
      <c r="M447" s="150"/>
      <c r="N447" s="149" t="str" cm="1">
        <f t="array" ref="N447">IF(AND(K447:M447=""),"ยังไม่บันทึกข้อมูล",
IF(M447&lt;&gt;"",
IF(M447&gt;=1.3,M447,"เป็นไม้พุ่ม"),
IF(K447+L447&gt;=1.3,K447+L447,"เป็นไม้พุ่ม")))</f>
        <v>ยังไม่บันทึกข้อมูล</v>
      </c>
      <c r="O447" s="149" t="str">
        <f t="shared" si="50"/>
        <v>ข้อมูลไม่ถูกต้อง</v>
      </c>
      <c r="P447" s="149" t="str">
        <f t="shared" si="51"/>
        <v>ข้อมูลไม่ถูกต้อง</v>
      </c>
      <c r="Q447" s="149" t="str">
        <f t="shared" si="52"/>
        <v>ข้อมูลไม่ถูกต้อง</v>
      </c>
      <c r="R447" s="149" t="str">
        <f t="shared" si="53"/>
        <v>ข้อมูลไม่ถูกต้อง</v>
      </c>
      <c r="S447" s="149" t="str">
        <f>IF(ISNUMBER(R447),
IF(H$2=ตัวเลือก!A$30,"ยังไม่บันทึกข้อมูล",R447*0.27),"ข้อมูลไม่ถูกต้อง")</f>
        <v>ข้อมูลไม่ถูกต้อง</v>
      </c>
      <c r="T447" s="149" t="str">
        <f t="shared" si="54"/>
        <v>ข้อมูลไม่ถูกต้อง</v>
      </c>
      <c r="U447" s="149" t="str">
        <f>IF(ISNUMBER(R447),
IF(H$2=ตัวเลือก!A$30,"ยังไม่บันทึกข้อมูล",R447*0.47),"ข้อมูลไม่ถูกต้อง")</f>
        <v>ข้อมูลไม่ถูกต้อง</v>
      </c>
      <c r="V447" s="149" t="str">
        <f>IF(ISNUMBER(S447),
IF(H$2=ตัวเลือก!A$30,"ยังไม่บันทึกข้อมูล",S447*0.47),"ข้อมูลไม่ถูกต้อง")</f>
        <v>ข้อมูลไม่ถูกต้อง</v>
      </c>
      <c r="W447" s="149" t="str">
        <f t="shared" si="55"/>
        <v>ข้อมูลไม่ถูกต้อง</v>
      </c>
      <c r="X447" s="148" t="str">
        <f t="shared" si="56"/>
        <v>ข้อมูลไม่ถูกต้อง</v>
      </c>
      <c r="Y447" s="38"/>
      <c r="Z447" s="38"/>
      <c r="AA447" s="38"/>
    </row>
    <row r="448" spans="1:27" x14ac:dyDescent="0.45">
      <c r="A448" s="38">
        <v>443</v>
      </c>
      <c r="B448" s="38"/>
      <c r="C448" s="38"/>
      <c r="D448" s="38"/>
      <c r="E448" s="38"/>
      <c r="F448" s="35"/>
      <c r="G448" s="35"/>
      <c r="H448" s="150"/>
      <c r="I448" s="38"/>
      <c r="J448" s="149" t="str">
        <f t="shared" si="57"/>
        <v>รอข้อมูลคอลัมน์ H</v>
      </c>
      <c r="K448" s="150"/>
      <c r="L448" s="150"/>
      <c r="M448" s="150"/>
      <c r="N448" s="149" t="str" cm="1">
        <f t="array" ref="N448">IF(AND(K448:M448=""),"ยังไม่บันทึกข้อมูล",
IF(M448&lt;&gt;"",
IF(M448&gt;=1.3,M448,"เป็นไม้พุ่ม"),
IF(K448+L448&gt;=1.3,K448+L448,"เป็นไม้พุ่ม")))</f>
        <v>ยังไม่บันทึกข้อมูล</v>
      </c>
      <c r="O448" s="149" t="str">
        <f t="shared" si="50"/>
        <v>ข้อมูลไม่ถูกต้อง</v>
      </c>
      <c r="P448" s="149" t="str">
        <f t="shared" si="51"/>
        <v>ข้อมูลไม่ถูกต้อง</v>
      </c>
      <c r="Q448" s="149" t="str">
        <f t="shared" si="52"/>
        <v>ข้อมูลไม่ถูกต้อง</v>
      </c>
      <c r="R448" s="149" t="str">
        <f t="shared" si="53"/>
        <v>ข้อมูลไม่ถูกต้อง</v>
      </c>
      <c r="S448" s="149" t="str">
        <f>IF(ISNUMBER(R448),
IF(H$2=ตัวเลือก!A$30,"ยังไม่บันทึกข้อมูล",R448*0.27),"ข้อมูลไม่ถูกต้อง")</f>
        <v>ข้อมูลไม่ถูกต้อง</v>
      </c>
      <c r="T448" s="149" t="str">
        <f t="shared" si="54"/>
        <v>ข้อมูลไม่ถูกต้อง</v>
      </c>
      <c r="U448" s="149" t="str">
        <f>IF(ISNUMBER(R448),
IF(H$2=ตัวเลือก!A$30,"ยังไม่บันทึกข้อมูล",R448*0.47),"ข้อมูลไม่ถูกต้อง")</f>
        <v>ข้อมูลไม่ถูกต้อง</v>
      </c>
      <c r="V448" s="149" t="str">
        <f>IF(ISNUMBER(S448),
IF(H$2=ตัวเลือก!A$30,"ยังไม่บันทึกข้อมูล",S448*0.47),"ข้อมูลไม่ถูกต้อง")</f>
        <v>ข้อมูลไม่ถูกต้อง</v>
      </c>
      <c r="W448" s="149" t="str">
        <f t="shared" si="55"/>
        <v>ข้อมูลไม่ถูกต้อง</v>
      </c>
      <c r="X448" s="148" t="str">
        <f t="shared" si="56"/>
        <v>ข้อมูลไม่ถูกต้อง</v>
      </c>
      <c r="Y448" s="38"/>
      <c r="Z448" s="38"/>
      <c r="AA448" s="38"/>
    </row>
    <row r="449" spans="1:27" x14ac:dyDescent="0.45">
      <c r="A449" s="38">
        <v>444</v>
      </c>
      <c r="B449" s="38"/>
      <c r="C449" s="38"/>
      <c r="D449" s="38"/>
      <c r="E449" s="38"/>
      <c r="F449" s="35"/>
      <c r="G449" s="35"/>
      <c r="H449" s="150"/>
      <c r="I449" s="38"/>
      <c r="J449" s="149" t="str">
        <f t="shared" si="57"/>
        <v>รอข้อมูลคอลัมน์ H</v>
      </c>
      <c r="K449" s="150"/>
      <c r="L449" s="150"/>
      <c r="M449" s="150"/>
      <c r="N449" s="149" t="str" cm="1">
        <f t="array" ref="N449">IF(AND(K449:M449=""),"ยังไม่บันทึกข้อมูล",
IF(M449&lt;&gt;"",
IF(M449&gt;=1.3,M449,"เป็นไม้พุ่ม"),
IF(K449+L449&gt;=1.3,K449+L449,"เป็นไม้พุ่ม")))</f>
        <v>ยังไม่บันทึกข้อมูล</v>
      </c>
      <c r="O449" s="149" t="str">
        <f t="shared" si="50"/>
        <v>ข้อมูลไม่ถูกต้อง</v>
      </c>
      <c r="P449" s="149" t="str">
        <f t="shared" si="51"/>
        <v>ข้อมูลไม่ถูกต้อง</v>
      </c>
      <c r="Q449" s="149" t="str">
        <f t="shared" si="52"/>
        <v>ข้อมูลไม่ถูกต้อง</v>
      </c>
      <c r="R449" s="149" t="str">
        <f t="shared" si="53"/>
        <v>ข้อมูลไม่ถูกต้อง</v>
      </c>
      <c r="S449" s="149" t="str">
        <f>IF(ISNUMBER(R449),
IF(H$2=ตัวเลือก!A$30,"ยังไม่บันทึกข้อมูล",R449*0.27),"ข้อมูลไม่ถูกต้อง")</f>
        <v>ข้อมูลไม่ถูกต้อง</v>
      </c>
      <c r="T449" s="149" t="str">
        <f t="shared" si="54"/>
        <v>ข้อมูลไม่ถูกต้อง</v>
      </c>
      <c r="U449" s="149" t="str">
        <f>IF(ISNUMBER(R449),
IF(H$2=ตัวเลือก!A$30,"ยังไม่บันทึกข้อมูล",R449*0.47),"ข้อมูลไม่ถูกต้อง")</f>
        <v>ข้อมูลไม่ถูกต้อง</v>
      </c>
      <c r="V449" s="149" t="str">
        <f>IF(ISNUMBER(S449),
IF(H$2=ตัวเลือก!A$30,"ยังไม่บันทึกข้อมูล",S449*0.47),"ข้อมูลไม่ถูกต้อง")</f>
        <v>ข้อมูลไม่ถูกต้อง</v>
      </c>
      <c r="W449" s="149" t="str">
        <f t="shared" si="55"/>
        <v>ข้อมูลไม่ถูกต้อง</v>
      </c>
      <c r="X449" s="148" t="str">
        <f t="shared" si="56"/>
        <v>ข้อมูลไม่ถูกต้อง</v>
      </c>
      <c r="Y449" s="38"/>
      <c r="Z449" s="38"/>
      <c r="AA449" s="38"/>
    </row>
    <row r="450" spans="1:27" x14ac:dyDescent="0.45">
      <c r="A450" s="38">
        <v>445</v>
      </c>
      <c r="B450" s="38"/>
      <c r="C450" s="38"/>
      <c r="D450" s="38"/>
      <c r="E450" s="38"/>
      <c r="F450" s="35"/>
      <c r="G450" s="35"/>
      <c r="H450" s="150"/>
      <c r="I450" s="38"/>
      <c r="J450" s="149" t="str">
        <f t="shared" si="57"/>
        <v>รอข้อมูลคอลัมน์ H</v>
      </c>
      <c r="K450" s="150"/>
      <c r="L450" s="150"/>
      <c r="M450" s="150"/>
      <c r="N450" s="149" t="str" cm="1">
        <f t="array" ref="N450">IF(AND(K450:M450=""),"ยังไม่บันทึกข้อมูล",
IF(M450&lt;&gt;"",
IF(M450&gt;=1.3,M450,"เป็นไม้พุ่ม"),
IF(K450+L450&gt;=1.3,K450+L450,"เป็นไม้พุ่ม")))</f>
        <v>ยังไม่บันทึกข้อมูล</v>
      </c>
      <c r="O450" s="149" t="str">
        <f t="shared" si="50"/>
        <v>ข้อมูลไม่ถูกต้อง</v>
      </c>
      <c r="P450" s="149" t="str">
        <f t="shared" si="51"/>
        <v>ข้อมูลไม่ถูกต้อง</v>
      </c>
      <c r="Q450" s="149" t="str">
        <f t="shared" si="52"/>
        <v>ข้อมูลไม่ถูกต้อง</v>
      </c>
      <c r="R450" s="149" t="str">
        <f t="shared" si="53"/>
        <v>ข้อมูลไม่ถูกต้อง</v>
      </c>
      <c r="S450" s="149" t="str">
        <f>IF(ISNUMBER(R450),
IF(H$2=ตัวเลือก!A$30,"ยังไม่บันทึกข้อมูล",R450*0.27),"ข้อมูลไม่ถูกต้อง")</f>
        <v>ข้อมูลไม่ถูกต้อง</v>
      </c>
      <c r="T450" s="149" t="str">
        <f t="shared" si="54"/>
        <v>ข้อมูลไม่ถูกต้อง</v>
      </c>
      <c r="U450" s="149" t="str">
        <f>IF(ISNUMBER(R450),
IF(H$2=ตัวเลือก!A$30,"ยังไม่บันทึกข้อมูล",R450*0.47),"ข้อมูลไม่ถูกต้อง")</f>
        <v>ข้อมูลไม่ถูกต้อง</v>
      </c>
      <c r="V450" s="149" t="str">
        <f>IF(ISNUMBER(S450),
IF(H$2=ตัวเลือก!A$30,"ยังไม่บันทึกข้อมูล",S450*0.47),"ข้อมูลไม่ถูกต้อง")</f>
        <v>ข้อมูลไม่ถูกต้อง</v>
      </c>
      <c r="W450" s="149" t="str">
        <f t="shared" si="55"/>
        <v>ข้อมูลไม่ถูกต้อง</v>
      </c>
      <c r="X450" s="148" t="str">
        <f t="shared" si="56"/>
        <v>ข้อมูลไม่ถูกต้อง</v>
      </c>
      <c r="Y450" s="38"/>
      <c r="Z450" s="38"/>
      <c r="AA450" s="38"/>
    </row>
    <row r="451" spans="1:27" x14ac:dyDescent="0.45">
      <c r="A451" s="38">
        <v>446</v>
      </c>
      <c r="B451" s="38"/>
      <c r="C451" s="38"/>
      <c r="D451" s="38"/>
      <c r="E451" s="38"/>
      <c r="F451" s="35"/>
      <c r="G451" s="35"/>
      <c r="H451" s="150"/>
      <c r="I451" s="38"/>
      <c r="J451" s="149" t="str">
        <f t="shared" si="57"/>
        <v>รอข้อมูลคอลัมน์ H</v>
      </c>
      <c r="K451" s="150"/>
      <c r="L451" s="150"/>
      <c r="M451" s="150"/>
      <c r="N451" s="149" t="str" cm="1">
        <f t="array" ref="N451">IF(AND(K451:M451=""),"ยังไม่บันทึกข้อมูล",
IF(M451&lt;&gt;"",
IF(M451&gt;=1.3,M451,"เป็นไม้พุ่ม"),
IF(K451+L451&gt;=1.3,K451+L451,"เป็นไม้พุ่ม")))</f>
        <v>ยังไม่บันทึกข้อมูล</v>
      </c>
      <c r="O451" s="149" t="str">
        <f t="shared" si="50"/>
        <v>ข้อมูลไม่ถูกต้อง</v>
      </c>
      <c r="P451" s="149" t="str">
        <f t="shared" si="51"/>
        <v>ข้อมูลไม่ถูกต้อง</v>
      </c>
      <c r="Q451" s="149" t="str">
        <f t="shared" si="52"/>
        <v>ข้อมูลไม่ถูกต้อง</v>
      </c>
      <c r="R451" s="149" t="str">
        <f t="shared" si="53"/>
        <v>ข้อมูลไม่ถูกต้อง</v>
      </c>
      <c r="S451" s="149" t="str">
        <f>IF(ISNUMBER(R451),
IF(H$2=ตัวเลือก!A$30,"ยังไม่บันทึกข้อมูล",R451*0.27),"ข้อมูลไม่ถูกต้อง")</f>
        <v>ข้อมูลไม่ถูกต้อง</v>
      </c>
      <c r="T451" s="149" t="str">
        <f t="shared" si="54"/>
        <v>ข้อมูลไม่ถูกต้อง</v>
      </c>
      <c r="U451" s="149" t="str">
        <f>IF(ISNUMBER(R451),
IF(H$2=ตัวเลือก!A$30,"ยังไม่บันทึกข้อมูล",R451*0.47),"ข้อมูลไม่ถูกต้อง")</f>
        <v>ข้อมูลไม่ถูกต้อง</v>
      </c>
      <c r="V451" s="149" t="str">
        <f>IF(ISNUMBER(S451),
IF(H$2=ตัวเลือก!A$30,"ยังไม่บันทึกข้อมูล",S451*0.47),"ข้อมูลไม่ถูกต้อง")</f>
        <v>ข้อมูลไม่ถูกต้อง</v>
      </c>
      <c r="W451" s="149" t="str">
        <f t="shared" si="55"/>
        <v>ข้อมูลไม่ถูกต้อง</v>
      </c>
      <c r="X451" s="148" t="str">
        <f t="shared" si="56"/>
        <v>ข้อมูลไม่ถูกต้อง</v>
      </c>
      <c r="Y451" s="38"/>
      <c r="Z451" s="38"/>
      <c r="AA451" s="38"/>
    </row>
    <row r="452" spans="1:27" x14ac:dyDescent="0.45">
      <c r="A452" s="38">
        <v>447</v>
      </c>
      <c r="B452" s="38"/>
      <c r="C452" s="38"/>
      <c r="D452" s="38"/>
      <c r="E452" s="38"/>
      <c r="F452" s="35"/>
      <c r="G452" s="35"/>
      <c r="H452" s="150"/>
      <c r="I452" s="38"/>
      <c r="J452" s="149" t="str">
        <f t="shared" si="57"/>
        <v>รอข้อมูลคอลัมน์ H</v>
      </c>
      <c r="K452" s="150"/>
      <c r="L452" s="150"/>
      <c r="M452" s="150"/>
      <c r="N452" s="149" t="str" cm="1">
        <f t="array" ref="N452">IF(AND(K452:M452=""),"ยังไม่บันทึกข้อมูล",
IF(M452&lt;&gt;"",
IF(M452&gt;=1.3,M452,"เป็นไม้พุ่ม"),
IF(K452+L452&gt;=1.3,K452+L452,"เป็นไม้พุ่ม")))</f>
        <v>ยังไม่บันทึกข้อมูล</v>
      </c>
      <c r="O452" s="149" t="str">
        <f t="shared" si="50"/>
        <v>ข้อมูลไม่ถูกต้อง</v>
      </c>
      <c r="P452" s="149" t="str">
        <f t="shared" si="51"/>
        <v>ข้อมูลไม่ถูกต้อง</v>
      </c>
      <c r="Q452" s="149" t="str">
        <f t="shared" si="52"/>
        <v>ข้อมูลไม่ถูกต้อง</v>
      </c>
      <c r="R452" s="149" t="str">
        <f t="shared" si="53"/>
        <v>ข้อมูลไม่ถูกต้อง</v>
      </c>
      <c r="S452" s="149" t="str">
        <f>IF(ISNUMBER(R452),
IF(H$2=ตัวเลือก!A$30,"ยังไม่บันทึกข้อมูล",R452*0.27),"ข้อมูลไม่ถูกต้อง")</f>
        <v>ข้อมูลไม่ถูกต้อง</v>
      </c>
      <c r="T452" s="149" t="str">
        <f t="shared" si="54"/>
        <v>ข้อมูลไม่ถูกต้อง</v>
      </c>
      <c r="U452" s="149" t="str">
        <f>IF(ISNUMBER(R452),
IF(H$2=ตัวเลือก!A$30,"ยังไม่บันทึกข้อมูล",R452*0.47),"ข้อมูลไม่ถูกต้อง")</f>
        <v>ข้อมูลไม่ถูกต้อง</v>
      </c>
      <c r="V452" s="149" t="str">
        <f>IF(ISNUMBER(S452),
IF(H$2=ตัวเลือก!A$30,"ยังไม่บันทึกข้อมูล",S452*0.47),"ข้อมูลไม่ถูกต้อง")</f>
        <v>ข้อมูลไม่ถูกต้อง</v>
      </c>
      <c r="W452" s="149" t="str">
        <f t="shared" si="55"/>
        <v>ข้อมูลไม่ถูกต้อง</v>
      </c>
      <c r="X452" s="148" t="str">
        <f t="shared" si="56"/>
        <v>ข้อมูลไม่ถูกต้อง</v>
      </c>
      <c r="Y452" s="38"/>
      <c r="Z452" s="38"/>
      <c r="AA452" s="38"/>
    </row>
    <row r="453" spans="1:27" x14ac:dyDescent="0.45">
      <c r="A453" s="38">
        <v>448</v>
      </c>
      <c r="B453" s="38"/>
      <c r="C453" s="38"/>
      <c r="D453" s="38"/>
      <c r="E453" s="38"/>
      <c r="F453" s="35"/>
      <c r="G453" s="35"/>
      <c r="H453" s="150"/>
      <c r="I453" s="38"/>
      <c r="J453" s="149" t="str">
        <f t="shared" si="57"/>
        <v>รอข้อมูลคอลัมน์ H</v>
      </c>
      <c r="K453" s="150"/>
      <c r="L453" s="150"/>
      <c r="M453" s="150"/>
      <c r="N453" s="149" t="str" cm="1">
        <f t="array" ref="N453">IF(AND(K453:M453=""),"ยังไม่บันทึกข้อมูล",
IF(M453&lt;&gt;"",
IF(M453&gt;=1.3,M453,"เป็นไม้พุ่ม"),
IF(K453+L453&gt;=1.3,K453+L453,"เป็นไม้พุ่ม")))</f>
        <v>ยังไม่บันทึกข้อมูล</v>
      </c>
      <c r="O453" s="149" t="str">
        <f t="shared" si="50"/>
        <v>ข้อมูลไม่ถูกต้อง</v>
      </c>
      <c r="P453" s="149" t="str">
        <f t="shared" si="51"/>
        <v>ข้อมูลไม่ถูกต้อง</v>
      </c>
      <c r="Q453" s="149" t="str">
        <f t="shared" si="52"/>
        <v>ข้อมูลไม่ถูกต้อง</v>
      </c>
      <c r="R453" s="149" t="str">
        <f t="shared" si="53"/>
        <v>ข้อมูลไม่ถูกต้อง</v>
      </c>
      <c r="S453" s="149" t="str">
        <f>IF(ISNUMBER(R453),
IF(H$2=ตัวเลือก!A$30,"ยังไม่บันทึกข้อมูล",R453*0.27),"ข้อมูลไม่ถูกต้อง")</f>
        <v>ข้อมูลไม่ถูกต้อง</v>
      </c>
      <c r="T453" s="149" t="str">
        <f t="shared" si="54"/>
        <v>ข้อมูลไม่ถูกต้อง</v>
      </c>
      <c r="U453" s="149" t="str">
        <f>IF(ISNUMBER(R453),
IF(H$2=ตัวเลือก!A$30,"ยังไม่บันทึกข้อมูล",R453*0.47),"ข้อมูลไม่ถูกต้อง")</f>
        <v>ข้อมูลไม่ถูกต้อง</v>
      </c>
      <c r="V453" s="149" t="str">
        <f>IF(ISNUMBER(S453),
IF(H$2=ตัวเลือก!A$30,"ยังไม่บันทึกข้อมูล",S453*0.47),"ข้อมูลไม่ถูกต้อง")</f>
        <v>ข้อมูลไม่ถูกต้อง</v>
      </c>
      <c r="W453" s="149" t="str">
        <f t="shared" si="55"/>
        <v>ข้อมูลไม่ถูกต้อง</v>
      </c>
      <c r="X453" s="148" t="str">
        <f t="shared" si="56"/>
        <v>ข้อมูลไม่ถูกต้อง</v>
      </c>
      <c r="Y453" s="38"/>
      <c r="Z453" s="38"/>
      <c r="AA453" s="38"/>
    </row>
    <row r="454" spans="1:27" x14ac:dyDescent="0.45">
      <c r="A454" s="38">
        <v>449</v>
      </c>
      <c r="B454" s="38"/>
      <c r="C454" s="38"/>
      <c r="D454" s="38"/>
      <c r="E454" s="38"/>
      <c r="F454" s="35"/>
      <c r="G454" s="35"/>
      <c r="H454" s="150"/>
      <c r="I454" s="38"/>
      <c r="J454" s="149" t="str">
        <f t="shared" si="57"/>
        <v>รอข้อมูลคอลัมน์ H</v>
      </c>
      <c r="K454" s="150"/>
      <c r="L454" s="150"/>
      <c r="M454" s="150"/>
      <c r="N454" s="149" t="str" cm="1">
        <f t="array" ref="N454">IF(AND(K454:M454=""),"ยังไม่บันทึกข้อมูล",
IF(M454&lt;&gt;"",
IF(M454&gt;=1.3,M454,"เป็นไม้พุ่ม"),
IF(K454+L454&gt;=1.3,K454+L454,"เป็นไม้พุ่ม")))</f>
        <v>ยังไม่บันทึกข้อมูล</v>
      </c>
      <c r="O454" s="149" t="str">
        <f t="shared" si="50"/>
        <v>ข้อมูลไม่ถูกต้อง</v>
      </c>
      <c r="P454" s="149" t="str">
        <f t="shared" si="51"/>
        <v>ข้อมูลไม่ถูกต้อง</v>
      </c>
      <c r="Q454" s="149" t="str">
        <f t="shared" si="52"/>
        <v>ข้อมูลไม่ถูกต้อง</v>
      </c>
      <c r="R454" s="149" t="str">
        <f t="shared" si="53"/>
        <v>ข้อมูลไม่ถูกต้อง</v>
      </c>
      <c r="S454" s="149" t="str">
        <f>IF(ISNUMBER(R454),
IF(H$2=ตัวเลือก!A$30,"ยังไม่บันทึกข้อมูล",R454*0.27),"ข้อมูลไม่ถูกต้อง")</f>
        <v>ข้อมูลไม่ถูกต้อง</v>
      </c>
      <c r="T454" s="149" t="str">
        <f t="shared" si="54"/>
        <v>ข้อมูลไม่ถูกต้อง</v>
      </c>
      <c r="U454" s="149" t="str">
        <f>IF(ISNUMBER(R454),
IF(H$2=ตัวเลือก!A$30,"ยังไม่บันทึกข้อมูล",R454*0.47),"ข้อมูลไม่ถูกต้อง")</f>
        <v>ข้อมูลไม่ถูกต้อง</v>
      </c>
      <c r="V454" s="149" t="str">
        <f>IF(ISNUMBER(S454),
IF(H$2=ตัวเลือก!A$30,"ยังไม่บันทึกข้อมูล",S454*0.47),"ข้อมูลไม่ถูกต้อง")</f>
        <v>ข้อมูลไม่ถูกต้อง</v>
      </c>
      <c r="W454" s="149" t="str">
        <f t="shared" si="55"/>
        <v>ข้อมูลไม่ถูกต้อง</v>
      </c>
      <c r="X454" s="148" t="str">
        <f t="shared" si="56"/>
        <v>ข้อมูลไม่ถูกต้อง</v>
      </c>
      <c r="Y454" s="38"/>
      <c r="Z454" s="38"/>
      <c r="AA454" s="38"/>
    </row>
    <row r="455" spans="1:27" x14ac:dyDescent="0.45">
      <c r="A455" s="38">
        <v>450</v>
      </c>
      <c r="B455" s="38"/>
      <c r="C455" s="38"/>
      <c r="D455" s="38"/>
      <c r="E455" s="38"/>
      <c r="F455" s="35"/>
      <c r="G455" s="35"/>
      <c r="H455" s="150"/>
      <c r="I455" s="38"/>
      <c r="J455" s="149" t="str">
        <f t="shared" si="57"/>
        <v>รอข้อมูลคอลัมน์ H</v>
      </c>
      <c r="K455" s="150"/>
      <c r="L455" s="150"/>
      <c r="M455" s="150"/>
      <c r="N455" s="149" t="str" cm="1">
        <f t="array" ref="N455">IF(AND(K455:M455=""),"ยังไม่บันทึกข้อมูล",
IF(M455&lt;&gt;"",
IF(M455&gt;=1.3,M455,"เป็นไม้พุ่ม"),
IF(K455+L455&gt;=1.3,K455+L455,"เป็นไม้พุ่ม")))</f>
        <v>ยังไม่บันทึกข้อมูล</v>
      </c>
      <c r="O455" s="149" t="str">
        <f t="shared" ref="O455:O518" si="58">IF(AND(ISNUMBER(J455),ISNUMBER(N455)),0.0702*(((J455^2)*N455))^0.8737,"ข้อมูลไม่ถูกต้อง")</f>
        <v>ข้อมูลไม่ถูกต้อง</v>
      </c>
      <c r="P455" s="149" t="str">
        <f t="shared" ref="P455:P518" si="59">IF(AND(ISNUMBER(J455),ISNUMBER(N455)),0.0093*(((J455^2)*N455))^0.9403,"ข้อมูลไม่ถูกต้อง")</f>
        <v>ข้อมูลไม่ถูกต้อง</v>
      </c>
      <c r="Q455" s="149" t="str">
        <f t="shared" ref="Q455:Q518" si="60">IF(AND(ISNUMBER(K455),ISNUMBER(O455)),0.0244*(((K455^2)*O455))^1.0517,"ข้อมูลไม่ถูกต้อง")</f>
        <v>ข้อมูลไม่ถูกต้อง</v>
      </c>
      <c r="R455" s="149" t="str">
        <f t="shared" ref="R455:R518" si="61">IF(AND(O455&lt;&gt;"ข้อมูลไม่ถูกต้อง",P455&lt;&gt;"ข้อมูลไม่ถูกต้อง",Q455&lt;&gt;"ข้อมูลไม่ถูกต้อง"),O455+P455+Q455,"ข้อมูลไม่ถูกต้อง")</f>
        <v>ข้อมูลไม่ถูกต้อง</v>
      </c>
      <c r="S455" s="149" t="str">
        <f>IF(ISNUMBER(R455),
IF(H$2=ตัวเลือก!A$30,"ยังไม่บันทึกข้อมูล",R455*0.27),"ข้อมูลไม่ถูกต้อง")</f>
        <v>ข้อมูลไม่ถูกต้อง</v>
      </c>
      <c r="T455" s="149" t="str">
        <f t="shared" ref="T455:T518" si="62">IF(AND(ISNUMBER(R455),ISNUMBER(S455)),R455+S455,"ข้อมูลไม่ถูกต้อง")</f>
        <v>ข้อมูลไม่ถูกต้อง</v>
      </c>
      <c r="U455" s="149" t="str">
        <f>IF(ISNUMBER(R455),
IF(H$2=ตัวเลือก!A$30,"ยังไม่บันทึกข้อมูล",R455*0.47),"ข้อมูลไม่ถูกต้อง")</f>
        <v>ข้อมูลไม่ถูกต้อง</v>
      </c>
      <c r="V455" s="149" t="str">
        <f>IF(ISNUMBER(S455),
IF(H$2=ตัวเลือก!A$30,"ยังไม่บันทึกข้อมูล",S455*0.47),"ข้อมูลไม่ถูกต้อง")</f>
        <v>ข้อมูลไม่ถูกต้อง</v>
      </c>
      <c r="W455" s="149" t="str">
        <f t="shared" ref="W455:W518" si="63">IF(AND(ISNUMBER(U455),ISNUMBER(V455)),((U455+V455)/1000),"ข้อมูลไม่ถูกต้อง")</f>
        <v>ข้อมูลไม่ถูกต้อง</v>
      </c>
      <c r="X455" s="148" t="str">
        <f t="shared" si="56"/>
        <v>ข้อมูลไม่ถูกต้อง</v>
      </c>
      <c r="Y455" s="38"/>
      <c r="Z455" s="38"/>
      <c r="AA455" s="38"/>
    </row>
    <row r="456" spans="1:27" x14ac:dyDescent="0.45">
      <c r="A456" s="38">
        <v>451</v>
      </c>
      <c r="B456" s="38"/>
      <c r="C456" s="38"/>
      <c r="D456" s="38"/>
      <c r="E456" s="38"/>
      <c r="F456" s="35"/>
      <c r="G456" s="35"/>
      <c r="H456" s="150"/>
      <c r="I456" s="38"/>
      <c r="J456" s="149" t="str">
        <f t="shared" si="57"/>
        <v>รอข้อมูลคอลัมน์ H</v>
      </c>
      <c r="K456" s="150"/>
      <c r="L456" s="150"/>
      <c r="M456" s="150"/>
      <c r="N456" s="149" t="str" cm="1">
        <f t="array" ref="N456">IF(AND(K456:M456=""),"ยังไม่บันทึกข้อมูล",
IF(M456&lt;&gt;"",
IF(M456&gt;=1.3,M456,"เป็นไม้พุ่ม"),
IF(K456+L456&gt;=1.3,K456+L456,"เป็นไม้พุ่ม")))</f>
        <v>ยังไม่บันทึกข้อมูล</v>
      </c>
      <c r="O456" s="149" t="str">
        <f t="shared" si="58"/>
        <v>ข้อมูลไม่ถูกต้อง</v>
      </c>
      <c r="P456" s="149" t="str">
        <f t="shared" si="59"/>
        <v>ข้อมูลไม่ถูกต้อง</v>
      </c>
      <c r="Q456" s="149" t="str">
        <f t="shared" si="60"/>
        <v>ข้อมูลไม่ถูกต้อง</v>
      </c>
      <c r="R456" s="149" t="str">
        <f t="shared" si="61"/>
        <v>ข้อมูลไม่ถูกต้อง</v>
      </c>
      <c r="S456" s="149" t="str">
        <f>IF(ISNUMBER(R456),
IF(H$2=ตัวเลือก!A$30,"ยังไม่บันทึกข้อมูล",R456*0.27),"ข้อมูลไม่ถูกต้อง")</f>
        <v>ข้อมูลไม่ถูกต้อง</v>
      </c>
      <c r="T456" s="149" t="str">
        <f t="shared" si="62"/>
        <v>ข้อมูลไม่ถูกต้อง</v>
      </c>
      <c r="U456" s="149" t="str">
        <f>IF(ISNUMBER(R456),
IF(H$2=ตัวเลือก!A$30,"ยังไม่บันทึกข้อมูล",R456*0.47),"ข้อมูลไม่ถูกต้อง")</f>
        <v>ข้อมูลไม่ถูกต้อง</v>
      </c>
      <c r="V456" s="149" t="str">
        <f>IF(ISNUMBER(S456),
IF(H$2=ตัวเลือก!A$30,"ยังไม่บันทึกข้อมูล",S456*0.47),"ข้อมูลไม่ถูกต้อง")</f>
        <v>ข้อมูลไม่ถูกต้อง</v>
      </c>
      <c r="W456" s="149" t="str">
        <f t="shared" si="63"/>
        <v>ข้อมูลไม่ถูกต้อง</v>
      </c>
      <c r="X456" s="148" t="str">
        <f t="shared" si="56"/>
        <v>ข้อมูลไม่ถูกต้อง</v>
      </c>
      <c r="Y456" s="38"/>
      <c r="Z456" s="38"/>
      <c r="AA456" s="38"/>
    </row>
    <row r="457" spans="1:27" x14ac:dyDescent="0.45">
      <c r="A457" s="38">
        <v>452</v>
      </c>
      <c r="B457" s="38"/>
      <c r="C457" s="38"/>
      <c r="D457" s="38"/>
      <c r="E457" s="38"/>
      <c r="F457" s="35"/>
      <c r="G457" s="35"/>
      <c r="H457" s="150"/>
      <c r="I457" s="38"/>
      <c r="J457" s="149" t="str">
        <f t="shared" si="57"/>
        <v>รอข้อมูลคอลัมน์ H</v>
      </c>
      <c r="K457" s="150"/>
      <c r="L457" s="150"/>
      <c r="M457" s="150"/>
      <c r="N457" s="149" t="str" cm="1">
        <f t="array" ref="N457">IF(AND(K457:M457=""),"ยังไม่บันทึกข้อมูล",
IF(M457&lt;&gt;"",
IF(M457&gt;=1.3,M457,"เป็นไม้พุ่ม"),
IF(K457+L457&gt;=1.3,K457+L457,"เป็นไม้พุ่ม")))</f>
        <v>ยังไม่บันทึกข้อมูล</v>
      </c>
      <c r="O457" s="149" t="str">
        <f t="shared" si="58"/>
        <v>ข้อมูลไม่ถูกต้อง</v>
      </c>
      <c r="P457" s="149" t="str">
        <f t="shared" si="59"/>
        <v>ข้อมูลไม่ถูกต้อง</v>
      </c>
      <c r="Q457" s="149" t="str">
        <f t="shared" si="60"/>
        <v>ข้อมูลไม่ถูกต้อง</v>
      </c>
      <c r="R457" s="149" t="str">
        <f t="shared" si="61"/>
        <v>ข้อมูลไม่ถูกต้อง</v>
      </c>
      <c r="S457" s="149" t="str">
        <f>IF(ISNUMBER(R457),
IF(H$2=ตัวเลือก!A$30,"ยังไม่บันทึกข้อมูล",R457*0.27),"ข้อมูลไม่ถูกต้อง")</f>
        <v>ข้อมูลไม่ถูกต้อง</v>
      </c>
      <c r="T457" s="149" t="str">
        <f t="shared" si="62"/>
        <v>ข้อมูลไม่ถูกต้อง</v>
      </c>
      <c r="U457" s="149" t="str">
        <f>IF(ISNUMBER(R457),
IF(H$2=ตัวเลือก!A$30,"ยังไม่บันทึกข้อมูล",R457*0.47),"ข้อมูลไม่ถูกต้อง")</f>
        <v>ข้อมูลไม่ถูกต้อง</v>
      </c>
      <c r="V457" s="149" t="str">
        <f>IF(ISNUMBER(S457),
IF(H$2=ตัวเลือก!A$30,"ยังไม่บันทึกข้อมูล",S457*0.47),"ข้อมูลไม่ถูกต้อง")</f>
        <v>ข้อมูลไม่ถูกต้อง</v>
      </c>
      <c r="W457" s="149" t="str">
        <f t="shared" si="63"/>
        <v>ข้อมูลไม่ถูกต้อง</v>
      </c>
      <c r="X457" s="148" t="str">
        <f t="shared" si="56"/>
        <v>ข้อมูลไม่ถูกต้อง</v>
      </c>
      <c r="Y457" s="38"/>
      <c r="Z457" s="38"/>
      <c r="AA457" s="38"/>
    </row>
    <row r="458" spans="1:27" x14ac:dyDescent="0.45">
      <c r="A458" s="38">
        <v>453</v>
      </c>
      <c r="B458" s="38"/>
      <c r="C458" s="38"/>
      <c r="D458" s="38"/>
      <c r="E458" s="38"/>
      <c r="F458" s="35"/>
      <c r="G458" s="35"/>
      <c r="H458" s="150"/>
      <c r="I458" s="38"/>
      <c r="J458" s="149" t="str">
        <f t="shared" si="57"/>
        <v>รอข้อมูลคอลัมน์ H</v>
      </c>
      <c r="K458" s="150"/>
      <c r="L458" s="150"/>
      <c r="M458" s="150"/>
      <c r="N458" s="149" t="str" cm="1">
        <f t="array" ref="N458">IF(AND(K458:M458=""),"ยังไม่บันทึกข้อมูล",
IF(M458&lt;&gt;"",
IF(M458&gt;=1.3,M458,"เป็นไม้พุ่ม"),
IF(K458+L458&gt;=1.3,K458+L458,"เป็นไม้พุ่ม")))</f>
        <v>ยังไม่บันทึกข้อมูล</v>
      </c>
      <c r="O458" s="149" t="str">
        <f t="shared" si="58"/>
        <v>ข้อมูลไม่ถูกต้อง</v>
      </c>
      <c r="P458" s="149" t="str">
        <f t="shared" si="59"/>
        <v>ข้อมูลไม่ถูกต้อง</v>
      </c>
      <c r="Q458" s="149" t="str">
        <f t="shared" si="60"/>
        <v>ข้อมูลไม่ถูกต้อง</v>
      </c>
      <c r="R458" s="149" t="str">
        <f t="shared" si="61"/>
        <v>ข้อมูลไม่ถูกต้อง</v>
      </c>
      <c r="S458" s="149" t="str">
        <f>IF(ISNUMBER(R458),
IF(H$2=ตัวเลือก!A$30,"ยังไม่บันทึกข้อมูล",R458*0.27),"ข้อมูลไม่ถูกต้อง")</f>
        <v>ข้อมูลไม่ถูกต้อง</v>
      </c>
      <c r="T458" s="149" t="str">
        <f t="shared" si="62"/>
        <v>ข้อมูลไม่ถูกต้อง</v>
      </c>
      <c r="U458" s="149" t="str">
        <f>IF(ISNUMBER(R458),
IF(H$2=ตัวเลือก!A$30,"ยังไม่บันทึกข้อมูล",R458*0.47),"ข้อมูลไม่ถูกต้อง")</f>
        <v>ข้อมูลไม่ถูกต้อง</v>
      </c>
      <c r="V458" s="149" t="str">
        <f>IF(ISNUMBER(S458),
IF(H$2=ตัวเลือก!A$30,"ยังไม่บันทึกข้อมูล",S458*0.47),"ข้อมูลไม่ถูกต้อง")</f>
        <v>ข้อมูลไม่ถูกต้อง</v>
      </c>
      <c r="W458" s="149" t="str">
        <f t="shared" si="63"/>
        <v>ข้อมูลไม่ถูกต้อง</v>
      </c>
      <c r="X458" s="148" t="str">
        <f t="shared" si="56"/>
        <v>ข้อมูลไม่ถูกต้อง</v>
      </c>
      <c r="Y458" s="38"/>
      <c r="Z458" s="38"/>
      <c r="AA458" s="38"/>
    </row>
    <row r="459" spans="1:27" x14ac:dyDescent="0.45">
      <c r="A459" s="38">
        <v>454</v>
      </c>
      <c r="B459" s="38"/>
      <c r="C459" s="38"/>
      <c r="D459" s="38"/>
      <c r="E459" s="38"/>
      <c r="F459" s="35"/>
      <c r="G459" s="35"/>
      <c r="H459" s="150"/>
      <c r="I459" s="38"/>
      <c r="J459" s="149" t="str">
        <f t="shared" si="57"/>
        <v>รอข้อมูลคอลัมน์ H</v>
      </c>
      <c r="K459" s="150"/>
      <c r="L459" s="150"/>
      <c r="M459" s="150"/>
      <c r="N459" s="149" t="str" cm="1">
        <f t="array" ref="N459">IF(AND(K459:M459=""),"ยังไม่บันทึกข้อมูล",
IF(M459&lt;&gt;"",
IF(M459&gt;=1.3,M459,"เป็นไม้พุ่ม"),
IF(K459+L459&gt;=1.3,K459+L459,"เป็นไม้พุ่ม")))</f>
        <v>ยังไม่บันทึกข้อมูล</v>
      </c>
      <c r="O459" s="149" t="str">
        <f t="shared" si="58"/>
        <v>ข้อมูลไม่ถูกต้อง</v>
      </c>
      <c r="P459" s="149" t="str">
        <f t="shared" si="59"/>
        <v>ข้อมูลไม่ถูกต้อง</v>
      </c>
      <c r="Q459" s="149" t="str">
        <f t="shared" si="60"/>
        <v>ข้อมูลไม่ถูกต้อง</v>
      </c>
      <c r="R459" s="149" t="str">
        <f t="shared" si="61"/>
        <v>ข้อมูลไม่ถูกต้อง</v>
      </c>
      <c r="S459" s="149" t="str">
        <f>IF(ISNUMBER(R459),
IF(H$2=ตัวเลือก!A$30,"ยังไม่บันทึกข้อมูล",R459*0.27),"ข้อมูลไม่ถูกต้อง")</f>
        <v>ข้อมูลไม่ถูกต้อง</v>
      </c>
      <c r="T459" s="149" t="str">
        <f t="shared" si="62"/>
        <v>ข้อมูลไม่ถูกต้อง</v>
      </c>
      <c r="U459" s="149" t="str">
        <f>IF(ISNUMBER(R459),
IF(H$2=ตัวเลือก!A$30,"ยังไม่บันทึกข้อมูล",R459*0.47),"ข้อมูลไม่ถูกต้อง")</f>
        <v>ข้อมูลไม่ถูกต้อง</v>
      </c>
      <c r="V459" s="149" t="str">
        <f>IF(ISNUMBER(S459),
IF(H$2=ตัวเลือก!A$30,"ยังไม่บันทึกข้อมูล",S459*0.47),"ข้อมูลไม่ถูกต้อง")</f>
        <v>ข้อมูลไม่ถูกต้อง</v>
      </c>
      <c r="W459" s="149" t="str">
        <f t="shared" si="63"/>
        <v>ข้อมูลไม่ถูกต้อง</v>
      </c>
      <c r="X459" s="148" t="str">
        <f t="shared" si="56"/>
        <v>ข้อมูลไม่ถูกต้อง</v>
      </c>
      <c r="Y459" s="38"/>
      <c r="Z459" s="38"/>
      <c r="AA459" s="38"/>
    </row>
    <row r="460" spans="1:27" x14ac:dyDescent="0.45">
      <c r="A460" s="38">
        <v>455</v>
      </c>
      <c r="B460" s="38"/>
      <c r="C460" s="38"/>
      <c r="D460" s="38"/>
      <c r="E460" s="38"/>
      <c r="F460" s="35"/>
      <c r="G460" s="35"/>
      <c r="H460" s="150"/>
      <c r="I460" s="38"/>
      <c r="J460" s="149" t="str">
        <f t="shared" si="57"/>
        <v>รอข้อมูลคอลัมน์ H</v>
      </c>
      <c r="K460" s="150"/>
      <c r="L460" s="150"/>
      <c r="M460" s="150"/>
      <c r="N460" s="149" t="str" cm="1">
        <f t="array" ref="N460">IF(AND(K460:M460=""),"ยังไม่บันทึกข้อมูล",
IF(M460&lt;&gt;"",
IF(M460&gt;=1.3,M460,"เป็นไม้พุ่ม"),
IF(K460+L460&gt;=1.3,K460+L460,"เป็นไม้พุ่ม")))</f>
        <v>ยังไม่บันทึกข้อมูล</v>
      </c>
      <c r="O460" s="149" t="str">
        <f t="shared" si="58"/>
        <v>ข้อมูลไม่ถูกต้อง</v>
      </c>
      <c r="P460" s="149" t="str">
        <f t="shared" si="59"/>
        <v>ข้อมูลไม่ถูกต้อง</v>
      </c>
      <c r="Q460" s="149" t="str">
        <f t="shared" si="60"/>
        <v>ข้อมูลไม่ถูกต้อง</v>
      </c>
      <c r="R460" s="149" t="str">
        <f t="shared" si="61"/>
        <v>ข้อมูลไม่ถูกต้อง</v>
      </c>
      <c r="S460" s="149" t="str">
        <f>IF(ISNUMBER(R460),
IF(H$2=ตัวเลือก!A$30,"ยังไม่บันทึกข้อมูล",R460*0.27),"ข้อมูลไม่ถูกต้อง")</f>
        <v>ข้อมูลไม่ถูกต้อง</v>
      </c>
      <c r="T460" s="149" t="str">
        <f t="shared" si="62"/>
        <v>ข้อมูลไม่ถูกต้อง</v>
      </c>
      <c r="U460" s="149" t="str">
        <f>IF(ISNUMBER(R460),
IF(H$2=ตัวเลือก!A$30,"ยังไม่บันทึกข้อมูล",R460*0.47),"ข้อมูลไม่ถูกต้อง")</f>
        <v>ข้อมูลไม่ถูกต้อง</v>
      </c>
      <c r="V460" s="149" t="str">
        <f>IF(ISNUMBER(S460),
IF(H$2=ตัวเลือก!A$30,"ยังไม่บันทึกข้อมูล",S460*0.47),"ข้อมูลไม่ถูกต้อง")</f>
        <v>ข้อมูลไม่ถูกต้อง</v>
      </c>
      <c r="W460" s="149" t="str">
        <f t="shared" si="63"/>
        <v>ข้อมูลไม่ถูกต้อง</v>
      </c>
      <c r="X460" s="148" t="str">
        <f t="shared" ref="X460:X523" si="64">IF(ISNUMBER(W460),W460*(44/12),"ข้อมูลไม่ถูกต้อง")</f>
        <v>ข้อมูลไม่ถูกต้อง</v>
      </c>
      <c r="Y460" s="38"/>
      <c r="Z460" s="38"/>
      <c r="AA460" s="38"/>
    </row>
    <row r="461" spans="1:27" x14ac:dyDescent="0.45">
      <c r="A461" s="38">
        <v>456</v>
      </c>
      <c r="B461" s="38"/>
      <c r="C461" s="38"/>
      <c r="D461" s="38"/>
      <c r="E461" s="38"/>
      <c r="F461" s="35"/>
      <c r="G461" s="35"/>
      <c r="H461" s="150"/>
      <c r="I461" s="38"/>
      <c r="J461" s="149" t="str">
        <f t="shared" si="57"/>
        <v>รอข้อมูลคอลัมน์ H</v>
      </c>
      <c r="K461" s="150"/>
      <c r="L461" s="150"/>
      <c r="M461" s="150"/>
      <c r="N461" s="149" t="str" cm="1">
        <f t="array" ref="N461">IF(AND(K461:M461=""),"ยังไม่บันทึกข้อมูล",
IF(M461&lt;&gt;"",
IF(M461&gt;=1.3,M461,"เป็นไม้พุ่ม"),
IF(K461+L461&gt;=1.3,K461+L461,"เป็นไม้พุ่ม")))</f>
        <v>ยังไม่บันทึกข้อมูล</v>
      </c>
      <c r="O461" s="149" t="str">
        <f t="shared" si="58"/>
        <v>ข้อมูลไม่ถูกต้อง</v>
      </c>
      <c r="P461" s="149" t="str">
        <f t="shared" si="59"/>
        <v>ข้อมูลไม่ถูกต้อง</v>
      </c>
      <c r="Q461" s="149" t="str">
        <f t="shared" si="60"/>
        <v>ข้อมูลไม่ถูกต้อง</v>
      </c>
      <c r="R461" s="149" t="str">
        <f t="shared" si="61"/>
        <v>ข้อมูลไม่ถูกต้อง</v>
      </c>
      <c r="S461" s="149" t="str">
        <f>IF(ISNUMBER(R461),
IF(H$2=ตัวเลือก!A$30,"ยังไม่บันทึกข้อมูล",R461*0.27),"ข้อมูลไม่ถูกต้อง")</f>
        <v>ข้อมูลไม่ถูกต้อง</v>
      </c>
      <c r="T461" s="149" t="str">
        <f t="shared" si="62"/>
        <v>ข้อมูลไม่ถูกต้อง</v>
      </c>
      <c r="U461" s="149" t="str">
        <f>IF(ISNUMBER(R461),
IF(H$2=ตัวเลือก!A$30,"ยังไม่บันทึกข้อมูล",R461*0.47),"ข้อมูลไม่ถูกต้อง")</f>
        <v>ข้อมูลไม่ถูกต้อง</v>
      </c>
      <c r="V461" s="149" t="str">
        <f>IF(ISNUMBER(S461),
IF(H$2=ตัวเลือก!A$30,"ยังไม่บันทึกข้อมูล",S461*0.47),"ข้อมูลไม่ถูกต้อง")</f>
        <v>ข้อมูลไม่ถูกต้อง</v>
      </c>
      <c r="W461" s="149" t="str">
        <f t="shared" si="63"/>
        <v>ข้อมูลไม่ถูกต้อง</v>
      </c>
      <c r="X461" s="148" t="str">
        <f t="shared" si="64"/>
        <v>ข้อมูลไม่ถูกต้อง</v>
      </c>
      <c r="Y461" s="38"/>
      <c r="Z461" s="38"/>
      <c r="AA461" s="38"/>
    </row>
    <row r="462" spans="1:27" x14ac:dyDescent="0.45">
      <c r="A462" s="38">
        <v>457</v>
      </c>
      <c r="B462" s="38"/>
      <c r="C462" s="38"/>
      <c r="D462" s="38"/>
      <c r="E462" s="38"/>
      <c r="F462" s="35"/>
      <c r="G462" s="35"/>
      <c r="H462" s="150"/>
      <c r="I462" s="38"/>
      <c r="J462" s="149" t="str">
        <f t="shared" si="57"/>
        <v>รอข้อมูลคอลัมน์ H</v>
      </c>
      <c r="K462" s="150"/>
      <c r="L462" s="150"/>
      <c r="M462" s="150"/>
      <c r="N462" s="149" t="str" cm="1">
        <f t="array" ref="N462">IF(AND(K462:M462=""),"ยังไม่บันทึกข้อมูล",
IF(M462&lt;&gt;"",
IF(M462&gt;=1.3,M462,"เป็นไม้พุ่ม"),
IF(K462+L462&gt;=1.3,K462+L462,"เป็นไม้พุ่ม")))</f>
        <v>ยังไม่บันทึกข้อมูล</v>
      </c>
      <c r="O462" s="149" t="str">
        <f t="shared" si="58"/>
        <v>ข้อมูลไม่ถูกต้อง</v>
      </c>
      <c r="P462" s="149" t="str">
        <f t="shared" si="59"/>
        <v>ข้อมูลไม่ถูกต้อง</v>
      </c>
      <c r="Q462" s="149" t="str">
        <f t="shared" si="60"/>
        <v>ข้อมูลไม่ถูกต้อง</v>
      </c>
      <c r="R462" s="149" t="str">
        <f t="shared" si="61"/>
        <v>ข้อมูลไม่ถูกต้อง</v>
      </c>
      <c r="S462" s="149" t="str">
        <f>IF(ISNUMBER(R462),
IF(H$2=ตัวเลือก!A$30,"ยังไม่บันทึกข้อมูล",R462*0.27),"ข้อมูลไม่ถูกต้อง")</f>
        <v>ข้อมูลไม่ถูกต้อง</v>
      </c>
      <c r="T462" s="149" t="str">
        <f t="shared" si="62"/>
        <v>ข้อมูลไม่ถูกต้อง</v>
      </c>
      <c r="U462" s="149" t="str">
        <f>IF(ISNUMBER(R462),
IF(H$2=ตัวเลือก!A$30,"ยังไม่บันทึกข้อมูล",R462*0.47),"ข้อมูลไม่ถูกต้อง")</f>
        <v>ข้อมูลไม่ถูกต้อง</v>
      </c>
      <c r="V462" s="149" t="str">
        <f>IF(ISNUMBER(S462),
IF(H$2=ตัวเลือก!A$30,"ยังไม่บันทึกข้อมูล",S462*0.47),"ข้อมูลไม่ถูกต้อง")</f>
        <v>ข้อมูลไม่ถูกต้อง</v>
      </c>
      <c r="W462" s="149" t="str">
        <f t="shared" si="63"/>
        <v>ข้อมูลไม่ถูกต้อง</v>
      </c>
      <c r="X462" s="148" t="str">
        <f t="shared" si="64"/>
        <v>ข้อมูลไม่ถูกต้อง</v>
      </c>
      <c r="Y462" s="38"/>
      <c r="Z462" s="38"/>
      <c r="AA462" s="38"/>
    </row>
    <row r="463" spans="1:27" x14ac:dyDescent="0.45">
      <c r="A463" s="38">
        <v>458</v>
      </c>
      <c r="B463" s="38"/>
      <c r="C463" s="38"/>
      <c r="D463" s="38"/>
      <c r="E463" s="38"/>
      <c r="F463" s="35"/>
      <c r="G463" s="35"/>
      <c r="H463" s="150"/>
      <c r="I463" s="38"/>
      <c r="J463" s="149" t="str">
        <f t="shared" ref="J463:J526" si="65">IF(H463="","รอข้อมูลคอลัมน์ H",
IF(H463/PI()&gt;=4.5,H463/PI(),"ไม่นำมาคำนวณ"))</f>
        <v>รอข้อมูลคอลัมน์ H</v>
      </c>
      <c r="K463" s="150"/>
      <c r="L463" s="150"/>
      <c r="M463" s="150"/>
      <c r="N463" s="149" t="str" cm="1">
        <f t="array" ref="N463">IF(AND(K463:M463=""),"ยังไม่บันทึกข้อมูล",
IF(M463&lt;&gt;"",
IF(M463&gt;=1.3,M463,"เป็นไม้พุ่ม"),
IF(K463+L463&gt;=1.3,K463+L463,"เป็นไม้พุ่ม")))</f>
        <v>ยังไม่บันทึกข้อมูล</v>
      </c>
      <c r="O463" s="149" t="str">
        <f t="shared" si="58"/>
        <v>ข้อมูลไม่ถูกต้อง</v>
      </c>
      <c r="P463" s="149" t="str">
        <f t="shared" si="59"/>
        <v>ข้อมูลไม่ถูกต้อง</v>
      </c>
      <c r="Q463" s="149" t="str">
        <f t="shared" si="60"/>
        <v>ข้อมูลไม่ถูกต้อง</v>
      </c>
      <c r="R463" s="149" t="str">
        <f t="shared" si="61"/>
        <v>ข้อมูลไม่ถูกต้อง</v>
      </c>
      <c r="S463" s="149" t="str">
        <f>IF(ISNUMBER(R463),
IF(H$2=ตัวเลือก!A$30,"ยังไม่บันทึกข้อมูล",R463*0.27),"ข้อมูลไม่ถูกต้อง")</f>
        <v>ข้อมูลไม่ถูกต้อง</v>
      </c>
      <c r="T463" s="149" t="str">
        <f t="shared" si="62"/>
        <v>ข้อมูลไม่ถูกต้อง</v>
      </c>
      <c r="U463" s="149" t="str">
        <f>IF(ISNUMBER(R463),
IF(H$2=ตัวเลือก!A$30,"ยังไม่บันทึกข้อมูล",R463*0.47),"ข้อมูลไม่ถูกต้อง")</f>
        <v>ข้อมูลไม่ถูกต้อง</v>
      </c>
      <c r="V463" s="149" t="str">
        <f>IF(ISNUMBER(S463),
IF(H$2=ตัวเลือก!A$30,"ยังไม่บันทึกข้อมูล",S463*0.47),"ข้อมูลไม่ถูกต้อง")</f>
        <v>ข้อมูลไม่ถูกต้อง</v>
      </c>
      <c r="W463" s="149" t="str">
        <f t="shared" si="63"/>
        <v>ข้อมูลไม่ถูกต้อง</v>
      </c>
      <c r="X463" s="148" t="str">
        <f t="shared" si="64"/>
        <v>ข้อมูลไม่ถูกต้อง</v>
      </c>
      <c r="Y463" s="38"/>
      <c r="Z463" s="38"/>
      <c r="AA463" s="38"/>
    </row>
    <row r="464" spans="1:27" x14ac:dyDescent="0.45">
      <c r="A464" s="38">
        <v>459</v>
      </c>
      <c r="B464" s="38"/>
      <c r="C464" s="38"/>
      <c r="D464" s="38"/>
      <c r="E464" s="38"/>
      <c r="F464" s="35"/>
      <c r="G464" s="35"/>
      <c r="H464" s="150"/>
      <c r="I464" s="38"/>
      <c r="J464" s="149" t="str">
        <f t="shared" si="65"/>
        <v>รอข้อมูลคอลัมน์ H</v>
      </c>
      <c r="K464" s="150"/>
      <c r="L464" s="150"/>
      <c r="M464" s="150"/>
      <c r="N464" s="149" t="str" cm="1">
        <f t="array" ref="N464">IF(AND(K464:M464=""),"ยังไม่บันทึกข้อมูล",
IF(M464&lt;&gt;"",
IF(M464&gt;=1.3,M464,"เป็นไม้พุ่ม"),
IF(K464+L464&gt;=1.3,K464+L464,"เป็นไม้พุ่ม")))</f>
        <v>ยังไม่บันทึกข้อมูล</v>
      </c>
      <c r="O464" s="149" t="str">
        <f t="shared" si="58"/>
        <v>ข้อมูลไม่ถูกต้อง</v>
      </c>
      <c r="P464" s="149" t="str">
        <f t="shared" si="59"/>
        <v>ข้อมูลไม่ถูกต้อง</v>
      </c>
      <c r="Q464" s="149" t="str">
        <f t="shared" si="60"/>
        <v>ข้อมูลไม่ถูกต้อง</v>
      </c>
      <c r="R464" s="149" t="str">
        <f t="shared" si="61"/>
        <v>ข้อมูลไม่ถูกต้อง</v>
      </c>
      <c r="S464" s="149" t="str">
        <f>IF(ISNUMBER(R464),
IF(H$2=ตัวเลือก!A$30,"ยังไม่บันทึกข้อมูล",R464*0.27),"ข้อมูลไม่ถูกต้อง")</f>
        <v>ข้อมูลไม่ถูกต้อง</v>
      </c>
      <c r="T464" s="149" t="str">
        <f t="shared" si="62"/>
        <v>ข้อมูลไม่ถูกต้อง</v>
      </c>
      <c r="U464" s="149" t="str">
        <f>IF(ISNUMBER(R464),
IF(H$2=ตัวเลือก!A$30,"ยังไม่บันทึกข้อมูล",R464*0.47),"ข้อมูลไม่ถูกต้อง")</f>
        <v>ข้อมูลไม่ถูกต้อง</v>
      </c>
      <c r="V464" s="149" t="str">
        <f>IF(ISNUMBER(S464),
IF(H$2=ตัวเลือก!A$30,"ยังไม่บันทึกข้อมูล",S464*0.47),"ข้อมูลไม่ถูกต้อง")</f>
        <v>ข้อมูลไม่ถูกต้อง</v>
      </c>
      <c r="W464" s="149" t="str">
        <f t="shared" si="63"/>
        <v>ข้อมูลไม่ถูกต้อง</v>
      </c>
      <c r="X464" s="148" t="str">
        <f t="shared" si="64"/>
        <v>ข้อมูลไม่ถูกต้อง</v>
      </c>
      <c r="Y464" s="38"/>
      <c r="Z464" s="38"/>
      <c r="AA464" s="38"/>
    </row>
    <row r="465" spans="1:27" x14ac:dyDescent="0.45">
      <c r="A465" s="38">
        <v>460</v>
      </c>
      <c r="B465" s="38"/>
      <c r="C465" s="38"/>
      <c r="D465" s="38"/>
      <c r="E465" s="38"/>
      <c r="F465" s="35"/>
      <c r="G465" s="35"/>
      <c r="H465" s="150"/>
      <c r="I465" s="38"/>
      <c r="J465" s="149" t="str">
        <f t="shared" si="65"/>
        <v>รอข้อมูลคอลัมน์ H</v>
      </c>
      <c r="K465" s="150"/>
      <c r="L465" s="150"/>
      <c r="M465" s="150"/>
      <c r="N465" s="149" t="str" cm="1">
        <f t="array" ref="N465">IF(AND(K465:M465=""),"ยังไม่บันทึกข้อมูล",
IF(M465&lt;&gt;"",
IF(M465&gt;=1.3,M465,"เป็นไม้พุ่ม"),
IF(K465+L465&gt;=1.3,K465+L465,"เป็นไม้พุ่ม")))</f>
        <v>ยังไม่บันทึกข้อมูล</v>
      </c>
      <c r="O465" s="149" t="str">
        <f t="shared" si="58"/>
        <v>ข้อมูลไม่ถูกต้อง</v>
      </c>
      <c r="P465" s="149" t="str">
        <f t="shared" si="59"/>
        <v>ข้อมูลไม่ถูกต้อง</v>
      </c>
      <c r="Q465" s="149" t="str">
        <f t="shared" si="60"/>
        <v>ข้อมูลไม่ถูกต้อง</v>
      </c>
      <c r="R465" s="149" t="str">
        <f t="shared" si="61"/>
        <v>ข้อมูลไม่ถูกต้อง</v>
      </c>
      <c r="S465" s="149" t="str">
        <f>IF(ISNUMBER(R465),
IF(H$2=ตัวเลือก!A$30,"ยังไม่บันทึกข้อมูล",R465*0.27),"ข้อมูลไม่ถูกต้อง")</f>
        <v>ข้อมูลไม่ถูกต้อง</v>
      </c>
      <c r="T465" s="149" t="str">
        <f t="shared" si="62"/>
        <v>ข้อมูลไม่ถูกต้อง</v>
      </c>
      <c r="U465" s="149" t="str">
        <f>IF(ISNUMBER(R465),
IF(H$2=ตัวเลือก!A$30,"ยังไม่บันทึกข้อมูล",R465*0.47),"ข้อมูลไม่ถูกต้อง")</f>
        <v>ข้อมูลไม่ถูกต้อง</v>
      </c>
      <c r="V465" s="149" t="str">
        <f>IF(ISNUMBER(S465),
IF(H$2=ตัวเลือก!A$30,"ยังไม่บันทึกข้อมูล",S465*0.47),"ข้อมูลไม่ถูกต้อง")</f>
        <v>ข้อมูลไม่ถูกต้อง</v>
      </c>
      <c r="W465" s="149" t="str">
        <f t="shared" si="63"/>
        <v>ข้อมูลไม่ถูกต้อง</v>
      </c>
      <c r="X465" s="148" t="str">
        <f t="shared" si="64"/>
        <v>ข้อมูลไม่ถูกต้อง</v>
      </c>
      <c r="Y465" s="38"/>
      <c r="Z465" s="38"/>
      <c r="AA465" s="38"/>
    </row>
    <row r="466" spans="1:27" x14ac:dyDescent="0.45">
      <c r="A466" s="38">
        <v>461</v>
      </c>
      <c r="B466" s="38"/>
      <c r="C466" s="38"/>
      <c r="D466" s="38"/>
      <c r="E466" s="38"/>
      <c r="F466" s="35"/>
      <c r="G466" s="35"/>
      <c r="H466" s="150"/>
      <c r="I466" s="38"/>
      <c r="J466" s="149" t="str">
        <f t="shared" si="65"/>
        <v>รอข้อมูลคอลัมน์ H</v>
      </c>
      <c r="K466" s="150"/>
      <c r="L466" s="150"/>
      <c r="M466" s="150"/>
      <c r="N466" s="149" t="str" cm="1">
        <f t="array" ref="N466">IF(AND(K466:M466=""),"ยังไม่บันทึกข้อมูล",
IF(M466&lt;&gt;"",
IF(M466&gt;=1.3,M466,"เป็นไม้พุ่ม"),
IF(K466+L466&gt;=1.3,K466+L466,"เป็นไม้พุ่ม")))</f>
        <v>ยังไม่บันทึกข้อมูล</v>
      </c>
      <c r="O466" s="149" t="str">
        <f t="shared" si="58"/>
        <v>ข้อมูลไม่ถูกต้อง</v>
      </c>
      <c r="P466" s="149" t="str">
        <f t="shared" si="59"/>
        <v>ข้อมูลไม่ถูกต้อง</v>
      </c>
      <c r="Q466" s="149" t="str">
        <f t="shared" si="60"/>
        <v>ข้อมูลไม่ถูกต้อง</v>
      </c>
      <c r="R466" s="149" t="str">
        <f t="shared" si="61"/>
        <v>ข้อมูลไม่ถูกต้อง</v>
      </c>
      <c r="S466" s="149" t="str">
        <f>IF(ISNUMBER(R466),
IF(H$2=ตัวเลือก!A$30,"ยังไม่บันทึกข้อมูล",R466*0.27),"ข้อมูลไม่ถูกต้อง")</f>
        <v>ข้อมูลไม่ถูกต้อง</v>
      </c>
      <c r="T466" s="149" t="str">
        <f t="shared" si="62"/>
        <v>ข้อมูลไม่ถูกต้อง</v>
      </c>
      <c r="U466" s="149" t="str">
        <f>IF(ISNUMBER(R466),
IF(H$2=ตัวเลือก!A$30,"ยังไม่บันทึกข้อมูล",R466*0.47),"ข้อมูลไม่ถูกต้อง")</f>
        <v>ข้อมูลไม่ถูกต้อง</v>
      </c>
      <c r="V466" s="149" t="str">
        <f>IF(ISNUMBER(S466),
IF(H$2=ตัวเลือก!A$30,"ยังไม่บันทึกข้อมูล",S466*0.47),"ข้อมูลไม่ถูกต้อง")</f>
        <v>ข้อมูลไม่ถูกต้อง</v>
      </c>
      <c r="W466" s="149" t="str">
        <f t="shared" si="63"/>
        <v>ข้อมูลไม่ถูกต้อง</v>
      </c>
      <c r="X466" s="148" t="str">
        <f t="shared" si="64"/>
        <v>ข้อมูลไม่ถูกต้อง</v>
      </c>
      <c r="Y466" s="38"/>
      <c r="Z466" s="38"/>
      <c r="AA466" s="38"/>
    </row>
    <row r="467" spans="1:27" x14ac:dyDescent="0.45">
      <c r="A467" s="38">
        <v>462</v>
      </c>
      <c r="B467" s="38"/>
      <c r="C467" s="38"/>
      <c r="D467" s="38"/>
      <c r="E467" s="38"/>
      <c r="F467" s="35"/>
      <c r="G467" s="35"/>
      <c r="H467" s="150"/>
      <c r="I467" s="38"/>
      <c r="J467" s="149" t="str">
        <f t="shared" si="65"/>
        <v>รอข้อมูลคอลัมน์ H</v>
      </c>
      <c r="K467" s="150"/>
      <c r="L467" s="150"/>
      <c r="M467" s="150"/>
      <c r="N467" s="149" t="str" cm="1">
        <f t="array" ref="N467">IF(AND(K467:M467=""),"ยังไม่บันทึกข้อมูล",
IF(M467&lt;&gt;"",
IF(M467&gt;=1.3,M467,"เป็นไม้พุ่ม"),
IF(K467+L467&gt;=1.3,K467+L467,"เป็นไม้พุ่ม")))</f>
        <v>ยังไม่บันทึกข้อมูล</v>
      </c>
      <c r="O467" s="149" t="str">
        <f t="shared" si="58"/>
        <v>ข้อมูลไม่ถูกต้อง</v>
      </c>
      <c r="P467" s="149" t="str">
        <f t="shared" si="59"/>
        <v>ข้อมูลไม่ถูกต้อง</v>
      </c>
      <c r="Q467" s="149" t="str">
        <f t="shared" si="60"/>
        <v>ข้อมูลไม่ถูกต้อง</v>
      </c>
      <c r="R467" s="149" t="str">
        <f t="shared" si="61"/>
        <v>ข้อมูลไม่ถูกต้อง</v>
      </c>
      <c r="S467" s="149" t="str">
        <f>IF(ISNUMBER(R467),
IF(H$2=ตัวเลือก!A$30,"ยังไม่บันทึกข้อมูล",R467*0.27),"ข้อมูลไม่ถูกต้อง")</f>
        <v>ข้อมูลไม่ถูกต้อง</v>
      </c>
      <c r="T467" s="149" t="str">
        <f t="shared" si="62"/>
        <v>ข้อมูลไม่ถูกต้อง</v>
      </c>
      <c r="U467" s="149" t="str">
        <f>IF(ISNUMBER(R467),
IF(H$2=ตัวเลือก!A$30,"ยังไม่บันทึกข้อมูล",R467*0.47),"ข้อมูลไม่ถูกต้อง")</f>
        <v>ข้อมูลไม่ถูกต้อง</v>
      </c>
      <c r="V467" s="149" t="str">
        <f>IF(ISNUMBER(S467),
IF(H$2=ตัวเลือก!A$30,"ยังไม่บันทึกข้อมูล",S467*0.47),"ข้อมูลไม่ถูกต้อง")</f>
        <v>ข้อมูลไม่ถูกต้อง</v>
      </c>
      <c r="W467" s="149" t="str">
        <f t="shared" si="63"/>
        <v>ข้อมูลไม่ถูกต้อง</v>
      </c>
      <c r="X467" s="148" t="str">
        <f t="shared" si="64"/>
        <v>ข้อมูลไม่ถูกต้อง</v>
      </c>
      <c r="Y467" s="38"/>
      <c r="Z467" s="38"/>
      <c r="AA467" s="38"/>
    </row>
    <row r="468" spans="1:27" x14ac:dyDescent="0.45">
      <c r="A468" s="38">
        <v>463</v>
      </c>
      <c r="B468" s="38"/>
      <c r="C468" s="38"/>
      <c r="D468" s="38"/>
      <c r="E468" s="38"/>
      <c r="F468" s="35"/>
      <c r="G468" s="35"/>
      <c r="H468" s="150"/>
      <c r="I468" s="38"/>
      <c r="J468" s="149" t="str">
        <f t="shared" si="65"/>
        <v>รอข้อมูลคอลัมน์ H</v>
      </c>
      <c r="K468" s="150"/>
      <c r="L468" s="150"/>
      <c r="M468" s="150"/>
      <c r="N468" s="149" t="str" cm="1">
        <f t="array" ref="N468">IF(AND(K468:M468=""),"ยังไม่บันทึกข้อมูล",
IF(M468&lt;&gt;"",
IF(M468&gt;=1.3,M468,"เป็นไม้พุ่ม"),
IF(K468+L468&gt;=1.3,K468+L468,"เป็นไม้พุ่ม")))</f>
        <v>ยังไม่บันทึกข้อมูล</v>
      </c>
      <c r="O468" s="149" t="str">
        <f t="shared" si="58"/>
        <v>ข้อมูลไม่ถูกต้อง</v>
      </c>
      <c r="P468" s="149" t="str">
        <f t="shared" si="59"/>
        <v>ข้อมูลไม่ถูกต้อง</v>
      </c>
      <c r="Q468" s="149" t="str">
        <f t="shared" si="60"/>
        <v>ข้อมูลไม่ถูกต้อง</v>
      </c>
      <c r="R468" s="149" t="str">
        <f t="shared" si="61"/>
        <v>ข้อมูลไม่ถูกต้อง</v>
      </c>
      <c r="S468" s="149" t="str">
        <f>IF(ISNUMBER(R468),
IF(H$2=ตัวเลือก!A$30,"ยังไม่บันทึกข้อมูล",R468*0.27),"ข้อมูลไม่ถูกต้อง")</f>
        <v>ข้อมูลไม่ถูกต้อง</v>
      </c>
      <c r="T468" s="149" t="str">
        <f t="shared" si="62"/>
        <v>ข้อมูลไม่ถูกต้อง</v>
      </c>
      <c r="U468" s="149" t="str">
        <f>IF(ISNUMBER(R468),
IF(H$2=ตัวเลือก!A$30,"ยังไม่บันทึกข้อมูล",R468*0.47),"ข้อมูลไม่ถูกต้อง")</f>
        <v>ข้อมูลไม่ถูกต้อง</v>
      </c>
      <c r="V468" s="149" t="str">
        <f>IF(ISNUMBER(S468),
IF(H$2=ตัวเลือก!A$30,"ยังไม่บันทึกข้อมูล",S468*0.47),"ข้อมูลไม่ถูกต้อง")</f>
        <v>ข้อมูลไม่ถูกต้อง</v>
      </c>
      <c r="W468" s="149" t="str">
        <f t="shared" si="63"/>
        <v>ข้อมูลไม่ถูกต้อง</v>
      </c>
      <c r="X468" s="148" t="str">
        <f t="shared" si="64"/>
        <v>ข้อมูลไม่ถูกต้อง</v>
      </c>
      <c r="Y468" s="38"/>
      <c r="Z468" s="38"/>
      <c r="AA468" s="38"/>
    </row>
    <row r="469" spans="1:27" x14ac:dyDescent="0.45">
      <c r="A469" s="38">
        <v>464</v>
      </c>
      <c r="B469" s="38"/>
      <c r="C469" s="38"/>
      <c r="D469" s="38"/>
      <c r="E469" s="38"/>
      <c r="F469" s="35"/>
      <c r="G469" s="35"/>
      <c r="H469" s="150"/>
      <c r="I469" s="38"/>
      <c r="J469" s="149" t="str">
        <f t="shared" si="65"/>
        <v>รอข้อมูลคอลัมน์ H</v>
      </c>
      <c r="K469" s="150"/>
      <c r="L469" s="150"/>
      <c r="M469" s="150"/>
      <c r="N469" s="149" t="str" cm="1">
        <f t="array" ref="N469">IF(AND(K469:M469=""),"ยังไม่บันทึกข้อมูล",
IF(M469&lt;&gt;"",
IF(M469&gt;=1.3,M469,"เป็นไม้พุ่ม"),
IF(K469+L469&gt;=1.3,K469+L469,"เป็นไม้พุ่ม")))</f>
        <v>ยังไม่บันทึกข้อมูล</v>
      </c>
      <c r="O469" s="149" t="str">
        <f t="shared" si="58"/>
        <v>ข้อมูลไม่ถูกต้อง</v>
      </c>
      <c r="P469" s="149" t="str">
        <f t="shared" si="59"/>
        <v>ข้อมูลไม่ถูกต้อง</v>
      </c>
      <c r="Q469" s="149" t="str">
        <f t="shared" si="60"/>
        <v>ข้อมูลไม่ถูกต้อง</v>
      </c>
      <c r="R469" s="149" t="str">
        <f t="shared" si="61"/>
        <v>ข้อมูลไม่ถูกต้อง</v>
      </c>
      <c r="S469" s="149" t="str">
        <f>IF(ISNUMBER(R469),
IF(H$2=ตัวเลือก!A$30,"ยังไม่บันทึกข้อมูล",R469*0.27),"ข้อมูลไม่ถูกต้อง")</f>
        <v>ข้อมูลไม่ถูกต้อง</v>
      </c>
      <c r="T469" s="149" t="str">
        <f t="shared" si="62"/>
        <v>ข้อมูลไม่ถูกต้อง</v>
      </c>
      <c r="U469" s="149" t="str">
        <f>IF(ISNUMBER(R469),
IF(H$2=ตัวเลือก!A$30,"ยังไม่บันทึกข้อมูล",R469*0.47),"ข้อมูลไม่ถูกต้อง")</f>
        <v>ข้อมูลไม่ถูกต้อง</v>
      </c>
      <c r="V469" s="149" t="str">
        <f>IF(ISNUMBER(S469),
IF(H$2=ตัวเลือก!A$30,"ยังไม่บันทึกข้อมูล",S469*0.47),"ข้อมูลไม่ถูกต้อง")</f>
        <v>ข้อมูลไม่ถูกต้อง</v>
      </c>
      <c r="W469" s="149" t="str">
        <f t="shared" si="63"/>
        <v>ข้อมูลไม่ถูกต้อง</v>
      </c>
      <c r="X469" s="148" t="str">
        <f t="shared" si="64"/>
        <v>ข้อมูลไม่ถูกต้อง</v>
      </c>
      <c r="Y469" s="38"/>
      <c r="Z469" s="38"/>
      <c r="AA469" s="38"/>
    </row>
    <row r="470" spans="1:27" x14ac:dyDescent="0.45">
      <c r="A470" s="38">
        <v>465</v>
      </c>
      <c r="B470" s="38"/>
      <c r="C470" s="38"/>
      <c r="D470" s="38"/>
      <c r="E470" s="38"/>
      <c r="F470" s="35"/>
      <c r="G470" s="35"/>
      <c r="H470" s="150"/>
      <c r="I470" s="38"/>
      <c r="J470" s="149" t="str">
        <f t="shared" si="65"/>
        <v>รอข้อมูลคอลัมน์ H</v>
      </c>
      <c r="K470" s="150"/>
      <c r="L470" s="150"/>
      <c r="M470" s="150"/>
      <c r="N470" s="149" t="str" cm="1">
        <f t="array" ref="N470">IF(AND(K470:M470=""),"ยังไม่บันทึกข้อมูล",
IF(M470&lt;&gt;"",
IF(M470&gt;=1.3,M470,"เป็นไม้พุ่ม"),
IF(K470+L470&gt;=1.3,K470+L470,"เป็นไม้พุ่ม")))</f>
        <v>ยังไม่บันทึกข้อมูล</v>
      </c>
      <c r="O470" s="149" t="str">
        <f t="shared" si="58"/>
        <v>ข้อมูลไม่ถูกต้อง</v>
      </c>
      <c r="P470" s="149" t="str">
        <f t="shared" si="59"/>
        <v>ข้อมูลไม่ถูกต้อง</v>
      </c>
      <c r="Q470" s="149" t="str">
        <f t="shared" si="60"/>
        <v>ข้อมูลไม่ถูกต้อง</v>
      </c>
      <c r="R470" s="149" t="str">
        <f t="shared" si="61"/>
        <v>ข้อมูลไม่ถูกต้อง</v>
      </c>
      <c r="S470" s="149" t="str">
        <f>IF(ISNUMBER(R470),
IF(H$2=ตัวเลือก!A$30,"ยังไม่บันทึกข้อมูล",R470*0.27),"ข้อมูลไม่ถูกต้อง")</f>
        <v>ข้อมูลไม่ถูกต้อง</v>
      </c>
      <c r="T470" s="149" t="str">
        <f t="shared" si="62"/>
        <v>ข้อมูลไม่ถูกต้อง</v>
      </c>
      <c r="U470" s="149" t="str">
        <f>IF(ISNUMBER(R470),
IF(H$2=ตัวเลือก!A$30,"ยังไม่บันทึกข้อมูล",R470*0.47),"ข้อมูลไม่ถูกต้อง")</f>
        <v>ข้อมูลไม่ถูกต้อง</v>
      </c>
      <c r="V470" s="149" t="str">
        <f>IF(ISNUMBER(S470),
IF(H$2=ตัวเลือก!A$30,"ยังไม่บันทึกข้อมูล",S470*0.47),"ข้อมูลไม่ถูกต้อง")</f>
        <v>ข้อมูลไม่ถูกต้อง</v>
      </c>
      <c r="W470" s="149" t="str">
        <f t="shared" si="63"/>
        <v>ข้อมูลไม่ถูกต้อง</v>
      </c>
      <c r="X470" s="148" t="str">
        <f t="shared" si="64"/>
        <v>ข้อมูลไม่ถูกต้อง</v>
      </c>
      <c r="Y470" s="38"/>
      <c r="Z470" s="38"/>
      <c r="AA470" s="38"/>
    </row>
    <row r="471" spans="1:27" x14ac:dyDescent="0.45">
      <c r="A471" s="38">
        <v>466</v>
      </c>
      <c r="B471" s="38"/>
      <c r="C471" s="38"/>
      <c r="D471" s="38"/>
      <c r="E471" s="38"/>
      <c r="F471" s="35"/>
      <c r="G471" s="35"/>
      <c r="H471" s="150"/>
      <c r="I471" s="38"/>
      <c r="J471" s="149" t="str">
        <f t="shared" si="65"/>
        <v>รอข้อมูลคอลัมน์ H</v>
      </c>
      <c r="K471" s="150"/>
      <c r="L471" s="150"/>
      <c r="M471" s="150"/>
      <c r="N471" s="149" t="str" cm="1">
        <f t="array" ref="N471">IF(AND(K471:M471=""),"ยังไม่บันทึกข้อมูล",
IF(M471&lt;&gt;"",
IF(M471&gt;=1.3,M471,"เป็นไม้พุ่ม"),
IF(K471+L471&gt;=1.3,K471+L471,"เป็นไม้พุ่ม")))</f>
        <v>ยังไม่บันทึกข้อมูล</v>
      </c>
      <c r="O471" s="149" t="str">
        <f t="shared" si="58"/>
        <v>ข้อมูลไม่ถูกต้อง</v>
      </c>
      <c r="P471" s="149" t="str">
        <f t="shared" si="59"/>
        <v>ข้อมูลไม่ถูกต้อง</v>
      </c>
      <c r="Q471" s="149" t="str">
        <f t="shared" si="60"/>
        <v>ข้อมูลไม่ถูกต้อง</v>
      </c>
      <c r="R471" s="149" t="str">
        <f t="shared" si="61"/>
        <v>ข้อมูลไม่ถูกต้อง</v>
      </c>
      <c r="S471" s="149" t="str">
        <f>IF(ISNUMBER(R471),
IF(H$2=ตัวเลือก!A$30,"ยังไม่บันทึกข้อมูล",R471*0.27),"ข้อมูลไม่ถูกต้อง")</f>
        <v>ข้อมูลไม่ถูกต้อง</v>
      </c>
      <c r="T471" s="149" t="str">
        <f t="shared" si="62"/>
        <v>ข้อมูลไม่ถูกต้อง</v>
      </c>
      <c r="U471" s="149" t="str">
        <f>IF(ISNUMBER(R471),
IF(H$2=ตัวเลือก!A$30,"ยังไม่บันทึกข้อมูล",R471*0.47),"ข้อมูลไม่ถูกต้อง")</f>
        <v>ข้อมูลไม่ถูกต้อง</v>
      </c>
      <c r="V471" s="149" t="str">
        <f>IF(ISNUMBER(S471),
IF(H$2=ตัวเลือก!A$30,"ยังไม่บันทึกข้อมูล",S471*0.47),"ข้อมูลไม่ถูกต้อง")</f>
        <v>ข้อมูลไม่ถูกต้อง</v>
      </c>
      <c r="W471" s="149" t="str">
        <f t="shared" si="63"/>
        <v>ข้อมูลไม่ถูกต้อง</v>
      </c>
      <c r="X471" s="148" t="str">
        <f t="shared" si="64"/>
        <v>ข้อมูลไม่ถูกต้อง</v>
      </c>
      <c r="Y471" s="38"/>
      <c r="Z471" s="38"/>
      <c r="AA471" s="38"/>
    </row>
    <row r="472" spans="1:27" x14ac:dyDescent="0.45">
      <c r="A472" s="38">
        <v>467</v>
      </c>
      <c r="B472" s="38"/>
      <c r="C472" s="38"/>
      <c r="D472" s="38"/>
      <c r="E472" s="38"/>
      <c r="F472" s="35"/>
      <c r="G472" s="35"/>
      <c r="H472" s="150"/>
      <c r="I472" s="38"/>
      <c r="J472" s="149" t="str">
        <f t="shared" si="65"/>
        <v>รอข้อมูลคอลัมน์ H</v>
      </c>
      <c r="K472" s="150"/>
      <c r="L472" s="150"/>
      <c r="M472" s="150"/>
      <c r="N472" s="149" t="str" cm="1">
        <f t="array" ref="N472">IF(AND(K472:M472=""),"ยังไม่บันทึกข้อมูล",
IF(M472&lt;&gt;"",
IF(M472&gt;=1.3,M472,"เป็นไม้พุ่ม"),
IF(K472+L472&gt;=1.3,K472+L472,"เป็นไม้พุ่ม")))</f>
        <v>ยังไม่บันทึกข้อมูล</v>
      </c>
      <c r="O472" s="149" t="str">
        <f t="shared" si="58"/>
        <v>ข้อมูลไม่ถูกต้อง</v>
      </c>
      <c r="P472" s="149" t="str">
        <f t="shared" si="59"/>
        <v>ข้อมูลไม่ถูกต้อง</v>
      </c>
      <c r="Q472" s="149" t="str">
        <f t="shared" si="60"/>
        <v>ข้อมูลไม่ถูกต้อง</v>
      </c>
      <c r="R472" s="149" t="str">
        <f t="shared" si="61"/>
        <v>ข้อมูลไม่ถูกต้อง</v>
      </c>
      <c r="S472" s="149" t="str">
        <f>IF(ISNUMBER(R472),
IF(H$2=ตัวเลือก!A$30,"ยังไม่บันทึกข้อมูล",R472*0.27),"ข้อมูลไม่ถูกต้อง")</f>
        <v>ข้อมูลไม่ถูกต้อง</v>
      </c>
      <c r="T472" s="149" t="str">
        <f t="shared" si="62"/>
        <v>ข้อมูลไม่ถูกต้อง</v>
      </c>
      <c r="U472" s="149" t="str">
        <f>IF(ISNUMBER(R472),
IF(H$2=ตัวเลือก!A$30,"ยังไม่บันทึกข้อมูล",R472*0.47),"ข้อมูลไม่ถูกต้อง")</f>
        <v>ข้อมูลไม่ถูกต้อง</v>
      </c>
      <c r="V472" s="149" t="str">
        <f>IF(ISNUMBER(S472),
IF(H$2=ตัวเลือก!A$30,"ยังไม่บันทึกข้อมูล",S472*0.47),"ข้อมูลไม่ถูกต้อง")</f>
        <v>ข้อมูลไม่ถูกต้อง</v>
      </c>
      <c r="W472" s="149" t="str">
        <f t="shared" si="63"/>
        <v>ข้อมูลไม่ถูกต้อง</v>
      </c>
      <c r="X472" s="148" t="str">
        <f t="shared" si="64"/>
        <v>ข้อมูลไม่ถูกต้อง</v>
      </c>
      <c r="Y472" s="38"/>
      <c r="Z472" s="38"/>
      <c r="AA472" s="38"/>
    </row>
    <row r="473" spans="1:27" x14ac:dyDescent="0.45">
      <c r="A473" s="38">
        <v>468</v>
      </c>
      <c r="B473" s="38"/>
      <c r="C473" s="38"/>
      <c r="D473" s="38"/>
      <c r="E473" s="38"/>
      <c r="F473" s="35"/>
      <c r="G473" s="35"/>
      <c r="H473" s="150"/>
      <c r="I473" s="38"/>
      <c r="J473" s="149" t="str">
        <f t="shared" si="65"/>
        <v>รอข้อมูลคอลัมน์ H</v>
      </c>
      <c r="K473" s="150"/>
      <c r="L473" s="150"/>
      <c r="M473" s="150"/>
      <c r="N473" s="149" t="str" cm="1">
        <f t="array" ref="N473">IF(AND(K473:M473=""),"ยังไม่บันทึกข้อมูล",
IF(M473&lt;&gt;"",
IF(M473&gt;=1.3,M473,"เป็นไม้พุ่ม"),
IF(K473+L473&gt;=1.3,K473+L473,"เป็นไม้พุ่ม")))</f>
        <v>ยังไม่บันทึกข้อมูล</v>
      </c>
      <c r="O473" s="149" t="str">
        <f t="shared" si="58"/>
        <v>ข้อมูลไม่ถูกต้อง</v>
      </c>
      <c r="P473" s="149" t="str">
        <f t="shared" si="59"/>
        <v>ข้อมูลไม่ถูกต้อง</v>
      </c>
      <c r="Q473" s="149" t="str">
        <f t="shared" si="60"/>
        <v>ข้อมูลไม่ถูกต้อง</v>
      </c>
      <c r="R473" s="149" t="str">
        <f t="shared" si="61"/>
        <v>ข้อมูลไม่ถูกต้อง</v>
      </c>
      <c r="S473" s="149" t="str">
        <f>IF(ISNUMBER(R473),
IF(H$2=ตัวเลือก!A$30,"ยังไม่บันทึกข้อมูล",R473*0.27),"ข้อมูลไม่ถูกต้อง")</f>
        <v>ข้อมูลไม่ถูกต้อง</v>
      </c>
      <c r="T473" s="149" t="str">
        <f t="shared" si="62"/>
        <v>ข้อมูลไม่ถูกต้อง</v>
      </c>
      <c r="U473" s="149" t="str">
        <f>IF(ISNUMBER(R473),
IF(H$2=ตัวเลือก!A$30,"ยังไม่บันทึกข้อมูล",R473*0.47),"ข้อมูลไม่ถูกต้อง")</f>
        <v>ข้อมูลไม่ถูกต้อง</v>
      </c>
      <c r="V473" s="149" t="str">
        <f>IF(ISNUMBER(S473),
IF(H$2=ตัวเลือก!A$30,"ยังไม่บันทึกข้อมูล",S473*0.47),"ข้อมูลไม่ถูกต้อง")</f>
        <v>ข้อมูลไม่ถูกต้อง</v>
      </c>
      <c r="W473" s="149" t="str">
        <f t="shared" si="63"/>
        <v>ข้อมูลไม่ถูกต้อง</v>
      </c>
      <c r="X473" s="148" t="str">
        <f t="shared" si="64"/>
        <v>ข้อมูลไม่ถูกต้อง</v>
      </c>
      <c r="Y473" s="38"/>
      <c r="Z473" s="38"/>
      <c r="AA473" s="38"/>
    </row>
    <row r="474" spans="1:27" x14ac:dyDescent="0.45">
      <c r="A474" s="38">
        <v>469</v>
      </c>
      <c r="B474" s="38"/>
      <c r="C474" s="38"/>
      <c r="D474" s="38"/>
      <c r="E474" s="38"/>
      <c r="F474" s="35"/>
      <c r="G474" s="35"/>
      <c r="H474" s="150"/>
      <c r="I474" s="38"/>
      <c r="J474" s="149" t="str">
        <f t="shared" si="65"/>
        <v>รอข้อมูลคอลัมน์ H</v>
      </c>
      <c r="K474" s="150"/>
      <c r="L474" s="150"/>
      <c r="M474" s="150"/>
      <c r="N474" s="149" t="str" cm="1">
        <f t="array" ref="N474">IF(AND(K474:M474=""),"ยังไม่บันทึกข้อมูล",
IF(M474&lt;&gt;"",
IF(M474&gt;=1.3,M474,"เป็นไม้พุ่ม"),
IF(K474+L474&gt;=1.3,K474+L474,"เป็นไม้พุ่ม")))</f>
        <v>ยังไม่บันทึกข้อมูล</v>
      </c>
      <c r="O474" s="149" t="str">
        <f t="shared" si="58"/>
        <v>ข้อมูลไม่ถูกต้อง</v>
      </c>
      <c r="P474" s="149" t="str">
        <f t="shared" si="59"/>
        <v>ข้อมูลไม่ถูกต้อง</v>
      </c>
      <c r="Q474" s="149" t="str">
        <f t="shared" si="60"/>
        <v>ข้อมูลไม่ถูกต้อง</v>
      </c>
      <c r="R474" s="149" t="str">
        <f t="shared" si="61"/>
        <v>ข้อมูลไม่ถูกต้อง</v>
      </c>
      <c r="S474" s="149" t="str">
        <f>IF(ISNUMBER(R474),
IF(H$2=ตัวเลือก!A$30,"ยังไม่บันทึกข้อมูล",R474*0.27),"ข้อมูลไม่ถูกต้อง")</f>
        <v>ข้อมูลไม่ถูกต้อง</v>
      </c>
      <c r="T474" s="149" t="str">
        <f t="shared" si="62"/>
        <v>ข้อมูลไม่ถูกต้อง</v>
      </c>
      <c r="U474" s="149" t="str">
        <f>IF(ISNUMBER(R474),
IF(H$2=ตัวเลือก!A$30,"ยังไม่บันทึกข้อมูล",R474*0.47),"ข้อมูลไม่ถูกต้อง")</f>
        <v>ข้อมูลไม่ถูกต้อง</v>
      </c>
      <c r="V474" s="149" t="str">
        <f>IF(ISNUMBER(S474),
IF(H$2=ตัวเลือก!A$30,"ยังไม่บันทึกข้อมูล",S474*0.47),"ข้อมูลไม่ถูกต้อง")</f>
        <v>ข้อมูลไม่ถูกต้อง</v>
      </c>
      <c r="W474" s="149" t="str">
        <f t="shared" si="63"/>
        <v>ข้อมูลไม่ถูกต้อง</v>
      </c>
      <c r="X474" s="148" t="str">
        <f t="shared" si="64"/>
        <v>ข้อมูลไม่ถูกต้อง</v>
      </c>
      <c r="Y474" s="38"/>
      <c r="Z474" s="38"/>
      <c r="AA474" s="38"/>
    </row>
    <row r="475" spans="1:27" x14ac:dyDescent="0.45">
      <c r="A475" s="38">
        <v>470</v>
      </c>
      <c r="B475" s="38"/>
      <c r="C475" s="38"/>
      <c r="D475" s="38"/>
      <c r="E475" s="38"/>
      <c r="F475" s="35"/>
      <c r="G475" s="35"/>
      <c r="H475" s="150"/>
      <c r="I475" s="38"/>
      <c r="J475" s="149" t="str">
        <f t="shared" si="65"/>
        <v>รอข้อมูลคอลัมน์ H</v>
      </c>
      <c r="K475" s="150"/>
      <c r="L475" s="150"/>
      <c r="M475" s="150"/>
      <c r="N475" s="149" t="str" cm="1">
        <f t="array" ref="N475">IF(AND(K475:M475=""),"ยังไม่บันทึกข้อมูล",
IF(M475&lt;&gt;"",
IF(M475&gt;=1.3,M475,"เป็นไม้พุ่ม"),
IF(K475+L475&gt;=1.3,K475+L475,"เป็นไม้พุ่ม")))</f>
        <v>ยังไม่บันทึกข้อมูล</v>
      </c>
      <c r="O475" s="149" t="str">
        <f t="shared" si="58"/>
        <v>ข้อมูลไม่ถูกต้อง</v>
      </c>
      <c r="P475" s="149" t="str">
        <f t="shared" si="59"/>
        <v>ข้อมูลไม่ถูกต้อง</v>
      </c>
      <c r="Q475" s="149" t="str">
        <f t="shared" si="60"/>
        <v>ข้อมูลไม่ถูกต้อง</v>
      </c>
      <c r="R475" s="149" t="str">
        <f t="shared" si="61"/>
        <v>ข้อมูลไม่ถูกต้อง</v>
      </c>
      <c r="S475" s="149" t="str">
        <f>IF(ISNUMBER(R475),
IF(H$2=ตัวเลือก!A$30,"ยังไม่บันทึกข้อมูล",R475*0.27),"ข้อมูลไม่ถูกต้อง")</f>
        <v>ข้อมูลไม่ถูกต้อง</v>
      </c>
      <c r="T475" s="149" t="str">
        <f t="shared" si="62"/>
        <v>ข้อมูลไม่ถูกต้อง</v>
      </c>
      <c r="U475" s="149" t="str">
        <f>IF(ISNUMBER(R475),
IF(H$2=ตัวเลือก!A$30,"ยังไม่บันทึกข้อมูล",R475*0.47),"ข้อมูลไม่ถูกต้อง")</f>
        <v>ข้อมูลไม่ถูกต้อง</v>
      </c>
      <c r="V475" s="149" t="str">
        <f>IF(ISNUMBER(S475),
IF(H$2=ตัวเลือก!A$30,"ยังไม่บันทึกข้อมูล",S475*0.47),"ข้อมูลไม่ถูกต้อง")</f>
        <v>ข้อมูลไม่ถูกต้อง</v>
      </c>
      <c r="W475" s="149" t="str">
        <f t="shared" si="63"/>
        <v>ข้อมูลไม่ถูกต้อง</v>
      </c>
      <c r="X475" s="148" t="str">
        <f t="shared" si="64"/>
        <v>ข้อมูลไม่ถูกต้อง</v>
      </c>
      <c r="Y475" s="38"/>
      <c r="Z475" s="38"/>
      <c r="AA475" s="38"/>
    </row>
    <row r="476" spans="1:27" x14ac:dyDescent="0.45">
      <c r="A476" s="38">
        <v>471</v>
      </c>
      <c r="B476" s="38"/>
      <c r="C476" s="38"/>
      <c r="D476" s="38"/>
      <c r="E476" s="38"/>
      <c r="F476" s="35"/>
      <c r="G476" s="35"/>
      <c r="H476" s="150"/>
      <c r="I476" s="38"/>
      <c r="J476" s="149" t="str">
        <f t="shared" si="65"/>
        <v>รอข้อมูลคอลัมน์ H</v>
      </c>
      <c r="K476" s="150"/>
      <c r="L476" s="150"/>
      <c r="M476" s="150"/>
      <c r="N476" s="149" t="str" cm="1">
        <f t="array" ref="N476">IF(AND(K476:M476=""),"ยังไม่บันทึกข้อมูล",
IF(M476&lt;&gt;"",
IF(M476&gt;=1.3,M476,"เป็นไม้พุ่ม"),
IF(K476+L476&gt;=1.3,K476+L476,"เป็นไม้พุ่ม")))</f>
        <v>ยังไม่บันทึกข้อมูล</v>
      </c>
      <c r="O476" s="149" t="str">
        <f t="shared" si="58"/>
        <v>ข้อมูลไม่ถูกต้อง</v>
      </c>
      <c r="P476" s="149" t="str">
        <f t="shared" si="59"/>
        <v>ข้อมูลไม่ถูกต้อง</v>
      </c>
      <c r="Q476" s="149" t="str">
        <f t="shared" si="60"/>
        <v>ข้อมูลไม่ถูกต้อง</v>
      </c>
      <c r="R476" s="149" t="str">
        <f t="shared" si="61"/>
        <v>ข้อมูลไม่ถูกต้อง</v>
      </c>
      <c r="S476" s="149" t="str">
        <f>IF(ISNUMBER(R476),
IF(H$2=ตัวเลือก!A$30,"ยังไม่บันทึกข้อมูล",R476*0.27),"ข้อมูลไม่ถูกต้อง")</f>
        <v>ข้อมูลไม่ถูกต้อง</v>
      </c>
      <c r="T476" s="149" t="str">
        <f t="shared" si="62"/>
        <v>ข้อมูลไม่ถูกต้อง</v>
      </c>
      <c r="U476" s="149" t="str">
        <f>IF(ISNUMBER(R476),
IF(H$2=ตัวเลือก!A$30,"ยังไม่บันทึกข้อมูล",R476*0.47),"ข้อมูลไม่ถูกต้อง")</f>
        <v>ข้อมูลไม่ถูกต้อง</v>
      </c>
      <c r="V476" s="149" t="str">
        <f>IF(ISNUMBER(S476),
IF(H$2=ตัวเลือก!A$30,"ยังไม่บันทึกข้อมูล",S476*0.47),"ข้อมูลไม่ถูกต้อง")</f>
        <v>ข้อมูลไม่ถูกต้อง</v>
      </c>
      <c r="W476" s="149" t="str">
        <f t="shared" si="63"/>
        <v>ข้อมูลไม่ถูกต้อง</v>
      </c>
      <c r="X476" s="148" t="str">
        <f t="shared" si="64"/>
        <v>ข้อมูลไม่ถูกต้อง</v>
      </c>
      <c r="Y476" s="38"/>
      <c r="Z476" s="38"/>
      <c r="AA476" s="38"/>
    </row>
    <row r="477" spans="1:27" x14ac:dyDescent="0.45">
      <c r="A477" s="38">
        <v>472</v>
      </c>
      <c r="B477" s="38"/>
      <c r="C477" s="38"/>
      <c r="D477" s="38"/>
      <c r="E477" s="38"/>
      <c r="F477" s="35"/>
      <c r="G477" s="35"/>
      <c r="H477" s="150"/>
      <c r="I477" s="38"/>
      <c r="J477" s="149" t="str">
        <f t="shared" si="65"/>
        <v>รอข้อมูลคอลัมน์ H</v>
      </c>
      <c r="K477" s="150"/>
      <c r="L477" s="150"/>
      <c r="M477" s="150"/>
      <c r="N477" s="149" t="str" cm="1">
        <f t="array" ref="N477">IF(AND(K477:M477=""),"ยังไม่บันทึกข้อมูล",
IF(M477&lt;&gt;"",
IF(M477&gt;=1.3,M477,"เป็นไม้พุ่ม"),
IF(K477+L477&gt;=1.3,K477+L477,"เป็นไม้พุ่ม")))</f>
        <v>ยังไม่บันทึกข้อมูล</v>
      </c>
      <c r="O477" s="149" t="str">
        <f t="shared" si="58"/>
        <v>ข้อมูลไม่ถูกต้อง</v>
      </c>
      <c r="P477" s="149" t="str">
        <f t="shared" si="59"/>
        <v>ข้อมูลไม่ถูกต้อง</v>
      </c>
      <c r="Q477" s="149" t="str">
        <f t="shared" si="60"/>
        <v>ข้อมูลไม่ถูกต้อง</v>
      </c>
      <c r="R477" s="149" t="str">
        <f t="shared" si="61"/>
        <v>ข้อมูลไม่ถูกต้อง</v>
      </c>
      <c r="S477" s="149" t="str">
        <f>IF(ISNUMBER(R477),
IF(H$2=ตัวเลือก!A$30,"ยังไม่บันทึกข้อมูล",R477*0.27),"ข้อมูลไม่ถูกต้อง")</f>
        <v>ข้อมูลไม่ถูกต้อง</v>
      </c>
      <c r="T477" s="149" t="str">
        <f t="shared" si="62"/>
        <v>ข้อมูลไม่ถูกต้อง</v>
      </c>
      <c r="U477" s="149" t="str">
        <f>IF(ISNUMBER(R477),
IF(H$2=ตัวเลือก!A$30,"ยังไม่บันทึกข้อมูล",R477*0.47),"ข้อมูลไม่ถูกต้อง")</f>
        <v>ข้อมูลไม่ถูกต้อง</v>
      </c>
      <c r="V477" s="149" t="str">
        <f>IF(ISNUMBER(S477),
IF(H$2=ตัวเลือก!A$30,"ยังไม่บันทึกข้อมูล",S477*0.47),"ข้อมูลไม่ถูกต้อง")</f>
        <v>ข้อมูลไม่ถูกต้อง</v>
      </c>
      <c r="W477" s="149" t="str">
        <f t="shared" si="63"/>
        <v>ข้อมูลไม่ถูกต้อง</v>
      </c>
      <c r="X477" s="148" t="str">
        <f t="shared" si="64"/>
        <v>ข้อมูลไม่ถูกต้อง</v>
      </c>
      <c r="Y477" s="38"/>
      <c r="Z477" s="38"/>
      <c r="AA477" s="38"/>
    </row>
    <row r="478" spans="1:27" x14ac:dyDescent="0.45">
      <c r="A478" s="38">
        <v>473</v>
      </c>
      <c r="B478" s="38"/>
      <c r="C478" s="38"/>
      <c r="D478" s="38"/>
      <c r="E478" s="38"/>
      <c r="F478" s="35"/>
      <c r="G478" s="35"/>
      <c r="H478" s="150"/>
      <c r="I478" s="38"/>
      <c r="J478" s="149" t="str">
        <f t="shared" si="65"/>
        <v>รอข้อมูลคอลัมน์ H</v>
      </c>
      <c r="K478" s="150"/>
      <c r="L478" s="150"/>
      <c r="M478" s="150"/>
      <c r="N478" s="149" t="str" cm="1">
        <f t="array" ref="N478">IF(AND(K478:M478=""),"ยังไม่บันทึกข้อมูล",
IF(M478&lt;&gt;"",
IF(M478&gt;=1.3,M478,"เป็นไม้พุ่ม"),
IF(K478+L478&gt;=1.3,K478+L478,"เป็นไม้พุ่ม")))</f>
        <v>ยังไม่บันทึกข้อมูล</v>
      </c>
      <c r="O478" s="149" t="str">
        <f t="shared" si="58"/>
        <v>ข้อมูลไม่ถูกต้อง</v>
      </c>
      <c r="P478" s="149" t="str">
        <f t="shared" si="59"/>
        <v>ข้อมูลไม่ถูกต้อง</v>
      </c>
      <c r="Q478" s="149" t="str">
        <f t="shared" si="60"/>
        <v>ข้อมูลไม่ถูกต้อง</v>
      </c>
      <c r="R478" s="149" t="str">
        <f t="shared" si="61"/>
        <v>ข้อมูลไม่ถูกต้อง</v>
      </c>
      <c r="S478" s="149" t="str">
        <f>IF(ISNUMBER(R478),
IF(H$2=ตัวเลือก!A$30,"ยังไม่บันทึกข้อมูล",R478*0.27),"ข้อมูลไม่ถูกต้อง")</f>
        <v>ข้อมูลไม่ถูกต้อง</v>
      </c>
      <c r="T478" s="149" t="str">
        <f t="shared" si="62"/>
        <v>ข้อมูลไม่ถูกต้อง</v>
      </c>
      <c r="U478" s="149" t="str">
        <f>IF(ISNUMBER(R478),
IF(H$2=ตัวเลือก!A$30,"ยังไม่บันทึกข้อมูล",R478*0.47),"ข้อมูลไม่ถูกต้อง")</f>
        <v>ข้อมูลไม่ถูกต้อง</v>
      </c>
      <c r="V478" s="149" t="str">
        <f>IF(ISNUMBER(S478),
IF(H$2=ตัวเลือก!A$30,"ยังไม่บันทึกข้อมูล",S478*0.47),"ข้อมูลไม่ถูกต้อง")</f>
        <v>ข้อมูลไม่ถูกต้อง</v>
      </c>
      <c r="W478" s="149" t="str">
        <f t="shared" si="63"/>
        <v>ข้อมูลไม่ถูกต้อง</v>
      </c>
      <c r="X478" s="148" t="str">
        <f t="shared" si="64"/>
        <v>ข้อมูลไม่ถูกต้อง</v>
      </c>
      <c r="Y478" s="38"/>
      <c r="Z478" s="38"/>
      <c r="AA478" s="38"/>
    </row>
    <row r="479" spans="1:27" x14ac:dyDescent="0.45">
      <c r="A479" s="38">
        <v>474</v>
      </c>
      <c r="B479" s="38"/>
      <c r="C479" s="38"/>
      <c r="D479" s="38"/>
      <c r="E479" s="38"/>
      <c r="F479" s="35"/>
      <c r="G479" s="35"/>
      <c r="H479" s="150"/>
      <c r="I479" s="38"/>
      <c r="J479" s="149" t="str">
        <f t="shared" si="65"/>
        <v>รอข้อมูลคอลัมน์ H</v>
      </c>
      <c r="K479" s="150"/>
      <c r="L479" s="150"/>
      <c r="M479" s="150"/>
      <c r="N479" s="149" t="str" cm="1">
        <f t="array" ref="N479">IF(AND(K479:M479=""),"ยังไม่บันทึกข้อมูล",
IF(M479&lt;&gt;"",
IF(M479&gt;=1.3,M479,"เป็นไม้พุ่ม"),
IF(K479+L479&gt;=1.3,K479+L479,"เป็นไม้พุ่ม")))</f>
        <v>ยังไม่บันทึกข้อมูล</v>
      </c>
      <c r="O479" s="149" t="str">
        <f t="shared" si="58"/>
        <v>ข้อมูลไม่ถูกต้อง</v>
      </c>
      <c r="P479" s="149" t="str">
        <f t="shared" si="59"/>
        <v>ข้อมูลไม่ถูกต้อง</v>
      </c>
      <c r="Q479" s="149" t="str">
        <f t="shared" si="60"/>
        <v>ข้อมูลไม่ถูกต้อง</v>
      </c>
      <c r="R479" s="149" t="str">
        <f t="shared" si="61"/>
        <v>ข้อมูลไม่ถูกต้อง</v>
      </c>
      <c r="S479" s="149" t="str">
        <f>IF(ISNUMBER(R479),
IF(H$2=ตัวเลือก!A$30,"ยังไม่บันทึกข้อมูล",R479*0.27),"ข้อมูลไม่ถูกต้อง")</f>
        <v>ข้อมูลไม่ถูกต้อง</v>
      </c>
      <c r="T479" s="149" t="str">
        <f t="shared" si="62"/>
        <v>ข้อมูลไม่ถูกต้อง</v>
      </c>
      <c r="U479" s="149" t="str">
        <f>IF(ISNUMBER(R479),
IF(H$2=ตัวเลือก!A$30,"ยังไม่บันทึกข้อมูล",R479*0.47),"ข้อมูลไม่ถูกต้อง")</f>
        <v>ข้อมูลไม่ถูกต้อง</v>
      </c>
      <c r="V479" s="149" t="str">
        <f>IF(ISNUMBER(S479),
IF(H$2=ตัวเลือก!A$30,"ยังไม่บันทึกข้อมูล",S479*0.47),"ข้อมูลไม่ถูกต้อง")</f>
        <v>ข้อมูลไม่ถูกต้อง</v>
      </c>
      <c r="W479" s="149" t="str">
        <f t="shared" si="63"/>
        <v>ข้อมูลไม่ถูกต้อง</v>
      </c>
      <c r="X479" s="148" t="str">
        <f t="shared" si="64"/>
        <v>ข้อมูลไม่ถูกต้อง</v>
      </c>
      <c r="Y479" s="38"/>
      <c r="Z479" s="38"/>
      <c r="AA479" s="38"/>
    </row>
    <row r="480" spans="1:27" x14ac:dyDescent="0.45">
      <c r="A480" s="38">
        <v>475</v>
      </c>
      <c r="B480" s="38"/>
      <c r="C480" s="38"/>
      <c r="D480" s="38"/>
      <c r="E480" s="38"/>
      <c r="F480" s="35"/>
      <c r="G480" s="35"/>
      <c r="H480" s="150"/>
      <c r="I480" s="38"/>
      <c r="J480" s="149" t="str">
        <f t="shared" si="65"/>
        <v>รอข้อมูลคอลัมน์ H</v>
      </c>
      <c r="K480" s="150"/>
      <c r="L480" s="150"/>
      <c r="M480" s="150"/>
      <c r="N480" s="149" t="str" cm="1">
        <f t="array" ref="N480">IF(AND(K480:M480=""),"ยังไม่บันทึกข้อมูล",
IF(M480&lt;&gt;"",
IF(M480&gt;=1.3,M480,"เป็นไม้พุ่ม"),
IF(K480+L480&gt;=1.3,K480+L480,"เป็นไม้พุ่ม")))</f>
        <v>ยังไม่บันทึกข้อมูล</v>
      </c>
      <c r="O480" s="149" t="str">
        <f t="shared" si="58"/>
        <v>ข้อมูลไม่ถูกต้อง</v>
      </c>
      <c r="P480" s="149" t="str">
        <f t="shared" si="59"/>
        <v>ข้อมูลไม่ถูกต้อง</v>
      </c>
      <c r="Q480" s="149" t="str">
        <f t="shared" si="60"/>
        <v>ข้อมูลไม่ถูกต้อง</v>
      </c>
      <c r="R480" s="149" t="str">
        <f t="shared" si="61"/>
        <v>ข้อมูลไม่ถูกต้อง</v>
      </c>
      <c r="S480" s="149" t="str">
        <f>IF(ISNUMBER(R480),
IF(H$2=ตัวเลือก!A$30,"ยังไม่บันทึกข้อมูล",R480*0.27),"ข้อมูลไม่ถูกต้อง")</f>
        <v>ข้อมูลไม่ถูกต้อง</v>
      </c>
      <c r="T480" s="149" t="str">
        <f t="shared" si="62"/>
        <v>ข้อมูลไม่ถูกต้อง</v>
      </c>
      <c r="U480" s="149" t="str">
        <f>IF(ISNUMBER(R480),
IF(H$2=ตัวเลือก!A$30,"ยังไม่บันทึกข้อมูล",R480*0.47),"ข้อมูลไม่ถูกต้อง")</f>
        <v>ข้อมูลไม่ถูกต้อง</v>
      </c>
      <c r="V480" s="149" t="str">
        <f>IF(ISNUMBER(S480),
IF(H$2=ตัวเลือก!A$30,"ยังไม่บันทึกข้อมูล",S480*0.47),"ข้อมูลไม่ถูกต้อง")</f>
        <v>ข้อมูลไม่ถูกต้อง</v>
      </c>
      <c r="W480" s="149" t="str">
        <f t="shared" si="63"/>
        <v>ข้อมูลไม่ถูกต้อง</v>
      </c>
      <c r="X480" s="148" t="str">
        <f t="shared" si="64"/>
        <v>ข้อมูลไม่ถูกต้อง</v>
      </c>
      <c r="Y480" s="38"/>
      <c r="Z480" s="38"/>
      <c r="AA480" s="38"/>
    </row>
    <row r="481" spans="1:27" x14ac:dyDescent="0.45">
      <c r="A481" s="38">
        <v>476</v>
      </c>
      <c r="B481" s="38"/>
      <c r="C481" s="38"/>
      <c r="D481" s="38"/>
      <c r="E481" s="38"/>
      <c r="F481" s="35"/>
      <c r="G481" s="35"/>
      <c r="H481" s="150"/>
      <c r="I481" s="38"/>
      <c r="J481" s="149" t="str">
        <f t="shared" si="65"/>
        <v>รอข้อมูลคอลัมน์ H</v>
      </c>
      <c r="K481" s="150"/>
      <c r="L481" s="150"/>
      <c r="M481" s="150"/>
      <c r="N481" s="149" t="str" cm="1">
        <f t="array" ref="N481">IF(AND(K481:M481=""),"ยังไม่บันทึกข้อมูล",
IF(M481&lt;&gt;"",
IF(M481&gt;=1.3,M481,"เป็นไม้พุ่ม"),
IF(K481+L481&gt;=1.3,K481+L481,"เป็นไม้พุ่ม")))</f>
        <v>ยังไม่บันทึกข้อมูล</v>
      </c>
      <c r="O481" s="149" t="str">
        <f t="shared" si="58"/>
        <v>ข้อมูลไม่ถูกต้อง</v>
      </c>
      <c r="P481" s="149" t="str">
        <f t="shared" si="59"/>
        <v>ข้อมูลไม่ถูกต้อง</v>
      </c>
      <c r="Q481" s="149" t="str">
        <f t="shared" si="60"/>
        <v>ข้อมูลไม่ถูกต้อง</v>
      </c>
      <c r="R481" s="149" t="str">
        <f t="shared" si="61"/>
        <v>ข้อมูลไม่ถูกต้อง</v>
      </c>
      <c r="S481" s="149" t="str">
        <f>IF(ISNUMBER(R481),
IF(H$2=ตัวเลือก!A$30,"ยังไม่บันทึกข้อมูล",R481*0.27),"ข้อมูลไม่ถูกต้อง")</f>
        <v>ข้อมูลไม่ถูกต้อง</v>
      </c>
      <c r="T481" s="149" t="str">
        <f t="shared" si="62"/>
        <v>ข้อมูลไม่ถูกต้อง</v>
      </c>
      <c r="U481" s="149" t="str">
        <f>IF(ISNUMBER(R481),
IF(H$2=ตัวเลือก!A$30,"ยังไม่บันทึกข้อมูล",R481*0.47),"ข้อมูลไม่ถูกต้อง")</f>
        <v>ข้อมูลไม่ถูกต้อง</v>
      </c>
      <c r="V481" s="149" t="str">
        <f>IF(ISNUMBER(S481),
IF(H$2=ตัวเลือก!A$30,"ยังไม่บันทึกข้อมูล",S481*0.47),"ข้อมูลไม่ถูกต้อง")</f>
        <v>ข้อมูลไม่ถูกต้อง</v>
      </c>
      <c r="W481" s="149" t="str">
        <f t="shared" si="63"/>
        <v>ข้อมูลไม่ถูกต้อง</v>
      </c>
      <c r="X481" s="148" t="str">
        <f t="shared" si="64"/>
        <v>ข้อมูลไม่ถูกต้อง</v>
      </c>
      <c r="Y481" s="38"/>
      <c r="Z481" s="38"/>
      <c r="AA481" s="38"/>
    </row>
    <row r="482" spans="1:27" x14ac:dyDescent="0.45">
      <c r="A482" s="38">
        <v>477</v>
      </c>
      <c r="B482" s="38"/>
      <c r="C482" s="38"/>
      <c r="D482" s="38"/>
      <c r="E482" s="38"/>
      <c r="F482" s="35"/>
      <c r="G482" s="35"/>
      <c r="H482" s="150"/>
      <c r="I482" s="38"/>
      <c r="J482" s="149" t="str">
        <f t="shared" si="65"/>
        <v>รอข้อมูลคอลัมน์ H</v>
      </c>
      <c r="K482" s="150"/>
      <c r="L482" s="150"/>
      <c r="M482" s="150"/>
      <c r="N482" s="149" t="str" cm="1">
        <f t="array" ref="N482">IF(AND(K482:M482=""),"ยังไม่บันทึกข้อมูล",
IF(M482&lt;&gt;"",
IF(M482&gt;=1.3,M482,"เป็นไม้พุ่ม"),
IF(K482+L482&gt;=1.3,K482+L482,"เป็นไม้พุ่ม")))</f>
        <v>ยังไม่บันทึกข้อมูล</v>
      </c>
      <c r="O482" s="149" t="str">
        <f t="shared" si="58"/>
        <v>ข้อมูลไม่ถูกต้อง</v>
      </c>
      <c r="P482" s="149" t="str">
        <f t="shared" si="59"/>
        <v>ข้อมูลไม่ถูกต้อง</v>
      </c>
      <c r="Q482" s="149" t="str">
        <f t="shared" si="60"/>
        <v>ข้อมูลไม่ถูกต้อง</v>
      </c>
      <c r="R482" s="149" t="str">
        <f t="shared" si="61"/>
        <v>ข้อมูลไม่ถูกต้อง</v>
      </c>
      <c r="S482" s="149" t="str">
        <f>IF(ISNUMBER(R482),
IF(H$2=ตัวเลือก!A$30,"ยังไม่บันทึกข้อมูล",R482*0.27),"ข้อมูลไม่ถูกต้อง")</f>
        <v>ข้อมูลไม่ถูกต้อง</v>
      </c>
      <c r="T482" s="149" t="str">
        <f t="shared" si="62"/>
        <v>ข้อมูลไม่ถูกต้อง</v>
      </c>
      <c r="U482" s="149" t="str">
        <f>IF(ISNUMBER(R482),
IF(H$2=ตัวเลือก!A$30,"ยังไม่บันทึกข้อมูล",R482*0.47),"ข้อมูลไม่ถูกต้อง")</f>
        <v>ข้อมูลไม่ถูกต้อง</v>
      </c>
      <c r="V482" s="149" t="str">
        <f>IF(ISNUMBER(S482),
IF(H$2=ตัวเลือก!A$30,"ยังไม่บันทึกข้อมูล",S482*0.47),"ข้อมูลไม่ถูกต้อง")</f>
        <v>ข้อมูลไม่ถูกต้อง</v>
      </c>
      <c r="W482" s="149" t="str">
        <f t="shared" si="63"/>
        <v>ข้อมูลไม่ถูกต้อง</v>
      </c>
      <c r="X482" s="148" t="str">
        <f t="shared" si="64"/>
        <v>ข้อมูลไม่ถูกต้อง</v>
      </c>
      <c r="Y482" s="38"/>
      <c r="Z482" s="38"/>
      <c r="AA482" s="38"/>
    </row>
    <row r="483" spans="1:27" x14ac:dyDescent="0.45">
      <c r="A483" s="38">
        <v>478</v>
      </c>
      <c r="B483" s="38"/>
      <c r="C483" s="38"/>
      <c r="D483" s="38"/>
      <c r="E483" s="38"/>
      <c r="F483" s="35"/>
      <c r="G483" s="35"/>
      <c r="H483" s="150"/>
      <c r="I483" s="38"/>
      <c r="J483" s="149" t="str">
        <f t="shared" si="65"/>
        <v>รอข้อมูลคอลัมน์ H</v>
      </c>
      <c r="K483" s="150"/>
      <c r="L483" s="150"/>
      <c r="M483" s="150"/>
      <c r="N483" s="149" t="str" cm="1">
        <f t="array" ref="N483">IF(AND(K483:M483=""),"ยังไม่บันทึกข้อมูล",
IF(M483&lt;&gt;"",
IF(M483&gt;=1.3,M483,"เป็นไม้พุ่ม"),
IF(K483+L483&gt;=1.3,K483+L483,"เป็นไม้พุ่ม")))</f>
        <v>ยังไม่บันทึกข้อมูล</v>
      </c>
      <c r="O483" s="149" t="str">
        <f t="shared" si="58"/>
        <v>ข้อมูลไม่ถูกต้อง</v>
      </c>
      <c r="P483" s="149" t="str">
        <f t="shared" si="59"/>
        <v>ข้อมูลไม่ถูกต้อง</v>
      </c>
      <c r="Q483" s="149" t="str">
        <f t="shared" si="60"/>
        <v>ข้อมูลไม่ถูกต้อง</v>
      </c>
      <c r="R483" s="149" t="str">
        <f t="shared" si="61"/>
        <v>ข้อมูลไม่ถูกต้อง</v>
      </c>
      <c r="S483" s="149" t="str">
        <f>IF(ISNUMBER(R483),
IF(H$2=ตัวเลือก!A$30,"ยังไม่บันทึกข้อมูล",R483*0.27),"ข้อมูลไม่ถูกต้อง")</f>
        <v>ข้อมูลไม่ถูกต้อง</v>
      </c>
      <c r="T483" s="149" t="str">
        <f t="shared" si="62"/>
        <v>ข้อมูลไม่ถูกต้อง</v>
      </c>
      <c r="U483" s="149" t="str">
        <f>IF(ISNUMBER(R483),
IF(H$2=ตัวเลือก!A$30,"ยังไม่บันทึกข้อมูล",R483*0.47),"ข้อมูลไม่ถูกต้อง")</f>
        <v>ข้อมูลไม่ถูกต้อง</v>
      </c>
      <c r="V483" s="149" t="str">
        <f>IF(ISNUMBER(S483),
IF(H$2=ตัวเลือก!A$30,"ยังไม่บันทึกข้อมูล",S483*0.47),"ข้อมูลไม่ถูกต้อง")</f>
        <v>ข้อมูลไม่ถูกต้อง</v>
      </c>
      <c r="W483" s="149" t="str">
        <f t="shared" si="63"/>
        <v>ข้อมูลไม่ถูกต้อง</v>
      </c>
      <c r="X483" s="148" t="str">
        <f t="shared" si="64"/>
        <v>ข้อมูลไม่ถูกต้อง</v>
      </c>
      <c r="Y483" s="38"/>
      <c r="Z483" s="38"/>
      <c r="AA483" s="38"/>
    </row>
    <row r="484" spans="1:27" x14ac:dyDescent="0.45">
      <c r="A484" s="38">
        <v>479</v>
      </c>
      <c r="B484" s="38"/>
      <c r="C484" s="38"/>
      <c r="D484" s="38"/>
      <c r="E484" s="38"/>
      <c r="F484" s="35"/>
      <c r="G484" s="35"/>
      <c r="H484" s="150"/>
      <c r="I484" s="38"/>
      <c r="J484" s="149" t="str">
        <f t="shared" si="65"/>
        <v>รอข้อมูลคอลัมน์ H</v>
      </c>
      <c r="K484" s="150"/>
      <c r="L484" s="150"/>
      <c r="M484" s="150"/>
      <c r="N484" s="149" t="str" cm="1">
        <f t="array" ref="N484">IF(AND(K484:M484=""),"ยังไม่บันทึกข้อมูล",
IF(M484&lt;&gt;"",
IF(M484&gt;=1.3,M484,"เป็นไม้พุ่ม"),
IF(K484+L484&gt;=1.3,K484+L484,"เป็นไม้พุ่ม")))</f>
        <v>ยังไม่บันทึกข้อมูล</v>
      </c>
      <c r="O484" s="149" t="str">
        <f t="shared" si="58"/>
        <v>ข้อมูลไม่ถูกต้อง</v>
      </c>
      <c r="P484" s="149" t="str">
        <f t="shared" si="59"/>
        <v>ข้อมูลไม่ถูกต้อง</v>
      </c>
      <c r="Q484" s="149" t="str">
        <f t="shared" si="60"/>
        <v>ข้อมูลไม่ถูกต้อง</v>
      </c>
      <c r="R484" s="149" t="str">
        <f t="shared" si="61"/>
        <v>ข้อมูลไม่ถูกต้อง</v>
      </c>
      <c r="S484" s="149" t="str">
        <f>IF(ISNUMBER(R484),
IF(H$2=ตัวเลือก!A$30,"ยังไม่บันทึกข้อมูล",R484*0.27),"ข้อมูลไม่ถูกต้อง")</f>
        <v>ข้อมูลไม่ถูกต้อง</v>
      </c>
      <c r="T484" s="149" t="str">
        <f t="shared" si="62"/>
        <v>ข้อมูลไม่ถูกต้อง</v>
      </c>
      <c r="U484" s="149" t="str">
        <f>IF(ISNUMBER(R484),
IF(H$2=ตัวเลือก!A$30,"ยังไม่บันทึกข้อมูล",R484*0.47),"ข้อมูลไม่ถูกต้อง")</f>
        <v>ข้อมูลไม่ถูกต้อง</v>
      </c>
      <c r="V484" s="149" t="str">
        <f>IF(ISNUMBER(S484),
IF(H$2=ตัวเลือก!A$30,"ยังไม่บันทึกข้อมูล",S484*0.47),"ข้อมูลไม่ถูกต้อง")</f>
        <v>ข้อมูลไม่ถูกต้อง</v>
      </c>
      <c r="W484" s="149" t="str">
        <f t="shared" si="63"/>
        <v>ข้อมูลไม่ถูกต้อง</v>
      </c>
      <c r="X484" s="148" t="str">
        <f t="shared" si="64"/>
        <v>ข้อมูลไม่ถูกต้อง</v>
      </c>
      <c r="Y484" s="38"/>
      <c r="Z484" s="38"/>
      <c r="AA484" s="38"/>
    </row>
    <row r="485" spans="1:27" x14ac:dyDescent="0.45">
      <c r="A485" s="38">
        <v>480</v>
      </c>
      <c r="B485" s="38"/>
      <c r="C485" s="38"/>
      <c r="D485" s="38"/>
      <c r="E485" s="38"/>
      <c r="F485" s="35"/>
      <c r="G485" s="35"/>
      <c r="H485" s="150"/>
      <c r="I485" s="38"/>
      <c r="J485" s="149" t="str">
        <f t="shared" si="65"/>
        <v>รอข้อมูลคอลัมน์ H</v>
      </c>
      <c r="K485" s="150"/>
      <c r="L485" s="150"/>
      <c r="M485" s="150"/>
      <c r="N485" s="149" t="str" cm="1">
        <f t="array" ref="N485">IF(AND(K485:M485=""),"ยังไม่บันทึกข้อมูล",
IF(M485&lt;&gt;"",
IF(M485&gt;=1.3,M485,"เป็นไม้พุ่ม"),
IF(K485+L485&gt;=1.3,K485+L485,"เป็นไม้พุ่ม")))</f>
        <v>ยังไม่บันทึกข้อมูล</v>
      </c>
      <c r="O485" s="149" t="str">
        <f t="shared" si="58"/>
        <v>ข้อมูลไม่ถูกต้อง</v>
      </c>
      <c r="P485" s="149" t="str">
        <f t="shared" si="59"/>
        <v>ข้อมูลไม่ถูกต้อง</v>
      </c>
      <c r="Q485" s="149" t="str">
        <f t="shared" si="60"/>
        <v>ข้อมูลไม่ถูกต้อง</v>
      </c>
      <c r="R485" s="149" t="str">
        <f t="shared" si="61"/>
        <v>ข้อมูลไม่ถูกต้อง</v>
      </c>
      <c r="S485" s="149" t="str">
        <f>IF(ISNUMBER(R485),
IF(H$2=ตัวเลือก!A$30,"ยังไม่บันทึกข้อมูล",R485*0.27),"ข้อมูลไม่ถูกต้อง")</f>
        <v>ข้อมูลไม่ถูกต้อง</v>
      </c>
      <c r="T485" s="149" t="str">
        <f t="shared" si="62"/>
        <v>ข้อมูลไม่ถูกต้อง</v>
      </c>
      <c r="U485" s="149" t="str">
        <f>IF(ISNUMBER(R485),
IF(H$2=ตัวเลือก!A$30,"ยังไม่บันทึกข้อมูล",R485*0.47),"ข้อมูลไม่ถูกต้อง")</f>
        <v>ข้อมูลไม่ถูกต้อง</v>
      </c>
      <c r="V485" s="149" t="str">
        <f>IF(ISNUMBER(S485),
IF(H$2=ตัวเลือก!A$30,"ยังไม่บันทึกข้อมูล",S485*0.47),"ข้อมูลไม่ถูกต้อง")</f>
        <v>ข้อมูลไม่ถูกต้อง</v>
      </c>
      <c r="W485" s="149" t="str">
        <f t="shared" si="63"/>
        <v>ข้อมูลไม่ถูกต้อง</v>
      </c>
      <c r="X485" s="148" t="str">
        <f t="shared" si="64"/>
        <v>ข้อมูลไม่ถูกต้อง</v>
      </c>
      <c r="Y485" s="38"/>
      <c r="Z485" s="38"/>
      <c r="AA485" s="38"/>
    </row>
    <row r="486" spans="1:27" x14ac:dyDescent="0.45">
      <c r="A486" s="38">
        <v>481</v>
      </c>
      <c r="B486" s="38"/>
      <c r="C486" s="38"/>
      <c r="D486" s="38"/>
      <c r="E486" s="38"/>
      <c r="F486" s="35"/>
      <c r="G486" s="35"/>
      <c r="H486" s="150"/>
      <c r="I486" s="38"/>
      <c r="J486" s="149" t="str">
        <f t="shared" si="65"/>
        <v>รอข้อมูลคอลัมน์ H</v>
      </c>
      <c r="K486" s="150"/>
      <c r="L486" s="150"/>
      <c r="M486" s="150"/>
      <c r="N486" s="149" t="str" cm="1">
        <f t="array" ref="N486">IF(AND(K486:M486=""),"ยังไม่บันทึกข้อมูล",
IF(M486&lt;&gt;"",
IF(M486&gt;=1.3,M486,"เป็นไม้พุ่ม"),
IF(K486+L486&gt;=1.3,K486+L486,"เป็นไม้พุ่ม")))</f>
        <v>ยังไม่บันทึกข้อมูล</v>
      </c>
      <c r="O486" s="149" t="str">
        <f t="shared" si="58"/>
        <v>ข้อมูลไม่ถูกต้อง</v>
      </c>
      <c r="P486" s="149" t="str">
        <f t="shared" si="59"/>
        <v>ข้อมูลไม่ถูกต้อง</v>
      </c>
      <c r="Q486" s="149" t="str">
        <f t="shared" si="60"/>
        <v>ข้อมูลไม่ถูกต้อง</v>
      </c>
      <c r="R486" s="149" t="str">
        <f t="shared" si="61"/>
        <v>ข้อมูลไม่ถูกต้อง</v>
      </c>
      <c r="S486" s="149" t="str">
        <f>IF(ISNUMBER(R486),
IF(H$2=ตัวเลือก!A$30,"ยังไม่บันทึกข้อมูล",R486*0.27),"ข้อมูลไม่ถูกต้อง")</f>
        <v>ข้อมูลไม่ถูกต้อง</v>
      </c>
      <c r="T486" s="149" t="str">
        <f t="shared" si="62"/>
        <v>ข้อมูลไม่ถูกต้อง</v>
      </c>
      <c r="U486" s="149" t="str">
        <f>IF(ISNUMBER(R486),
IF(H$2=ตัวเลือก!A$30,"ยังไม่บันทึกข้อมูล",R486*0.47),"ข้อมูลไม่ถูกต้อง")</f>
        <v>ข้อมูลไม่ถูกต้อง</v>
      </c>
      <c r="V486" s="149" t="str">
        <f>IF(ISNUMBER(S486),
IF(H$2=ตัวเลือก!A$30,"ยังไม่บันทึกข้อมูล",S486*0.47),"ข้อมูลไม่ถูกต้อง")</f>
        <v>ข้อมูลไม่ถูกต้อง</v>
      </c>
      <c r="W486" s="149" t="str">
        <f t="shared" si="63"/>
        <v>ข้อมูลไม่ถูกต้อง</v>
      </c>
      <c r="X486" s="148" t="str">
        <f t="shared" si="64"/>
        <v>ข้อมูลไม่ถูกต้อง</v>
      </c>
      <c r="Y486" s="38"/>
      <c r="Z486" s="38"/>
      <c r="AA486" s="38"/>
    </row>
    <row r="487" spans="1:27" x14ac:dyDescent="0.45">
      <c r="A487" s="38">
        <v>482</v>
      </c>
      <c r="B487" s="38"/>
      <c r="C487" s="38"/>
      <c r="D487" s="38"/>
      <c r="E487" s="38"/>
      <c r="F487" s="35"/>
      <c r="G487" s="35"/>
      <c r="H487" s="150"/>
      <c r="I487" s="38"/>
      <c r="J487" s="149" t="str">
        <f t="shared" si="65"/>
        <v>รอข้อมูลคอลัมน์ H</v>
      </c>
      <c r="K487" s="150"/>
      <c r="L487" s="150"/>
      <c r="M487" s="150"/>
      <c r="N487" s="149" t="str" cm="1">
        <f t="array" ref="N487">IF(AND(K487:M487=""),"ยังไม่บันทึกข้อมูล",
IF(M487&lt;&gt;"",
IF(M487&gt;=1.3,M487,"เป็นไม้พุ่ม"),
IF(K487+L487&gt;=1.3,K487+L487,"เป็นไม้พุ่ม")))</f>
        <v>ยังไม่บันทึกข้อมูล</v>
      </c>
      <c r="O487" s="149" t="str">
        <f t="shared" si="58"/>
        <v>ข้อมูลไม่ถูกต้อง</v>
      </c>
      <c r="P487" s="149" t="str">
        <f t="shared" si="59"/>
        <v>ข้อมูลไม่ถูกต้อง</v>
      </c>
      <c r="Q487" s="149" t="str">
        <f t="shared" si="60"/>
        <v>ข้อมูลไม่ถูกต้อง</v>
      </c>
      <c r="R487" s="149" t="str">
        <f t="shared" si="61"/>
        <v>ข้อมูลไม่ถูกต้อง</v>
      </c>
      <c r="S487" s="149" t="str">
        <f>IF(ISNUMBER(R487),
IF(H$2=ตัวเลือก!A$30,"ยังไม่บันทึกข้อมูล",R487*0.27),"ข้อมูลไม่ถูกต้อง")</f>
        <v>ข้อมูลไม่ถูกต้อง</v>
      </c>
      <c r="T487" s="149" t="str">
        <f t="shared" si="62"/>
        <v>ข้อมูลไม่ถูกต้อง</v>
      </c>
      <c r="U487" s="149" t="str">
        <f>IF(ISNUMBER(R487),
IF(H$2=ตัวเลือก!A$30,"ยังไม่บันทึกข้อมูล",R487*0.47),"ข้อมูลไม่ถูกต้อง")</f>
        <v>ข้อมูลไม่ถูกต้อง</v>
      </c>
      <c r="V487" s="149" t="str">
        <f>IF(ISNUMBER(S487),
IF(H$2=ตัวเลือก!A$30,"ยังไม่บันทึกข้อมูล",S487*0.47),"ข้อมูลไม่ถูกต้อง")</f>
        <v>ข้อมูลไม่ถูกต้อง</v>
      </c>
      <c r="W487" s="149" t="str">
        <f t="shared" si="63"/>
        <v>ข้อมูลไม่ถูกต้อง</v>
      </c>
      <c r="X487" s="148" t="str">
        <f t="shared" si="64"/>
        <v>ข้อมูลไม่ถูกต้อง</v>
      </c>
      <c r="Y487" s="38"/>
      <c r="Z487" s="38"/>
      <c r="AA487" s="38"/>
    </row>
    <row r="488" spans="1:27" x14ac:dyDescent="0.45">
      <c r="A488" s="38">
        <v>483</v>
      </c>
      <c r="B488" s="38"/>
      <c r="C488" s="38"/>
      <c r="D488" s="38"/>
      <c r="E488" s="38"/>
      <c r="F488" s="35"/>
      <c r="G488" s="35"/>
      <c r="H488" s="150"/>
      <c r="I488" s="38"/>
      <c r="J488" s="149" t="str">
        <f t="shared" si="65"/>
        <v>รอข้อมูลคอลัมน์ H</v>
      </c>
      <c r="K488" s="150"/>
      <c r="L488" s="150"/>
      <c r="M488" s="150"/>
      <c r="N488" s="149" t="str" cm="1">
        <f t="array" ref="N488">IF(AND(K488:M488=""),"ยังไม่บันทึกข้อมูล",
IF(M488&lt;&gt;"",
IF(M488&gt;=1.3,M488,"เป็นไม้พุ่ม"),
IF(K488+L488&gt;=1.3,K488+L488,"เป็นไม้พุ่ม")))</f>
        <v>ยังไม่บันทึกข้อมูล</v>
      </c>
      <c r="O488" s="149" t="str">
        <f t="shared" si="58"/>
        <v>ข้อมูลไม่ถูกต้อง</v>
      </c>
      <c r="P488" s="149" t="str">
        <f t="shared" si="59"/>
        <v>ข้อมูลไม่ถูกต้อง</v>
      </c>
      <c r="Q488" s="149" t="str">
        <f t="shared" si="60"/>
        <v>ข้อมูลไม่ถูกต้อง</v>
      </c>
      <c r="R488" s="149" t="str">
        <f t="shared" si="61"/>
        <v>ข้อมูลไม่ถูกต้อง</v>
      </c>
      <c r="S488" s="149" t="str">
        <f>IF(ISNUMBER(R488),
IF(H$2=ตัวเลือก!A$30,"ยังไม่บันทึกข้อมูล",R488*0.27),"ข้อมูลไม่ถูกต้อง")</f>
        <v>ข้อมูลไม่ถูกต้อง</v>
      </c>
      <c r="T488" s="149" t="str">
        <f t="shared" si="62"/>
        <v>ข้อมูลไม่ถูกต้อง</v>
      </c>
      <c r="U488" s="149" t="str">
        <f>IF(ISNUMBER(R488),
IF(H$2=ตัวเลือก!A$30,"ยังไม่บันทึกข้อมูล",R488*0.47),"ข้อมูลไม่ถูกต้อง")</f>
        <v>ข้อมูลไม่ถูกต้อง</v>
      </c>
      <c r="V488" s="149" t="str">
        <f>IF(ISNUMBER(S488),
IF(H$2=ตัวเลือก!A$30,"ยังไม่บันทึกข้อมูล",S488*0.47),"ข้อมูลไม่ถูกต้อง")</f>
        <v>ข้อมูลไม่ถูกต้อง</v>
      </c>
      <c r="W488" s="149" t="str">
        <f t="shared" si="63"/>
        <v>ข้อมูลไม่ถูกต้อง</v>
      </c>
      <c r="X488" s="148" t="str">
        <f t="shared" si="64"/>
        <v>ข้อมูลไม่ถูกต้อง</v>
      </c>
      <c r="Y488" s="38"/>
      <c r="Z488" s="38"/>
      <c r="AA488" s="38"/>
    </row>
    <row r="489" spans="1:27" x14ac:dyDescent="0.45">
      <c r="A489" s="38">
        <v>484</v>
      </c>
      <c r="B489" s="38"/>
      <c r="C489" s="38"/>
      <c r="D489" s="38"/>
      <c r="E489" s="38"/>
      <c r="F489" s="35"/>
      <c r="G489" s="35"/>
      <c r="H489" s="150"/>
      <c r="I489" s="38"/>
      <c r="J489" s="149" t="str">
        <f t="shared" si="65"/>
        <v>รอข้อมูลคอลัมน์ H</v>
      </c>
      <c r="K489" s="150"/>
      <c r="L489" s="150"/>
      <c r="M489" s="150"/>
      <c r="N489" s="149" t="str" cm="1">
        <f t="array" ref="N489">IF(AND(K489:M489=""),"ยังไม่บันทึกข้อมูล",
IF(M489&lt;&gt;"",
IF(M489&gt;=1.3,M489,"เป็นไม้พุ่ม"),
IF(K489+L489&gt;=1.3,K489+L489,"เป็นไม้พุ่ม")))</f>
        <v>ยังไม่บันทึกข้อมูล</v>
      </c>
      <c r="O489" s="149" t="str">
        <f t="shared" si="58"/>
        <v>ข้อมูลไม่ถูกต้อง</v>
      </c>
      <c r="P489" s="149" t="str">
        <f t="shared" si="59"/>
        <v>ข้อมูลไม่ถูกต้อง</v>
      </c>
      <c r="Q489" s="149" t="str">
        <f t="shared" si="60"/>
        <v>ข้อมูลไม่ถูกต้อง</v>
      </c>
      <c r="R489" s="149" t="str">
        <f t="shared" si="61"/>
        <v>ข้อมูลไม่ถูกต้อง</v>
      </c>
      <c r="S489" s="149" t="str">
        <f>IF(ISNUMBER(R489),
IF(H$2=ตัวเลือก!A$30,"ยังไม่บันทึกข้อมูล",R489*0.27),"ข้อมูลไม่ถูกต้อง")</f>
        <v>ข้อมูลไม่ถูกต้อง</v>
      </c>
      <c r="T489" s="149" t="str">
        <f t="shared" si="62"/>
        <v>ข้อมูลไม่ถูกต้อง</v>
      </c>
      <c r="U489" s="149" t="str">
        <f>IF(ISNUMBER(R489),
IF(H$2=ตัวเลือก!A$30,"ยังไม่บันทึกข้อมูล",R489*0.47),"ข้อมูลไม่ถูกต้อง")</f>
        <v>ข้อมูลไม่ถูกต้อง</v>
      </c>
      <c r="V489" s="149" t="str">
        <f>IF(ISNUMBER(S489),
IF(H$2=ตัวเลือก!A$30,"ยังไม่บันทึกข้อมูล",S489*0.47),"ข้อมูลไม่ถูกต้อง")</f>
        <v>ข้อมูลไม่ถูกต้อง</v>
      </c>
      <c r="W489" s="149" t="str">
        <f t="shared" si="63"/>
        <v>ข้อมูลไม่ถูกต้อง</v>
      </c>
      <c r="X489" s="148" t="str">
        <f t="shared" si="64"/>
        <v>ข้อมูลไม่ถูกต้อง</v>
      </c>
      <c r="Y489" s="38"/>
      <c r="Z489" s="38"/>
      <c r="AA489" s="38"/>
    </row>
    <row r="490" spans="1:27" x14ac:dyDescent="0.45">
      <c r="A490" s="38">
        <v>485</v>
      </c>
      <c r="B490" s="38"/>
      <c r="C490" s="38"/>
      <c r="D490" s="38"/>
      <c r="E490" s="38"/>
      <c r="F490" s="35"/>
      <c r="G490" s="35"/>
      <c r="H490" s="150"/>
      <c r="I490" s="38"/>
      <c r="J490" s="149" t="str">
        <f t="shared" si="65"/>
        <v>รอข้อมูลคอลัมน์ H</v>
      </c>
      <c r="K490" s="150"/>
      <c r="L490" s="150"/>
      <c r="M490" s="150"/>
      <c r="N490" s="149" t="str" cm="1">
        <f t="array" ref="N490">IF(AND(K490:M490=""),"ยังไม่บันทึกข้อมูล",
IF(M490&lt;&gt;"",
IF(M490&gt;=1.3,M490,"เป็นไม้พุ่ม"),
IF(K490+L490&gt;=1.3,K490+L490,"เป็นไม้พุ่ม")))</f>
        <v>ยังไม่บันทึกข้อมูล</v>
      </c>
      <c r="O490" s="149" t="str">
        <f t="shared" si="58"/>
        <v>ข้อมูลไม่ถูกต้อง</v>
      </c>
      <c r="P490" s="149" t="str">
        <f t="shared" si="59"/>
        <v>ข้อมูลไม่ถูกต้อง</v>
      </c>
      <c r="Q490" s="149" t="str">
        <f t="shared" si="60"/>
        <v>ข้อมูลไม่ถูกต้อง</v>
      </c>
      <c r="R490" s="149" t="str">
        <f t="shared" si="61"/>
        <v>ข้อมูลไม่ถูกต้อง</v>
      </c>
      <c r="S490" s="149" t="str">
        <f>IF(ISNUMBER(R490),
IF(H$2=ตัวเลือก!A$30,"ยังไม่บันทึกข้อมูล",R490*0.27),"ข้อมูลไม่ถูกต้อง")</f>
        <v>ข้อมูลไม่ถูกต้อง</v>
      </c>
      <c r="T490" s="149" t="str">
        <f t="shared" si="62"/>
        <v>ข้อมูลไม่ถูกต้อง</v>
      </c>
      <c r="U490" s="149" t="str">
        <f>IF(ISNUMBER(R490),
IF(H$2=ตัวเลือก!A$30,"ยังไม่บันทึกข้อมูล",R490*0.47),"ข้อมูลไม่ถูกต้อง")</f>
        <v>ข้อมูลไม่ถูกต้อง</v>
      </c>
      <c r="V490" s="149" t="str">
        <f>IF(ISNUMBER(S490),
IF(H$2=ตัวเลือก!A$30,"ยังไม่บันทึกข้อมูล",S490*0.47),"ข้อมูลไม่ถูกต้อง")</f>
        <v>ข้อมูลไม่ถูกต้อง</v>
      </c>
      <c r="W490" s="149" t="str">
        <f t="shared" si="63"/>
        <v>ข้อมูลไม่ถูกต้อง</v>
      </c>
      <c r="X490" s="148" t="str">
        <f t="shared" si="64"/>
        <v>ข้อมูลไม่ถูกต้อง</v>
      </c>
      <c r="Y490" s="38"/>
      <c r="Z490" s="38"/>
      <c r="AA490" s="38"/>
    </row>
    <row r="491" spans="1:27" x14ac:dyDescent="0.45">
      <c r="A491" s="38">
        <v>486</v>
      </c>
      <c r="B491" s="38"/>
      <c r="C491" s="38"/>
      <c r="D491" s="38"/>
      <c r="E491" s="38"/>
      <c r="F491" s="35"/>
      <c r="G491" s="35"/>
      <c r="H491" s="150"/>
      <c r="I491" s="38"/>
      <c r="J491" s="149" t="str">
        <f t="shared" si="65"/>
        <v>รอข้อมูลคอลัมน์ H</v>
      </c>
      <c r="K491" s="150"/>
      <c r="L491" s="150"/>
      <c r="M491" s="150"/>
      <c r="N491" s="149" t="str" cm="1">
        <f t="array" ref="N491">IF(AND(K491:M491=""),"ยังไม่บันทึกข้อมูล",
IF(M491&lt;&gt;"",
IF(M491&gt;=1.3,M491,"เป็นไม้พุ่ม"),
IF(K491+L491&gt;=1.3,K491+L491,"เป็นไม้พุ่ม")))</f>
        <v>ยังไม่บันทึกข้อมูล</v>
      </c>
      <c r="O491" s="149" t="str">
        <f t="shared" si="58"/>
        <v>ข้อมูลไม่ถูกต้อง</v>
      </c>
      <c r="P491" s="149" t="str">
        <f t="shared" si="59"/>
        <v>ข้อมูลไม่ถูกต้อง</v>
      </c>
      <c r="Q491" s="149" t="str">
        <f t="shared" si="60"/>
        <v>ข้อมูลไม่ถูกต้อง</v>
      </c>
      <c r="R491" s="149" t="str">
        <f t="shared" si="61"/>
        <v>ข้อมูลไม่ถูกต้อง</v>
      </c>
      <c r="S491" s="149" t="str">
        <f>IF(ISNUMBER(R491),
IF(H$2=ตัวเลือก!A$30,"ยังไม่บันทึกข้อมูล",R491*0.27),"ข้อมูลไม่ถูกต้อง")</f>
        <v>ข้อมูลไม่ถูกต้อง</v>
      </c>
      <c r="T491" s="149" t="str">
        <f t="shared" si="62"/>
        <v>ข้อมูลไม่ถูกต้อง</v>
      </c>
      <c r="U491" s="149" t="str">
        <f>IF(ISNUMBER(R491),
IF(H$2=ตัวเลือก!A$30,"ยังไม่บันทึกข้อมูล",R491*0.47),"ข้อมูลไม่ถูกต้อง")</f>
        <v>ข้อมูลไม่ถูกต้อง</v>
      </c>
      <c r="V491" s="149" t="str">
        <f>IF(ISNUMBER(S491),
IF(H$2=ตัวเลือก!A$30,"ยังไม่บันทึกข้อมูล",S491*0.47),"ข้อมูลไม่ถูกต้อง")</f>
        <v>ข้อมูลไม่ถูกต้อง</v>
      </c>
      <c r="W491" s="149" t="str">
        <f t="shared" si="63"/>
        <v>ข้อมูลไม่ถูกต้อง</v>
      </c>
      <c r="X491" s="148" t="str">
        <f t="shared" si="64"/>
        <v>ข้อมูลไม่ถูกต้อง</v>
      </c>
      <c r="Y491" s="38"/>
      <c r="Z491" s="38"/>
      <c r="AA491" s="38"/>
    </row>
    <row r="492" spans="1:27" x14ac:dyDescent="0.45">
      <c r="A492" s="38">
        <v>487</v>
      </c>
      <c r="B492" s="38"/>
      <c r="C492" s="38"/>
      <c r="D492" s="38"/>
      <c r="E492" s="38"/>
      <c r="F492" s="35"/>
      <c r="G492" s="35"/>
      <c r="H492" s="150"/>
      <c r="I492" s="38"/>
      <c r="J492" s="149" t="str">
        <f t="shared" si="65"/>
        <v>รอข้อมูลคอลัมน์ H</v>
      </c>
      <c r="K492" s="150"/>
      <c r="L492" s="150"/>
      <c r="M492" s="150"/>
      <c r="N492" s="149" t="str" cm="1">
        <f t="array" ref="N492">IF(AND(K492:M492=""),"ยังไม่บันทึกข้อมูล",
IF(M492&lt;&gt;"",
IF(M492&gt;=1.3,M492,"เป็นไม้พุ่ม"),
IF(K492+L492&gt;=1.3,K492+L492,"เป็นไม้พุ่ม")))</f>
        <v>ยังไม่บันทึกข้อมูล</v>
      </c>
      <c r="O492" s="149" t="str">
        <f t="shared" si="58"/>
        <v>ข้อมูลไม่ถูกต้อง</v>
      </c>
      <c r="P492" s="149" t="str">
        <f t="shared" si="59"/>
        <v>ข้อมูลไม่ถูกต้อง</v>
      </c>
      <c r="Q492" s="149" t="str">
        <f t="shared" si="60"/>
        <v>ข้อมูลไม่ถูกต้อง</v>
      </c>
      <c r="R492" s="149" t="str">
        <f t="shared" si="61"/>
        <v>ข้อมูลไม่ถูกต้อง</v>
      </c>
      <c r="S492" s="149" t="str">
        <f>IF(ISNUMBER(R492),
IF(H$2=ตัวเลือก!A$30,"ยังไม่บันทึกข้อมูล",R492*0.27),"ข้อมูลไม่ถูกต้อง")</f>
        <v>ข้อมูลไม่ถูกต้อง</v>
      </c>
      <c r="T492" s="149" t="str">
        <f t="shared" si="62"/>
        <v>ข้อมูลไม่ถูกต้อง</v>
      </c>
      <c r="U492" s="149" t="str">
        <f>IF(ISNUMBER(R492),
IF(H$2=ตัวเลือก!A$30,"ยังไม่บันทึกข้อมูล",R492*0.47),"ข้อมูลไม่ถูกต้อง")</f>
        <v>ข้อมูลไม่ถูกต้อง</v>
      </c>
      <c r="V492" s="149" t="str">
        <f>IF(ISNUMBER(S492),
IF(H$2=ตัวเลือก!A$30,"ยังไม่บันทึกข้อมูล",S492*0.47),"ข้อมูลไม่ถูกต้อง")</f>
        <v>ข้อมูลไม่ถูกต้อง</v>
      </c>
      <c r="W492" s="149" t="str">
        <f t="shared" si="63"/>
        <v>ข้อมูลไม่ถูกต้อง</v>
      </c>
      <c r="X492" s="148" t="str">
        <f t="shared" si="64"/>
        <v>ข้อมูลไม่ถูกต้อง</v>
      </c>
      <c r="Y492" s="38"/>
      <c r="Z492" s="38"/>
      <c r="AA492" s="38"/>
    </row>
    <row r="493" spans="1:27" x14ac:dyDescent="0.45">
      <c r="A493" s="38">
        <v>488</v>
      </c>
      <c r="B493" s="38"/>
      <c r="C493" s="38"/>
      <c r="D493" s="38"/>
      <c r="E493" s="38"/>
      <c r="F493" s="35"/>
      <c r="G493" s="35"/>
      <c r="H493" s="150"/>
      <c r="I493" s="38"/>
      <c r="J493" s="149" t="str">
        <f t="shared" si="65"/>
        <v>รอข้อมูลคอลัมน์ H</v>
      </c>
      <c r="K493" s="150"/>
      <c r="L493" s="150"/>
      <c r="M493" s="150"/>
      <c r="N493" s="149" t="str" cm="1">
        <f t="array" ref="N493">IF(AND(K493:M493=""),"ยังไม่บันทึกข้อมูล",
IF(M493&lt;&gt;"",
IF(M493&gt;=1.3,M493,"เป็นไม้พุ่ม"),
IF(K493+L493&gt;=1.3,K493+L493,"เป็นไม้พุ่ม")))</f>
        <v>ยังไม่บันทึกข้อมูล</v>
      </c>
      <c r="O493" s="149" t="str">
        <f t="shared" si="58"/>
        <v>ข้อมูลไม่ถูกต้อง</v>
      </c>
      <c r="P493" s="149" t="str">
        <f t="shared" si="59"/>
        <v>ข้อมูลไม่ถูกต้อง</v>
      </c>
      <c r="Q493" s="149" t="str">
        <f t="shared" si="60"/>
        <v>ข้อมูลไม่ถูกต้อง</v>
      </c>
      <c r="R493" s="149" t="str">
        <f t="shared" si="61"/>
        <v>ข้อมูลไม่ถูกต้อง</v>
      </c>
      <c r="S493" s="149" t="str">
        <f>IF(ISNUMBER(R493),
IF(H$2=ตัวเลือก!A$30,"ยังไม่บันทึกข้อมูล",R493*0.27),"ข้อมูลไม่ถูกต้อง")</f>
        <v>ข้อมูลไม่ถูกต้อง</v>
      </c>
      <c r="T493" s="149" t="str">
        <f t="shared" si="62"/>
        <v>ข้อมูลไม่ถูกต้อง</v>
      </c>
      <c r="U493" s="149" t="str">
        <f>IF(ISNUMBER(R493),
IF(H$2=ตัวเลือก!A$30,"ยังไม่บันทึกข้อมูล",R493*0.47),"ข้อมูลไม่ถูกต้อง")</f>
        <v>ข้อมูลไม่ถูกต้อง</v>
      </c>
      <c r="V493" s="149" t="str">
        <f>IF(ISNUMBER(S493),
IF(H$2=ตัวเลือก!A$30,"ยังไม่บันทึกข้อมูล",S493*0.47),"ข้อมูลไม่ถูกต้อง")</f>
        <v>ข้อมูลไม่ถูกต้อง</v>
      </c>
      <c r="W493" s="149" t="str">
        <f t="shared" si="63"/>
        <v>ข้อมูลไม่ถูกต้อง</v>
      </c>
      <c r="X493" s="148" t="str">
        <f t="shared" si="64"/>
        <v>ข้อมูลไม่ถูกต้อง</v>
      </c>
      <c r="Y493" s="38"/>
      <c r="Z493" s="38"/>
      <c r="AA493" s="38"/>
    </row>
    <row r="494" spans="1:27" x14ac:dyDescent="0.45">
      <c r="A494" s="38">
        <v>489</v>
      </c>
      <c r="B494" s="38"/>
      <c r="C494" s="38"/>
      <c r="D494" s="38"/>
      <c r="E494" s="38"/>
      <c r="F494" s="35"/>
      <c r="G494" s="35"/>
      <c r="H494" s="150"/>
      <c r="I494" s="38"/>
      <c r="J494" s="149" t="str">
        <f t="shared" si="65"/>
        <v>รอข้อมูลคอลัมน์ H</v>
      </c>
      <c r="K494" s="150"/>
      <c r="L494" s="150"/>
      <c r="M494" s="150"/>
      <c r="N494" s="149" t="str" cm="1">
        <f t="array" ref="N494">IF(AND(K494:M494=""),"ยังไม่บันทึกข้อมูล",
IF(M494&lt;&gt;"",
IF(M494&gt;=1.3,M494,"เป็นไม้พุ่ม"),
IF(K494+L494&gt;=1.3,K494+L494,"เป็นไม้พุ่ม")))</f>
        <v>ยังไม่บันทึกข้อมูล</v>
      </c>
      <c r="O494" s="149" t="str">
        <f t="shared" si="58"/>
        <v>ข้อมูลไม่ถูกต้อง</v>
      </c>
      <c r="P494" s="149" t="str">
        <f t="shared" si="59"/>
        <v>ข้อมูลไม่ถูกต้อง</v>
      </c>
      <c r="Q494" s="149" t="str">
        <f t="shared" si="60"/>
        <v>ข้อมูลไม่ถูกต้อง</v>
      </c>
      <c r="R494" s="149" t="str">
        <f t="shared" si="61"/>
        <v>ข้อมูลไม่ถูกต้อง</v>
      </c>
      <c r="S494" s="149" t="str">
        <f>IF(ISNUMBER(R494),
IF(H$2=ตัวเลือก!A$30,"ยังไม่บันทึกข้อมูล",R494*0.27),"ข้อมูลไม่ถูกต้อง")</f>
        <v>ข้อมูลไม่ถูกต้อง</v>
      </c>
      <c r="T494" s="149" t="str">
        <f t="shared" si="62"/>
        <v>ข้อมูลไม่ถูกต้อง</v>
      </c>
      <c r="U494" s="149" t="str">
        <f>IF(ISNUMBER(R494),
IF(H$2=ตัวเลือก!A$30,"ยังไม่บันทึกข้อมูล",R494*0.47),"ข้อมูลไม่ถูกต้อง")</f>
        <v>ข้อมูลไม่ถูกต้อง</v>
      </c>
      <c r="V494" s="149" t="str">
        <f>IF(ISNUMBER(S494),
IF(H$2=ตัวเลือก!A$30,"ยังไม่บันทึกข้อมูล",S494*0.47),"ข้อมูลไม่ถูกต้อง")</f>
        <v>ข้อมูลไม่ถูกต้อง</v>
      </c>
      <c r="W494" s="149" t="str">
        <f t="shared" si="63"/>
        <v>ข้อมูลไม่ถูกต้อง</v>
      </c>
      <c r="X494" s="148" t="str">
        <f t="shared" si="64"/>
        <v>ข้อมูลไม่ถูกต้อง</v>
      </c>
      <c r="Y494" s="38"/>
      <c r="Z494" s="38"/>
      <c r="AA494" s="38"/>
    </row>
    <row r="495" spans="1:27" x14ac:dyDescent="0.45">
      <c r="A495" s="38">
        <v>490</v>
      </c>
      <c r="B495" s="38"/>
      <c r="C495" s="38"/>
      <c r="D495" s="38"/>
      <c r="E495" s="38"/>
      <c r="F495" s="35"/>
      <c r="G495" s="35"/>
      <c r="H495" s="150"/>
      <c r="I495" s="38"/>
      <c r="J495" s="149" t="str">
        <f t="shared" si="65"/>
        <v>รอข้อมูลคอลัมน์ H</v>
      </c>
      <c r="K495" s="150"/>
      <c r="L495" s="150"/>
      <c r="M495" s="150"/>
      <c r="N495" s="149" t="str" cm="1">
        <f t="array" ref="N495">IF(AND(K495:M495=""),"ยังไม่บันทึกข้อมูล",
IF(M495&lt;&gt;"",
IF(M495&gt;=1.3,M495,"เป็นไม้พุ่ม"),
IF(K495+L495&gt;=1.3,K495+L495,"เป็นไม้พุ่ม")))</f>
        <v>ยังไม่บันทึกข้อมูล</v>
      </c>
      <c r="O495" s="149" t="str">
        <f t="shared" si="58"/>
        <v>ข้อมูลไม่ถูกต้อง</v>
      </c>
      <c r="P495" s="149" t="str">
        <f t="shared" si="59"/>
        <v>ข้อมูลไม่ถูกต้อง</v>
      </c>
      <c r="Q495" s="149" t="str">
        <f t="shared" si="60"/>
        <v>ข้อมูลไม่ถูกต้อง</v>
      </c>
      <c r="R495" s="149" t="str">
        <f t="shared" si="61"/>
        <v>ข้อมูลไม่ถูกต้อง</v>
      </c>
      <c r="S495" s="149" t="str">
        <f>IF(ISNUMBER(R495),
IF(H$2=ตัวเลือก!A$30,"ยังไม่บันทึกข้อมูล",R495*0.27),"ข้อมูลไม่ถูกต้อง")</f>
        <v>ข้อมูลไม่ถูกต้อง</v>
      </c>
      <c r="T495" s="149" t="str">
        <f t="shared" si="62"/>
        <v>ข้อมูลไม่ถูกต้อง</v>
      </c>
      <c r="U495" s="149" t="str">
        <f>IF(ISNUMBER(R495),
IF(H$2=ตัวเลือก!A$30,"ยังไม่บันทึกข้อมูล",R495*0.47),"ข้อมูลไม่ถูกต้อง")</f>
        <v>ข้อมูลไม่ถูกต้อง</v>
      </c>
      <c r="V495" s="149" t="str">
        <f>IF(ISNUMBER(S495),
IF(H$2=ตัวเลือก!A$30,"ยังไม่บันทึกข้อมูล",S495*0.47),"ข้อมูลไม่ถูกต้อง")</f>
        <v>ข้อมูลไม่ถูกต้อง</v>
      </c>
      <c r="W495" s="149" t="str">
        <f t="shared" si="63"/>
        <v>ข้อมูลไม่ถูกต้อง</v>
      </c>
      <c r="X495" s="148" t="str">
        <f t="shared" si="64"/>
        <v>ข้อมูลไม่ถูกต้อง</v>
      </c>
      <c r="Y495" s="38"/>
      <c r="Z495" s="38"/>
      <c r="AA495" s="38"/>
    </row>
    <row r="496" spans="1:27" x14ac:dyDescent="0.45">
      <c r="A496" s="38">
        <v>491</v>
      </c>
      <c r="B496" s="38"/>
      <c r="C496" s="38"/>
      <c r="D496" s="38"/>
      <c r="E496" s="38"/>
      <c r="F496" s="35"/>
      <c r="G496" s="35"/>
      <c r="H496" s="150"/>
      <c r="I496" s="38"/>
      <c r="J496" s="149" t="str">
        <f t="shared" si="65"/>
        <v>รอข้อมูลคอลัมน์ H</v>
      </c>
      <c r="K496" s="150"/>
      <c r="L496" s="150"/>
      <c r="M496" s="150"/>
      <c r="N496" s="149" t="str" cm="1">
        <f t="array" ref="N496">IF(AND(K496:M496=""),"ยังไม่บันทึกข้อมูล",
IF(M496&lt;&gt;"",
IF(M496&gt;=1.3,M496,"เป็นไม้พุ่ม"),
IF(K496+L496&gt;=1.3,K496+L496,"เป็นไม้พุ่ม")))</f>
        <v>ยังไม่บันทึกข้อมูล</v>
      </c>
      <c r="O496" s="149" t="str">
        <f t="shared" si="58"/>
        <v>ข้อมูลไม่ถูกต้อง</v>
      </c>
      <c r="P496" s="149" t="str">
        <f t="shared" si="59"/>
        <v>ข้อมูลไม่ถูกต้อง</v>
      </c>
      <c r="Q496" s="149" t="str">
        <f t="shared" si="60"/>
        <v>ข้อมูลไม่ถูกต้อง</v>
      </c>
      <c r="R496" s="149" t="str">
        <f t="shared" si="61"/>
        <v>ข้อมูลไม่ถูกต้อง</v>
      </c>
      <c r="S496" s="149" t="str">
        <f>IF(ISNUMBER(R496),
IF(H$2=ตัวเลือก!A$30,"ยังไม่บันทึกข้อมูล",R496*0.27),"ข้อมูลไม่ถูกต้อง")</f>
        <v>ข้อมูลไม่ถูกต้อง</v>
      </c>
      <c r="T496" s="149" t="str">
        <f t="shared" si="62"/>
        <v>ข้อมูลไม่ถูกต้อง</v>
      </c>
      <c r="U496" s="149" t="str">
        <f>IF(ISNUMBER(R496),
IF(H$2=ตัวเลือก!A$30,"ยังไม่บันทึกข้อมูล",R496*0.47),"ข้อมูลไม่ถูกต้อง")</f>
        <v>ข้อมูลไม่ถูกต้อง</v>
      </c>
      <c r="V496" s="149" t="str">
        <f>IF(ISNUMBER(S496),
IF(H$2=ตัวเลือก!A$30,"ยังไม่บันทึกข้อมูล",S496*0.47),"ข้อมูลไม่ถูกต้อง")</f>
        <v>ข้อมูลไม่ถูกต้อง</v>
      </c>
      <c r="W496" s="149" t="str">
        <f t="shared" si="63"/>
        <v>ข้อมูลไม่ถูกต้อง</v>
      </c>
      <c r="X496" s="148" t="str">
        <f t="shared" si="64"/>
        <v>ข้อมูลไม่ถูกต้อง</v>
      </c>
      <c r="Y496" s="38"/>
      <c r="Z496" s="38"/>
      <c r="AA496" s="38"/>
    </row>
    <row r="497" spans="1:27" x14ac:dyDescent="0.45">
      <c r="A497" s="38">
        <v>492</v>
      </c>
      <c r="B497" s="38"/>
      <c r="C497" s="38"/>
      <c r="D497" s="38"/>
      <c r="E497" s="38"/>
      <c r="F497" s="35"/>
      <c r="G497" s="35"/>
      <c r="H497" s="150"/>
      <c r="I497" s="38"/>
      <c r="J497" s="149" t="str">
        <f t="shared" si="65"/>
        <v>รอข้อมูลคอลัมน์ H</v>
      </c>
      <c r="K497" s="150"/>
      <c r="L497" s="150"/>
      <c r="M497" s="150"/>
      <c r="N497" s="149" t="str" cm="1">
        <f t="array" ref="N497">IF(AND(K497:M497=""),"ยังไม่บันทึกข้อมูล",
IF(M497&lt;&gt;"",
IF(M497&gt;=1.3,M497,"เป็นไม้พุ่ม"),
IF(K497+L497&gt;=1.3,K497+L497,"เป็นไม้พุ่ม")))</f>
        <v>ยังไม่บันทึกข้อมูล</v>
      </c>
      <c r="O497" s="149" t="str">
        <f t="shared" si="58"/>
        <v>ข้อมูลไม่ถูกต้อง</v>
      </c>
      <c r="P497" s="149" t="str">
        <f t="shared" si="59"/>
        <v>ข้อมูลไม่ถูกต้อง</v>
      </c>
      <c r="Q497" s="149" t="str">
        <f t="shared" si="60"/>
        <v>ข้อมูลไม่ถูกต้อง</v>
      </c>
      <c r="R497" s="149" t="str">
        <f t="shared" si="61"/>
        <v>ข้อมูลไม่ถูกต้อง</v>
      </c>
      <c r="S497" s="149" t="str">
        <f>IF(ISNUMBER(R497),
IF(H$2=ตัวเลือก!A$30,"ยังไม่บันทึกข้อมูล",R497*0.27),"ข้อมูลไม่ถูกต้อง")</f>
        <v>ข้อมูลไม่ถูกต้อง</v>
      </c>
      <c r="T497" s="149" t="str">
        <f t="shared" si="62"/>
        <v>ข้อมูลไม่ถูกต้อง</v>
      </c>
      <c r="U497" s="149" t="str">
        <f>IF(ISNUMBER(R497),
IF(H$2=ตัวเลือก!A$30,"ยังไม่บันทึกข้อมูล",R497*0.47),"ข้อมูลไม่ถูกต้อง")</f>
        <v>ข้อมูลไม่ถูกต้อง</v>
      </c>
      <c r="V497" s="149" t="str">
        <f>IF(ISNUMBER(S497),
IF(H$2=ตัวเลือก!A$30,"ยังไม่บันทึกข้อมูล",S497*0.47),"ข้อมูลไม่ถูกต้อง")</f>
        <v>ข้อมูลไม่ถูกต้อง</v>
      </c>
      <c r="W497" s="149" t="str">
        <f t="shared" si="63"/>
        <v>ข้อมูลไม่ถูกต้อง</v>
      </c>
      <c r="X497" s="148" t="str">
        <f t="shared" si="64"/>
        <v>ข้อมูลไม่ถูกต้อง</v>
      </c>
      <c r="Y497" s="38"/>
      <c r="Z497" s="38"/>
      <c r="AA497" s="38"/>
    </row>
    <row r="498" spans="1:27" x14ac:dyDescent="0.45">
      <c r="A498" s="38">
        <v>493</v>
      </c>
      <c r="B498" s="38"/>
      <c r="C498" s="38"/>
      <c r="D498" s="38"/>
      <c r="E498" s="38"/>
      <c r="F498" s="35"/>
      <c r="G498" s="35"/>
      <c r="H498" s="150"/>
      <c r="I498" s="38"/>
      <c r="J498" s="149" t="str">
        <f t="shared" si="65"/>
        <v>รอข้อมูลคอลัมน์ H</v>
      </c>
      <c r="K498" s="150"/>
      <c r="L498" s="150"/>
      <c r="M498" s="150"/>
      <c r="N498" s="149" t="str" cm="1">
        <f t="array" ref="N498">IF(AND(K498:M498=""),"ยังไม่บันทึกข้อมูล",
IF(M498&lt;&gt;"",
IF(M498&gt;=1.3,M498,"เป็นไม้พุ่ม"),
IF(K498+L498&gt;=1.3,K498+L498,"เป็นไม้พุ่ม")))</f>
        <v>ยังไม่บันทึกข้อมูล</v>
      </c>
      <c r="O498" s="149" t="str">
        <f t="shared" si="58"/>
        <v>ข้อมูลไม่ถูกต้อง</v>
      </c>
      <c r="P498" s="149" t="str">
        <f t="shared" si="59"/>
        <v>ข้อมูลไม่ถูกต้อง</v>
      </c>
      <c r="Q498" s="149" t="str">
        <f t="shared" si="60"/>
        <v>ข้อมูลไม่ถูกต้อง</v>
      </c>
      <c r="R498" s="149" t="str">
        <f t="shared" si="61"/>
        <v>ข้อมูลไม่ถูกต้อง</v>
      </c>
      <c r="S498" s="149" t="str">
        <f>IF(ISNUMBER(R498),
IF(H$2=ตัวเลือก!A$30,"ยังไม่บันทึกข้อมูล",R498*0.27),"ข้อมูลไม่ถูกต้อง")</f>
        <v>ข้อมูลไม่ถูกต้อง</v>
      </c>
      <c r="T498" s="149" t="str">
        <f t="shared" si="62"/>
        <v>ข้อมูลไม่ถูกต้อง</v>
      </c>
      <c r="U498" s="149" t="str">
        <f>IF(ISNUMBER(R498),
IF(H$2=ตัวเลือก!A$30,"ยังไม่บันทึกข้อมูล",R498*0.47),"ข้อมูลไม่ถูกต้อง")</f>
        <v>ข้อมูลไม่ถูกต้อง</v>
      </c>
      <c r="V498" s="149" t="str">
        <f>IF(ISNUMBER(S498),
IF(H$2=ตัวเลือก!A$30,"ยังไม่บันทึกข้อมูล",S498*0.47),"ข้อมูลไม่ถูกต้อง")</f>
        <v>ข้อมูลไม่ถูกต้อง</v>
      </c>
      <c r="W498" s="149" t="str">
        <f t="shared" si="63"/>
        <v>ข้อมูลไม่ถูกต้อง</v>
      </c>
      <c r="X498" s="148" t="str">
        <f t="shared" si="64"/>
        <v>ข้อมูลไม่ถูกต้อง</v>
      </c>
      <c r="Y498" s="38"/>
      <c r="Z498" s="38"/>
      <c r="AA498" s="38"/>
    </row>
    <row r="499" spans="1:27" x14ac:dyDescent="0.45">
      <c r="A499" s="38">
        <v>494</v>
      </c>
      <c r="B499" s="38"/>
      <c r="C499" s="38"/>
      <c r="D499" s="38"/>
      <c r="E499" s="38"/>
      <c r="F499" s="35"/>
      <c r="G499" s="35"/>
      <c r="H499" s="150"/>
      <c r="I499" s="38"/>
      <c r="J499" s="149" t="str">
        <f t="shared" si="65"/>
        <v>รอข้อมูลคอลัมน์ H</v>
      </c>
      <c r="K499" s="150"/>
      <c r="L499" s="150"/>
      <c r="M499" s="150"/>
      <c r="N499" s="149" t="str" cm="1">
        <f t="array" ref="N499">IF(AND(K499:M499=""),"ยังไม่บันทึกข้อมูล",
IF(M499&lt;&gt;"",
IF(M499&gt;=1.3,M499,"เป็นไม้พุ่ม"),
IF(K499+L499&gt;=1.3,K499+L499,"เป็นไม้พุ่ม")))</f>
        <v>ยังไม่บันทึกข้อมูล</v>
      </c>
      <c r="O499" s="149" t="str">
        <f t="shared" si="58"/>
        <v>ข้อมูลไม่ถูกต้อง</v>
      </c>
      <c r="P499" s="149" t="str">
        <f t="shared" si="59"/>
        <v>ข้อมูลไม่ถูกต้อง</v>
      </c>
      <c r="Q499" s="149" t="str">
        <f t="shared" si="60"/>
        <v>ข้อมูลไม่ถูกต้อง</v>
      </c>
      <c r="R499" s="149" t="str">
        <f t="shared" si="61"/>
        <v>ข้อมูลไม่ถูกต้อง</v>
      </c>
      <c r="S499" s="149" t="str">
        <f>IF(ISNUMBER(R499),
IF(H$2=ตัวเลือก!A$30,"ยังไม่บันทึกข้อมูล",R499*0.27),"ข้อมูลไม่ถูกต้อง")</f>
        <v>ข้อมูลไม่ถูกต้อง</v>
      </c>
      <c r="T499" s="149" t="str">
        <f t="shared" si="62"/>
        <v>ข้อมูลไม่ถูกต้อง</v>
      </c>
      <c r="U499" s="149" t="str">
        <f>IF(ISNUMBER(R499),
IF(H$2=ตัวเลือก!A$30,"ยังไม่บันทึกข้อมูล",R499*0.47),"ข้อมูลไม่ถูกต้อง")</f>
        <v>ข้อมูลไม่ถูกต้อง</v>
      </c>
      <c r="V499" s="149" t="str">
        <f>IF(ISNUMBER(S499),
IF(H$2=ตัวเลือก!A$30,"ยังไม่บันทึกข้อมูล",S499*0.47),"ข้อมูลไม่ถูกต้อง")</f>
        <v>ข้อมูลไม่ถูกต้อง</v>
      </c>
      <c r="W499" s="149" t="str">
        <f t="shared" si="63"/>
        <v>ข้อมูลไม่ถูกต้อง</v>
      </c>
      <c r="X499" s="148" t="str">
        <f t="shared" si="64"/>
        <v>ข้อมูลไม่ถูกต้อง</v>
      </c>
      <c r="Y499" s="38"/>
      <c r="Z499" s="38"/>
      <c r="AA499" s="38"/>
    </row>
    <row r="500" spans="1:27" x14ac:dyDescent="0.45">
      <c r="A500" s="38">
        <v>495</v>
      </c>
      <c r="B500" s="38"/>
      <c r="C500" s="38"/>
      <c r="D500" s="38"/>
      <c r="E500" s="38"/>
      <c r="F500" s="35"/>
      <c r="G500" s="35"/>
      <c r="H500" s="150"/>
      <c r="I500" s="38"/>
      <c r="J500" s="149" t="str">
        <f t="shared" si="65"/>
        <v>รอข้อมูลคอลัมน์ H</v>
      </c>
      <c r="K500" s="150"/>
      <c r="L500" s="150"/>
      <c r="M500" s="150"/>
      <c r="N500" s="149" t="str" cm="1">
        <f t="array" ref="N500">IF(AND(K500:M500=""),"ยังไม่บันทึกข้อมูล",
IF(M500&lt;&gt;"",
IF(M500&gt;=1.3,M500,"เป็นไม้พุ่ม"),
IF(K500+L500&gt;=1.3,K500+L500,"เป็นไม้พุ่ม")))</f>
        <v>ยังไม่บันทึกข้อมูล</v>
      </c>
      <c r="O500" s="149" t="str">
        <f t="shared" si="58"/>
        <v>ข้อมูลไม่ถูกต้อง</v>
      </c>
      <c r="P500" s="149" t="str">
        <f t="shared" si="59"/>
        <v>ข้อมูลไม่ถูกต้อง</v>
      </c>
      <c r="Q500" s="149" t="str">
        <f t="shared" si="60"/>
        <v>ข้อมูลไม่ถูกต้อง</v>
      </c>
      <c r="R500" s="149" t="str">
        <f t="shared" si="61"/>
        <v>ข้อมูลไม่ถูกต้อง</v>
      </c>
      <c r="S500" s="149" t="str">
        <f>IF(ISNUMBER(R500),
IF(H$2=ตัวเลือก!A$30,"ยังไม่บันทึกข้อมูล",R500*0.27),"ข้อมูลไม่ถูกต้อง")</f>
        <v>ข้อมูลไม่ถูกต้อง</v>
      </c>
      <c r="T500" s="149" t="str">
        <f t="shared" si="62"/>
        <v>ข้อมูลไม่ถูกต้อง</v>
      </c>
      <c r="U500" s="149" t="str">
        <f>IF(ISNUMBER(R500),
IF(H$2=ตัวเลือก!A$30,"ยังไม่บันทึกข้อมูล",R500*0.47),"ข้อมูลไม่ถูกต้อง")</f>
        <v>ข้อมูลไม่ถูกต้อง</v>
      </c>
      <c r="V500" s="149" t="str">
        <f>IF(ISNUMBER(S500),
IF(H$2=ตัวเลือก!A$30,"ยังไม่บันทึกข้อมูล",S500*0.47),"ข้อมูลไม่ถูกต้อง")</f>
        <v>ข้อมูลไม่ถูกต้อง</v>
      </c>
      <c r="W500" s="149" t="str">
        <f t="shared" si="63"/>
        <v>ข้อมูลไม่ถูกต้อง</v>
      </c>
      <c r="X500" s="148" t="str">
        <f t="shared" si="64"/>
        <v>ข้อมูลไม่ถูกต้อง</v>
      </c>
      <c r="Y500" s="38"/>
      <c r="Z500" s="38"/>
      <c r="AA500" s="38"/>
    </row>
    <row r="501" spans="1:27" x14ac:dyDescent="0.45">
      <c r="A501" s="38">
        <v>496</v>
      </c>
      <c r="B501" s="38"/>
      <c r="C501" s="38"/>
      <c r="D501" s="38"/>
      <c r="E501" s="38"/>
      <c r="F501" s="35"/>
      <c r="G501" s="35"/>
      <c r="H501" s="150"/>
      <c r="I501" s="38"/>
      <c r="J501" s="149" t="str">
        <f t="shared" si="65"/>
        <v>รอข้อมูลคอลัมน์ H</v>
      </c>
      <c r="K501" s="150"/>
      <c r="L501" s="150"/>
      <c r="M501" s="150"/>
      <c r="N501" s="149" t="str" cm="1">
        <f t="array" ref="N501">IF(AND(K501:M501=""),"ยังไม่บันทึกข้อมูล",
IF(M501&lt;&gt;"",
IF(M501&gt;=1.3,M501,"เป็นไม้พุ่ม"),
IF(K501+L501&gt;=1.3,K501+L501,"เป็นไม้พุ่ม")))</f>
        <v>ยังไม่บันทึกข้อมูล</v>
      </c>
      <c r="O501" s="149" t="str">
        <f t="shared" si="58"/>
        <v>ข้อมูลไม่ถูกต้อง</v>
      </c>
      <c r="P501" s="149" t="str">
        <f t="shared" si="59"/>
        <v>ข้อมูลไม่ถูกต้อง</v>
      </c>
      <c r="Q501" s="149" t="str">
        <f t="shared" si="60"/>
        <v>ข้อมูลไม่ถูกต้อง</v>
      </c>
      <c r="R501" s="149" t="str">
        <f t="shared" si="61"/>
        <v>ข้อมูลไม่ถูกต้อง</v>
      </c>
      <c r="S501" s="149" t="str">
        <f>IF(ISNUMBER(R501),
IF(H$2=ตัวเลือก!A$30,"ยังไม่บันทึกข้อมูล",R501*0.27),"ข้อมูลไม่ถูกต้อง")</f>
        <v>ข้อมูลไม่ถูกต้อง</v>
      </c>
      <c r="T501" s="149" t="str">
        <f t="shared" si="62"/>
        <v>ข้อมูลไม่ถูกต้อง</v>
      </c>
      <c r="U501" s="149" t="str">
        <f>IF(ISNUMBER(R501),
IF(H$2=ตัวเลือก!A$30,"ยังไม่บันทึกข้อมูล",R501*0.47),"ข้อมูลไม่ถูกต้อง")</f>
        <v>ข้อมูลไม่ถูกต้อง</v>
      </c>
      <c r="V501" s="149" t="str">
        <f>IF(ISNUMBER(S501),
IF(H$2=ตัวเลือก!A$30,"ยังไม่บันทึกข้อมูล",S501*0.47),"ข้อมูลไม่ถูกต้อง")</f>
        <v>ข้อมูลไม่ถูกต้อง</v>
      </c>
      <c r="W501" s="149" t="str">
        <f t="shared" si="63"/>
        <v>ข้อมูลไม่ถูกต้อง</v>
      </c>
      <c r="X501" s="148" t="str">
        <f t="shared" si="64"/>
        <v>ข้อมูลไม่ถูกต้อง</v>
      </c>
      <c r="Y501" s="38"/>
      <c r="Z501" s="38"/>
      <c r="AA501" s="38"/>
    </row>
    <row r="502" spans="1:27" x14ac:dyDescent="0.45">
      <c r="A502" s="38">
        <v>497</v>
      </c>
      <c r="B502" s="38"/>
      <c r="C502" s="38"/>
      <c r="D502" s="38"/>
      <c r="E502" s="38"/>
      <c r="F502" s="35"/>
      <c r="G502" s="35"/>
      <c r="H502" s="150"/>
      <c r="I502" s="38"/>
      <c r="J502" s="149" t="str">
        <f t="shared" si="65"/>
        <v>รอข้อมูลคอลัมน์ H</v>
      </c>
      <c r="K502" s="150"/>
      <c r="L502" s="150"/>
      <c r="M502" s="150"/>
      <c r="N502" s="149" t="str" cm="1">
        <f t="array" ref="N502">IF(AND(K502:M502=""),"ยังไม่บันทึกข้อมูล",
IF(M502&lt;&gt;"",
IF(M502&gt;=1.3,M502,"เป็นไม้พุ่ม"),
IF(K502+L502&gt;=1.3,K502+L502,"เป็นไม้พุ่ม")))</f>
        <v>ยังไม่บันทึกข้อมูล</v>
      </c>
      <c r="O502" s="149" t="str">
        <f t="shared" si="58"/>
        <v>ข้อมูลไม่ถูกต้อง</v>
      </c>
      <c r="P502" s="149" t="str">
        <f t="shared" si="59"/>
        <v>ข้อมูลไม่ถูกต้อง</v>
      </c>
      <c r="Q502" s="149" t="str">
        <f t="shared" si="60"/>
        <v>ข้อมูลไม่ถูกต้อง</v>
      </c>
      <c r="R502" s="149" t="str">
        <f t="shared" si="61"/>
        <v>ข้อมูลไม่ถูกต้อง</v>
      </c>
      <c r="S502" s="149" t="str">
        <f>IF(ISNUMBER(R502),
IF(H$2=ตัวเลือก!A$30,"ยังไม่บันทึกข้อมูล",R502*0.27),"ข้อมูลไม่ถูกต้อง")</f>
        <v>ข้อมูลไม่ถูกต้อง</v>
      </c>
      <c r="T502" s="149" t="str">
        <f t="shared" si="62"/>
        <v>ข้อมูลไม่ถูกต้อง</v>
      </c>
      <c r="U502" s="149" t="str">
        <f>IF(ISNUMBER(R502),
IF(H$2=ตัวเลือก!A$30,"ยังไม่บันทึกข้อมูล",R502*0.47),"ข้อมูลไม่ถูกต้อง")</f>
        <v>ข้อมูลไม่ถูกต้อง</v>
      </c>
      <c r="V502" s="149" t="str">
        <f>IF(ISNUMBER(S502),
IF(H$2=ตัวเลือก!A$30,"ยังไม่บันทึกข้อมูล",S502*0.47),"ข้อมูลไม่ถูกต้อง")</f>
        <v>ข้อมูลไม่ถูกต้อง</v>
      </c>
      <c r="W502" s="149" t="str">
        <f t="shared" si="63"/>
        <v>ข้อมูลไม่ถูกต้อง</v>
      </c>
      <c r="X502" s="148" t="str">
        <f t="shared" si="64"/>
        <v>ข้อมูลไม่ถูกต้อง</v>
      </c>
      <c r="Y502" s="38"/>
      <c r="Z502" s="38"/>
      <c r="AA502" s="38"/>
    </row>
    <row r="503" spans="1:27" x14ac:dyDescent="0.45">
      <c r="A503" s="38">
        <v>498</v>
      </c>
      <c r="B503" s="38"/>
      <c r="C503" s="38"/>
      <c r="D503" s="38"/>
      <c r="E503" s="38"/>
      <c r="F503" s="35"/>
      <c r="G503" s="35"/>
      <c r="H503" s="150"/>
      <c r="I503" s="38"/>
      <c r="J503" s="149" t="str">
        <f t="shared" si="65"/>
        <v>รอข้อมูลคอลัมน์ H</v>
      </c>
      <c r="K503" s="150"/>
      <c r="L503" s="150"/>
      <c r="M503" s="150"/>
      <c r="N503" s="149" t="str" cm="1">
        <f t="array" ref="N503">IF(AND(K503:M503=""),"ยังไม่บันทึกข้อมูล",
IF(M503&lt;&gt;"",
IF(M503&gt;=1.3,M503,"เป็นไม้พุ่ม"),
IF(K503+L503&gt;=1.3,K503+L503,"เป็นไม้พุ่ม")))</f>
        <v>ยังไม่บันทึกข้อมูล</v>
      </c>
      <c r="O503" s="149" t="str">
        <f t="shared" si="58"/>
        <v>ข้อมูลไม่ถูกต้อง</v>
      </c>
      <c r="P503" s="149" t="str">
        <f t="shared" si="59"/>
        <v>ข้อมูลไม่ถูกต้อง</v>
      </c>
      <c r="Q503" s="149" t="str">
        <f t="shared" si="60"/>
        <v>ข้อมูลไม่ถูกต้อง</v>
      </c>
      <c r="R503" s="149" t="str">
        <f t="shared" si="61"/>
        <v>ข้อมูลไม่ถูกต้อง</v>
      </c>
      <c r="S503" s="149" t="str">
        <f>IF(ISNUMBER(R503),
IF(H$2=ตัวเลือก!A$30,"ยังไม่บันทึกข้อมูล",R503*0.27),"ข้อมูลไม่ถูกต้อง")</f>
        <v>ข้อมูลไม่ถูกต้อง</v>
      </c>
      <c r="T503" s="149" t="str">
        <f t="shared" si="62"/>
        <v>ข้อมูลไม่ถูกต้อง</v>
      </c>
      <c r="U503" s="149" t="str">
        <f>IF(ISNUMBER(R503),
IF(H$2=ตัวเลือก!A$30,"ยังไม่บันทึกข้อมูล",R503*0.47),"ข้อมูลไม่ถูกต้อง")</f>
        <v>ข้อมูลไม่ถูกต้อง</v>
      </c>
      <c r="V503" s="149" t="str">
        <f>IF(ISNUMBER(S503),
IF(H$2=ตัวเลือก!A$30,"ยังไม่บันทึกข้อมูล",S503*0.47),"ข้อมูลไม่ถูกต้อง")</f>
        <v>ข้อมูลไม่ถูกต้อง</v>
      </c>
      <c r="W503" s="149" t="str">
        <f t="shared" si="63"/>
        <v>ข้อมูลไม่ถูกต้อง</v>
      </c>
      <c r="X503" s="148" t="str">
        <f t="shared" si="64"/>
        <v>ข้อมูลไม่ถูกต้อง</v>
      </c>
      <c r="Y503" s="38"/>
      <c r="Z503" s="38"/>
      <c r="AA503" s="38"/>
    </row>
    <row r="504" spans="1:27" x14ac:dyDescent="0.45">
      <c r="A504" s="38">
        <v>499</v>
      </c>
      <c r="B504" s="38"/>
      <c r="C504" s="38"/>
      <c r="D504" s="38"/>
      <c r="E504" s="38"/>
      <c r="F504" s="35"/>
      <c r="G504" s="35"/>
      <c r="H504" s="150"/>
      <c r="I504" s="38"/>
      <c r="J504" s="149" t="str">
        <f t="shared" si="65"/>
        <v>รอข้อมูลคอลัมน์ H</v>
      </c>
      <c r="K504" s="150"/>
      <c r="L504" s="150"/>
      <c r="M504" s="150"/>
      <c r="N504" s="149" t="str" cm="1">
        <f t="array" ref="N504">IF(AND(K504:M504=""),"ยังไม่บันทึกข้อมูล",
IF(M504&lt;&gt;"",
IF(M504&gt;=1.3,M504,"เป็นไม้พุ่ม"),
IF(K504+L504&gt;=1.3,K504+L504,"เป็นไม้พุ่ม")))</f>
        <v>ยังไม่บันทึกข้อมูล</v>
      </c>
      <c r="O504" s="149" t="str">
        <f t="shared" si="58"/>
        <v>ข้อมูลไม่ถูกต้อง</v>
      </c>
      <c r="P504" s="149" t="str">
        <f t="shared" si="59"/>
        <v>ข้อมูลไม่ถูกต้อง</v>
      </c>
      <c r="Q504" s="149" t="str">
        <f t="shared" si="60"/>
        <v>ข้อมูลไม่ถูกต้อง</v>
      </c>
      <c r="R504" s="149" t="str">
        <f t="shared" si="61"/>
        <v>ข้อมูลไม่ถูกต้อง</v>
      </c>
      <c r="S504" s="149" t="str">
        <f>IF(ISNUMBER(R504),
IF(H$2=ตัวเลือก!A$30,"ยังไม่บันทึกข้อมูล",R504*0.27),"ข้อมูลไม่ถูกต้อง")</f>
        <v>ข้อมูลไม่ถูกต้อง</v>
      </c>
      <c r="T504" s="149" t="str">
        <f t="shared" si="62"/>
        <v>ข้อมูลไม่ถูกต้อง</v>
      </c>
      <c r="U504" s="149" t="str">
        <f>IF(ISNUMBER(R504),
IF(H$2=ตัวเลือก!A$30,"ยังไม่บันทึกข้อมูล",R504*0.47),"ข้อมูลไม่ถูกต้อง")</f>
        <v>ข้อมูลไม่ถูกต้อง</v>
      </c>
      <c r="V504" s="149" t="str">
        <f>IF(ISNUMBER(S504),
IF(H$2=ตัวเลือก!A$30,"ยังไม่บันทึกข้อมูล",S504*0.47),"ข้อมูลไม่ถูกต้อง")</f>
        <v>ข้อมูลไม่ถูกต้อง</v>
      </c>
      <c r="W504" s="149" t="str">
        <f t="shared" si="63"/>
        <v>ข้อมูลไม่ถูกต้อง</v>
      </c>
      <c r="X504" s="148" t="str">
        <f t="shared" si="64"/>
        <v>ข้อมูลไม่ถูกต้อง</v>
      </c>
      <c r="Y504" s="38"/>
      <c r="Z504" s="38"/>
      <c r="AA504" s="38"/>
    </row>
    <row r="505" spans="1:27" x14ac:dyDescent="0.45">
      <c r="A505" s="38">
        <v>500</v>
      </c>
      <c r="B505" s="38"/>
      <c r="C505" s="38"/>
      <c r="D505" s="38"/>
      <c r="E505" s="38"/>
      <c r="F505" s="35"/>
      <c r="G505" s="35"/>
      <c r="H505" s="150"/>
      <c r="I505" s="38"/>
      <c r="J505" s="149" t="str">
        <f t="shared" si="65"/>
        <v>รอข้อมูลคอลัมน์ H</v>
      </c>
      <c r="K505" s="150"/>
      <c r="L505" s="150"/>
      <c r="M505" s="150"/>
      <c r="N505" s="149" t="str" cm="1">
        <f t="array" ref="N505">IF(AND(K505:M505=""),"ยังไม่บันทึกข้อมูล",
IF(M505&lt;&gt;"",
IF(M505&gt;=1.3,M505,"เป็นไม้พุ่ม"),
IF(K505+L505&gt;=1.3,K505+L505,"เป็นไม้พุ่ม")))</f>
        <v>ยังไม่บันทึกข้อมูล</v>
      </c>
      <c r="O505" s="149" t="str">
        <f t="shared" si="58"/>
        <v>ข้อมูลไม่ถูกต้อง</v>
      </c>
      <c r="P505" s="149" t="str">
        <f t="shared" si="59"/>
        <v>ข้อมูลไม่ถูกต้อง</v>
      </c>
      <c r="Q505" s="149" t="str">
        <f t="shared" si="60"/>
        <v>ข้อมูลไม่ถูกต้อง</v>
      </c>
      <c r="R505" s="149" t="str">
        <f t="shared" si="61"/>
        <v>ข้อมูลไม่ถูกต้อง</v>
      </c>
      <c r="S505" s="149" t="str">
        <f>IF(ISNUMBER(R505),
IF(H$2=ตัวเลือก!A$30,"ยังไม่บันทึกข้อมูล",R505*0.27),"ข้อมูลไม่ถูกต้อง")</f>
        <v>ข้อมูลไม่ถูกต้อง</v>
      </c>
      <c r="T505" s="149" t="str">
        <f t="shared" si="62"/>
        <v>ข้อมูลไม่ถูกต้อง</v>
      </c>
      <c r="U505" s="149" t="str">
        <f>IF(ISNUMBER(R505),
IF(H$2=ตัวเลือก!A$30,"ยังไม่บันทึกข้อมูล",R505*0.47),"ข้อมูลไม่ถูกต้อง")</f>
        <v>ข้อมูลไม่ถูกต้อง</v>
      </c>
      <c r="V505" s="149" t="str">
        <f>IF(ISNUMBER(S505),
IF(H$2=ตัวเลือก!A$30,"ยังไม่บันทึกข้อมูล",S505*0.47),"ข้อมูลไม่ถูกต้อง")</f>
        <v>ข้อมูลไม่ถูกต้อง</v>
      </c>
      <c r="W505" s="149" t="str">
        <f t="shared" si="63"/>
        <v>ข้อมูลไม่ถูกต้อง</v>
      </c>
      <c r="X505" s="148" t="str">
        <f t="shared" si="64"/>
        <v>ข้อมูลไม่ถูกต้อง</v>
      </c>
      <c r="Y505" s="38"/>
      <c r="Z505" s="38"/>
      <c r="AA505" s="38"/>
    </row>
    <row r="506" spans="1:27" x14ac:dyDescent="0.45">
      <c r="A506" s="38">
        <v>501</v>
      </c>
      <c r="B506" s="38"/>
      <c r="C506" s="38"/>
      <c r="D506" s="38"/>
      <c r="E506" s="38"/>
      <c r="F506" s="35"/>
      <c r="G506" s="35"/>
      <c r="H506" s="150"/>
      <c r="I506" s="38"/>
      <c r="J506" s="149" t="str">
        <f t="shared" si="65"/>
        <v>รอข้อมูลคอลัมน์ H</v>
      </c>
      <c r="K506" s="150"/>
      <c r="L506" s="150"/>
      <c r="M506" s="150"/>
      <c r="N506" s="149" t="str" cm="1">
        <f t="array" ref="N506">IF(AND(K506:M506=""),"ยังไม่บันทึกข้อมูล",
IF(M506&lt;&gt;"",
IF(M506&gt;=1.3,M506,"เป็นไม้พุ่ม"),
IF(K506+L506&gt;=1.3,K506+L506,"เป็นไม้พุ่ม")))</f>
        <v>ยังไม่บันทึกข้อมูล</v>
      </c>
      <c r="O506" s="149" t="str">
        <f t="shared" si="58"/>
        <v>ข้อมูลไม่ถูกต้อง</v>
      </c>
      <c r="P506" s="149" t="str">
        <f t="shared" si="59"/>
        <v>ข้อมูลไม่ถูกต้อง</v>
      </c>
      <c r="Q506" s="149" t="str">
        <f t="shared" si="60"/>
        <v>ข้อมูลไม่ถูกต้อง</v>
      </c>
      <c r="R506" s="149" t="str">
        <f t="shared" si="61"/>
        <v>ข้อมูลไม่ถูกต้อง</v>
      </c>
      <c r="S506" s="149" t="str">
        <f>IF(ISNUMBER(R506),
IF(H$2=ตัวเลือก!A$30,"ยังไม่บันทึกข้อมูล",R506*0.27),"ข้อมูลไม่ถูกต้อง")</f>
        <v>ข้อมูลไม่ถูกต้อง</v>
      </c>
      <c r="T506" s="149" t="str">
        <f t="shared" si="62"/>
        <v>ข้อมูลไม่ถูกต้อง</v>
      </c>
      <c r="U506" s="149" t="str">
        <f>IF(ISNUMBER(R506),
IF(H$2=ตัวเลือก!A$30,"ยังไม่บันทึกข้อมูล",R506*0.47),"ข้อมูลไม่ถูกต้อง")</f>
        <v>ข้อมูลไม่ถูกต้อง</v>
      </c>
      <c r="V506" s="149" t="str">
        <f>IF(ISNUMBER(S506),
IF(H$2=ตัวเลือก!A$30,"ยังไม่บันทึกข้อมูล",S506*0.47),"ข้อมูลไม่ถูกต้อง")</f>
        <v>ข้อมูลไม่ถูกต้อง</v>
      </c>
      <c r="W506" s="149" t="str">
        <f t="shared" si="63"/>
        <v>ข้อมูลไม่ถูกต้อง</v>
      </c>
      <c r="X506" s="148" t="str">
        <f t="shared" si="64"/>
        <v>ข้อมูลไม่ถูกต้อง</v>
      </c>
      <c r="Y506" s="38"/>
      <c r="Z506" s="38"/>
      <c r="AA506" s="38"/>
    </row>
    <row r="507" spans="1:27" x14ac:dyDescent="0.45">
      <c r="A507" s="38">
        <v>502</v>
      </c>
      <c r="B507" s="38"/>
      <c r="C507" s="38"/>
      <c r="D507" s="38"/>
      <c r="E507" s="38"/>
      <c r="F507" s="35"/>
      <c r="G507" s="35"/>
      <c r="H507" s="150"/>
      <c r="I507" s="38"/>
      <c r="J507" s="149" t="str">
        <f t="shared" si="65"/>
        <v>รอข้อมูลคอลัมน์ H</v>
      </c>
      <c r="K507" s="150"/>
      <c r="L507" s="150"/>
      <c r="M507" s="150"/>
      <c r="N507" s="149" t="str" cm="1">
        <f t="array" ref="N507">IF(AND(K507:M507=""),"ยังไม่บันทึกข้อมูล",
IF(M507&lt;&gt;"",
IF(M507&gt;=1.3,M507,"เป็นไม้พุ่ม"),
IF(K507+L507&gt;=1.3,K507+L507,"เป็นไม้พุ่ม")))</f>
        <v>ยังไม่บันทึกข้อมูล</v>
      </c>
      <c r="O507" s="149" t="str">
        <f t="shared" si="58"/>
        <v>ข้อมูลไม่ถูกต้อง</v>
      </c>
      <c r="P507" s="149" t="str">
        <f t="shared" si="59"/>
        <v>ข้อมูลไม่ถูกต้อง</v>
      </c>
      <c r="Q507" s="149" t="str">
        <f t="shared" si="60"/>
        <v>ข้อมูลไม่ถูกต้อง</v>
      </c>
      <c r="R507" s="149" t="str">
        <f t="shared" si="61"/>
        <v>ข้อมูลไม่ถูกต้อง</v>
      </c>
      <c r="S507" s="149" t="str">
        <f>IF(ISNUMBER(R507),
IF(H$2=ตัวเลือก!A$30,"ยังไม่บันทึกข้อมูล",R507*0.27),"ข้อมูลไม่ถูกต้อง")</f>
        <v>ข้อมูลไม่ถูกต้อง</v>
      </c>
      <c r="T507" s="149" t="str">
        <f t="shared" si="62"/>
        <v>ข้อมูลไม่ถูกต้อง</v>
      </c>
      <c r="U507" s="149" t="str">
        <f>IF(ISNUMBER(R507),
IF(H$2=ตัวเลือก!A$30,"ยังไม่บันทึกข้อมูล",R507*0.47),"ข้อมูลไม่ถูกต้อง")</f>
        <v>ข้อมูลไม่ถูกต้อง</v>
      </c>
      <c r="V507" s="149" t="str">
        <f>IF(ISNUMBER(S507),
IF(H$2=ตัวเลือก!A$30,"ยังไม่บันทึกข้อมูล",S507*0.47),"ข้อมูลไม่ถูกต้อง")</f>
        <v>ข้อมูลไม่ถูกต้อง</v>
      </c>
      <c r="W507" s="149" t="str">
        <f t="shared" si="63"/>
        <v>ข้อมูลไม่ถูกต้อง</v>
      </c>
      <c r="X507" s="148" t="str">
        <f t="shared" si="64"/>
        <v>ข้อมูลไม่ถูกต้อง</v>
      </c>
      <c r="Y507" s="38"/>
      <c r="Z507" s="38"/>
      <c r="AA507" s="38"/>
    </row>
    <row r="508" spans="1:27" x14ac:dyDescent="0.45">
      <c r="A508" s="38">
        <v>503</v>
      </c>
      <c r="B508" s="38"/>
      <c r="C508" s="38"/>
      <c r="D508" s="38"/>
      <c r="E508" s="38"/>
      <c r="F508" s="35"/>
      <c r="G508" s="35"/>
      <c r="H508" s="150"/>
      <c r="I508" s="38"/>
      <c r="J508" s="149" t="str">
        <f t="shared" si="65"/>
        <v>รอข้อมูลคอลัมน์ H</v>
      </c>
      <c r="K508" s="150"/>
      <c r="L508" s="150"/>
      <c r="M508" s="150"/>
      <c r="N508" s="149" t="str" cm="1">
        <f t="array" ref="N508">IF(AND(K508:M508=""),"ยังไม่บันทึกข้อมูล",
IF(M508&lt;&gt;"",
IF(M508&gt;=1.3,M508,"เป็นไม้พุ่ม"),
IF(K508+L508&gt;=1.3,K508+L508,"เป็นไม้พุ่ม")))</f>
        <v>ยังไม่บันทึกข้อมูล</v>
      </c>
      <c r="O508" s="149" t="str">
        <f t="shared" si="58"/>
        <v>ข้อมูลไม่ถูกต้อง</v>
      </c>
      <c r="P508" s="149" t="str">
        <f t="shared" si="59"/>
        <v>ข้อมูลไม่ถูกต้อง</v>
      </c>
      <c r="Q508" s="149" t="str">
        <f t="shared" si="60"/>
        <v>ข้อมูลไม่ถูกต้อง</v>
      </c>
      <c r="R508" s="149" t="str">
        <f t="shared" si="61"/>
        <v>ข้อมูลไม่ถูกต้อง</v>
      </c>
      <c r="S508" s="149" t="str">
        <f>IF(ISNUMBER(R508),
IF(H$2=ตัวเลือก!A$30,"ยังไม่บันทึกข้อมูล",R508*0.27),"ข้อมูลไม่ถูกต้อง")</f>
        <v>ข้อมูลไม่ถูกต้อง</v>
      </c>
      <c r="T508" s="149" t="str">
        <f t="shared" si="62"/>
        <v>ข้อมูลไม่ถูกต้อง</v>
      </c>
      <c r="U508" s="149" t="str">
        <f>IF(ISNUMBER(R508),
IF(H$2=ตัวเลือก!A$30,"ยังไม่บันทึกข้อมูล",R508*0.47),"ข้อมูลไม่ถูกต้อง")</f>
        <v>ข้อมูลไม่ถูกต้อง</v>
      </c>
      <c r="V508" s="149" t="str">
        <f>IF(ISNUMBER(S508),
IF(H$2=ตัวเลือก!A$30,"ยังไม่บันทึกข้อมูล",S508*0.47),"ข้อมูลไม่ถูกต้อง")</f>
        <v>ข้อมูลไม่ถูกต้อง</v>
      </c>
      <c r="W508" s="149" t="str">
        <f t="shared" si="63"/>
        <v>ข้อมูลไม่ถูกต้อง</v>
      </c>
      <c r="X508" s="148" t="str">
        <f t="shared" si="64"/>
        <v>ข้อมูลไม่ถูกต้อง</v>
      </c>
      <c r="Y508" s="38"/>
      <c r="Z508" s="38"/>
      <c r="AA508" s="38"/>
    </row>
    <row r="509" spans="1:27" x14ac:dyDescent="0.45">
      <c r="A509" s="38">
        <v>504</v>
      </c>
      <c r="B509" s="38"/>
      <c r="C509" s="38"/>
      <c r="D509" s="38"/>
      <c r="E509" s="38"/>
      <c r="F509" s="35"/>
      <c r="G509" s="35"/>
      <c r="H509" s="150"/>
      <c r="I509" s="38"/>
      <c r="J509" s="149" t="str">
        <f t="shared" si="65"/>
        <v>รอข้อมูลคอลัมน์ H</v>
      </c>
      <c r="K509" s="150"/>
      <c r="L509" s="150"/>
      <c r="M509" s="150"/>
      <c r="N509" s="149" t="str" cm="1">
        <f t="array" ref="N509">IF(AND(K509:M509=""),"ยังไม่บันทึกข้อมูล",
IF(M509&lt;&gt;"",
IF(M509&gt;=1.3,M509,"เป็นไม้พุ่ม"),
IF(K509+L509&gt;=1.3,K509+L509,"เป็นไม้พุ่ม")))</f>
        <v>ยังไม่บันทึกข้อมูล</v>
      </c>
      <c r="O509" s="149" t="str">
        <f t="shared" si="58"/>
        <v>ข้อมูลไม่ถูกต้อง</v>
      </c>
      <c r="P509" s="149" t="str">
        <f t="shared" si="59"/>
        <v>ข้อมูลไม่ถูกต้อง</v>
      </c>
      <c r="Q509" s="149" t="str">
        <f t="shared" si="60"/>
        <v>ข้อมูลไม่ถูกต้อง</v>
      </c>
      <c r="R509" s="149" t="str">
        <f t="shared" si="61"/>
        <v>ข้อมูลไม่ถูกต้อง</v>
      </c>
      <c r="S509" s="149" t="str">
        <f>IF(ISNUMBER(R509),
IF(H$2=ตัวเลือก!A$30,"ยังไม่บันทึกข้อมูล",R509*0.27),"ข้อมูลไม่ถูกต้อง")</f>
        <v>ข้อมูลไม่ถูกต้อง</v>
      </c>
      <c r="T509" s="149" t="str">
        <f t="shared" si="62"/>
        <v>ข้อมูลไม่ถูกต้อง</v>
      </c>
      <c r="U509" s="149" t="str">
        <f>IF(ISNUMBER(R509),
IF(H$2=ตัวเลือก!A$30,"ยังไม่บันทึกข้อมูล",R509*0.47),"ข้อมูลไม่ถูกต้อง")</f>
        <v>ข้อมูลไม่ถูกต้อง</v>
      </c>
      <c r="V509" s="149" t="str">
        <f>IF(ISNUMBER(S509),
IF(H$2=ตัวเลือก!A$30,"ยังไม่บันทึกข้อมูล",S509*0.47),"ข้อมูลไม่ถูกต้อง")</f>
        <v>ข้อมูลไม่ถูกต้อง</v>
      </c>
      <c r="W509" s="149" t="str">
        <f t="shared" si="63"/>
        <v>ข้อมูลไม่ถูกต้อง</v>
      </c>
      <c r="X509" s="148" t="str">
        <f t="shared" si="64"/>
        <v>ข้อมูลไม่ถูกต้อง</v>
      </c>
      <c r="Y509" s="38"/>
      <c r="Z509" s="38"/>
      <c r="AA509" s="38"/>
    </row>
    <row r="510" spans="1:27" x14ac:dyDescent="0.45">
      <c r="A510" s="38">
        <v>505</v>
      </c>
      <c r="B510" s="38"/>
      <c r="C510" s="38"/>
      <c r="D510" s="38"/>
      <c r="E510" s="38"/>
      <c r="F510" s="35"/>
      <c r="G510" s="35"/>
      <c r="H510" s="150"/>
      <c r="I510" s="38"/>
      <c r="J510" s="149" t="str">
        <f t="shared" si="65"/>
        <v>รอข้อมูลคอลัมน์ H</v>
      </c>
      <c r="K510" s="150"/>
      <c r="L510" s="150"/>
      <c r="M510" s="150"/>
      <c r="N510" s="149" t="str" cm="1">
        <f t="array" ref="N510">IF(AND(K510:M510=""),"ยังไม่บันทึกข้อมูล",
IF(M510&lt;&gt;"",
IF(M510&gt;=1.3,M510,"เป็นไม้พุ่ม"),
IF(K510+L510&gt;=1.3,K510+L510,"เป็นไม้พุ่ม")))</f>
        <v>ยังไม่บันทึกข้อมูล</v>
      </c>
      <c r="O510" s="149" t="str">
        <f t="shared" si="58"/>
        <v>ข้อมูลไม่ถูกต้อง</v>
      </c>
      <c r="P510" s="149" t="str">
        <f t="shared" si="59"/>
        <v>ข้อมูลไม่ถูกต้อง</v>
      </c>
      <c r="Q510" s="149" t="str">
        <f t="shared" si="60"/>
        <v>ข้อมูลไม่ถูกต้อง</v>
      </c>
      <c r="R510" s="149" t="str">
        <f t="shared" si="61"/>
        <v>ข้อมูลไม่ถูกต้อง</v>
      </c>
      <c r="S510" s="149" t="str">
        <f>IF(ISNUMBER(R510),
IF(H$2=ตัวเลือก!A$30,"ยังไม่บันทึกข้อมูล",R510*0.27),"ข้อมูลไม่ถูกต้อง")</f>
        <v>ข้อมูลไม่ถูกต้อง</v>
      </c>
      <c r="T510" s="149" t="str">
        <f t="shared" si="62"/>
        <v>ข้อมูลไม่ถูกต้อง</v>
      </c>
      <c r="U510" s="149" t="str">
        <f>IF(ISNUMBER(R510),
IF(H$2=ตัวเลือก!A$30,"ยังไม่บันทึกข้อมูล",R510*0.47),"ข้อมูลไม่ถูกต้อง")</f>
        <v>ข้อมูลไม่ถูกต้อง</v>
      </c>
      <c r="V510" s="149" t="str">
        <f>IF(ISNUMBER(S510),
IF(H$2=ตัวเลือก!A$30,"ยังไม่บันทึกข้อมูล",S510*0.47),"ข้อมูลไม่ถูกต้อง")</f>
        <v>ข้อมูลไม่ถูกต้อง</v>
      </c>
      <c r="W510" s="149" t="str">
        <f t="shared" si="63"/>
        <v>ข้อมูลไม่ถูกต้อง</v>
      </c>
      <c r="X510" s="148" t="str">
        <f t="shared" si="64"/>
        <v>ข้อมูลไม่ถูกต้อง</v>
      </c>
      <c r="Y510" s="38"/>
      <c r="Z510" s="38"/>
      <c r="AA510" s="38"/>
    </row>
    <row r="511" spans="1:27" x14ac:dyDescent="0.45">
      <c r="A511" s="38">
        <v>506</v>
      </c>
      <c r="B511" s="38"/>
      <c r="C511" s="38"/>
      <c r="D511" s="38"/>
      <c r="E511" s="38"/>
      <c r="F511" s="35"/>
      <c r="G511" s="35"/>
      <c r="H511" s="150"/>
      <c r="I511" s="38"/>
      <c r="J511" s="149" t="str">
        <f t="shared" si="65"/>
        <v>รอข้อมูลคอลัมน์ H</v>
      </c>
      <c r="K511" s="150"/>
      <c r="L511" s="150"/>
      <c r="M511" s="150"/>
      <c r="N511" s="149" t="str" cm="1">
        <f t="array" ref="N511">IF(AND(K511:M511=""),"ยังไม่บันทึกข้อมูล",
IF(M511&lt;&gt;"",
IF(M511&gt;=1.3,M511,"เป็นไม้พุ่ม"),
IF(K511+L511&gt;=1.3,K511+L511,"เป็นไม้พุ่ม")))</f>
        <v>ยังไม่บันทึกข้อมูล</v>
      </c>
      <c r="O511" s="149" t="str">
        <f t="shared" si="58"/>
        <v>ข้อมูลไม่ถูกต้อง</v>
      </c>
      <c r="P511" s="149" t="str">
        <f t="shared" si="59"/>
        <v>ข้อมูลไม่ถูกต้อง</v>
      </c>
      <c r="Q511" s="149" t="str">
        <f t="shared" si="60"/>
        <v>ข้อมูลไม่ถูกต้อง</v>
      </c>
      <c r="R511" s="149" t="str">
        <f t="shared" si="61"/>
        <v>ข้อมูลไม่ถูกต้อง</v>
      </c>
      <c r="S511" s="149" t="str">
        <f>IF(ISNUMBER(R511),
IF(H$2=ตัวเลือก!A$30,"ยังไม่บันทึกข้อมูล",R511*0.27),"ข้อมูลไม่ถูกต้อง")</f>
        <v>ข้อมูลไม่ถูกต้อง</v>
      </c>
      <c r="T511" s="149" t="str">
        <f t="shared" si="62"/>
        <v>ข้อมูลไม่ถูกต้อง</v>
      </c>
      <c r="U511" s="149" t="str">
        <f>IF(ISNUMBER(R511),
IF(H$2=ตัวเลือก!A$30,"ยังไม่บันทึกข้อมูล",R511*0.47),"ข้อมูลไม่ถูกต้อง")</f>
        <v>ข้อมูลไม่ถูกต้อง</v>
      </c>
      <c r="V511" s="149" t="str">
        <f>IF(ISNUMBER(S511),
IF(H$2=ตัวเลือก!A$30,"ยังไม่บันทึกข้อมูล",S511*0.47),"ข้อมูลไม่ถูกต้อง")</f>
        <v>ข้อมูลไม่ถูกต้อง</v>
      </c>
      <c r="W511" s="149" t="str">
        <f t="shared" si="63"/>
        <v>ข้อมูลไม่ถูกต้อง</v>
      </c>
      <c r="X511" s="148" t="str">
        <f t="shared" si="64"/>
        <v>ข้อมูลไม่ถูกต้อง</v>
      </c>
      <c r="Y511" s="38"/>
      <c r="Z511" s="38"/>
      <c r="AA511" s="38"/>
    </row>
    <row r="512" spans="1:27" x14ac:dyDescent="0.45">
      <c r="A512" s="38">
        <v>507</v>
      </c>
      <c r="B512" s="38"/>
      <c r="C512" s="38"/>
      <c r="D512" s="38"/>
      <c r="E512" s="38"/>
      <c r="F512" s="35"/>
      <c r="G512" s="35"/>
      <c r="H512" s="150"/>
      <c r="I512" s="38"/>
      <c r="J512" s="149" t="str">
        <f t="shared" si="65"/>
        <v>รอข้อมูลคอลัมน์ H</v>
      </c>
      <c r="K512" s="150"/>
      <c r="L512" s="150"/>
      <c r="M512" s="150"/>
      <c r="N512" s="149" t="str" cm="1">
        <f t="array" ref="N512">IF(AND(K512:M512=""),"ยังไม่บันทึกข้อมูล",
IF(M512&lt;&gt;"",
IF(M512&gt;=1.3,M512,"เป็นไม้พุ่ม"),
IF(K512+L512&gt;=1.3,K512+L512,"เป็นไม้พุ่ม")))</f>
        <v>ยังไม่บันทึกข้อมูล</v>
      </c>
      <c r="O512" s="149" t="str">
        <f t="shared" si="58"/>
        <v>ข้อมูลไม่ถูกต้อง</v>
      </c>
      <c r="P512" s="149" t="str">
        <f t="shared" si="59"/>
        <v>ข้อมูลไม่ถูกต้อง</v>
      </c>
      <c r="Q512" s="149" t="str">
        <f t="shared" si="60"/>
        <v>ข้อมูลไม่ถูกต้อง</v>
      </c>
      <c r="R512" s="149" t="str">
        <f t="shared" si="61"/>
        <v>ข้อมูลไม่ถูกต้อง</v>
      </c>
      <c r="S512" s="149" t="str">
        <f>IF(ISNUMBER(R512),
IF(H$2=ตัวเลือก!A$30,"ยังไม่บันทึกข้อมูล",R512*0.27),"ข้อมูลไม่ถูกต้อง")</f>
        <v>ข้อมูลไม่ถูกต้อง</v>
      </c>
      <c r="T512" s="149" t="str">
        <f t="shared" si="62"/>
        <v>ข้อมูลไม่ถูกต้อง</v>
      </c>
      <c r="U512" s="149" t="str">
        <f>IF(ISNUMBER(R512),
IF(H$2=ตัวเลือก!A$30,"ยังไม่บันทึกข้อมูล",R512*0.47),"ข้อมูลไม่ถูกต้อง")</f>
        <v>ข้อมูลไม่ถูกต้อง</v>
      </c>
      <c r="V512" s="149" t="str">
        <f>IF(ISNUMBER(S512),
IF(H$2=ตัวเลือก!A$30,"ยังไม่บันทึกข้อมูล",S512*0.47),"ข้อมูลไม่ถูกต้อง")</f>
        <v>ข้อมูลไม่ถูกต้อง</v>
      </c>
      <c r="W512" s="149" t="str">
        <f t="shared" si="63"/>
        <v>ข้อมูลไม่ถูกต้อง</v>
      </c>
      <c r="X512" s="148" t="str">
        <f t="shared" si="64"/>
        <v>ข้อมูลไม่ถูกต้อง</v>
      </c>
      <c r="Y512" s="38"/>
      <c r="Z512" s="38"/>
      <c r="AA512" s="38"/>
    </row>
    <row r="513" spans="1:27" x14ac:dyDescent="0.45">
      <c r="A513" s="38">
        <v>508</v>
      </c>
      <c r="B513" s="38"/>
      <c r="C513" s="38"/>
      <c r="D513" s="38"/>
      <c r="E513" s="38"/>
      <c r="F513" s="35"/>
      <c r="G513" s="35"/>
      <c r="H513" s="150"/>
      <c r="I513" s="38"/>
      <c r="J513" s="149" t="str">
        <f t="shared" si="65"/>
        <v>รอข้อมูลคอลัมน์ H</v>
      </c>
      <c r="K513" s="150"/>
      <c r="L513" s="150"/>
      <c r="M513" s="150"/>
      <c r="N513" s="149" t="str" cm="1">
        <f t="array" ref="N513">IF(AND(K513:M513=""),"ยังไม่บันทึกข้อมูล",
IF(M513&lt;&gt;"",
IF(M513&gt;=1.3,M513,"เป็นไม้พุ่ม"),
IF(K513+L513&gt;=1.3,K513+L513,"เป็นไม้พุ่ม")))</f>
        <v>ยังไม่บันทึกข้อมูล</v>
      </c>
      <c r="O513" s="149" t="str">
        <f t="shared" si="58"/>
        <v>ข้อมูลไม่ถูกต้อง</v>
      </c>
      <c r="P513" s="149" t="str">
        <f t="shared" si="59"/>
        <v>ข้อมูลไม่ถูกต้อง</v>
      </c>
      <c r="Q513" s="149" t="str">
        <f t="shared" si="60"/>
        <v>ข้อมูลไม่ถูกต้อง</v>
      </c>
      <c r="R513" s="149" t="str">
        <f t="shared" si="61"/>
        <v>ข้อมูลไม่ถูกต้อง</v>
      </c>
      <c r="S513" s="149" t="str">
        <f>IF(ISNUMBER(R513),
IF(H$2=ตัวเลือก!A$30,"ยังไม่บันทึกข้อมูล",R513*0.27),"ข้อมูลไม่ถูกต้อง")</f>
        <v>ข้อมูลไม่ถูกต้อง</v>
      </c>
      <c r="T513" s="149" t="str">
        <f t="shared" si="62"/>
        <v>ข้อมูลไม่ถูกต้อง</v>
      </c>
      <c r="U513" s="149" t="str">
        <f>IF(ISNUMBER(R513),
IF(H$2=ตัวเลือก!A$30,"ยังไม่บันทึกข้อมูล",R513*0.47),"ข้อมูลไม่ถูกต้อง")</f>
        <v>ข้อมูลไม่ถูกต้อง</v>
      </c>
      <c r="V513" s="149" t="str">
        <f>IF(ISNUMBER(S513),
IF(H$2=ตัวเลือก!A$30,"ยังไม่บันทึกข้อมูล",S513*0.47),"ข้อมูลไม่ถูกต้อง")</f>
        <v>ข้อมูลไม่ถูกต้อง</v>
      </c>
      <c r="W513" s="149" t="str">
        <f t="shared" si="63"/>
        <v>ข้อมูลไม่ถูกต้อง</v>
      </c>
      <c r="X513" s="148" t="str">
        <f t="shared" si="64"/>
        <v>ข้อมูลไม่ถูกต้อง</v>
      </c>
      <c r="Y513" s="38"/>
      <c r="Z513" s="38"/>
      <c r="AA513" s="38"/>
    </row>
    <row r="514" spans="1:27" x14ac:dyDescent="0.45">
      <c r="A514" s="38">
        <v>509</v>
      </c>
      <c r="B514" s="38"/>
      <c r="C514" s="38"/>
      <c r="D514" s="38"/>
      <c r="E514" s="38"/>
      <c r="F514" s="35"/>
      <c r="G514" s="35"/>
      <c r="H514" s="150"/>
      <c r="I514" s="38"/>
      <c r="J514" s="149" t="str">
        <f t="shared" si="65"/>
        <v>รอข้อมูลคอลัมน์ H</v>
      </c>
      <c r="K514" s="150"/>
      <c r="L514" s="150"/>
      <c r="M514" s="150"/>
      <c r="N514" s="149" t="str" cm="1">
        <f t="array" ref="N514">IF(AND(K514:M514=""),"ยังไม่บันทึกข้อมูล",
IF(M514&lt;&gt;"",
IF(M514&gt;=1.3,M514,"เป็นไม้พุ่ม"),
IF(K514+L514&gt;=1.3,K514+L514,"เป็นไม้พุ่ม")))</f>
        <v>ยังไม่บันทึกข้อมูล</v>
      </c>
      <c r="O514" s="149" t="str">
        <f t="shared" si="58"/>
        <v>ข้อมูลไม่ถูกต้อง</v>
      </c>
      <c r="P514" s="149" t="str">
        <f t="shared" si="59"/>
        <v>ข้อมูลไม่ถูกต้อง</v>
      </c>
      <c r="Q514" s="149" t="str">
        <f t="shared" si="60"/>
        <v>ข้อมูลไม่ถูกต้อง</v>
      </c>
      <c r="R514" s="149" t="str">
        <f t="shared" si="61"/>
        <v>ข้อมูลไม่ถูกต้อง</v>
      </c>
      <c r="S514" s="149" t="str">
        <f>IF(ISNUMBER(R514),
IF(H$2=ตัวเลือก!A$30,"ยังไม่บันทึกข้อมูล",R514*0.27),"ข้อมูลไม่ถูกต้อง")</f>
        <v>ข้อมูลไม่ถูกต้อง</v>
      </c>
      <c r="T514" s="149" t="str">
        <f t="shared" si="62"/>
        <v>ข้อมูลไม่ถูกต้อง</v>
      </c>
      <c r="U514" s="149" t="str">
        <f>IF(ISNUMBER(R514),
IF(H$2=ตัวเลือก!A$30,"ยังไม่บันทึกข้อมูล",R514*0.47),"ข้อมูลไม่ถูกต้อง")</f>
        <v>ข้อมูลไม่ถูกต้อง</v>
      </c>
      <c r="V514" s="149" t="str">
        <f>IF(ISNUMBER(S514),
IF(H$2=ตัวเลือก!A$30,"ยังไม่บันทึกข้อมูล",S514*0.47),"ข้อมูลไม่ถูกต้อง")</f>
        <v>ข้อมูลไม่ถูกต้อง</v>
      </c>
      <c r="W514" s="149" t="str">
        <f t="shared" si="63"/>
        <v>ข้อมูลไม่ถูกต้อง</v>
      </c>
      <c r="X514" s="148" t="str">
        <f t="shared" si="64"/>
        <v>ข้อมูลไม่ถูกต้อง</v>
      </c>
      <c r="Y514" s="38"/>
      <c r="Z514" s="38"/>
      <c r="AA514" s="38"/>
    </row>
    <row r="515" spans="1:27" x14ac:dyDescent="0.45">
      <c r="A515" s="38">
        <v>510</v>
      </c>
      <c r="B515" s="38"/>
      <c r="C515" s="38"/>
      <c r="D515" s="38"/>
      <c r="E515" s="38"/>
      <c r="F515" s="35"/>
      <c r="G515" s="35"/>
      <c r="H515" s="150"/>
      <c r="I515" s="38"/>
      <c r="J515" s="149" t="str">
        <f t="shared" si="65"/>
        <v>รอข้อมูลคอลัมน์ H</v>
      </c>
      <c r="K515" s="150"/>
      <c r="L515" s="150"/>
      <c r="M515" s="150"/>
      <c r="N515" s="149" t="str" cm="1">
        <f t="array" ref="N515">IF(AND(K515:M515=""),"ยังไม่บันทึกข้อมูล",
IF(M515&lt;&gt;"",
IF(M515&gt;=1.3,M515,"เป็นไม้พุ่ม"),
IF(K515+L515&gt;=1.3,K515+L515,"เป็นไม้พุ่ม")))</f>
        <v>ยังไม่บันทึกข้อมูล</v>
      </c>
      <c r="O515" s="149" t="str">
        <f t="shared" si="58"/>
        <v>ข้อมูลไม่ถูกต้อง</v>
      </c>
      <c r="P515" s="149" t="str">
        <f t="shared" si="59"/>
        <v>ข้อมูลไม่ถูกต้อง</v>
      </c>
      <c r="Q515" s="149" t="str">
        <f t="shared" si="60"/>
        <v>ข้อมูลไม่ถูกต้อง</v>
      </c>
      <c r="R515" s="149" t="str">
        <f t="shared" si="61"/>
        <v>ข้อมูลไม่ถูกต้อง</v>
      </c>
      <c r="S515" s="149" t="str">
        <f>IF(ISNUMBER(R515),
IF(H$2=ตัวเลือก!A$30,"ยังไม่บันทึกข้อมูล",R515*0.27),"ข้อมูลไม่ถูกต้อง")</f>
        <v>ข้อมูลไม่ถูกต้อง</v>
      </c>
      <c r="T515" s="149" t="str">
        <f t="shared" si="62"/>
        <v>ข้อมูลไม่ถูกต้อง</v>
      </c>
      <c r="U515" s="149" t="str">
        <f>IF(ISNUMBER(R515),
IF(H$2=ตัวเลือก!A$30,"ยังไม่บันทึกข้อมูล",R515*0.47),"ข้อมูลไม่ถูกต้อง")</f>
        <v>ข้อมูลไม่ถูกต้อง</v>
      </c>
      <c r="V515" s="149" t="str">
        <f>IF(ISNUMBER(S515),
IF(H$2=ตัวเลือก!A$30,"ยังไม่บันทึกข้อมูล",S515*0.47),"ข้อมูลไม่ถูกต้อง")</f>
        <v>ข้อมูลไม่ถูกต้อง</v>
      </c>
      <c r="W515" s="149" t="str">
        <f t="shared" si="63"/>
        <v>ข้อมูลไม่ถูกต้อง</v>
      </c>
      <c r="X515" s="148" t="str">
        <f t="shared" si="64"/>
        <v>ข้อมูลไม่ถูกต้อง</v>
      </c>
      <c r="Y515" s="38"/>
      <c r="Z515" s="38"/>
      <c r="AA515" s="38"/>
    </row>
    <row r="516" spans="1:27" x14ac:dyDescent="0.45">
      <c r="A516" s="38">
        <v>511</v>
      </c>
      <c r="B516" s="38"/>
      <c r="C516" s="38"/>
      <c r="D516" s="38"/>
      <c r="E516" s="38"/>
      <c r="F516" s="35"/>
      <c r="G516" s="35"/>
      <c r="H516" s="150"/>
      <c r="I516" s="38"/>
      <c r="J516" s="149" t="str">
        <f t="shared" si="65"/>
        <v>รอข้อมูลคอลัมน์ H</v>
      </c>
      <c r="K516" s="150"/>
      <c r="L516" s="150"/>
      <c r="M516" s="150"/>
      <c r="N516" s="149" t="str" cm="1">
        <f t="array" ref="N516">IF(AND(K516:M516=""),"ยังไม่บันทึกข้อมูล",
IF(M516&lt;&gt;"",
IF(M516&gt;=1.3,M516,"เป็นไม้พุ่ม"),
IF(K516+L516&gt;=1.3,K516+L516,"เป็นไม้พุ่ม")))</f>
        <v>ยังไม่บันทึกข้อมูล</v>
      </c>
      <c r="O516" s="149" t="str">
        <f t="shared" si="58"/>
        <v>ข้อมูลไม่ถูกต้อง</v>
      </c>
      <c r="P516" s="149" t="str">
        <f t="shared" si="59"/>
        <v>ข้อมูลไม่ถูกต้อง</v>
      </c>
      <c r="Q516" s="149" t="str">
        <f t="shared" si="60"/>
        <v>ข้อมูลไม่ถูกต้อง</v>
      </c>
      <c r="R516" s="149" t="str">
        <f t="shared" si="61"/>
        <v>ข้อมูลไม่ถูกต้อง</v>
      </c>
      <c r="S516" s="149" t="str">
        <f>IF(ISNUMBER(R516),
IF(H$2=ตัวเลือก!A$30,"ยังไม่บันทึกข้อมูล",R516*0.27),"ข้อมูลไม่ถูกต้อง")</f>
        <v>ข้อมูลไม่ถูกต้อง</v>
      </c>
      <c r="T516" s="149" t="str">
        <f t="shared" si="62"/>
        <v>ข้อมูลไม่ถูกต้อง</v>
      </c>
      <c r="U516" s="149" t="str">
        <f>IF(ISNUMBER(R516),
IF(H$2=ตัวเลือก!A$30,"ยังไม่บันทึกข้อมูล",R516*0.47),"ข้อมูลไม่ถูกต้อง")</f>
        <v>ข้อมูลไม่ถูกต้อง</v>
      </c>
      <c r="V516" s="149" t="str">
        <f>IF(ISNUMBER(S516),
IF(H$2=ตัวเลือก!A$30,"ยังไม่บันทึกข้อมูล",S516*0.47),"ข้อมูลไม่ถูกต้อง")</f>
        <v>ข้อมูลไม่ถูกต้อง</v>
      </c>
      <c r="W516" s="149" t="str">
        <f t="shared" si="63"/>
        <v>ข้อมูลไม่ถูกต้อง</v>
      </c>
      <c r="X516" s="148" t="str">
        <f t="shared" si="64"/>
        <v>ข้อมูลไม่ถูกต้อง</v>
      </c>
      <c r="Y516" s="38"/>
      <c r="Z516" s="38"/>
      <c r="AA516" s="38"/>
    </row>
    <row r="517" spans="1:27" x14ac:dyDescent="0.45">
      <c r="A517" s="38">
        <v>512</v>
      </c>
      <c r="B517" s="38"/>
      <c r="C517" s="38"/>
      <c r="D517" s="38"/>
      <c r="E517" s="38"/>
      <c r="F517" s="35"/>
      <c r="G517" s="35"/>
      <c r="H517" s="150"/>
      <c r="I517" s="38"/>
      <c r="J517" s="149" t="str">
        <f t="shared" si="65"/>
        <v>รอข้อมูลคอลัมน์ H</v>
      </c>
      <c r="K517" s="150"/>
      <c r="L517" s="150"/>
      <c r="M517" s="150"/>
      <c r="N517" s="149" t="str" cm="1">
        <f t="array" ref="N517">IF(AND(K517:M517=""),"ยังไม่บันทึกข้อมูล",
IF(M517&lt;&gt;"",
IF(M517&gt;=1.3,M517,"เป็นไม้พุ่ม"),
IF(K517+L517&gt;=1.3,K517+L517,"เป็นไม้พุ่ม")))</f>
        <v>ยังไม่บันทึกข้อมูล</v>
      </c>
      <c r="O517" s="149" t="str">
        <f t="shared" si="58"/>
        <v>ข้อมูลไม่ถูกต้อง</v>
      </c>
      <c r="P517" s="149" t="str">
        <f t="shared" si="59"/>
        <v>ข้อมูลไม่ถูกต้อง</v>
      </c>
      <c r="Q517" s="149" t="str">
        <f t="shared" si="60"/>
        <v>ข้อมูลไม่ถูกต้อง</v>
      </c>
      <c r="R517" s="149" t="str">
        <f t="shared" si="61"/>
        <v>ข้อมูลไม่ถูกต้อง</v>
      </c>
      <c r="S517" s="149" t="str">
        <f>IF(ISNUMBER(R517),
IF(H$2=ตัวเลือก!A$30,"ยังไม่บันทึกข้อมูล",R517*0.27),"ข้อมูลไม่ถูกต้อง")</f>
        <v>ข้อมูลไม่ถูกต้อง</v>
      </c>
      <c r="T517" s="149" t="str">
        <f t="shared" si="62"/>
        <v>ข้อมูลไม่ถูกต้อง</v>
      </c>
      <c r="U517" s="149" t="str">
        <f>IF(ISNUMBER(R517),
IF(H$2=ตัวเลือก!A$30,"ยังไม่บันทึกข้อมูล",R517*0.47),"ข้อมูลไม่ถูกต้อง")</f>
        <v>ข้อมูลไม่ถูกต้อง</v>
      </c>
      <c r="V517" s="149" t="str">
        <f>IF(ISNUMBER(S517),
IF(H$2=ตัวเลือก!A$30,"ยังไม่บันทึกข้อมูล",S517*0.47),"ข้อมูลไม่ถูกต้อง")</f>
        <v>ข้อมูลไม่ถูกต้อง</v>
      </c>
      <c r="W517" s="149" t="str">
        <f t="shared" si="63"/>
        <v>ข้อมูลไม่ถูกต้อง</v>
      </c>
      <c r="X517" s="148" t="str">
        <f t="shared" si="64"/>
        <v>ข้อมูลไม่ถูกต้อง</v>
      </c>
      <c r="Y517" s="38"/>
      <c r="Z517" s="38"/>
      <c r="AA517" s="38"/>
    </row>
    <row r="518" spans="1:27" x14ac:dyDescent="0.45">
      <c r="A518" s="38">
        <v>513</v>
      </c>
      <c r="B518" s="38"/>
      <c r="C518" s="38"/>
      <c r="D518" s="38"/>
      <c r="E518" s="38"/>
      <c r="F518" s="35"/>
      <c r="G518" s="35"/>
      <c r="H518" s="150"/>
      <c r="I518" s="38"/>
      <c r="J518" s="149" t="str">
        <f t="shared" si="65"/>
        <v>รอข้อมูลคอลัมน์ H</v>
      </c>
      <c r="K518" s="150"/>
      <c r="L518" s="150"/>
      <c r="M518" s="150"/>
      <c r="N518" s="149" t="str" cm="1">
        <f t="array" ref="N518">IF(AND(K518:M518=""),"ยังไม่บันทึกข้อมูล",
IF(M518&lt;&gt;"",
IF(M518&gt;=1.3,M518,"เป็นไม้พุ่ม"),
IF(K518+L518&gt;=1.3,K518+L518,"เป็นไม้พุ่ม")))</f>
        <v>ยังไม่บันทึกข้อมูล</v>
      </c>
      <c r="O518" s="149" t="str">
        <f t="shared" si="58"/>
        <v>ข้อมูลไม่ถูกต้อง</v>
      </c>
      <c r="P518" s="149" t="str">
        <f t="shared" si="59"/>
        <v>ข้อมูลไม่ถูกต้อง</v>
      </c>
      <c r="Q518" s="149" t="str">
        <f t="shared" si="60"/>
        <v>ข้อมูลไม่ถูกต้อง</v>
      </c>
      <c r="R518" s="149" t="str">
        <f t="shared" si="61"/>
        <v>ข้อมูลไม่ถูกต้อง</v>
      </c>
      <c r="S518" s="149" t="str">
        <f>IF(ISNUMBER(R518),
IF(H$2=ตัวเลือก!A$30,"ยังไม่บันทึกข้อมูล",R518*0.27),"ข้อมูลไม่ถูกต้อง")</f>
        <v>ข้อมูลไม่ถูกต้อง</v>
      </c>
      <c r="T518" s="149" t="str">
        <f t="shared" si="62"/>
        <v>ข้อมูลไม่ถูกต้อง</v>
      </c>
      <c r="U518" s="149" t="str">
        <f>IF(ISNUMBER(R518),
IF(H$2=ตัวเลือก!A$30,"ยังไม่บันทึกข้อมูล",R518*0.47),"ข้อมูลไม่ถูกต้อง")</f>
        <v>ข้อมูลไม่ถูกต้อง</v>
      </c>
      <c r="V518" s="149" t="str">
        <f>IF(ISNUMBER(S518),
IF(H$2=ตัวเลือก!A$30,"ยังไม่บันทึกข้อมูล",S518*0.47),"ข้อมูลไม่ถูกต้อง")</f>
        <v>ข้อมูลไม่ถูกต้อง</v>
      </c>
      <c r="W518" s="149" t="str">
        <f t="shared" si="63"/>
        <v>ข้อมูลไม่ถูกต้อง</v>
      </c>
      <c r="X518" s="148" t="str">
        <f t="shared" si="64"/>
        <v>ข้อมูลไม่ถูกต้อง</v>
      </c>
      <c r="Y518" s="38"/>
      <c r="Z518" s="38"/>
      <c r="AA518" s="38"/>
    </row>
    <row r="519" spans="1:27" x14ac:dyDescent="0.45">
      <c r="A519" s="38">
        <v>514</v>
      </c>
      <c r="B519" s="38"/>
      <c r="C519" s="38"/>
      <c r="D519" s="38"/>
      <c r="E519" s="38"/>
      <c r="F519" s="35"/>
      <c r="G519" s="35"/>
      <c r="H519" s="150"/>
      <c r="I519" s="38"/>
      <c r="J519" s="149" t="str">
        <f t="shared" si="65"/>
        <v>รอข้อมูลคอลัมน์ H</v>
      </c>
      <c r="K519" s="150"/>
      <c r="L519" s="150"/>
      <c r="M519" s="150"/>
      <c r="N519" s="149" t="str" cm="1">
        <f t="array" ref="N519">IF(AND(K519:M519=""),"ยังไม่บันทึกข้อมูล",
IF(M519&lt;&gt;"",
IF(M519&gt;=1.3,M519,"เป็นไม้พุ่ม"),
IF(K519+L519&gt;=1.3,K519+L519,"เป็นไม้พุ่ม")))</f>
        <v>ยังไม่บันทึกข้อมูล</v>
      </c>
      <c r="O519" s="149" t="str">
        <f t="shared" ref="O519:O582" si="66">IF(AND(ISNUMBER(J519),ISNUMBER(N519)),0.0702*(((J519^2)*N519))^0.8737,"ข้อมูลไม่ถูกต้อง")</f>
        <v>ข้อมูลไม่ถูกต้อง</v>
      </c>
      <c r="P519" s="149" t="str">
        <f t="shared" ref="P519:P582" si="67">IF(AND(ISNUMBER(J519),ISNUMBER(N519)),0.0093*(((J519^2)*N519))^0.9403,"ข้อมูลไม่ถูกต้อง")</f>
        <v>ข้อมูลไม่ถูกต้อง</v>
      </c>
      <c r="Q519" s="149" t="str">
        <f t="shared" ref="Q519:Q582" si="68">IF(AND(ISNUMBER(K519),ISNUMBER(O519)),0.0244*(((K519^2)*O519))^1.0517,"ข้อมูลไม่ถูกต้อง")</f>
        <v>ข้อมูลไม่ถูกต้อง</v>
      </c>
      <c r="R519" s="149" t="str">
        <f t="shared" ref="R519:R582" si="69">IF(AND(O519&lt;&gt;"ข้อมูลไม่ถูกต้อง",P519&lt;&gt;"ข้อมูลไม่ถูกต้อง",Q519&lt;&gt;"ข้อมูลไม่ถูกต้อง"),O519+P519+Q519,"ข้อมูลไม่ถูกต้อง")</f>
        <v>ข้อมูลไม่ถูกต้อง</v>
      </c>
      <c r="S519" s="149" t="str">
        <f>IF(ISNUMBER(R519),
IF(H$2=ตัวเลือก!A$30,"ยังไม่บันทึกข้อมูล",R519*0.27),"ข้อมูลไม่ถูกต้อง")</f>
        <v>ข้อมูลไม่ถูกต้อง</v>
      </c>
      <c r="T519" s="149" t="str">
        <f t="shared" ref="T519:T582" si="70">IF(AND(ISNUMBER(R519),ISNUMBER(S519)),R519+S519,"ข้อมูลไม่ถูกต้อง")</f>
        <v>ข้อมูลไม่ถูกต้อง</v>
      </c>
      <c r="U519" s="149" t="str">
        <f>IF(ISNUMBER(R519),
IF(H$2=ตัวเลือก!A$30,"ยังไม่บันทึกข้อมูล",R519*0.47),"ข้อมูลไม่ถูกต้อง")</f>
        <v>ข้อมูลไม่ถูกต้อง</v>
      </c>
      <c r="V519" s="149" t="str">
        <f>IF(ISNUMBER(S519),
IF(H$2=ตัวเลือก!A$30,"ยังไม่บันทึกข้อมูล",S519*0.47),"ข้อมูลไม่ถูกต้อง")</f>
        <v>ข้อมูลไม่ถูกต้อง</v>
      </c>
      <c r="W519" s="149" t="str">
        <f t="shared" ref="W519:W582" si="71">IF(AND(ISNUMBER(U519),ISNUMBER(V519)),((U519+V519)/1000),"ข้อมูลไม่ถูกต้อง")</f>
        <v>ข้อมูลไม่ถูกต้อง</v>
      </c>
      <c r="X519" s="148" t="str">
        <f t="shared" si="64"/>
        <v>ข้อมูลไม่ถูกต้อง</v>
      </c>
      <c r="Y519" s="38"/>
      <c r="Z519" s="38"/>
      <c r="AA519" s="38"/>
    </row>
    <row r="520" spans="1:27" x14ac:dyDescent="0.45">
      <c r="A520" s="38">
        <v>515</v>
      </c>
      <c r="B520" s="38"/>
      <c r="C520" s="38"/>
      <c r="D520" s="38"/>
      <c r="E520" s="38"/>
      <c r="F520" s="35"/>
      <c r="G520" s="35"/>
      <c r="H520" s="150"/>
      <c r="I520" s="38"/>
      <c r="J520" s="149" t="str">
        <f t="shared" si="65"/>
        <v>รอข้อมูลคอลัมน์ H</v>
      </c>
      <c r="K520" s="150"/>
      <c r="L520" s="150"/>
      <c r="M520" s="150"/>
      <c r="N520" s="149" t="str" cm="1">
        <f t="array" ref="N520">IF(AND(K520:M520=""),"ยังไม่บันทึกข้อมูล",
IF(M520&lt;&gt;"",
IF(M520&gt;=1.3,M520,"เป็นไม้พุ่ม"),
IF(K520+L520&gt;=1.3,K520+L520,"เป็นไม้พุ่ม")))</f>
        <v>ยังไม่บันทึกข้อมูล</v>
      </c>
      <c r="O520" s="149" t="str">
        <f t="shared" si="66"/>
        <v>ข้อมูลไม่ถูกต้อง</v>
      </c>
      <c r="P520" s="149" t="str">
        <f t="shared" si="67"/>
        <v>ข้อมูลไม่ถูกต้อง</v>
      </c>
      <c r="Q520" s="149" t="str">
        <f t="shared" si="68"/>
        <v>ข้อมูลไม่ถูกต้อง</v>
      </c>
      <c r="R520" s="149" t="str">
        <f t="shared" si="69"/>
        <v>ข้อมูลไม่ถูกต้อง</v>
      </c>
      <c r="S520" s="149" t="str">
        <f>IF(ISNUMBER(R520),
IF(H$2=ตัวเลือก!A$30,"ยังไม่บันทึกข้อมูล",R520*0.27),"ข้อมูลไม่ถูกต้อง")</f>
        <v>ข้อมูลไม่ถูกต้อง</v>
      </c>
      <c r="T520" s="149" t="str">
        <f t="shared" si="70"/>
        <v>ข้อมูลไม่ถูกต้อง</v>
      </c>
      <c r="U520" s="149" t="str">
        <f>IF(ISNUMBER(R520),
IF(H$2=ตัวเลือก!A$30,"ยังไม่บันทึกข้อมูล",R520*0.47),"ข้อมูลไม่ถูกต้อง")</f>
        <v>ข้อมูลไม่ถูกต้อง</v>
      </c>
      <c r="V520" s="149" t="str">
        <f>IF(ISNUMBER(S520),
IF(H$2=ตัวเลือก!A$30,"ยังไม่บันทึกข้อมูล",S520*0.47),"ข้อมูลไม่ถูกต้อง")</f>
        <v>ข้อมูลไม่ถูกต้อง</v>
      </c>
      <c r="W520" s="149" t="str">
        <f t="shared" si="71"/>
        <v>ข้อมูลไม่ถูกต้อง</v>
      </c>
      <c r="X520" s="148" t="str">
        <f t="shared" si="64"/>
        <v>ข้อมูลไม่ถูกต้อง</v>
      </c>
      <c r="Y520" s="38"/>
      <c r="Z520" s="38"/>
      <c r="AA520" s="38"/>
    </row>
    <row r="521" spans="1:27" x14ac:dyDescent="0.45">
      <c r="A521" s="38">
        <v>516</v>
      </c>
      <c r="B521" s="38"/>
      <c r="C521" s="38"/>
      <c r="D521" s="38"/>
      <c r="E521" s="38"/>
      <c r="F521" s="35"/>
      <c r="G521" s="35"/>
      <c r="H521" s="150"/>
      <c r="I521" s="38"/>
      <c r="J521" s="149" t="str">
        <f t="shared" si="65"/>
        <v>รอข้อมูลคอลัมน์ H</v>
      </c>
      <c r="K521" s="150"/>
      <c r="L521" s="150"/>
      <c r="M521" s="150"/>
      <c r="N521" s="149" t="str" cm="1">
        <f t="array" ref="N521">IF(AND(K521:M521=""),"ยังไม่บันทึกข้อมูล",
IF(M521&lt;&gt;"",
IF(M521&gt;=1.3,M521,"เป็นไม้พุ่ม"),
IF(K521+L521&gt;=1.3,K521+L521,"เป็นไม้พุ่ม")))</f>
        <v>ยังไม่บันทึกข้อมูล</v>
      </c>
      <c r="O521" s="149" t="str">
        <f t="shared" si="66"/>
        <v>ข้อมูลไม่ถูกต้อง</v>
      </c>
      <c r="P521" s="149" t="str">
        <f t="shared" si="67"/>
        <v>ข้อมูลไม่ถูกต้อง</v>
      </c>
      <c r="Q521" s="149" t="str">
        <f t="shared" si="68"/>
        <v>ข้อมูลไม่ถูกต้อง</v>
      </c>
      <c r="R521" s="149" t="str">
        <f t="shared" si="69"/>
        <v>ข้อมูลไม่ถูกต้อง</v>
      </c>
      <c r="S521" s="149" t="str">
        <f>IF(ISNUMBER(R521),
IF(H$2=ตัวเลือก!A$30,"ยังไม่บันทึกข้อมูล",R521*0.27),"ข้อมูลไม่ถูกต้อง")</f>
        <v>ข้อมูลไม่ถูกต้อง</v>
      </c>
      <c r="T521" s="149" t="str">
        <f t="shared" si="70"/>
        <v>ข้อมูลไม่ถูกต้อง</v>
      </c>
      <c r="U521" s="149" t="str">
        <f>IF(ISNUMBER(R521),
IF(H$2=ตัวเลือก!A$30,"ยังไม่บันทึกข้อมูล",R521*0.47),"ข้อมูลไม่ถูกต้อง")</f>
        <v>ข้อมูลไม่ถูกต้อง</v>
      </c>
      <c r="V521" s="149" t="str">
        <f>IF(ISNUMBER(S521),
IF(H$2=ตัวเลือก!A$30,"ยังไม่บันทึกข้อมูล",S521*0.47),"ข้อมูลไม่ถูกต้อง")</f>
        <v>ข้อมูลไม่ถูกต้อง</v>
      </c>
      <c r="W521" s="149" t="str">
        <f t="shared" si="71"/>
        <v>ข้อมูลไม่ถูกต้อง</v>
      </c>
      <c r="X521" s="148" t="str">
        <f t="shared" si="64"/>
        <v>ข้อมูลไม่ถูกต้อง</v>
      </c>
      <c r="Y521" s="38"/>
      <c r="Z521" s="38"/>
      <c r="AA521" s="38"/>
    </row>
    <row r="522" spans="1:27" x14ac:dyDescent="0.45">
      <c r="A522" s="38">
        <v>517</v>
      </c>
      <c r="B522" s="38"/>
      <c r="C522" s="38"/>
      <c r="D522" s="38"/>
      <c r="E522" s="38"/>
      <c r="F522" s="35"/>
      <c r="G522" s="35"/>
      <c r="H522" s="150"/>
      <c r="I522" s="38"/>
      <c r="J522" s="149" t="str">
        <f t="shared" si="65"/>
        <v>รอข้อมูลคอลัมน์ H</v>
      </c>
      <c r="K522" s="150"/>
      <c r="L522" s="150"/>
      <c r="M522" s="150"/>
      <c r="N522" s="149" t="str" cm="1">
        <f t="array" ref="N522">IF(AND(K522:M522=""),"ยังไม่บันทึกข้อมูล",
IF(M522&lt;&gt;"",
IF(M522&gt;=1.3,M522,"เป็นไม้พุ่ม"),
IF(K522+L522&gt;=1.3,K522+L522,"เป็นไม้พุ่ม")))</f>
        <v>ยังไม่บันทึกข้อมูล</v>
      </c>
      <c r="O522" s="149" t="str">
        <f t="shared" si="66"/>
        <v>ข้อมูลไม่ถูกต้อง</v>
      </c>
      <c r="P522" s="149" t="str">
        <f t="shared" si="67"/>
        <v>ข้อมูลไม่ถูกต้อง</v>
      </c>
      <c r="Q522" s="149" t="str">
        <f t="shared" si="68"/>
        <v>ข้อมูลไม่ถูกต้อง</v>
      </c>
      <c r="R522" s="149" t="str">
        <f t="shared" si="69"/>
        <v>ข้อมูลไม่ถูกต้อง</v>
      </c>
      <c r="S522" s="149" t="str">
        <f>IF(ISNUMBER(R522),
IF(H$2=ตัวเลือก!A$30,"ยังไม่บันทึกข้อมูล",R522*0.27),"ข้อมูลไม่ถูกต้อง")</f>
        <v>ข้อมูลไม่ถูกต้อง</v>
      </c>
      <c r="T522" s="149" t="str">
        <f t="shared" si="70"/>
        <v>ข้อมูลไม่ถูกต้อง</v>
      </c>
      <c r="U522" s="149" t="str">
        <f>IF(ISNUMBER(R522),
IF(H$2=ตัวเลือก!A$30,"ยังไม่บันทึกข้อมูล",R522*0.47),"ข้อมูลไม่ถูกต้อง")</f>
        <v>ข้อมูลไม่ถูกต้อง</v>
      </c>
      <c r="V522" s="149" t="str">
        <f>IF(ISNUMBER(S522),
IF(H$2=ตัวเลือก!A$30,"ยังไม่บันทึกข้อมูล",S522*0.47),"ข้อมูลไม่ถูกต้อง")</f>
        <v>ข้อมูลไม่ถูกต้อง</v>
      </c>
      <c r="W522" s="149" t="str">
        <f t="shared" si="71"/>
        <v>ข้อมูลไม่ถูกต้อง</v>
      </c>
      <c r="X522" s="148" t="str">
        <f t="shared" si="64"/>
        <v>ข้อมูลไม่ถูกต้อง</v>
      </c>
      <c r="Y522" s="38"/>
      <c r="Z522" s="38"/>
      <c r="AA522" s="38"/>
    </row>
    <row r="523" spans="1:27" x14ac:dyDescent="0.45">
      <c r="A523" s="38">
        <v>518</v>
      </c>
      <c r="B523" s="38"/>
      <c r="C523" s="38"/>
      <c r="D523" s="38"/>
      <c r="E523" s="38"/>
      <c r="F523" s="35"/>
      <c r="G523" s="35"/>
      <c r="H523" s="150"/>
      <c r="I523" s="38"/>
      <c r="J523" s="149" t="str">
        <f t="shared" si="65"/>
        <v>รอข้อมูลคอลัมน์ H</v>
      </c>
      <c r="K523" s="150"/>
      <c r="L523" s="150"/>
      <c r="M523" s="150"/>
      <c r="N523" s="149" t="str" cm="1">
        <f t="array" ref="N523">IF(AND(K523:M523=""),"ยังไม่บันทึกข้อมูล",
IF(M523&lt;&gt;"",
IF(M523&gt;=1.3,M523,"เป็นไม้พุ่ม"),
IF(K523+L523&gt;=1.3,K523+L523,"เป็นไม้พุ่ม")))</f>
        <v>ยังไม่บันทึกข้อมูล</v>
      </c>
      <c r="O523" s="149" t="str">
        <f t="shared" si="66"/>
        <v>ข้อมูลไม่ถูกต้อง</v>
      </c>
      <c r="P523" s="149" t="str">
        <f t="shared" si="67"/>
        <v>ข้อมูลไม่ถูกต้อง</v>
      </c>
      <c r="Q523" s="149" t="str">
        <f t="shared" si="68"/>
        <v>ข้อมูลไม่ถูกต้อง</v>
      </c>
      <c r="R523" s="149" t="str">
        <f t="shared" si="69"/>
        <v>ข้อมูลไม่ถูกต้อง</v>
      </c>
      <c r="S523" s="149" t="str">
        <f>IF(ISNUMBER(R523),
IF(H$2=ตัวเลือก!A$30,"ยังไม่บันทึกข้อมูล",R523*0.27),"ข้อมูลไม่ถูกต้อง")</f>
        <v>ข้อมูลไม่ถูกต้อง</v>
      </c>
      <c r="T523" s="149" t="str">
        <f t="shared" si="70"/>
        <v>ข้อมูลไม่ถูกต้อง</v>
      </c>
      <c r="U523" s="149" t="str">
        <f>IF(ISNUMBER(R523),
IF(H$2=ตัวเลือก!A$30,"ยังไม่บันทึกข้อมูล",R523*0.47),"ข้อมูลไม่ถูกต้อง")</f>
        <v>ข้อมูลไม่ถูกต้อง</v>
      </c>
      <c r="V523" s="149" t="str">
        <f>IF(ISNUMBER(S523),
IF(H$2=ตัวเลือก!A$30,"ยังไม่บันทึกข้อมูล",S523*0.47),"ข้อมูลไม่ถูกต้อง")</f>
        <v>ข้อมูลไม่ถูกต้อง</v>
      </c>
      <c r="W523" s="149" t="str">
        <f t="shared" si="71"/>
        <v>ข้อมูลไม่ถูกต้อง</v>
      </c>
      <c r="X523" s="148" t="str">
        <f t="shared" si="64"/>
        <v>ข้อมูลไม่ถูกต้อง</v>
      </c>
      <c r="Y523" s="38"/>
      <c r="Z523" s="38"/>
      <c r="AA523" s="38"/>
    </row>
    <row r="524" spans="1:27" x14ac:dyDescent="0.45">
      <c r="A524" s="38">
        <v>519</v>
      </c>
      <c r="B524" s="38"/>
      <c r="C524" s="38"/>
      <c r="D524" s="38"/>
      <c r="E524" s="38"/>
      <c r="F524" s="35"/>
      <c r="G524" s="35"/>
      <c r="H524" s="150"/>
      <c r="I524" s="38"/>
      <c r="J524" s="149" t="str">
        <f t="shared" si="65"/>
        <v>รอข้อมูลคอลัมน์ H</v>
      </c>
      <c r="K524" s="150"/>
      <c r="L524" s="150"/>
      <c r="M524" s="150"/>
      <c r="N524" s="149" t="str" cm="1">
        <f t="array" ref="N524">IF(AND(K524:M524=""),"ยังไม่บันทึกข้อมูล",
IF(M524&lt;&gt;"",
IF(M524&gt;=1.3,M524,"เป็นไม้พุ่ม"),
IF(K524+L524&gt;=1.3,K524+L524,"เป็นไม้พุ่ม")))</f>
        <v>ยังไม่บันทึกข้อมูล</v>
      </c>
      <c r="O524" s="149" t="str">
        <f t="shared" si="66"/>
        <v>ข้อมูลไม่ถูกต้อง</v>
      </c>
      <c r="P524" s="149" t="str">
        <f t="shared" si="67"/>
        <v>ข้อมูลไม่ถูกต้อง</v>
      </c>
      <c r="Q524" s="149" t="str">
        <f t="shared" si="68"/>
        <v>ข้อมูลไม่ถูกต้อง</v>
      </c>
      <c r="R524" s="149" t="str">
        <f t="shared" si="69"/>
        <v>ข้อมูลไม่ถูกต้อง</v>
      </c>
      <c r="S524" s="149" t="str">
        <f>IF(ISNUMBER(R524),
IF(H$2=ตัวเลือก!A$30,"ยังไม่บันทึกข้อมูล",R524*0.27),"ข้อมูลไม่ถูกต้อง")</f>
        <v>ข้อมูลไม่ถูกต้อง</v>
      </c>
      <c r="T524" s="149" t="str">
        <f t="shared" si="70"/>
        <v>ข้อมูลไม่ถูกต้อง</v>
      </c>
      <c r="U524" s="149" t="str">
        <f>IF(ISNUMBER(R524),
IF(H$2=ตัวเลือก!A$30,"ยังไม่บันทึกข้อมูล",R524*0.47),"ข้อมูลไม่ถูกต้อง")</f>
        <v>ข้อมูลไม่ถูกต้อง</v>
      </c>
      <c r="V524" s="149" t="str">
        <f>IF(ISNUMBER(S524),
IF(H$2=ตัวเลือก!A$30,"ยังไม่บันทึกข้อมูล",S524*0.47),"ข้อมูลไม่ถูกต้อง")</f>
        <v>ข้อมูลไม่ถูกต้อง</v>
      </c>
      <c r="W524" s="149" t="str">
        <f t="shared" si="71"/>
        <v>ข้อมูลไม่ถูกต้อง</v>
      </c>
      <c r="X524" s="148" t="str">
        <f t="shared" ref="X524:X587" si="72">IF(ISNUMBER(W524),W524*(44/12),"ข้อมูลไม่ถูกต้อง")</f>
        <v>ข้อมูลไม่ถูกต้อง</v>
      </c>
      <c r="Y524" s="38"/>
      <c r="Z524" s="38"/>
      <c r="AA524" s="38"/>
    </row>
    <row r="525" spans="1:27" x14ac:dyDescent="0.45">
      <c r="A525" s="38">
        <v>520</v>
      </c>
      <c r="B525" s="38"/>
      <c r="C525" s="38"/>
      <c r="D525" s="38"/>
      <c r="E525" s="38"/>
      <c r="F525" s="35"/>
      <c r="G525" s="35"/>
      <c r="H525" s="150"/>
      <c r="I525" s="38"/>
      <c r="J525" s="149" t="str">
        <f t="shared" si="65"/>
        <v>รอข้อมูลคอลัมน์ H</v>
      </c>
      <c r="K525" s="150"/>
      <c r="L525" s="150"/>
      <c r="M525" s="150"/>
      <c r="N525" s="149" t="str" cm="1">
        <f t="array" ref="N525">IF(AND(K525:M525=""),"ยังไม่บันทึกข้อมูล",
IF(M525&lt;&gt;"",
IF(M525&gt;=1.3,M525,"เป็นไม้พุ่ม"),
IF(K525+L525&gt;=1.3,K525+L525,"เป็นไม้พุ่ม")))</f>
        <v>ยังไม่บันทึกข้อมูล</v>
      </c>
      <c r="O525" s="149" t="str">
        <f t="shared" si="66"/>
        <v>ข้อมูลไม่ถูกต้อง</v>
      </c>
      <c r="P525" s="149" t="str">
        <f t="shared" si="67"/>
        <v>ข้อมูลไม่ถูกต้อง</v>
      </c>
      <c r="Q525" s="149" t="str">
        <f t="shared" si="68"/>
        <v>ข้อมูลไม่ถูกต้อง</v>
      </c>
      <c r="R525" s="149" t="str">
        <f t="shared" si="69"/>
        <v>ข้อมูลไม่ถูกต้อง</v>
      </c>
      <c r="S525" s="149" t="str">
        <f>IF(ISNUMBER(R525),
IF(H$2=ตัวเลือก!A$30,"ยังไม่บันทึกข้อมูล",R525*0.27),"ข้อมูลไม่ถูกต้อง")</f>
        <v>ข้อมูลไม่ถูกต้อง</v>
      </c>
      <c r="T525" s="149" t="str">
        <f t="shared" si="70"/>
        <v>ข้อมูลไม่ถูกต้อง</v>
      </c>
      <c r="U525" s="149" t="str">
        <f>IF(ISNUMBER(R525),
IF(H$2=ตัวเลือก!A$30,"ยังไม่บันทึกข้อมูล",R525*0.47),"ข้อมูลไม่ถูกต้อง")</f>
        <v>ข้อมูลไม่ถูกต้อง</v>
      </c>
      <c r="V525" s="149" t="str">
        <f>IF(ISNUMBER(S525),
IF(H$2=ตัวเลือก!A$30,"ยังไม่บันทึกข้อมูล",S525*0.47),"ข้อมูลไม่ถูกต้อง")</f>
        <v>ข้อมูลไม่ถูกต้อง</v>
      </c>
      <c r="W525" s="149" t="str">
        <f t="shared" si="71"/>
        <v>ข้อมูลไม่ถูกต้อง</v>
      </c>
      <c r="X525" s="148" t="str">
        <f t="shared" si="72"/>
        <v>ข้อมูลไม่ถูกต้อง</v>
      </c>
      <c r="Y525" s="38"/>
      <c r="Z525" s="38"/>
      <c r="AA525" s="38"/>
    </row>
    <row r="526" spans="1:27" x14ac:dyDescent="0.45">
      <c r="A526" s="38">
        <v>521</v>
      </c>
      <c r="B526" s="38"/>
      <c r="C526" s="38"/>
      <c r="D526" s="38"/>
      <c r="E526" s="38"/>
      <c r="F526" s="35"/>
      <c r="G526" s="35"/>
      <c r="H526" s="150"/>
      <c r="I526" s="38"/>
      <c r="J526" s="149" t="str">
        <f t="shared" si="65"/>
        <v>รอข้อมูลคอลัมน์ H</v>
      </c>
      <c r="K526" s="150"/>
      <c r="L526" s="150"/>
      <c r="M526" s="150"/>
      <c r="N526" s="149" t="str" cm="1">
        <f t="array" ref="N526">IF(AND(K526:M526=""),"ยังไม่บันทึกข้อมูล",
IF(M526&lt;&gt;"",
IF(M526&gt;=1.3,M526,"เป็นไม้พุ่ม"),
IF(K526+L526&gt;=1.3,K526+L526,"เป็นไม้พุ่ม")))</f>
        <v>ยังไม่บันทึกข้อมูล</v>
      </c>
      <c r="O526" s="149" t="str">
        <f t="shared" si="66"/>
        <v>ข้อมูลไม่ถูกต้อง</v>
      </c>
      <c r="P526" s="149" t="str">
        <f t="shared" si="67"/>
        <v>ข้อมูลไม่ถูกต้อง</v>
      </c>
      <c r="Q526" s="149" t="str">
        <f t="shared" si="68"/>
        <v>ข้อมูลไม่ถูกต้อง</v>
      </c>
      <c r="R526" s="149" t="str">
        <f t="shared" si="69"/>
        <v>ข้อมูลไม่ถูกต้อง</v>
      </c>
      <c r="S526" s="149" t="str">
        <f>IF(ISNUMBER(R526),
IF(H$2=ตัวเลือก!A$30,"ยังไม่บันทึกข้อมูล",R526*0.27),"ข้อมูลไม่ถูกต้อง")</f>
        <v>ข้อมูลไม่ถูกต้อง</v>
      </c>
      <c r="T526" s="149" t="str">
        <f t="shared" si="70"/>
        <v>ข้อมูลไม่ถูกต้อง</v>
      </c>
      <c r="U526" s="149" t="str">
        <f>IF(ISNUMBER(R526),
IF(H$2=ตัวเลือก!A$30,"ยังไม่บันทึกข้อมูล",R526*0.47),"ข้อมูลไม่ถูกต้อง")</f>
        <v>ข้อมูลไม่ถูกต้อง</v>
      </c>
      <c r="V526" s="149" t="str">
        <f>IF(ISNUMBER(S526),
IF(H$2=ตัวเลือก!A$30,"ยังไม่บันทึกข้อมูล",S526*0.47),"ข้อมูลไม่ถูกต้อง")</f>
        <v>ข้อมูลไม่ถูกต้อง</v>
      </c>
      <c r="W526" s="149" t="str">
        <f t="shared" si="71"/>
        <v>ข้อมูลไม่ถูกต้อง</v>
      </c>
      <c r="X526" s="148" t="str">
        <f t="shared" si="72"/>
        <v>ข้อมูลไม่ถูกต้อง</v>
      </c>
      <c r="Y526" s="38"/>
      <c r="Z526" s="38"/>
      <c r="AA526" s="38"/>
    </row>
    <row r="527" spans="1:27" x14ac:dyDescent="0.45">
      <c r="A527" s="38">
        <v>522</v>
      </c>
      <c r="B527" s="38"/>
      <c r="C527" s="38"/>
      <c r="D527" s="38"/>
      <c r="E527" s="38"/>
      <c r="F527" s="35"/>
      <c r="G527" s="35"/>
      <c r="H527" s="150"/>
      <c r="I527" s="38"/>
      <c r="J527" s="149" t="str">
        <f t="shared" ref="J527:J590" si="73">IF(H527="","รอข้อมูลคอลัมน์ H",
IF(H527/PI()&gt;=4.5,H527/PI(),"ไม่นำมาคำนวณ"))</f>
        <v>รอข้อมูลคอลัมน์ H</v>
      </c>
      <c r="K527" s="150"/>
      <c r="L527" s="150"/>
      <c r="M527" s="150"/>
      <c r="N527" s="149" t="str" cm="1">
        <f t="array" ref="N527">IF(AND(K527:M527=""),"ยังไม่บันทึกข้อมูล",
IF(M527&lt;&gt;"",
IF(M527&gt;=1.3,M527,"เป็นไม้พุ่ม"),
IF(K527+L527&gt;=1.3,K527+L527,"เป็นไม้พุ่ม")))</f>
        <v>ยังไม่บันทึกข้อมูล</v>
      </c>
      <c r="O527" s="149" t="str">
        <f t="shared" si="66"/>
        <v>ข้อมูลไม่ถูกต้อง</v>
      </c>
      <c r="P527" s="149" t="str">
        <f t="shared" si="67"/>
        <v>ข้อมูลไม่ถูกต้อง</v>
      </c>
      <c r="Q527" s="149" t="str">
        <f t="shared" si="68"/>
        <v>ข้อมูลไม่ถูกต้อง</v>
      </c>
      <c r="R527" s="149" t="str">
        <f t="shared" si="69"/>
        <v>ข้อมูลไม่ถูกต้อง</v>
      </c>
      <c r="S527" s="149" t="str">
        <f>IF(ISNUMBER(R527),
IF(H$2=ตัวเลือก!A$30,"ยังไม่บันทึกข้อมูล",R527*0.27),"ข้อมูลไม่ถูกต้อง")</f>
        <v>ข้อมูลไม่ถูกต้อง</v>
      </c>
      <c r="T527" s="149" t="str">
        <f t="shared" si="70"/>
        <v>ข้อมูลไม่ถูกต้อง</v>
      </c>
      <c r="U527" s="149" t="str">
        <f>IF(ISNUMBER(R527),
IF(H$2=ตัวเลือก!A$30,"ยังไม่บันทึกข้อมูล",R527*0.47),"ข้อมูลไม่ถูกต้อง")</f>
        <v>ข้อมูลไม่ถูกต้อง</v>
      </c>
      <c r="V527" s="149" t="str">
        <f>IF(ISNUMBER(S527),
IF(H$2=ตัวเลือก!A$30,"ยังไม่บันทึกข้อมูล",S527*0.47),"ข้อมูลไม่ถูกต้อง")</f>
        <v>ข้อมูลไม่ถูกต้อง</v>
      </c>
      <c r="W527" s="149" t="str">
        <f t="shared" si="71"/>
        <v>ข้อมูลไม่ถูกต้อง</v>
      </c>
      <c r="X527" s="148" t="str">
        <f t="shared" si="72"/>
        <v>ข้อมูลไม่ถูกต้อง</v>
      </c>
      <c r="Y527" s="38"/>
      <c r="Z527" s="38"/>
      <c r="AA527" s="38"/>
    </row>
    <row r="528" spans="1:27" x14ac:dyDescent="0.45">
      <c r="A528" s="38">
        <v>523</v>
      </c>
      <c r="B528" s="38"/>
      <c r="C528" s="38"/>
      <c r="D528" s="38"/>
      <c r="E528" s="38"/>
      <c r="F528" s="35"/>
      <c r="G528" s="35"/>
      <c r="H528" s="150"/>
      <c r="I528" s="38"/>
      <c r="J528" s="149" t="str">
        <f t="shared" si="73"/>
        <v>รอข้อมูลคอลัมน์ H</v>
      </c>
      <c r="K528" s="150"/>
      <c r="L528" s="150"/>
      <c r="M528" s="150"/>
      <c r="N528" s="149" t="str" cm="1">
        <f t="array" ref="N528">IF(AND(K528:M528=""),"ยังไม่บันทึกข้อมูล",
IF(M528&lt;&gt;"",
IF(M528&gt;=1.3,M528,"เป็นไม้พุ่ม"),
IF(K528+L528&gt;=1.3,K528+L528,"เป็นไม้พุ่ม")))</f>
        <v>ยังไม่บันทึกข้อมูล</v>
      </c>
      <c r="O528" s="149" t="str">
        <f t="shared" si="66"/>
        <v>ข้อมูลไม่ถูกต้อง</v>
      </c>
      <c r="P528" s="149" t="str">
        <f t="shared" si="67"/>
        <v>ข้อมูลไม่ถูกต้อง</v>
      </c>
      <c r="Q528" s="149" t="str">
        <f t="shared" si="68"/>
        <v>ข้อมูลไม่ถูกต้อง</v>
      </c>
      <c r="R528" s="149" t="str">
        <f t="shared" si="69"/>
        <v>ข้อมูลไม่ถูกต้อง</v>
      </c>
      <c r="S528" s="149" t="str">
        <f>IF(ISNUMBER(R528),
IF(H$2=ตัวเลือก!A$30,"ยังไม่บันทึกข้อมูล",R528*0.27),"ข้อมูลไม่ถูกต้อง")</f>
        <v>ข้อมูลไม่ถูกต้อง</v>
      </c>
      <c r="T528" s="149" t="str">
        <f t="shared" si="70"/>
        <v>ข้อมูลไม่ถูกต้อง</v>
      </c>
      <c r="U528" s="149" t="str">
        <f>IF(ISNUMBER(R528),
IF(H$2=ตัวเลือก!A$30,"ยังไม่บันทึกข้อมูล",R528*0.47),"ข้อมูลไม่ถูกต้อง")</f>
        <v>ข้อมูลไม่ถูกต้อง</v>
      </c>
      <c r="V528" s="149" t="str">
        <f>IF(ISNUMBER(S528),
IF(H$2=ตัวเลือก!A$30,"ยังไม่บันทึกข้อมูล",S528*0.47),"ข้อมูลไม่ถูกต้อง")</f>
        <v>ข้อมูลไม่ถูกต้อง</v>
      </c>
      <c r="W528" s="149" t="str">
        <f t="shared" si="71"/>
        <v>ข้อมูลไม่ถูกต้อง</v>
      </c>
      <c r="X528" s="148" t="str">
        <f t="shared" si="72"/>
        <v>ข้อมูลไม่ถูกต้อง</v>
      </c>
      <c r="Y528" s="38"/>
      <c r="Z528" s="38"/>
      <c r="AA528" s="38"/>
    </row>
    <row r="529" spans="1:27" x14ac:dyDescent="0.45">
      <c r="A529" s="38">
        <v>524</v>
      </c>
      <c r="B529" s="38"/>
      <c r="C529" s="38"/>
      <c r="D529" s="38"/>
      <c r="E529" s="38"/>
      <c r="F529" s="35"/>
      <c r="G529" s="35"/>
      <c r="H529" s="150"/>
      <c r="I529" s="38"/>
      <c r="J529" s="149" t="str">
        <f t="shared" si="73"/>
        <v>รอข้อมูลคอลัมน์ H</v>
      </c>
      <c r="K529" s="150"/>
      <c r="L529" s="150"/>
      <c r="M529" s="150"/>
      <c r="N529" s="149" t="str" cm="1">
        <f t="array" ref="N529">IF(AND(K529:M529=""),"ยังไม่บันทึกข้อมูล",
IF(M529&lt;&gt;"",
IF(M529&gt;=1.3,M529,"เป็นไม้พุ่ม"),
IF(K529+L529&gt;=1.3,K529+L529,"เป็นไม้พุ่ม")))</f>
        <v>ยังไม่บันทึกข้อมูล</v>
      </c>
      <c r="O529" s="149" t="str">
        <f t="shared" si="66"/>
        <v>ข้อมูลไม่ถูกต้อง</v>
      </c>
      <c r="P529" s="149" t="str">
        <f t="shared" si="67"/>
        <v>ข้อมูลไม่ถูกต้อง</v>
      </c>
      <c r="Q529" s="149" t="str">
        <f t="shared" si="68"/>
        <v>ข้อมูลไม่ถูกต้อง</v>
      </c>
      <c r="R529" s="149" t="str">
        <f t="shared" si="69"/>
        <v>ข้อมูลไม่ถูกต้อง</v>
      </c>
      <c r="S529" s="149" t="str">
        <f>IF(ISNUMBER(R529),
IF(H$2=ตัวเลือก!A$30,"ยังไม่บันทึกข้อมูล",R529*0.27),"ข้อมูลไม่ถูกต้อง")</f>
        <v>ข้อมูลไม่ถูกต้อง</v>
      </c>
      <c r="T529" s="149" t="str">
        <f t="shared" si="70"/>
        <v>ข้อมูลไม่ถูกต้อง</v>
      </c>
      <c r="U529" s="149" t="str">
        <f>IF(ISNUMBER(R529),
IF(H$2=ตัวเลือก!A$30,"ยังไม่บันทึกข้อมูล",R529*0.47),"ข้อมูลไม่ถูกต้อง")</f>
        <v>ข้อมูลไม่ถูกต้อง</v>
      </c>
      <c r="V529" s="149" t="str">
        <f>IF(ISNUMBER(S529),
IF(H$2=ตัวเลือก!A$30,"ยังไม่บันทึกข้อมูล",S529*0.47),"ข้อมูลไม่ถูกต้อง")</f>
        <v>ข้อมูลไม่ถูกต้อง</v>
      </c>
      <c r="W529" s="149" t="str">
        <f t="shared" si="71"/>
        <v>ข้อมูลไม่ถูกต้อง</v>
      </c>
      <c r="X529" s="148" t="str">
        <f t="shared" si="72"/>
        <v>ข้อมูลไม่ถูกต้อง</v>
      </c>
      <c r="Y529" s="38"/>
      <c r="Z529" s="38"/>
      <c r="AA529" s="38"/>
    </row>
    <row r="530" spans="1:27" x14ac:dyDescent="0.45">
      <c r="A530" s="38">
        <v>525</v>
      </c>
      <c r="B530" s="38"/>
      <c r="C530" s="38"/>
      <c r="D530" s="38"/>
      <c r="E530" s="38"/>
      <c r="F530" s="35"/>
      <c r="G530" s="35"/>
      <c r="H530" s="150"/>
      <c r="I530" s="38"/>
      <c r="J530" s="149" t="str">
        <f t="shared" si="73"/>
        <v>รอข้อมูลคอลัมน์ H</v>
      </c>
      <c r="K530" s="150"/>
      <c r="L530" s="150"/>
      <c r="M530" s="150"/>
      <c r="N530" s="149" t="str" cm="1">
        <f t="array" ref="N530">IF(AND(K530:M530=""),"ยังไม่บันทึกข้อมูล",
IF(M530&lt;&gt;"",
IF(M530&gt;=1.3,M530,"เป็นไม้พุ่ม"),
IF(K530+L530&gt;=1.3,K530+L530,"เป็นไม้พุ่ม")))</f>
        <v>ยังไม่บันทึกข้อมูล</v>
      </c>
      <c r="O530" s="149" t="str">
        <f t="shared" si="66"/>
        <v>ข้อมูลไม่ถูกต้อง</v>
      </c>
      <c r="P530" s="149" t="str">
        <f t="shared" si="67"/>
        <v>ข้อมูลไม่ถูกต้อง</v>
      </c>
      <c r="Q530" s="149" t="str">
        <f t="shared" si="68"/>
        <v>ข้อมูลไม่ถูกต้อง</v>
      </c>
      <c r="R530" s="149" t="str">
        <f t="shared" si="69"/>
        <v>ข้อมูลไม่ถูกต้อง</v>
      </c>
      <c r="S530" s="149" t="str">
        <f>IF(ISNUMBER(R530),
IF(H$2=ตัวเลือก!A$30,"ยังไม่บันทึกข้อมูล",R530*0.27),"ข้อมูลไม่ถูกต้อง")</f>
        <v>ข้อมูลไม่ถูกต้อง</v>
      </c>
      <c r="T530" s="149" t="str">
        <f t="shared" si="70"/>
        <v>ข้อมูลไม่ถูกต้อง</v>
      </c>
      <c r="U530" s="149" t="str">
        <f>IF(ISNUMBER(R530),
IF(H$2=ตัวเลือก!A$30,"ยังไม่บันทึกข้อมูล",R530*0.47),"ข้อมูลไม่ถูกต้อง")</f>
        <v>ข้อมูลไม่ถูกต้อง</v>
      </c>
      <c r="V530" s="149" t="str">
        <f>IF(ISNUMBER(S530),
IF(H$2=ตัวเลือก!A$30,"ยังไม่บันทึกข้อมูล",S530*0.47),"ข้อมูลไม่ถูกต้อง")</f>
        <v>ข้อมูลไม่ถูกต้อง</v>
      </c>
      <c r="W530" s="149" t="str">
        <f t="shared" si="71"/>
        <v>ข้อมูลไม่ถูกต้อง</v>
      </c>
      <c r="X530" s="148" t="str">
        <f t="shared" si="72"/>
        <v>ข้อมูลไม่ถูกต้อง</v>
      </c>
      <c r="Y530" s="38"/>
      <c r="Z530" s="38"/>
      <c r="AA530" s="38"/>
    </row>
    <row r="531" spans="1:27" x14ac:dyDescent="0.45">
      <c r="A531" s="38">
        <v>526</v>
      </c>
      <c r="B531" s="38"/>
      <c r="C531" s="38"/>
      <c r="D531" s="38"/>
      <c r="E531" s="38"/>
      <c r="F531" s="35"/>
      <c r="G531" s="35"/>
      <c r="H531" s="150"/>
      <c r="I531" s="38"/>
      <c r="J531" s="149" t="str">
        <f t="shared" si="73"/>
        <v>รอข้อมูลคอลัมน์ H</v>
      </c>
      <c r="K531" s="150"/>
      <c r="L531" s="150"/>
      <c r="M531" s="150"/>
      <c r="N531" s="149" t="str" cm="1">
        <f t="array" ref="N531">IF(AND(K531:M531=""),"ยังไม่บันทึกข้อมูล",
IF(M531&lt;&gt;"",
IF(M531&gt;=1.3,M531,"เป็นไม้พุ่ม"),
IF(K531+L531&gt;=1.3,K531+L531,"เป็นไม้พุ่ม")))</f>
        <v>ยังไม่บันทึกข้อมูล</v>
      </c>
      <c r="O531" s="149" t="str">
        <f t="shared" si="66"/>
        <v>ข้อมูลไม่ถูกต้อง</v>
      </c>
      <c r="P531" s="149" t="str">
        <f t="shared" si="67"/>
        <v>ข้อมูลไม่ถูกต้อง</v>
      </c>
      <c r="Q531" s="149" t="str">
        <f t="shared" si="68"/>
        <v>ข้อมูลไม่ถูกต้อง</v>
      </c>
      <c r="R531" s="149" t="str">
        <f t="shared" si="69"/>
        <v>ข้อมูลไม่ถูกต้อง</v>
      </c>
      <c r="S531" s="149" t="str">
        <f>IF(ISNUMBER(R531),
IF(H$2=ตัวเลือก!A$30,"ยังไม่บันทึกข้อมูล",R531*0.27),"ข้อมูลไม่ถูกต้อง")</f>
        <v>ข้อมูลไม่ถูกต้อง</v>
      </c>
      <c r="T531" s="149" t="str">
        <f t="shared" si="70"/>
        <v>ข้อมูลไม่ถูกต้อง</v>
      </c>
      <c r="U531" s="149" t="str">
        <f>IF(ISNUMBER(R531),
IF(H$2=ตัวเลือก!A$30,"ยังไม่บันทึกข้อมูล",R531*0.47),"ข้อมูลไม่ถูกต้อง")</f>
        <v>ข้อมูลไม่ถูกต้อง</v>
      </c>
      <c r="V531" s="149" t="str">
        <f>IF(ISNUMBER(S531),
IF(H$2=ตัวเลือก!A$30,"ยังไม่บันทึกข้อมูล",S531*0.47),"ข้อมูลไม่ถูกต้อง")</f>
        <v>ข้อมูลไม่ถูกต้อง</v>
      </c>
      <c r="W531" s="149" t="str">
        <f t="shared" si="71"/>
        <v>ข้อมูลไม่ถูกต้อง</v>
      </c>
      <c r="X531" s="148" t="str">
        <f t="shared" si="72"/>
        <v>ข้อมูลไม่ถูกต้อง</v>
      </c>
      <c r="Y531" s="38"/>
      <c r="Z531" s="38"/>
      <c r="AA531" s="38"/>
    </row>
    <row r="532" spans="1:27" x14ac:dyDescent="0.45">
      <c r="A532" s="38">
        <v>527</v>
      </c>
      <c r="B532" s="38"/>
      <c r="C532" s="38"/>
      <c r="D532" s="38"/>
      <c r="E532" s="38"/>
      <c r="F532" s="35"/>
      <c r="G532" s="35"/>
      <c r="H532" s="150"/>
      <c r="I532" s="38"/>
      <c r="J532" s="149" t="str">
        <f t="shared" si="73"/>
        <v>รอข้อมูลคอลัมน์ H</v>
      </c>
      <c r="K532" s="150"/>
      <c r="L532" s="150"/>
      <c r="M532" s="150"/>
      <c r="N532" s="149" t="str" cm="1">
        <f t="array" ref="N532">IF(AND(K532:M532=""),"ยังไม่บันทึกข้อมูล",
IF(M532&lt;&gt;"",
IF(M532&gt;=1.3,M532,"เป็นไม้พุ่ม"),
IF(K532+L532&gt;=1.3,K532+L532,"เป็นไม้พุ่ม")))</f>
        <v>ยังไม่บันทึกข้อมูล</v>
      </c>
      <c r="O532" s="149" t="str">
        <f t="shared" si="66"/>
        <v>ข้อมูลไม่ถูกต้อง</v>
      </c>
      <c r="P532" s="149" t="str">
        <f t="shared" si="67"/>
        <v>ข้อมูลไม่ถูกต้อง</v>
      </c>
      <c r="Q532" s="149" t="str">
        <f t="shared" si="68"/>
        <v>ข้อมูลไม่ถูกต้อง</v>
      </c>
      <c r="R532" s="149" t="str">
        <f t="shared" si="69"/>
        <v>ข้อมูลไม่ถูกต้อง</v>
      </c>
      <c r="S532" s="149" t="str">
        <f>IF(ISNUMBER(R532),
IF(H$2=ตัวเลือก!A$30,"ยังไม่บันทึกข้อมูล",R532*0.27),"ข้อมูลไม่ถูกต้อง")</f>
        <v>ข้อมูลไม่ถูกต้อง</v>
      </c>
      <c r="T532" s="149" t="str">
        <f t="shared" si="70"/>
        <v>ข้อมูลไม่ถูกต้อง</v>
      </c>
      <c r="U532" s="149" t="str">
        <f>IF(ISNUMBER(R532),
IF(H$2=ตัวเลือก!A$30,"ยังไม่บันทึกข้อมูล",R532*0.47),"ข้อมูลไม่ถูกต้อง")</f>
        <v>ข้อมูลไม่ถูกต้อง</v>
      </c>
      <c r="V532" s="149" t="str">
        <f>IF(ISNUMBER(S532),
IF(H$2=ตัวเลือก!A$30,"ยังไม่บันทึกข้อมูล",S532*0.47),"ข้อมูลไม่ถูกต้อง")</f>
        <v>ข้อมูลไม่ถูกต้อง</v>
      </c>
      <c r="W532" s="149" t="str">
        <f t="shared" si="71"/>
        <v>ข้อมูลไม่ถูกต้อง</v>
      </c>
      <c r="X532" s="148" t="str">
        <f t="shared" si="72"/>
        <v>ข้อมูลไม่ถูกต้อง</v>
      </c>
      <c r="Y532" s="38"/>
      <c r="Z532" s="38"/>
      <c r="AA532" s="38"/>
    </row>
    <row r="533" spans="1:27" x14ac:dyDescent="0.45">
      <c r="A533" s="38">
        <v>528</v>
      </c>
      <c r="B533" s="38"/>
      <c r="C533" s="38"/>
      <c r="D533" s="38"/>
      <c r="E533" s="38"/>
      <c r="F533" s="35"/>
      <c r="G533" s="35"/>
      <c r="H533" s="150"/>
      <c r="I533" s="38"/>
      <c r="J533" s="149" t="str">
        <f t="shared" si="73"/>
        <v>รอข้อมูลคอลัมน์ H</v>
      </c>
      <c r="K533" s="150"/>
      <c r="L533" s="150"/>
      <c r="M533" s="150"/>
      <c r="N533" s="149" t="str" cm="1">
        <f t="array" ref="N533">IF(AND(K533:M533=""),"ยังไม่บันทึกข้อมูล",
IF(M533&lt;&gt;"",
IF(M533&gt;=1.3,M533,"เป็นไม้พุ่ม"),
IF(K533+L533&gt;=1.3,K533+L533,"เป็นไม้พุ่ม")))</f>
        <v>ยังไม่บันทึกข้อมูล</v>
      </c>
      <c r="O533" s="149" t="str">
        <f t="shared" si="66"/>
        <v>ข้อมูลไม่ถูกต้อง</v>
      </c>
      <c r="P533" s="149" t="str">
        <f t="shared" si="67"/>
        <v>ข้อมูลไม่ถูกต้อง</v>
      </c>
      <c r="Q533" s="149" t="str">
        <f t="shared" si="68"/>
        <v>ข้อมูลไม่ถูกต้อง</v>
      </c>
      <c r="R533" s="149" t="str">
        <f t="shared" si="69"/>
        <v>ข้อมูลไม่ถูกต้อง</v>
      </c>
      <c r="S533" s="149" t="str">
        <f>IF(ISNUMBER(R533),
IF(H$2=ตัวเลือก!A$30,"ยังไม่บันทึกข้อมูล",R533*0.27),"ข้อมูลไม่ถูกต้อง")</f>
        <v>ข้อมูลไม่ถูกต้อง</v>
      </c>
      <c r="T533" s="149" t="str">
        <f t="shared" si="70"/>
        <v>ข้อมูลไม่ถูกต้อง</v>
      </c>
      <c r="U533" s="149" t="str">
        <f>IF(ISNUMBER(R533),
IF(H$2=ตัวเลือก!A$30,"ยังไม่บันทึกข้อมูล",R533*0.47),"ข้อมูลไม่ถูกต้อง")</f>
        <v>ข้อมูลไม่ถูกต้อง</v>
      </c>
      <c r="V533" s="149" t="str">
        <f>IF(ISNUMBER(S533),
IF(H$2=ตัวเลือก!A$30,"ยังไม่บันทึกข้อมูล",S533*0.47),"ข้อมูลไม่ถูกต้อง")</f>
        <v>ข้อมูลไม่ถูกต้อง</v>
      </c>
      <c r="W533" s="149" t="str">
        <f t="shared" si="71"/>
        <v>ข้อมูลไม่ถูกต้อง</v>
      </c>
      <c r="X533" s="148" t="str">
        <f t="shared" si="72"/>
        <v>ข้อมูลไม่ถูกต้อง</v>
      </c>
      <c r="Y533" s="38"/>
      <c r="Z533" s="38"/>
      <c r="AA533" s="38"/>
    </row>
    <row r="534" spans="1:27" x14ac:dyDescent="0.45">
      <c r="A534" s="38">
        <v>529</v>
      </c>
      <c r="B534" s="38"/>
      <c r="C534" s="38"/>
      <c r="D534" s="38"/>
      <c r="E534" s="38"/>
      <c r="F534" s="35"/>
      <c r="G534" s="35"/>
      <c r="H534" s="150"/>
      <c r="I534" s="38"/>
      <c r="J534" s="149" t="str">
        <f t="shared" si="73"/>
        <v>รอข้อมูลคอลัมน์ H</v>
      </c>
      <c r="K534" s="150"/>
      <c r="L534" s="150"/>
      <c r="M534" s="150"/>
      <c r="N534" s="149" t="str" cm="1">
        <f t="array" ref="N534">IF(AND(K534:M534=""),"ยังไม่บันทึกข้อมูล",
IF(M534&lt;&gt;"",
IF(M534&gt;=1.3,M534,"เป็นไม้พุ่ม"),
IF(K534+L534&gt;=1.3,K534+L534,"เป็นไม้พุ่ม")))</f>
        <v>ยังไม่บันทึกข้อมูล</v>
      </c>
      <c r="O534" s="149" t="str">
        <f t="shared" si="66"/>
        <v>ข้อมูลไม่ถูกต้อง</v>
      </c>
      <c r="P534" s="149" t="str">
        <f t="shared" si="67"/>
        <v>ข้อมูลไม่ถูกต้อง</v>
      </c>
      <c r="Q534" s="149" t="str">
        <f t="shared" si="68"/>
        <v>ข้อมูลไม่ถูกต้อง</v>
      </c>
      <c r="R534" s="149" t="str">
        <f t="shared" si="69"/>
        <v>ข้อมูลไม่ถูกต้อง</v>
      </c>
      <c r="S534" s="149" t="str">
        <f>IF(ISNUMBER(R534),
IF(H$2=ตัวเลือก!A$30,"ยังไม่บันทึกข้อมูล",R534*0.27),"ข้อมูลไม่ถูกต้อง")</f>
        <v>ข้อมูลไม่ถูกต้อง</v>
      </c>
      <c r="T534" s="149" t="str">
        <f t="shared" si="70"/>
        <v>ข้อมูลไม่ถูกต้อง</v>
      </c>
      <c r="U534" s="149" t="str">
        <f>IF(ISNUMBER(R534),
IF(H$2=ตัวเลือก!A$30,"ยังไม่บันทึกข้อมูล",R534*0.47),"ข้อมูลไม่ถูกต้อง")</f>
        <v>ข้อมูลไม่ถูกต้อง</v>
      </c>
      <c r="V534" s="149" t="str">
        <f>IF(ISNUMBER(S534),
IF(H$2=ตัวเลือก!A$30,"ยังไม่บันทึกข้อมูล",S534*0.47),"ข้อมูลไม่ถูกต้อง")</f>
        <v>ข้อมูลไม่ถูกต้อง</v>
      </c>
      <c r="W534" s="149" t="str">
        <f t="shared" si="71"/>
        <v>ข้อมูลไม่ถูกต้อง</v>
      </c>
      <c r="X534" s="148" t="str">
        <f t="shared" si="72"/>
        <v>ข้อมูลไม่ถูกต้อง</v>
      </c>
      <c r="Y534" s="38"/>
      <c r="Z534" s="38"/>
      <c r="AA534" s="38"/>
    </row>
    <row r="535" spans="1:27" x14ac:dyDescent="0.45">
      <c r="A535" s="38">
        <v>530</v>
      </c>
      <c r="B535" s="38"/>
      <c r="C535" s="38"/>
      <c r="D535" s="38"/>
      <c r="E535" s="38"/>
      <c r="F535" s="35"/>
      <c r="G535" s="35"/>
      <c r="H535" s="150"/>
      <c r="I535" s="38"/>
      <c r="J535" s="149" t="str">
        <f t="shared" si="73"/>
        <v>รอข้อมูลคอลัมน์ H</v>
      </c>
      <c r="K535" s="150"/>
      <c r="L535" s="150"/>
      <c r="M535" s="150"/>
      <c r="N535" s="149" t="str" cm="1">
        <f t="array" ref="N535">IF(AND(K535:M535=""),"ยังไม่บันทึกข้อมูล",
IF(M535&lt;&gt;"",
IF(M535&gt;=1.3,M535,"เป็นไม้พุ่ม"),
IF(K535+L535&gt;=1.3,K535+L535,"เป็นไม้พุ่ม")))</f>
        <v>ยังไม่บันทึกข้อมูล</v>
      </c>
      <c r="O535" s="149" t="str">
        <f t="shared" si="66"/>
        <v>ข้อมูลไม่ถูกต้อง</v>
      </c>
      <c r="P535" s="149" t="str">
        <f t="shared" si="67"/>
        <v>ข้อมูลไม่ถูกต้อง</v>
      </c>
      <c r="Q535" s="149" t="str">
        <f t="shared" si="68"/>
        <v>ข้อมูลไม่ถูกต้อง</v>
      </c>
      <c r="R535" s="149" t="str">
        <f t="shared" si="69"/>
        <v>ข้อมูลไม่ถูกต้อง</v>
      </c>
      <c r="S535" s="149" t="str">
        <f>IF(ISNUMBER(R535),
IF(H$2=ตัวเลือก!A$30,"ยังไม่บันทึกข้อมูล",R535*0.27),"ข้อมูลไม่ถูกต้อง")</f>
        <v>ข้อมูลไม่ถูกต้อง</v>
      </c>
      <c r="T535" s="149" t="str">
        <f t="shared" si="70"/>
        <v>ข้อมูลไม่ถูกต้อง</v>
      </c>
      <c r="U535" s="149" t="str">
        <f>IF(ISNUMBER(R535),
IF(H$2=ตัวเลือก!A$30,"ยังไม่บันทึกข้อมูล",R535*0.47),"ข้อมูลไม่ถูกต้อง")</f>
        <v>ข้อมูลไม่ถูกต้อง</v>
      </c>
      <c r="V535" s="149" t="str">
        <f>IF(ISNUMBER(S535),
IF(H$2=ตัวเลือก!A$30,"ยังไม่บันทึกข้อมูล",S535*0.47),"ข้อมูลไม่ถูกต้อง")</f>
        <v>ข้อมูลไม่ถูกต้อง</v>
      </c>
      <c r="W535" s="149" t="str">
        <f t="shared" si="71"/>
        <v>ข้อมูลไม่ถูกต้อง</v>
      </c>
      <c r="X535" s="148" t="str">
        <f t="shared" si="72"/>
        <v>ข้อมูลไม่ถูกต้อง</v>
      </c>
      <c r="Y535" s="38"/>
      <c r="Z535" s="38"/>
      <c r="AA535" s="38"/>
    </row>
    <row r="536" spans="1:27" x14ac:dyDescent="0.45">
      <c r="A536" s="38">
        <v>531</v>
      </c>
      <c r="B536" s="38"/>
      <c r="C536" s="38"/>
      <c r="D536" s="38"/>
      <c r="E536" s="38"/>
      <c r="F536" s="35"/>
      <c r="G536" s="35"/>
      <c r="H536" s="150"/>
      <c r="I536" s="38"/>
      <c r="J536" s="149" t="str">
        <f t="shared" si="73"/>
        <v>รอข้อมูลคอลัมน์ H</v>
      </c>
      <c r="K536" s="150"/>
      <c r="L536" s="150"/>
      <c r="M536" s="150"/>
      <c r="N536" s="149" t="str" cm="1">
        <f t="array" ref="N536">IF(AND(K536:M536=""),"ยังไม่บันทึกข้อมูล",
IF(M536&lt;&gt;"",
IF(M536&gt;=1.3,M536,"เป็นไม้พุ่ม"),
IF(K536+L536&gt;=1.3,K536+L536,"เป็นไม้พุ่ม")))</f>
        <v>ยังไม่บันทึกข้อมูล</v>
      </c>
      <c r="O536" s="149" t="str">
        <f t="shared" si="66"/>
        <v>ข้อมูลไม่ถูกต้อง</v>
      </c>
      <c r="P536" s="149" t="str">
        <f t="shared" si="67"/>
        <v>ข้อมูลไม่ถูกต้อง</v>
      </c>
      <c r="Q536" s="149" t="str">
        <f t="shared" si="68"/>
        <v>ข้อมูลไม่ถูกต้อง</v>
      </c>
      <c r="R536" s="149" t="str">
        <f t="shared" si="69"/>
        <v>ข้อมูลไม่ถูกต้อง</v>
      </c>
      <c r="S536" s="149" t="str">
        <f>IF(ISNUMBER(R536),
IF(H$2=ตัวเลือก!A$30,"ยังไม่บันทึกข้อมูล",R536*0.27),"ข้อมูลไม่ถูกต้อง")</f>
        <v>ข้อมูลไม่ถูกต้อง</v>
      </c>
      <c r="T536" s="149" t="str">
        <f t="shared" si="70"/>
        <v>ข้อมูลไม่ถูกต้อง</v>
      </c>
      <c r="U536" s="149" t="str">
        <f>IF(ISNUMBER(R536),
IF(H$2=ตัวเลือก!A$30,"ยังไม่บันทึกข้อมูล",R536*0.47),"ข้อมูลไม่ถูกต้อง")</f>
        <v>ข้อมูลไม่ถูกต้อง</v>
      </c>
      <c r="V536" s="149" t="str">
        <f>IF(ISNUMBER(S536),
IF(H$2=ตัวเลือก!A$30,"ยังไม่บันทึกข้อมูล",S536*0.47),"ข้อมูลไม่ถูกต้อง")</f>
        <v>ข้อมูลไม่ถูกต้อง</v>
      </c>
      <c r="W536" s="149" t="str">
        <f t="shared" si="71"/>
        <v>ข้อมูลไม่ถูกต้อง</v>
      </c>
      <c r="X536" s="148" t="str">
        <f t="shared" si="72"/>
        <v>ข้อมูลไม่ถูกต้อง</v>
      </c>
      <c r="Y536" s="38"/>
      <c r="Z536" s="38"/>
      <c r="AA536" s="38"/>
    </row>
    <row r="537" spans="1:27" x14ac:dyDescent="0.45">
      <c r="A537" s="38">
        <v>532</v>
      </c>
      <c r="B537" s="38"/>
      <c r="C537" s="38"/>
      <c r="D537" s="38"/>
      <c r="E537" s="38"/>
      <c r="F537" s="35"/>
      <c r="G537" s="35"/>
      <c r="H537" s="150"/>
      <c r="I537" s="38"/>
      <c r="J537" s="149" t="str">
        <f t="shared" si="73"/>
        <v>รอข้อมูลคอลัมน์ H</v>
      </c>
      <c r="K537" s="150"/>
      <c r="L537" s="150"/>
      <c r="M537" s="150"/>
      <c r="N537" s="149" t="str" cm="1">
        <f t="array" ref="N537">IF(AND(K537:M537=""),"ยังไม่บันทึกข้อมูล",
IF(M537&lt;&gt;"",
IF(M537&gt;=1.3,M537,"เป็นไม้พุ่ม"),
IF(K537+L537&gt;=1.3,K537+L537,"เป็นไม้พุ่ม")))</f>
        <v>ยังไม่บันทึกข้อมูล</v>
      </c>
      <c r="O537" s="149" t="str">
        <f t="shared" si="66"/>
        <v>ข้อมูลไม่ถูกต้อง</v>
      </c>
      <c r="P537" s="149" t="str">
        <f t="shared" si="67"/>
        <v>ข้อมูลไม่ถูกต้อง</v>
      </c>
      <c r="Q537" s="149" t="str">
        <f t="shared" si="68"/>
        <v>ข้อมูลไม่ถูกต้อง</v>
      </c>
      <c r="R537" s="149" t="str">
        <f t="shared" si="69"/>
        <v>ข้อมูลไม่ถูกต้อง</v>
      </c>
      <c r="S537" s="149" t="str">
        <f>IF(ISNUMBER(R537),
IF(H$2=ตัวเลือก!A$30,"ยังไม่บันทึกข้อมูล",R537*0.27),"ข้อมูลไม่ถูกต้อง")</f>
        <v>ข้อมูลไม่ถูกต้อง</v>
      </c>
      <c r="T537" s="149" t="str">
        <f t="shared" si="70"/>
        <v>ข้อมูลไม่ถูกต้อง</v>
      </c>
      <c r="U537" s="149" t="str">
        <f>IF(ISNUMBER(R537),
IF(H$2=ตัวเลือก!A$30,"ยังไม่บันทึกข้อมูล",R537*0.47),"ข้อมูลไม่ถูกต้อง")</f>
        <v>ข้อมูลไม่ถูกต้อง</v>
      </c>
      <c r="V537" s="149" t="str">
        <f>IF(ISNUMBER(S537),
IF(H$2=ตัวเลือก!A$30,"ยังไม่บันทึกข้อมูล",S537*0.47),"ข้อมูลไม่ถูกต้อง")</f>
        <v>ข้อมูลไม่ถูกต้อง</v>
      </c>
      <c r="W537" s="149" t="str">
        <f t="shared" si="71"/>
        <v>ข้อมูลไม่ถูกต้อง</v>
      </c>
      <c r="X537" s="148" t="str">
        <f t="shared" si="72"/>
        <v>ข้อมูลไม่ถูกต้อง</v>
      </c>
      <c r="Y537" s="38"/>
      <c r="Z537" s="38"/>
      <c r="AA537" s="38"/>
    </row>
    <row r="538" spans="1:27" x14ac:dyDescent="0.45">
      <c r="A538" s="38">
        <v>533</v>
      </c>
      <c r="B538" s="38"/>
      <c r="C538" s="38"/>
      <c r="D538" s="38"/>
      <c r="E538" s="38"/>
      <c r="F538" s="35"/>
      <c r="G538" s="35"/>
      <c r="H538" s="150"/>
      <c r="I538" s="38"/>
      <c r="J538" s="149" t="str">
        <f t="shared" si="73"/>
        <v>รอข้อมูลคอลัมน์ H</v>
      </c>
      <c r="K538" s="150"/>
      <c r="L538" s="150"/>
      <c r="M538" s="150"/>
      <c r="N538" s="149" t="str" cm="1">
        <f t="array" ref="N538">IF(AND(K538:M538=""),"ยังไม่บันทึกข้อมูล",
IF(M538&lt;&gt;"",
IF(M538&gt;=1.3,M538,"เป็นไม้พุ่ม"),
IF(K538+L538&gt;=1.3,K538+L538,"เป็นไม้พุ่ม")))</f>
        <v>ยังไม่บันทึกข้อมูล</v>
      </c>
      <c r="O538" s="149" t="str">
        <f t="shared" si="66"/>
        <v>ข้อมูลไม่ถูกต้อง</v>
      </c>
      <c r="P538" s="149" t="str">
        <f t="shared" si="67"/>
        <v>ข้อมูลไม่ถูกต้อง</v>
      </c>
      <c r="Q538" s="149" t="str">
        <f t="shared" si="68"/>
        <v>ข้อมูลไม่ถูกต้อง</v>
      </c>
      <c r="R538" s="149" t="str">
        <f t="shared" si="69"/>
        <v>ข้อมูลไม่ถูกต้อง</v>
      </c>
      <c r="S538" s="149" t="str">
        <f>IF(ISNUMBER(R538),
IF(H$2=ตัวเลือก!A$30,"ยังไม่บันทึกข้อมูล",R538*0.27),"ข้อมูลไม่ถูกต้อง")</f>
        <v>ข้อมูลไม่ถูกต้อง</v>
      </c>
      <c r="T538" s="149" t="str">
        <f t="shared" si="70"/>
        <v>ข้อมูลไม่ถูกต้อง</v>
      </c>
      <c r="U538" s="149" t="str">
        <f>IF(ISNUMBER(R538),
IF(H$2=ตัวเลือก!A$30,"ยังไม่บันทึกข้อมูล",R538*0.47),"ข้อมูลไม่ถูกต้อง")</f>
        <v>ข้อมูลไม่ถูกต้อง</v>
      </c>
      <c r="V538" s="149" t="str">
        <f>IF(ISNUMBER(S538),
IF(H$2=ตัวเลือก!A$30,"ยังไม่บันทึกข้อมูล",S538*0.47),"ข้อมูลไม่ถูกต้อง")</f>
        <v>ข้อมูลไม่ถูกต้อง</v>
      </c>
      <c r="W538" s="149" t="str">
        <f t="shared" si="71"/>
        <v>ข้อมูลไม่ถูกต้อง</v>
      </c>
      <c r="X538" s="148" t="str">
        <f t="shared" si="72"/>
        <v>ข้อมูลไม่ถูกต้อง</v>
      </c>
      <c r="Y538" s="38"/>
      <c r="Z538" s="38"/>
      <c r="AA538" s="38"/>
    </row>
    <row r="539" spans="1:27" x14ac:dyDescent="0.45">
      <c r="A539" s="38">
        <v>534</v>
      </c>
      <c r="B539" s="38"/>
      <c r="C539" s="38"/>
      <c r="D539" s="38"/>
      <c r="E539" s="38"/>
      <c r="F539" s="35"/>
      <c r="G539" s="35"/>
      <c r="H539" s="150"/>
      <c r="I539" s="38"/>
      <c r="J539" s="149" t="str">
        <f t="shared" si="73"/>
        <v>รอข้อมูลคอลัมน์ H</v>
      </c>
      <c r="K539" s="150"/>
      <c r="L539" s="150"/>
      <c r="M539" s="150"/>
      <c r="N539" s="149" t="str" cm="1">
        <f t="array" ref="N539">IF(AND(K539:M539=""),"ยังไม่บันทึกข้อมูล",
IF(M539&lt;&gt;"",
IF(M539&gt;=1.3,M539,"เป็นไม้พุ่ม"),
IF(K539+L539&gt;=1.3,K539+L539,"เป็นไม้พุ่ม")))</f>
        <v>ยังไม่บันทึกข้อมูล</v>
      </c>
      <c r="O539" s="149" t="str">
        <f t="shared" si="66"/>
        <v>ข้อมูลไม่ถูกต้อง</v>
      </c>
      <c r="P539" s="149" t="str">
        <f t="shared" si="67"/>
        <v>ข้อมูลไม่ถูกต้อง</v>
      </c>
      <c r="Q539" s="149" t="str">
        <f t="shared" si="68"/>
        <v>ข้อมูลไม่ถูกต้อง</v>
      </c>
      <c r="R539" s="149" t="str">
        <f t="shared" si="69"/>
        <v>ข้อมูลไม่ถูกต้อง</v>
      </c>
      <c r="S539" s="149" t="str">
        <f>IF(ISNUMBER(R539),
IF(H$2=ตัวเลือก!A$30,"ยังไม่บันทึกข้อมูล",R539*0.27),"ข้อมูลไม่ถูกต้อง")</f>
        <v>ข้อมูลไม่ถูกต้อง</v>
      </c>
      <c r="T539" s="149" t="str">
        <f t="shared" si="70"/>
        <v>ข้อมูลไม่ถูกต้อง</v>
      </c>
      <c r="U539" s="149" t="str">
        <f>IF(ISNUMBER(R539),
IF(H$2=ตัวเลือก!A$30,"ยังไม่บันทึกข้อมูล",R539*0.47),"ข้อมูลไม่ถูกต้อง")</f>
        <v>ข้อมูลไม่ถูกต้อง</v>
      </c>
      <c r="V539" s="149" t="str">
        <f>IF(ISNUMBER(S539),
IF(H$2=ตัวเลือก!A$30,"ยังไม่บันทึกข้อมูล",S539*0.47),"ข้อมูลไม่ถูกต้อง")</f>
        <v>ข้อมูลไม่ถูกต้อง</v>
      </c>
      <c r="W539" s="149" t="str">
        <f t="shared" si="71"/>
        <v>ข้อมูลไม่ถูกต้อง</v>
      </c>
      <c r="X539" s="148" t="str">
        <f t="shared" si="72"/>
        <v>ข้อมูลไม่ถูกต้อง</v>
      </c>
      <c r="Y539" s="38"/>
      <c r="Z539" s="38"/>
      <c r="AA539" s="38"/>
    </row>
    <row r="540" spans="1:27" x14ac:dyDescent="0.45">
      <c r="A540" s="38">
        <v>535</v>
      </c>
      <c r="B540" s="38"/>
      <c r="C540" s="38"/>
      <c r="D540" s="38"/>
      <c r="E540" s="38"/>
      <c r="F540" s="35"/>
      <c r="G540" s="35"/>
      <c r="H540" s="150"/>
      <c r="I540" s="38"/>
      <c r="J540" s="149" t="str">
        <f t="shared" si="73"/>
        <v>รอข้อมูลคอลัมน์ H</v>
      </c>
      <c r="K540" s="150"/>
      <c r="L540" s="150"/>
      <c r="M540" s="150"/>
      <c r="N540" s="149" t="str" cm="1">
        <f t="array" ref="N540">IF(AND(K540:M540=""),"ยังไม่บันทึกข้อมูล",
IF(M540&lt;&gt;"",
IF(M540&gt;=1.3,M540,"เป็นไม้พุ่ม"),
IF(K540+L540&gt;=1.3,K540+L540,"เป็นไม้พุ่ม")))</f>
        <v>ยังไม่บันทึกข้อมูล</v>
      </c>
      <c r="O540" s="149" t="str">
        <f t="shared" si="66"/>
        <v>ข้อมูลไม่ถูกต้อง</v>
      </c>
      <c r="P540" s="149" t="str">
        <f t="shared" si="67"/>
        <v>ข้อมูลไม่ถูกต้อง</v>
      </c>
      <c r="Q540" s="149" t="str">
        <f t="shared" si="68"/>
        <v>ข้อมูลไม่ถูกต้อง</v>
      </c>
      <c r="R540" s="149" t="str">
        <f t="shared" si="69"/>
        <v>ข้อมูลไม่ถูกต้อง</v>
      </c>
      <c r="S540" s="149" t="str">
        <f>IF(ISNUMBER(R540),
IF(H$2=ตัวเลือก!A$30,"ยังไม่บันทึกข้อมูล",R540*0.27),"ข้อมูลไม่ถูกต้อง")</f>
        <v>ข้อมูลไม่ถูกต้อง</v>
      </c>
      <c r="T540" s="149" t="str">
        <f t="shared" si="70"/>
        <v>ข้อมูลไม่ถูกต้อง</v>
      </c>
      <c r="U540" s="149" t="str">
        <f>IF(ISNUMBER(R540),
IF(H$2=ตัวเลือก!A$30,"ยังไม่บันทึกข้อมูล",R540*0.47),"ข้อมูลไม่ถูกต้อง")</f>
        <v>ข้อมูลไม่ถูกต้อง</v>
      </c>
      <c r="V540" s="149" t="str">
        <f>IF(ISNUMBER(S540),
IF(H$2=ตัวเลือก!A$30,"ยังไม่บันทึกข้อมูล",S540*0.47),"ข้อมูลไม่ถูกต้อง")</f>
        <v>ข้อมูลไม่ถูกต้อง</v>
      </c>
      <c r="W540" s="149" t="str">
        <f t="shared" si="71"/>
        <v>ข้อมูลไม่ถูกต้อง</v>
      </c>
      <c r="X540" s="148" t="str">
        <f t="shared" si="72"/>
        <v>ข้อมูลไม่ถูกต้อง</v>
      </c>
      <c r="Y540" s="38"/>
      <c r="Z540" s="38"/>
      <c r="AA540" s="38"/>
    </row>
    <row r="541" spans="1:27" x14ac:dyDescent="0.45">
      <c r="A541" s="38">
        <v>536</v>
      </c>
      <c r="B541" s="38"/>
      <c r="C541" s="38"/>
      <c r="D541" s="38"/>
      <c r="E541" s="38"/>
      <c r="F541" s="35"/>
      <c r="G541" s="35"/>
      <c r="H541" s="150"/>
      <c r="I541" s="38"/>
      <c r="J541" s="149" t="str">
        <f t="shared" si="73"/>
        <v>รอข้อมูลคอลัมน์ H</v>
      </c>
      <c r="K541" s="150"/>
      <c r="L541" s="150"/>
      <c r="M541" s="150"/>
      <c r="N541" s="149" t="str" cm="1">
        <f t="array" ref="N541">IF(AND(K541:M541=""),"ยังไม่บันทึกข้อมูล",
IF(M541&lt;&gt;"",
IF(M541&gt;=1.3,M541,"เป็นไม้พุ่ม"),
IF(K541+L541&gt;=1.3,K541+L541,"เป็นไม้พุ่ม")))</f>
        <v>ยังไม่บันทึกข้อมูล</v>
      </c>
      <c r="O541" s="149" t="str">
        <f t="shared" si="66"/>
        <v>ข้อมูลไม่ถูกต้อง</v>
      </c>
      <c r="P541" s="149" t="str">
        <f t="shared" si="67"/>
        <v>ข้อมูลไม่ถูกต้อง</v>
      </c>
      <c r="Q541" s="149" t="str">
        <f t="shared" si="68"/>
        <v>ข้อมูลไม่ถูกต้อง</v>
      </c>
      <c r="R541" s="149" t="str">
        <f t="shared" si="69"/>
        <v>ข้อมูลไม่ถูกต้อง</v>
      </c>
      <c r="S541" s="149" t="str">
        <f>IF(ISNUMBER(R541),
IF(H$2=ตัวเลือก!A$30,"ยังไม่บันทึกข้อมูล",R541*0.27),"ข้อมูลไม่ถูกต้อง")</f>
        <v>ข้อมูลไม่ถูกต้อง</v>
      </c>
      <c r="T541" s="149" t="str">
        <f t="shared" si="70"/>
        <v>ข้อมูลไม่ถูกต้อง</v>
      </c>
      <c r="U541" s="149" t="str">
        <f>IF(ISNUMBER(R541),
IF(H$2=ตัวเลือก!A$30,"ยังไม่บันทึกข้อมูล",R541*0.47),"ข้อมูลไม่ถูกต้อง")</f>
        <v>ข้อมูลไม่ถูกต้อง</v>
      </c>
      <c r="V541" s="149" t="str">
        <f>IF(ISNUMBER(S541),
IF(H$2=ตัวเลือก!A$30,"ยังไม่บันทึกข้อมูล",S541*0.47),"ข้อมูลไม่ถูกต้อง")</f>
        <v>ข้อมูลไม่ถูกต้อง</v>
      </c>
      <c r="W541" s="149" t="str">
        <f t="shared" si="71"/>
        <v>ข้อมูลไม่ถูกต้อง</v>
      </c>
      <c r="X541" s="148" t="str">
        <f t="shared" si="72"/>
        <v>ข้อมูลไม่ถูกต้อง</v>
      </c>
      <c r="Y541" s="38"/>
      <c r="Z541" s="38"/>
      <c r="AA541" s="38"/>
    </row>
    <row r="542" spans="1:27" x14ac:dyDescent="0.45">
      <c r="A542" s="38">
        <v>537</v>
      </c>
      <c r="B542" s="38"/>
      <c r="C542" s="38"/>
      <c r="D542" s="38"/>
      <c r="E542" s="38"/>
      <c r="F542" s="35"/>
      <c r="G542" s="35"/>
      <c r="H542" s="150"/>
      <c r="I542" s="38"/>
      <c r="J542" s="149" t="str">
        <f t="shared" si="73"/>
        <v>รอข้อมูลคอลัมน์ H</v>
      </c>
      <c r="K542" s="150"/>
      <c r="L542" s="150"/>
      <c r="M542" s="150"/>
      <c r="N542" s="149" t="str" cm="1">
        <f t="array" ref="N542">IF(AND(K542:M542=""),"ยังไม่บันทึกข้อมูล",
IF(M542&lt;&gt;"",
IF(M542&gt;=1.3,M542,"เป็นไม้พุ่ม"),
IF(K542+L542&gt;=1.3,K542+L542,"เป็นไม้พุ่ม")))</f>
        <v>ยังไม่บันทึกข้อมูล</v>
      </c>
      <c r="O542" s="149" t="str">
        <f t="shared" si="66"/>
        <v>ข้อมูลไม่ถูกต้อง</v>
      </c>
      <c r="P542" s="149" t="str">
        <f t="shared" si="67"/>
        <v>ข้อมูลไม่ถูกต้อง</v>
      </c>
      <c r="Q542" s="149" t="str">
        <f t="shared" si="68"/>
        <v>ข้อมูลไม่ถูกต้อง</v>
      </c>
      <c r="R542" s="149" t="str">
        <f t="shared" si="69"/>
        <v>ข้อมูลไม่ถูกต้อง</v>
      </c>
      <c r="S542" s="149" t="str">
        <f>IF(ISNUMBER(R542),
IF(H$2=ตัวเลือก!A$30,"ยังไม่บันทึกข้อมูล",R542*0.27),"ข้อมูลไม่ถูกต้อง")</f>
        <v>ข้อมูลไม่ถูกต้อง</v>
      </c>
      <c r="T542" s="149" t="str">
        <f t="shared" si="70"/>
        <v>ข้อมูลไม่ถูกต้อง</v>
      </c>
      <c r="U542" s="149" t="str">
        <f>IF(ISNUMBER(R542),
IF(H$2=ตัวเลือก!A$30,"ยังไม่บันทึกข้อมูล",R542*0.47),"ข้อมูลไม่ถูกต้อง")</f>
        <v>ข้อมูลไม่ถูกต้อง</v>
      </c>
      <c r="V542" s="149" t="str">
        <f>IF(ISNUMBER(S542),
IF(H$2=ตัวเลือก!A$30,"ยังไม่บันทึกข้อมูล",S542*0.47),"ข้อมูลไม่ถูกต้อง")</f>
        <v>ข้อมูลไม่ถูกต้อง</v>
      </c>
      <c r="W542" s="149" t="str">
        <f t="shared" si="71"/>
        <v>ข้อมูลไม่ถูกต้อง</v>
      </c>
      <c r="X542" s="148" t="str">
        <f t="shared" si="72"/>
        <v>ข้อมูลไม่ถูกต้อง</v>
      </c>
      <c r="Y542" s="38"/>
      <c r="Z542" s="38"/>
      <c r="AA542" s="38"/>
    </row>
    <row r="543" spans="1:27" x14ac:dyDescent="0.45">
      <c r="A543" s="38">
        <v>538</v>
      </c>
      <c r="B543" s="38"/>
      <c r="C543" s="38"/>
      <c r="D543" s="38"/>
      <c r="E543" s="38"/>
      <c r="F543" s="35"/>
      <c r="G543" s="35"/>
      <c r="H543" s="150"/>
      <c r="I543" s="38"/>
      <c r="J543" s="149" t="str">
        <f t="shared" si="73"/>
        <v>รอข้อมูลคอลัมน์ H</v>
      </c>
      <c r="K543" s="150"/>
      <c r="L543" s="150"/>
      <c r="M543" s="150"/>
      <c r="N543" s="149" t="str" cm="1">
        <f t="array" ref="N543">IF(AND(K543:M543=""),"ยังไม่บันทึกข้อมูล",
IF(M543&lt;&gt;"",
IF(M543&gt;=1.3,M543,"เป็นไม้พุ่ม"),
IF(K543+L543&gt;=1.3,K543+L543,"เป็นไม้พุ่ม")))</f>
        <v>ยังไม่บันทึกข้อมูล</v>
      </c>
      <c r="O543" s="149" t="str">
        <f t="shared" si="66"/>
        <v>ข้อมูลไม่ถูกต้อง</v>
      </c>
      <c r="P543" s="149" t="str">
        <f t="shared" si="67"/>
        <v>ข้อมูลไม่ถูกต้อง</v>
      </c>
      <c r="Q543" s="149" t="str">
        <f t="shared" si="68"/>
        <v>ข้อมูลไม่ถูกต้อง</v>
      </c>
      <c r="R543" s="149" t="str">
        <f t="shared" si="69"/>
        <v>ข้อมูลไม่ถูกต้อง</v>
      </c>
      <c r="S543" s="149" t="str">
        <f>IF(ISNUMBER(R543),
IF(H$2=ตัวเลือก!A$30,"ยังไม่บันทึกข้อมูล",R543*0.27),"ข้อมูลไม่ถูกต้อง")</f>
        <v>ข้อมูลไม่ถูกต้อง</v>
      </c>
      <c r="T543" s="149" t="str">
        <f t="shared" si="70"/>
        <v>ข้อมูลไม่ถูกต้อง</v>
      </c>
      <c r="U543" s="149" t="str">
        <f>IF(ISNUMBER(R543),
IF(H$2=ตัวเลือก!A$30,"ยังไม่บันทึกข้อมูล",R543*0.47),"ข้อมูลไม่ถูกต้อง")</f>
        <v>ข้อมูลไม่ถูกต้อง</v>
      </c>
      <c r="V543" s="149" t="str">
        <f>IF(ISNUMBER(S543),
IF(H$2=ตัวเลือก!A$30,"ยังไม่บันทึกข้อมูล",S543*0.47),"ข้อมูลไม่ถูกต้อง")</f>
        <v>ข้อมูลไม่ถูกต้อง</v>
      </c>
      <c r="W543" s="149" t="str">
        <f t="shared" si="71"/>
        <v>ข้อมูลไม่ถูกต้อง</v>
      </c>
      <c r="X543" s="148" t="str">
        <f t="shared" si="72"/>
        <v>ข้อมูลไม่ถูกต้อง</v>
      </c>
      <c r="Y543" s="38"/>
      <c r="Z543" s="38"/>
      <c r="AA543" s="38"/>
    </row>
    <row r="544" spans="1:27" x14ac:dyDescent="0.45">
      <c r="A544" s="38">
        <v>539</v>
      </c>
      <c r="B544" s="38"/>
      <c r="C544" s="38"/>
      <c r="D544" s="38"/>
      <c r="E544" s="38"/>
      <c r="F544" s="35"/>
      <c r="G544" s="35"/>
      <c r="H544" s="150"/>
      <c r="I544" s="38"/>
      <c r="J544" s="149" t="str">
        <f t="shared" si="73"/>
        <v>รอข้อมูลคอลัมน์ H</v>
      </c>
      <c r="K544" s="150"/>
      <c r="L544" s="150"/>
      <c r="M544" s="150"/>
      <c r="N544" s="149" t="str" cm="1">
        <f t="array" ref="N544">IF(AND(K544:M544=""),"ยังไม่บันทึกข้อมูล",
IF(M544&lt;&gt;"",
IF(M544&gt;=1.3,M544,"เป็นไม้พุ่ม"),
IF(K544+L544&gt;=1.3,K544+L544,"เป็นไม้พุ่ม")))</f>
        <v>ยังไม่บันทึกข้อมูล</v>
      </c>
      <c r="O544" s="149" t="str">
        <f t="shared" si="66"/>
        <v>ข้อมูลไม่ถูกต้อง</v>
      </c>
      <c r="P544" s="149" t="str">
        <f t="shared" si="67"/>
        <v>ข้อมูลไม่ถูกต้อง</v>
      </c>
      <c r="Q544" s="149" t="str">
        <f t="shared" si="68"/>
        <v>ข้อมูลไม่ถูกต้อง</v>
      </c>
      <c r="R544" s="149" t="str">
        <f t="shared" si="69"/>
        <v>ข้อมูลไม่ถูกต้อง</v>
      </c>
      <c r="S544" s="149" t="str">
        <f>IF(ISNUMBER(R544),
IF(H$2=ตัวเลือก!A$30,"ยังไม่บันทึกข้อมูล",R544*0.27),"ข้อมูลไม่ถูกต้อง")</f>
        <v>ข้อมูลไม่ถูกต้อง</v>
      </c>
      <c r="T544" s="149" t="str">
        <f t="shared" si="70"/>
        <v>ข้อมูลไม่ถูกต้อง</v>
      </c>
      <c r="U544" s="149" t="str">
        <f>IF(ISNUMBER(R544),
IF(H$2=ตัวเลือก!A$30,"ยังไม่บันทึกข้อมูล",R544*0.47),"ข้อมูลไม่ถูกต้อง")</f>
        <v>ข้อมูลไม่ถูกต้อง</v>
      </c>
      <c r="V544" s="149" t="str">
        <f>IF(ISNUMBER(S544),
IF(H$2=ตัวเลือก!A$30,"ยังไม่บันทึกข้อมูล",S544*0.47),"ข้อมูลไม่ถูกต้อง")</f>
        <v>ข้อมูลไม่ถูกต้อง</v>
      </c>
      <c r="W544" s="149" t="str">
        <f t="shared" si="71"/>
        <v>ข้อมูลไม่ถูกต้อง</v>
      </c>
      <c r="X544" s="148" t="str">
        <f t="shared" si="72"/>
        <v>ข้อมูลไม่ถูกต้อง</v>
      </c>
      <c r="Y544" s="38"/>
      <c r="Z544" s="38"/>
      <c r="AA544" s="38"/>
    </row>
    <row r="545" spans="1:27" x14ac:dyDescent="0.45">
      <c r="A545" s="38">
        <v>540</v>
      </c>
      <c r="B545" s="38"/>
      <c r="C545" s="38"/>
      <c r="D545" s="38"/>
      <c r="E545" s="38"/>
      <c r="F545" s="35"/>
      <c r="G545" s="35"/>
      <c r="H545" s="150"/>
      <c r="I545" s="38"/>
      <c r="J545" s="149" t="str">
        <f t="shared" si="73"/>
        <v>รอข้อมูลคอลัมน์ H</v>
      </c>
      <c r="K545" s="150"/>
      <c r="L545" s="150"/>
      <c r="M545" s="150"/>
      <c r="N545" s="149" t="str" cm="1">
        <f t="array" ref="N545">IF(AND(K545:M545=""),"ยังไม่บันทึกข้อมูล",
IF(M545&lt;&gt;"",
IF(M545&gt;=1.3,M545,"เป็นไม้พุ่ม"),
IF(K545+L545&gt;=1.3,K545+L545,"เป็นไม้พุ่ม")))</f>
        <v>ยังไม่บันทึกข้อมูล</v>
      </c>
      <c r="O545" s="149" t="str">
        <f t="shared" si="66"/>
        <v>ข้อมูลไม่ถูกต้อง</v>
      </c>
      <c r="P545" s="149" t="str">
        <f t="shared" si="67"/>
        <v>ข้อมูลไม่ถูกต้อง</v>
      </c>
      <c r="Q545" s="149" t="str">
        <f t="shared" si="68"/>
        <v>ข้อมูลไม่ถูกต้อง</v>
      </c>
      <c r="R545" s="149" t="str">
        <f t="shared" si="69"/>
        <v>ข้อมูลไม่ถูกต้อง</v>
      </c>
      <c r="S545" s="149" t="str">
        <f>IF(ISNUMBER(R545),
IF(H$2=ตัวเลือก!A$30,"ยังไม่บันทึกข้อมูล",R545*0.27),"ข้อมูลไม่ถูกต้อง")</f>
        <v>ข้อมูลไม่ถูกต้อง</v>
      </c>
      <c r="T545" s="149" t="str">
        <f t="shared" si="70"/>
        <v>ข้อมูลไม่ถูกต้อง</v>
      </c>
      <c r="U545" s="149" t="str">
        <f>IF(ISNUMBER(R545),
IF(H$2=ตัวเลือก!A$30,"ยังไม่บันทึกข้อมูล",R545*0.47),"ข้อมูลไม่ถูกต้อง")</f>
        <v>ข้อมูลไม่ถูกต้อง</v>
      </c>
      <c r="V545" s="149" t="str">
        <f>IF(ISNUMBER(S545),
IF(H$2=ตัวเลือก!A$30,"ยังไม่บันทึกข้อมูล",S545*0.47),"ข้อมูลไม่ถูกต้อง")</f>
        <v>ข้อมูลไม่ถูกต้อง</v>
      </c>
      <c r="W545" s="149" t="str">
        <f t="shared" si="71"/>
        <v>ข้อมูลไม่ถูกต้อง</v>
      </c>
      <c r="X545" s="148" t="str">
        <f t="shared" si="72"/>
        <v>ข้อมูลไม่ถูกต้อง</v>
      </c>
      <c r="Y545" s="38"/>
      <c r="Z545" s="38"/>
      <c r="AA545" s="38"/>
    </row>
    <row r="546" spans="1:27" x14ac:dyDescent="0.45">
      <c r="A546" s="38">
        <v>541</v>
      </c>
      <c r="B546" s="38"/>
      <c r="C546" s="38"/>
      <c r="D546" s="38"/>
      <c r="E546" s="38"/>
      <c r="F546" s="35"/>
      <c r="G546" s="35"/>
      <c r="H546" s="150"/>
      <c r="I546" s="38"/>
      <c r="J546" s="149" t="str">
        <f t="shared" si="73"/>
        <v>รอข้อมูลคอลัมน์ H</v>
      </c>
      <c r="K546" s="150"/>
      <c r="L546" s="150"/>
      <c r="M546" s="150"/>
      <c r="N546" s="149" t="str" cm="1">
        <f t="array" ref="N546">IF(AND(K546:M546=""),"ยังไม่บันทึกข้อมูล",
IF(M546&lt;&gt;"",
IF(M546&gt;=1.3,M546,"เป็นไม้พุ่ม"),
IF(K546+L546&gt;=1.3,K546+L546,"เป็นไม้พุ่ม")))</f>
        <v>ยังไม่บันทึกข้อมูล</v>
      </c>
      <c r="O546" s="149" t="str">
        <f t="shared" si="66"/>
        <v>ข้อมูลไม่ถูกต้อง</v>
      </c>
      <c r="P546" s="149" t="str">
        <f t="shared" si="67"/>
        <v>ข้อมูลไม่ถูกต้อง</v>
      </c>
      <c r="Q546" s="149" t="str">
        <f t="shared" si="68"/>
        <v>ข้อมูลไม่ถูกต้อง</v>
      </c>
      <c r="R546" s="149" t="str">
        <f t="shared" si="69"/>
        <v>ข้อมูลไม่ถูกต้อง</v>
      </c>
      <c r="S546" s="149" t="str">
        <f>IF(ISNUMBER(R546),
IF(H$2=ตัวเลือก!A$30,"ยังไม่บันทึกข้อมูล",R546*0.27),"ข้อมูลไม่ถูกต้อง")</f>
        <v>ข้อมูลไม่ถูกต้อง</v>
      </c>
      <c r="T546" s="149" t="str">
        <f t="shared" si="70"/>
        <v>ข้อมูลไม่ถูกต้อง</v>
      </c>
      <c r="U546" s="149" t="str">
        <f>IF(ISNUMBER(R546),
IF(H$2=ตัวเลือก!A$30,"ยังไม่บันทึกข้อมูล",R546*0.47),"ข้อมูลไม่ถูกต้อง")</f>
        <v>ข้อมูลไม่ถูกต้อง</v>
      </c>
      <c r="V546" s="149" t="str">
        <f>IF(ISNUMBER(S546),
IF(H$2=ตัวเลือก!A$30,"ยังไม่บันทึกข้อมูล",S546*0.47),"ข้อมูลไม่ถูกต้อง")</f>
        <v>ข้อมูลไม่ถูกต้อง</v>
      </c>
      <c r="W546" s="149" t="str">
        <f t="shared" si="71"/>
        <v>ข้อมูลไม่ถูกต้อง</v>
      </c>
      <c r="X546" s="148" t="str">
        <f t="shared" si="72"/>
        <v>ข้อมูลไม่ถูกต้อง</v>
      </c>
      <c r="Y546" s="38"/>
      <c r="Z546" s="38"/>
      <c r="AA546" s="38"/>
    </row>
    <row r="547" spans="1:27" x14ac:dyDescent="0.45">
      <c r="A547" s="38">
        <v>542</v>
      </c>
      <c r="B547" s="38"/>
      <c r="C547" s="38"/>
      <c r="D547" s="38"/>
      <c r="E547" s="38"/>
      <c r="F547" s="35"/>
      <c r="G547" s="35"/>
      <c r="H547" s="150"/>
      <c r="I547" s="38"/>
      <c r="J547" s="149" t="str">
        <f t="shared" si="73"/>
        <v>รอข้อมูลคอลัมน์ H</v>
      </c>
      <c r="K547" s="150"/>
      <c r="L547" s="150"/>
      <c r="M547" s="150"/>
      <c r="N547" s="149" t="str" cm="1">
        <f t="array" ref="N547">IF(AND(K547:M547=""),"ยังไม่บันทึกข้อมูล",
IF(M547&lt;&gt;"",
IF(M547&gt;=1.3,M547,"เป็นไม้พุ่ม"),
IF(K547+L547&gt;=1.3,K547+L547,"เป็นไม้พุ่ม")))</f>
        <v>ยังไม่บันทึกข้อมูล</v>
      </c>
      <c r="O547" s="149" t="str">
        <f t="shared" si="66"/>
        <v>ข้อมูลไม่ถูกต้อง</v>
      </c>
      <c r="P547" s="149" t="str">
        <f t="shared" si="67"/>
        <v>ข้อมูลไม่ถูกต้อง</v>
      </c>
      <c r="Q547" s="149" t="str">
        <f t="shared" si="68"/>
        <v>ข้อมูลไม่ถูกต้อง</v>
      </c>
      <c r="R547" s="149" t="str">
        <f t="shared" si="69"/>
        <v>ข้อมูลไม่ถูกต้อง</v>
      </c>
      <c r="S547" s="149" t="str">
        <f>IF(ISNUMBER(R547),
IF(H$2=ตัวเลือก!A$30,"ยังไม่บันทึกข้อมูล",R547*0.27),"ข้อมูลไม่ถูกต้อง")</f>
        <v>ข้อมูลไม่ถูกต้อง</v>
      </c>
      <c r="T547" s="149" t="str">
        <f t="shared" si="70"/>
        <v>ข้อมูลไม่ถูกต้อง</v>
      </c>
      <c r="U547" s="149" t="str">
        <f>IF(ISNUMBER(R547),
IF(H$2=ตัวเลือก!A$30,"ยังไม่บันทึกข้อมูล",R547*0.47),"ข้อมูลไม่ถูกต้อง")</f>
        <v>ข้อมูลไม่ถูกต้อง</v>
      </c>
      <c r="V547" s="149" t="str">
        <f>IF(ISNUMBER(S547),
IF(H$2=ตัวเลือก!A$30,"ยังไม่บันทึกข้อมูล",S547*0.47),"ข้อมูลไม่ถูกต้อง")</f>
        <v>ข้อมูลไม่ถูกต้อง</v>
      </c>
      <c r="W547" s="149" t="str">
        <f t="shared" si="71"/>
        <v>ข้อมูลไม่ถูกต้อง</v>
      </c>
      <c r="X547" s="148" t="str">
        <f t="shared" si="72"/>
        <v>ข้อมูลไม่ถูกต้อง</v>
      </c>
      <c r="Y547" s="38"/>
      <c r="Z547" s="38"/>
      <c r="AA547" s="38"/>
    </row>
    <row r="548" spans="1:27" x14ac:dyDescent="0.45">
      <c r="A548" s="38">
        <v>543</v>
      </c>
      <c r="B548" s="38"/>
      <c r="C548" s="38"/>
      <c r="D548" s="38"/>
      <c r="E548" s="38"/>
      <c r="F548" s="35"/>
      <c r="G548" s="35"/>
      <c r="H548" s="150"/>
      <c r="I548" s="38"/>
      <c r="J548" s="149" t="str">
        <f t="shared" si="73"/>
        <v>รอข้อมูลคอลัมน์ H</v>
      </c>
      <c r="K548" s="150"/>
      <c r="L548" s="150"/>
      <c r="M548" s="150"/>
      <c r="N548" s="149" t="str" cm="1">
        <f t="array" ref="N548">IF(AND(K548:M548=""),"ยังไม่บันทึกข้อมูล",
IF(M548&lt;&gt;"",
IF(M548&gt;=1.3,M548,"เป็นไม้พุ่ม"),
IF(K548+L548&gt;=1.3,K548+L548,"เป็นไม้พุ่ม")))</f>
        <v>ยังไม่บันทึกข้อมูล</v>
      </c>
      <c r="O548" s="149" t="str">
        <f t="shared" si="66"/>
        <v>ข้อมูลไม่ถูกต้อง</v>
      </c>
      <c r="P548" s="149" t="str">
        <f t="shared" si="67"/>
        <v>ข้อมูลไม่ถูกต้อง</v>
      </c>
      <c r="Q548" s="149" t="str">
        <f t="shared" si="68"/>
        <v>ข้อมูลไม่ถูกต้อง</v>
      </c>
      <c r="R548" s="149" t="str">
        <f t="shared" si="69"/>
        <v>ข้อมูลไม่ถูกต้อง</v>
      </c>
      <c r="S548" s="149" t="str">
        <f>IF(ISNUMBER(R548),
IF(H$2=ตัวเลือก!A$30,"ยังไม่บันทึกข้อมูล",R548*0.27),"ข้อมูลไม่ถูกต้อง")</f>
        <v>ข้อมูลไม่ถูกต้อง</v>
      </c>
      <c r="T548" s="149" t="str">
        <f t="shared" si="70"/>
        <v>ข้อมูลไม่ถูกต้อง</v>
      </c>
      <c r="U548" s="149" t="str">
        <f>IF(ISNUMBER(R548),
IF(H$2=ตัวเลือก!A$30,"ยังไม่บันทึกข้อมูล",R548*0.47),"ข้อมูลไม่ถูกต้อง")</f>
        <v>ข้อมูลไม่ถูกต้อง</v>
      </c>
      <c r="V548" s="149" t="str">
        <f>IF(ISNUMBER(S548),
IF(H$2=ตัวเลือก!A$30,"ยังไม่บันทึกข้อมูล",S548*0.47),"ข้อมูลไม่ถูกต้อง")</f>
        <v>ข้อมูลไม่ถูกต้อง</v>
      </c>
      <c r="W548" s="149" t="str">
        <f t="shared" si="71"/>
        <v>ข้อมูลไม่ถูกต้อง</v>
      </c>
      <c r="X548" s="148" t="str">
        <f t="shared" si="72"/>
        <v>ข้อมูลไม่ถูกต้อง</v>
      </c>
      <c r="Y548" s="38"/>
      <c r="Z548" s="38"/>
      <c r="AA548" s="38"/>
    </row>
    <row r="549" spans="1:27" x14ac:dyDescent="0.45">
      <c r="A549" s="38">
        <v>544</v>
      </c>
      <c r="B549" s="38"/>
      <c r="C549" s="38"/>
      <c r="D549" s="38"/>
      <c r="E549" s="38"/>
      <c r="F549" s="35"/>
      <c r="G549" s="35"/>
      <c r="H549" s="150"/>
      <c r="I549" s="38"/>
      <c r="J549" s="149" t="str">
        <f t="shared" si="73"/>
        <v>รอข้อมูลคอลัมน์ H</v>
      </c>
      <c r="K549" s="150"/>
      <c r="L549" s="150"/>
      <c r="M549" s="150"/>
      <c r="N549" s="149" t="str" cm="1">
        <f t="array" ref="N549">IF(AND(K549:M549=""),"ยังไม่บันทึกข้อมูล",
IF(M549&lt;&gt;"",
IF(M549&gt;=1.3,M549,"เป็นไม้พุ่ม"),
IF(K549+L549&gt;=1.3,K549+L549,"เป็นไม้พุ่ม")))</f>
        <v>ยังไม่บันทึกข้อมูล</v>
      </c>
      <c r="O549" s="149" t="str">
        <f t="shared" si="66"/>
        <v>ข้อมูลไม่ถูกต้อง</v>
      </c>
      <c r="P549" s="149" t="str">
        <f t="shared" si="67"/>
        <v>ข้อมูลไม่ถูกต้อง</v>
      </c>
      <c r="Q549" s="149" t="str">
        <f t="shared" si="68"/>
        <v>ข้อมูลไม่ถูกต้อง</v>
      </c>
      <c r="R549" s="149" t="str">
        <f t="shared" si="69"/>
        <v>ข้อมูลไม่ถูกต้อง</v>
      </c>
      <c r="S549" s="149" t="str">
        <f>IF(ISNUMBER(R549),
IF(H$2=ตัวเลือก!A$30,"ยังไม่บันทึกข้อมูล",R549*0.27),"ข้อมูลไม่ถูกต้อง")</f>
        <v>ข้อมูลไม่ถูกต้อง</v>
      </c>
      <c r="T549" s="149" t="str">
        <f t="shared" si="70"/>
        <v>ข้อมูลไม่ถูกต้อง</v>
      </c>
      <c r="U549" s="149" t="str">
        <f>IF(ISNUMBER(R549),
IF(H$2=ตัวเลือก!A$30,"ยังไม่บันทึกข้อมูล",R549*0.47),"ข้อมูลไม่ถูกต้อง")</f>
        <v>ข้อมูลไม่ถูกต้อง</v>
      </c>
      <c r="V549" s="149" t="str">
        <f>IF(ISNUMBER(S549),
IF(H$2=ตัวเลือก!A$30,"ยังไม่บันทึกข้อมูล",S549*0.47),"ข้อมูลไม่ถูกต้อง")</f>
        <v>ข้อมูลไม่ถูกต้อง</v>
      </c>
      <c r="W549" s="149" t="str">
        <f t="shared" si="71"/>
        <v>ข้อมูลไม่ถูกต้อง</v>
      </c>
      <c r="X549" s="148" t="str">
        <f t="shared" si="72"/>
        <v>ข้อมูลไม่ถูกต้อง</v>
      </c>
      <c r="Y549" s="38"/>
      <c r="Z549" s="38"/>
      <c r="AA549" s="38"/>
    </row>
    <row r="550" spans="1:27" x14ac:dyDescent="0.45">
      <c r="A550" s="38">
        <v>545</v>
      </c>
      <c r="B550" s="38"/>
      <c r="C550" s="38"/>
      <c r="D550" s="38"/>
      <c r="E550" s="38"/>
      <c r="F550" s="35"/>
      <c r="G550" s="35"/>
      <c r="H550" s="150"/>
      <c r="I550" s="38"/>
      <c r="J550" s="149" t="str">
        <f t="shared" si="73"/>
        <v>รอข้อมูลคอลัมน์ H</v>
      </c>
      <c r="K550" s="150"/>
      <c r="L550" s="150"/>
      <c r="M550" s="150"/>
      <c r="N550" s="149" t="str" cm="1">
        <f t="array" ref="N550">IF(AND(K550:M550=""),"ยังไม่บันทึกข้อมูล",
IF(M550&lt;&gt;"",
IF(M550&gt;=1.3,M550,"เป็นไม้พุ่ม"),
IF(K550+L550&gt;=1.3,K550+L550,"เป็นไม้พุ่ม")))</f>
        <v>ยังไม่บันทึกข้อมูล</v>
      </c>
      <c r="O550" s="149" t="str">
        <f t="shared" si="66"/>
        <v>ข้อมูลไม่ถูกต้อง</v>
      </c>
      <c r="P550" s="149" t="str">
        <f t="shared" si="67"/>
        <v>ข้อมูลไม่ถูกต้อง</v>
      </c>
      <c r="Q550" s="149" t="str">
        <f t="shared" si="68"/>
        <v>ข้อมูลไม่ถูกต้อง</v>
      </c>
      <c r="R550" s="149" t="str">
        <f t="shared" si="69"/>
        <v>ข้อมูลไม่ถูกต้อง</v>
      </c>
      <c r="S550" s="149" t="str">
        <f>IF(ISNUMBER(R550),
IF(H$2=ตัวเลือก!A$30,"ยังไม่บันทึกข้อมูล",R550*0.27),"ข้อมูลไม่ถูกต้อง")</f>
        <v>ข้อมูลไม่ถูกต้อง</v>
      </c>
      <c r="T550" s="149" t="str">
        <f t="shared" si="70"/>
        <v>ข้อมูลไม่ถูกต้อง</v>
      </c>
      <c r="U550" s="149" t="str">
        <f>IF(ISNUMBER(R550),
IF(H$2=ตัวเลือก!A$30,"ยังไม่บันทึกข้อมูล",R550*0.47),"ข้อมูลไม่ถูกต้อง")</f>
        <v>ข้อมูลไม่ถูกต้อง</v>
      </c>
      <c r="V550" s="149" t="str">
        <f>IF(ISNUMBER(S550),
IF(H$2=ตัวเลือก!A$30,"ยังไม่บันทึกข้อมูล",S550*0.47),"ข้อมูลไม่ถูกต้อง")</f>
        <v>ข้อมูลไม่ถูกต้อง</v>
      </c>
      <c r="W550" s="149" t="str">
        <f t="shared" si="71"/>
        <v>ข้อมูลไม่ถูกต้อง</v>
      </c>
      <c r="X550" s="148" t="str">
        <f t="shared" si="72"/>
        <v>ข้อมูลไม่ถูกต้อง</v>
      </c>
      <c r="Y550" s="38"/>
      <c r="Z550" s="38"/>
      <c r="AA550" s="38"/>
    </row>
    <row r="551" spans="1:27" x14ac:dyDescent="0.45">
      <c r="A551" s="38">
        <v>546</v>
      </c>
      <c r="B551" s="38"/>
      <c r="C551" s="38"/>
      <c r="D551" s="38"/>
      <c r="E551" s="38"/>
      <c r="F551" s="35"/>
      <c r="G551" s="35"/>
      <c r="H551" s="150"/>
      <c r="I551" s="38"/>
      <c r="J551" s="149" t="str">
        <f t="shared" si="73"/>
        <v>รอข้อมูลคอลัมน์ H</v>
      </c>
      <c r="K551" s="150"/>
      <c r="L551" s="150"/>
      <c r="M551" s="150"/>
      <c r="N551" s="149" t="str" cm="1">
        <f t="array" ref="N551">IF(AND(K551:M551=""),"ยังไม่บันทึกข้อมูล",
IF(M551&lt;&gt;"",
IF(M551&gt;=1.3,M551,"เป็นไม้พุ่ม"),
IF(K551+L551&gt;=1.3,K551+L551,"เป็นไม้พุ่ม")))</f>
        <v>ยังไม่บันทึกข้อมูล</v>
      </c>
      <c r="O551" s="149" t="str">
        <f t="shared" si="66"/>
        <v>ข้อมูลไม่ถูกต้อง</v>
      </c>
      <c r="P551" s="149" t="str">
        <f t="shared" si="67"/>
        <v>ข้อมูลไม่ถูกต้อง</v>
      </c>
      <c r="Q551" s="149" t="str">
        <f t="shared" si="68"/>
        <v>ข้อมูลไม่ถูกต้อง</v>
      </c>
      <c r="R551" s="149" t="str">
        <f t="shared" si="69"/>
        <v>ข้อมูลไม่ถูกต้อง</v>
      </c>
      <c r="S551" s="149" t="str">
        <f>IF(ISNUMBER(R551),
IF(H$2=ตัวเลือก!A$30,"ยังไม่บันทึกข้อมูล",R551*0.27),"ข้อมูลไม่ถูกต้อง")</f>
        <v>ข้อมูลไม่ถูกต้อง</v>
      </c>
      <c r="T551" s="149" t="str">
        <f t="shared" si="70"/>
        <v>ข้อมูลไม่ถูกต้อง</v>
      </c>
      <c r="U551" s="149" t="str">
        <f>IF(ISNUMBER(R551),
IF(H$2=ตัวเลือก!A$30,"ยังไม่บันทึกข้อมูล",R551*0.47),"ข้อมูลไม่ถูกต้อง")</f>
        <v>ข้อมูลไม่ถูกต้อง</v>
      </c>
      <c r="V551" s="149" t="str">
        <f>IF(ISNUMBER(S551),
IF(H$2=ตัวเลือก!A$30,"ยังไม่บันทึกข้อมูล",S551*0.47),"ข้อมูลไม่ถูกต้อง")</f>
        <v>ข้อมูลไม่ถูกต้อง</v>
      </c>
      <c r="W551" s="149" t="str">
        <f t="shared" si="71"/>
        <v>ข้อมูลไม่ถูกต้อง</v>
      </c>
      <c r="X551" s="148" t="str">
        <f t="shared" si="72"/>
        <v>ข้อมูลไม่ถูกต้อง</v>
      </c>
      <c r="Y551" s="38"/>
      <c r="Z551" s="38"/>
      <c r="AA551" s="38"/>
    </row>
    <row r="552" spans="1:27" x14ac:dyDescent="0.45">
      <c r="A552" s="38">
        <v>547</v>
      </c>
      <c r="B552" s="38"/>
      <c r="C552" s="38"/>
      <c r="D552" s="38"/>
      <c r="E552" s="38"/>
      <c r="F552" s="35"/>
      <c r="G552" s="35"/>
      <c r="H552" s="150"/>
      <c r="I552" s="38"/>
      <c r="J552" s="149" t="str">
        <f t="shared" si="73"/>
        <v>รอข้อมูลคอลัมน์ H</v>
      </c>
      <c r="K552" s="150"/>
      <c r="L552" s="150"/>
      <c r="M552" s="150"/>
      <c r="N552" s="149" t="str" cm="1">
        <f t="array" ref="N552">IF(AND(K552:M552=""),"ยังไม่บันทึกข้อมูล",
IF(M552&lt;&gt;"",
IF(M552&gt;=1.3,M552,"เป็นไม้พุ่ม"),
IF(K552+L552&gt;=1.3,K552+L552,"เป็นไม้พุ่ม")))</f>
        <v>ยังไม่บันทึกข้อมูล</v>
      </c>
      <c r="O552" s="149" t="str">
        <f t="shared" si="66"/>
        <v>ข้อมูลไม่ถูกต้อง</v>
      </c>
      <c r="P552" s="149" t="str">
        <f t="shared" si="67"/>
        <v>ข้อมูลไม่ถูกต้อง</v>
      </c>
      <c r="Q552" s="149" t="str">
        <f t="shared" si="68"/>
        <v>ข้อมูลไม่ถูกต้อง</v>
      </c>
      <c r="R552" s="149" t="str">
        <f t="shared" si="69"/>
        <v>ข้อมูลไม่ถูกต้อง</v>
      </c>
      <c r="S552" s="149" t="str">
        <f>IF(ISNUMBER(R552),
IF(H$2=ตัวเลือก!A$30,"ยังไม่บันทึกข้อมูล",R552*0.27),"ข้อมูลไม่ถูกต้อง")</f>
        <v>ข้อมูลไม่ถูกต้อง</v>
      </c>
      <c r="T552" s="149" t="str">
        <f t="shared" si="70"/>
        <v>ข้อมูลไม่ถูกต้อง</v>
      </c>
      <c r="U552" s="149" t="str">
        <f>IF(ISNUMBER(R552),
IF(H$2=ตัวเลือก!A$30,"ยังไม่บันทึกข้อมูล",R552*0.47),"ข้อมูลไม่ถูกต้อง")</f>
        <v>ข้อมูลไม่ถูกต้อง</v>
      </c>
      <c r="V552" s="149" t="str">
        <f>IF(ISNUMBER(S552),
IF(H$2=ตัวเลือก!A$30,"ยังไม่บันทึกข้อมูล",S552*0.47),"ข้อมูลไม่ถูกต้อง")</f>
        <v>ข้อมูลไม่ถูกต้อง</v>
      </c>
      <c r="W552" s="149" t="str">
        <f t="shared" si="71"/>
        <v>ข้อมูลไม่ถูกต้อง</v>
      </c>
      <c r="X552" s="148" t="str">
        <f t="shared" si="72"/>
        <v>ข้อมูลไม่ถูกต้อง</v>
      </c>
      <c r="Y552" s="38"/>
      <c r="Z552" s="38"/>
      <c r="AA552" s="38"/>
    </row>
    <row r="553" spans="1:27" x14ac:dyDescent="0.45">
      <c r="A553" s="38">
        <v>548</v>
      </c>
      <c r="B553" s="38"/>
      <c r="C553" s="38"/>
      <c r="D553" s="38"/>
      <c r="E553" s="38"/>
      <c r="F553" s="35"/>
      <c r="G553" s="35"/>
      <c r="H553" s="150"/>
      <c r="I553" s="38"/>
      <c r="J553" s="149" t="str">
        <f t="shared" si="73"/>
        <v>รอข้อมูลคอลัมน์ H</v>
      </c>
      <c r="K553" s="150"/>
      <c r="L553" s="150"/>
      <c r="M553" s="150"/>
      <c r="N553" s="149" t="str" cm="1">
        <f t="array" ref="N553">IF(AND(K553:M553=""),"ยังไม่บันทึกข้อมูล",
IF(M553&lt;&gt;"",
IF(M553&gt;=1.3,M553,"เป็นไม้พุ่ม"),
IF(K553+L553&gt;=1.3,K553+L553,"เป็นไม้พุ่ม")))</f>
        <v>ยังไม่บันทึกข้อมูล</v>
      </c>
      <c r="O553" s="149" t="str">
        <f t="shared" si="66"/>
        <v>ข้อมูลไม่ถูกต้อง</v>
      </c>
      <c r="P553" s="149" t="str">
        <f t="shared" si="67"/>
        <v>ข้อมูลไม่ถูกต้อง</v>
      </c>
      <c r="Q553" s="149" t="str">
        <f t="shared" si="68"/>
        <v>ข้อมูลไม่ถูกต้อง</v>
      </c>
      <c r="R553" s="149" t="str">
        <f t="shared" si="69"/>
        <v>ข้อมูลไม่ถูกต้อง</v>
      </c>
      <c r="S553" s="149" t="str">
        <f>IF(ISNUMBER(R553),
IF(H$2=ตัวเลือก!A$30,"ยังไม่บันทึกข้อมูล",R553*0.27),"ข้อมูลไม่ถูกต้อง")</f>
        <v>ข้อมูลไม่ถูกต้อง</v>
      </c>
      <c r="T553" s="149" t="str">
        <f t="shared" si="70"/>
        <v>ข้อมูลไม่ถูกต้อง</v>
      </c>
      <c r="U553" s="149" t="str">
        <f>IF(ISNUMBER(R553),
IF(H$2=ตัวเลือก!A$30,"ยังไม่บันทึกข้อมูล",R553*0.47),"ข้อมูลไม่ถูกต้อง")</f>
        <v>ข้อมูลไม่ถูกต้อง</v>
      </c>
      <c r="V553" s="149" t="str">
        <f>IF(ISNUMBER(S553),
IF(H$2=ตัวเลือก!A$30,"ยังไม่บันทึกข้อมูล",S553*0.47),"ข้อมูลไม่ถูกต้อง")</f>
        <v>ข้อมูลไม่ถูกต้อง</v>
      </c>
      <c r="W553" s="149" t="str">
        <f t="shared" si="71"/>
        <v>ข้อมูลไม่ถูกต้อง</v>
      </c>
      <c r="X553" s="148" t="str">
        <f t="shared" si="72"/>
        <v>ข้อมูลไม่ถูกต้อง</v>
      </c>
      <c r="Y553" s="38"/>
      <c r="Z553" s="38"/>
      <c r="AA553" s="38"/>
    </row>
    <row r="554" spans="1:27" x14ac:dyDescent="0.45">
      <c r="A554" s="38">
        <v>549</v>
      </c>
      <c r="B554" s="38"/>
      <c r="C554" s="38"/>
      <c r="D554" s="38"/>
      <c r="E554" s="38"/>
      <c r="F554" s="35"/>
      <c r="G554" s="35"/>
      <c r="H554" s="150"/>
      <c r="I554" s="38"/>
      <c r="J554" s="149" t="str">
        <f t="shared" si="73"/>
        <v>รอข้อมูลคอลัมน์ H</v>
      </c>
      <c r="K554" s="150"/>
      <c r="L554" s="150"/>
      <c r="M554" s="150"/>
      <c r="N554" s="149" t="str" cm="1">
        <f t="array" ref="N554">IF(AND(K554:M554=""),"ยังไม่บันทึกข้อมูล",
IF(M554&lt;&gt;"",
IF(M554&gt;=1.3,M554,"เป็นไม้พุ่ม"),
IF(K554+L554&gt;=1.3,K554+L554,"เป็นไม้พุ่ม")))</f>
        <v>ยังไม่บันทึกข้อมูล</v>
      </c>
      <c r="O554" s="149" t="str">
        <f t="shared" si="66"/>
        <v>ข้อมูลไม่ถูกต้อง</v>
      </c>
      <c r="P554" s="149" t="str">
        <f t="shared" si="67"/>
        <v>ข้อมูลไม่ถูกต้อง</v>
      </c>
      <c r="Q554" s="149" t="str">
        <f t="shared" si="68"/>
        <v>ข้อมูลไม่ถูกต้อง</v>
      </c>
      <c r="R554" s="149" t="str">
        <f t="shared" si="69"/>
        <v>ข้อมูลไม่ถูกต้อง</v>
      </c>
      <c r="S554" s="149" t="str">
        <f>IF(ISNUMBER(R554),
IF(H$2=ตัวเลือก!A$30,"ยังไม่บันทึกข้อมูล",R554*0.27),"ข้อมูลไม่ถูกต้อง")</f>
        <v>ข้อมูลไม่ถูกต้อง</v>
      </c>
      <c r="T554" s="149" t="str">
        <f t="shared" si="70"/>
        <v>ข้อมูลไม่ถูกต้อง</v>
      </c>
      <c r="U554" s="149" t="str">
        <f>IF(ISNUMBER(R554),
IF(H$2=ตัวเลือก!A$30,"ยังไม่บันทึกข้อมูล",R554*0.47),"ข้อมูลไม่ถูกต้อง")</f>
        <v>ข้อมูลไม่ถูกต้อง</v>
      </c>
      <c r="V554" s="149" t="str">
        <f>IF(ISNUMBER(S554),
IF(H$2=ตัวเลือก!A$30,"ยังไม่บันทึกข้อมูล",S554*0.47),"ข้อมูลไม่ถูกต้อง")</f>
        <v>ข้อมูลไม่ถูกต้อง</v>
      </c>
      <c r="W554" s="149" t="str">
        <f t="shared" si="71"/>
        <v>ข้อมูลไม่ถูกต้อง</v>
      </c>
      <c r="X554" s="148" t="str">
        <f t="shared" si="72"/>
        <v>ข้อมูลไม่ถูกต้อง</v>
      </c>
      <c r="Y554" s="38"/>
      <c r="Z554" s="38"/>
      <c r="AA554" s="38"/>
    </row>
    <row r="555" spans="1:27" x14ac:dyDescent="0.45">
      <c r="A555" s="38">
        <v>550</v>
      </c>
      <c r="B555" s="38"/>
      <c r="C555" s="38"/>
      <c r="D555" s="38"/>
      <c r="E555" s="38"/>
      <c r="F555" s="35"/>
      <c r="G555" s="35"/>
      <c r="H555" s="150"/>
      <c r="I555" s="38"/>
      <c r="J555" s="149" t="str">
        <f t="shared" si="73"/>
        <v>รอข้อมูลคอลัมน์ H</v>
      </c>
      <c r="K555" s="150"/>
      <c r="L555" s="150"/>
      <c r="M555" s="150"/>
      <c r="N555" s="149" t="str" cm="1">
        <f t="array" ref="N555">IF(AND(K555:M555=""),"ยังไม่บันทึกข้อมูล",
IF(M555&lt;&gt;"",
IF(M555&gt;=1.3,M555,"เป็นไม้พุ่ม"),
IF(K555+L555&gt;=1.3,K555+L555,"เป็นไม้พุ่ม")))</f>
        <v>ยังไม่บันทึกข้อมูล</v>
      </c>
      <c r="O555" s="149" t="str">
        <f t="shared" si="66"/>
        <v>ข้อมูลไม่ถูกต้อง</v>
      </c>
      <c r="P555" s="149" t="str">
        <f t="shared" si="67"/>
        <v>ข้อมูลไม่ถูกต้อง</v>
      </c>
      <c r="Q555" s="149" t="str">
        <f t="shared" si="68"/>
        <v>ข้อมูลไม่ถูกต้อง</v>
      </c>
      <c r="R555" s="149" t="str">
        <f t="shared" si="69"/>
        <v>ข้อมูลไม่ถูกต้อง</v>
      </c>
      <c r="S555" s="149" t="str">
        <f>IF(ISNUMBER(R555),
IF(H$2=ตัวเลือก!A$30,"ยังไม่บันทึกข้อมูล",R555*0.27),"ข้อมูลไม่ถูกต้อง")</f>
        <v>ข้อมูลไม่ถูกต้อง</v>
      </c>
      <c r="T555" s="149" t="str">
        <f t="shared" si="70"/>
        <v>ข้อมูลไม่ถูกต้อง</v>
      </c>
      <c r="U555" s="149" t="str">
        <f>IF(ISNUMBER(R555),
IF(H$2=ตัวเลือก!A$30,"ยังไม่บันทึกข้อมูล",R555*0.47),"ข้อมูลไม่ถูกต้อง")</f>
        <v>ข้อมูลไม่ถูกต้อง</v>
      </c>
      <c r="V555" s="149" t="str">
        <f>IF(ISNUMBER(S555),
IF(H$2=ตัวเลือก!A$30,"ยังไม่บันทึกข้อมูล",S555*0.47),"ข้อมูลไม่ถูกต้อง")</f>
        <v>ข้อมูลไม่ถูกต้อง</v>
      </c>
      <c r="W555" s="149" t="str">
        <f t="shared" si="71"/>
        <v>ข้อมูลไม่ถูกต้อง</v>
      </c>
      <c r="X555" s="148" t="str">
        <f t="shared" si="72"/>
        <v>ข้อมูลไม่ถูกต้อง</v>
      </c>
      <c r="Y555" s="38"/>
      <c r="Z555" s="38"/>
      <c r="AA555" s="38"/>
    </row>
    <row r="556" spans="1:27" x14ac:dyDescent="0.45">
      <c r="A556" s="38">
        <v>551</v>
      </c>
      <c r="B556" s="38"/>
      <c r="C556" s="38"/>
      <c r="D556" s="38"/>
      <c r="E556" s="38"/>
      <c r="F556" s="35"/>
      <c r="G556" s="35"/>
      <c r="H556" s="150"/>
      <c r="I556" s="38"/>
      <c r="J556" s="149" t="str">
        <f t="shared" si="73"/>
        <v>รอข้อมูลคอลัมน์ H</v>
      </c>
      <c r="K556" s="150"/>
      <c r="L556" s="150"/>
      <c r="M556" s="150"/>
      <c r="N556" s="149" t="str" cm="1">
        <f t="array" ref="N556">IF(AND(K556:M556=""),"ยังไม่บันทึกข้อมูล",
IF(M556&lt;&gt;"",
IF(M556&gt;=1.3,M556,"เป็นไม้พุ่ม"),
IF(K556+L556&gt;=1.3,K556+L556,"เป็นไม้พุ่ม")))</f>
        <v>ยังไม่บันทึกข้อมูล</v>
      </c>
      <c r="O556" s="149" t="str">
        <f t="shared" si="66"/>
        <v>ข้อมูลไม่ถูกต้อง</v>
      </c>
      <c r="P556" s="149" t="str">
        <f t="shared" si="67"/>
        <v>ข้อมูลไม่ถูกต้อง</v>
      </c>
      <c r="Q556" s="149" t="str">
        <f t="shared" si="68"/>
        <v>ข้อมูลไม่ถูกต้อง</v>
      </c>
      <c r="R556" s="149" t="str">
        <f t="shared" si="69"/>
        <v>ข้อมูลไม่ถูกต้อง</v>
      </c>
      <c r="S556" s="149" t="str">
        <f>IF(ISNUMBER(R556),
IF(H$2=ตัวเลือก!A$30,"ยังไม่บันทึกข้อมูล",R556*0.27),"ข้อมูลไม่ถูกต้อง")</f>
        <v>ข้อมูลไม่ถูกต้อง</v>
      </c>
      <c r="T556" s="149" t="str">
        <f t="shared" si="70"/>
        <v>ข้อมูลไม่ถูกต้อง</v>
      </c>
      <c r="U556" s="149" t="str">
        <f>IF(ISNUMBER(R556),
IF(H$2=ตัวเลือก!A$30,"ยังไม่บันทึกข้อมูล",R556*0.47),"ข้อมูลไม่ถูกต้อง")</f>
        <v>ข้อมูลไม่ถูกต้อง</v>
      </c>
      <c r="V556" s="149" t="str">
        <f>IF(ISNUMBER(S556),
IF(H$2=ตัวเลือก!A$30,"ยังไม่บันทึกข้อมูล",S556*0.47),"ข้อมูลไม่ถูกต้อง")</f>
        <v>ข้อมูลไม่ถูกต้อง</v>
      </c>
      <c r="W556" s="149" t="str">
        <f t="shared" si="71"/>
        <v>ข้อมูลไม่ถูกต้อง</v>
      </c>
      <c r="X556" s="148" t="str">
        <f t="shared" si="72"/>
        <v>ข้อมูลไม่ถูกต้อง</v>
      </c>
      <c r="Y556" s="38"/>
      <c r="Z556" s="38"/>
      <c r="AA556" s="38"/>
    </row>
    <row r="557" spans="1:27" x14ac:dyDescent="0.45">
      <c r="A557" s="38">
        <v>552</v>
      </c>
      <c r="B557" s="38"/>
      <c r="C557" s="38"/>
      <c r="D557" s="38"/>
      <c r="E557" s="38"/>
      <c r="F557" s="35"/>
      <c r="G557" s="35"/>
      <c r="H557" s="150"/>
      <c r="I557" s="38"/>
      <c r="J557" s="149" t="str">
        <f t="shared" si="73"/>
        <v>รอข้อมูลคอลัมน์ H</v>
      </c>
      <c r="K557" s="150"/>
      <c r="L557" s="150"/>
      <c r="M557" s="150"/>
      <c r="N557" s="149" t="str" cm="1">
        <f t="array" ref="N557">IF(AND(K557:M557=""),"ยังไม่บันทึกข้อมูล",
IF(M557&lt;&gt;"",
IF(M557&gt;=1.3,M557,"เป็นไม้พุ่ม"),
IF(K557+L557&gt;=1.3,K557+L557,"เป็นไม้พุ่ม")))</f>
        <v>ยังไม่บันทึกข้อมูล</v>
      </c>
      <c r="O557" s="149" t="str">
        <f t="shared" si="66"/>
        <v>ข้อมูลไม่ถูกต้อง</v>
      </c>
      <c r="P557" s="149" t="str">
        <f t="shared" si="67"/>
        <v>ข้อมูลไม่ถูกต้อง</v>
      </c>
      <c r="Q557" s="149" t="str">
        <f t="shared" si="68"/>
        <v>ข้อมูลไม่ถูกต้อง</v>
      </c>
      <c r="R557" s="149" t="str">
        <f t="shared" si="69"/>
        <v>ข้อมูลไม่ถูกต้อง</v>
      </c>
      <c r="S557" s="149" t="str">
        <f>IF(ISNUMBER(R557),
IF(H$2=ตัวเลือก!A$30,"ยังไม่บันทึกข้อมูล",R557*0.27),"ข้อมูลไม่ถูกต้อง")</f>
        <v>ข้อมูลไม่ถูกต้อง</v>
      </c>
      <c r="T557" s="149" t="str">
        <f t="shared" si="70"/>
        <v>ข้อมูลไม่ถูกต้อง</v>
      </c>
      <c r="U557" s="149" t="str">
        <f>IF(ISNUMBER(R557),
IF(H$2=ตัวเลือก!A$30,"ยังไม่บันทึกข้อมูล",R557*0.47),"ข้อมูลไม่ถูกต้อง")</f>
        <v>ข้อมูลไม่ถูกต้อง</v>
      </c>
      <c r="V557" s="149" t="str">
        <f>IF(ISNUMBER(S557),
IF(H$2=ตัวเลือก!A$30,"ยังไม่บันทึกข้อมูล",S557*0.47),"ข้อมูลไม่ถูกต้อง")</f>
        <v>ข้อมูลไม่ถูกต้อง</v>
      </c>
      <c r="W557" s="149" t="str">
        <f t="shared" si="71"/>
        <v>ข้อมูลไม่ถูกต้อง</v>
      </c>
      <c r="X557" s="148" t="str">
        <f t="shared" si="72"/>
        <v>ข้อมูลไม่ถูกต้อง</v>
      </c>
      <c r="Y557" s="38"/>
      <c r="Z557" s="38"/>
      <c r="AA557" s="38"/>
    </row>
    <row r="558" spans="1:27" x14ac:dyDescent="0.45">
      <c r="A558" s="38">
        <v>553</v>
      </c>
      <c r="B558" s="38"/>
      <c r="C558" s="38"/>
      <c r="D558" s="38"/>
      <c r="E558" s="38"/>
      <c r="F558" s="35"/>
      <c r="G558" s="35"/>
      <c r="H558" s="150"/>
      <c r="I558" s="38"/>
      <c r="J558" s="149" t="str">
        <f t="shared" si="73"/>
        <v>รอข้อมูลคอลัมน์ H</v>
      </c>
      <c r="K558" s="150"/>
      <c r="L558" s="150"/>
      <c r="M558" s="150"/>
      <c r="N558" s="149" t="str" cm="1">
        <f t="array" ref="N558">IF(AND(K558:M558=""),"ยังไม่บันทึกข้อมูล",
IF(M558&lt;&gt;"",
IF(M558&gt;=1.3,M558,"เป็นไม้พุ่ม"),
IF(K558+L558&gt;=1.3,K558+L558,"เป็นไม้พุ่ม")))</f>
        <v>ยังไม่บันทึกข้อมูล</v>
      </c>
      <c r="O558" s="149" t="str">
        <f t="shared" si="66"/>
        <v>ข้อมูลไม่ถูกต้อง</v>
      </c>
      <c r="P558" s="149" t="str">
        <f t="shared" si="67"/>
        <v>ข้อมูลไม่ถูกต้อง</v>
      </c>
      <c r="Q558" s="149" t="str">
        <f t="shared" si="68"/>
        <v>ข้อมูลไม่ถูกต้อง</v>
      </c>
      <c r="R558" s="149" t="str">
        <f t="shared" si="69"/>
        <v>ข้อมูลไม่ถูกต้อง</v>
      </c>
      <c r="S558" s="149" t="str">
        <f>IF(ISNUMBER(R558),
IF(H$2=ตัวเลือก!A$30,"ยังไม่บันทึกข้อมูล",R558*0.27),"ข้อมูลไม่ถูกต้อง")</f>
        <v>ข้อมูลไม่ถูกต้อง</v>
      </c>
      <c r="T558" s="149" t="str">
        <f t="shared" si="70"/>
        <v>ข้อมูลไม่ถูกต้อง</v>
      </c>
      <c r="U558" s="149" t="str">
        <f>IF(ISNUMBER(R558),
IF(H$2=ตัวเลือก!A$30,"ยังไม่บันทึกข้อมูล",R558*0.47),"ข้อมูลไม่ถูกต้อง")</f>
        <v>ข้อมูลไม่ถูกต้อง</v>
      </c>
      <c r="V558" s="149" t="str">
        <f>IF(ISNUMBER(S558),
IF(H$2=ตัวเลือก!A$30,"ยังไม่บันทึกข้อมูล",S558*0.47),"ข้อมูลไม่ถูกต้อง")</f>
        <v>ข้อมูลไม่ถูกต้อง</v>
      </c>
      <c r="W558" s="149" t="str">
        <f t="shared" si="71"/>
        <v>ข้อมูลไม่ถูกต้อง</v>
      </c>
      <c r="X558" s="148" t="str">
        <f t="shared" si="72"/>
        <v>ข้อมูลไม่ถูกต้อง</v>
      </c>
      <c r="Y558" s="38"/>
      <c r="Z558" s="38"/>
      <c r="AA558" s="38"/>
    </row>
    <row r="559" spans="1:27" x14ac:dyDescent="0.45">
      <c r="A559" s="38">
        <v>554</v>
      </c>
      <c r="B559" s="38"/>
      <c r="C559" s="38"/>
      <c r="D559" s="38"/>
      <c r="E559" s="38"/>
      <c r="F559" s="35"/>
      <c r="G559" s="35"/>
      <c r="H559" s="150"/>
      <c r="I559" s="38"/>
      <c r="J559" s="149" t="str">
        <f t="shared" si="73"/>
        <v>รอข้อมูลคอลัมน์ H</v>
      </c>
      <c r="K559" s="150"/>
      <c r="L559" s="150"/>
      <c r="M559" s="150"/>
      <c r="N559" s="149" t="str" cm="1">
        <f t="array" ref="N559">IF(AND(K559:M559=""),"ยังไม่บันทึกข้อมูล",
IF(M559&lt;&gt;"",
IF(M559&gt;=1.3,M559,"เป็นไม้พุ่ม"),
IF(K559+L559&gt;=1.3,K559+L559,"เป็นไม้พุ่ม")))</f>
        <v>ยังไม่บันทึกข้อมูล</v>
      </c>
      <c r="O559" s="149" t="str">
        <f t="shared" si="66"/>
        <v>ข้อมูลไม่ถูกต้อง</v>
      </c>
      <c r="P559" s="149" t="str">
        <f t="shared" si="67"/>
        <v>ข้อมูลไม่ถูกต้อง</v>
      </c>
      <c r="Q559" s="149" t="str">
        <f t="shared" si="68"/>
        <v>ข้อมูลไม่ถูกต้อง</v>
      </c>
      <c r="R559" s="149" t="str">
        <f t="shared" si="69"/>
        <v>ข้อมูลไม่ถูกต้อง</v>
      </c>
      <c r="S559" s="149" t="str">
        <f>IF(ISNUMBER(R559),
IF(H$2=ตัวเลือก!A$30,"ยังไม่บันทึกข้อมูล",R559*0.27),"ข้อมูลไม่ถูกต้อง")</f>
        <v>ข้อมูลไม่ถูกต้อง</v>
      </c>
      <c r="T559" s="149" t="str">
        <f t="shared" si="70"/>
        <v>ข้อมูลไม่ถูกต้อง</v>
      </c>
      <c r="U559" s="149" t="str">
        <f>IF(ISNUMBER(R559),
IF(H$2=ตัวเลือก!A$30,"ยังไม่บันทึกข้อมูล",R559*0.47),"ข้อมูลไม่ถูกต้อง")</f>
        <v>ข้อมูลไม่ถูกต้อง</v>
      </c>
      <c r="V559" s="149" t="str">
        <f>IF(ISNUMBER(S559),
IF(H$2=ตัวเลือก!A$30,"ยังไม่บันทึกข้อมูล",S559*0.47),"ข้อมูลไม่ถูกต้อง")</f>
        <v>ข้อมูลไม่ถูกต้อง</v>
      </c>
      <c r="W559" s="149" t="str">
        <f t="shared" si="71"/>
        <v>ข้อมูลไม่ถูกต้อง</v>
      </c>
      <c r="X559" s="148" t="str">
        <f t="shared" si="72"/>
        <v>ข้อมูลไม่ถูกต้อง</v>
      </c>
      <c r="Y559" s="38"/>
      <c r="Z559" s="38"/>
      <c r="AA559" s="38"/>
    </row>
    <row r="560" spans="1:27" x14ac:dyDescent="0.45">
      <c r="A560" s="38">
        <v>555</v>
      </c>
      <c r="B560" s="38"/>
      <c r="C560" s="38"/>
      <c r="D560" s="38"/>
      <c r="E560" s="38"/>
      <c r="F560" s="35"/>
      <c r="G560" s="35"/>
      <c r="H560" s="150"/>
      <c r="I560" s="38"/>
      <c r="J560" s="149" t="str">
        <f t="shared" si="73"/>
        <v>รอข้อมูลคอลัมน์ H</v>
      </c>
      <c r="K560" s="150"/>
      <c r="L560" s="150"/>
      <c r="M560" s="150"/>
      <c r="N560" s="149" t="str" cm="1">
        <f t="array" ref="N560">IF(AND(K560:M560=""),"ยังไม่บันทึกข้อมูล",
IF(M560&lt;&gt;"",
IF(M560&gt;=1.3,M560,"เป็นไม้พุ่ม"),
IF(K560+L560&gt;=1.3,K560+L560,"เป็นไม้พุ่ม")))</f>
        <v>ยังไม่บันทึกข้อมูล</v>
      </c>
      <c r="O560" s="149" t="str">
        <f t="shared" si="66"/>
        <v>ข้อมูลไม่ถูกต้อง</v>
      </c>
      <c r="P560" s="149" t="str">
        <f t="shared" si="67"/>
        <v>ข้อมูลไม่ถูกต้อง</v>
      </c>
      <c r="Q560" s="149" t="str">
        <f t="shared" si="68"/>
        <v>ข้อมูลไม่ถูกต้อง</v>
      </c>
      <c r="R560" s="149" t="str">
        <f t="shared" si="69"/>
        <v>ข้อมูลไม่ถูกต้อง</v>
      </c>
      <c r="S560" s="149" t="str">
        <f>IF(ISNUMBER(R560),
IF(H$2=ตัวเลือก!A$30,"ยังไม่บันทึกข้อมูล",R560*0.27),"ข้อมูลไม่ถูกต้อง")</f>
        <v>ข้อมูลไม่ถูกต้อง</v>
      </c>
      <c r="T560" s="149" t="str">
        <f t="shared" si="70"/>
        <v>ข้อมูลไม่ถูกต้อง</v>
      </c>
      <c r="U560" s="149" t="str">
        <f>IF(ISNUMBER(R560),
IF(H$2=ตัวเลือก!A$30,"ยังไม่บันทึกข้อมูล",R560*0.47),"ข้อมูลไม่ถูกต้อง")</f>
        <v>ข้อมูลไม่ถูกต้อง</v>
      </c>
      <c r="V560" s="149" t="str">
        <f>IF(ISNUMBER(S560),
IF(H$2=ตัวเลือก!A$30,"ยังไม่บันทึกข้อมูล",S560*0.47),"ข้อมูลไม่ถูกต้อง")</f>
        <v>ข้อมูลไม่ถูกต้อง</v>
      </c>
      <c r="W560" s="149" t="str">
        <f t="shared" si="71"/>
        <v>ข้อมูลไม่ถูกต้อง</v>
      </c>
      <c r="X560" s="148" t="str">
        <f t="shared" si="72"/>
        <v>ข้อมูลไม่ถูกต้อง</v>
      </c>
      <c r="Y560" s="38"/>
      <c r="Z560" s="38"/>
      <c r="AA560" s="38"/>
    </row>
    <row r="561" spans="1:27" x14ac:dyDescent="0.45">
      <c r="A561" s="38">
        <v>556</v>
      </c>
      <c r="B561" s="38"/>
      <c r="C561" s="38"/>
      <c r="D561" s="38"/>
      <c r="E561" s="38"/>
      <c r="F561" s="35"/>
      <c r="G561" s="35"/>
      <c r="H561" s="150"/>
      <c r="I561" s="38"/>
      <c r="J561" s="149" t="str">
        <f t="shared" si="73"/>
        <v>รอข้อมูลคอลัมน์ H</v>
      </c>
      <c r="K561" s="150"/>
      <c r="L561" s="150"/>
      <c r="M561" s="150"/>
      <c r="N561" s="149" t="str" cm="1">
        <f t="array" ref="N561">IF(AND(K561:M561=""),"ยังไม่บันทึกข้อมูล",
IF(M561&lt;&gt;"",
IF(M561&gt;=1.3,M561,"เป็นไม้พุ่ม"),
IF(K561+L561&gt;=1.3,K561+L561,"เป็นไม้พุ่ม")))</f>
        <v>ยังไม่บันทึกข้อมูล</v>
      </c>
      <c r="O561" s="149" t="str">
        <f t="shared" si="66"/>
        <v>ข้อมูลไม่ถูกต้อง</v>
      </c>
      <c r="P561" s="149" t="str">
        <f t="shared" si="67"/>
        <v>ข้อมูลไม่ถูกต้อง</v>
      </c>
      <c r="Q561" s="149" t="str">
        <f t="shared" si="68"/>
        <v>ข้อมูลไม่ถูกต้อง</v>
      </c>
      <c r="R561" s="149" t="str">
        <f t="shared" si="69"/>
        <v>ข้อมูลไม่ถูกต้อง</v>
      </c>
      <c r="S561" s="149" t="str">
        <f>IF(ISNUMBER(R561),
IF(H$2=ตัวเลือก!A$30,"ยังไม่บันทึกข้อมูล",R561*0.27),"ข้อมูลไม่ถูกต้อง")</f>
        <v>ข้อมูลไม่ถูกต้อง</v>
      </c>
      <c r="T561" s="149" t="str">
        <f t="shared" si="70"/>
        <v>ข้อมูลไม่ถูกต้อง</v>
      </c>
      <c r="U561" s="149" t="str">
        <f>IF(ISNUMBER(R561),
IF(H$2=ตัวเลือก!A$30,"ยังไม่บันทึกข้อมูล",R561*0.47),"ข้อมูลไม่ถูกต้อง")</f>
        <v>ข้อมูลไม่ถูกต้อง</v>
      </c>
      <c r="V561" s="149" t="str">
        <f>IF(ISNUMBER(S561),
IF(H$2=ตัวเลือก!A$30,"ยังไม่บันทึกข้อมูล",S561*0.47),"ข้อมูลไม่ถูกต้อง")</f>
        <v>ข้อมูลไม่ถูกต้อง</v>
      </c>
      <c r="W561" s="149" t="str">
        <f t="shared" si="71"/>
        <v>ข้อมูลไม่ถูกต้อง</v>
      </c>
      <c r="X561" s="148" t="str">
        <f t="shared" si="72"/>
        <v>ข้อมูลไม่ถูกต้อง</v>
      </c>
      <c r="Y561" s="38"/>
      <c r="Z561" s="38"/>
      <c r="AA561" s="38"/>
    </row>
    <row r="562" spans="1:27" x14ac:dyDescent="0.45">
      <c r="A562" s="38">
        <v>557</v>
      </c>
      <c r="B562" s="38"/>
      <c r="C562" s="38"/>
      <c r="D562" s="38"/>
      <c r="E562" s="38"/>
      <c r="F562" s="35"/>
      <c r="G562" s="35"/>
      <c r="H562" s="150"/>
      <c r="I562" s="38"/>
      <c r="J562" s="149" t="str">
        <f t="shared" si="73"/>
        <v>รอข้อมูลคอลัมน์ H</v>
      </c>
      <c r="K562" s="150"/>
      <c r="L562" s="150"/>
      <c r="M562" s="150"/>
      <c r="N562" s="149" t="str" cm="1">
        <f t="array" ref="N562">IF(AND(K562:M562=""),"ยังไม่บันทึกข้อมูล",
IF(M562&lt;&gt;"",
IF(M562&gt;=1.3,M562,"เป็นไม้พุ่ม"),
IF(K562+L562&gt;=1.3,K562+L562,"เป็นไม้พุ่ม")))</f>
        <v>ยังไม่บันทึกข้อมูล</v>
      </c>
      <c r="O562" s="149" t="str">
        <f t="shared" si="66"/>
        <v>ข้อมูลไม่ถูกต้อง</v>
      </c>
      <c r="P562" s="149" t="str">
        <f t="shared" si="67"/>
        <v>ข้อมูลไม่ถูกต้อง</v>
      </c>
      <c r="Q562" s="149" t="str">
        <f t="shared" si="68"/>
        <v>ข้อมูลไม่ถูกต้อง</v>
      </c>
      <c r="R562" s="149" t="str">
        <f t="shared" si="69"/>
        <v>ข้อมูลไม่ถูกต้อง</v>
      </c>
      <c r="S562" s="149" t="str">
        <f>IF(ISNUMBER(R562),
IF(H$2=ตัวเลือก!A$30,"ยังไม่บันทึกข้อมูล",R562*0.27),"ข้อมูลไม่ถูกต้อง")</f>
        <v>ข้อมูลไม่ถูกต้อง</v>
      </c>
      <c r="T562" s="149" t="str">
        <f t="shared" si="70"/>
        <v>ข้อมูลไม่ถูกต้อง</v>
      </c>
      <c r="U562" s="149" t="str">
        <f>IF(ISNUMBER(R562),
IF(H$2=ตัวเลือก!A$30,"ยังไม่บันทึกข้อมูล",R562*0.47),"ข้อมูลไม่ถูกต้อง")</f>
        <v>ข้อมูลไม่ถูกต้อง</v>
      </c>
      <c r="V562" s="149" t="str">
        <f>IF(ISNUMBER(S562),
IF(H$2=ตัวเลือก!A$30,"ยังไม่บันทึกข้อมูล",S562*0.47),"ข้อมูลไม่ถูกต้อง")</f>
        <v>ข้อมูลไม่ถูกต้อง</v>
      </c>
      <c r="W562" s="149" t="str">
        <f t="shared" si="71"/>
        <v>ข้อมูลไม่ถูกต้อง</v>
      </c>
      <c r="X562" s="148" t="str">
        <f t="shared" si="72"/>
        <v>ข้อมูลไม่ถูกต้อง</v>
      </c>
      <c r="Y562" s="38"/>
      <c r="Z562" s="38"/>
      <c r="AA562" s="38"/>
    </row>
    <row r="563" spans="1:27" x14ac:dyDescent="0.45">
      <c r="A563" s="38">
        <v>558</v>
      </c>
      <c r="B563" s="38"/>
      <c r="C563" s="38"/>
      <c r="D563" s="38"/>
      <c r="E563" s="38"/>
      <c r="F563" s="35"/>
      <c r="G563" s="35"/>
      <c r="H563" s="150"/>
      <c r="I563" s="38"/>
      <c r="J563" s="149" t="str">
        <f t="shared" si="73"/>
        <v>รอข้อมูลคอลัมน์ H</v>
      </c>
      <c r="K563" s="150"/>
      <c r="L563" s="150"/>
      <c r="M563" s="150"/>
      <c r="N563" s="149" t="str" cm="1">
        <f t="array" ref="N563">IF(AND(K563:M563=""),"ยังไม่บันทึกข้อมูล",
IF(M563&lt;&gt;"",
IF(M563&gt;=1.3,M563,"เป็นไม้พุ่ม"),
IF(K563+L563&gt;=1.3,K563+L563,"เป็นไม้พุ่ม")))</f>
        <v>ยังไม่บันทึกข้อมูล</v>
      </c>
      <c r="O563" s="149" t="str">
        <f t="shared" si="66"/>
        <v>ข้อมูลไม่ถูกต้อง</v>
      </c>
      <c r="P563" s="149" t="str">
        <f t="shared" si="67"/>
        <v>ข้อมูลไม่ถูกต้อง</v>
      </c>
      <c r="Q563" s="149" t="str">
        <f t="shared" si="68"/>
        <v>ข้อมูลไม่ถูกต้อง</v>
      </c>
      <c r="R563" s="149" t="str">
        <f t="shared" si="69"/>
        <v>ข้อมูลไม่ถูกต้อง</v>
      </c>
      <c r="S563" s="149" t="str">
        <f>IF(ISNUMBER(R563),
IF(H$2=ตัวเลือก!A$30,"ยังไม่บันทึกข้อมูล",R563*0.27),"ข้อมูลไม่ถูกต้อง")</f>
        <v>ข้อมูลไม่ถูกต้อง</v>
      </c>
      <c r="T563" s="149" t="str">
        <f t="shared" si="70"/>
        <v>ข้อมูลไม่ถูกต้อง</v>
      </c>
      <c r="U563" s="149" t="str">
        <f>IF(ISNUMBER(R563),
IF(H$2=ตัวเลือก!A$30,"ยังไม่บันทึกข้อมูล",R563*0.47),"ข้อมูลไม่ถูกต้อง")</f>
        <v>ข้อมูลไม่ถูกต้อง</v>
      </c>
      <c r="V563" s="149" t="str">
        <f>IF(ISNUMBER(S563),
IF(H$2=ตัวเลือก!A$30,"ยังไม่บันทึกข้อมูล",S563*0.47),"ข้อมูลไม่ถูกต้อง")</f>
        <v>ข้อมูลไม่ถูกต้อง</v>
      </c>
      <c r="W563" s="149" t="str">
        <f t="shared" si="71"/>
        <v>ข้อมูลไม่ถูกต้อง</v>
      </c>
      <c r="X563" s="148" t="str">
        <f t="shared" si="72"/>
        <v>ข้อมูลไม่ถูกต้อง</v>
      </c>
      <c r="Y563" s="38"/>
      <c r="Z563" s="38"/>
      <c r="AA563" s="38"/>
    </row>
    <row r="564" spans="1:27" x14ac:dyDescent="0.45">
      <c r="A564" s="38">
        <v>559</v>
      </c>
      <c r="B564" s="38"/>
      <c r="C564" s="38"/>
      <c r="D564" s="38"/>
      <c r="E564" s="38"/>
      <c r="F564" s="35"/>
      <c r="G564" s="35"/>
      <c r="H564" s="150"/>
      <c r="I564" s="38"/>
      <c r="J564" s="149" t="str">
        <f t="shared" si="73"/>
        <v>รอข้อมูลคอลัมน์ H</v>
      </c>
      <c r="K564" s="150"/>
      <c r="L564" s="150"/>
      <c r="M564" s="150"/>
      <c r="N564" s="149" t="str" cm="1">
        <f t="array" ref="N564">IF(AND(K564:M564=""),"ยังไม่บันทึกข้อมูล",
IF(M564&lt;&gt;"",
IF(M564&gt;=1.3,M564,"เป็นไม้พุ่ม"),
IF(K564+L564&gt;=1.3,K564+L564,"เป็นไม้พุ่ม")))</f>
        <v>ยังไม่บันทึกข้อมูล</v>
      </c>
      <c r="O564" s="149" t="str">
        <f t="shared" si="66"/>
        <v>ข้อมูลไม่ถูกต้อง</v>
      </c>
      <c r="P564" s="149" t="str">
        <f t="shared" si="67"/>
        <v>ข้อมูลไม่ถูกต้อง</v>
      </c>
      <c r="Q564" s="149" t="str">
        <f t="shared" si="68"/>
        <v>ข้อมูลไม่ถูกต้อง</v>
      </c>
      <c r="R564" s="149" t="str">
        <f t="shared" si="69"/>
        <v>ข้อมูลไม่ถูกต้อง</v>
      </c>
      <c r="S564" s="149" t="str">
        <f>IF(ISNUMBER(R564),
IF(H$2=ตัวเลือก!A$30,"ยังไม่บันทึกข้อมูล",R564*0.27),"ข้อมูลไม่ถูกต้อง")</f>
        <v>ข้อมูลไม่ถูกต้อง</v>
      </c>
      <c r="T564" s="149" t="str">
        <f t="shared" si="70"/>
        <v>ข้อมูลไม่ถูกต้อง</v>
      </c>
      <c r="U564" s="149" t="str">
        <f>IF(ISNUMBER(R564),
IF(H$2=ตัวเลือก!A$30,"ยังไม่บันทึกข้อมูล",R564*0.47),"ข้อมูลไม่ถูกต้อง")</f>
        <v>ข้อมูลไม่ถูกต้อง</v>
      </c>
      <c r="V564" s="149" t="str">
        <f>IF(ISNUMBER(S564),
IF(H$2=ตัวเลือก!A$30,"ยังไม่บันทึกข้อมูล",S564*0.47),"ข้อมูลไม่ถูกต้อง")</f>
        <v>ข้อมูลไม่ถูกต้อง</v>
      </c>
      <c r="W564" s="149" t="str">
        <f t="shared" si="71"/>
        <v>ข้อมูลไม่ถูกต้อง</v>
      </c>
      <c r="X564" s="148" t="str">
        <f t="shared" si="72"/>
        <v>ข้อมูลไม่ถูกต้อง</v>
      </c>
      <c r="Y564" s="38"/>
      <c r="Z564" s="38"/>
      <c r="AA564" s="38"/>
    </row>
    <row r="565" spans="1:27" x14ac:dyDescent="0.45">
      <c r="A565" s="38">
        <v>560</v>
      </c>
      <c r="B565" s="38"/>
      <c r="C565" s="38"/>
      <c r="D565" s="38"/>
      <c r="E565" s="38"/>
      <c r="F565" s="35"/>
      <c r="G565" s="35"/>
      <c r="H565" s="150"/>
      <c r="I565" s="38"/>
      <c r="J565" s="149" t="str">
        <f t="shared" si="73"/>
        <v>รอข้อมูลคอลัมน์ H</v>
      </c>
      <c r="K565" s="150"/>
      <c r="L565" s="150"/>
      <c r="M565" s="150"/>
      <c r="N565" s="149" t="str" cm="1">
        <f t="array" ref="N565">IF(AND(K565:M565=""),"ยังไม่บันทึกข้อมูล",
IF(M565&lt;&gt;"",
IF(M565&gt;=1.3,M565,"เป็นไม้พุ่ม"),
IF(K565+L565&gt;=1.3,K565+L565,"เป็นไม้พุ่ม")))</f>
        <v>ยังไม่บันทึกข้อมูล</v>
      </c>
      <c r="O565" s="149" t="str">
        <f t="shared" si="66"/>
        <v>ข้อมูลไม่ถูกต้อง</v>
      </c>
      <c r="P565" s="149" t="str">
        <f t="shared" si="67"/>
        <v>ข้อมูลไม่ถูกต้อง</v>
      </c>
      <c r="Q565" s="149" t="str">
        <f t="shared" si="68"/>
        <v>ข้อมูลไม่ถูกต้อง</v>
      </c>
      <c r="R565" s="149" t="str">
        <f t="shared" si="69"/>
        <v>ข้อมูลไม่ถูกต้อง</v>
      </c>
      <c r="S565" s="149" t="str">
        <f>IF(ISNUMBER(R565),
IF(H$2=ตัวเลือก!A$30,"ยังไม่บันทึกข้อมูล",R565*0.27),"ข้อมูลไม่ถูกต้อง")</f>
        <v>ข้อมูลไม่ถูกต้อง</v>
      </c>
      <c r="T565" s="149" t="str">
        <f t="shared" si="70"/>
        <v>ข้อมูลไม่ถูกต้อง</v>
      </c>
      <c r="U565" s="149" t="str">
        <f>IF(ISNUMBER(R565),
IF(H$2=ตัวเลือก!A$30,"ยังไม่บันทึกข้อมูล",R565*0.47),"ข้อมูลไม่ถูกต้อง")</f>
        <v>ข้อมูลไม่ถูกต้อง</v>
      </c>
      <c r="V565" s="149" t="str">
        <f>IF(ISNUMBER(S565),
IF(H$2=ตัวเลือก!A$30,"ยังไม่บันทึกข้อมูล",S565*0.47),"ข้อมูลไม่ถูกต้อง")</f>
        <v>ข้อมูลไม่ถูกต้อง</v>
      </c>
      <c r="W565" s="149" t="str">
        <f t="shared" si="71"/>
        <v>ข้อมูลไม่ถูกต้อง</v>
      </c>
      <c r="X565" s="148" t="str">
        <f t="shared" si="72"/>
        <v>ข้อมูลไม่ถูกต้อง</v>
      </c>
      <c r="Y565" s="38"/>
      <c r="Z565" s="38"/>
      <c r="AA565" s="38"/>
    </row>
    <row r="566" spans="1:27" x14ac:dyDescent="0.45">
      <c r="A566" s="38">
        <v>561</v>
      </c>
      <c r="B566" s="38"/>
      <c r="C566" s="38"/>
      <c r="D566" s="38"/>
      <c r="E566" s="38"/>
      <c r="F566" s="35"/>
      <c r="G566" s="35"/>
      <c r="H566" s="150"/>
      <c r="I566" s="38"/>
      <c r="J566" s="149" t="str">
        <f t="shared" si="73"/>
        <v>รอข้อมูลคอลัมน์ H</v>
      </c>
      <c r="K566" s="150"/>
      <c r="L566" s="150"/>
      <c r="M566" s="150"/>
      <c r="N566" s="149" t="str" cm="1">
        <f t="array" ref="N566">IF(AND(K566:M566=""),"ยังไม่บันทึกข้อมูล",
IF(M566&lt;&gt;"",
IF(M566&gt;=1.3,M566,"เป็นไม้พุ่ม"),
IF(K566+L566&gt;=1.3,K566+L566,"เป็นไม้พุ่ม")))</f>
        <v>ยังไม่บันทึกข้อมูล</v>
      </c>
      <c r="O566" s="149" t="str">
        <f t="shared" si="66"/>
        <v>ข้อมูลไม่ถูกต้อง</v>
      </c>
      <c r="P566" s="149" t="str">
        <f t="shared" si="67"/>
        <v>ข้อมูลไม่ถูกต้อง</v>
      </c>
      <c r="Q566" s="149" t="str">
        <f t="shared" si="68"/>
        <v>ข้อมูลไม่ถูกต้อง</v>
      </c>
      <c r="R566" s="149" t="str">
        <f t="shared" si="69"/>
        <v>ข้อมูลไม่ถูกต้อง</v>
      </c>
      <c r="S566" s="149" t="str">
        <f>IF(ISNUMBER(R566),
IF(H$2=ตัวเลือก!A$30,"ยังไม่บันทึกข้อมูล",R566*0.27),"ข้อมูลไม่ถูกต้อง")</f>
        <v>ข้อมูลไม่ถูกต้อง</v>
      </c>
      <c r="T566" s="149" t="str">
        <f t="shared" si="70"/>
        <v>ข้อมูลไม่ถูกต้อง</v>
      </c>
      <c r="U566" s="149" t="str">
        <f>IF(ISNUMBER(R566),
IF(H$2=ตัวเลือก!A$30,"ยังไม่บันทึกข้อมูล",R566*0.47),"ข้อมูลไม่ถูกต้อง")</f>
        <v>ข้อมูลไม่ถูกต้อง</v>
      </c>
      <c r="V566" s="149" t="str">
        <f>IF(ISNUMBER(S566),
IF(H$2=ตัวเลือก!A$30,"ยังไม่บันทึกข้อมูล",S566*0.47),"ข้อมูลไม่ถูกต้อง")</f>
        <v>ข้อมูลไม่ถูกต้อง</v>
      </c>
      <c r="W566" s="149" t="str">
        <f t="shared" si="71"/>
        <v>ข้อมูลไม่ถูกต้อง</v>
      </c>
      <c r="X566" s="148" t="str">
        <f t="shared" si="72"/>
        <v>ข้อมูลไม่ถูกต้อง</v>
      </c>
      <c r="Y566" s="38"/>
      <c r="Z566" s="38"/>
      <c r="AA566" s="38"/>
    </row>
    <row r="567" spans="1:27" x14ac:dyDescent="0.45">
      <c r="A567" s="38">
        <v>562</v>
      </c>
      <c r="B567" s="38"/>
      <c r="C567" s="38"/>
      <c r="D567" s="38"/>
      <c r="E567" s="38"/>
      <c r="F567" s="35"/>
      <c r="G567" s="35"/>
      <c r="H567" s="150"/>
      <c r="I567" s="38"/>
      <c r="J567" s="149" t="str">
        <f t="shared" si="73"/>
        <v>รอข้อมูลคอลัมน์ H</v>
      </c>
      <c r="K567" s="150"/>
      <c r="L567" s="150"/>
      <c r="M567" s="150"/>
      <c r="N567" s="149" t="str" cm="1">
        <f t="array" ref="N567">IF(AND(K567:M567=""),"ยังไม่บันทึกข้อมูล",
IF(M567&lt;&gt;"",
IF(M567&gt;=1.3,M567,"เป็นไม้พุ่ม"),
IF(K567+L567&gt;=1.3,K567+L567,"เป็นไม้พุ่ม")))</f>
        <v>ยังไม่บันทึกข้อมูล</v>
      </c>
      <c r="O567" s="149" t="str">
        <f t="shared" si="66"/>
        <v>ข้อมูลไม่ถูกต้อง</v>
      </c>
      <c r="P567" s="149" t="str">
        <f t="shared" si="67"/>
        <v>ข้อมูลไม่ถูกต้อง</v>
      </c>
      <c r="Q567" s="149" t="str">
        <f t="shared" si="68"/>
        <v>ข้อมูลไม่ถูกต้อง</v>
      </c>
      <c r="R567" s="149" t="str">
        <f t="shared" si="69"/>
        <v>ข้อมูลไม่ถูกต้อง</v>
      </c>
      <c r="S567" s="149" t="str">
        <f>IF(ISNUMBER(R567),
IF(H$2=ตัวเลือก!A$30,"ยังไม่บันทึกข้อมูล",R567*0.27),"ข้อมูลไม่ถูกต้อง")</f>
        <v>ข้อมูลไม่ถูกต้อง</v>
      </c>
      <c r="T567" s="149" t="str">
        <f t="shared" si="70"/>
        <v>ข้อมูลไม่ถูกต้อง</v>
      </c>
      <c r="U567" s="149" t="str">
        <f>IF(ISNUMBER(R567),
IF(H$2=ตัวเลือก!A$30,"ยังไม่บันทึกข้อมูล",R567*0.47),"ข้อมูลไม่ถูกต้อง")</f>
        <v>ข้อมูลไม่ถูกต้อง</v>
      </c>
      <c r="V567" s="149" t="str">
        <f>IF(ISNUMBER(S567),
IF(H$2=ตัวเลือก!A$30,"ยังไม่บันทึกข้อมูล",S567*0.47),"ข้อมูลไม่ถูกต้อง")</f>
        <v>ข้อมูลไม่ถูกต้อง</v>
      </c>
      <c r="W567" s="149" t="str">
        <f t="shared" si="71"/>
        <v>ข้อมูลไม่ถูกต้อง</v>
      </c>
      <c r="X567" s="148" t="str">
        <f t="shared" si="72"/>
        <v>ข้อมูลไม่ถูกต้อง</v>
      </c>
      <c r="Y567" s="38"/>
      <c r="Z567" s="38"/>
      <c r="AA567" s="38"/>
    </row>
    <row r="568" spans="1:27" x14ac:dyDescent="0.45">
      <c r="A568" s="38">
        <v>563</v>
      </c>
      <c r="B568" s="38"/>
      <c r="C568" s="38"/>
      <c r="D568" s="38"/>
      <c r="E568" s="38"/>
      <c r="F568" s="35"/>
      <c r="G568" s="35"/>
      <c r="H568" s="150"/>
      <c r="I568" s="38"/>
      <c r="J568" s="149" t="str">
        <f t="shared" si="73"/>
        <v>รอข้อมูลคอลัมน์ H</v>
      </c>
      <c r="K568" s="150"/>
      <c r="L568" s="150"/>
      <c r="M568" s="150"/>
      <c r="N568" s="149" t="str" cm="1">
        <f t="array" ref="N568">IF(AND(K568:M568=""),"ยังไม่บันทึกข้อมูล",
IF(M568&lt;&gt;"",
IF(M568&gt;=1.3,M568,"เป็นไม้พุ่ม"),
IF(K568+L568&gt;=1.3,K568+L568,"เป็นไม้พุ่ม")))</f>
        <v>ยังไม่บันทึกข้อมูล</v>
      </c>
      <c r="O568" s="149" t="str">
        <f t="shared" si="66"/>
        <v>ข้อมูลไม่ถูกต้อง</v>
      </c>
      <c r="P568" s="149" t="str">
        <f t="shared" si="67"/>
        <v>ข้อมูลไม่ถูกต้อง</v>
      </c>
      <c r="Q568" s="149" t="str">
        <f t="shared" si="68"/>
        <v>ข้อมูลไม่ถูกต้อง</v>
      </c>
      <c r="R568" s="149" t="str">
        <f t="shared" si="69"/>
        <v>ข้อมูลไม่ถูกต้อง</v>
      </c>
      <c r="S568" s="149" t="str">
        <f>IF(ISNUMBER(R568),
IF(H$2=ตัวเลือก!A$30,"ยังไม่บันทึกข้อมูล",R568*0.27),"ข้อมูลไม่ถูกต้อง")</f>
        <v>ข้อมูลไม่ถูกต้อง</v>
      </c>
      <c r="T568" s="149" t="str">
        <f t="shared" si="70"/>
        <v>ข้อมูลไม่ถูกต้อง</v>
      </c>
      <c r="U568" s="149" t="str">
        <f>IF(ISNUMBER(R568),
IF(H$2=ตัวเลือก!A$30,"ยังไม่บันทึกข้อมูล",R568*0.47),"ข้อมูลไม่ถูกต้อง")</f>
        <v>ข้อมูลไม่ถูกต้อง</v>
      </c>
      <c r="V568" s="149" t="str">
        <f>IF(ISNUMBER(S568),
IF(H$2=ตัวเลือก!A$30,"ยังไม่บันทึกข้อมูล",S568*0.47),"ข้อมูลไม่ถูกต้อง")</f>
        <v>ข้อมูลไม่ถูกต้อง</v>
      </c>
      <c r="W568" s="149" t="str">
        <f t="shared" si="71"/>
        <v>ข้อมูลไม่ถูกต้อง</v>
      </c>
      <c r="X568" s="148" t="str">
        <f t="shared" si="72"/>
        <v>ข้อมูลไม่ถูกต้อง</v>
      </c>
      <c r="Y568" s="38"/>
      <c r="Z568" s="38"/>
      <c r="AA568" s="38"/>
    </row>
    <row r="569" spans="1:27" x14ac:dyDescent="0.45">
      <c r="A569" s="38">
        <v>564</v>
      </c>
      <c r="B569" s="38"/>
      <c r="C569" s="38"/>
      <c r="D569" s="38"/>
      <c r="E569" s="38"/>
      <c r="F569" s="35"/>
      <c r="G569" s="35"/>
      <c r="H569" s="150"/>
      <c r="I569" s="38"/>
      <c r="J569" s="149" t="str">
        <f t="shared" si="73"/>
        <v>รอข้อมูลคอลัมน์ H</v>
      </c>
      <c r="K569" s="150"/>
      <c r="L569" s="150"/>
      <c r="M569" s="150"/>
      <c r="N569" s="149" t="str" cm="1">
        <f t="array" ref="N569">IF(AND(K569:M569=""),"ยังไม่บันทึกข้อมูล",
IF(M569&lt;&gt;"",
IF(M569&gt;=1.3,M569,"เป็นไม้พุ่ม"),
IF(K569+L569&gt;=1.3,K569+L569,"เป็นไม้พุ่ม")))</f>
        <v>ยังไม่บันทึกข้อมูล</v>
      </c>
      <c r="O569" s="149" t="str">
        <f t="shared" si="66"/>
        <v>ข้อมูลไม่ถูกต้อง</v>
      </c>
      <c r="P569" s="149" t="str">
        <f t="shared" si="67"/>
        <v>ข้อมูลไม่ถูกต้อง</v>
      </c>
      <c r="Q569" s="149" t="str">
        <f t="shared" si="68"/>
        <v>ข้อมูลไม่ถูกต้อง</v>
      </c>
      <c r="R569" s="149" t="str">
        <f t="shared" si="69"/>
        <v>ข้อมูลไม่ถูกต้อง</v>
      </c>
      <c r="S569" s="149" t="str">
        <f>IF(ISNUMBER(R569),
IF(H$2=ตัวเลือก!A$30,"ยังไม่บันทึกข้อมูล",R569*0.27),"ข้อมูลไม่ถูกต้อง")</f>
        <v>ข้อมูลไม่ถูกต้อง</v>
      </c>
      <c r="T569" s="149" t="str">
        <f t="shared" si="70"/>
        <v>ข้อมูลไม่ถูกต้อง</v>
      </c>
      <c r="U569" s="149" t="str">
        <f>IF(ISNUMBER(R569),
IF(H$2=ตัวเลือก!A$30,"ยังไม่บันทึกข้อมูล",R569*0.47),"ข้อมูลไม่ถูกต้อง")</f>
        <v>ข้อมูลไม่ถูกต้อง</v>
      </c>
      <c r="V569" s="149" t="str">
        <f>IF(ISNUMBER(S569),
IF(H$2=ตัวเลือก!A$30,"ยังไม่บันทึกข้อมูล",S569*0.47),"ข้อมูลไม่ถูกต้อง")</f>
        <v>ข้อมูลไม่ถูกต้อง</v>
      </c>
      <c r="W569" s="149" t="str">
        <f t="shared" si="71"/>
        <v>ข้อมูลไม่ถูกต้อง</v>
      </c>
      <c r="X569" s="148" t="str">
        <f t="shared" si="72"/>
        <v>ข้อมูลไม่ถูกต้อง</v>
      </c>
      <c r="Y569" s="38"/>
      <c r="Z569" s="38"/>
      <c r="AA569" s="38"/>
    </row>
    <row r="570" spans="1:27" x14ac:dyDescent="0.45">
      <c r="A570" s="38">
        <v>565</v>
      </c>
      <c r="B570" s="38"/>
      <c r="C570" s="38"/>
      <c r="D570" s="38"/>
      <c r="E570" s="38"/>
      <c r="F570" s="35"/>
      <c r="G570" s="35"/>
      <c r="H570" s="150"/>
      <c r="I570" s="38"/>
      <c r="J570" s="149" t="str">
        <f t="shared" si="73"/>
        <v>รอข้อมูลคอลัมน์ H</v>
      </c>
      <c r="K570" s="150"/>
      <c r="L570" s="150"/>
      <c r="M570" s="150"/>
      <c r="N570" s="149" t="str" cm="1">
        <f t="array" ref="N570">IF(AND(K570:M570=""),"ยังไม่บันทึกข้อมูล",
IF(M570&lt;&gt;"",
IF(M570&gt;=1.3,M570,"เป็นไม้พุ่ม"),
IF(K570+L570&gt;=1.3,K570+L570,"เป็นไม้พุ่ม")))</f>
        <v>ยังไม่บันทึกข้อมูล</v>
      </c>
      <c r="O570" s="149" t="str">
        <f t="shared" si="66"/>
        <v>ข้อมูลไม่ถูกต้อง</v>
      </c>
      <c r="P570" s="149" t="str">
        <f t="shared" si="67"/>
        <v>ข้อมูลไม่ถูกต้อง</v>
      </c>
      <c r="Q570" s="149" t="str">
        <f t="shared" si="68"/>
        <v>ข้อมูลไม่ถูกต้อง</v>
      </c>
      <c r="R570" s="149" t="str">
        <f t="shared" si="69"/>
        <v>ข้อมูลไม่ถูกต้อง</v>
      </c>
      <c r="S570" s="149" t="str">
        <f>IF(ISNUMBER(R570),
IF(H$2=ตัวเลือก!A$30,"ยังไม่บันทึกข้อมูล",R570*0.27),"ข้อมูลไม่ถูกต้อง")</f>
        <v>ข้อมูลไม่ถูกต้อง</v>
      </c>
      <c r="T570" s="149" t="str">
        <f t="shared" si="70"/>
        <v>ข้อมูลไม่ถูกต้อง</v>
      </c>
      <c r="U570" s="149" t="str">
        <f>IF(ISNUMBER(R570),
IF(H$2=ตัวเลือก!A$30,"ยังไม่บันทึกข้อมูล",R570*0.47),"ข้อมูลไม่ถูกต้อง")</f>
        <v>ข้อมูลไม่ถูกต้อง</v>
      </c>
      <c r="V570" s="149" t="str">
        <f>IF(ISNUMBER(S570),
IF(H$2=ตัวเลือก!A$30,"ยังไม่บันทึกข้อมูล",S570*0.47),"ข้อมูลไม่ถูกต้อง")</f>
        <v>ข้อมูลไม่ถูกต้อง</v>
      </c>
      <c r="W570" s="149" t="str">
        <f t="shared" si="71"/>
        <v>ข้อมูลไม่ถูกต้อง</v>
      </c>
      <c r="X570" s="148" t="str">
        <f t="shared" si="72"/>
        <v>ข้อมูลไม่ถูกต้อง</v>
      </c>
      <c r="Y570" s="38"/>
      <c r="Z570" s="38"/>
      <c r="AA570" s="38"/>
    </row>
    <row r="571" spans="1:27" x14ac:dyDescent="0.45">
      <c r="A571" s="38">
        <v>566</v>
      </c>
      <c r="B571" s="38"/>
      <c r="C571" s="38"/>
      <c r="D571" s="38"/>
      <c r="E571" s="38"/>
      <c r="F571" s="35"/>
      <c r="G571" s="35"/>
      <c r="H571" s="150"/>
      <c r="I571" s="38"/>
      <c r="J571" s="149" t="str">
        <f t="shared" si="73"/>
        <v>รอข้อมูลคอลัมน์ H</v>
      </c>
      <c r="K571" s="150"/>
      <c r="L571" s="150"/>
      <c r="M571" s="150"/>
      <c r="N571" s="149" t="str" cm="1">
        <f t="array" ref="N571">IF(AND(K571:M571=""),"ยังไม่บันทึกข้อมูล",
IF(M571&lt;&gt;"",
IF(M571&gt;=1.3,M571,"เป็นไม้พุ่ม"),
IF(K571+L571&gt;=1.3,K571+L571,"เป็นไม้พุ่ม")))</f>
        <v>ยังไม่บันทึกข้อมูล</v>
      </c>
      <c r="O571" s="149" t="str">
        <f t="shared" si="66"/>
        <v>ข้อมูลไม่ถูกต้อง</v>
      </c>
      <c r="P571" s="149" t="str">
        <f t="shared" si="67"/>
        <v>ข้อมูลไม่ถูกต้อง</v>
      </c>
      <c r="Q571" s="149" t="str">
        <f t="shared" si="68"/>
        <v>ข้อมูลไม่ถูกต้อง</v>
      </c>
      <c r="R571" s="149" t="str">
        <f t="shared" si="69"/>
        <v>ข้อมูลไม่ถูกต้อง</v>
      </c>
      <c r="S571" s="149" t="str">
        <f>IF(ISNUMBER(R571),
IF(H$2=ตัวเลือก!A$30,"ยังไม่บันทึกข้อมูล",R571*0.27),"ข้อมูลไม่ถูกต้อง")</f>
        <v>ข้อมูลไม่ถูกต้อง</v>
      </c>
      <c r="T571" s="149" t="str">
        <f t="shared" si="70"/>
        <v>ข้อมูลไม่ถูกต้อง</v>
      </c>
      <c r="U571" s="149" t="str">
        <f>IF(ISNUMBER(R571),
IF(H$2=ตัวเลือก!A$30,"ยังไม่บันทึกข้อมูล",R571*0.47),"ข้อมูลไม่ถูกต้อง")</f>
        <v>ข้อมูลไม่ถูกต้อง</v>
      </c>
      <c r="V571" s="149" t="str">
        <f>IF(ISNUMBER(S571),
IF(H$2=ตัวเลือก!A$30,"ยังไม่บันทึกข้อมูล",S571*0.47),"ข้อมูลไม่ถูกต้อง")</f>
        <v>ข้อมูลไม่ถูกต้อง</v>
      </c>
      <c r="W571" s="149" t="str">
        <f t="shared" si="71"/>
        <v>ข้อมูลไม่ถูกต้อง</v>
      </c>
      <c r="X571" s="148" t="str">
        <f t="shared" si="72"/>
        <v>ข้อมูลไม่ถูกต้อง</v>
      </c>
      <c r="Y571" s="38"/>
      <c r="Z571" s="38"/>
      <c r="AA571" s="38"/>
    </row>
    <row r="572" spans="1:27" x14ac:dyDescent="0.45">
      <c r="A572" s="38">
        <v>567</v>
      </c>
      <c r="B572" s="38"/>
      <c r="C572" s="38"/>
      <c r="D572" s="38"/>
      <c r="E572" s="38"/>
      <c r="F572" s="35"/>
      <c r="G572" s="35"/>
      <c r="H572" s="150"/>
      <c r="I572" s="38"/>
      <c r="J572" s="149" t="str">
        <f t="shared" si="73"/>
        <v>รอข้อมูลคอลัมน์ H</v>
      </c>
      <c r="K572" s="150"/>
      <c r="L572" s="150"/>
      <c r="M572" s="150"/>
      <c r="N572" s="149" t="str" cm="1">
        <f t="array" ref="N572">IF(AND(K572:M572=""),"ยังไม่บันทึกข้อมูล",
IF(M572&lt;&gt;"",
IF(M572&gt;=1.3,M572,"เป็นไม้พุ่ม"),
IF(K572+L572&gt;=1.3,K572+L572,"เป็นไม้พุ่ม")))</f>
        <v>ยังไม่บันทึกข้อมูล</v>
      </c>
      <c r="O572" s="149" t="str">
        <f t="shared" si="66"/>
        <v>ข้อมูลไม่ถูกต้อง</v>
      </c>
      <c r="P572" s="149" t="str">
        <f t="shared" si="67"/>
        <v>ข้อมูลไม่ถูกต้อง</v>
      </c>
      <c r="Q572" s="149" t="str">
        <f t="shared" si="68"/>
        <v>ข้อมูลไม่ถูกต้อง</v>
      </c>
      <c r="R572" s="149" t="str">
        <f t="shared" si="69"/>
        <v>ข้อมูลไม่ถูกต้อง</v>
      </c>
      <c r="S572" s="149" t="str">
        <f>IF(ISNUMBER(R572),
IF(H$2=ตัวเลือก!A$30,"ยังไม่บันทึกข้อมูล",R572*0.27),"ข้อมูลไม่ถูกต้อง")</f>
        <v>ข้อมูลไม่ถูกต้อง</v>
      </c>
      <c r="T572" s="149" t="str">
        <f t="shared" si="70"/>
        <v>ข้อมูลไม่ถูกต้อง</v>
      </c>
      <c r="U572" s="149" t="str">
        <f>IF(ISNUMBER(R572),
IF(H$2=ตัวเลือก!A$30,"ยังไม่บันทึกข้อมูล",R572*0.47),"ข้อมูลไม่ถูกต้อง")</f>
        <v>ข้อมูลไม่ถูกต้อง</v>
      </c>
      <c r="V572" s="149" t="str">
        <f>IF(ISNUMBER(S572),
IF(H$2=ตัวเลือก!A$30,"ยังไม่บันทึกข้อมูล",S572*0.47),"ข้อมูลไม่ถูกต้อง")</f>
        <v>ข้อมูลไม่ถูกต้อง</v>
      </c>
      <c r="W572" s="149" t="str">
        <f t="shared" si="71"/>
        <v>ข้อมูลไม่ถูกต้อง</v>
      </c>
      <c r="X572" s="148" t="str">
        <f t="shared" si="72"/>
        <v>ข้อมูลไม่ถูกต้อง</v>
      </c>
      <c r="Y572" s="38"/>
      <c r="Z572" s="38"/>
      <c r="AA572" s="38"/>
    </row>
    <row r="573" spans="1:27" x14ac:dyDescent="0.45">
      <c r="A573" s="38">
        <v>568</v>
      </c>
      <c r="B573" s="38"/>
      <c r="C573" s="38"/>
      <c r="D573" s="38"/>
      <c r="E573" s="38"/>
      <c r="F573" s="35"/>
      <c r="G573" s="35"/>
      <c r="H573" s="150"/>
      <c r="I573" s="38"/>
      <c r="J573" s="149" t="str">
        <f t="shared" si="73"/>
        <v>รอข้อมูลคอลัมน์ H</v>
      </c>
      <c r="K573" s="150"/>
      <c r="L573" s="150"/>
      <c r="M573" s="150"/>
      <c r="N573" s="149" t="str" cm="1">
        <f t="array" ref="N573">IF(AND(K573:M573=""),"ยังไม่บันทึกข้อมูล",
IF(M573&lt;&gt;"",
IF(M573&gt;=1.3,M573,"เป็นไม้พุ่ม"),
IF(K573+L573&gt;=1.3,K573+L573,"เป็นไม้พุ่ม")))</f>
        <v>ยังไม่บันทึกข้อมูล</v>
      </c>
      <c r="O573" s="149" t="str">
        <f t="shared" si="66"/>
        <v>ข้อมูลไม่ถูกต้อง</v>
      </c>
      <c r="P573" s="149" t="str">
        <f t="shared" si="67"/>
        <v>ข้อมูลไม่ถูกต้อง</v>
      </c>
      <c r="Q573" s="149" t="str">
        <f t="shared" si="68"/>
        <v>ข้อมูลไม่ถูกต้อง</v>
      </c>
      <c r="R573" s="149" t="str">
        <f t="shared" si="69"/>
        <v>ข้อมูลไม่ถูกต้อง</v>
      </c>
      <c r="S573" s="149" t="str">
        <f>IF(ISNUMBER(R573),
IF(H$2=ตัวเลือก!A$30,"ยังไม่บันทึกข้อมูล",R573*0.27),"ข้อมูลไม่ถูกต้อง")</f>
        <v>ข้อมูลไม่ถูกต้อง</v>
      </c>
      <c r="T573" s="149" t="str">
        <f t="shared" si="70"/>
        <v>ข้อมูลไม่ถูกต้อง</v>
      </c>
      <c r="U573" s="149" t="str">
        <f>IF(ISNUMBER(R573),
IF(H$2=ตัวเลือก!A$30,"ยังไม่บันทึกข้อมูล",R573*0.47),"ข้อมูลไม่ถูกต้อง")</f>
        <v>ข้อมูลไม่ถูกต้อง</v>
      </c>
      <c r="V573" s="149" t="str">
        <f>IF(ISNUMBER(S573),
IF(H$2=ตัวเลือก!A$30,"ยังไม่บันทึกข้อมูล",S573*0.47),"ข้อมูลไม่ถูกต้อง")</f>
        <v>ข้อมูลไม่ถูกต้อง</v>
      </c>
      <c r="W573" s="149" t="str">
        <f t="shared" si="71"/>
        <v>ข้อมูลไม่ถูกต้อง</v>
      </c>
      <c r="X573" s="148" t="str">
        <f t="shared" si="72"/>
        <v>ข้อมูลไม่ถูกต้อง</v>
      </c>
      <c r="Y573" s="38"/>
      <c r="Z573" s="38"/>
      <c r="AA573" s="38"/>
    </row>
    <row r="574" spans="1:27" x14ac:dyDescent="0.45">
      <c r="A574" s="38">
        <v>569</v>
      </c>
      <c r="B574" s="38"/>
      <c r="C574" s="38"/>
      <c r="D574" s="38"/>
      <c r="E574" s="38"/>
      <c r="F574" s="35"/>
      <c r="G574" s="35"/>
      <c r="H574" s="150"/>
      <c r="I574" s="38"/>
      <c r="J574" s="149" t="str">
        <f t="shared" si="73"/>
        <v>รอข้อมูลคอลัมน์ H</v>
      </c>
      <c r="K574" s="150"/>
      <c r="L574" s="150"/>
      <c r="M574" s="150"/>
      <c r="N574" s="149" t="str" cm="1">
        <f t="array" ref="N574">IF(AND(K574:M574=""),"ยังไม่บันทึกข้อมูล",
IF(M574&lt;&gt;"",
IF(M574&gt;=1.3,M574,"เป็นไม้พุ่ม"),
IF(K574+L574&gt;=1.3,K574+L574,"เป็นไม้พุ่ม")))</f>
        <v>ยังไม่บันทึกข้อมูล</v>
      </c>
      <c r="O574" s="149" t="str">
        <f t="shared" si="66"/>
        <v>ข้อมูลไม่ถูกต้อง</v>
      </c>
      <c r="P574" s="149" t="str">
        <f t="shared" si="67"/>
        <v>ข้อมูลไม่ถูกต้อง</v>
      </c>
      <c r="Q574" s="149" t="str">
        <f t="shared" si="68"/>
        <v>ข้อมูลไม่ถูกต้อง</v>
      </c>
      <c r="R574" s="149" t="str">
        <f t="shared" si="69"/>
        <v>ข้อมูลไม่ถูกต้อง</v>
      </c>
      <c r="S574" s="149" t="str">
        <f>IF(ISNUMBER(R574),
IF(H$2=ตัวเลือก!A$30,"ยังไม่บันทึกข้อมูล",R574*0.27),"ข้อมูลไม่ถูกต้อง")</f>
        <v>ข้อมูลไม่ถูกต้อง</v>
      </c>
      <c r="T574" s="149" t="str">
        <f t="shared" si="70"/>
        <v>ข้อมูลไม่ถูกต้อง</v>
      </c>
      <c r="U574" s="149" t="str">
        <f>IF(ISNUMBER(R574),
IF(H$2=ตัวเลือก!A$30,"ยังไม่บันทึกข้อมูล",R574*0.47),"ข้อมูลไม่ถูกต้อง")</f>
        <v>ข้อมูลไม่ถูกต้อง</v>
      </c>
      <c r="V574" s="149" t="str">
        <f>IF(ISNUMBER(S574),
IF(H$2=ตัวเลือก!A$30,"ยังไม่บันทึกข้อมูล",S574*0.47),"ข้อมูลไม่ถูกต้อง")</f>
        <v>ข้อมูลไม่ถูกต้อง</v>
      </c>
      <c r="W574" s="149" t="str">
        <f t="shared" si="71"/>
        <v>ข้อมูลไม่ถูกต้อง</v>
      </c>
      <c r="X574" s="148" t="str">
        <f t="shared" si="72"/>
        <v>ข้อมูลไม่ถูกต้อง</v>
      </c>
      <c r="Y574" s="38"/>
      <c r="Z574" s="38"/>
      <c r="AA574" s="38"/>
    </row>
    <row r="575" spans="1:27" x14ac:dyDescent="0.45">
      <c r="A575" s="38">
        <v>570</v>
      </c>
      <c r="B575" s="38"/>
      <c r="C575" s="38"/>
      <c r="D575" s="38"/>
      <c r="E575" s="38"/>
      <c r="F575" s="35"/>
      <c r="G575" s="35"/>
      <c r="H575" s="150"/>
      <c r="I575" s="38"/>
      <c r="J575" s="149" t="str">
        <f t="shared" si="73"/>
        <v>รอข้อมูลคอลัมน์ H</v>
      </c>
      <c r="K575" s="150"/>
      <c r="L575" s="150"/>
      <c r="M575" s="150"/>
      <c r="N575" s="149" t="str" cm="1">
        <f t="array" ref="N575">IF(AND(K575:M575=""),"ยังไม่บันทึกข้อมูล",
IF(M575&lt;&gt;"",
IF(M575&gt;=1.3,M575,"เป็นไม้พุ่ม"),
IF(K575+L575&gt;=1.3,K575+L575,"เป็นไม้พุ่ม")))</f>
        <v>ยังไม่บันทึกข้อมูล</v>
      </c>
      <c r="O575" s="149" t="str">
        <f t="shared" si="66"/>
        <v>ข้อมูลไม่ถูกต้อง</v>
      </c>
      <c r="P575" s="149" t="str">
        <f t="shared" si="67"/>
        <v>ข้อมูลไม่ถูกต้อง</v>
      </c>
      <c r="Q575" s="149" t="str">
        <f t="shared" si="68"/>
        <v>ข้อมูลไม่ถูกต้อง</v>
      </c>
      <c r="R575" s="149" t="str">
        <f t="shared" si="69"/>
        <v>ข้อมูลไม่ถูกต้อง</v>
      </c>
      <c r="S575" s="149" t="str">
        <f>IF(ISNUMBER(R575),
IF(H$2=ตัวเลือก!A$30,"ยังไม่บันทึกข้อมูล",R575*0.27),"ข้อมูลไม่ถูกต้อง")</f>
        <v>ข้อมูลไม่ถูกต้อง</v>
      </c>
      <c r="T575" s="149" t="str">
        <f t="shared" si="70"/>
        <v>ข้อมูลไม่ถูกต้อง</v>
      </c>
      <c r="U575" s="149" t="str">
        <f>IF(ISNUMBER(R575),
IF(H$2=ตัวเลือก!A$30,"ยังไม่บันทึกข้อมูล",R575*0.47),"ข้อมูลไม่ถูกต้อง")</f>
        <v>ข้อมูลไม่ถูกต้อง</v>
      </c>
      <c r="V575" s="149" t="str">
        <f>IF(ISNUMBER(S575),
IF(H$2=ตัวเลือก!A$30,"ยังไม่บันทึกข้อมูล",S575*0.47),"ข้อมูลไม่ถูกต้อง")</f>
        <v>ข้อมูลไม่ถูกต้อง</v>
      </c>
      <c r="W575" s="149" t="str">
        <f t="shared" si="71"/>
        <v>ข้อมูลไม่ถูกต้อง</v>
      </c>
      <c r="X575" s="148" t="str">
        <f t="shared" si="72"/>
        <v>ข้อมูลไม่ถูกต้อง</v>
      </c>
      <c r="Y575" s="38"/>
      <c r="Z575" s="38"/>
      <c r="AA575" s="38"/>
    </row>
    <row r="576" spans="1:27" x14ac:dyDescent="0.45">
      <c r="A576" s="38">
        <v>571</v>
      </c>
      <c r="B576" s="38"/>
      <c r="C576" s="38"/>
      <c r="D576" s="38"/>
      <c r="E576" s="38"/>
      <c r="F576" s="35"/>
      <c r="G576" s="35"/>
      <c r="H576" s="150"/>
      <c r="I576" s="38"/>
      <c r="J576" s="149" t="str">
        <f t="shared" si="73"/>
        <v>รอข้อมูลคอลัมน์ H</v>
      </c>
      <c r="K576" s="150"/>
      <c r="L576" s="150"/>
      <c r="M576" s="150"/>
      <c r="N576" s="149" t="str" cm="1">
        <f t="array" ref="N576">IF(AND(K576:M576=""),"ยังไม่บันทึกข้อมูล",
IF(M576&lt;&gt;"",
IF(M576&gt;=1.3,M576,"เป็นไม้พุ่ม"),
IF(K576+L576&gt;=1.3,K576+L576,"เป็นไม้พุ่ม")))</f>
        <v>ยังไม่บันทึกข้อมูล</v>
      </c>
      <c r="O576" s="149" t="str">
        <f t="shared" si="66"/>
        <v>ข้อมูลไม่ถูกต้อง</v>
      </c>
      <c r="P576" s="149" t="str">
        <f t="shared" si="67"/>
        <v>ข้อมูลไม่ถูกต้อง</v>
      </c>
      <c r="Q576" s="149" t="str">
        <f t="shared" si="68"/>
        <v>ข้อมูลไม่ถูกต้อง</v>
      </c>
      <c r="R576" s="149" t="str">
        <f t="shared" si="69"/>
        <v>ข้อมูลไม่ถูกต้อง</v>
      </c>
      <c r="S576" s="149" t="str">
        <f>IF(ISNUMBER(R576),
IF(H$2=ตัวเลือก!A$30,"ยังไม่บันทึกข้อมูล",R576*0.27),"ข้อมูลไม่ถูกต้อง")</f>
        <v>ข้อมูลไม่ถูกต้อง</v>
      </c>
      <c r="T576" s="149" t="str">
        <f t="shared" si="70"/>
        <v>ข้อมูลไม่ถูกต้อง</v>
      </c>
      <c r="U576" s="149" t="str">
        <f>IF(ISNUMBER(R576),
IF(H$2=ตัวเลือก!A$30,"ยังไม่บันทึกข้อมูล",R576*0.47),"ข้อมูลไม่ถูกต้อง")</f>
        <v>ข้อมูลไม่ถูกต้อง</v>
      </c>
      <c r="V576" s="149" t="str">
        <f>IF(ISNUMBER(S576),
IF(H$2=ตัวเลือก!A$30,"ยังไม่บันทึกข้อมูล",S576*0.47),"ข้อมูลไม่ถูกต้อง")</f>
        <v>ข้อมูลไม่ถูกต้อง</v>
      </c>
      <c r="W576" s="149" t="str">
        <f t="shared" si="71"/>
        <v>ข้อมูลไม่ถูกต้อง</v>
      </c>
      <c r="X576" s="148" t="str">
        <f t="shared" si="72"/>
        <v>ข้อมูลไม่ถูกต้อง</v>
      </c>
      <c r="Y576" s="38"/>
      <c r="Z576" s="38"/>
      <c r="AA576" s="38"/>
    </row>
    <row r="577" spans="1:27" x14ac:dyDescent="0.45">
      <c r="A577" s="38">
        <v>572</v>
      </c>
      <c r="B577" s="38"/>
      <c r="C577" s="38"/>
      <c r="D577" s="38"/>
      <c r="E577" s="38"/>
      <c r="F577" s="35"/>
      <c r="G577" s="35"/>
      <c r="H577" s="150"/>
      <c r="I577" s="38"/>
      <c r="J577" s="149" t="str">
        <f t="shared" si="73"/>
        <v>รอข้อมูลคอลัมน์ H</v>
      </c>
      <c r="K577" s="150"/>
      <c r="L577" s="150"/>
      <c r="M577" s="150"/>
      <c r="N577" s="149" t="str" cm="1">
        <f t="array" ref="N577">IF(AND(K577:M577=""),"ยังไม่บันทึกข้อมูล",
IF(M577&lt;&gt;"",
IF(M577&gt;=1.3,M577,"เป็นไม้พุ่ม"),
IF(K577+L577&gt;=1.3,K577+L577,"เป็นไม้พุ่ม")))</f>
        <v>ยังไม่บันทึกข้อมูล</v>
      </c>
      <c r="O577" s="149" t="str">
        <f t="shared" si="66"/>
        <v>ข้อมูลไม่ถูกต้อง</v>
      </c>
      <c r="P577" s="149" t="str">
        <f t="shared" si="67"/>
        <v>ข้อมูลไม่ถูกต้อง</v>
      </c>
      <c r="Q577" s="149" t="str">
        <f t="shared" si="68"/>
        <v>ข้อมูลไม่ถูกต้อง</v>
      </c>
      <c r="R577" s="149" t="str">
        <f t="shared" si="69"/>
        <v>ข้อมูลไม่ถูกต้อง</v>
      </c>
      <c r="S577" s="149" t="str">
        <f>IF(ISNUMBER(R577),
IF(H$2=ตัวเลือก!A$30,"ยังไม่บันทึกข้อมูล",R577*0.27),"ข้อมูลไม่ถูกต้อง")</f>
        <v>ข้อมูลไม่ถูกต้อง</v>
      </c>
      <c r="T577" s="149" t="str">
        <f t="shared" si="70"/>
        <v>ข้อมูลไม่ถูกต้อง</v>
      </c>
      <c r="U577" s="149" t="str">
        <f>IF(ISNUMBER(R577),
IF(H$2=ตัวเลือก!A$30,"ยังไม่บันทึกข้อมูล",R577*0.47),"ข้อมูลไม่ถูกต้อง")</f>
        <v>ข้อมูลไม่ถูกต้อง</v>
      </c>
      <c r="V577" s="149" t="str">
        <f>IF(ISNUMBER(S577),
IF(H$2=ตัวเลือก!A$30,"ยังไม่บันทึกข้อมูล",S577*0.47),"ข้อมูลไม่ถูกต้อง")</f>
        <v>ข้อมูลไม่ถูกต้อง</v>
      </c>
      <c r="W577" s="149" t="str">
        <f t="shared" si="71"/>
        <v>ข้อมูลไม่ถูกต้อง</v>
      </c>
      <c r="X577" s="148" t="str">
        <f t="shared" si="72"/>
        <v>ข้อมูลไม่ถูกต้อง</v>
      </c>
      <c r="Y577" s="38"/>
      <c r="Z577" s="38"/>
      <c r="AA577" s="38"/>
    </row>
    <row r="578" spans="1:27" x14ac:dyDescent="0.45">
      <c r="A578" s="38">
        <v>573</v>
      </c>
      <c r="B578" s="38"/>
      <c r="C578" s="38"/>
      <c r="D578" s="38"/>
      <c r="E578" s="38"/>
      <c r="F578" s="35"/>
      <c r="G578" s="35"/>
      <c r="H578" s="150"/>
      <c r="I578" s="38"/>
      <c r="J578" s="149" t="str">
        <f t="shared" si="73"/>
        <v>รอข้อมูลคอลัมน์ H</v>
      </c>
      <c r="K578" s="150"/>
      <c r="L578" s="150"/>
      <c r="M578" s="150"/>
      <c r="N578" s="149" t="str" cm="1">
        <f t="array" ref="N578">IF(AND(K578:M578=""),"ยังไม่บันทึกข้อมูล",
IF(M578&lt;&gt;"",
IF(M578&gt;=1.3,M578,"เป็นไม้พุ่ม"),
IF(K578+L578&gt;=1.3,K578+L578,"เป็นไม้พุ่ม")))</f>
        <v>ยังไม่บันทึกข้อมูล</v>
      </c>
      <c r="O578" s="149" t="str">
        <f t="shared" si="66"/>
        <v>ข้อมูลไม่ถูกต้อง</v>
      </c>
      <c r="P578" s="149" t="str">
        <f t="shared" si="67"/>
        <v>ข้อมูลไม่ถูกต้อง</v>
      </c>
      <c r="Q578" s="149" t="str">
        <f t="shared" si="68"/>
        <v>ข้อมูลไม่ถูกต้อง</v>
      </c>
      <c r="R578" s="149" t="str">
        <f t="shared" si="69"/>
        <v>ข้อมูลไม่ถูกต้อง</v>
      </c>
      <c r="S578" s="149" t="str">
        <f>IF(ISNUMBER(R578),
IF(H$2=ตัวเลือก!A$30,"ยังไม่บันทึกข้อมูล",R578*0.27),"ข้อมูลไม่ถูกต้อง")</f>
        <v>ข้อมูลไม่ถูกต้อง</v>
      </c>
      <c r="T578" s="149" t="str">
        <f t="shared" si="70"/>
        <v>ข้อมูลไม่ถูกต้อง</v>
      </c>
      <c r="U578" s="149" t="str">
        <f>IF(ISNUMBER(R578),
IF(H$2=ตัวเลือก!A$30,"ยังไม่บันทึกข้อมูล",R578*0.47),"ข้อมูลไม่ถูกต้อง")</f>
        <v>ข้อมูลไม่ถูกต้อง</v>
      </c>
      <c r="V578" s="149" t="str">
        <f>IF(ISNUMBER(S578),
IF(H$2=ตัวเลือก!A$30,"ยังไม่บันทึกข้อมูล",S578*0.47),"ข้อมูลไม่ถูกต้อง")</f>
        <v>ข้อมูลไม่ถูกต้อง</v>
      </c>
      <c r="W578" s="149" t="str">
        <f t="shared" si="71"/>
        <v>ข้อมูลไม่ถูกต้อง</v>
      </c>
      <c r="X578" s="148" t="str">
        <f t="shared" si="72"/>
        <v>ข้อมูลไม่ถูกต้อง</v>
      </c>
      <c r="Y578" s="38"/>
      <c r="Z578" s="38"/>
      <c r="AA578" s="38"/>
    </row>
    <row r="579" spans="1:27" x14ac:dyDescent="0.45">
      <c r="A579" s="38">
        <v>574</v>
      </c>
      <c r="B579" s="38"/>
      <c r="C579" s="38"/>
      <c r="D579" s="38"/>
      <c r="E579" s="38"/>
      <c r="F579" s="35"/>
      <c r="G579" s="35"/>
      <c r="H579" s="150"/>
      <c r="I579" s="38"/>
      <c r="J579" s="149" t="str">
        <f t="shared" si="73"/>
        <v>รอข้อมูลคอลัมน์ H</v>
      </c>
      <c r="K579" s="150"/>
      <c r="L579" s="150"/>
      <c r="M579" s="150"/>
      <c r="N579" s="149" t="str" cm="1">
        <f t="array" ref="N579">IF(AND(K579:M579=""),"ยังไม่บันทึกข้อมูล",
IF(M579&lt;&gt;"",
IF(M579&gt;=1.3,M579,"เป็นไม้พุ่ม"),
IF(K579+L579&gt;=1.3,K579+L579,"เป็นไม้พุ่ม")))</f>
        <v>ยังไม่บันทึกข้อมูล</v>
      </c>
      <c r="O579" s="149" t="str">
        <f t="shared" si="66"/>
        <v>ข้อมูลไม่ถูกต้อง</v>
      </c>
      <c r="P579" s="149" t="str">
        <f t="shared" si="67"/>
        <v>ข้อมูลไม่ถูกต้อง</v>
      </c>
      <c r="Q579" s="149" t="str">
        <f t="shared" si="68"/>
        <v>ข้อมูลไม่ถูกต้อง</v>
      </c>
      <c r="R579" s="149" t="str">
        <f t="shared" si="69"/>
        <v>ข้อมูลไม่ถูกต้อง</v>
      </c>
      <c r="S579" s="149" t="str">
        <f>IF(ISNUMBER(R579),
IF(H$2=ตัวเลือก!A$30,"ยังไม่บันทึกข้อมูล",R579*0.27),"ข้อมูลไม่ถูกต้อง")</f>
        <v>ข้อมูลไม่ถูกต้อง</v>
      </c>
      <c r="T579" s="149" t="str">
        <f t="shared" si="70"/>
        <v>ข้อมูลไม่ถูกต้อง</v>
      </c>
      <c r="U579" s="149" t="str">
        <f>IF(ISNUMBER(R579),
IF(H$2=ตัวเลือก!A$30,"ยังไม่บันทึกข้อมูล",R579*0.47),"ข้อมูลไม่ถูกต้อง")</f>
        <v>ข้อมูลไม่ถูกต้อง</v>
      </c>
      <c r="V579" s="149" t="str">
        <f>IF(ISNUMBER(S579),
IF(H$2=ตัวเลือก!A$30,"ยังไม่บันทึกข้อมูล",S579*0.47),"ข้อมูลไม่ถูกต้อง")</f>
        <v>ข้อมูลไม่ถูกต้อง</v>
      </c>
      <c r="W579" s="149" t="str">
        <f t="shared" si="71"/>
        <v>ข้อมูลไม่ถูกต้อง</v>
      </c>
      <c r="X579" s="148" t="str">
        <f t="shared" si="72"/>
        <v>ข้อมูลไม่ถูกต้อง</v>
      </c>
      <c r="Y579" s="38"/>
      <c r="Z579" s="38"/>
      <c r="AA579" s="38"/>
    </row>
    <row r="580" spans="1:27" x14ac:dyDescent="0.45">
      <c r="A580" s="38">
        <v>575</v>
      </c>
      <c r="B580" s="38"/>
      <c r="C580" s="38"/>
      <c r="D580" s="38"/>
      <c r="E580" s="38"/>
      <c r="F580" s="35"/>
      <c r="G580" s="35"/>
      <c r="H580" s="150"/>
      <c r="I580" s="38"/>
      <c r="J580" s="149" t="str">
        <f t="shared" si="73"/>
        <v>รอข้อมูลคอลัมน์ H</v>
      </c>
      <c r="K580" s="150"/>
      <c r="L580" s="150"/>
      <c r="M580" s="150"/>
      <c r="N580" s="149" t="str" cm="1">
        <f t="array" ref="N580">IF(AND(K580:M580=""),"ยังไม่บันทึกข้อมูล",
IF(M580&lt;&gt;"",
IF(M580&gt;=1.3,M580,"เป็นไม้พุ่ม"),
IF(K580+L580&gt;=1.3,K580+L580,"เป็นไม้พุ่ม")))</f>
        <v>ยังไม่บันทึกข้อมูล</v>
      </c>
      <c r="O580" s="149" t="str">
        <f t="shared" si="66"/>
        <v>ข้อมูลไม่ถูกต้อง</v>
      </c>
      <c r="P580" s="149" t="str">
        <f t="shared" si="67"/>
        <v>ข้อมูลไม่ถูกต้อง</v>
      </c>
      <c r="Q580" s="149" t="str">
        <f t="shared" si="68"/>
        <v>ข้อมูลไม่ถูกต้อง</v>
      </c>
      <c r="R580" s="149" t="str">
        <f t="shared" si="69"/>
        <v>ข้อมูลไม่ถูกต้อง</v>
      </c>
      <c r="S580" s="149" t="str">
        <f>IF(ISNUMBER(R580),
IF(H$2=ตัวเลือก!A$30,"ยังไม่บันทึกข้อมูล",R580*0.27),"ข้อมูลไม่ถูกต้อง")</f>
        <v>ข้อมูลไม่ถูกต้อง</v>
      </c>
      <c r="T580" s="149" t="str">
        <f t="shared" si="70"/>
        <v>ข้อมูลไม่ถูกต้อง</v>
      </c>
      <c r="U580" s="149" t="str">
        <f>IF(ISNUMBER(R580),
IF(H$2=ตัวเลือก!A$30,"ยังไม่บันทึกข้อมูล",R580*0.47),"ข้อมูลไม่ถูกต้อง")</f>
        <v>ข้อมูลไม่ถูกต้อง</v>
      </c>
      <c r="V580" s="149" t="str">
        <f>IF(ISNUMBER(S580),
IF(H$2=ตัวเลือก!A$30,"ยังไม่บันทึกข้อมูล",S580*0.47),"ข้อมูลไม่ถูกต้อง")</f>
        <v>ข้อมูลไม่ถูกต้อง</v>
      </c>
      <c r="W580" s="149" t="str">
        <f t="shared" si="71"/>
        <v>ข้อมูลไม่ถูกต้อง</v>
      </c>
      <c r="X580" s="148" t="str">
        <f t="shared" si="72"/>
        <v>ข้อมูลไม่ถูกต้อง</v>
      </c>
      <c r="Y580" s="38"/>
      <c r="Z580" s="38"/>
      <c r="AA580" s="38"/>
    </row>
    <row r="581" spans="1:27" x14ac:dyDescent="0.45">
      <c r="A581" s="38">
        <v>576</v>
      </c>
      <c r="B581" s="38"/>
      <c r="C581" s="38"/>
      <c r="D581" s="38"/>
      <c r="E581" s="38"/>
      <c r="F581" s="35"/>
      <c r="G581" s="35"/>
      <c r="H581" s="150"/>
      <c r="I581" s="38"/>
      <c r="J581" s="149" t="str">
        <f t="shared" si="73"/>
        <v>รอข้อมูลคอลัมน์ H</v>
      </c>
      <c r="K581" s="150"/>
      <c r="L581" s="150"/>
      <c r="M581" s="150"/>
      <c r="N581" s="149" t="str" cm="1">
        <f t="array" ref="N581">IF(AND(K581:M581=""),"ยังไม่บันทึกข้อมูล",
IF(M581&lt;&gt;"",
IF(M581&gt;=1.3,M581,"เป็นไม้พุ่ม"),
IF(K581+L581&gt;=1.3,K581+L581,"เป็นไม้พุ่ม")))</f>
        <v>ยังไม่บันทึกข้อมูล</v>
      </c>
      <c r="O581" s="149" t="str">
        <f t="shared" si="66"/>
        <v>ข้อมูลไม่ถูกต้อง</v>
      </c>
      <c r="P581" s="149" t="str">
        <f t="shared" si="67"/>
        <v>ข้อมูลไม่ถูกต้อง</v>
      </c>
      <c r="Q581" s="149" t="str">
        <f t="shared" si="68"/>
        <v>ข้อมูลไม่ถูกต้อง</v>
      </c>
      <c r="R581" s="149" t="str">
        <f t="shared" si="69"/>
        <v>ข้อมูลไม่ถูกต้อง</v>
      </c>
      <c r="S581" s="149" t="str">
        <f>IF(ISNUMBER(R581),
IF(H$2=ตัวเลือก!A$30,"ยังไม่บันทึกข้อมูล",R581*0.27),"ข้อมูลไม่ถูกต้อง")</f>
        <v>ข้อมูลไม่ถูกต้อง</v>
      </c>
      <c r="T581" s="149" t="str">
        <f t="shared" si="70"/>
        <v>ข้อมูลไม่ถูกต้อง</v>
      </c>
      <c r="U581" s="149" t="str">
        <f>IF(ISNUMBER(R581),
IF(H$2=ตัวเลือก!A$30,"ยังไม่บันทึกข้อมูล",R581*0.47),"ข้อมูลไม่ถูกต้อง")</f>
        <v>ข้อมูลไม่ถูกต้อง</v>
      </c>
      <c r="V581" s="149" t="str">
        <f>IF(ISNUMBER(S581),
IF(H$2=ตัวเลือก!A$30,"ยังไม่บันทึกข้อมูล",S581*0.47),"ข้อมูลไม่ถูกต้อง")</f>
        <v>ข้อมูลไม่ถูกต้อง</v>
      </c>
      <c r="W581" s="149" t="str">
        <f t="shared" si="71"/>
        <v>ข้อมูลไม่ถูกต้อง</v>
      </c>
      <c r="X581" s="148" t="str">
        <f t="shared" si="72"/>
        <v>ข้อมูลไม่ถูกต้อง</v>
      </c>
      <c r="Y581" s="38"/>
      <c r="Z581" s="38"/>
      <c r="AA581" s="38"/>
    </row>
    <row r="582" spans="1:27" x14ac:dyDescent="0.45">
      <c r="A582" s="38">
        <v>577</v>
      </c>
      <c r="B582" s="38"/>
      <c r="C582" s="38"/>
      <c r="D582" s="38"/>
      <c r="E582" s="38"/>
      <c r="F582" s="35"/>
      <c r="G582" s="35"/>
      <c r="H582" s="150"/>
      <c r="I582" s="38"/>
      <c r="J582" s="149" t="str">
        <f t="shared" si="73"/>
        <v>รอข้อมูลคอลัมน์ H</v>
      </c>
      <c r="K582" s="150"/>
      <c r="L582" s="150"/>
      <c r="M582" s="150"/>
      <c r="N582" s="149" t="str" cm="1">
        <f t="array" ref="N582">IF(AND(K582:M582=""),"ยังไม่บันทึกข้อมูล",
IF(M582&lt;&gt;"",
IF(M582&gt;=1.3,M582,"เป็นไม้พุ่ม"),
IF(K582+L582&gt;=1.3,K582+L582,"เป็นไม้พุ่ม")))</f>
        <v>ยังไม่บันทึกข้อมูล</v>
      </c>
      <c r="O582" s="149" t="str">
        <f t="shared" si="66"/>
        <v>ข้อมูลไม่ถูกต้อง</v>
      </c>
      <c r="P582" s="149" t="str">
        <f t="shared" si="67"/>
        <v>ข้อมูลไม่ถูกต้อง</v>
      </c>
      <c r="Q582" s="149" t="str">
        <f t="shared" si="68"/>
        <v>ข้อมูลไม่ถูกต้อง</v>
      </c>
      <c r="R582" s="149" t="str">
        <f t="shared" si="69"/>
        <v>ข้อมูลไม่ถูกต้อง</v>
      </c>
      <c r="S582" s="149" t="str">
        <f>IF(ISNUMBER(R582),
IF(H$2=ตัวเลือก!A$30,"ยังไม่บันทึกข้อมูล",R582*0.27),"ข้อมูลไม่ถูกต้อง")</f>
        <v>ข้อมูลไม่ถูกต้อง</v>
      </c>
      <c r="T582" s="149" t="str">
        <f t="shared" si="70"/>
        <v>ข้อมูลไม่ถูกต้อง</v>
      </c>
      <c r="U582" s="149" t="str">
        <f>IF(ISNUMBER(R582),
IF(H$2=ตัวเลือก!A$30,"ยังไม่บันทึกข้อมูล",R582*0.47),"ข้อมูลไม่ถูกต้อง")</f>
        <v>ข้อมูลไม่ถูกต้อง</v>
      </c>
      <c r="V582" s="149" t="str">
        <f>IF(ISNUMBER(S582),
IF(H$2=ตัวเลือก!A$30,"ยังไม่บันทึกข้อมูล",S582*0.47),"ข้อมูลไม่ถูกต้อง")</f>
        <v>ข้อมูลไม่ถูกต้อง</v>
      </c>
      <c r="W582" s="149" t="str">
        <f t="shared" si="71"/>
        <v>ข้อมูลไม่ถูกต้อง</v>
      </c>
      <c r="X582" s="148" t="str">
        <f t="shared" si="72"/>
        <v>ข้อมูลไม่ถูกต้อง</v>
      </c>
      <c r="Y582" s="38"/>
      <c r="Z582" s="38"/>
      <c r="AA582" s="38"/>
    </row>
    <row r="583" spans="1:27" x14ac:dyDescent="0.45">
      <c r="A583" s="38">
        <v>578</v>
      </c>
      <c r="B583" s="38"/>
      <c r="C583" s="38"/>
      <c r="D583" s="38"/>
      <c r="E583" s="38"/>
      <c r="F583" s="35"/>
      <c r="G583" s="35"/>
      <c r="H583" s="150"/>
      <c r="I583" s="38"/>
      <c r="J583" s="149" t="str">
        <f t="shared" si="73"/>
        <v>รอข้อมูลคอลัมน์ H</v>
      </c>
      <c r="K583" s="150"/>
      <c r="L583" s="150"/>
      <c r="M583" s="150"/>
      <c r="N583" s="149" t="str" cm="1">
        <f t="array" ref="N583">IF(AND(K583:M583=""),"ยังไม่บันทึกข้อมูล",
IF(M583&lt;&gt;"",
IF(M583&gt;=1.3,M583,"เป็นไม้พุ่ม"),
IF(K583+L583&gt;=1.3,K583+L583,"เป็นไม้พุ่ม")))</f>
        <v>ยังไม่บันทึกข้อมูล</v>
      </c>
      <c r="O583" s="149" t="str">
        <f t="shared" ref="O583:O646" si="74">IF(AND(ISNUMBER(J583),ISNUMBER(N583)),0.0702*(((J583^2)*N583))^0.8737,"ข้อมูลไม่ถูกต้อง")</f>
        <v>ข้อมูลไม่ถูกต้อง</v>
      </c>
      <c r="P583" s="149" t="str">
        <f t="shared" ref="P583:P646" si="75">IF(AND(ISNUMBER(J583),ISNUMBER(N583)),0.0093*(((J583^2)*N583))^0.9403,"ข้อมูลไม่ถูกต้อง")</f>
        <v>ข้อมูลไม่ถูกต้อง</v>
      </c>
      <c r="Q583" s="149" t="str">
        <f t="shared" ref="Q583:Q646" si="76">IF(AND(ISNUMBER(K583),ISNUMBER(O583)),0.0244*(((K583^2)*O583))^1.0517,"ข้อมูลไม่ถูกต้อง")</f>
        <v>ข้อมูลไม่ถูกต้อง</v>
      </c>
      <c r="R583" s="149" t="str">
        <f t="shared" ref="R583:R646" si="77">IF(AND(O583&lt;&gt;"ข้อมูลไม่ถูกต้อง",P583&lt;&gt;"ข้อมูลไม่ถูกต้อง",Q583&lt;&gt;"ข้อมูลไม่ถูกต้อง"),O583+P583+Q583,"ข้อมูลไม่ถูกต้อง")</f>
        <v>ข้อมูลไม่ถูกต้อง</v>
      </c>
      <c r="S583" s="149" t="str">
        <f>IF(ISNUMBER(R583),
IF(H$2=ตัวเลือก!A$30,"ยังไม่บันทึกข้อมูล",R583*0.27),"ข้อมูลไม่ถูกต้อง")</f>
        <v>ข้อมูลไม่ถูกต้อง</v>
      </c>
      <c r="T583" s="149" t="str">
        <f t="shared" ref="T583:T646" si="78">IF(AND(ISNUMBER(R583),ISNUMBER(S583)),R583+S583,"ข้อมูลไม่ถูกต้อง")</f>
        <v>ข้อมูลไม่ถูกต้อง</v>
      </c>
      <c r="U583" s="149" t="str">
        <f>IF(ISNUMBER(R583),
IF(H$2=ตัวเลือก!A$30,"ยังไม่บันทึกข้อมูล",R583*0.47),"ข้อมูลไม่ถูกต้อง")</f>
        <v>ข้อมูลไม่ถูกต้อง</v>
      </c>
      <c r="V583" s="149" t="str">
        <f>IF(ISNUMBER(S583),
IF(H$2=ตัวเลือก!A$30,"ยังไม่บันทึกข้อมูล",S583*0.47),"ข้อมูลไม่ถูกต้อง")</f>
        <v>ข้อมูลไม่ถูกต้อง</v>
      </c>
      <c r="W583" s="149" t="str">
        <f t="shared" ref="W583:W646" si="79">IF(AND(ISNUMBER(U583),ISNUMBER(V583)),((U583+V583)/1000),"ข้อมูลไม่ถูกต้อง")</f>
        <v>ข้อมูลไม่ถูกต้อง</v>
      </c>
      <c r="X583" s="148" t="str">
        <f t="shared" si="72"/>
        <v>ข้อมูลไม่ถูกต้อง</v>
      </c>
      <c r="Y583" s="38"/>
      <c r="Z583" s="38"/>
      <c r="AA583" s="38"/>
    </row>
    <row r="584" spans="1:27" x14ac:dyDescent="0.45">
      <c r="A584" s="38">
        <v>579</v>
      </c>
      <c r="B584" s="38"/>
      <c r="C584" s="38"/>
      <c r="D584" s="38"/>
      <c r="E584" s="38"/>
      <c r="F584" s="35"/>
      <c r="G584" s="35"/>
      <c r="H584" s="150"/>
      <c r="I584" s="38"/>
      <c r="J584" s="149" t="str">
        <f t="shared" si="73"/>
        <v>รอข้อมูลคอลัมน์ H</v>
      </c>
      <c r="K584" s="150"/>
      <c r="L584" s="150"/>
      <c r="M584" s="150"/>
      <c r="N584" s="149" t="str" cm="1">
        <f t="array" ref="N584">IF(AND(K584:M584=""),"ยังไม่บันทึกข้อมูล",
IF(M584&lt;&gt;"",
IF(M584&gt;=1.3,M584,"เป็นไม้พุ่ม"),
IF(K584+L584&gt;=1.3,K584+L584,"เป็นไม้พุ่ม")))</f>
        <v>ยังไม่บันทึกข้อมูล</v>
      </c>
      <c r="O584" s="149" t="str">
        <f t="shared" si="74"/>
        <v>ข้อมูลไม่ถูกต้อง</v>
      </c>
      <c r="P584" s="149" t="str">
        <f t="shared" si="75"/>
        <v>ข้อมูลไม่ถูกต้อง</v>
      </c>
      <c r="Q584" s="149" t="str">
        <f t="shared" si="76"/>
        <v>ข้อมูลไม่ถูกต้อง</v>
      </c>
      <c r="R584" s="149" t="str">
        <f t="shared" si="77"/>
        <v>ข้อมูลไม่ถูกต้อง</v>
      </c>
      <c r="S584" s="149" t="str">
        <f>IF(ISNUMBER(R584),
IF(H$2=ตัวเลือก!A$30,"ยังไม่บันทึกข้อมูล",R584*0.27),"ข้อมูลไม่ถูกต้อง")</f>
        <v>ข้อมูลไม่ถูกต้อง</v>
      </c>
      <c r="T584" s="149" t="str">
        <f t="shared" si="78"/>
        <v>ข้อมูลไม่ถูกต้อง</v>
      </c>
      <c r="U584" s="149" t="str">
        <f>IF(ISNUMBER(R584),
IF(H$2=ตัวเลือก!A$30,"ยังไม่บันทึกข้อมูล",R584*0.47),"ข้อมูลไม่ถูกต้อง")</f>
        <v>ข้อมูลไม่ถูกต้อง</v>
      </c>
      <c r="V584" s="149" t="str">
        <f>IF(ISNUMBER(S584),
IF(H$2=ตัวเลือก!A$30,"ยังไม่บันทึกข้อมูล",S584*0.47),"ข้อมูลไม่ถูกต้อง")</f>
        <v>ข้อมูลไม่ถูกต้อง</v>
      </c>
      <c r="W584" s="149" t="str">
        <f t="shared" si="79"/>
        <v>ข้อมูลไม่ถูกต้อง</v>
      </c>
      <c r="X584" s="148" t="str">
        <f t="shared" si="72"/>
        <v>ข้อมูลไม่ถูกต้อง</v>
      </c>
      <c r="Y584" s="38"/>
      <c r="Z584" s="38"/>
      <c r="AA584" s="38"/>
    </row>
    <row r="585" spans="1:27" x14ac:dyDescent="0.45">
      <c r="A585" s="38">
        <v>580</v>
      </c>
      <c r="B585" s="38"/>
      <c r="C585" s="38"/>
      <c r="D585" s="38"/>
      <c r="E585" s="38"/>
      <c r="F585" s="35"/>
      <c r="G585" s="35"/>
      <c r="H585" s="150"/>
      <c r="I585" s="38"/>
      <c r="J585" s="149" t="str">
        <f t="shared" si="73"/>
        <v>รอข้อมูลคอลัมน์ H</v>
      </c>
      <c r="K585" s="150"/>
      <c r="L585" s="150"/>
      <c r="M585" s="150"/>
      <c r="N585" s="149" t="str" cm="1">
        <f t="array" ref="N585">IF(AND(K585:M585=""),"ยังไม่บันทึกข้อมูล",
IF(M585&lt;&gt;"",
IF(M585&gt;=1.3,M585,"เป็นไม้พุ่ม"),
IF(K585+L585&gt;=1.3,K585+L585,"เป็นไม้พุ่ม")))</f>
        <v>ยังไม่บันทึกข้อมูล</v>
      </c>
      <c r="O585" s="149" t="str">
        <f t="shared" si="74"/>
        <v>ข้อมูลไม่ถูกต้อง</v>
      </c>
      <c r="P585" s="149" t="str">
        <f t="shared" si="75"/>
        <v>ข้อมูลไม่ถูกต้อง</v>
      </c>
      <c r="Q585" s="149" t="str">
        <f t="shared" si="76"/>
        <v>ข้อมูลไม่ถูกต้อง</v>
      </c>
      <c r="R585" s="149" t="str">
        <f t="shared" si="77"/>
        <v>ข้อมูลไม่ถูกต้อง</v>
      </c>
      <c r="S585" s="149" t="str">
        <f>IF(ISNUMBER(R585),
IF(H$2=ตัวเลือก!A$30,"ยังไม่บันทึกข้อมูล",R585*0.27),"ข้อมูลไม่ถูกต้อง")</f>
        <v>ข้อมูลไม่ถูกต้อง</v>
      </c>
      <c r="T585" s="149" t="str">
        <f t="shared" si="78"/>
        <v>ข้อมูลไม่ถูกต้อง</v>
      </c>
      <c r="U585" s="149" t="str">
        <f>IF(ISNUMBER(R585),
IF(H$2=ตัวเลือก!A$30,"ยังไม่บันทึกข้อมูล",R585*0.47),"ข้อมูลไม่ถูกต้อง")</f>
        <v>ข้อมูลไม่ถูกต้อง</v>
      </c>
      <c r="V585" s="149" t="str">
        <f>IF(ISNUMBER(S585),
IF(H$2=ตัวเลือก!A$30,"ยังไม่บันทึกข้อมูล",S585*0.47),"ข้อมูลไม่ถูกต้อง")</f>
        <v>ข้อมูลไม่ถูกต้อง</v>
      </c>
      <c r="W585" s="149" t="str">
        <f t="shared" si="79"/>
        <v>ข้อมูลไม่ถูกต้อง</v>
      </c>
      <c r="X585" s="148" t="str">
        <f t="shared" si="72"/>
        <v>ข้อมูลไม่ถูกต้อง</v>
      </c>
      <c r="Y585" s="38"/>
      <c r="Z585" s="38"/>
      <c r="AA585" s="38"/>
    </row>
    <row r="586" spans="1:27" x14ac:dyDescent="0.45">
      <c r="A586" s="38">
        <v>581</v>
      </c>
      <c r="B586" s="38"/>
      <c r="C586" s="38"/>
      <c r="D586" s="38"/>
      <c r="E586" s="38"/>
      <c r="F586" s="35"/>
      <c r="G586" s="35"/>
      <c r="H586" s="150"/>
      <c r="I586" s="38"/>
      <c r="J586" s="149" t="str">
        <f t="shared" si="73"/>
        <v>รอข้อมูลคอลัมน์ H</v>
      </c>
      <c r="K586" s="150"/>
      <c r="L586" s="150"/>
      <c r="M586" s="150"/>
      <c r="N586" s="149" t="str" cm="1">
        <f t="array" ref="N586">IF(AND(K586:M586=""),"ยังไม่บันทึกข้อมูล",
IF(M586&lt;&gt;"",
IF(M586&gt;=1.3,M586,"เป็นไม้พุ่ม"),
IF(K586+L586&gt;=1.3,K586+L586,"เป็นไม้พุ่ม")))</f>
        <v>ยังไม่บันทึกข้อมูล</v>
      </c>
      <c r="O586" s="149" t="str">
        <f t="shared" si="74"/>
        <v>ข้อมูลไม่ถูกต้อง</v>
      </c>
      <c r="P586" s="149" t="str">
        <f t="shared" si="75"/>
        <v>ข้อมูลไม่ถูกต้อง</v>
      </c>
      <c r="Q586" s="149" t="str">
        <f t="shared" si="76"/>
        <v>ข้อมูลไม่ถูกต้อง</v>
      </c>
      <c r="R586" s="149" t="str">
        <f t="shared" si="77"/>
        <v>ข้อมูลไม่ถูกต้อง</v>
      </c>
      <c r="S586" s="149" t="str">
        <f>IF(ISNUMBER(R586),
IF(H$2=ตัวเลือก!A$30,"ยังไม่บันทึกข้อมูล",R586*0.27),"ข้อมูลไม่ถูกต้อง")</f>
        <v>ข้อมูลไม่ถูกต้อง</v>
      </c>
      <c r="T586" s="149" t="str">
        <f t="shared" si="78"/>
        <v>ข้อมูลไม่ถูกต้อง</v>
      </c>
      <c r="U586" s="149" t="str">
        <f>IF(ISNUMBER(R586),
IF(H$2=ตัวเลือก!A$30,"ยังไม่บันทึกข้อมูล",R586*0.47),"ข้อมูลไม่ถูกต้อง")</f>
        <v>ข้อมูลไม่ถูกต้อง</v>
      </c>
      <c r="V586" s="149" t="str">
        <f>IF(ISNUMBER(S586),
IF(H$2=ตัวเลือก!A$30,"ยังไม่บันทึกข้อมูล",S586*0.47),"ข้อมูลไม่ถูกต้อง")</f>
        <v>ข้อมูลไม่ถูกต้อง</v>
      </c>
      <c r="W586" s="149" t="str">
        <f t="shared" si="79"/>
        <v>ข้อมูลไม่ถูกต้อง</v>
      </c>
      <c r="X586" s="148" t="str">
        <f t="shared" si="72"/>
        <v>ข้อมูลไม่ถูกต้อง</v>
      </c>
      <c r="Y586" s="38"/>
      <c r="Z586" s="38"/>
      <c r="AA586" s="38"/>
    </row>
    <row r="587" spans="1:27" x14ac:dyDescent="0.45">
      <c r="A587" s="38">
        <v>582</v>
      </c>
      <c r="B587" s="38"/>
      <c r="C587" s="38"/>
      <c r="D587" s="38"/>
      <c r="E587" s="38"/>
      <c r="F587" s="35"/>
      <c r="G587" s="35"/>
      <c r="H587" s="150"/>
      <c r="I587" s="38"/>
      <c r="J587" s="149" t="str">
        <f t="shared" si="73"/>
        <v>รอข้อมูลคอลัมน์ H</v>
      </c>
      <c r="K587" s="150"/>
      <c r="L587" s="150"/>
      <c r="M587" s="150"/>
      <c r="N587" s="149" t="str" cm="1">
        <f t="array" ref="N587">IF(AND(K587:M587=""),"ยังไม่บันทึกข้อมูล",
IF(M587&lt;&gt;"",
IF(M587&gt;=1.3,M587,"เป็นไม้พุ่ม"),
IF(K587+L587&gt;=1.3,K587+L587,"เป็นไม้พุ่ม")))</f>
        <v>ยังไม่บันทึกข้อมูล</v>
      </c>
      <c r="O587" s="149" t="str">
        <f t="shared" si="74"/>
        <v>ข้อมูลไม่ถูกต้อง</v>
      </c>
      <c r="P587" s="149" t="str">
        <f t="shared" si="75"/>
        <v>ข้อมูลไม่ถูกต้อง</v>
      </c>
      <c r="Q587" s="149" t="str">
        <f t="shared" si="76"/>
        <v>ข้อมูลไม่ถูกต้อง</v>
      </c>
      <c r="R587" s="149" t="str">
        <f t="shared" si="77"/>
        <v>ข้อมูลไม่ถูกต้อง</v>
      </c>
      <c r="S587" s="149" t="str">
        <f>IF(ISNUMBER(R587),
IF(H$2=ตัวเลือก!A$30,"ยังไม่บันทึกข้อมูล",R587*0.27),"ข้อมูลไม่ถูกต้อง")</f>
        <v>ข้อมูลไม่ถูกต้อง</v>
      </c>
      <c r="T587" s="149" t="str">
        <f t="shared" si="78"/>
        <v>ข้อมูลไม่ถูกต้อง</v>
      </c>
      <c r="U587" s="149" t="str">
        <f>IF(ISNUMBER(R587),
IF(H$2=ตัวเลือก!A$30,"ยังไม่บันทึกข้อมูล",R587*0.47),"ข้อมูลไม่ถูกต้อง")</f>
        <v>ข้อมูลไม่ถูกต้อง</v>
      </c>
      <c r="V587" s="149" t="str">
        <f>IF(ISNUMBER(S587),
IF(H$2=ตัวเลือก!A$30,"ยังไม่บันทึกข้อมูล",S587*0.47),"ข้อมูลไม่ถูกต้อง")</f>
        <v>ข้อมูลไม่ถูกต้อง</v>
      </c>
      <c r="W587" s="149" t="str">
        <f t="shared" si="79"/>
        <v>ข้อมูลไม่ถูกต้อง</v>
      </c>
      <c r="X587" s="148" t="str">
        <f t="shared" si="72"/>
        <v>ข้อมูลไม่ถูกต้อง</v>
      </c>
      <c r="Y587" s="38"/>
      <c r="Z587" s="38"/>
      <c r="AA587" s="38"/>
    </row>
    <row r="588" spans="1:27" x14ac:dyDescent="0.45">
      <c r="A588" s="38">
        <v>583</v>
      </c>
      <c r="B588" s="38"/>
      <c r="C588" s="38"/>
      <c r="D588" s="38"/>
      <c r="E588" s="38"/>
      <c r="F588" s="35"/>
      <c r="G588" s="35"/>
      <c r="H588" s="150"/>
      <c r="I588" s="38"/>
      <c r="J588" s="149" t="str">
        <f t="shared" si="73"/>
        <v>รอข้อมูลคอลัมน์ H</v>
      </c>
      <c r="K588" s="150"/>
      <c r="L588" s="150"/>
      <c r="M588" s="150"/>
      <c r="N588" s="149" t="str" cm="1">
        <f t="array" ref="N588">IF(AND(K588:M588=""),"ยังไม่บันทึกข้อมูล",
IF(M588&lt;&gt;"",
IF(M588&gt;=1.3,M588,"เป็นไม้พุ่ม"),
IF(K588+L588&gt;=1.3,K588+L588,"เป็นไม้พุ่ม")))</f>
        <v>ยังไม่บันทึกข้อมูล</v>
      </c>
      <c r="O588" s="149" t="str">
        <f t="shared" si="74"/>
        <v>ข้อมูลไม่ถูกต้อง</v>
      </c>
      <c r="P588" s="149" t="str">
        <f t="shared" si="75"/>
        <v>ข้อมูลไม่ถูกต้อง</v>
      </c>
      <c r="Q588" s="149" t="str">
        <f t="shared" si="76"/>
        <v>ข้อมูลไม่ถูกต้อง</v>
      </c>
      <c r="R588" s="149" t="str">
        <f t="shared" si="77"/>
        <v>ข้อมูลไม่ถูกต้อง</v>
      </c>
      <c r="S588" s="149" t="str">
        <f>IF(ISNUMBER(R588),
IF(H$2=ตัวเลือก!A$30,"ยังไม่บันทึกข้อมูล",R588*0.27),"ข้อมูลไม่ถูกต้อง")</f>
        <v>ข้อมูลไม่ถูกต้อง</v>
      </c>
      <c r="T588" s="149" t="str">
        <f t="shared" si="78"/>
        <v>ข้อมูลไม่ถูกต้อง</v>
      </c>
      <c r="U588" s="149" t="str">
        <f>IF(ISNUMBER(R588),
IF(H$2=ตัวเลือก!A$30,"ยังไม่บันทึกข้อมูล",R588*0.47),"ข้อมูลไม่ถูกต้อง")</f>
        <v>ข้อมูลไม่ถูกต้อง</v>
      </c>
      <c r="V588" s="149" t="str">
        <f>IF(ISNUMBER(S588),
IF(H$2=ตัวเลือก!A$30,"ยังไม่บันทึกข้อมูล",S588*0.47),"ข้อมูลไม่ถูกต้อง")</f>
        <v>ข้อมูลไม่ถูกต้อง</v>
      </c>
      <c r="W588" s="149" t="str">
        <f t="shared" si="79"/>
        <v>ข้อมูลไม่ถูกต้อง</v>
      </c>
      <c r="X588" s="148" t="str">
        <f t="shared" ref="X588:X651" si="80">IF(ISNUMBER(W588),W588*(44/12),"ข้อมูลไม่ถูกต้อง")</f>
        <v>ข้อมูลไม่ถูกต้อง</v>
      </c>
      <c r="Y588" s="38"/>
      <c r="Z588" s="38"/>
      <c r="AA588" s="38"/>
    </row>
    <row r="589" spans="1:27" x14ac:dyDescent="0.45">
      <c r="A589" s="38">
        <v>584</v>
      </c>
      <c r="B589" s="38"/>
      <c r="C589" s="38"/>
      <c r="D589" s="38"/>
      <c r="E589" s="38"/>
      <c r="F589" s="35"/>
      <c r="G589" s="35"/>
      <c r="H589" s="150"/>
      <c r="I589" s="38"/>
      <c r="J589" s="149" t="str">
        <f t="shared" si="73"/>
        <v>รอข้อมูลคอลัมน์ H</v>
      </c>
      <c r="K589" s="150"/>
      <c r="L589" s="150"/>
      <c r="M589" s="150"/>
      <c r="N589" s="149" t="str" cm="1">
        <f t="array" ref="N589">IF(AND(K589:M589=""),"ยังไม่บันทึกข้อมูล",
IF(M589&lt;&gt;"",
IF(M589&gt;=1.3,M589,"เป็นไม้พุ่ม"),
IF(K589+L589&gt;=1.3,K589+L589,"เป็นไม้พุ่ม")))</f>
        <v>ยังไม่บันทึกข้อมูล</v>
      </c>
      <c r="O589" s="149" t="str">
        <f t="shared" si="74"/>
        <v>ข้อมูลไม่ถูกต้อง</v>
      </c>
      <c r="P589" s="149" t="str">
        <f t="shared" si="75"/>
        <v>ข้อมูลไม่ถูกต้อง</v>
      </c>
      <c r="Q589" s="149" t="str">
        <f t="shared" si="76"/>
        <v>ข้อมูลไม่ถูกต้อง</v>
      </c>
      <c r="R589" s="149" t="str">
        <f t="shared" si="77"/>
        <v>ข้อมูลไม่ถูกต้อง</v>
      </c>
      <c r="S589" s="149" t="str">
        <f>IF(ISNUMBER(R589),
IF(H$2=ตัวเลือก!A$30,"ยังไม่บันทึกข้อมูล",R589*0.27),"ข้อมูลไม่ถูกต้อง")</f>
        <v>ข้อมูลไม่ถูกต้อง</v>
      </c>
      <c r="T589" s="149" t="str">
        <f t="shared" si="78"/>
        <v>ข้อมูลไม่ถูกต้อง</v>
      </c>
      <c r="U589" s="149" t="str">
        <f>IF(ISNUMBER(R589),
IF(H$2=ตัวเลือก!A$30,"ยังไม่บันทึกข้อมูล",R589*0.47),"ข้อมูลไม่ถูกต้อง")</f>
        <v>ข้อมูลไม่ถูกต้อง</v>
      </c>
      <c r="V589" s="149" t="str">
        <f>IF(ISNUMBER(S589),
IF(H$2=ตัวเลือก!A$30,"ยังไม่บันทึกข้อมูล",S589*0.47),"ข้อมูลไม่ถูกต้อง")</f>
        <v>ข้อมูลไม่ถูกต้อง</v>
      </c>
      <c r="W589" s="149" t="str">
        <f t="shared" si="79"/>
        <v>ข้อมูลไม่ถูกต้อง</v>
      </c>
      <c r="X589" s="148" t="str">
        <f t="shared" si="80"/>
        <v>ข้อมูลไม่ถูกต้อง</v>
      </c>
      <c r="Y589" s="38"/>
      <c r="Z589" s="38"/>
      <c r="AA589" s="38"/>
    </row>
    <row r="590" spans="1:27" x14ac:dyDescent="0.45">
      <c r="A590" s="38">
        <v>585</v>
      </c>
      <c r="B590" s="38"/>
      <c r="C590" s="38"/>
      <c r="D590" s="38"/>
      <c r="E590" s="38"/>
      <c r="F590" s="35"/>
      <c r="G590" s="35"/>
      <c r="H590" s="150"/>
      <c r="I590" s="38"/>
      <c r="J590" s="149" t="str">
        <f t="shared" si="73"/>
        <v>รอข้อมูลคอลัมน์ H</v>
      </c>
      <c r="K590" s="150"/>
      <c r="L590" s="150"/>
      <c r="M590" s="150"/>
      <c r="N590" s="149" t="str" cm="1">
        <f t="array" ref="N590">IF(AND(K590:M590=""),"ยังไม่บันทึกข้อมูล",
IF(M590&lt;&gt;"",
IF(M590&gt;=1.3,M590,"เป็นไม้พุ่ม"),
IF(K590+L590&gt;=1.3,K590+L590,"เป็นไม้พุ่ม")))</f>
        <v>ยังไม่บันทึกข้อมูล</v>
      </c>
      <c r="O590" s="149" t="str">
        <f t="shared" si="74"/>
        <v>ข้อมูลไม่ถูกต้อง</v>
      </c>
      <c r="P590" s="149" t="str">
        <f t="shared" si="75"/>
        <v>ข้อมูลไม่ถูกต้อง</v>
      </c>
      <c r="Q590" s="149" t="str">
        <f t="shared" si="76"/>
        <v>ข้อมูลไม่ถูกต้อง</v>
      </c>
      <c r="R590" s="149" t="str">
        <f t="shared" si="77"/>
        <v>ข้อมูลไม่ถูกต้อง</v>
      </c>
      <c r="S590" s="149" t="str">
        <f>IF(ISNUMBER(R590),
IF(H$2=ตัวเลือก!A$30,"ยังไม่บันทึกข้อมูล",R590*0.27),"ข้อมูลไม่ถูกต้อง")</f>
        <v>ข้อมูลไม่ถูกต้อง</v>
      </c>
      <c r="T590" s="149" t="str">
        <f t="shared" si="78"/>
        <v>ข้อมูลไม่ถูกต้อง</v>
      </c>
      <c r="U590" s="149" t="str">
        <f>IF(ISNUMBER(R590),
IF(H$2=ตัวเลือก!A$30,"ยังไม่บันทึกข้อมูล",R590*0.47),"ข้อมูลไม่ถูกต้อง")</f>
        <v>ข้อมูลไม่ถูกต้อง</v>
      </c>
      <c r="V590" s="149" t="str">
        <f>IF(ISNUMBER(S590),
IF(H$2=ตัวเลือก!A$30,"ยังไม่บันทึกข้อมูล",S590*0.47),"ข้อมูลไม่ถูกต้อง")</f>
        <v>ข้อมูลไม่ถูกต้อง</v>
      </c>
      <c r="W590" s="149" t="str">
        <f t="shared" si="79"/>
        <v>ข้อมูลไม่ถูกต้อง</v>
      </c>
      <c r="X590" s="148" t="str">
        <f t="shared" si="80"/>
        <v>ข้อมูลไม่ถูกต้อง</v>
      </c>
      <c r="Y590" s="38"/>
      <c r="Z590" s="38"/>
      <c r="AA590" s="38"/>
    </row>
    <row r="591" spans="1:27" x14ac:dyDescent="0.45">
      <c r="A591" s="38">
        <v>586</v>
      </c>
      <c r="B591" s="38"/>
      <c r="C591" s="38"/>
      <c r="D591" s="38"/>
      <c r="E591" s="38"/>
      <c r="F591" s="35"/>
      <c r="G591" s="35"/>
      <c r="H591" s="150"/>
      <c r="I591" s="38"/>
      <c r="J591" s="149" t="str">
        <f t="shared" ref="J591:J654" si="81">IF(H591="","รอข้อมูลคอลัมน์ H",
IF(H591/PI()&gt;=4.5,H591/PI(),"ไม่นำมาคำนวณ"))</f>
        <v>รอข้อมูลคอลัมน์ H</v>
      </c>
      <c r="K591" s="150"/>
      <c r="L591" s="150"/>
      <c r="M591" s="150"/>
      <c r="N591" s="149" t="str" cm="1">
        <f t="array" ref="N591">IF(AND(K591:M591=""),"ยังไม่บันทึกข้อมูล",
IF(M591&lt;&gt;"",
IF(M591&gt;=1.3,M591,"เป็นไม้พุ่ม"),
IF(K591+L591&gt;=1.3,K591+L591,"เป็นไม้พุ่ม")))</f>
        <v>ยังไม่บันทึกข้อมูล</v>
      </c>
      <c r="O591" s="149" t="str">
        <f t="shared" si="74"/>
        <v>ข้อมูลไม่ถูกต้อง</v>
      </c>
      <c r="P591" s="149" t="str">
        <f t="shared" si="75"/>
        <v>ข้อมูลไม่ถูกต้อง</v>
      </c>
      <c r="Q591" s="149" t="str">
        <f t="shared" si="76"/>
        <v>ข้อมูลไม่ถูกต้อง</v>
      </c>
      <c r="R591" s="149" t="str">
        <f t="shared" si="77"/>
        <v>ข้อมูลไม่ถูกต้อง</v>
      </c>
      <c r="S591" s="149" t="str">
        <f>IF(ISNUMBER(R591),
IF(H$2=ตัวเลือก!A$30,"ยังไม่บันทึกข้อมูล",R591*0.27),"ข้อมูลไม่ถูกต้อง")</f>
        <v>ข้อมูลไม่ถูกต้อง</v>
      </c>
      <c r="T591" s="149" t="str">
        <f t="shared" si="78"/>
        <v>ข้อมูลไม่ถูกต้อง</v>
      </c>
      <c r="U591" s="149" t="str">
        <f>IF(ISNUMBER(R591),
IF(H$2=ตัวเลือก!A$30,"ยังไม่บันทึกข้อมูล",R591*0.47),"ข้อมูลไม่ถูกต้อง")</f>
        <v>ข้อมูลไม่ถูกต้อง</v>
      </c>
      <c r="V591" s="149" t="str">
        <f>IF(ISNUMBER(S591),
IF(H$2=ตัวเลือก!A$30,"ยังไม่บันทึกข้อมูล",S591*0.47),"ข้อมูลไม่ถูกต้อง")</f>
        <v>ข้อมูลไม่ถูกต้อง</v>
      </c>
      <c r="W591" s="149" t="str">
        <f t="shared" si="79"/>
        <v>ข้อมูลไม่ถูกต้อง</v>
      </c>
      <c r="X591" s="148" t="str">
        <f t="shared" si="80"/>
        <v>ข้อมูลไม่ถูกต้อง</v>
      </c>
      <c r="Y591" s="38"/>
      <c r="Z591" s="38"/>
      <c r="AA591" s="38"/>
    </row>
    <row r="592" spans="1:27" x14ac:dyDescent="0.45">
      <c r="A592" s="38">
        <v>587</v>
      </c>
      <c r="B592" s="38"/>
      <c r="C592" s="38"/>
      <c r="D592" s="38"/>
      <c r="E592" s="38"/>
      <c r="F592" s="35"/>
      <c r="G592" s="35"/>
      <c r="H592" s="150"/>
      <c r="I592" s="38"/>
      <c r="J592" s="149" t="str">
        <f t="shared" si="81"/>
        <v>รอข้อมูลคอลัมน์ H</v>
      </c>
      <c r="K592" s="150"/>
      <c r="L592" s="150"/>
      <c r="M592" s="150"/>
      <c r="N592" s="149" t="str" cm="1">
        <f t="array" ref="N592">IF(AND(K592:M592=""),"ยังไม่บันทึกข้อมูล",
IF(M592&lt;&gt;"",
IF(M592&gt;=1.3,M592,"เป็นไม้พุ่ม"),
IF(K592+L592&gt;=1.3,K592+L592,"เป็นไม้พุ่ม")))</f>
        <v>ยังไม่บันทึกข้อมูล</v>
      </c>
      <c r="O592" s="149" t="str">
        <f t="shared" si="74"/>
        <v>ข้อมูลไม่ถูกต้อง</v>
      </c>
      <c r="P592" s="149" t="str">
        <f t="shared" si="75"/>
        <v>ข้อมูลไม่ถูกต้อง</v>
      </c>
      <c r="Q592" s="149" t="str">
        <f t="shared" si="76"/>
        <v>ข้อมูลไม่ถูกต้อง</v>
      </c>
      <c r="R592" s="149" t="str">
        <f t="shared" si="77"/>
        <v>ข้อมูลไม่ถูกต้อง</v>
      </c>
      <c r="S592" s="149" t="str">
        <f>IF(ISNUMBER(R592),
IF(H$2=ตัวเลือก!A$30,"ยังไม่บันทึกข้อมูล",R592*0.27),"ข้อมูลไม่ถูกต้อง")</f>
        <v>ข้อมูลไม่ถูกต้อง</v>
      </c>
      <c r="T592" s="149" t="str">
        <f t="shared" si="78"/>
        <v>ข้อมูลไม่ถูกต้อง</v>
      </c>
      <c r="U592" s="149" t="str">
        <f>IF(ISNUMBER(R592),
IF(H$2=ตัวเลือก!A$30,"ยังไม่บันทึกข้อมูล",R592*0.47),"ข้อมูลไม่ถูกต้อง")</f>
        <v>ข้อมูลไม่ถูกต้อง</v>
      </c>
      <c r="V592" s="149" t="str">
        <f>IF(ISNUMBER(S592),
IF(H$2=ตัวเลือก!A$30,"ยังไม่บันทึกข้อมูล",S592*0.47),"ข้อมูลไม่ถูกต้อง")</f>
        <v>ข้อมูลไม่ถูกต้อง</v>
      </c>
      <c r="W592" s="149" t="str">
        <f t="shared" si="79"/>
        <v>ข้อมูลไม่ถูกต้อง</v>
      </c>
      <c r="X592" s="148" t="str">
        <f t="shared" si="80"/>
        <v>ข้อมูลไม่ถูกต้อง</v>
      </c>
      <c r="Y592" s="38"/>
      <c r="Z592" s="38"/>
      <c r="AA592" s="38"/>
    </row>
    <row r="593" spans="1:27" x14ac:dyDescent="0.45">
      <c r="A593" s="38">
        <v>588</v>
      </c>
      <c r="B593" s="38"/>
      <c r="C593" s="38"/>
      <c r="D593" s="38"/>
      <c r="E593" s="38"/>
      <c r="F593" s="35"/>
      <c r="G593" s="35"/>
      <c r="H593" s="150"/>
      <c r="I593" s="38"/>
      <c r="J593" s="149" t="str">
        <f t="shared" si="81"/>
        <v>รอข้อมูลคอลัมน์ H</v>
      </c>
      <c r="K593" s="150"/>
      <c r="L593" s="150"/>
      <c r="M593" s="150"/>
      <c r="N593" s="149" t="str" cm="1">
        <f t="array" ref="N593">IF(AND(K593:M593=""),"ยังไม่บันทึกข้อมูล",
IF(M593&lt;&gt;"",
IF(M593&gt;=1.3,M593,"เป็นไม้พุ่ม"),
IF(K593+L593&gt;=1.3,K593+L593,"เป็นไม้พุ่ม")))</f>
        <v>ยังไม่บันทึกข้อมูล</v>
      </c>
      <c r="O593" s="149" t="str">
        <f t="shared" si="74"/>
        <v>ข้อมูลไม่ถูกต้อง</v>
      </c>
      <c r="P593" s="149" t="str">
        <f t="shared" si="75"/>
        <v>ข้อมูลไม่ถูกต้อง</v>
      </c>
      <c r="Q593" s="149" t="str">
        <f t="shared" si="76"/>
        <v>ข้อมูลไม่ถูกต้อง</v>
      </c>
      <c r="R593" s="149" t="str">
        <f t="shared" si="77"/>
        <v>ข้อมูลไม่ถูกต้อง</v>
      </c>
      <c r="S593" s="149" t="str">
        <f>IF(ISNUMBER(R593),
IF(H$2=ตัวเลือก!A$30,"ยังไม่บันทึกข้อมูล",R593*0.27),"ข้อมูลไม่ถูกต้อง")</f>
        <v>ข้อมูลไม่ถูกต้อง</v>
      </c>
      <c r="T593" s="149" t="str">
        <f t="shared" si="78"/>
        <v>ข้อมูลไม่ถูกต้อง</v>
      </c>
      <c r="U593" s="149" t="str">
        <f>IF(ISNUMBER(R593),
IF(H$2=ตัวเลือก!A$30,"ยังไม่บันทึกข้อมูล",R593*0.47),"ข้อมูลไม่ถูกต้อง")</f>
        <v>ข้อมูลไม่ถูกต้อง</v>
      </c>
      <c r="V593" s="149" t="str">
        <f>IF(ISNUMBER(S593),
IF(H$2=ตัวเลือก!A$30,"ยังไม่บันทึกข้อมูล",S593*0.47),"ข้อมูลไม่ถูกต้อง")</f>
        <v>ข้อมูลไม่ถูกต้อง</v>
      </c>
      <c r="W593" s="149" t="str">
        <f t="shared" si="79"/>
        <v>ข้อมูลไม่ถูกต้อง</v>
      </c>
      <c r="X593" s="148" t="str">
        <f t="shared" si="80"/>
        <v>ข้อมูลไม่ถูกต้อง</v>
      </c>
      <c r="Y593" s="38"/>
      <c r="Z593" s="38"/>
      <c r="AA593" s="38"/>
    </row>
    <row r="594" spans="1:27" x14ac:dyDescent="0.45">
      <c r="A594" s="38">
        <v>589</v>
      </c>
      <c r="B594" s="38"/>
      <c r="C594" s="38"/>
      <c r="D594" s="38"/>
      <c r="E594" s="38"/>
      <c r="F594" s="35"/>
      <c r="G594" s="35"/>
      <c r="H594" s="150"/>
      <c r="I594" s="38"/>
      <c r="J594" s="149" t="str">
        <f t="shared" si="81"/>
        <v>รอข้อมูลคอลัมน์ H</v>
      </c>
      <c r="K594" s="150"/>
      <c r="L594" s="150"/>
      <c r="M594" s="150"/>
      <c r="N594" s="149" t="str" cm="1">
        <f t="array" ref="N594">IF(AND(K594:M594=""),"ยังไม่บันทึกข้อมูล",
IF(M594&lt;&gt;"",
IF(M594&gt;=1.3,M594,"เป็นไม้พุ่ม"),
IF(K594+L594&gt;=1.3,K594+L594,"เป็นไม้พุ่ม")))</f>
        <v>ยังไม่บันทึกข้อมูล</v>
      </c>
      <c r="O594" s="149" t="str">
        <f t="shared" si="74"/>
        <v>ข้อมูลไม่ถูกต้อง</v>
      </c>
      <c r="P594" s="149" t="str">
        <f t="shared" si="75"/>
        <v>ข้อมูลไม่ถูกต้อง</v>
      </c>
      <c r="Q594" s="149" t="str">
        <f t="shared" si="76"/>
        <v>ข้อมูลไม่ถูกต้อง</v>
      </c>
      <c r="R594" s="149" t="str">
        <f t="shared" si="77"/>
        <v>ข้อมูลไม่ถูกต้อง</v>
      </c>
      <c r="S594" s="149" t="str">
        <f>IF(ISNUMBER(R594),
IF(H$2=ตัวเลือก!A$30,"ยังไม่บันทึกข้อมูล",R594*0.27),"ข้อมูลไม่ถูกต้อง")</f>
        <v>ข้อมูลไม่ถูกต้อง</v>
      </c>
      <c r="T594" s="149" t="str">
        <f t="shared" si="78"/>
        <v>ข้อมูลไม่ถูกต้อง</v>
      </c>
      <c r="U594" s="149" t="str">
        <f>IF(ISNUMBER(R594),
IF(H$2=ตัวเลือก!A$30,"ยังไม่บันทึกข้อมูล",R594*0.47),"ข้อมูลไม่ถูกต้อง")</f>
        <v>ข้อมูลไม่ถูกต้อง</v>
      </c>
      <c r="V594" s="149" t="str">
        <f>IF(ISNUMBER(S594),
IF(H$2=ตัวเลือก!A$30,"ยังไม่บันทึกข้อมูล",S594*0.47),"ข้อมูลไม่ถูกต้อง")</f>
        <v>ข้อมูลไม่ถูกต้อง</v>
      </c>
      <c r="W594" s="149" t="str">
        <f t="shared" si="79"/>
        <v>ข้อมูลไม่ถูกต้อง</v>
      </c>
      <c r="X594" s="148" t="str">
        <f t="shared" si="80"/>
        <v>ข้อมูลไม่ถูกต้อง</v>
      </c>
      <c r="Y594" s="38"/>
      <c r="Z594" s="38"/>
      <c r="AA594" s="38"/>
    </row>
    <row r="595" spans="1:27" x14ac:dyDescent="0.45">
      <c r="A595" s="38">
        <v>590</v>
      </c>
      <c r="B595" s="38"/>
      <c r="C595" s="38"/>
      <c r="D595" s="38"/>
      <c r="E595" s="38"/>
      <c r="F595" s="35"/>
      <c r="G595" s="35"/>
      <c r="H595" s="150"/>
      <c r="I595" s="38"/>
      <c r="J595" s="149" t="str">
        <f t="shared" si="81"/>
        <v>รอข้อมูลคอลัมน์ H</v>
      </c>
      <c r="K595" s="150"/>
      <c r="L595" s="150"/>
      <c r="M595" s="150"/>
      <c r="N595" s="149" t="str" cm="1">
        <f t="array" ref="N595">IF(AND(K595:M595=""),"ยังไม่บันทึกข้อมูล",
IF(M595&lt;&gt;"",
IF(M595&gt;=1.3,M595,"เป็นไม้พุ่ม"),
IF(K595+L595&gt;=1.3,K595+L595,"เป็นไม้พุ่ม")))</f>
        <v>ยังไม่บันทึกข้อมูล</v>
      </c>
      <c r="O595" s="149" t="str">
        <f t="shared" si="74"/>
        <v>ข้อมูลไม่ถูกต้อง</v>
      </c>
      <c r="P595" s="149" t="str">
        <f t="shared" si="75"/>
        <v>ข้อมูลไม่ถูกต้อง</v>
      </c>
      <c r="Q595" s="149" t="str">
        <f t="shared" si="76"/>
        <v>ข้อมูลไม่ถูกต้อง</v>
      </c>
      <c r="R595" s="149" t="str">
        <f t="shared" si="77"/>
        <v>ข้อมูลไม่ถูกต้อง</v>
      </c>
      <c r="S595" s="149" t="str">
        <f>IF(ISNUMBER(R595),
IF(H$2=ตัวเลือก!A$30,"ยังไม่บันทึกข้อมูล",R595*0.27),"ข้อมูลไม่ถูกต้อง")</f>
        <v>ข้อมูลไม่ถูกต้อง</v>
      </c>
      <c r="T595" s="149" t="str">
        <f t="shared" si="78"/>
        <v>ข้อมูลไม่ถูกต้อง</v>
      </c>
      <c r="U595" s="149" t="str">
        <f>IF(ISNUMBER(R595),
IF(H$2=ตัวเลือก!A$30,"ยังไม่บันทึกข้อมูล",R595*0.47),"ข้อมูลไม่ถูกต้อง")</f>
        <v>ข้อมูลไม่ถูกต้อง</v>
      </c>
      <c r="V595" s="149" t="str">
        <f>IF(ISNUMBER(S595),
IF(H$2=ตัวเลือก!A$30,"ยังไม่บันทึกข้อมูล",S595*0.47),"ข้อมูลไม่ถูกต้อง")</f>
        <v>ข้อมูลไม่ถูกต้อง</v>
      </c>
      <c r="W595" s="149" t="str">
        <f t="shared" si="79"/>
        <v>ข้อมูลไม่ถูกต้อง</v>
      </c>
      <c r="X595" s="148" t="str">
        <f t="shared" si="80"/>
        <v>ข้อมูลไม่ถูกต้อง</v>
      </c>
      <c r="Y595" s="38"/>
      <c r="Z595" s="38"/>
      <c r="AA595" s="38"/>
    </row>
    <row r="596" spans="1:27" x14ac:dyDescent="0.45">
      <c r="A596" s="38">
        <v>591</v>
      </c>
      <c r="B596" s="38"/>
      <c r="C596" s="38"/>
      <c r="D596" s="38"/>
      <c r="E596" s="38"/>
      <c r="F596" s="35"/>
      <c r="G596" s="35"/>
      <c r="H596" s="150"/>
      <c r="I596" s="38"/>
      <c r="J596" s="149" t="str">
        <f t="shared" si="81"/>
        <v>รอข้อมูลคอลัมน์ H</v>
      </c>
      <c r="K596" s="150"/>
      <c r="L596" s="150"/>
      <c r="M596" s="150"/>
      <c r="N596" s="149" t="str" cm="1">
        <f t="array" ref="N596">IF(AND(K596:M596=""),"ยังไม่บันทึกข้อมูล",
IF(M596&lt;&gt;"",
IF(M596&gt;=1.3,M596,"เป็นไม้พุ่ม"),
IF(K596+L596&gt;=1.3,K596+L596,"เป็นไม้พุ่ม")))</f>
        <v>ยังไม่บันทึกข้อมูล</v>
      </c>
      <c r="O596" s="149" t="str">
        <f t="shared" si="74"/>
        <v>ข้อมูลไม่ถูกต้อง</v>
      </c>
      <c r="P596" s="149" t="str">
        <f t="shared" si="75"/>
        <v>ข้อมูลไม่ถูกต้อง</v>
      </c>
      <c r="Q596" s="149" t="str">
        <f t="shared" si="76"/>
        <v>ข้อมูลไม่ถูกต้อง</v>
      </c>
      <c r="R596" s="149" t="str">
        <f t="shared" si="77"/>
        <v>ข้อมูลไม่ถูกต้อง</v>
      </c>
      <c r="S596" s="149" t="str">
        <f>IF(ISNUMBER(R596),
IF(H$2=ตัวเลือก!A$30,"ยังไม่บันทึกข้อมูล",R596*0.27),"ข้อมูลไม่ถูกต้อง")</f>
        <v>ข้อมูลไม่ถูกต้อง</v>
      </c>
      <c r="T596" s="149" t="str">
        <f t="shared" si="78"/>
        <v>ข้อมูลไม่ถูกต้อง</v>
      </c>
      <c r="U596" s="149" t="str">
        <f>IF(ISNUMBER(R596),
IF(H$2=ตัวเลือก!A$30,"ยังไม่บันทึกข้อมูล",R596*0.47),"ข้อมูลไม่ถูกต้อง")</f>
        <v>ข้อมูลไม่ถูกต้อง</v>
      </c>
      <c r="V596" s="149" t="str">
        <f>IF(ISNUMBER(S596),
IF(H$2=ตัวเลือก!A$30,"ยังไม่บันทึกข้อมูล",S596*0.47),"ข้อมูลไม่ถูกต้อง")</f>
        <v>ข้อมูลไม่ถูกต้อง</v>
      </c>
      <c r="W596" s="149" t="str">
        <f t="shared" si="79"/>
        <v>ข้อมูลไม่ถูกต้อง</v>
      </c>
      <c r="X596" s="148" t="str">
        <f t="shared" si="80"/>
        <v>ข้อมูลไม่ถูกต้อง</v>
      </c>
      <c r="Y596" s="38"/>
      <c r="Z596" s="38"/>
      <c r="AA596" s="38"/>
    </row>
    <row r="597" spans="1:27" x14ac:dyDescent="0.45">
      <c r="A597" s="38">
        <v>592</v>
      </c>
      <c r="B597" s="38"/>
      <c r="C597" s="38"/>
      <c r="D597" s="38"/>
      <c r="E597" s="38"/>
      <c r="F597" s="35"/>
      <c r="G597" s="35"/>
      <c r="H597" s="150"/>
      <c r="I597" s="38"/>
      <c r="J597" s="149" t="str">
        <f t="shared" si="81"/>
        <v>รอข้อมูลคอลัมน์ H</v>
      </c>
      <c r="K597" s="150"/>
      <c r="L597" s="150"/>
      <c r="M597" s="150"/>
      <c r="N597" s="149" t="str" cm="1">
        <f t="array" ref="N597">IF(AND(K597:M597=""),"ยังไม่บันทึกข้อมูล",
IF(M597&lt;&gt;"",
IF(M597&gt;=1.3,M597,"เป็นไม้พุ่ม"),
IF(K597+L597&gt;=1.3,K597+L597,"เป็นไม้พุ่ม")))</f>
        <v>ยังไม่บันทึกข้อมูล</v>
      </c>
      <c r="O597" s="149" t="str">
        <f t="shared" si="74"/>
        <v>ข้อมูลไม่ถูกต้อง</v>
      </c>
      <c r="P597" s="149" t="str">
        <f t="shared" si="75"/>
        <v>ข้อมูลไม่ถูกต้อง</v>
      </c>
      <c r="Q597" s="149" t="str">
        <f t="shared" si="76"/>
        <v>ข้อมูลไม่ถูกต้อง</v>
      </c>
      <c r="R597" s="149" t="str">
        <f t="shared" si="77"/>
        <v>ข้อมูลไม่ถูกต้อง</v>
      </c>
      <c r="S597" s="149" t="str">
        <f>IF(ISNUMBER(R597),
IF(H$2=ตัวเลือก!A$30,"ยังไม่บันทึกข้อมูล",R597*0.27),"ข้อมูลไม่ถูกต้อง")</f>
        <v>ข้อมูลไม่ถูกต้อง</v>
      </c>
      <c r="T597" s="149" t="str">
        <f t="shared" si="78"/>
        <v>ข้อมูลไม่ถูกต้อง</v>
      </c>
      <c r="U597" s="149" t="str">
        <f>IF(ISNUMBER(R597),
IF(H$2=ตัวเลือก!A$30,"ยังไม่บันทึกข้อมูล",R597*0.47),"ข้อมูลไม่ถูกต้อง")</f>
        <v>ข้อมูลไม่ถูกต้อง</v>
      </c>
      <c r="V597" s="149" t="str">
        <f>IF(ISNUMBER(S597),
IF(H$2=ตัวเลือก!A$30,"ยังไม่บันทึกข้อมูล",S597*0.47),"ข้อมูลไม่ถูกต้อง")</f>
        <v>ข้อมูลไม่ถูกต้อง</v>
      </c>
      <c r="W597" s="149" t="str">
        <f t="shared" si="79"/>
        <v>ข้อมูลไม่ถูกต้อง</v>
      </c>
      <c r="X597" s="148" t="str">
        <f t="shared" si="80"/>
        <v>ข้อมูลไม่ถูกต้อง</v>
      </c>
      <c r="Y597" s="38"/>
      <c r="Z597" s="38"/>
      <c r="AA597" s="38"/>
    </row>
    <row r="598" spans="1:27" x14ac:dyDescent="0.45">
      <c r="A598" s="38">
        <v>593</v>
      </c>
      <c r="B598" s="38"/>
      <c r="C598" s="38"/>
      <c r="D598" s="38"/>
      <c r="E598" s="38"/>
      <c r="F598" s="35"/>
      <c r="G598" s="35"/>
      <c r="H598" s="150"/>
      <c r="I598" s="38"/>
      <c r="J598" s="149" t="str">
        <f t="shared" si="81"/>
        <v>รอข้อมูลคอลัมน์ H</v>
      </c>
      <c r="K598" s="150"/>
      <c r="L598" s="150"/>
      <c r="M598" s="150"/>
      <c r="N598" s="149" t="str" cm="1">
        <f t="array" ref="N598">IF(AND(K598:M598=""),"ยังไม่บันทึกข้อมูล",
IF(M598&lt;&gt;"",
IF(M598&gt;=1.3,M598,"เป็นไม้พุ่ม"),
IF(K598+L598&gt;=1.3,K598+L598,"เป็นไม้พุ่ม")))</f>
        <v>ยังไม่บันทึกข้อมูล</v>
      </c>
      <c r="O598" s="149" t="str">
        <f t="shared" si="74"/>
        <v>ข้อมูลไม่ถูกต้อง</v>
      </c>
      <c r="P598" s="149" t="str">
        <f t="shared" si="75"/>
        <v>ข้อมูลไม่ถูกต้อง</v>
      </c>
      <c r="Q598" s="149" t="str">
        <f t="shared" si="76"/>
        <v>ข้อมูลไม่ถูกต้อง</v>
      </c>
      <c r="R598" s="149" t="str">
        <f t="shared" si="77"/>
        <v>ข้อมูลไม่ถูกต้อง</v>
      </c>
      <c r="S598" s="149" t="str">
        <f>IF(ISNUMBER(R598),
IF(H$2=ตัวเลือก!A$30,"ยังไม่บันทึกข้อมูล",R598*0.27),"ข้อมูลไม่ถูกต้อง")</f>
        <v>ข้อมูลไม่ถูกต้อง</v>
      </c>
      <c r="T598" s="149" t="str">
        <f t="shared" si="78"/>
        <v>ข้อมูลไม่ถูกต้อง</v>
      </c>
      <c r="U598" s="149" t="str">
        <f>IF(ISNUMBER(R598),
IF(H$2=ตัวเลือก!A$30,"ยังไม่บันทึกข้อมูล",R598*0.47),"ข้อมูลไม่ถูกต้อง")</f>
        <v>ข้อมูลไม่ถูกต้อง</v>
      </c>
      <c r="V598" s="149" t="str">
        <f>IF(ISNUMBER(S598),
IF(H$2=ตัวเลือก!A$30,"ยังไม่บันทึกข้อมูล",S598*0.47),"ข้อมูลไม่ถูกต้อง")</f>
        <v>ข้อมูลไม่ถูกต้อง</v>
      </c>
      <c r="W598" s="149" t="str">
        <f t="shared" si="79"/>
        <v>ข้อมูลไม่ถูกต้อง</v>
      </c>
      <c r="X598" s="148" t="str">
        <f t="shared" si="80"/>
        <v>ข้อมูลไม่ถูกต้อง</v>
      </c>
      <c r="Y598" s="38"/>
      <c r="Z598" s="38"/>
      <c r="AA598" s="38"/>
    </row>
    <row r="599" spans="1:27" x14ac:dyDescent="0.45">
      <c r="A599" s="38">
        <v>594</v>
      </c>
      <c r="B599" s="38"/>
      <c r="C599" s="38"/>
      <c r="D599" s="38"/>
      <c r="E599" s="38"/>
      <c r="F599" s="35"/>
      <c r="G599" s="35"/>
      <c r="H599" s="150"/>
      <c r="I599" s="38"/>
      <c r="J599" s="149" t="str">
        <f t="shared" si="81"/>
        <v>รอข้อมูลคอลัมน์ H</v>
      </c>
      <c r="K599" s="150"/>
      <c r="L599" s="150"/>
      <c r="M599" s="150"/>
      <c r="N599" s="149" t="str" cm="1">
        <f t="array" ref="N599">IF(AND(K599:M599=""),"ยังไม่บันทึกข้อมูล",
IF(M599&lt;&gt;"",
IF(M599&gt;=1.3,M599,"เป็นไม้พุ่ม"),
IF(K599+L599&gt;=1.3,K599+L599,"เป็นไม้พุ่ม")))</f>
        <v>ยังไม่บันทึกข้อมูล</v>
      </c>
      <c r="O599" s="149" t="str">
        <f t="shared" si="74"/>
        <v>ข้อมูลไม่ถูกต้อง</v>
      </c>
      <c r="P599" s="149" t="str">
        <f t="shared" si="75"/>
        <v>ข้อมูลไม่ถูกต้อง</v>
      </c>
      <c r="Q599" s="149" t="str">
        <f t="shared" si="76"/>
        <v>ข้อมูลไม่ถูกต้อง</v>
      </c>
      <c r="R599" s="149" t="str">
        <f t="shared" si="77"/>
        <v>ข้อมูลไม่ถูกต้อง</v>
      </c>
      <c r="S599" s="149" t="str">
        <f>IF(ISNUMBER(R599),
IF(H$2=ตัวเลือก!A$30,"ยังไม่บันทึกข้อมูล",R599*0.27),"ข้อมูลไม่ถูกต้อง")</f>
        <v>ข้อมูลไม่ถูกต้อง</v>
      </c>
      <c r="T599" s="149" t="str">
        <f t="shared" si="78"/>
        <v>ข้อมูลไม่ถูกต้อง</v>
      </c>
      <c r="U599" s="149" t="str">
        <f>IF(ISNUMBER(R599),
IF(H$2=ตัวเลือก!A$30,"ยังไม่บันทึกข้อมูล",R599*0.47),"ข้อมูลไม่ถูกต้อง")</f>
        <v>ข้อมูลไม่ถูกต้อง</v>
      </c>
      <c r="V599" s="149" t="str">
        <f>IF(ISNUMBER(S599),
IF(H$2=ตัวเลือก!A$30,"ยังไม่บันทึกข้อมูล",S599*0.47),"ข้อมูลไม่ถูกต้อง")</f>
        <v>ข้อมูลไม่ถูกต้อง</v>
      </c>
      <c r="W599" s="149" t="str">
        <f t="shared" si="79"/>
        <v>ข้อมูลไม่ถูกต้อง</v>
      </c>
      <c r="X599" s="148" t="str">
        <f t="shared" si="80"/>
        <v>ข้อมูลไม่ถูกต้อง</v>
      </c>
      <c r="Y599" s="38"/>
      <c r="Z599" s="38"/>
      <c r="AA599" s="38"/>
    </row>
    <row r="600" spans="1:27" x14ac:dyDescent="0.45">
      <c r="A600" s="38">
        <v>595</v>
      </c>
      <c r="B600" s="38"/>
      <c r="C600" s="38"/>
      <c r="D600" s="38"/>
      <c r="E600" s="38"/>
      <c r="F600" s="35"/>
      <c r="G600" s="35"/>
      <c r="H600" s="150"/>
      <c r="I600" s="38"/>
      <c r="J600" s="149" t="str">
        <f t="shared" si="81"/>
        <v>รอข้อมูลคอลัมน์ H</v>
      </c>
      <c r="K600" s="150"/>
      <c r="L600" s="150"/>
      <c r="M600" s="150"/>
      <c r="N600" s="149" t="str" cm="1">
        <f t="array" ref="N600">IF(AND(K600:M600=""),"ยังไม่บันทึกข้อมูล",
IF(M600&lt;&gt;"",
IF(M600&gt;=1.3,M600,"เป็นไม้พุ่ม"),
IF(K600+L600&gt;=1.3,K600+L600,"เป็นไม้พุ่ม")))</f>
        <v>ยังไม่บันทึกข้อมูล</v>
      </c>
      <c r="O600" s="149" t="str">
        <f t="shared" si="74"/>
        <v>ข้อมูลไม่ถูกต้อง</v>
      </c>
      <c r="P600" s="149" t="str">
        <f t="shared" si="75"/>
        <v>ข้อมูลไม่ถูกต้อง</v>
      </c>
      <c r="Q600" s="149" t="str">
        <f t="shared" si="76"/>
        <v>ข้อมูลไม่ถูกต้อง</v>
      </c>
      <c r="R600" s="149" t="str">
        <f t="shared" si="77"/>
        <v>ข้อมูลไม่ถูกต้อง</v>
      </c>
      <c r="S600" s="149" t="str">
        <f>IF(ISNUMBER(R600),
IF(H$2=ตัวเลือก!A$30,"ยังไม่บันทึกข้อมูล",R600*0.27),"ข้อมูลไม่ถูกต้อง")</f>
        <v>ข้อมูลไม่ถูกต้อง</v>
      </c>
      <c r="T600" s="149" t="str">
        <f t="shared" si="78"/>
        <v>ข้อมูลไม่ถูกต้อง</v>
      </c>
      <c r="U600" s="149" t="str">
        <f>IF(ISNUMBER(R600),
IF(H$2=ตัวเลือก!A$30,"ยังไม่บันทึกข้อมูล",R600*0.47),"ข้อมูลไม่ถูกต้อง")</f>
        <v>ข้อมูลไม่ถูกต้อง</v>
      </c>
      <c r="V600" s="149" t="str">
        <f>IF(ISNUMBER(S600),
IF(H$2=ตัวเลือก!A$30,"ยังไม่บันทึกข้อมูล",S600*0.47),"ข้อมูลไม่ถูกต้อง")</f>
        <v>ข้อมูลไม่ถูกต้อง</v>
      </c>
      <c r="W600" s="149" t="str">
        <f t="shared" si="79"/>
        <v>ข้อมูลไม่ถูกต้อง</v>
      </c>
      <c r="X600" s="148" t="str">
        <f t="shared" si="80"/>
        <v>ข้อมูลไม่ถูกต้อง</v>
      </c>
      <c r="Y600" s="38"/>
      <c r="Z600" s="38"/>
      <c r="AA600" s="38"/>
    </row>
    <row r="601" spans="1:27" x14ac:dyDescent="0.45">
      <c r="A601" s="38">
        <v>596</v>
      </c>
      <c r="B601" s="38"/>
      <c r="C601" s="38"/>
      <c r="D601" s="38"/>
      <c r="E601" s="38"/>
      <c r="F601" s="35"/>
      <c r="G601" s="35"/>
      <c r="H601" s="150"/>
      <c r="I601" s="38"/>
      <c r="J601" s="149" t="str">
        <f t="shared" si="81"/>
        <v>รอข้อมูลคอลัมน์ H</v>
      </c>
      <c r="K601" s="150"/>
      <c r="L601" s="150"/>
      <c r="M601" s="150"/>
      <c r="N601" s="149" t="str" cm="1">
        <f t="array" ref="N601">IF(AND(K601:M601=""),"ยังไม่บันทึกข้อมูล",
IF(M601&lt;&gt;"",
IF(M601&gt;=1.3,M601,"เป็นไม้พุ่ม"),
IF(K601+L601&gt;=1.3,K601+L601,"เป็นไม้พุ่ม")))</f>
        <v>ยังไม่บันทึกข้อมูล</v>
      </c>
      <c r="O601" s="149" t="str">
        <f t="shared" si="74"/>
        <v>ข้อมูลไม่ถูกต้อง</v>
      </c>
      <c r="P601" s="149" t="str">
        <f t="shared" si="75"/>
        <v>ข้อมูลไม่ถูกต้อง</v>
      </c>
      <c r="Q601" s="149" t="str">
        <f t="shared" si="76"/>
        <v>ข้อมูลไม่ถูกต้อง</v>
      </c>
      <c r="R601" s="149" t="str">
        <f t="shared" si="77"/>
        <v>ข้อมูลไม่ถูกต้อง</v>
      </c>
      <c r="S601" s="149" t="str">
        <f>IF(ISNUMBER(R601),
IF(H$2=ตัวเลือก!A$30,"ยังไม่บันทึกข้อมูล",R601*0.27),"ข้อมูลไม่ถูกต้อง")</f>
        <v>ข้อมูลไม่ถูกต้อง</v>
      </c>
      <c r="T601" s="149" t="str">
        <f t="shared" si="78"/>
        <v>ข้อมูลไม่ถูกต้อง</v>
      </c>
      <c r="U601" s="149" t="str">
        <f>IF(ISNUMBER(R601),
IF(H$2=ตัวเลือก!A$30,"ยังไม่บันทึกข้อมูล",R601*0.47),"ข้อมูลไม่ถูกต้อง")</f>
        <v>ข้อมูลไม่ถูกต้อง</v>
      </c>
      <c r="V601" s="149" t="str">
        <f>IF(ISNUMBER(S601),
IF(H$2=ตัวเลือก!A$30,"ยังไม่บันทึกข้อมูล",S601*0.47),"ข้อมูลไม่ถูกต้อง")</f>
        <v>ข้อมูลไม่ถูกต้อง</v>
      </c>
      <c r="W601" s="149" t="str">
        <f t="shared" si="79"/>
        <v>ข้อมูลไม่ถูกต้อง</v>
      </c>
      <c r="X601" s="148" t="str">
        <f t="shared" si="80"/>
        <v>ข้อมูลไม่ถูกต้อง</v>
      </c>
      <c r="Y601" s="38"/>
      <c r="Z601" s="38"/>
      <c r="AA601" s="38"/>
    </row>
    <row r="602" spans="1:27" x14ac:dyDescent="0.45">
      <c r="A602" s="38">
        <v>597</v>
      </c>
      <c r="B602" s="38"/>
      <c r="C602" s="38"/>
      <c r="D602" s="38"/>
      <c r="E602" s="38"/>
      <c r="F602" s="35"/>
      <c r="G602" s="35"/>
      <c r="H602" s="150"/>
      <c r="I602" s="38"/>
      <c r="J602" s="149" t="str">
        <f t="shared" si="81"/>
        <v>รอข้อมูลคอลัมน์ H</v>
      </c>
      <c r="K602" s="150"/>
      <c r="L602" s="150"/>
      <c r="M602" s="150"/>
      <c r="N602" s="149" t="str" cm="1">
        <f t="array" ref="N602">IF(AND(K602:M602=""),"ยังไม่บันทึกข้อมูล",
IF(M602&lt;&gt;"",
IF(M602&gt;=1.3,M602,"เป็นไม้พุ่ม"),
IF(K602+L602&gt;=1.3,K602+L602,"เป็นไม้พุ่ม")))</f>
        <v>ยังไม่บันทึกข้อมูล</v>
      </c>
      <c r="O602" s="149" t="str">
        <f t="shared" si="74"/>
        <v>ข้อมูลไม่ถูกต้อง</v>
      </c>
      <c r="P602" s="149" t="str">
        <f t="shared" si="75"/>
        <v>ข้อมูลไม่ถูกต้อง</v>
      </c>
      <c r="Q602" s="149" t="str">
        <f t="shared" si="76"/>
        <v>ข้อมูลไม่ถูกต้อง</v>
      </c>
      <c r="R602" s="149" t="str">
        <f t="shared" si="77"/>
        <v>ข้อมูลไม่ถูกต้อง</v>
      </c>
      <c r="S602" s="149" t="str">
        <f>IF(ISNUMBER(R602),
IF(H$2=ตัวเลือก!A$30,"ยังไม่บันทึกข้อมูล",R602*0.27),"ข้อมูลไม่ถูกต้อง")</f>
        <v>ข้อมูลไม่ถูกต้อง</v>
      </c>
      <c r="T602" s="149" t="str">
        <f t="shared" si="78"/>
        <v>ข้อมูลไม่ถูกต้อง</v>
      </c>
      <c r="U602" s="149" t="str">
        <f>IF(ISNUMBER(R602),
IF(H$2=ตัวเลือก!A$30,"ยังไม่บันทึกข้อมูล",R602*0.47),"ข้อมูลไม่ถูกต้อง")</f>
        <v>ข้อมูลไม่ถูกต้อง</v>
      </c>
      <c r="V602" s="149" t="str">
        <f>IF(ISNUMBER(S602),
IF(H$2=ตัวเลือก!A$30,"ยังไม่บันทึกข้อมูล",S602*0.47),"ข้อมูลไม่ถูกต้อง")</f>
        <v>ข้อมูลไม่ถูกต้อง</v>
      </c>
      <c r="W602" s="149" t="str">
        <f t="shared" si="79"/>
        <v>ข้อมูลไม่ถูกต้อง</v>
      </c>
      <c r="X602" s="148" t="str">
        <f t="shared" si="80"/>
        <v>ข้อมูลไม่ถูกต้อง</v>
      </c>
      <c r="Y602" s="38"/>
      <c r="Z602" s="38"/>
      <c r="AA602" s="38"/>
    </row>
    <row r="603" spans="1:27" x14ac:dyDescent="0.45">
      <c r="A603" s="38">
        <v>598</v>
      </c>
      <c r="B603" s="38"/>
      <c r="C603" s="38"/>
      <c r="D603" s="38"/>
      <c r="E603" s="38"/>
      <c r="F603" s="35"/>
      <c r="G603" s="35"/>
      <c r="H603" s="150"/>
      <c r="I603" s="38"/>
      <c r="J603" s="149" t="str">
        <f t="shared" si="81"/>
        <v>รอข้อมูลคอลัมน์ H</v>
      </c>
      <c r="K603" s="150"/>
      <c r="L603" s="150"/>
      <c r="M603" s="150"/>
      <c r="N603" s="149" t="str" cm="1">
        <f t="array" ref="N603">IF(AND(K603:M603=""),"ยังไม่บันทึกข้อมูล",
IF(M603&lt;&gt;"",
IF(M603&gt;=1.3,M603,"เป็นไม้พุ่ม"),
IF(K603+L603&gt;=1.3,K603+L603,"เป็นไม้พุ่ม")))</f>
        <v>ยังไม่บันทึกข้อมูล</v>
      </c>
      <c r="O603" s="149" t="str">
        <f t="shared" si="74"/>
        <v>ข้อมูลไม่ถูกต้อง</v>
      </c>
      <c r="P603" s="149" t="str">
        <f t="shared" si="75"/>
        <v>ข้อมูลไม่ถูกต้อง</v>
      </c>
      <c r="Q603" s="149" t="str">
        <f t="shared" si="76"/>
        <v>ข้อมูลไม่ถูกต้อง</v>
      </c>
      <c r="R603" s="149" t="str">
        <f t="shared" si="77"/>
        <v>ข้อมูลไม่ถูกต้อง</v>
      </c>
      <c r="S603" s="149" t="str">
        <f>IF(ISNUMBER(R603),
IF(H$2=ตัวเลือก!A$30,"ยังไม่บันทึกข้อมูล",R603*0.27),"ข้อมูลไม่ถูกต้อง")</f>
        <v>ข้อมูลไม่ถูกต้อง</v>
      </c>
      <c r="T603" s="149" t="str">
        <f t="shared" si="78"/>
        <v>ข้อมูลไม่ถูกต้อง</v>
      </c>
      <c r="U603" s="149" t="str">
        <f>IF(ISNUMBER(R603),
IF(H$2=ตัวเลือก!A$30,"ยังไม่บันทึกข้อมูล",R603*0.47),"ข้อมูลไม่ถูกต้อง")</f>
        <v>ข้อมูลไม่ถูกต้อง</v>
      </c>
      <c r="V603" s="149" t="str">
        <f>IF(ISNUMBER(S603),
IF(H$2=ตัวเลือก!A$30,"ยังไม่บันทึกข้อมูล",S603*0.47),"ข้อมูลไม่ถูกต้อง")</f>
        <v>ข้อมูลไม่ถูกต้อง</v>
      </c>
      <c r="W603" s="149" t="str">
        <f t="shared" si="79"/>
        <v>ข้อมูลไม่ถูกต้อง</v>
      </c>
      <c r="X603" s="148" t="str">
        <f t="shared" si="80"/>
        <v>ข้อมูลไม่ถูกต้อง</v>
      </c>
      <c r="Y603" s="38"/>
      <c r="Z603" s="38"/>
      <c r="AA603" s="38"/>
    </row>
    <row r="604" spans="1:27" x14ac:dyDescent="0.45">
      <c r="A604" s="38">
        <v>599</v>
      </c>
      <c r="B604" s="38"/>
      <c r="C604" s="38"/>
      <c r="D604" s="38"/>
      <c r="E604" s="38"/>
      <c r="F604" s="35"/>
      <c r="G604" s="35"/>
      <c r="H604" s="150"/>
      <c r="I604" s="38"/>
      <c r="J604" s="149" t="str">
        <f t="shared" si="81"/>
        <v>รอข้อมูลคอลัมน์ H</v>
      </c>
      <c r="K604" s="150"/>
      <c r="L604" s="150"/>
      <c r="M604" s="150"/>
      <c r="N604" s="149" t="str" cm="1">
        <f t="array" ref="N604">IF(AND(K604:M604=""),"ยังไม่บันทึกข้อมูล",
IF(M604&lt;&gt;"",
IF(M604&gt;=1.3,M604,"เป็นไม้พุ่ม"),
IF(K604+L604&gt;=1.3,K604+L604,"เป็นไม้พุ่ม")))</f>
        <v>ยังไม่บันทึกข้อมูล</v>
      </c>
      <c r="O604" s="149" t="str">
        <f t="shared" si="74"/>
        <v>ข้อมูลไม่ถูกต้อง</v>
      </c>
      <c r="P604" s="149" t="str">
        <f t="shared" si="75"/>
        <v>ข้อมูลไม่ถูกต้อง</v>
      </c>
      <c r="Q604" s="149" t="str">
        <f t="shared" si="76"/>
        <v>ข้อมูลไม่ถูกต้อง</v>
      </c>
      <c r="R604" s="149" t="str">
        <f t="shared" si="77"/>
        <v>ข้อมูลไม่ถูกต้อง</v>
      </c>
      <c r="S604" s="149" t="str">
        <f>IF(ISNUMBER(R604),
IF(H$2=ตัวเลือก!A$30,"ยังไม่บันทึกข้อมูล",R604*0.27),"ข้อมูลไม่ถูกต้อง")</f>
        <v>ข้อมูลไม่ถูกต้อง</v>
      </c>
      <c r="T604" s="149" t="str">
        <f t="shared" si="78"/>
        <v>ข้อมูลไม่ถูกต้อง</v>
      </c>
      <c r="U604" s="149" t="str">
        <f>IF(ISNUMBER(R604),
IF(H$2=ตัวเลือก!A$30,"ยังไม่บันทึกข้อมูล",R604*0.47),"ข้อมูลไม่ถูกต้อง")</f>
        <v>ข้อมูลไม่ถูกต้อง</v>
      </c>
      <c r="V604" s="149" t="str">
        <f>IF(ISNUMBER(S604),
IF(H$2=ตัวเลือก!A$30,"ยังไม่บันทึกข้อมูล",S604*0.47),"ข้อมูลไม่ถูกต้อง")</f>
        <v>ข้อมูลไม่ถูกต้อง</v>
      </c>
      <c r="W604" s="149" t="str">
        <f t="shared" si="79"/>
        <v>ข้อมูลไม่ถูกต้อง</v>
      </c>
      <c r="X604" s="148" t="str">
        <f t="shared" si="80"/>
        <v>ข้อมูลไม่ถูกต้อง</v>
      </c>
      <c r="Y604" s="38"/>
      <c r="Z604" s="38"/>
      <c r="AA604" s="38"/>
    </row>
    <row r="605" spans="1:27" x14ac:dyDescent="0.45">
      <c r="A605" s="38">
        <v>600</v>
      </c>
      <c r="B605" s="38"/>
      <c r="C605" s="38"/>
      <c r="D605" s="38"/>
      <c r="E605" s="38"/>
      <c r="F605" s="35"/>
      <c r="G605" s="35"/>
      <c r="H605" s="150"/>
      <c r="I605" s="38"/>
      <c r="J605" s="149" t="str">
        <f t="shared" si="81"/>
        <v>รอข้อมูลคอลัมน์ H</v>
      </c>
      <c r="K605" s="150"/>
      <c r="L605" s="150"/>
      <c r="M605" s="150"/>
      <c r="N605" s="149" t="str" cm="1">
        <f t="array" ref="N605">IF(AND(K605:M605=""),"ยังไม่บันทึกข้อมูล",
IF(M605&lt;&gt;"",
IF(M605&gt;=1.3,M605,"เป็นไม้พุ่ม"),
IF(K605+L605&gt;=1.3,K605+L605,"เป็นไม้พุ่ม")))</f>
        <v>ยังไม่บันทึกข้อมูล</v>
      </c>
      <c r="O605" s="149" t="str">
        <f t="shared" si="74"/>
        <v>ข้อมูลไม่ถูกต้อง</v>
      </c>
      <c r="P605" s="149" t="str">
        <f t="shared" si="75"/>
        <v>ข้อมูลไม่ถูกต้อง</v>
      </c>
      <c r="Q605" s="149" t="str">
        <f t="shared" si="76"/>
        <v>ข้อมูลไม่ถูกต้อง</v>
      </c>
      <c r="R605" s="149" t="str">
        <f t="shared" si="77"/>
        <v>ข้อมูลไม่ถูกต้อง</v>
      </c>
      <c r="S605" s="149" t="str">
        <f>IF(ISNUMBER(R605),
IF(H$2=ตัวเลือก!A$30,"ยังไม่บันทึกข้อมูล",R605*0.27),"ข้อมูลไม่ถูกต้อง")</f>
        <v>ข้อมูลไม่ถูกต้อง</v>
      </c>
      <c r="T605" s="149" t="str">
        <f t="shared" si="78"/>
        <v>ข้อมูลไม่ถูกต้อง</v>
      </c>
      <c r="U605" s="149" t="str">
        <f>IF(ISNUMBER(R605),
IF(H$2=ตัวเลือก!A$30,"ยังไม่บันทึกข้อมูล",R605*0.47),"ข้อมูลไม่ถูกต้อง")</f>
        <v>ข้อมูลไม่ถูกต้อง</v>
      </c>
      <c r="V605" s="149" t="str">
        <f>IF(ISNUMBER(S605),
IF(H$2=ตัวเลือก!A$30,"ยังไม่บันทึกข้อมูล",S605*0.47),"ข้อมูลไม่ถูกต้อง")</f>
        <v>ข้อมูลไม่ถูกต้อง</v>
      </c>
      <c r="W605" s="149" t="str">
        <f t="shared" si="79"/>
        <v>ข้อมูลไม่ถูกต้อง</v>
      </c>
      <c r="X605" s="148" t="str">
        <f t="shared" si="80"/>
        <v>ข้อมูลไม่ถูกต้อง</v>
      </c>
      <c r="Y605" s="38"/>
      <c r="Z605" s="38"/>
      <c r="AA605" s="38"/>
    </row>
    <row r="606" spans="1:27" x14ac:dyDescent="0.45">
      <c r="A606" s="38">
        <v>601</v>
      </c>
      <c r="B606" s="38"/>
      <c r="C606" s="38"/>
      <c r="D606" s="38"/>
      <c r="E606" s="38"/>
      <c r="F606" s="35"/>
      <c r="G606" s="35"/>
      <c r="H606" s="150"/>
      <c r="I606" s="38"/>
      <c r="J606" s="149" t="str">
        <f t="shared" si="81"/>
        <v>รอข้อมูลคอลัมน์ H</v>
      </c>
      <c r="K606" s="150"/>
      <c r="L606" s="150"/>
      <c r="M606" s="150"/>
      <c r="N606" s="149" t="str" cm="1">
        <f t="array" ref="N606">IF(AND(K606:M606=""),"ยังไม่บันทึกข้อมูล",
IF(M606&lt;&gt;"",
IF(M606&gt;=1.3,M606,"เป็นไม้พุ่ม"),
IF(K606+L606&gt;=1.3,K606+L606,"เป็นไม้พุ่ม")))</f>
        <v>ยังไม่บันทึกข้อมูล</v>
      </c>
      <c r="O606" s="149" t="str">
        <f t="shared" si="74"/>
        <v>ข้อมูลไม่ถูกต้อง</v>
      </c>
      <c r="P606" s="149" t="str">
        <f t="shared" si="75"/>
        <v>ข้อมูลไม่ถูกต้อง</v>
      </c>
      <c r="Q606" s="149" t="str">
        <f t="shared" si="76"/>
        <v>ข้อมูลไม่ถูกต้อง</v>
      </c>
      <c r="R606" s="149" t="str">
        <f t="shared" si="77"/>
        <v>ข้อมูลไม่ถูกต้อง</v>
      </c>
      <c r="S606" s="149" t="str">
        <f>IF(ISNUMBER(R606),
IF(H$2=ตัวเลือก!A$30,"ยังไม่บันทึกข้อมูล",R606*0.27),"ข้อมูลไม่ถูกต้อง")</f>
        <v>ข้อมูลไม่ถูกต้อง</v>
      </c>
      <c r="T606" s="149" t="str">
        <f t="shared" si="78"/>
        <v>ข้อมูลไม่ถูกต้อง</v>
      </c>
      <c r="U606" s="149" t="str">
        <f>IF(ISNUMBER(R606),
IF(H$2=ตัวเลือก!A$30,"ยังไม่บันทึกข้อมูล",R606*0.47),"ข้อมูลไม่ถูกต้อง")</f>
        <v>ข้อมูลไม่ถูกต้อง</v>
      </c>
      <c r="V606" s="149" t="str">
        <f>IF(ISNUMBER(S606),
IF(H$2=ตัวเลือก!A$30,"ยังไม่บันทึกข้อมูล",S606*0.47),"ข้อมูลไม่ถูกต้อง")</f>
        <v>ข้อมูลไม่ถูกต้อง</v>
      </c>
      <c r="W606" s="149" t="str">
        <f t="shared" si="79"/>
        <v>ข้อมูลไม่ถูกต้อง</v>
      </c>
      <c r="X606" s="148" t="str">
        <f t="shared" si="80"/>
        <v>ข้อมูลไม่ถูกต้อง</v>
      </c>
      <c r="Y606" s="38"/>
      <c r="Z606" s="38"/>
      <c r="AA606" s="38"/>
    </row>
    <row r="607" spans="1:27" x14ac:dyDescent="0.45">
      <c r="A607" s="38">
        <v>602</v>
      </c>
      <c r="B607" s="38"/>
      <c r="C607" s="38"/>
      <c r="D607" s="38"/>
      <c r="E607" s="38"/>
      <c r="F607" s="35"/>
      <c r="G607" s="35"/>
      <c r="H607" s="150"/>
      <c r="I607" s="38"/>
      <c r="J607" s="149" t="str">
        <f t="shared" si="81"/>
        <v>รอข้อมูลคอลัมน์ H</v>
      </c>
      <c r="K607" s="150"/>
      <c r="L607" s="150"/>
      <c r="M607" s="150"/>
      <c r="N607" s="149" t="str" cm="1">
        <f t="array" ref="N607">IF(AND(K607:M607=""),"ยังไม่บันทึกข้อมูล",
IF(M607&lt;&gt;"",
IF(M607&gt;=1.3,M607,"เป็นไม้พุ่ม"),
IF(K607+L607&gt;=1.3,K607+L607,"เป็นไม้พุ่ม")))</f>
        <v>ยังไม่บันทึกข้อมูล</v>
      </c>
      <c r="O607" s="149" t="str">
        <f t="shared" si="74"/>
        <v>ข้อมูลไม่ถูกต้อง</v>
      </c>
      <c r="P607" s="149" t="str">
        <f t="shared" si="75"/>
        <v>ข้อมูลไม่ถูกต้อง</v>
      </c>
      <c r="Q607" s="149" t="str">
        <f t="shared" si="76"/>
        <v>ข้อมูลไม่ถูกต้อง</v>
      </c>
      <c r="R607" s="149" t="str">
        <f t="shared" si="77"/>
        <v>ข้อมูลไม่ถูกต้อง</v>
      </c>
      <c r="S607" s="149" t="str">
        <f>IF(ISNUMBER(R607),
IF(H$2=ตัวเลือก!A$30,"ยังไม่บันทึกข้อมูล",R607*0.27),"ข้อมูลไม่ถูกต้อง")</f>
        <v>ข้อมูลไม่ถูกต้อง</v>
      </c>
      <c r="T607" s="149" t="str">
        <f t="shared" si="78"/>
        <v>ข้อมูลไม่ถูกต้อง</v>
      </c>
      <c r="U607" s="149" t="str">
        <f>IF(ISNUMBER(R607),
IF(H$2=ตัวเลือก!A$30,"ยังไม่บันทึกข้อมูล",R607*0.47),"ข้อมูลไม่ถูกต้อง")</f>
        <v>ข้อมูลไม่ถูกต้อง</v>
      </c>
      <c r="V607" s="149" t="str">
        <f>IF(ISNUMBER(S607),
IF(H$2=ตัวเลือก!A$30,"ยังไม่บันทึกข้อมูล",S607*0.47),"ข้อมูลไม่ถูกต้อง")</f>
        <v>ข้อมูลไม่ถูกต้อง</v>
      </c>
      <c r="W607" s="149" t="str">
        <f t="shared" si="79"/>
        <v>ข้อมูลไม่ถูกต้อง</v>
      </c>
      <c r="X607" s="148" t="str">
        <f t="shared" si="80"/>
        <v>ข้อมูลไม่ถูกต้อง</v>
      </c>
      <c r="Y607" s="38"/>
      <c r="Z607" s="38"/>
      <c r="AA607" s="38"/>
    </row>
    <row r="608" spans="1:27" x14ac:dyDescent="0.45">
      <c r="A608" s="38">
        <v>603</v>
      </c>
      <c r="B608" s="38"/>
      <c r="C608" s="38"/>
      <c r="D608" s="38"/>
      <c r="E608" s="38"/>
      <c r="F608" s="35"/>
      <c r="G608" s="35"/>
      <c r="H608" s="150"/>
      <c r="I608" s="38"/>
      <c r="J608" s="149" t="str">
        <f t="shared" si="81"/>
        <v>รอข้อมูลคอลัมน์ H</v>
      </c>
      <c r="K608" s="150"/>
      <c r="L608" s="150"/>
      <c r="M608" s="150"/>
      <c r="N608" s="149" t="str" cm="1">
        <f t="array" ref="N608">IF(AND(K608:M608=""),"ยังไม่บันทึกข้อมูล",
IF(M608&lt;&gt;"",
IF(M608&gt;=1.3,M608,"เป็นไม้พุ่ม"),
IF(K608+L608&gt;=1.3,K608+L608,"เป็นไม้พุ่ม")))</f>
        <v>ยังไม่บันทึกข้อมูล</v>
      </c>
      <c r="O608" s="149" t="str">
        <f t="shared" si="74"/>
        <v>ข้อมูลไม่ถูกต้อง</v>
      </c>
      <c r="P608" s="149" t="str">
        <f t="shared" si="75"/>
        <v>ข้อมูลไม่ถูกต้อง</v>
      </c>
      <c r="Q608" s="149" t="str">
        <f t="shared" si="76"/>
        <v>ข้อมูลไม่ถูกต้อง</v>
      </c>
      <c r="R608" s="149" t="str">
        <f t="shared" si="77"/>
        <v>ข้อมูลไม่ถูกต้อง</v>
      </c>
      <c r="S608" s="149" t="str">
        <f>IF(ISNUMBER(R608),
IF(H$2=ตัวเลือก!A$30,"ยังไม่บันทึกข้อมูล",R608*0.27),"ข้อมูลไม่ถูกต้อง")</f>
        <v>ข้อมูลไม่ถูกต้อง</v>
      </c>
      <c r="T608" s="149" t="str">
        <f t="shared" si="78"/>
        <v>ข้อมูลไม่ถูกต้อง</v>
      </c>
      <c r="U608" s="149" t="str">
        <f>IF(ISNUMBER(R608),
IF(H$2=ตัวเลือก!A$30,"ยังไม่บันทึกข้อมูล",R608*0.47),"ข้อมูลไม่ถูกต้อง")</f>
        <v>ข้อมูลไม่ถูกต้อง</v>
      </c>
      <c r="V608" s="149" t="str">
        <f>IF(ISNUMBER(S608),
IF(H$2=ตัวเลือก!A$30,"ยังไม่บันทึกข้อมูล",S608*0.47),"ข้อมูลไม่ถูกต้อง")</f>
        <v>ข้อมูลไม่ถูกต้อง</v>
      </c>
      <c r="W608" s="149" t="str">
        <f t="shared" si="79"/>
        <v>ข้อมูลไม่ถูกต้อง</v>
      </c>
      <c r="X608" s="148" t="str">
        <f t="shared" si="80"/>
        <v>ข้อมูลไม่ถูกต้อง</v>
      </c>
      <c r="Y608" s="38"/>
      <c r="Z608" s="38"/>
      <c r="AA608" s="38"/>
    </row>
    <row r="609" spans="1:27" x14ac:dyDescent="0.45">
      <c r="A609" s="38">
        <v>604</v>
      </c>
      <c r="B609" s="38"/>
      <c r="C609" s="38"/>
      <c r="D609" s="38"/>
      <c r="E609" s="38"/>
      <c r="F609" s="35"/>
      <c r="G609" s="35"/>
      <c r="H609" s="150"/>
      <c r="I609" s="38"/>
      <c r="J609" s="149" t="str">
        <f t="shared" si="81"/>
        <v>รอข้อมูลคอลัมน์ H</v>
      </c>
      <c r="K609" s="150"/>
      <c r="L609" s="150"/>
      <c r="M609" s="150"/>
      <c r="N609" s="149" t="str" cm="1">
        <f t="array" ref="N609">IF(AND(K609:M609=""),"ยังไม่บันทึกข้อมูล",
IF(M609&lt;&gt;"",
IF(M609&gt;=1.3,M609,"เป็นไม้พุ่ม"),
IF(K609+L609&gt;=1.3,K609+L609,"เป็นไม้พุ่ม")))</f>
        <v>ยังไม่บันทึกข้อมูล</v>
      </c>
      <c r="O609" s="149" t="str">
        <f t="shared" si="74"/>
        <v>ข้อมูลไม่ถูกต้อง</v>
      </c>
      <c r="P609" s="149" t="str">
        <f t="shared" si="75"/>
        <v>ข้อมูลไม่ถูกต้อง</v>
      </c>
      <c r="Q609" s="149" t="str">
        <f t="shared" si="76"/>
        <v>ข้อมูลไม่ถูกต้อง</v>
      </c>
      <c r="R609" s="149" t="str">
        <f t="shared" si="77"/>
        <v>ข้อมูลไม่ถูกต้อง</v>
      </c>
      <c r="S609" s="149" t="str">
        <f>IF(ISNUMBER(R609),
IF(H$2=ตัวเลือก!A$30,"ยังไม่บันทึกข้อมูล",R609*0.27),"ข้อมูลไม่ถูกต้อง")</f>
        <v>ข้อมูลไม่ถูกต้อง</v>
      </c>
      <c r="T609" s="149" t="str">
        <f t="shared" si="78"/>
        <v>ข้อมูลไม่ถูกต้อง</v>
      </c>
      <c r="U609" s="149" t="str">
        <f>IF(ISNUMBER(R609),
IF(H$2=ตัวเลือก!A$30,"ยังไม่บันทึกข้อมูล",R609*0.47),"ข้อมูลไม่ถูกต้อง")</f>
        <v>ข้อมูลไม่ถูกต้อง</v>
      </c>
      <c r="V609" s="149" t="str">
        <f>IF(ISNUMBER(S609),
IF(H$2=ตัวเลือก!A$30,"ยังไม่บันทึกข้อมูล",S609*0.47),"ข้อมูลไม่ถูกต้อง")</f>
        <v>ข้อมูลไม่ถูกต้อง</v>
      </c>
      <c r="W609" s="149" t="str">
        <f t="shared" si="79"/>
        <v>ข้อมูลไม่ถูกต้อง</v>
      </c>
      <c r="X609" s="148" t="str">
        <f t="shared" si="80"/>
        <v>ข้อมูลไม่ถูกต้อง</v>
      </c>
      <c r="Y609" s="38"/>
      <c r="Z609" s="38"/>
      <c r="AA609" s="38"/>
    </row>
    <row r="610" spans="1:27" x14ac:dyDescent="0.45">
      <c r="A610" s="38">
        <v>605</v>
      </c>
      <c r="B610" s="38"/>
      <c r="C610" s="38"/>
      <c r="D610" s="38"/>
      <c r="E610" s="38"/>
      <c r="F610" s="35"/>
      <c r="G610" s="35"/>
      <c r="H610" s="150"/>
      <c r="I610" s="38"/>
      <c r="J610" s="149" t="str">
        <f t="shared" si="81"/>
        <v>รอข้อมูลคอลัมน์ H</v>
      </c>
      <c r="K610" s="150"/>
      <c r="L610" s="150"/>
      <c r="M610" s="150"/>
      <c r="N610" s="149" t="str" cm="1">
        <f t="array" ref="N610">IF(AND(K610:M610=""),"ยังไม่บันทึกข้อมูล",
IF(M610&lt;&gt;"",
IF(M610&gt;=1.3,M610,"เป็นไม้พุ่ม"),
IF(K610+L610&gt;=1.3,K610+L610,"เป็นไม้พุ่ม")))</f>
        <v>ยังไม่บันทึกข้อมูล</v>
      </c>
      <c r="O610" s="149" t="str">
        <f t="shared" si="74"/>
        <v>ข้อมูลไม่ถูกต้อง</v>
      </c>
      <c r="P610" s="149" t="str">
        <f t="shared" si="75"/>
        <v>ข้อมูลไม่ถูกต้อง</v>
      </c>
      <c r="Q610" s="149" t="str">
        <f t="shared" si="76"/>
        <v>ข้อมูลไม่ถูกต้อง</v>
      </c>
      <c r="R610" s="149" t="str">
        <f t="shared" si="77"/>
        <v>ข้อมูลไม่ถูกต้อง</v>
      </c>
      <c r="S610" s="149" t="str">
        <f>IF(ISNUMBER(R610),
IF(H$2=ตัวเลือก!A$30,"ยังไม่บันทึกข้อมูล",R610*0.27),"ข้อมูลไม่ถูกต้อง")</f>
        <v>ข้อมูลไม่ถูกต้อง</v>
      </c>
      <c r="T610" s="149" t="str">
        <f t="shared" si="78"/>
        <v>ข้อมูลไม่ถูกต้อง</v>
      </c>
      <c r="U610" s="149" t="str">
        <f>IF(ISNUMBER(R610),
IF(H$2=ตัวเลือก!A$30,"ยังไม่บันทึกข้อมูล",R610*0.47),"ข้อมูลไม่ถูกต้อง")</f>
        <v>ข้อมูลไม่ถูกต้อง</v>
      </c>
      <c r="V610" s="149" t="str">
        <f>IF(ISNUMBER(S610),
IF(H$2=ตัวเลือก!A$30,"ยังไม่บันทึกข้อมูล",S610*0.47),"ข้อมูลไม่ถูกต้อง")</f>
        <v>ข้อมูลไม่ถูกต้อง</v>
      </c>
      <c r="W610" s="149" t="str">
        <f t="shared" si="79"/>
        <v>ข้อมูลไม่ถูกต้อง</v>
      </c>
      <c r="X610" s="148" t="str">
        <f t="shared" si="80"/>
        <v>ข้อมูลไม่ถูกต้อง</v>
      </c>
      <c r="Y610" s="38"/>
      <c r="Z610" s="38"/>
      <c r="AA610" s="38"/>
    </row>
    <row r="611" spans="1:27" x14ac:dyDescent="0.45">
      <c r="A611" s="38">
        <v>606</v>
      </c>
      <c r="B611" s="38"/>
      <c r="C611" s="38"/>
      <c r="D611" s="38"/>
      <c r="E611" s="38"/>
      <c r="F611" s="35"/>
      <c r="G611" s="35"/>
      <c r="H611" s="150"/>
      <c r="I611" s="38"/>
      <c r="J611" s="149" t="str">
        <f t="shared" si="81"/>
        <v>รอข้อมูลคอลัมน์ H</v>
      </c>
      <c r="K611" s="150"/>
      <c r="L611" s="150"/>
      <c r="M611" s="150"/>
      <c r="N611" s="149" t="str" cm="1">
        <f t="array" ref="N611">IF(AND(K611:M611=""),"ยังไม่บันทึกข้อมูล",
IF(M611&lt;&gt;"",
IF(M611&gt;=1.3,M611,"เป็นไม้พุ่ม"),
IF(K611+L611&gt;=1.3,K611+L611,"เป็นไม้พุ่ม")))</f>
        <v>ยังไม่บันทึกข้อมูล</v>
      </c>
      <c r="O611" s="149" t="str">
        <f t="shared" si="74"/>
        <v>ข้อมูลไม่ถูกต้อง</v>
      </c>
      <c r="P611" s="149" t="str">
        <f t="shared" si="75"/>
        <v>ข้อมูลไม่ถูกต้อง</v>
      </c>
      <c r="Q611" s="149" t="str">
        <f t="shared" si="76"/>
        <v>ข้อมูลไม่ถูกต้อง</v>
      </c>
      <c r="R611" s="149" t="str">
        <f t="shared" si="77"/>
        <v>ข้อมูลไม่ถูกต้อง</v>
      </c>
      <c r="S611" s="149" t="str">
        <f>IF(ISNUMBER(R611),
IF(H$2=ตัวเลือก!A$30,"ยังไม่บันทึกข้อมูล",R611*0.27),"ข้อมูลไม่ถูกต้อง")</f>
        <v>ข้อมูลไม่ถูกต้อง</v>
      </c>
      <c r="T611" s="149" t="str">
        <f t="shared" si="78"/>
        <v>ข้อมูลไม่ถูกต้อง</v>
      </c>
      <c r="U611" s="149" t="str">
        <f>IF(ISNUMBER(R611),
IF(H$2=ตัวเลือก!A$30,"ยังไม่บันทึกข้อมูล",R611*0.47),"ข้อมูลไม่ถูกต้อง")</f>
        <v>ข้อมูลไม่ถูกต้อง</v>
      </c>
      <c r="V611" s="149" t="str">
        <f>IF(ISNUMBER(S611),
IF(H$2=ตัวเลือก!A$30,"ยังไม่บันทึกข้อมูล",S611*0.47),"ข้อมูลไม่ถูกต้อง")</f>
        <v>ข้อมูลไม่ถูกต้อง</v>
      </c>
      <c r="W611" s="149" t="str">
        <f t="shared" si="79"/>
        <v>ข้อมูลไม่ถูกต้อง</v>
      </c>
      <c r="X611" s="148" t="str">
        <f t="shared" si="80"/>
        <v>ข้อมูลไม่ถูกต้อง</v>
      </c>
      <c r="Y611" s="38"/>
      <c r="Z611" s="38"/>
      <c r="AA611" s="38"/>
    </row>
    <row r="612" spans="1:27" x14ac:dyDescent="0.45">
      <c r="A612" s="38">
        <v>607</v>
      </c>
      <c r="B612" s="38"/>
      <c r="C612" s="38"/>
      <c r="D612" s="38"/>
      <c r="E612" s="38"/>
      <c r="F612" s="35"/>
      <c r="G612" s="35"/>
      <c r="H612" s="150"/>
      <c r="I612" s="38"/>
      <c r="J612" s="149" t="str">
        <f t="shared" si="81"/>
        <v>รอข้อมูลคอลัมน์ H</v>
      </c>
      <c r="K612" s="150"/>
      <c r="L612" s="150"/>
      <c r="M612" s="150"/>
      <c r="N612" s="149" t="str" cm="1">
        <f t="array" ref="N612">IF(AND(K612:M612=""),"ยังไม่บันทึกข้อมูล",
IF(M612&lt;&gt;"",
IF(M612&gt;=1.3,M612,"เป็นไม้พุ่ม"),
IF(K612+L612&gt;=1.3,K612+L612,"เป็นไม้พุ่ม")))</f>
        <v>ยังไม่บันทึกข้อมูล</v>
      </c>
      <c r="O612" s="149" t="str">
        <f t="shared" si="74"/>
        <v>ข้อมูลไม่ถูกต้อง</v>
      </c>
      <c r="P612" s="149" t="str">
        <f t="shared" si="75"/>
        <v>ข้อมูลไม่ถูกต้อง</v>
      </c>
      <c r="Q612" s="149" t="str">
        <f t="shared" si="76"/>
        <v>ข้อมูลไม่ถูกต้อง</v>
      </c>
      <c r="R612" s="149" t="str">
        <f t="shared" si="77"/>
        <v>ข้อมูลไม่ถูกต้อง</v>
      </c>
      <c r="S612" s="149" t="str">
        <f>IF(ISNUMBER(R612),
IF(H$2=ตัวเลือก!A$30,"ยังไม่บันทึกข้อมูล",R612*0.27),"ข้อมูลไม่ถูกต้อง")</f>
        <v>ข้อมูลไม่ถูกต้อง</v>
      </c>
      <c r="T612" s="149" t="str">
        <f t="shared" si="78"/>
        <v>ข้อมูลไม่ถูกต้อง</v>
      </c>
      <c r="U612" s="149" t="str">
        <f>IF(ISNUMBER(R612),
IF(H$2=ตัวเลือก!A$30,"ยังไม่บันทึกข้อมูล",R612*0.47),"ข้อมูลไม่ถูกต้อง")</f>
        <v>ข้อมูลไม่ถูกต้อง</v>
      </c>
      <c r="V612" s="149" t="str">
        <f>IF(ISNUMBER(S612),
IF(H$2=ตัวเลือก!A$30,"ยังไม่บันทึกข้อมูล",S612*0.47),"ข้อมูลไม่ถูกต้อง")</f>
        <v>ข้อมูลไม่ถูกต้อง</v>
      </c>
      <c r="W612" s="149" t="str">
        <f t="shared" si="79"/>
        <v>ข้อมูลไม่ถูกต้อง</v>
      </c>
      <c r="X612" s="148" t="str">
        <f t="shared" si="80"/>
        <v>ข้อมูลไม่ถูกต้อง</v>
      </c>
      <c r="Y612" s="38"/>
      <c r="Z612" s="38"/>
      <c r="AA612" s="38"/>
    </row>
    <row r="613" spans="1:27" x14ac:dyDescent="0.45">
      <c r="A613" s="38">
        <v>608</v>
      </c>
      <c r="B613" s="38"/>
      <c r="C613" s="38"/>
      <c r="D613" s="38"/>
      <c r="E613" s="38"/>
      <c r="F613" s="35"/>
      <c r="G613" s="35"/>
      <c r="H613" s="150"/>
      <c r="I613" s="38"/>
      <c r="J613" s="149" t="str">
        <f t="shared" si="81"/>
        <v>รอข้อมูลคอลัมน์ H</v>
      </c>
      <c r="K613" s="150"/>
      <c r="L613" s="150"/>
      <c r="M613" s="150"/>
      <c r="N613" s="149" t="str" cm="1">
        <f t="array" ref="N613">IF(AND(K613:M613=""),"ยังไม่บันทึกข้อมูล",
IF(M613&lt;&gt;"",
IF(M613&gt;=1.3,M613,"เป็นไม้พุ่ม"),
IF(K613+L613&gt;=1.3,K613+L613,"เป็นไม้พุ่ม")))</f>
        <v>ยังไม่บันทึกข้อมูล</v>
      </c>
      <c r="O613" s="149" t="str">
        <f t="shared" si="74"/>
        <v>ข้อมูลไม่ถูกต้อง</v>
      </c>
      <c r="P613" s="149" t="str">
        <f t="shared" si="75"/>
        <v>ข้อมูลไม่ถูกต้อง</v>
      </c>
      <c r="Q613" s="149" t="str">
        <f t="shared" si="76"/>
        <v>ข้อมูลไม่ถูกต้อง</v>
      </c>
      <c r="R613" s="149" t="str">
        <f t="shared" si="77"/>
        <v>ข้อมูลไม่ถูกต้อง</v>
      </c>
      <c r="S613" s="149" t="str">
        <f>IF(ISNUMBER(R613),
IF(H$2=ตัวเลือก!A$30,"ยังไม่บันทึกข้อมูล",R613*0.27),"ข้อมูลไม่ถูกต้อง")</f>
        <v>ข้อมูลไม่ถูกต้อง</v>
      </c>
      <c r="T613" s="149" t="str">
        <f t="shared" si="78"/>
        <v>ข้อมูลไม่ถูกต้อง</v>
      </c>
      <c r="U613" s="149" t="str">
        <f>IF(ISNUMBER(R613),
IF(H$2=ตัวเลือก!A$30,"ยังไม่บันทึกข้อมูล",R613*0.47),"ข้อมูลไม่ถูกต้อง")</f>
        <v>ข้อมูลไม่ถูกต้อง</v>
      </c>
      <c r="V613" s="149" t="str">
        <f>IF(ISNUMBER(S613),
IF(H$2=ตัวเลือก!A$30,"ยังไม่บันทึกข้อมูล",S613*0.47),"ข้อมูลไม่ถูกต้อง")</f>
        <v>ข้อมูลไม่ถูกต้อง</v>
      </c>
      <c r="W613" s="149" t="str">
        <f t="shared" si="79"/>
        <v>ข้อมูลไม่ถูกต้อง</v>
      </c>
      <c r="X613" s="148" t="str">
        <f t="shared" si="80"/>
        <v>ข้อมูลไม่ถูกต้อง</v>
      </c>
      <c r="Y613" s="38"/>
      <c r="Z613" s="38"/>
      <c r="AA613" s="38"/>
    </row>
    <row r="614" spans="1:27" x14ac:dyDescent="0.45">
      <c r="A614" s="38">
        <v>609</v>
      </c>
      <c r="B614" s="38"/>
      <c r="C614" s="38"/>
      <c r="D614" s="38"/>
      <c r="E614" s="38"/>
      <c r="F614" s="35"/>
      <c r="G614" s="35"/>
      <c r="H614" s="150"/>
      <c r="I614" s="38"/>
      <c r="J614" s="149" t="str">
        <f t="shared" si="81"/>
        <v>รอข้อมูลคอลัมน์ H</v>
      </c>
      <c r="K614" s="150"/>
      <c r="L614" s="150"/>
      <c r="M614" s="150"/>
      <c r="N614" s="149" t="str" cm="1">
        <f t="array" ref="N614">IF(AND(K614:M614=""),"ยังไม่บันทึกข้อมูล",
IF(M614&lt;&gt;"",
IF(M614&gt;=1.3,M614,"เป็นไม้พุ่ม"),
IF(K614+L614&gt;=1.3,K614+L614,"เป็นไม้พุ่ม")))</f>
        <v>ยังไม่บันทึกข้อมูล</v>
      </c>
      <c r="O614" s="149" t="str">
        <f t="shared" si="74"/>
        <v>ข้อมูลไม่ถูกต้อง</v>
      </c>
      <c r="P614" s="149" t="str">
        <f t="shared" si="75"/>
        <v>ข้อมูลไม่ถูกต้อง</v>
      </c>
      <c r="Q614" s="149" t="str">
        <f t="shared" si="76"/>
        <v>ข้อมูลไม่ถูกต้อง</v>
      </c>
      <c r="R614" s="149" t="str">
        <f t="shared" si="77"/>
        <v>ข้อมูลไม่ถูกต้อง</v>
      </c>
      <c r="S614" s="149" t="str">
        <f>IF(ISNUMBER(R614),
IF(H$2=ตัวเลือก!A$30,"ยังไม่บันทึกข้อมูล",R614*0.27),"ข้อมูลไม่ถูกต้อง")</f>
        <v>ข้อมูลไม่ถูกต้อง</v>
      </c>
      <c r="T614" s="149" t="str">
        <f t="shared" si="78"/>
        <v>ข้อมูลไม่ถูกต้อง</v>
      </c>
      <c r="U614" s="149" t="str">
        <f>IF(ISNUMBER(R614),
IF(H$2=ตัวเลือก!A$30,"ยังไม่บันทึกข้อมูล",R614*0.47),"ข้อมูลไม่ถูกต้อง")</f>
        <v>ข้อมูลไม่ถูกต้อง</v>
      </c>
      <c r="V614" s="149" t="str">
        <f>IF(ISNUMBER(S614),
IF(H$2=ตัวเลือก!A$30,"ยังไม่บันทึกข้อมูล",S614*0.47),"ข้อมูลไม่ถูกต้อง")</f>
        <v>ข้อมูลไม่ถูกต้อง</v>
      </c>
      <c r="W614" s="149" t="str">
        <f t="shared" si="79"/>
        <v>ข้อมูลไม่ถูกต้อง</v>
      </c>
      <c r="X614" s="148" t="str">
        <f t="shared" si="80"/>
        <v>ข้อมูลไม่ถูกต้อง</v>
      </c>
      <c r="Y614" s="38"/>
      <c r="Z614" s="38"/>
      <c r="AA614" s="38"/>
    </row>
    <row r="615" spans="1:27" x14ac:dyDescent="0.45">
      <c r="A615" s="38">
        <v>610</v>
      </c>
      <c r="B615" s="38"/>
      <c r="C615" s="38"/>
      <c r="D615" s="38"/>
      <c r="E615" s="38"/>
      <c r="F615" s="35"/>
      <c r="G615" s="35"/>
      <c r="H615" s="150"/>
      <c r="I615" s="38"/>
      <c r="J615" s="149" t="str">
        <f t="shared" si="81"/>
        <v>รอข้อมูลคอลัมน์ H</v>
      </c>
      <c r="K615" s="150"/>
      <c r="L615" s="150"/>
      <c r="M615" s="150"/>
      <c r="N615" s="149" t="str" cm="1">
        <f t="array" ref="N615">IF(AND(K615:M615=""),"ยังไม่บันทึกข้อมูล",
IF(M615&lt;&gt;"",
IF(M615&gt;=1.3,M615,"เป็นไม้พุ่ม"),
IF(K615+L615&gt;=1.3,K615+L615,"เป็นไม้พุ่ม")))</f>
        <v>ยังไม่บันทึกข้อมูล</v>
      </c>
      <c r="O615" s="149" t="str">
        <f t="shared" si="74"/>
        <v>ข้อมูลไม่ถูกต้อง</v>
      </c>
      <c r="P615" s="149" t="str">
        <f t="shared" si="75"/>
        <v>ข้อมูลไม่ถูกต้อง</v>
      </c>
      <c r="Q615" s="149" t="str">
        <f t="shared" si="76"/>
        <v>ข้อมูลไม่ถูกต้อง</v>
      </c>
      <c r="R615" s="149" t="str">
        <f t="shared" si="77"/>
        <v>ข้อมูลไม่ถูกต้อง</v>
      </c>
      <c r="S615" s="149" t="str">
        <f>IF(ISNUMBER(R615),
IF(H$2=ตัวเลือก!A$30,"ยังไม่บันทึกข้อมูล",R615*0.27),"ข้อมูลไม่ถูกต้อง")</f>
        <v>ข้อมูลไม่ถูกต้อง</v>
      </c>
      <c r="T615" s="149" t="str">
        <f t="shared" si="78"/>
        <v>ข้อมูลไม่ถูกต้อง</v>
      </c>
      <c r="U615" s="149" t="str">
        <f>IF(ISNUMBER(R615),
IF(H$2=ตัวเลือก!A$30,"ยังไม่บันทึกข้อมูล",R615*0.47),"ข้อมูลไม่ถูกต้อง")</f>
        <v>ข้อมูลไม่ถูกต้อง</v>
      </c>
      <c r="V615" s="149" t="str">
        <f>IF(ISNUMBER(S615),
IF(H$2=ตัวเลือก!A$30,"ยังไม่บันทึกข้อมูล",S615*0.47),"ข้อมูลไม่ถูกต้อง")</f>
        <v>ข้อมูลไม่ถูกต้อง</v>
      </c>
      <c r="W615" s="149" t="str">
        <f t="shared" si="79"/>
        <v>ข้อมูลไม่ถูกต้อง</v>
      </c>
      <c r="X615" s="148" t="str">
        <f t="shared" si="80"/>
        <v>ข้อมูลไม่ถูกต้อง</v>
      </c>
      <c r="Y615" s="38"/>
      <c r="Z615" s="38"/>
      <c r="AA615" s="38"/>
    </row>
    <row r="616" spans="1:27" x14ac:dyDescent="0.45">
      <c r="A616" s="38">
        <v>611</v>
      </c>
      <c r="B616" s="38"/>
      <c r="C616" s="38"/>
      <c r="D616" s="38"/>
      <c r="E616" s="38"/>
      <c r="F616" s="35"/>
      <c r="G616" s="35"/>
      <c r="H616" s="150"/>
      <c r="I616" s="38"/>
      <c r="J616" s="149" t="str">
        <f t="shared" si="81"/>
        <v>รอข้อมูลคอลัมน์ H</v>
      </c>
      <c r="K616" s="150"/>
      <c r="L616" s="150"/>
      <c r="M616" s="150"/>
      <c r="N616" s="149" t="str" cm="1">
        <f t="array" ref="N616">IF(AND(K616:M616=""),"ยังไม่บันทึกข้อมูล",
IF(M616&lt;&gt;"",
IF(M616&gt;=1.3,M616,"เป็นไม้พุ่ม"),
IF(K616+L616&gt;=1.3,K616+L616,"เป็นไม้พุ่ม")))</f>
        <v>ยังไม่บันทึกข้อมูล</v>
      </c>
      <c r="O616" s="149" t="str">
        <f t="shared" si="74"/>
        <v>ข้อมูลไม่ถูกต้อง</v>
      </c>
      <c r="P616" s="149" t="str">
        <f t="shared" si="75"/>
        <v>ข้อมูลไม่ถูกต้อง</v>
      </c>
      <c r="Q616" s="149" t="str">
        <f t="shared" si="76"/>
        <v>ข้อมูลไม่ถูกต้อง</v>
      </c>
      <c r="R616" s="149" t="str">
        <f t="shared" si="77"/>
        <v>ข้อมูลไม่ถูกต้อง</v>
      </c>
      <c r="S616" s="149" t="str">
        <f>IF(ISNUMBER(R616),
IF(H$2=ตัวเลือก!A$30,"ยังไม่บันทึกข้อมูล",R616*0.27),"ข้อมูลไม่ถูกต้อง")</f>
        <v>ข้อมูลไม่ถูกต้อง</v>
      </c>
      <c r="T616" s="149" t="str">
        <f t="shared" si="78"/>
        <v>ข้อมูลไม่ถูกต้อง</v>
      </c>
      <c r="U616" s="149" t="str">
        <f>IF(ISNUMBER(R616),
IF(H$2=ตัวเลือก!A$30,"ยังไม่บันทึกข้อมูล",R616*0.47),"ข้อมูลไม่ถูกต้อง")</f>
        <v>ข้อมูลไม่ถูกต้อง</v>
      </c>
      <c r="V616" s="149" t="str">
        <f>IF(ISNUMBER(S616),
IF(H$2=ตัวเลือก!A$30,"ยังไม่บันทึกข้อมูล",S616*0.47),"ข้อมูลไม่ถูกต้อง")</f>
        <v>ข้อมูลไม่ถูกต้อง</v>
      </c>
      <c r="W616" s="149" t="str">
        <f t="shared" si="79"/>
        <v>ข้อมูลไม่ถูกต้อง</v>
      </c>
      <c r="X616" s="148" t="str">
        <f t="shared" si="80"/>
        <v>ข้อมูลไม่ถูกต้อง</v>
      </c>
      <c r="Y616" s="38"/>
      <c r="Z616" s="38"/>
      <c r="AA616" s="38"/>
    </row>
    <row r="617" spans="1:27" x14ac:dyDescent="0.45">
      <c r="A617" s="38">
        <v>612</v>
      </c>
      <c r="B617" s="38"/>
      <c r="C617" s="38"/>
      <c r="D617" s="38"/>
      <c r="E617" s="38"/>
      <c r="F617" s="35"/>
      <c r="G617" s="35"/>
      <c r="H617" s="150"/>
      <c r="I617" s="38"/>
      <c r="J617" s="149" t="str">
        <f t="shared" si="81"/>
        <v>รอข้อมูลคอลัมน์ H</v>
      </c>
      <c r="K617" s="150"/>
      <c r="L617" s="150"/>
      <c r="M617" s="150"/>
      <c r="N617" s="149" t="str" cm="1">
        <f t="array" ref="N617">IF(AND(K617:M617=""),"ยังไม่บันทึกข้อมูล",
IF(M617&lt;&gt;"",
IF(M617&gt;=1.3,M617,"เป็นไม้พุ่ม"),
IF(K617+L617&gt;=1.3,K617+L617,"เป็นไม้พุ่ม")))</f>
        <v>ยังไม่บันทึกข้อมูล</v>
      </c>
      <c r="O617" s="149" t="str">
        <f t="shared" si="74"/>
        <v>ข้อมูลไม่ถูกต้อง</v>
      </c>
      <c r="P617" s="149" t="str">
        <f t="shared" si="75"/>
        <v>ข้อมูลไม่ถูกต้อง</v>
      </c>
      <c r="Q617" s="149" t="str">
        <f t="shared" si="76"/>
        <v>ข้อมูลไม่ถูกต้อง</v>
      </c>
      <c r="R617" s="149" t="str">
        <f t="shared" si="77"/>
        <v>ข้อมูลไม่ถูกต้อง</v>
      </c>
      <c r="S617" s="149" t="str">
        <f>IF(ISNUMBER(R617),
IF(H$2=ตัวเลือก!A$30,"ยังไม่บันทึกข้อมูล",R617*0.27),"ข้อมูลไม่ถูกต้อง")</f>
        <v>ข้อมูลไม่ถูกต้อง</v>
      </c>
      <c r="T617" s="149" t="str">
        <f t="shared" si="78"/>
        <v>ข้อมูลไม่ถูกต้อง</v>
      </c>
      <c r="U617" s="149" t="str">
        <f>IF(ISNUMBER(R617),
IF(H$2=ตัวเลือก!A$30,"ยังไม่บันทึกข้อมูล",R617*0.47),"ข้อมูลไม่ถูกต้อง")</f>
        <v>ข้อมูลไม่ถูกต้อง</v>
      </c>
      <c r="V617" s="149" t="str">
        <f>IF(ISNUMBER(S617),
IF(H$2=ตัวเลือก!A$30,"ยังไม่บันทึกข้อมูล",S617*0.47),"ข้อมูลไม่ถูกต้อง")</f>
        <v>ข้อมูลไม่ถูกต้อง</v>
      </c>
      <c r="W617" s="149" t="str">
        <f t="shared" si="79"/>
        <v>ข้อมูลไม่ถูกต้อง</v>
      </c>
      <c r="X617" s="148" t="str">
        <f t="shared" si="80"/>
        <v>ข้อมูลไม่ถูกต้อง</v>
      </c>
      <c r="Y617" s="38"/>
      <c r="Z617" s="38"/>
      <c r="AA617" s="38"/>
    </row>
    <row r="618" spans="1:27" x14ac:dyDescent="0.45">
      <c r="A618" s="38">
        <v>613</v>
      </c>
      <c r="B618" s="38"/>
      <c r="C618" s="38"/>
      <c r="D618" s="38"/>
      <c r="E618" s="38"/>
      <c r="F618" s="35"/>
      <c r="G618" s="35"/>
      <c r="H618" s="150"/>
      <c r="I618" s="38"/>
      <c r="J618" s="149" t="str">
        <f t="shared" si="81"/>
        <v>รอข้อมูลคอลัมน์ H</v>
      </c>
      <c r="K618" s="150"/>
      <c r="L618" s="150"/>
      <c r="M618" s="150"/>
      <c r="N618" s="149" t="str" cm="1">
        <f t="array" ref="N618">IF(AND(K618:M618=""),"ยังไม่บันทึกข้อมูล",
IF(M618&lt;&gt;"",
IF(M618&gt;=1.3,M618,"เป็นไม้พุ่ม"),
IF(K618+L618&gt;=1.3,K618+L618,"เป็นไม้พุ่ม")))</f>
        <v>ยังไม่บันทึกข้อมูล</v>
      </c>
      <c r="O618" s="149" t="str">
        <f t="shared" si="74"/>
        <v>ข้อมูลไม่ถูกต้อง</v>
      </c>
      <c r="P618" s="149" t="str">
        <f t="shared" si="75"/>
        <v>ข้อมูลไม่ถูกต้อง</v>
      </c>
      <c r="Q618" s="149" t="str">
        <f t="shared" si="76"/>
        <v>ข้อมูลไม่ถูกต้อง</v>
      </c>
      <c r="R618" s="149" t="str">
        <f t="shared" si="77"/>
        <v>ข้อมูลไม่ถูกต้อง</v>
      </c>
      <c r="S618" s="149" t="str">
        <f>IF(ISNUMBER(R618),
IF(H$2=ตัวเลือก!A$30,"ยังไม่บันทึกข้อมูล",R618*0.27),"ข้อมูลไม่ถูกต้อง")</f>
        <v>ข้อมูลไม่ถูกต้อง</v>
      </c>
      <c r="T618" s="149" t="str">
        <f t="shared" si="78"/>
        <v>ข้อมูลไม่ถูกต้อง</v>
      </c>
      <c r="U618" s="149" t="str">
        <f>IF(ISNUMBER(R618),
IF(H$2=ตัวเลือก!A$30,"ยังไม่บันทึกข้อมูล",R618*0.47),"ข้อมูลไม่ถูกต้อง")</f>
        <v>ข้อมูลไม่ถูกต้อง</v>
      </c>
      <c r="V618" s="149" t="str">
        <f>IF(ISNUMBER(S618),
IF(H$2=ตัวเลือก!A$30,"ยังไม่บันทึกข้อมูล",S618*0.47),"ข้อมูลไม่ถูกต้อง")</f>
        <v>ข้อมูลไม่ถูกต้อง</v>
      </c>
      <c r="W618" s="149" t="str">
        <f t="shared" si="79"/>
        <v>ข้อมูลไม่ถูกต้อง</v>
      </c>
      <c r="X618" s="148" t="str">
        <f t="shared" si="80"/>
        <v>ข้อมูลไม่ถูกต้อง</v>
      </c>
      <c r="Y618" s="38"/>
      <c r="Z618" s="38"/>
      <c r="AA618" s="38"/>
    </row>
    <row r="619" spans="1:27" x14ac:dyDescent="0.45">
      <c r="A619" s="38">
        <v>614</v>
      </c>
      <c r="B619" s="38"/>
      <c r="C619" s="38"/>
      <c r="D619" s="38"/>
      <c r="E619" s="38"/>
      <c r="F619" s="35"/>
      <c r="G619" s="35"/>
      <c r="H619" s="150"/>
      <c r="I619" s="38"/>
      <c r="J619" s="149" t="str">
        <f t="shared" si="81"/>
        <v>รอข้อมูลคอลัมน์ H</v>
      </c>
      <c r="K619" s="150"/>
      <c r="L619" s="150"/>
      <c r="M619" s="150"/>
      <c r="N619" s="149" t="str" cm="1">
        <f t="array" ref="N619">IF(AND(K619:M619=""),"ยังไม่บันทึกข้อมูล",
IF(M619&lt;&gt;"",
IF(M619&gt;=1.3,M619,"เป็นไม้พุ่ม"),
IF(K619+L619&gt;=1.3,K619+L619,"เป็นไม้พุ่ม")))</f>
        <v>ยังไม่บันทึกข้อมูล</v>
      </c>
      <c r="O619" s="149" t="str">
        <f t="shared" si="74"/>
        <v>ข้อมูลไม่ถูกต้อง</v>
      </c>
      <c r="P619" s="149" t="str">
        <f t="shared" si="75"/>
        <v>ข้อมูลไม่ถูกต้อง</v>
      </c>
      <c r="Q619" s="149" t="str">
        <f t="shared" si="76"/>
        <v>ข้อมูลไม่ถูกต้อง</v>
      </c>
      <c r="R619" s="149" t="str">
        <f t="shared" si="77"/>
        <v>ข้อมูลไม่ถูกต้อง</v>
      </c>
      <c r="S619" s="149" t="str">
        <f>IF(ISNUMBER(R619),
IF(H$2=ตัวเลือก!A$30,"ยังไม่บันทึกข้อมูล",R619*0.27),"ข้อมูลไม่ถูกต้อง")</f>
        <v>ข้อมูลไม่ถูกต้อง</v>
      </c>
      <c r="T619" s="149" t="str">
        <f t="shared" si="78"/>
        <v>ข้อมูลไม่ถูกต้อง</v>
      </c>
      <c r="U619" s="149" t="str">
        <f>IF(ISNUMBER(R619),
IF(H$2=ตัวเลือก!A$30,"ยังไม่บันทึกข้อมูล",R619*0.47),"ข้อมูลไม่ถูกต้อง")</f>
        <v>ข้อมูลไม่ถูกต้อง</v>
      </c>
      <c r="V619" s="149" t="str">
        <f>IF(ISNUMBER(S619),
IF(H$2=ตัวเลือก!A$30,"ยังไม่บันทึกข้อมูล",S619*0.47),"ข้อมูลไม่ถูกต้อง")</f>
        <v>ข้อมูลไม่ถูกต้อง</v>
      </c>
      <c r="W619" s="149" t="str">
        <f t="shared" si="79"/>
        <v>ข้อมูลไม่ถูกต้อง</v>
      </c>
      <c r="X619" s="148" t="str">
        <f t="shared" si="80"/>
        <v>ข้อมูลไม่ถูกต้อง</v>
      </c>
      <c r="Y619" s="38"/>
      <c r="Z619" s="38"/>
      <c r="AA619" s="38"/>
    </row>
    <row r="620" spans="1:27" x14ac:dyDescent="0.45">
      <c r="A620" s="38">
        <v>615</v>
      </c>
      <c r="B620" s="38"/>
      <c r="C620" s="38"/>
      <c r="D620" s="38"/>
      <c r="E620" s="38"/>
      <c r="F620" s="35"/>
      <c r="G620" s="35"/>
      <c r="H620" s="150"/>
      <c r="I620" s="38"/>
      <c r="J620" s="149" t="str">
        <f t="shared" si="81"/>
        <v>รอข้อมูลคอลัมน์ H</v>
      </c>
      <c r="K620" s="150"/>
      <c r="L620" s="150"/>
      <c r="M620" s="150"/>
      <c r="N620" s="149" t="str" cm="1">
        <f t="array" ref="N620">IF(AND(K620:M620=""),"ยังไม่บันทึกข้อมูล",
IF(M620&lt;&gt;"",
IF(M620&gt;=1.3,M620,"เป็นไม้พุ่ม"),
IF(K620+L620&gt;=1.3,K620+L620,"เป็นไม้พุ่ม")))</f>
        <v>ยังไม่บันทึกข้อมูล</v>
      </c>
      <c r="O620" s="149" t="str">
        <f t="shared" si="74"/>
        <v>ข้อมูลไม่ถูกต้อง</v>
      </c>
      <c r="P620" s="149" t="str">
        <f t="shared" si="75"/>
        <v>ข้อมูลไม่ถูกต้อง</v>
      </c>
      <c r="Q620" s="149" t="str">
        <f t="shared" si="76"/>
        <v>ข้อมูลไม่ถูกต้อง</v>
      </c>
      <c r="R620" s="149" t="str">
        <f t="shared" si="77"/>
        <v>ข้อมูลไม่ถูกต้อง</v>
      </c>
      <c r="S620" s="149" t="str">
        <f>IF(ISNUMBER(R620),
IF(H$2=ตัวเลือก!A$30,"ยังไม่บันทึกข้อมูล",R620*0.27),"ข้อมูลไม่ถูกต้อง")</f>
        <v>ข้อมูลไม่ถูกต้อง</v>
      </c>
      <c r="T620" s="149" t="str">
        <f t="shared" si="78"/>
        <v>ข้อมูลไม่ถูกต้อง</v>
      </c>
      <c r="U620" s="149" t="str">
        <f>IF(ISNUMBER(R620),
IF(H$2=ตัวเลือก!A$30,"ยังไม่บันทึกข้อมูล",R620*0.47),"ข้อมูลไม่ถูกต้อง")</f>
        <v>ข้อมูลไม่ถูกต้อง</v>
      </c>
      <c r="V620" s="149" t="str">
        <f>IF(ISNUMBER(S620),
IF(H$2=ตัวเลือก!A$30,"ยังไม่บันทึกข้อมูล",S620*0.47),"ข้อมูลไม่ถูกต้อง")</f>
        <v>ข้อมูลไม่ถูกต้อง</v>
      </c>
      <c r="W620" s="149" t="str">
        <f t="shared" si="79"/>
        <v>ข้อมูลไม่ถูกต้อง</v>
      </c>
      <c r="X620" s="148" t="str">
        <f t="shared" si="80"/>
        <v>ข้อมูลไม่ถูกต้อง</v>
      </c>
      <c r="Y620" s="38"/>
      <c r="Z620" s="38"/>
      <c r="AA620" s="38"/>
    </row>
    <row r="621" spans="1:27" x14ac:dyDescent="0.45">
      <c r="A621" s="38">
        <v>616</v>
      </c>
      <c r="B621" s="38"/>
      <c r="C621" s="38"/>
      <c r="D621" s="38"/>
      <c r="E621" s="38"/>
      <c r="F621" s="35"/>
      <c r="G621" s="35"/>
      <c r="H621" s="150"/>
      <c r="I621" s="38"/>
      <c r="J621" s="149" t="str">
        <f t="shared" si="81"/>
        <v>รอข้อมูลคอลัมน์ H</v>
      </c>
      <c r="K621" s="150"/>
      <c r="L621" s="150"/>
      <c r="M621" s="150"/>
      <c r="N621" s="149" t="str" cm="1">
        <f t="array" ref="N621">IF(AND(K621:M621=""),"ยังไม่บันทึกข้อมูล",
IF(M621&lt;&gt;"",
IF(M621&gt;=1.3,M621,"เป็นไม้พุ่ม"),
IF(K621+L621&gt;=1.3,K621+L621,"เป็นไม้พุ่ม")))</f>
        <v>ยังไม่บันทึกข้อมูล</v>
      </c>
      <c r="O621" s="149" t="str">
        <f t="shared" si="74"/>
        <v>ข้อมูลไม่ถูกต้อง</v>
      </c>
      <c r="P621" s="149" t="str">
        <f t="shared" si="75"/>
        <v>ข้อมูลไม่ถูกต้อง</v>
      </c>
      <c r="Q621" s="149" t="str">
        <f t="shared" si="76"/>
        <v>ข้อมูลไม่ถูกต้อง</v>
      </c>
      <c r="R621" s="149" t="str">
        <f t="shared" si="77"/>
        <v>ข้อมูลไม่ถูกต้อง</v>
      </c>
      <c r="S621" s="149" t="str">
        <f>IF(ISNUMBER(R621),
IF(H$2=ตัวเลือก!A$30,"ยังไม่บันทึกข้อมูล",R621*0.27),"ข้อมูลไม่ถูกต้อง")</f>
        <v>ข้อมูลไม่ถูกต้อง</v>
      </c>
      <c r="T621" s="149" t="str">
        <f t="shared" si="78"/>
        <v>ข้อมูลไม่ถูกต้อง</v>
      </c>
      <c r="U621" s="149" t="str">
        <f>IF(ISNUMBER(R621),
IF(H$2=ตัวเลือก!A$30,"ยังไม่บันทึกข้อมูล",R621*0.47),"ข้อมูลไม่ถูกต้อง")</f>
        <v>ข้อมูลไม่ถูกต้อง</v>
      </c>
      <c r="V621" s="149" t="str">
        <f>IF(ISNUMBER(S621),
IF(H$2=ตัวเลือก!A$30,"ยังไม่บันทึกข้อมูล",S621*0.47),"ข้อมูลไม่ถูกต้อง")</f>
        <v>ข้อมูลไม่ถูกต้อง</v>
      </c>
      <c r="W621" s="149" t="str">
        <f t="shared" si="79"/>
        <v>ข้อมูลไม่ถูกต้อง</v>
      </c>
      <c r="X621" s="148" t="str">
        <f t="shared" si="80"/>
        <v>ข้อมูลไม่ถูกต้อง</v>
      </c>
      <c r="Y621" s="38"/>
      <c r="Z621" s="38"/>
      <c r="AA621" s="38"/>
    </row>
    <row r="622" spans="1:27" x14ac:dyDescent="0.45">
      <c r="A622" s="38">
        <v>617</v>
      </c>
      <c r="B622" s="38"/>
      <c r="C622" s="38"/>
      <c r="D622" s="38"/>
      <c r="E622" s="38"/>
      <c r="F622" s="35"/>
      <c r="G622" s="35"/>
      <c r="H622" s="150"/>
      <c r="I622" s="38"/>
      <c r="J622" s="149" t="str">
        <f t="shared" si="81"/>
        <v>รอข้อมูลคอลัมน์ H</v>
      </c>
      <c r="K622" s="150"/>
      <c r="L622" s="150"/>
      <c r="M622" s="150"/>
      <c r="N622" s="149" t="str" cm="1">
        <f t="array" ref="N622">IF(AND(K622:M622=""),"ยังไม่บันทึกข้อมูล",
IF(M622&lt;&gt;"",
IF(M622&gt;=1.3,M622,"เป็นไม้พุ่ม"),
IF(K622+L622&gt;=1.3,K622+L622,"เป็นไม้พุ่ม")))</f>
        <v>ยังไม่บันทึกข้อมูล</v>
      </c>
      <c r="O622" s="149" t="str">
        <f t="shared" si="74"/>
        <v>ข้อมูลไม่ถูกต้อง</v>
      </c>
      <c r="P622" s="149" t="str">
        <f t="shared" si="75"/>
        <v>ข้อมูลไม่ถูกต้อง</v>
      </c>
      <c r="Q622" s="149" t="str">
        <f t="shared" si="76"/>
        <v>ข้อมูลไม่ถูกต้อง</v>
      </c>
      <c r="R622" s="149" t="str">
        <f t="shared" si="77"/>
        <v>ข้อมูลไม่ถูกต้อง</v>
      </c>
      <c r="S622" s="149" t="str">
        <f>IF(ISNUMBER(R622),
IF(H$2=ตัวเลือก!A$30,"ยังไม่บันทึกข้อมูล",R622*0.27),"ข้อมูลไม่ถูกต้อง")</f>
        <v>ข้อมูลไม่ถูกต้อง</v>
      </c>
      <c r="T622" s="149" t="str">
        <f t="shared" si="78"/>
        <v>ข้อมูลไม่ถูกต้อง</v>
      </c>
      <c r="U622" s="149" t="str">
        <f>IF(ISNUMBER(R622),
IF(H$2=ตัวเลือก!A$30,"ยังไม่บันทึกข้อมูล",R622*0.47),"ข้อมูลไม่ถูกต้อง")</f>
        <v>ข้อมูลไม่ถูกต้อง</v>
      </c>
      <c r="V622" s="149" t="str">
        <f>IF(ISNUMBER(S622),
IF(H$2=ตัวเลือก!A$30,"ยังไม่บันทึกข้อมูล",S622*0.47),"ข้อมูลไม่ถูกต้อง")</f>
        <v>ข้อมูลไม่ถูกต้อง</v>
      </c>
      <c r="W622" s="149" t="str">
        <f t="shared" si="79"/>
        <v>ข้อมูลไม่ถูกต้อง</v>
      </c>
      <c r="X622" s="148" t="str">
        <f t="shared" si="80"/>
        <v>ข้อมูลไม่ถูกต้อง</v>
      </c>
      <c r="Y622" s="38"/>
      <c r="Z622" s="38"/>
      <c r="AA622" s="38"/>
    </row>
    <row r="623" spans="1:27" x14ac:dyDescent="0.45">
      <c r="A623" s="38">
        <v>618</v>
      </c>
      <c r="B623" s="38"/>
      <c r="C623" s="38"/>
      <c r="D623" s="38"/>
      <c r="E623" s="38"/>
      <c r="F623" s="35"/>
      <c r="G623" s="35"/>
      <c r="H623" s="150"/>
      <c r="I623" s="38"/>
      <c r="J623" s="149" t="str">
        <f t="shared" si="81"/>
        <v>รอข้อมูลคอลัมน์ H</v>
      </c>
      <c r="K623" s="150"/>
      <c r="L623" s="150"/>
      <c r="M623" s="150"/>
      <c r="N623" s="149" t="str" cm="1">
        <f t="array" ref="N623">IF(AND(K623:M623=""),"ยังไม่บันทึกข้อมูล",
IF(M623&lt;&gt;"",
IF(M623&gt;=1.3,M623,"เป็นไม้พุ่ม"),
IF(K623+L623&gt;=1.3,K623+L623,"เป็นไม้พุ่ม")))</f>
        <v>ยังไม่บันทึกข้อมูล</v>
      </c>
      <c r="O623" s="149" t="str">
        <f t="shared" si="74"/>
        <v>ข้อมูลไม่ถูกต้อง</v>
      </c>
      <c r="P623" s="149" t="str">
        <f t="shared" si="75"/>
        <v>ข้อมูลไม่ถูกต้อง</v>
      </c>
      <c r="Q623" s="149" t="str">
        <f t="shared" si="76"/>
        <v>ข้อมูลไม่ถูกต้อง</v>
      </c>
      <c r="R623" s="149" t="str">
        <f t="shared" si="77"/>
        <v>ข้อมูลไม่ถูกต้อง</v>
      </c>
      <c r="S623" s="149" t="str">
        <f>IF(ISNUMBER(R623),
IF(H$2=ตัวเลือก!A$30,"ยังไม่บันทึกข้อมูล",R623*0.27),"ข้อมูลไม่ถูกต้อง")</f>
        <v>ข้อมูลไม่ถูกต้อง</v>
      </c>
      <c r="T623" s="149" t="str">
        <f t="shared" si="78"/>
        <v>ข้อมูลไม่ถูกต้อง</v>
      </c>
      <c r="U623" s="149" t="str">
        <f>IF(ISNUMBER(R623),
IF(H$2=ตัวเลือก!A$30,"ยังไม่บันทึกข้อมูล",R623*0.47),"ข้อมูลไม่ถูกต้อง")</f>
        <v>ข้อมูลไม่ถูกต้อง</v>
      </c>
      <c r="V623" s="149" t="str">
        <f>IF(ISNUMBER(S623),
IF(H$2=ตัวเลือก!A$30,"ยังไม่บันทึกข้อมูล",S623*0.47),"ข้อมูลไม่ถูกต้อง")</f>
        <v>ข้อมูลไม่ถูกต้อง</v>
      </c>
      <c r="W623" s="149" t="str">
        <f t="shared" si="79"/>
        <v>ข้อมูลไม่ถูกต้อง</v>
      </c>
      <c r="X623" s="148" t="str">
        <f t="shared" si="80"/>
        <v>ข้อมูลไม่ถูกต้อง</v>
      </c>
      <c r="Y623" s="38"/>
      <c r="Z623" s="38"/>
      <c r="AA623" s="38"/>
    </row>
    <row r="624" spans="1:27" x14ac:dyDescent="0.45">
      <c r="A624" s="38">
        <v>619</v>
      </c>
      <c r="B624" s="38"/>
      <c r="C624" s="38"/>
      <c r="D624" s="38"/>
      <c r="E624" s="38"/>
      <c r="F624" s="35"/>
      <c r="G624" s="35"/>
      <c r="H624" s="150"/>
      <c r="I624" s="38"/>
      <c r="J624" s="149" t="str">
        <f t="shared" si="81"/>
        <v>รอข้อมูลคอลัมน์ H</v>
      </c>
      <c r="K624" s="150"/>
      <c r="L624" s="150"/>
      <c r="M624" s="150"/>
      <c r="N624" s="149" t="str" cm="1">
        <f t="array" ref="N624">IF(AND(K624:M624=""),"ยังไม่บันทึกข้อมูล",
IF(M624&lt;&gt;"",
IF(M624&gt;=1.3,M624,"เป็นไม้พุ่ม"),
IF(K624+L624&gt;=1.3,K624+L624,"เป็นไม้พุ่ม")))</f>
        <v>ยังไม่บันทึกข้อมูล</v>
      </c>
      <c r="O624" s="149" t="str">
        <f t="shared" si="74"/>
        <v>ข้อมูลไม่ถูกต้อง</v>
      </c>
      <c r="P624" s="149" t="str">
        <f t="shared" si="75"/>
        <v>ข้อมูลไม่ถูกต้อง</v>
      </c>
      <c r="Q624" s="149" t="str">
        <f t="shared" si="76"/>
        <v>ข้อมูลไม่ถูกต้อง</v>
      </c>
      <c r="R624" s="149" t="str">
        <f t="shared" si="77"/>
        <v>ข้อมูลไม่ถูกต้อง</v>
      </c>
      <c r="S624" s="149" t="str">
        <f>IF(ISNUMBER(R624),
IF(H$2=ตัวเลือก!A$30,"ยังไม่บันทึกข้อมูล",R624*0.27),"ข้อมูลไม่ถูกต้อง")</f>
        <v>ข้อมูลไม่ถูกต้อง</v>
      </c>
      <c r="T624" s="149" t="str">
        <f t="shared" si="78"/>
        <v>ข้อมูลไม่ถูกต้อง</v>
      </c>
      <c r="U624" s="149" t="str">
        <f>IF(ISNUMBER(R624),
IF(H$2=ตัวเลือก!A$30,"ยังไม่บันทึกข้อมูล",R624*0.47),"ข้อมูลไม่ถูกต้อง")</f>
        <v>ข้อมูลไม่ถูกต้อง</v>
      </c>
      <c r="V624" s="149" t="str">
        <f>IF(ISNUMBER(S624),
IF(H$2=ตัวเลือก!A$30,"ยังไม่บันทึกข้อมูล",S624*0.47),"ข้อมูลไม่ถูกต้อง")</f>
        <v>ข้อมูลไม่ถูกต้อง</v>
      </c>
      <c r="W624" s="149" t="str">
        <f t="shared" si="79"/>
        <v>ข้อมูลไม่ถูกต้อง</v>
      </c>
      <c r="X624" s="148" t="str">
        <f t="shared" si="80"/>
        <v>ข้อมูลไม่ถูกต้อง</v>
      </c>
      <c r="Y624" s="38"/>
      <c r="Z624" s="38"/>
      <c r="AA624" s="38"/>
    </row>
    <row r="625" spans="1:27" x14ac:dyDescent="0.45">
      <c r="A625" s="38">
        <v>620</v>
      </c>
      <c r="B625" s="38"/>
      <c r="C625" s="38"/>
      <c r="D625" s="38"/>
      <c r="E625" s="38"/>
      <c r="F625" s="35"/>
      <c r="G625" s="35"/>
      <c r="H625" s="150"/>
      <c r="I625" s="38"/>
      <c r="J625" s="149" t="str">
        <f t="shared" si="81"/>
        <v>รอข้อมูลคอลัมน์ H</v>
      </c>
      <c r="K625" s="150"/>
      <c r="L625" s="150"/>
      <c r="M625" s="150"/>
      <c r="N625" s="149" t="str" cm="1">
        <f t="array" ref="N625">IF(AND(K625:M625=""),"ยังไม่บันทึกข้อมูล",
IF(M625&lt;&gt;"",
IF(M625&gt;=1.3,M625,"เป็นไม้พุ่ม"),
IF(K625+L625&gt;=1.3,K625+L625,"เป็นไม้พุ่ม")))</f>
        <v>ยังไม่บันทึกข้อมูล</v>
      </c>
      <c r="O625" s="149" t="str">
        <f t="shared" si="74"/>
        <v>ข้อมูลไม่ถูกต้อง</v>
      </c>
      <c r="P625" s="149" t="str">
        <f t="shared" si="75"/>
        <v>ข้อมูลไม่ถูกต้อง</v>
      </c>
      <c r="Q625" s="149" t="str">
        <f t="shared" si="76"/>
        <v>ข้อมูลไม่ถูกต้อง</v>
      </c>
      <c r="R625" s="149" t="str">
        <f t="shared" si="77"/>
        <v>ข้อมูลไม่ถูกต้อง</v>
      </c>
      <c r="S625" s="149" t="str">
        <f>IF(ISNUMBER(R625),
IF(H$2=ตัวเลือก!A$30,"ยังไม่บันทึกข้อมูล",R625*0.27),"ข้อมูลไม่ถูกต้อง")</f>
        <v>ข้อมูลไม่ถูกต้อง</v>
      </c>
      <c r="T625" s="149" t="str">
        <f t="shared" si="78"/>
        <v>ข้อมูลไม่ถูกต้อง</v>
      </c>
      <c r="U625" s="149" t="str">
        <f>IF(ISNUMBER(R625),
IF(H$2=ตัวเลือก!A$30,"ยังไม่บันทึกข้อมูล",R625*0.47),"ข้อมูลไม่ถูกต้อง")</f>
        <v>ข้อมูลไม่ถูกต้อง</v>
      </c>
      <c r="V625" s="149" t="str">
        <f>IF(ISNUMBER(S625),
IF(H$2=ตัวเลือก!A$30,"ยังไม่บันทึกข้อมูล",S625*0.47),"ข้อมูลไม่ถูกต้อง")</f>
        <v>ข้อมูลไม่ถูกต้อง</v>
      </c>
      <c r="W625" s="149" t="str">
        <f t="shared" si="79"/>
        <v>ข้อมูลไม่ถูกต้อง</v>
      </c>
      <c r="X625" s="148" t="str">
        <f t="shared" si="80"/>
        <v>ข้อมูลไม่ถูกต้อง</v>
      </c>
      <c r="Y625" s="38"/>
      <c r="Z625" s="38"/>
      <c r="AA625" s="38"/>
    </row>
    <row r="626" spans="1:27" x14ac:dyDescent="0.45">
      <c r="A626" s="38">
        <v>621</v>
      </c>
      <c r="B626" s="38"/>
      <c r="C626" s="38"/>
      <c r="D626" s="38"/>
      <c r="E626" s="38"/>
      <c r="F626" s="35"/>
      <c r="G626" s="35"/>
      <c r="H626" s="150"/>
      <c r="I626" s="38"/>
      <c r="J626" s="149" t="str">
        <f t="shared" si="81"/>
        <v>รอข้อมูลคอลัมน์ H</v>
      </c>
      <c r="K626" s="150"/>
      <c r="L626" s="150"/>
      <c r="M626" s="150"/>
      <c r="N626" s="149" t="str" cm="1">
        <f t="array" ref="N626">IF(AND(K626:M626=""),"ยังไม่บันทึกข้อมูล",
IF(M626&lt;&gt;"",
IF(M626&gt;=1.3,M626,"เป็นไม้พุ่ม"),
IF(K626+L626&gt;=1.3,K626+L626,"เป็นไม้พุ่ม")))</f>
        <v>ยังไม่บันทึกข้อมูล</v>
      </c>
      <c r="O626" s="149" t="str">
        <f t="shared" si="74"/>
        <v>ข้อมูลไม่ถูกต้อง</v>
      </c>
      <c r="P626" s="149" t="str">
        <f t="shared" si="75"/>
        <v>ข้อมูลไม่ถูกต้อง</v>
      </c>
      <c r="Q626" s="149" t="str">
        <f t="shared" si="76"/>
        <v>ข้อมูลไม่ถูกต้อง</v>
      </c>
      <c r="R626" s="149" t="str">
        <f t="shared" si="77"/>
        <v>ข้อมูลไม่ถูกต้อง</v>
      </c>
      <c r="S626" s="149" t="str">
        <f>IF(ISNUMBER(R626),
IF(H$2=ตัวเลือก!A$30,"ยังไม่บันทึกข้อมูล",R626*0.27),"ข้อมูลไม่ถูกต้อง")</f>
        <v>ข้อมูลไม่ถูกต้อง</v>
      </c>
      <c r="T626" s="149" t="str">
        <f t="shared" si="78"/>
        <v>ข้อมูลไม่ถูกต้อง</v>
      </c>
      <c r="U626" s="149" t="str">
        <f>IF(ISNUMBER(R626),
IF(H$2=ตัวเลือก!A$30,"ยังไม่บันทึกข้อมูล",R626*0.47),"ข้อมูลไม่ถูกต้อง")</f>
        <v>ข้อมูลไม่ถูกต้อง</v>
      </c>
      <c r="V626" s="149" t="str">
        <f>IF(ISNUMBER(S626),
IF(H$2=ตัวเลือก!A$30,"ยังไม่บันทึกข้อมูล",S626*0.47),"ข้อมูลไม่ถูกต้อง")</f>
        <v>ข้อมูลไม่ถูกต้อง</v>
      </c>
      <c r="W626" s="149" t="str">
        <f t="shared" si="79"/>
        <v>ข้อมูลไม่ถูกต้อง</v>
      </c>
      <c r="X626" s="148" t="str">
        <f t="shared" si="80"/>
        <v>ข้อมูลไม่ถูกต้อง</v>
      </c>
      <c r="Y626" s="38"/>
      <c r="Z626" s="38"/>
      <c r="AA626" s="38"/>
    </row>
    <row r="627" spans="1:27" x14ac:dyDescent="0.45">
      <c r="A627" s="38">
        <v>622</v>
      </c>
      <c r="B627" s="38"/>
      <c r="C627" s="38"/>
      <c r="D627" s="38"/>
      <c r="E627" s="38"/>
      <c r="F627" s="35"/>
      <c r="G627" s="35"/>
      <c r="H627" s="150"/>
      <c r="I627" s="38"/>
      <c r="J627" s="149" t="str">
        <f t="shared" si="81"/>
        <v>รอข้อมูลคอลัมน์ H</v>
      </c>
      <c r="K627" s="150"/>
      <c r="L627" s="150"/>
      <c r="M627" s="150"/>
      <c r="N627" s="149" t="str" cm="1">
        <f t="array" ref="N627">IF(AND(K627:M627=""),"ยังไม่บันทึกข้อมูล",
IF(M627&lt;&gt;"",
IF(M627&gt;=1.3,M627,"เป็นไม้พุ่ม"),
IF(K627+L627&gt;=1.3,K627+L627,"เป็นไม้พุ่ม")))</f>
        <v>ยังไม่บันทึกข้อมูล</v>
      </c>
      <c r="O627" s="149" t="str">
        <f t="shared" si="74"/>
        <v>ข้อมูลไม่ถูกต้อง</v>
      </c>
      <c r="P627" s="149" t="str">
        <f t="shared" si="75"/>
        <v>ข้อมูลไม่ถูกต้อง</v>
      </c>
      <c r="Q627" s="149" t="str">
        <f t="shared" si="76"/>
        <v>ข้อมูลไม่ถูกต้อง</v>
      </c>
      <c r="R627" s="149" t="str">
        <f t="shared" si="77"/>
        <v>ข้อมูลไม่ถูกต้อง</v>
      </c>
      <c r="S627" s="149" t="str">
        <f>IF(ISNUMBER(R627),
IF(H$2=ตัวเลือก!A$30,"ยังไม่บันทึกข้อมูล",R627*0.27),"ข้อมูลไม่ถูกต้อง")</f>
        <v>ข้อมูลไม่ถูกต้อง</v>
      </c>
      <c r="T627" s="149" t="str">
        <f t="shared" si="78"/>
        <v>ข้อมูลไม่ถูกต้อง</v>
      </c>
      <c r="U627" s="149" t="str">
        <f>IF(ISNUMBER(R627),
IF(H$2=ตัวเลือก!A$30,"ยังไม่บันทึกข้อมูล",R627*0.47),"ข้อมูลไม่ถูกต้อง")</f>
        <v>ข้อมูลไม่ถูกต้อง</v>
      </c>
      <c r="V627" s="149" t="str">
        <f>IF(ISNUMBER(S627),
IF(H$2=ตัวเลือก!A$30,"ยังไม่บันทึกข้อมูล",S627*0.47),"ข้อมูลไม่ถูกต้อง")</f>
        <v>ข้อมูลไม่ถูกต้อง</v>
      </c>
      <c r="W627" s="149" t="str">
        <f t="shared" si="79"/>
        <v>ข้อมูลไม่ถูกต้อง</v>
      </c>
      <c r="X627" s="148" t="str">
        <f t="shared" si="80"/>
        <v>ข้อมูลไม่ถูกต้อง</v>
      </c>
      <c r="Y627" s="38"/>
      <c r="Z627" s="38"/>
      <c r="AA627" s="38"/>
    </row>
    <row r="628" spans="1:27" x14ac:dyDescent="0.45">
      <c r="A628" s="38">
        <v>623</v>
      </c>
      <c r="B628" s="38"/>
      <c r="C628" s="38"/>
      <c r="D628" s="38"/>
      <c r="E628" s="38"/>
      <c r="F628" s="35"/>
      <c r="G628" s="35"/>
      <c r="H628" s="150"/>
      <c r="I628" s="38"/>
      <c r="J628" s="149" t="str">
        <f t="shared" si="81"/>
        <v>รอข้อมูลคอลัมน์ H</v>
      </c>
      <c r="K628" s="150"/>
      <c r="L628" s="150"/>
      <c r="M628" s="150"/>
      <c r="N628" s="149" t="str" cm="1">
        <f t="array" ref="N628">IF(AND(K628:M628=""),"ยังไม่บันทึกข้อมูล",
IF(M628&lt;&gt;"",
IF(M628&gt;=1.3,M628,"เป็นไม้พุ่ม"),
IF(K628+L628&gt;=1.3,K628+L628,"เป็นไม้พุ่ม")))</f>
        <v>ยังไม่บันทึกข้อมูล</v>
      </c>
      <c r="O628" s="149" t="str">
        <f t="shared" si="74"/>
        <v>ข้อมูลไม่ถูกต้อง</v>
      </c>
      <c r="P628" s="149" t="str">
        <f t="shared" si="75"/>
        <v>ข้อมูลไม่ถูกต้อง</v>
      </c>
      <c r="Q628" s="149" t="str">
        <f t="shared" si="76"/>
        <v>ข้อมูลไม่ถูกต้อง</v>
      </c>
      <c r="R628" s="149" t="str">
        <f t="shared" si="77"/>
        <v>ข้อมูลไม่ถูกต้อง</v>
      </c>
      <c r="S628" s="149" t="str">
        <f>IF(ISNUMBER(R628),
IF(H$2=ตัวเลือก!A$30,"ยังไม่บันทึกข้อมูล",R628*0.27),"ข้อมูลไม่ถูกต้อง")</f>
        <v>ข้อมูลไม่ถูกต้อง</v>
      </c>
      <c r="T628" s="149" t="str">
        <f t="shared" si="78"/>
        <v>ข้อมูลไม่ถูกต้อง</v>
      </c>
      <c r="U628" s="149" t="str">
        <f>IF(ISNUMBER(R628),
IF(H$2=ตัวเลือก!A$30,"ยังไม่บันทึกข้อมูล",R628*0.47),"ข้อมูลไม่ถูกต้อง")</f>
        <v>ข้อมูลไม่ถูกต้อง</v>
      </c>
      <c r="V628" s="149" t="str">
        <f>IF(ISNUMBER(S628),
IF(H$2=ตัวเลือก!A$30,"ยังไม่บันทึกข้อมูล",S628*0.47),"ข้อมูลไม่ถูกต้อง")</f>
        <v>ข้อมูลไม่ถูกต้อง</v>
      </c>
      <c r="W628" s="149" t="str">
        <f t="shared" si="79"/>
        <v>ข้อมูลไม่ถูกต้อง</v>
      </c>
      <c r="X628" s="148" t="str">
        <f t="shared" si="80"/>
        <v>ข้อมูลไม่ถูกต้อง</v>
      </c>
      <c r="Y628" s="38"/>
      <c r="Z628" s="38"/>
      <c r="AA628" s="38"/>
    </row>
    <row r="629" spans="1:27" x14ac:dyDescent="0.45">
      <c r="A629" s="38">
        <v>624</v>
      </c>
      <c r="B629" s="38"/>
      <c r="C629" s="38"/>
      <c r="D629" s="38"/>
      <c r="E629" s="38"/>
      <c r="F629" s="35"/>
      <c r="G629" s="35"/>
      <c r="H629" s="150"/>
      <c r="I629" s="38"/>
      <c r="J629" s="149" t="str">
        <f t="shared" si="81"/>
        <v>รอข้อมูลคอลัมน์ H</v>
      </c>
      <c r="K629" s="150"/>
      <c r="L629" s="150"/>
      <c r="M629" s="150"/>
      <c r="N629" s="149" t="str" cm="1">
        <f t="array" ref="N629">IF(AND(K629:M629=""),"ยังไม่บันทึกข้อมูล",
IF(M629&lt;&gt;"",
IF(M629&gt;=1.3,M629,"เป็นไม้พุ่ม"),
IF(K629+L629&gt;=1.3,K629+L629,"เป็นไม้พุ่ม")))</f>
        <v>ยังไม่บันทึกข้อมูล</v>
      </c>
      <c r="O629" s="149" t="str">
        <f t="shared" si="74"/>
        <v>ข้อมูลไม่ถูกต้อง</v>
      </c>
      <c r="P629" s="149" t="str">
        <f t="shared" si="75"/>
        <v>ข้อมูลไม่ถูกต้อง</v>
      </c>
      <c r="Q629" s="149" t="str">
        <f t="shared" si="76"/>
        <v>ข้อมูลไม่ถูกต้อง</v>
      </c>
      <c r="R629" s="149" t="str">
        <f t="shared" si="77"/>
        <v>ข้อมูลไม่ถูกต้อง</v>
      </c>
      <c r="S629" s="149" t="str">
        <f>IF(ISNUMBER(R629),
IF(H$2=ตัวเลือก!A$30,"ยังไม่บันทึกข้อมูล",R629*0.27),"ข้อมูลไม่ถูกต้อง")</f>
        <v>ข้อมูลไม่ถูกต้อง</v>
      </c>
      <c r="T629" s="149" t="str">
        <f t="shared" si="78"/>
        <v>ข้อมูลไม่ถูกต้อง</v>
      </c>
      <c r="U629" s="149" t="str">
        <f>IF(ISNUMBER(R629),
IF(H$2=ตัวเลือก!A$30,"ยังไม่บันทึกข้อมูล",R629*0.47),"ข้อมูลไม่ถูกต้อง")</f>
        <v>ข้อมูลไม่ถูกต้อง</v>
      </c>
      <c r="V629" s="149" t="str">
        <f>IF(ISNUMBER(S629),
IF(H$2=ตัวเลือก!A$30,"ยังไม่บันทึกข้อมูล",S629*0.47),"ข้อมูลไม่ถูกต้อง")</f>
        <v>ข้อมูลไม่ถูกต้อง</v>
      </c>
      <c r="W629" s="149" t="str">
        <f t="shared" si="79"/>
        <v>ข้อมูลไม่ถูกต้อง</v>
      </c>
      <c r="X629" s="148" t="str">
        <f t="shared" si="80"/>
        <v>ข้อมูลไม่ถูกต้อง</v>
      </c>
      <c r="Y629" s="38"/>
      <c r="Z629" s="38"/>
      <c r="AA629" s="38"/>
    </row>
    <row r="630" spans="1:27" x14ac:dyDescent="0.45">
      <c r="A630" s="38">
        <v>625</v>
      </c>
      <c r="B630" s="38"/>
      <c r="C630" s="38"/>
      <c r="D630" s="38"/>
      <c r="E630" s="38"/>
      <c r="F630" s="35"/>
      <c r="G630" s="35"/>
      <c r="H630" s="150"/>
      <c r="I630" s="38"/>
      <c r="J630" s="149" t="str">
        <f t="shared" si="81"/>
        <v>รอข้อมูลคอลัมน์ H</v>
      </c>
      <c r="K630" s="150"/>
      <c r="L630" s="150"/>
      <c r="M630" s="150"/>
      <c r="N630" s="149" t="str" cm="1">
        <f t="array" ref="N630">IF(AND(K630:M630=""),"ยังไม่บันทึกข้อมูล",
IF(M630&lt;&gt;"",
IF(M630&gt;=1.3,M630,"เป็นไม้พุ่ม"),
IF(K630+L630&gt;=1.3,K630+L630,"เป็นไม้พุ่ม")))</f>
        <v>ยังไม่บันทึกข้อมูล</v>
      </c>
      <c r="O630" s="149" t="str">
        <f t="shared" si="74"/>
        <v>ข้อมูลไม่ถูกต้อง</v>
      </c>
      <c r="P630" s="149" t="str">
        <f t="shared" si="75"/>
        <v>ข้อมูลไม่ถูกต้อง</v>
      </c>
      <c r="Q630" s="149" t="str">
        <f t="shared" si="76"/>
        <v>ข้อมูลไม่ถูกต้อง</v>
      </c>
      <c r="R630" s="149" t="str">
        <f t="shared" si="77"/>
        <v>ข้อมูลไม่ถูกต้อง</v>
      </c>
      <c r="S630" s="149" t="str">
        <f>IF(ISNUMBER(R630),
IF(H$2=ตัวเลือก!A$30,"ยังไม่บันทึกข้อมูล",R630*0.27),"ข้อมูลไม่ถูกต้อง")</f>
        <v>ข้อมูลไม่ถูกต้อง</v>
      </c>
      <c r="T630" s="149" t="str">
        <f t="shared" si="78"/>
        <v>ข้อมูลไม่ถูกต้อง</v>
      </c>
      <c r="U630" s="149" t="str">
        <f>IF(ISNUMBER(R630),
IF(H$2=ตัวเลือก!A$30,"ยังไม่บันทึกข้อมูล",R630*0.47),"ข้อมูลไม่ถูกต้อง")</f>
        <v>ข้อมูลไม่ถูกต้อง</v>
      </c>
      <c r="V630" s="149" t="str">
        <f>IF(ISNUMBER(S630),
IF(H$2=ตัวเลือก!A$30,"ยังไม่บันทึกข้อมูล",S630*0.47),"ข้อมูลไม่ถูกต้อง")</f>
        <v>ข้อมูลไม่ถูกต้อง</v>
      </c>
      <c r="W630" s="149" t="str">
        <f t="shared" si="79"/>
        <v>ข้อมูลไม่ถูกต้อง</v>
      </c>
      <c r="X630" s="148" t="str">
        <f t="shared" si="80"/>
        <v>ข้อมูลไม่ถูกต้อง</v>
      </c>
      <c r="Y630" s="38"/>
      <c r="Z630" s="38"/>
      <c r="AA630" s="38"/>
    </row>
    <row r="631" spans="1:27" x14ac:dyDescent="0.45">
      <c r="A631" s="38">
        <v>626</v>
      </c>
      <c r="B631" s="38"/>
      <c r="C631" s="38"/>
      <c r="D631" s="38"/>
      <c r="E631" s="38"/>
      <c r="F631" s="35"/>
      <c r="G631" s="35"/>
      <c r="H631" s="150"/>
      <c r="I631" s="38"/>
      <c r="J631" s="149" t="str">
        <f t="shared" si="81"/>
        <v>รอข้อมูลคอลัมน์ H</v>
      </c>
      <c r="K631" s="150"/>
      <c r="L631" s="150"/>
      <c r="M631" s="150"/>
      <c r="N631" s="149" t="str" cm="1">
        <f t="array" ref="N631">IF(AND(K631:M631=""),"ยังไม่บันทึกข้อมูล",
IF(M631&lt;&gt;"",
IF(M631&gt;=1.3,M631,"เป็นไม้พุ่ม"),
IF(K631+L631&gt;=1.3,K631+L631,"เป็นไม้พุ่ม")))</f>
        <v>ยังไม่บันทึกข้อมูล</v>
      </c>
      <c r="O631" s="149" t="str">
        <f t="shared" si="74"/>
        <v>ข้อมูลไม่ถูกต้อง</v>
      </c>
      <c r="P631" s="149" t="str">
        <f t="shared" si="75"/>
        <v>ข้อมูลไม่ถูกต้อง</v>
      </c>
      <c r="Q631" s="149" t="str">
        <f t="shared" si="76"/>
        <v>ข้อมูลไม่ถูกต้อง</v>
      </c>
      <c r="R631" s="149" t="str">
        <f t="shared" si="77"/>
        <v>ข้อมูลไม่ถูกต้อง</v>
      </c>
      <c r="S631" s="149" t="str">
        <f>IF(ISNUMBER(R631),
IF(H$2=ตัวเลือก!A$30,"ยังไม่บันทึกข้อมูล",R631*0.27),"ข้อมูลไม่ถูกต้อง")</f>
        <v>ข้อมูลไม่ถูกต้อง</v>
      </c>
      <c r="T631" s="149" t="str">
        <f t="shared" si="78"/>
        <v>ข้อมูลไม่ถูกต้อง</v>
      </c>
      <c r="U631" s="149" t="str">
        <f>IF(ISNUMBER(R631),
IF(H$2=ตัวเลือก!A$30,"ยังไม่บันทึกข้อมูล",R631*0.47),"ข้อมูลไม่ถูกต้อง")</f>
        <v>ข้อมูลไม่ถูกต้อง</v>
      </c>
      <c r="V631" s="149" t="str">
        <f>IF(ISNUMBER(S631),
IF(H$2=ตัวเลือก!A$30,"ยังไม่บันทึกข้อมูล",S631*0.47),"ข้อมูลไม่ถูกต้อง")</f>
        <v>ข้อมูลไม่ถูกต้อง</v>
      </c>
      <c r="W631" s="149" t="str">
        <f t="shared" si="79"/>
        <v>ข้อมูลไม่ถูกต้อง</v>
      </c>
      <c r="X631" s="148" t="str">
        <f t="shared" si="80"/>
        <v>ข้อมูลไม่ถูกต้อง</v>
      </c>
      <c r="Y631" s="38"/>
      <c r="Z631" s="38"/>
      <c r="AA631" s="38"/>
    </row>
    <row r="632" spans="1:27" x14ac:dyDescent="0.45">
      <c r="A632" s="38">
        <v>627</v>
      </c>
      <c r="B632" s="38"/>
      <c r="C632" s="38"/>
      <c r="D632" s="38"/>
      <c r="E632" s="38"/>
      <c r="F632" s="35"/>
      <c r="G632" s="35"/>
      <c r="H632" s="150"/>
      <c r="I632" s="38"/>
      <c r="J632" s="149" t="str">
        <f t="shared" si="81"/>
        <v>รอข้อมูลคอลัมน์ H</v>
      </c>
      <c r="K632" s="150"/>
      <c r="L632" s="150"/>
      <c r="M632" s="150"/>
      <c r="N632" s="149" t="str" cm="1">
        <f t="array" ref="N632">IF(AND(K632:M632=""),"ยังไม่บันทึกข้อมูล",
IF(M632&lt;&gt;"",
IF(M632&gt;=1.3,M632,"เป็นไม้พุ่ม"),
IF(K632+L632&gt;=1.3,K632+L632,"เป็นไม้พุ่ม")))</f>
        <v>ยังไม่บันทึกข้อมูล</v>
      </c>
      <c r="O632" s="149" t="str">
        <f t="shared" si="74"/>
        <v>ข้อมูลไม่ถูกต้อง</v>
      </c>
      <c r="P632" s="149" t="str">
        <f t="shared" si="75"/>
        <v>ข้อมูลไม่ถูกต้อง</v>
      </c>
      <c r="Q632" s="149" t="str">
        <f t="shared" si="76"/>
        <v>ข้อมูลไม่ถูกต้อง</v>
      </c>
      <c r="R632" s="149" t="str">
        <f t="shared" si="77"/>
        <v>ข้อมูลไม่ถูกต้อง</v>
      </c>
      <c r="S632" s="149" t="str">
        <f>IF(ISNUMBER(R632),
IF(H$2=ตัวเลือก!A$30,"ยังไม่บันทึกข้อมูล",R632*0.27),"ข้อมูลไม่ถูกต้อง")</f>
        <v>ข้อมูลไม่ถูกต้อง</v>
      </c>
      <c r="T632" s="149" t="str">
        <f t="shared" si="78"/>
        <v>ข้อมูลไม่ถูกต้อง</v>
      </c>
      <c r="U632" s="149" t="str">
        <f>IF(ISNUMBER(R632),
IF(H$2=ตัวเลือก!A$30,"ยังไม่บันทึกข้อมูล",R632*0.47),"ข้อมูลไม่ถูกต้อง")</f>
        <v>ข้อมูลไม่ถูกต้อง</v>
      </c>
      <c r="V632" s="149" t="str">
        <f>IF(ISNUMBER(S632),
IF(H$2=ตัวเลือก!A$30,"ยังไม่บันทึกข้อมูล",S632*0.47),"ข้อมูลไม่ถูกต้อง")</f>
        <v>ข้อมูลไม่ถูกต้อง</v>
      </c>
      <c r="W632" s="149" t="str">
        <f t="shared" si="79"/>
        <v>ข้อมูลไม่ถูกต้อง</v>
      </c>
      <c r="X632" s="148" t="str">
        <f t="shared" si="80"/>
        <v>ข้อมูลไม่ถูกต้อง</v>
      </c>
      <c r="Y632" s="38"/>
      <c r="Z632" s="38"/>
      <c r="AA632" s="38"/>
    </row>
    <row r="633" spans="1:27" x14ac:dyDescent="0.45">
      <c r="A633" s="38">
        <v>628</v>
      </c>
      <c r="B633" s="38"/>
      <c r="C633" s="38"/>
      <c r="D633" s="38"/>
      <c r="E633" s="38"/>
      <c r="F633" s="35"/>
      <c r="G633" s="35"/>
      <c r="H633" s="150"/>
      <c r="I633" s="38"/>
      <c r="J633" s="149" t="str">
        <f t="shared" si="81"/>
        <v>รอข้อมูลคอลัมน์ H</v>
      </c>
      <c r="K633" s="150"/>
      <c r="L633" s="150"/>
      <c r="M633" s="150"/>
      <c r="N633" s="149" t="str" cm="1">
        <f t="array" ref="N633">IF(AND(K633:M633=""),"ยังไม่บันทึกข้อมูล",
IF(M633&lt;&gt;"",
IF(M633&gt;=1.3,M633,"เป็นไม้พุ่ม"),
IF(K633+L633&gt;=1.3,K633+L633,"เป็นไม้พุ่ม")))</f>
        <v>ยังไม่บันทึกข้อมูล</v>
      </c>
      <c r="O633" s="149" t="str">
        <f t="shared" si="74"/>
        <v>ข้อมูลไม่ถูกต้อง</v>
      </c>
      <c r="P633" s="149" t="str">
        <f t="shared" si="75"/>
        <v>ข้อมูลไม่ถูกต้อง</v>
      </c>
      <c r="Q633" s="149" t="str">
        <f t="shared" si="76"/>
        <v>ข้อมูลไม่ถูกต้อง</v>
      </c>
      <c r="R633" s="149" t="str">
        <f t="shared" si="77"/>
        <v>ข้อมูลไม่ถูกต้อง</v>
      </c>
      <c r="S633" s="149" t="str">
        <f>IF(ISNUMBER(R633),
IF(H$2=ตัวเลือก!A$30,"ยังไม่บันทึกข้อมูล",R633*0.27),"ข้อมูลไม่ถูกต้อง")</f>
        <v>ข้อมูลไม่ถูกต้อง</v>
      </c>
      <c r="T633" s="149" t="str">
        <f t="shared" si="78"/>
        <v>ข้อมูลไม่ถูกต้อง</v>
      </c>
      <c r="U633" s="149" t="str">
        <f>IF(ISNUMBER(R633),
IF(H$2=ตัวเลือก!A$30,"ยังไม่บันทึกข้อมูล",R633*0.47),"ข้อมูลไม่ถูกต้อง")</f>
        <v>ข้อมูลไม่ถูกต้อง</v>
      </c>
      <c r="V633" s="149" t="str">
        <f>IF(ISNUMBER(S633),
IF(H$2=ตัวเลือก!A$30,"ยังไม่บันทึกข้อมูล",S633*0.47),"ข้อมูลไม่ถูกต้อง")</f>
        <v>ข้อมูลไม่ถูกต้อง</v>
      </c>
      <c r="W633" s="149" t="str">
        <f t="shared" si="79"/>
        <v>ข้อมูลไม่ถูกต้อง</v>
      </c>
      <c r="X633" s="148" t="str">
        <f t="shared" si="80"/>
        <v>ข้อมูลไม่ถูกต้อง</v>
      </c>
      <c r="Y633" s="38"/>
      <c r="Z633" s="38"/>
      <c r="AA633" s="38"/>
    </row>
    <row r="634" spans="1:27" x14ac:dyDescent="0.45">
      <c r="A634" s="38">
        <v>629</v>
      </c>
      <c r="B634" s="38"/>
      <c r="C634" s="38"/>
      <c r="D634" s="38"/>
      <c r="E634" s="38"/>
      <c r="F634" s="35"/>
      <c r="G634" s="35"/>
      <c r="H634" s="150"/>
      <c r="I634" s="38"/>
      <c r="J634" s="149" t="str">
        <f t="shared" si="81"/>
        <v>รอข้อมูลคอลัมน์ H</v>
      </c>
      <c r="K634" s="150"/>
      <c r="L634" s="150"/>
      <c r="M634" s="150"/>
      <c r="N634" s="149" t="str" cm="1">
        <f t="array" ref="N634">IF(AND(K634:M634=""),"ยังไม่บันทึกข้อมูล",
IF(M634&lt;&gt;"",
IF(M634&gt;=1.3,M634,"เป็นไม้พุ่ม"),
IF(K634+L634&gt;=1.3,K634+L634,"เป็นไม้พุ่ม")))</f>
        <v>ยังไม่บันทึกข้อมูล</v>
      </c>
      <c r="O634" s="149" t="str">
        <f t="shared" si="74"/>
        <v>ข้อมูลไม่ถูกต้อง</v>
      </c>
      <c r="P634" s="149" t="str">
        <f t="shared" si="75"/>
        <v>ข้อมูลไม่ถูกต้อง</v>
      </c>
      <c r="Q634" s="149" t="str">
        <f t="shared" si="76"/>
        <v>ข้อมูลไม่ถูกต้อง</v>
      </c>
      <c r="R634" s="149" t="str">
        <f t="shared" si="77"/>
        <v>ข้อมูลไม่ถูกต้อง</v>
      </c>
      <c r="S634" s="149" t="str">
        <f>IF(ISNUMBER(R634),
IF(H$2=ตัวเลือก!A$30,"ยังไม่บันทึกข้อมูล",R634*0.27),"ข้อมูลไม่ถูกต้อง")</f>
        <v>ข้อมูลไม่ถูกต้อง</v>
      </c>
      <c r="T634" s="149" t="str">
        <f t="shared" si="78"/>
        <v>ข้อมูลไม่ถูกต้อง</v>
      </c>
      <c r="U634" s="149" t="str">
        <f>IF(ISNUMBER(R634),
IF(H$2=ตัวเลือก!A$30,"ยังไม่บันทึกข้อมูล",R634*0.47),"ข้อมูลไม่ถูกต้อง")</f>
        <v>ข้อมูลไม่ถูกต้อง</v>
      </c>
      <c r="V634" s="149" t="str">
        <f>IF(ISNUMBER(S634),
IF(H$2=ตัวเลือก!A$30,"ยังไม่บันทึกข้อมูล",S634*0.47),"ข้อมูลไม่ถูกต้อง")</f>
        <v>ข้อมูลไม่ถูกต้อง</v>
      </c>
      <c r="W634" s="149" t="str">
        <f t="shared" si="79"/>
        <v>ข้อมูลไม่ถูกต้อง</v>
      </c>
      <c r="X634" s="148" t="str">
        <f t="shared" si="80"/>
        <v>ข้อมูลไม่ถูกต้อง</v>
      </c>
      <c r="Y634" s="38"/>
      <c r="Z634" s="38"/>
      <c r="AA634" s="38"/>
    </row>
    <row r="635" spans="1:27" x14ac:dyDescent="0.45">
      <c r="A635" s="38">
        <v>630</v>
      </c>
      <c r="B635" s="38"/>
      <c r="C635" s="38"/>
      <c r="D635" s="38"/>
      <c r="E635" s="38"/>
      <c r="F635" s="35"/>
      <c r="G635" s="35"/>
      <c r="H635" s="150"/>
      <c r="I635" s="38"/>
      <c r="J635" s="149" t="str">
        <f t="shared" si="81"/>
        <v>รอข้อมูลคอลัมน์ H</v>
      </c>
      <c r="K635" s="150"/>
      <c r="L635" s="150"/>
      <c r="M635" s="150"/>
      <c r="N635" s="149" t="str" cm="1">
        <f t="array" ref="N635">IF(AND(K635:M635=""),"ยังไม่บันทึกข้อมูล",
IF(M635&lt;&gt;"",
IF(M635&gt;=1.3,M635,"เป็นไม้พุ่ม"),
IF(K635+L635&gt;=1.3,K635+L635,"เป็นไม้พุ่ม")))</f>
        <v>ยังไม่บันทึกข้อมูล</v>
      </c>
      <c r="O635" s="149" t="str">
        <f t="shared" si="74"/>
        <v>ข้อมูลไม่ถูกต้อง</v>
      </c>
      <c r="P635" s="149" t="str">
        <f t="shared" si="75"/>
        <v>ข้อมูลไม่ถูกต้อง</v>
      </c>
      <c r="Q635" s="149" t="str">
        <f t="shared" si="76"/>
        <v>ข้อมูลไม่ถูกต้อง</v>
      </c>
      <c r="R635" s="149" t="str">
        <f t="shared" si="77"/>
        <v>ข้อมูลไม่ถูกต้อง</v>
      </c>
      <c r="S635" s="149" t="str">
        <f>IF(ISNUMBER(R635),
IF(H$2=ตัวเลือก!A$30,"ยังไม่บันทึกข้อมูล",R635*0.27),"ข้อมูลไม่ถูกต้อง")</f>
        <v>ข้อมูลไม่ถูกต้อง</v>
      </c>
      <c r="T635" s="149" t="str">
        <f t="shared" si="78"/>
        <v>ข้อมูลไม่ถูกต้อง</v>
      </c>
      <c r="U635" s="149" t="str">
        <f>IF(ISNUMBER(R635),
IF(H$2=ตัวเลือก!A$30,"ยังไม่บันทึกข้อมูล",R635*0.47),"ข้อมูลไม่ถูกต้อง")</f>
        <v>ข้อมูลไม่ถูกต้อง</v>
      </c>
      <c r="V635" s="149" t="str">
        <f>IF(ISNUMBER(S635),
IF(H$2=ตัวเลือก!A$30,"ยังไม่บันทึกข้อมูล",S635*0.47),"ข้อมูลไม่ถูกต้อง")</f>
        <v>ข้อมูลไม่ถูกต้อง</v>
      </c>
      <c r="W635" s="149" t="str">
        <f t="shared" si="79"/>
        <v>ข้อมูลไม่ถูกต้อง</v>
      </c>
      <c r="X635" s="148" t="str">
        <f t="shared" si="80"/>
        <v>ข้อมูลไม่ถูกต้อง</v>
      </c>
      <c r="Y635" s="38"/>
      <c r="Z635" s="38"/>
      <c r="AA635" s="38"/>
    </row>
    <row r="636" spans="1:27" x14ac:dyDescent="0.45">
      <c r="A636" s="38">
        <v>631</v>
      </c>
      <c r="B636" s="38"/>
      <c r="C636" s="38"/>
      <c r="D636" s="38"/>
      <c r="E636" s="38"/>
      <c r="F636" s="35"/>
      <c r="G636" s="35"/>
      <c r="H636" s="150"/>
      <c r="I636" s="38"/>
      <c r="J636" s="149" t="str">
        <f t="shared" si="81"/>
        <v>รอข้อมูลคอลัมน์ H</v>
      </c>
      <c r="K636" s="150"/>
      <c r="L636" s="150"/>
      <c r="M636" s="150"/>
      <c r="N636" s="149" t="str" cm="1">
        <f t="array" ref="N636">IF(AND(K636:M636=""),"ยังไม่บันทึกข้อมูล",
IF(M636&lt;&gt;"",
IF(M636&gt;=1.3,M636,"เป็นไม้พุ่ม"),
IF(K636+L636&gt;=1.3,K636+L636,"เป็นไม้พุ่ม")))</f>
        <v>ยังไม่บันทึกข้อมูล</v>
      </c>
      <c r="O636" s="149" t="str">
        <f t="shared" si="74"/>
        <v>ข้อมูลไม่ถูกต้อง</v>
      </c>
      <c r="P636" s="149" t="str">
        <f t="shared" si="75"/>
        <v>ข้อมูลไม่ถูกต้อง</v>
      </c>
      <c r="Q636" s="149" t="str">
        <f t="shared" si="76"/>
        <v>ข้อมูลไม่ถูกต้อง</v>
      </c>
      <c r="R636" s="149" t="str">
        <f t="shared" si="77"/>
        <v>ข้อมูลไม่ถูกต้อง</v>
      </c>
      <c r="S636" s="149" t="str">
        <f>IF(ISNUMBER(R636),
IF(H$2=ตัวเลือก!A$30,"ยังไม่บันทึกข้อมูล",R636*0.27),"ข้อมูลไม่ถูกต้อง")</f>
        <v>ข้อมูลไม่ถูกต้อง</v>
      </c>
      <c r="T636" s="149" t="str">
        <f t="shared" si="78"/>
        <v>ข้อมูลไม่ถูกต้อง</v>
      </c>
      <c r="U636" s="149" t="str">
        <f>IF(ISNUMBER(R636),
IF(H$2=ตัวเลือก!A$30,"ยังไม่บันทึกข้อมูล",R636*0.47),"ข้อมูลไม่ถูกต้อง")</f>
        <v>ข้อมูลไม่ถูกต้อง</v>
      </c>
      <c r="V636" s="149" t="str">
        <f>IF(ISNUMBER(S636),
IF(H$2=ตัวเลือก!A$30,"ยังไม่บันทึกข้อมูล",S636*0.47),"ข้อมูลไม่ถูกต้อง")</f>
        <v>ข้อมูลไม่ถูกต้อง</v>
      </c>
      <c r="W636" s="149" t="str">
        <f t="shared" si="79"/>
        <v>ข้อมูลไม่ถูกต้อง</v>
      </c>
      <c r="X636" s="148" t="str">
        <f t="shared" si="80"/>
        <v>ข้อมูลไม่ถูกต้อง</v>
      </c>
      <c r="Y636" s="38"/>
      <c r="Z636" s="38"/>
      <c r="AA636" s="38"/>
    </row>
    <row r="637" spans="1:27" x14ac:dyDescent="0.45">
      <c r="A637" s="38">
        <v>632</v>
      </c>
      <c r="B637" s="38"/>
      <c r="C637" s="38"/>
      <c r="D637" s="38"/>
      <c r="E637" s="38"/>
      <c r="F637" s="35"/>
      <c r="G637" s="35"/>
      <c r="H637" s="150"/>
      <c r="I637" s="38"/>
      <c r="J637" s="149" t="str">
        <f t="shared" si="81"/>
        <v>รอข้อมูลคอลัมน์ H</v>
      </c>
      <c r="K637" s="150"/>
      <c r="L637" s="150"/>
      <c r="M637" s="150"/>
      <c r="N637" s="149" t="str" cm="1">
        <f t="array" ref="N637">IF(AND(K637:M637=""),"ยังไม่บันทึกข้อมูล",
IF(M637&lt;&gt;"",
IF(M637&gt;=1.3,M637,"เป็นไม้พุ่ม"),
IF(K637+L637&gt;=1.3,K637+L637,"เป็นไม้พุ่ม")))</f>
        <v>ยังไม่บันทึกข้อมูล</v>
      </c>
      <c r="O637" s="149" t="str">
        <f t="shared" si="74"/>
        <v>ข้อมูลไม่ถูกต้อง</v>
      </c>
      <c r="P637" s="149" t="str">
        <f t="shared" si="75"/>
        <v>ข้อมูลไม่ถูกต้อง</v>
      </c>
      <c r="Q637" s="149" t="str">
        <f t="shared" si="76"/>
        <v>ข้อมูลไม่ถูกต้อง</v>
      </c>
      <c r="R637" s="149" t="str">
        <f t="shared" si="77"/>
        <v>ข้อมูลไม่ถูกต้อง</v>
      </c>
      <c r="S637" s="149" t="str">
        <f>IF(ISNUMBER(R637),
IF(H$2=ตัวเลือก!A$30,"ยังไม่บันทึกข้อมูล",R637*0.27),"ข้อมูลไม่ถูกต้อง")</f>
        <v>ข้อมูลไม่ถูกต้อง</v>
      </c>
      <c r="T637" s="149" t="str">
        <f t="shared" si="78"/>
        <v>ข้อมูลไม่ถูกต้อง</v>
      </c>
      <c r="U637" s="149" t="str">
        <f>IF(ISNUMBER(R637),
IF(H$2=ตัวเลือก!A$30,"ยังไม่บันทึกข้อมูล",R637*0.47),"ข้อมูลไม่ถูกต้อง")</f>
        <v>ข้อมูลไม่ถูกต้อง</v>
      </c>
      <c r="V637" s="149" t="str">
        <f>IF(ISNUMBER(S637),
IF(H$2=ตัวเลือก!A$30,"ยังไม่บันทึกข้อมูล",S637*0.47),"ข้อมูลไม่ถูกต้อง")</f>
        <v>ข้อมูลไม่ถูกต้อง</v>
      </c>
      <c r="W637" s="149" t="str">
        <f t="shared" si="79"/>
        <v>ข้อมูลไม่ถูกต้อง</v>
      </c>
      <c r="X637" s="148" t="str">
        <f t="shared" si="80"/>
        <v>ข้อมูลไม่ถูกต้อง</v>
      </c>
      <c r="Y637" s="38"/>
      <c r="Z637" s="38"/>
      <c r="AA637" s="38"/>
    </row>
    <row r="638" spans="1:27" x14ac:dyDescent="0.45">
      <c r="A638" s="38">
        <v>633</v>
      </c>
      <c r="B638" s="38"/>
      <c r="C638" s="38"/>
      <c r="D638" s="38"/>
      <c r="E638" s="38"/>
      <c r="F638" s="35"/>
      <c r="G638" s="35"/>
      <c r="H638" s="150"/>
      <c r="I638" s="38"/>
      <c r="J638" s="149" t="str">
        <f t="shared" si="81"/>
        <v>รอข้อมูลคอลัมน์ H</v>
      </c>
      <c r="K638" s="150"/>
      <c r="L638" s="150"/>
      <c r="M638" s="150"/>
      <c r="N638" s="149" t="str" cm="1">
        <f t="array" ref="N638">IF(AND(K638:M638=""),"ยังไม่บันทึกข้อมูล",
IF(M638&lt;&gt;"",
IF(M638&gt;=1.3,M638,"เป็นไม้พุ่ม"),
IF(K638+L638&gt;=1.3,K638+L638,"เป็นไม้พุ่ม")))</f>
        <v>ยังไม่บันทึกข้อมูล</v>
      </c>
      <c r="O638" s="149" t="str">
        <f t="shared" si="74"/>
        <v>ข้อมูลไม่ถูกต้อง</v>
      </c>
      <c r="P638" s="149" t="str">
        <f t="shared" si="75"/>
        <v>ข้อมูลไม่ถูกต้อง</v>
      </c>
      <c r="Q638" s="149" t="str">
        <f t="shared" si="76"/>
        <v>ข้อมูลไม่ถูกต้อง</v>
      </c>
      <c r="R638" s="149" t="str">
        <f t="shared" si="77"/>
        <v>ข้อมูลไม่ถูกต้อง</v>
      </c>
      <c r="S638" s="149" t="str">
        <f>IF(ISNUMBER(R638),
IF(H$2=ตัวเลือก!A$30,"ยังไม่บันทึกข้อมูล",R638*0.27),"ข้อมูลไม่ถูกต้อง")</f>
        <v>ข้อมูลไม่ถูกต้อง</v>
      </c>
      <c r="T638" s="149" t="str">
        <f t="shared" si="78"/>
        <v>ข้อมูลไม่ถูกต้อง</v>
      </c>
      <c r="U638" s="149" t="str">
        <f>IF(ISNUMBER(R638),
IF(H$2=ตัวเลือก!A$30,"ยังไม่บันทึกข้อมูล",R638*0.47),"ข้อมูลไม่ถูกต้อง")</f>
        <v>ข้อมูลไม่ถูกต้อง</v>
      </c>
      <c r="V638" s="149" t="str">
        <f>IF(ISNUMBER(S638),
IF(H$2=ตัวเลือก!A$30,"ยังไม่บันทึกข้อมูล",S638*0.47),"ข้อมูลไม่ถูกต้อง")</f>
        <v>ข้อมูลไม่ถูกต้อง</v>
      </c>
      <c r="W638" s="149" t="str">
        <f t="shared" si="79"/>
        <v>ข้อมูลไม่ถูกต้อง</v>
      </c>
      <c r="X638" s="148" t="str">
        <f t="shared" si="80"/>
        <v>ข้อมูลไม่ถูกต้อง</v>
      </c>
      <c r="Y638" s="38"/>
      <c r="Z638" s="38"/>
      <c r="AA638" s="38"/>
    </row>
    <row r="639" spans="1:27" x14ac:dyDescent="0.45">
      <c r="A639" s="38">
        <v>634</v>
      </c>
      <c r="B639" s="38"/>
      <c r="C639" s="38"/>
      <c r="D639" s="38"/>
      <c r="E639" s="38"/>
      <c r="F639" s="35"/>
      <c r="G639" s="35"/>
      <c r="H639" s="150"/>
      <c r="I639" s="38"/>
      <c r="J639" s="149" t="str">
        <f t="shared" si="81"/>
        <v>รอข้อมูลคอลัมน์ H</v>
      </c>
      <c r="K639" s="150"/>
      <c r="L639" s="150"/>
      <c r="M639" s="150"/>
      <c r="N639" s="149" t="str" cm="1">
        <f t="array" ref="N639">IF(AND(K639:M639=""),"ยังไม่บันทึกข้อมูล",
IF(M639&lt;&gt;"",
IF(M639&gt;=1.3,M639,"เป็นไม้พุ่ม"),
IF(K639+L639&gt;=1.3,K639+L639,"เป็นไม้พุ่ม")))</f>
        <v>ยังไม่บันทึกข้อมูล</v>
      </c>
      <c r="O639" s="149" t="str">
        <f t="shared" si="74"/>
        <v>ข้อมูลไม่ถูกต้อง</v>
      </c>
      <c r="P639" s="149" t="str">
        <f t="shared" si="75"/>
        <v>ข้อมูลไม่ถูกต้อง</v>
      </c>
      <c r="Q639" s="149" t="str">
        <f t="shared" si="76"/>
        <v>ข้อมูลไม่ถูกต้อง</v>
      </c>
      <c r="R639" s="149" t="str">
        <f t="shared" si="77"/>
        <v>ข้อมูลไม่ถูกต้อง</v>
      </c>
      <c r="S639" s="149" t="str">
        <f>IF(ISNUMBER(R639),
IF(H$2=ตัวเลือก!A$30,"ยังไม่บันทึกข้อมูล",R639*0.27),"ข้อมูลไม่ถูกต้อง")</f>
        <v>ข้อมูลไม่ถูกต้อง</v>
      </c>
      <c r="T639" s="149" t="str">
        <f t="shared" si="78"/>
        <v>ข้อมูลไม่ถูกต้อง</v>
      </c>
      <c r="U639" s="149" t="str">
        <f>IF(ISNUMBER(R639),
IF(H$2=ตัวเลือก!A$30,"ยังไม่บันทึกข้อมูล",R639*0.47),"ข้อมูลไม่ถูกต้อง")</f>
        <v>ข้อมูลไม่ถูกต้อง</v>
      </c>
      <c r="V639" s="149" t="str">
        <f>IF(ISNUMBER(S639),
IF(H$2=ตัวเลือก!A$30,"ยังไม่บันทึกข้อมูล",S639*0.47),"ข้อมูลไม่ถูกต้อง")</f>
        <v>ข้อมูลไม่ถูกต้อง</v>
      </c>
      <c r="W639" s="149" t="str">
        <f t="shared" si="79"/>
        <v>ข้อมูลไม่ถูกต้อง</v>
      </c>
      <c r="X639" s="148" t="str">
        <f t="shared" si="80"/>
        <v>ข้อมูลไม่ถูกต้อง</v>
      </c>
      <c r="Y639" s="38"/>
      <c r="Z639" s="38"/>
      <c r="AA639" s="38"/>
    </row>
    <row r="640" spans="1:27" x14ac:dyDescent="0.45">
      <c r="A640" s="38">
        <v>635</v>
      </c>
      <c r="B640" s="38"/>
      <c r="C640" s="38"/>
      <c r="D640" s="38"/>
      <c r="E640" s="38"/>
      <c r="F640" s="35"/>
      <c r="G640" s="35"/>
      <c r="H640" s="150"/>
      <c r="I640" s="38"/>
      <c r="J640" s="149" t="str">
        <f t="shared" si="81"/>
        <v>รอข้อมูลคอลัมน์ H</v>
      </c>
      <c r="K640" s="150"/>
      <c r="L640" s="150"/>
      <c r="M640" s="150"/>
      <c r="N640" s="149" t="str" cm="1">
        <f t="array" ref="N640">IF(AND(K640:M640=""),"ยังไม่บันทึกข้อมูล",
IF(M640&lt;&gt;"",
IF(M640&gt;=1.3,M640,"เป็นไม้พุ่ม"),
IF(K640+L640&gt;=1.3,K640+L640,"เป็นไม้พุ่ม")))</f>
        <v>ยังไม่บันทึกข้อมูล</v>
      </c>
      <c r="O640" s="149" t="str">
        <f t="shared" si="74"/>
        <v>ข้อมูลไม่ถูกต้อง</v>
      </c>
      <c r="P640" s="149" t="str">
        <f t="shared" si="75"/>
        <v>ข้อมูลไม่ถูกต้อง</v>
      </c>
      <c r="Q640" s="149" t="str">
        <f t="shared" si="76"/>
        <v>ข้อมูลไม่ถูกต้อง</v>
      </c>
      <c r="R640" s="149" t="str">
        <f t="shared" si="77"/>
        <v>ข้อมูลไม่ถูกต้อง</v>
      </c>
      <c r="S640" s="149" t="str">
        <f>IF(ISNUMBER(R640),
IF(H$2=ตัวเลือก!A$30,"ยังไม่บันทึกข้อมูล",R640*0.27),"ข้อมูลไม่ถูกต้อง")</f>
        <v>ข้อมูลไม่ถูกต้อง</v>
      </c>
      <c r="T640" s="149" t="str">
        <f t="shared" si="78"/>
        <v>ข้อมูลไม่ถูกต้อง</v>
      </c>
      <c r="U640" s="149" t="str">
        <f>IF(ISNUMBER(R640),
IF(H$2=ตัวเลือก!A$30,"ยังไม่บันทึกข้อมูล",R640*0.47),"ข้อมูลไม่ถูกต้อง")</f>
        <v>ข้อมูลไม่ถูกต้อง</v>
      </c>
      <c r="V640" s="149" t="str">
        <f>IF(ISNUMBER(S640),
IF(H$2=ตัวเลือก!A$30,"ยังไม่บันทึกข้อมูล",S640*0.47),"ข้อมูลไม่ถูกต้อง")</f>
        <v>ข้อมูลไม่ถูกต้อง</v>
      </c>
      <c r="W640" s="149" t="str">
        <f t="shared" si="79"/>
        <v>ข้อมูลไม่ถูกต้อง</v>
      </c>
      <c r="X640" s="148" t="str">
        <f t="shared" si="80"/>
        <v>ข้อมูลไม่ถูกต้อง</v>
      </c>
      <c r="Y640" s="38"/>
      <c r="Z640" s="38"/>
      <c r="AA640" s="38"/>
    </row>
    <row r="641" spans="1:27" x14ac:dyDescent="0.45">
      <c r="A641" s="38">
        <v>636</v>
      </c>
      <c r="B641" s="38"/>
      <c r="C641" s="38"/>
      <c r="D641" s="38"/>
      <c r="E641" s="38"/>
      <c r="F641" s="35"/>
      <c r="G641" s="35"/>
      <c r="H641" s="150"/>
      <c r="I641" s="38"/>
      <c r="J641" s="149" t="str">
        <f t="shared" si="81"/>
        <v>รอข้อมูลคอลัมน์ H</v>
      </c>
      <c r="K641" s="150"/>
      <c r="L641" s="150"/>
      <c r="M641" s="150"/>
      <c r="N641" s="149" t="str" cm="1">
        <f t="array" ref="N641">IF(AND(K641:M641=""),"ยังไม่บันทึกข้อมูล",
IF(M641&lt;&gt;"",
IF(M641&gt;=1.3,M641,"เป็นไม้พุ่ม"),
IF(K641+L641&gt;=1.3,K641+L641,"เป็นไม้พุ่ม")))</f>
        <v>ยังไม่บันทึกข้อมูล</v>
      </c>
      <c r="O641" s="149" t="str">
        <f t="shared" si="74"/>
        <v>ข้อมูลไม่ถูกต้อง</v>
      </c>
      <c r="P641" s="149" t="str">
        <f t="shared" si="75"/>
        <v>ข้อมูลไม่ถูกต้อง</v>
      </c>
      <c r="Q641" s="149" t="str">
        <f t="shared" si="76"/>
        <v>ข้อมูลไม่ถูกต้อง</v>
      </c>
      <c r="R641" s="149" t="str">
        <f t="shared" si="77"/>
        <v>ข้อมูลไม่ถูกต้อง</v>
      </c>
      <c r="S641" s="149" t="str">
        <f>IF(ISNUMBER(R641),
IF(H$2=ตัวเลือก!A$30,"ยังไม่บันทึกข้อมูล",R641*0.27),"ข้อมูลไม่ถูกต้อง")</f>
        <v>ข้อมูลไม่ถูกต้อง</v>
      </c>
      <c r="T641" s="149" t="str">
        <f t="shared" si="78"/>
        <v>ข้อมูลไม่ถูกต้อง</v>
      </c>
      <c r="U641" s="149" t="str">
        <f>IF(ISNUMBER(R641),
IF(H$2=ตัวเลือก!A$30,"ยังไม่บันทึกข้อมูล",R641*0.47),"ข้อมูลไม่ถูกต้อง")</f>
        <v>ข้อมูลไม่ถูกต้อง</v>
      </c>
      <c r="V641" s="149" t="str">
        <f>IF(ISNUMBER(S641),
IF(H$2=ตัวเลือก!A$30,"ยังไม่บันทึกข้อมูล",S641*0.47),"ข้อมูลไม่ถูกต้อง")</f>
        <v>ข้อมูลไม่ถูกต้อง</v>
      </c>
      <c r="W641" s="149" t="str">
        <f t="shared" si="79"/>
        <v>ข้อมูลไม่ถูกต้อง</v>
      </c>
      <c r="X641" s="148" t="str">
        <f t="shared" si="80"/>
        <v>ข้อมูลไม่ถูกต้อง</v>
      </c>
      <c r="Y641" s="38"/>
      <c r="Z641" s="38"/>
      <c r="AA641" s="38"/>
    </row>
    <row r="642" spans="1:27" x14ac:dyDescent="0.45">
      <c r="A642" s="38">
        <v>637</v>
      </c>
      <c r="B642" s="38"/>
      <c r="C642" s="38"/>
      <c r="D642" s="38"/>
      <c r="E642" s="38"/>
      <c r="F642" s="35"/>
      <c r="G642" s="35"/>
      <c r="H642" s="150"/>
      <c r="I642" s="38"/>
      <c r="J642" s="149" t="str">
        <f t="shared" si="81"/>
        <v>รอข้อมูลคอลัมน์ H</v>
      </c>
      <c r="K642" s="150"/>
      <c r="L642" s="150"/>
      <c r="M642" s="150"/>
      <c r="N642" s="149" t="str" cm="1">
        <f t="array" ref="N642">IF(AND(K642:M642=""),"ยังไม่บันทึกข้อมูล",
IF(M642&lt;&gt;"",
IF(M642&gt;=1.3,M642,"เป็นไม้พุ่ม"),
IF(K642+L642&gt;=1.3,K642+L642,"เป็นไม้พุ่ม")))</f>
        <v>ยังไม่บันทึกข้อมูล</v>
      </c>
      <c r="O642" s="149" t="str">
        <f t="shared" si="74"/>
        <v>ข้อมูลไม่ถูกต้อง</v>
      </c>
      <c r="P642" s="149" t="str">
        <f t="shared" si="75"/>
        <v>ข้อมูลไม่ถูกต้อง</v>
      </c>
      <c r="Q642" s="149" t="str">
        <f t="shared" si="76"/>
        <v>ข้อมูลไม่ถูกต้อง</v>
      </c>
      <c r="R642" s="149" t="str">
        <f t="shared" si="77"/>
        <v>ข้อมูลไม่ถูกต้อง</v>
      </c>
      <c r="S642" s="149" t="str">
        <f>IF(ISNUMBER(R642),
IF(H$2=ตัวเลือก!A$30,"ยังไม่บันทึกข้อมูล",R642*0.27),"ข้อมูลไม่ถูกต้อง")</f>
        <v>ข้อมูลไม่ถูกต้อง</v>
      </c>
      <c r="T642" s="149" t="str">
        <f t="shared" si="78"/>
        <v>ข้อมูลไม่ถูกต้อง</v>
      </c>
      <c r="U642" s="149" t="str">
        <f>IF(ISNUMBER(R642),
IF(H$2=ตัวเลือก!A$30,"ยังไม่บันทึกข้อมูล",R642*0.47),"ข้อมูลไม่ถูกต้อง")</f>
        <v>ข้อมูลไม่ถูกต้อง</v>
      </c>
      <c r="V642" s="149" t="str">
        <f>IF(ISNUMBER(S642),
IF(H$2=ตัวเลือก!A$30,"ยังไม่บันทึกข้อมูล",S642*0.47),"ข้อมูลไม่ถูกต้อง")</f>
        <v>ข้อมูลไม่ถูกต้อง</v>
      </c>
      <c r="W642" s="149" t="str">
        <f t="shared" si="79"/>
        <v>ข้อมูลไม่ถูกต้อง</v>
      </c>
      <c r="X642" s="148" t="str">
        <f t="shared" si="80"/>
        <v>ข้อมูลไม่ถูกต้อง</v>
      </c>
      <c r="Y642" s="38"/>
      <c r="Z642" s="38"/>
      <c r="AA642" s="38"/>
    </row>
    <row r="643" spans="1:27" x14ac:dyDescent="0.45">
      <c r="A643" s="38">
        <v>638</v>
      </c>
      <c r="B643" s="38"/>
      <c r="C643" s="38"/>
      <c r="D643" s="38"/>
      <c r="E643" s="38"/>
      <c r="F643" s="35"/>
      <c r="G643" s="35"/>
      <c r="H643" s="150"/>
      <c r="I643" s="38"/>
      <c r="J643" s="149" t="str">
        <f t="shared" si="81"/>
        <v>รอข้อมูลคอลัมน์ H</v>
      </c>
      <c r="K643" s="150"/>
      <c r="L643" s="150"/>
      <c r="M643" s="150"/>
      <c r="N643" s="149" t="str" cm="1">
        <f t="array" ref="N643">IF(AND(K643:M643=""),"ยังไม่บันทึกข้อมูล",
IF(M643&lt;&gt;"",
IF(M643&gt;=1.3,M643,"เป็นไม้พุ่ม"),
IF(K643+L643&gt;=1.3,K643+L643,"เป็นไม้พุ่ม")))</f>
        <v>ยังไม่บันทึกข้อมูล</v>
      </c>
      <c r="O643" s="149" t="str">
        <f t="shared" si="74"/>
        <v>ข้อมูลไม่ถูกต้อง</v>
      </c>
      <c r="P643" s="149" t="str">
        <f t="shared" si="75"/>
        <v>ข้อมูลไม่ถูกต้อง</v>
      </c>
      <c r="Q643" s="149" t="str">
        <f t="shared" si="76"/>
        <v>ข้อมูลไม่ถูกต้อง</v>
      </c>
      <c r="R643" s="149" t="str">
        <f t="shared" si="77"/>
        <v>ข้อมูลไม่ถูกต้อง</v>
      </c>
      <c r="S643" s="149" t="str">
        <f>IF(ISNUMBER(R643),
IF(H$2=ตัวเลือก!A$30,"ยังไม่บันทึกข้อมูล",R643*0.27),"ข้อมูลไม่ถูกต้อง")</f>
        <v>ข้อมูลไม่ถูกต้อง</v>
      </c>
      <c r="T643" s="149" t="str">
        <f t="shared" si="78"/>
        <v>ข้อมูลไม่ถูกต้อง</v>
      </c>
      <c r="U643" s="149" t="str">
        <f>IF(ISNUMBER(R643),
IF(H$2=ตัวเลือก!A$30,"ยังไม่บันทึกข้อมูล",R643*0.47),"ข้อมูลไม่ถูกต้อง")</f>
        <v>ข้อมูลไม่ถูกต้อง</v>
      </c>
      <c r="V643" s="149" t="str">
        <f>IF(ISNUMBER(S643),
IF(H$2=ตัวเลือก!A$30,"ยังไม่บันทึกข้อมูล",S643*0.47),"ข้อมูลไม่ถูกต้อง")</f>
        <v>ข้อมูลไม่ถูกต้อง</v>
      </c>
      <c r="W643" s="149" t="str">
        <f t="shared" si="79"/>
        <v>ข้อมูลไม่ถูกต้อง</v>
      </c>
      <c r="X643" s="148" t="str">
        <f t="shared" si="80"/>
        <v>ข้อมูลไม่ถูกต้อง</v>
      </c>
      <c r="Y643" s="38"/>
      <c r="Z643" s="38"/>
      <c r="AA643" s="38"/>
    </row>
    <row r="644" spans="1:27" x14ac:dyDescent="0.45">
      <c r="A644" s="38">
        <v>639</v>
      </c>
      <c r="B644" s="38"/>
      <c r="C644" s="38"/>
      <c r="D644" s="38"/>
      <c r="E644" s="38"/>
      <c r="F644" s="35"/>
      <c r="G644" s="35"/>
      <c r="H644" s="150"/>
      <c r="I644" s="38"/>
      <c r="J644" s="149" t="str">
        <f t="shared" si="81"/>
        <v>รอข้อมูลคอลัมน์ H</v>
      </c>
      <c r="K644" s="150"/>
      <c r="L644" s="150"/>
      <c r="M644" s="150"/>
      <c r="N644" s="149" t="str" cm="1">
        <f t="array" ref="N644">IF(AND(K644:M644=""),"ยังไม่บันทึกข้อมูล",
IF(M644&lt;&gt;"",
IF(M644&gt;=1.3,M644,"เป็นไม้พุ่ม"),
IF(K644+L644&gt;=1.3,K644+L644,"เป็นไม้พุ่ม")))</f>
        <v>ยังไม่บันทึกข้อมูล</v>
      </c>
      <c r="O644" s="149" t="str">
        <f t="shared" si="74"/>
        <v>ข้อมูลไม่ถูกต้อง</v>
      </c>
      <c r="P644" s="149" t="str">
        <f t="shared" si="75"/>
        <v>ข้อมูลไม่ถูกต้อง</v>
      </c>
      <c r="Q644" s="149" t="str">
        <f t="shared" si="76"/>
        <v>ข้อมูลไม่ถูกต้อง</v>
      </c>
      <c r="R644" s="149" t="str">
        <f t="shared" si="77"/>
        <v>ข้อมูลไม่ถูกต้อง</v>
      </c>
      <c r="S644" s="149" t="str">
        <f>IF(ISNUMBER(R644),
IF(H$2=ตัวเลือก!A$30,"ยังไม่บันทึกข้อมูล",R644*0.27),"ข้อมูลไม่ถูกต้อง")</f>
        <v>ข้อมูลไม่ถูกต้อง</v>
      </c>
      <c r="T644" s="149" t="str">
        <f t="shared" si="78"/>
        <v>ข้อมูลไม่ถูกต้อง</v>
      </c>
      <c r="U644" s="149" t="str">
        <f>IF(ISNUMBER(R644),
IF(H$2=ตัวเลือก!A$30,"ยังไม่บันทึกข้อมูล",R644*0.47),"ข้อมูลไม่ถูกต้อง")</f>
        <v>ข้อมูลไม่ถูกต้อง</v>
      </c>
      <c r="V644" s="149" t="str">
        <f>IF(ISNUMBER(S644),
IF(H$2=ตัวเลือก!A$30,"ยังไม่บันทึกข้อมูล",S644*0.47),"ข้อมูลไม่ถูกต้อง")</f>
        <v>ข้อมูลไม่ถูกต้อง</v>
      </c>
      <c r="W644" s="149" t="str">
        <f t="shared" si="79"/>
        <v>ข้อมูลไม่ถูกต้อง</v>
      </c>
      <c r="X644" s="148" t="str">
        <f t="shared" si="80"/>
        <v>ข้อมูลไม่ถูกต้อง</v>
      </c>
      <c r="Y644" s="38"/>
      <c r="Z644" s="38"/>
      <c r="AA644" s="38"/>
    </row>
    <row r="645" spans="1:27" x14ac:dyDescent="0.45">
      <c r="A645" s="38">
        <v>640</v>
      </c>
      <c r="B645" s="38"/>
      <c r="C645" s="38"/>
      <c r="D645" s="38"/>
      <c r="E645" s="38"/>
      <c r="F645" s="35"/>
      <c r="G645" s="35"/>
      <c r="H645" s="150"/>
      <c r="I645" s="38"/>
      <c r="J645" s="149" t="str">
        <f t="shared" si="81"/>
        <v>รอข้อมูลคอลัมน์ H</v>
      </c>
      <c r="K645" s="150"/>
      <c r="L645" s="150"/>
      <c r="M645" s="150"/>
      <c r="N645" s="149" t="str" cm="1">
        <f t="array" ref="N645">IF(AND(K645:M645=""),"ยังไม่บันทึกข้อมูล",
IF(M645&lt;&gt;"",
IF(M645&gt;=1.3,M645,"เป็นไม้พุ่ม"),
IF(K645+L645&gt;=1.3,K645+L645,"เป็นไม้พุ่ม")))</f>
        <v>ยังไม่บันทึกข้อมูล</v>
      </c>
      <c r="O645" s="149" t="str">
        <f t="shared" si="74"/>
        <v>ข้อมูลไม่ถูกต้อง</v>
      </c>
      <c r="P645" s="149" t="str">
        <f t="shared" si="75"/>
        <v>ข้อมูลไม่ถูกต้อง</v>
      </c>
      <c r="Q645" s="149" t="str">
        <f t="shared" si="76"/>
        <v>ข้อมูลไม่ถูกต้อง</v>
      </c>
      <c r="R645" s="149" t="str">
        <f t="shared" si="77"/>
        <v>ข้อมูลไม่ถูกต้อง</v>
      </c>
      <c r="S645" s="149" t="str">
        <f>IF(ISNUMBER(R645),
IF(H$2=ตัวเลือก!A$30,"ยังไม่บันทึกข้อมูล",R645*0.27),"ข้อมูลไม่ถูกต้อง")</f>
        <v>ข้อมูลไม่ถูกต้อง</v>
      </c>
      <c r="T645" s="149" t="str">
        <f t="shared" si="78"/>
        <v>ข้อมูลไม่ถูกต้อง</v>
      </c>
      <c r="U645" s="149" t="str">
        <f>IF(ISNUMBER(R645),
IF(H$2=ตัวเลือก!A$30,"ยังไม่บันทึกข้อมูล",R645*0.47),"ข้อมูลไม่ถูกต้อง")</f>
        <v>ข้อมูลไม่ถูกต้อง</v>
      </c>
      <c r="V645" s="149" t="str">
        <f>IF(ISNUMBER(S645),
IF(H$2=ตัวเลือก!A$30,"ยังไม่บันทึกข้อมูล",S645*0.47),"ข้อมูลไม่ถูกต้อง")</f>
        <v>ข้อมูลไม่ถูกต้อง</v>
      </c>
      <c r="W645" s="149" t="str">
        <f t="shared" si="79"/>
        <v>ข้อมูลไม่ถูกต้อง</v>
      </c>
      <c r="X645" s="148" t="str">
        <f t="shared" si="80"/>
        <v>ข้อมูลไม่ถูกต้อง</v>
      </c>
      <c r="Y645" s="38"/>
      <c r="Z645" s="38"/>
      <c r="AA645" s="38"/>
    </row>
    <row r="646" spans="1:27" x14ac:dyDescent="0.45">
      <c r="A646" s="38">
        <v>641</v>
      </c>
      <c r="B646" s="38"/>
      <c r="C646" s="38"/>
      <c r="D646" s="38"/>
      <c r="E646" s="38"/>
      <c r="F646" s="35"/>
      <c r="G646" s="35"/>
      <c r="H646" s="150"/>
      <c r="I646" s="38"/>
      <c r="J646" s="149" t="str">
        <f t="shared" si="81"/>
        <v>รอข้อมูลคอลัมน์ H</v>
      </c>
      <c r="K646" s="150"/>
      <c r="L646" s="150"/>
      <c r="M646" s="150"/>
      <c r="N646" s="149" t="str" cm="1">
        <f t="array" ref="N646">IF(AND(K646:M646=""),"ยังไม่บันทึกข้อมูล",
IF(M646&lt;&gt;"",
IF(M646&gt;=1.3,M646,"เป็นไม้พุ่ม"),
IF(K646+L646&gt;=1.3,K646+L646,"เป็นไม้พุ่ม")))</f>
        <v>ยังไม่บันทึกข้อมูล</v>
      </c>
      <c r="O646" s="149" t="str">
        <f t="shared" si="74"/>
        <v>ข้อมูลไม่ถูกต้อง</v>
      </c>
      <c r="P646" s="149" t="str">
        <f t="shared" si="75"/>
        <v>ข้อมูลไม่ถูกต้อง</v>
      </c>
      <c r="Q646" s="149" t="str">
        <f t="shared" si="76"/>
        <v>ข้อมูลไม่ถูกต้อง</v>
      </c>
      <c r="R646" s="149" t="str">
        <f t="shared" si="77"/>
        <v>ข้อมูลไม่ถูกต้อง</v>
      </c>
      <c r="S646" s="149" t="str">
        <f>IF(ISNUMBER(R646),
IF(H$2=ตัวเลือก!A$30,"ยังไม่บันทึกข้อมูล",R646*0.27),"ข้อมูลไม่ถูกต้อง")</f>
        <v>ข้อมูลไม่ถูกต้อง</v>
      </c>
      <c r="T646" s="149" t="str">
        <f t="shared" si="78"/>
        <v>ข้อมูลไม่ถูกต้อง</v>
      </c>
      <c r="U646" s="149" t="str">
        <f>IF(ISNUMBER(R646),
IF(H$2=ตัวเลือก!A$30,"ยังไม่บันทึกข้อมูล",R646*0.47),"ข้อมูลไม่ถูกต้อง")</f>
        <v>ข้อมูลไม่ถูกต้อง</v>
      </c>
      <c r="V646" s="149" t="str">
        <f>IF(ISNUMBER(S646),
IF(H$2=ตัวเลือก!A$30,"ยังไม่บันทึกข้อมูล",S646*0.47),"ข้อมูลไม่ถูกต้อง")</f>
        <v>ข้อมูลไม่ถูกต้อง</v>
      </c>
      <c r="W646" s="149" t="str">
        <f t="shared" si="79"/>
        <v>ข้อมูลไม่ถูกต้อง</v>
      </c>
      <c r="X646" s="148" t="str">
        <f t="shared" si="80"/>
        <v>ข้อมูลไม่ถูกต้อง</v>
      </c>
      <c r="Y646" s="38"/>
      <c r="Z646" s="38"/>
      <c r="AA646" s="38"/>
    </row>
    <row r="647" spans="1:27" x14ac:dyDescent="0.45">
      <c r="A647" s="38">
        <v>642</v>
      </c>
      <c r="B647" s="38"/>
      <c r="C647" s="38"/>
      <c r="D647" s="38"/>
      <c r="E647" s="38"/>
      <c r="F647" s="35"/>
      <c r="G647" s="35"/>
      <c r="H647" s="150"/>
      <c r="I647" s="38"/>
      <c r="J647" s="149" t="str">
        <f t="shared" si="81"/>
        <v>รอข้อมูลคอลัมน์ H</v>
      </c>
      <c r="K647" s="150"/>
      <c r="L647" s="150"/>
      <c r="M647" s="150"/>
      <c r="N647" s="149" t="str" cm="1">
        <f t="array" ref="N647">IF(AND(K647:M647=""),"ยังไม่บันทึกข้อมูล",
IF(M647&lt;&gt;"",
IF(M647&gt;=1.3,M647,"เป็นไม้พุ่ม"),
IF(K647+L647&gt;=1.3,K647+L647,"เป็นไม้พุ่ม")))</f>
        <v>ยังไม่บันทึกข้อมูล</v>
      </c>
      <c r="O647" s="149" t="str">
        <f t="shared" ref="O647:O710" si="82">IF(AND(ISNUMBER(J647),ISNUMBER(N647)),0.0702*(((J647^2)*N647))^0.8737,"ข้อมูลไม่ถูกต้อง")</f>
        <v>ข้อมูลไม่ถูกต้อง</v>
      </c>
      <c r="P647" s="149" t="str">
        <f t="shared" ref="P647:P710" si="83">IF(AND(ISNUMBER(J647),ISNUMBER(N647)),0.0093*(((J647^2)*N647))^0.9403,"ข้อมูลไม่ถูกต้อง")</f>
        <v>ข้อมูลไม่ถูกต้อง</v>
      </c>
      <c r="Q647" s="149" t="str">
        <f t="shared" ref="Q647:Q710" si="84">IF(AND(ISNUMBER(K647),ISNUMBER(O647)),0.0244*(((K647^2)*O647))^1.0517,"ข้อมูลไม่ถูกต้อง")</f>
        <v>ข้อมูลไม่ถูกต้อง</v>
      </c>
      <c r="R647" s="149" t="str">
        <f t="shared" ref="R647:R710" si="85">IF(AND(O647&lt;&gt;"ข้อมูลไม่ถูกต้อง",P647&lt;&gt;"ข้อมูลไม่ถูกต้อง",Q647&lt;&gt;"ข้อมูลไม่ถูกต้อง"),O647+P647+Q647,"ข้อมูลไม่ถูกต้อง")</f>
        <v>ข้อมูลไม่ถูกต้อง</v>
      </c>
      <c r="S647" s="149" t="str">
        <f>IF(ISNUMBER(R647),
IF(H$2=ตัวเลือก!A$30,"ยังไม่บันทึกข้อมูล",R647*0.27),"ข้อมูลไม่ถูกต้อง")</f>
        <v>ข้อมูลไม่ถูกต้อง</v>
      </c>
      <c r="T647" s="149" t="str">
        <f t="shared" ref="T647:T710" si="86">IF(AND(ISNUMBER(R647),ISNUMBER(S647)),R647+S647,"ข้อมูลไม่ถูกต้อง")</f>
        <v>ข้อมูลไม่ถูกต้อง</v>
      </c>
      <c r="U647" s="149" t="str">
        <f>IF(ISNUMBER(R647),
IF(H$2=ตัวเลือก!A$30,"ยังไม่บันทึกข้อมูล",R647*0.47),"ข้อมูลไม่ถูกต้อง")</f>
        <v>ข้อมูลไม่ถูกต้อง</v>
      </c>
      <c r="V647" s="149" t="str">
        <f>IF(ISNUMBER(S647),
IF(H$2=ตัวเลือก!A$30,"ยังไม่บันทึกข้อมูล",S647*0.47),"ข้อมูลไม่ถูกต้อง")</f>
        <v>ข้อมูลไม่ถูกต้อง</v>
      </c>
      <c r="W647" s="149" t="str">
        <f t="shared" ref="W647:W710" si="87">IF(AND(ISNUMBER(U647),ISNUMBER(V647)),((U647+V647)/1000),"ข้อมูลไม่ถูกต้อง")</f>
        <v>ข้อมูลไม่ถูกต้อง</v>
      </c>
      <c r="X647" s="148" t="str">
        <f t="shared" si="80"/>
        <v>ข้อมูลไม่ถูกต้อง</v>
      </c>
      <c r="Y647" s="38"/>
      <c r="Z647" s="38"/>
      <c r="AA647" s="38"/>
    </row>
    <row r="648" spans="1:27" x14ac:dyDescent="0.45">
      <c r="A648" s="38">
        <v>643</v>
      </c>
      <c r="B648" s="38"/>
      <c r="C648" s="38"/>
      <c r="D648" s="38"/>
      <c r="E648" s="38"/>
      <c r="F648" s="35"/>
      <c r="G648" s="35"/>
      <c r="H648" s="150"/>
      <c r="I648" s="38"/>
      <c r="J648" s="149" t="str">
        <f t="shared" si="81"/>
        <v>รอข้อมูลคอลัมน์ H</v>
      </c>
      <c r="K648" s="150"/>
      <c r="L648" s="150"/>
      <c r="M648" s="150"/>
      <c r="N648" s="149" t="str" cm="1">
        <f t="array" ref="N648">IF(AND(K648:M648=""),"ยังไม่บันทึกข้อมูล",
IF(M648&lt;&gt;"",
IF(M648&gt;=1.3,M648,"เป็นไม้พุ่ม"),
IF(K648+L648&gt;=1.3,K648+L648,"เป็นไม้พุ่ม")))</f>
        <v>ยังไม่บันทึกข้อมูล</v>
      </c>
      <c r="O648" s="149" t="str">
        <f t="shared" si="82"/>
        <v>ข้อมูลไม่ถูกต้อง</v>
      </c>
      <c r="P648" s="149" t="str">
        <f t="shared" si="83"/>
        <v>ข้อมูลไม่ถูกต้อง</v>
      </c>
      <c r="Q648" s="149" t="str">
        <f t="shared" si="84"/>
        <v>ข้อมูลไม่ถูกต้อง</v>
      </c>
      <c r="R648" s="149" t="str">
        <f t="shared" si="85"/>
        <v>ข้อมูลไม่ถูกต้อง</v>
      </c>
      <c r="S648" s="149" t="str">
        <f>IF(ISNUMBER(R648),
IF(H$2=ตัวเลือก!A$30,"ยังไม่บันทึกข้อมูล",R648*0.27),"ข้อมูลไม่ถูกต้อง")</f>
        <v>ข้อมูลไม่ถูกต้อง</v>
      </c>
      <c r="T648" s="149" t="str">
        <f t="shared" si="86"/>
        <v>ข้อมูลไม่ถูกต้อง</v>
      </c>
      <c r="U648" s="149" t="str">
        <f>IF(ISNUMBER(R648),
IF(H$2=ตัวเลือก!A$30,"ยังไม่บันทึกข้อมูล",R648*0.47),"ข้อมูลไม่ถูกต้อง")</f>
        <v>ข้อมูลไม่ถูกต้อง</v>
      </c>
      <c r="V648" s="149" t="str">
        <f>IF(ISNUMBER(S648),
IF(H$2=ตัวเลือก!A$30,"ยังไม่บันทึกข้อมูล",S648*0.47),"ข้อมูลไม่ถูกต้อง")</f>
        <v>ข้อมูลไม่ถูกต้อง</v>
      </c>
      <c r="W648" s="149" t="str">
        <f t="shared" si="87"/>
        <v>ข้อมูลไม่ถูกต้อง</v>
      </c>
      <c r="X648" s="148" t="str">
        <f t="shared" si="80"/>
        <v>ข้อมูลไม่ถูกต้อง</v>
      </c>
      <c r="Y648" s="38"/>
      <c r="Z648" s="38"/>
      <c r="AA648" s="38"/>
    </row>
    <row r="649" spans="1:27" x14ac:dyDescent="0.45">
      <c r="A649" s="38">
        <v>644</v>
      </c>
      <c r="B649" s="38"/>
      <c r="C649" s="38"/>
      <c r="D649" s="38"/>
      <c r="E649" s="38"/>
      <c r="F649" s="35"/>
      <c r="G649" s="35"/>
      <c r="H649" s="150"/>
      <c r="I649" s="38"/>
      <c r="J649" s="149" t="str">
        <f t="shared" si="81"/>
        <v>รอข้อมูลคอลัมน์ H</v>
      </c>
      <c r="K649" s="150"/>
      <c r="L649" s="150"/>
      <c r="M649" s="150"/>
      <c r="N649" s="149" t="str" cm="1">
        <f t="array" ref="N649">IF(AND(K649:M649=""),"ยังไม่บันทึกข้อมูล",
IF(M649&lt;&gt;"",
IF(M649&gt;=1.3,M649,"เป็นไม้พุ่ม"),
IF(K649+L649&gt;=1.3,K649+L649,"เป็นไม้พุ่ม")))</f>
        <v>ยังไม่บันทึกข้อมูล</v>
      </c>
      <c r="O649" s="149" t="str">
        <f t="shared" si="82"/>
        <v>ข้อมูลไม่ถูกต้อง</v>
      </c>
      <c r="P649" s="149" t="str">
        <f t="shared" si="83"/>
        <v>ข้อมูลไม่ถูกต้อง</v>
      </c>
      <c r="Q649" s="149" t="str">
        <f t="shared" si="84"/>
        <v>ข้อมูลไม่ถูกต้อง</v>
      </c>
      <c r="R649" s="149" t="str">
        <f t="shared" si="85"/>
        <v>ข้อมูลไม่ถูกต้อง</v>
      </c>
      <c r="S649" s="149" t="str">
        <f>IF(ISNUMBER(R649),
IF(H$2=ตัวเลือก!A$30,"ยังไม่บันทึกข้อมูล",R649*0.27),"ข้อมูลไม่ถูกต้อง")</f>
        <v>ข้อมูลไม่ถูกต้อง</v>
      </c>
      <c r="T649" s="149" t="str">
        <f t="shared" si="86"/>
        <v>ข้อมูลไม่ถูกต้อง</v>
      </c>
      <c r="U649" s="149" t="str">
        <f>IF(ISNUMBER(R649),
IF(H$2=ตัวเลือก!A$30,"ยังไม่บันทึกข้อมูล",R649*0.47),"ข้อมูลไม่ถูกต้อง")</f>
        <v>ข้อมูลไม่ถูกต้อง</v>
      </c>
      <c r="V649" s="149" t="str">
        <f>IF(ISNUMBER(S649),
IF(H$2=ตัวเลือก!A$30,"ยังไม่บันทึกข้อมูล",S649*0.47),"ข้อมูลไม่ถูกต้อง")</f>
        <v>ข้อมูลไม่ถูกต้อง</v>
      </c>
      <c r="W649" s="149" t="str">
        <f t="shared" si="87"/>
        <v>ข้อมูลไม่ถูกต้อง</v>
      </c>
      <c r="X649" s="148" t="str">
        <f t="shared" si="80"/>
        <v>ข้อมูลไม่ถูกต้อง</v>
      </c>
      <c r="Y649" s="38"/>
      <c r="Z649" s="38"/>
      <c r="AA649" s="38"/>
    </row>
    <row r="650" spans="1:27" x14ac:dyDescent="0.45">
      <c r="A650" s="38">
        <v>645</v>
      </c>
      <c r="B650" s="38"/>
      <c r="C650" s="38"/>
      <c r="D650" s="38"/>
      <c r="E650" s="38"/>
      <c r="F650" s="35"/>
      <c r="G650" s="35"/>
      <c r="H650" s="150"/>
      <c r="I650" s="38"/>
      <c r="J650" s="149" t="str">
        <f t="shared" si="81"/>
        <v>รอข้อมูลคอลัมน์ H</v>
      </c>
      <c r="K650" s="150"/>
      <c r="L650" s="150"/>
      <c r="M650" s="150"/>
      <c r="N650" s="149" t="str" cm="1">
        <f t="array" ref="N650">IF(AND(K650:M650=""),"ยังไม่บันทึกข้อมูล",
IF(M650&lt;&gt;"",
IF(M650&gt;=1.3,M650,"เป็นไม้พุ่ม"),
IF(K650+L650&gt;=1.3,K650+L650,"เป็นไม้พุ่ม")))</f>
        <v>ยังไม่บันทึกข้อมูล</v>
      </c>
      <c r="O650" s="149" t="str">
        <f t="shared" si="82"/>
        <v>ข้อมูลไม่ถูกต้อง</v>
      </c>
      <c r="P650" s="149" t="str">
        <f t="shared" si="83"/>
        <v>ข้อมูลไม่ถูกต้อง</v>
      </c>
      <c r="Q650" s="149" t="str">
        <f t="shared" si="84"/>
        <v>ข้อมูลไม่ถูกต้อง</v>
      </c>
      <c r="R650" s="149" t="str">
        <f t="shared" si="85"/>
        <v>ข้อมูลไม่ถูกต้อง</v>
      </c>
      <c r="S650" s="149" t="str">
        <f>IF(ISNUMBER(R650),
IF(H$2=ตัวเลือก!A$30,"ยังไม่บันทึกข้อมูล",R650*0.27),"ข้อมูลไม่ถูกต้อง")</f>
        <v>ข้อมูลไม่ถูกต้อง</v>
      </c>
      <c r="T650" s="149" t="str">
        <f t="shared" si="86"/>
        <v>ข้อมูลไม่ถูกต้อง</v>
      </c>
      <c r="U650" s="149" t="str">
        <f>IF(ISNUMBER(R650),
IF(H$2=ตัวเลือก!A$30,"ยังไม่บันทึกข้อมูล",R650*0.47),"ข้อมูลไม่ถูกต้อง")</f>
        <v>ข้อมูลไม่ถูกต้อง</v>
      </c>
      <c r="V650" s="149" t="str">
        <f>IF(ISNUMBER(S650),
IF(H$2=ตัวเลือก!A$30,"ยังไม่บันทึกข้อมูล",S650*0.47),"ข้อมูลไม่ถูกต้อง")</f>
        <v>ข้อมูลไม่ถูกต้อง</v>
      </c>
      <c r="W650" s="149" t="str">
        <f t="shared" si="87"/>
        <v>ข้อมูลไม่ถูกต้อง</v>
      </c>
      <c r="X650" s="148" t="str">
        <f t="shared" si="80"/>
        <v>ข้อมูลไม่ถูกต้อง</v>
      </c>
      <c r="Y650" s="38"/>
      <c r="Z650" s="38"/>
      <c r="AA650" s="38"/>
    </row>
    <row r="651" spans="1:27" x14ac:dyDescent="0.45">
      <c r="A651" s="38">
        <v>646</v>
      </c>
      <c r="B651" s="38"/>
      <c r="C651" s="38"/>
      <c r="D651" s="38"/>
      <c r="E651" s="38"/>
      <c r="F651" s="35"/>
      <c r="G651" s="35"/>
      <c r="H651" s="150"/>
      <c r="I651" s="38"/>
      <c r="J651" s="149" t="str">
        <f t="shared" si="81"/>
        <v>รอข้อมูลคอลัมน์ H</v>
      </c>
      <c r="K651" s="150"/>
      <c r="L651" s="150"/>
      <c r="M651" s="150"/>
      <c r="N651" s="149" t="str" cm="1">
        <f t="array" ref="N651">IF(AND(K651:M651=""),"ยังไม่บันทึกข้อมูล",
IF(M651&lt;&gt;"",
IF(M651&gt;=1.3,M651,"เป็นไม้พุ่ม"),
IF(K651+L651&gt;=1.3,K651+L651,"เป็นไม้พุ่ม")))</f>
        <v>ยังไม่บันทึกข้อมูล</v>
      </c>
      <c r="O651" s="149" t="str">
        <f t="shared" si="82"/>
        <v>ข้อมูลไม่ถูกต้อง</v>
      </c>
      <c r="P651" s="149" t="str">
        <f t="shared" si="83"/>
        <v>ข้อมูลไม่ถูกต้อง</v>
      </c>
      <c r="Q651" s="149" t="str">
        <f t="shared" si="84"/>
        <v>ข้อมูลไม่ถูกต้อง</v>
      </c>
      <c r="R651" s="149" t="str">
        <f t="shared" si="85"/>
        <v>ข้อมูลไม่ถูกต้อง</v>
      </c>
      <c r="S651" s="149" t="str">
        <f>IF(ISNUMBER(R651),
IF(H$2=ตัวเลือก!A$30,"ยังไม่บันทึกข้อมูล",R651*0.27),"ข้อมูลไม่ถูกต้อง")</f>
        <v>ข้อมูลไม่ถูกต้อง</v>
      </c>
      <c r="T651" s="149" t="str">
        <f t="shared" si="86"/>
        <v>ข้อมูลไม่ถูกต้อง</v>
      </c>
      <c r="U651" s="149" t="str">
        <f>IF(ISNUMBER(R651),
IF(H$2=ตัวเลือก!A$30,"ยังไม่บันทึกข้อมูล",R651*0.47),"ข้อมูลไม่ถูกต้อง")</f>
        <v>ข้อมูลไม่ถูกต้อง</v>
      </c>
      <c r="V651" s="149" t="str">
        <f>IF(ISNUMBER(S651),
IF(H$2=ตัวเลือก!A$30,"ยังไม่บันทึกข้อมูล",S651*0.47),"ข้อมูลไม่ถูกต้อง")</f>
        <v>ข้อมูลไม่ถูกต้อง</v>
      </c>
      <c r="W651" s="149" t="str">
        <f t="shared" si="87"/>
        <v>ข้อมูลไม่ถูกต้อง</v>
      </c>
      <c r="X651" s="148" t="str">
        <f t="shared" si="80"/>
        <v>ข้อมูลไม่ถูกต้อง</v>
      </c>
      <c r="Y651" s="38"/>
      <c r="Z651" s="38"/>
      <c r="AA651" s="38"/>
    </row>
    <row r="652" spans="1:27" x14ac:dyDescent="0.45">
      <c r="A652" s="38">
        <v>647</v>
      </c>
      <c r="B652" s="38"/>
      <c r="C652" s="38"/>
      <c r="D652" s="38"/>
      <c r="E652" s="38"/>
      <c r="F652" s="35"/>
      <c r="G652" s="35"/>
      <c r="H652" s="150"/>
      <c r="I652" s="38"/>
      <c r="J652" s="149" t="str">
        <f t="shared" si="81"/>
        <v>รอข้อมูลคอลัมน์ H</v>
      </c>
      <c r="K652" s="150"/>
      <c r="L652" s="150"/>
      <c r="M652" s="150"/>
      <c r="N652" s="149" t="str" cm="1">
        <f t="array" ref="N652">IF(AND(K652:M652=""),"ยังไม่บันทึกข้อมูล",
IF(M652&lt;&gt;"",
IF(M652&gt;=1.3,M652,"เป็นไม้พุ่ม"),
IF(K652+L652&gt;=1.3,K652+L652,"เป็นไม้พุ่ม")))</f>
        <v>ยังไม่บันทึกข้อมูล</v>
      </c>
      <c r="O652" s="149" t="str">
        <f t="shared" si="82"/>
        <v>ข้อมูลไม่ถูกต้อง</v>
      </c>
      <c r="P652" s="149" t="str">
        <f t="shared" si="83"/>
        <v>ข้อมูลไม่ถูกต้อง</v>
      </c>
      <c r="Q652" s="149" t="str">
        <f t="shared" si="84"/>
        <v>ข้อมูลไม่ถูกต้อง</v>
      </c>
      <c r="R652" s="149" t="str">
        <f t="shared" si="85"/>
        <v>ข้อมูลไม่ถูกต้อง</v>
      </c>
      <c r="S652" s="149" t="str">
        <f>IF(ISNUMBER(R652),
IF(H$2=ตัวเลือก!A$30,"ยังไม่บันทึกข้อมูล",R652*0.27),"ข้อมูลไม่ถูกต้อง")</f>
        <v>ข้อมูลไม่ถูกต้อง</v>
      </c>
      <c r="T652" s="149" t="str">
        <f t="shared" si="86"/>
        <v>ข้อมูลไม่ถูกต้อง</v>
      </c>
      <c r="U652" s="149" t="str">
        <f>IF(ISNUMBER(R652),
IF(H$2=ตัวเลือก!A$30,"ยังไม่บันทึกข้อมูล",R652*0.47),"ข้อมูลไม่ถูกต้อง")</f>
        <v>ข้อมูลไม่ถูกต้อง</v>
      </c>
      <c r="V652" s="149" t="str">
        <f>IF(ISNUMBER(S652),
IF(H$2=ตัวเลือก!A$30,"ยังไม่บันทึกข้อมูล",S652*0.47),"ข้อมูลไม่ถูกต้อง")</f>
        <v>ข้อมูลไม่ถูกต้อง</v>
      </c>
      <c r="W652" s="149" t="str">
        <f t="shared" si="87"/>
        <v>ข้อมูลไม่ถูกต้อง</v>
      </c>
      <c r="X652" s="148" t="str">
        <f t="shared" ref="X652:X715" si="88">IF(ISNUMBER(W652),W652*(44/12),"ข้อมูลไม่ถูกต้อง")</f>
        <v>ข้อมูลไม่ถูกต้อง</v>
      </c>
      <c r="Y652" s="38"/>
      <c r="Z652" s="38"/>
      <c r="AA652" s="38"/>
    </row>
    <row r="653" spans="1:27" x14ac:dyDescent="0.45">
      <c r="A653" s="38">
        <v>648</v>
      </c>
      <c r="B653" s="38"/>
      <c r="C653" s="38"/>
      <c r="D653" s="38"/>
      <c r="E653" s="38"/>
      <c r="F653" s="35"/>
      <c r="G653" s="35"/>
      <c r="H653" s="150"/>
      <c r="I653" s="38"/>
      <c r="J653" s="149" t="str">
        <f t="shared" si="81"/>
        <v>รอข้อมูลคอลัมน์ H</v>
      </c>
      <c r="K653" s="150"/>
      <c r="L653" s="150"/>
      <c r="M653" s="150"/>
      <c r="N653" s="149" t="str" cm="1">
        <f t="array" ref="N653">IF(AND(K653:M653=""),"ยังไม่บันทึกข้อมูล",
IF(M653&lt;&gt;"",
IF(M653&gt;=1.3,M653,"เป็นไม้พุ่ม"),
IF(K653+L653&gt;=1.3,K653+L653,"เป็นไม้พุ่ม")))</f>
        <v>ยังไม่บันทึกข้อมูล</v>
      </c>
      <c r="O653" s="149" t="str">
        <f t="shared" si="82"/>
        <v>ข้อมูลไม่ถูกต้อง</v>
      </c>
      <c r="P653" s="149" t="str">
        <f t="shared" si="83"/>
        <v>ข้อมูลไม่ถูกต้อง</v>
      </c>
      <c r="Q653" s="149" t="str">
        <f t="shared" si="84"/>
        <v>ข้อมูลไม่ถูกต้อง</v>
      </c>
      <c r="R653" s="149" t="str">
        <f t="shared" si="85"/>
        <v>ข้อมูลไม่ถูกต้อง</v>
      </c>
      <c r="S653" s="149" t="str">
        <f>IF(ISNUMBER(R653),
IF(H$2=ตัวเลือก!A$30,"ยังไม่บันทึกข้อมูล",R653*0.27),"ข้อมูลไม่ถูกต้อง")</f>
        <v>ข้อมูลไม่ถูกต้อง</v>
      </c>
      <c r="T653" s="149" t="str">
        <f t="shared" si="86"/>
        <v>ข้อมูลไม่ถูกต้อง</v>
      </c>
      <c r="U653" s="149" t="str">
        <f>IF(ISNUMBER(R653),
IF(H$2=ตัวเลือก!A$30,"ยังไม่บันทึกข้อมูล",R653*0.47),"ข้อมูลไม่ถูกต้อง")</f>
        <v>ข้อมูลไม่ถูกต้อง</v>
      </c>
      <c r="V653" s="149" t="str">
        <f>IF(ISNUMBER(S653),
IF(H$2=ตัวเลือก!A$30,"ยังไม่บันทึกข้อมูล",S653*0.47),"ข้อมูลไม่ถูกต้อง")</f>
        <v>ข้อมูลไม่ถูกต้อง</v>
      </c>
      <c r="W653" s="149" t="str">
        <f t="shared" si="87"/>
        <v>ข้อมูลไม่ถูกต้อง</v>
      </c>
      <c r="X653" s="148" t="str">
        <f t="shared" si="88"/>
        <v>ข้อมูลไม่ถูกต้อง</v>
      </c>
      <c r="Y653" s="38"/>
      <c r="Z653" s="38"/>
      <c r="AA653" s="38"/>
    </row>
    <row r="654" spans="1:27" x14ac:dyDescent="0.45">
      <c r="A654" s="38">
        <v>649</v>
      </c>
      <c r="B654" s="38"/>
      <c r="C654" s="38"/>
      <c r="D654" s="38"/>
      <c r="E654" s="38"/>
      <c r="F654" s="35"/>
      <c r="G654" s="35"/>
      <c r="H654" s="150"/>
      <c r="I654" s="38"/>
      <c r="J654" s="149" t="str">
        <f t="shared" si="81"/>
        <v>รอข้อมูลคอลัมน์ H</v>
      </c>
      <c r="K654" s="150"/>
      <c r="L654" s="150"/>
      <c r="M654" s="150"/>
      <c r="N654" s="149" t="str" cm="1">
        <f t="array" ref="N654">IF(AND(K654:M654=""),"ยังไม่บันทึกข้อมูล",
IF(M654&lt;&gt;"",
IF(M654&gt;=1.3,M654,"เป็นไม้พุ่ม"),
IF(K654+L654&gt;=1.3,K654+L654,"เป็นไม้พุ่ม")))</f>
        <v>ยังไม่บันทึกข้อมูล</v>
      </c>
      <c r="O654" s="149" t="str">
        <f t="shared" si="82"/>
        <v>ข้อมูลไม่ถูกต้อง</v>
      </c>
      <c r="P654" s="149" t="str">
        <f t="shared" si="83"/>
        <v>ข้อมูลไม่ถูกต้อง</v>
      </c>
      <c r="Q654" s="149" t="str">
        <f t="shared" si="84"/>
        <v>ข้อมูลไม่ถูกต้อง</v>
      </c>
      <c r="R654" s="149" t="str">
        <f t="shared" si="85"/>
        <v>ข้อมูลไม่ถูกต้อง</v>
      </c>
      <c r="S654" s="149" t="str">
        <f>IF(ISNUMBER(R654),
IF(H$2=ตัวเลือก!A$30,"ยังไม่บันทึกข้อมูล",R654*0.27),"ข้อมูลไม่ถูกต้อง")</f>
        <v>ข้อมูลไม่ถูกต้อง</v>
      </c>
      <c r="T654" s="149" t="str">
        <f t="shared" si="86"/>
        <v>ข้อมูลไม่ถูกต้อง</v>
      </c>
      <c r="U654" s="149" t="str">
        <f>IF(ISNUMBER(R654),
IF(H$2=ตัวเลือก!A$30,"ยังไม่บันทึกข้อมูล",R654*0.47),"ข้อมูลไม่ถูกต้อง")</f>
        <v>ข้อมูลไม่ถูกต้อง</v>
      </c>
      <c r="V654" s="149" t="str">
        <f>IF(ISNUMBER(S654),
IF(H$2=ตัวเลือก!A$30,"ยังไม่บันทึกข้อมูล",S654*0.47),"ข้อมูลไม่ถูกต้อง")</f>
        <v>ข้อมูลไม่ถูกต้อง</v>
      </c>
      <c r="W654" s="149" t="str">
        <f t="shared" si="87"/>
        <v>ข้อมูลไม่ถูกต้อง</v>
      </c>
      <c r="X654" s="148" t="str">
        <f t="shared" si="88"/>
        <v>ข้อมูลไม่ถูกต้อง</v>
      </c>
      <c r="Y654" s="38"/>
      <c r="Z654" s="38"/>
      <c r="AA654" s="38"/>
    </row>
    <row r="655" spans="1:27" x14ac:dyDescent="0.45">
      <c r="A655" s="38">
        <v>650</v>
      </c>
      <c r="B655" s="38"/>
      <c r="C655" s="38"/>
      <c r="D655" s="38"/>
      <c r="E655" s="38"/>
      <c r="F655" s="35"/>
      <c r="G655" s="35"/>
      <c r="H655" s="150"/>
      <c r="I655" s="38"/>
      <c r="J655" s="149" t="str">
        <f t="shared" ref="J655:J718" si="89">IF(H655="","รอข้อมูลคอลัมน์ H",
IF(H655/PI()&gt;=4.5,H655/PI(),"ไม่นำมาคำนวณ"))</f>
        <v>รอข้อมูลคอลัมน์ H</v>
      </c>
      <c r="K655" s="150"/>
      <c r="L655" s="150"/>
      <c r="M655" s="150"/>
      <c r="N655" s="149" t="str" cm="1">
        <f t="array" ref="N655">IF(AND(K655:M655=""),"ยังไม่บันทึกข้อมูล",
IF(M655&lt;&gt;"",
IF(M655&gt;=1.3,M655,"เป็นไม้พุ่ม"),
IF(K655+L655&gt;=1.3,K655+L655,"เป็นไม้พุ่ม")))</f>
        <v>ยังไม่บันทึกข้อมูล</v>
      </c>
      <c r="O655" s="149" t="str">
        <f t="shared" si="82"/>
        <v>ข้อมูลไม่ถูกต้อง</v>
      </c>
      <c r="P655" s="149" t="str">
        <f t="shared" si="83"/>
        <v>ข้อมูลไม่ถูกต้อง</v>
      </c>
      <c r="Q655" s="149" t="str">
        <f t="shared" si="84"/>
        <v>ข้อมูลไม่ถูกต้อง</v>
      </c>
      <c r="R655" s="149" t="str">
        <f t="shared" si="85"/>
        <v>ข้อมูลไม่ถูกต้อง</v>
      </c>
      <c r="S655" s="149" t="str">
        <f>IF(ISNUMBER(R655),
IF(H$2=ตัวเลือก!A$30,"ยังไม่บันทึกข้อมูล",R655*0.27),"ข้อมูลไม่ถูกต้อง")</f>
        <v>ข้อมูลไม่ถูกต้อง</v>
      </c>
      <c r="T655" s="149" t="str">
        <f t="shared" si="86"/>
        <v>ข้อมูลไม่ถูกต้อง</v>
      </c>
      <c r="U655" s="149" t="str">
        <f>IF(ISNUMBER(R655),
IF(H$2=ตัวเลือก!A$30,"ยังไม่บันทึกข้อมูล",R655*0.47),"ข้อมูลไม่ถูกต้อง")</f>
        <v>ข้อมูลไม่ถูกต้อง</v>
      </c>
      <c r="V655" s="149" t="str">
        <f>IF(ISNUMBER(S655),
IF(H$2=ตัวเลือก!A$30,"ยังไม่บันทึกข้อมูล",S655*0.47),"ข้อมูลไม่ถูกต้อง")</f>
        <v>ข้อมูลไม่ถูกต้อง</v>
      </c>
      <c r="W655" s="149" t="str">
        <f t="shared" si="87"/>
        <v>ข้อมูลไม่ถูกต้อง</v>
      </c>
      <c r="X655" s="148" t="str">
        <f t="shared" si="88"/>
        <v>ข้อมูลไม่ถูกต้อง</v>
      </c>
      <c r="Y655" s="38"/>
      <c r="Z655" s="38"/>
      <c r="AA655" s="38"/>
    </row>
    <row r="656" spans="1:27" x14ac:dyDescent="0.45">
      <c r="A656" s="38">
        <v>651</v>
      </c>
      <c r="B656" s="38"/>
      <c r="C656" s="38"/>
      <c r="D656" s="38"/>
      <c r="E656" s="38"/>
      <c r="F656" s="35"/>
      <c r="G656" s="35"/>
      <c r="H656" s="150"/>
      <c r="I656" s="38"/>
      <c r="J656" s="149" t="str">
        <f t="shared" si="89"/>
        <v>รอข้อมูลคอลัมน์ H</v>
      </c>
      <c r="K656" s="150"/>
      <c r="L656" s="150"/>
      <c r="M656" s="150"/>
      <c r="N656" s="149" t="str" cm="1">
        <f t="array" ref="N656">IF(AND(K656:M656=""),"ยังไม่บันทึกข้อมูล",
IF(M656&lt;&gt;"",
IF(M656&gt;=1.3,M656,"เป็นไม้พุ่ม"),
IF(K656+L656&gt;=1.3,K656+L656,"เป็นไม้พุ่ม")))</f>
        <v>ยังไม่บันทึกข้อมูล</v>
      </c>
      <c r="O656" s="149" t="str">
        <f t="shared" si="82"/>
        <v>ข้อมูลไม่ถูกต้อง</v>
      </c>
      <c r="P656" s="149" t="str">
        <f t="shared" si="83"/>
        <v>ข้อมูลไม่ถูกต้อง</v>
      </c>
      <c r="Q656" s="149" t="str">
        <f t="shared" si="84"/>
        <v>ข้อมูลไม่ถูกต้อง</v>
      </c>
      <c r="R656" s="149" t="str">
        <f t="shared" si="85"/>
        <v>ข้อมูลไม่ถูกต้อง</v>
      </c>
      <c r="S656" s="149" t="str">
        <f>IF(ISNUMBER(R656),
IF(H$2=ตัวเลือก!A$30,"ยังไม่บันทึกข้อมูล",R656*0.27),"ข้อมูลไม่ถูกต้อง")</f>
        <v>ข้อมูลไม่ถูกต้อง</v>
      </c>
      <c r="T656" s="149" t="str">
        <f t="shared" si="86"/>
        <v>ข้อมูลไม่ถูกต้อง</v>
      </c>
      <c r="U656" s="149" t="str">
        <f>IF(ISNUMBER(R656),
IF(H$2=ตัวเลือก!A$30,"ยังไม่บันทึกข้อมูล",R656*0.47),"ข้อมูลไม่ถูกต้อง")</f>
        <v>ข้อมูลไม่ถูกต้อง</v>
      </c>
      <c r="V656" s="149" t="str">
        <f>IF(ISNUMBER(S656),
IF(H$2=ตัวเลือก!A$30,"ยังไม่บันทึกข้อมูล",S656*0.47),"ข้อมูลไม่ถูกต้อง")</f>
        <v>ข้อมูลไม่ถูกต้อง</v>
      </c>
      <c r="W656" s="149" t="str">
        <f t="shared" si="87"/>
        <v>ข้อมูลไม่ถูกต้อง</v>
      </c>
      <c r="X656" s="148" t="str">
        <f t="shared" si="88"/>
        <v>ข้อมูลไม่ถูกต้อง</v>
      </c>
      <c r="Y656" s="38"/>
      <c r="Z656" s="38"/>
      <c r="AA656" s="38"/>
    </row>
    <row r="657" spans="1:27" x14ac:dyDescent="0.45">
      <c r="A657" s="38">
        <v>652</v>
      </c>
      <c r="B657" s="38"/>
      <c r="C657" s="38"/>
      <c r="D657" s="38"/>
      <c r="E657" s="38"/>
      <c r="F657" s="35"/>
      <c r="G657" s="35"/>
      <c r="H657" s="150"/>
      <c r="I657" s="38"/>
      <c r="J657" s="149" t="str">
        <f t="shared" si="89"/>
        <v>รอข้อมูลคอลัมน์ H</v>
      </c>
      <c r="K657" s="150"/>
      <c r="L657" s="150"/>
      <c r="M657" s="150"/>
      <c r="N657" s="149" t="str" cm="1">
        <f t="array" ref="N657">IF(AND(K657:M657=""),"ยังไม่บันทึกข้อมูล",
IF(M657&lt;&gt;"",
IF(M657&gt;=1.3,M657,"เป็นไม้พุ่ม"),
IF(K657+L657&gt;=1.3,K657+L657,"เป็นไม้พุ่ม")))</f>
        <v>ยังไม่บันทึกข้อมูล</v>
      </c>
      <c r="O657" s="149" t="str">
        <f t="shared" si="82"/>
        <v>ข้อมูลไม่ถูกต้อง</v>
      </c>
      <c r="P657" s="149" t="str">
        <f t="shared" si="83"/>
        <v>ข้อมูลไม่ถูกต้อง</v>
      </c>
      <c r="Q657" s="149" t="str">
        <f t="shared" si="84"/>
        <v>ข้อมูลไม่ถูกต้อง</v>
      </c>
      <c r="R657" s="149" t="str">
        <f t="shared" si="85"/>
        <v>ข้อมูลไม่ถูกต้อง</v>
      </c>
      <c r="S657" s="149" t="str">
        <f>IF(ISNUMBER(R657),
IF(H$2=ตัวเลือก!A$30,"ยังไม่บันทึกข้อมูล",R657*0.27),"ข้อมูลไม่ถูกต้อง")</f>
        <v>ข้อมูลไม่ถูกต้อง</v>
      </c>
      <c r="T657" s="149" t="str">
        <f t="shared" si="86"/>
        <v>ข้อมูลไม่ถูกต้อง</v>
      </c>
      <c r="U657" s="149" t="str">
        <f>IF(ISNUMBER(R657),
IF(H$2=ตัวเลือก!A$30,"ยังไม่บันทึกข้อมูล",R657*0.47),"ข้อมูลไม่ถูกต้อง")</f>
        <v>ข้อมูลไม่ถูกต้อง</v>
      </c>
      <c r="V657" s="149" t="str">
        <f>IF(ISNUMBER(S657),
IF(H$2=ตัวเลือก!A$30,"ยังไม่บันทึกข้อมูล",S657*0.47),"ข้อมูลไม่ถูกต้อง")</f>
        <v>ข้อมูลไม่ถูกต้อง</v>
      </c>
      <c r="W657" s="149" t="str">
        <f t="shared" si="87"/>
        <v>ข้อมูลไม่ถูกต้อง</v>
      </c>
      <c r="X657" s="148" t="str">
        <f t="shared" si="88"/>
        <v>ข้อมูลไม่ถูกต้อง</v>
      </c>
      <c r="Y657" s="38"/>
      <c r="Z657" s="38"/>
      <c r="AA657" s="38"/>
    </row>
    <row r="658" spans="1:27" x14ac:dyDescent="0.45">
      <c r="A658" s="38">
        <v>653</v>
      </c>
      <c r="B658" s="38"/>
      <c r="C658" s="38"/>
      <c r="D658" s="38"/>
      <c r="E658" s="38"/>
      <c r="F658" s="35"/>
      <c r="G658" s="35"/>
      <c r="H658" s="150"/>
      <c r="I658" s="38"/>
      <c r="J658" s="149" t="str">
        <f t="shared" si="89"/>
        <v>รอข้อมูลคอลัมน์ H</v>
      </c>
      <c r="K658" s="150"/>
      <c r="L658" s="150"/>
      <c r="M658" s="150"/>
      <c r="N658" s="149" t="str" cm="1">
        <f t="array" ref="N658">IF(AND(K658:M658=""),"ยังไม่บันทึกข้อมูล",
IF(M658&lt;&gt;"",
IF(M658&gt;=1.3,M658,"เป็นไม้พุ่ม"),
IF(K658+L658&gt;=1.3,K658+L658,"เป็นไม้พุ่ม")))</f>
        <v>ยังไม่บันทึกข้อมูล</v>
      </c>
      <c r="O658" s="149" t="str">
        <f t="shared" si="82"/>
        <v>ข้อมูลไม่ถูกต้อง</v>
      </c>
      <c r="P658" s="149" t="str">
        <f t="shared" si="83"/>
        <v>ข้อมูลไม่ถูกต้อง</v>
      </c>
      <c r="Q658" s="149" t="str">
        <f t="shared" si="84"/>
        <v>ข้อมูลไม่ถูกต้อง</v>
      </c>
      <c r="R658" s="149" t="str">
        <f t="shared" si="85"/>
        <v>ข้อมูลไม่ถูกต้อง</v>
      </c>
      <c r="S658" s="149" t="str">
        <f>IF(ISNUMBER(R658),
IF(H$2=ตัวเลือก!A$30,"ยังไม่บันทึกข้อมูล",R658*0.27),"ข้อมูลไม่ถูกต้อง")</f>
        <v>ข้อมูลไม่ถูกต้อง</v>
      </c>
      <c r="T658" s="149" t="str">
        <f t="shared" si="86"/>
        <v>ข้อมูลไม่ถูกต้อง</v>
      </c>
      <c r="U658" s="149" t="str">
        <f>IF(ISNUMBER(R658),
IF(H$2=ตัวเลือก!A$30,"ยังไม่บันทึกข้อมูล",R658*0.47),"ข้อมูลไม่ถูกต้อง")</f>
        <v>ข้อมูลไม่ถูกต้อง</v>
      </c>
      <c r="V658" s="149" t="str">
        <f>IF(ISNUMBER(S658),
IF(H$2=ตัวเลือก!A$30,"ยังไม่บันทึกข้อมูล",S658*0.47),"ข้อมูลไม่ถูกต้อง")</f>
        <v>ข้อมูลไม่ถูกต้อง</v>
      </c>
      <c r="W658" s="149" t="str">
        <f t="shared" si="87"/>
        <v>ข้อมูลไม่ถูกต้อง</v>
      </c>
      <c r="X658" s="148" t="str">
        <f t="shared" si="88"/>
        <v>ข้อมูลไม่ถูกต้อง</v>
      </c>
      <c r="Y658" s="38"/>
      <c r="Z658" s="38"/>
      <c r="AA658" s="38"/>
    </row>
    <row r="659" spans="1:27" x14ac:dyDescent="0.45">
      <c r="A659" s="38">
        <v>654</v>
      </c>
      <c r="B659" s="38"/>
      <c r="C659" s="38"/>
      <c r="D659" s="38"/>
      <c r="E659" s="38"/>
      <c r="F659" s="35"/>
      <c r="G659" s="35"/>
      <c r="H659" s="150"/>
      <c r="I659" s="38"/>
      <c r="J659" s="149" t="str">
        <f t="shared" si="89"/>
        <v>รอข้อมูลคอลัมน์ H</v>
      </c>
      <c r="K659" s="150"/>
      <c r="L659" s="150"/>
      <c r="M659" s="150"/>
      <c r="N659" s="149" t="str" cm="1">
        <f t="array" ref="N659">IF(AND(K659:M659=""),"ยังไม่บันทึกข้อมูล",
IF(M659&lt;&gt;"",
IF(M659&gt;=1.3,M659,"เป็นไม้พุ่ม"),
IF(K659+L659&gt;=1.3,K659+L659,"เป็นไม้พุ่ม")))</f>
        <v>ยังไม่บันทึกข้อมูล</v>
      </c>
      <c r="O659" s="149" t="str">
        <f t="shared" si="82"/>
        <v>ข้อมูลไม่ถูกต้อง</v>
      </c>
      <c r="P659" s="149" t="str">
        <f t="shared" si="83"/>
        <v>ข้อมูลไม่ถูกต้อง</v>
      </c>
      <c r="Q659" s="149" t="str">
        <f t="shared" si="84"/>
        <v>ข้อมูลไม่ถูกต้อง</v>
      </c>
      <c r="R659" s="149" t="str">
        <f t="shared" si="85"/>
        <v>ข้อมูลไม่ถูกต้อง</v>
      </c>
      <c r="S659" s="149" t="str">
        <f>IF(ISNUMBER(R659),
IF(H$2=ตัวเลือก!A$30,"ยังไม่บันทึกข้อมูล",R659*0.27),"ข้อมูลไม่ถูกต้อง")</f>
        <v>ข้อมูลไม่ถูกต้อง</v>
      </c>
      <c r="T659" s="149" t="str">
        <f t="shared" si="86"/>
        <v>ข้อมูลไม่ถูกต้อง</v>
      </c>
      <c r="U659" s="149" t="str">
        <f>IF(ISNUMBER(R659),
IF(H$2=ตัวเลือก!A$30,"ยังไม่บันทึกข้อมูล",R659*0.47),"ข้อมูลไม่ถูกต้อง")</f>
        <v>ข้อมูลไม่ถูกต้อง</v>
      </c>
      <c r="V659" s="149" t="str">
        <f>IF(ISNUMBER(S659),
IF(H$2=ตัวเลือก!A$30,"ยังไม่บันทึกข้อมูล",S659*0.47),"ข้อมูลไม่ถูกต้อง")</f>
        <v>ข้อมูลไม่ถูกต้อง</v>
      </c>
      <c r="W659" s="149" t="str">
        <f t="shared" si="87"/>
        <v>ข้อมูลไม่ถูกต้อง</v>
      </c>
      <c r="X659" s="148" t="str">
        <f t="shared" si="88"/>
        <v>ข้อมูลไม่ถูกต้อง</v>
      </c>
      <c r="Y659" s="38"/>
      <c r="Z659" s="38"/>
      <c r="AA659" s="38"/>
    </row>
    <row r="660" spans="1:27" x14ac:dyDescent="0.45">
      <c r="A660" s="38">
        <v>655</v>
      </c>
      <c r="B660" s="38"/>
      <c r="C660" s="38"/>
      <c r="D660" s="38"/>
      <c r="E660" s="38"/>
      <c r="F660" s="35"/>
      <c r="G660" s="35"/>
      <c r="H660" s="150"/>
      <c r="I660" s="38"/>
      <c r="J660" s="149" t="str">
        <f t="shared" si="89"/>
        <v>รอข้อมูลคอลัมน์ H</v>
      </c>
      <c r="K660" s="150"/>
      <c r="L660" s="150"/>
      <c r="M660" s="150"/>
      <c r="N660" s="149" t="str" cm="1">
        <f t="array" ref="N660">IF(AND(K660:M660=""),"ยังไม่บันทึกข้อมูล",
IF(M660&lt;&gt;"",
IF(M660&gt;=1.3,M660,"เป็นไม้พุ่ม"),
IF(K660+L660&gt;=1.3,K660+L660,"เป็นไม้พุ่ม")))</f>
        <v>ยังไม่บันทึกข้อมูล</v>
      </c>
      <c r="O660" s="149" t="str">
        <f t="shared" si="82"/>
        <v>ข้อมูลไม่ถูกต้อง</v>
      </c>
      <c r="P660" s="149" t="str">
        <f t="shared" si="83"/>
        <v>ข้อมูลไม่ถูกต้อง</v>
      </c>
      <c r="Q660" s="149" t="str">
        <f t="shared" si="84"/>
        <v>ข้อมูลไม่ถูกต้อง</v>
      </c>
      <c r="R660" s="149" t="str">
        <f t="shared" si="85"/>
        <v>ข้อมูลไม่ถูกต้อง</v>
      </c>
      <c r="S660" s="149" t="str">
        <f>IF(ISNUMBER(R660),
IF(H$2=ตัวเลือก!A$30,"ยังไม่บันทึกข้อมูล",R660*0.27),"ข้อมูลไม่ถูกต้อง")</f>
        <v>ข้อมูลไม่ถูกต้อง</v>
      </c>
      <c r="T660" s="149" t="str">
        <f t="shared" si="86"/>
        <v>ข้อมูลไม่ถูกต้อง</v>
      </c>
      <c r="U660" s="149" t="str">
        <f>IF(ISNUMBER(R660),
IF(H$2=ตัวเลือก!A$30,"ยังไม่บันทึกข้อมูล",R660*0.47),"ข้อมูลไม่ถูกต้อง")</f>
        <v>ข้อมูลไม่ถูกต้อง</v>
      </c>
      <c r="V660" s="149" t="str">
        <f>IF(ISNUMBER(S660),
IF(H$2=ตัวเลือก!A$30,"ยังไม่บันทึกข้อมูล",S660*0.47),"ข้อมูลไม่ถูกต้อง")</f>
        <v>ข้อมูลไม่ถูกต้อง</v>
      </c>
      <c r="W660" s="149" t="str">
        <f t="shared" si="87"/>
        <v>ข้อมูลไม่ถูกต้อง</v>
      </c>
      <c r="X660" s="148" t="str">
        <f t="shared" si="88"/>
        <v>ข้อมูลไม่ถูกต้อง</v>
      </c>
      <c r="Y660" s="38"/>
      <c r="Z660" s="38"/>
      <c r="AA660" s="38"/>
    </row>
    <row r="661" spans="1:27" x14ac:dyDescent="0.45">
      <c r="A661" s="38">
        <v>656</v>
      </c>
      <c r="B661" s="38"/>
      <c r="C661" s="38"/>
      <c r="D661" s="38"/>
      <c r="E661" s="38"/>
      <c r="F661" s="35"/>
      <c r="G661" s="35"/>
      <c r="H661" s="150"/>
      <c r="I661" s="38"/>
      <c r="J661" s="149" t="str">
        <f t="shared" si="89"/>
        <v>รอข้อมูลคอลัมน์ H</v>
      </c>
      <c r="K661" s="150"/>
      <c r="L661" s="150"/>
      <c r="M661" s="150"/>
      <c r="N661" s="149" t="str" cm="1">
        <f t="array" ref="N661">IF(AND(K661:M661=""),"ยังไม่บันทึกข้อมูล",
IF(M661&lt;&gt;"",
IF(M661&gt;=1.3,M661,"เป็นไม้พุ่ม"),
IF(K661+L661&gt;=1.3,K661+L661,"เป็นไม้พุ่ม")))</f>
        <v>ยังไม่บันทึกข้อมูล</v>
      </c>
      <c r="O661" s="149" t="str">
        <f t="shared" si="82"/>
        <v>ข้อมูลไม่ถูกต้อง</v>
      </c>
      <c r="P661" s="149" t="str">
        <f t="shared" si="83"/>
        <v>ข้อมูลไม่ถูกต้อง</v>
      </c>
      <c r="Q661" s="149" t="str">
        <f t="shared" si="84"/>
        <v>ข้อมูลไม่ถูกต้อง</v>
      </c>
      <c r="R661" s="149" t="str">
        <f t="shared" si="85"/>
        <v>ข้อมูลไม่ถูกต้อง</v>
      </c>
      <c r="S661" s="149" t="str">
        <f>IF(ISNUMBER(R661),
IF(H$2=ตัวเลือก!A$30,"ยังไม่บันทึกข้อมูล",R661*0.27),"ข้อมูลไม่ถูกต้อง")</f>
        <v>ข้อมูลไม่ถูกต้อง</v>
      </c>
      <c r="T661" s="149" t="str">
        <f t="shared" si="86"/>
        <v>ข้อมูลไม่ถูกต้อง</v>
      </c>
      <c r="U661" s="149" t="str">
        <f>IF(ISNUMBER(R661),
IF(H$2=ตัวเลือก!A$30,"ยังไม่บันทึกข้อมูล",R661*0.47),"ข้อมูลไม่ถูกต้อง")</f>
        <v>ข้อมูลไม่ถูกต้อง</v>
      </c>
      <c r="V661" s="149" t="str">
        <f>IF(ISNUMBER(S661),
IF(H$2=ตัวเลือก!A$30,"ยังไม่บันทึกข้อมูล",S661*0.47),"ข้อมูลไม่ถูกต้อง")</f>
        <v>ข้อมูลไม่ถูกต้อง</v>
      </c>
      <c r="W661" s="149" t="str">
        <f t="shared" si="87"/>
        <v>ข้อมูลไม่ถูกต้อง</v>
      </c>
      <c r="X661" s="148" t="str">
        <f t="shared" si="88"/>
        <v>ข้อมูลไม่ถูกต้อง</v>
      </c>
      <c r="Y661" s="38"/>
      <c r="Z661" s="38"/>
      <c r="AA661" s="38"/>
    </row>
    <row r="662" spans="1:27" x14ac:dyDescent="0.45">
      <c r="A662" s="38">
        <v>657</v>
      </c>
      <c r="B662" s="38"/>
      <c r="C662" s="38"/>
      <c r="D662" s="38"/>
      <c r="E662" s="38"/>
      <c r="F662" s="35"/>
      <c r="G662" s="35"/>
      <c r="H662" s="150"/>
      <c r="I662" s="38"/>
      <c r="J662" s="149" t="str">
        <f t="shared" si="89"/>
        <v>รอข้อมูลคอลัมน์ H</v>
      </c>
      <c r="K662" s="150"/>
      <c r="L662" s="150"/>
      <c r="M662" s="150"/>
      <c r="N662" s="149" t="str" cm="1">
        <f t="array" ref="N662">IF(AND(K662:M662=""),"ยังไม่บันทึกข้อมูล",
IF(M662&lt;&gt;"",
IF(M662&gt;=1.3,M662,"เป็นไม้พุ่ม"),
IF(K662+L662&gt;=1.3,K662+L662,"เป็นไม้พุ่ม")))</f>
        <v>ยังไม่บันทึกข้อมูล</v>
      </c>
      <c r="O662" s="149" t="str">
        <f t="shared" si="82"/>
        <v>ข้อมูลไม่ถูกต้อง</v>
      </c>
      <c r="P662" s="149" t="str">
        <f t="shared" si="83"/>
        <v>ข้อมูลไม่ถูกต้อง</v>
      </c>
      <c r="Q662" s="149" t="str">
        <f t="shared" si="84"/>
        <v>ข้อมูลไม่ถูกต้อง</v>
      </c>
      <c r="R662" s="149" t="str">
        <f t="shared" si="85"/>
        <v>ข้อมูลไม่ถูกต้อง</v>
      </c>
      <c r="S662" s="149" t="str">
        <f>IF(ISNUMBER(R662),
IF(H$2=ตัวเลือก!A$30,"ยังไม่บันทึกข้อมูล",R662*0.27),"ข้อมูลไม่ถูกต้อง")</f>
        <v>ข้อมูลไม่ถูกต้อง</v>
      </c>
      <c r="T662" s="149" t="str">
        <f t="shared" si="86"/>
        <v>ข้อมูลไม่ถูกต้อง</v>
      </c>
      <c r="U662" s="149" t="str">
        <f>IF(ISNUMBER(R662),
IF(H$2=ตัวเลือก!A$30,"ยังไม่บันทึกข้อมูล",R662*0.47),"ข้อมูลไม่ถูกต้อง")</f>
        <v>ข้อมูลไม่ถูกต้อง</v>
      </c>
      <c r="V662" s="149" t="str">
        <f>IF(ISNUMBER(S662),
IF(H$2=ตัวเลือก!A$30,"ยังไม่บันทึกข้อมูล",S662*0.47),"ข้อมูลไม่ถูกต้อง")</f>
        <v>ข้อมูลไม่ถูกต้อง</v>
      </c>
      <c r="W662" s="149" t="str">
        <f t="shared" si="87"/>
        <v>ข้อมูลไม่ถูกต้อง</v>
      </c>
      <c r="X662" s="148" t="str">
        <f t="shared" si="88"/>
        <v>ข้อมูลไม่ถูกต้อง</v>
      </c>
      <c r="Y662" s="38"/>
      <c r="Z662" s="38"/>
      <c r="AA662" s="38"/>
    </row>
    <row r="663" spans="1:27" x14ac:dyDescent="0.45">
      <c r="A663" s="38">
        <v>658</v>
      </c>
      <c r="B663" s="38"/>
      <c r="C663" s="38"/>
      <c r="D663" s="38"/>
      <c r="E663" s="38"/>
      <c r="F663" s="35"/>
      <c r="G663" s="35"/>
      <c r="H663" s="150"/>
      <c r="I663" s="38"/>
      <c r="J663" s="149" t="str">
        <f t="shared" si="89"/>
        <v>รอข้อมูลคอลัมน์ H</v>
      </c>
      <c r="K663" s="150"/>
      <c r="L663" s="150"/>
      <c r="M663" s="150"/>
      <c r="N663" s="149" t="str" cm="1">
        <f t="array" ref="N663">IF(AND(K663:M663=""),"ยังไม่บันทึกข้อมูล",
IF(M663&lt;&gt;"",
IF(M663&gt;=1.3,M663,"เป็นไม้พุ่ม"),
IF(K663+L663&gt;=1.3,K663+L663,"เป็นไม้พุ่ม")))</f>
        <v>ยังไม่บันทึกข้อมูล</v>
      </c>
      <c r="O663" s="149" t="str">
        <f t="shared" si="82"/>
        <v>ข้อมูลไม่ถูกต้อง</v>
      </c>
      <c r="P663" s="149" t="str">
        <f t="shared" si="83"/>
        <v>ข้อมูลไม่ถูกต้อง</v>
      </c>
      <c r="Q663" s="149" t="str">
        <f t="shared" si="84"/>
        <v>ข้อมูลไม่ถูกต้อง</v>
      </c>
      <c r="R663" s="149" t="str">
        <f t="shared" si="85"/>
        <v>ข้อมูลไม่ถูกต้อง</v>
      </c>
      <c r="S663" s="149" t="str">
        <f>IF(ISNUMBER(R663),
IF(H$2=ตัวเลือก!A$30,"ยังไม่บันทึกข้อมูล",R663*0.27),"ข้อมูลไม่ถูกต้อง")</f>
        <v>ข้อมูลไม่ถูกต้อง</v>
      </c>
      <c r="T663" s="149" t="str">
        <f t="shared" si="86"/>
        <v>ข้อมูลไม่ถูกต้อง</v>
      </c>
      <c r="U663" s="149" t="str">
        <f>IF(ISNUMBER(R663),
IF(H$2=ตัวเลือก!A$30,"ยังไม่บันทึกข้อมูล",R663*0.47),"ข้อมูลไม่ถูกต้อง")</f>
        <v>ข้อมูลไม่ถูกต้อง</v>
      </c>
      <c r="V663" s="149" t="str">
        <f>IF(ISNUMBER(S663),
IF(H$2=ตัวเลือก!A$30,"ยังไม่บันทึกข้อมูล",S663*0.47),"ข้อมูลไม่ถูกต้อง")</f>
        <v>ข้อมูลไม่ถูกต้อง</v>
      </c>
      <c r="W663" s="149" t="str">
        <f t="shared" si="87"/>
        <v>ข้อมูลไม่ถูกต้อง</v>
      </c>
      <c r="X663" s="148" t="str">
        <f t="shared" si="88"/>
        <v>ข้อมูลไม่ถูกต้อง</v>
      </c>
      <c r="Y663" s="38"/>
      <c r="Z663" s="38"/>
      <c r="AA663" s="38"/>
    </row>
    <row r="664" spans="1:27" x14ac:dyDescent="0.45">
      <c r="A664" s="38">
        <v>659</v>
      </c>
      <c r="B664" s="38"/>
      <c r="C664" s="38"/>
      <c r="D664" s="38"/>
      <c r="E664" s="38"/>
      <c r="F664" s="35"/>
      <c r="G664" s="35"/>
      <c r="H664" s="150"/>
      <c r="I664" s="38"/>
      <c r="J664" s="149" t="str">
        <f t="shared" si="89"/>
        <v>รอข้อมูลคอลัมน์ H</v>
      </c>
      <c r="K664" s="150"/>
      <c r="L664" s="150"/>
      <c r="M664" s="150"/>
      <c r="N664" s="149" t="str" cm="1">
        <f t="array" ref="N664">IF(AND(K664:M664=""),"ยังไม่บันทึกข้อมูล",
IF(M664&lt;&gt;"",
IF(M664&gt;=1.3,M664,"เป็นไม้พุ่ม"),
IF(K664+L664&gt;=1.3,K664+L664,"เป็นไม้พุ่ม")))</f>
        <v>ยังไม่บันทึกข้อมูล</v>
      </c>
      <c r="O664" s="149" t="str">
        <f t="shared" si="82"/>
        <v>ข้อมูลไม่ถูกต้อง</v>
      </c>
      <c r="P664" s="149" t="str">
        <f t="shared" si="83"/>
        <v>ข้อมูลไม่ถูกต้อง</v>
      </c>
      <c r="Q664" s="149" t="str">
        <f t="shared" si="84"/>
        <v>ข้อมูลไม่ถูกต้อง</v>
      </c>
      <c r="R664" s="149" t="str">
        <f t="shared" si="85"/>
        <v>ข้อมูลไม่ถูกต้อง</v>
      </c>
      <c r="S664" s="149" t="str">
        <f>IF(ISNUMBER(R664),
IF(H$2=ตัวเลือก!A$30,"ยังไม่บันทึกข้อมูล",R664*0.27),"ข้อมูลไม่ถูกต้อง")</f>
        <v>ข้อมูลไม่ถูกต้อง</v>
      </c>
      <c r="T664" s="149" t="str">
        <f t="shared" si="86"/>
        <v>ข้อมูลไม่ถูกต้อง</v>
      </c>
      <c r="U664" s="149" t="str">
        <f>IF(ISNUMBER(R664),
IF(H$2=ตัวเลือก!A$30,"ยังไม่บันทึกข้อมูล",R664*0.47),"ข้อมูลไม่ถูกต้อง")</f>
        <v>ข้อมูลไม่ถูกต้อง</v>
      </c>
      <c r="V664" s="149" t="str">
        <f>IF(ISNUMBER(S664),
IF(H$2=ตัวเลือก!A$30,"ยังไม่บันทึกข้อมูล",S664*0.47),"ข้อมูลไม่ถูกต้อง")</f>
        <v>ข้อมูลไม่ถูกต้อง</v>
      </c>
      <c r="W664" s="149" t="str">
        <f t="shared" si="87"/>
        <v>ข้อมูลไม่ถูกต้อง</v>
      </c>
      <c r="X664" s="148" t="str">
        <f t="shared" si="88"/>
        <v>ข้อมูลไม่ถูกต้อง</v>
      </c>
      <c r="Y664" s="38"/>
      <c r="Z664" s="38"/>
      <c r="AA664" s="38"/>
    </row>
    <row r="665" spans="1:27" x14ac:dyDescent="0.45">
      <c r="A665" s="38">
        <v>660</v>
      </c>
      <c r="B665" s="38"/>
      <c r="C665" s="38"/>
      <c r="D665" s="38"/>
      <c r="E665" s="38"/>
      <c r="F665" s="35"/>
      <c r="G665" s="35"/>
      <c r="H665" s="150"/>
      <c r="I665" s="38"/>
      <c r="J665" s="149" t="str">
        <f t="shared" si="89"/>
        <v>รอข้อมูลคอลัมน์ H</v>
      </c>
      <c r="K665" s="150"/>
      <c r="L665" s="150"/>
      <c r="M665" s="150"/>
      <c r="N665" s="149" t="str" cm="1">
        <f t="array" ref="N665">IF(AND(K665:M665=""),"ยังไม่บันทึกข้อมูล",
IF(M665&lt;&gt;"",
IF(M665&gt;=1.3,M665,"เป็นไม้พุ่ม"),
IF(K665+L665&gt;=1.3,K665+L665,"เป็นไม้พุ่ม")))</f>
        <v>ยังไม่บันทึกข้อมูล</v>
      </c>
      <c r="O665" s="149" t="str">
        <f t="shared" si="82"/>
        <v>ข้อมูลไม่ถูกต้อง</v>
      </c>
      <c r="P665" s="149" t="str">
        <f t="shared" si="83"/>
        <v>ข้อมูลไม่ถูกต้อง</v>
      </c>
      <c r="Q665" s="149" t="str">
        <f t="shared" si="84"/>
        <v>ข้อมูลไม่ถูกต้อง</v>
      </c>
      <c r="R665" s="149" t="str">
        <f t="shared" si="85"/>
        <v>ข้อมูลไม่ถูกต้อง</v>
      </c>
      <c r="S665" s="149" t="str">
        <f>IF(ISNUMBER(R665),
IF(H$2=ตัวเลือก!A$30,"ยังไม่บันทึกข้อมูล",R665*0.27),"ข้อมูลไม่ถูกต้อง")</f>
        <v>ข้อมูลไม่ถูกต้อง</v>
      </c>
      <c r="T665" s="149" t="str">
        <f t="shared" si="86"/>
        <v>ข้อมูลไม่ถูกต้อง</v>
      </c>
      <c r="U665" s="149" t="str">
        <f>IF(ISNUMBER(R665),
IF(H$2=ตัวเลือก!A$30,"ยังไม่บันทึกข้อมูล",R665*0.47),"ข้อมูลไม่ถูกต้อง")</f>
        <v>ข้อมูลไม่ถูกต้อง</v>
      </c>
      <c r="V665" s="149" t="str">
        <f>IF(ISNUMBER(S665),
IF(H$2=ตัวเลือก!A$30,"ยังไม่บันทึกข้อมูล",S665*0.47),"ข้อมูลไม่ถูกต้อง")</f>
        <v>ข้อมูลไม่ถูกต้อง</v>
      </c>
      <c r="W665" s="149" t="str">
        <f t="shared" si="87"/>
        <v>ข้อมูลไม่ถูกต้อง</v>
      </c>
      <c r="X665" s="148" t="str">
        <f t="shared" si="88"/>
        <v>ข้อมูลไม่ถูกต้อง</v>
      </c>
      <c r="Y665" s="38"/>
      <c r="Z665" s="38"/>
      <c r="AA665" s="38"/>
    </row>
    <row r="666" spans="1:27" x14ac:dyDescent="0.45">
      <c r="A666" s="38">
        <v>661</v>
      </c>
      <c r="B666" s="38"/>
      <c r="C666" s="38"/>
      <c r="D666" s="38"/>
      <c r="E666" s="38"/>
      <c r="F666" s="35"/>
      <c r="G666" s="35"/>
      <c r="H666" s="150"/>
      <c r="I666" s="38"/>
      <c r="J666" s="149" t="str">
        <f t="shared" si="89"/>
        <v>รอข้อมูลคอลัมน์ H</v>
      </c>
      <c r="K666" s="150"/>
      <c r="L666" s="150"/>
      <c r="M666" s="150"/>
      <c r="N666" s="149" t="str" cm="1">
        <f t="array" ref="N666">IF(AND(K666:M666=""),"ยังไม่บันทึกข้อมูล",
IF(M666&lt;&gt;"",
IF(M666&gt;=1.3,M666,"เป็นไม้พุ่ม"),
IF(K666+L666&gt;=1.3,K666+L666,"เป็นไม้พุ่ม")))</f>
        <v>ยังไม่บันทึกข้อมูล</v>
      </c>
      <c r="O666" s="149" t="str">
        <f t="shared" si="82"/>
        <v>ข้อมูลไม่ถูกต้อง</v>
      </c>
      <c r="P666" s="149" t="str">
        <f t="shared" si="83"/>
        <v>ข้อมูลไม่ถูกต้อง</v>
      </c>
      <c r="Q666" s="149" t="str">
        <f t="shared" si="84"/>
        <v>ข้อมูลไม่ถูกต้อง</v>
      </c>
      <c r="R666" s="149" t="str">
        <f t="shared" si="85"/>
        <v>ข้อมูลไม่ถูกต้อง</v>
      </c>
      <c r="S666" s="149" t="str">
        <f>IF(ISNUMBER(R666),
IF(H$2=ตัวเลือก!A$30,"ยังไม่บันทึกข้อมูล",R666*0.27),"ข้อมูลไม่ถูกต้อง")</f>
        <v>ข้อมูลไม่ถูกต้อง</v>
      </c>
      <c r="T666" s="149" t="str">
        <f t="shared" si="86"/>
        <v>ข้อมูลไม่ถูกต้อง</v>
      </c>
      <c r="U666" s="149" t="str">
        <f>IF(ISNUMBER(R666),
IF(H$2=ตัวเลือก!A$30,"ยังไม่บันทึกข้อมูล",R666*0.47),"ข้อมูลไม่ถูกต้อง")</f>
        <v>ข้อมูลไม่ถูกต้อง</v>
      </c>
      <c r="V666" s="149" t="str">
        <f>IF(ISNUMBER(S666),
IF(H$2=ตัวเลือก!A$30,"ยังไม่บันทึกข้อมูล",S666*0.47),"ข้อมูลไม่ถูกต้อง")</f>
        <v>ข้อมูลไม่ถูกต้อง</v>
      </c>
      <c r="W666" s="149" t="str">
        <f t="shared" si="87"/>
        <v>ข้อมูลไม่ถูกต้อง</v>
      </c>
      <c r="X666" s="148" t="str">
        <f t="shared" si="88"/>
        <v>ข้อมูลไม่ถูกต้อง</v>
      </c>
      <c r="Y666" s="38"/>
      <c r="Z666" s="38"/>
      <c r="AA666" s="38"/>
    </row>
    <row r="667" spans="1:27" x14ac:dyDescent="0.45">
      <c r="A667" s="38">
        <v>662</v>
      </c>
      <c r="B667" s="38"/>
      <c r="C667" s="38"/>
      <c r="D667" s="38"/>
      <c r="E667" s="38"/>
      <c r="F667" s="35"/>
      <c r="G667" s="35"/>
      <c r="H667" s="150"/>
      <c r="I667" s="38"/>
      <c r="J667" s="149" t="str">
        <f t="shared" si="89"/>
        <v>รอข้อมูลคอลัมน์ H</v>
      </c>
      <c r="K667" s="150"/>
      <c r="L667" s="150"/>
      <c r="M667" s="150"/>
      <c r="N667" s="149" t="str" cm="1">
        <f t="array" ref="N667">IF(AND(K667:M667=""),"ยังไม่บันทึกข้อมูล",
IF(M667&lt;&gt;"",
IF(M667&gt;=1.3,M667,"เป็นไม้พุ่ม"),
IF(K667+L667&gt;=1.3,K667+L667,"เป็นไม้พุ่ม")))</f>
        <v>ยังไม่บันทึกข้อมูล</v>
      </c>
      <c r="O667" s="149" t="str">
        <f t="shared" si="82"/>
        <v>ข้อมูลไม่ถูกต้อง</v>
      </c>
      <c r="P667" s="149" t="str">
        <f t="shared" si="83"/>
        <v>ข้อมูลไม่ถูกต้อง</v>
      </c>
      <c r="Q667" s="149" t="str">
        <f t="shared" si="84"/>
        <v>ข้อมูลไม่ถูกต้อง</v>
      </c>
      <c r="R667" s="149" t="str">
        <f t="shared" si="85"/>
        <v>ข้อมูลไม่ถูกต้อง</v>
      </c>
      <c r="S667" s="149" t="str">
        <f>IF(ISNUMBER(R667),
IF(H$2=ตัวเลือก!A$30,"ยังไม่บันทึกข้อมูล",R667*0.27),"ข้อมูลไม่ถูกต้อง")</f>
        <v>ข้อมูลไม่ถูกต้อง</v>
      </c>
      <c r="T667" s="149" t="str">
        <f t="shared" si="86"/>
        <v>ข้อมูลไม่ถูกต้อง</v>
      </c>
      <c r="U667" s="149" t="str">
        <f>IF(ISNUMBER(R667),
IF(H$2=ตัวเลือก!A$30,"ยังไม่บันทึกข้อมูล",R667*0.47),"ข้อมูลไม่ถูกต้อง")</f>
        <v>ข้อมูลไม่ถูกต้อง</v>
      </c>
      <c r="V667" s="149" t="str">
        <f>IF(ISNUMBER(S667),
IF(H$2=ตัวเลือก!A$30,"ยังไม่บันทึกข้อมูล",S667*0.47),"ข้อมูลไม่ถูกต้อง")</f>
        <v>ข้อมูลไม่ถูกต้อง</v>
      </c>
      <c r="W667" s="149" t="str">
        <f t="shared" si="87"/>
        <v>ข้อมูลไม่ถูกต้อง</v>
      </c>
      <c r="X667" s="148" t="str">
        <f t="shared" si="88"/>
        <v>ข้อมูลไม่ถูกต้อง</v>
      </c>
      <c r="Y667" s="38"/>
      <c r="Z667" s="38"/>
      <c r="AA667" s="38"/>
    </row>
    <row r="668" spans="1:27" x14ac:dyDescent="0.45">
      <c r="A668" s="38">
        <v>663</v>
      </c>
      <c r="B668" s="38"/>
      <c r="C668" s="38"/>
      <c r="D668" s="38"/>
      <c r="E668" s="38"/>
      <c r="F668" s="35"/>
      <c r="G668" s="35"/>
      <c r="H668" s="150"/>
      <c r="I668" s="38"/>
      <c r="J668" s="149" t="str">
        <f t="shared" si="89"/>
        <v>รอข้อมูลคอลัมน์ H</v>
      </c>
      <c r="K668" s="150"/>
      <c r="L668" s="150"/>
      <c r="M668" s="150"/>
      <c r="N668" s="149" t="str" cm="1">
        <f t="array" ref="N668">IF(AND(K668:M668=""),"ยังไม่บันทึกข้อมูล",
IF(M668&lt;&gt;"",
IF(M668&gt;=1.3,M668,"เป็นไม้พุ่ม"),
IF(K668+L668&gt;=1.3,K668+L668,"เป็นไม้พุ่ม")))</f>
        <v>ยังไม่บันทึกข้อมูล</v>
      </c>
      <c r="O668" s="149" t="str">
        <f t="shared" si="82"/>
        <v>ข้อมูลไม่ถูกต้อง</v>
      </c>
      <c r="P668" s="149" t="str">
        <f t="shared" si="83"/>
        <v>ข้อมูลไม่ถูกต้อง</v>
      </c>
      <c r="Q668" s="149" t="str">
        <f t="shared" si="84"/>
        <v>ข้อมูลไม่ถูกต้อง</v>
      </c>
      <c r="R668" s="149" t="str">
        <f t="shared" si="85"/>
        <v>ข้อมูลไม่ถูกต้อง</v>
      </c>
      <c r="S668" s="149" t="str">
        <f>IF(ISNUMBER(R668),
IF(H$2=ตัวเลือก!A$30,"ยังไม่บันทึกข้อมูล",R668*0.27),"ข้อมูลไม่ถูกต้อง")</f>
        <v>ข้อมูลไม่ถูกต้อง</v>
      </c>
      <c r="T668" s="149" t="str">
        <f t="shared" si="86"/>
        <v>ข้อมูลไม่ถูกต้อง</v>
      </c>
      <c r="U668" s="149" t="str">
        <f>IF(ISNUMBER(R668),
IF(H$2=ตัวเลือก!A$30,"ยังไม่บันทึกข้อมูล",R668*0.47),"ข้อมูลไม่ถูกต้อง")</f>
        <v>ข้อมูลไม่ถูกต้อง</v>
      </c>
      <c r="V668" s="149" t="str">
        <f>IF(ISNUMBER(S668),
IF(H$2=ตัวเลือก!A$30,"ยังไม่บันทึกข้อมูล",S668*0.47),"ข้อมูลไม่ถูกต้อง")</f>
        <v>ข้อมูลไม่ถูกต้อง</v>
      </c>
      <c r="W668" s="149" t="str">
        <f t="shared" si="87"/>
        <v>ข้อมูลไม่ถูกต้อง</v>
      </c>
      <c r="X668" s="148" t="str">
        <f t="shared" si="88"/>
        <v>ข้อมูลไม่ถูกต้อง</v>
      </c>
      <c r="Y668" s="38"/>
      <c r="Z668" s="38"/>
      <c r="AA668" s="38"/>
    </row>
    <row r="669" spans="1:27" x14ac:dyDescent="0.45">
      <c r="A669" s="38">
        <v>664</v>
      </c>
      <c r="B669" s="38"/>
      <c r="C669" s="38"/>
      <c r="D669" s="38"/>
      <c r="E669" s="38"/>
      <c r="F669" s="35"/>
      <c r="G669" s="35"/>
      <c r="H669" s="150"/>
      <c r="I669" s="38"/>
      <c r="J669" s="149" t="str">
        <f t="shared" si="89"/>
        <v>รอข้อมูลคอลัมน์ H</v>
      </c>
      <c r="K669" s="150"/>
      <c r="L669" s="150"/>
      <c r="M669" s="150"/>
      <c r="N669" s="149" t="str" cm="1">
        <f t="array" ref="N669">IF(AND(K669:M669=""),"ยังไม่บันทึกข้อมูล",
IF(M669&lt;&gt;"",
IF(M669&gt;=1.3,M669,"เป็นไม้พุ่ม"),
IF(K669+L669&gt;=1.3,K669+L669,"เป็นไม้พุ่ม")))</f>
        <v>ยังไม่บันทึกข้อมูล</v>
      </c>
      <c r="O669" s="149" t="str">
        <f t="shared" si="82"/>
        <v>ข้อมูลไม่ถูกต้อง</v>
      </c>
      <c r="P669" s="149" t="str">
        <f t="shared" si="83"/>
        <v>ข้อมูลไม่ถูกต้อง</v>
      </c>
      <c r="Q669" s="149" t="str">
        <f t="shared" si="84"/>
        <v>ข้อมูลไม่ถูกต้อง</v>
      </c>
      <c r="R669" s="149" t="str">
        <f t="shared" si="85"/>
        <v>ข้อมูลไม่ถูกต้อง</v>
      </c>
      <c r="S669" s="149" t="str">
        <f>IF(ISNUMBER(R669),
IF(H$2=ตัวเลือก!A$30,"ยังไม่บันทึกข้อมูล",R669*0.27),"ข้อมูลไม่ถูกต้อง")</f>
        <v>ข้อมูลไม่ถูกต้อง</v>
      </c>
      <c r="T669" s="149" t="str">
        <f t="shared" si="86"/>
        <v>ข้อมูลไม่ถูกต้อง</v>
      </c>
      <c r="U669" s="149" t="str">
        <f>IF(ISNUMBER(R669),
IF(H$2=ตัวเลือก!A$30,"ยังไม่บันทึกข้อมูล",R669*0.47),"ข้อมูลไม่ถูกต้อง")</f>
        <v>ข้อมูลไม่ถูกต้อง</v>
      </c>
      <c r="V669" s="149" t="str">
        <f>IF(ISNUMBER(S669),
IF(H$2=ตัวเลือก!A$30,"ยังไม่บันทึกข้อมูล",S669*0.47),"ข้อมูลไม่ถูกต้อง")</f>
        <v>ข้อมูลไม่ถูกต้อง</v>
      </c>
      <c r="W669" s="149" t="str">
        <f t="shared" si="87"/>
        <v>ข้อมูลไม่ถูกต้อง</v>
      </c>
      <c r="X669" s="148" t="str">
        <f t="shared" si="88"/>
        <v>ข้อมูลไม่ถูกต้อง</v>
      </c>
      <c r="Y669" s="38"/>
      <c r="Z669" s="38"/>
      <c r="AA669" s="38"/>
    </row>
    <row r="670" spans="1:27" x14ac:dyDescent="0.45">
      <c r="A670" s="38">
        <v>665</v>
      </c>
      <c r="B670" s="38"/>
      <c r="C670" s="38"/>
      <c r="D670" s="38"/>
      <c r="E670" s="38"/>
      <c r="F670" s="35"/>
      <c r="G670" s="35"/>
      <c r="H670" s="150"/>
      <c r="I670" s="38"/>
      <c r="J670" s="149" t="str">
        <f t="shared" si="89"/>
        <v>รอข้อมูลคอลัมน์ H</v>
      </c>
      <c r="K670" s="150"/>
      <c r="L670" s="150"/>
      <c r="M670" s="150"/>
      <c r="N670" s="149" t="str" cm="1">
        <f t="array" ref="N670">IF(AND(K670:M670=""),"ยังไม่บันทึกข้อมูล",
IF(M670&lt;&gt;"",
IF(M670&gt;=1.3,M670,"เป็นไม้พุ่ม"),
IF(K670+L670&gt;=1.3,K670+L670,"เป็นไม้พุ่ม")))</f>
        <v>ยังไม่บันทึกข้อมูล</v>
      </c>
      <c r="O670" s="149" t="str">
        <f t="shared" si="82"/>
        <v>ข้อมูลไม่ถูกต้อง</v>
      </c>
      <c r="P670" s="149" t="str">
        <f t="shared" si="83"/>
        <v>ข้อมูลไม่ถูกต้อง</v>
      </c>
      <c r="Q670" s="149" t="str">
        <f t="shared" si="84"/>
        <v>ข้อมูลไม่ถูกต้อง</v>
      </c>
      <c r="R670" s="149" t="str">
        <f t="shared" si="85"/>
        <v>ข้อมูลไม่ถูกต้อง</v>
      </c>
      <c r="S670" s="149" t="str">
        <f>IF(ISNUMBER(R670),
IF(H$2=ตัวเลือก!A$30,"ยังไม่บันทึกข้อมูล",R670*0.27),"ข้อมูลไม่ถูกต้อง")</f>
        <v>ข้อมูลไม่ถูกต้อง</v>
      </c>
      <c r="T670" s="149" t="str">
        <f t="shared" si="86"/>
        <v>ข้อมูลไม่ถูกต้อง</v>
      </c>
      <c r="U670" s="149" t="str">
        <f>IF(ISNUMBER(R670),
IF(H$2=ตัวเลือก!A$30,"ยังไม่บันทึกข้อมูล",R670*0.47),"ข้อมูลไม่ถูกต้อง")</f>
        <v>ข้อมูลไม่ถูกต้อง</v>
      </c>
      <c r="V670" s="149" t="str">
        <f>IF(ISNUMBER(S670),
IF(H$2=ตัวเลือก!A$30,"ยังไม่บันทึกข้อมูล",S670*0.47),"ข้อมูลไม่ถูกต้อง")</f>
        <v>ข้อมูลไม่ถูกต้อง</v>
      </c>
      <c r="W670" s="149" t="str">
        <f t="shared" si="87"/>
        <v>ข้อมูลไม่ถูกต้อง</v>
      </c>
      <c r="X670" s="148" t="str">
        <f t="shared" si="88"/>
        <v>ข้อมูลไม่ถูกต้อง</v>
      </c>
      <c r="Y670" s="38"/>
      <c r="Z670" s="38"/>
      <c r="AA670" s="38"/>
    </row>
    <row r="671" spans="1:27" x14ac:dyDescent="0.45">
      <c r="A671" s="38">
        <v>666</v>
      </c>
      <c r="B671" s="38"/>
      <c r="C671" s="38"/>
      <c r="D671" s="38"/>
      <c r="E671" s="38"/>
      <c r="F671" s="35"/>
      <c r="G671" s="35"/>
      <c r="H671" s="150"/>
      <c r="I671" s="38"/>
      <c r="J671" s="149" t="str">
        <f t="shared" si="89"/>
        <v>รอข้อมูลคอลัมน์ H</v>
      </c>
      <c r="K671" s="150"/>
      <c r="L671" s="150"/>
      <c r="M671" s="150"/>
      <c r="N671" s="149" t="str" cm="1">
        <f t="array" ref="N671">IF(AND(K671:M671=""),"ยังไม่บันทึกข้อมูล",
IF(M671&lt;&gt;"",
IF(M671&gt;=1.3,M671,"เป็นไม้พุ่ม"),
IF(K671+L671&gt;=1.3,K671+L671,"เป็นไม้พุ่ม")))</f>
        <v>ยังไม่บันทึกข้อมูล</v>
      </c>
      <c r="O671" s="149" t="str">
        <f t="shared" si="82"/>
        <v>ข้อมูลไม่ถูกต้อง</v>
      </c>
      <c r="P671" s="149" t="str">
        <f t="shared" si="83"/>
        <v>ข้อมูลไม่ถูกต้อง</v>
      </c>
      <c r="Q671" s="149" t="str">
        <f t="shared" si="84"/>
        <v>ข้อมูลไม่ถูกต้อง</v>
      </c>
      <c r="R671" s="149" t="str">
        <f t="shared" si="85"/>
        <v>ข้อมูลไม่ถูกต้อง</v>
      </c>
      <c r="S671" s="149" t="str">
        <f>IF(ISNUMBER(R671),
IF(H$2=ตัวเลือก!A$30,"ยังไม่บันทึกข้อมูล",R671*0.27),"ข้อมูลไม่ถูกต้อง")</f>
        <v>ข้อมูลไม่ถูกต้อง</v>
      </c>
      <c r="T671" s="149" t="str">
        <f t="shared" si="86"/>
        <v>ข้อมูลไม่ถูกต้อง</v>
      </c>
      <c r="U671" s="149" t="str">
        <f>IF(ISNUMBER(R671),
IF(H$2=ตัวเลือก!A$30,"ยังไม่บันทึกข้อมูล",R671*0.47),"ข้อมูลไม่ถูกต้อง")</f>
        <v>ข้อมูลไม่ถูกต้อง</v>
      </c>
      <c r="V671" s="149" t="str">
        <f>IF(ISNUMBER(S671),
IF(H$2=ตัวเลือก!A$30,"ยังไม่บันทึกข้อมูล",S671*0.47),"ข้อมูลไม่ถูกต้อง")</f>
        <v>ข้อมูลไม่ถูกต้อง</v>
      </c>
      <c r="W671" s="149" t="str">
        <f t="shared" si="87"/>
        <v>ข้อมูลไม่ถูกต้อง</v>
      </c>
      <c r="X671" s="148" t="str">
        <f t="shared" si="88"/>
        <v>ข้อมูลไม่ถูกต้อง</v>
      </c>
      <c r="Y671" s="38"/>
      <c r="Z671" s="38"/>
      <c r="AA671" s="38"/>
    </row>
    <row r="672" spans="1:27" x14ac:dyDescent="0.45">
      <c r="A672" s="38">
        <v>667</v>
      </c>
      <c r="B672" s="38"/>
      <c r="C672" s="38"/>
      <c r="D672" s="38"/>
      <c r="E672" s="38"/>
      <c r="F672" s="35"/>
      <c r="G672" s="35"/>
      <c r="H672" s="150"/>
      <c r="I672" s="38"/>
      <c r="J672" s="149" t="str">
        <f t="shared" si="89"/>
        <v>รอข้อมูลคอลัมน์ H</v>
      </c>
      <c r="K672" s="150"/>
      <c r="L672" s="150"/>
      <c r="M672" s="150"/>
      <c r="N672" s="149" t="str" cm="1">
        <f t="array" ref="N672">IF(AND(K672:M672=""),"ยังไม่บันทึกข้อมูล",
IF(M672&lt;&gt;"",
IF(M672&gt;=1.3,M672,"เป็นไม้พุ่ม"),
IF(K672+L672&gt;=1.3,K672+L672,"เป็นไม้พุ่ม")))</f>
        <v>ยังไม่บันทึกข้อมูล</v>
      </c>
      <c r="O672" s="149" t="str">
        <f t="shared" si="82"/>
        <v>ข้อมูลไม่ถูกต้อง</v>
      </c>
      <c r="P672" s="149" t="str">
        <f t="shared" si="83"/>
        <v>ข้อมูลไม่ถูกต้อง</v>
      </c>
      <c r="Q672" s="149" t="str">
        <f t="shared" si="84"/>
        <v>ข้อมูลไม่ถูกต้อง</v>
      </c>
      <c r="R672" s="149" t="str">
        <f t="shared" si="85"/>
        <v>ข้อมูลไม่ถูกต้อง</v>
      </c>
      <c r="S672" s="149" t="str">
        <f>IF(ISNUMBER(R672),
IF(H$2=ตัวเลือก!A$30,"ยังไม่บันทึกข้อมูล",R672*0.27),"ข้อมูลไม่ถูกต้อง")</f>
        <v>ข้อมูลไม่ถูกต้อง</v>
      </c>
      <c r="T672" s="149" t="str">
        <f t="shared" si="86"/>
        <v>ข้อมูลไม่ถูกต้อง</v>
      </c>
      <c r="U672" s="149" t="str">
        <f>IF(ISNUMBER(R672),
IF(H$2=ตัวเลือก!A$30,"ยังไม่บันทึกข้อมูล",R672*0.47),"ข้อมูลไม่ถูกต้อง")</f>
        <v>ข้อมูลไม่ถูกต้อง</v>
      </c>
      <c r="V672" s="149" t="str">
        <f>IF(ISNUMBER(S672),
IF(H$2=ตัวเลือก!A$30,"ยังไม่บันทึกข้อมูล",S672*0.47),"ข้อมูลไม่ถูกต้อง")</f>
        <v>ข้อมูลไม่ถูกต้อง</v>
      </c>
      <c r="W672" s="149" t="str">
        <f t="shared" si="87"/>
        <v>ข้อมูลไม่ถูกต้อง</v>
      </c>
      <c r="X672" s="148" t="str">
        <f t="shared" si="88"/>
        <v>ข้อมูลไม่ถูกต้อง</v>
      </c>
      <c r="Y672" s="38"/>
      <c r="Z672" s="38"/>
      <c r="AA672" s="38"/>
    </row>
    <row r="673" spans="1:27" x14ac:dyDescent="0.45">
      <c r="A673" s="38">
        <v>668</v>
      </c>
      <c r="B673" s="38"/>
      <c r="C673" s="38"/>
      <c r="D673" s="38"/>
      <c r="E673" s="38"/>
      <c r="F673" s="35"/>
      <c r="G673" s="35"/>
      <c r="H673" s="150"/>
      <c r="I673" s="38"/>
      <c r="J673" s="149" t="str">
        <f t="shared" si="89"/>
        <v>รอข้อมูลคอลัมน์ H</v>
      </c>
      <c r="K673" s="150"/>
      <c r="L673" s="150"/>
      <c r="M673" s="150"/>
      <c r="N673" s="149" t="str" cm="1">
        <f t="array" ref="N673">IF(AND(K673:M673=""),"ยังไม่บันทึกข้อมูล",
IF(M673&lt;&gt;"",
IF(M673&gt;=1.3,M673,"เป็นไม้พุ่ม"),
IF(K673+L673&gt;=1.3,K673+L673,"เป็นไม้พุ่ม")))</f>
        <v>ยังไม่บันทึกข้อมูล</v>
      </c>
      <c r="O673" s="149" t="str">
        <f t="shared" si="82"/>
        <v>ข้อมูลไม่ถูกต้อง</v>
      </c>
      <c r="P673" s="149" t="str">
        <f t="shared" si="83"/>
        <v>ข้อมูลไม่ถูกต้อง</v>
      </c>
      <c r="Q673" s="149" t="str">
        <f t="shared" si="84"/>
        <v>ข้อมูลไม่ถูกต้อง</v>
      </c>
      <c r="R673" s="149" t="str">
        <f t="shared" si="85"/>
        <v>ข้อมูลไม่ถูกต้อง</v>
      </c>
      <c r="S673" s="149" t="str">
        <f>IF(ISNUMBER(R673),
IF(H$2=ตัวเลือก!A$30,"ยังไม่บันทึกข้อมูล",R673*0.27),"ข้อมูลไม่ถูกต้อง")</f>
        <v>ข้อมูลไม่ถูกต้อง</v>
      </c>
      <c r="T673" s="149" t="str">
        <f t="shared" si="86"/>
        <v>ข้อมูลไม่ถูกต้อง</v>
      </c>
      <c r="U673" s="149" t="str">
        <f>IF(ISNUMBER(R673),
IF(H$2=ตัวเลือก!A$30,"ยังไม่บันทึกข้อมูล",R673*0.47),"ข้อมูลไม่ถูกต้อง")</f>
        <v>ข้อมูลไม่ถูกต้อง</v>
      </c>
      <c r="V673" s="149" t="str">
        <f>IF(ISNUMBER(S673),
IF(H$2=ตัวเลือก!A$30,"ยังไม่บันทึกข้อมูล",S673*0.47),"ข้อมูลไม่ถูกต้อง")</f>
        <v>ข้อมูลไม่ถูกต้อง</v>
      </c>
      <c r="W673" s="149" t="str">
        <f t="shared" si="87"/>
        <v>ข้อมูลไม่ถูกต้อง</v>
      </c>
      <c r="X673" s="148" t="str">
        <f t="shared" si="88"/>
        <v>ข้อมูลไม่ถูกต้อง</v>
      </c>
      <c r="Y673" s="38"/>
      <c r="Z673" s="38"/>
      <c r="AA673" s="38"/>
    </row>
    <row r="674" spans="1:27" x14ac:dyDescent="0.45">
      <c r="A674" s="38">
        <v>669</v>
      </c>
      <c r="B674" s="38"/>
      <c r="C674" s="38"/>
      <c r="D674" s="38"/>
      <c r="E674" s="38"/>
      <c r="F674" s="35"/>
      <c r="G674" s="35"/>
      <c r="H674" s="150"/>
      <c r="I674" s="38"/>
      <c r="J674" s="149" t="str">
        <f t="shared" si="89"/>
        <v>รอข้อมูลคอลัมน์ H</v>
      </c>
      <c r="K674" s="150"/>
      <c r="L674" s="150"/>
      <c r="M674" s="150"/>
      <c r="N674" s="149" t="str" cm="1">
        <f t="array" ref="N674">IF(AND(K674:M674=""),"ยังไม่บันทึกข้อมูล",
IF(M674&lt;&gt;"",
IF(M674&gt;=1.3,M674,"เป็นไม้พุ่ม"),
IF(K674+L674&gt;=1.3,K674+L674,"เป็นไม้พุ่ม")))</f>
        <v>ยังไม่บันทึกข้อมูล</v>
      </c>
      <c r="O674" s="149" t="str">
        <f t="shared" si="82"/>
        <v>ข้อมูลไม่ถูกต้อง</v>
      </c>
      <c r="P674" s="149" t="str">
        <f t="shared" si="83"/>
        <v>ข้อมูลไม่ถูกต้อง</v>
      </c>
      <c r="Q674" s="149" t="str">
        <f t="shared" si="84"/>
        <v>ข้อมูลไม่ถูกต้อง</v>
      </c>
      <c r="R674" s="149" t="str">
        <f t="shared" si="85"/>
        <v>ข้อมูลไม่ถูกต้อง</v>
      </c>
      <c r="S674" s="149" t="str">
        <f>IF(ISNUMBER(R674),
IF(H$2=ตัวเลือก!A$30,"ยังไม่บันทึกข้อมูล",R674*0.27),"ข้อมูลไม่ถูกต้อง")</f>
        <v>ข้อมูลไม่ถูกต้อง</v>
      </c>
      <c r="T674" s="149" t="str">
        <f t="shared" si="86"/>
        <v>ข้อมูลไม่ถูกต้อง</v>
      </c>
      <c r="U674" s="149" t="str">
        <f>IF(ISNUMBER(R674),
IF(H$2=ตัวเลือก!A$30,"ยังไม่บันทึกข้อมูล",R674*0.47),"ข้อมูลไม่ถูกต้อง")</f>
        <v>ข้อมูลไม่ถูกต้อง</v>
      </c>
      <c r="V674" s="149" t="str">
        <f>IF(ISNUMBER(S674),
IF(H$2=ตัวเลือก!A$30,"ยังไม่บันทึกข้อมูล",S674*0.47),"ข้อมูลไม่ถูกต้อง")</f>
        <v>ข้อมูลไม่ถูกต้อง</v>
      </c>
      <c r="W674" s="149" t="str">
        <f t="shared" si="87"/>
        <v>ข้อมูลไม่ถูกต้อง</v>
      </c>
      <c r="X674" s="148" t="str">
        <f t="shared" si="88"/>
        <v>ข้อมูลไม่ถูกต้อง</v>
      </c>
      <c r="Y674" s="38"/>
      <c r="Z674" s="38"/>
      <c r="AA674" s="38"/>
    </row>
    <row r="675" spans="1:27" x14ac:dyDescent="0.45">
      <c r="A675" s="38">
        <v>670</v>
      </c>
      <c r="B675" s="38"/>
      <c r="C675" s="38"/>
      <c r="D675" s="38"/>
      <c r="E675" s="38"/>
      <c r="F675" s="35"/>
      <c r="G675" s="35"/>
      <c r="H675" s="150"/>
      <c r="I675" s="38"/>
      <c r="J675" s="149" t="str">
        <f t="shared" si="89"/>
        <v>รอข้อมูลคอลัมน์ H</v>
      </c>
      <c r="K675" s="150"/>
      <c r="L675" s="150"/>
      <c r="M675" s="150"/>
      <c r="N675" s="149" t="str" cm="1">
        <f t="array" ref="N675">IF(AND(K675:M675=""),"ยังไม่บันทึกข้อมูล",
IF(M675&lt;&gt;"",
IF(M675&gt;=1.3,M675,"เป็นไม้พุ่ม"),
IF(K675+L675&gt;=1.3,K675+L675,"เป็นไม้พุ่ม")))</f>
        <v>ยังไม่บันทึกข้อมูล</v>
      </c>
      <c r="O675" s="149" t="str">
        <f t="shared" si="82"/>
        <v>ข้อมูลไม่ถูกต้อง</v>
      </c>
      <c r="P675" s="149" t="str">
        <f t="shared" si="83"/>
        <v>ข้อมูลไม่ถูกต้อง</v>
      </c>
      <c r="Q675" s="149" t="str">
        <f t="shared" si="84"/>
        <v>ข้อมูลไม่ถูกต้อง</v>
      </c>
      <c r="R675" s="149" t="str">
        <f t="shared" si="85"/>
        <v>ข้อมูลไม่ถูกต้อง</v>
      </c>
      <c r="S675" s="149" t="str">
        <f>IF(ISNUMBER(R675),
IF(H$2=ตัวเลือก!A$30,"ยังไม่บันทึกข้อมูล",R675*0.27),"ข้อมูลไม่ถูกต้อง")</f>
        <v>ข้อมูลไม่ถูกต้อง</v>
      </c>
      <c r="T675" s="149" t="str">
        <f t="shared" si="86"/>
        <v>ข้อมูลไม่ถูกต้อง</v>
      </c>
      <c r="U675" s="149" t="str">
        <f>IF(ISNUMBER(R675),
IF(H$2=ตัวเลือก!A$30,"ยังไม่บันทึกข้อมูล",R675*0.47),"ข้อมูลไม่ถูกต้อง")</f>
        <v>ข้อมูลไม่ถูกต้อง</v>
      </c>
      <c r="V675" s="149" t="str">
        <f>IF(ISNUMBER(S675),
IF(H$2=ตัวเลือก!A$30,"ยังไม่บันทึกข้อมูล",S675*0.47),"ข้อมูลไม่ถูกต้อง")</f>
        <v>ข้อมูลไม่ถูกต้อง</v>
      </c>
      <c r="W675" s="149" t="str">
        <f t="shared" si="87"/>
        <v>ข้อมูลไม่ถูกต้อง</v>
      </c>
      <c r="X675" s="148" t="str">
        <f t="shared" si="88"/>
        <v>ข้อมูลไม่ถูกต้อง</v>
      </c>
      <c r="Y675" s="38"/>
      <c r="Z675" s="38"/>
      <c r="AA675" s="38"/>
    </row>
    <row r="676" spans="1:27" x14ac:dyDescent="0.45">
      <c r="A676" s="38">
        <v>671</v>
      </c>
      <c r="B676" s="38"/>
      <c r="C676" s="38"/>
      <c r="D676" s="38"/>
      <c r="E676" s="38"/>
      <c r="F676" s="35"/>
      <c r="G676" s="35"/>
      <c r="H676" s="150"/>
      <c r="I676" s="38"/>
      <c r="J676" s="149" t="str">
        <f t="shared" si="89"/>
        <v>รอข้อมูลคอลัมน์ H</v>
      </c>
      <c r="K676" s="150"/>
      <c r="L676" s="150"/>
      <c r="M676" s="150"/>
      <c r="N676" s="149" t="str" cm="1">
        <f t="array" ref="N676">IF(AND(K676:M676=""),"ยังไม่บันทึกข้อมูล",
IF(M676&lt;&gt;"",
IF(M676&gt;=1.3,M676,"เป็นไม้พุ่ม"),
IF(K676+L676&gt;=1.3,K676+L676,"เป็นไม้พุ่ม")))</f>
        <v>ยังไม่บันทึกข้อมูล</v>
      </c>
      <c r="O676" s="149" t="str">
        <f t="shared" si="82"/>
        <v>ข้อมูลไม่ถูกต้อง</v>
      </c>
      <c r="P676" s="149" t="str">
        <f t="shared" si="83"/>
        <v>ข้อมูลไม่ถูกต้อง</v>
      </c>
      <c r="Q676" s="149" t="str">
        <f t="shared" si="84"/>
        <v>ข้อมูลไม่ถูกต้อง</v>
      </c>
      <c r="R676" s="149" t="str">
        <f t="shared" si="85"/>
        <v>ข้อมูลไม่ถูกต้อง</v>
      </c>
      <c r="S676" s="149" t="str">
        <f>IF(ISNUMBER(R676),
IF(H$2=ตัวเลือก!A$30,"ยังไม่บันทึกข้อมูล",R676*0.27),"ข้อมูลไม่ถูกต้อง")</f>
        <v>ข้อมูลไม่ถูกต้อง</v>
      </c>
      <c r="T676" s="149" t="str">
        <f t="shared" si="86"/>
        <v>ข้อมูลไม่ถูกต้อง</v>
      </c>
      <c r="U676" s="149" t="str">
        <f>IF(ISNUMBER(R676),
IF(H$2=ตัวเลือก!A$30,"ยังไม่บันทึกข้อมูล",R676*0.47),"ข้อมูลไม่ถูกต้อง")</f>
        <v>ข้อมูลไม่ถูกต้อง</v>
      </c>
      <c r="V676" s="149" t="str">
        <f>IF(ISNUMBER(S676),
IF(H$2=ตัวเลือก!A$30,"ยังไม่บันทึกข้อมูล",S676*0.47),"ข้อมูลไม่ถูกต้อง")</f>
        <v>ข้อมูลไม่ถูกต้อง</v>
      </c>
      <c r="W676" s="149" t="str">
        <f t="shared" si="87"/>
        <v>ข้อมูลไม่ถูกต้อง</v>
      </c>
      <c r="X676" s="148" t="str">
        <f t="shared" si="88"/>
        <v>ข้อมูลไม่ถูกต้อง</v>
      </c>
      <c r="Y676" s="38"/>
      <c r="Z676" s="38"/>
      <c r="AA676" s="38"/>
    </row>
    <row r="677" spans="1:27" x14ac:dyDescent="0.45">
      <c r="A677" s="38">
        <v>672</v>
      </c>
      <c r="B677" s="38"/>
      <c r="C677" s="38"/>
      <c r="D677" s="38"/>
      <c r="E677" s="38"/>
      <c r="F677" s="35"/>
      <c r="G677" s="35"/>
      <c r="H677" s="150"/>
      <c r="I677" s="38"/>
      <c r="J677" s="149" t="str">
        <f t="shared" si="89"/>
        <v>รอข้อมูลคอลัมน์ H</v>
      </c>
      <c r="K677" s="150"/>
      <c r="L677" s="150"/>
      <c r="M677" s="150"/>
      <c r="N677" s="149" t="str" cm="1">
        <f t="array" ref="N677">IF(AND(K677:M677=""),"ยังไม่บันทึกข้อมูล",
IF(M677&lt;&gt;"",
IF(M677&gt;=1.3,M677,"เป็นไม้พุ่ม"),
IF(K677+L677&gt;=1.3,K677+L677,"เป็นไม้พุ่ม")))</f>
        <v>ยังไม่บันทึกข้อมูล</v>
      </c>
      <c r="O677" s="149" t="str">
        <f t="shared" si="82"/>
        <v>ข้อมูลไม่ถูกต้อง</v>
      </c>
      <c r="P677" s="149" t="str">
        <f t="shared" si="83"/>
        <v>ข้อมูลไม่ถูกต้อง</v>
      </c>
      <c r="Q677" s="149" t="str">
        <f t="shared" si="84"/>
        <v>ข้อมูลไม่ถูกต้อง</v>
      </c>
      <c r="R677" s="149" t="str">
        <f t="shared" si="85"/>
        <v>ข้อมูลไม่ถูกต้อง</v>
      </c>
      <c r="S677" s="149" t="str">
        <f>IF(ISNUMBER(R677),
IF(H$2=ตัวเลือก!A$30,"ยังไม่บันทึกข้อมูล",R677*0.27),"ข้อมูลไม่ถูกต้อง")</f>
        <v>ข้อมูลไม่ถูกต้อง</v>
      </c>
      <c r="T677" s="149" t="str">
        <f t="shared" si="86"/>
        <v>ข้อมูลไม่ถูกต้อง</v>
      </c>
      <c r="U677" s="149" t="str">
        <f>IF(ISNUMBER(R677),
IF(H$2=ตัวเลือก!A$30,"ยังไม่บันทึกข้อมูล",R677*0.47),"ข้อมูลไม่ถูกต้อง")</f>
        <v>ข้อมูลไม่ถูกต้อง</v>
      </c>
      <c r="V677" s="149" t="str">
        <f>IF(ISNUMBER(S677),
IF(H$2=ตัวเลือก!A$30,"ยังไม่บันทึกข้อมูล",S677*0.47),"ข้อมูลไม่ถูกต้อง")</f>
        <v>ข้อมูลไม่ถูกต้อง</v>
      </c>
      <c r="W677" s="149" t="str">
        <f t="shared" si="87"/>
        <v>ข้อมูลไม่ถูกต้อง</v>
      </c>
      <c r="X677" s="148" t="str">
        <f t="shared" si="88"/>
        <v>ข้อมูลไม่ถูกต้อง</v>
      </c>
      <c r="Y677" s="38"/>
      <c r="Z677" s="38"/>
      <c r="AA677" s="38"/>
    </row>
    <row r="678" spans="1:27" x14ac:dyDescent="0.45">
      <c r="A678" s="38">
        <v>673</v>
      </c>
      <c r="B678" s="38"/>
      <c r="C678" s="38"/>
      <c r="D678" s="38"/>
      <c r="E678" s="38"/>
      <c r="F678" s="35"/>
      <c r="G678" s="35"/>
      <c r="H678" s="150"/>
      <c r="I678" s="38"/>
      <c r="J678" s="149" t="str">
        <f t="shared" si="89"/>
        <v>รอข้อมูลคอลัมน์ H</v>
      </c>
      <c r="K678" s="150"/>
      <c r="L678" s="150"/>
      <c r="M678" s="150"/>
      <c r="N678" s="149" t="str" cm="1">
        <f t="array" ref="N678">IF(AND(K678:M678=""),"ยังไม่บันทึกข้อมูล",
IF(M678&lt;&gt;"",
IF(M678&gt;=1.3,M678,"เป็นไม้พุ่ม"),
IF(K678+L678&gt;=1.3,K678+L678,"เป็นไม้พุ่ม")))</f>
        <v>ยังไม่บันทึกข้อมูล</v>
      </c>
      <c r="O678" s="149" t="str">
        <f t="shared" si="82"/>
        <v>ข้อมูลไม่ถูกต้อง</v>
      </c>
      <c r="P678" s="149" t="str">
        <f t="shared" si="83"/>
        <v>ข้อมูลไม่ถูกต้อง</v>
      </c>
      <c r="Q678" s="149" t="str">
        <f t="shared" si="84"/>
        <v>ข้อมูลไม่ถูกต้อง</v>
      </c>
      <c r="R678" s="149" t="str">
        <f t="shared" si="85"/>
        <v>ข้อมูลไม่ถูกต้อง</v>
      </c>
      <c r="S678" s="149" t="str">
        <f>IF(ISNUMBER(R678),
IF(H$2=ตัวเลือก!A$30,"ยังไม่บันทึกข้อมูล",R678*0.27),"ข้อมูลไม่ถูกต้อง")</f>
        <v>ข้อมูลไม่ถูกต้อง</v>
      </c>
      <c r="T678" s="149" t="str">
        <f t="shared" si="86"/>
        <v>ข้อมูลไม่ถูกต้อง</v>
      </c>
      <c r="U678" s="149" t="str">
        <f>IF(ISNUMBER(R678),
IF(H$2=ตัวเลือก!A$30,"ยังไม่บันทึกข้อมูล",R678*0.47),"ข้อมูลไม่ถูกต้อง")</f>
        <v>ข้อมูลไม่ถูกต้อง</v>
      </c>
      <c r="V678" s="149" t="str">
        <f>IF(ISNUMBER(S678),
IF(H$2=ตัวเลือก!A$30,"ยังไม่บันทึกข้อมูล",S678*0.47),"ข้อมูลไม่ถูกต้อง")</f>
        <v>ข้อมูลไม่ถูกต้อง</v>
      </c>
      <c r="W678" s="149" t="str">
        <f t="shared" si="87"/>
        <v>ข้อมูลไม่ถูกต้อง</v>
      </c>
      <c r="X678" s="148" t="str">
        <f t="shared" si="88"/>
        <v>ข้อมูลไม่ถูกต้อง</v>
      </c>
      <c r="Y678" s="38"/>
      <c r="Z678" s="38"/>
      <c r="AA678" s="38"/>
    </row>
    <row r="679" spans="1:27" x14ac:dyDescent="0.45">
      <c r="A679" s="38">
        <v>674</v>
      </c>
      <c r="B679" s="38"/>
      <c r="C679" s="38"/>
      <c r="D679" s="38"/>
      <c r="E679" s="38"/>
      <c r="F679" s="35"/>
      <c r="G679" s="35"/>
      <c r="H679" s="150"/>
      <c r="I679" s="38"/>
      <c r="J679" s="149" t="str">
        <f t="shared" si="89"/>
        <v>รอข้อมูลคอลัมน์ H</v>
      </c>
      <c r="K679" s="150"/>
      <c r="L679" s="150"/>
      <c r="M679" s="150"/>
      <c r="N679" s="149" t="str" cm="1">
        <f t="array" ref="N679">IF(AND(K679:M679=""),"ยังไม่บันทึกข้อมูล",
IF(M679&lt;&gt;"",
IF(M679&gt;=1.3,M679,"เป็นไม้พุ่ม"),
IF(K679+L679&gt;=1.3,K679+L679,"เป็นไม้พุ่ม")))</f>
        <v>ยังไม่บันทึกข้อมูล</v>
      </c>
      <c r="O679" s="149" t="str">
        <f t="shared" si="82"/>
        <v>ข้อมูลไม่ถูกต้อง</v>
      </c>
      <c r="P679" s="149" t="str">
        <f t="shared" si="83"/>
        <v>ข้อมูลไม่ถูกต้อง</v>
      </c>
      <c r="Q679" s="149" t="str">
        <f t="shared" si="84"/>
        <v>ข้อมูลไม่ถูกต้อง</v>
      </c>
      <c r="R679" s="149" t="str">
        <f t="shared" si="85"/>
        <v>ข้อมูลไม่ถูกต้อง</v>
      </c>
      <c r="S679" s="149" t="str">
        <f>IF(ISNUMBER(R679),
IF(H$2=ตัวเลือก!A$30,"ยังไม่บันทึกข้อมูล",R679*0.27),"ข้อมูลไม่ถูกต้อง")</f>
        <v>ข้อมูลไม่ถูกต้อง</v>
      </c>
      <c r="T679" s="149" t="str">
        <f t="shared" si="86"/>
        <v>ข้อมูลไม่ถูกต้อง</v>
      </c>
      <c r="U679" s="149" t="str">
        <f>IF(ISNUMBER(R679),
IF(H$2=ตัวเลือก!A$30,"ยังไม่บันทึกข้อมูล",R679*0.47),"ข้อมูลไม่ถูกต้อง")</f>
        <v>ข้อมูลไม่ถูกต้อง</v>
      </c>
      <c r="V679" s="149" t="str">
        <f>IF(ISNUMBER(S679),
IF(H$2=ตัวเลือก!A$30,"ยังไม่บันทึกข้อมูล",S679*0.47),"ข้อมูลไม่ถูกต้อง")</f>
        <v>ข้อมูลไม่ถูกต้อง</v>
      </c>
      <c r="W679" s="149" t="str">
        <f t="shared" si="87"/>
        <v>ข้อมูลไม่ถูกต้อง</v>
      </c>
      <c r="X679" s="148" t="str">
        <f t="shared" si="88"/>
        <v>ข้อมูลไม่ถูกต้อง</v>
      </c>
      <c r="Y679" s="38"/>
      <c r="Z679" s="38"/>
      <c r="AA679" s="38"/>
    </row>
    <row r="680" spans="1:27" x14ac:dyDescent="0.45">
      <c r="A680" s="38">
        <v>675</v>
      </c>
      <c r="B680" s="38"/>
      <c r="C680" s="38"/>
      <c r="D680" s="38"/>
      <c r="E680" s="38"/>
      <c r="F680" s="35"/>
      <c r="G680" s="35"/>
      <c r="H680" s="150"/>
      <c r="I680" s="38"/>
      <c r="J680" s="149" t="str">
        <f t="shared" si="89"/>
        <v>รอข้อมูลคอลัมน์ H</v>
      </c>
      <c r="K680" s="150"/>
      <c r="L680" s="150"/>
      <c r="M680" s="150"/>
      <c r="N680" s="149" t="str" cm="1">
        <f t="array" ref="N680">IF(AND(K680:M680=""),"ยังไม่บันทึกข้อมูล",
IF(M680&lt;&gt;"",
IF(M680&gt;=1.3,M680,"เป็นไม้พุ่ม"),
IF(K680+L680&gt;=1.3,K680+L680,"เป็นไม้พุ่ม")))</f>
        <v>ยังไม่บันทึกข้อมูล</v>
      </c>
      <c r="O680" s="149" t="str">
        <f t="shared" si="82"/>
        <v>ข้อมูลไม่ถูกต้อง</v>
      </c>
      <c r="P680" s="149" t="str">
        <f t="shared" si="83"/>
        <v>ข้อมูลไม่ถูกต้อง</v>
      </c>
      <c r="Q680" s="149" t="str">
        <f t="shared" si="84"/>
        <v>ข้อมูลไม่ถูกต้อง</v>
      </c>
      <c r="R680" s="149" t="str">
        <f t="shared" si="85"/>
        <v>ข้อมูลไม่ถูกต้อง</v>
      </c>
      <c r="S680" s="149" t="str">
        <f>IF(ISNUMBER(R680),
IF(H$2=ตัวเลือก!A$30,"ยังไม่บันทึกข้อมูล",R680*0.27),"ข้อมูลไม่ถูกต้อง")</f>
        <v>ข้อมูลไม่ถูกต้อง</v>
      </c>
      <c r="T680" s="149" t="str">
        <f t="shared" si="86"/>
        <v>ข้อมูลไม่ถูกต้อง</v>
      </c>
      <c r="U680" s="149" t="str">
        <f>IF(ISNUMBER(R680),
IF(H$2=ตัวเลือก!A$30,"ยังไม่บันทึกข้อมูล",R680*0.47),"ข้อมูลไม่ถูกต้อง")</f>
        <v>ข้อมูลไม่ถูกต้อง</v>
      </c>
      <c r="V680" s="149" t="str">
        <f>IF(ISNUMBER(S680),
IF(H$2=ตัวเลือก!A$30,"ยังไม่บันทึกข้อมูล",S680*0.47),"ข้อมูลไม่ถูกต้อง")</f>
        <v>ข้อมูลไม่ถูกต้อง</v>
      </c>
      <c r="W680" s="149" t="str">
        <f t="shared" si="87"/>
        <v>ข้อมูลไม่ถูกต้อง</v>
      </c>
      <c r="X680" s="148" t="str">
        <f t="shared" si="88"/>
        <v>ข้อมูลไม่ถูกต้อง</v>
      </c>
      <c r="Y680" s="38"/>
      <c r="Z680" s="38"/>
      <c r="AA680" s="38"/>
    </row>
    <row r="681" spans="1:27" x14ac:dyDescent="0.45">
      <c r="A681" s="38">
        <v>676</v>
      </c>
      <c r="B681" s="38"/>
      <c r="C681" s="38"/>
      <c r="D681" s="38"/>
      <c r="E681" s="38"/>
      <c r="F681" s="35"/>
      <c r="G681" s="35"/>
      <c r="H681" s="150"/>
      <c r="I681" s="38"/>
      <c r="J681" s="149" t="str">
        <f t="shared" si="89"/>
        <v>รอข้อมูลคอลัมน์ H</v>
      </c>
      <c r="K681" s="150"/>
      <c r="L681" s="150"/>
      <c r="M681" s="150"/>
      <c r="N681" s="149" t="str" cm="1">
        <f t="array" ref="N681">IF(AND(K681:M681=""),"ยังไม่บันทึกข้อมูล",
IF(M681&lt;&gt;"",
IF(M681&gt;=1.3,M681,"เป็นไม้พุ่ม"),
IF(K681+L681&gt;=1.3,K681+L681,"เป็นไม้พุ่ม")))</f>
        <v>ยังไม่บันทึกข้อมูล</v>
      </c>
      <c r="O681" s="149" t="str">
        <f t="shared" si="82"/>
        <v>ข้อมูลไม่ถูกต้อง</v>
      </c>
      <c r="P681" s="149" t="str">
        <f t="shared" si="83"/>
        <v>ข้อมูลไม่ถูกต้อง</v>
      </c>
      <c r="Q681" s="149" t="str">
        <f t="shared" si="84"/>
        <v>ข้อมูลไม่ถูกต้อง</v>
      </c>
      <c r="R681" s="149" t="str">
        <f t="shared" si="85"/>
        <v>ข้อมูลไม่ถูกต้อง</v>
      </c>
      <c r="S681" s="149" t="str">
        <f>IF(ISNUMBER(R681),
IF(H$2=ตัวเลือก!A$30,"ยังไม่บันทึกข้อมูล",R681*0.27),"ข้อมูลไม่ถูกต้อง")</f>
        <v>ข้อมูลไม่ถูกต้อง</v>
      </c>
      <c r="T681" s="149" t="str">
        <f t="shared" si="86"/>
        <v>ข้อมูลไม่ถูกต้อง</v>
      </c>
      <c r="U681" s="149" t="str">
        <f>IF(ISNUMBER(R681),
IF(H$2=ตัวเลือก!A$30,"ยังไม่บันทึกข้อมูล",R681*0.47),"ข้อมูลไม่ถูกต้อง")</f>
        <v>ข้อมูลไม่ถูกต้อง</v>
      </c>
      <c r="V681" s="149" t="str">
        <f>IF(ISNUMBER(S681),
IF(H$2=ตัวเลือก!A$30,"ยังไม่บันทึกข้อมูล",S681*0.47),"ข้อมูลไม่ถูกต้อง")</f>
        <v>ข้อมูลไม่ถูกต้อง</v>
      </c>
      <c r="W681" s="149" t="str">
        <f t="shared" si="87"/>
        <v>ข้อมูลไม่ถูกต้อง</v>
      </c>
      <c r="X681" s="148" t="str">
        <f t="shared" si="88"/>
        <v>ข้อมูลไม่ถูกต้อง</v>
      </c>
      <c r="Y681" s="38"/>
      <c r="Z681" s="38"/>
      <c r="AA681" s="38"/>
    </row>
    <row r="682" spans="1:27" x14ac:dyDescent="0.45">
      <c r="A682" s="38">
        <v>677</v>
      </c>
      <c r="B682" s="38"/>
      <c r="C682" s="38"/>
      <c r="D682" s="38"/>
      <c r="E682" s="38"/>
      <c r="F682" s="35"/>
      <c r="G682" s="35"/>
      <c r="H682" s="150"/>
      <c r="I682" s="38"/>
      <c r="J682" s="149" t="str">
        <f t="shared" si="89"/>
        <v>รอข้อมูลคอลัมน์ H</v>
      </c>
      <c r="K682" s="150"/>
      <c r="L682" s="150"/>
      <c r="M682" s="150"/>
      <c r="N682" s="149" t="str" cm="1">
        <f t="array" ref="N682">IF(AND(K682:M682=""),"ยังไม่บันทึกข้อมูล",
IF(M682&lt;&gt;"",
IF(M682&gt;=1.3,M682,"เป็นไม้พุ่ม"),
IF(K682+L682&gt;=1.3,K682+L682,"เป็นไม้พุ่ม")))</f>
        <v>ยังไม่บันทึกข้อมูล</v>
      </c>
      <c r="O682" s="149" t="str">
        <f t="shared" si="82"/>
        <v>ข้อมูลไม่ถูกต้อง</v>
      </c>
      <c r="P682" s="149" t="str">
        <f t="shared" si="83"/>
        <v>ข้อมูลไม่ถูกต้อง</v>
      </c>
      <c r="Q682" s="149" t="str">
        <f t="shared" si="84"/>
        <v>ข้อมูลไม่ถูกต้อง</v>
      </c>
      <c r="R682" s="149" t="str">
        <f t="shared" si="85"/>
        <v>ข้อมูลไม่ถูกต้อง</v>
      </c>
      <c r="S682" s="149" t="str">
        <f>IF(ISNUMBER(R682),
IF(H$2=ตัวเลือก!A$30,"ยังไม่บันทึกข้อมูล",R682*0.27),"ข้อมูลไม่ถูกต้อง")</f>
        <v>ข้อมูลไม่ถูกต้อง</v>
      </c>
      <c r="T682" s="149" t="str">
        <f t="shared" si="86"/>
        <v>ข้อมูลไม่ถูกต้อง</v>
      </c>
      <c r="U682" s="149" t="str">
        <f>IF(ISNUMBER(R682),
IF(H$2=ตัวเลือก!A$30,"ยังไม่บันทึกข้อมูล",R682*0.47),"ข้อมูลไม่ถูกต้อง")</f>
        <v>ข้อมูลไม่ถูกต้อง</v>
      </c>
      <c r="V682" s="149" t="str">
        <f>IF(ISNUMBER(S682),
IF(H$2=ตัวเลือก!A$30,"ยังไม่บันทึกข้อมูล",S682*0.47),"ข้อมูลไม่ถูกต้อง")</f>
        <v>ข้อมูลไม่ถูกต้อง</v>
      </c>
      <c r="W682" s="149" t="str">
        <f t="shared" si="87"/>
        <v>ข้อมูลไม่ถูกต้อง</v>
      </c>
      <c r="X682" s="148" t="str">
        <f t="shared" si="88"/>
        <v>ข้อมูลไม่ถูกต้อง</v>
      </c>
      <c r="Y682" s="38"/>
      <c r="Z682" s="38"/>
      <c r="AA682" s="38"/>
    </row>
    <row r="683" spans="1:27" x14ac:dyDescent="0.45">
      <c r="A683" s="38">
        <v>678</v>
      </c>
      <c r="B683" s="38"/>
      <c r="C683" s="38"/>
      <c r="D683" s="38"/>
      <c r="E683" s="38"/>
      <c r="F683" s="35"/>
      <c r="G683" s="35"/>
      <c r="H683" s="150"/>
      <c r="I683" s="38"/>
      <c r="J683" s="149" t="str">
        <f t="shared" si="89"/>
        <v>รอข้อมูลคอลัมน์ H</v>
      </c>
      <c r="K683" s="150"/>
      <c r="L683" s="150"/>
      <c r="M683" s="150"/>
      <c r="N683" s="149" t="str" cm="1">
        <f t="array" ref="N683">IF(AND(K683:M683=""),"ยังไม่บันทึกข้อมูล",
IF(M683&lt;&gt;"",
IF(M683&gt;=1.3,M683,"เป็นไม้พุ่ม"),
IF(K683+L683&gt;=1.3,K683+L683,"เป็นไม้พุ่ม")))</f>
        <v>ยังไม่บันทึกข้อมูล</v>
      </c>
      <c r="O683" s="149" t="str">
        <f t="shared" si="82"/>
        <v>ข้อมูลไม่ถูกต้อง</v>
      </c>
      <c r="P683" s="149" t="str">
        <f t="shared" si="83"/>
        <v>ข้อมูลไม่ถูกต้อง</v>
      </c>
      <c r="Q683" s="149" t="str">
        <f t="shared" si="84"/>
        <v>ข้อมูลไม่ถูกต้อง</v>
      </c>
      <c r="R683" s="149" t="str">
        <f t="shared" si="85"/>
        <v>ข้อมูลไม่ถูกต้อง</v>
      </c>
      <c r="S683" s="149" t="str">
        <f>IF(ISNUMBER(R683),
IF(H$2=ตัวเลือก!A$30,"ยังไม่บันทึกข้อมูล",R683*0.27),"ข้อมูลไม่ถูกต้อง")</f>
        <v>ข้อมูลไม่ถูกต้อง</v>
      </c>
      <c r="T683" s="149" t="str">
        <f t="shared" si="86"/>
        <v>ข้อมูลไม่ถูกต้อง</v>
      </c>
      <c r="U683" s="149" t="str">
        <f>IF(ISNUMBER(R683),
IF(H$2=ตัวเลือก!A$30,"ยังไม่บันทึกข้อมูล",R683*0.47),"ข้อมูลไม่ถูกต้อง")</f>
        <v>ข้อมูลไม่ถูกต้อง</v>
      </c>
      <c r="V683" s="149" t="str">
        <f>IF(ISNUMBER(S683),
IF(H$2=ตัวเลือก!A$30,"ยังไม่บันทึกข้อมูล",S683*0.47),"ข้อมูลไม่ถูกต้อง")</f>
        <v>ข้อมูลไม่ถูกต้อง</v>
      </c>
      <c r="W683" s="149" t="str">
        <f t="shared" si="87"/>
        <v>ข้อมูลไม่ถูกต้อง</v>
      </c>
      <c r="X683" s="148" t="str">
        <f t="shared" si="88"/>
        <v>ข้อมูลไม่ถูกต้อง</v>
      </c>
      <c r="Y683" s="38"/>
      <c r="Z683" s="38"/>
      <c r="AA683" s="38"/>
    </row>
    <row r="684" spans="1:27" x14ac:dyDescent="0.45">
      <c r="A684" s="38">
        <v>679</v>
      </c>
      <c r="B684" s="38"/>
      <c r="C684" s="38"/>
      <c r="D684" s="38"/>
      <c r="E684" s="38"/>
      <c r="F684" s="35"/>
      <c r="G684" s="35"/>
      <c r="H684" s="150"/>
      <c r="I684" s="38"/>
      <c r="J684" s="149" t="str">
        <f t="shared" si="89"/>
        <v>รอข้อมูลคอลัมน์ H</v>
      </c>
      <c r="K684" s="150"/>
      <c r="L684" s="150"/>
      <c r="M684" s="150"/>
      <c r="N684" s="149" t="str" cm="1">
        <f t="array" ref="N684">IF(AND(K684:M684=""),"ยังไม่บันทึกข้อมูล",
IF(M684&lt;&gt;"",
IF(M684&gt;=1.3,M684,"เป็นไม้พุ่ม"),
IF(K684+L684&gt;=1.3,K684+L684,"เป็นไม้พุ่ม")))</f>
        <v>ยังไม่บันทึกข้อมูล</v>
      </c>
      <c r="O684" s="149" t="str">
        <f t="shared" si="82"/>
        <v>ข้อมูลไม่ถูกต้อง</v>
      </c>
      <c r="P684" s="149" t="str">
        <f t="shared" si="83"/>
        <v>ข้อมูลไม่ถูกต้อง</v>
      </c>
      <c r="Q684" s="149" t="str">
        <f t="shared" si="84"/>
        <v>ข้อมูลไม่ถูกต้อง</v>
      </c>
      <c r="R684" s="149" t="str">
        <f t="shared" si="85"/>
        <v>ข้อมูลไม่ถูกต้อง</v>
      </c>
      <c r="S684" s="149" t="str">
        <f>IF(ISNUMBER(R684),
IF(H$2=ตัวเลือก!A$30,"ยังไม่บันทึกข้อมูล",R684*0.27),"ข้อมูลไม่ถูกต้อง")</f>
        <v>ข้อมูลไม่ถูกต้อง</v>
      </c>
      <c r="T684" s="149" t="str">
        <f t="shared" si="86"/>
        <v>ข้อมูลไม่ถูกต้อง</v>
      </c>
      <c r="U684" s="149" t="str">
        <f>IF(ISNUMBER(R684),
IF(H$2=ตัวเลือก!A$30,"ยังไม่บันทึกข้อมูล",R684*0.47),"ข้อมูลไม่ถูกต้อง")</f>
        <v>ข้อมูลไม่ถูกต้อง</v>
      </c>
      <c r="V684" s="149" t="str">
        <f>IF(ISNUMBER(S684),
IF(H$2=ตัวเลือก!A$30,"ยังไม่บันทึกข้อมูล",S684*0.47),"ข้อมูลไม่ถูกต้อง")</f>
        <v>ข้อมูลไม่ถูกต้อง</v>
      </c>
      <c r="W684" s="149" t="str">
        <f t="shared" si="87"/>
        <v>ข้อมูลไม่ถูกต้อง</v>
      </c>
      <c r="X684" s="148" t="str">
        <f t="shared" si="88"/>
        <v>ข้อมูลไม่ถูกต้อง</v>
      </c>
      <c r="Y684" s="38"/>
      <c r="Z684" s="38"/>
      <c r="AA684" s="38"/>
    </row>
    <row r="685" spans="1:27" x14ac:dyDescent="0.45">
      <c r="A685" s="38">
        <v>680</v>
      </c>
      <c r="B685" s="38"/>
      <c r="C685" s="38"/>
      <c r="D685" s="38"/>
      <c r="E685" s="38"/>
      <c r="F685" s="35"/>
      <c r="G685" s="35"/>
      <c r="H685" s="150"/>
      <c r="I685" s="38"/>
      <c r="J685" s="149" t="str">
        <f t="shared" si="89"/>
        <v>รอข้อมูลคอลัมน์ H</v>
      </c>
      <c r="K685" s="150"/>
      <c r="L685" s="150"/>
      <c r="M685" s="150"/>
      <c r="N685" s="149" t="str" cm="1">
        <f t="array" ref="N685">IF(AND(K685:M685=""),"ยังไม่บันทึกข้อมูล",
IF(M685&lt;&gt;"",
IF(M685&gt;=1.3,M685,"เป็นไม้พุ่ม"),
IF(K685+L685&gt;=1.3,K685+L685,"เป็นไม้พุ่ม")))</f>
        <v>ยังไม่บันทึกข้อมูล</v>
      </c>
      <c r="O685" s="149" t="str">
        <f t="shared" si="82"/>
        <v>ข้อมูลไม่ถูกต้อง</v>
      </c>
      <c r="P685" s="149" t="str">
        <f t="shared" si="83"/>
        <v>ข้อมูลไม่ถูกต้อง</v>
      </c>
      <c r="Q685" s="149" t="str">
        <f t="shared" si="84"/>
        <v>ข้อมูลไม่ถูกต้อง</v>
      </c>
      <c r="R685" s="149" t="str">
        <f t="shared" si="85"/>
        <v>ข้อมูลไม่ถูกต้อง</v>
      </c>
      <c r="S685" s="149" t="str">
        <f>IF(ISNUMBER(R685),
IF(H$2=ตัวเลือก!A$30,"ยังไม่บันทึกข้อมูล",R685*0.27),"ข้อมูลไม่ถูกต้อง")</f>
        <v>ข้อมูลไม่ถูกต้อง</v>
      </c>
      <c r="T685" s="149" t="str">
        <f t="shared" si="86"/>
        <v>ข้อมูลไม่ถูกต้อง</v>
      </c>
      <c r="U685" s="149" t="str">
        <f>IF(ISNUMBER(R685),
IF(H$2=ตัวเลือก!A$30,"ยังไม่บันทึกข้อมูล",R685*0.47),"ข้อมูลไม่ถูกต้อง")</f>
        <v>ข้อมูลไม่ถูกต้อง</v>
      </c>
      <c r="V685" s="149" t="str">
        <f>IF(ISNUMBER(S685),
IF(H$2=ตัวเลือก!A$30,"ยังไม่บันทึกข้อมูล",S685*0.47),"ข้อมูลไม่ถูกต้อง")</f>
        <v>ข้อมูลไม่ถูกต้อง</v>
      </c>
      <c r="W685" s="149" t="str">
        <f t="shared" si="87"/>
        <v>ข้อมูลไม่ถูกต้อง</v>
      </c>
      <c r="X685" s="148" t="str">
        <f t="shared" si="88"/>
        <v>ข้อมูลไม่ถูกต้อง</v>
      </c>
      <c r="Y685" s="38"/>
      <c r="Z685" s="38"/>
      <c r="AA685" s="38"/>
    </row>
    <row r="686" spans="1:27" x14ac:dyDescent="0.45">
      <c r="A686" s="38">
        <v>681</v>
      </c>
      <c r="B686" s="38"/>
      <c r="C686" s="38"/>
      <c r="D686" s="38"/>
      <c r="E686" s="38"/>
      <c r="F686" s="35"/>
      <c r="G686" s="35"/>
      <c r="H686" s="150"/>
      <c r="I686" s="38"/>
      <c r="J686" s="149" t="str">
        <f t="shared" si="89"/>
        <v>รอข้อมูลคอลัมน์ H</v>
      </c>
      <c r="K686" s="150"/>
      <c r="L686" s="150"/>
      <c r="M686" s="150"/>
      <c r="N686" s="149" t="str" cm="1">
        <f t="array" ref="N686">IF(AND(K686:M686=""),"ยังไม่บันทึกข้อมูล",
IF(M686&lt;&gt;"",
IF(M686&gt;=1.3,M686,"เป็นไม้พุ่ม"),
IF(K686+L686&gt;=1.3,K686+L686,"เป็นไม้พุ่ม")))</f>
        <v>ยังไม่บันทึกข้อมูล</v>
      </c>
      <c r="O686" s="149" t="str">
        <f t="shared" si="82"/>
        <v>ข้อมูลไม่ถูกต้อง</v>
      </c>
      <c r="P686" s="149" t="str">
        <f t="shared" si="83"/>
        <v>ข้อมูลไม่ถูกต้อง</v>
      </c>
      <c r="Q686" s="149" t="str">
        <f t="shared" si="84"/>
        <v>ข้อมูลไม่ถูกต้อง</v>
      </c>
      <c r="R686" s="149" t="str">
        <f t="shared" si="85"/>
        <v>ข้อมูลไม่ถูกต้อง</v>
      </c>
      <c r="S686" s="149" t="str">
        <f>IF(ISNUMBER(R686),
IF(H$2=ตัวเลือก!A$30,"ยังไม่บันทึกข้อมูล",R686*0.27),"ข้อมูลไม่ถูกต้อง")</f>
        <v>ข้อมูลไม่ถูกต้อง</v>
      </c>
      <c r="T686" s="149" t="str">
        <f t="shared" si="86"/>
        <v>ข้อมูลไม่ถูกต้อง</v>
      </c>
      <c r="U686" s="149" t="str">
        <f>IF(ISNUMBER(R686),
IF(H$2=ตัวเลือก!A$30,"ยังไม่บันทึกข้อมูล",R686*0.47),"ข้อมูลไม่ถูกต้อง")</f>
        <v>ข้อมูลไม่ถูกต้อง</v>
      </c>
      <c r="V686" s="149" t="str">
        <f>IF(ISNUMBER(S686),
IF(H$2=ตัวเลือก!A$30,"ยังไม่บันทึกข้อมูล",S686*0.47),"ข้อมูลไม่ถูกต้อง")</f>
        <v>ข้อมูลไม่ถูกต้อง</v>
      </c>
      <c r="W686" s="149" t="str">
        <f t="shared" si="87"/>
        <v>ข้อมูลไม่ถูกต้อง</v>
      </c>
      <c r="X686" s="148" t="str">
        <f t="shared" si="88"/>
        <v>ข้อมูลไม่ถูกต้อง</v>
      </c>
      <c r="Y686" s="38"/>
      <c r="Z686" s="38"/>
      <c r="AA686" s="38"/>
    </row>
    <row r="687" spans="1:27" x14ac:dyDescent="0.45">
      <c r="A687" s="38">
        <v>682</v>
      </c>
      <c r="B687" s="38"/>
      <c r="C687" s="38"/>
      <c r="D687" s="38"/>
      <c r="E687" s="38"/>
      <c r="F687" s="35"/>
      <c r="G687" s="35"/>
      <c r="H687" s="150"/>
      <c r="I687" s="38"/>
      <c r="J687" s="149" t="str">
        <f t="shared" si="89"/>
        <v>รอข้อมูลคอลัมน์ H</v>
      </c>
      <c r="K687" s="150"/>
      <c r="L687" s="150"/>
      <c r="M687" s="150"/>
      <c r="N687" s="149" t="str" cm="1">
        <f t="array" ref="N687">IF(AND(K687:M687=""),"ยังไม่บันทึกข้อมูล",
IF(M687&lt;&gt;"",
IF(M687&gt;=1.3,M687,"เป็นไม้พุ่ม"),
IF(K687+L687&gt;=1.3,K687+L687,"เป็นไม้พุ่ม")))</f>
        <v>ยังไม่บันทึกข้อมูล</v>
      </c>
      <c r="O687" s="149" t="str">
        <f t="shared" si="82"/>
        <v>ข้อมูลไม่ถูกต้อง</v>
      </c>
      <c r="P687" s="149" t="str">
        <f t="shared" si="83"/>
        <v>ข้อมูลไม่ถูกต้อง</v>
      </c>
      <c r="Q687" s="149" t="str">
        <f t="shared" si="84"/>
        <v>ข้อมูลไม่ถูกต้อง</v>
      </c>
      <c r="R687" s="149" t="str">
        <f t="shared" si="85"/>
        <v>ข้อมูลไม่ถูกต้อง</v>
      </c>
      <c r="S687" s="149" t="str">
        <f>IF(ISNUMBER(R687),
IF(H$2=ตัวเลือก!A$30,"ยังไม่บันทึกข้อมูล",R687*0.27),"ข้อมูลไม่ถูกต้อง")</f>
        <v>ข้อมูลไม่ถูกต้อง</v>
      </c>
      <c r="T687" s="149" t="str">
        <f t="shared" si="86"/>
        <v>ข้อมูลไม่ถูกต้อง</v>
      </c>
      <c r="U687" s="149" t="str">
        <f>IF(ISNUMBER(R687),
IF(H$2=ตัวเลือก!A$30,"ยังไม่บันทึกข้อมูล",R687*0.47),"ข้อมูลไม่ถูกต้อง")</f>
        <v>ข้อมูลไม่ถูกต้อง</v>
      </c>
      <c r="V687" s="149" t="str">
        <f>IF(ISNUMBER(S687),
IF(H$2=ตัวเลือก!A$30,"ยังไม่บันทึกข้อมูล",S687*0.47),"ข้อมูลไม่ถูกต้อง")</f>
        <v>ข้อมูลไม่ถูกต้อง</v>
      </c>
      <c r="W687" s="149" t="str">
        <f t="shared" si="87"/>
        <v>ข้อมูลไม่ถูกต้อง</v>
      </c>
      <c r="X687" s="148" t="str">
        <f t="shared" si="88"/>
        <v>ข้อมูลไม่ถูกต้อง</v>
      </c>
      <c r="Y687" s="38"/>
      <c r="Z687" s="38"/>
      <c r="AA687" s="38"/>
    </row>
    <row r="688" spans="1:27" x14ac:dyDescent="0.45">
      <c r="A688" s="38">
        <v>683</v>
      </c>
      <c r="B688" s="38"/>
      <c r="C688" s="38"/>
      <c r="D688" s="38"/>
      <c r="E688" s="38"/>
      <c r="F688" s="35"/>
      <c r="G688" s="35"/>
      <c r="H688" s="150"/>
      <c r="I688" s="38"/>
      <c r="J688" s="149" t="str">
        <f t="shared" si="89"/>
        <v>รอข้อมูลคอลัมน์ H</v>
      </c>
      <c r="K688" s="150"/>
      <c r="L688" s="150"/>
      <c r="M688" s="150"/>
      <c r="N688" s="149" t="str" cm="1">
        <f t="array" ref="N688">IF(AND(K688:M688=""),"ยังไม่บันทึกข้อมูล",
IF(M688&lt;&gt;"",
IF(M688&gt;=1.3,M688,"เป็นไม้พุ่ม"),
IF(K688+L688&gt;=1.3,K688+L688,"เป็นไม้พุ่ม")))</f>
        <v>ยังไม่บันทึกข้อมูล</v>
      </c>
      <c r="O688" s="149" t="str">
        <f t="shared" si="82"/>
        <v>ข้อมูลไม่ถูกต้อง</v>
      </c>
      <c r="P688" s="149" t="str">
        <f t="shared" si="83"/>
        <v>ข้อมูลไม่ถูกต้อง</v>
      </c>
      <c r="Q688" s="149" t="str">
        <f t="shared" si="84"/>
        <v>ข้อมูลไม่ถูกต้อง</v>
      </c>
      <c r="R688" s="149" t="str">
        <f t="shared" si="85"/>
        <v>ข้อมูลไม่ถูกต้อง</v>
      </c>
      <c r="S688" s="149" t="str">
        <f>IF(ISNUMBER(R688),
IF(H$2=ตัวเลือก!A$30,"ยังไม่บันทึกข้อมูล",R688*0.27),"ข้อมูลไม่ถูกต้อง")</f>
        <v>ข้อมูลไม่ถูกต้อง</v>
      </c>
      <c r="T688" s="149" t="str">
        <f t="shared" si="86"/>
        <v>ข้อมูลไม่ถูกต้อง</v>
      </c>
      <c r="U688" s="149" t="str">
        <f>IF(ISNUMBER(R688),
IF(H$2=ตัวเลือก!A$30,"ยังไม่บันทึกข้อมูล",R688*0.47),"ข้อมูลไม่ถูกต้อง")</f>
        <v>ข้อมูลไม่ถูกต้อง</v>
      </c>
      <c r="V688" s="149" t="str">
        <f>IF(ISNUMBER(S688),
IF(H$2=ตัวเลือก!A$30,"ยังไม่บันทึกข้อมูล",S688*0.47),"ข้อมูลไม่ถูกต้อง")</f>
        <v>ข้อมูลไม่ถูกต้อง</v>
      </c>
      <c r="W688" s="149" t="str">
        <f t="shared" si="87"/>
        <v>ข้อมูลไม่ถูกต้อง</v>
      </c>
      <c r="X688" s="148" t="str">
        <f t="shared" si="88"/>
        <v>ข้อมูลไม่ถูกต้อง</v>
      </c>
      <c r="Y688" s="38"/>
      <c r="Z688" s="38"/>
      <c r="AA688" s="38"/>
    </row>
    <row r="689" spans="1:27" x14ac:dyDescent="0.45">
      <c r="A689" s="38">
        <v>684</v>
      </c>
      <c r="B689" s="38"/>
      <c r="C689" s="38"/>
      <c r="D689" s="38"/>
      <c r="E689" s="38"/>
      <c r="F689" s="35"/>
      <c r="G689" s="35"/>
      <c r="H689" s="150"/>
      <c r="I689" s="38"/>
      <c r="J689" s="149" t="str">
        <f t="shared" si="89"/>
        <v>รอข้อมูลคอลัมน์ H</v>
      </c>
      <c r="K689" s="150"/>
      <c r="L689" s="150"/>
      <c r="M689" s="150"/>
      <c r="N689" s="149" t="str" cm="1">
        <f t="array" ref="N689">IF(AND(K689:M689=""),"ยังไม่บันทึกข้อมูล",
IF(M689&lt;&gt;"",
IF(M689&gt;=1.3,M689,"เป็นไม้พุ่ม"),
IF(K689+L689&gt;=1.3,K689+L689,"เป็นไม้พุ่ม")))</f>
        <v>ยังไม่บันทึกข้อมูล</v>
      </c>
      <c r="O689" s="149" t="str">
        <f t="shared" si="82"/>
        <v>ข้อมูลไม่ถูกต้อง</v>
      </c>
      <c r="P689" s="149" t="str">
        <f t="shared" si="83"/>
        <v>ข้อมูลไม่ถูกต้อง</v>
      </c>
      <c r="Q689" s="149" t="str">
        <f t="shared" si="84"/>
        <v>ข้อมูลไม่ถูกต้อง</v>
      </c>
      <c r="R689" s="149" t="str">
        <f t="shared" si="85"/>
        <v>ข้อมูลไม่ถูกต้อง</v>
      </c>
      <c r="S689" s="149" t="str">
        <f>IF(ISNUMBER(R689),
IF(H$2=ตัวเลือก!A$30,"ยังไม่บันทึกข้อมูล",R689*0.27),"ข้อมูลไม่ถูกต้อง")</f>
        <v>ข้อมูลไม่ถูกต้อง</v>
      </c>
      <c r="T689" s="149" t="str">
        <f t="shared" si="86"/>
        <v>ข้อมูลไม่ถูกต้อง</v>
      </c>
      <c r="U689" s="149" t="str">
        <f>IF(ISNUMBER(R689),
IF(H$2=ตัวเลือก!A$30,"ยังไม่บันทึกข้อมูล",R689*0.47),"ข้อมูลไม่ถูกต้อง")</f>
        <v>ข้อมูลไม่ถูกต้อง</v>
      </c>
      <c r="V689" s="149" t="str">
        <f>IF(ISNUMBER(S689),
IF(H$2=ตัวเลือก!A$30,"ยังไม่บันทึกข้อมูล",S689*0.47),"ข้อมูลไม่ถูกต้อง")</f>
        <v>ข้อมูลไม่ถูกต้อง</v>
      </c>
      <c r="W689" s="149" t="str">
        <f t="shared" si="87"/>
        <v>ข้อมูลไม่ถูกต้อง</v>
      </c>
      <c r="X689" s="148" t="str">
        <f t="shared" si="88"/>
        <v>ข้อมูลไม่ถูกต้อง</v>
      </c>
      <c r="Y689" s="38"/>
      <c r="Z689" s="38"/>
      <c r="AA689" s="38"/>
    </row>
    <row r="690" spans="1:27" x14ac:dyDescent="0.45">
      <c r="A690" s="38">
        <v>685</v>
      </c>
      <c r="B690" s="38"/>
      <c r="C690" s="38"/>
      <c r="D690" s="38"/>
      <c r="E690" s="38"/>
      <c r="F690" s="35"/>
      <c r="G690" s="35"/>
      <c r="H690" s="150"/>
      <c r="I690" s="38"/>
      <c r="J690" s="149" t="str">
        <f t="shared" si="89"/>
        <v>รอข้อมูลคอลัมน์ H</v>
      </c>
      <c r="K690" s="150"/>
      <c r="L690" s="150"/>
      <c r="M690" s="150"/>
      <c r="N690" s="149" t="str" cm="1">
        <f t="array" ref="N690">IF(AND(K690:M690=""),"ยังไม่บันทึกข้อมูล",
IF(M690&lt;&gt;"",
IF(M690&gt;=1.3,M690,"เป็นไม้พุ่ม"),
IF(K690+L690&gt;=1.3,K690+L690,"เป็นไม้พุ่ม")))</f>
        <v>ยังไม่บันทึกข้อมูล</v>
      </c>
      <c r="O690" s="149" t="str">
        <f t="shared" si="82"/>
        <v>ข้อมูลไม่ถูกต้อง</v>
      </c>
      <c r="P690" s="149" t="str">
        <f t="shared" si="83"/>
        <v>ข้อมูลไม่ถูกต้อง</v>
      </c>
      <c r="Q690" s="149" t="str">
        <f t="shared" si="84"/>
        <v>ข้อมูลไม่ถูกต้อง</v>
      </c>
      <c r="R690" s="149" t="str">
        <f t="shared" si="85"/>
        <v>ข้อมูลไม่ถูกต้อง</v>
      </c>
      <c r="S690" s="149" t="str">
        <f>IF(ISNUMBER(R690),
IF(H$2=ตัวเลือก!A$30,"ยังไม่บันทึกข้อมูล",R690*0.27),"ข้อมูลไม่ถูกต้อง")</f>
        <v>ข้อมูลไม่ถูกต้อง</v>
      </c>
      <c r="T690" s="149" t="str">
        <f t="shared" si="86"/>
        <v>ข้อมูลไม่ถูกต้อง</v>
      </c>
      <c r="U690" s="149" t="str">
        <f>IF(ISNUMBER(R690),
IF(H$2=ตัวเลือก!A$30,"ยังไม่บันทึกข้อมูล",R690*0.47),"ข้อมูลไม่ถูกต้อง")</f>
        <v>ข้อมูลไม่ถูกต้อง</v>
      </c>
      <c r="V690" s="149" t="str">
        <f>IF(ISNUMBER(S690),
IF(H$2=ตัวเลือก!A$30,"ยังไม่บันทึกข้อมูล",S690*0.47),"ข้อมูลไม่ถูกต้อง")</f>
        <v>ข้อมูลไม่ถูกต้อง</v>
      </c>
      <c r="W690" s="149" t="str">
        <f t="shared" si="87"/>
        <v>ข้อมูลไม่ถูกต้อง</v>
      </c>
      <c r="X690" s="148" t="str">
        <f t="shared" si="88"/>
        <v>ข้อมูลไม่ถูกต้อง</v>
      </c>
      <c r="Y690" s="38"/>
      <c r="Z690" s="38"/>
      <c r="AA690" s="38"/>
    </row>
    <row r="691" spans="1:27" x14ac:dyDescent="0.45">
      <c r="A691" s="38">
        <v>686</v>
      </c>
      <c r="B691" s="38"/>
      <c r="C691" s="38"/>
      <c r="D691" s="38"/>
      <c r="E691" s="38"/>
      <c r="F691" s="35"/>
      <c r="G691" s="35"/>
      <c r="H691" s="150"/>
      <c r="I691" s="38"/>
      <c r="J691" s="149" t="str">
        <f t="shared" si="89"/>
        <v>รอข้อมูลคอลัมน์ H</v>
      </c>
      <c r="K691" s="150"/>
      <c r="L691" s="150"/>
      <c r="M691" s="150"/>
      <c r="N691" s="149" t="str" cm="1">
        <f t="array" ref="N691">IF(AND(K691:M691=""),"ยังไม่บันทึกข้อมูล",
IF(M691&lt;&gt;"",
IF(M691&gt;=1.3,M691,"เป็นไม้พุ่ม"),
IF(K691+L691&gt;=1.3,K691+L691,"เป็นไม้พุ่ม")))</f>
        <v>ยังไม่บันทึกข้อมูล</v>
      </c>
      <c r="O691" s="149" t="str">
        <f t="shared" si="82"/>
        <v>ข้อมูลไม่ถูกต้อง</v>
      </c>
      <c r="P691" s="149" t="str">
        <f t="shared" si="83"/>
        <v>ข้อมูลไม่ถูกต้อง</v>
      </c>
      <c r="Q691" s="149" t="str">
        <f t="shared" si="84"/>
        <v>ข้อมูลไม่ถูกต้อง</v>
      </c>
      <c r="R691" s="149" t="str">
        <f t="shared" si="85"/>
        <v>ข้อมูลไม่ถูกต้อง</v>
      </c>
      <c r="S691" s="149" t="str">
        <f>IF(ISNUMBER(R691),
IF(H$2=ตัวเลือก!A$30,"ยังไม่บันทึกข้อมูล",R691*0.27),"ข้อมูลไม่ถูกต้อง")</f>
        <v>ข้อมูลไม่ถูกต้อง</v>
      </c>
      <c r="T691" s="149" t="str">
        <f t="shared" si="86"/>
        <v>ข้อมูลไม่ถูกต้อง</v>
      </c>
      <c r="U691" s="149" t="str">
        <f>IF(ISNUMBER(R691),
IF(H$2=ตัวเลือก!A$30,"ยังไม่บันทึกข้อมูล",R691*0.47),"ข้อมูลไม่ถูกต้อง")</f>
        <v>ข้อมูลไม่ถูกต้อง</v>
      </c>
      <c r="V691" s="149" t="str">
        <f>IF(ISNUMBER(S691),
IF(H$2=ตัวเลือก!A$30,"ยังไม่บันทึกข้อมูล",S691*0.47),"ข้อมูลไม่ถูกต้อง")</f>
        <v>ข้อมูลไม่ถูกต้อง</v>
      </c>
      <c r="W691" s="149" t="str">
        <f t="shared" si="87"/>
        <v>ข้อมูลไม่ถูกต้อง</v>
      </c>
      <c r="X691" s="148" t="str">
        <f t="shared" si="88"/>
        <v>ข้อมูลไม่ถูกต้อง</v>
      </c>
      <c r="Y691" s="38"/>
      <c r="Z691" s="38"/>
      <c r="AA691" s="38"/>
    </row>
    <row r="692" spans="1:27" x14ac:dyDescent="0.45">
      <c r="A692" s="38">
        <v>687</v>
      </c>
      <c r="B692" s="38"/>
      <c r="C692" s="38"/>
      <c r="D692" s="38"/>
      <c r="E692" s="38"/>
      <c r="F692" s="35"/>
      <c r="G692" s="35"/>
      <c r="H692" s="150"/>
      <c r="I692" s="38"/>
      <c r="J692" s="149" t="str">
        <f t="shared" si="89"/>
        <v>รอข้อมูลคอลัมน์ H</v>
      </c>
      <c r="K692" s="150"/>
      <c r="L692" s="150"/>
      <c r="M692" s="150"/>
      <c r="N692" s="149" t="str" cm="1">
        <f t="array" ref="N692">IF(AND(K692:M692=""),"ยังไม่บันทึกข้อมูล",
IF(M692&lt;&gt;"",
IF(M692&gt;=1.3,M692,"เป็นไม้พุ่ม"),
IF(K692+L692&gt;=1.3,K692+L692,"เป็นไม้พุ่ม")))</f>
        <v>ยังไม่บันทึกข้อมูล</v>
      </c>
      <c r="O692" s="149" t="str">
        <f t="shared" si="82"/>
        <v>ข้อมูลไม่ถูกต้อง</v>
      </c>
      <c r="P692" s="149" t="str">
        <f t="shared" si="83"/>
        <v>ข้อมูลไม่ถูกต้อง</v>
      </c>
      <c r="Q692" s="149" t="str">
        <f t="shared" si="84"/>
        <v>ข้อมูลไม่ถูกต้อง</v>
      </c>
      <c r="R692" s="149" t="str">
        <f t="shared" si="85"/>
        <v>ข้อมูลไม่ถูกต้อง</v>
      </c>
      <c r="S692" s="149" t="str">
        <f>IF(ISNUMBER(R692),
IF(H$2=ตัวเลือก!A$30,"ยังไม่บันทึกข้อมูล",R692*0.27),"ข้อมูลไม่ถูกต้อง")</f>
        <v>ข้อมูลไม่ถูกต้อง</v>
      </c>
      <c r="T692" s="149" t="str">
        <f t="shared" si="86"/>
        <v>ข้อมูลไม่ถูกต้อง</v>
      </c>
      <c r="U692" s="149" t="str">
        <f>IF(ISNUMBER(R692),
IF(H$2=ตัวเลือก!A$30,"ยังไม่บันทึกข้อมูล",R692*0.47),"ข้อมูลไม่ถูกต้อง")</f>
        <v>ข้อมูลไม่ถูกต้อง</v>
      </c>
      <c r="V692" s="149" t="str">
        <f>IF(ISNUMBER(S692),
IF(H$2=ตัวเลือก!A$30,"ยังไม่บันทึกข้อมูล",S692*0.47),"ข้อมูลไม่ถูกต้อง")</f>
        <v>ข้อมูลไม่ถูกต้อง</v>
      </c>
      <c r="W692" s="149" t="str">
        <f t="shared" si="87"/>
        <v>ข้อมูลไม่ถูกต้อง</v>
      </c>
      <c r="X692" s="148" t="str">
        <f t="shared" si="88"/>
        <v>ข้อมูลไม่ถูกต้อง</v>
      </c>
      <c r="Y692" s="38"/>
      <c r="Z692" s="38"/>
      <c r="AA692" s="38"/>
    </row>
    <row r="693" spans="1:27" x14ac:dyDescent="0.45">
      <c r="A693" s="38">
        <v>688</v>
      </c>
      <c r="B693" s="38"/>
      <c r="C693" s="38"/>
      <c r="D693" s="38"/>
      <c r="E693" s="38"/>
      <c r="F693" s="35"/>
      <c r="G693" s="35"/>
      <c r="H693" s="150"/>
      <c r="I693" s="38"/>
      <c r="J693" s="149" t="str">
        <f t="shared" si="89"/>
        <v>รอข้อมูลคอลัมน์ H</v>
      </c>
      <c r="K693" s="150"/>
      <c r="L693" s="150"/>
      <c r="M693" s="150"/>
      <c r="N693" s="149" t="str" cm="1">
        <f t="array" ref="N693">IF(AND(K693:M693=""),"ยังไม่บันทึกข้อมูล",
IF(M693&lt;&gt;"",
IF(M693&gt;=1.3,M693,"เป็นไม้พุ่ม"),
IF(K693+L693&gt;=1.3,K693+L693,"เป็นไม้พุ่ม")))</f>
        <v>ยังไม่บันทึกข้อมูล</v>
      </c>
      <c r="O693" s="149" t="str">
        <f t="shared" si="82"/>
        <v>ข้อมูลไม่ถูกต้อง</v>
      </c>
      <c r="P693" s="149" t="str">
        <f t="shared" si="83"/>
        <v>ข้อมูลไม่ถูกต้อง</v>
      </c>
      <c r="Q693" s="149" t="str">
        <f t="shared" si="84"/>
        <v>ข้อมูลไม่ถูกต้อง</v>
      </c>
      <c r="R693" s="149" t="str">
        <f t="shared" si="85"/>
        <v>ข้อมูลไม่ถูกต้อง</v>
      </c>
      <c r="S693" s="149" t="str">
        <f>IF(ISNUMBER(R693),
IF(H$2=ตัวเลือก!A$30,"ยังไม่บันทึกข้อมูล",R693*0.27),"ข้อมูลไม่ถูกต้อง")</f>
        <v>ข้อมูลไม่ถูกต้อง</v>
      </c>
      <c r="T693" s="149" t="str">
        <f t="shared" si="86"/>
        <v>ข้อมูลไม่ถูกต้อง</v>
      </c>
      <c r="U693" s="149" t="str">
        <f>IF(ISNUMBER(R693),
IF(H$2=ตัวเลือก!A$30,"ยังไม่บันทึกข้อมูล",R693*0.47),"ข้อมูลไม่ถูกต้อง")</f>
        <v>ข้อมูลไม่ถูกต้อง</v>
      </c>
      <c r="V693" s="149" t="str">
        <f>IF(ISNUMBER(S693),
IF(H$2=ตัวเลือก!A$30,"ยังไม่บันทึกข้อมูล",S693*0.47),"ข้อมูลไม่ถูกต้อง")</f>
        <v>ข้อมูลไม่ถูกต้อง</v>
      </c>
      <c r="W693" s="149" t="str">
        <f t="shared" si="87"/>
        <v>ข้อมูลไม่ถูกต้อง</v>
      </c>
      <c r="X693" s="148" t="str">
        <f t="shared" si="88"/>
        <v>ข้อมูลไม่ถูกต้อง</v>
      </c>
      <c r="Y693" s="38"/>
      <c r="Z693" s="38"/>
      <c r="AA693" s="38"/>
    </row>
    <row r="694" spans="1:27" x14ac:dyDescent="0.45">
      <c r="A694" s="38">
        <v>689</v>
      </c>
      <c r="B694" s="38"/>
      <c r="C694" s="38"/>
      <c r="D694" s="38"/>
      <c r="E694" s="38"/>
      <c r="F694" s="35"/>
      <c r="G694" s="35"/>
      <c r="H694" s="150"/>
      <c r="I694" s="38"/>
      <c r="J694" s="149" t="str">
        <f t="shared" si="89"/>
        <v>รอข้อมูลคอลัมน์ H</v>
      </c>
      <c r="K694" s="150"/>
      <c r="L694" s="150"/>
      <c r="M694" s="150"/>
      <c r="N694" s="149" t="str" cm="1">
        <f t="array" ref="N694">IF(AND(K694:M694=""),"ยังไม่บันทึกข้อมูล",
IF(M694&lt;&gt;"",
IF(M694&gt;=1.3,M694,"เป็นไม้พุ่ม"),
IF(K694+L694&gt;=1.3,K694+L694,"เป็นไม้พุ่ม")))</f>
        <v>ยังไม่บันทึกข้อมูล</v>
      </c>
      <c r="O694" s="149" t="str">
        <f t="shared" si="82"/>
        <v>ข้อมูลไม่ถูกต้อง</v>
      </c>
      <c r="P694" s="149" t="str">
        <f t="shared" si="83"/>
        <v>ข้อมูลไม่ถูกต้อง</v>
      </c>
      <c r="Q694" s="149" t="str">
        <f t="shared" si="84"/>
        <v>ข้อมูลไม่ถูกต้อง</v>
      </c>
      <c r="R694" s="149" t="str">
        <f t="shared" si="85"/>
        <v>ข้อมูลไม่ถูกต้อง</v>
      </c>
      <c r="S694" s="149" t="str">
        <f>IF(ISNUMBER(R694),
IF(H$2=ตัวเลือก!A$30,"ยังไม่บันทึกข้อมูล",R694*0.27),"ข้อมูลไม่ถูกต้อง")</f>
        <v>ข้อมูลไม่ถูกต้อง</v>
      </c>
      <c r="T694" s="149" t="str">
        <f t="shared" si="86"/>
        <v>ข้อมูลไม่ถูกต้อง</v>
      </c>
      <c r="U694" s="149" t="str">
        <f>IF(ISNUMBER(R694),
IF(H$2=ตัวเลือก!A$30,"ยังไม่บันทึกข้อมูล",R694*0.47),"ข้อมูลไม่ถูกต้อง")</f>
        <v>ข้อมูลไม่ถูกต้อง</v>
      </c>
      <c r="V694" s="149" t="str">
        <f>IF(ISNUMBER(S694),
IF(H$2=ตัวเลือก!A$30,"ยังไม่บันทึกข้อมูล",S694*0.47),"ข้อมูลไม่ถูกต้อง")</f>
        <v>ข้อมูลไม่ถูกต้อง</v>
      </c>
      <c r="W694" s="149" t="str">
        <f t="shared" si="87"/>
        <v>ข้อมูลไม่ถูกต้อง</v>
      </c>
      <c r="X694" s="148" t="str">
        <f t="shared" si="88"/>
        <v>ข้อมูลไม่ถูกต้อง</v>
      </c>
      <c r="Y694" s="38"/>
      <c r="Z694" s="38"/>
      <c r="AA694" s="38"/>
    </row>
    <row r="695" spans="1:27" x14ac:dyDescent="0.45">
      <c r="A695" s="38">
        <v>690</v>
      </c>
      <c r="B695" s="38"/>
      <c r="C695" s="38"/>
      <c r="D695" s="38"/>
      <c r="E695" s="38"/>
      <c r="F695" s="35"/>
      <c r="G695" s="35"/>
      <c r="H695" s="150"/>
      <c r="I695" s="38"/>
      <c r="J695" s="149" t="str">
        <f t="shared" si="89"/>
        <v>รอข้อมูลคอลัมน์ H</v>
      </c>
      <c r="K695" s="150"/>
      <c r="L695" s="150"/>
      <c r="M695" s="150"/>
      <c r="N695" s="149" t="str" cm="1">
        <f t="array" ref="N695">IF(AND(K695:M695=""),"ยังไม่บันทึกข้อมูล",
IF(M695&lt;&gt;"",
IF(M695&gt;=1.3,M695,"เป็นไม้พุ่ม"),
IF(K695+L695&gt;=1.3,K695+L695,"เป็นไม้พุ่ม")))</f>
        <v>ยังไม่บันทึกข้อมูล</v>
      </c>
      <c r="O695" s="149" t="str">
        <f t="shared" si="82"/>
        <v>ข้อมูลไม่ถูกต้อง</v>
      </c>
      <c r="P695" s="149" t="str">
        <f t="shared" si="83"/>
        <v>ข้อมูลไม่ถูกต้อง</v>
      </c>
      <c r="Q695" s="149" t="str">
        <f t="shared" si="84"/>
        <v>ข้อมูลไม่ถูกต้อง</v>
      </c>
      <c r="R695" s="149" t="str">
        <f t="shared" si="85"/>
        <v>ข้อมูลไม่ถูกต้อง</v>
      </c>
      <c r="S695" s="149" t="str">
        <f>IF(ISNUMBER(R695),
IF(H$2=ตัวเลือก!A$30,"ยังไม่บันทึกข้อมูล",R695*0.27),"ข้อมูลไม่ถูกต้อง")</f>
        <v>ข้อมูลไม่ถูกต้อง</v>
      </c>
      <c r="T695" s="149" t="str">
        <f t="shared" si="86"/>
        <v>ข้อมูลไม่ถูกต้อง</v>
      </c>
      <c r="U695" s="149" t="str">
        <f>IF(ISNUMBER(R695),
IF(H$2=ตัวเลือก!A$30,"ยังไม่บันทึกข้อมูล",R695*0.47),"ข้อมูลไม่ถูกต้อง")</f>
        <v>ข้อมูลไม่ถูกต้อง</v>
      </c>
      <c r="V695" s="149" t="str">
        <f>IF(ISNUMBER(S695),
IF(H$2=ตัวเลือก!A$30,"ยังไม่บันทึกข้อมูล",S695*0.47),"ข้อมูลไม่ถูกต้อง")</f>
        <v>ข้อมูลไม่ถูกต้อง</v>
      </c>
      <c r="W695" s="149" t="str">
        <f t="shared" si="87"/>
        <v>ข้อมูลไม่ถูกต้อง</v>
      </c>
      <c r="X695" s="148" t="str">
        <f t="shared" si="88"/>
        <v>ข้อมูลไม่ถูกต้อง</v>
      </c>
      <c r="Y695" s="38"/>
      <c r="Z695" s="38"/>
      <c r="AA695" s="38"/>
    </row>
    <row r="696" spans="1:27" x14ac:dyDescent="0.45">
      <c r="A696" s="38">
        <v>691</v>
      </c>
      <c r="B696" s="38"/>
      <c r="C696" s="38"/>
      <c r="D696" s="38"/>
      <c r="E696" s="38"/>
      <c r="F696" s="35"/>
      <c r="G696" s="35"/>
      <c r="H696" s="150"/>
      <c r="I696" s="38"/>
      <c r="J696" s="149" t="str">
        <f t="shared" si="89"/>
        <v>รอข้อมูลคอลัมน์ H</v>
      </c>
      <c r="K696" s="150"/>
      <c r="L696" s="150"/>
      <c r="M696" s="150"/>
      <c r="N696" s="149" t="str" cm="1">
        <f t="array" ref="N696">IF(AND(K696:M696=""),"ยังไม่บันทึกข้อมูล",
IF(M696&lt;&gt;"",
IF(M696&gt;=1.3,M696,"เป็นไม้พุ่ม"),
IF(K696+L696&gt;=1.3,K696+L696,"เป็นไม้พุ่ม")))</f>
        <v>ยังไม่บันทึกข้อมูล</v>
      </c>
      <c r="O696" s="149" t="str">
        <f t="shared" si="82"/>
        <v>ข้อมูลไม่ถูกต้อง</v>
      </c>
      <c r="P696" s="149" t="str">
        <f t="shared" si="83"/>
        <v>ข้อมูลไม่ถูกต้อง</v>
      </c>
      <c r="Q696" s="149" t="str">
        <f t="shared" si="84"/>
        <v>ข้อมูลไม่ถูกต้อง</v>
      </c>
      <c r="R696" s="149" t="str">
        <f t="shared" si="85"/>
        <v>ข้อมูลไม่ถูกต้อง</v>
      </c>
      <c r="S696" s="149" t="str">
        <f>IF(ISNUMBER(R696),
IF(H$2=ตัวเลือก!A$30,"ยังไม่บันทึกข้อมูล",R696*0.27),"ข้อมูลไม่ถูกต้อง")</f>
        <v>ข้อมูลไม่ถูกต้อง</v>
      </c>
      <c r="T696" s="149" t="str">
        <f t="shared" si="86"/>
        <v>ข้อมูลไม่ถูกต้อง</v>
      </c>
      <c r="U696" s="149" t="str">
        <f>IF(ISNUMBER(R696),
IF(H$2=ตัวเลือก!A$30,"ยังไม่บันทึกข้อมูล",R696*0.47),"ข้อมูลไม่ถูกต้อง")</f>
        <v>ข้อมูลไม่ถูกต้อง</v>
      </c>
      <c r="V696" s="149" t="str">
        <f>IF(ISNUMBER(S696),
IF(H$2=ตัวเลือก!A$30,"ยังไม่บันทึกข้อมูล",S696*0.47),"ข้อมูลไม่ถูกต้อง")</f>
        <v>ข้อมูลไม่ถูกต้อง</v>
      </c>
      <c r="W696" s="149" t="str">
        <f t="shared" si="87"/>
        <v>ข้อมูลไม่ถูกต้อง</v>
      </c>
      <c r="X696" s="148" t="str">
        <f t="shared" si="88"/>
        <v>ข้อมูลไม่ถูกต้อง</v>
      </c>
      <c r="Y696" s="38"/>
      <c r="Z696" s="38"/>
      <c r="AA696" s="38"/>
    </row>
    <row r="697" spans="1:27" x14ac:dyDescent="0.45">
      <c r="A697" s="38">
        <v>692</v>
      </c>
      <c r="B697" s="38"/>
      <c r="C697" s="38"/>
      <c r="D697" s="38"/>
      <c r="E697" s="38"/>
      <c r="F697" s="35"/>
      <c r="G697" s="35"/>
      <c r="H697" s="150"/>
      <c r="I697" s="38"/>
      <c r="J697" s="149" t="str">
        <f t="shared" si="89"/>
        <v>รอข้อมูลคอลัมน์ H</v>
      </c>
      <c r="K697" s="150"/>
      <c r="L697" s="150"/>
      <c r="M697" s="150"/>
      <c r="N697" s="149" t="str" cm="1">
        <f t="array" ref="N697">IF(AND(K697:M697=""),"ยังไม่บันทึกข้อมูล",
IF(M697&lt;&gt;"",
IF(M697&gt;=1.3,M697,"เป็นไม้พุ่ม"),
IF(K697+L697&gt;=1.3,K697+L697,"เป็นไม้พุ่ม")))</f>
        <v>ยังไม่บันทึกข้อมูล</v>
      </c>
      <c r="O697" s="149" t="str">
        <f t="shared" si="82"/>
        <v>ข้อมูลไม่ถูกต้อง</v>
      </c>
      <c r="P697" s="149" t="str">
        <f t="shared" si="83"/>
        <v>ข้อมูลไม่ถูกต้อง</v>
      </c>
      <c r="Q697" s="149" t="str">
        <f t="shared" si="84"/>
        <v>ข้อมูลไม่ถูกต้อง</v>
      </c>
      <c r="R697" s="149" t="str">
        <f t="shared" si="85"/>
        <v>ข้อมูลไม่ถูกต้อง</v>
      </c>
      <c r="S697" s="149" t="str">
        <f>IF(ISNUMBER(R697),
IF(H$2=ตัวเลือก!A$30,"ยังไม่บันทึกข้อมูล",R697*0.27),"ข้อมูลไม่ถูกต้อง")</f>
        <v>ข้อมูลไม่ถูกต้อง</v>
      </c>
      <c r="T697" s="149" t="str">
        <f t="shared" si="86"/>
        <v>ข้อมูลไม่ถูกต้อง</v>
      </c>
      <c r="U697" s="149" t="str">
        <f>IF(ISNUMBER(R697),
IF(H$2=ตัวเลือก!A$30,"ยังไม่บันทึกข้อมูล",R697*0.47),"ข้อมูลไม่ถูกต้อง")</f>
        <v>ข้อมูลไม่ถูกต้อง</v>
      </c>
      <c r="V697" s="149" t="str">
        <f>IF(ISNUMBER(S697),
IF(H$2=ตัวเลือก!A$30,"ยังไม่บันทึกข้อมูล",S697*0.47),"ข้อมูลไม่ถูกต้อง")</f>
        <v>ข้อมูลไม่ถูกต้อง</v>
      </c>
      <c r="W697" s="149" t="str">
        <f t="shared" si="87"/>
        <v>ข้อมูลไม่ถูกต้อง</v>
      </c>
      <c r="X697" s="148" t="str">
        <f t="shared" si="88"/>
        <v>ข้อมูลไม่ถูกต้อง</v>
      </c>
      <c r="Y697" s="38"/>
      <c r="Z697" s="38"/>
      <c r="AA697" s="38"/>
    </row>
    <row r="698" spans="1:27" x14ac:dyDescent="0.45">
      <c r="A698" s="38">
        <v>693</v>
      </c>
      <c r="B698" s="38"/>
      <c r="C698" s="38"/>
      <c r="D698" s="38"/>
      <c r="E698" s="38"/>
      <c r="F698" s="35"/>
      <c r="G698" s="35"/>
      <c r="H698" s="150"/>
      <c r="I698" s="38"/>
      <c r="J698" s="149" t="str">
        <f t="shared" si="89"/>
        <v>รอข้อมูลคอลัมน์ H</v>
      </c>
      <c r="K698" s="150"/>
      <c r="L698" s="150"/>
      <c r="M698" s="150"/>
      <c r="N698" s="149" t="str" cm="1">
        <f t="array" ref="N698">IF(AND(K698:M698=""),"ยังไม่บันทึกข้อมูล",
IF(M698&lt;&gt;"",
IF(M698&gt;=1.3,M698,"เป็นไม้พุ่ม"),
IF(K698+L698&gt;=1.3,K698+L698,"เป็นไม้พุ่ม")))</f>
        <v>ยังไม่บันทึกข้อมูล</v>
      </c>
      <c r="O698" s="149" t="str">
        <f t="shared" si="82"/>
        <v>ข้อมูลไม่ถูกต้อง</v>
      </c>
      <c r="P698" s="149" t="str">
        <f t="shared" si="83"/>
        <v>ข้อมูลไม่ถูกต้อง</v>
      </c>
      <c r="Q698" s="149" t="str">
        <f t="shared" si="84"/>
        <v>ข้อมูลไม่ถูกต้อง</v>
      </c>
      <c r="R698" s="149" t="str">
        <f t="shared" si="85"/>
        <v>ข้อมูลไม่ถูกต้อง</v>
      </c>
      <c r="S698" s="149" t="str">
        <f>IF(ISNUMBER(R698),
IF(H$2=ตัวเลือก!A$30,"ยังไม่บันทึกข้อมูล",R698*0.27),"ข้อมูลไม่ถูกต้อง")</f>
        <v>ข้อมูลไม่ถูกต้อง</v>
      </c>
      <c r="T698" s="149" t="str">
        <f t="shared" si="86"/>
        <v>ข้อมูลไม่ถูกต้อง</v>
      </c>
      <c r="U698" s="149" t="str">
        <f>IF(ISNUMBER(R698),
IF(H$2=ตัวเลือก!A$30,"ยังไม่บันทึกข้อมูล",R698*0.47),"ข้อมูลไม่ถูกต้อง")</f>
        <v>ข้อมูลไม่ถูกต้อง</v>
      </c>
      <c r="V698" s="149" t="str">
        <f>IF(ISNUMBER(S698),
IF(H$2=ตัวเลือก!A$30,"ยังไม่บันทึกข้อมูล",S698*0.47),"ข้อมูลไม่ถูกต้อง")</f>
        <v>ข้อมูลไม่ถูกต้อง</v>
      </c>
      <c r="W698" s="149" t="str">
        <f t="shared" si="87"/>
        <v>ข้อมูลไม่ถูกต้อง</v>
      </c>
      <c r="X698" s="148" t="str">
        <f t="shared" si="88"/>
        <v>ข้อมูลไม่ถูกต้อง</v>
      </c>
      <c r="Y698" s="38"/>
      <c r="Z698" s="38"/>
      <c r="AA698" s="38"/>
    </row>
    <row r="699" spans="1:27" x14ac:dyDescent="0.45">
      <c r="A699" s="38">
        <v>694</v>
      </c>
      <c r="B699" s="38"/>
      <c r="C699" s="38"/>
      <c r="D699" s="38"/>
      <c r="E699" s="38"/>
      <c r="F699" s="35"/>
      <c r="G699" s="35"/>
      <c r="H699" s="150"/>
      <c r="I699" s="38"/>
      <c r="J699" s="149" t="str">
        <f t="shared" si="89"/>
        <v>รอข้อมูลคอลัมน์ H</v>
      </c>
      <c r="K699" s="150"/>
      <c r="L699" s="150"/>
      <c r="M699" s="150"/>
      <c r="N699" s="149" t="str" cm="1">
        <f t="array" ref="N699">IF(AND(K699:M699=""),"ยังไม่บันทึกข้อมูล",
IF(M699&lt;&gt;"",
IF(M699&gt;=1.3,M699,"เป็นไม้พุ่ม"),
IF(K699+L699&gt;=1.3,K699+L699,"เป็นไม้พุ่ม")))</f>
        <v>ยังไม่บันทึกข้อมูล</v>
      </c>
      <c r="O699" s="149" t="str">
        <f t="shared" si="82"/>
        <v>ข้อมูลไม่ถูกต้อง</v>
      </c>
      <c r="P699" s="149" t="str">
        <f t="shared" si="83"/>
        <v>ข้อมูลไม่ถูกต้อง</v>
      </c>
      <c r="Q699" s="149" t="str">
        <f t="shared" si="84"/>
        <v>ข้อมูลไม่ถูกต้อง</v>
      </c>
      <c r="R699" s="149" t="str">
        <f t="shared" si="85"/>
        <v>ข้อมูลไม่ถูกต้อง</v>
      </c>
      <c r="S699" s="149" t="str">
        <f>IF(ISNUMBER(R699),
IF(H$2=ตัวเลือก!A$30,"ยังไม่บันทึกข้อมูล",R699*0.27),"ข้อมูลไม่ถูกต้อง")</f>
        <v>ข้อมูลไม่ถูกต้อง</v>
      </c>
      <c r="T699" s="149" t="str">
        <f t="shared" si="86"/>
        <v>ข้อมูลไม่ถูกต้อง</v>
      </c>
      <c r="U699" s="149" t="str">
        <f>IF(ISNUMBER(R699),
IF(H$2=ตัวเลือก!A$30,"ยังไม่บันทึกข้อมูล",R699*0.47),"ข้อมูลไม่ถูกต้อง")</f>
        <v>ข้อมูลไม่ถูกต้อง</v>
      </c>
      <c r="V699" s="149" t="str">
        <f>IF(ISNUMBER(S699),
IF(H$2=ตัวเลือก!A$30,"ยังไม่บันทึกข้อมูล",S699*0.47),"ข้อมูลไม่ถูกต้อง")</f>
        <v>ข้อมูลไม่ถูกต้อง</v>
      </c>
      <c r="W699" s="149" t="str">
        <f t="shared" si="87"/>
        <v>ข้อมูลไม่ถูกต้อง</v>
      </c>
      <c r="X699" s="148" t="str">
        <f t="shared" si="88"/>
        <v>ข้อมูลไม่ถูกต้อง</v>
      </c>
      <c r="Y699" s="38"/>
      <c r="Z699" s="38"/>
      <c r="AA699" s="38"/>
    </row>
    <row r="700" spans="1:27" x14ac:dyDescent="0.45">
      <c r="A700" s="38">
        <v>695</v>
      </c>
      <c r="B700" s="38"/>
      <c r="C700" s="38"/>
      <c r="D700" s="38"/>
      <c r="E700" s="38"/>
      <c r="F700" s="35"/>
      <c r="G700" s="35"/>
      <c r="H700" s="150"/>
      <c r="I700" s="38"/>
      <c r="J700" s="149" t="str">
        <f t="shared" si="89"/>
        <v>รอข้อมูลคอลัมน์ H</v>
      </c>
      <c r="K700" s="150"/>
      <c r="L700" s="150"/>
      <c r="M700" s="150"/>
      <c r="N700" s="149" t="str" cm="1">
        <f t="array" ref="N700">IF(AND(K700:M700=""),"ยังไม่บันทึกข้อมูล",
IF(M700&lt;&gt;"",
IF(M700&gt;=1.3,M700,"เป็นไม้พุ่ม"),
IF(K700+L700&gt;=1.3,K700+L700,"เป็นไม้พุ่ม")))</f>
        <v>ยังไม่บันทึกข้อมูล</v>
      </c>
      <c r="O700" s="149" t="str">
        <f t="shared" si="82"/>
        <v>ข้อมูลไม่ถูกต้อง</v>
      </c>
      <c r="P700" s="149" t="str">
        <f t="shared" si="83"/>
        <v>ข้อมูลไม่ถูกต้อง</v>
      </c>
      <c r="Q700" s="149" t="str">
        <f t="shared" si="84"/>
        <v>ข้อมูลไม่ถูกต้อง</v>
      </c>
      <c r="R700" s="149" t="str">
        <f t="shared" si="85"/>
        <v>ข้อมูลไม่ถูกต้อง</v>
      </c>
      <c r="S700" s="149" t="str">
        <f>IF(ISNUMBER(R700),
IF(H$2=ตัวเลือก!A$30,"ยังไม่บันทึกข้อมูล",R700*0.27),"ข้อมูลไม่ถูกต้อง")</f>
        <v>ข้อมูลไม่ถูกต้อง</v>
      </c>
      <c r="T700" s="149" t="str">
        <f t="shared" si="86"/>
        <v>ข้อมูลไม่ถูกต้อง</v>
      </c>
      <c r="U700" s="149" t="str">
        <f>IF(ISNUMBER(R700),
IF(H$2=ตัวเลือก!A$30,"ยังไม่บันทึกข้อมูล",R700*0.47),"ข้อมูลไม่ถูกต้อง")</f>
        <v>ข้อมูลไม่ถูกต้อง</v>
      </c>
      <c r="V700" s="149" t="str">
        <f>IF(ISNUMBER(S700),
IF(H$2=ตัวเลือก!A$30,"ยังไม่บันทึกข้อมูล",S700*0.47),"ข้อมูลไม่ถูกต้อง")</f>
        <v>ข้อมูลไม่ถูกต้อง</v>
      </c>
      <c r="W700" s="149" t="str">
        <f t="shared" si="87"/>
        <v>ข้อมูลไม่ถูกต้อง</v>
      </c>
      <c r="X700" s="148" t="str">
        <f t="shared" si="88"/>
        <v>ข้อมูลไม่ถูกต้อง</v>
      </c>
      <c r="Y700" s="38"/>
      <c r="Z700" s="38"/>
      <c r="AA700" s="38"/>
    </row>
    <row r="701" spans="1:27" x14ac:dyDescent="0.45">
      <c r="A701" s="38">
        <v>696</v>
      </c>
      <c r="B701" s="38"/>
      <c r="C701" s="38"/>
      <c r="D701" s="38"/>
      <c r="E701" s="38"/>
      <c r="F701" s="35"/>
      <c r="G701" s="35"/>
      <c r="H701" s="150"/>
      <c r="I701" s="38"/>
      <c r="J701" s="149" t="str">
        <f t="shared" si="89"/>
        <v>รอข้อมูลคอลัมน์ H</v>
      </c>
      <c r="K701" s="150"/>
      <c r="L701" s="150"/>
      <c r="M701" s="150"/>
      <c r="N701" s="149" t="str" cm="1">
        <f t="array" ref="N701">IF(AND(K701:M701=""),"ยังไม่บันทึกข้อมูล",
IF(M701&lt;&gt;"",
IF(M701&gt;=1.3,M701,"เป็นไม้พุ่ม"),
IF(K701+L701&gt;=1.3,K701+L701,"เป็นไม้พุ่ม")))</f>
        <v>ยังไม่บันทึกข้อมูล</v>
      </c>
      <c r="O701" s="149" t="str">
        <f t="shared" si="82"/>
        <v>ข้อมูลไม่ถูกต้อง</v>
      </c>
      <c r="P701" s="149" t="str">
        <f t="shared" si="83"/>
        <v>ข้อมูลไม่ถูกต้อง</v>
      </c>
      <c r="Q701" s="149" t="str">
        <f t="shared" si="84"/>
        <v>ข้อมูลไม่ถูกต้อง</v>
      </c>
      <c r="R701" s="149" t="str">
        <f t="shared" si="85"/>
        <v>ข้อมูลไม่ถูกต้อง</v>
      </c>
      <c r="S701" s="149" t="str">
        <f>IF(ISNUMBER(R701),
IF(H$2=ตัวเลือก!A$30,"ยังไม่บันทึกข้อมูล",R701*0.27),"ข้อมูลไม่ถูกต้อง")</f>
        <v>ข้อมูลไม่ถูกต้อง</v>
      </c>
      <c r="T701" s="149" t="str">
        <f t="shared" si="86"/>
        <v>ข้อมูลไม่ถูกต้อง</v>
      </c>
      <c r="U701" s="149" t="str">
        <f>IF(ISNUMBER(R701),
IF(H$2=ตัวเลือก!A$30,"ยังไม่บันทึกข้อมูล",R701*0.47),"ข้อมูลไม่ถูกต้อง")</f>
        <v>ข้อมูลไม่ถูกต้อง</v>
      </c>
      <c r="V701" s="149" t="str">
        <f>IF(ISNUMBER(S701),
IF(H$2=ตัวเลือก!A$30,"ยังไม่บันทึกข้อมูล",S701*0.47),"ข้อมูลไม่ถูกต้อง")</f>
        <v>ข้อมูลไม่ถูกต้อง</v>
      </c>
      <c r="W701" s="149" t="str">
        <f t="shared" si="87"/>
        <v>ข้อมูลไม่ถูกต้อง</v>
      </c>
      <c r="X701" s="148" t="str">
        <f t="shared" si="88"/>
        <v>ข้อมูลไม่ถูกต้อง</v>
      </c>
      <c r="Y701" s="38"/>
      <c r="Z701" s="38"/>
      <c r="AA701" s="38"/>
    </row>
    <row r="702" spans="1:27" x14ac:dyDescent="0.45">
      <c r="A702" s="38">
        <v>697</v>
      </c>
      <c r="B702" s="38"/>
      <c r="C702" s="38"/>
      <c r="D702" s="38"/>
      <c r="E702" s="38"/>
      <c r="F702" s="35"/>
      <c r="G702" s="35"/>
      <c r="H702" s="150"/>
      <c r="I702" s="38"/>
      <c r="J702" s="149" t="str">
        <f t="shared" si="89"/>
        <v>รอข้อมูลคอลัมน์ H</v>
      </c>
      <c r="K702" s="150"/>
      <c r="L702" s="150"/>
      <c r="M702" s="150"/>
      <c r="N702" s="149" t="str" cm="1">
        <f t="array" ref="N702">IF(AND(K702:M702=""),"ยังไม่บันทึกข้อมูล",
IF(M702&lt;&gt;"",
IF(M702&gt;=1.3,M702,"เป็นไม้พุ่ม"),
IF(K702+L702&gt;=1.3,K702+L702,"เป็นไม้พุ่ม")))</f>
        <v>ยังไม่บันทึกข้อมูล</v>
      </c>
      <c r="O702" s="149" t="str">
        <f t="shared" si="82"/>
        <v>ข้อมูลไม่ถูกต้อง</v>
      </c>
      <c r="P702" s="149" t="str">
        <f t="shared" si="83"/>
        <v>ข้อมูลไม่ถูกต้อง</v>
      </c>
      <c r="Q702" s="149" t="str">
        <f t="shared" si="84"/>
        <v>ข้อมูลไม่ถูกต้อง</v>
      </c>
      <c r="R702" s="149" t="str">
        <f t="shared" si="85"/>
        <v>ข้อมูลไม่ถูกต้อง</v>
      </c>
      <c r="S702" s="149" t="str">
        <f>IF(ISNUMBER(R702),
IF(H$2=ตัวเลือก!A$30,"ยังไม่บันทึกข้อมูล",R702*0.27),"ข้อมูลไม่ถูกต้อง")</f>
        <v>ข้อมูลไม่ถูกต้อง</v>
      </c>
      <c r="T702" s="149" t="str">
        <f t="shared" si="86"/>
        <v>ข้อมูลไม่ถูกต้อง</v>
      </c>
      <c r="U702" s="149" t="str">
        <f>IF(ISNUMBER(R702),
IF(H$2=ตัวเลือก!A$30,"ยังไม่บันทึกข้อมูล",R702*0.47),"ข้อมูลไม่ถูกต้อง")</f>
        <v>ข้อมูลไม่ถูกต้อง</v>
      </c>
      <c r="V702" s="149" t="str">
        <f>IF(ISNUMBER(S702),
IF(H$2=ตัวเลือก!A$30,"ยังไม่บันทึกข้อมูล",S702*0.47),"ข้อมูลไม่ถูกต้อง")</f>
        <v>ข้อมูลไม่ถูกต้อง</v>
      </c>
      <c r="W702" s="149" t="str">
        <f t="shared" si="87"/>
        <v>ข้อมูลไม่ถูกต้อง</v>
      </c>
      <c r="X702" s="148" t="str">
        <f t="shared" si="88"/>
        <v>ข้อมูลไม่ถูกต้อง</v>
      </c>
      <c r="Y702" s="38"/>
      <c r="Z702" s="38"/>
      <c r="AA702" s="38"/>
    </row>
    <row r="703" spans="1:27" x14ac:dyDescent="0.45">
      <c r="A703" s="38">
        <v>698</v>
      </c>
      <c r="B703" s="38"/>
      <c r="C703" s="38"/>
      <c r="D703" s="38"/>
      <c r="E703" s="38"/>
      <c r="F703" s="35"/>
      <c r="G703" s="35"/>
      <c r="H703" s="150"/>
      <c r="I703" s="38"/>
      <c r="J703" s="149" t="str">
        <f t="shared" si="89"/>
        <v>รอข้อมูลคอลัมน์ H</v>
      </c>
      <c r="K703" s="150"/>
      <c r="L703" s="150"/>
      <c r="M703" s="150"/>
      <c r="N703" s="149" t="str" cm="1">
        <f t="array" ref="N703">IF(AND(K703:M703=""),"ยังไม่บันทึกข้อมูล",
IF(M703&lt;&gt;"",
IF(M703&gt;=1.3,M703,"เป็นไม้พุ่ม"),
IF(K703+L703&gt;=1.3,K703+L703,"เป็นไม้พุ่ม")))</f>
        <v>ยังไม่บันทึกข้อมูล</v>
      </c>
      <c r="O703" s="149" t="str">
        <f t="shared" si="82"/>
        <v>ข้อมูลไม่ถูกต้อง</v>
      </c>
      <c r="P703" s="149" t="str">
        <f t="shared" si="83"/>
        <v>ข้อมูลไม่ถูกต้อง</v>
      </c>
      <c r="Q703" s="149" t="str">
        <f t="shared" si="84"/>
        <v>ข้อมูลไม่ถูกต้อง</v>
      </c>
      <c r="R703" s="149" t="str">
        <f t="shared" si="85"/>
        <v>ข้อมูลไม่ถูกต้อง</v>
      </c>
      <c r="S703" s="149" t="str">
        <f>IF(ISNUMBER(R703),
IF(H$2=ตัวเลือก!A$30,"ยังไม่บันทึกข้อมูล",R703*0.27),"ข้อมูลไม่ถูกต้อง")</f>
        <v>ข้อมูลไม่ถูกต้อง</v>
      </c>
      <c r="T703" s="149" t="str">
        <f t="shared" si="86"/>
        <v>ข้อมูลไม่ถูกต้อง</v>
      </c>
      <c r="U703" s="149" t="str">
        <f>IF(ISNUMBER(R703),
IF(H$2=ตัวเลือก!A$30,"ยังไม่บันทึกข้อมูล",R703*0.47),"ข้อมูลไม่ถูกต้อง")</f>
        <v>ข้อมูลไม่ถูกต้อง</v>
      </c>
      <c r="V703" s="149" t="str">
        <f>IF(ISNUMBER(S703),
IF(H$2=ตัวเลือก!A$30,"ยังไม่บันทึกข้อมูล",S703*0.47),"ข้อมูลไม่ถูกต้อง")</f>
        <v>ข้อมูลไม่ถูกต้อง</v>
      </c>
      <c r="W703" s="149" t="str">
        <f t="shared" si="87"/>
        <v>ข้อมูลไม่ถูกต้อง</v>
      </c>
      <c r="X703" s="148" t="str">
        <f t="shared" si="88"/>
        <v>ข้อมูลไม่ถูกต้อง</v>
      </c>
      <c r="Y703" s="38"/>
      <c r="Z703" s="38"/>
      <c r="AA703" s="38"/>
    </row>
    <row r="704" spans="1:27" x14ac:dyDescent="0.45">
      <c r="A704" s="38">
        <v>699</v>
      </c>
      <c r="B704" s="38"/>
      <c r="C704" s="38"/>
      <c r="D704" s="38"/>
      <c r="E704" s="38"/>
      <c r="F704" s="35"/>
      <c r="G704" s="35"/>
      <c r="H704" s="150"/>
      <c r="I704" s="38"/>
      <c r="J704" s="149" t="str">
        <f t="shared" si="89"/>
        <v>รอข้อมูลคอลัมน์ H</v>
      </c>
      <c r="K704" s="150"/>
      <c r="L704" s="150"/>
      <c r="M704" s="150"/>
      <c r="N704" s="149" t="str" cm="1">
        <f t="array" ref="N704">IF(AND(K704:M704=""),"ยังไม่บันทึกข้อมูล",
IF(M704&lt;&gt;"",
IF(M704&gt;=1.3,M704,"เป็นไม้พุ่ม"),
IF(K704+L704&gt;=1.3,K704+L704,"เป็นไม้พุ่ม")))</f>
        <v>ยังไม่บันทึกข้อมูล</v>
      </c>
      <c r="O704" s="149" t="str">
        <f t="shared" si="82"/>
        <v>ข้อมูลไม่ถูกต้อง</v>
      </c>
      <c r="P704" s="149" t="str">
        <f t="shared" si="83"/>
        <v>ข้อมูลไม่ถูกต้อง</v>
      </c>
      <c r="Q704" s="149" t="str">
        <f t="shared" si="84"/>
        <v>ข้อมูลไม่ถูกต้อง</v>
      </c>
      <c r="R704" s="149" t="str">
        <f t="shared" si="85"/>
        <v>ข้อมูลไม่ถูกต้อง</v>
      </c>
      <c r="S704" s="149" t="str">
        <f>IF(ISNUMBER(R704),
IF(H$2=ตัวเลือก!A$30,"ยังไม่บันทึกข้อมูล",R704*0.27),"ข้อมูลไม่ถูกต้อง")</f>
        <v>ข้อมูลไม่ถูกต้อง</v>
      </c>
      <c r="T704" s="149" t="str">
        <f t="shared" si="86"/>
        <v>ข้อมูลไม่ถูกต้อง</v>
      </c>
      <c r="U704" s="149" t="str">
        <f>IF(ISNUMBER(R704),
IF(H$2=ตัวเลือก!A$30,"ยังไม่บันทึกข้อมูล",R704*0.47),"ข้อมูลไม่ถูกต้อง")</f>
        <v>ข้อมูลไม่ถูกต้อง</v>
      </c>
      <c r="V704" s="149" t="str">
        <f>IF(ISNUMBER(S704),
IF(H$2=ตัวเลือก!A$30,"ยังไม่บันทึกข้อมูล",S704*0.47),"ข้อมูลไม่ถูกต้อง")</f>
        <v>ข้อมูลไม่ถูกต้อง</v>
      </c>
      <c r="W704" s="149" t="str">
        <f t="shared" si="87"/>
        <v>ข้อมูลไม่ถูกต้อง</v>
      </c>
      <c r="X704" s="148" t="str">
        <f t="shared" si="88"/>
        <v>ข้อมูลไม่ถูกต้อง</v>
      </c>
      <c r="Y704" s="38"/>
      <c r="Z704" s="38"/>
      <c r="AA704" s="38"/>
    </row>
    <row r="705" spans="1:27" x14ac:dyDescent="0.45">
      <c r="A705" s="38">
        <v>700</v>
      </c>
      <c r="B705" s="38"/>
      <c r="C705" s="38"/>
      <c r="D705" s="38"/>
      <c r="E705" s="38"/>
      <c r="F705" s="35"/>
      <c r="G705" s="35"/>
      <c r="H705" s="150"/>
      <c r="I705" s="38"/>
      <c r="J705" s="149" t="str">
        <f t="shared" si="89"/>
        <v>รอข้อมูลคอลัมน์ H</v>
      </c>
      <c r="K705" s="150"/>
      <c r="L705" s="150"/>
      <c r="M705" s="150"/>
      <c r="N705" s="149" t="str" cm="1">
        <f t="array" ref="N705">IF(AND(K705:M705=""),"ยังไม่บันทึกข้อมูล",
IF(M705&lt;&gt;"",
IF(M705&gt;=1.3,M705,"เป็นไม้พุ่ม"),
IF(K705+L705&gt;=1.3,K705+L705,"เป็นไม้พุ่ม")))</f>
        <v>ยังไม่บันทึกข้อมูล</v>
      </c>
      <c r="O705" s="149" t="str">
        <f t="shared" si="82"/>
        <v>ข้อมูลไม่ถูกต้อง</v>
      </c>
      <c r="P705" s="149" t="str">
        <f t="shared" si="83"/>
        <v>ข้อมูลไม่ถูกต้อง</v>
      </c>
      <c r="Q705" s="149" t="str">
        <f t="shared" si="84"/>
        <v>ข้อมูลไม่ถูกต้อง</v>
      </c>
      <c r="R705" s="149" t="str">
        <f t="shared" si="85"/>
        <v>ข้อมูลไม่ถูกต้อง</v>
      </c>
      <c r="S705" s="149" t="str">
        <f>IF(ISNUMBER(R705),
IF(H$2=ตัวเลือก!A$30,"ยังไม่บันทึกข้อมูล",R705*0.27),"ข้อมูลไม่ถูกต้อง")</f>
        <v>ข้อมูลไม่ถูกต้อง</v>
      </c>
      <c r="T705" s="149" t="str">
        <f t="shared" si="86"/>
        <v>ข้อมูลไม่ถูกต้อง</v>
      </c>
      <c r="U705" s="149" t="str">
        <f>IF(ISNUMBER(R705),
IF(H$2=ตัวเลือก!A$30,"ยังไม่บันทึกข้อมูล",R705*0.47),"ข้อมูลไม่ถูกต้อง")</f>
        <v>ข้อมูลไม่ถูกต้อง</v>
      </c>
      <c r="V705" s="149" t="str">
        <f>IF(ISNUMBER(S705),
IF(H$2=ตัวเลือก!A$30,"ยังไม่บันทึกข้อมูล",S705*0.47),"ข้อมูลไม่ถูกต้อง")</f>
        <v>ข้อมูลไม่ถูกต้อง</v>
      </c>
      <c r="W705" s="149" t="str">
        <f t="shared" si="87"/>
        <v>ข้อมูลไม่ถูกต้อง</v>
      </c>
      <c r="X705" s="148" t="str">
        <f t="shared" si="88"/>
        <v>ข้อมูลไม่ถูกต้อง</v>
      </c>
      <c r="Y705" s="38"/>
      <c r="Z705" s="38"/>
      <c r="AA705" s="38"/>
    </row>
    <row r="706" spans="1:27" x14ac:dyDescent="0.45">
      <c r="A706" s="38">
        <v>701</v>
      </c>
      <c r="B706" s="38"/>
      <c r="C706" s="38"/>
      <c r="D706" s="38"/>
      <c r="E706" s="38"/>
      <c r="F706" s="35"/>
      <c r="G706" s="35"/>
      <c r="H706" s="150"/>
      <c r="I706" s="38"/>
      <c r="J706" s="149" t="str">
        <f t="shared" si="89"/>
        <v>รอข้อมูลคอลัมน์ H</v>
      </c>
      <c r="K706" s="150"/>
      <c r="L706" s="150"/>
      <c r="M706" s="150"/>
      <c r="N706" s="149" t="str" cm="1">
        <f t="array" ref="N706">IF(AND(K706:M706=""),"ยังไม่บันทึกข้อมูล",
IF(M706&lt;&gt;"",
IF(M706&gt;=1.3,M706,"เป็นไม้พุ่ม"),
IF(K706+L706&gt;=1.3,K706+L706,"เป็นไม้พุ่ม")))</f>
        <v>ยังไม่บันทึกข้อมูล</v>
      </c>
      <c r="O706" s="149" t="str">
        <f t="shared" si="82"/>
        <v>ข้อมูลไม่ถูกต้อง</v>
      </c>
      <c r="P706" s="149" t="str">
        <f t="shared" si="83"/>
        <v>ข้อมูลไม่ถูกต้อง</v>
      </c>
      <c r="Q706" s="149" t="str">
        <f t="shared" si="84"/>
        <v>ข้อมูลไม่ถูกต้อง</v>
      </c>
      <c r="R706" s="149" t="str">
        <f t="shared" si="85"/>
        <v>ข้อมูลไม่ถูกต้อง</v>
      </c>
      <c r="S706" s="149" t="str">
        <f>IF(ISNUMBER(R706),
IF(H$2=ตัวเลือก!A$30,"ยังไม่บันทึกข้อมูล",R706*0.27),"ข้อมูลไม่ถูกต้อง")</f>
        <v>ข้อมูลไม่ถูกต้อง</v>
      </c>
      <c r="T706" s="149" t="str">
        <f t="shared" si="86"/>
        <v>ข้อมูลไม่ถูกต้อง</v>
      </c>
      <c r="U706" s="149" t="str">
        <f>IF(ISNUMBER(R706),
IF(H$2=ตัวเลือก!A$30,"ยังไม่บันทึกข้อมูล",R706*0.47),"ข้อมูลไม่ถูกต้อง")</f>
        <v>ข้อมูลไม่ถูกต้อง</v>
      </c>
      <c r="V706" s="149" t="str">
        <f>IF(ISNUMBER(S706),
IF(H$2=ตัวเลือก!A$30,"ยังไม่บันทึกข้อมูล",S706*0.47),"ข้อมูลไม่ถูกต้อง")</f>
        <v>ข้อมูลไม่ถูกต้อง</v>
      </c>
      <c r="W706" s="149" t="str">
        <f t="shared" si="87"/>
        <v>ข้อมูลไม่ถูกต้อง</v>
      </c>
      <c r="X706" s="148" t="str">
        <f t="shared" si="88"/>
        <v>ข้อมูลไม่ถูกต้อง</v>
      </c>
      <c r="Y706" s="38"/>
      <c r="Z706" s="38"/>
      <c r="AA706" s="38"/>
    </row>
    <row r="707" spans="1:27" x14ac:dyDescent="0.45">
      <c r="A707" s="38">
        <v>702</v>
      </c>
      <c r="B707" s="38"/>
      <c r="C707" s="38"/>
      <c r="D707" s="38"/>
      <c r="E707" s="38"/>
      <c r="F707" s="35"/>
      <c r="G707" s="35"/>
      <c r="H707" s="150"/>
      <c r="I707" s="38"/>
      <c r="J707" s="149" t="str">
        <f t="shared" si="89"/>
        <v>รอข้อมูลคอลัมน์ H</v>
      </c>
      <c r="K707" s="150"/>
      <c r="L707" s="150"/>
      <c r="M707" s="150"/>
      <c r="N707" s="149" t="str" cm="1">
        <f t="array" ref="N707">IF(AND(K707:M707=""),"ยังไม่บันทึกข้อมูล",
IF(M707&lt;&gt;"",
IF(M707&gt;=1.3,M707,"เป็นไม้พุ่ม"),
IF(K707+L707&gt;=1.3,K707+L707,"เป็นไม้พุ่ม")))</f>
        <v>ยังไม่บันทึกข้อมูล</v>
      </c>
      <c r="O707" s="149" t="str">
        <f t="shared" si="82"/>
        <v>ข้อมูลไม่ถูกต้อง</v>
      </c>
      <c r="P707" s="149" t="str">
        <f t="shared" si="83"/>
        <v>ข้อมูลไม่ถูกต้อง</v>
      </c>
      <c r="Q707" s="149" t="str">
        <f t="shared" si="84"/>
        <v>ข้อมูลไม่ถูกต้อง</v>
      </c>
      <c r="R707" s="149" t="str">
        <f t="shared" si="85"/>
        <v>ข้อมูลไม่ถูกต้อง</v>
      </c>
      <c r="S707" s="149" t="str">
        <f>IF(ISNUMBER(R707),
IF(H$2=ตัวเลือก!A$30,"ยังไม่บันทึกข้อมูล",R707*0.27),"ข้อมูลไม่ถูกต้อง")</f>
        <v>ข้อมูลไม่ถูกต้อง</v>
      </c>
      <c r="T707" s="149" t="str">
        <f t="shared" si="86"/>
        <v>ข้อมูลไม่ถูกต้อง</v>
      </c>
      <c r="U707" s="149" t="str">
        <f>IF(ISNUMBER(R707),
IF(H$2=ตัวเลือก!A$30,"ยังไม่บันทึกข้อมูล",R707*0.47),"ข้อมูลไม่ถูกต้อง")</f>
        <v>ข้อมูลไม่ถูกต้อง</v>
      </c>
      <c r="V707" s="149" t="str">
        <f>IF(ISNUMBER(S707),
IF(H$2=ตัวเลือก!A$30,"ยังไม่บันทึกข้อมูล",S707*0.47),"ข้อมูลไม่ถูกต้อง")</f>
        <v>ข้อมูลไม่ถูกต้อง</v>
      </c>
      <c r="W707" s="149" t="str">
        <f t="shared" si="87"/>
        <v>ข้อมูลไม่ถูกต้อง</v>
      </c>
      <c r="X707" s="148" t="str">
        <f t="shared" si="88"/>
        <v>ข้อมูลไม่ถูกต้อง</v>
      </c>
      <c r="Y707" s="38"/>
      <c r="Z707" s="38"/>
      <c r="AA707" s="38"/>
    </row>
    <row r="708" spans="1:27" x14ac:dyDescent="0.45">
      <c r="A708" s="38">
        <v>703</v>
      </c>
      <c r="B708" s="38"/>
      <c r="C708" s="38"/>
      <c r="D708" s="38"/>
      <c r="E708" s="38"/>
      <c r="F708" s="35"/>
      <c r="G708" s="35"/>
      <c r="H708" s="150"/>
      <c r="I708" s="38"/>
      <c r="J708" s="149" t="str">
        <f t="shared" si="89"/>
        <v>รอข้อมูลคอลัมน์ H</v>
      </c>
      <c r="K708" s="150"/>
      <c r="L708" s="150"/>
      <c r="M708" s="150"/>
      <c r="N708" s="149" t="str" cm="1">
        <f t="array" ref="N708">IF(AND(K708:M708=""),"ยังไม่บันทึกข้อมูล",
IF(M708&lt;&gt;"",
IF(M708&gt;=1.3,M708,"เป็นไม้พุ่ม"),
IF(K708+L708&gt;=1.3,K708+L708,"เป็นไม้พุ่ม")))</f>
        <v>ยังไม่บันทึกข้อมูล</v>
      </c>
      <c r="O708" s="149" t="str">
        <f t="shared" si="82"/>
        <v>ข้อมูลไม่ถูกต้อง</v>
      </c>
      <c r="P708" s="149" t="str">
        <f t="shared" si="83"/>
        <v>ข้อมูลไม่ถูกต้อง</v>
      </c>
      <c r="Q708" s="149" t="str">
        <f t="shared" si="84"/>
        <v>ข้อมูลไม่ถูกต้อง</v>
      </c>
      <c r="R708" s="149" t="str">
        <f t="shared" si="85"/>
        <v>ข้อมูลไม่ถูกต้อง</v>
      </c>
      <c r="S708" s="149" t="str">
        <f>IF(ISNUMBER(R708),
IF(H$2=ตัวเลือก!A$30,"ยังไม่บันทึกข้อมูล",R708*0.27),"ข้อมูลไม่ถูกต้อง")</f>
        <v>ข้อมูลไม่ถูกต้อง</v>
      </c>
      <c r="T708" s="149" t="str">
        <f t="shared" si="86"/>
        <v>ข้อมูลไม่ถูกต้อง</v>
      </c>
      <c r="U708" s="149" t="str">
        <f>IF(ISNUMBER(R708),
IF(H$2=ตัวเลือก!A$30,"ยังไม่บันทึกข้อมูล",R708*0.47),"ข้อมูลไม่ถูกต้อง")</f>
        <v>ข้อมูลไม่ถูกต้อง</v>
      </c>
      <c r="V708" s="149" t="str">
        <f>IF(ISNUMBER(S708),
IF(H$2=ตัวเลือก!A$30,"ยังไม่บันทึกข้อมูล",S708*0.47),"ข้อมูลไม่ถูกต้อง")</f>
        <v>ข้อมูลไม่ถูกต้อง</v>
      </c>
      <c r="W708" s="149" t="str">
        <f t="shared" si="87"/>
        <v>ข้อมูลไม่ถูกต้อง</v>
      </c>
      <c r="X708" s="148" t="str">
        <f t="shared" si="88"/>
        <v>ข้อมูลไม่ถูกต้อง</v>
      </c>
      <c r="Y708" s="38"/>
      <c r="Z708" s="38"/>
      <c r="AA708" s="38"/>
    </row>
    <row r="709" spans="1:27" x14ac:dyDescent="0.45">
      <c r="A709" s="38">
        <v>704</v>
      </c>
      <c r="B709" s="38"/>
      <c r="C709" s="38"/>
      <c r="D709" s="38"/>
      <c r="E709" s="38"/>
      <c r="F709" s="35"/>
      <c r="G709" s="35"/>
      <c r="H709" s="150"/>
      <c r="I709" s="38"/>
      <c r="J709" s="149" t="str">
        <f t="shared" si="89"/>
        <v>รอข้อมูลคอลัมน์ H</v>
      </c>
      <c r="K709" s="150"/>
      <c r="L709" s="150"/>
      <c r="M709" s="150"/>
      <c r="N709" s="149" t="str" cm="1">
        <f t="array" ref="N709">IF(AND(K709:M709=""),"ยังไม่บันทึกข้อมูล",
IF(M709&lt;&gt;"",
IF(M709&gt;=1.3,M709,"เป็นไม้พุ่ม"),
IF(K709+L709&gt;=1.3,K709+L709,"เป็นไม้พุ่ม")))</f>
        <v>ยังไม่บันทึกข้อมูล</v>
      </c>
      <c r="O709" s="149" t="str">
        <f t="shared" si="82"/>
        <v>ข้อมูลไม่ถูกต้อง</v>
      </c>
      <c r="P709" s="149" t="str">
        <f t="shared" si="83"/>
        <v>ข้อมูลไม่ถูกต้อง</v>
      </c>
      <c r="Q709" s="149" t="str">
        <f t="shared" si="84"/>
        <v>ข้อมูลไม่ถูกต้อง</v>
      </c>
      <c r="R709" s="149" t="str">
        <f t="shared" si="85"/>
        <v>ข้อมูลไม่ถูกต้อง</v>
      </c>
      <c r="S709" s="149" t="str">
        <f>IF(ISNUMBER(R709),
IF(H$2=ตัวเลือก!A$30,"ยังไม่บันทึกข้อมูล",R709*0.27),"ข้อมูลไม่ถูกต้อง")</f>
        <v>ข้อมูลไม่ถูกต้อง</v>
      </c>
      <c r="T709" s="149" t="str">
        <f t="shared" si="86"/>
        <v>ข้อมูลไม่ถูกต้อง</v>
      </c>
      <c r="U709" s="149" t="str">
        <f>IF(ISNUMBER(R709),
IF(H$2=ตัวเลือก!A$30,"ยังไม่บันทึกข้อมูล",R709*0.47),"ข้อมูลไม่ถูกต้อง")</f>
        <v>ข้อมูลไม่ถูกต้อง</v>
      </c>
      <c r="V709" s="149" t="str">
        <f>IF(ISNUMBER(S709),
IF(H$2=ตัวเลือก!A$30,"ยังไม่บันทึกข้อมูล",S709*0.47),"ข้อมูลไม่ถูกต้อง")</f>
        <v>ข้อมูลไม่ถูกต้อง</v>
      </c>
      <c r="W709" s="149" t="str">
        <f t="shared" si="87"/>
        <v>ข้อมูลไม่ถูกต้อง</v>
      </c>
      <c r="X709" s="148" t="str">
        <f t="shared" si="88"/>
        <v>ข้อมูลไม่ถูกต้อง</v>
      </c>
      <c r="Y709" s="38"/>
      <c r="Z709" s="38"/>
      <c r="AA709" s="38"/>
    </row>
    <row r="710" spans="1:27" x14ac:dyDescent="0.45">
      <c r="A710" s="38">
        <v>705</v>
      </c>
      <c r="B710" s="38"/>
      <c r="C710" s="38"/>
      <c r="D710" s="38"/>
      <c r="E710" s="38"/>
      <c r="F710" s="35"/>
      <c r="G710" s="35"/>
      <c r="H710" s="150"/>
      <c r="I710" s="38"/>
      <c r="J710" s="149" t="str">
        <f t="shared" si="89"/>
        <v>รอข้อมูลคอลัมน์ H</v>
      </c>
      <c r="K710" s="150"/>
      <c r="L710" s="150"/>
      <c r="M710" s="150"/>
      <c r="N710" s="149" t="str" cm="1">
        <f t="array" ref="N710">IF(AND(K710:M710=""),"ยังไม่บันทึกข้อมูล",
IF(M710&lt;&gt;"",
IF(M710&gt;=1.3,M710,"เป็นไม้พุ่ม"),
IF(K710+L710&gt;=1.3,K710+L710,"เป็นไม้พุ่ม")))</f>
        <v>ยังไม่บันทึกข้อมูล</v>
      </c>
      <c r="O710" s="149" t="str">
        <f t="shared" si="82"/>
        <v>ข้อมูลไม่ถูกต้อง</v>
      </c>
      <c r="P710" s="149" t="str">
        <f t="shared" si="83"/>
        <v>ข้อมูลไม่ถูกต้อง</v>
      </c>
      <c r="Q710" s="149" t="str">
        <f t="shared" si="84"/>
        <v>ข้อมูลไม่ถูกต้อง</v>
      </c>
      <c r="R710" s="149" t="str">
        <f t="shared" si="85"/>
        <v>ข้อมูลไม่ถูกต้อง</v>
      </c>
      <c r="S710" s="149" t="str">
        <f>IF(ISNUMBER(R710),
IF(H$2=ตัวเลือก!A$30,"ยังไม่บันทึกข้อมูล",R710*0.27),"ข้อมูลไม่ถูกต้อง")</f>
        <v>ข้อมูลไม่ถูกต้อง</v>
      </c>
      <c r="T710" s="149" t="str">
        <f t="shared" si="86"/>
        <v>ข้อมูลไม่ถูกต้อง</v>
      </c>
      <c r="U710" s="149" t="str">
        <f>IF(ISNUMBER(R710),
IF(H$2=ตัวเลือก!A$30,"ยังไม่บันทึกข้อมูล",R710*0.47),"ข้อมูลไม่ถูกต้อง")</f>
        <v>ข้อมูลไม่ถูกต้อง</v>
      </c>
      <c r="V710" s="149" t="str">
        <f>IF(ISNUMBER(S710),
IF(H$2=ตัวเลือก!A$30,"ยังไม่บันทึกข้อมูล",S710*0.47),"ข้อมูลไม่ถูกต้อง")</f>
        <v>ข้อมูลไม่ถูกต้อง</v>
      </c>
      <c r="W710" s="149" t="str">
        <f t="shared" si="87"/>
        <v>ข้อมูลไม่ถูกต้อง</v>
      </c>
      <c r="X710" s="148" t="str">
        <f t="shared" si="88"/>
        <v>ข้อมูลไม่ถูกต้อง</v>
      </c>
      <c r="Y710" s="38"/>
      <c r="Z710" s="38"/>
      <c r="AA710" s="38"/>
    </row>
    <row r="711" spans="1:27" x14ac:dyDescent="0.45">
      <c r="A711" s="38">
        <v>706</v>
      </c>
      <c r="B711" s="38"/>
      <c r="C711" s="38"/>
      <c r="D711" s="38"/>
      <c r="E711" s="38"/>
      <c r="F711" s="35"/>
      <c r="G711" s="35"/>
      <c r="H711" s="150"/>
      <c r="I711" s="38"/>
      <c r="J711" s="149" t="str">
        <f t="shared" si="89"/>
        <v>รอข้อมูลคอลัมน์ H</v>
      </c>
      <c r="K711" s="150"/>
      <c r="L711" s="150"/>
      <c r="M711" s="150"/>
      <c r="N711" s="149" t="str" cm="1">
        <f t="array" ref="N711">IF(AND(K711:M711=""),"ยังไม่บันทึกข้อมูล",
IF(M711&lt;&gt;"",
IF(M711&gt;=1.3,M711,"เป็นไม้พุ่ม"),
IF(K711+L711&gt;=1.3,K711+L711,"เป็นไม้พุ่ม")))</f>
        <v>ยังไม่บันทึกข้อมูล</v>
      </c>
      <c r="O711" s="149" t="str">
        <f t="shared" ref="O711:O774" si="90">IF(AND(ISNUMBER(J711),ISNUMBER(N711)),0.0702*(((J711^2)*N711))^0.8737,"ข้อมูลไม่ถูกต้อง")</f>
        <v>ข้อมูลไม่ถูกต้อง</v>
      </c>
      <c r="P711" s="149" t="str">
        <f t="shared" ref="P711:P774" si="91">IF(AND(ISNUMBER(J711),ISNUMBER(N711)),0.0093*(((J711^2)*N711))^0.9403,"ข้อมูลไม่ถูกต้อง")</f>
        <v>ข้อมูลไม่ถูกต้อง</v>
      </c>
      <c r="Q711" s="149" t="str">
        <f t="shared" ref="Q711:Q774" si="92">IF(AND(ISNUMBER(K711),ISNUMBER(O711)),0.0244*(((K711^2)*O711))^1.0517,"ข้อมูลไม่ถูกต้อง")</f>
        <v>ข้อมูลไม่ถูกต้อง</v>
      </c>
      <c r="R711" s="149" t="str">
        <f t="shared" ref="R711:R774" si="93">IF(AND(O711&lt;&gt;"ข้อมูลไม่ถูกต้อง",P711&lt;&gt;"ข้อมูลไม่ถูกต้อง",Q711&lt;&gt;"ข้อมูลไม่ถูกต้อง"),O711+P711+Q711,"ข้อมูลไม่ถูกต้อง")</f>
        <v>ข้อมูลไม่ถูกต้อง</v>
      </c>
      <c r="S711" s="149" t="str">
        <f>IF(ISNUMBER(R711),
IF(H$2=ตัวเลือก!A$30,"ยังไม่บันทึกข้อมูล",R711*0.27),"ข้อมูลไม่ถูกต้อง")</f>
        <v>ข้อมูลไม่ถูกต้อง</v>
      </c>
      <c r="T711" s="149" t="str">
        <f t="shared" ref="T711:T774" si="94">IF(AND(ISNUMBER(R711),ISNUMBER(S711)),R711+S711,"ข้อมูลไม่ถูกต้อง")</f>
        <v>ข้อมูลไม่ถูกต้อง</v>
      </c>
      <c r="U711" s="149" t="str">
        <f>IF(ISNUMBER(R711),
IF(H$2=ตัวเลือก!A$30,"ยังไม่บันทึกข้อมูล",R711*0.47),"ข้อมูลไม่ถูกต้อง")</f>
        <v>ข้อมูลไม่ถูกต้อง</v>
      </c>
      <c r="V711" s="149" t="str">
        <f>IF(ISNUMBER(S711),
IF(H$2=ตัวเลือก!A$30,"ยังไม่บันทึกข้อมูล",S711*0.47),"ข้อมูลไม่ถูกต้อง")</f>
        <v>ข้อมูลไม่ถูกต้อง</v>
      </c>
      <c r="W711" s="149" t="str">
        <f t="shared" ref="W711:W774" si="95">IF(AND(ISNUMBER(U711),ISNUMBER(V711)),((U711+V711)/1000),"ข้อมูลไม่ถูกต้อง")</f>
        <v>ข้อมูลไม่ถูกต้อง</v>
      </c>
      <c r="X711" s="148" t="str">
        <f t="shared" si="88"/>
        <v>ข้อมูลไม่ถูกต้อง</v>
      </c>
      <c r="Y711" s="38"/>
      <c r="Z711" s="38"/>
      <c r="AA711" s="38"/>
    </row>
    <row r="712" spans="1:27" x14ac:dyDescent="0.45">
      <c r="A712" s="38">
        <v>707</v>
      </c>
      <c r="B712" s="38"/>
      <c r="C712" s="38"/>
      <c r="D712" s="38"/>
      <c r="E712" s="38"/>
      <c r="F712" s="35"/>
      <c r="G712" s="35"/>
      <c r="H712" s="150"/>
      <c r="I712" s="38"/>
      <c r="J712" s="149" t="str">
        <f t="shared" si="89"/>
        <v>รอข้อมูลคอลัมน์ H</v>
      </c>
      <c r="K712" s="150"/>
      <c r="L712" s="150"/>
      <c r="M712" s="150"/>
      <c r="N712" s="149" t="str" cm="1">
        <f t="array" ref="N712">IF(AND(K712:M712=""),"ยังไม่บันทึกข้อมูล",
IF(M712&lt;&gt;"",
IF(M712&gt;=1.3,M712,"เป็นไม้พุ่ม"),
IF(K712+L712&gt;=1.3,K712+L712,"เป็นไม้พุ่ม")))</f>
        <v>ยังไม่บันทึกข้อมูล</v>
      </c>
      <c r="O712" s="149" t="str">
        <f t="shared" si="90"/>
        <v>ข้อมูลไม่ถูกต้อง</v>
      </c>
      <c r="P712" s="149" t="str">
        <f t="shared" si="91"/>
        <v>ข้อมูลไม่ถูกต้อง</v>
      </c>
      <c r="Q712" s="149" t="str">
        <f t="shared" si="92"/>
        <v>ข้อมูลไม่ถูกต้อง</v>
      </c>
      <c r="R712" s="149" t="str">
        <f t="shared" si="93"/>
        <v>ข้อมูลไม่ถูกต้อง</v>
      </c>
      <c r="S712" s="149" t="str">
        <f>IF(ISNUMBER(R712),
IF(H$2=ตัวเลือก!A$30,"ยังไม่บันทึกข้อมูล",R712*0.27),"ข้อมูลไม่ถูกต้อง")</f>
        <v>ข้อมูลไม่ถูกต้อง</v>
      </c>
      <c r="T712" s="149" t="str">
        <f t="shared" si="94"/>
        <v>ข้อมูลไม่ถูกต้อง</v>
      </c>
      <c r="U712" s="149" t="str">
        <f>IF(ISNUMBER(R712),
IF(H$2=ตัวเลือก!A$30,"ยังไม่บันทึกข้อมูล",R712*0.47),"ข้อมูลไม่ถูกต้อง")</f>
        <v>ข้อมูลไม่ถูกต้อง</v>
      </c>
      <c r="V712" s="149" t="str">
        <f>IF(ISNUMBER(S712),
IF(H$2=ตัวเลือก!A$30,"ยังไม่บันทึกข้อมูล",S712*0.47),"ข้อมูลไม่ถูกต้อง")</f>
        <v>ข้อมูลไม่ถูกต้อง</v>
      </c>
      <c r="W712" s="149" t="str">
        <f t="shared" si="95"/>
        <v>ข้อมูลไม่ถูกต้อง</v>
      </c>
      <c r="X712" s="148" t="str">
        <f t="shared" si="88"/>
        <v>ข้อมูลไม่ถูกต้อง</v>
      </c>
      <c r="Y712" s="38"/>
      <c r="Z712" s="38"/>
      <c r="AA712" s="38"/>
    </row>
    <row r="713" spans="1:27" x14ac:dyDescent="0.45">
      <c r="A713" s="38">
        <v>708</v>
      </c>
      <c r="B713" s="38"/>
      <c r="C713" s="38"/>
      <c r="D713" s="38"/>
      <c r="E713" s="38"/>
      <c r="F713" s="35"/>
      <c r="G713" s="35"/>
      <c r="H713" s="150"/>
      <c r="I713" s="38"/>
      <c r="J713" s="149" t="str">
        <f t="shared" si="89"/>
        <v>รอข้อมูลคอลัมน์ H</v>
      </c>
      <c r="K713" s="150"/>
      <c r="L713" s="150"/>
      <c r="M713" s="150"/>
      <c r="N713" s="149" t="str" cm="1">
        <f t="array" ref="N713">IF(AND(K713:M713=""),"ยังไม่บันทึกข้อมูล",
IF(M713&lt;&gt;"",
IF(M713&gt;=1.3,M713,"เป็นไม้พุ่ม"),
IF(K713+L713&gt;=1.3,K713+L713,"เป็นไม้พุ่ม")))</f>
        <v>ยังไม่บันทึกข้อมูล</v>
      </c>
      <c r="O713" s="149" t="str">
        <f t="shared" si="90"/>
        <v>ข้อมูลไม่ถูกต้อง</v>
      </c>
      <c r="P713" s="149" t="str">
        <f t="shared" si="91"/>
        <v>ข้อมูลไม่ถูกต้อง</v>
      </c>
      <c r="Q713" s="149" t="str">
        <f t="shared" si="92"/>
        <v>ข้อมูลไม่ถูกต้อง</v>
      </c>
      <c r="R713" s="149" t="str">
        <f t="shared" si="93"/>
        <v>ข้อมูลไม่ถูกต้อง</v>
      </c>
      <c r="S713" s="149" t="str">
        <f>IF(ISNUMBER(R713),
IF(H$2=ตัวเลือก!A$30,"ยังไม่บันทึกข้อมูล",R713*0.27),"ข้อมูลไม่ถูกต้อง")</f>
        <v>ข้อมูลไม่ถูกต้อง</v>
      </c>
      <c r="T713" s="149" t="str">
        <f t="shared" si="94"/>
        <v>ข้อมูลไม่ถูกต้อง</v>
      </c>
      <c r="U713" s="149" t="str">
        <f>IF(ISNUMBER(R713),
IF(H$2=ตัวเลือก!A$30,"ยังไม่บันทึกข้อมูล",R713*0.47),"ข้อมูลไม่ถูกต้อง")</f>
        <v>ข้อมูลไม่ถูกต้อง</v>
      </c>
      <c r="V713" s="149" t="str">
        <f>IF(ISNUMBER(S713),
IF(H$2=ตัวเลือก!A$30,"ยังไม่บันทึกข้อมูล",S713*0.47),"ข้อมูลไม่ถูกต้อง")</f>
        <v>ข้อมูลไม่ถูกต้อง</v>
      </c>
      <c r="W713" s="149" t="str">
        <f t="shared" si="95"/>
        <v>ข้อมูลไม่ถูกต้อง</v>
      </c>
      <c r="X713" s="148" t="str">
        <f t="shared" si="88"/>
        <v>ข้อมูลไม่ถูกต้อง</v>
      </c>
      <c r="Y713" s="38"/>
      <c r="Z713" s="38"/>
      <c r="AA713" s="38"/>
    </row>
    <row r="714" spans="1:27" x14ac:dyDescent="0.45">
      <c r="A714" s="38">
        <v>709</v>
      </c>
      <c r="B714" s="38"/>
      <c r="C714" s="38"/>
      <c r="D714" s="38"/>
      <c r="E714" s="38"/>
      <c r="F714" s="35"/>
      <c r="G714" s="35"/>
      <c r="H714" s="150"/>
      <c r="I714" s="38"/>
      <c r="J714" s="149" t="str">
        <f t="shared" si="89"/>
        <v>รอข้อมูลคอลัมน์ H</v>
      </c>
      <c r="K714" s="150"/>
      <c r="L714" s="150"/>
      <c r="M714" s="150"/>
      <c r="N714" s="149" t="str" cm="1">
        <f t="array" ref="N714">IF(AND(K714:M714=""),"ยังไม่บันทึกข้อมูล",
IF(M714&lt;&gt;"",
IF(M714&gt;=1.3,M714,"เป็นไม้พุ่ม"),
IF(K714+L714&gt;=1.3,K714+L714,"เป็นไม้พุ่ม")))</f>
        <v>ยังไม่บันทึกข้อมูล</v>
      </c>
      <c r="O714" s="149" t="str">
        <f t="shared" si="90"/>
        <v>ข้อมูลไม่ถูกต้อง</v>
      </c>
      <c r="P714" s="149" t="str">
        <f t="shared" si="91"/>
        <v>ข้อมูลไม่ถูกต้อง</v>
      </c>
      <c r="Q714" s="149" t="str">
        <f t="shared" si="92"/>
        <v>ข้อมูลไม่ถูกต้อง</v>
      </c>
      <c r="R714" s="149" t="str">
        <f t="shared" si="93"/>
        <v>ข้อมูลไม่ถูกต้อง</v>
      </c>
      <c r="S714" s="149" t="str">
        <f>IF(ISNUMBER(R714),
IF(H$2=ตัวเลือก!A$30,"ยังไม่บันทึกข้อมูล",R714*0.27),"ข้อมูลไม่ถูกต้อง")</f>
        <v>ข้อมูลไม่ถูกต้อง</v>
      </c>
      <c r="T714" s="149" t="str">
        <f t="shared" si="94"/>
        <v>ข้อมูลไม่ถูกต้อง</v>
      </c>
      <c r="U714" s="149" t="str">
        <f>IF(ISNUMBER(R714),
IF(H$2=ตัวเลือก!A$30,"ยังไม่บันทึกข้อมูล",R714*0.47),"ข้อมูลไม่ถูกต้อง")</f>
        <v>ข้อมูลไม่ถูกต้อง</v>
      </c>
      <c r="V714" s="149" t="str">
        <f>IF(ISNUMBER(S714),
IF(H$2=ตัวเลือก!A$30,"ยังไม่บันทึกข้อมูล",S714*0.47),"ข้อมูลไม่ถูกต้อง")</f>
        <v>ข้อมูลไม่ถูกต้อง</v>
      </c>
      <c r="W714" s="149" t="str">
        <f t="shared" si="95"/>
        <v>ข้อมูลไม่ถูกต้อง</v>
      </c>
      <c r="X714" s="148" t="str">
        <f t="shared" si="88"/>
        <v>ข้อมูลไม่ถูกต้อง</v>
      </c>
      <c r="Y714" s="38"/>
      <c r="Z714" s="38"/>
      <c r="AA714" s="38"/>
    </row>
    <row r="715" spans="1:27" x14ac:dyDescent="0.45">
      <c r="A715" s="38">
        <v>710</v>
      </c>
      <c r="B715" s="38"/>
      <c r="C715" s="38"/>
      <c r="D715" s="38"/>
      <c r="E715" s="38"/>
      <c r="F715" s="35"/>
      <c r="G715" s="35"/>
      <c r="H715" s="150"/>
      <c r="I715" s="38"/>
      <c r="J715" s="149" t="str">
        <f t="shared" si="89"/>
        <v>รอข้อมูลคอลัมน์ H</v>
      </c>
      <c r="K715" s="150"/>
      <c r="L715" s="150"/>
      <c r="M715" s="150"/>
      <c r="N715" s="149" t="str" cm="1">
        <f t="array" ref="N715">IF(AND(K715:M715=""),"ยังไม่บันทึกข้อมูล",
IF(M715&lt;&gt;"",
IF(M715&gt;=1.3,M715,"เป็นไม้พุ่ม"),
IF(K715+L715&gt;=1.3,K715+L715,"เป็นไม้พุ่ม")))</f>
        <v>ยังไม่บันทึกข้อมูล</v>
      </c>
      <c r="O715" s="149" t="str">
        <f t="shared" si="90"/>
        <v>ข้อมูลไม่ถูกต้อง</v>
      </c>
      <c r="P715" s="149" t="str">
        <f t="shared" si="91"/>
        <v>ข้อมูลไม่ถูกต้อง</v>
      </c>
      <c r="Q715" s="149" t="str">
        <f t="shared" si="92"/>
        <v>ข้อมูลไม่ถูกต้อง</v>
      </c>
      <c r="R715" s="149" t="str">
        <f t="shared" si="93"/>
        <v>ข้อมูลไม่ถูกต้อง</v>
      </c>
      <c r="S715" s="149" t="str">
        <f>IF(ISNUMBER(R715),
IF(H$2=ตัวเลือก!A$30,"ยังไม่บันทึกข้อมูล",R715*0.27),"ข้อมูลไม่ถูกต้อง")</f>
        <v>ข้อมูลไม่ถูกต้อง</v>
      </c>
      <c r="T715" s="149" t="str">
        <f t="shared" si="94"/>
        <v>ข้อมูลไม่ถูกต้อง</v>
      </c>
      <c r="U715" s="149" t="str">
        <f>IF(ISNUMBER(R715),
IF(H$2=ตัวเลือก!A$30,"ยังไม่บันทึกข้อมูล",R715*0.47),"ข้อมูลไม่ถูกต้อง")</f>
        <v>ข้อมูลไม่ถูกต้อง</v>
      </c>
      <c r="V715" s="149" t="str">
        <f>IF(ISNUMBER(S715),
IF(H$2=ตัวเลือก!A$30,"ยังไม่บันทึกข้อมูล",S715*0.47),"ข้อมูลไม่ถูกต้อง")</f>
        <v>ข้อมูลไม่ถูกต้อง</v>
      </c>
      <c r="W715" s="149" t="str">
        <f t="shared" si="95"/>
        <v>ข้อมูลไม่ถูกต้อง</v>
      </c>
      <c r="X715" s="148" t="str">
        <f t="shared" si="88"/>
        <v>ข้อมูลไม่ถูกต้อง</v>
      </c>
      <c r="Y715" s="38"/>
      <c r="Z715" s="38"/>
      <c r="AA715" s="38"/>
    </row>
    <row r="716" spans="1:27" x14ac:dyDescent="0.45">
      <c r="A716" s="38">
        <v>711</v>
      </c>
      <c r="B716" s="38"/>
      <c r="C716" s="38"/>
      <c r="D716" s="38"/>
      <c r="E716" s="38"/>
      <c r="F716" s="35"/>
      <c r="G716" s="35"/>
      <c r="H716" s="150"/>
      <c r="I716" s="38"/>
      <c r="J716" s="149" t="str">
        <f t="shared" si="89"/>
        <v>รอข้อมูลคอลัมน์ H</v>
      </c>
      <c r="K716" s="150"/>
      <c r="L716" s="150"/>
      <c r="M716" s="150"/>
      <c r="N716" s="149" t="str" cm="1">
        <f t="array" ref="N716">IF(AND(K716:M716=""),"ยังไม่บันทึกข้อมูล",
IF(M716&lt;&gt;"",
IF(M716&gt;=1.3,M716,"เป็นไม้พุ่ม"),
IF(K716+L716&gt;=1.3,K716+L716,"เป็นไม้พุ่ม")))</f>
        <v>ยังไม่บันทึกข้อมูล</v>
      </c>
      <c r="O716" s="149" t="str">
        <f t="shared" si="90"/>
        <v>ข้อมูลไม่ถูกต้อง</v>
      </c>
      <c r="P716" s="149" t="str">
        <f t="shared" si="91"/>
        <v>ข้อมูลไม่ถูกต้อง</v>
      </c>
      <c r="Q716" s="149" t="str">
        <f t="shared" si="92"/>
        <v>ข้อมูลไม่ถูกต้อง</v>
      </c>
      <c r="R716" s="149" t="str">
        <f t="shared" si="93"/>
        <v>ข้อมูลไม่ถูกต้อง</v>
      </c>
      <c r="S716" s="149" t="str">
        <f>IF(ISNUMBER(R716),
IF(H$2=ตัวเลือก!A$30,"ยังไม่บันทึกข้อมูล",R716*0.27),"ข้อมูลไม่ถูกต้อง")</f>
        <v>ข้อมูลไม่ถูกต้อง</v>
      </c>
      <c r="T716" s="149" t="str">
        <f t="shared" si="94"/>
        <v>ข้อมูลไม่ถูกต้อง</v>
      </c>
      <c r="U716" s="149" t="str">
        <f>IF(ISNUMBER(R716),
IF(H$2=ตัวเลือก!A$30,"ยังไม่บันทึกข้อมูล",R716*0.47),"ข้อมูลไม่ถูกต้อง")</f>
        <v>ข้อมูลไม่ถูกต้อง</v>
      </c>
      <c r="V716" s="149" t="str">
        <f>IF(ISNUMBER(S716),
IF(H$2=ตัวเลือก!A$30,"ยังไม่บันทึกข้อมูล",S716*0.47),"ข้อมูลไม่ถูกต้อง")</f>
        <v>ข้อมูลไม่ถูกต้อง</v>
      </c>
      <c r="W716" s="149" t="str">
        <f t="shared" si="95"/>
        <v>ข้อมูลไม่ถูกต้อง</v>
      </c>
      <c r="X716" s="148" t="str">
        <f t="shared" ref="X716:X779" si="96">IF(ISNUMBER(W716),W716*(44/12),"ข้อมูลไม่ถูกต้อง")</f>
        <v>ข้อมูลไม่ถูกต้อง</v>
      </c>
      <c r="Y716" s="38"/>
      <c r="Z716" s="38"/>
      <c r="AA716" s="38"/>
    </row>
    <row r="717" spans="1:27" x14ac:dyDescent="0.45">
      <c r="A717" s="38">
        <v>712</v>
      </c>
      <c r="B717" s="38"/>
      <c r="C717" s="38"/>
      <c r="D717" s="38"/>
      <c r="E717" s="38"/>
      <c r="F717" s="35"/>
      <c r="G717" s="35"/>
      <c r="H717" s="150"/>
      <c r="I717" s="38"/>
      <c r="J717" s="149" t="str">
        <f t="shared" si="89"/>
        <v>รอข้อมูลคอลัมน์ H</v>
      </c>
      <c r="K717" s="150"/>
      <c r="L717" s="150"/>
      <c r="M717" s="150"/>
      <c r="N717" s="149" t="str" cm="1">
        <f t="array" ref="N717">IF(AND(K717:M717=""),"ยังไม่บันทึกข้อมูล",
IF(M717&lt;&gt;"",
IF(M717&gt;=1.3,M717,"เป็นไม้พุ่ม"),
IF(K717+L717&gt;=1.3,K717+L717,"เป็นไม้พุ่ม")))</f>
        <v>ยังไม่บันทึกข้อมูล</v>
      </c>
      <c r="O717" s="149" t="str">
        <f t="shared" si="90"/>
        <v>ข้อมูลไม่ถูกต้อง</v>
      </c>
      <c r="P717" s="149" t="str">
        <f t="shared" si="91"/>
        <v>ข้อมูลไม่ถูกต้อง</v>
      </c>
      <c r="Q717" s="149" t="str">
        <f t="shared" si="92"/>
        <v>ข้อมูลไม่ถูกต้อง</v>
      </c>
      <c r="R717" s="149" t="str">
        <f t="shared" si="93"/>
        <v>ข้อมูลไม่ถูกต้อง</v>
      </c>
      <c r="S717" s="149" t="str">
        <f>IF(ISNUMBER(R717),
IF(H$2=ตัวเลือก!A$30,"ยังไม่บันทึกข้อมูล",R717*0.27),"ข้อมูลไม่ถูกต้อง")</f>
        <v>ข้อมูลไม่ถูกต้อง</v>
      </c>
      <c r="T717" s="149" t="str">
        <f t="shared" si="94"/>
        <v>ข้อมูลไม่ถูกต้อง</v>
      </c>
      <c r="U717" s="149" t="str">
        <f>IF(ISNUMBER(R717),
IF(H$2=ตัวเลือก!A$30,"ยังไม่บันทึกข้อมูล",R717*0.47),"ข้อมูลไม่ถูกต้อง")</f>
        <v>ข้อมูลไม่ถูกต้อง</v>
      </c>
      <c r="V717" s="149" t="str">
        <f>IF(ISNUMBER(S717),
IF(H$2=ตัวเลือก!A$30,"ยังไม่บันทึกข้อมูล",S717*0.47),"ข้อมูลไม่ถูกต้อง")</f>
        <v>ข้อมูลไม่ถูกต้อง</v>
      </c>
      <c r="W717" s="149" t="str">
        <f t="shared" si="95"/>
        <v>ข้อมูลไม่ถูกต้อง</v>
      </c>
      <c r="X717" s="148" t="str">
        <f t="shared" si="96"/>
        <v>ข้อมูลไม่ถูกต้อง</v>
      </c>
      <c r="Y717" s="38"/>
      <c r="Z717" s="38"/>
      <c r="AA717" s="38"/>
    </row>
    <row r="718" spans="1:27" x14ac:dyDescent="0.45">
      <c r="A718" s="38">
        <v>713</v>
      </c>
      <c r="B718" s="38"/>
      <c r="C718" s="38"/>
      <c r="D718" s="38"/>
      <c r="E718" s="38"/>
      <c r="F718" s="35"/>
      <c r="G718" s="35"/>
      <c r="H718" s="150"/>
      <c r="I718" s="38"/>
      <c r="J718" s="149" t="str">
        <f t="shared" si="89"/>
        <v>รอข้อมูลคอลัมน์ H</v>
      </c>
      <c r="K718" s="150"/>
      <c r="L718" s="150"/>
      <c r="M718" s="150"/>
      <c r="N718" s="149" t="str" cm="1">
        <f t="array" ref="N718">IF(AND(K718:M718=""),"ยังไม่บันทึกข้อมูล",
IF(M718&lt;&gt;"",
IF(M718&gt;=1.3,M718,"เป็นไม้พุ่ม"),
IF(K718+L718&gt;=1.3,K718+L718,"เป็นไม้พุ่ม")))</f>
        <v>ยังไม่บันทึกข้อมูล</v>
      </c>
      <c r="O718" s="149" t="str">
        <f t="shared" si="90"/>
        <v>ข้อมูลไม่ถูกต้อง</v>
      </c>
      <c r="P718" s="149" t="str">
        <f t="shared" si="91"/>
        <v>ข้อมูลไม่ถูกต้อง</v>
      </c>
      <c r="Q718" s="149" t="str">
        <f t="shared" si="92"/>
        <v>ข้อมูลไม่ถูกต้อง</v>
      </c>
      <c r="R718" s="149" t="str">
        <f t="shared" si="93"/>
        <v>ข้อมูลไม่ถูกต้อง</v>
      </c>
      <c r="S718" s="149" t="str">
        <f>IF(ISNUMBER(R718),
IF(H$2=ตัวเลือก!A$30,"ยังไม่บันทึกข้อมูล",R718*0.27),"ข้อมูลไม่ถูกต้อง")</f>
        <v>ข้อมูลไม่ถูกต้อง</v>
      </c>
      <c r="T718" s="149" t="str">
        <f t="shared" si="94"/>
        <v>ข้อมูลไม่ถูกต้อง</v>
      </c>
      <c r="U718" s="149" t="str">
        <f>IF(ISNUMBER(R718),
IF(H$2=ตัวเลือก!A$30,"ยังไม่บันทึกข้อมูล",R718*0.47),"ข้อมูลไม่ถูกต้อง")</f>
        <v>ข้อมูลไม่ถูกต้อง</v>
      </c>
      <c r="V718" s="149" t="str">
        <f>IF(ISNUMBER(S718),
IF(H$2=ตัวเลือก!A$30,"ยังไม่บันทึกข้อมูล",S718*0.47),"ข้อมูลไม่ถูกต้อง")</f>
        <v>ข้อมูลไม่ถูกต้อง</v>
      </c>
      <c r="W718" s="149" t="str">
        <f t="shared" si="95"/>
        <v>ข้อมูลไม่ถูกต้อง</v>
      </c>
      <c r="X718" s="148" t="str">
        <f t="shared" si="96"/>
        <v>ข้อมูลไม่ถูกต้อง</v>
      </c>
      <c r="Y718" s="38"/>
      <c r="Z718" s="38"/>
      <c r="AA718" s="38"/>
    </row>
    <row r="719" spans="1:27" x14ac:dyDescent="0.45">
      <c r="A719" s="38">
        <v>714</v>
      </c>
      <c r="B719" s="38"/>
      <c r="C719" s="38"/>
      <c r="D719" s="38"/>
      <c r="E719" s="38"/>
      <c r="F719" s="35"/>
      <c r="G719" s="35"/>
      <c r="H719" s="150"/>
      <c r="I719" s="38"/>
      <c r="J719" s="149" t="str">
        <f t="shared" ref="J719:J782" si="97">IF(H719="","รอข้อมูลคอลัมน์ H",
IF(H719/PI()&gt;=4.5,H719/PI(),"ไม่นำมาคำนวณ"))</f>
        <v>รอข้อมูลคอลัมน์ H</v>
      </c>
      <c r="K719" s="150"/>
      <c r="L719" s="150"/>
      <c r="M719" s="150"/>
      <c r="N719" s="149" t="str" cm="1">
        <f t="array" ref="N719">IF(AND(K719:M719=""),"ยังไม่บันทึกข้อมูล",
IF(M719&lt;&gt;"",
IF(M719&gt;=1.3,M719,"เป็นไม้พุ่ม"),
IF(K719+L719&gt;=1.3,K719+L719,"เป็นไม้พุ่ม")))</f>
        <v>ยังไม่บันทึกข้อมูล</v>
      </c>
      <c r="O719" s="149" t="str">
        <f t="shared" si="90"/>
        <v>ข้อมูลไม่ถูกต้อง</v>
      </c>
      <c r="P719" s="149" t="str">
        <f t="shared" si="91"/>
        <v>ข้อมูลไม่ถูกต้อง</v>
      </c>
      <c r="Q719" s="149" t="str">
        <f t="shared" si="92"/>
        <v>ข้อมูลไม่ถูกต้อง</v>
      </c>
      <c r="R719" s="149" t="str">
        <f t="shared" si="93"/>
        <v>ข้อมูลไม่ถูกต้อง</v>
      </c>
      <c r="S719" s="149" t="str">
        <f>IF(ISNUMBER(R719),
IF(H$2=ตัวเลือก!A$30,"ยังไม่บันทึกข้อมูล",R719*0.27),"ข้อมูลไม่ถูกต้อง")</f>
        <v>ข้อมูลไม่ถูกต้อง</v>
      </c>
      <c r="T719" s="149" t="str">
        <f t="shared" si="94"/>
        <v>ข้อมูลไม่ถูกต้อง</v>
      </c>
      <c r="U719" s="149" t="str">
        <f>IF(ISNUMBER(R719),
IF(H$2=ตัวเลือก!A$30,"ยังไม่บันทึกข้อมูล",R719*0.47),"ข้อมูลไม่ถูกต้อง")</f>
        <v>ข้อมูลไม่ถูกต้อง</v>
      </c>
      <c r="V719" s="149" t="str">
        <f>IF(ISNUMBER(S719),
IF(H$2=ตัวเลือก!A$30,"ยังไม่บันทึกข้อมูล",S719*0.47),"ข้อมูลไม่ถูกต้อง")</f>
        <v>ข้อมูลไม่ถูกต้อง</v>
      </c>
      <c r="W719" s="149" t="str">
        <f t="shared" si="95"/>
        <v>ข้อมูลไม่ถูกต้อง</v>
      </c>
      <c r="X719" s="148" t="str">
        <f t="shared" si="96"/>
        <v>ข้อมูลไม่ถูกต้อง</v>
      </c>
      <c r="Y719" s="38"/>
      <c r="Z719" s="38"/>
      <c r="AA719" s="38"/>
    </row>
    <row r="720" spans="1:27" x14ac:dyDescent="0.45">
      <c r="A720" s="38">
        <v>715</v>
      </c>
      <c r="B720" s="38"/>
      <c r="C720" s="38"/>
      <c r="D720" s="38"/>
      <c r="E720" s="38"/>
      <c r="F720" s="35"/>
      <c r="G720" s="35"/>
      <c r="H720" s="150"/>
      <c r="I720" s="38"/>
      <c r="J720" s="149" t="str">
        <f t="shared" si="97"/>
        <v>รอข้อมูลคอลัมน์ H</v>
      </c>
      <c r="K720" s="150"/>
      <c r="L720" s="150"/>
      <c r="M720" s="150"/>
      <c r="N720" s="149" t="str" cm="1">
        <f t="array" ref="N720">IF(AND(K720:M720=""),"ยังไม่บันทึกข้อมูล",
IF(M720&lt;&gt;"",
IF(M720&gt;=1.3,M720,"เป็นไม้พุ่ม"),
IF(K720+L720&gt;=1.3,K720+L720,"เป็นไม้พุ่ม")))</f>
        <v>ยังไม่บันทึกข้อมูล</v>
      </c>
      <c r="O720" s="149" t="str">
        <f t="shared" si="90"/>
        <v>ข้อมูลไม่ถูกต้อง</v>
      </c>
      <c r="P720" s="149" t="str">
        <f t="shared" si="91"/>
        <v>ข้อมูลไม่ถูกต้อง</v>
      </c>
      <c r="Q720" s="149" t="str">
        <f t="shared" si="92"/>
        <v>ข้อมูลไม่ถูกต้อง</v>
      </c>
      <c r="R720" s="149" t="str">
        <f t="shared" si="93"/>
        <v>ข้อมูลไม่ถูกต้อง</v>
      </c>
      <c r="S720" s="149" t="str">
        <f>IF(ISNUMBER(R720),
IF(H$2=ตัวเลือก!A$30,"ยังไม่บันทึกข้อมูล",R720*0.27),"ข้อมูลไม่ถูกต้อง")</f>
        <v>ข้อมูลไม่ถูกต้อง</v>
      </c>
      <c r="T720" s="149" t="str">
        <f t="shared" si="94"/>
        <v>ข้อมูลไม่ถูกต้อง</v>
      </c>
      <c r="U720" s="149" t="str">
        <f>IF(ISNUMBER(R720),
IF(H$2=ตัวเลือก!A$30,"ยังไม่บันทึกข้อมูล",R720*0.47),"ข้อมูลไม่ถูกต้อง")</f>
        <v>ข้อมูลไม่ถูกต้อง</v>
      </c>
      <c r="V720" s="149" t="str">
        <f>IF(ISNUMBER(S720),
IF(H$2=ตัวเลือก!A$30,"ยังไม่บันทึกข้อมูล",S720*0.47),"ข้อมูลไม่ถูกต้อง")</f>
        <v>ข้อมูลไม่ถูกต้อง</v>
      </c>
      <c r="W720" s="149" t="str">
        <f t="shared" si="95"/>
        <v>ข้อมูลไม่ถูกต้อง</v>
      </c>
      <c r="X720" s="148" t="str">
        <f t="shared" si="96"/>
        <v>ข้อมูลไม่ถูกต้อง</v>
      </c>
      <c r="Y720" s="38"/>
      <c r="Z720" s="38"/>
      <c r="AA720" s="38"/>
    </row>
    <row r="721" spans="1:27" x14ac:dyDescent="0.45">
      <c r="A721" s="38">
        <v>716</v>
      </c>
      <c r="B721" s="38"/>
      <c r="C721" s="38"/>
      <c r="D721" s="38"/>
      <c r="E721" s="38"/>
      <c r="F721" s="35"/>
      <c r="G721" s="35"/>
      <c r="H721" s="150"/>
      <c r="I721" s="38"/>
      <c r="J721" s="149" t="str">
        <f t="shared" si="97"/>
        <v>รอข้อมูลคอลัมน์ H</v>
      </c>
      <c r="K721" s="150"/>
      <c r="L721" s="150"/>
      <c r="M721" s="150"/>
      <c r="N721" s="149" t="str" cm="1">
        <f t="array" ref="N721">IF(AND(K721:M721=""),"ยังไม่บันทึกข้อมูล",
IF(M721&lt;&gt;"",
IF(M721&gt;=1.3,M721,"เป็นไม้พุ่ม"),
IF(K721+L721&gt;=1.3,K721+L721,"เป็นไม้พุ่ม")))</f>
        <v>ยังไม่บันทึกข้อมูล</v>
      </c>
      <c r="O721" s="149" t="str">
        <f t="shared" si="90"/>
        <v>ข้อมูลไม่ถูกต้อง</v>
      </c>
      <c r="P721" s="149" t="str">
        <f t="shared" si="91"/>
        <v>ข้อมูลไม่ถูกต้อง</v>
      </c>
      <c r="Q721" s="149" t="str">
        <f t="shared" si="92"/>
        <v>ข้อมูลไม่ถูกต้อง</v>
      </c>
      <c r="R721" s="149" t="str">
        <f t="shared" si="93"/>
        <v>ข้อมูลไม่ถูกต้อง</v>
      </c>
      <c r="S721" s="149" t="str">
        <f>IF(ISNUMBER(R721),
IF(H$2=ตัวเลือก!A$30,"ยังไม่บันทึกข้อมูล",R721*0.27),"ข้อมูลไม่ถูกต้อง")</f>
        <v>ข้อมูลไม่ถูกต้อง</v>
      </c>
      <c r="T721" s="149" t="str">
        <f t="shared" si="94"/>
        <v>ข้อมูลไม่ถูกต้อง</v>
      </c>
      <c r="U721" s="149" t="str">
        <f>IF(ISNUMBER(R721),
IF(H$2=ตัวเลือก!A$30,"ยังไม่บันทึกข้อมูล",R721*0.47),"ข้อมูลไม่ถูกต้อง")</f>
        <v>ข้อมูลไม่ถูกต้อง</v>
      </c>
      <c r="V721" s="149" t="str">
        <f>IF(ISNUMBER(S721),
IF(H$2=ตัวเลือก!A$30,"ยังไม่บันทึกข้อมูล",S721*0.47),"ข้อมูลไม่ถูกต้อง")</f>
        <v>ข้อมูลไม่ถูกต้อง</v>
      </c>
      <c r="W721" s="149" t="str">
        <f t="shared" si="95"/>
        <v>ข้อมูลไม่ถูกต้อง</v>
      </c>
      <c r="X721" s="148" t="str">
        <f t="shared" si="96"/>
        <v>ข้อมูลไม่ถูกต้อง</v>
      </c>
      <c r="Y721" s="38"/>
      <c r="Z721" s="38"/>
      <c r="AA721" s="38"/>
    </row>
    <row r="722" spans="1:27" x14ac:dyDescent="0.45">
      <c r="A722" s="38">
        <v>717</v>
      </c>
      <c r="B722" s="38"/>
      <c r="C722" s="38"/>
      <c r="D722" s="38"/>
      <c r="E722" s="38"/>
      <c r="F722" s="35"/>
      <c r="G722" s="35"/>
      <c r="H722" s="150"/>
      <c r="I722" s="38"/>
      <c r="J722" s="149" t="str">
        <f t="shared" si="97"/>
        <v>รอข้อมูลคอลัมน์ H</v>
      </c>
      <c r="K722" s="150"/>
      <c r="L722" s="150"/>
      <c r="M722" s="150"/>
      <c r="N722" s="149" t="str" cm="1">
        <f t="array" ref="N722">IF(AND(K722:M722=""),"ยังไม่บันทึกข้อมูล",
IF(M722&lt;&gt;"",
IF(M722&gt;=1.3,M722,"เป็นไม้พุ่ม"),
IF(K722+L722&gt;=1.3,K722+L722,"เป็นไม้พุ่ม")))</f>
        <v>ยังไม่บันทึกข้อมูล</v>
      </c>
      <c r="O722" s="149" t="str">
        <f t="shared" si="90"/>
        <v>ข้อมูลไม่ถูกต้อง</v>
      </c>
      <c r="P722" s="149" t="str">
        <f t="shared" si="91"/>
        <v>ข้อมูลไม่ถูกต้อง</v>
      </c>
      <c r="Q722" s="149" t="str">
        <f t="shared" si="92"/>
        <v>ข้อมูลไม่ถูกต้อง</v>
      </c>
      <c r="R722" s="149" t="str">
        <f t="shared" si="93"/>
        <v>ข้อมูลไม่ถูกต้อง</v>
      </c>
      <c r="S722" s="149" t="str">
        <f>IF(ISNUMBER(R722),
IF(H$2=ตัวเลือก!A$30,"ยังไม่บันทึกข้อมูล",R722*0.27),"ข้อมูลไม่ถูกต้อง")</f>
        <v>ข้อมูลไม่ถูกต้อง</v>
      </c>
      <c r="T722" s="149" t="str">
        <f t="shared" si="94"/>
        <v>ข้อมูลไม่ถูกต้อง</v>
      </c>
      <c r="U722" s="149" t="str">
        <f>IF(ISNUMBER(R722),
IF(H$2=ตัวเลือก!A$30,"ยังไม่บันทึกข้อมูล",R722*0.47),"ข้อมูลไม่ถูกต้อง")</f>
        <v>ข้อมูลไม่ถูกต้อง</v>
      </c>
      <c r="V722" s="149" t="str">
        <f>IF(ISNUMBER(S722),
IF(H$2=ตัวเลือก!A$30,"ยังไม่บันทึกข้อมูล",S722*0.47),"ข้อมูลไม่ถูกต้อง")</f>
        <v>ข้อมูลไม่ถูกต้อง</v>
      </c>
      <c r="W722" s="149" t="str">
        <f t="shared" si="95"/>
        <v>ข้อมูลไม่ถูกต้อง</v>
      </c>
      <c r="X722" s="148" t="str">
        <f t="shared" si="96"/>
        <v>ข้อมูลไม่ถูกต้อง</v>
      </c>
      <c r="Y722" s="38"/>
      <c r="Z722" s="38"/>
      <c r="AA722" s="38"/>
    </row>
    <row r="723" spans="1:27" x14ac:dyDescent="0.45">
      <c r="A723" s="38">
        <v>718</v>
      </c>
      <c r="B723" s="38"/>
      <c r="C723" s="38"/>
      <c r="D723" s="38"/>
      <c r="E723" s="38"/>
      <c r="F723" s="35"/>
      <c r="G723" s="35"/>
      <c r="H723" s="150"/>
      <c r="I723" s="38"/>
      <c r="J723" s="149" t="str">
        <f t="shared" si="97"/>
        <v>รอข้อมูลคอลัมน์ H</v>
      </c>
      <c r="K723" s="150"/>
      <c r="L723" s="150"/>
      <c r="M723" s="150"/>
      <c r="N723" s="149" t="str" cm="1">
        <f t="array" ref="N723">IF(AND(K723:M723=""),"ยังไม่บันทึกข้อมูล",
IF(M723&lt;&gt;"",
IF(M723&gt;=1.3,M723,"เป็นไม้พุ่ม"),
IF(K723+L723&gt;=1.3,K723+L723,"เป็นไม้พุ่ม")))</f>
        <v>ยังไม่บันทึกข้อมูล</v>
      </c>
      <c r="O723" s="149" t="str">
        <f t="shared" si="90"/>
        <v>ข้อมูลไม่ถูกต้อง</v>
      </c>
      <c r="P723" s="149" t="str">
        <f t="shared" si="91"/>
        <v>ข้อมูลไม่ถูกต้อง</v>
      </c>
      <c r="Q723" s="149" t="str">
        <f t="shared" si="92"/>
        <v>ข้อมูลไม่ถูกต้อง</v>
      </c>
      <c r="R723" s="149" t="str">
        <f t="shared" si="93"/>
        <v>ข้อมูลไม่ถูกต้อง</v>
      </c>
      <c r="S723" s="149" t="str">
        <f>IF(ISNUMBER(R723),
IF(H$2=ตัวเลือก!A$30,"ยังไม่บันทึกข้อมูล",R723*0.27),"ข้อมูลไม่ถูกต้อง")</f>
        <v>ข้อมูลไม่ถูกต้อง</v>
      </c>
      <c r="T723" s="149" t="str">
        <f t="shared" si="94"/>
        <v>ข้อมูลไม่ถูกต้อง</v>
      </c>
      <c r="U723" s="149" t="str">
        <f>IF(ISNUMBER(R723),
IF(H$2=ตัวเลือก!A$30,"ยังไม่บันทึกข้อมูล",R723*0.47),"ข้อมูลไม่ถูกต้อง")</f>
        <v>ข้อมูลไม่ถูกต้อง</v>
      </c>
      <c r="V723" s="149" t="str">
        <f>IF(ISNUMBER(S723),
IF(H$2=ตัวเลือก!A$30,"ยังไม่บันทึกข้อมูล",S723*0.47),"ข้อมูลไม่ถูกต้อง")</f>
        <v>ข้อมูลไม่ถูกต้อง</v>
      </c>
      <c r="W723" s="149" t="str">
        <f t="shared" si="95"/>
        <v>ข้อมูลไม่ถูกต้อง</v>
      </c>
      <c r="X723" s="148" t="str">
        <f t="shared" si="96"/>
        <v>ข้อมูลไม่ถูกต้อง</v>
      </c>
      <c r="Y723" s="38"/>
      <c r="Z723" s="38"/>
      <c r="AA723" s="38"/>
    </row>
    <row r="724" spans="1:27" x14ac:dyDescent="0.45">
      <c r="A724" s="38">
        <v>719</v>
      </c>
      <c r="B724" s="38"/>
      <c r="C724" s="38"/>
      <c r="D724" s="38"/>
      <c r="E724" s="38"/>
      <c r="F724" s="35"/>
      <c r="G724" s="35"/>
      <c r="H724" s="150"/>
      <c r="I724" s="38"/>
      <c r="J724" s="149" t="str">
        <f t="shared" si="97"/>
        <v>รอข้อมูลคอลัมน์ H</v>
      </c>
      <c r="K724" s="150"/>
      <c r="L724" s="150"/>
      <c r="M724" s="150"/>
      <c r="N724" s="149" t="str" cm="1">
        <f t="array" ref="N724">IF(AND(K724:M724=""),"ยังไม่บันทึกข้อมูล",
IF(M724&lt;&gt;"",
IF(M724&gt;=1.3,M724,"เป็นไม้พุ่ม"),
IF(K724+L724&gt;=1.3,K724+L724,"เป็นไม้พุ่ม")))</f>
        <v>ยังไม่บันทึกข้อมูล</v>
      </c>
      <c r="O724" s="149" t="str">
        <f t="shared" si="90"/>
        <v>ข้อมูลไม่ถูกต้อง</v>
      </c>
      <c r="P724" s="149" t="str">
        <f t="shared" si="91"/>
        <v>ข้อมูลไม่ถูกต้อง</v>
      </c>
      <c r="Q724" s="149" t="str">
        <f t="shared" si="92"/>
        <v>ข้อมูลไม่ถูกต้อง</v>
      </c>
      <c r="R724" s="149" t="str">
        <f t="shared" si="93"/>
        <v>ข้อมูลไม่ถูกต้อง</v>
      </c>
      <c r="S724" s="149" t="str">
        <f>IF(ISNUMBER(R724),
IF(H$2=ตัวเลือก!A$30,"ยังไม่บันทึกข้อมูล",R724*0.27),"ข้อมูลไม่ถูกต้อง")</f>
        <v>ข้อมูลไม่ถูกต้อง</v>
      </c>
      <c r="T724" s="149" t="str">
        <f t="shared" si="94"/>
        <v>ข้อมูลไม่ถูกต้อง</v>
      </c>
      <c r="U724" s="149" t="str">
        <f>IF(ISNUMBER(R724),
IF(H$2=ตัวเลือก!A$30,"ยังไม่บันทึกข้อมูล",R724*0.47),"ข้อมูลไม่ถูกต้อง")</f>
        <v>ข้อมูลไม่ถูกต้อง</v>
      </c>
      <c r="V724" s="149" t="str">
        <f>IF(ISNUMBER(S724),
IF(H$2=ตัวเลือก!A$30,"ยังไม่บันทึกข้อมูล",S724*0.47),"ข้อมูลไม่ถูกต้อง")</f>
        <v>ข้อมูลไม่ถูกต้อง</v>
      </c>
      <c r="W724" s="149" t="str">
        <f t="shared" si="95"/>
        <v>ข้อมูลไม่ถูกต้อง</v>
      </c>
      <c r="X724" s="148" t="str">
        <f t="shared" si="96"/>
        <v>ข้อมูลไม่ถูกต้อง</v>
      </c>
      <c r="Y724" s="38"/>
      <c r="Z724" s="38"/>
      <c r="AA724" s="38"/>
    </row>
    <row r="725" spans="1:27" x14ac:dyDescent="0.45">
      <c r="A725" s="38">
        <v>720</v>
      </c>
      <c r="B725" s="38"/>
      <c r="C725" s="38"/>
      <c r="D725" s="38"/>
      <c r="E725" s="38"/>
      <c r="F725" s="35"/>
      <c r="G725" s="35"/>
      <c r="H725" s="150"/>
      <c r="I725" s="38"/>
      <c r="J725" s="149" t="str">
        <f t="shared" si="97"/>
        <v>รอข้อมูลคอลัมน์ H</v>
      </c>
      <c r="K725" s="150"/>
      <c r="L725" s="150"/>
      <c r="M725" s="150"/>
      <c r="N725" s="149" t="str" cm="1">
        <f t="array" ref="N725">IF(AND(K725:M725=""),"ยังไม่บันทึกข้อมูล",
IF(M725&lt;&gt;"",
IF(M725&gt;=1.3,M725,"เป็นไม้พุ่ม"),
IF(K725+L725&gt;=1.3,K725+L725,"เป็นไม้พุ่ม")))</f>
        <v>ยังไม่บันทึกข้อมูล</v>
      </c>
      <c r="O725" s="149" t="str">
        <f t="shared" si="90"/>
        <v>ข้อมูลไม่ถูกต้อง</v>
      </c>
      <c r="P725" s="149" t="str">
        <f t="shared" si="91"/>
        <v>ข้อมูลไม่ถูกต้อง</v>
      </c>
      <c r="Q725" s="149" t="str">
        <f t="shared" si="92"/>
        <v>ข้อมูลไม่ถูกต้อง</v>
      </c>
      <c r="R725" s="149" t="str">
        <f t="shared" si="93"/>
        <v>ข้อมูลไม่ถูกต้อง</v>
      </c>
      <c r="S725" s="149" t="str">
        <f>IF(ISNUMBER(R725),
IF(H$2=ตัวเลือก!A$30,"ยังไม่บันทึกข้อมูล",R725*0.27),"ข้อมูลไม่ถูกต้อง")</f>
        <v>ข้อมูลไม่ถูกต้อง</v>
      </c>
      <c r="T725" s="149" t="str">
        <f t="shared" si="94"/>
        <v>ข้อมูลไม่ถูกต้อง</v>
      </c>
      <c r="U725" s="149" t="str">
        <f>IF(ISNUMBER(R725),
IF(H$2=ตัวเลือก!A$30,"ยังไม่บันทึกข้อมูล",R725*0.47),"ข้อมูลไม่ถูกต้อง")</f>
        <v>ข้อมูลไม่ถูกต้อง</v>
      </c>
      <c r="V725" s="149" t="str">
        <f>IF(ISNUMBER(S725),
IF(H$2=ตัวเลือก!A$30,"ยังไม่บันทึกข้อมูล",S725*0.47),"ข้อมูลไม่ถูกต้อง")</f>
        <v>ข้อมูลไม่ถูกต้อง</v>
      </c>
      <c r="W725" s="149" t="str">
        <f t="shared" si="95"/>
        <v>ข้อมูลไม่ถูกต้อง</v>
      </c>
      <c r="X725" s="148" t="str">
        <f t="shared" si="96"/>
        <v>ข้อมูลไม่ถูกต้อง</v>
      </c>
      <c r="Y725" s="38"/>
      <c r="Z725" s="38"/>
      <c r="AA725" s="38"/>
    </row>
    <row r="726" spans="1:27" x14ac:dyDescent="0.45">
      <c r="A726" s="38">
        <v>721</v>
      </c>
      <c r="B726" s="38"/>
      <c r="C726" s="38"/>
      <c r="D726" s="38"/>
      <c r="E726" s="38"/>
      <c r="F726" s="35"/>
      <c r="G726" s="35"/>
      <c r="H726" s="150"/>
      <c r="I726" s="38"/>
      <c r="J726" s="149" t="str">
        <f t="shared" si="97"/>
        <v>รอข้อมูลคอลัมน์ H</v>
      </c>
      <c r="K726" s="150"/>
      <c r="L726" s="150"/>
      <c r="M726" s="150"/>
      <c r="N726" s="149" t="str" cm="1">
        <f t="array" ref="N726">IF(AND(K726:M726=""),"ยังไม่บันทึกข้อมูล",
IF(M726&lt;&gt;"",
IF(M726&gt;=1.3,M726,"เป็นไม้พุ่ม"),
IF(K726+L726&gt;=1.3,K726+L726,"เป็นไม้พุ่ม")))</f>
        <v>ยังไม่บันทึกข้อมูล</v>
      </c>
      <c r="O726" s="149" t="str">
        <f t="shared" si="90"/>
        <v>ข้อมูลไม่ถูกต้อง</v>
      </c>
      <c r="P726" s="149" t="str">
        <f t="shared" si="91"/>
        <v>ข้อมูลไม่ถูกต้อง</v>
      </c>
      <c r="Q726" s="149" t="str">
        <f t="shared" si="92"/>
        <v>ข้อมูลไม่ถูกต้อง</v>
      </c>
      <c r="R726" s="149" t="str">
        <f t="shared" si="93"/>
        <v>ข้อมูลไม่ถูกต้อง</v>
      </c>
      <c r="S726" s="149" t="str">
        <f>IF(ISNUMBER(R726),
IF(H$2=ตัวเลือก!A$30,"ยังไม่บันทึกข้อมูล",R726*0.27),"ข้อมูลไม่ถูกต้อง")</f>
        <v>ข้อมูลไม่ถูกต้อง</v>
      </c>
      <c r="T726" s="149" t="str">
        <f t="shared" si="94"/>
        <v>ข้อมูลไม่ถูกต้อง</v>
      </c>
      <c r="U726" s="149" t="str">
        <f>IF(ISNUMBER(R726),
IF(H$2=ตัวเลือก!A$30,"ยังไม่บันทึกข้อมูล",R726*0.47),"ข้อมูลไม่ถูกต้อง")</f>
        <v>ข้อมูลไม่ถูกต้อง</v>
      </c>
      <c r="V726" s="149" t="str">
        <f>IF(ISNUMBER(S726),
IF(H$2=ตัวเลือก!A$30,"ยังไม่บันทึกข้อมูล",S726*0.47),"ข้อมูลไม่ถูกต้อง")</f>
        <v>ข้อมูลไม่ถูกต้อง</v>
      </c>
      <c r="W726" s="149" t="str">
        <f t="shared" si="95"/>
        <v>ข้อมูลไม่ถูกต้อง</v>
      </c>
      <c r="X726" s="148" t="str">
        <f t="shared" si="96"/>
        <v>ข้อมูลไม่ถูกต้อง</v>
      </c>
      <c r="Y726" s="38"/>
      <c r="Z726" s="38"/>
      <c r="AA726" s="38"/>
    </row>
    <row r="727" spans="1:27" x14ac:dyDescent="0.45">
      <c r="A727" s="38">
        <v>722</v>
      </c>
      <c r="B727" s="38"/>
      <c r="C727" s="38"/>
      <c r="D727" s="38"/>
      <c r="E727" s="38"/>
      <c r="F727" s="35"/>
      <c r="G727" s="35"/>
      <c r="H727" s="150"/>
      <c r="I727" s="38"/>
      <c r="J727" s="149" t="str">
        <f t="shared" si="97"/>
        <v>รอข้อมูลคอลัมน์ H</v>
      </c>
      <c r="K727" s="150"/>
      <c r="L727" s="150"/>
      <c r="M727" s="150"/>
      <c r="N727" s="149" t="str" cm="1">
        <f t="array" ref="N727">IF(AND(K727:M727=""),"ยังไม่บันทึกข้อมูล",
IF(M727&lt;&gt;"",
IF(M727&gt;=1.3,M727,"เป็นไม้พุ่ม"),
IF(K727+L727&gt;=1.3,K727+L727,"เป็นไม้พุ่ม")))</f>
        <v>ยังไม่บันทึกข้อมูล</v>
      </c>
      <c r="O727" s="149" t="str">
        <f t="shared" si="90"/>
        <v>ข้อมูลไม่ถูกต้อง</v>
      </c>
      <c r="P727" s="149" t="str">
        <f t="shared" si="91"/>
        <v>ข้อมูลไม่ถูกต้อง</v>
      </c>
      <c r="Q727" s="149" t="str">
        <f t="shared" si="92"/>
        <v>ข้อมูลไม่ถูกต้อง</v>
      </c>
      <c r="R727" s="149" t="str">
        <f t="shared" si="93"/>
        <v>ข้อมูลไม่ถูกต้อง</v>
      </c>
      <c r="S727" s="149" t="str">
        <f>IF(ISNUMBER(R727),
IF(H$2=ตัวเลือก!A$30,"ยังไม่บันทึกข้อมูล",R727*0.27),"ข้อมูลไม่ถูกต้อง")</f>
        <v>ข้อมูลไม่ถูกต้อง</v>
      </c>
      <c r="T727" s="149" t="str">
        <f t="shared" si="94"/>
        <v>ข้อมูลไม่ถูกต้อง</v>
      </c>
      <c r="U727" s="149" t="str">
        <f>IF(ISNUMBER(R727),
IF(H$2=ตัวเลือก!A$30,"ยังไม่บันทึกข้อมูล",R727*0.47),"ข้อมูลไม่ถูกต้อง")</f>
        <v>ข้อมูลไม่ถูกต้อง</v>
      </c>
      <c r="V727" s="149" t="str">
        <f>IF(ISNUMBER(S727),
IF(H$2=ตัวเลือก!A$30,"ยังไม่บันทึกข้อมูล",S727*0.47),"ข้อมูลไม่ถูกต้อง")</f>
        <v>ข้อมูลไม่ถูกต้อง</v>
      </c>
      <c r="W727" s="149" t="str">
        <f t="shared" si="95"/>
        <v>ข้อมูลไม่ถูกต้อง</v>
      </c>
      <c r="X727" s="148" t="str">
        <f t="shared" si="96"/>
        <v>ข้อมูลไม่ถูกต้อง</v>
      </c>
      <c r="Y727" s="38"/>
      <c r="Z727" s="38"/>
      <c r="AA727" s="38"/>
    </row>
    <row r="728" spans="1:27" x14ac:dyDescent="0.45">
      <c r="A728" s="38">
        <v>723</v>
      </c>
      <c r="B728" s="38"/>
      <c r="C728" s="38"/>
      <c r="D728" s="38"/>
      <c r="E728" s="38"/>
      <c r="F728" s="35"/>
      <c r="G728" s="35"/>
      <c r="H728" s="150"/>
      <c r="I728" s="38"/>
      <c r="J728" s="149" t="str">
        <f t="shared" si="97"/>
        <v>รอข้อมูลคอลัมน์ H</v>
      </c>
      <c r="K728" s="150"/>
      <c r="L728" s="150"/>
      <c r="M728" s="150"/>
      <c r="N728" s="149" t="str" cm="1">
        <f t="array" ref="N728">IF(AND(K728:M728=""),"ยังไม่บันทึกข้อมูล",
IF(M728&lt;&gt;"",
IF(M728&gt;=1.3,M728,"เป็นไม้พุ่ม"),
IF(K728+L728&gt;=1.3,K728+L728,"เป็นไม้พุ่ม")))</f>
        <v>ยังไม่บันทึกข้อมูล</v>
      </c>
      <c r="O728" s="149" t="str">
        <f t="shared" si="90"/>
        <v>ข้อมูลไม่ถูกต้อง</v>
      </c>
      <c r="P728" s="149" t="str">
        <f t="shared" si="91"/>
        <v>ข้อมูลไม่ถูกต้อง</v>
      </c>
      <c r="Q728" s="149" t="str">
        <f t="shared" si="92"/>
        <v>ข้อมูลไม่ถูกต้อง</v>
      </c>
      <c r="R728" s="149" t="str">
        <f t="shared" si="93"/>
        <v>ข้อมูลไม่ถูกต้อง</v>
      </c>
      <c r="S728" s="149" t="str">
        <f>IF(ISNUMBER(R728),
IF(H$2=ตัวเลือก!A$30,"ยังไม่บันทึกข้อมูล",R728*0.27),"ข้อมูลไม่ถูกต้อง")</f>
        <v>ข้อมูลไม่ถูกต้อง</v>
      </c>
      <c r="T728" s="149" t="str">
        <f t="shared" si="94"/>
        <v>ข้อมูลไม่ถูกต้อง</v>
      </c>
      <c r="U728" s="149" t="str">
        <f>IF(ISNUMBER(R728),
IF(H$2=ตัวเลือก!A$30,"ยังไม่บันทึกข้อมูล",R728*0.47),"ข้อมูลไม่ถูกต้อง")</f>
        <v>ข้อมูลไม่ถูกต้อง</v>
      </c>
      <c r="V728" s="149" t="str">
        <f>IF(ISNUMBER(S728),
IF(H$2=ตัวเลือก!A$30,"ยังไม่บันทึกข้อมูล",S728*0.47),"ข้อมูลไม่ถูกต้อง")</f>
        <v>ข้อมูลไม่ถูกต้อง</v>
      </c>
      <c r="W728" s="149" t="str">
        <f t="shared" si="95"/>
        <v>ข้อมูลไม่ถูกต้อง</v>
      </c>
      <c r="X728" s="148" t="str">
        <f t="shared" si="96"/>
        <v>ข้อมูลไม่ถูกต้อง</v>
      </c>
      <c r="Y728" s="38"/>
      <c r="Z728" s="38"/>
      <c r="AA728" s="38"/>
    </row>
    <row r="729" spans="1:27" x14ac:dyDescent="0.45">
      <c r="A729" s="38">
        <v>724</v>
      </c>
      <c r="B729" s="38"/>
      <c r="C729" s="38"/>
      <c r="D729" s="38"/>
      <c r="E729" s="38"/>
      <c r="F729" s="35"/>
      <c r="G729" s="35"/>
      <c r="H729" s="150"/>
      <c r="I729" s="38"/>
      <c r="J729" s="149" t="str">
        <f t="shared" si="97"/>
        <v>รอข้อมูลคอลัมน์ H</v>
      </c>
      <c r="K729" s="150"/>
      <c r="L729" s="150"/>
      <c r="M729" s="150"/>
      <c r="N729" s="149" t="str" cm="1">
        <f t="array" ref="N729">IF(AND(K729:M729=""),"ยังไม่บันทึกข้อมูล",
IF(M729&lt;&gt;"",
IF(M729&gt;=1.3,M729,"เป็นไม้พุ่ม"),
IF(K729+L729&gt;=1.3,K729+L729,"เป็นไม้พุ่ม")))</f>
        <v>ยังไม่บันทึกข้อมูล</v>
      </c>
      <c r="O729" s="149" t="str">
        <f t="shared" si="90"/>
        <v>ข้อมูลไม่ถูกต้อง</v>
      </c>
      <c r="P729" s="149" t="str">
        <f t="shared" si="91"/>
        <v>ข้อมูลไม่ถูกต้อง</v>
      </c>
      <c r="Q729" s="149" t="str">
        <f t="shared" si="92"/>
        <v>ข้อมูลไม่ถูกต้อง</v>
      </c>
      <c r="R729" s="149" t="str">
        <f t="shared" si="93"/>
        <v>ข้อมูลไม่ถูกต้อง</v>
      </c>
      <c r="S729" s="149" t="str">
        <f>IF(ISNUMBER(R729),
IF(H$2=ตัวเลือก!A$30,"ยังไม่บันทึกข้อมูล",R729*0.27),"ข้อมูลไม่ถูกต้อง")</f>
        <v>ข้อมูลไม่ถูกต้อง</v>
      </c>
      <c r="T729" s="149" t="str">
        <f t="shared" si="94"/>
        <v>ข้อมูลไม่ถูกต้อง</v>
      </c>
      <c r="U729" s="149" t="str">
        <f>IF(ISNUMBER(R729),
IF(H$2=ตัวเลือก!A$30,"ยังไม่บันทึกข้อมูล",R729*0.47),"ข้อมูลไม่ถูกต้อง")</f>
        <v>ข้อมูลไม่ถูกต้อง</v>
      </c>
      <c r="V729" s="149" t="str">
        <f>IF(ISNUMBER(S729),
IF(H$2=ตัวเลือก!A$30,"ยังไม่บันทึกข้อมูล",S729*0.47),"ข้อมูลไม่ถูกต้อง")</f>
        <v>ข้อมูลไม่ถูกต้อง</v>
      </c>
      <c r="W729" s="149" t="str">
        <f t="shared" si="95"/>
        <v>ข้อมูลไม่ถูกต้อง</v>
      </c>
      <c r="X729" s="148" t="str">
        <f t="shared" si="96"/>
        <v>ข้อมูลไม่ถูกต้อง</v>
      </c>
      <c r="Y729" s="38"/>
      <c r="Z729" s="38"/>
      <c r="AA729" s="38"/>
    </row>
    <row r="730" spans="1:27" x14ac:dyDescent="0.45">
      <c r="A730" s="38">
        <v>725</v>
      </c>
      <c r="B730" s="38"/>
      <c r="C730" s="38"/>
      <c r="D730" s="38"/>
      <c r="E730" s="38"/>
      <c r="F730" s="35"/>
      <c r="G730" s="35"/>
      <c r="H730" s="150"/>
      <c r="I730" s="38"/>
      <c r="J730" s="149" t="str">
        <f t="shared" si="97"/>
        <v>รอข้อมูลคอลัมน์ H</v>
      </c>
      <c r="K730" s="150"/>
      <c r="L730" s="150"/>
      <c r="M730" s="150"/>
      <c r="N730" s="149" t="str" cm="1">
        <f t="array" ref="N730">IF(AND(K730:M730=""),"ยังไม่บันทึกข้อมูล",
IF(M730&lt;&gt;"",
IF(M730&gt;=1.3,M730,"เป็นไม้พุ่ม"),
IF(K730+L730&gt;=1.3,K730+L730,"เป็นไม้พุ่ม")))</f>
        <v>ยังไม่บันทึกข้อมูล</v>
      </c>
      <c r="O730" s="149" t="str">
        <f t="shared" si="90"/>
        <v>ข้อมูลไม่ถูกต้อง</v>
      </c>
      <c r="P730" s="149" t="str">
        <f t="shared" si="91"/>
        <v>ข้อมูลไม่ถูกต้อง</v>
      </c>
      <c r="Q730" s="149" t="str">
        <f t="shared" si="92"/>
        <v>ข้อมูลไม่ถูกต้อง</v>
      </c>
      <c r="R730" s="149" t="str">
        <f t="shared" si="93"/>
        <v>ข้อมูลไม่ถูกต้อง</v>
      </c>
      <c r="S730" s="149" t="str">
        <f>IF(ISNUMBER(R730),
IF(H$2=ตัวเลือก!A$30,"ยังไม่บันทึกข้อมูล",R730*0.27),"ข้อมูลไม่ถูกต้อง")</f>
        <v>ข้อมูลไม่ถูกต้อง</v>
      </c>
      <c r="T730" s="149" t="str">
        <f t="shared" si="94"/>
        <v>ข้อมูลไม่ถูกต้อง</v>
      </c>
      <c r="U730" s="149" t="str">
        <f>IF(ISNUMBER(R730),
IF(H$2=ตัวเลือก!A$30,"ยังไม่บันทึกข้อมูล",R730*0.47),"ข้อมูลไม่ถูกต้อง")</f>
        <v>ข้อมูลไม่ถูกต้อง</v>
      </c>
      <c r="V730" s="149" t="str">
        <f>IF(ISNUMBER(S730),
IF(H$2=ตัวเลือก!A$30,"ยังไม่บันทึกข้อมูล",S730*0.47),"ข้อมูลไม่ถูกต้อง")</f>
        <v>ข้อมูลไม่ถูกต้อง</v>
      </c>
      <c r="W730" s="149" t="str">
        <f t="shared" si="95"/>
        <v>ข้อมูลไม่ถูกต้อง</v>
      </c>
      <c r="X730" s="148" t="str">
        <f t="shared" si="96"/>
        <v>ข้อมูลไม่ถูกต้อง</v>
      </c>
      <c r="Y730" s="38"/>
      <c r="Z730" s="38"/>
      <c r="AA730" s="38"/>
    </row>
    <row r="731" spans="1:27" x14ac:dyDescent="0.45">
      <c r="A731" s="38">
        <v>726</v>
      </c>
      <c r="B731" s="38"/>
      <c r="C731" s="38"/>
      <c r="D731" s="38"/>
      <c r="E731" s="38"/>
      <c r="F731" s="35"/>
      <c r="G731" s="35"/>
      <c r="H731" s="150"/>
      <c r="I731" s="38"/>
      <c r="J731" s="149" t="str">
        <f t="shared" si="97"/>
        <v>รอข้อมูลคอลัมน์ H</v>
      </c>
      <c r="K731" s="150"/>
      <c r="L731" s="150"/>
      <c r="M731" s="150"/>
      <c r="N731" s="149" t="str" cm="1">
        <f t="array" ref="N731">IF(AND(K731:M731=""),"ยังไม่บันทึกข้อมูล",
IF(M731&lt;&gt;"",
IF(M731&gt;=1.3,M731,"เป็นไม้พุ่ม"),
IF(K731+L731&gt;=1.3,K731+L731,"เป็นไม้พุ่ม")))</f>
        <v>ยังไม่บันทึกข้อมูล</v>
      </c>
      <c r="O731" s="149" t="str">
        <f t="shared" si="90"/>
        <v>ข้อมูลไม่ถูกต้อง</v>
      </c>
      <c r="P731" s="149" t="str">
        <f t="shared" si="91"/>
        <v>ข้อมูลไม่ถูกต้อง</v>
      </c>
      <c r="Q731" s="149" t="str">
        <f t="shared" si="92"/>
        <v>ข้อมูลไม่ถูกต้อง</v>
      </c>
      <c r="R731" s="149" t="str">
        <f t="shared" si="93"/>
        <v>ข้อมูลไม่ถูกต้อง</v>
      </c>
      <c r="S731" s="149" t="str">
        <f>IF(ISNUMBER(R731),
IF(H$2=ตัวเลือก!A$30,"ยังไม่บันทึกข้อมูล",R731*0.27),"ข้อมูลไม่ถูกต้อง")</f>
        <v>ข้อมูลไม่ถูกต้อง</v>
      </c>
      <c r="T731" s="149" t="str">
        <f t="shared" si="94"/>
        <v>ข้อมูลไม่ถูกต้อง</v>
      </c>
      <c r="U731" s="149" t="str">
        <f>IF(ISNUMBER(R731),
IF(H$2=ตัวเลือก!A$30,"ยังไม่บันทึกข้อมูล",R731*0.47),"ข้อมูลไม่ถูกต้อง")</f>
        <v>ข้อมูลไม่ถูกต้อง</v>
      </c>
      <c r="V731" s="149" t="str">
        <f>IF(ISNUMBER(S731),
IF(H$2=ตัวเลือก!A$30,"ยังไม่บันทึกข้อมูล",S731*0.47),"ข้อมูลไม่ถูกต้อง")</f>
        <v>ข้อมูลไม่ถูกต้อง</v>
      </c>
      <c r="W731" s="149" t="str">
        <f t="shared" si="95"/>
        <v>ข้อมูลไม่ถูกต้อง</v>
      </c>
      <c r="X731" s="148" t="str">
        <f t="shared" si="96"/>
        <v>ข้อมูลไม่ถูกต้อง</v>
      </c>
      <c r="Y731" s="38"/>
      <c r="Z731" s="38"/>
      <c r="AA731" s="38"/>
    </row>
    <row r="732" spans="1:27" x14ac:dyDescent="0.45">
      <c r="A732" s="38">
        <v>727</v>
      </c>
      <c r="B732" s="38"/>
      <c r="C732" s="38"/>
      <c r="D732" s="38"/>
      <c r="E732" s="38"/>
      <c r="F732" s="35"/>
      <c r="G732" s="35"/>
      <c r="H732" s="150"/>
      <c r="I732" s="38"/>
      <c r="J732" s="149" t="str">
        <f t="shared" si="97"/>
        <v>รอข้อมูลคอลัมน์ H</v>
      </c>
      <c r="K732" s="150"/>
      <c r="L732" s="150"/>
      <c r="M732" s="150"/>
      <c r="N732" s="149" t="str" cm="1">
        <f t="array" ref="N732">IF(AND(K732:M732=""),"ยังไม่บันทึกข้อมูล",
IF(M732&lt;&gt;"",
IF(M732&gt;=1.3,M732,"เป็นไม้พุ่ม"),
IF(K732+L732&gt;=1.3,K732+L732,"เป็นไม้พุ่ม")))</f>
        <v>ยังไม่บันทึกข้อมูล</v>
      </c>
      <c r="O732" s="149" t="str">
        <f t="shared" si="90"/>
        <v>ข้อมูลไม่ถูกต้อง</v>
      </c>
      <c r="P732" s="149" t="str">
        <f t="shared" si="91"/>
        <v>ข้อมูลไม่ถูกต้อง</v>
      </c>
      <c r="Q732" s="149" t="str">
        <f t="shared" si="92"/>
        <v>ข้อมูลไม่ถูกต้อง</v>
      </c>
      <c r="R732" s="149" t="str">
        <f t="shared" si="93"/>
        <v>ข้อมูลไม่ถูกต้อง</v>
      </c>
      <c r="S732" s="149" t="str">
        <f>IF(ISNUMBER(R732),
IF(H$2=ตัวเลือก!A$30,"ยังไม่บันทึกข้อมูล",R732*0.27),"ข้อมูลไม่ถูกต้อง")</f>
        <v>ข้อมูลไม่ถูกต้อง</v>
      </c>
      <c r="T732" s="149" t="str">
        <f t="shared" si="94"/>
        <v>ข้อมูลไม่ถูกต้อง</v>
      </c>
      <c r="U732" s="149" t="str">
        <f>IF(ISNUMBER(R732),
IF(H$2=ตัวเลือก!A$30,"ยังไม่บันทึกข้อมูล",R732*0.47),"ข้อมูลไม่ถูกต้อง")</f>
        <v>ข้อมูลไม่ถูกต้อง</v>
      </c>
      <c r="V732" s="149" t="str">
        <f>IF(ISNUMBER(S732),
IF(H$2=ตัวเลือก!A$30,"ยังไม่บันทึกข้อมูล",S732*0.47),"ข้อมูลไม่ถูกต้อง")</f>
        <v>ข้อมูลไม่ถูกต้อง</v>
      </c>
      <c r="W732" s="149" t="str">
        <f t="shared" si="95"/>
        <v>ข้อมูลไม่ถูกต้อง</v>
      </c>
      <c r="X732" s="148" t="str">
        <f t="shared" si="96"/>
        <v>ข้อมูลไม่ถูกต้อง</v>
      </c>
      <c r="Y732" s="38"/>
      <c r="Z732" s="38"/>
      <c r="AA732" s="38"/>
    </row>
    <row r="733" spans="1:27" x14ac:dyDescent="0.45">
      <c r="A733" s="38">
        <v>728</v>
      </c>
      <c r="B733" s="38"/>
      <c r="C733" s="38"/>
      <c r="D733" s="38"/>
      <c r="E733" s="38"/>
      <c r="F733" s="35"/>
      <c r="G733" s="35"/>
      <c r="H733" s="150"/>
      <c r="I733" s="38"/>
      <c r="J733" s="149" t="str">
        <f t="shared" si="97"/>
        <v>รอข้อมูลคอลัมน์ H</v>
      </c>
      <c r="K733" s="150"/>
      <c r="L733" s="150"/>
      <c r="M733" s="150"/>
      <c r="N733" s="149" t="str" cm="1">
        <f t="array" ref="N733">IF(AND(K733:M733=""),"ยังไม่บันทึกข้อมูล",
IF(M733&lt;&gt;"",
IF(M733&gt;=1.3,M733,"เป็นไม้พุ่ม"),
IF(K733+L733&gt;=1.3,K733+L733,"เป็นไม้พุ่ม")))</f>
        <v>ยังไม่บันทึกข้อมูล</v>
      </c>
      <c r="O733" s="149" t="str">
        <f t="shared" si="90"/>
        <v>ข้อมูลไม่ถูกต้อง</v>
      </c>
      <c r="P733" s="149" t="str">
        <f t="shared" si="91"/>
        <v>ข้อมูลไม่ถูกต้อง</v>
      </c>
      <c r="Q733" s="149" t="str">
        <f t="shared" si="92"/>
        <v>ข้อมูลไม่ถูกต้อง</v>
      </c>
      <c r="R733" s="149" t="str">
        <f t="shared" si="93"/>
        <v>ข้อมูลไม่ถูกต้อง</v>
      </c>
      <c r="S733" s="149" t="str">
        <f>IF(ISNUMBER(R733),
IF(H$2=ตัวเลือก!A$30,"ยังไม่บันทึกข้อมูล",R733*0.27),"ข้อมูลไม่ถูกต้อง")</f>
        <v>ข้อมูลไม่ถูกต้อง</v>
      </c>
      <c r="T733" s="149" t="str">
        <f t="shared" si="94"/>
        <v>ข้อมูลไม่ถูกต้อง</v>
      </c>
      <c r="U733" s="149" t="str">
        <f>IF(ISNUMBER(R733),
IF(H$2=ตัวเลือก!A$30,"ยังไม่บันทึกข้อมูล",R733*0.47),"ข้อมูลไม่ถูกต้อง")</f>
        <v>ข้อมูลไม่ถูกต้อง</v>
      </c>
      <c r="V733" s="149" t="str">
        <f>IF(ISNUMBER(S733),
IF(H$2=ตัวเลือก!A$30,"ยังไม่บันทึกข้อมูล",S733*0.47),"ข้อมูลไม่ถูกต้อง")</f>
        <v>ข้อมูลไม่ถูกต้อง</v>
      </c>
      <c r="W733" s="149" t="str">
        <f t="shared" si="95"/>
        <v>ข้อมูลไม่ถูกต้อง</v>
      </c>
      <c r="X733" s="148" t="str">
        <f t="shared" si="96"/>
        <v>ข้อมูลไม่ถูกต้อง</v>
      </c>
      <c r="Y733" s="38"/>
      <c r="Z733" s="38"/>
      <c r="AA733" s="38"/>
    </row>
    <row r="734" spans="1:27" x14ac:dyDescent="0.45">
      <c r="A734" s="38">
        <v>729</v>
      </c>
      <c r="B734" s="38"/>
      <c r="C734" s="38"/>
      <c r="D734" s="38"/>
      <c r="E734" s="38"/>
      <c r="F734" s="35"/>
      <c r="G734" s="35"/>
      <c r="H734" s="150"/>
      <c r="I734" s="38"/>
      <c r="J734" s="149" t="str">
        <f t="shared" si="97"/>
        <v>รอข้อมูลคอลัมน์ H</v>
      </c>
      <c r="K734" s="150"/>
      <c r="L734" s="150"/>
      <c r="M734" s="150"/>
      <c r="N734" s="149" t="str" cm="1">
        <f t="array" ref="N734">IF(AND(K734:M734=""),"ยังไม่บันทึกข้อมูล",
IF(M734&lt;&gt;"",
IF(M734&gt;=1.3,M734,"เป็นไม้พุ่ม"),
IF(K734+L734&gt;=1.3,K734+L734,"เป็นไม้พุ่ม")))</f>
        <v>ยังไม่บันทึกข้อมูล</v>
      </c>
      <c r="O734" s="149" t="str">
        <f t="shared" si="90"/>
        <v>ข้อมูลไม่ถูกต้อง</v>
      </c>
      <c r="P734" s="149" t="str">
        <f t="shared" si="91"/>
        <v>ข้อมูลไม่ถูกต้อง</v>
      </c>
      <c r="Q734" s="149" t="str">
        <f t="shared" si="92"/>
        <v>ข้อมูลไม่ถูกต้อง</v>
      </c>
      <c r="R734" s="149" t="str">
        <f t="shared" si="93"/>
        <v>ข้อมูลไม่ถูกต้อง</v>
      </c>
      <c r="S734" s="149" t="str">
        <f>IF(ISNUMBER(R734),
IF(H$2=ตัวเลือก!A$30,"ยังไม่บันทึกข้อมูล",R734*0.27),"ข้อมูลไม่ถูกต้อง")</f>
        <v>ข้อมูลไม่ถูกต้อง</v>
      </c>
      <c r="T734" s="149" t="str">
        <f t="shared" si="94"/>
        <v>ข้อมูลไม่ถูกต้อง</v>
      </c>
      <c r="U734" s="149" t="str">
        <f>IF(ISNUMBER(R734),
IF(H$2=ตัวเลือก!A$30,"ยังไม่บันทึกข้อมูล",R734*0.47),"ข้อมูลไม่ถูกต้อง")</f>
        <v>ข้อมูลไม่ถูกต้อง</v>
      </c>
      <c r="V734" s="149" t="str">
        <f>IF(ISNUMBER(S734),
IF(H$2=ตัวเลือก!A$30,"ยังไม่บันทึกข้อมูล",S734*0.47),"ข้อมูลไม่ถูกต้อง")</f>
        <v>ข้อมูลไม่ถูกต้อง</v>
      </c>
      <c r="W734" s="149" t="str">
        <f t="shared" si="95"/>
        <v>ข้อมูลไม่ถูกต้อง</v>
      </c>
      <c r="X734" s="148" t="str">
        <f t="shared" si="96"/>
        <v>ข้อมูลไม่ถูกต้อง</v>
      </c>
      <c r="Y734" s="38"/>
      <c r="Z734" s="38"/>
      <c r="AA734" s="38"/>
    </row>
    <row r="735" spans="1:27" x14ac:dyDescent="0.45">
      <c r="A735" s="38">
        <v>730</v>
      </c>
      <c r="B735" s="38"/>
      <c r="C735" s="38"/>
      <c r="D735" s="38"/>
      <c r="E735" s="38"/>
      <c r="F735" s="35"/>
      <c r="G735" s="35"/>
      <c r="H735" s="150"/>
      <c r="I735" s="38"/>
      <c r="J735" s="149" t="str">
        <f t="shared" si="97"/>
        <v>รอข้อมูลคอลัมน์ H</v>
      </c>
      <c r="K735" s="150"/>
      <c r="L735" s="150"/>
      <c r="M735" s="150"/>
      <c r="N735" s="149" t="str" cm="1">
        <f t="array" ref="N735">IF(AND(K735:M735=""),"ยังไม่บันทึกข้อมูล",
IF(M735&lt;&gt;"",
IF(M735&gt;=1.3,M735,"เป็นไม้พุ่ม"),
IF(K735+L735&gt;=1.3,K735+L735,"เป็นไม้พุ่ม")))</f>
        <v>ยังไม่บันทึกข้อมูล</v>
      </c>
      <c r="O735" s="149" t="str">
        <f t="shared" si="90"/>
        <v>ข้อมูลไม่ถูกต้อง</v>
      </c>
      <c r="P735" s="149" t="str">
        <f t="shared" si="91"/>
        <v>ข้อมูลไม่ถูกต้อง</v>
      </c>
      <c r="Q735" s="149" t="str">
        <f t="shared" si="92"/>
        <v>ข้อมูลไม่ถูกต้อง</v>
      </c>
      <c r="R735" s="149" t="str">
        <f t="shared" si="93"/>
        <v>ข้อมูลไม่ถูกต้อง</v>
      </c>
      <c r="S735" s="149" t="str">
        <f>IF(ISNUMBER(R735),
IF(H$2=ตัวเลือก!A$30,"ยังไม่บันทึกข้อมูล",R735*0.27),"ข้อมูลไม่ถูกต้อง")</f>
        <v>ข้อมูลไม่ถูกต้อง</v>
      </c>
      <c r="T735" s="149" t="str">
        <f t="shared" si="94"/>
        <v>ข้อมูลไม่ถูกต้อง</v>
      </c>
      <c r="U735" s="149" t="str">
        <f>IF(ISNUMBER(R735),
IF(H$2=ตัวเลือก!A$30,"ยังไม่บันทึกข้อมูล",R735*0.47),"ข้อมูลไม่ถูกต้อง")</f>
        <v>ข้อมูลไม่ถูกต้อง</v>
      </c>
      <c r="V735" s="149" t="str">
        <f>IF(ISNUMBER(S735),
IF(H$2=ตัวเลือก!A$30,"ยังไม่บันทึกข้อมูล",S735*0.47),"ข้อมูลไม่ถูกต้อง")</f>
        <v>ข้อมูลไม่ถูกต้อง</v>
      </c>
      <c r="W735" s="149" t="str">
        <f t="shared" si="95"/>
        <v>ข้อมูลไม่ถูกต้อง</v>
      </c>
      <c r="X735" s="148" t="str">
        <f t="shared" si="96"/>
        <v>ข้อมูลไม่ถูกต้อง</v>
      </c>
      <c r="Y735" s="38"/>
      <c r="Z735" s="38"/>
      <c r="AA735" s="38"/>
    </row>
    <row r="736" spans="1:27" x14ac:dyDescent="0.45">
      <c r="A736" s="38">
        <v>731</v>
      </c>
      <c r="B736" s="38"/>
      <c r="C736" s="38"/>
      <c r="D736" s="38"/>
      <c r="E736" s="38"/>
      <c r="F736" s="35"/>
      <c r="G736" s="35"/>
      <c r="H736" s="150"/>
      <c r="I736" s="38"/>
      <c r="J736" s="149" t="str">
        <f t="shared" si="97"/>
        <v>รอข้อมูลคอลัมน์ H</v>
      </c>
      <c r="K736" s="150"/>
      <c r="L736" s="150"/>
      <c r="M736" s="150"/>
      <c r="N736" s="149" t="str" cm="1">
        <f t="array" ref="N736">IF(AND(K736:M736=""),"ยังไม่บันทึกข้อมูล",
IF(M736&lt;&gt;"",
IF(M736&gt;=1.3,M736,"เป็นไม้พุ่ม"),
IF(K736+L736&gt;=1.3,K736+L736,"เป็นไม้พุ่ม")))</f>
        <v>ยังไม่บันทึกข้อมูล</v>
      </c>
      <c r="O736" s="149" t="str">
        <f t="shared" si="90"/>
        <v>ข้อมูลไม่ถูกต้อง</v>
      </c>
      <c r="P736" s="149" t="str">
        <f t="shared" si="91"/>
        <v>ข้อมูลไม่ถูกต้อง</v>
      </c>
      <c r="Q736" s="149" t="str">
        <f t="shared" si="92"/>
        <v>ข้อมูลไม่ถูกต้อง</v>
      </c>
      <c r="R736" s="149" t="str">
        <f t="shared" si="93"/>
        <v>ข้อมูลไม่ถูกต้อง</v>
      </c>
      <c r="S736" s="149" t="str">
        <f>IF(ISNUMBER(R736),
IF(H$2=ตัวเลือก!A$30,"ยังไม่บันทึกข้อมูล",R736*0.27),"ข้อมูลไม่ถูกต้อง")</f>
        <v>ข้อมูลไม่ถูกต้อง</v>
      </c>
      <c r="T736" s="149" t="str">
        <f t="shared" si="94"/>
        <v>ข้อมูลไม่ถูกต้อง</v>
      </c>
      <c r="U736" s="149" t="str">
        <f>IF(ISNUMBER(R736),
IF(H$2=ตัวเลือก!A$30,"ยังไม่บันทึกข้อมูล",R736*0.47),"ข้อมูลไม่ถูกต้อง")</f>
        <v>ข้อมูลไม่ถูกต้อง</v>
      </c>
      <c r="V736" s="149" t="str">
        <f>IF(ISNUMBER(S736),
IF(H$2=ตัวเลือก!A$30,"ยังไม่บันทึกข้อมูล",S736*0.47),"ข้อมูลไม่ถูกต้อง")</f>
        <v>ข้อมูลไม่ถูกต้อง</v>
      </c>
      <c r="W736" s="149" t="str">
        <f t="shared" si="95"/>
        <v>ข้อมูลไม่ถูกต้อง</v>
      </c>
      <c r="X736" s="148" t="str">
        <f t="shared" si="96"/>
        <v>ข้อมูลไม่ถูกต้อง</v>
      </c>
      <c r="Y736" s="38"/>
      <c r="Z736" s="38"/>
      <c r="AA736" s="38"/>
    </row>
    <row r="737" spans="1:27" x14ac:dyDescent="0.45">
      <c r="A737" s="38">
        <v>732</v>
      </c>
      <c r="B737" s="38"/>
      <c r="C737" s="38"/>
      <c r="D737" s="38"/>
      <c r="E737" s="38"/>
      <c r="F737" s="35"/>
      <c r="G737" s="35"/>
      <c r="H737" s="150"/>
      <c r="I737" s="38"/>
      <c r="J737" s="149" t="str">
        <f t="shared" si="97"/>
        <v>รอข้อมูลคอลัมน์ H</v>
      </c>
      <c r="K737" s="150"/>
      <c r="L737" s="150"/>
      <c r="M737" s="150"/>
      <c r="N737" s="149" t="str" cm="1">
        <f t="array" ref="N737">IF(AND(K737:M737=""),"ยังไม่บันทึกข้อมูล",
IF(M737&lt;&gt;"",
IF(M737&gt;=1.3,M737,"เป็นไม้พุ่ม"),
IF(K737+L737&gt;=1.3,K737+L737,"เป็นไม้พุ่ม")))</f>
        <v>ยังไม่บันทึกข้อมูล</v>
      </c>
      <c r="O737" s="149" t="str">
        <f t="shared" si="90"/>
        <v>ข้อมูลไม่ถูกต้อง</v>
      </c>
      <c r="P737" s="149" t="str">
        <f t="shared" si="91"/>
        <v>ข้อมูลไม่ถูกต้อง</v>
      </c>
      <c r="Q737" s="149" t="str">
        <f t="shared" si="92"/>
        <v>ข้อมูลไม่ถูกต้อง</v>
      </c>
      <c r="R737" s="149" t="str">
        <f t="shared" si="93"/>
        <v>ข้อมูลไม่ถูกต้อง</v>
      </c>
      <c r="S737" s="149" t="str">
        <f>IF(ISNUMBER(R737),
IF(H$2=ตัวเลือก!A$30,"ยังไม่บันทึกข้อมูล",R737*0.27),"ข้อมูลไม่ถูกต้อง")</f>
        <v>ข้อมูลไม่ถูกต้อง</v>
      </c>
      <c r="T737" s="149" t="str">
        <f t="shared" si="94"/>
        <v>ข้อมูลไม่ถูกต้อง</v>
      </c>
      <c r="U737" s="149" t="str">
        <f>IF(ISNUMBER(R737),
IF(H$2=ตัวเลือก!A$30,"ยังไม่บันทึกข้อมูล",R737*0.47),"ข้อมูลไม่ถูกต้อง")</f>
        <v>ข้อมูลไม่ถูกต้อง</v>
      </c>
      <c r="V737" s="149" t="str">
        <f>IF(ISNUMBER(S737),
IF(H$2=ตัวเลือก!A$30,"ยังไม่บันทึกข้อมูล",S737*0.47),"ข้อมูลไม่ถูกต้อง")</f>
        <v>ข้อมูลไม่ถูกต้อง</v>
      </c>
      <c r="W737" s="149" t="str">
        <f t="shared" si="95"/>
        <v>ข้อมูลไม่ถูกต้อง</v>
      </c>
      <c r="X737" s="148" t="str">
        <f t="shared" si="96"/>
        <v>ข้อมูลไม่ถูกต้อง</v>
      </c>
      <c r="Y737" s="38"/>
      <c r="Z737" s="38"/>
      <c r="AA737" s="38"/>
    </row>
    <row r="738" spans="1:27" x14ac:dyDescent="0.45">
      <c r="A738" s="38">
        <v>733</v>
      </c>
      <c r="B738" s="38"/>
      <c r="C738" s="38"/>
      <c r="D738" s="38"/>
      <c r="E738" s="38"/>
      <c r="F738" s="35"/>
      <c r="G738" s="35"/>
      <c r="H738" s="150"/>
      <c r="I738" s="38"/>
      <c r="J738" s="149" t="str">
        <f t="shared" si="97"/>
        <v>รอข้อมูลคอลัมน์ H</v>
      </c>
      <c r="K738" s="150"/>
      <c r="L738" s="150"/>
      <c r="M738" s="150"/>
      <c r="N738" s="149" t="str" cm="1">
        <f t="array" ref="N738">IF(AND(K738:M738=""),"ยังไม่บันทึกข้อมูล",
IF(M738&lt;&gt;"",
IF(M738&gt;=1.3,M738,"เป็นไม้พุ่ม"),
IF(K738+L738&gt;=1.3,K738+L738,"เป็นไม้พุ่ม")))</f>
        <v>ยังไม่บันทึกข้อมูล</v>
      </c>
      <c r="O738" s="149" t="str">
        <f t="shared" si="90"/>
        <v>ข้อมูลไม่ถูกต้อง</v>
      </c>
      <c r="P738" s="149" t="str">
        <f t="shared" si="91"/>
        <v>ข้อมูลไม่ถูกต้อง</v>
      </c>
      <c r="Q738" s="149" t="str">
        <f t="shared" si="92"/>
        <v>ข้อมูลไม่ถูกต้อง</v>
      </c>
      <c r="R738" s="149" t="str">
        <f t="shared" si="93"/>
        <v>ข้อมูลไม่ถูกต้อง</v>
      </c>
      <c r="S738" s="149" t="str">
        <f>IF(ISNUMBER(R738),
IF(H$2=ตัวเลือก!A$30,"ยังไม่บันทึกข้อมูล",R738*0.27),"ข้อมูลไม่ถูกต้อง")</f>
        <v>ข้อมูลไม่ถูกต้อง</v>
      </c>
      <c r="T738" s="149" t="str">
        <f t="shared" si="94"/>
        <v>ข้อมูลไม่ถูกต้อง</v>
      </c>
      <c r="U738" s="149" t="str">
        <f>IF(ISNUMBER(R738),
IF(H$2=ตัวเลือก!A$30,"ยังไม่บันทึกข้อมูล",R738*0.47),"ข้อมูลไม่ถูกต้อง")</f>
        <v>ข้อมูลไม่ถูกต้อง</v>
      </c>
      <c r="V738" s="149" t="str">
        <f>IF(ISNUMBER(S738),
IF(H$2=ตัวเลือก!A$30,"ยังไม่บันทึกข้อมูล",S738*0.47),"ข้อมูลไม่ถูกต้อง")</f>
        <v>ข้อมูลไม่ถูกต้อง</v>
      </c>
      <c r="W738" s="149" t="str">
        <f t="shared" si="95"/>
        <v>ข้อมูลไม่ถูกต้อง</v>
      </c>
      <c r="X738" s="148" t="str">
        <f t="shared" si="96"/>
        <v>ข้อมูลไม่ถูกต้อง</v>
      </c>
      <c r="Y738" s="38"/>
      <c r="Z738" s="38"/>
      <c r="AA738" s="38"/>
    </row>
    <row r="739" spans="1:27" x14ac:dyDescent="0.45">
      <c r="A739" s="38">
        <v>734</v>
      </c>
      <c r="B739" s="38"/>
      <c r="C739" s="38"/>
      <c r="D739" s="38"/>
      <c r="E739" s="38"/>
      <c r="F739" s="35"/>
      <c r="G739" s="35"/>
      <c r="H739" s="150"/>
      <c r="I739" s="38"/>
      <c r="J739" s="149" t="str">
        <f t="shared" si="97"/>
        <v>รอข้อมูลคอลัมน์ H</v>
      </c>
      <c r="K739" s="150"/>
      <c r="L739" s="150"/>
      <c r="M739" s="150"/>
      <c r="N739" s="149" t="str" cm="1">
        <f t="array" ref="N739">IF(AND(K739:M739=""),"ยังไม่บันทึกข้อมูล",
IF(M739&lt;&gt;"",
IF(M739&gt;=1.3,M739,"เป็นไม้พุ่ม"),
IF(K739+L739&gt;=1.3,K739+L739,"เป็นไม้พุ่ม")))</f>
        <v>ยังไม่บันทึกข้อมูล</v>
      </c>
      <c r="O739" s="149" t="str">
        <f t="shared" si="90"/>
        <v>ข้อมูลไม่ถูกต้อง</v>
      </c>
      <c r="P739" s="149" t="str">
        <f t="shared" si="91"/>
        <v>ข้อมูลไม่ถูกต้อง</v>
      </c>
      <c r="Q739" s="149" t="str">
        <f t="shared" si="92"/>
        <v>ข้อมูลไม่ถูกต้อง</v>
      </c>
      <c r="R739" s="149" t="str">
        <f t="shared" si="93"/>
        <v>ข้อมูลไม่ถูกต้อง</v>
      </c>
      <c r="S739" s="149" t="str">
        <f>IF(ISNUMBER(R739),
IF(H$2=ตัวเลือก!A$30,"ยังไม่บันทึกข้อมูล",R739*0.27),"ข้อมูลไม่ถูกต้อง")</f>
        <v>ข้อมูลไม่ถูกต้อง</v>
      </c>
      <c r="T739" s="149" t="str">
        <f t="shared" si="94"/>
        <v>ข้อมูลไม่ถูกต้อง</v>
      </c>
      <c r="U739" s="149" t="str">
        <f>IF(ISNUMBER(R739),
IF(H$2=ตัวเลือก!A$30,"ยังไม่บันทึกข้อมูล",R739*0.47),"ข้อมูลไม่ถูกต้อง")</f>
        <v>ข้อมูลไม่ถูกต้อง</v>
      </c>
      <c r="V739" s="149" t="str">
        <f>IF(ISNUMBER(S739),
IF(H$2=ตัวเลือก!A$30,"ยังไม่บันทึกข้อมูล",S739*0.47),"ข้อมูลไม่ถูกต้อง")</f>
        <v>ข้อมูลไม่ถูกต้อง</v>
      </c>
      <c r="W739" s="149" t="str">
        <f t="shared" si="95"/>
        <v>ข้อมูลไม่ถูกต้อง</v>
      </c>
      <c r="X739" s="148" t="str">
        <f t="shared" si="96"/>
        <v>ข้อมูลไม่ถูกต้อง</v>
      </c>
      <c r="Y739" s="38"/>
      <c r="Z739" s="38"/>
      <c r="AA739" s="38"/>
    </row>
    <row r="740" spans="1:27" x14ac:dyDescent="0.45">
      <c r="A740" s="38">
        <v>735</v>
      </c>
      <c r="B740" s="38"/>
      <c r="C740" s="38"/>
      <c r="D740" s="38"/>
      <c r="E740" s="38"/>
      <c r="F740" s="35"/>
      <c r="G740" s="35"/>
      <c r="H740" s="150"/>
      <c r="I740" s="38"/>
      <c r="J740" s="149" t="str">
        <f t="shared" si="97"/>
        <v>รอข้อมูลคอลัมน์ H</v>
      </c>
      <c r="K740" s="150"/>
      <c r="L740" s="150"/>
      <c r="M740" s="150"/>
      <c r="N740" s="149" t="str" cm="1">
        <f t="array" ref="N740">IF(AND(K740:M740=""),"ยังไม่บันทึกข้อมูล",
IF(M740&lt;&gt;"",
IF(M740&gt;=1.3,M740,"เป็นไม้พุ่ม"),
IF(K740+L740&gt;=1.3,K740+L740,"เป็นไม้พุ่ม")))</f>
        <v>ยังไม่บันทึกข้อมูล</v>
      </c>
      <c r="O740" s="149" t="str">
        <f t="shared" si="90"/>
        <v>ข้อมูลไม่ถูกต้อง</v>
      </c>
      <c r="P740" s="149" t="str">
        <f t="shared" si="91"/>
        <v>ข้อมูลไม่ถูกต้อง</v>
      </c>
      <c r="Q740" s="149" t="str">
        <f t="shared" si="92"/>
        <v>ข้อมูลไม่ถูกต้อง</v>
      </c>
      <c r="R740" s="149" t="str">
        <f t="shared" si="93"/>
        <v>ข้อมูลไม่ถูกต้อง</v>
      </c>
      <c r="S740" s="149" t="str">
        <f>IF(ISNUMBER(R740),
IF(H$2=ตัวเลือก!A$30,"ยังไม่บันทึกข้อมูล",R740*0.27),"ข้อมูลไม่ถูกต้อง")</f>
        <v>ข้อมูลไม่ถูกต้อง</v>
      </c>
      <c r="T740" s="149" t="str">
        <f t="shared" si="94"/>
        <v>ข้อมูลไม่ถูกต้อง</v>
      </c>
      <c r="U740" s="149" t="str">
        <f>IF(ISNUMBER(R740),
IF(H$2=ตัวเลือก!A$30,"ยังไม่บันทึกข้อมูล",R740*0.47),"ข้อมูลไม่ถูกต้อง")</f>
        <v>ข้อมูลไม่ถูกต้อง</v>
      </c>
      <c r="V740" s="149" t="str">
        <f>IF(ISNUMBER(S740),
IF(H$2=ตัวเลือก!A$30,"ยังไม่บันทึกข้อมูล",S740*0.47),"ข้อมูลไม่ถูกต้อง")</f>
        <v>ข้อมูลไม่ถูกต้อง</v>
      </c>
      <c r="W740" s="149" t="str">
        <f t="shared" si="95"/>
        <v>ข้อมูลไม่ถูกต้อง</v>
      </c>
      <c r="X740" s="148" t="str">
        <f t="shared" si="96"/>
        <v>ข้อมูลไม่ถูกต้อง</v>
      </c>
      <c r="Y740" s="38"/>
      <c r="Z740" s="38"/>
      <c r="AA740" s="38"/>
    </row>
    <row r="741" spans="1:27" x14ac:dyDescent="0.45">
      <c r="A741" s="38">
        <v>736</v>
      </c>
      <c r="B741" s="38"/>
      <c r="C741" s="38"/>
      <c r="D741" s="38"/>
      <c r="E741" s="38"/>
      <c r="F741" s="35"/>
      <c r="G741" s="35"/>
      <c r="H741" s="150"/>
      <c r="I741" s="38"/>
      <c r="J741" s="149" t="str">
        <f t="shared" si="97"/>
        <v>รอข้อมูลคอลัมน์ H</v>
      </c>
      <c r="K741" s="150"/>
      <c r="L741" s="150"/>
      <c r="M741" s="150"/>
      <c r="N741" s="149" t="str" cm="1">
        <f t="array" ref="N741">IF(AND(K741:M741=""),"ยังไม่บันทึกข้อมูล",
IF(M741&lt;&gt;"",
IF(M741&gt;=1.3,M741,"เป็นไม้พุ่ม"),
IF(K741+L741&gt;=1.3,K741+L741,"เป็นไม้พุ่ม")))</f>
        <v>ยังไม่บันทึกข้อมูล</v>
      </c>
      <c r="O741" s="149" t="str">
        <f t="shared" si="90"/>
        <v>ข้อมูลไม่ถูกต้อง</v>
      </c>
      <c r="P741" s="149" t="str">
        <f t="shared" si="91"/>
        <v>ข้อมูลไม่ถูกต้อง</v>
      </c>
      <c r="Q741" s="149" t="str">
        <f t="shared" si="92"/>
        <v>ข้อมูลไม่ถูกต้อง</v>
      </c>
      <c r="R741" s="149" t="str">
        <f t="shared" si="93"/>
        <v>ข้อมูลไม่ถูกต้อง</v>
      </c>
      <c r="S741" s="149" t="str">
        <f>IF(ISNUMBER(R741),
IF(H$2=ตัวเลือก!A$30,"ยังไม่บันทึกข้อมูล",R741*0.27),"ข้อมูลไม่ถูกต้อง")</f>
        <v>ข้อมูลไม่ถูกต้อง</v>
      </c>
      <c r="T741" s="149" t="str">
        <f t="shared" si="94"/>
        <v>ข้อมูลไม่ถูกต้อง</v>
      </c>
      <c r="U741" s="149" t="str">
        <f>IF(ISNUMBER(R741),
IF(H$2=ตัวเลือก!A$30,"ยังไม่บันทึกข้อมูล",R741*0.47),"ข้อมูลไม่ถูกต้อง")</f>
        <v>ข้อมูลไม่ถูกต้อง</v>
      </c>
      <c r="V741" s="149" t="str">
        <f>IF(ISNUMBER(S741),
IF(H$2=ตัวเลือก!A$30,"ยังไม่บันทึกข้อมูล",S741*0.47),"ข้อมูลไม่ถูกต้อง")</f>
        <v>ข้อมูลไม่ถูกต้อง</v>
      </c>
      <c r="W741" s="149" t="str">
        <f t="shared" si="95"/>
        <v>ข้อมูลไม่ถูกต้อง</v>
      </c>
      <c r="X741" s="148" t="str">
        <f t="shared" si="96"/>
        <v>ข้อมูลไม่ถูกต้อง</v>
      </c>
      <c r="Y741" s="38"/>
      <c r="Z741" s="38"/>
      <c r="AA741" s="38"/>
    </row>
    <row r="742" spans="1:27" x14ac:dyDescent="0.45">
      <c r="A742" s="38">
        <v>737</v>
      </c>
      <c r="B742" s="38"/>
      <c r="C742" s="38"/>
      <c r="D742" s="38"/>
      <c r="E742" s="38"/>
      <c r="F742" s="35"/>
      <c r="G742" s="35"/>
      <c r="H742" s="150"/>
      <c r="I742" s="38"/>
      <c r="J742" s="149" t="str">
        <f t="shared" si="97"/>
        <v>รอข้อมูลคอลัมน์ H</v>
      </c>
      <c r="K742" s="150"/>
      <c r="L742" s="150"/>
      <c r="M742" s="150"/>
      <c r="N742" s="149" t="str" cm="1">
        <f t="array" ref="N742">IF(AND(K742:M742=""),"ยังไม่บันทึกข้อมูล",
IF(M742&lt;&gt;"",
IF(M742&gt;=1.3,M742,"เป็นไม้พุ่ม"),
IF(K742+L742&gt;=1.3,K742+L742,"เป็นไม้พุ่ม")))</f>
        <v>ยังไม่บันทึกข้อมูล</v>
      </c>
      <c r="O742" s="149" t="str">
        <f t="shared" si="90"/>
        <v>ข้อมูลไม่ถูกต้อง</v>
      </c>
      <c r="P742" s="149" t="str">
        <f t="shared" si="91"/>
        <v>ข้อมูลไม่ถูกต้อง</v>
      </c>
      <c r="Q742" s="149" t="str">
        <f t="shared" si="92"/>
        <v>ข้อมูลไม่ถูกต้อง</v>
      </c>
      <c r="R742" s="149" t="str">
        <f t="shared" si="93"/>
        <v>ข้อมูลไม่ถูกต้อง</v>
      </c>
      <c r="S742" s="149" t="str">
        <f>IF(ISNUMBER(R742),
IF(H$2=ตัวเลือก!A$30,"ยังไม่บันทึกข้อมูล",R742*0.27),"ข้อมูลไม่ถูกต้อง")</f>
        <v>ข้อมูลไม่ถูกต้อง</v>
      </c>
      <c r="T742" s="149" t="str">
        <f t="shared" si="94"/>
        <v>ข้อมูลไม่ถูกต้อง</v>
      </c>
      <c r="U742" s="149" t="str">
        <f>IF(ISNUMBER(R742),
IF(H$2=ตัวเลือก!A$30,"ยังไม่บันทึกข้อมูล",R742*0.47),"ข้อมูลไม่ถูกต้อง")</f>
        <v>ข้อมูลไม่ถูกต้อง</v>
      </c>
      <c r="V742" s="149" t="str">
        <f>IF(ISNUMBER(S742),
IF(H$2=ตัวเลือก!A$30,"ยังไม่บันทึกข้อมูล",S742*0.47),"ข้อมูลไม่ถูกต้อง")</f>
        <v>ข้อมูลไม่ถูกต้อง</v>
      </c>
      <c r="W742" s="149" t="str">
        <f t="shared" si="95"/>
        <v>ข้อมูลไม่ถูกต้อง</v>
      </c>
      <c r="X742" s="148" t="str">
        <f t="shared" si="96"/>
        <v>ข้อมูลไม่ถูกต้อง</v>
      </c>
      <c r="Y742" s="38"/>
      <c r="Z742" s="38"/>
      <c r="AA742" s="38"/>
    </row>
    <row r="743" spans="1:27" x14ac:dyDescent="0.45">
      <c r="A743" s="38">
        <v>738</v>
      </c>
      <c r="B743" s="38"/>
      <c r="C743" s="38"/>
      <c r="D743" s="38"/>
      <c r="E743" s="38"/>
      <c r="F743" s="35"/>
      <c r="G743" s="35"/>
      <c r="H743" s="150"/>
      <c r="I743" s="38"/>
      <c r="J743" s="149" t="str">
        <f t="shared" si="97"/>
        <v>รอข้อมูลคอลัมน์ H</v>
      </c>
      <c r="K743" s="150"/>
      <c r="L743" s="150"/>
      <c r="M743" s="150"/>
      <c r="N743" s="149" t="str" cm="1">
        <f t="array" ref="N743">IF(AND(K743:M743=""),"ยังไม่บันทึกข้อมูล",
IF(M743&lt;&gt;"",
IF(M743&gt;=1.3,M743,"เป็นไม้พุ่ม"),
IF(K743+L743&gt;=1.3,K743+L743,"เป็นไม้พุ่ม")))</f>
        <v>ยังไม่บันทึกข้อมูล</v>
      </c>
      <c r="O743" s="149" t="str">
        <f t="shared" si="90"/>
        <v>ข้อมูลไม่ถูกต้อง</v>
      </c>
      <c r="P743" s="149" t="str">
        <f t="shared" si="91"/>
        <v>ข้อมูลไม่ถูกต้อง</v>
      </c>
      <c r="Q743" s="149" t="str">
        <f t="shared" si="92"/>
        <v>ข้อมูลไม่ถูกต้อง</v>
      </c>
      <c r="R743" s="149" t="str">
        <f t="shared" si="93"/>
        <v>ข้อมูลไม่ถูกต้อง</v>
      </c>
      <c r="S743" s="149" t="str">
        <f>IF(ISNUMBER(R743),
IF(H$2=ตัวเลือก!A$30,"ยังไม่บันทึกข้อมูล",R743*0.27),"ข้อมูลไม่ถูกต้อง")</f>
        <v>ข้อมูลไม่ถูกต้อง</v>
      </c>
      <c r="T743" s="149" t="str">
        <f t="shared" si="94"/>
        <v>ข้อมูลไม่ถูกต้อง</v>
      </c>
      <c r="U743" s="149" t="str">
        <f>IF(ISNUMBER(R743),
IF(H$2=ตัวเลือก!A$30,"ยังไม่บันทึกข้อมูล",R743*0.47),"ข้อมูลไม่ถูกต้อง")</f>
        <v>ข้อมูลไม่ถูกต้อง</v>
      </c>
      <c r="V743" s="149" t="str">
        <f>IF(ISNUMBER(S743),
IF(H$2=ตัวเลือก!A$30,"ยังไม่บันทึกข้อมูล",S743*0.47),"ข้อมูลไม่ถูกต้อง")</f>
        <v>ข้อมูลไม่ถูกต้อง</v>
      </c>
      <c r="W743" s="149" t="str">
        <f t="shared" si="95"/>
        <v>ข้อมูลไม่ถูกต้อง</v>
      </c>
      <c r="X743" s="148" t="str">
        <f t="shared" si="96"/>
        <v>ข้อมูลไม่ถูกต้อง</v>
      </c>
      <c r="Y743" s="38"/>
      <c r="Z743" s="38"/>
      <c r="AA743" s="38"/>
    </row>
    <row r="744" spans="1:27" x14ac:dyDescent="0.45">
      <c r="A744" s="38">
        <v>739</v>
      </c>
      <c r="B744" s="38"/>
      <c r="C744" s="38"/>
      <c r="D744" s="38"/>
      <c r="E744" s="38"/>
      <c r="F744" s="35"/>
      <c r="G744" s="35"/>
      <c r="H744" s="150"/>
      <c r="I744" s="38"/>
      <c r="J744" s="149" t="str">
        <f t="shared" si="97"/>
        <v>รอข้อมูลคอลัมน์ H</v>
      </c>
      <c r="K744" s="150"/>
      <c r="L744" s="150"/>
      <c r="M744" s="150"/>
      <c r="N744" s="149" t="str" cm="1">
        <f t="array" ref="N744">IF(AND(K744:M744=""),"ยังไม่บันทึกข้อมูล",
IF(M744&lt;&gt;"",
IF(M744&gt;=1.3,M744,"เป็นไม้พุ่ม"),
IF(K744+L744&gt;=1.3,K744+L744,"เป็นไม้พุ่ม")))</f>
        <v>ยังไม่บันทึกข้อมูล</v>
      </c>
      <c r="O744" s="149" t="str">
        <f t="shared" si="90"/>
        <v>ข้อมูลไม่ถูกต้อง</v>
      </c>
      <c r="P744" s="149" t="str">
        <f t="shared" si="91"/>
        <v>ข้อมูลไม่ถูกต้อง</v>
      </c>
      <c r="Q744" s="149" t="str">
        <f t="shared" si="92"/>
        <v>ข้อมูลไม่ถูกต้อง</v>
      </c>
      <c r="R744" s="149" t="str">
        <f t="shared" si="93"/>
        <v>ข้อมูลไม่ถูกต้อง</v>
      </c>
      <c r="S744" s="149" t="str">
        <f>IF(ISNUMBER(R744),
IF(H$2=ตัวเลือก!A$30,"ยังไม่บันทึกข้อมูล",R744*0.27),"ข้อมูลไม่ถูกต้อง")</f>
        <v>ข้อมูลไม่ถูกต้อง</v>
      </c>
      <c r="T744" s="149" t="str">
        <f t="shared" si="94"/>
        <v>ข้อมูลไม่ถูกต้อง</v>
      </c>
      <c r="U744" s="149" t="str">
        <f>IF(ISNUMBER(R744),
IF(H$2=ตัวเลือก!A$30,"ยังไม่บันทึกข้อมูล",R744*0.47),"ข้อมูลไม่ถูกต้อง")</f>
        <v>ข้อมูลไม่ถูกต้อง</v>
      </c>
      <c r="V744" s="149" t="str">
        <f>IF(ISNUMBER(S744),
IF(H$2=ตัวเลือก!A$30,"ยังไม่บันทึกข้อมูล",S744*0.47),"ข้อมูลไม่ถูกต้อง")</f>
        <v>ข้อมูลไม่ถูกต้อง</v>
      </c>
      <c r="W744" s="149" t="str">
        <f t="shared" si="95"/>
        <v>ข้อมูลไม่ถูกต้อง</v>
      </c>
      <c r="X744" s="148" t="str">
        <f t="shared" si="96"/>
        <v>ข้อมูลไม่ถูกต้อง</v>
      </c>
      <c r="Y744" s="38"/>
      <c r="Z744" s="38"/>
      <c r="AA744" s="38"/>
    </row>
    <row r="745" spans="1:27" x14ac:dyDescent="0.45">
      <c r="A745" s="38">
        <v>740</v>
      </c>
      <c r="B745" s="38"/>
      <c r="C745" s="38"/>
      <c r="D745" s="38"/>
      <c r="E745" s="38"/>
      <c r="F745" s="35"/>
      <c r="G745" s="35"/>
      <c r="H745" s="150"/>
      <c r="I745" s="38"/>
      <c r="J745" s="149" t="str">
        <f t="shared" si="97"/>
        <v>รอข้อมูลคอลัมน์ H</v>
      </c>
      <c r="K745" s="150"/>
      <c r="L745" s="150"/>
      <c r="M745" s="150"/>
      <c r="N745" s="149" t="str" cm="1">
        <f t="array" ref="N745">IF(AND(K745:M745=""),"ยังไม่บันทึกข้อมูล",
IF(M745&lt;&gt;"",
IF(M745&gt;=1.3,M745,"เป็นไม้พุ่ม"),
IF(K745+L745&gt;=1.3,K745+L745,"เป็นไม้พุ่ม")))</f>
        <v>ยังไม่บันทึกข้อมูล</v>
      </c>
      <c r="O745" s="149" t="str">
        <f t="shared" si="90"/>
        <v>ข้อมูลไม่ถูกต้อง</v>
      </c>
      <c r="P745" s="149" t="str">
        <f t="shared" si="91"/>
        <v>ข้อมูลไม่ถูกต้อง</v>
      </c>
      <c r="Q745" s="149" t="str">
        <f t="shared" si="92"/>
        <v>ข้อมูลไม่ถูกต้อง</v>
      </c>
      <c r="R745" s="149" t="str">
        <f t="shared" si="93"/>
        <v>ข้อมูลไม่ถูกต้อง</v>
      </c>
      <c r="S745" s="149" t="str">
        <f>IF(ISNUMBER(R745),
IF(H$2=ตัวเลือก!A$30,"ยังไม่บันทึกข้อมูล",R745*0.27),"ข้อมูลไม่ถูกต้อง")</f>
        <v>ข้อมูลไม่ถูกต้อง</v>
      </c>
      <c r="T745" s="149" t="str">
        <f t="shared" si="94"/>
        <v>ข้อมูลไม่ถูกต้อง</v>
      </c>
      <c r="U745" s="149" t="str">
        <f>IF(ISNUMBER(R745),
IF(H$2=ตัวเลือก!A$30,"ยังไม่บันทึกข้อมูล",R745*0.47),"ข้อมูลไม่ถูกต้อง")</f>
        <v>ข้อมูลไม่ถูกต้อง</v>
      </c>
      <c r="V745" s="149" t="str">
        <f>IF(ISNUMBER(S745),
IF(H$2=ตัวเลือก!A$30,"ยังไม่บันทึกข้อมูล",S745*0.47),"ข้อมูลไม่ถูกต้อง")</f>
        <v>ข้อมูลไม่ถูกต้อง</v>
      </c>
      <c r="W745" s="149" t="str">
        <f t="shared" si="95"/>
        <v>ข้อมูลไม่ถูกต้อง</v>
      </c>
      <c r="X745" s="148" t="str">
        <f t="shared" si="96"/>
        <v>ข้อมูลไม่ถูกต้อง</v>
      </c>
      <c r="Y745" s="38"/>
      <c r="Z745" s="38"/>
      <c r="AA745" s="38"/>
    </row>
    <row r="746" spans="1:27" x14ac:dyDescent="0.45">
      <c r="A746" s="38">
        <v>741</v>
      </c>
      <c r="B746" s="38"/>
      <c r="C746" s="38"/>
      <c r="D746" s="38"/>
      <c r="E746" s="38"/>
      <c r="F746" s="35"/>
      <c r="G746" s="35"/>
      <c r="H746" s="150"/>
      <c r="I746" s="38"/>
      <c r="J746" s="149" t="str">
        <f t="shared" si="97"/>
        <v>รอข้อมูลคอลัมน์ H</v>
      </c>
      <c r="K746" s="150"/>
      <c r="L746" s="150"/>
      <c r="M746" s="150"/>
      <c r="N746" s="149" t="str" cm="1">
        <f t="array" ref="N746">IF(AND(K746:M746=""),"ยังไม่บันทึกข้อมูล",
IF(M746&lt;&gt;"",
IF(M746&gt;=1.3,M746,"เป็นไม้พุ่ม"),
IF(K746+L746&gt;=1.3,K746+L746,"เป็นไม้พุ่ม")))</f>
        <v>ยังไม่บันทึกข้อมูล</v>
      </c>
      <c r="O746" s="149" t="str">
        <f t="shared" si="90"/>
        <v>ข้อมูลไม่ถูกต้อง</v>
      </c>
      <c r="P746" s="149" t="str">
        <f t="shared" si="91"/>
        <v>ข้อมูลไม่ถูกต้อง</v>
      </c>
      <c r="Q746" s="149" t="str">
        <f t="shared" si="92"/>
        <v>ข้อมูลไม่ถูกต้อง</v>
      </c>
      <c r="R746" s="149" t="str">
        <f t="shared" si="93"/>
        <v>ข้อมูลไม่ถูกต้อง</v>
      </c>
      <c r="S746" s="149" t="str">
        <f>IF(ISNUMBER(R746),
IF(H$2=ตัวเลือก!A$30,"ยังไม่บันทึกข้อมูล",R746*0.27),"ข้อมูลไม่ถูกต้อง")</f>
        <v>ข้อมูลไม่ถูกต้อง</v>
      </c>
      <c r="T746" s="149" t="str">
        <f t="shared" si="94"/>
        <v>ข้อมูลไม่ถูกต้อง</v>
      </c>
      <c r="U746" s="149" t="str">
        <f>IF(ISNUMBER(R746),
IF(H$2=ตัวเลือก!A$30,"ยังไม่บันทึกข้อมูล",R746*0.47),"ข้อมูลไม่ถูกต้อง")</f>
        <v>ข้อมูลไม่ถูกต้อง</v>
      </c>
      <c r="V746" s="149" t="str">
        <f>IF(ISNUMBER(S746),
IF(H$2=ตัวเลือก!A$30,"ยังไม่บันทึกข้อมูล",S746*0.47),"ข้อมูลไม่ถูกต้อง")</f>
        <v>ข้อมูลไม่ถูกต้อง</v>
      </c>
      <c r="W746" s="149" t="str">
        <f t="shared" si="95"/>
        <v>ข้อมูลไม่ถูกต้อง</v>
      </c>
      <c r="X746" s="148" t="str">
        <f t="shared" si="96"/>
        <v>ข้อมูลไม่ถูกต้อง</v>
      </c>
      <c r="Y746" s="38"/>
      <c r="Z746" s="38"/>
      <c r="AA746" s="38"/>
    </row>
    <row r="747" spans="1:27" x14ac:dyDescent="0.45">
      <c r="A747" s="38">
        <v>742</v>
      </c>
      <c r="B747" s="38"/>
      <c r="C747" s="38"/>
      <c r="D747" s="38"/>
      <c r="E747" s="38"/>
      <c r="F747" s="35"/>
      <c r="G747" s="35"/>
      <c r="H747" s="150"/>
      <c r="I747" s="38"/>
      <c r="J747" s="149" t="str">
        <f t="shared" si="97"/>
        <v>รอข้อมูลคอลัมน์ H</v>
      </c>
      <c r="K747" s="150"/>
      <c r="L747" s="150"/>
      <c r="M747" s="150"/>
      <c r="N747" s="149" t="str" cm="1">
        <f t="array" ref="N747">IF(AND(K747:M747=""),"ยังไม่บันทึกข้อมูล",
IF(M747&lt;&gt;"",
IF(M747&gt;=1.3,M747,"เป็นไม้พุ่ม"),
IF(K747+L747&gt;=1.3,K747+L747,"เป็นไม้พุ่ม")))</f>
        <v>ยังไม่บันทึกข้อมูล</v>
      </c>
      <c r="O747" s="149" t="str">
        <f t="shared" si="90"/>
        <v>ข้อมูลไม่ถูกต้อง</v>
      </c>
      <c r="P747" s="149" t="str">
        <f t="shared" si="91"/>
        <v>ข้อมูลไม่ถูกต้อง</v>
      </c>
      <c r="Q747" s="149" t="str">
        <f t="shared" si="92"/>
        <v>ข้อมูลไม่ถูกต้อง</v>
      </c>
      <c r="R747" s="149" t="str">
        <f t="shared" si="93"/>
        <v>ข้อมูลไม่ถูกต้อง</v>
      </c>
      <c r="S747" s="149" t="str">
        <f>IF(ISNUMBER(R747),
IF(H$2=ตัวเลือก!A$30,"ยังไม่บันทึกข้อมูล",R747*0.27),"ข้อมูลไม่ถูกต้อง")</f>
        <v>ข้อมูลไม่ถูกต้อง</v>
      </c>
      <c r="T747" s="149" t="str">
        <f t="shared" si="94"/>
        <v>ข้อมูลไม่ถูกต้อง</v>
      </c>
      <c r="U747" s="149" t="str">
        <f>IF(ISNUMBER(R747),
IF(H$2=ตัวเลือก!A$30,"ยังไม่บันทึกข้อมูล",R747*0.47),"ข้อมูลไม่ถูกต้อง")</f>
        <v>ข้อมูลไม่ถูกต้อง</v>
      </c>
      <c r="V747" s="149" t="str">
        <f>IF(ISNUMBER(S747),
IF(H$2=ตัวเลือก!A$30,"ยังไม่บันทึกข้อมูล",S747*0.47),"ข้อมูลไม่ถูกต้อง")</f>
        <v>ข้อมูลไม่ถูกต้อง</v>
      </c>
      <c r="W747" s="149" t="str">
        <f t="shared" si="95"/>
        <v>ข้อมูลไม่ถูกต้อง</v>
      </c>
      <c r="X747" s="148" t="str">
        <f t="shared" si="96"/>
        <v>ข้อมูลไม่ถูกต้อง</v>
      </c>
      <c r="Y747" s="38"/>
      <c r="Z747" s="38"/>
      <c r="AA747" s="38"/>
    </row>
    <row r="748" spans="1:27" x14ac:dyDescent="0.45">
      <c r="A748" s="38">
        <v>743</v>
      </c>
      <c r="B748" s="38"/>
      <c r="C748" s="38"/>
      <c r="D748" s="38"/>
      <c r="E748" s="38"/>
      <c r="F748" s="35"/>
      <c r="G748" s="35"/>
      <c r="H748" s="150"/>
      <c r="I748" s="38"/>
      <c r="J748" s="149" t="str">
        <f t="shared" si="97"/>
        <v>รอข้อมูลคอลัมน์ H</v>
      </c>
      <c r="K748" s="150"/>
      <c r="L748" s="150"/>
      <c r="M748" s="150"/>
      <c r="N748" s="149" t="str" cm="1">
        <f t="array" ref="N748">IF(AND(K748:M748=""),"ยังไม่บันทึกข้อมูล",
IF(M748&lt;&gt;"",
IF(M748&gt;=1.3,M748,"เป็นไม้พุ่ม"),
IF(K748+L748&gt;=1.3,K748+L748,"เป็นไม้พุ่ม")))</f>
        <v>ยังไม่บันทึกข้อมูล</v>
      </c>
      <c r="O748" s="149" t="str">
        <f t="shared" si="90"/>
        <v>ข้อมูลไม่ถูกต้อง</v>
      </c>
      <c r="P748" s="149" t="str">
        <f t="shared" si="91"/>
        <v>ข้อมูลไม่ถูกต้อง</v>
      </c>
      <c r="Q748" s="149" t="str">
        <f t="shared" si="92"/>
        <v>ข้อมูลไม่ถูกต้อง</v>
      </c>
      <c r="R748" s="149" t="str">
        <f t="shared" si="93"/>
        <v>ข้อมูลไม่ถูกต้อง</v>
      </c>
      <c r="S748" s="149" t="str">
        <f>IF(ISNUMBER(R748),
IF(H$2=ตัวเลือก!A$30,"ยังไม่บันทึกข้อมูล",R748*0.27),"ข้อมูลไม่ถูกต้อง")</f>
        <v>ข้อมูลไม่ถูกต้อง</v>
      </c>
      <c r="T748" s="149" t="str">
        <f t="shared" si="94"/>
        <v>ข้อมูลไม่ถูกต้อง</v>
      </c>
      <c r="U748" s="149" t="str">
        <f>IF(ISNUMBER(R748),
IF(H$2=ตัวเลือก!A$30,"ยังไม่บันทึกข้อมูล",R748*0.47),"ข้อมูลไม่ถูกต้อง")</f>
        <v>ข้อมูลไม่ถูกต้อง</v>
      </c>
      <c r="V748" s="149" t="str">
        <f>IF(ISNUMBER(S748),
IF(H$2=ตัวเลือก!A$30,"ยังไม่บันทึกข้อมูล",S748*0.47),"ข้อมูลไม่ถูกต้อง")</f>
        <v>ข้อมูลไม่ถูกต้อง</v>
      </c>
      <c r="W748" s="149" t="str">
        <f t="shared" si="95"/>
        <v>ข้อมูลไม่ถูกต้อง</v>
      </c>
      <c r="X748" s="148" t="str">
        <f t="shared" si="96"/>
        <v>ข้อมูลไม่ถูกต้อง</v>
      </c>
      <c r="Y748" s="38"/>
      <c r="Z748" s="38"/>
      <c r="AA748" s="38"/>
    </row>
    <row r="749" spans="1:27" x14ac:dyDescent="0.45">
      <c r="A749" s="38">
        <v>744</v>
      </c>
      <c r="B749" s="38"/>
      <c r="C749" s="38"/>
      <c r="D749" s="38"/>
      <c r="E749" s="38"/>
      <c r="F749" s="35"/>
      <c r="G749" s="35"/>
      <c r="H749" s="150"/>
      <c r="I749" s="38"/>
      <c r="J749" s="149" t="str">
        <f t="shared" si="97"/>
        <v>รอข้อมูลคอลัมน์ H</v>
      </c>
      <c r="K749" s="150"/>
      <c r="L749" s="150"/>
      <c r="M749" s="150"/>
      <c r="N749" s="149" t="str" cm="1">
        <f t="array" ref="N749">IF(AND(K749:M749=""),"ยังไม่บันทึกข้อมูล",
IF(M749&lt;&gt;"",
IF(M749&gt;=1.3,M749,"เป็นไม้พุ่ม"),
IF(K749+L749&gt;=1.3,K749+L749,"เป็นไม้พุ่ม")))</f>
        <v>ยังไม่บันทึกข้อมูล</v>
      </c>
      <c r="O749" s="149" t="str">
        <f t="shared" si="90"/>
        <v>ข้อมูลไม่ถูกต้อง</v>
      </c>
      <c r="P749" s="149" t="str">
        <f t="shared" si="91"/>
        <v>ข้อมูลไม่ถูกต้อง</v>
      </c>
      <c r="Q749" s="149" t="str">
        <f t="shared" si="92"/>
        <v>ข้อมูลไม่ถูกต้อง</v>
      </c>
      <c r="R749" s="149" t="str">
        <f t="shared" si="93"/>
        <v>ข้อมูลไม่ถูกต้อง</v>
      </c>
      <c r="S749" s="149" t="str">
        <f>IF(ISNUMBER(R749),
IF(H$2=ตัวเลือก!A$30,"ยังไม่บันทึกข้อมูล",R749*0.27),"ข้อมูลไม่ถูกต้อง")</f>
        <v>ข้อมูลไม่ถูกต้อง</v>
      </c>
      <c r="T749" s="149" t="str">
        <f t="shared" si="94"/>
        <v>ข้อมูลไม่ถูกต้อง</v>
      </c>
      <c r="U749" s="149" t="str">
        <f>IF(ISNUMBER(R749),
IF(H$2=ตัวเลือก!A$30,"ยังไม่บันทึกข้อมูล",R749*0.47),"ข้อมูลไม่ถูกต้อง")</f>
        <v>ข้อมูลไม่ถูกต้อง</v>
      </c>
      <c r="V749" s="149" t="str">
        <f>IF(ISNUMBER(S749),
IF(H$2=ตัวเลือก!A$30,"ยังไม่บันทึกข้อมูล",S749*0.47),"ข้อมูลไม่ถูกต้อง")</f>
        <v>ข้อมูลไม่ถูกต้อง</v>
      </c>
      <c r="W749" s="149" t="str">
        <f t="shared" si="95"/>
        <v>ข้อมูลไม่ถูกต้อง</v>
      </c>
      <c r="X749" s="148" t="str">
        <f t="shared" si="96"/>
        <v>ข้อมูลไม่ถูกต้อง</v>
      </c>
      <c r="Y749" s="38"/>
      <c r="Z749" s="38"/>
      <c r="AA749" s="38"/>
    </row>
    <row r="750" spans="1:27" x14ac:dyDescent="0.45">
      <c r="A750" s="38">
        <v>745</v>
      </c>
      <c r="B750" s="38"/>
      <c r="C750" s="38"/>
      <c r="D750" s="38"/>
      <c r="E750" s="38"/>
      <c r="F750" s="35"/>
      <c r="G750" s="35"/>
      <c r="H750" s="150"/>
      <c r="I750" s="38"/>
      <c r="J750" s="149" t="str">
        <f t="shared" si="97"/>
        <v>รอข้อมูลคอลัมน์ H</v>
      </c>
      <c r="K750" s="150"/>
      <c r="L750" s="150"/>
      <c r="M750" s="150"/>
      <c r="N750" s="149" t="str" cm="1">
        <f t="array" ref="N750">IF(AND(K750:M750=""),"ยังไม่บันทึกข้อมูล",
IF(M750&lt;&gt;"",
IF(M750&gt;=1.3,M750,"เป็นไม้พุ่ม"),
IF(K750+L750&gt;=1.3,K750+L750,"เป็นไม้พุ่ม")))</f>
        <v>ยังไม่บันทึกข้อมูล</v>
      </c>
      <c r="O750" s="149" t="str">
        <f t="shared" si="90"/>
        <v>ข้อมูลไม่ถูกต้อง</v>
      </c>
      <c r="P750" s="149" t="str">
        <f t="shared" si="91"/>
        <v>ข้อมูลไม่ถูกต้อง</v>
      </c>
      <c r="Q750" s="149" t="str">
        <f t="shared" si="92"/>
        <v>ข้อมูลไม่ถูกต้อง</v>
      </c>
      <c r="R750" s="149" t="str">
        <f t="shared" si="93"/>
        <v>ข้อมูลไม่ถูกต้อง</v>
      </c>
      <c r="S750" s="149" t="str">
        <f>IF(ISNUMBER(R750),
IF(H$2=ตัวเลือก!A$30,"ยังไม่บันทึกข้อมูล",R750*0.27),"ข้อมูลไม่ถูกต้อง")</f>
        <v>ข้อมูลไม่ถูกต้อง</v>
      </c>
      <c r="T750" s="149" t="str">
        <f t="shared" si="94"/>
        <v>ข้อมูลไม่ถูกต้อง</v>
      </c>
      <c r="U750" s="149" t="str">
        <f>IF(ISNUMBER(R750),
IF(H$2=ตัวเลือก!A$30,"ยังไม่บันทึกข้อมูล",R750*0.47),"ข้อมูลไม่ถูกต้อง")</f>
        <v>ข้อมูลไม่ถูกต้อง</v>
      </c>
      <c r="V750" s="149" t="str">
        <f>IF(ISNUMBER(S750),
IF(H$2=ตัวเลือก!A$30,"ยังไม่บันทึกข้อมูล",S750*0.47),"ข้อมูลไม่ถูกต้อง")</f>
        <v>ข้อมูลไม่ถูกต้อง</v>
      </c>
      <c r="W750" s="149" t="str">
        <f t="shared" si="95"/>
        <v>ข้อมูลไม่ถูกต้อง</v>
      </c>
      <c r="X750" s="148" t="str">
        <f t="shared" si="96"/>
        <v>ข้อมูลไม่ถูกต้อง</v>
      </c>
      <c r="Y750" s="38"/>
      <c r="Z750" s="38"/>
      <c r="AA750" s="38"/>
    </row>
    <row r="751" spans="1:27" x14ac:dyDescent="0.45">
      <c r="A751" s="38">
        <v>746</v>
      </c>
      <c r="B751" s="38"/>
      <c r="C751" s="38"/>
      <c r="D751" s="38"/>
      <c r="E751" s="38"/>
      <c r="F751" s="35"/>
      <c r="G751" s="35"/>
      <c r="H751" s="150"/>
      <c r="I751" s="38"/>
      <c r="J751" s="149" t="str">
        <f t="shared" si="97"/>
        <v>รอข้อมูลคอลัมน์ H</v>
      </c>
      <c r="K751" s="150"/>
      <c r="L751" s="150"/>
      <c r="M751" s="150"/>
      <c r="N751" s="149" t="str" cm="1">
        <f t="array" ref="N751">IF(AND(K751:M751=""),"ยังไม่บันทึกข้อมูล",
IF(M751&lt;&gt;"",
IF(M751&gt;=1.3,M751,"เป็นไม้พุ่ม"),
IF(K751+L751&gt;=1.3,K751+L751,"เป็นไม้พุ่ม")))</f>
        <v>ยังไม่บันทึกข้อมูล</v>
      </c>
      <c r="O751" s="149" t="str">
        <f t="shared" si="90"/>
        <v>ข้อมูลไม่ถูกต้อง</v>
      </c>
      <c r="P751" s="149" t="str">
        <f t="shared" si="91"/>
        <v>ข้อมูลไม่ถูกต้อง</v>
      </c>
      <c r="Q751" s="149" t="str">
        <f t="shared" si="92"/>
        <v>ข้อมูลไม่ถูกต้อง</v>
      </c>
      <c r="R751" s="149" t="str">
        <f t="shared" si="93"/>
        <v>ข้อมูลไม่ถูกต้อง</v>
      </c>
      <c r="S751" s="149" t="str">
        <f>IF(ISNUMBER(R751),
IF(H$2=ตัวเลือก!A$30,"ยังไม่บันทึกข้อมูล",R751*0.27),"ข้อมูลไม่ถูกต้อง")</f>
        <v>ข้อมูลไม่ถูกต้อง</v>
      </c>
      <c r="T751" s="149" t="str">
        <f t="shared" si="94"/>
        <v>ข้อมูลไม่ถูกต้อง</v>
      </c>
      <c r="U751" s="149" t="str">
        <f>IF(ISNUMBER(R751),
IF(H$2=ตัวเลือก!A$30,"ยังไม่บันทึกข้อมูล",R751*0.47),"ข้อมูลไม่ถูกต้อง")</f>
        <v>ข้อมูลไม่ถูกต้อง</v>
      </c>
      <c r="V751" s="149" t="str">
        <f>IF(ISNUMBER(S751),
IF(H$2=ตัวเลือก!A$30,"ยังไม่บันทึกข้อมูล",S751*0.47),"ข้อมูลไม่ถูกต้อง")</f>
        <v>ข้อมูลไม่ถูกต้อง</v>
      </c>
      <c r="W751" s="149" t="str">
        <f t="shared" si="95"/>
        <v>ข้อมูลไม่ถูกต้อง</v>
      </c>
      <c r="X751" s="148" t="str">
        <f t="shared" si="96"/>
        <v>ข้อมูลไม่ถูกต้อง</v>
      </c>
      <c r="Y751" s="38"/>
      <c r="Z751" s="38"/>
      <c r="AA751" s="38"/>
    </row>
    <row r="752" spans="1:27" x14ac:dyDescent="0.45">
      <c r="A752" s="38">
        <v>747</v>
      </c>
      <c r="B752" s="38"/>
      <c r="C752" s="38"/>
      <c r="D752" s="38"/>
      <c r="E752" s="38"/>
      <c r="F752" s="35"/>
      <c r="G752" s="35"/>
      <c r="H752" s="150"/>
      <c r="I752" s="38"/>
      <c r="J752" s="149" t="str">
        <f t="shared" si="97"/>
        <v>รอข้อมูลคอลัมน์ H</v>
      </c>
      <c r="K752" s="150"/>
      <c r="L752" s="150"/>
      <c r="M752" s="150"/>
      <c r="N752" s="149" t="str" cm="1">
        <f t="array" ref="N752">IF(AND(K752:M752=""),"ยังไม่บันทึกข้อมูล",
IF(M752&lt;&gt;"",
IF(M752&gt;=1.3,M752,"เป็นไม้พุ่ม"),
IF(K752+L752&gt;=1.3,K752+L752,"เป็นไม้พุ่ม")))</f>
        <v>ยังไม่บันทึกข้อมูล</v>
      </c>
      <c r="O752" s="149" t="str">
        <f t="shared" si="90"/>
        <v>ข้อมูลไม่ถูกต้อง</v>
      </c>
      <c r="P752" s="149" t="str">
        <f t="shared" si="91"/>
        <v>ข้อมูลไม่ถูกต้อง</v>
      </c>
      <c r="Q752" s="149" t="str">
        <f t="shared" si="92"/>
        <v>ข้อมูลไม่ถูกต้อง</v>
      </c>
      <c r="R752" s="149" t="str">
        <f t="shared" si="93"/>
        <v>ข้อมูลไม่ถูกต้อง</v>
      </c>
      <c r="S752" s="149" t="str">
        <f>IF(ISNUMBER(R752),
IF(H$2=ตัวเลือก!A$30,"ยังไม่บันทึกข้อมูล",R752*0.27),"ข้อมูลไม่ถูกต้อง")</f>
        <v>ข้อมูลไม่ถูกต้อง</v>
      </c>
      <c r="T752" s="149" t="str">
        <f t="shared" si="94"/>
        <v>ข้อมูลไม่ถูกต้อง</v>
      </c>
      <c r="U752" s="149" t="str">
        <f>IF(ISNUMBER(R752),
IF(H$2=ตัวเลือก!A$30,"ยังไม่บันทึกข้อมูล",R752*0.47),"ข้อมูลไม่ถูกต้อง")</f>
        <v>ข้อมูลไม่ถูกต้อง</v>
      </c>
      <c r="V752" s="149" t="str">
        <f>IF(ISNUMBER(S752),
IF(H$2=ตัวเลือก!A$30,"ยังไม่บันทึกข้อมูล",S752*0.47),"ข้อมูลไม่ถูกต้อง")</f>
        <v>ข้อมูลไม่ถูกต้อง</v>
      </c>
      <c r="W752" s="149" t="str">
        <f t="shared" si="95"/>
        <v>ข้อมูลไม่ถูกต้อง</v>
      </c>
      <c r="X752" s="148" t="str">
        <f t="shared" si="96"/>
        <v>ข้อมูลไม่ถูกต้อง</v>
      </c>
      <c r="Y752" s="38"/>
      <c r="Z752" s="38"/>
      <c r="AA752" s="38"/>
    </row>
    <row r="753" spans="1:27" x14ac:dyDescent="0.45">
      <c r="A753" s="38">
        <v>748</v>
      </c>
      <c r="B753" s="38"/>
      <c r="C753" s="38"/>
      <c r="D753" s="38"/>
      <c r="E753" s="38"/>
      <c r="F753" s="35"/>
      <c r="G753" s="35"/>
      <c r="H753" s="150"/>
      <c r="I753" s="38"/>
      <c r="J753" s="149" t="str">
        <f t="shared" si="97"/>
        <v>รอข้อมูลคอลัมน์ H</v>
      </c>
      <c r="K753" s="150"/>
      <c r="L753" s="150"/>
      <c r="M753" s="150"/>
      <c r="N753" s="149" t="str" cm="1">
        <f t="array" ref="N753">IF(AND(K753:M753=""),"ยังไม่บันทึกข้อมูล",
IF(M753&lt;&gt;"",
IF(M753&gt;=1.3,M753,"เป็นไม้พุ่ม"),
IF(K753+L753&gt;=1.3,K753+L753,"เป็นไม้พุ่ม")))</f>
        <v>ยังไม่บันทึกข้อมูล</v>
      </c>
      <c r="O753" s="149" t="str">
        <f t="shared" si="90"/>
        <v>ข้อมูลไม่ถูกต้อง</v>
      </c>
      <c r="P753" s="149" t="str">
        <f t="shared" si="91"/>
        <v>ข้อมูลไม่ถูกต้อง</v>
      </c>
      <c r="Q753" s="149" t="str">
        <f t="shared" si="92"/>
        <v>ข้อมูลไม่ถูกต้อง</v>
      </c>
      <c r="R753" s="149" t="str">
        <f t="shared" si="93"/>
        <v>ข้อมูลไม่ถูกต้อง</v>
      </c>
      <c r="S753" s="149" t="str">
        <f>IF(ISNUMBER(R753),
IF(H$2=ตัวเลือก!A$30,"ยังไม่บันทึกข้อมูล",R753*0.27),"ข้อมูลไม่ถูกต้อง")</f>
        <v>ข้อมูลไม่ถูกต้อง</v>
      </c>
      <c r="T753" s="149" t="str">
        <f t="shared" si="94"/>
        <v>ข้อมูลไม่ถูกต้อง</v>
      </c>
      <c r="U753" s="149" t="str">
        <f>IF(ISNUMBER(R753),
IF(H$2=ตัวเลือก!A$30,"ยังไม่บันทึกข้อมูล",R753*0.47),"ข้อมูลไม่ถูกต้อง")</f>
        <v>ข้อมูลไม่ถูกต้อง</v>
      </c>
      <c r="V753" s="149" t="str">
        <f>IF(ISNUMBER(S753),
IF(H$2=ตัวเลือก!A$30,"ยังไม่บันทึกข้อมูล",S753*0.47),"ข้อมูลไม่ถูกต้อง")</f>
        <v>ข้อมูลไม่ถูกต้อง</v>
      </c>
      <c r="W753" s="149" t="str">
        <f t="shared" si="95"/>
        <v>ข้อมูลไม่ถูกต้อง</v>
      </c>
      <c r="X753" s="148" t="str">
        <f t="shared" si="96"/>
        <v>ข้อมูลไม่ถูกต้อง</v>
      </c>
      <c r="Y753" s="38"/>
      <c r="Z753" s="38"/>
      <c r="AA753" s="38"/>
    </row>
    <row r="754" spans="1:27" x14ac:dyDescent="0.45">
      <c r="A754" s="38">
        <v>749</v>
      </c>
      <c r="B754" s="38"/>
      <c r="C754" s="38"/>
      <c r="D754" s="38"/>
      <c r="E754" s="38"/>
      <c r="F754" s="35"/>
      <c r="G754" s="35"/>
      <c r="H754" s="150"/>
      <c r="I754" s="38"/>
      <c r="J754" s="149" t="str">
        <f t="shared" si="97"/>
        <v>รอข้อมูลคอลัมน์ H</v>
      </c>
      <c r="K754" s="150"/>
      <c r="L754" s="150"/>
      <c r="M754" s="150"/>
      <c r="N754" s="149" t="str" cm="1">
        <f t="array" ref="N754">IF(AND(K754:M754=""),"ยังไม่บันทึกข้อมูล",
IF(M754&lt;&gt;"",
IF(M754&gt;=1.3,M754,"เป็นไม้พุ่ม"),
IF(K754+L754&gt;=1.3,K754+L754,"เป็นไม้พุ่ม")))</f>
        <v>ยังไม่บันทึกข้อมูล</v>
      </c>
      <c r="O754" s="149" t="str">
        <f t="shared" si="90"/>
        <v>ข้อมูลไม่ถูกต้อง</v>
      </c>
      <c r="P754" s="149" t="str">
        <f t="shared" si="91"/>
        <v>ข้อมูลไม่ถูกต้อง</v>
      </c>
      <c r="Q754" s="149" t="str">
        <f t="shared" si="92"/>
        <v>ข้อมูลไม่ถูกต้อง</v>
      </c>
      <c r="R754" s="149" t="str">
        <f t="shared" si="93"/>
        <v>ข้อมูลไม่ถูกต้อง</v>
      </c>
      <c r="S754" s="149" t="str">
        <f>IF(ISNUMBER(R754),
IF(H$2=ตัวเลือก!A$30,"ยังไม่บันทึกข้อมูล",R754*0.27),"ข้อมูลไม่ถูกต้อง")</f>
        <v>ข้อมูลไม่ถูกต้อง</v>
      </c>
      <c r="T754" s="149" t="str">
        <f t="shared" si="94"/>
        <v>ข้อมูลไม่ถูกต้อง</v>
      </c>
      <c r="U754" s="149" t="str">
        <f>IF(ISNUMBER(R754),
IF(H$2=ตัวเลือก!A$30,"ยังไม่บันทึกข้อมูล",R754*0.47),"ข้อมูลไม่ถูกต้อง")</f>
        <v>ข้อมูลไม่ถูกต้อง</v>
      </c>
      <c r="V754" s="149" t="str">
        <f>IF(ISNUMBER(S754),
IF(H$2=ตัวเลือก!A$30,"ยังไม่บันทึกข้อมูล",S754*0.47),"ข้อมูลไม่ถูกต้อง")</f>
        <v>ข้อมูลไม่ถูกต้อง</v>
      </c>
      <c r="W754" s="149" t="str">
        <f t="shared" si="95"/>
        <v>ข้อมูลไม่ถูกต้อง</v>
      </c>
      <c r="X754" s="148" t="str">
        <f t="shared" si="96"/>
        <v>ข้อมูลไม่ถูกต้อง</v>
      </c>
      <c r="Y754" s="38"/>
      <c r="Z754" s="38"/>
      <c r="AA754" s="38"/>
    </row>
    <row r="755" spans="1:27" x14ac:dyDescent="0.45">
      <c r="A755" s="38">
        <v>750</v>
      </c>
      <c r="B755" s="38"/>
      <c r="C755" s="38"/>
      <c r="D755" s="38"/>
      <c r="E755" s="38"/>
      <c r="F755" s="35"/>
      <c r="G755" s="35"/>
      <c r="H755" s="150"/>
      <c r="I755" s="38"/>
      <c r="J755" s="149" t="str">
        <f t="shared" si="97"/>
        <v>รอข้อมูลคอลัมน์ H</v>
      </c>
      <c r="K755" s="150"/>
      <c r="L755" s="150"/>
      <c r="M755" s="150"/>
      <c r="N755" s="149" t="str" cm="1">
        <f t="array" ref="N755">IF(AND(K755:M755=""),"ยังไม่บันทึกข้อมูล",
IF(M755&lt;&gt;"",
IF(M755&gt;=1.3,M755,"เป็นไม้พุ่ม"),
IF(K755+L755&gt;=1.3,K755+L755,"เป็นไม้พุ่ม")))</f>
        <v>ยังไม่บันทึกข้อมูล</v>
      </c>
      <c r="O755" s="149" t="str">
        <f t="shared" si="90"/>
        <v>ข้อมูลไม่ถูกต้อง</v>
      </c>
      <c r="P755" s="149" t="str">
        <f t="shared" si="91"/>
        <v>ข้อมูลไม่ถูกต้อง</v>
      </c>
      <c r="Q755" s="149" t="str">
        <f t="shared" si="92"/>
        <v>ข้อมูลไม่ถูกต้อง</v>
      </c>
      <c r="R755" s="149" t="str">
        <f t="shared" si="93"/>
        <v>ข้อมูลไม่ถูกต้อง</v>
      </c>
      <c r="S755" s="149" t="str">
        <f>IF(ISNUMBER(R755),
IF(H$2=ตัวเลือก!A$30,"ยังไม่บันทึกข้อมูล",R755*0.27),"ข้อมูลไม่ถูกต้อง")</f>
        <v>ข้อมูลไม่ถูกต้อง</v>
      </c>
      <c r="T755" s="149" t="str">
        <f t="shared" si="94"/>
        <v>ข้อมูลไม่ถูกต้อง</v>
      </c>
      <c r="U755" s="149" t="str">
        <f>IF(ISNUMBER(R755),
IF(H$2=ตัวเลือก!A$30,"ยังไม่บันทึกข้อมูล",R755*0.47),"ข้อมูลไม่ถูกต้อง")</f>
        <v>ข้อมูลไม่ถูกต้อง</v>
      </c>
      <c r="V755" s="149" t="str">
        <f>IF(ISNUMBER(S755),
IF(H$2=ตัวเลือก!A$30,"ยังไม่บันทึกข้อมูล",S755*0.47),"ข้อมูลไม่ถูกต้อง")</f>
        <v>ข้อมูลไม่ถูกต้อง</v>
      </c>
      <c r="W755" s="149" t="str">
        <f t="shared" si="95"/>
        <v>ข้อมูลไม่ถูกต้อง</v>
      </c>
      <c r="X755" s="148" t="str">
        <f t="shared" si="96"/>
        <v>ข้อมูลไม่ถูกต้อง</v>
      </c>
      <c r="Y755" s="38"/>
      <c r="Z755" s="38"/>
      <c r="AA755" s="38"/>
    </row>
    <row r="756" spans="1:27" x14ac:dyDescent="0.45">
      <c r="A756" s="38">
        <v>751</v>
      </c>
      <c r="B756" s="38"/>
      <c r="C756" s="38"/>
      <c r="D756" s="38"/>
      <c r="E756" s="38"/>
      <c r="F756" s="35"/>
      <c r="G756" s="35"/>
      <c r="H756" s="150"/>
      <c r="I756" s="38"/>
      <c r="J756" s="149" t="str">
        <f t="shared" si="97"/>
        <v>รอข้อมูลคอลัมน์ H</v>
      </c>
      <c r="K756" s="150"/>
      <c r="L756" s="150"/>
      <c r="M756" s="150"/>
      <c r="N756" s="149" t="str" cm="1">
        <f t="array" ref="N756">IF(AND(K756:M756=""),"ยังไม่บันทึกข้อมูล",
IF(M756&lt;&gt;"",
IF(M756&gt;=1.3,M756,"เป็นไม้พุ่ม"),
IF(K756+L756&gt;=1.3,K756+L756,"เป็นไม้พุ่ม")))</f>
        <v>ยังไม่บันทึกข้อมูล</v>
      </c>
      <c r="O756" s="149" t="str">
        <f t="shared" si="90"/>
        <v>ข้อมูลไม่ถูกต้อง</v>
      </c>
      <c r="P756" s="149" t="str">
        <f t="shared" si="91"/>
        <v>ข้อมูลไม่ถูกต้อง</v>
      </c>
      <c r="Q756" s="149" t="str">
        <f t="shared" si="92"/>
        <v>ข้อมูลไม่ถูกต้อง</v>
      </c>
      <c r="R756" s="149" t="str">
        <f t="shared" si="93"/>
        <v>ข้อมูลไม่ถูกต้อง</v>
      </c>
      <c r="S756" s="149" t="str">
        <f>IF(ISNUMBER(R756),
IF(H$2=ตัวเลือก!A$30,"ยังไม่บันทึกข้อมูล",R756*0.27),"ข้อมูลไม่ถูกต้อง")</f>
        <v>ข้อมูลไม่ถูกต้อง</v>
      </c>
      <c r="T756" s="149" t="str">
        <f t="shared" si="94"/>
        <v>ข้อมูลไม่ถูกต้อง</v>
      </c>
      <c r="U756" s="149" t="str">
        <f>IF(ISNUMBER(R756),
IF(H$2=ตัวเลือก!A$30,"ยังไม่บันทึกข้อมูล",R756*0.47),"ข้อมูลไม่ถูกต้อง")</f>
        <v>ข้อมูลไม่ถูกต้อง</v>
      </c>
      <c r="V756" s="149" t="str">
        <f>IF(ISNUMBER(S756),
IF(H$2=ตัวเลือก!A$30,"ยังไม่บันทึกข้อมูล",S756*0.47),"ข้อมูลไม่ถูกต้อง")</f>
        <v>ข้อมูลไม่ถูกต้อง</v>
      </c>
      <c r="W756" s="149" t="str">
        <f t="shared" si="95"/>
        <v>ข้อมูลไม่ถูกต้อง</v>
      </c>
      <c r="X756" s="148" t="str">
        <f t="shared" si="96"/>
        <v>ข้อมูลไม่ถูกต้อง</v>
      </c>
      <c r="Y756" s="38"/>
      <c r="Z756" s="38"/>
      <c r="AA756" s="38"/>
    </row>
    <row r="757" spans="1:27" x14ac:dyDescent="0.45">
      <c r="A757" s="38">
        <v>752</v>
      </c>
      <c r="B757" s="38"/>
      <c r="C757" s="38"/>
      <c r="D757" s="38"/>
      <c r="E757" s="38"/>
      <c r="F757" s="35"/>
      <c r="G757" s="35"/>
      <c r="H757" s="150"/>
      <c r="I757" s="38"/>
      <c r="J757" s="149" t="str">
        <f t="shared" si="97"/>
        <v>รอข้อมูลคอลัมน์ H</v>
      </c>
      <c r="K757" s="150"/>
      <c r="L757" s="150"/>
      <c r="M757" s="150"/>
      <c r="N757" s="149" t="str" cm="1">
        <f t="array" ref="N757">IF(AND(K757:M757=""),"ยังไม่บันทึกข้อมูล",
IF(M757&lt;&gt;"",
IF(M757&gt;=1.3,M757,"เป็นไม้พุ่ม"),
IF(K757+L757&gt;=1.3,K757+L757,"เป็นไม้พุ่ม")))</f>
        <v>ยังไม่บันทึกข้อมูล</v>
      </c>
      <c r="O757" s="149" t="str">
        <f t="shared" si="90"/>
        <v>ข้อมูลไม่ถูกต้อง</v>
      </c>
      <c r="P757" s="149" t="str">
        <f t="shared" si="91"/>
        <v>ข้อมูลไม่ถูกต้อง</v>
      </c>
      <c r="Q757" s="149" t="str">
        <f t="shared" si="92"/>
        <v>ข้อมูลไม่ถูกต้อง</v>
      </c>
      <c r="R757" s="149" t="str">
        <f t="shared" si="93"/>
        <v>ข้อมูลไม่ถูกต้อง</v>
      </c>
      <c r="S757" s="149" t="str">
        <f>IF(ISNUMBER(R757),
IF(H$2=ตัวเลือก!A$30,"ยังไม่บันทึกข้อมูล",R757*0.27),"ข้อมูลไม่ถูกต้อง")</f>
        <v>ข้อมูลไม่ถูกต้อง</v>
      </c>
      <c r="T757" s="149" t="str">
        <f t="shared" si="94"/>
        <v>ข้อมูลไม่ถูกต้อง</v>
      </c>
      <c r="U757" s="149" t="str">
        <f>IF(ISNUMBER(R757),
IF(H$2=ตัวเลือก!A$30,"ยังไม่บันทึกข้อมูล",R757*0.47),"ข้อมูลไม่ถูกต้อง")</f>
        <v>ข้อมูลไม่ถูกต้อง</v>
      </c>
      <c r="V757" s="149" t="str">
        <f>IF(ISNUMBER(S757),
IF(H$2=ตัวเลือก!A$30,"ยังไม่บันทึกข้อมูล",S757*0.47),"ข้อมูลไม่ถูกต้อง")</f>
        <v>ข้อมูลไม่ถูกต้อง</v>
      </c>
      <c r="W757" s="149" t="str">
        <f t="shared" si="95"/>
        <v>ข้อมูลไม่ถูกต้อง</v>
      </c>
      <c r="X757" s="148" t="str">
        <f t="shared" si="96"/>
        <v>ข้อมูลไม่ถูกต้อง</v>
      </c>
      <c r="Y757" s="38"/>
      <c r="Z757" s="38"/>
      <c r="AA757" s="38"/>
    </row>
    <row r="758" spans="1:27" x14ac:dyDescent="0.45">
      <c r="A758" s="38">
        <v>753</v>
      </c>
      <c r="B758" s="38"/>
      <c r="C758" s="38"/>
      <c r="D758" s="38"/>
      <c r="E758" s="38"/>
      <c r="F758" s="35"/>
      <c r="G758" s="35"/>
      <c r="H758" s="150"/>
      <c r="I758" s="38"/>
      <c r="J758" s="149" t="str">
        <f t="shared" si="97"/>
        <v>รอข้อมูลคอลัมน์ H</v>
      </c>
      <c r="K758" s="150"/>
      <c r="L758" s="150"/>
      <c r="M758" s="150"/>
      <c r="N758" s="149" t="str" cm="1">
        <f t="array" ref="N758">IF(AND(K758:M758=""),"ยังไม่บันทึกข้อมูล",
IF(M758&lt;&gt;"",
IF(M758&gt;=1.3,M758,"เป็นไม้พุ่ม"),
IF(K758+L758&gt;=1.3,K758+L758,"เป็นไม้พุ่ม")))</f>
        <v>ยังไม่บันทึกข้อมูล</v>
      </c>
      <c r="O758" s="149" t="str">
        <f t="shared" si="90"/>
        <v>ข้อมูลไม่ถูกต้อง</v>
      </c>
      <c r="P758" s="149" t="str">
        <f t="shared" si="91"/>
        <v>ข้อมูลไม่ถูกต้อง</v>
      </c>
      <c r="Q758" s="149" t="str">
        <f t="shared" si="92"/>
        <v>ข้อมูลไม่ถูกต้อง</v>
      </c>
      <c r="R758" s="149" t="str">
        <f t="shared" si="93"/>
        <v>ข้อมูลไม่ถูกต้อง</v>
      </c>
      <c r="S758" s="149" t="str">
        <f>IF(ISNUMBER(R758),
IF(H$2=ตัวเลือก!A$30,"ยังไม่บันทึกข้อมูล",R758*0.27),"ข้อมูลไม่ถูกต้อง")</f>
        <v>ข้อมูลไม่ถูกต้อง</v>
      </c>
      <c r="T758" s="149" t="str">
        <f t="shared" si="94"/>
        <v>ข้อมูลไม่ถูกต้อง</v>
      </c>
      <c r="U758" s="149" t="str">
        <f>IF(ISNUMBER(R758),
IF(H$2=ตัวเลือก!A$30,"ยังไม่บันทึกข้อมูล",R758*0.47),"ข้อมูลไม่ถูกต้อง")</f>
        <v>ข้อมูลไม่ถูกต้อง</v>
      </c>
      <c r="V758" s="149" t="str">
        <f>IF(ISNUMBER(S758),
IF(H$2=ตัวเลือก!A$30,"ยังไม่บันทึกข้อมูล",S758*0.47),"ข้อมูลไม่ถูกต้อง")</f>
        <v>ข้อมูลไม่ถูกต้อง</v>
      </c>
      <c r="W758" s="149" t="str">
        <f t="shared" si="95"/>
        <v>ข้อมูลไม่ถูกต้อง</v>
      </c>
      <c r="X758" s="148" t="str">
        <f t="shared" si="96"/>
        <v>ข้อมูลไม่ถูกต้อง</v>
      </c>
      <c r="Y758" s="38"/>
      <c r="Z758" s="38"/>
      <c r="AA758" s="38"/>
    </row>
    <row r="759" spans="1:27" x14ac:dyDescent="0.45">
      <c r="A759" s="38">
        <v>754</v>
      </c>
      <c r="B759" s="38"/>
      <c r="C759" s="38"/>
      <c r="D759" s="38"/>
      <c r="E759" s="38"/>
      <c r="F759" s="35"/>
      <c r="G759" s="35"/>
      <c r="H759" s="150"/>
      <c r="I759" s="38"/>
      <c r="J759" s="149" t="str">
        <f t="shared" si="97"/>
        <v>รอข้อมูลคอลัมน์ H</v>
      </c>
      <c r="K759" s="150"/>
      <c r="L759" s="150"/>
      <c r="M759" s="150"/>
      <c r="N759" s="149" t="str" cm="1">
        <f t="array" ref="N759">IF(AND(K759:M759=""),"ยังไม่บันทึกข้อมูล",
IF(M759&lt;&gt;"",
IF(M759&gt;=1.3,M759,"เป็นไม้พุ่ม"),
IF(K759+L759&gt;=1.3,K759+L759,"เป็นไม้พุ่ม")))</f>
        <v>ยังไม่บันทึกข้อมูล</v>
      </c>
      <c r="O759" s="149" t="str">
        <f t="shared" si="90"/>
        <v>ข้อมูลไม่ถูกต้อง</v>
      </c>
      <c r="P759" s="149" t="str">
        <f t="shared" si="91"/>
        <v>ข้อมูลไม่ถูกต้อง</v>
      </c>
      <c r="Q759" s="149" t="str">
        <f t="shared" si="92"/>
        <v>ข้อมูลไม่ถูกต้อง</v>
      </c>
      <c r="R759" s="149" t="str">
        <f t="shared" si="93"/>
        <v>ข้อมูลไม่ถูกต้อง</v>
      </c>
      <c r="S759" s="149" t="str">
        <f>IF(ISNUMBER(R759),
IF(H$2=ตัวเลือก!A$30,"ยังไม่บันทึกข้อมูล",R759*0.27),"ข้อมูลไม่ถูกต้อง")</f>
        <v>ข้อมูลไม่ถูกต้อง</v>
      </c>
      <c r="T759" s="149" t="str">
        <f t="shared" si="94"/>
        <v>ข้อมูลไม่ถูกต้อง</v>
      </c>
      <c r="U759" s="149" t="str">
        <f>IF(ISNUMBER(R759),
IF(H$2=ตัวเลือก!A$30,"ยังไม่บันทึกข้อมูล",R759*0.47),"ข้อมูลไม่ถูกต้อง")</f>
        <v>ข้อมูลไม่ถูกต้อง</v>
      </c>
      <c r="V759" s="149" t="str">
        <f>IF(ISNUMBER(S759),
IF(H$2=ตัวเลือก!A$30,"ยังไม่บันทึกข้อมูล",S759*0.47),"ข้อมูลไม่ถูกต้อง")</f>
        <v>ข้อมูลไม่ถูกต้อง</v>
      </c>
      <c r="W759" s="149" t="str">
        <f t="shared" si="95"/>
        <v>ข้อมูลไม่ถูกต้อง</v>
      </c>
      <c r="X759" s="148" t="str">
        <f t="shared" si="96"/>
        <v>ข้อมูลไม่ถูกต้อง</v>
      </c>
      <c r="Y759" s="38"/>
      <c r="Z759" s="38"/>
      <c r="AA759" s="38"/>
    </row>
    <row r="760" spans="1:27" x14ac:dyDescent="0.45">
      <c r="A760" s="38">
        <v>755</v>
      </c>
      <c r="B760" s="38"/>
      <c r="C760" s="38"/>
      <c r="D760" s="38"/>
      <c r="E760" s="38"/>
      <c r="F760" s="35"/>
      <c r="G760" s="35"/>
      <c r="H760" s="150"/>
      <c r="I760" s="38"/>
      <c r="J760" s="149" t="str">
        <f t="shared" si="97"/>
        <v>รอข้อมูลคอลัมน์ H</v>
      </c>
      <c r="K760" s="150"/>
      <c r="L760" s="150"/>
      <c r="M760" s="150"/>
      <c r="N760" s="149" t="str" cm="1">
        <f t="array" ref="N760">IF(AND(K760:M760=""),"ยังไม่บันทึกข้อมูล",
IF(M760&lt;&gt;"",
IF(M760&gt;=1.3,M760,"เป็นไม้พุ่ม"),
IF(K760+L760&gt;=1.3,K760+L760,"เป็นไม้พุ่ม")))</f>
        <v>ยังไม่บันทึกข้อมูล</v>
      </c>
      <c r="O760" s="149" t="str">
        <f t="shared" si="90"/>
        <v>ข้อมูลไม่ถูกต้อง</v>
      </c>
      <c r="P760" s="149" t="str">
        <f t="shared" si="91"/>
        <v>ข้อมูลไม่ถูกต้อง</v>
      </c>
      <c r="Q760" s="149" t="str">
        <f t="shared" si="92"/>
        <v>ข้อมูลไม่ถูกต้อง</v>
      </c>
      <c r="R760" s="149" t="str">
        <f t="shared" si="93"/>
        <v>ข้อมูลไม่ถูกต้อง</v>
      </c>
      <c r="S760" s="149" t="str">
        <f>IF(ISNUMBER(R760),
IF(H$2=ตัวเลือก!A$30,"ยังไม่บันทึกข้อมูล",R760*0.27),"ข้อมูลไม่ถูกต้อง")</f>
        <v>ข้อมูลไม่ถูกต้อง</v>
      </c>
      <c r="T760" s="149" t="str">
        <f t="shared" si="94"/>
        <v>ข้อมูลไม่ถูกต้อง</v>
      </c>
      <c r="U760" s="149" t="str">
        <f>IF(ISNUMBER(R760),
IF(H$2=ตัวเลือก!A$30,"ยังไม่บันทึกข้อมูล",R760*0.47),"ข้อมูลไม่ถูกต้อง")</f>
        <v>ข้อมูลไม่ถูกต้อง</v>
      </c>
      <c r="V760" s="149" t="str">
        <f>IF(ISNUMBER(S760),
IF(H$2=ตัวเลือก!A$30,"ยังไม่บันทึกข้อมูล",S760*0.47),"ข้อมูลไม่ถูกต้อง")</f>
        <v>ข้อมูลไม่ถูกต้อง</v>
      </c>
      <c r="W760" s="149" t="str">
        <f t="shared" si="95"/>
        <v>ข้อมูลไม่ถูกต้อง</v>
      </c>
      <c r="X760" s="148" t="str">
        <f t="shared" si="96"/>
        <v>ข้อมูลไม่ถูกต้อง</v>
      </c>
      <c r="Y760" s="38"/>
      <c r="Z760" s="38"/>
      <c r="AA760" s="38"/>
    </row>
    <row r="761" spans="1:27" x14ac:dyDescent="0.45">
      <c r="A761" s="38">
        <v>756</v>
      </c>
      <c r="B761" s="38"/>
      <c r="C761" s="38"/>
      <c r="D761" s="38"/>
      <c r="E761" s="38"/>
      <c r="F761" s="35"/>
      <c r="G761" s="35"/>
      <c r="H761" s="150"/>
      <c r="I761" s="38"/>
      <c r="J761" s="149" t="str">
        <f t="shared" si="97"/>
        <v>รอข้อมูลคอลัมน์ H</v>
      </c>
      <c r="K761" s="150"/>
      <c r="L761" s="150"/>
      <c r="M761" s="150"/>
      <c r="N761" s="149" t="str" cm="1">
        <f t="array" ref="N761">IF(AND(K761:M761=""),"ยังไม่บันทึกข้อมูล",
IF(M761&lt;&gt;"",
IF(M761&gt;=1.3,M761,"เป็นไม้พุ่ม"),
IF(K761+L761&gt;=1.3,K761+L761,"เป็นไม้พุ่ม")))</f>
        <v>ยังไม่บันทึกข้อมูล</v>
      </c>
      <c r="O761" s="149" t="str">
        <f t="shared" si="90"/>
        <v>ข้อมูลไม่ถูกต้อง</v>
      </c>
      <c r="P761" s="149" t="str">
        <f t="shared" si="91"/>
        <v>ข้อมูลไม่ถูกต้อง</v>
      </c>
      <c r="Q761" s="149" t="str">
        <f t="shared" si="92"/>
        <v>ข้อมูลไม่ถูกต้อง</v>
      </c>
      <c r="R761" s="149" t="str">
        <f t="shared" si="93"/>
        <v>ข้อมูลไม่ถูกต้อง</v>
      </c>
      <c r="S761" s="149" t="str">
        <f>IF(ISNUMBER(R761),
IF(H$2=ตัวเลือก!A$30,"ยังไม่บันทึกข้อมูล",R761*0.27),"ข้อมูลไม่ถูกต้อง")</f>
        <v>ข้อมูลไม่ถูกต้อง</v>
      </c>
      <c r="T761" s="149" t="str">
        <f t="shared" si="94"/>
        <v>ข้อมูลไม่ถูกต้อง</v>
      </c>
      <c r="U761" s="149" t="str">
        <f>IF(ISNUMBER(R761),
IF(H$2=ตัวเลือก!A$30,"ยังไม่บันทึกข้อมูล",R761*0.47),"ข้อมูลไม่ถูกต้อง")</f>
        <v>ข้อมูลไม่ถูกต้อง</v>
      </c>
      <c r="V761" s="149" t="str">
        <f>IF(ISNUMBER(S761),
IF(H$2=ตัวเลือก!A$30,"ยังไม่บันทึกข้อมูล",S761*0.47),"ข้อมูลไม่ถูกต้อง")</f>
        <v>ข้อมูลไม่ถูกต้อง</v>
      </c>
      <c r="W761" s="149" t="str">
        <f t="shared" si="95"/>
        <v>ข้อมูลไม่ถูกต้อง</v>
      </c>
      <c r="X761" s="148" t="str">
        <f t="shared" si="96"/>
        <v>ข้อมูลไม่ถูกต้อง</v>
      </c>
      <c r="Y761" s="38"/>
      <c r="Z761" s="38"/>
      <c r="AA761" s="38"/>
    </row>
    <row r="762" spans="1:27" x14ac:dyDescent="0.45">
      <c r="A762" s="38">
        <v>757</v>
      </c>
      <c r="B762" s="38"/>
      <c r="C762" s="38"/>
      <c r="D762" s="38"/>
      <c r="E762" s="38"/>
      <c r="F762" s="35"/>
      <c r="G762" s="35"/>
      <c r="H762" s="150"/>
      <c r="I762" s="38"/>
      <c r="J762" s="149" t="str">
        <f t="shared" si="97"/>
        <v>รอข้อมูลคอลัมน์ H</v>
      </c>
      <c r="K762" s="150"/>
      <c r="L762" s="150"/>
      <c r="M762" s="150"/>
      <c r="N762" s="149" t="str" cm="1">
        <f t="array" ref="N762">IF(AND(K762:M762=""),"ยังไม่บันทึกข้อมูล",
IF(M762&lt;&gt;"",
IF(M762&gt;=1.3,M762,"เป็นไม้พุ่ม"),
IF(K762+L762&gt;=1.3,K762+L762,"เป็นไม้พุ่ม")))</f>
        <v>ยังไม่บันทึกข้อมูล</v>
      </c>
      <c r="O762" s="149" t="str">
        <f t="shared" si="90"/>
        <v>ข้อมูลไม่ถูกต้อง</v>
      </c>
      <c r="P762" s="149" t="str">
        <f t="shared" si="91"/>
        <v>ข้อมูลไม่ถูกต้อง</v>
      </c>
      <c r="Q762" s="149" t="str">
        <f t="shared" si="92"/>
        <v>ข้อมูลไม่ถูกต้อง</v>
      </c>
      <c r="R762" s="149" t="str">
        <f t="shared" si="93"/>
        <v>ข้อมูลไม่ถูกต้อง</v>
      </c>
      <c r="S762" s="149" t="str">
        <f>IF(ISNUMBER(R762),
IF(H$2=ตัวเลือก!A$30,"ยังไม่บันทึกข้อมูล",R762*0.27),"ข้อมูลไม่ถูกต้อง")</f>
        <v>ข้อมูลไม่ถูกต้อง</v>
      </c>
      <c r="T762" s="149" t="str">
        <f t="shared" si="94"/>
        <v>ข้อมูลไม่ถูกต้อง</v>
      </c>
      <c r="U762" s="149" t="str">
        <f>IF(ISNUMBER(R762),
IF(H$2=ตัวเลือก!A$30,"ยังไม่บันทึกข้อมูล",R762*0.47),"ข้อมูลไม่ถูกต้อง")</f>
        <v>ข้อมูลไม่ถูกต้อง</v>
      </c>
      <c r="V762" s="149" t="str">
        <f>IF(ISNUMBER(S762),
IF(H$2=ตัวเลือก!A$30,"ยังไม่บันทึกข้อมูล",S762*0.47),"ข้อมูลไม่ถูกต้อง")</f>
        <v>ข้อมูลไม่ถูกต้อง</v>
      </c>
      <c r="W762" s="149" t="str">
        <f t="shared" si="95"/>
        <v>ข้อมูลไม่ถูกต้อง</v>
      </c>
      <c r="X762" s="148" t="str">
        <f t="shared" si="96"/>
        <v>ข้อมูลไม่ถูกต้อง</v>
      </c>
      <c r="Y762" s="38"/>
      <c r="Z762" s="38"/>
      <c r="AA762" s="38"/>
    </row>
    <row r="763" spans="1:27" x14ac:dyDescent="0.45">
      <c r="A763" s="38">
        <v>758</v>
      </c>
      <c r="B763" s="38"/>
      <c r="C763" s="38"/>
      <c r="D763" s="38"/>
      <c r="E763" s="38"/>
      <c r="F763" s="35"/>
      <c r="G763" s="35"/>
      <c r="H763" s="150"/>
      <c r="I763" s="38"/>
      <c r="J763" s="149" t="str">
        <f t="shared" si="97"/>
        <v>รอข้อมูลคอลัมน์ H</v>
      </c>
      <c r="K763" s="150"/>
      <c r="L763" s="150"/>
      <c r="M763" s="150"/>
      <c r="N763" s="149" t="str" cm="1">
        <f t="array" ref="N763">IF(AND(K763:M763=""),"ยังไม่บันทึกข้อมูล",
IF(M763&lt;&gt;"",
IF(M763&gt;=1.3,M763,"เป็นไม้พุ่ม"),
IF(K763+L763&gt;=1.3,K763+L763,"เป็นไม้พุ่ม")))</f>
        <v>ยังไม่บันทึกข้อมูล</v>
      </c>
      <c r="O763" s="149" t="str">
        <f t="shared" si="90"/>
        <v>ข้อมูลไม่ถูกต้อง</v>
      </c>
      <c r="P763" s="149" t="str">
        <f t="shared" si="91"/>
        <v>ข้อมูลไม่ถูกต้อง</v>
      </c>
      <c r="Q763" s="149" t="str">
        <f t="shared" si="92"/>
        <v>ข้อมูลไม่ถูกต้อง</v>
      </c>
      <c r="R763" s="149" t="str">
        <f t="shared" si="93"/>
        <v>ข้อมูลไม่ถูกต้อง</v>
      </c>
      <c r="S763" s="149" t="str">
        <f>IF(ISNUMBER(R763),
IF(H$2=ตัวเลือก!A$30,"ยังไม่บันทึกข้อมูล",R763*0.27),"ข้อมูลไม่ถูกต้อง")</f>
        <v>ข้อมูลไม่ถูกต้อง</v>
      </c>
      <c r="T763" s="149" t="str">
        <f t="shared" si="94"/>
        <v>ข้อมูลไม่ถูกต้อง</v>
      </c>
      <c r="U763" s="149" t="str">
        <f>IF(ISNUMBER(R763),
IF(H$2=ตัวเลือก!A$30,"ยังไม่บันทึกข้อมูล",R763*0.47),"ข้อมูลไม่ถูกต้อง")</f>
        <v>ข้อมูลไม่ถูกต้อง</v>
      </c>
      <c r="V763" s="149" t="str">
        <f>IF(ISNUMBER(S763),
IF(H$2=ตัวเลือก!A$30,"ยังไม่บันทึกข้อมูล",S763*0.47),"ข้อมูลไม่ถูกต้อง")</f>
        <v>ข้อมูลไม่ถูกต้อง</v>
      </c>
      <c r="W763" s="149" t="str">
        <f t="shared" si="95"/>
        <v>ข้อมูลไม่ถูกต้อง</v>
      </c>
      <c r="X763" s="148" t="str">
        <f t="shared" si="96"/>
        <v>ข้อมูลไม่ถูกต้อง</v>
      </c>
      <c r="Y763" s="38"/>
      <c r="Z763" s="38"/>
      <c r="AA763" s="38"/>
    </row>
    <row r="764" spans="1:27" x14ac:dyDescent="0.45">
      <c r="A764" s="38">
        <v>759</v>
      </c>
      <c r="B764" s="38"/>
      <c r="C764" s="38"/>
      <c r="D764" s="38"/>
      <c r="E764" s="38"/>
      <c r="F764" s="35"/>
      <c r="G764" s="35"/>
      <c r="H764" s="150"/>
      <c r="I764" s="38"/>
      <c r="J764" s="149" t="str">
        <f t="shared" si="97"/>
        <v>รอข้อมูลคอลัมน์ H</v>
      </c>
      <c r="K764" s="150"/>
      <c r="L764" s="150"/>
      <c r="M764" s="150"/>
      <c r="N764" s="149" t="str" cm="1">
        <f t="array" ref="N764">IF(AND(K764:M764=""),"ยังไม่บันทึกข้อมูล",
IF(M764&lt;&gt;"",
IF(M764&gt;=1.3,M764,"เป็นไม้พุ่ม"),
IF(K764+L764&gt;=1.3,K764+L764,"เป็นไม้พุ่ม")))</f>
        <v>ยังไม่บันทึกข้อมูล</v>
      </c>
      <c r="O764" s="149" t="str">
        <f t="shared" si="90"/>
        <v>ข้อมูลไม่ถูกต้อง</v>
      </c>
      <c r="P764" s="149" t="str">
        <f t="shared" si="91"/>
        <v>ข้อมูลไม่ถูกต้อง</v>
      </c>
      <c r="Q764" s="149" t="str">
        <f t="shared" si="92"/>
        <v>ข้อมูลไม่ถูกต้อง</v>
      </c>
      <c r="R764" s="149" t="str">
        <f t="shared" si="93"/>
        <v>ข้อมูลไม่ถูกต้อง</v>
      </c>
      <c r="S764" s="149" t="str">
        <f>IF(ISNUMBER(R764),
IF(H$2=ตัวเลือก!A$30,"ยังไม่บันทึกข้อมูล",R764*0.27),"ข้อมูลไม่ถูกต้อง")</f>
        <v>ข้อมูลไม่ถูกต้อง</v>
      </c>
      <c r="T764" s="149" t="str">
        <f t="shared" si="94"/>
        <v>ข้อมูลไม่ถูกต้อง</v>
      </c>
      <c r="U764" s="149" t="str">
        <f>IF(ISNUMBER(R764),
IF(H$2=ตัวเลือก!A$30,"ยังไม่บันทึกข้อมูล",R764*0.47),"ข้อมูลไม่ถูกต้อง")</f>
        <v>ข้อมูลไม่ถูกต้อง</v>
      </c>
      <c r="V764" s="149" t="str">
        <f>IF(ISNUMBER(S764),
IF(H$2=ตัวเลือก!A$30,"ยังไม่บันทึกข้อมูล",S764*0.47),"ข้อมูลไม่ถูกต้อง")</f>
        <v>ข้อมูลไม่ถูกต้อง</v>
      </c>
      <c r="W764" s="149" t="str">
        <f t="shared" si="95"/>
        <v>ข้อมูลไม่ถูกต้อง</v>
      </c>
      <c r="X764" s="148" t="str">
        <f t="shared" si="96"/>
        <v>ข้อมูลไม่ถูกต้อง</v>
      </c>
      <c r="Y764" s="38"/>
      <c r="Z764" s="38"/>
      <c r="AA764" s="38"/>
    </row>
    <row r="765" spans="1:27" x14ac:dyDescent="0.45">
      <c r="A765" s="38">
        <v>760</v>
      </c>
      <c r="B765" s="38"/>
      <c r="C765" s="38"/>
      <c r="D765" s="38"/>
      <c r="E765" s="38"/>
      <c r="F765" s="35"/>
      <c r="G765" s="35"/>
      <c r="H765" s="150"/>
      <c r="I765" s="38"/>
      <c r="J765" s="149" t="str">
        <f t="shared" si="97"/>
        <v>รอข้อมูลคอลัมน์ H</v>
      </c>
      <c r="K765" s="150"/>
      <c r="L765" s="150"/>
      <c r="M765" s="150"/>
      <c r="N765" s="149" t="str" cm="1">
        <f t="array" ref="N765">IF(AND(K765:M765=""),"ยังไม่บันทึกข้อมูล",
IF(M765&lt;&gt;"",
IF(M765&gt;=1.3,M765,"เป็นไม้พุ่ม"),
IF(K765+L765&gt;=1.3,K765+L765,"เป็นไม้พุ่ม")))</f>
        <v>ยังไม่บันทึกข้อมูล</v>
      </c>
      <c r="O765" s="149" t="str">
        <f t="shared" si="90"/>
        <v>ข้อมูลไม่ถูกต้อง</v>
      </c>
      <c r="P765" s="149" t="str">
        <f t="shared" si="91"/>
        <v>ข้อมูลไม่ถูกต้อง</v>
      </c>
      <c r="Q765" s="149" t="str">
        <f t="shared" si="92"/>
        <v>ข้อมูลไม่ถูกต้อง</v>
      </c>
      <c r="R765" s="149" t="str">
        <f t="shared" si="93"/>
        <v>ข้อมูลไม่ถูกต้อง</v>
      </c>
      <c r="S765" s="149" t="str">
        <f>IF(ISNUMBER(R765),
IF(H$2=ตัวเลือก!A$30,"ยังไม่บันทึกข้อมูล",R765*0.27),"ข้อมูลไม่ถูกต้อง")</f>
        <v>ข้อมูลไม่ถูกต้อง</v>
      </c>
      <c r="T765" s="149" t="str">
        <f t="shared" si="94"/>
        <v>ข้อมูลไม่ถูกต้อง</v>
      </c>
      <c r="U765" s="149" t="str">
        <f>IF(ISNUMBER(R765),
IF(H$2=ตัวเลือก!A$30,"ยังไม่บันทึกข้อมูล",R765*0.47),"ข้อมูลไม่ถูกต้อง")</f>
        <v>ข้อมูลไม่ถูกต้อง</v>
      </c>
      <c r="V765" s="149" t="str">
        <f>IF(ISNUMBER(S765),
IF(H$2=ตัวเลือก!A$30,"ยังไม่บันทึกข้อมูล",S765*0.47),"ข้อมูลไม่ถูกต้อง")</f>
        <v>ข้อมูลไม่ถูกต้อง</v>
      </c>
      <c r="W765" s="149" t="str">
        <f t="shared" si="95"/>
        <v>ข้อมูลไม่ถูกต้อง</v>
      </c>
      <c r="X765" s="148" t="str">
        <f t="shared" si="96"/>
        <v>ข้อมูลไม่ถูกต้อง</v>
      </c>
      <c r="Y765" s="38"/>
      <c r="Z765" s="38"/>
      <c r="AA765" s="38"/>
    </row>
    <row r="766" spans="1:27" x14ac:dyDescent="0.45">
      <c r="A766" s="38">
        <v>761</v>
      </c>
      <c r="B766" s="38"/>
      <c r="C766" s="38"/>
      <c r="D766" s="38"/>
      <c r="E766" s="38"/>
      <c r="F766" s="35"/>
      <c r="G766" s="35"/>
      <c r="H766" s="150"/>
      <c r="I766" s="38"/>
      <c r="J766" s="149" t="str">
        <f t="shared" si="97"/>
        <v>รอข้อมูลคอลัมน์ H</v>
      </c>
      <c r="K766" s="150"/>
      <c r="L766" s="150"/>
      <c r="M766" s="150"/>
      <c r="N766" s="149" t="str" cm="1">
        <f t="array" ref="N766">IF(AND(K766:M766=""),"ยังไม่บันทึกข้อมูล",
IF(M766&lt;&gt;"",
IF(M766&gt;=1.3,M766,"เป็นไม้พุ่ม"),
IF(K766+L766&gt;=1.3,K766+L766,"เป็นไม้พุ่ม")))</f>
        <v>ยังไม่บันทึกข้อมูล</v>
      </c>
      <c r="O766" s="149" t="str">
        <f t="shared" si="90"/>
        <v>ข้อมูลไม่ถูกต้อง</v>
      </c>
      <c r="P766" s="149" t="str">
        <f t="shared" si="91"/>
        <v>ข้อมูลไม่ถูกต้อง</v>
      </c>
      <c r="Q766" s="149" t="str">
        <f t="shared" si="92"/>
        <v>ข้อมูลไม่ถูกต้อง</v>
      </c>
      <c r="R766" s="149" t="str">
        <f t="shared" si="93"/>
        <v>ข้อมูลไม่ถูกต้อง</v>
      </c>
      <c r="S766" s="149" t="str">
        <f>IF(ISNUMBER(R766),
IF(H$2=ตัวเลือก!A$30,"ยังไม่บันทึกข้อมูล",R766*0.27),"ข้อมูลไม่ถูกต้อง")</f>
        <v>ข้อมูลไม่ถูกต้อง</v>
      </c>
      <c r="T766" s="149" t="str">
        <f t="shared" si="94"/>
        <v>ข้อมูลไม่ถูกต้อง</v>
      </c>
      <c r="U766" s="149" t="str">
        <f>IF(ISNUMBER(R766),
IF(H$2=ตัวเลือก!A$30,"ยังไม่บันทึกข้อมูล",R766*0.47),"ข้อมูลไม่ถูกต้อง")</f>
        <v>ข้อมูลไม่ถูกต้อง</v>
      </c>
      <c r="V766" s="149" t="str">
        <f>IF(ISNUMBER(S766),
IF(H$2=ตัวเลือก!A$30,"ยังไม่บันทึกข้อมูล",S766*0.47),"ข้อมูลไม่ถูกต้อง")</f>
        <v>ข้อมูลไม่ถูกต้อง</v>
      </c>
      <c r="W766" s="149" t="str">
        <f t="shared" si="95"/>
        <v>ข้อมูลไม่ถูกต้อง</v>
      </c>
      <c r="X766" s="148" t="str">
        <f t="shared" si="96"/>
        <v>ข้อมูลไม่ถูกต้อง</v>
      </c>
      <c r="Y766" s="38"/>
      <c r="Z766" s="38"/>
      <c r="AA766" s="38"/>
    </row>
    <row r="767" spans="1:27" x14ac:dyDescent="0.45">
      <c r="A767" s="38">
        <v>762</v>
      </c>
      <c r="B767" s="38"/>
      <c r="C767" s="38"/>
      <c r="D767" s="38"/>
      <c r="E767" s="38"/>
      <c r="F767" s="35"/>
      <c r="G767" s="35"/>
      <c r="H767" s="150"/>
      <c r="I767" s="38"/>
      <c r="J767" s="149" t="str">
        <f t="shared" si="97"/>
        <v>รอข้อมูลคอลัมน์ H</v>
      </c>
      <c r="K767" s="150"/>
      <c r="L767" s="150"/>
      <c r="M767" s="150"/>
      <c r="N767" s="149" t="str" cm="1">
        <f t="array" ref="N767">IF(AND(K767:M767=""),"ยังไม่บันทึกข้อมูล",
IF(M767&lt;&gt;"",
IF(M767&gt;=1.3,M767,"เป็นไม้พุ่ม"),
IF(K767+L767&gt;=1.3,K767+L767,"เป็นไม้พุ่ม")))</f>
        <v>ยังไม่บันทึกข้อมูล</v>
      </c>
      <c r="O767" s="149" t="str">
        <f t="shared" si="90"/>
        <v>ข้อมูลไม่ถูกต้อง</v>
      </c>
      <c r="P767" s="149" t="str">
        <f t="shared" si="91"/>
        <v>ข้อมูลไม่ถูกต้อง</v>
      </c>
      <c r="Q767" s="149" t="str">
        <f t="shared" si="92"/>
        <v>ข้อมูลไม่ถูกต้อง</v>
      </c>
      <c r="R767" s="149" t="str">
        <f t="shared" si="93"/>
        <v>ข้อมูลไม่ถูกต้อง</v>
      </c>
      <c r="S767" s="149" t="str">
        <f>IF(ISNUMBER(R767),
IF(H$2=ตัวเลือก!A$30,"ยังไม่บันทึกข้อมูล",R767*0.27),"ข้อมูลไม่ถูกต้อง")</f>
        <v>ข้อมูลไม่ถูกต้อง</v>
      </c>
      <c r="T767" s="149" t="str">
        <f t="shared" si="94"/>
        <v>ข้อมูลไม่ถูกต้อง</v>
      </c>
      <c r="U767" s="149" t="str">
        <f>IF(ISNUMBER(R767),
IF(H$2=ตัวเลือก!A$30,"ยังไม่บันทึกข้อมูล",R767*0.47),"ข้อมูลไม่ถูกต้อง")</f>
        <v>ข้อมูลไม่ถูกต้อง</v>
      </c>
      <c r="V767" s="149" t="str">
        <f>IF(ISNUMBER(S767),
IF(H$2=ตัวเลือก!A$30,"ยังไม่บันทึกข้อมูล",S767*0.47),"ข้อมูลไม่ถูกต้อง")</f>
        <v>ข้อมูลไม่ถูกต้อง</v>
      </c>
      <c r="W767" s="149" t="str">
        <f t="shared" si="95"/>
        <v>ข้อมูลไม่ถูกต้อง</v>
      </c>
      <c r="X767" s="148" t="str">
        <f t="shared" si="96"/>
        <v>ข้อมูลไม่ถูกต้อง</v>
      </c>
      <c r="Y767" s="38"/>
      <c r="Z767" s="38"/>
      <c r="AA767" s="38"/>
    </row>
    <row r="768" spans="1:27" x14ac:dyDescent="0.45">
      <c r="A768" s="38">
        <v>763</v>
      </c>
      <c r="B768" s="38"/>
      <c r="C768" s="38"/>
      <c r="D768" s="38"/>
      <c r="E768" s="38"/>
      <c r="F768" s="35"/>
      <c r="G768" s="35"/>
      <c r="H768" s="150"/>
      <c r="I768" s="38"/>
      <c r="J768" s="149" t="str">
        <f t="shared" si="97"/>
        <v>รอข้อมูลคอลัมน์ H</v>
      </c>
      <c r="K768" s="150"/>
      <c r="L768" s="150"/>
      <c r="M768" s="150"/>
      <c r="N768" s="149" t="str" cm="1">
        <f t="array" ref="N768">IF(AND(K768:M768=""),"ยังไม่บันทึกข้อมูล",
IF(M768&lt;&gt;"",
IF(M768&gt;=1.3,M768,"เป็นไม้พุ่ม"),
IF(K768+L768&gt;=1.3,K768+L768,"เป็นไม้พุ่ม")))</f>
        <v>ยังไม่บันทึกข้อมูล</v>
      </c>
      <c r="O768" s="149" t="str">
        <f t="shared" si="90"/>
        <v>ข้อมูลไม่ถูกต้อง</v>
      </c>
      <c r="P768" s="149" t="str">
        <f t="shared" si="91"/>
        <v>ข้อมูลไม่ถูกต้อง</v>
      </c>
      <c r="Q768" s="149" t="str">
        <f t="shared" si="92"/>
        <v>ข้อมูลไม่ถูกต้อง</v>
      </c>
      <c r="R768" s="149" t="str">
        <f t="shared" si="93"/>
        <v>ข้อมูลไม่ถูกต้อง</v>
      </c>
      <c r="S768" s="149" t="str">
        <f>IF(ISNUMBER(R768),
IF(H$2=ตัวเลือก!A$30,"ยังไม่บันทึกข้อมูล",R768*0.27),"ข้อมูลไม่ถูกต้อง")</f>
        <v>ข้อมูลไม่ถูกต้อง</v>
      </c>
      <c r="T768" s="149" t="str">
        <f t="shared" si="94"/>
        <v>ข้อมูลไม่ถูกต้อง</v>
      </c>
      <c r="U768" s="149" t="str">
        <f>IF(ISNUMBER(R768),
IF(H$2=ตัวเลือก!A$30,"ยังไม่บันทึกข้อมูล",R768*0.47),"ข้อมูลไม่ถูกต้อง")</f>
        <v>ข้อมูลไม่ถูกต้อง</v>
      </c>
      <c r="V768" s="149" t="str">
        <f>IF(ISNUMBER(S768),
IF(H$2=ตัวเลือก!A$30,"ยังไม่บันทึกข้อมูล",S768*0.47),"ข้อมูลไม่ถูกต้อง")</f>
        <v>ข้อมูลไม่ถูกต้อง</v>
      </c>
      <c r="W768" s="149" t="str">
        <f t="shared" si="95"/>
        <v>ข้อมูลไม่ถูกต้อง</v>
      </c>
      <c r="X768" s="148" t="str">
        <f t="shared" si="96"/>
        <v>ข้อมูลไม่ถูกต้อง</v>
      </c>
      <c r="Y768" s="38"/>
      <c r="Z768" s="38"/>
      <c r="AA768" s="38"/>
    </row>
    <row r="769" spans="1:27" x14ac:dyDescent="0.45">
      <c r="A769" s="38">
        <v>764</v>
      </c>
      <c r="B769" s="38"/>
      <c r="C769" s="38"/>
      <c r="D769" s="38"/>
      <c r="E769" s="38"/>
      <c r="F769" s="35"/>
      <c r="G769" s="35"/>
      <c r="H769" s="150"/>
      <c r="I769" s="38"/>
      <c r="J769" s="149" t="str">
        <f t="shared" si="97"/>
        <v>รอข้อมูลคอลัมน์ H</v>
      </c>
      <c r="K769" s="150"/>
      <c r="L769" s="150"/>
      <c r="M769" s="150"/>
      <c r="N769" s="149" t="str" cm="1">
        <f t="array" ref="N769">IF(AND(K769:M769=""),"ยังไม่บันทึกข้อมูล",
IF(M769&lt;&gt;"",
IF(M769&gt;=1.3,M769,"เป็นไม้พุ่ม"),
IF(K769+L769&gt;=1.3,K769+L769,"เป็นไม้พุ่ม")))</f>
        <v>ยังไม่บันทึกข้อมูล</v>
      </c>
      <c r="O769" s="149" t="str">
        <f t="shared" si="90"/>
        <v>ข้อมูลไม่ถูกต้อง</v>
      </c>
      <c r="P769" s="149" t="str">
        <f t="shared" si="91"/>
        <v>ข้อมูลไม่ถูกต้อง</v>
      </c>
      <c r="Q769" s="149" t="str">
        <f t="shared" si="92"/>
        <v>ข้อมูลไม่ถูกต้อง</v>
      </c>
      <c r="R769" s="149" t="str">
        <f t="shared" si="93"/>
        <v>ข้อมูลไม่ถูกต้อง</v>
      </c>
      <c r="S769" s="149" t="str">
        <f>IF(ISNUMBER(R769),
IF(H$2=ตัวเลือก!A$30,"ยังไม่บันทึกข้อมูล",R769*0.27),"ข้อมูลไม่ถูกต้อง")</f>
        <v>ข้อมูลไม่ถูกต้อง</v>
      </c>
      <c r="T769" s="149" t="str">
        <f t="shared" si="94"/>
        <v>ข้อมูลไม่ถูกต้อง</v>
      </c>
      <c r="U769" s="149" t="str">
        <f>IF(ISNUMBER(R769),
IF(H$2=ตัวเลือก!A$30,"ยังไม่บันทึกข้อมูล",R769*0.47),"ข้อมูลไม่ถูกต้อง")</f>
        <v>ข้อมูลไม่ถูกต้อง</v>
      </c>
      <c r="V769" s="149" t="str">
        <f>IF(ISNUMBER(S769),
IF(H$2=ตัวเลือก!A$30,"ยังไม่บันทึกข้อมูล",S769*0.47),"ข้อมูลไม่ถูกต้อง")</f>
        <v>ข้อมูลไม่ถูกต้อง</v>
      </c>
      <c r="W769" s="149" t="str">
        <f t="shared" si="95"/>
        <v>ข้อมูลไม่ถูกต้อง</v>
      </c>
      <c r="X769" s="148" t="str">
        <f t="shared" si="96"/>
        <v>ข้อมูลไม่ถูกต้อง</v>
      </c>
      <c r="Y769" s="38"/>
      <c r="Z769" s="38"/>
      <c r="AA769" s="38"/>
    </row>
    <row r="770" spans="1:27" x14ac:dyDescent="0.45">
      <c r="A770" s="38">
        <v>765</v>
      </c>
      <c r="B770" s="38"/>
      <c r="C770" s="38"/>
      <c r="D770" s="38"/>
      <c r="E770" s="38"/>
      <c r="F770" s="35"/>
      <c r="G770" s="35"/>
      <c r="H770" s="150"/>
      <c r="I770" s="38"/>
      <c r="J770" s="149" t="str">
        <f t="shared" si="97"/>
        <v>รอข้อมูลคอลัมน์ H</v>
      </c>
      <c r="K770" s="150"/>
      <c r="L770" s="150"/>
      <c r="M770" s="150"/>
      <c r="N770" s="149" t="str" cm="1">
        <f t="array" ref="N770">IF(AND(K770:M770=""),"ยังไม่บันทึกข้อมูล",
IF(M770&lt;&gt;"",
IF(M770&gt;=1.3,M770,"เป็นไม้พุ่ม"),
IF(K770+L770&gt;=1.3,K770+L770,"เป็นไม้พุ่ม")))</f>
        <v>ยังไม่บันทึกข้อมูล</v>
      </c>
      <c r="O770" s="149" t="str">
        <f t="shared" si="90"/>
        <v>ข้อมูลไม่ถูกต้อง</v>
      </c>
      <c r="P770" s="149" t="str">
        <f t="shared" si="91"/>
        <v>ข้อมูลไม่ถูกต้อง</v>
      </c>
      <c r="Q770" s="149" t="str">
        <f t="shared" si="92"/>
        <v>ข้อมูลไม่ถูกต้อง</v>
      </c>
      <c r="R770" s="149" t="str">
        <f t="shared" si="93"/>
        <v>ข้อมูลไม่ถูกต้อง</v>
      </c>
      <c r="S770" s="149" t="str">
        <f>IF(ISNUMBER(R770),
IF(H$2=ตัวเลือก!A$30,"ยังไม่บันทึกข้อมูล",R770*0.27),"ข้อมูลไม่ถูกต้อง")</f>
        <v>ข้อมูลไม่ถูกต้อง</v>
      </c>
      <c r="T770" s="149" t="str">
        <f t="shared" si="94"/>
        <v>ข้อมูลไม่ถูกต้อง</v>
      </c>
      <c r="U770" s="149" t="str">
        <f>IF(ISNUMBER(R770),
IF(H$2=ตัวเลือก!A$30,"ยังไม่บันทึกข้อมูล",R770*0.47),"ข้อมูลไม่ถูกต้อง")</f>
        <v>ข้อมูลไม่ถูกต้อง</v>
      </c>
      <c r="V770" s="149" t="str">
        <f>IF(ISNUMBER(S770),
IF(H$2=ตัวเลือก!A$30,"ยังไม่บันทึกข้อมูล",S770*0.47),"ข้อมูลไม่ถูกต้อง")</f>
        <v>ข้อมูลไม่ถูกต้อง</v>
      </c>
      <c r="W770" s="149" t="str">
        <f t="shared" si="95"/>
        <v>ข้อมูลไม่ถูกต้อง</v>
      </c>
      <c r="X770" s="148" t="str">
        <f t="shared" si="96"/>
        <v>ข้อมูลไม่ถูกต้อง</v>
      </c>
      <c r="Y770" s="38"/>
      <c r="Z770" s="38"/>
      <c r="AA770" s="38"/>
    </row>
    <row r="771" spans="1:27" x14ac:dyDescent="0.45">
      <c r="A771" s="38">
        <v>766</v>
      </c>
      <c r="B771" s="38"/>
      <c r="C771" s="38"/>
      <c r="D771" s="38"/>
      <c r="E771" s="38"/>
      <c r="F771" s="35"/>
      <c r="G771" s="35"/>
      <c r="H771" s="150"/>
      <c r="I771" s="38"/>
      <c r="J771" s="149" t="str">
        <f t="shared" si="97"/>
        <v>รอข้อมูลคอลัมน์ H</v>
      </c>
      <c r="K771" s="150"/>
      <c r="L771" s="150"/>
      <c r="M771" s="150"/>
      <c r="N771" s="149" t="str" cm="1">
        <f t="array" ref="N771">IF(AND(K771:M771=""),"ยังไม่บันทึกข้อมูล",
IF(M771&lt;&gt;"",
IF(M771&gt;=1.3,M771,"เป็นไม้พุ่ม"),
IF(K771+L771&gt;=1.3,K771+L771,"เป็นไม้พุ่ม")))</f>
        <v>ยังไม่บันทึกข้อมูล</v>
      </c>
      <c r="O771" s="149" t="str">
        <f t="shared" si="90"/>
        <v>ข้อมูลไม่ถูกต้อง</v>
      </c>
      <c r="P771" s="149" t="str">
        <f t="shared" si="91"/>
        <v>ข้อมูลไม่ถูกต้อง</v>
      </c>
      <c r="Q771" s="149" t="str">
        <f t="shared" si="92"/>
        <v>ข้อมูลไม่ถูกต้อง</v>
      </c>
      <c r="R771" s="149" t="str">
        <f t="shared" si="93"/>
        <v>ข้อมูลไม่ถูกต้อง</v>
      </c>
      <c r="S771" s="149" t="str">
        <f>IF(ISNUMBER(R771),
IF(H$2=ตัวเลือก!A$30,"ยังไม่บันทึกข้อมูล",R771*0.27),"ข้อมูลไม่ถูกต้อง")</f>
        <v>ข้อมูลไม่ถูกต้อง</v>
      </c>
      <c r="T771" s="149" t="str">
        <f t="shared" si="94"/>
        <v>ข้อมูลไม่ถูกต้อง</v>
      </c>
      <c r="U771" s="149" t="str">
        <f>IF(ISNUMBER(R771),
IF(H$2=ตัวเลือก!A$30,"ยังไม่บันทึกข้อมูล",R771*0.47),"ข้อมูลไม่ถูกต้อง")</f>
        <v>ข้อมูลไม่ถูกต้อง</v>
      </c>
      <c r="V771" s="149" t="str">
        <f>IF(ISNUMBER(S771),
IF(H$2=ตัวเลือก!A$30,"ยังไม่บันทึกข้อมูล",S771*0.47),"ข้อมูลไม่ถูกต้อง")</f>
        <v>ข้อมูลไม่ถูกต้อง</v>
      </c>
      <c r="W771" s="149" t="str">
        <f t="shared" si="95"/>
        <v>ข้อมูลไม่ถูกต้อง</v>
      </c>
      <c r="X771" s="148" t="str">
        <f t="shared" si="96"/>
        <v>ข้อมูลไม่ถูกต้อง</v>
      </c>
      <c r="Y771" s="38"/>
      <c r="Z771" s="38"/>
      <c r="AA771" s="38"/>
    </row>
    <row r="772" spans="1:27" x14ac:dyDescent="0.45">
      <c r="A772" s="38">
        <v>767</v>
      </c>
      <c r="B772" s="38"/>
      <c r="C772" s="38"/>
      <c r="D772" s="38"/>
      <c r="E772" s="38"/>
      <c r="F772" s="35"/>
      <c r="G772" s="35"/>
      <c r="H772" s="150"/>
      <c r="I772" s="38"/>
      <c r="J772" s="149" t="str">
        <f t="shared" si="97"/>
        <v>รอข้อมูลคอลัมน์ H</v>
      </c>
      <c r="K772" s="150"/>
      <c r="L772" s="150"/>
      <c r="M772" s="150"/>
      <c r="N772" s="149" t="str" cm="1">
        <f t="array" ref="N772">IF(AND(K772:M772=""),"ยังไม่บันทึกข้อมูล",
IF(M772&lt;&gt;"",
IF(M772&gt;=1.3,M772,"เป็นไม้พุ่ม"),
IF(K772+L772&gt;=1.3,K772+L772,"เป็นไม้พุ่ม")))</f>
        <v>ยังไม่บันทึกข้อมูล</v>
      </c>
      <c r="O772" s="149" t="str">
        <f t="shared" si="90"/>
        <v>ข้อมูลไม่ถูกต้อง</v>
      </c>
      <c r="P772" s="149" t="str">
        <f t="shared" si="91"/>
        <v>ข้อมูลไม่ถูกต้อง</v>
      </c>
      <c r="Q772" s="149" t="str">
        <f t="shared" si="92"/>
        <v>ข้อมูลไม่ถูกต้อง</v>
      </c>
      <c r="R772" s="149" t="str">
        <f t="shared" si="93"/>
        <v>ข้อมูลไม่ถูกต้อง</v>
      </c>
      <c r="S772" s="149" t="str">
        <f>IF(ISNUMBER(R772),
IF(H$2=ตัวเลือก!A$30,"ยังไม่บันทึกข้อมูล",R772*0.27),"ข้อมูลไม่ถูกต้อง")</f>
        <v>ข้อมูลไม่ถูกต้อง</v>
      </c>
      <c r="T772" s="149" t="str">
        <f t="shared" si="94"/>
        <v>ข้อมูลไม่ถูกต้อง</v>
      </c>
      <c r="U772" s="149" t="str">
        <f>IF(ISNUMBER(R772),
IF(H$2=ตัวเลือก!A$30,"ยังไม่บันทึกข้อมูล",R772*0.47),"ข้อมูลไม่ถูกต้อง")</f>
        <v>ข้อมูลไม่ถูกต้อง</v>
      </c>
      <c r="V772" s="149" t="str">
        <f>IF(ISNUMBER(S772),
IF(H$2=ตัวเลือก!A$30,"ยังไม่บันทึกข้อมูล",S772*0.47),"ข้อมูลไม่ถูกต้อง")</f>
        <v>ข้อมูลไม่ถูกต้อง</v>
      </c>
      <c r="W772" s="149" t="str">
        <f t="shared" si="95"/>
        <v>ข้อมูลไม่ถูกต้อง</v>
      </c>
      <c r="X772" s="148" t="str">
        <f t="shared" si="96"/>
        <v>ข้อมูลไม่ถูกต้อง</v>
      </c>
      <c r="Y772" s="38"/>
      <c r="Z772" s="38"/>
      <c r="AA772" s="38"/>
    </row>
    <row r="773" spans="1:27" x14ac:dyDescent="0.45">
      <c r="A773" s="38">
        <v>768</v>
      </c>
      <c r="B773" s="38"/>
      <c r="C773" s="38"/>
      <c r="D773" s="38"/>
      <c r="E773" s="38"/>
      <c r="F773" s="35"/>
      <c r="G773" s="35"/>
      <c r="H773" s="150"/>
      <c r="I773" s="38"/>
      <c r="J773" s="149" t="str">
        <f t="shared" si="97"/>
        <v>รอข้อมูลคอลัมน์ H</v>
      </c>
      <c r="K773" s="150"/>
      <c r="L773" s="150"/>
      <c r="M773" s="150"/>
      <c r="N773" s="149" t="str" cm="1">
        <f t="array" ref="N773">IF(AND(K773:M773=""),"ยังไม่บันทึกข้อมูล",
IF(M773&lt;&gt;"",
IF(M773&gt;=1.3,M773,"เป็นไม้พุ่ม"),
IF(K773+L773&gt;=1.3,K773+L773,"เป็นไม้พุ่ม")))</f>
        <v>ยังไม่บันทึกข้อมูล</v>
      </c>
      <c r="O773" s="149" t="str">
        <f t="shared" si="90"/>
        <v>ข้อมูลไม่ถูกต้อง</v>
      </c>
      <c r="P773" s="149" t="str">
        <f t="shared" si="91"/>
        <v>ข้อมูลไม่ถูกต้อง</v>
      </c>
      <c r="Q773" s="149" t="str">
        <f t="shared" si="92"/>
        <v>ข้อมูลไม่ถูกต้อง</v>
      </c>
      <c r="R773" s="149" t="str">
        <f t="shared" si="93"/>
        <v>ข้อมูลไม่ถูกต้อง</v>
      </c>
      <c r="S773" s="149" t="str">
        <f>IF(ISNUMBER(R773),
IF(H$2=ตัวเลือก!A$30,"ยังไม่บันทึกข้อมูล",R773*0.27),"ข้อมูลไม่ถูกต้อง")</f>
        <v>ข้อมูลไม่ถูกต้อง</v>
      </c>
      <c r="T773" s="149" t="str">
        <f t="shared" si="94"/>
        <v>ข้อมูลไม่ถูกต้อง</v>
      </c>
      <c r="U773" s="149" t="str">
        <f>IF(ISNUMBER(R773),
IF(H$2=ตัวเลือก!A$30,"ยังไม่บันทึกข้อมูล",R773*0.47),"ข้อมูลไม่ถูกต้อง")</f>
        <v>ข้อมูลไม่ถูกต้อง</v>
      </c>
      <c r="V773" s="149" t="str">
        <f>IF(ISNUMBER(S773),
IF(H$2=ตัวเลือก!A$30,"ยังไม่บันทึกข้อมูล",S773*0.47),"ข้อมูลไม่ถูกต้อง")</f>
        <v>ข้อมูลไม่ถูกต้อง</v>
      </c>
      <c r="W773" s="149" t="str">
        <f t="shared" si="95"/>
        <v>ข้อมูลไม่ถูกต้อง</v>
      </c>
      <c r="X773" s="148" t="str">
        <f t="shared" si="96"/>
        <v>ข้อมูลไม่ถูกต้อง</v>
      </c>
      <c r="Y773" s="38"/>
      <c r="Z773" s="38"/>
      <c r="AA773" s="38"/>
    </row>
    <row r="774" spans="1:27" x14ac:dyDescent="0.45">
      <c r="A774" s="38">
        <v>769</v>
      </c>
      <c r="B774" s="38"/>
      <c r="C774" s="38"/>
      <c r="D774" s="38"/>
      <c r="E774" s="38"/>
      <c r="F774" s="35"/>
      <c r="G774" s="35"/>
      <c r="H774" s="150"/>
      <c r="I774" s="38"/>
      <c r="J774" s="149" t="str">
        <f t="shared" si="97"/>
        <v>รอข้อมูลคอลัมน์ H</v>
      </c>
      <c r="K774" s="150"/>
      <c r="L774" s="150"/>
      <c r="M774" s="150"/>
      <c r="N774" s="149" t="str" cm="1">
        <f t="array" ref="N774">IF(AND(K774:M774=""),"ยังไม่บันทึกข้อมูล",
IF(M774&lt;&gt;"",
IF(M774&gt;=1.3,M774,"เป็นไม้พุ่ม"),
IF(K774+L774&gt;=1.3,K774+L774,"เป็นไม้พุ่ม")))</f>
        <v>ยังไม่บันทึกข้อมูล</v>
      </c>
      <c r="O774" s="149" t="str">
        <f t="shared" si="90"/>
        <v>ข้อมูลไม่ถูกต้อง</v>
      </c>
      <c r="P774" s="149" t="str">
        <f t="shared" si="91"/>
        <v>ข้อมูลไม่ถูกต้อง</v>
      </c>
      <c r="Q774" s="149" t="str">
        <f t="shared" si="92"/>
        <v>ข้อมูลไม่ถูกต้อง</v>
      </c>
      <c r="R774" s="149" t="str">
        <f t="shared" si="93"/>
        <v>ข้อมูลไม่ถูกต้อง</v>
      </c>
      <c r="S774" s="149" t="str">
        <f>IF(ISNUMBER(R774),
IF(H$2=ตัวเลือก!A$30,"ยังไม่บันทึกข้อมูล",R774*0.27),"ข้อมูลไม่ถูกต้อง")</f>
        <v>ข้อมูลไม่ถูกต้อง</v>
      </c>
      <c r="T774" s="149" t="str">
        <f t="shared" si="94"/>
        <v>ข้อมูลไม่ถูกต้อง</v>
      </c>
      <c r="U774" s="149" t="str">
        <f>IF(ISNUMBER(R774),
IF(H$2=ตัวเลือก!A$30,"ยังไม่บันทึกข้อมูล",R774*0.47),"ข้อมูลไม่ถูกต้อง")</f>
        <v>ข้อมูลไม่ถูกต้อง</v>
      </c>
      <c r="V774" s="149" t="str">
        <f>IF(ISNUMBER(S774),
IF(H$2=ตัวเลือก!A$30,"ยังไม่บันทึกข้อมูล",S774*0.47),"ข้อมูลไม่ถูกต้อง")</f>
        <v>ข้อมูลไม่ถูกต้อง</v>
      </c>
      <c r="W774" s="149" t="str">
        <f t="shared" si="95"/>
        <v>ข้อมูลไม่ถูกต้อง</v>
      </c>
      <c r="X774" s="148" t="str">
        <f t="shared" si="96"/>
        <v>ข้อมูลไม่ถูกต้อง</v>
      </c>
      <c r="Y774" s="38"/>
      <c r="Z774" s="38"/>
      <c r="AA774" s="38"/>
    </row>
    <row r="775" spans="1:27" x14ac:dyDescent="0.45">
      <c r="A775" s="38">
        <v>770</v>
      </c>
      <c r="B775" s="38"/>
      <c r="C775" s="38"/>
      <c r="D775" s="38"/>
      <c r="E775" s="38"/>
      <c r="F775" s="35"/>
      <c r="G775" s="35"/>
      <c r="H775" s="150"/>
      <c r="I775" s="38"/>
      <c r="J775" s="149" t="str">
        <f t="shared" si="97"/>
        <v>รอข้อมูลคอลัมน์ H</v>
      </c>
      <c r="K775" s="150"/>
      <c r="L775" s="150"/>
      <c r="M775" s="150"/>
      <c r="N775" s="149" t="str" cm="1">
        <f t="array" ref="N775">IF(AND(K775:M775=""),"ยังไม่บันทึกข้อมูล",
IF(M775&lt;&gt;"",
IF(M775&gt;=1.3,M775,"เป็นไม้พุ่ม"),
IF(K775+L775&gt;=1.3,K775+L775,"เป็นไม้พุ่ม")))</f>
        <v>ยังไม่บันทึกข้อมูล</v>
      </c>
      <c r="O775" s="149" t="str">
        <f t="shared" ref="O775:O838" si="98">IF(AND(ISNUMBER(J775),ISNUMBER(N775)),0.0702*(((J775^2)*N775))^0.8737,"ข้อมูลไม่ถูกต้อง")</f>
        <v>ข้อมูลไม่ถูกต้อง</v>
      </c>
      <c r="P775" s="149" t="str">
        <f t="shared" ref="P775:P838" si="99">IF(AND(ISNUMBER(J775),ISNUMBER(N775)),0.0093*(((J775^2)*N775))^0.9403,"ข้อมูลไม่ถูกต้อง")</f>
        <v>ข้อมูลไม่ถูกต้อง</v>
      </c>
      <c r="Q775" s="149" t="str">
        <f t="shared" ref="Q775:Q838" si="100">IF(AND(ISNUMBER(K775),ISNUMBER(O775)),0.0244*(((K775^2)*O775))^1.0517,"ข้อมูลไม่ถูกต้อง")</f>
        <v>ข้อมูลไม่ถูกต้อง</v>
      </c>
      <c r="R775" s="149" t="str">
        <f t="shared" ref="R775:R838" si="101">IF(AND(O775&lt;&gt;"ข้อมูลไม่ถูกต้อง",P775&lt;&gt;"ข้อมูลไม่ถูกต้อง",Q775&lt;&gt;"ข้อมูลไม่ถูกต้อง"),O775+P775+Q775,"ข้อมูลไม่ถูกต้อง")</f>
        <v>ข้อมูลไม่ถูกต้อง</v>
      </c>
      <c r="S775" s="149" t="str">
        <f>IF(ISNUMBER(R775),
IF(H$2=ตัวเลือก!A$30,"ยังไม่บันทึกข้อมูล",R775*0.27),"ข้อมูลไม่ถูกต้อง")</f>
        <v>ข้อมูลไม่ถูกต้อง</v>
      </c>
      <c r="T775" s="149" t="str">
        <f t="shared" ref="T775:T838" si="102">IF(AND(ISNUMBER(R775),ISNUMBER(S775)),R775+S775,"ข้อมูลไม่ถูกต้อง")</f>
        <v>ข้อมูลไม่ถูกต้อง</v>
      </c>
      <c r="U775" s="149" t="str">
        <f>IF(ISNUMBER(R775),
IF(H$2=ตัวเลือก!A$30,"ยังไม่บันทึกข้อมูล",R775*0.47),"ข้อมูลไม่ถูกต้อง")</f>
        <v>ข้อมูลไม่ถูกต้อง</v>
      </c>
      <c r="V775" s="149" t="str">
        <f>IF(ISNUMBER(S775),
IF(H$2=ตัวเลือก!A$30,"ยังไม่บันทึกข้อมูล",S775*0.47),"ข้อมูลไม่ถูกต้อง")</f>
        <v>ข้อมูลไม่ถูกต้อง</v>
      </c>
      <c r="W775" s="149" t="str">
        <f t="shared" ref="W775:W838" si="103">IF(AND(ISNUMBER(U775),ISNUMBER(V775)),((U775+V775)/1000),"ข้อมูลไม่ถูกต้อง")</f>
        <v>ข้อมูลไม่ถูกต้อง</v>
      </c>
      <c r="X775" s="148" t="str">
        <f t="shared" si="96"/>
        <v>ข้อมูลไม่ถูกต้อง</v>
      </c>
      <c r="Y775" s="38"/>
      <c r="Z775" s="38"/>
      <c r="AA775" s="38"/>
    </row>
    <row r="776" spans="1:27" x14ac:dyDescent="0.45">
      <c r="A776" s="38">
        <v>771</v>
      </c>
      <c r="B776" s="38"/>
      <c r="C776" s="38"/>
      <c r="D776" s="38"/>
      <c r="E776" s="38"/>
      <c r="F776" s="35"/>
      <c r="G776" s="35"/>
      <c r="H776" s="150"/>
      <c r="I776" s="38"/>
      <c r="J776" s="149" t="str">
        <f t="shared" si="97"/>
        <v>รอข้อมูลคอลัมน์ H</v>
      </c>
      <c r="K776" s="150"/>
      <c r="L776" s="150"/>
      <c r="M776" s="150"/>
      <c r="N776" s="149" t="str" cm="1">
        <f t="array" ref="N776">IF(AND(K776:M776=""),"ยังไม่บันทึกข้อมูล",
IF(M776&lt;&gt;"",
IF(M776&gt;=1.3,M776,"เป็นไม้พุ่ม"),
IF(K776+L776&gt;=1.3,K776+L776,"เป็นไม้พุ่ม")))</f>
        <v>ยังไม่บันทึกข้อมูล</v>
      </c>
      <c r="O776" s="149" t="str">
        <f t="shared" si="98"/>
        <v>ข้อมูลไม่ถูกต้อง</v>
      </c>
      <c r="P776" s="149" t="str">
        <f t="shared" si="99"/>
        <v>ข้อมูลไม่ถูกต้อง</v>
      </c>
      <c r="Q776" s="149" t="str">
        <f t="shared" si="100"/>
        <v>ข้อมูลไม่ถูกต้อง</v>
      </c>
      <c r="R776" s="149" t="str">
        <f t="shared" si="101"/>
        <v>ข้อมูลไม่ถูกต้อง</v>
      </c>
      <c r="S776" s="149" t="str">
        <f>IF(ISNUMBER(R776),
IF(H$2=ตัวเลือก!A$30,"ยังไม่บันทึกข้อมูล",R776*0.27),"ข้อมูลไม่ถูกต้อง")</f>
        <v>ข้อมูลไม่ถูกต้อง</v>
      </c>
      <c r="T776" s="149" t="str">
        <f t="shared" si="102"/>
        <v>ข้อมูลไม่ถูกต้อง</v>
      </c>
      <c r="U776" s="149" t="str">
        <f>IF(ISNUMBER(R776),
IF(H$2=ตัวเลือก!A$30,"ยังไม่บันทึกข้อมูล",R776*0.47),"ข้อมูลไม่ถูกต้อง")</f>
        <v>ข้อมูลไม่ถูกต้อง</v>
      </c>
      <c r="V776" s="149" t="str">
        <f>IF(ISNUMBER(S776),
IF(H$2=ตัวเลือก!A$30,"ยังไม่บันทึกข้อมูล",S776*0.47),"ข้อมูลไม่ถูกต้อง")</f>
        <v>ข้อมูลไม่ถูกต้อง</v>
      </c>
      <c r="W776" s="149" t="str">
        <f t="shared" si="103"/>
        <v>ข้อมูลไม่ถูกต้อง</v>
      </c>
      <c r="X776" s="148" t="str">
        <f t="shared" si="96"/>
        <v>ข้อมูลไม่ถูกต้อง</v>
      </c>
      <c r="Y776" s="38"/>
      <c r="Z776" s="38"/>
      <c r="AA776" s="38"/>
    </row>
    <row r="777" spans="1:27" x14ac:dyDescent="0.45">
      <c r="A777" s="38">
        <v>772</v>
      </c>
      <c r="B777" s="38"/>
      <c r="C777" s="38"/>
      <c r="D777" s="38"/>
      <c r="E777" s="38"/>
      <c r="F777" s="35"/>
      <c r="G777" s="35"/>
      <c r="H777" s="150"/>
      <c r="I777" s="38"/>
      <c r="J777" s="149" t="str">
        <f t="shared" si="97"/>
        <v>รอข้อมูลคอลัมน์ H</v>
      </c>
      <c r="K777" s="150"/>
      <c r="L777" s="150"/>
      <c r="M777" s="150"/>
      <c r="N777" s="149" t="str" cm="1">
        <f t="array" ref="N777">IF(AND(K777:M777=""),"ยังไม่บันทึกข้อมูล",
IF(M777&lt;&gt;"",
IF(M777&gt;=1.3,M777,"เป็นไม้พุ่ม"),
IF(K777+L777&gt;=1.3,K777+L777,"เป็นไม้พุ่ม")))</f>
        <v>ยังไม่บันทึกข้อมูล</v>
      </c>
      <c r="O777" s="149" t="str">
        <f t="shared" si="98"/>
        <v>ข้อมูลไม่ถูกต้อง</v>
      </c>
      <c r="P777" s="149" t="str">
        <f t="shared" si="99"/>
        <v>ข้อมูลไม่ถูกต้อง</v>
      </c>
      <c r="Q777" s="149" t="str">
        <f t="shared" si="100"/>
        <v>ข้อมูลไม่ถูกต้อง</v>
      </c>
      <c r="R777" s="149" t="str">
        <f t="shared" si="101"/>
        <v>ข้อมูลไม่ถูกต้อง</v>
      </c>
      <c r="S777" s="149" t="str">
        <f>IF(ISNUMBER(R777),
IF(H$2=ตัวเลือก!A$30,"ยังไม่บันทึกข้อมูล",R777*0.27),"ข้อมูลไม่ถูกต้อง")</f>
        <v>ข้อมูลไม่ถูกต้อง</v>
      </c>
      <c r="T777" s="149" t="str">
        <f t="shared" si="102"/>
        <v>ข้อมูลไม่ถูกต้อง</v>
      </c>
      <c r="U777" s="149" t="str">
        <f>IF(ISNUMBER(R777),
IF(H$2=ตัวเลือก!A$30,"ยังไม่บันทึกข้อมูล",R777*0.47),"ข้อมูลไม่ถูกต้อง")</f>
        <v>ข้อมูลไม่ถูกต้อง</v>
      </c>
      <c r="V777" s="149" t="str">
        <f>IF(ISNUMBER(S777),
IF(H$2=ตัวเลือก!A$30,"ยังไม่บันทึกข้อมูล",S777*0.47),"ข้อมูลไม่ถูกต้อง")</f>
        <v>ข้อมูลไม่ถูกต้อง</v>
      </c>
      <c r="W777" s="149" t="str">
        <f t="shared" si="103"/>
        <v>ข้อมูลไม่ถูกต้อง</v>
      </c>
      <c r="X777" s="148" t="str">
        <f t="shared" si="96"/>
        <v>ข้อมูลไม่ถูกต้อง</v>
      </c>
      <c r="Y777" s="38"/>
      <c r="Z777" s="38"/>
      <c r="AA777" s="38"/>
    </row>
    <row r="778" spans="1:27" x14ac:dyDescent="0.45">
      <c r="A778" s="38">
        <v>773</v>
      </c>
      <c r="B778" s="38"/>
      <c r="C778" s="38"/>
      <c r="D778" s="38"/>
      <c r="E778" s="38"/>
      <c r="F778" s="35"/>
      <c r="G778" s="35"/>
      <c r="H778" s="150"/>
      <c r="I778" s="38"/>
      <c r="J778" s="149" t="str">
        <f t="shared" si="97"/>
        <v>รอข้อมูลคอลัมน์ H</v>
      </c>
      <c r="K778" s="150"/>
      <c r="L778" s="150"/>
      <c r="M778" s="150"/>
      <c r="N778" s="149" t="str" cm="1">
        <f t="array" ref="N778">IF(AND(K778:M778=""),"ยังไม่บันทึกข้อมูล",
IF(M778&lt;&gt;"",
IF(M778&gt;=1.3,M778,"เป็นไม้พุ่ม"),
IF(K778+L778&gt;=1.3,K778+L778,"เป็นไม้พุ่ม")))</f>
        <v>ยังไม่บันทึกข้อมูล</v>
      </c>
      <c r="O778" s="149" t="str">
        <f t="shared" si="98"/>
        <v>ข้อมูลไม่ถูกต้อง</v>
      </c>
      <c r="P778" s="149" t="str">
        <f t="shared" si="99"/>
        <v>ข้อมูลไม่ถูกต้อง</v>
      </c>
      <c r="Q778" s="149" t="str">
        <f t="shared" si="100"/>
        <v>ข้อมูลไม่ถูกต้อง</v>
      </c>
      <c r="R778" s="149" t="str">
        <f t="shared" si="101"/>
        <v>ข้อมูลไม่ถูกต้อง</v>
      </c>
      <c r="S778" s="149" t="str">
        <f>IF(ISNUMBER(R778),
IF(H$2=ตัวเลือก!A$30,"ยังไม่บันทึกข้อมูล",R778*0.27),"ข้อมูลไม่ถูกต้อง")</f>
        <v>ข้อมูลไม่ถูกต้อง</v>
      </c>
      <c r="T778" s="149" t="str">
        <f t="shared" si="102"/>
        <v>ข้อมูลไม่ถูกต้อง</v>
      </c>
      <c r="U778" s="149" t="str">
        <f>IF(ISNUMBER(R778),
IF(H$2=ตัวเลือก!A$30,"ยังไม่บันทึกข้อมูล",R778*0.47),"ข้อมูลไม่ถูกต้อง")</f>
        <v>ข้อมูลไม่ถูกต้อง</v>
      </c>
      <c r="V778" s="149" t="str">
        <f>IF(ISNUMBER(S778),
IF(H$2=ตัวเลือก!A$30,"ยังไม่บันทึกข้อมูล",S778*0.47),"ข้อมูลไม่ถูกต้อง")</f>
        <v>ข้อมูลไม่ถูกต้อง</v>
      </c>
      <c r="W778" s="149" t="str">
        <f t="shared" si="103"/>
        <v>ข้อมูลไม่ถูกต้อง</v>
      </c>
      <c r="X778" s="148" t="str">
        <f t="shared" si="96"/>
        <v>ข้อมูลไม่ถูกต้อง</v>
      </c>
      <c r="Y778" s="38"/>
      <c r="Z778" s="38"/>
      <c r="AA778" s="38"/>
    </row>
    <row r="779" spans="1:27" x14ac:dyDescent="0.45">
      <c r="A779" s="38">
        <v>774</v>
      </c>
      <c r="B779" s="38"/>
      <c r="C779" s="38"/>
      <c r="D779" s="38"/>
      <c r="E779" s="38"/>
      <c r="F779" s="35"/>
      <c r="G779" s="35"/>
      <c r="H779" s="150"/>
      <c r="I779" s="38"/>
      <c r="J779" s="149" t="str">
        <f t="shared" si="97"/>
        <v>รอข้อมูลคอลัมน์ H</v>
      </c>
      <c r="K779" s="150"/>
      <c r="L779" s="150"/>
      <c r="M779" s="150"/>
      <c r="N779" s="149" t="str" cm="1">
        <f t="array" ref="N779">IF(AND(K779:M779=""),"ยังไม่บันทึกข้อมูล",
IF(M779&lt;&gt;"",
IF(M779&gt;=1.3,M779,"เป็นไม้พุ่ม"),
IF(K779+L779&gt;=1.3,K779+L779,"เป็นไม้พุ่ม")))</f>
        <v>ยังไม่บันทึกข้อมูล</v>
      </c>
      <c r="O779" s="149" t="str">
        <f t="shared" si="98"/>
        <v>ข้อมูลไม่ถูกต้อง</v>
      </c>
      <c r="P779" s="149" t="str">
        <f t="shared" si="99"/>
        <v>ข้อมูลไม่ถูกต้อง</v>
      </c>
      <c r="Q779" s="149" t="str">
        <f t="shared" si="100"/>
        <v>ข้อมูลไม่ถูกต้อง</v>
      </c>
      <c r="R779" s="149" t="str">
        <f t="shared" si="101"/>
        <v>ข้อมูลไม่ถูกต้อง</v>
      </c>
      <c r="S779" s="149" t="str">
        <f>IF(ISNUMBER(R779),
IF(H$2=ตัวเลือก!A$30,"ยังไม่บันทึกข้อมูล",R779*0.27),"ข้อมูลไม่ถูกต้อง")</f>
        <v>ข้อมูลไม่ถูกต้อง</v>
      </c>
      <c r="T779" s="149" t="str">
        <f t="shared" si="102"/>
        <v>ข้อมูลไม่ถูกต้อง</v>
      </c>
      <c r="U779" s="149" t="str">
        <f>IF(ISNUMBER(R779),
IF(H$2=ตัวเลือก!A$30,"ยังไม่บันทึกข้อมูล",R779*0.47),"ข้อมูลไม่ถูกต้อง")</f>
        <v>ข้อมูลไม่ถูกต้อง</v>
      </c>
      <c r="V779" s="149" t="str">
        <f>IF(ISNUMBER(S779),
IF(H$2=ตัวเลือก!A$30,"ยังไม่บันทึกข้อมูล",S779*0.47),"ข้อมูลไม่ถูกต้อง")</f>
        <v>ข้อมูลไม่ถูกต้อง</v>
      </c>
      <c r="W779" s="149" t="str">
        <f t="shared" si="103"/>
        <v>ข้อมูลไม่ถูกต้อง</v>
      </c>
      <c r="X779" s="148" t="str">
        <f t="shared" si="96"/>
        <v>ข้อมูลไม่ถูกต้อง</v>
      </c>
      <c r="Y779" s="38"/>
      <c r="Z779" s="38"/>
      <c r="AA779" s="38"/>
    </row>
    <row r="780" spans="1:27" x14ac:dyDescent="0.45">
      <c r="A780" s="38">
        <v>775</v>
      </c>
      <c r="B780" s="38"/>
      <c r="C780" s="38"/>
      <c r="D780" s="38"/>
      <c r="E780" s="38"/>
      <c r="F780" s="35"/>
      <c r="G780" s="35"/>
      <c r="H780" s="150"/>
      <c r="I780" s="38"/>
      <c r="J780" s="149" t="str">
        <f t="shared" si="97"/>
        <v>รอข้อมูลคอลัมน์ H</v>
      </c>
      <c r="K780" s="150"/>
      <c r="L780" s="150"/>
      <c r="M780" s="150"/>
      <c r="N780" s="149" t="str" cm="1">
        <f t="array" ref="N780">IF(AND(K780:M780=""),"ยังไม่บันทึกข้อมูล",
IF(M780&lt;&gt;"",
IF(M780&gt;=1.3,M780,"เป็นไม้พุ่ม"),
IF(K780+L780&gt;=1.3,K780+L780,"เป็นไม้พุ่ม")))</f>
        <v>ยังไม่บันทึกข้อมูล</v>
      </c>
      <c r="O780" s="149" t="str">
        <f t="shared" si="98"/>
        <v>ข้อมูลไม่ถูกต้อง</v>
      </c>
      <c r="P780" s="149" t="str">
        <f t="shared" si="99"/>
        <v>ข้อมูลไม่ถูกต้อง</v>
      </c>
      <c r="Q780" s="149" t="str">
        <f t="shared" si="100"/>
        <v>ข้อมูลไม่ถูกต้อง</v>
      </c>
      <c r="R780" s="149" t="str">
        <f t="shared" si="101"/>
        <v>ข้อมูลไม่ถูกต้อง</v>
      </c>
      <c r="S780" s="149" t="str">
        <f>IF(ISNUMBER(R780),
IF(H$2=ตัวเลือก!A$30,"ยังไม่บันทึกข้อมูล",R780*0.27),"ข้อมูลไม่ถูกต้อง")</f>
        <v>ข้อมูลไม่ถูกต้อง</v>
      </c>
      <c r="T780" s="149" t="str">
        <f t="shared" si="102"/>
        <v>ข้อมูลไม่ถูกต้อง</v>
      </c>
      <c r="U780" s="149" t="str">
        <f>IF(ISNUMBER(R780),
IF(H$2=ตัวเลือก!A$30,"ยังไม่บันทึกข้อมูล",R780*0.47),"ข้อมูลไม่ถูกต้อง")</f>
        <v>ข้อมูลไม่ถูกต้อง</v>
      </c>
      <c r="V780" s="149" t="str">
        <f>IF(ISNUMBER(S780),
IF(H$2=ตัวเลือก!A$30,"ยังไม่บันทึกข้อมูล",S780*0.47),"ข้อมูลไม่ถูกต้อง")</f>
        <v>ข้อมูลไม่ถูกต้อง</v>
      </c>
      <c r="W780" s="149" t="str">
        <f t="shared" si="103"/>
        <v>ข้อมูลไม่ถูกต้อง</v>
      </c>
      <c r="X780" s="148" t="str">
        <f t="shared" ref="X780:X843" si="104">IF(ISNUMBER(W780),W780*(44/12),"ข้อมูลไม่ถูกต้อง")</f>
        <v>ข้อมูลไม่ถูกต้อง</v>
      </c>
      <c r="Y780" s="38"/>
      <c r="Z780" s="38"/>
      <c r="AA780" s="38"/>
    </row>
    <row r="781" spans="1:27" x14ac:dyDescent="0.45">
      <c r="A781" s="38">
        <v>776</v>
      </c>
      <c r="B781" s="38"/>
      <c r="C781" s="38"/>
      <c r="D781" s="38"/>
      <c r="E781" s="38"/>
      <c r="F781" s="35"/>
      <c r="G781" s="35"/>
      <c r="H781" s="150"/>
      <c r="I781" s="38"/>
      <c r="J781" s="149" t="str">
        <f t="shared" si="97"/>
        <v>รอข้อมูลคอลัมน์ H</v>
      </c>
      <c r="K781" s="150"/>
      <c r="L781" s="150"/>
      <c r="M781" s="150"/>
      <c r="N781" s="149" t="str" cm="1">
        <f t="array" ref="N781">IF(AND(K781:M781=""),"ยังไม่บันทึกข้อมูล",
IF(M781&lt;&gt;"",
IF(M781&gt;=1.3,M781,"เป็นไม้พุ่ม"),
IF(K781+L781&gt;=1.3,K781+L781,"เป็นไม้พุ่ม")))</f>
        <v>ยังไม่บันทึกข้อมูล</v>
      </c>
      <c r="O781" s="149" t="str">
        <f t="shared" si="98"/>
        <v>ข้อมูลไม่ถูกต้อง</v>
      </c>
      <c r="P781" s="149" t="str">
        <f t="shared" si="99"/>
        <v>ข้อมูลไม่ถูกต้อง</v>
      </c>
      <c r="Q781" s="149" t="str">
        <f t="shared" si="100"/>
        <v>ข้อมูลไม่ถูกต้อง</v>
      </c>
      <c r="R781" s="149" t="str">
        <f t="shared" si="101"/>
        <v>ข้อมูลไม่ถูกต้อง</v>
      </c>
      <c r="S781" s="149" t="str">
        <f>IF(ISNUMBER(R781),
IF(H$2=ตัวเลือก!A$30,"ยังไม่บันทึกข้อมูล",R781*0.27),"ข้อมูลไม่ถูกต้อง")</f>
        <v>ข้อมูลไม่ถูกต้อง</v>
      </c>
      <c r="T781" s="149" t="str">
        <f t="shared" si="102"/>
        <v>ข้อมูลไม่ถูกต้อง</v>
      </c>
      <c r="U781" s="149" t="str">
        <f>IF(ISNUMBER(R781),
IF(H$2=ตัวเลือก!A$30,"ยังไม่บันทึกข้อมูล",R781*0.47),"ข้อมูลไม่ถูกต้อง")</f>
        <v>ข้อมูลไม่ถูกต้อง</v>
      </c>
      <c r="V781" s="149" t="str">
        <f>IF(ISNUMBER(S781),
IF(H$2=ตัวเลือก!A$30,"ยังไม่บันทึกข้อมูล",S781*0.47),"ข้อมูลไม่ถูกต้อง")</f>
        <v>ข้อมูลไม่ถูกต้อง</v>
      </c>
      <c r="W781" s="149" t="str">
        <f t="shared" si="103"/>
        <v>ข้อมูลไม่ถูกต้อง</v>
      </c>
      <c r="X781" s="148" t="str">
        <f t="shared" si="104"/>
        <v>ข้อมูลไม่ถูกต้อง</v>
      </c>
      <c r="Y781" s="38"/>
      <c r="Z781" s="38"/>
      <c r="AA781" s="38"/>
    </row>
    <row r="782" spans="1:27" x14ac:dyDescent="0.45">
      <c r="A782" s="38">
        <v>777</v>
      </c>
      <c r="B782" s="38"/>
      <c r="C782" s="38"/>
      <c r="D782" s="38"/>
      <c r="E782" s="38"/>
      <c r="F782" s="35"/>
      <c r="G782" s="35"/>
      <c r="H782" s="150"/>
      <c r="I782" s="38"/>
      <c r="J782" s="149" t="str">
        <f t="shared" si="97"/>
        <v>รอข้อมูลคอลัมน์ H</v>
      </c>
      <c r="K782" s="150"/>
      <c r="L782" s="150"/>
      <c r="M782" s="150"/>
      <c r="N782" s="149" t="str" cm="1">
        <f t="array" ref="N782">IF(AND(K782:M782=""),"ยังไม่บันทึกข้อมูล",
IF(M782&lt;&gt;"",
IF(M782&gt;=1.3,M782,"เป็นไม้พุ่ม"),
IF(K782+L782&gt;=1.3,K782+L782,"เป็นไม้พุ่ม")))</f>
        <v>ยังไม่บันทึกข้อมูล</v>
      </c>
      <c r="O782" s="149" t="str">
        <f t="shared" si="98"/>
        <v>ข้อมูลไม่ถูกต้อง</v>
      </c>
      <c r="P782" s="149" t="str">
        <f t="shared" si="99"/>
        <v>ข้อมูลไม่ถูกต้อง</v>
      </c>
      <c r="Q782" s="149" t="str">
        <f t="shared" si="100"/>
        <v>ข้อมูลไม่ถูกต้อง</v>
      </c>
      <c r="R782" s="149" t="str">
        <f t="shared" si="101"/>
        <v>ข้อมูลไม่ถูกต้อง</v>
      </c>
      <c r="S782" s="149" t="str">
        <f>IF(ISNUMBER(R782),
IF(H$2=ตัวเลือก!A$30,"ยังไม่บันทึกข้อมูล",R782*0.27),"ข้อมูลไม่ถูกต้อง")</f>
        <v>ข้อมูลไม่ถูกต้อง</v>
      </c>
      <c r="T782" s="149" t="str">
        <f t="shared" si="102"/>
        <v>ข้อมูลไม่ถูกต้อง</v>
      </c>
      <c r="U782" s="149" t="str">
        <f>IF(ISNUMBER(R782),
IF(H$2=ตัวเลือก!A$30,"ยังไม่บันทึกข้อมูล",R782*0.47),"ข้อมูลไม่ถูกต้อง")</f>
        <v>ข้อมูลไม่ถูกต้อง</v>
      </c>
      <c r="V782" s="149" t="str">
        <f>IF(ISNUMBER(S782),
IF(H$2=ตัวเลือก!A$30,"ยังไม่บันทึกข้อมูล",S782*0.47),"ข้อมูลไม่ถูกต้อง")</f>
        <v>ข้อมูลไม่ถูกต้อง</v>
      </c>
      <c r="W782" s="149" t="str">
        <f t="shared" si="103"/>
        <v>ข้อมูลไม่ถูกต้อง</v>
      </c>
      <c r="X782" s="148" t="str">
        <f t="shared" si="104"/>
        <v>ข้อมูลไม่ถูกต้อง</v>
      </c>
      <c r="Y782" s="38"/>
      <c r="Z782" s="38"/>
      <c r="AA782" s="38"/>
    </row>
    <row r="783" spans="1:27" x14ac:dyDescent="0.45">
      <c r="A783" s="38">
        <v>778</v>
      </c>
      <c r="B783" s="38"/>
      <c r="C783" s="38"/>
      <c r="D783" s="38"/>
      <c r="E783" s="38"/>
      <c r="F783" s="35"/>
      <c r="G783" s="35"/>
      <c r="H783" s="150"/>
      <c r="I783" s="38"/>
      <c r="J783" s="149" t="str">
        <f t="shared" ref="J783:J846" si="105">IF(H783="","รอข้อมูลคอลัมน์ H",
IF(H783/PI()&gt;=4.5,H783/PI(),"ไม่นำมาคำนวณ"))</f>
        <v>รอข้อมูลคอลัมน์ H</v>
      </c>
      <c r="K783" s="150"/>
      <c r="L783" s="150"/>
      <c r="M783" s="150"/>
      <c r="N783" s="149" t="str" cm="1">
        <f t="array" ref="N783">IF(AND(K783:M783=""),"ยังไม่บันทึกข้อมูล",
IF(M783&lt;&gt;"",
IF(M783&gt;=1.3,M783,"เป็นไม้พุ่ม"),
IF(K783+L783&gt;=1.3,K783+L783,"เป็นไม้พุ่ม")))</f>
        <v>ยังไม่บันทึกข้อมูล</v>
      </c>
      <c r="O783" s="149" t="str">
        <f t="shared" si="98"/>
        <v>ข้อมูลไม่ถูกต้อง</v>
      </c>
      <c r="P783" s="149" t="str">
        <f t="shared" si="99"/>
        <v>ข้อมูลไม่ถูกต้อง</v>
      </c>
      <c r="Q783" s="149" t="str">
        <f t="shared" si="100"/>
        <v>ข้อมูลไม่ถูกต้อง</v>
      </c>
      <c r="R783" s="149" t="str">
        <f t="shared" si="101"/>
        <v>ข้อมูลไม่ถูกต้อง</v>
      </c>
      <c r="S783" s="149" t="str">
        <f>IF(ISNUMBER(R783),
IF(H$2=ตัวเลือก!A$30,"ยังไม่บันทึกข้อมูล",R783*0.27),"ข้อมูลไม่ถูกต้อง")</f>
        <v>ข้อมูลไม่ถูกต้อง</v>
      </c>
      <c r="T783" s="149" t="str">
        <f t="shared" si="102"/>
        <v>ข้อมูลไม่ถูกต้อง</v>
      </c>
      <c r="U783" s="149" t="str">
        <f>IF(ISNUMBER(R783),
IF(H$2=ตัวเลือก!A$30,"ยังไม่บันทึกข้อมูล",R783*0.47),"ข้อมูลไม่ถูกต้อง")</f>
        <v>ข้อมูลไม่ถูกต้อง</v>
      </c>
      <c r="V783" s="149" t="str">
        <f>IF(ISNUMBER(S783),
IF(H$2=ตัวเลือก!A$30,"ยังไม่บันทึกข้อมูล",S783*0.47),"ข้อมูลไม่ถูกต้อง")</f>
        <v>ข้อมูลไม่ถูกต้อง</v>
      </c>
      <c r="W783" s="149" t="str">
        <f t="shared" si="103"/>
        <v>ข้อมูลไม่ถูกต้อง</v>
      </c>
      <c r="X783" s="148" t="str">
        <f t="shared" si="104"/>
        <v>ข้อมูลไม่ถูกต้อง</v>
      </c>
      <c r="Y783" s="38"/>
      <c r="Z783" s="38"/>
      <c r="AA783" s="38"/>
    </row>
    <row r="784" spans="1:27" x14ac:dyDescent="0.45">
      <c r="A784" s="38">
        <v>779</v>
      </c>
      <c r="B784" s="38"/>
      <c r="C784" s="38"/>
      <c r="D784" s="38"/>
      <c r="E784" s="38"/>
      <c r="F784" s="35"/>
      <c r="G784" s="35"/>
      <c r="H784" s="150"/>
      <c r="I784" s="38"/>
      <c r="J784" s="149" t="str">
        <f t="shared" si="105"/>
        <v>รอข้อมูลคอลัมน์ H</v>
      </c>
      <c r="K784" s="150"/>
      <c r="L784" s="150"/>
      <c r="M784" s="150"/>
      <c r="N784" s="149" t="str" cm="1">
        <f t="array" ref="N784">IF(AND(K784:M784=""),"ยังไม่บันทึกข้อมูล",
IF(M784&lt;&gt;"",
IF(M784&gt;=1.3,M784,"เป็นไม้พุ่ม"),
IF(K784+L784&gt;=1.3,K784+L784,"เป็นไม้พุ่ม")))</f>
        <v>ยังไม่บันทึกข้อมูล</v>
      </c>
      <c r="O784" s="149" t="str">
        <f t="shared" si="98"/>
        <v>ข้อมูลไม่ถูกต้อง</v>
      </c>
      <c r="P784" s="149" t="str">
        <f t="shared" si="99"/>
        <v>ข้อมูลไม่ถูกต้อง</v>
      </c>
      <c r="Q784" s="149" t="str">
        <f t="shared" si="100"/>
        <v>ข้อมูลไม่ถูกต้อง</v>
      </c>
      <c r="R784" s="149" t="str">
        <f t="shared" si="101"/>
        <v>ข้อมูลไม่ถูกต้อง</v>
      </c>
      <c r="S784" s="149" t="str">
        <f>IF(ISNUMBER(R784),
IF(H$2=ตัวเลือก!A$30,"ยังไม่บันทึกข้อมูล",R784*0.27),"ข้อมูลไม่ถูกต้อง")</f>
        <v>ข้อมูลไม่ถูกต้อง</v>
      </c>
      <c r="T784" s="149" t="str">
        <f t="shared" si="102"/>
        <v>ข้อมูลไม่ถูกต้อง</v>
      </c>
      <c r="U784" s="149" t="str">
        <f>IF(ISNUMBER(R784),
IF(H$2=ตัวเลือก!A$30,"ยังไม่บันทึกข้อมูล",R784*0.47),"ข้อมูลไม่ถูกต้อง")</f>
        <v>ข้อมูลไม่ถูกต้อง</v>
      </c>
      <c r="V784" s="149" t="str">
        <f>IF(ISNUMBER(S784),
IF(H$2=ตัวเลือก!A$30,"ยังไม่บันทึกข้อมูล",S784*0.47),"ข้อมูลไม่ถูกต้อง")</f>
        <v>ข้อมูลไม่ถูกต้อง</v>
      </c>
      <c r="W784" s="149" t="str">
        <f t="shared" si="103"/>
        <v>ข้อมูลไม่ถูกต้อง</v>
      </c>
      <c r="X784" s="148" t="str">
        <f t="shared" si="104"/>
        <v>ข้อมูลไม่ถูกต้อง</v>
      </c>
      <c r="Y784" s="38"/>
      <c r="Z784" s="38"/>
      <c r="AA784" s="38"/>
    </row>
    <row r="785" spans="1:27" x14ac:dyDescent="0.45">
      <c r="A785" s="38">
        <v>780</v>
      </c>
      <c r="B785" s="38"/>
      <c r="C785" s="38"/>
      <c r="D785" s="38"/>
      <c r="E785" s="38"/>
      <c r="F785" s="35"/>
      <c r="G785" s="35"/>
      <c r="H785" s="150"/>
      <c r="I785" s="38"/>
      <c r="J785" s="149" t="str">
        <f t="shared" si="105"/>
        <v>รอข้อมูลคอลัมน์ H</v>
      </c>
      <c r="K785" s="150"/>
      <c r="L785" s="150"/>
      <c r="M785" s="150"/>
      <c r="N785" s="149" t="str" cm="1">
        <f t="array" ref="N785">IF(AND(K785:M785=""),"ยังไม่บันทึกข้อมูล",
IF(M785&lt;&gt;"",
IF(M785&gt;=1.3,M785,"เป็นไม้พุ่ม"),
IF(K785+L785&gt;=1.3,K785+L785,"เป็นไม้พุ่ม")))</f>
        <v>ยังไม่บันทึกข้อมูล</v>
      </c>
      <c r="O785" s="149" t="str">
        <f t="shared" si="98"/>
        <v>ข้อมูลไม่ถูกต้อง</v>
      </c>
      <c r="P785" s="149" t="str">
        <f t="shared" si="99"/>
        <v>ข้อมูลไม่ถูกต้อง</v>
      </c>
      <c r="Q785" s="149" t="str">
        <f t="shared" si="100"/>
        <v>ข้อมูลไม่ถูกต้อง</v>
      </c>
      <c r="R785" s="149" t="str">
        <f t="shared" si="101"/>
        <v>ข้อมูลไม่ถูกต้อง</v>
      </c>
      <c r="S785" s="149" t="str">
        <f>IF(ISNUMBER(R785),
IF(H$2=ตัวเลือก!A$30,"ยังไม่บันทึกข้อมูล",R785*0.27),"ข้อมูลไม่ถูกต้อง")</f>
        <v>ข้อมูลไม่ถูกต้อง</v>
      </c>
      <c r="T785" s="149" t="str">
        <f t="shared" si="102"/>
        <v>ข้อมูลไม่ถูกต้อง</v>
      </c>
      <c r="U785" s="149" t="str">
        <f>IF(ISNUMBER(R785),
IF(H$2=ตัวเลือก!A$30,"ยังไม่บันทึกข้อมูล",R785*0.47),"ข้อมูลไม่ถูกต้อง")</f>
        <v>ข้อมูลไม่ถูกต้อง</v>
      </c>
      <c r="V785" s="149" t="str">
        <f>IF(ISNUMBER(S785),
IF(H$2=ตัวเลือก!A$30,"ยังไม่บันทึกข้อมูล",S785*0.47),"ข้อมูลไม่ถูกต้อง")</f>
        <v>ข้อมูลไม่ถูกต้อง</v>
      </c>
      <c r="W785" s="149" t="str">
        <f t="shared" si="103"/>
        <v>ข้อมูลไม่ถูกต้อง</v>
      </c>
      <c r="X785" s="148" t="str">
        <f t="shared" si="104"/>
        <v>ข้อมูลไม่ถูกต้อง</v>
      </c>
      <c r="Y785" s="38"/>
      <c r="Z785" s="38"/>
      <c r="AA785" s="38"/>
    </row>
    <row r="786" spans="1:27" x14ac:dyDescent="0.45">
      <c r="A786" s="38">
        <v>781</v>
      </c>
      <c r="B786" s="38"/>
      <c r="C786" s="38"/>
      <c r="D786" s="38"/>
      <c r="E786" s="38"/>
      <c r="F786" s="35"/>
      <c r="G786" s="35"/>
      <c r="H786" s="150"/>
      <c r="I786" s="38"/>
      <c r="J786" s="149" t="str">
        <f t="shared" si="105"/>
        <v>รอข้อมูลคอลัมน์ H</v>
      </c>
      <c r="K786" s="150"/>
      <c r="L786" s="150"/>
      <c r="M786" s="150"/>
      <c r="N786" s="149" t="str" cm="1">
        <f t="array" ref="N786">IF(AND(K786:M786=""),"ยังไม่บันทึกข้อมูล",
IF(M786&lt;&gt;"",
IF(M786&gt;=1.3,M786,"เป็นไม้พุ่ม"),
IF(K786+L786&gt;=1.3,K786+L786,"เป็นไม้พุ่ม")))</f>
        <v>ยังไม่บันทึกข้อมูล</v>
      </c>
      <c r="O786" s="149" t="str">
        <f t="shared" si="98"/>
        <v>ข้อมูลไม่ถูกต้อง</v>
      </c>
      <c r="P786" s="149" t="str">
        <f t="shared" si="99"/>
        <v>ข้อมูลไม่ถูกต้อง</v>
      </c>
      <c r="Q786" s="149" t="str">
        <f t="shared" si="100"/>
        <v>ข้อมูลไม่ถูกต้อง</v>
      </c>
      <c r="R786" s="149" t="str">
        <f t="shared" si="101"/>
        <v>ข้อมูลไม่ถูกต้อง</v>
      </c>
      <c r="S786" s="149" t="str">
        <f>IF(ISNUMBER(R786),
IF(H$2=ตัวเลือก!A$30,"ยังไม่บันทึกข้อมูล",R786*0.27),"ข้อมูลไม่ถูกต้อง")</f>
        <v>ข้อมูลไม่ถูกต้อง</v>
      </c>
      <c r="T786" s="149" t="str">
        <f t="shared" si="102"/>
        <v>ข้อมูลไม่ถูกต้อง</v>
      </c>
      <c r="U786" s="149" t="str">
        <f>IF(ISNUMBER(R786),
IF(H$2=ตัวเลือก!A$30,"ยังไม่บันทึกข้อมูล",R786*0.47),"ข้อมูลไม่ถูกต้อง")</f>
        <v>ข้อมูลไม่ถูกต้อง</v>
      </c>
      <c r="V786" s="149" t="str">
        <f>IF(ISNUMBER(S786),
IF(H$2=ตัวเลือก!A$30,"ยังไม่บันทึกข้อมูล",S786*0.47),"ข้อมูลไม่ถูกต้อง")</f>
        <v>ข้อมูลไม่ถูกต้อง</v>
      </c>
      <c r="W786" s="149" t="str">
        <f t="shared" si="103"/>
        <v>ข้อมูลไม่ถูกต้อง</v>
      </c>
      <c r="X786" s="148" t="str">
        <f t="shared" si="104"/>
        <v>ข้อมูลไม่ถูกต้อง</v>
      </c>
      <c r="Y786" s="38"/>
      <c r="Z786" s="38"/>
      <c r="AA786" s="38"/>
    </row>
    <row r="787" spans="1:27" x14ac:dyDescent="0.45">
      <c r="A787" s="38">
        <v>782</v>
      </c>
      <c r="B787" s="38"/>
      <c r="C787" s="38"/>
      <c r="D787" s="38"/>
      <c r="E787" s="38"/>
      <c r="F787" s="35"/>
      <c r="G787" s="35"/>
      <c r="H787" s="150"/>
      <c r="I787" s="38"/>
      <c r="J787" s="149" t="str">
        <f t="shared" si="105"/>
        <v>รอข้อมูลคอลัมน์ H</v>
      </c>
      <c r="K787" s="150"/>
      <c r="L787" s="150"/>
      <c r="M787" s="150"/>
      <c r="N787" s="149" t="str" cm="1">
        <f t="array" ref="N787">IF(AND(K787:M787=""),"ยังไม่บันทึกข้อมูล",
IF(M787&lt;&gt;"",
IF(M787&gt;=1.3,M787,"เป็นไม้พุ่ม"),
IF(K787+L787&gt;=1.3,K787+L787,"เป็นไม้พุ่ม")))</f>
        <v>ยังไม่บันทึกข้อมูล</v>
      </c>
      <c r="O787" s="149" t="str">
        <f t="shared" si="98"/>
        <v>ข้อมูลไม่ถูกต้อง</v>
      </c>
      <c r="P787" s="149" t="str">
        <f t="shared" si="99"/>
        <v>ข้อมูลไม่ถูกต้อง</v>
      </c>
      <c r="Q787" s="149" t="str">
        <f t="shared" si="100"/>
        <v>ข้อมูลไม่ถูกต้อง</v>
      </c>
      <c r="R787" s="149" t="str">
        <f t="shared" si="101"/>
        <v>ข้อมูลไม่ถูกต้อง</v>
      </c>
      <c r="S787" s="149" t="str">
        <f>IF(ISNUMBER(R787),
IF(H$2=ตัวเลือก!A$30,"ยังไม่บันทึกข้อมูล",R787*0.27),"ข้อมูลไม่ถูกต้อง")</f>
        <v>ข้อมูลไม่ถูกต้อง</v>
      </c>
      <c r="T787" s="149" t="str">
        <f t="shared" si="102"/>
        <v>ข้อมูลไม่ถูกต้อง</v>
      </c>
      <c r="U787" s="149" t="str">
        <f>IF(ISNUMBER(R787),
IF(H$2=ตัวเลือก!A$30,"ยังไม่บันทึกข้อมูล",R787*0.47),"ข้อมูลไม่ถูกต้อง")</f>
        <v>ข้อมูลไม่ถูกต้อง</v>
      </c>
      <c r="V787" s="149" t="str">
        <f>IF(ISNUMBER(S787),
IF(H$2=ตัวเลือก!A$30,"ยังไม่บันทึกข้อมูล",S787*0.47),"ข้อมูลไม่ถูกต้อง")</f>
        <v>ข้อมูลไม่ถูกต้อง</v>
      </c>
      <c r="W787" s="149" t="str">
        <f t="shared" si="103"/>
        <v>ข้อมูลไม่ถูกต้อง</v>
      </c>
      <c r="X787" s="148" t="str">
        <f t="shared" si="104"/>
        <v>ข้อมูลไม่ถูกต้อง</v>
      </c>
      <c r="Y787" s="38"/>
      <c r="Z787" s="38"/>
      <c r="AA787" s="38"/>
    </row>
    <row r="788" spans="1:27" x14ac:dyDescent="0.45">
      <c r="A788" s="38">
        <v>783</v>
      </c>
      <c r="B788" s="38"/>
      <c r="C788" s="38"/>
      <c r="D788" s="38"/>
      <c r="E788" s="38"/>
      <c r="F788" s="35"/>
      <c r="G788" s="35"/>
      <c r="H788" s="150"/>
      <c r="I788" s="38"/>
      <c r="J788" s="149" t="str">
        <f t="shared" si="105"/>
        <v>รอข้อมูลคอลัมน์ H</v>
      </c>
      <c r="K788" s="150"/>
      <c r="L788" s="150"/>
      <c r="M788" s="150"/>
      <c r="N788" s="149" t="str" cm="1">
        <f t="array" ref="N788">IF(AND(K788:M788=""),"ยังไม่บันทึกข้อมูล",
IF(M788&lt;&gt;"",
IF(M788&gt;=1.3,M788,"เป็นไม้พุ่ม"),
IF(K788+L788&gt;=1.3,K788+L788,"เป็นไม้พุ่ม")))</f>
        <v>ยังไม่บันทึกข้อมูล</v>
      </c>
      <c r="O788" s="149" t="str">
        <f t="shared" si="98"/>
        <v>ข้อมูลไม่ถูกต้อง</v>
      </c>
      <c r="P788" s="149" t="str">
        <f t="shared" si="99"/>
        <v>ข้อมูลไม่ถูกต้อง</v>
      </c>
      <c r="Q788" s="149" t="str">
        <f t="shared" si="100"/>
        <v>ข้อมูลไม่ถูกต้อง</v>
      </c>
      <c r="R788" s="149" t="str">
        <f t="shared" si="101"/>
        <v>ข้อมูลไม่ถูกต้อง</v>
      </c>
      <c r="S788" s="149" t="str">
        <f>IF(ISNUMBER(R788),
IF(H$2=ตัวเลือก!A$30,"ยังไม่บันทึกข้อมูล",R788*0.27),"ข้อมูลไม่ถูกต้อง")</f>
        <v>ข้อมูลไม่ถูกต้อง</v>
      </c>
      <c r="T788" s="149" t="str">
        <f t="shared" si="102"/>
        <v>ข้อมูลไม่ถูกต้อง</v>
      </c>
      <c r="U788" s="149" t="str">
        <f>IF(ISNUMBER(R788),
IF(H$2=ตัวเลือก!A$30,"ยังไม่บันทึกข้อมูล",R788*0.47),"ข้อมูลไม่ถูกต้อง")</f>
        <v>ข้อมูลไม่ถูกต้อง</v>
      </c>
      <c r="V788" s="149" t="str">
        <f>IF(ISNUMBER(S788),
IF(H$2=ตัวเลือก!A$30,"ยังไม่บันทึกข้อมูล",S788*0.47),"ข้อมูลไม่ถูกต้อง")</f>
        <v>ข้อมูลไม่ถูกต้อง</v>
      </c>
      <c r="W788" s="149" t="str">
        <f t="shared" si="103"/>
        <v>ข้อมูลไม่ถูกต้อง</v>
      </c>
      <c r="X788" s="148" t="str">
        <f t="shared" si="104"/>
        <v>ข้อมูลไม่ถูกต้อง</v>
      </c>
      <c r="Y788" s="38"/>
      <c r="Z788" s="38"/>
      <c r="AA788" s="38"/>
    </row>
    <row r="789" spans="1:27" x14ac:dyDescent="0.45">
      <c r="A789" s="38">
        <v>784</v>
      </c>
      <c r="B789" s="38"/>
      <c r="C789" s="38"/>
      <c r="D789" s="38"/>
      <c r="E789" s="38"/>
      <c r="F789" s="35"/>
      <c r="G789" s="35"/>
      <c r="H789" s="150"/>
      <c r="I789" s="38"/>
      <c r="J789" s="149" t="str">
        <f t="shared" si="105"/>
        <v>รอข้อมูลคอลัมน์ H</v>
      </c>
      <c r="K789" s="150"/>
      <c r="L789" s="150"/>
      <c r="M789" s="150"/>
      <c r="N789" s="149" t="str" cm="1">
        <f t="array" ref="N789">IF(AND(K789:M789=""),"ยังไม่บันทึกข้อมูล",
IF(M789&lt;&gt;"",
IF(M789&gt;=1.3,M789,"เป็นไม้พุ่ม"),
IF(K789+L789&gt;=1.3,K789+L789,"เป็นไม้พุ่ม")))</f>
        <v>ยังไม่บันทึกข้อมูล</v>
      </c>
      <c r="O789" s="149" t="str">
        <f t="shared" si="98"/>
        <v>ข้อมูลไม่ถูกต้อง</v>
      </c>
      <c r="P789" s="149" t="str">
        <f t="shared" si="99"/>
        <v>ข้อมูลไม่ถูกต้อง</v>
      </c>
      <c r="Q789" s="149" t="str">
        <f t="shared" si="100"/>
        <v>ข้อมูลไม่ถูกต้อง</v>
      </c>
      <c r="R789" s="149" t="str">
        <f t="shared" si="101"/>
        <v>ข้อมูลไม่ถูกต้อง</v>
      </c>
      <c r="S789" s="149" t="str">
        <f>IF(ISNUMBER(R789),
IF(H$2=ตัวเลือก!A$30,"ยังไม่บันทึกข้อมูล",R789*0.27),"ข้อมูลไม่ถูกต้อง")</f>
        <v>ข้อมูลไม่ถูกต้อง</v>
      </c>
      <c r="T789" s="149" t="str">
        <f t="shared" si="102"/>
        <v>ข้อมูลไม่ถูกต้อง</v>
      </c>
      <c r="U789" s="149" t="str">
        <f>IF(ISNUMBER(R789),
IF(H$2=ตัวเลือก!A$30,"ยังไม่บันทึกข้อมูล",R789*0.47),"ข้อมูลไม่ถูกต้อง")</f>
        <v>ข้อมูลไม่ถูกต้อง</v>
      </c>
      <c r="V789" s="149" t="str">
        <f>IF(ISNUMBER(S789),
IF(H$2=ตัวเลือก!A$30,"ยังไม่บันทึกข้อมูล",S789*0.47),"ข้อมูลไม่ถูกต้อง")</f>
        <v>ข้อมูลไม่ถูกต้อง</v>
      </c>
      <c r="W789" s="149" t="str">
        <f t="shared" si="103"/>
        <v>ข้อมูลไม่ถูกต้อง</v>
      </c>
      <c r="X789" s="148" t="str">
        <f t="shared" si="104"/>
        <v>ข้อมูลไม่ถูกต้อง</v>
      </c>
      <c r="Y789" s="38"/>
      <c r="Z789" s="38"/>
      <c r="AA789" s="38"/>
    </row>
    <row r="790" spans="1:27" x14ac:dyDescent="0.45">
      <c r="A790" s="38">
        <v>785</v>
      </c>
      <c r="B790" s="38"/>
      <c r="C790" s="38"/>
      <c r="D790" s="38"/>
      <c r="E790" s="38"/>
      <c r="F790" s="35"/>
      <c r="G790" s="35"/>
      <c r="H790" s="150"/>
      <c r="I790" s="38"/>
      <c r="J790" s="149" t="str">
        <f t="shared" si="105"/>
        <v>รอข้อมูลคอลัมน์ H</v>
      </c>
      <c r="K790" s="150"/>
      <c r="L790" s="150"/>
      <c r="M790" s="150"/>
      <c r="N790" s="149" t="str" cm="1">
        <f t="array" ref="N790">IF(AND(K790:M790=""),"ยังไม่บันทึกข้อมูล",
IF(M790&lt;&gt;"",
IF(M790&gt;=1.3,M790,"เป็นไม้พุ่ม"),
IF(K790+L790&gt;=1.3,K790+L790,"เป็นไม้พุ่ม")))</f>
        <v>ยังไม่บันทึกข้อมูล</v>
      </c>
      <c r="O790" s="149" t="str">
        <f t="shared" si="98"/>
        <v>ข้อมูลไม่ถูกต้อง</v>
      </c>
      <c r="P790" s="149" t="str">
        <f t="shared" si="99"/>
        <v>ข้อมูลไม่ถูกต้อง</v>
      </c>
      <c r="Q790" s="149" t="str">
        <f t="shared" si="100"/>
        <v>ข้อมูลไม่ถูกต้อง</v>
      </c>
      <c r="R790" s="149" t="str">
        <f t="shared" si="101"/>
        <v>ข้อมูลไม่ถูกต้อง</v>
      </c>
      <c r="S790" s="149" t="str">
        <f>IF(ISNUMBER(R790),
IF(H$2=ตัวเลือก!A$30,"ยังไม่บันทึกข้อมูล",R790*0.27),"ข้อมูลไม่ถูกต้อง")</f>
        <v>ข้อมูลไม่ถูกต้อง</v>
      </c>
      <c r="T790" s="149" t="str">
        <f t="shared" si="102"/>
        <v>ข้อมูลไม่ถูกต้อง</v>
      </c>
      <c r="U790" s="149" t="str">
        <f>IF(ISNUMBER(R790),
IF(H$2=ตัวเลือก!A$30,"ยังไม่บันทึกข้อมูล",R790*0.47),"ข้อมูลไม่ถูกต้อง")</f>
        <v>ข้อมูลไม่ถูกต้อง</v>
      </c>
      <c r="V790" s="149" t="str">
        <f>IF(ISNUMBER(S790),
IF(H$2=ตัวเลือก!A$30,"ยังไม่บันทึกข้อมูล",S790*0.47),"ข้อมูลไม่ถูกต้อง")</f>
        <v>ข้อมูลไม่ถูกต้อง</v>
      </c>
      <c r="W790" s="149" t="str">
        <f t="shared" si="103"/>
        <v>ข้อมูลไม่ถูกต้อง</v>
      </c>
      <c r="X790" s="148" t="str">
        <f t="shared" si="104"/>
        <v>ข้อมูลไม่ถูกต้อง</v>
      </c>
      <c r="Y790" s="38"/>
      <c r="Z790" s="38"/>
      <c r="AA790" s="38"/>
    </row>
    <row r="791" spans="1:27" x14ac:dyDescent="0.45">
      <c r="A791" s="38">
        <v>786</v>
      </c>
      <c r="B791" s="38"/>
      <c r="C791" s="38"/>
      <c r="D791" s="38"/>
      <c r="E791" s="38"/>
      <c r="F791" s="35"/>
      <c r="G791" s="35"/>
      <c r="H791" s="150"/>
      <c r="I791" s="38"/>
      <c r="J791" s="149" t="str">
        <f t="shared" si="105"/>
        <v>รอข้อมูลคอลัมน์ H</v>
      </c>
      <c r="K791" s="150"/>
      <c r="L791" s="150"/>
      <c r="M791" s="150"/>
      <c r="N791" s="149" t="str" cm="1">
        <f t="array" ref="N791">IF(AND(K791:M791=""),"ยังไม่บันทึกข้อมูล",
IF(M791&lt;&gt;"",
IF(M791&gt;=1.3,M791,"เป็นไม้พุ่ม"),
IF(K791+L791&gt;=1.3,K791+L791,"เป็นไม้พุ่ม")))</f>
        <v>ยังไม่บันทึกข้อมูล</v>
      </c>
      <c r="O791" s="149" t="str">
        <f t="shared" si="98"/>
        <v>ข้อมูลไม่ถูกต้อง</v>
      </c>
      <c r="P791" s="149" t="str">
        <f t="shared" si="99"/>
        <v>ข้อมูลไม่ถูกต้อง</v>
      </c>
      <c r="Q791" s="149" t="str">
        <f t="shared" si="100"/>
        <v>ข้อมูลไม่ถูกต้อง</v>
      </c>
      <c r="R791" s="149" t="str">
        <f t="shared" si="101"/>
        <v>ข้อมูลไม่ถูกต้อง</v>
      </c>
      <c r="S791" s="149" t="str">
        <f>IF(ISNUMBER(R791),
IF(H$2=ตัวเลือก!A$30,"ยังไม่บันทึกข้อมูล",R791*0.27),"ข้อมูลไม่ถูกต้อง")</f>
        <v>ข้อมูลไม่ถูกต้อง</v>
      </c>
      <c r="T791" s="149" t="str">
        <f t="shared" si="102"/>
        <v>ข้อมูลไม่ถูกต้อง</v>
      </c>
      <c r="U791" s="149" t="str">
        <f>IF(ISNUMBER(R791),
IF(H$2=ตัวเลือก!A$30,"ยังไม่บันทึกข้อมูล",R791*0.47),"ข้อมูลไม่ถูกต้อง")</f>
        <v>ข้อมูลไม่ถูกต้อง</v>
      </c>
      <c r="V791" s="149" t="str">
        <f>IF(ISNUMBER(S791),
IF(H$2=ตัวเลือก!A$30,"ยังไม่บันทึกข้อมูล",S791*0.47),"ข้อมูลไม่ถูกต้อง")</f>
        <v>ข้อมูลไม่ถูกต้อง</v>
      </c>
      <c r="W791" s="149" t="str">
        <f t="shared" si="103"/>
        <v>ข้อมูลไม่ถูกต้อง</v>
      </c>
      <c r="X791" s="148" t="str">
        <f t="shared" si="104"/>
        <v>ข้อมูลไม่ถูกต้อง</v>
      </c>
      <c r="Y791" s="38"/>
      <c r="Z791" s="38"/>
      <c r="AA791" s="38"/>
    </row>
    <row r="792" spans="1:27" x14ac:dyDescent="0.45">
      <c r="A792" s="38">
        <v>787</v>
      </c>
      <c r="B792" s="38"/>
      <c r="C792" s="38"/>
      <c r="D792" s="38"/>
      <c r="E792" s="38"/>
      <c r="F792" s="35"/>
      <c r="G792" s="35"/>
      <c r="H792" s="150"/>
      <c r="I792" s="38"/>
      <c r="J792" s="149" t="str">
        <f t="shared" si="105"/>
        <v>รอข้อมูลคอลัมน์ H</v>
      </c>
      <c r="K792" s="150"/>
      <c r="L792" s="150"/>
      <c r="M792" s="150"/>
      <c r="N792" s="149" t="str" cm="1">
        <f t="array" ref="N792">IF(AND(K792:M792=""),"ยังไม่บันทึกข้อมูล",
IF(M792&lt;&gt;"",
IF(M792&gt;=1.3,M792,"เป็นไม้พุ่ม"),
IF(K792+L792&gt;=1.3,K792+L792,"เป็นไม้พุ่ม")))</f>
        <v>ยังไม่บันทึกข้อมูล</v>
      </c>
      <c r="O792" s="149" t="str">
        <f t="shared" si="98"/>
        <v>ข้อมูลไม่ถูกต้อง</v>
      </c>
      <c r="P792" s="149" t="str">
        <f t="shared" si="99"/>
        <v>ข้อมูลไม่ถูกต้อง</v>
      </c>
      <c r="Q792" s="149" t="str">
        <f t="shared" si="100"/>
        <v>ข้อมูลไม่ถูกต้อง</v>
      </c>
      <c r="R792" s="149" t="str">
        <f t="shared" si="101"/>
        <v>ข้อมูลไม่ถูกต้อง</v>
      </c>
      <c r="S792" s="149" t="str">
        <f>IF(ISNUMBER(R792),
IF(H$2=ตัวเลือก!A$30,"ยังไม่บันทึกข้อมูล",R792*0.27),"ข้อมูลไม่ถูกต้อง")</f>
        <v>ข้อมูลไม่ถูกต้อง</v>
      </c>
      <c r="T792" s="149" t="str">
        <f t="shared" si="102"/>
        <v>ข้อมูลไม่ถูกต้อง</v>
      </c>
      <c r="U792" s="149" t="str">
        <f>IF(ISNUMBER(R792),
IF(H$2=ตัวเลือก!A$30,"ยังไม่บันทึกข้อมูล",R792*0.47),"ข้อมูลไม่ถูกต้อง")</f>
        <v>ข้อมูลไม่ถูกต้อง</v>
      </c>
      <c r="V792" s="149" t="str">
        <f>IF(ISNUMBER(S792),
IF(H$2=ตัวเลือก!A$30,"ยังไม่บันทึกข้อมูล",S792*0.47),"ข้อมูลไม่ถูกต้อง")</f>
        <v>ข้อมูลไม่ถูกต้อง</v>
      </c>
      <c r="W792" s="149" t="str">
        <f t="shared" si="103"/>
        <v>ข้อมูลไม่ถูกต้อง</v>
      </c>
      <c r="X792" s="148" t="str">
        <f t="shared" si="104"/>
        <v>ข้อมูลไม่ถูกต้อง</v>
      </c>
      <c r="Y792" s="38"/>
      <c r="Z792" s="38"/>
      <c r="AA792" s="38"/>
    </row>
    <row r="793" spans="1:27" x14ac:dyDescent="0.45">
      <c r="A793" s="38">
        <v>788</v>
      </c>
      <c r="B793" s="38"/>
      <c r="C793" s="38"/>
      <c r="D793" s="38"/>
      <c r="E793" s="38"/>
      <c r="F793" s="35"/>
      <c r="G793" s="35"/>
      <c r="H793" s="150"/>
      <c r="I793" s="38"/>
      <c r="J793" s="149" t="str">
        <f t="shared" si="105"/>
        <v>รอข้อมูลคอลัมน์ H</v>
      </c>
      <c r="K793" s="150"/>
      <c r="L793" s="150"/>
      <c r="M793" s="150"/>
      <c r="N793" s="149" t="str" cm="1">
        <f t="array" ref="N793">IF(AND(K793:M793=""),"ยังไม่บันทึกข้อมูล",
IF(M793&lt;&gt;"",
IF(M793&gt;=1.3,M793,"เป็นไม้พุ่ม"),
IF(K793+L793&gt;=1.3,K793+L793,"เป็นไม้พุ่ม")))</f>
        <v>ยังไม่บันทึกข้อมูล</v>
      </c>
      <c r="O793" s="149" t="str">
        <f t="shared" si="98"/>
        <v>ข้อมูลไม่ถูกต้อง</v>
      </c>
      <c r="P793" s="149" t="str">
        <f t="shared" si="99"/>
        <v>ข้อมูลไม่ถูกต้อง</v>
      </c>
      <c r="Q793" s="149" t="str">
        <f t="shared" si="100"/>
        <v>ข้อมูลไม่ถูกต้อง</v>
      </c>
      <c r="R793" s="149" t="str">
        <f t="shared" si="101"/>
        <v>ข้อมูลไม่ถูกต้อง</v>
      </c>
      <c r="S793" s="149" t="str">
        <f>IF(ISNUMBER(R793),
IF(H$2=ตัวเลือก!A$30,"ยังไม่บันทึกข้อมูล",R793*0.27),"ข้อมูลไม่ถูกต้อง")</f>
        <v>ข้อมูลไม่ถูกต้อง</v>
      </c>
      <c r="T793" s="149" t="str">
        <f t="shared" si="102"/>
        <v>ข้อมูลไม่ถูกต้อง</v>
      </c>
      <c r="U793" s="149" t="str">
        <f>IF(ISNUMBER(R793),
IF(H$2=ตัวเลือก!A$30,"ยังไม่บันทึกข้อมูล",R793*0.47),"ข้อมูลไม่ถูกต้อง")</f>
        <v>ข้อมูลไม่ถูกต้อง</v>
      </c>
      <c r="V793" s="149" t="str">
        <f>IF(ISNUMBER(S793),
IF(H$2=ตัวเลือก!A$30,"ยังไม่บันทึกข้อมูล",S793*0.47),"ข้อมูลไม่ถูกต้อง")</f>
        <v>ข้อมูลไม่ถูกต้อง</v>
      </c>
      <c r="W793" s="149" t="str">
        <f t="shared" si="103"/>
        <v>ข้อมูลไม่ถูกต้อง</v>
      </c>
      <c r="X793" s="148" t="str">
        <f t="shared" si="104"/>
        <v>ข้อมูลไม่ถูกต้อง</v>
      </c>
      <c r="Y793" s="38"/>
      <c r="Z793" s="38"/>
      <c r="AA793" s="38"/>
    </row>
    <row r="794" spans="1:27" x14ac:dyDescent="0.45">
      <c r="A794" s="38">
        <v>789</v>
      </c>
      <c r="B794" s="38"/>
      <c r="C794" s="38"/>
      <c r="D794" s="38"/>
      <c r="E794" s="38"/>
      <c r="F794" s="35"/>
      <c r="G794" s="35"/>
      <c r="H794" s="150"/>
      <c r="I794" s="38"/>
      <c r="J794" s="149" t="str">
        <f t="shared" si="105"/>
        <v>รอข้อมูลคอลัมน์ H</v>
      </c>
      <c r="K794" s="150"/>
      <c r="L794" s="150"/>
      <c r="M794" s="150"/>
      <c r="N794" s="149" t="str" cm="1">
        <f t="array" ref="N794">IF(AND(K794:M794=""),"ยังไม่บันทึกข้อมูล",
IF(M794&lt;&gt;"",
IF(M794&gt;=1.3,M794,"เป็นไม้พุ่ม"),
IF(K794+L794&gt;=1.3,K794+L794,"เป็นไม้พุ่ม")))</f>
        <v>ยังไม่บันทึกข้อมูล</v>
      </c>
      <c r="O794" s="149" t="str">
        <f t="shared" si="98"/>
        <v>ข้อมูลไม่ถูกต้อง</v>
      </c>
      <c r="P794" s="149" t="str">
        <f t="shared" si="99"/>
        <v>ข้อมูลไม่ถูกต้อง</v>
      </c>
      <c r="Q794" s="149" t="str">
        <f t="shared" si="100"/>
        <v>ข้อมูลไม่ถูกต้อง</v>
      </c>
      <c r="R794" s="149" t="str">
        <f t="shared" si="101"/>
        <v>ข้อมูลไม่ถูกต้อง</v>
      </c>
      <c r="S794" s="149" t="str">
        <f>IF(ISNUMBER(R794),
IF(H$2=ตัวเลือก!A$30,"ยังไม่บันทึกข้อมูล",R794*0.27),"ข้อมูลไม่ถูกต้อง")</f>
        <v>ข้อมูลไม่ถูกต้อง</v>
      </c>
      <c r="T794" s="149" t="str">
        <f t="shared" si="102"/>
        <v>ข้อมูลไม่ถูกต้อง</v>
      </c>
      <c r="U794" s="149" t="str">
        <f>IF(ISNUMBER(R794),
IF(H$2=ตัวเลือก!A$30,"ยังไม่บันทึกข้อมูล",R794*0.47),"ข้อมูลไม่ถูกต้อง")</f>
        <v>ข้อมูลไม่ถูกต้อง</v>
      </c>
      <c r="V794" s="149" t="str">
        <f>IF(ISNUMBER(S794),
IF(H$2=ตัวเลือก!A$30,"ยังไม่บันทึกข้อมูล",S794*0.47),"ข้อมูลไม่ถูกต้อง")</f>
        <v>ข้อมูลไม่ถูกต้อง</v>
      </c>
      <c r="W794" s="149" t="str">
        <f t="shared" si="103"/>
        <v>ข้อมูลไม่ถูกต้อง</v>
      </c>
      <c r="X794" s="148" t="str">
        <f t="shared" si="104"/>
        <v>ข้อมูลไม่ถูกต้อง</v>
      </c>
      <c r="Y794" s="38"/>
      <c r="Z794" s="38"/>
      <c r="AA794" s="38"/>
    </row>
    <row r="795" spans="1:27" x14ac:dyDescent="0.45">
      <c r="A795" s="38">
        <v>790</v>
      </c>
      <c r="B795" s="38"/>
      <c r="C795" s="38"/>
      <c r="D795" s="38"/>
      <c r="E795" s="38"/>
      <c r="F795" s="35"/>
      <c r="G795" s="35"/>
      <c r="H795" s="150"/>
      <c r="I795" s="38"/>
      <c r="J795" s="149" t="str">
        <f t="shared" si="105"/>
        <v>รอข้อมูลคอลัมน์ H</v>
      </c>
      <c r="K795" s="150"/>
      <c r="L795" s="150"/>
      <c r="M795" s="150"/>
      <c r="N795" s="149" t="str" cm="1">
        <f t="array" ref="N795">IF(AND(K795:M795=""),"ยังไม่บันทึกข้อมูล",
IF(M795&lt;&gt;"",
IF(M795&gt;=1.3,M795,"เป็นไม้พุ่ม"),
IF(K795+L795&gt;=1.3,K795+L795,"เป็นไม้พุ่ม")))</f>
        <v>ยังไม่บันทึกข้อมูล</v>
      </c>
      <c r="O795" s="149" t="str">
        <f t="shared" si="98"/>
        <v>ข้อมูลไม่ถูกต้อง</v>
      </c>
      <c r="P795" s="149" t="str">
        <f t="shared" si="99"/>
        <v>ข้อมูลไม่ถูกต้อง</v>
      </c>
      <c r="Q795" s="149" t="str">
        <f t="shared" si="100"/>
        <v>ข้อมูลไม่ถูกต้อง</v>
      </c>
      <c r="R795" s="149" t="str">
        <f t="shared" si="101"/>
        <v>ข้อมูลไม่ถูกต้อง</v>
      </c>
      <c r="S795" s="149" t="str">
        <f>IF(ISNUMBER(R795),
IF(H$2=ตัวเลือก!A$30,"ยังไม่บันทึกข้อมูล",R795*0.27),"ข้อมูลไม่ถูกต้อง")</f>
        <v>ข้อมูลไม่ถูกต้อง</v>
      </c>
      <c r="T795" s="149" t="str">
        <f t="shared" si="102"/>
        <v>ข้อมูลไม่ถูกต้อง</v>
      </c>
      <c r="U795" s="149" t="str">
        <f>IF(ISNUMBER(R795),
IF(H$2=ตัวเลือก!A$30,"ยังไม่บันทึกข้อมูล",R795*0.47),"ข้อมูลไม่ถูกต้อง")</f>
        <v>ข้อมูลไม่ถูกต้อง</v>
      </c>
      <c r="V795" s="149" t="str">
        <f>IF(ISNUMBER(S795),
IF(H$2=ตัวเลือก!A$30,"ยังไม่บันทึกข้อมูล",S795*0.47),"ข้อมูลไม่ถูกต้อง")</f>
        <v>ข้อมูลไม่ถูกต้อง</v>
      </c>
      <c r="W795" s="149" t="str">
        <f t="shared" si="103"/>
        <v>ข้อมูลไม่ถูกต้อง</v>
      </c>
      <c r="X795" s="148" t="str">
        <f t="shared" si="104"/>
        <v>ข้อมูลไม่ถูกต้อง</v>
      </c>
      <c r="Y795" s="38"/>
      <c r="Z795" s="38"/>
      <c r="AA795" s="38"/>
    </row>
    <row r="796" spans="1:27" x14ac:dyDescent="0.45">
      <c r="A796" s="38">
        <v>791</v>
      </c>
      <c r="B796" s="38"/>
      <c r="C796" s="38"/>
      <c r="D796" s="38"/>
      <c r="E796" s="38"/>
      <c r="F796" s="35"/>
      <c r="G796" s="35"/>
      <c r="H796" s="150"/>
      <c r="I796" s="38"/>
      <c r="J796" s="149" t="str">
        <f t="shared" si="105"/>
        <v>รอข้อมูลคอลัมน์ H</v>
      </c>
      <c r="K796" s="150"/>
      <c r="L796" s="150"/>
      <c r="M796" s="150"/>
      <c r="N796" s="149" t="str" cm="1">
        <f t="array" ref="N796">IF(AND(K796:M796=""),"ยังไม่บันทึกข้อมูล",
IF(M796&lt;&gt;"",
IF(M796&gt;=1.3,M796,"เป็นไม้พุ่ม"),
IF(K796+L796&gt;=1.3,K796+L796,"เป็นไม้พุ่ม")))</f>
        <v>ยังไม่บันทึกข้อมูล</v>
      </c>
      <c r="O796" s="149" t="str">
        <f t="shared" si="98"/>
        <v>ข้อมูลไม่ถูกต้อง</v>
      </c>
      <c r="P796" s="149" t="str">
        <f t="shared" si="99"/>
        <v>ข้อมูลไม่ถูกต้อง</v>
      </c>
      <c r="Q796" s="149" t="str">
        <f t="shared" si="100"/>
        <v>ข้อมูลไม่ถูกต้อง</v>
      </c>
      <c r="R796" s="149" t="str">
        <f t="shared" si="101"/>
        <v>ข้อมูลไม่ถูกต้อง</v>
      </c>
      <c r="S796" s="149" t="str">
        <f>IF(ISNUMBER(R796),
IF(H$2=ตัวเลือก!A$30,"ยังไม่บันทึกข้อมูล",R796*0.27),"ข้อมูลไม่ถูกต้อง")</f>
        <v>ข้อมูลไม่ถูกต้อง</v>
      </c>
      <c r="T796" s="149" t="str">
        <f t="shared" si="102"/>
        <v>ข้อมูลไม่ถูกต้อง</v>
      </c>
      <c r="U796" s="149" t="str">
        <f>IF(ISNUMBER(R796),
IF(H$2=ตัวเลือก!A$30,"ยังไม่บันทึกข้อมูล",R796*0.47),"ข้อมูลไม่ถูกต้อง")</f>
        <v>ข้อมูลไม่ถูกต้อง</v>
      </c>
      <c r="V796" s="149" t="str">
        <f>IF(ISNUMBER(S796),
IF(H$2=ตัวเลือก!A$30,"ยังไม่บันทึกข้อมูล",S796*0.47),"ข้อมูลไม่ถูกต้อง")</f>
        <v>ข้อมูลไม่ถูกต้อง</v>
      </c>
      <c r="W796" s="149" t="str">
        <f t="shared" si="103"/>
        <v>ข้อมูลไม่ถูกต้อง</v>
      </c>
      <c r="X796" s="148" t="str">
        <f t="shared" si="104"/>
        <v>ข้อมูลไม่ถูกต้อง</v>
      </c>
      <c r="Y796" s="38"/>
      <c r="Z796" s="38"/>
      <c r="AA796" s="38"/>
    </row>
    <row r="797" spans="1:27" x14ac:dyDescent="0.45">
      <c r="A797" s="38">
        <v>792</v>
      </c>
      <c r="B797" s="38"/>
      <c r="C797" s="38"/>
      <c r="D797" s="38"/>
      <c r="E797" s="38"/>
      <c r="F797" s="35"/>
      <c r="G797" s="35"/>
      <c r="H797" s="150"/>
      <c r="I797" s="38"/>
      <c r="J797" s="149" t="str">
        <f t="shared" si="105"/>
        <v>รอข้อมูลคอลัมน์ H</v>
      </c>
      <c r="K797" s="150"/>
      <c r="L797" s="150"/>
      <c r="M797" s="150"/>
      <c r="N797" s="149" t="str" cm="1">
        <f t="array" ref="N797">IF(AND(K797:M797=""),"ยังไม่บันทึกข้อมูล",
IF(M797&lt;&gt;"",
IF(M797&gt;=1.3,M797,"เป็นไม้พุ่ม"),
IF(K797+L797&gt;=1.3,K797+L797,"เป็นไม้พุ่ม")))</f>
        <v>ยังไม่บันทึกข้อมูล</v>
      </c>
      <c r="O797" s="149" t="str">
        <f t="shared" si="98"/>
        <v>ข้อมูลไม่ถูกต้อง</v>
      </c>
      <c r="P797" s="149" t="str">
        <f t="shared" si="99"/>
        <v>ข้อมูลไม่ถูกต้อง</v>
      </c>
      <c r="Q797" s="149" t="str">
        <f t="shared" si="100"/>
        <v>ข้อมูลไม่ถูกต้อง</v>
      </c>
      <c r="R797" s="149" t="str">
        <f t="shared" si="101"/>
        <v>ข้อมูลไม่ถูกต้อง</v>
      </c>
      <c r="S797" s="149" t="str">
        <f>IF(ISNUMBER(R797),
IF(H$2=ตัวเลือก!A$30,"ยังไม่บันทึกข้อมูล",R797*0.27),"ข้อมูลไม่ถูกต้อง")</f>
        <v>ข้อมูลไม่ถูกต้อง</v>
      </c>
      <c r="T797" s="149" t="str">
        <f t="shared" si="102"/>
        <v>ข้อมูลไม่ถูกต้อง</v>
      </c>
      <c r="U797" s="149" t="str">
        <f>IF(ISNUMBER(R797),
IF(H$2=ตัวเลือก!A$30,"ยังไม่บันทึกข้อมูล",R797*0.47),"ข้อมูลไม่ถูกต้อง")</f>
        <v>ข้อมูลไม่ถูกต้อง</v>
      </c>
      <c r="V797" s="149" t="str">
        <f>IF(ISNUMBER(S797),
IF(H$2=ตัวเลือก!A$30,"ยังไม่บันทึกข้อมูล",S797*0.47),"ข้อมูลไม่ถูกต้อง")</f>
        <v>ข้อมูลไม่ถูกต้อง</v>
      </c>
      <c r="W797" s="149" t="str">
        <f t="shared" si="103"/>
        <v>ข้อมูลไม่ถูกต้อง</v>
      </c>
      <c r="X797" s="148" t="str">
        <f t="shared" si="104"/>
        <v>ข้อมูลไม่ถูกต้อง</v>
      </c>
      <c r="Y797" s="38"/>
      <c r="Z797" s="38"/>
      <c r="AA797" s="38"/>
    </row>
    <row r="798" spans="1:27" x14ac:dyDescent="0.45">
      <c r="A798" s="38">
        <v>793</v>
      </c>
      <c r="B798" s="38"/>
      <c r="C798" s="38"/>
      <c r="D798" s="38"/>
      <c r="E798" s="38"/>
      <c r="F798" s="35"/>
      <c r="G798" s="35"/>
      <c r="H798" s="150"/>
      <c r="I798" s="38"/>
      <c r="J798" s="149" t="str">
        <f t="shared" si="105"/>
        <v>รอข้อมูลคอลัมน์ H</v>
      </c>
      <c r="K798" s="150"/>
      <c r="L798" s="150"/>
      <c r="M798" s="150"/>
      <c r="N798" s="149" t="str" cm="1">
        <f t="array" ref="N798">IF(AND(K798:M798=""),"ยังไม่บันทึกข้อมูล",
IF(M798&lt;&gt;"",
IF(M798&gt;=1.3,M798,"เป็นไม้พุ่ม"),
IF(K798+L798&gt;=1.3,K798+L798,"เป็นไม้พุ่ม")))</f>
        <v>ยังไม่บันทึกข้อมูล</v>
      </c>
      <c r="O798" s="149" t="str">
        <f t="shared" si="98"/>
        <v>ข้อมูลไม่ถูกต้อง</v>
      </c>
      <c r="P798" s="149" t="str">
        <f t="shared" si="99"/>
        <v>ข้อมูลไม่ถูกต้อง</v>
      </c>
      <c r="Q798" s="149" t="str">
        <f t="shared" si="100"/>
        <v>ข้อมูลไม่ถูกต้อง</v>
      </c>
      <c r="R798" s="149" t="str">
        <f t="shared" si="101"/>
        <v>ข้อมูลไม่ถูกต้อง</v>
      </c>
      <c r="S798" s="149" t="str">
        <f>IF(ISNUMBER(R798),
IF(H$2=ตัวเลือก!A$30,"ยังไม่บันทึกข้อมูล",R798*0.27),"ข้อมูลไม่ถูกต้อง")</f>
        <v>ข้อมูลไม่ถูกต้อง</v>
      </c>
      <c r="T798" s="149" t="str">
        <f t="shared" si="102"/>
        <v>ข้อมูลไม่ถูกต้อง</v>
      </c>
      <c r="U798" s="149" t="str">
        <f>IF(ISNUMBER(R798),
IF(H$2=ตัวเลือก!A$30,"ยังไม่บันทึกข้อมูล",R798*0.47),"ข้อมูลไม่ถูกต้อง")</f>
        <v>ข้อมูลไม่ถูกต้อง</v>
      </c>
      <c r="V798" s="149" t="str">
        <f>IF(ISNUMBER(S798),
IF(H$2=ตัวเลือก!A$30,"ยังไม่บันทึกข้อมูล",S798*0.47),"ข้อมูลไม่ถูกต้อง")</f>
        <v>ข้อมูลไม่ถูกต้อง</v>
      </c>
      <c r="W798" s="149" t="str">
        <f t="shared" si="103"/>
        <v>ข้อมูลไม่ถูกต้อง</v>
      </c>
      <c r="X798" s="148" t="str">
        <f t="shared" si="104"/>
        <v>ข้อมูลไม่ถูกต้อง</v>
      </c>
      <c r="Y798" s="38"/>
      <c r="Z798" s="38"/>
      <c r="AA798" s="38"/>
    </row>
    <row r="799" spans="1:27" x14ac:dyDescent="0.45">
      <c r="A799" s="38">
        <v>794</v>
      </c>
      <c r="B799" s="38"/>
      <c r="C799" s="38"/>
      <c r="D799" s="38"/>
      <c r="E799" s="38"/>
      <c r="F799" s="35"/>
      <c r="G799" s="35"/>
      <c r="H799" s="150"/>
      <c r="I799" s="38"/>
      <c r="J799" s="149" t="str">
        <f t="shared" si="105"/>
        <v>รอข้อมูลคอลัมน์ H</v>
      </c>
      <c r="K799" s="150"/>
      <c r="L799" s="150"/>
      <c r="M799" s="150"/>
      <c r="N799" s="149" t="str" cm="1">
        <f t="array" ref="N799">IF(AND(K799:M799=""),"ยังไม่บันทึกข้อมูล",
IF(M799&lt;&gt;"",
IF(M799&gt;=1.3,M799,"เป็นไม้พุ่ม"),
IF(K799+L799&gt;=1.3,K799+L799,"เป็นไม้พุ่ม")))</f>
        <v>ยังไม่บันทึกข้อมูล</v>
      </c>
      <c r="O799" s="149" t="str">
        <f t="shared" si="98"/>
        <v>ข้อมูลไม่ถูกต้อง</v>
      </c>
      <c r="P799" s="149" t="str">
        <f t="shared" si="99"/>
        <v>ข้อมูลไม่ถูกต้อง</v>
      </c>
      <c r="Q799" s="149" t="str">
        <f t="shared" si="100"/>
        <v>ข้อมูลไม่ถูกต้อง</v>
      </c>
      <c r="R799" s="149" t="str">
        <f t="shared" si="101"/>
        <v>ข้อมูลไม่ถูกต้อง</v>
      </c>
      <c r="S799" s="149" t="str">
        <f>IF(ISNUMBER(R799),
IF(H$2=ตัวเลือก!A$30,"ยังไม่บันทึกข้อมูล",R799*0.27),"ข้อมูลไม่ถูกต้อง")</f>
        <v>ข้อมูลไม่ถูกต้อง</v>
      </c>
      <c r="T799" s="149" t="str">
        <f t="shared" si="102"/>
        <v>ข้อมูลไม่ถูกต้อง</v>
      </c>
      <c r="U799" s="149" t="str">
        <f>IF(ISNUMBER(R799),
IF(H$2=ตัวเลือก!A$30,"ยังไม่บันทึกข้อมูล",R799*0.47),"ข้อมูลไม่ถูกต้อง")</f>
        <v>ข้อมูลไม่ถูกต้อง</v>
      </c>
      <c r="V799" s="149" t="str">
        <f>IF(ISNUMBER(S799),
IF(H$2=ตัวเลือก!A$30,"ยังไม่บันทึกข้อมูล",S799*0.47),"ข้อมูลไม่ถูกต้อง")</f>
        <v>ข้อมูลไม่ถูกต้อง</v>
      </c>
      <c r="W799" s="149" t="str">
        <f t="shared" si="103"/>
        <v>ข้อมูลไม่ถูกต้อง</v>
      </c>
      <c r="X799" s="148" t="str">
        <f t="shared" si="104"/>
        <v>ข้อมูลไม่ถูกต้อง</v>
      </c>
      <c r="Y799" s="38"/>
      <c r="Z799" s="38"/>
      <c r="AA799" s="38"/>
    </row>
    <row r="800" spans="1:27" x14ac:dyDescent="0.45">
      <c r="A800" s="38">
        <v>795</v>
      </c>
      <c r="B800" s="38"/>
      <c r="C800" s="38"/>
      <c r="D800" s="38"/>
      <c r="E800" s="38"/>
      <c r="F800" s="35"/>
      <c r="G800" s="35"/>
      <c r="H800" s="150"/>
      <c r="I800" s="38"/>
      <c r="J800" s="149" t="str">
        <f t="shared" si="105"/>
        <v>รอข้อมูลคอลัมน์ H</v>
      </c>
      <c r="K800" s="150"/>
      <c r="L800" s="150"/>
      <c r="M800" s="150"/>
      <c r="N800" s="149" t="str" cm="1">
        <f t="array" ref="N800">IF(AND(K800:M800=""),"ยังไม่บันทึกข้อมูล",
IF(M800&lt;&gt;"",
IF(M800&gt;=1.3,M800,"เป็นไม้พุ่ม"),
IF(K800+L800&gt;=1.3,K800+L800,"เป็นไม้พุ่ม")))</f>
        <v>ยังไม่บันทึกข้อมูล</v>
      </c>
      <c r="O800" s="149" t="str">
        <f t="shared" si="98"/>
        <v>ข้อมูลไม่ถูกต้อง</v>
      </c>
      <c r="P800" s="149" t="str">
        <f t="shared" si="99"/>
        <v>ข้อมูลไม่ถูกต้อง</v>
      </c>
      <c r="Q800" s="149" t="str">
        <f t="shared" si="100"/>
        <v>ข้อมูลไม่ถูกต้อง</v>
      </c>
      <c r="R800" s="149" t="str">
        <f t="shared" si="101"/>
        <v>ข้อมูลไม่ถูกต้อง</v>
      </c>
      <c r="S800" s="149" t="str">
        <f>IF(ISNUMBER(R800),
IF(H$2=ตัวเลือก!A$30,"ยังไม่บันทึกข้อมูล",R800*0.27),"ข้อมูลไม่ถูกต้อง")</f>
        <v>ข้อมูลไม่ถูกต้อง</v>
      </c>
      <c r="T800" s="149" t="str">
        <f t="shared" si="102"/>
        <v>ข้อมูลไม่ถูกต้อง</v>
      </c>
      <c r="U800" s="149" t="str">
        <f>IF(ISNUMBER(R800),
IF(H$2=ตัวเลือก!A$30,"ยังไม่บันทึกข้อมูล",R800*0.47),"ข้อมูลไม่ถูกต้อง")</f>
        <v>ข้อมูลไม่ถูกต้อง</v>
      </c>
      <c r="V800" s="149" t="str">
        <f>IF(ISNUMBER(S800),
IF(H$2=ตัวเลือก!A$30,"ยังไม่บันทึกข้อมูล",S800*0.47),"ข้อมูลไม่ถูกต้อง")</f>
        <v>ข้อมูลไม่ถูกต้อง</v>
      </c>
      <c r="W800" s="149" t="str">
        <f t="shared" si="103"/>
        <v>ข้อมูลไม่ถูกต้อง</v>
      </c>
      <c r="X800" s="148" t="str">
        <f t="shared" si="104"/>
        <v>ข้อมูลไม่ถูกต้อง</v>
      </c>
      <c r="Y800" s="38"/>
      <c r="Z800" s="38"/>
      <c r="AA800" s="38"/>
    </row>
    <row r="801" spans="1:27" x14ac:dyDescent="0.45">
      <c r="A801" s="38">
        <v>796</v>
      </c>
      <c r="B801" s="38"/>
      <c r="C801" s="38"/>
      <c r="D801" s="38"/>
      <c r="E801" s="38"/>
      <c r="F801" s="35"/>
      <c r="G801" s="35"/>
      <c r="H801" s="150"/>
      <c r="I801" s="38"/>
      <c r="J801" s="149" t="str">
        <f t="shared" si="105"/>
        <v>รอข้อมูลคอลัมน์ H</v>
      </c>
      <c r="K801" s="150"/>
      <c r="L801" s="150"/>
      <c r="M801" s="150"/>
      <c r="N801" s="149" t="str" cm="1">
        <f t="array" ref="N801">IF(AND(K801:M801=""),"ยังไม่บันทึกข้อมูล",
IF(M801&lt;&gt;"",
IF(M801&gt;=1.3,M801,"เป็นไม้พุ่ม"),
IF(K801+L801&gt;=1.3,K801+L801,"เป็นไม้พุ่ม")))</f>
        <v>ยังไม่บันทึกข้อมูล</v>
      </c>
      <c r="O801" s="149" t="str">
        <f t="shared" si="98"/>
        <v>ข้อมูลไม่ถูกต้อง</v>
      </c>
      <c r="P801" s="149" t="str">
        <f t="shared" si="99"/>
        <v>ข้อมูลไม่ถูกต้อง</v>
      </c>
      <c r="Q801" s="149" t="str">
        <f t="shared" si="100"/>
        <v>ข้อมูลไม่ถูกต้อง</v>
      </c>
      <c r="R801" s="149" t="str">
        <f t="shared" si="101"/>
        <v>ข้อมูลไม่ถูกต้อง</v>
      </c>
      <c r="S801" s="149" t="str">
        <f>IF(ISNUMBER(R801),
IF(H$2=ตัวเลือก!A$30,"ยังไม่บันทึกข้อมูล",R801*0.27),"ข้อมูลไม่ถูกต้อง")</f>
        <v>ข้อมูลไม่ถูกต้อง</v>
      </c>
      <c r="T801" s="149" t="str">
        <f t="shared" si="102"/>
        <v>ข้อมูลไม่ถูกต้อง</v>
      </c>
      <c r="U801" s="149" t="str">
        <f>IF(ISNUMBER(R801),
IF(H$2=ตัวเลือก!A$30,"ยังไม่บันทึกข้อมูล",R801*0.47),"ข้อมูลไม่ถูกต้อง")</f>
        <v>ข้อมูลไม่ถูกต้อง</v>
      </c>
      <c r="V801" s="149" t="str">
        <f>IF(ISNUMBER(S801),
IF(H$2=ตัวเลือก!A$30,"ยังไม่บันทึกข้อมูล",S801*0.47),"ข้อมูลไม่ถูกต้อง")</f>
        <v>ข้อมูลไม่ถูกต้อง</v>
      </c>
      <c r="W801" s="149" t="str">
        <f t="shared" si="103"/>
        <v>ข้อมูลไม่ถูกต้อง</v>
      </c>
      <c r="X801" s="148" t="str">
        <f t="shared" si="104"/>
        <v>ข้อมูลไม่ถูกต้อง</v>
      </c>
      <c r="Y801" s="38"/>
      <c r="Z801" s="38"/>
      <c r="AA801" s="38"/>
    </row>
    <row r="802" spans="1:27" x14ac:dyDescent="0.45">
      <c r="A802" s="38">
        <v>797</v>
      </c>
      <c r="B802" s="38"/>
      <c r="C802" s="38"/>
      <c r="D802" s="38"/>
      <c r="E802" s="38"/>
      <c r="F802" s="35"/>
      <c r="G802" s="35"/>
      <c r="H802" s="150"/>
      <c r="I802" s="38"/>
      <c r="J802" s="149" t="str">
        <f t="shared" si="105"/>
        <v>รอข้อมูลคอลัมน์ H</v>
      </c>
      <c r="K802" s="150"/>
      <c r="L802" s="150"/>
      <c r="M802" s="150"/>
      <c r="N802" s="149" t="str" cm="1">
        <f t="array" ref="N802">IF(AND(K802:M802=""),"ยังไม่บันทึกข้อมูล",
IF(M802&lt;&gt;"",
IF(M802&gt;=1.3,M802,"เป็นไม้พุ่ม"),
IF(K802+L802&gt;=1.3,K802+L802,"เป็นไม้พุ่ม")))</f>
        <v>ยังไม่บันทึกข้อมูล</v>
      </c>
      <c r="O802" s="149" t="str">
        <f t="shared" si="98"/>
        <v>ข้อมูลไม่ถูกต้อง</v>
      </c>
      <c r="P802" s="149" t="str">
        <f t="shared" si="99"/>
        <v>ข้อมูลไม่ถูกต้อง</v>
      </c>
      <c r="Q802" s="149" t="str">
        <f t="shared" si="100"/>
        <v>ข้อมูลไม่ถูกต้อง</v>
      </c>
      <c r="R802" s="149" t="str">
        <f t="shared" si="101"/>
        <v>ข้อมูลไม่ถูกต้อง</v>
      </c>
      <c r="S802" s="149" t="str">
        <f>IF(ISNUMBER(R802),
IF(H$2=ตัวเลือก!A$30,"ยังไม่บันทึกข้อมูล",R802*0.27),"ข้อมูลไม่ถูกต้อง")</f>
        <v>ข้อมูลไม่ถูกต้อง</v>
      </c>
      <c r="T802" s="149" t="str">
        <f t="shared" si="102"/>
        <v>ข้อมูลไม่ถูกต้อง</v>
      </c>
      <c r="U802" s="149" t="str">
        <f>IF(ISNUMBER(R802),
IF(H$2=ตัวเลือก!A$30,"ยังไม่บันทึกข้อมูล",R802*0.47),"ข้อมูลไม่ถูกต้อง")</f>
        <v>ข้อมูลไม่ถูกต้อง</v>
      </c>
      <c r="V802" s="149" t="str">
        <f>IF(ISNUMBER(S802),
IF(H$2=ตัวเลือก!A$30,"ยังไม่บันทึกข้อมูล",S802*0.47),"ข้อมูลไม่ถูกต้อง")</f>
        <v>ข้อมูลไม่ถูกต้อง</v>
      </c>
      <c r="W802" s="149" t="str">
        <f t="shared" si="103"/>
        <v>ข้อมูลไม่ถูกต้อง</v>
      </c>
      <c r="X802" s="148" t="str">
        <f t="shared" si="104"/>
        <v>ข้อมูลไม่ถูกต้อง</v>
      </c>
      <c r="Y802" s="38"/>
      <c r="Z802" s="38"/>
      <c r="AA802" s="38"/>
    </row>
    <row r="803" spans="1:27" x14ac:dyDescent="0.45">
      <c r="A803" s="38">
        <v>798</v>
      </c>
      <c r="B803" s="38"/>
      <c r="C803" s="38"/>
      <c r="D803" s="38"/>
      <c r="E803" s="38"/>
      <c r="F803" s="35"/>
      <c r="G803" s="35"/>
      <c r="H803" s="150"/>
      <c r="I803" s="38"/>
      <c r="J803" s="149" t="str">
        <f t="shared" si="105"/>
        <v>รอข้อมูลคอลัมน์ H</v>
      </c>
      <c r="K803" s="150"/>
      <c r="L803" s="150"/>
      <c r="M803" s="150"/>
      <c r="N803" s="149" t="str" cm="1">
        <f t="array" ref="N803">IF(AND(K803:M803=""),"ยังไม่บันทึกข้อมูล",
IF(M803&lt;&gt;"",
IF(M803&gt;=1.3,M803,"เป็นไม้พุ่ม"),
IF(K803+L803&gt;=1.3,K803+L803,"เป็นไม้พุ่ม")))</f>
        <v>ยังไม่บันทึกข้อมูล</v>
      </c>
      <c r="O803" s="149" t="str">
        <f t="shared" si="98"/>
        <v>ข้อมูลไม่ถูกต้อง</v>
      </c>
      <c r="P803" s="149" t="str">
        <f t="shared" si="99"/>
        <v>ข้อมูลไม่ถูกต้อง</v>
      </c>
      <c r="Q803" s="149" t="str">
        <f t="shared" si="100"/>
        <v>ข้อมูลไม่ถูกต้อง</v>
      </c>
      <c r="R803" s="149" t="str">
        <f t="shared" si="101"/>
        <v>ข้อมูลไม่ถูกต้อง</v>
      </c>
      <c r="S803" s="149" t="str">
        <f>IF(ISNUMBER(R803),
IF(H$2=ตัวเลือก!A$30,"ยังไม่บันทึกข้อมูล",R803*0.27),"ข้อมูลไม่ถูกต้อง")</f>
        <v>ข้อมูลไม่ถูกต้อง</v>
      </c>
      <c r="T803" s="149" t="str">
        <f t="shared" si="102"/>
        <v>ข้อมูลไม่ถูกต้อง</v>
      </c>
      <c r="U803" s="149" t="str">
        <f>IF(ISNUMBER(R803),
IF(H$2=ตัวเลือก!A$30,"ยังไม่บันทึกข้อมูล",R803*0.47),"ข้อมูลไม่ถูกต้อง")</f>
        <v>ข้อมูลไม่ถูกต้อง</v>
      </c>
      <c r="V803" s="149" t="str">
        <f>IF(ISNUMBER(S803),
IF(H$2=ตัวเลือก!A$30,"ยังไม่บันทึกข้อมูล",S803*0.47),"ข้อมูลไม่ถูกต้อง")</f>
        <v>ข้อมูลไม่ถูกต้อง</v>
      </c>
      <c r="W803" s="149" t="str">
        <f t="shared" si="103"/>
        <v>ข้อมูลไม่ถูกต้อง</v>
      </c>
      <c r="X803" s="148" t="str">
        <f t="shared" si="104"/>
        <v>ข้อมูลไม่ถูกต้อง</v>
      </c>
      <c r="Y803" s="38"/>
      <c r="Z803" s="38"/>
      <c r="AA803" s="38"/>
    </row>
    <row r="804" spans="1:27" x14ac:dyDescent="0.45">
      <c r="A804" s="38">
        <v>799</v>
      </c>
      <c r="B804" s="38"/>
      <c r="C804" s="38"/>
      <c r="D804" s="38"/>
      <c r="E804" s="38"/>
      <c r="F804" s="35"/>
      <c r="G804" s="35"/>
      <c r="H804" s="150"/>
      <c r="I804" s="38"/>
      <c r="J804" s="149" t="str">
        <f t="shared" si="105"/>
        <v>รอข้อมูลคอลัมน์ H</v>
      </c>
      <c r="K804" s="150"/>
      <c r="L804" s="150"/>
      <c r="M804" s="150"/>
      <c r="N804" s="149" t="str" cm="1">
        <f t="array" ref="N804">IF(AND(K804:M804=""),"ยังไม่บันทึกข้อมูล",
IF(M804&lt;&gt;"",
IF(M804&gt;=1.3,M804,"เป็นไม้พุ่ม"),
IF(K804+L804&gt;=1.3,K804+L804,"เป็นไม้พุ่ม")))</f>
        <v>ยังไม่บันทึกข้อมูล</v>
      </c>
      <c r="O804" s="149" t="str">
        <f t="shared" si="98"/>
        <v>ข้อมูลไม่ถูกต้อง</v>
      </c>
      <c r="P804" s="149" t="str">
        <f t="shared" si="99"/>
        <v>ข้อมูลไม่ถูกต้อง</v>
      </c>
      <c r="Q804" s="149" t="str">
        <f t="shared" si="100"/>
        <v>ข้อมูลไม่ถูกต้อง</v>
      </c>
      <c r="R804" s="149" t="str">
        <f t="shared" si="101"/>
        <v>ข้อมูลไม่ถูกต้อง</v>
      </c>
      <c r="S804" s="149" t="str">
        <f>IF(ISNUMBER(R804),
IF(H$2=ตัวเลือก!A$30,"ยังไม่บันทึกข้อมูล",R804*0.27),"ข้อมูลไม่ถูกต้อง")</f>
        <v>ข้อมูลไม่ถูกต้อง</v>
      </c>
      <c r="T804" s="149" t="str">
        <f t="shared" si="102"/>
        <v>ข้อมูลไม่ถูกต้อง</v>
      </c>
      <c r="U804" s="149" t="str">
        <f>IF(ISNUMBER(R804),
IF(H$2=ตัวเลือก!A$30,"ยังไม่บันทึกข้อมูล",R804*0.47),"ข้อมูลไม่ถูกต้อง")</f>
        <v>ข้อมูลไม่ถูกต้อง</v>
      </c>
      <c r="V804" s="149" t="str">
        <f>IF(ISNUMBER(S804),
IF(H$2=ตัวเลือก!A$30,"ยังไม่บันทึกข้อมูล",S804*0.47),"ข้อมูลไม่ถูกต้อง")</f>
        <v>ข้อมูลไม่ถูกต้อง</v>
      </c>
      <c r="W804" s="149" t="str">
        <f t="shared" si="103"/>
        <v>ข้อมูลไม่ถูกต้อง</v>
      </c>
      <c r="X804" s="148" t="str">
        <f t="shared" si="104"/>
        <v>ข้อมูลไม่ถูกต้อง</v>
      </c>
      <c r="Y804" s="38"/>
      <c r="Z804" s="38"/>
      <c r="AA804" s="38"/>
    </row>
    <row r="805" spans="1:27" x14ac:dyDescent="0.45">
      <c r="A805" s="38">
        <v>800</v>
      </c>
      <c r="B805" s="38"/>
      <c r="C805" s="38"/>
      <c r="D805" s="38"/>
      <c r="E805" s="38"/>
      <c r="F805" s="35"/>
      <c r="G805" s="35"/>
      <c r="H805" s="150"/>
      <c r="I805" s="38"/>
      <c r="J805" s="149" t="str">
        <f t="shared" si="105"/>
        <v>รอข้อมูลคอลัมน์ H</v>
      </c>
      <c r="K805" s="150"/>
      <c r="L805" s="150"/>
      <c r="M805" s="150"/>
      <c r="N805" s="149" t="str" cm="1">
        <f t="array" ref="N805">IF(AND(K805:M805=""),"ยังไม่บันทึกข้อมูล",
IF(M805&lt;&gt;"",
IF(M805&gt;=1.3,M805,"เป็นไม้พุ่ม"),
IF(K805+L805&gt;=1.3,K805+L805,"เป็นไม้พุ่ม")))</f>
        <v>ยังไม่บันทึกข้อมูล</v>
      </c>
      <c r="O805" s="149" t="str">
        <f t="shared" si="98"/>
        <v>ข้อมูลไม่ถูกต้อง</v>
      </c>
      <c r="P805" s="149" t="str">
        <f t="shared" si="99"/>
        <v>ข้อมูลไม่ถูกต้อง</v>
      </c>
      <c r="Q805" s="149" t="str">
        <f t="shared" si="100"/>
        <v>ข้อมูลไม่ถูกต้อง</v>
      </c>
      <c r="R805" s="149" t="str">
        <f t="shared" si="101"/>
        <v>ข้อมูลไม่ถูกต้อง</v>
      </c>
      <c r="S805" s="149" t="str">
        <f>IF(ISNUMBER(R805),
IF(H$2=ตัวเลือก!A$30,"ยังไม่บันทึกข้อมูล",R805*0.27),"ข้อมูลไม่ถูกต้อง")</f>
        <v>ข้อมูลไม่ถูกต้อง</v>
      </c>
      <c r="T805" s="149" t="str">
        <f t="shared" si="102"/>
        <v>ข้อมูลไม่ถูกต้อง</v>
      </c>
      <c r="U805" s="149" t="str">
        <f>IF(ISNUMBER(R805),
IF(H$2=ตัวเลือก!A$30,"ยังไม่บันทึกข้อมูล",R805*0.47),"ข้อมูลไม่ถูกต้อง")</f>
        <v>ข้อมูลไม่ถูกต้อง</v>
      </c>
      <c r="V805" s="149" t="str">
        <f>IF(ISNUMBER(S805),
IF(H$2=ตัวเลือก!A$30,"ยังไม่บันทึกข้อมูล",S805*0.47),"ข้อมูลไม่ถูกต้อง")</f>
        <v>ข้อมูลไม่ถูกต้อง</v>
      </c>
      <c r="W805" s="149" t="str">
        <f t="shared" si="103"/>
        <v>ข้อมูลไม่ถูกต้อง</v>
      </c>
      <c r="X805" s="148" t="str">
        <f t="shared" si="104"/>
        <v>ข้อมูลไม่ถูกต้อง</v>
      </c>
      <c r="Y805" s="38"/>
      <c r="Z805" s="38"/>
      <c r="AA805" s="38"/>
    </row>
    <row r="806" spans="1:27" x14ac:dyDescent="0.45">
      <c r="A806" s="38">
        <v>801</v>
      </c>
      <c r="B806" s="38"/>
      <c r="C806" s="38"/>
      <c r="D806" s="38"/>
      <c r="E806" s="38"/>
      <c r="F806" s="35"/>
      <c r="G806" s="35"/>
      <c r="H806" s="150"/>
      <c r="I806" s="38"/>
      <c r="J806" s="149" t="str">
        <f t="shared" si="105"/>
        <v>รอข้อมูลคอลัมน์ H</v>
      </c>
      <c r="K806" s="150"/>
      <c r="L806" s="150"/>
      <c r="M806" s="150"/>
      <c r="N806" s="149" t="str" cm="1">
        <f t="array" ref="N806">IF(AND(K806:M806=""),"ยังไม่บันทึกข้อมูล",
IF(M806&lt;&gt;"",
IF(M806&gt;=1.3,M806,"เป็นไม้พุ่ม"),
IF(K806+L806&gt;=1.3,K806+L806,"เป็นไม้พุ่ม")))</f>
        <v>ยังไม่บันทึกข้อมูล</v>
      </c>
      <c r="O806" s="149" t="str">
        <f t="shared" si="98"/>
        <v>ข้อมูลไม่ถูกต้อง</v>
      </c>
      <c r="P806" s="149" t="str">
        <f t="shared" si="99"/>
        <v>ข้อมูลไม่ถูกต้อง</v>
      </c>
      <c r="Q806" s="149" t="str">
        <f t="shared" si="100"/>
        <v>ข้อมูลไม่ถูกต้อง</v>
      </c>
      <c r="R806" s="149" t="str">
        <f t="shared" si="101"/>
        <v>ข้อมูลไม่ถูกต้อง</v>
      </c>
      <c r="S806" s="149" t="str">
        <f>IF(ISNUMBER(R806),
IF(H$2=ตัวเลือก!A$30,"ยังไม่บันทึกข้อมูล",R806*0.27),"ข้อมูลไม่ถูกต้อง")</f>
        <v>ข้อมูลไม่ถูกต้อง</v>
      </c>
      <c r="T806" s="149" t="str">
        <f t="shared" si="102"/>
        <v>ข้อมูลไม่ถูกต้อง</v>
      </c>
      <c r="U806" s="149" t="str">
        <f>IF(ISNUMBER(R806),
IF(H$2=ตัวเลือก!A$30,"ยังไม่บันทึกข้อมูล",R806*0.47),"ข้อมูลไม่ถูกต้อง")</f>
        <v>ข้อมูลไม่ถูกต้อง</v>
      </c>
      <c r="V806" s="149" t="str">
        <f>IF(ISNUMBER(S806),
IF(H$2=ตัวเลือก!A$30,"ยังไม่บันทึกข้อมูล",S806*0.47),"ข้อมูลไม่ถูกต้อง")</f>
        <v>ข้อมูลไม่ถูกต้อง</v>
      </c>
      <c r="W806" s="149" t="str">
        <f t="shared" si="103"/>
        <v>ข้อมูลไม่ถูกต้อง</v>
      </c>
      <c r="X806" s="148" t="str">
        <f t="shared" si="104"/>
        <v>ข้อมูลไม่ถูกต้อง</v>
      </c>
      <c r="Y806" s="38"/>
      <c r="Z806" s="38"/>
      <c r="AA806" s="38"/>
    </row>
    <row r="807" spans="1:27" x14ac:dyDescent="0.45">
      <c r="A807" s="38">
        <v>802</v>
      </c>
      <c r="B807" s="38"/>
      <c r="C807" s="38"/>
      <c r="D807" s="38"/>
      <c r="E807" s="38"/>
      <c r="F807" s="35"/>
      <c r="G807" s="35"/>
      <c r="H807" s="150"/>
      <c r="I807" s="38"/>
      <c r="J807" s="149" t="str">
        <f t="shared" si="105"/>
        <v>รอข้อมูลคอลัมน์ H</v>
      </c>
      <c r="K807" s="150"/>
      <c r="L807" s="150"/>
      <c r="M807" s="150"/>
      <c r="N807" s="149" t="str" cm="1">
        <f t="array" ref="N807">IF(AND(K807:M807=""),"ยังไม่บันทึกข้อมูล",
IF(M807&lt;&gt;"",
IF(M807&gt;=1.3,M807,"เป็นไม้พุ่ม"),
IF(K807+L807&gt;=1.3,K807+L807,"เป็นไม้พุ่ม")))</f>
        <v>ยังไม่บันทึกข้อมูล</v>
      </c>
      <c r="O807" s="149" t="str">
        <f t="shared" si="98"/>
        <v>ข้อมูลไม่ถูกต้อง</v>
      </c>
      <c r="P807" s="149" t="str">
        <f t="shared" si="99"/>
        <v>ข้อมูลไม่ถูกต้อง</v>
      </c>
      <c r="Q807" s="149" t="str">
        <f t="shared" si="100"/>
        <v>ข้อมูลไม่ถูกต้อง</v>
      </c>
      <c r="R807" s="149" t="str">
        <f t="shared" si="101"/>
        <v>ข้อมูลไม่ถูกต้อง</v>
      </c>
      <c r="S807" s="149" t="str">
        <f>IF(ISNUMBER(R807),
IF(H$2=ตัวเลือก!A$30,"ยังไม่บันทึกข้อมูล",R807*0.27),"ข้อมูลไม่ถูกต้อง")</f>
        <v>ข้อมูลไม่ถูกต้อง</v>
      </c>
      <c r="T807" s="149" t="str">
        <f t="shared" si="102"/>
        <v>ข้อมูลไม่ถูกต้อง</v>
      </c>
      <c r="U807" s="149" t="str">
        <f>IF(ISNUMBER(R807),
IF(H$2=ตัวเลือก!A$30,"ยังไม่บันทึกข้อมูล",R807*0.47),"ข้อมูลไม่ถูกต้อง")</f>
        <v>ข้อมูลไม่ถูกต้อง</v>
      </c>
      <c r="V807" s="149" t="str">
        <f>IF(ISNUMBER(S807),
IF(H$2=ตัวเลือก!A$30,"ยังไม่บันทึกข้อมูล",S807*0.47),"ข้อมูลไม่ถูกต้อง")</f>
        <v>ข้อมูลไม่ถูกต้อง</v>
      </c>
      <c r="W807" s="149" t="str">
        <f t="shared" si="103"/>
        <v>ข้อมูลไม่ถูกต้อง</v>
      </c>
      <c r="X807" s="148" t="str">
        <f t="shared" si="104"/>
        <v>ข้อมูลไม่ถูกต้อง</v>
      </c>
      <c r="Y807" s="38"/>
      <c r="Z807" s="38"/>
      <c r="AA807" s="38"/>
    </row>
    <row r="808" spans="1:27" x14ac:dyDescent="0.45">
      <c r="A808" s="38">
        <v>803</v>
      </c>
      <c r="B808" s="38"/>
      <c r="C808" s="38"/>
      <c r="D808" s="38"/>
      <c r="E808" s="38"/>
      <c r="F808" s="35"/>
      <c r="G808" s="35"/>
      <c r="H808" s="150"/>
      <c r="I808" s="38"/>
      <c r="J808" s="149" t="str">
        <f t="shared" si="105"/>
        <v>รอข้อมูลคอลัมน์ H</v>
      </c>
      <c r="K808" s="150"/>
      <c r="L808" s="150"/>
      <c r="M808" s="150"/>
      <c r="N808" s="149" t="str" cm="1">
        <f t="array" ref="N808">IF(AND(K808:M808=""),"ยังไม่บันทึกข้อมูล",
IF(M808&lt;&gt;"",
IF(M808&gt;=1.3,M808,"เป็นไม้พุ่ม"),
IF(K808+L808&gt;=1.3,K808+L808,"เป็นไม้พุ่ม")))</f>
        <v>ยังไม่บันทึกข้อมูล</v>
      </c>
      <c r="O808" s="149" t="str">
        <f t="shared" si="98"/>
        <v>ข้อมูลไม่ถูกต้อง</v>
      </c>
      <c r="P808" s="149" t="str">
        <f t="shared" si="99"/>
        <v>ข้อมูลไม่ถูกต้อง</v>
      </c>
      <c r="Q808" s="149" t="str">
        <f t="shared" si="100"/>
        <v>ข้อมูลไม่ถูกต้อง</v>
      </c>
      <c r="R808" s="149" t="str">
        <f t="shared" si="101"/>
        <v>ข้อมูลไม่ถูกต้อง</v>
      </c>
      <c r="S808" s="149" t="str">
        <f>IF(ISNUMBER(R808),
IF(H$2=ตัวเลือก!A$30,"ยังไม่บันทึกข้อมูล",R808*0.27),"ข้อมูลไม่ถูกต้อง")</f>
        <v>ข้อมูลไม่ถูกต้อง</v>
      </c>
      <c r="T808" s="149" t="str">
        <f t="shared" si="102"/>
        <v>ข้อมูลไม่ถูกต้อง</v>
      </c>
      <c r="U808" s="149" t="str">
        <f>IF(ISNUMBER(R808),
IF(H$2=ตัวเลือก!A$30,"ยังไม่บันทึกข้อมูล",R808*0.47),"ข้อมูลไม่ถูกต้อง")</f>
        <v>ข้อมูลไม่ถูกต้อง</v>
      </c>
      <c r="V808" s="149" t="str">
        <f>IF(ISNUMBER(S808),
IF(H$2=ตัวเลือก!A$30,"ยังไม่บันทึกข้อมูล",S808*0.47),"ข้อมูลไม่ถูกต้อง")</f>
        <v>ข้อมูลไม่ถูกต้อง</v>
      </c>
      <c r="W808" s="149" t="str">
        <f t="shared" si="103"/>
        <v>ข้อมูลไม่ถูกต้อง</v>
      </c>
      <c r="X808" s="148" t="str">
        <f t="shared" si="104"/>
        <v>ข้อมูลไม่ถูกต้อง</v>
      </c>
      <c r="Y808" s="38"/>
      <c r="Z808" s="38"/>
      <c r="AA808" s="38"/>
    </row>
    <row r="809" spans="1:27" x14ac:dyDescent="0.45">
      <c r="A809" s="38">
        <v>804</v>
      </c>
      <c r="B809" s="38"/>
      <c r="C809" s="38"/>
      <c r="D809" s="38"/>
      <c r="E809" s="38"/>
      <c r="F809" s="35"/>
      <c r="G809" s="35"/>
      <c r="H809" s="150"/>
      <c r="I809" s="38"/>
      <c r="J809" s="149" t="str">
        <f t="shared" si="105"/>
        <v>รอข้อมูลคอลัมน์ H</v>
      </c>
      <c r="K809" s="150"/>
      <c r="L809" s="150"/>
      <c r="M809" s="150"/>
      <c r="N809" s="149" t="str" cm="1">
        <f t="array" ref="N809">IF(AND(K809:M809=""),"ยังไม่บันทึกข้อมูล",
IF(M809&lt;&gt;"",
IF(M809&gt;=1.3,M809,"เป็นไม้พุ่ม"),
IF(K809+L809&gt;=1.3,K809+L809,"เป็นไม้พุ่ม")))</f>
        <v>ยังไม่บันทึกข้อมูล</v>
      </c>
      <c r="O809" s="149" t="str">
        <f t="shared" si="98"/>
        <v>ข้อมูลไม่ถูกต้อง</v>
      </c>
      <c r="P809" s="149" t="str">
        <f t="shared" si="99"/>
        <v>ข้อมูลไม่ถูกต้อง</v>
      </c>
      <c r="Q809" s="149" t="str">
        <f t="shared" si="100"/>
        <v>ข้อมูลไม่ถูกต้อง</v>
      </c>
      <c r="R809" s="149" t="str">
        <f t="shared" si="101"/>
        <v>ข้อมูลไม่ถูกต้อง</v>
      </c>
      <c r="S809" s="149" t="str">
        <f>IF(ISNUMBER(R809),
IF(H$2=ตัวเลือก!A$30,"ยังไม่บันทึกข้อมูล",R809*0.27),"ข้อมูลไม่ถูกต้อง")</f>
        <v>ข้อมูลไม่ถูกต้อง</v>
      </c>
      <c r="T809" s="149" t="str">
        <f t="shared" si="102"/>
        <v>ข้อมูลไม่ถูกต้อง</v>
      </c>
      <c r="U809" s="149" t="str">
        <f>IF(ISNUMBER(R809),
IF(H$2=ตัวเลือก!A$30,"ยังไม่บันทึกข้อมูล",R809*0.47),"ข้อมูลไม่ถูกต้อง")</f>
        <v>ข้อมูลไม่ถูกต้อง</v>
      </c>
      <c r="V809" s="149" t="str">
        <f>IF(ISNUMBER(S809),
IF(H$2=ตัวเลือก!A$30,"ยังไม่บันทึกข้อมูล",S809*0.47),"ข้อมูลไม่ถูกต้อง")</f>
        <v>ข้อมูลไม่ถูกต้อง</v>
      </c>
      <c r="W809" s="149" t="str">
        <f t="shared" si="103"/>
        <v>ข้อมูลไม่ถูกต้อง</v>
      </c>
      <c r="X809" s="148" t="str">
        <f t="shared" si="104"/>
        <v>ข้อมูลไม่ถูกต้อง</v>
      </c>
      <c r="Y809" s="38"/>
      <c r="Z809" s="38"/>
      <c r="AA809" s="38"/>
    </row>
    <row r="810" spans="1:27" x14ac:dyDescent="0.45">
      <c r="A810" s="38">
        <v>805</v>
      </c>
      <c r="B810" s="38"/>
      <c r="C810" s="38"/>
      <c r="D810" s="38"/>
      <c r="E810" s="38"/>
      <c r="F810" s="35"/>
      <c r="G810" s="35"/>
      <c r="H810" s="150"/>
      <c r="I810" s="38"/>
      <c r="J810" s="149" t="str">
        <f t="shared" si="105"/>
        <v>รอข้อมูลคอลัมน์ H</v>
      </c>
      <c r="K810" s="150"/>
      <c r="L810" s="150"/>
      <c r="M810" s="150"/>
      <c r="N810" s="149" t="str" cm="1">
        <f t="array" ref="N810">IF(AND(K810:M810=""),"ยังไม่บันทึกข้อมูล",
IF(M810&lt;&gt;"",
IF(M810&gt;=1.3,M810,"เป็นไม้พุ่ม"),
IF(K810+L810&gt;=1.3,K810+L810,"เป็นไม้พุ่ม")))</f>
        <v>ยังไม่บันทึกข้อมูล</v>
      </c>
      <c r="O810" s="149" t="str">
        <f t="shared" si="98"/>
        <v>ข้อมูลไม่ถูกต้อง</v>
      </c>
      <c r="P810" s="149" t="str">
        <f t="shared" si="99"/>
        <v>ข้อมูลไม่ถูกต้อง</v>
      </c>
      <c r="Q810" s="149" t="str">
        <f t="shared" si="100"/>
        <v>ข้อมูลไม่ถูกต้อง</v>
      </c>
      <c r="R810" s="149" t="str">
        <f t="shared" si="101"/>
        <v>ข้อมูลไม่ถูกต้อง</v>
      </c>
      <c r="S810" s="149" t="str">
        <f>IF(ISNUMBER(R810),
IF(H$2=ตัวเลือก!A$30,"ยังไม่บันทึกข้อมูล",R810*0.27),"ข้อมูลไม่ถูกต้อง")</f>
        <v>ข้อมูลไม่ถูกต้อง</v>
      </c>
      <c r="T810" s="149" t="str">
        <f t="shared" si="102"/>
        <v>ข้อมูลไม่ถูกต้อง</v>
      </c>
      <c r="U810" s="149" t="str">
        <f>IF(ISNUMBER(R810),
IF(H$2=ตัวเลือก!A$30,"ยังไม่บันทึกข้อมูล",R810*0.47),"ข้อมูลไม่ถูกต้อง")</f>
        <v>ข้อมูลไม่ถูกต้อง</v>
      </c>
      <c r="V810" s="149" t="str">
        <f>IF(ISNUMBER(S810),
IF(H$2=ตัวเลือก!A$30,"ยังไม่บันทึกข้อมูล",S810*0.47),"ข้อมูลไม่ถูกต้อง")</f>
        <v>ข้อมูลไม่ถูกต้อง</v>
      </c>
      <c r="W810" s="149" t="str">
        <f t="shared" si="103"/>
        <v>ข้อมูลไม่ถูกต้อง</v>
      </c>
      <c r="X810" s="148" t="str">
        <f t="shared" si="104"/>
        <v>ข้อมูลไม่ถูกต้อง</v>
      </c>
      <c r="Y810" s="38"/>
      <c r="Z810" s="38"/>
      <c r="AA810" s="38"/>
    </row>
    <row r="811" spans="1:27" x14ac:dyDescent="0.45">
      <c r="A811" s="38">
        <v>806</v>
      </c>
      <c r="B811" s="38"/>
      <c r="C811" s="38"/>
      <c r="D811" s="38"/>
      <c r="E811" s="38"/>
      <c r="F811" s="35"/>
      <c r="G811" s="35"/>
      <c r="H811" s="150"/>
      <c r="I811" s="38"/>
      <c r="J811" s="149" t="str">
        <f t="shared" si="105"/>
        <v>รอข้อมูลคอลัมน์ H</v>
      </c>
      <c r="K811" s="150"/>
      <c r="L811" s="150"/>
      <c r="M811" s="150"/>
      <c r="N811" s="149" t="str" cm="1">
        <f t="array" ref="N811">IF(AND(K811:M811=""),"ยังไม่บันทึกข้อมูล",
IF(M811&lt;&gt;"",
IF(M811&gt;=1.3,M811,"เป็นไม้พุ่ม"),
IF(K811+L811&gt;=1.3,K811+L811,"เป็นไม้พุ่ม")))</f>
        <v>ยังไม่บันทึกข้อมูล</v>
      </c>
      <c r="O811" s="149" t="str">
        <f t="shared" si="98"/>
        <v>ข้อมูลไม่ถูกต้อง</v>
      </c>
      <c r="P811" s="149" t="str">
        <f t="shared" si="99"/>
        <v>ข้อมูลไม่ถูกต้อง</v>
      </c>
      <c r="Q811" s="149" t="str">
        <f t="shared" si="100"/>
        <v>ข้อมูลไม่ถูกต้อง</v>
      </c>
      <c r="R811" s="149" t="str">
        <f t="shared" si="101"/>
        <v>ข้อมูลไม่ถูกต้อง</v>
      </c>
      <c r="S811" s="149" t="str">
        <f>IF(ISNUMBER(R811),
IF(H$2=ตัวเลือก!A$30,"ยังไม่บันทึกข้อมูล",R811*0.27),"ข้อมูลไม่ถูกต้อง")</f>
        <v>ข้อมูลไม่ถูกต้อง</v>
      </c>
      <c r="T811" s="149" t="str">
        <f t="shared" si="102"/>
        <v>ข้อมูลไม่ถูกต้อง</v>
      </c>
      <c r="U811" s="149" t="str">
        <f>IF(ISNUMBER(R811),
IF(H$2=ตัวเลือก!A$30,"ยังไม่บันทึกข้อมูล",R811*0.47),"ข้อมูลไม่ถูกต้อง")</f>
        <v>ข้อมูลไม่ถูกต้อง</v>
      </c>
      <c r="V811" s="149" t="str">
        <f>IF(ISNUMBER(S811),
IF(H$2=ตัวเลือก!A$30,"ยังไม่บันทึกข้อมูล",S811*0.47),"ข้อมูลไม่ถูกต้อง")</f>
        <v>ข้อมูลไม่ถูกต้อง</v>
      </c>
      <c r="W811" s="149" t="str">
        <f t="shared" si="103"/>
        <v>ข้อมูลไม่ถูกต้อง</v>
      </c>
      <c r="X811" s="148" t="str">
        <f t="shared" si="104"/>
        <v>ข้อมูลไม่ถูกต้อง</v>
      </c>
      <c r="Y811" s="38"/>
      <c r="Z811" s="38"/>
      <c r="AA811" s="38"/>
    </row>
    <row r="812" spans="1:27" x14ac:dyDescent="0.45">
      <c r="A812" s="38">
        <v>807</v>
      </c>
      <c r="B812" s="38"/>
      <c r="C812" s="38"/>
      <c r="D812" s="38"/>
      <c r="E812" s="38"/>
      <c r="F812" s="35"/>
      <c r="G812" s="35"/>
      <c r="H812" s="150"/>
      <c r="I812" s="38"/>
      <c r="J812" s="149" t="str">
        <f t="shared" si="105"/>
        <v>รอข้อมูลคอลัมน์ H</v>
      </c>
      <c r="K812" s="150"/>
      <c r="L812" s="150"/>
      <c r="M812" s="150"/>
      <c r="N812" s="149" t="str" cm="1">
        <f t="array" ref="N812">IF(AND(K812:M812=""),"ยังไม่บันทึกข้อมูล",
IF(M812&lt;&gt;"",
IF(M812&gt;=1.3,M812,"เป็นไม้พุ่ม"),
IF(K812+L812&gt;=1.3,K812+L812,"เป็นไม้พุ่ม")))</f>
        <v>ยังไม่บันทึกข้อมูล</v>
      </c>
      <c r="O812" s="149" t="str">
        <f t="shared" si="98"/>
        <v>ข้อมูลไม่ถูกต้อง</v>
      </c>
      <c r="P812" s="149" t="str">
        <f t="shared" si="99"/>
        <v>ข้อมูลไม่ถูกต้อง</v>
      </c>
      <c r="Q812" s="149" t="str">
        <f t="shared" si="100"/>
        <v>ข้อมูลไม่ถูกต้อง</v>
      </c>
      <c r="R812" s="149" t="str">
        <f t="shared" si="101"/>
        <v>ข้อมูลไม่ถูกต้อง</v>
      </c>
      <c r="S812" s="149" t="str">
        <f>IF(ISNUMBER(R812),
IF(H$2=ตัวเลือก!A$30,"ยังไม่บันทึกข้อมูล",R812*0.27),"ข้อมูลไม่ถูกต้อง")</f>
        <v>ข้อมูลไม่ถูกต้อง</v>
      </c>
      <c r="T812" s="149" t="str">
        <f t="shared" si="102"/>
        <v>ข้อมูลไม่ถูกต้อง</v>
      </c>
      <c r="U812" s="149" t="str">
        <f>IF(ISNUMBER(R812),
IF(H$2=ตัวเลือก!A$30,"ยังไม่บันทึกข้อมูล",R812*0.47),"ข้อมูลไม่ถูกต้อง")</f>
        <v>ข้อมูลไม่ถูกต้อง</v>
      </c>
      <c r="V812" s="149" t="str">
        <f>IF(ISNUMBER(S812),
IF(H$2=ตัวเลือก!A$30,"ยังไม่บันทึกข้อมูล",S812*0.47),"ข้อมูลไม่ถูกต้อง")</f>
        <v>ข้อมูลไม่ถูกต้อง</v>
      </c>
      <c r="W812" s="149" t="str">
        <f t="shared" si="103"/>
        <v>ข้อมูลไม่ถูกต้อง</v>
      </c>
      <c r="X812" s="148" t="str">
        <f t="shared" si="104"/>
        <v>ข้อมูลไม่ถูกต้อง</v>
      </c>
      <c r="Y812" s="38"/>
      <c r="Z812" s="38"/>
      <c r="AA812" s="38"/>
    </row>
    <row r="813" spans="1:27" x14ac:dyDescent="0.45">
      <c r="A813" s="38">
        <v>808</v>
      </c>
      <c r="B813" s="38"/>
      <c r="C813" s="38"/>
      <c r="D813" s="38"/>
      <c r="E813" s="38"/>
      <c r="F813" s="35"/>
      <c r="G813" s="35"/>
      <c r="H813" s="150"/>
      <c r="I813" s="38"/>
      <c r="J813" s="149" t="str">
        <f t="shared" si="105"/>
        <v>รอข้อมูลคอลัมน์ H</v>
      </c>
      <c r="K813" s="150"/>
      <c r="L813" s="150"/>
      <c r="M813" s="150"/>
      <c r="N813" s="149" t="str" cm="1">
        <f t="array" ref="N813">IF(AND(K813:M813=""),"ยังไม่บันทึกข้อมูล",
IF(M813&lt;&gt;"",
IF(M813&gt;=1.3,M813,"เป็นไม้พุ่ม"),
IF(K813+L813&gt;=1.3,K813+L813,"เป็นไม้พุ่ม")))</f>
        <v>ยังไม่บันทึกข้อมูล</v>
      </c>
      <c r="O813" s="149" t="str">
        <f t="shared" si="98"/>
        <v>ข้อมูลไม่ถูกต้อง</v>
      </c>
      <c r="P813" s="149" t="str">
        <f t="shared" si="99"/>
        <v>ข้อมูลไม่ถูกต้อง</v>
      </c>
      <c r="Q813" s="149" t="str">
        <f t="shared" si="100"/>
        <v>ข้อมูลไม่ถูกต้อง</v>
      </c>
      <c r="R813" s="149" t="str">
        <f t="shared" si="101"/>
        <v>ข้อมูลไม่ถูกต้อง</v>
      </c>
      <c r="S813" s="149" t="str">
        <f>IF(ISNUMBER(R813),
IF(H$2=ตัวเลือก!A$30,"ยังไม่บันทึกข้อมูล",R813*0.27),"ข้อมูลไม่ถูกต้อง")</f>
        <v>ข้อมูลไม่ถูกต้อง</v>
      </c>
      <c r="T813" s="149" t="str">
        <f t="shared" si="102"/>
        <v>ข้อมูลไม่ถูกต้อง</v>
      </c>
      <c r="U813" s="149" t="str">
        <f>IF(ISNUMBER(R813),
IF(H$2=ตัวเลือก!A$30,"ยังไม่บันทึกข้อมูล",R813*0.47),"ข้อมูลไม่ถูกต้อง")</f>
        <v>ข้อมูลไม่ถูกต้อง</v>
      </c>
      <c r="V813" s="149" t="str">
        <f>IF(ISNUMBER(S813),
IF(H$2=ตัวเลือก!A$30,"ยังไม่บันทึกข้อมูล",S813*0.47),"ข้อมูลไม่ถูกต้อง")</f>
        <v>ข้อมูลไม่ถูกต้อง</v>
      </c>
      <c r="W813" s="149" t="str">
        <f t="shared" si="103"/>
        <v>ข้อมูลไม่ถูกต้อง</v>
      </c>
      <c r="X813" s="148" t="str">
        <f t="shared" si="104"/>
        <v>ข้อมูลไม่ถูกต้อง</v>
      </c>
      <c r="Y813" s="38"/>
      <c r="Z813" s="38"/>
      <c r="AA813" s="38"/>
    </row>
    <row r="814" spans="1:27" x14ac:dyDescent="0.45">
      <c r="A814" s="38">
        <v>809</v>
      </c>
      <c r="B814" s="38"/>
      <c r="C814" s="38"/>
      <c r="D814" s="38"/>
      <c r="E814" s="38"/>
      <c r="F814" s="35"/>
      <c r="G814" s="35"/>
      <c r="H814" s="150"/>
      <c r="I814" s="38"/>
      <c r="J814" s="149" t="str">
        <f t="shared" si="105"/>
        <v>รอข้อมูลคอลัมน์ H</v>
      </c>
      <c r="K814" s="150"/>
      <c r="L814" s="150"/>
      <c r="M814" s="150"/>
      <c r="N814" s="149" t="str" cm="1">
        <f t="array" ref="N814">IF(AND(K814:M814=""),"ยังไม่บันทึกข้อมูล",
IF(M814&lt;&gt;"",
IF(M814&gt;=1.3,M814,"เป็นไม้พุ่ม"),
IF(K814+L814&gt;=1.3,K814+L814,"เป็นไม้พุ่ม")))</f>
        <v>ยังไม่บันทึกข้อมูล</v>
      </c>
      <c r="O814" s="149" t="str">
        <f t="shared" si="98"/>
        <v>ข้อมูลไม่ถูกต้อง</v>
      </c>
      <c r="P814" s="149" t="str">
        <f t="shared" si="99"/>
        <v>ข้อมูลไม่ถูกต้อง</v>
      </c>
      <c r="Q814" s="149" t="str">
        <f t="shared" si="100"/>
        <v>ข้อมูลไม่ถูกต้อง</v>
      </c>
      <c r="R814" s="149" t="str">
        <f t="shared" si="101"/>
        <v>ข้อมูลไม่ถูกต้อง</v>
      </c>
      <c r="S814" s="149" t="str">
        <f>IF(ISNUMBER(R814),
IF(H$2=ตัวเลือก!A$30,"ยังไม่บันทึกข้อมูล",R814*0.27),"ข้อมูลไม่ถูกต้อง")</f>
        <v>ข้อมูลไม่ถูกต้อง</v>
      </c>
      <c r="T814" s="149" t="str">
        <f t="shared" si="102"/>
        <v>ข้อมูลไม่ถูกต้อง</v>
      </c>
      <c r="U814" s="149" t="str">
        <f>IF(ISNUMBER(R814),
IF(H$2=ตัวเลือก!A$30,"ยังไม่บันทึกข้อมูล",R814*0.47),"ข้อมูลไม่ถูกต้อง")</f>
        <v>ข้อมูลไม่ถูกต้อง</v>
      </c>
      <c r="V814" s="149" t="str">
        <f>IF(ISNUMBER(S814),
IF(H$2=ตัวเลือก!A$30,"ยังไม่บันทึกข้อมูล",S814*0.47),"ข้อมูลไม่ถูกต้อง")</f>
        <v>ข้อมูลไม่ถูกต้อง</v>
      </c>
      <c r="W814" s="149" t="str">
        <f t="shared" si="103"/>
        <v>ข้อมูลไม่ถูกต้อง</v>
      </c>
      <c r="X814" s="148" t="str">
        <f t="shared" si="104"/>
        <v>ข้อมูลไม่ถูกต้อง</v>
      </c>
      <c r="Y814" s="38"/>
      <c r="Z814" s="38"/>
      <c r="AA814" s="38"/>
    </row>
    <row r="815" spans="1:27" x14ac:dyDescent="0.45">
      <c r="A815" s="38">
        <v>810</v>
      </c>
      <c r="B815" s="38"/>
      <c r="C815" s="38"/>
      <c r="D815" s="38"/>
      <c r="E815" s="38"/>
      <c r="F815" s="35"/>
      <c r="G815" s="35"/>
      <c r="H815" s="150"/>
      <c r="I815" s="38"/>
      <c r="J815" s="149" t="str">
        <f t="shared" si="105"/>
        <v>รอข้อมูลคอลัมน์ H</v>
      </c>
      <c r="K815" s="150"/>
      <c r="L815" s="150"/>
      <c r="M815" s="150"/>
      <c r="N815" s="149" t="str" cm="1">
        <f t="array" ref="N815">IF(AND(K815:M815=""),"ยังไม่บันทึกข้อมูล",
IF(M815&lt;&gt;"",
IF(M815&gt;=1.3,M815,"เป็นไม้พุ่ม"),
IF(K815+L815&gt;=1.3,K815+L815,"เป็นไม้พุ่ม")))</f>
        <v>ยังไม่บันทึกข้อมูล</v>
      </c>
      <c r="O815" s="149" t="str">
        <f t="shared" si="98"/>
        <v>ข้อมูลไม่ถูกต้อง</v>
      </c>
      <c r="P815" s="149" t="str">
        <f t="shared" si="99"/>
        <v>ข้อมูลไม่ถูกต้อง</v>
      </c>
      <c r="Q815" s="149" t="str">
        <f t="shared" si="100"/>
        <v>ข้อมูลไม่ถูกต้อง</v>
      </c>
      <c r="R815" s="149" t="str">
        <f t="shared" si="101"/>
        <v>ข้อมูลไม่ถูกต้อง</v>
      </c>
      <c r="S815" s="149" t="str">
        <f>IF(ISNUMBER(R815),
IF(H$2=ตัวเลือก!A$30,"ยังไม่บันทึกข้อมูล",R815*0.27),"ข้อมูลไม่ถูกต้อง")</f>
        <v>ข้อมูลไม่ถูกต้อง</v>
      </c>
      <c r="T815" s="149" t="str">
        <f t="shared" si="102"/>
        <v>ข้อมูลไม่ถูกต้อง</v>
      </c>
      <c r="U815" s="149" t="str">
        <f>IF(ISNUMBER(R815),
IF(H$2=ตัวเลือก!A$30,"ยังไม่บันทึกข้อมูล",R815*0.47),"ข้อมูลไม่ถูกต้อง")</f>
        <v>ข้อมูลไม่ถูกต้อง</v>
      </c>
      <c r="V815" s="149" t="str">
        <f>IF(ISNUMBER(S815),
IF(H$2=ตัวเลือก!A$30,"ยังไม่บันทึกข้อมูล",S815*0.47),"ข้อมูลไม่ถูกต้อง")</f>
        <v>ข้อมูลไม่ถูกต้อง</v>
      </c>
      <c r="W815" s="149" t="str">
        <f t="shared" si="103"/>
        <v>ข้อมูลไม่ถูกต้อง</v>
      </c>
      <c r="X815" s="148" t="str">
        <f t="shared" si="104"/>
        <v>ข้อมูลไม่ถูกต้อง</v>
      </c>
      <c r="Y815" s="38"/>
      <c r="Z815" s="38"/>
      <c r="AA815" s="38"/>
    </row>
    <row r="816" spans="1:27" x14ac:dyDescent="0.45">
      <c r="A816" s="38">
        <v>811</v>
      </c>
      <c r="B816" s="38"/>
      <c r="C816" s="38"/>
      <c r="D816" s="38"/>
      <c r="E816" s="38"/>
      <c r="F816" s="35"/>
      <c r="G816" s="35"/>
      <c r="H816" s="150"/>
      <c r="I816" s="38"/>
      <c r="J816" s="149" t="str">
        <f t="shared" si="105"/>
        <v>รอข้อมูลคอลัมน์ H</v>
      </c>
      <c r="K816" s="150"/>
      <c r="L816" s="150"/>
      <c r="M816" s="150"/>
      <c r="N816" s="149" t="str" cm="1">
        <f t="array" ref="N816">IF(AND(K816:M816=""),"ยังไม่บันทึกข้อมูล",
IF(M816&lt;&gt;"",
IF(M816&gt;=1.3,M816,"เป็นไม้พุ่ม"),
IF(K816+L816&gt;=1.3,K816+L816,"เป็นไม้พุ่ม")))</f>
        <v>ยังไม่บันทึกข้อมูล</v>
      </c>
      <c r="O816" s="149" t="str">
        <f t="shared" si="98"/>
        <v>ข้อมูลไม่ถูกต้อง</v>
      </c>
      <c r="P816" s="149" t="str">
        <f t="shared" si="99"/>
        <v>ข้อมูลไม่ถูกต้อง</v>
      </c>
      <c r="Q816" s="149" t="str">
        <f t="shared" si="100"/>
        <v>ข้อมูลไม่ถูกต้อง</v>
      </c>
      <c r="R816" s="149" t="str">
        <f t="shared" si="101"/>
        <v>ข้อมูลไม่ถูกต้อง</v>
      </c>
      <c r="S816" s="149" t="str">
        <f>IF(ISNUMBER(R816),
IF(H$2=ตัวเลือก!A$30,"ยังไม่บันทึกข้อมูล",R816*0.27),"ข้อมูลไม่ถูกต้อง")</f>
        <v>ข้อมูลไม่ถูกต้อง</v>
      </c>
      <c r="T816" s="149" t="str">
        <f t="shared" si="102"/>
        <v>ข้อมูลไม่ถูกต้อง</v>
      </c>
      <c r="U816" s="149" t="str">
        <f>IF(ISNUMBER(R816),
IF(H$2=ตัวเลือก!A$30,"ยังไม่บันทึกข้อมูล",R816*0.47),"ข้อมูลไม่ถูกต้อง")</f>
        <v>ข้อมูลไม่ถูกต้อง</v>
      </c>
      <c r="V816" s="149" t="str">
        <f>IF(ISNUMBER(S816),
IF(H$2=ตัวเลือก!A$30,"ยังไม่บันทึกข้อมูล",S816*0.47),"ข้อมูลไม่ถูกต้อง")</f>
        <v>ข้อมูลไม่ถูกต้อง</v>
      </c>
      <c r="W816" s="149" t="str">
        <f t="shared" si="103"/>
        <v>ข้อมูลไม่ถูกต้อง</v>
      </c>
      <c r="X816" s="148" t="str">
        <f t="shared" si="104"/>
        <v>ข้อมูลไม่ถูกต้อง</v>
      </c>
      <c r="Y816" s="38"/>
      <c r="Z816" s="38"/>
      <c r="AA816" s="38"/>
    </row>
    <row r="817" spans="1:27" x14ac:dyDescent="0.45">
      <c r="A817" s="38">
        <v>812</v>
      </c>
      <c r="B817" s="38"/>
      <c r="C817" s="38"/>
      <c r="D817" s="38"/>
      <c r="E817" s="38"/>
      <c r="F817" s="35"/>
      <c r="G817" s="35"/>
      <c r="H817" s="150"/>
      <c r="I817" s="38"/>
      <c r="J817" s="149" t="str">
        <f t="shared" si="105"/>
        <v>รอข้อมูลคอลัมน์ H</v>
      </c>
      <c r="K817" s="150"/>
      <c r="L817" s="150"/>
      <c r="M817" s="150"/>
      <c r="N817" s="149" t="str" cm="1">
        <f t="array" ref="N817">IF(AND(K817:M817=""),"ยังไม่บันทึกข้อมูล",
IF(M817&lt;&gt;"",
IF(M817&gt;=1.3,M817,"เป็นไม้พุ่ม"),
IF(K817+L817&gt;=1.3,K817+L817,"เป็นไม้พุ่ม")))</f>
        <v>ยังไม่บันทึกข้อมูล</v>
      </c>
      <c r="O817" s="149" t="str">
        <f t="shared" si="98"/>
        <v>ข้อมูลไม่ถูกต้อง</v>
      </c>
      <c r="P817" s="149" t="str">
        <f t="shared" si="99"/>
        <v>ข้อมูลไม่ถูกต้อง</v>
      </c>
      <c r="Q817" s="149" t="str">
        <f t="shared" si="100"/>
        <v>ข้อมูลไม่ถูกต้อง</v>
      </c>
      <c r="R817" s="149" t="str">
        <f t="shared" si="101"/>
        <v>ข้อมูลไม่ถูกต้อง</v>
      </c>
      <c r="S817" s="149" t="str">
        <f>IF(ISNUMBER(R817),
IF(H$2=ตัวเลือก!A$30,"ยังไม่บันทึกข้อมูล",R817*0.27),"ข้อมูลไม่ถูกต้อง")</f>
        <v>ข้อมูลไม่ถูกต้อง</v>
      </c>
      <c r="T817" s="149" t="str">
        <f t="shared" si="102"/>
        <v>ข้อมูลไม่ถูกต้อง</v>
      </c>
      <c r="U817" s="149" t="str">
        <f>IF(ISNUMBER(R817),
IF(H$2=ตัวเลือก!A$30,"ยังไม่บันทึกข้อมูล",R817*0.47),"ข้อมูลไม่ถูกต้อง")</f>
        <v>ข้อมูลไม่ถูกต้อง</v>
      </c>
      <c r="V817" s="149" t="str">
        <f>IF(ISNUMBER(S817),
IF(H$2=ตัวเลือก!A$30,"ยังไม่บันทึกข้อมูล",S817*0.47),"ข้อมูลไม่ถูกต้อง")</f>
        <v>ข้อมูลไม่ถูกต้อง</v>
      </c>
      <c r="W817" s="149" t="str">
        <f t="shared" si="103"/>
        <v>ข้อมูลไม่ถูกต้อง</v>
      </c>
      <c r="X817" s="148" t="str">
        <f t="shared" si="104"/>
        <v>ข้อมูลไม่ถูกต้อง</v>
      </c>
      <c r="Y817" s="38"/>
      <c r="Z817" s="38"/>
      <c r="AA817" s="38"/>
    </row>
    <row r="818" spans="1:27" x14ac:dyDescent="0.45">
      <c r="A818" s="38">
        <v>813</v>
      </c>
      <c r="B818" s="38"/>
      <c r="C818" s="38"/>
      <c r="D818" s="38"/>
      <c r="E818" s="38"/>
      <c r="F818" s="35"/>
      <c r="G818" s="35"/>
      <c r="H818" s="150"/>
      <c r="I818" s="38"/>
      <c r="J818" s="149" t="str">
        <f t="shared" si="105"/>
        <v>รอข้อมูลคอลัมน์ H</v>
      </c>
      <c r="K818" s="150"/>
      <c r="L818" s="150"/>
      <c r="M818" s="150"/>
      <c r="N818" s="149" t="str" cm="1">
        <f t="array" ref="N818">IF(AND(K818:M818=""),"ยังไม่บันทึกข้อมูล",
IF(M818&lt;&gt;"",
IF(M818&gt;=1.3,M818,"เป็นไม้พุ่ม"),
IF(K818+L818&gt;=1.3,K818+L818,"เป็นไม้พุ่ม")))</f>
        <v>ยังไม่บันทึกข้อมูล</v>
      </c>
      <c r="O818" s="149" t="str">
        <f t="shared" si="98"/>
        <v>ข้อมูลไม่ถูกต้อง</v>
      </c>
      <c r="P818" s="149" t="str">
        <f t="shared" si="99"/>
        <v>ข้อมูลไม่ถูกต้อง</v>
      </c>
      <c r="Q818" s="149" t="str">
        <f t="shared" si="100"/>
        <v>ข้อมูลไม่ถูกต้อง</v>
      </c>
      <c r="R818" s="149" t="str">
        <f t="shared" si="101"/>
        <v>ข้อมูลไม่ถูกต้อง</v>
      </c>
      <c r="S818" s="149" t="str">
        <f>IF(ISNUMBER(R818),
IF(H$2=ตัวเลือก!A$30,"ยังไม่บันทึกข้อมูล",R818*0.27),"ข้อมูลไม่ถูกต้อง")</f>
        <v>ข้อมูลไม่ถูกต้อง</v>
      </c>
      <c r="T818" s="149" t="str">
        <f t="shared" si="102"/>
        <v>ข้อมูลไม่ถูกต้อง</v>
      </c>
      <c r="U818" s="149" t="str">
        <f>IF(ISNUMBER(R818),
IF(H$2=ตัวเลือก!A$30,"ยังไม่บันทึกข้อมูล",R818*0.47),"ข้อมูลไม่ถูกต้อง")</f>
        <v>ข้อมูลไม่ถูกต้อง</v>
      </c>
      <c r="V818" s="149" t="str">
        <f>IF(ISNUMBER(S818),
IF(H$2=ตัวเลือก!A$30,"ยังไม่บันทึกข้อมูล",S818*0.47),"ข้อมูลไม่ถูกต้อง")</f>
        <v>ข้อมูลไม่ถูกต้อง</v>
      </c>
      <c r="W818" s="149" t="str">
        <f t="shared" si="103"/>
        <v>ข้อมูลไม่ถูกต้อง</v>
      </c>
      <c r="X818" s="148" t="str">
        <f t="shared" si="104"/>
        <v>ข้อมูลไม่ถูกต้อง</v>
      </c>
      <c r="Y818" s="38"/>
      <c r="Z818" s="38"/>
      <c r="AA818" s="38"/>
    </row>
    <row r="819" spans="1:27" x14ac:dyDescent="0.45">
      <c r="A819" s="38">
        <v>814</v>
      </c>
      <c r="B819" s="38"/>
      <c r="C819" s="38"/>
      <c r="D819" s="38"/>
      <c r="E819" s="38"/>
      <c r="F819" s="35"/>
      <c r="G819" s="35"/>
      <c r="H819" s="150"/>
      <c r="I819" s="38"/>
      <c r="J819" s="149" t="str">
        <f t="shared" si="105"/>
        <v>รอข้อมูลคอลัมน์ H</v>
      </c>
      <c r="K819" s="150"/>
      <c r="L819" s="150"/>
      <c r="M819" s="150"/>
      <c r="N819" s="149" t="str" cm="1">
        <f t="array" ref="N819">IF(AND(K819:M819=""),"ยังไม่บันทึกข้อมูล",
IF(M819&lt;&gt;"",
IF(M819&gt;=1.3,M819,"เป็นไม้พุ่ม"),
IF(K819+L819&gt;=1.3,K819+L819,"เป็นไม้พุ่ม")))</f>
        <v>ยังไม่บันทึกข้อมูล</v>
      </c>
      <c r="O819" s="149" t="str">
        <f t="shared" si="98"/>
        <v>ข้อมูลไม่ถูกต้อง</v>
      </c>
      <c r="P819" s="149" t="str">
        <f t="shared" si="99"/>
        <v>ข้อมูลไม่ถูกต้อง</v>
      </c>
      <c r="Q819" s="149" t="str">
        <f t="shared" si="100"/>
        <v>ข้อมูลไม่ถูกต้อง</v>
      </c>
      <c r="R819" s="149" t="str">
        <f t="shared" si="101"/>
        <v>ข้อมูลไม่ถูกต้อง</v>
      </c>
      <c r="S819" s="149" t="str">
        <f>IF(ISNUMBER(R819),
IF(H$2=ตัวเลือก!A$30,"ยังไม่บันทึกข้อมูล",R819*0.27),"ข้อมูลไม่ถูกต้อง")</f>
        <v>ข้อมูลไม่ถูกต้อง</v>
      </c>
      <c r="T819" s="149" t="str">
        <f t="shared" si="102"/>
        <v>ข้อมูลไม่ถูกต้อง</v>
      </c>
      <c r="U819" s="149" t="str">
        <f>IF(ISNUMBER(R819),
IF(H$2=ตัวเลือก!A$30,"ยังไม่บันทึกข้อมูล",R819*0.47),"ข้อมูลไม่ถูกต้อง")</f>
        <v>ข้อมูลไม่ถูกต้อง</v>
      </c>
      <c r="V819" s="149" t="str">
        <f>IF(ISNUMBER(S819),
IF(H$2=ตัวเลือก!A$30,"ยังไม่บันทึกข้อมูล",S819*0.47),"ข้อมูลไม่ถูกต้อง")</f>
        <v>ข้อมูลไม่ถูกต้อง</v>
      </c>
      <c r="W819" s="149" t="str">
        <f t="shared" si="103"/>
        <v>ข้อมูลไม่ถูกต้อง</v>
      </c>
      <c r="X819" s="148" t="str">
        <f t="shared" si="104"/>
        <v>ข้อมูลไม่ถูกต้อง</v>
      </c>
      <c r="Y819" s="38"/>
      <c r="Z819" s="38"/>
      <c r="AA819" s="38"/>
    </row>
    <row r="820" spans="1:27" x14ac:dyDescent="0.45">
      <c r="A820" s="38">
        <v>815</v>
      </c>
      <c r="B820" s="38"/>
      <c r="C820" s="38"/>
      <c r="D820" s="38"/>
      <c r="E820" s="38"/>
      <c r="F820" s="35"/>
      <c r="G820" s="35"/>
      <c r="H820" s="150"/>
      <c r="I820" s="38"/>
      <c r="J820" s="149" t="str">
        <f t="shared" si="105"/>
        <v>รอข้อมูลคอลัมน์ H</v>
      </c>
      <c r="K820" s="150"/>
      <c r="L820" s="150"/>
      <c r="M820" s="150"/>
      <c r="N820" s="149" t="str" cm="1">
        <f t="array" ref="N820">IF(AND(K820:M820=""),"ยังไม่บันทึกข้อมูล",
IF(M820&lt;&gt;"",
IF(M820&gt;=1.3,M820,"เป็นไม้พุ่ม"),
IF(K820+L820&gt;=1.3,K820+L820,"เป็นไม้พุ่ม")))</f>
        <v>ยังไม่บันทึกข้อมูล</v>
      </c>
      <c r="O820" s="149" t="str">
        <f t="shared" si="98"/>
        <v>ข้อมูลไม่ถูกต้อง</v>
      </c>
      <c r="P820" s="149" t="str">
        <f t="shared" si="99"/>
        <v>ข้อมูลไม่ถูกต้อง</v>
      </c>
      <c r="Q820" s="149" t="str">
        <f t="shared" si="100"/>
        <v>ข้อมูลไม่ถูกต้อง</v>
      </c>
      <c r="R820" s="149" t="str">
        <f t="shared" si="101"/>
        <v>ข้อมูลไม่ถูกต้อง</v>
      </c>
      <c r="S820" s="149" t="str">
        <f>IF(ISNUMBER(R820),
IF(H$2=ตัวเลือก!A$30,"ยังไม่บันทึกข้อมูล",R820*0.27),"ข้อมูลไม่ถูกต้อง")</f>
        <v>ข้อมูลไม่ถูกต้อง</v>
      </c>
      <c r="T820" s="149" t="str">
        <f t="shared" si="102"/>
        <v>ข้อมูลไม่ถูกต้อง</v>
      </c>
      <c r="U820" s="149" t="str">
        <f>IF(ISNUMBER(R820),
IF(H$2=ตัวเลือก!A$30,"ยังไม่บันทึกข้อมูล",R820*0.47),"ข้อมูลไม่ถูกต้อง")</f>
        <v>ข้อมูลไม่ถูกต้อง</v>
      </c>
      <c r="V820" s="149" t="str">
        <f>IF(ISNUMBER(S820),
IF(H$2=ตัวเลือก!A$30,"ยังไม่บันทึกข้อมูล",S820*0.47),"ข้อมูลไม่ถูกต้อง")</f>
        <v>ข้อมูลไม่ถูกต้อง</v>
      </c>
      <c r="W820" s="149" t="str">
        <f t="shared" si="103"/>
        <v>ข้อมูลไม่ถูกต้อง</v>
      </c>
      <c r="X820" s="148" t="str">
        <f t="shared" si="104"/>
        <v>ข้อมูลไม่ถูกต้อง</v>
      </c>
      <c r="Y820" s="38"/>
      <c r="Z820" s="38"/>
      <c r="AA820" s="38"/>
    </row>
    <row r="821" spans="1:27" x14ac:dyDescent="0.45">
      <c r="A821" s="38">
        <v>816</v>
      </c>
      <c r="B821" s="38"/>
      <c r="C821" s="38"/>
      <c r="D821" s="38"/>
      <c r="E821" s="38"/>
      <c r="F821" s="35"/>
      <c r="G821" s="35"/>
      <c r="H821" s="150"/>
      <c r="I821" s="38"/>
      <c r="J821" s="149" t="str">
        <f t="shared" si="105"/>
        <v>รอข้อมูลคอลัมน์ H</v>
      </c>
      <c r="K821" s="150"/>
      <c r="L821" s="150"/>
      <c r="M821" s="150"/>
      <c r="N821" s="149" t="str" cm="1">
        <f t="array" ref="N821">IF(AND(K821:M821=""),"ยังไม่บันทึกข้อมูล",
IF(M821&lt;&gt;"",
IF(M821&gt;=1.3,M821,"เป็นไม้พุ่ม"),
IF(K821+L821&gt;=1.3,K821+L821,"เป็นไม้พุ่ม")))</f>
        <v>ยังไม่บันทึกข้อมูล</v>
      </c>
      <c r="O821" s="149" t="str">
        <f t="shared" si="98"/>
        <v>ข้อมูลไม่ถูกต้อง</v>
      </c>
      <c r="P821" s="149" t="str">
        <f t="shared" si="99"/>
        <v>ข้อมูลไม่ถูกต้อง</v>
      </c>
      <c r="Q821" s="149" t="str">
        <f t="shared" si="100"/>
        <v>ข้อมูลไม่ถูกต้อง</v>
      </c>
      <c r="R821" s="149" t="str">
        <f t="shared" si="101"/>
        <v>ข้อมูลไม่ถูกต้อง</v>
      </c>
      <c r="S821" s="149" t="str">
        <f>IF(ISNUMBER(R821),
IF(H$2=ตัวเลือก!A$30,"ยังไม่บันทึกข้อมูล",R821*0.27),"ข้อมูลไม่ถูกต้อง")</f>
        <v>ข้อมูลไม่ถูกต้อง</v>
      </c>
      <c r="T821" s="149" t="str">
        <f t="shared" si="102"/>
        <v>ข้อมูลไม่ถูกต้อง</v>
      </c>
      <c r="U821" s="149" t="str">
        <f>IF(ISNUMBER(R821),
IF(H$2=ตัวเลือก!A$30,"ยังไม่บันทึกข้อมูล",R821*0.47),"ข้อมูลไม่ถูกต้อง")</f>
        <v>ข้อมูลไม่ถูกต้อง</v>
      </c>
      <c r="V821" s="149" t="str">
        <f>IF(ISNUMBER(S821),
IF(H$2=ตัวเลือก!A$30,"ยังไม่บันทึกข้อมูล",S821*0.47),"ข้อมูลไม่ถูกต้อง")</f>
        <v>ข้อมูลไม่ถูกต้อง</v>
      </c>
      <c r="W821" s="149" t="str">
        <f t="shared" si="103"/>
        <v>ข้อมูลไม่ถูกต้อง</v>
      </c>
      <c r="X821" s="148" t="str">
        <f t="shared" si="104"/>
        <v>ข้อมูลไม่ถูกต้อง</v>
      </c>
      <c r="Y821" s="38"/>
      <c r="Z821" s="38"/>
      <c r="AA821" s="38"/>
    </row>
    <row r="822" spans="1:27" x14ac:dyDescent="0.45">
      <c r="A822" s="38">
        <v>817</v>
      </c>
      <c r="B822" s="38"/>
      <c r="C822" s="38"/>
      <c r="D822" s="38"/>
      <c r="E822" s="38"/>
      <c r="F822" s="35"/>
      <c r="G822" s="35"/>
      <c r="H822" s="150"/>
      <c r="I822" s="38"/>
      <c r="J822" s="149" t="str">
        <f t="shared" si="105"/>
        <v>รอข้อมูลคอลัมน์ H</v>
      </c>
      <c r="K822" s="150"/>
      <c r="L822" s="150"/>
      <c r="M822" s="150"/>
      <c r="N822" s="149" t="str" cm="1">
        <f t="array" ref="N822">IF(AND(K822:M822=""),"ยังไม่บันทึกข้อมูล",
IF(M822&lt;&gt;"",
IF(M822&gt;=1.3,M822,"เป็นไม้พุ่ม"),
IF(K822+L822&gt;=1.3,K822+L822,"เป็นไม้พุ่ม")))</f>
        <v>ยังไม่บันทึกข้อมูล</v>
      </c>
      <c r="O822" s="149" t="str">
        <f t="shared" si="98"/>
        <v>ข้อมูลไม่ถูกต้อง</v>
      </c>
      <c r="P822" s="149" t="str">
        <f t="shared" si="99"/>
        <v>ข้อมูลไม่ถูกต้อง</v>
      </c>
      <c r="Q822" s="149" t="str">
        <f t="shared" si="100"/>
        <v>ข้อมูลไม่ถูกต้อง</v>
      </c>
      <c r="R822" s="149" t="str">
        <f t="shared" si="101"/>
        <v>ข้อมูลไม่ถูกต้อง</v>
      </c>
      <c r="S822" s="149" t="str">
        <f>IF(ISNUMBER(R822),
IF(H$2=ตัวเลือก!A$30,"ยังไม่บันทึกข้อมูล",R822*0.27),"ข้อมูลไม่ถูกต้อง")</f>
        <v>ข้อมูลไม่ถูกต้อง</v>
      </c>
      <c r="T822" s="149" t="str">
        <f t="shared" si="102"/>
        <v>ข้อมูลไม่ถูกต้อง</v>
      </c>
      <c r="U822" s="149" t="str">
        <f>IF(ISNUMBER(R822),
IF(H$2=ตัวเลือก!A$30,"ยังไม่บันทึกข้อมูล",R822*0.47),"ข้อมูลไม่ถูกต้อง")</f>
        <v>ข้อมูลไม่ถูกต้อง</v>
      </c>
      <c r="V822" s="149" t="str">
        <f>IF(ISNUMBER(S822),
IF(H$2=ตัวเลือก!A$30,"ยังไม่บันทึกข้อมูล",S822*0.47),"ข้อมูลไม่ถูกต้อง")</f>
        <v>ข้อมูลไม่ถูกต้อง</v>
      </c>
      <c r="W822" s="149" t="str">
        <f t="shared" si="103"/>
        <v>ข้อมูลไม่ถูกต้อง</v>
      </c>
      <c r="X822" s="148" t="str">
        <f t="shared" si="104"/>
        <v>ข้อมูลไม่ถูกต้อง</v>
      </c>
      <c r="Y822" s="38"/>
      <c r="Z822" s="38"/>
      <c r="AA822" s="38"/>
    </row>
    <row r="823" spans="1:27" x14ac:dyDescent="0.45">
      <c r="A823" s="38">
        <v>818</v>
      </c>
      <c r="B823" s="38"/>
      <c r="C823" s="38"/>
      <c r="D823" s="38"/>
      <c r="E823" s="38"/>
      <c r="F823" s="35"/>
      <c r="G823" s="35"/>
      <c r="H823" s="150"/>
      <c r="I823" s="38"/>
      <c r="J823" s="149" t="str">
        <f t="shared" si="105"/>
        <v>รอข้อมูลคอลัมน์ H</v>
      </c>
      <c r="K823" s="150"/>
      <c r="L823" s="150"/>
      <c r="M823" s="150"/>
      <c r="N823" s="149" t="str" cm="1">
        <f t="array" ref="N823">IF(AND(K823:M823=""),"ยังไม่บันทึกข้อมูล",
IF(M823&lt;&gt;"",
IF(M823&gt;=1.3,M823,"เป็นไม้พุ่ม"),
IF(K823+L823&gt;=1.3,K823+L823,"เป็นไม้พุ่ม")))</f>
        <v>ยังไม่บันทึกข้อมูล</v>
      </c>
      <c r="O823" s="149" t="str">
        <f t="shared" si="98"/>
        <v>ข้อมูลไม่ถูกต้อง</v>
      </c>
      <c r="P823" s="149" t="str">
        <f t="shared" si="99"/>
        <v>ข้อมูลไม่ถูกต้อง</v>
      </c>
      <c r="Q823" s="149" t="str">
        <f t="shared" si="100"/>
        <v>ข้อมูลไม่ถูกต้อง</v>
      </c>
      <c r="R823" s="149" t="str">
        <f t="shared" si="101"/>
        <v>ข้อมูลไม่ถูกต้อง</v>
      </c>
      <c r="S823" s="149" t="str">
        <f>IF(ISNUMBER(R823),
IF(H$2=ตัวเลือก!A$30,"ยังไม่บันทึกข้อมูล",R823*0.27),"ข้อมูลไม่ถูกต้อง")</f>
        <v>ข้อมูลไม่ถูกต้อง</v>
      </c>
      <c r="T823" s="149" t="str">
        <f t="shared" si="102"/>
        <v>ข้อมูลไม่ถูกต้อง</v>
      </c>
      <c r="U823" s="149" t="str">
        <f>IF(ISNUMBER(R823),
IF(H$2=ตัวเลือก!A$30,"ยังไม่บันทึกข้อมูล",R823*0.47),"ข้อมูลไม่ถูกต้อง")</f>
        <v>ข้อมูลไม่ถูกต้อง</v>
      </c>
      <c r="V823" s="149" t="str">
        <f>IF(ISNUMBER(S823),
IF(H$2=ตัวเลือก!A$30,"ยังไม่บันทึกข้อมูล",S823*0.47),"ข้อมูลไม่ถูกต้อง")</f>
        <v>ข้อมูลไม่ถูกต้อง</v>
      </c>
      <c r="W823" s="149" t="str">
        <f t="shared" si="103"/>
        <v>ข้อมูลไม่ถูกต้อง</v>
      </c>
      <c r="X823" s="148" t="str">
        <f t="shared" si="104"/>
        <v>ข้อมูลไม่ถูกต้อง</v>
      </c>
      <c r="Y823" s="38"/>
      <c r="Z823" s="38"/>
      <c r="AA823" s="38"/>
    </row>
    <row r="824" spans="1:27" x14ac:dyDescent="0.45">
      <c r="A824" s="38">
        <v>819</v>
      </c>
      <c r="B824" s="38"/>
      <c r="C824" s="38"/>
      <c r="D824" s="38"/>
      <c r="E824" s="38"/>
      <c r="F824" s="35"/>
      <c r="G824" s="35"/>
      <c r="H824" s="150"/>
      <c r="I824" s="38"/>
      <c r="J824" s="149" t="str">
        <f t="shared" si="105"/>
        <v>รอข้อมูลคอลัมน์ H</v>
      </c>
      <c r="K824" s="150"/>
      <c r="L824" s="150"/>
      <c r="M824" s="150"/>
      <c r="N824" s="149" t="str" cm="1">
        <f t="array" ref="N824">IF(AND(K824:M824=""),"ยังไม่บันทึกข้อมูล",
IF(M824&lt;&gt;"",
IF(M824&gt;=1.3,M824,"เป็นไม้พุ่ม"),
IF(K824+L824&gt;=1.3,K824+L824,"เป็นไม้พุ่ม")))</f>
        <v>ยังไม่บันทึกข้อมูล</v>
      </c>
      <c r="O824" s="149" t="str">
        <f t="shared" si="98"/>
        <v>ข้อมูลไม่ถูกต้อง</v>
      </c>
      <c r="P824" s="149" t="str">
        <f t="shared" si="99"/>
        <v>ข้อมูลไม่ถูกต้อง</v>
      </c>
      <c r="Q824" s="149" t="str">
        <f t="shared" si="100"/>
        <v>ข้อมูลไม่ถูกต้อง</v>
      </c>
      <c r="R824" s="149" t="str">
        <f t="shared" si="101"/>
        <v>ข้อมูลไม่ถูกต้อง</v>
      </c>
      <c r="S824" s="149" t="str">
        <f>IF(ISNUMBER(R824),
IF(H$2=ตัวเลือก!A$30,"ยังไม่บันทึกข้อมูล",R824*0.27),"ข้อมูลไม่ถูกต้อง")</f>
        <v>ข้อมูลไม่ถูกต้อง</v>
      </c>
      <c r="T824" s="149" t="str">
        <f t="shared" si="102"/>
        <v>ข้อมูลไม่ถูกต้อง</v>
      </c>
      <c r="U824" s="149" t="str">
        <f>IF(ISNUMBER(R824),
IF(H$2=ตัวเลือก!A$30,"ยังไม่บันทึกข้อมูล",R824*0.47),"ข้อมูลไม่ถูกต้อง")</f>
        <v>ข้อมูลไม่ถูกต้อง</v>
      </c>
      <c r="V824" s="149" t="str">
        <f>IF(ISNUMBER(S824),
IF(H$2=ตัวเลือก!A$30,"ยังไม่บันทึกข้อมูล",S824*0.47),"ข้อมูลไม่ถูกต้อง")</f>
        <v>ข้อมูลไม่ถูกต้อง</v>
      </c>
      <c r="W824" s="149" t="str">
        <f t="shared" si="103"/>
        <v>ข้อมูลไม่ถูกต้อง</v>
      </c>
      <c r="X824" s="148" t="str">
        <f t="shared" si="104"/>
        <v>ข้อมูลไม่ถูกต้อง</v>
      </c>
      <c r="Y824" s="38"/>
      <c r="Z824" s="38"/>
      <c r="AA824" s="38"/>
    </row>
    <row r="825" spans="1:27" x14ac:dyDescent="0.45">
      <c r="A825" s="38">
        <v>820</v>
      </c>
      <c r="B825" s="38"/>
      <c r="C825" s="38"/>
      <c r="D825" s="38"/>
      <c r="E825" s="38"/>
      <c r="F825" s="35"/>
      <c r="G825" s="35"/>
      <c r="H825" s="150"/>
      <c r="I825" s="38"/>
      <c r="J825" s="149" t="str">
        <f t="shared" si="105"/>
        <v>รอข้อมูลคอลัมน์ H</v>
      </c>
      <c r="K825" s="150"/>
      <c r="L825" s="150"/>
      <c r="M825" s="150"/>
      <c r="N825" s="149" t="str" cm="1">
        <f t="array" ref="N825">IF(AND(K825:M825=""),"ยังไม่บันทึกข้อมูล",
IF(M825&lt;&gt;"",
IF(M825&gt;=1.3,M825,"เป็นไม้พุ่ม"),
IF(K825+L825&gt;=1.3,K825+L825,"เป็นไม้พุ่ม")))</f>
        <v>ยังไม่บันทึกข้อมูล</v>
      </c>
      <c r="O825" s="149" t="str">
        <f t="shared" si="98"/>
        <v>ข้อมูลไม่ถูกต้อง</v>
      </c>
      <c r="P825" s="149" t="str">
        <f t="shared" si="99"/>
        <v>ข้อมูลไม่ถูกต้อง</v>
      </c>
      <c r="Q825" s="149" t="str">
        <f t="shared" si="100"/>
        <v>ข้อมูลไม่ถูกต้อง</v>
      </c>
      <c r="R825" s="149" t="str">
        <f t="shared" si="101"/>
        <v>ข้อมูลไม่ถูกต้อง</v>
      </c>
      <c r="S825" s="149" t="str">
        <f>IF(ISNUMBER(R825),
IF(H$2=ตัวเลือก!A$30,"ยังไม่บันทึกข้อมูล",R825*0.27),"ข้อมูลไม่ถูกต้อง")</f>
        <v>ข้อมูลไม่ถูกต้อง</v>
      </c>
      <c r="T825" s="149" t="str">
        <f t="shared" si="102"/>
        <v>ข้อมูลไม่ถูกต้อง</v>
      </c>
      <c r="U825" s="149" t="str">
        <f>IF(ISNUMBER(R825),
IF(H$2=ตัวเลือก!A$30,"ยังไม่บันทึกข้อมูล",R825*0.47),"ข้อมูลไม่ถูกต้อง")</f>
        <v>ข้อมูลไม่ถูกต้อง</v>
      </c>
      <c r="V825" s="149" t="str">
        <f>IF(ISNUMBER(S825),
IF(H$2=ตัวเลือก!A$30,"ยังไม่บันทึกข้อมูล",S825*0.47),"ข้อมูลไม่ถูกต้อง")</f>
        <v>ข้อมูลไม่ถูกต้อง</v>
      </c>
      <c r="W825" s="149" t="str">
        <f t="shared" si="103"/>
        <v>ข้อมูลไม่ถูกต้อง</v>
      </c>
      <c r="X825" s="148" t="str">
        <f t="shared" si="104"/>
        <v>ข้อมูลไม่ถูกต้อง</v>
      </c>
      <c r="Y825" s="38"/>
      <c r="Z825" s="38"/>
      <c r="AA825" s="38"/>
    </row>
    <row r="826" spans="1:27" x14ac:dyDescent="0.45">
      <c r="A826" s="38">
        <v>821</v>
      </c>
      <c r="B826" s="38"/>
      <c r="C826" s="38"/>
      <c r="D826" s="38"/>
      <c r="E826" s="38"/>
      <c r="F826" s="35"/>
      <c r="G826" s="35"/>
      <c r="H826" s="150"/>
      <c r="I826" s="38"/>
      <c r="J826" s="149" t="str">
        <f t="shared" si="105"/>
        <v>รอข้อมูลคอลัมน์ H</v>
      </c>
      <c r="K826" s="150"/>
      <c r="L826" s="150"/>
      <c r="M826" s="150"/>
      <c r="N826" s="149" t="str" cm="1">
        <f t="array" ref="N826">IF(AND(K826:M826=""),"ยังไม่บันทึกข้อมูล",
IF(M826&lt;&gt;"",
IF(M826&gt;=1.3,M826,"เป็นไม้พุ่ม"),
IF(K826+L826&gt;=1.3,K826+L826,"เป็นไม้พุ่ม")))</f>
        <v>ยังไม่บันทึกข้อมูล</v>
      </c>
      <c r="O826" s="149" t="str">
        <f t="shared" si="98"/>
        <v>ข้อมูลไม่ถูกต้อง</v>
      </c>
      <c r="P826" s="149" t="str">
        <f t="shared" si="99"/>
        <v>ข้อมูลไม่ถูกต้อง</v>
      </c>
      <c r="Q826" s="149" t="str">
        <f t="shared" si="100"/>
        <v>ข้อมูลไม่ถูกต้อง</v>
      </c>
      <c r="R826" s="149" t="str">
        <f t="shared" si="101"/>
        <v>ข้อมูลไม่ถูกต้อง</v>
      </c>
      <c r="S826" s="149" t="str">
        <f>IF(ISNUMBER(R826),
IF(H$2=ตัวเลือก!A$30,"ยังไม่บันทึกข้อมูล",R826*0.27),"ข้อมูลไม่ถูกต้อง")</f>
        <v>ข้อมูลไม่ถูกต้อง</v>
      </c>
      <c r="T826" s="149" t="str">
        <f t="shared" si="102"/>
        <v>ข้อมูลไม่ถูกต้อง</v>
      </c>
      <c r="U826" s="149" t="str">
        <f>IF(ISNUMBER(R826),
IF(H$2=ตัวเลือก!A$30,"ยังไม่บันทึกข้อมูล",R826*0.47),"ข้อมูลไม่ถูกต้อง")</f>
        <v>ข้อมูลไม่ถูกต้อง</v>
      </c>
      <c r="V826" s="149" t="str">
        <f>IF(ISNUMBER(S826),
IF(H$2=ตัวเลือก!A$30,"ยังไม่บันทึกข้อมูล",S826*0.47),"ข้อมูลไม่ถูกต้อง")</f>
        <v>ข้อมูลไม่ถูกต้อง</v>
      </c>
      <c r="W826" s="149" t="str">
        <f t="shared" si="103"/>
        <v>ข้อมูลไม่ถูกต้อง</v>
      </c>
      <c r="X826" s="148" t="str">
        <f t="shared" si="104"/>
        <v>ข้อมูลไม่ถูกต้อง</v>
      </c>
      <c r="Y826" s="38"/>
      <c r="Z826" s="38"/>
      <c r="AA826" s="38"/>
    </row>
    <row r="827" spans="1:27" x14ac:dyDescent="0.45">
      <c r="A827" s="38">
        <v>822</v>
      </c>
      <c r="B827" s="38"/>
      <c r="C827" s="38"/>
      <c r="D827" s="38"/>
      <c r="E827" s="38"/>
      <c r="F827" s="35"/>
      <c r="G827" s="35"/>
      <c r="H827" s="150"/>
      <c r="I827" s="38"/>
      <c r="J827" s="149" t="str">
        <f t="shared" si="105"/>
        <v>รอข้อมูลคอลัมน์ H</v>
      </c>
      <c r="K827" s="150"/>
      <c r="L827" s="150"/>
      <c r="M827" s="150"/>
      <c r="N827" s="149" t="str" cm="1">
        <f t="array" ref="N827">IF(AND(K827:M827=""),"ยังไม่บันทึกข้อมูล",
IF(M827&lt;&gt;"",
IF(M827&gt;=1.3,M827,"เป็นไม้พุ่ม"),
IF(K827+L827&gt;=1.3,K827+L827,"เป็นไม้พุ่ม")))</f>
        <v>ยังไม่บันทึกข้อมูล</v>
      </c>
      <c r="O827" s="149" t="str">
        <f t="shared" si="98"/>
        <v>ข้อมูลไม่ถูกต้อง</v>
      </c>
      <c r="P827" s="149" t="str">
        <f t="shared" si="99"/>
        <v>ข้อมูลไม่ถูกต้อง</v>
      </c>
      <c r="Q827" s="149" t="str">
        <f t="shared" si="100"/>
        <v>ข้อมูลไม่ถูกต้อง</v>
      </c>
      <c r="R827" s="149" t="str">
        <f t="shared" si="101"/>
        <v>ข้อมูลไม่ถูกต้อง</v>
      </c>
      <c r="S827" s="149" t="str">
        <f>IF(ISNUMBER(R827),
IF(H$2=ตัวเลือก!A$30,"ยังไม่บันทึกข้อมูล",R827*0.27),"ข้อมูลไม่ถูกต้อง")</f>
        <v>ข้อมูลไม่ถูกต้อง</v>
      </c>
      <c r="T827" s="149" t="str">
        <f t="shared" si="102"/>
        <v>ข้อมูลไม่ถูกต้อง</v>
      </c>
      <c r="U827" s="149" t="str">
        <f>IF(ISNUMBER(R827),
IF(H$2=ตัวเลือก!A$30,"ยังไม่บันทึกข้อมูล",R827*0.47),"ข้อมูลไม่ถูกต้อง")</f>
        <v>ข้อมูลไม่ถูกต้อง</v>
      </c>
      <c r="V827" s="149" t="str">
        <f>IF(ISNUMBER(S827),
IF(H$2=ตัวเลือก!A$30,"ยังไม่บันทึกข้อมูล",S827*0.47),"ข้อมูลไม่ถูกต้อง")</f>
        <v>ข้อมูลไม่ถูกต้อง</v>
      </c>
      <c r="W827" s="149" t="str">
        <f t="shared" si="103"/>
        <v>ข้อมูลไม่ถูกต้อง</v>
      </c>
      <c r="X827" s="148" t="str">
        <f t="shared" si="104"/>
        <v>ข้อมูลไม่ถูกต้อง</v>
      </c>
      <c r="Y827" s="38"/>
      <c r="Z827" s="38"/>
      <c r="AA827" s="38"/>
    </row>
    <row r="828" spans="1:27" x14ac:dyDescent="0.45">
      <c r="A828" s="38">
        <v>823</v>
      </c>
      <c r="B828" s="38"/>
      <c r="C828" s="38"/>
      <c r="D828" s="38"/>
      <c r="E828" s="38"/>
      <c r="F828" s="35"/>
      <c r="G828" s="35"/>
      <c r="H828" s="150"/>
      <c r="I828" s="38"/>
      <c r="J828" s="149" t="str">
        <f t="shared" si="105"/>
        <v>รอข้อมูลคอลัมน์ H</v>
      </c>
      <c r="K828" s="150"/>
      <c r="L828" s="150"/>
      <c r="M828" s="150"/>
      <c r="N828" s="149" t="str" cm="1">
        <f t="array" ref="N828">IF(AND(K828:M828=""),"ยังไม่บันทึกข้อมูล",
IF(M828&lt;&gt;"",
IF(M828&gt;=1.3,M828,"เป็นไม้พุ่ม"),
IF(K828+L828&gt;=1.3,K828+L828,"เป็นไม้พุ่ม")))</f>
        <v>ยังไม่บันทึกข้อมูล</v>
      </c>
      <c r="O828" s="149" t="str">
        <f t="shared" si="98"/>
        <v>ข้อมูลไม่ถูกต้อง</v>
      </c>
      <c r="P828" s="149" t="str">
        <f t="shared" si="99"/>
        <v>ข้อมูลไม่ถูกต้อง</v>
      </c>
      <c r="Q828" s="149" t="str">
        <f t="shared" si="100"/>
        <v>ข้อมูลไม่ถูกต้อง</v>
      </c>
      <c r="R828" s="149" t="str">
        <f t="shared" si="101"/>
        <v>ข้อมูลไม่ถูกต้อง</v>
      </c>
      <c r="S828" s="149" t="str">
        <f>IF(ISNUMBER(R828),
IF(H$2=ตัวเลือก!A$30,"ยังไม่บันทึกข้อมูล",R828*0.27),"ข้อมูลไม่ถูกต้อง")</f>
        <v>ข้อมูลไม่ถูกต้อง</v>
      </c>
      <c r="T828" s="149" t="str">
        <f t="shared" si="102"/>
        <v>ข้อมูลไม่ถูกต้อง</v>
      </c>
      <c r="U828" s="149" t="str">
        <f>IF(ISNUMBER(R828),
IF(H$2=ตัวเลือก!A$30,"ยังไม่บันทึกข้อมูล",R828*0.47),"ข้อมูลไม่ถูกต้อง")</f>
        <v>ข้อมูลไม่ถูกต้อง</v>
      </c>
      <c r="V828" s="149" t="str">
        <f>IF(ISNUMBER(S828),
IF(H$2=ตัวเลือก!A$30,"ยังไม่บันทึกข้อมูล",S828*0.47),"ข้อมูลไม่ถูกต้อง")</f>
        <v>ข้อมูลไม่ถูกต้อง</v>
      </c>
      <c r="W828" s="149" t="str">
        <f t="shared" si="103"/>
        <v>ข้อมูลไม่ถูกต้อง</v>
      </c>
      <c r="X828" s="148" t="str">
        <f t="shared" si="104"/>
        <v>ข้อมูลไม่ถูกต้อง</v>
      </c>
      <c r="Y828" s="38"/>
      <c r="Z828" s="38"/>
      <c r="AA828" s="38"/>
    </row>
    <row r="829" spans="1:27" x14ac:dyDescent="0.45">
      <c r="A829" s="38">
        <v>824</v>
      </c>
      <c r="B829" s="38"/>
      <c r="C829" s="38"/>
      <c r="D829" s="38"/>
      <c r="E829" s="38"/>
      <c r="F829" s="35"/>
      <c r="G829" s="35"/>
      <c r="H829" s="150"/>
      <c r="I829" s="38"/>
      <c r="J829" s="149" t="str">
        <f t="shared" si="105"/>
        <v>รอข้อมูลคอลัมน์ H</v>
      </c>
      <c r="K829" s="150"/>
      <c r="L829" s="150"/>
      <c r="M829" s="150"/>
      <c r="N829" s="149" t="str" cm="1">
        <f t="array" ref="N829">IF(AND(K829:M829=""),"ยังไม่บันทึกข้อมูล",
IF(M829&lt;&gt;"",
IF(M829&gt;=1.3,M829,"เป็นไม้พุ่ม"),
IF(K829+L829&gt;=1.3,K829+L829,"เป็นไม้พุ่ม")))</f>
        <v>ยังไม่บันทึกข้อมูล</v>
      </c>
      <c r="O829" s="149" t="str">
        <f t="shared" si="98"/>
        <v>ข้อมูลไม่ถูกต้อง</v>
      </c>
      <c r="P829" s="149" t="str">
        <f t="shared" si="99"/>
        <v>ข้อมูลไม่ถูกต้อง</v>
      </c>
      <c r="Q829" s="149" t="str">
        <f t="shared" si="100"/>
        <v>ข้อมูลไม่ถูกต้อง</v>
      </c>
      <c r="R829" s="149" t="str">
        <f t="shared" si="101"/>
        <v>ข้อมูลไม่ถูกต้อง</v>
      </c>
      <c r="S829" s="149" t="str">
        <f>IF(ISNUMBER(R829),
IF(H$2=ตัวเลือก!A$30,"ยังไม่บันทึกข้อมูล",R829*0.27),"ข้อมูลไม่ถูกต้อง")</f>
        <v>ข้อมูลไม่ถูกต้อง</v>
      </c>
      <c r="T829" s="149" t="str">
        <f t="shared" si="102"/>
        <v>ข้อมูลไม่ถูกต้อง</v>
      </c>
      <c r="U829" s="149" t="str">
        <f>IF(ISNUMBER(R829),
IF(H$2=ตัวเลือก!A$30,"ยังไม่บันทึกข้อมูล",R829*0.47),"ข้อมูลไม่ถูกต้อง")</f>
        <v>ข้อมูลไม่ถูกต้อง</v>
      </c>
      <c r="V829" s="149" t="str">
        <f>IF(ISNUMBER(S829),
IF(H$2=ตัวเลือก!A$30,"ยังไม่บันทึกข้อมูล",S829*0.47),"ข้อมูลไม่ถูกต้อง")</f>
        <v>ข้อมูลไม่ถูกต้อง</v>
      </c>
      <c r="W829" s="149" t="str">
        <f t="shared" si="103"/>
        <v>ข้อมูลไม่ถูกต้อง</v>
      </c>
      <c r="X829" s="148" t="str">
        <f t="shared" si="104"/>
        <v>ข้อมูลไม่ถูกต้อง</v>
      </c>
      <c r="Y829" s="38"/>
      <c r="Z829" s="38"/>
      <c r="AA829" s="38"/>
    </row>
    <row r="830" spans="1:27" x14ac:dyDescent="0.45">
      <c r="A830" s="38">
        <v>825</v>
      </c>
      <c r="B830" s="38"/>
      <c r="C830" s="38"/>
      <c r="D830" s="38"/>
      <c r="E830" s="38"/>
      <c r="F830" s="35"/>
      <c r="G830" s="35"/>
      <c r="H830" s="150"/>
      <c r="I830" s="38"/>
      <c r="J830" s="149" t="str">
        <f t="shared" si="105"/>
        <v>รอข้อมูลคอลัมน์ H</v>
      </c>
      <c r="K830" s="150"/>
      <c r="L830" s="150"/>
      <c r="M830" s="150"/>
      <c r="N830" s="149" t="str" cm="1">
        <f t="array" ref="N830">IF(AND(K830:M830=""),"ยังไม่บันทึกข้อมูล",
IF(M830&lt;&gt;"",
IF(M830&gt;=1.3,M830,"เป็นไม้พุ่ม"),
IF(K830+L830&gt;=1.3,K830+L830,"เป็นไม้พุ่ม")))</f>
        <v>ยังไม่บันทึกข้อมูล</v>
      </c>
      <c r="O830" s="149" t="str">
        <f t="shared" si="98"/>
        <v>ข้อมูลไม่ถูกต้อง</v>
      </c>
      <c r="P830" s="149" t="str">
        <f t="shared" si="99"/>
        <v>ข้อมูลไม่ถูกต้อง</v>
      </c>
      <c r="Q830" s="149" t="str">
        <f t="shared" si="100"/>
        <v>ข้อมูลไม่ถูกต้อง</v>
      </c>
      <c r="R830" s="149" t="str">
        <f t="shared" si="101"/>
        <v>ข้อมูลไม่ถูกต้อง</v>
      </c>
      <c r="S830" s="149" t="str">
        <f>IF(ISNUMBER(R830),
IF(H$2=ตัวเลือก!A$30,"ยังไม่บันทึกข้อมูล",R830*0.27),"ข้อมูลไม่ถูกต้อง")</f>
        <v>ข้อมูลไม่ถูกต้อง</v>
      </c>
      <c r="T830" s="149" t="str">
        <f t="shared" si="102"/>
        <v>ข้อมูลไม่ถูกต้อง</v>
      </c>
      <c r="U830" s="149" t="str">
        <f>IF(ISNUMBER(R830),
IF(H$2=ตัวเลือก!A$30,"ยังไม่บันทึกข้อมูล",R830*0.47),"ข้อมูลไม่ถูกต้อง")</f>
        <v>ข้อมูลไม่ถูกต้อง</v>
      </c>
      <c r="V830" s="149" t="str">
        <f>IF(ISNUMBER(S830),
IF(H$2=ตัวเลือก!A$30,"ยังไม่บันทึกข้อมูล",S830*0.47),"ข้อมูลไม่ถูกต้อง")</f>
        <v>ข้อมูลไม่ถูกต้อง</v>
      </c>
      <c r="W830" s="149" t="str">
        <f t="shared" si="103"/>
        <v>ข้อมูลไม่ถูกต้อง</v>
      </c>
      <c r="X830" s="148" t="str">
        <f t="shared" si="104"/>
        <v>ข้อมูลไม่ถูกต้อง</v>
      </c>
      <c r="Y830" s="38"/>
      <c r="Z830" s="38"/>
      <c r="AA830" s="38"/>
    </row>
    <row r="831" spans="1:27" x14ac:dyDescent="0.45">
      <c r="A831" s="38">
        <v>826</v>
      </c>
      <c r="B831" s="38"/>
      <c r="C831" s="38"/>
      <c r="D831" s="38"/>
      <c r="E831" s="38"/>
      <c r="F831" s="35"/>
      <c r="G831" s="35"/>
      <c r="H831" s="150"/>
      <c r="I831" s="38"/>
      <c r="J831" s="149" t="str">
        <f t="shared" si="105"/>
        <v>รอข้อมูลคอลัมน์ H</v>
      </c>
      <c r="K831" s="150"/>
      <c r="L831" s="150"/>
      <c r="M831" s="150"/>
      <c r="N831" s="149" t="str" cm="1">
        <f t="array" ref="N831">IF(AND(K831:M831=""),"ยังไม่บันทึกข้อมูล",
IF(M831&lt;&gt;"",
IF(M831&gt;=1.3,M831,"เป็นไม้พุ่ม"),
IF(K831+L831&gt;=1.3,K831+L831,"เป็นไม้พุ่ม")))</f>
        <v>ยังไม่บันทึกข้อมูล</v>
      </c>
      <c r="O831" s="149" t="str">
        <f t="shared" si="98"/>
        <v>ข้อมูลไม่ถูกต้อง</v>
      </c>
      <c r="P831" s="149" t="str">
        <f t="shared" si="99"/>
        <v>ข้อมูลไม่ถูกต้อง</v>
      </c>
      <c r="Q831" s="149" t="str">
        <f t="shared" si="100"/>
        <v>ข้อมูลไม่ถูกต้อง</v>
      </c>
      <c r="R831" s="149" t="str">
        <f t="shared" si="101"/>
        <v>ข้อมูลไม่ถูกต้อง</v>
      </c>
      <c r="S831" s="149" t="str">
        <f>IF(ISNUMBER(R831),
IF(H$2=ตัวเลือก!A$30,"ยังไม่บันทึกข้อมูล",R831*0.27),"ข้อมูลไม่ถูกต้อง")</f>
        <v>ข้อมูลไม่ถูกต้อง</v>
      </c>
      <c r="T831" s="149" t="str">
        <f t="shared" si="102"/>
        <v>ข้อมูลไม่ถูกต้อง</v>
      </c>
      <c r="U831" s="149" t="str">
        <f>IF(ISNUMBER(R831),
IF(H$2=ตัวเลือก!A$30,"ยังไม่บันทึกข้อมูล",R831*0.47),"ข้อมูลไม่ถูกต้อง")</f>
        <v>ข้อมูลไม่ถูกต้อง</v>
      </c>
      <c r="V831" s="149" t="str">
        <f>IF(ISNUMBER(S831),
IF(H$2=ตัวเลือก!A$30,"ยังไม่บันทึกข้อมูล",S831*0.47),"ข้อมูลไม่ถูกต้อง")</f>
        <v>ข้อมูลไม่ถูกต้อง</v>
      </c>
      <c r="W831" s="149" t="str">
        <f t="shared" si="103"/>
        <v>ข้อมูลไม่ถูกต้อง</v>
      </c>
      <c r="X831" s="148" t="str">
        <f t="shared" si="104"/>
        <v>ข้อมูลไม่ถูกต้อง</v>
      </c>
      <c r="Y831" s="38"/>
      <c r="Z831" s="38"/>
      <c r="AA831" s="38"/>
    </row>
    <row r="832" spans="1:27" x14ac:dyDescent="0.45">
      <c r="A832" s="38">
        <v>827</v>
      </c>
      <c r="B832" s="38"/>
      <c r="C832" s="38"/>
      <c r="D832" s="38"/>
      <c r="E832" s="38"/>
      <c r="F832" s="35"/>
      <c r="G832" s="35"/>
      <c r="H832" s="150"/>
      <c r="I832" s="38"/>
      <c r="J832" s="149" t="str">
        <f t="shared" si="105"/>
        <v>รอข้อมูลคอลัมน์ H</v>
      </c>
      <c r="K832" s="150"/>
      <c r="L832" s="150"/>
      <c r="M832" s="150"/>
      <c r="N832" s="149" t="str" cm="1">
        <f t="array" ref="N832">IF(AND(K832:M832=""),"ยังไม่บันทึกข้อมูล",
IF(M832&lt;&gt;"",
IF(M832&gt;=1.3,M832,"เป็นไม้พุ่ม"),
IF(K832+L832&gt;=1.3,K832+L832,"เป็นไม้พุ่ม")))</f>
        <v>ยังไม่บันทึกข้อมูล</v>
      </c>
      <c r="O832" s="149" t="str">
        <f t="shared" si="98"/>
        <v>ข้อมูลไม่ถูกต้อง</v>
      </c>
      <c r="P832" s="149" t="str">
        <f t="shared" si="99"/>
        <v>ข้อมูลไม่ถูกต้อง</v>
      </c>
      <c r="Q832" s="149" t="str">
        <f t="shared" si="100"/>
        <v>ข้อมูลไม่ถูกต้อง</v>
      </c>
      <c r="R832" s="149" t="str">
        <f t="shared" si="101"/>
        <v>ข้อมูลไม่ถูกต้อง</v>
      </c>
      <c r="S832" s="149" t="str">
        <f>IF(ISNUMBER(R832),
IF(H$2=ตัวเลือก!A$30,"ยังไม่บันทึกข้อมูล",R832*0.27),"ข้อมูลไม่ถูกต้อง")</f>
        <v>ข้อมูลไม่ถูกต้อง</v>
      </c>
      <c r="T832" s="149" t="str">
        <f t="shared" si="102"/>
        <v>ข้อมูลไม่ถูกต้อง</v>
      </c>
      <c r="U832" s="149" t="str">
        <f>IF(ISNUMBER(R832),
IF(H$2=ตัวเลือก!A$30,"ยังไม่บันทึกข้อมูล",R832*0.47),"ข้อมูลไม่ถูกต้อง")</f>
        <v>ข้อมูลไม่ถูกต้อง</v>
      </c>
      <c r="V832" s="149" t="str">
        <f>IF(ISNUMBER(S832),
IF(H$2=ตัวเลือก!A$30,"ยังไม่บันทึกข้อมูล",S832*0.47),"ข้อมูลไม่ถูกต้อง")</f>
        <v>ข้อมูลไม่ถูกต้อง</v>
      </c>
      <c r="W832" s="149" t="str">
        <f t="shared" si="103"/>
        <v>ข้อมูลไม่ถูกต้อง</v>
      </c>
      <c r="X832" s="148" t="str">
        <f t="shared" si="104"/>
        <v>ข้อมูลไม่ถูกต้อง</v>
      </c>
      <c r="Y832" s="38"/>
      <c r="Z832" s="38"/>
      <c r="AA832" s="38"/>
    </row>
    <row r="833" spans="1:27" x14ac:dyDescent="0.45">
      <c r="A833" s="38">
        <v>828</v>
      </c>
      <c r="B833" s="38"/>
      <c r="C833" s="38"/>
      <c r="D833" s="38"/>
      <c r="E833" s="38"/>
      <c r="F833" s="35"/>
      <c r="G833" s="35"/>
      <c r="H833" s="150"/>
      <c r="I833" s="38"/>
      <c r="J833" s="149" t="str">
        <f t="shared" si="105"/>
        <v>รอข้อมูลคอลัมน์ H</v>
      </c>
      <c r="K833" s="150"/>
      <c r="L833" s="150"/>
      <c r="M833" s="150"/>
      <c r="N833" s="149" t="str" cm="1">
        <f t="array" ref="N833">IF(AND(K833:M833=""),"ยังไม่บันทึกข้อมูล",
IF(M833&lt;&gt;"",
IF(M833&gt;=1.3,M833,"เป็นไม้พุ่ม"),
IF(K833+L833&gt;=1.3,K833+L833,"เป็นไม้พุ่ม")))</f>
        <v>ยังไม่บันทึกข้อมูล</v>
      </c>
      <c r="O833" s="149" t="str">
        <f t="shared" si="98"/>
        <v>ข้อมูลไม่ถูกต้อง</v>
      </c>
      <c r="P833" s="149" t="str">
        <f t="shared" si="99"/>
        <v>ข้อมูลไม่ถูกต้อง</v>
      </c>
      <c r="Q833" s="149" t="str">
        <f t="shared" si="100"/>
        <v>ข้อมูลไม่ถูกต้อง</v>
      </c>
      <c r="R833" s="149" t="str">
        <f t="shared" si="101"/>
        <v>ข้อมูลไม่ถูกต้อง</v>
      </c>
      <c r="S833" s="149" t="str">
        <f>IF(ISNUMBER(R833),
IF(H$2=ตัวเลือก!A$30,"ยังไม่บันทึกข้อมูล",R833*0.27),"ข้อมูลไม่ถูกต้อง")</f>
        <v>ข้อมูลไม่ถูกต้อง</v>
      </c>
      <c r="T833" s="149" t="str">
        <f t="shared" si="102"/>
        <v>ข้อมูลไม่ถูกต้อง</v>
      </c>
      <c r="U833" s="149" t="str">
        <f>IF(ISNUMBER(R833),
IF(H$2=ตัวเลือก!A$30,"ยังไม่บันทึกข้อมูล",R833*0.47),"ข้อมูลไม่ถูกต้อง")</f>
        <v>ข้อมูลไม่ถูกต้อง</v>
      </c>
      <c r="V833" s="149" t="str">
        <f>IF(ISNUMBER(S833),
IF(H$2=ตัวเลือก!A$30,"ยังไม่บันทึกข้อมูล",S833*0.47),"ข้อมูลไม่ถูกต้อง")</f>
        <v>ข้อมูลไม่ถูกต้อง</v>
      </c>
      <c r="W833" s="149" t="str">
        <f t="shared" si="103"/>
        <v>ข้อมูลไม่ถูกต้อง</v>
      </c>
      <c r="X833" s="148" t="str">
        <f t="shared" si="104"/>
        <v>ข้อมูลไม่ถูกต้อง</v>
      </c>
      <c r="Y833" s="38"/>
      <c r="Z833" s="38"/>
      <c r="AA833" s="38"/>
    </row>
    <row r="834" spans="1:27" x14ac:dyDescent="0.45">
      <c r="A834" s="38">
        <v>829</v>
      </c>
      <c r="B834" s="38"/>
      <c r="C834" s="38"/>
      <c r="D834" s="38"/>
      <c r="E834" s="38"/>
      <c r="F834" s="35"/>
      <c r="G834" s="35"/>
      <c r="H834" s="150"/>
      <c r="I834" s="38"/>
      <c r="J834" s="149" t="str">
        <f t="shared" si="105"/>
        <v>รอข้อมูลคอลัมน์ H</v>
      </c>
      <c r="K834" s="150"/>
      <c r="L834" s="150"/>
      <c r="M834" s="150"/>
      <c r="N834" s="149" t="str" cm="1">
        <f t="array" ref="N834">IF(AND(K834:M834=""),"ยังไม่บันทึกข้อมูล",
IF(M834&lt;&gt;"",
IF(M834&gt;=1.3,M834,"เป็นไม้พุ่ม"),
IF(K834+L834&gt;=1.3,K834+L834,"เป็นไม้พุ่ม")))</f>
        <v>ยังไม่บันทึกข้อมูล</v>
      </c>
      <c r="O834" s="149" t="str">
        <f t="shared" si="98"/>
        <v>ข้อมูลไม่ถูกต้อง</v>
      </c>
      <c r="P834" s="149" t="str">
        <f t="shared" si="99"/>
        <v>ข้อมูลไม่ถูกต้อง</v>
      </c>
      <c r="Q834" s="149" t="str">
        <f t="shared" si="100"/>
        <v>ข้อมูลไม่ถูกต้อง</v>
      </c>
      <c r="R834" s="149" t="str">
        <f t="shared" si="101"/>
        <v>ข้อมูลไม่ถูกต้อง</v>
      </c>
      <c r="S834" s="149" t="str">
        <f>IF(ISNUMBER(R834),
IF(H$2=ตัวเลือก!A$30,"ยังไม่บันทึกข้อมูล",R834*0.27),"ข้อมูลไม่ถูกต้อง")</f>
        <v>ข้อมูลไม่ถูกต้อง</v>
      </c>
      <c r="T834" s="149" t="str">
        <f t="shared" si="102"/>
        <v>ข้อมูลไม่ถูกต้อง</v>
      </c>
      <c r="U834" s="149" t="str">
        <f>IF(ISNUMBER(R834),
IF(H$2=ตัวเลือก!A$30,"ยังไม่บันทึกข้อมูล",R834*0.47),"ข้อมูลไม่ถูกต้อง")</f>
        <v>ข้อมูลไม่ถูกต้อง</v>
      </c>
      <c r="V834" s="149" t="str">
        <f>IF(ISNUMBER(S834),
IF(H$2=ตัวเลือก!A$30,"ยังไม่บันทึกข้อมูล",S834*0.47),"ข้อมูลไม่ถูกต้อง")</f>
        <v>ข้อมูลไม่ถูกต้อง</v>
      </c>
      <c r="W834" s="149" t="str">
        <f t="shared" si="103"/>
        <v>ข้อมูลไม่ถูกต้อง</v>
      </c>
      <c r="X834" s="148" t="str">
        <f t="shared" si="104"/>
        <v>ข้อมูลไม่ถูกต้อง</v>
      </c>
      <c r="Y834" s="38"/>
      <c r="Z834" s="38"/>
      <c r="AA834" s="38"/>
    </row>
    <row r="835" spans="1:27" x14ac:dyDescent="0.45">
      <c r="A835" s="38">
        <v>830</v>
      </c>
      <c r="B835" s="38"/>
      <c r="C835" s="38"/>
      <c r="D835" s="38"/>
      <c r="E835" s="38"/>
      <c r="F835" s="35"/>
      <c r="G835" s="35"/>
      <c r="H835" s="150"/>
      <c r="I835" s="38"/>
      <c r="J835" s="149" t="str">
        <f t="shared" si="105"/>
        <v>รอข้อมูลคอลัมน์ H</v>
      </c>
      <c r="K835" s="150"/>
      <c r="L835" s="150"/>
      <c r="M835" s="150"/>
      <c r="N835" s="149" t="str" cm="1">
        <f t="array" ref="N835">IF(AND(K835:M835=""),"ยังไม่บันทึกข้อมูล",
IF(M835&lt;&gt;"",
IF(M835&gt;=1.3,M835,"เป็นไม้พุ่ม"),
IF(K835+L835&gt;=1.3,K835+L835,"เป็นไม้พุ่ม")))</f>
        <v>ยังไม่บันทึกข้อมูล</v>
      </c>
      <c r="O835" s="149" t="str">
        <f t="shared" si="98"/>
        <v>ข้อมูลไม่ถูกต้อง</v>
      </c>
      <c r="P835" s="149" t="str">
        <f t="shared" si="99"/>
        <v>ข้อมูลไม่ถูกต้อง</v>
      </c>
      <c r="Q835" s="149" t="str">
        <f t="shared" si="100"/>
        <v>ข้อมูลไม่ถูกต้อง</v>
      </c>
      <c r="R835" s="149" t="str">
        <f t="shared" si="101"/>
        <v>ข้อมูลไม่ถูกต้อง</v>
      </c>
      <c r="S835" s="149" t="str">
        <f>IF(ISNUMBER(R835),
IF(H$2=ตัวเลือก!A$30,"ยังไม่บันทึกข้อมูล",R835*0.27),"ข้อมูลไม่ถูกต้อง")</f>
        <v>ข้อมูลไม่ถูกต้อง</v>
      </c>
      <c r="T835" s="149" t="str">
        <f t="shared" si="102"/>
        <v>ข้อมูลไม่ถูกต้อง</v>
      </c>
      <c r="U835" s="149" t="str">
        <f>IF(ISNUMBER(R835),
IF(H$2=ตัวเลือก!A$30,"ยังไม่บันทึกข้อมูล",R835*0.47),"ข้อมูลไม่ถูกต้อง")</f>
        <v>ข้อมูลไม่ถูกต้อง</v>
      </c>
      <c r="V835" s="149" t="str">
        <f>IF(ISNUMBER(S835),
IF(H$2=ตัวเลือก!A$30,"ยังไม่บันทึกข้อมูล",S835*0.47),"ข้อมูลไม่ถูกต้อง")</f>
        <v>ข้อมูลไม่ถูกต้อง</v>
      </c>
      <c r="W835" s="149" t="str">
        <f t="shared" si="103"/>
        <v>ข้อมูลไม่ถูกต้อง</v>
      </c>
      <c r="X835" s="148" t="str">
        <f t="shared" si="104"/>
        <v>ข้อมูลไม่ถูกต้อง</v>
      </c>
      <c r="Y835" s="38"/>
      <c r="Z835" s="38"/>
      <c r="AA835" s="38"/>
    </row>
    <row r="836" spans="1:27" x14ac:dyDescent="0.45">
      <c r="A836" s="38">
        <v>831</v>
      </c>
      <c r="B836" s="38"/>
      <c r="C836" s="38"/>
      <c r="D836" s="38"/>
      <c r="E836" s="38"/>
      <c r="F836" s="35"/>
      <c r="G836" s="35"/>
      <c r="H836" s="150"/>
      <c r="I836" s="38"/>
      <c r="J836" s="149" t="str">
        <f t="shared" si="105"/>
        <v>รอข้อมูลคอลัมน์ H</v>
      </c>
      <c r="K836" s="150"/>
      <c r="L836" s="150"/>
      <c r="M836" s="150"/>
      <c r="N836" s="149" t="str" cm="1">
        <f t="array" ref="N836">IF(AND(K836:M836=""),"ยังไม่บันทึกข้อมูล",
IF(M836&lt;&gt;"",
IF(M836&gt;=1.3,M836,"เป็นไม้พุ่ม"),
IF(K836+L836&gt;=1.3,K836+L836,"เป็นไม้พุ่ม")))</f>
        <v>ยังไม่บันทึกข้อมูล</v>
      </c>
      <c r="O836" s="149" t="str">
        <f t="shared" si="98"/>
        <v>ข้อมูลไม่ถูกต้อง</v>
      </c>
      <c r="P836" s="149" t="str">
        <f t="shared" si="99"/>
        <v>ข้อมูลไม่ถูกต้อง</v>
      </c>
      <c r="Q836" s="149" t="str">
        <f t="shared" si="100"/>
        <v>ข้อมูลไม่ถูกต้อง</v>
      </c>
      <c r="R836" s="149" t="str">
        <f t="shared" si="101"/>
        <v>ข้อมูลไม่ถูกต้อง</v>
      </c>
      <c r="S836" s="149" t="str">
        <f>IF(ISNUMBER(R836),
IF(H$2=ตัวเลือก!A$30,"ยังไม่บันทึกข้อมูล",R836*0.27),"ข้อมูลไม่ถูกต้อง")</f>
        <v>ข้อมูลไม่ถูกต้อง</v>
      </c>
      <c r="T836" s="149" t="str">
        <f t="shared" si="102"/>
        <v>ข้อมูลไม่ถูกต้อง</v>
      </c>
      <c r="U836" s="149" t="str">
        <f>IF(ISNUMBER(R836),
IF(H$2=ตัวเลือก!A$30,"ยังไม่บันทึกข้อมูล",R836*0.47),"ข้อมูลไม่ถูกต้อง")</f>
        <v>ข้อมูลไม่ถูกต้อง</v>
      </c>
      <c r="V836" s="149" t="str">
        <f>IF(ISNUMBER(S836),
IF(H$2=ตัวเลือก!A$30,"ยังไม่บันทึกข้อมูล",S836*0.47),"ข้อมูลไม่ถูกต้อง")</f>
        <v>ข้อมูลไม่ถูกต้อง</v>
      </c>
      <c r="W836" s="149" t="str">
        <f t="shared" si="103"/>
        <v>ข้อมูลไม่ถูกต้อง</v>
      </c>
      <c r="X836" s="148" t="str">
        <f t="shared" si="104"/>
        <v>ข้อมูลไม่ถูกต้อง</v>
      </c>
      <c r="Y836" s="38"/>
      <c r="Z836" s="38"/>
      <c r="AA836" s="38"/>
    </row>
    <row r="837" spans="1:27" x14ac:dyDescent="0.45">
      <c r="A837" s="38">
        <v>832</v>
      </c>
      <c r="B837" s="38"/>
      <c r="C837" s="38"/>
      <c r="D837" s="38"/>
      <c r="E837" s="38"/>
      <c r="F837" s="35"/>
      <c r="G837" s="35"/>
      <c r="H837" s="150"/>
      <c r="I837" s="38"/>
      <c r="J837" s="149" t="str">
        <f t="shared" si="105"/>
        <v>รอข้อมูลคอลัมน์ H</v>
      </c>
      <c r="K837" s="150"/>
      <c r="L837" s="150"/>
      <c r="M837" s="150"/>
      <c r="N837" s="149" t="str" cm="1">
        <f t="array" ref="N837">IF(AND(K837:M837=""),"ยังไม่บันทึกข้อมูล",
IF(M837&lt;&gt;"",
IF(M837&gt;=1.3,M837,"เป็นไม้พุ่ม"),
IF(K837+L837&gt;=1.3,K837+L837,"เป็นไม้พุ่ม")))</f>
        <v>ยังไม่บันทึกข้อมูล</v>
      </c>
      <c r="O837" s="149" t="str">
        <f t="shared" si="98"/>
        <v>ข้อมูลไม่ถูกต้อง</v>
      </c>
      <c r="P837" s="149" t="str">
        <f t="shared" si="99"/>
        <v>ข้อมูลไม่ถูกต้อง</v>
      </c>
      <c r="Q837" s="149" t="str">
        <f t="shared" si="100"/>
        <v>ข้อมูลไม่ถูกต้อง</v>
      </c>
      <c r="R837" s="149" t="str">
        <f t="shared" si="101"/>
        <v>ข้อมูลไม่ถูกต้อง</v>
      </c>
      <c r="S837" s="149" t="str">
        <f>IF(ISNUMBER(R837),
IF(H$2=ตัวเลือก!A$30,"ยังไม่บันทึกข้อมูล",R837*0.27),"ข้อมูลไม่ถูกต้อง")</f>
        <v>ข้อมูลไม่ถูกต้อง</v>
      </c>
      <c r="T837" s="149" t="str">
        <f t="shared" si="102"/>
        <v>ข้อมูลไม่ถูกต้อง</v>
      </c>
      <c r="U837" s="149" t="str">
        <f>IF(ISNUMBER(R837),
IF(H$2=ตัวเลือก!A$30,"ยังไม่บันทึกข้อมูล",R837*0.47),"ข้อมูลไม่ถูกต้อง")</f>
        <v>ข้อมูลไม่ถูกต้อง</v>
      </c>
      <c r="V837" s="149" t="str">
        <f>IF(ISNUMBER(S837),
IF(H$2=ตัวเลือก!A$30,"ยังไม่บันทึกข้อมูล",S837*0.47),"ข้อมูลไม่ถูกต้อง")</f>
        <v>ข้อมูลไม่ถูกต้อง</v>
      </c>
      <c r="W837" s="149" t="str">
        <f t="shared" si="103"/>
        <v>ข้อมูลไม่ถูกต้อง</v>
      </c>
      <c r="X837" s="148" t="str">
        <f t="shared" si="104"/>
        <v>ข้อมูลไม่ถูกต้อง</v>
      </c>
      <c r="Y837" s="38"/>
      <c r="Z837" s="38"/>
      <c r="AA837" s="38"/>
    </row>
    <row r="838" spans="1:27" x14ac:dyDescent="0.45">
      <c r="A838" s="38">
        <v>833</v>
      </c>
      <c r="B838" s="38"/>
      <c r="C838" s="38"/>
      <c r="D838" s="38"/>
      <c r="E838" s="38"/>
      <c r="F838" s="35"/>
      <c r="G838" s="35"/>
      <c r="H838" s="150"/>
      <c r="I838" s="38"/>
      <c r="J838" s="149" t="str">
        <f t="shared" si="105"/>
        <v>รอข้อมูลคอลัมน์ H</v>
      </c>
      <c r="K838" s="150"/>
      <c r="L838" s="150"/>
      <c r="M838" s="150"/>
      <c r="N838" s="149" t="str" cm="1">
        <f t="array" ref="N838">IF(AND(K838:M838=""),"ยังไม่บันทึกข้อมูล",
IF(M838&lt;&gt;"",
IF(M838&gt;=1.3,M838,"เป็นไม้พุ่ม"),
IF(K838+L838&gt;=1.3,K838+L838,"เป็นไม้พุ่ม")))</f>
        <v>ยังไม่บันทึกข้อมูล</v>
      </c>
      <c r="O838" s="149" t="str">
        <f t="shared" si="98"/>
        <v>ข้อมูลไม่ถูกต้อง</v>
      </c>
      <c r="P838" s="149" t="str">
        <f t="shared" si="99"/>
        <v>ข้อมูลไม่ถูกต้อง</v>
      </c>
      <c r="Q838" s="149" t="str">
        <f t="shared" si="100"/>
        <v>ข้อมูลไม่ถูกต้อง</v>
      </c>
      <c r="R838" s="149" t="str">
        <f t="shared" si="101"/>
        <v>ข้อมูลไม่ถูกต้อง</v>
      </c>
      <c r="S838" s="149" t="str">
        <f>IF(ISNUMBER(R838),
IF(H$2=ตัวเลือก!A$30,"ยังไม่บันทึกข้อมูล",R838*0.27),"ข้อมูลไม่ถูกต้อง")</f>
        <v>ข้อมูลไม่ถูกต้อง</v>
      </c>
      <c r="T838" s="149" t="str">
        <f t="shared" si="102"/>
        <v>ข้อมูลไม่ถูกต้อง</v>
      </c>
      <c r="U838" s="149" t="str">
        <f>IF(ISNUMBER(R838),
IF(H$2=ตัวเลือก!A$30,"ยังไม่บันทึกข้อมูล",R838*0.47),"ข้อมูลไม่ถูกต้อง")</f>
        <v>ข้อมูลไม่ถูกต้อง</v>
      </c>
      <c r="V838" s="149" t="str">
        <f>IF(ISNUMBER(S838),
IF(H$2=ตัวเลือก!A$30,"ยังไม่บันทึกข้อมูล",S838*0.47),"ข้อมูลไม่ถูกต้อง")</f>
        <v>ข้อมูลไม่ถูกต้อง</v>
      </c>
      <c r="W838" s="149" t="str">
        <f t="shared" si="103"/>
        <v>ข้อมูลไม่ถูกต้อง</v>
      </c>
      <c r="X838" s="148" t="str">
        <f t="shared" si="104"/>
        <v>ข้อมูลไม่ถูกต้อง</v>
      </c>
      <c r="Y838" s="38"/>
      <c r="Z838" s="38"/>
      <c r="AA838" s="38"/>
    </row>
    <row r="839" spans="1:27" x14ac:dyDescent="0.45">
      <c r="A839" s="38">
        <v>834</v>
      </c>
      <c r="B839" s="38"/>
      <c r="C839" s="38"/>
      <c r="D839" s="38"/>
      <c r="E839" s="38"/>
      <c r="F839" s="35"/>
      <c r="G839" s="35"/>
      <c r="H839" s="150"/>
      <c r="I839" s="38"/>
      <c r="J839" s="149" t="str">
        <f t="shared" si="105"/>
        <v>รอข้อมูลคอลัมน์ H</v>
      </c>
      <c r="K839" s="150"/>
      <c r="L839" s="150"/>
      <c r="M839" s="150"/>
      <c r="N839" s="149" t="str" cm="1">
        <f t="array" ref="N839">IF(AND(K839:M839=""),"ยังไม่บันทึกข้อมูล",
IF(M839&lt;&gt;"",
IF(M839&gt;=1.3,M839,"เป็นไม้พุ่ม"),
IF(K839+L839&gt;=1.3,K839+L839,"เป็นไม้พุ่ม")))</f>
        <v>ยังไม่บันทึกข้อมูล</v>
      </c>
      <c r="O839" s="149" t="str">
        <f t="shared" ref="O839:O902" si="106">IF(AND(ISNUMBER(J839),ISNUMBER(N839)),0.0702*(((J839^2)*N839))^0.8737,"ข้อมูลไม่ถูกต้อง")</f>
        <v>ข้อมูลไม่ถูกต้อง</v>
      </c>
      <c r="P839" s="149" t="str">
        <f t="shared" ref="P839:P902" si="107">IF(AND(ISNUMBER(J839),ISNUMBER(N839)),0.0093*(((J839^2)*N839))^0.9403,"ข้อมูลไม่ถูกต้อง")</f>
        <v>ข้อมูลไม่ถูกต้อง</v>
      </c>
      <c r="Q839" s="149" t="str">
        <f t="shared" ref="Q839:Q902" si="108">IF(AND(ISNUMBER(K839),ISNUMBER(O839)),0.0244*(((K839^2)*O839))^1.0517,"ข้อมูลไม่ถูกต้อง")</f>
        <v>ข้อมูลไม่ถูกต้อง</v>
      </c>
      <c r="R839" s="149" t="str">
        <f t="shared" ref="R839:R902" si="109">IF(AND(O839&lt;&gt;"ข้อมูลไม่ถูกต้อง",P839&lt;&gt;"ข้อมูลไม่ถูกต้อง",Q839&lt;&gt;"ข้อมูลไม่ถูกต้อง"),O839+P839+Q839,"ข้อมูลไม่ถูกต้อง")</f>
        <v>ข้อมูลไม่ถูกต้อง</v>
      </c>
      <c r="S839" s="149" t="str">
        <f>IF(ISNUMBER(R839),
IF(H$2=ตัวเลือก!A$30,"ยังไม่บันทึกข้อมูล",R839*0.27),"ข้อมูลไม่ถูกต้อง")</f>
        <v>ข้อมูลไม่ถูกต้อง</v>
      </c>
      <c r="T839" s="149" t="str">
        <f t="shared" ref="T839:T902" si="110">IF(AND(ISNUMBER(R839),ISNUMBER(S839)),R839+S839,"ข้อมูลไม่ถูกต้อง")</f>
        <v>ข้อมูลไม่ถูกต้อง</v>
      </c>
      <c r="U839" s="149" t="str">
        <f>IF(ISNUMBER(R839),
IF(H$2=ตัวเลือก!A$30,"ยังไม่บันทึกข้อมูล",R839*0.47),"ข้อมูลไม่ถูกต้อง")</f>
        <v>ข้อมูลไม่ถูกต้อง</v>
      </c>
      <c r="V839" s="149" t="str">
        <f>IF(ISNUMBER(S839),
IF(H$2=ตัวเลือก!A$30,"ยังไม่บันทึกข้อมูล",S839*0.47),"ข้อมูลไม่ถูกต้อง")</f>
        <v>ข้อมูลไม่ถูกต้อง</v>
      </c>
      <c r="W839" s="149" t="str">
        <f t="shared" ref="W839:W902" si="111">IF(AND(ISNUMBER(U839),ISNUMBER(V839)),((U839+V839)/1000),"ข้อมูลไม่ถูกต้อง")</f>
        <v>ข้อมูลไม่ถูกต้อง</v>
      </c>
      <c r="X839" s="148" t="str">
        <f t="shared" si="104"/>
        <v>ข้อมูลไม่ถูกต้อง</v>
      </c>
      <c r="Y839" s="38"/>
      <c r="Z839" s="38"/>
      <c r="AA839" s="38"/>
    </row>
    <row r="840" spans="1:27" x14ac:dyDescent="0.45">
      <c r="A840" s="38">
        <v>835</v>
      </c>
      <c r="B840" s="38"/>
      <c r="C840" s="38"/>
      <c r="D840" s="38"/>
      <c r="E840" s="38"/>
      <c r="F840" s="35"/>
      <c r="G840" s="35"/>
      <c r="H840" s="150"/>
      <c r="I840" s="38"/>
      <c r="J840" s="149" t="str">
        <f t="shared" si="105"/>
        <v>รอข้อมูลคอลัมน์ H</v>
      </c>
      <c r="K840" s="150"/>
      <c r="L840" s="150"/>
      <c r="M840" s="150"/>
      <c r="N840" s="149" t="str" cm="1">
        <f t="array" ref="N840">IF(AND(K840:M840=""),"ยังไม่บันทึกข้อมูล",
IF(M840&lt;&gt;"",
IF(M840&gt;=1.3,M840,"เป็นไม้พุ่ม"),
IF(K840+L840&gt;=1.3,K840+L840,"เป็นไม้พุ่ม")))</f>
        <v>ยังไม่บันทึกข้อมูล</v>
      </c>
      <c r="O840" s="149" t="str">
        <f t="shared" si="106"/>
        <v>ข้อมูลไม่ถูกต้อง</v>
      </c>
      <c r="P840" s="149" t="str">
        <f t="shared" si="107"/>
        <v>ข้อมูลไม่ถูกต้อง</v>
      </c>
      <c r="Q840" s="149" t="str">
        <f t="shared" si="108"/>
        <v>ข้อมูลไม่ถูกต้อง</v>
      </c>
      <c r="R840" s="149" t="str">
        <f t="shared" si="109"/>
        <v>ข้อมูลไม่ถูกต้อง</v>
      </c>
      <c r="S840" s="149" t="str">
        <f>IF(ISNUMBER(R840),
IF(H$2=ตัวเลือก!A$30,"ยังไม่บันทึกข้อมูล",R840*0.27),"ข้อมูลไม่ถูกต้อง")</f>
        <v>ข้อมูลไม่ถูกต้อง</v>
      </c>
      <c r="T840" s="149" t="str">
        <f t="shared" si="110"/>
        <v>ข้อมูลไม่ถูกต้อง</v>
      </c>
      <c r="U840" s="149" t="str">
        <f>IF(ISNUMBER(R840),
IF(H$2=ตัวเลือก!A$30,"ยังไม่บันทึกข้อมูล",R840*0.47),"ข้อมูลไม่ถูกต้อง")</f>
        <v>ข้อมูลไม่ถูกต้อง</v>
      </c>
      <c r="V840" s="149" t="str">
        <f>IF(ISNUMBER(S840),
IF(H$2=ตัวเลือก!A$30,"ยังไม่บันทึกข้อมูล",S840*0.47),"ข้อมูลไม่ถูกต้อง")</f>
        <v>ข้อมูลไม่ถูกต้อง</v>
      </c>
      <c r="W840" s="149" t="str">
        <f t="shared" si="111"/>
        <v>ข้อมูลไม่ถูกต้อง</v>
      </c>
      <c r="X840" s="148" t="str">
        <f t="shared" si="104"/>
        <v>ข้อมูลไม่ถูกต้อง</v>
      </c>
      <c r="Y840" s="38"/>
      <c r="Z840" s="38"/>
      <c r="AA840" s="38"/>
    </row>
    <row r="841" spans="1:27" x14ac:dyDescent="0.45">
      <c r="A841" s="38">
        <v>836</v>
      </c>
      <c r="B841" s="38"/>
      <c r="C841" s="38"/>
      <c r="D841" s="38"/>
      <c r="E841" s="38"/>
      <c r="F841" s="35"/>
      <c r="G841" s="35"/>
      <c r="H841" s="150"/>
      <c r="I841" s="38"/>
      <c r="J841" s="149" t="str">
        <f t="shared" si="105"/>
        <v>รอข้อมูลคอลัมน์ H</v>
      </c>
      <c r="K841" s="150"/>
      <c r="L841" s="150"/>
      <c r="M841" s="150"/>
      <c r="N841" s="149" t="str" cm="1">
        <f t="array" ref="N841">IF(AND(K841:M841=""),"ยังไม่บันทึกข้อมูล",
IF(M841&lt;&gt;"",
IF(M841&gt;=1.3,M841,"เป็นไม้พุ่ม"),
IF(K841+L841&gt;=1.3,K841+L841,"เป็นไม้พุ่ม")))</f>
        <v>ยังไม่บันทึกข้อมูล</v>
      </c>
      <c r="O841" s="149" t="str">
        <f t="shared" si="106"/>
        <v>ข้อมูลไม่ถูกต้อง</v>
      </c>
      <c r="P841" s="149" t="str">
        <f t="shared" si="107"/>
        <v>ข้อมูลไม่ถูกต้อง</v>
      </c>
      <c r="Q841" s="149" t="str">
        <f t="shared" si="108"/>
        <v>ข้อมูลไม่ถูกต้อง</v>
      </c>
      <c r="R841" s="149" t="str">
        <f t="shared" si="109"/>
        <v>ข้อมูลไม่ถูกต้อง</v>
      </c>
      <c r="S841" s="149" t="str">
        <f>IF(ISNUMBER(R841),
IF(H$2=ตัวเลือก!A$30,"ยังไม่บันทึกข้อมูล",R841*0.27),"ข้อมูลไม่ถูกต้อง")</f>
        <v>ข้อมูลไม่ถูกต้อง</v>
      </c>
      <c r="T841" s="149" t="str">
        <f t="shared" si="110"/>
        <v>ข้อมูลไม่ถูกต้อง</v>
      </c>
      <c r="U841" s="149" t="str">
        <f>IF(ISNUMBER(R841),
IF(H$2=ตัวเลือก!A$30,"ยังไม่บันทึกข้อมูล",R841*0.47),"ข้อมูลไม่ถูกต้อง")</f>
        <v>ข้อมูลไม่ถูกต้อง</v>
      </c>
      <c r="V841" s="149" t="str">
        <f>IF(ISNUMBER(S841),
IF(H$2=ตัวเลือก!A$30,"ยังไม่บันทึกข้อมูล",S841*0.47),"ข้อมูลไม่ถูกต้อง")</f>
        <v>ข้อมูลไม่ถูกต้อง</v>
      </c>
      <c r="W841" s="149" t="str">
        <f t="shared" si="111"/>
        <v>ข้อมูลไม่ถูกต้อง</v>
      </c>
      <c r="X841" s="148" t="str">
        <f t="shared" si="104"/>
        <v>ข้อมูลไม่ถูกต้อง</v>
      </c>
      <c r="Y841" s="38"/>
      <c r="Z841" s="38"/>
      <c r="AA841" s="38"/>
    </row>
    <row r="842" spans="1:27" x14ac:dyDescent="0.45">
      <c r="A842" s="38">
        <v>837</v>
      </c>
      <c r="B842" s="38"/>
      <c r="C842" s="38"/>
      <c r="D842" s="38"/>
      <c r="E842" s="38"/>
      <c r="F842" s="35"/>
      <c r="G842" s="35"/>
      <c r="H842" s="150"/>
      <c r="I842" s="38"/>
      <c r="J842" s="149" t="str">
        <f t="shared" si="105"/>
        <v>รอข้อมูลคอลัมน์ H</v>
      </c>
      <c r="K842" s="150"/>
      <c r="L842" s="150"/>
      <c r="M842" s="150"/>
      <c r="N842" s="149" t="str" cm="1">
        <f t="array" ref="N842">IF(AND(K842:M842=""),"ยังไม่บันทึกข้อมูล",
IF(M842&lt;&gt;"",
IF(M842&gt;=1.3,M842,"เป็นไม้พุ่ม"),
IF(K842+L842&gt;=1.3,K842+L842,"เป็นไม้พุ่ม")))</f>
        <v>ยังไม่บันทึกข้อมูล</v>
      </c>
      <c r="O842" s="149" t="str">
        <f t="shared" si="106"/>
        <v>ข้อมูลไม่ถูกต้อง</v>
      </c>
      <c r="P842" s="149" t="str">
        <f t="shared" si="107"/>
        <v>ข้อมูลไม่ถูกต้อง</v>
      </c>
      <c r="Q842" s="149" t="str">
        <f t="shared" si="108"/>
        <v>ข้อมูลไม่ถูกต้อง</v>
      </c>
      <c r="R842" s="149" t="str">
        <f t="shared" si="109"/>
        <v>ข้อมูลไม่ถูกต้อง</v>
      </c>
      <c r="S842" s="149" t="str">
        <f>IF(ISNUMBER(R842),
IF(H$2=ตัวเลือก!A$30,"ยังไม่บันทึกข้อมูล",R842*0.27),"ข้อมูลไม่ถูกต้อง")</f>
        <v>ข้อมูลไม่ถูกต้อง</v>
      </c>
      <c r="T842" s="149" t="str">
        <f t="shared" si="110"/>
        <v>ข้อมูลไม่ถูกต้อง</v>
      </c>
      <c r="U842" s="149" t="str">
        <f>IF(ISNUMBER(R842),
IF(H$2=ตัวเลือก!A$30,"ยังไม่บันทึกข้อมูล",R842*0.47),"ข้อมูลไม่ถูกต้อง")</f>
        <v>ข้อมูลไม่ถูกต้อง</v>
      </c>
      <c r="V842" s="149" t="str">
        <f>IF(ISNUMBER(S842),
IF(H$2=ตัวเลือก!A$30,"ยังไม่บันทึกข้อมูล",S842*0.47),"ข้อมูลไม่ถูกต้อง")</f>
        <v>ข้อมูลไม่ถูกต้อง</v>
      </c>
      <c r="W842" s="149" t="str">
        <f t="shared" si="111"/>
        <v>ข้อมูลไม่ถูกต้อง</v>
      </c>
      <c r="X842" s="148" t="str">
        <f t="shared" si="104"/>
        <v>ข้อมูลไม่ถูกต้อง</v>
      </c>
      <c r="Y842" s="38"/>
      <c r="Z842" s="38"/>
      <c r="AA842" s="38"/>
    </row>
    <row r="843" spans="1:27" x14ac:dyDescent="0.45">
      <c r="A843" s="38">
        <v>838</v>
      </c>
      <c r="B843" s="38"/>
      <c r="C843" s="38"/>
      <c r="D843" s="38"/>
      <c r="E843" s="38"/>
      <c r="F843" s="35"/>
      <c r="G843" s="35"/>
      <c r="H843" s="150"/>
      <c r="I843" s="38"/>
      <c r="J843" s="149" t="str">
        <f t="shared" si="105"/>
        <v>รอข้อมูลคอลัมน์ H</v>
      </c>
      <c r="K843" s="150"/>
      <c r="L843" s="150"/>
      <c r="M843" s="150"/>
      <c r="N843" s="149" t="str" cm="1">
        <f t="array" ref="N843">IF(AND(K843:M843=""),"ยังไม่บันทึกข้อมูล",
IF(M843&lt;&gt;"",
IF(M843&gt;=1.3,M843,"เป็นไม้พุ่ม"),
IF(K843+L843&gt;=1.3,K843+L843,"เป็นไม้พุ่ม")))</f>
        <v>ยังไม่บันทึกข้อมูล</v>
      </c>
      <c r="O843" s="149" t="str">
        <f t="shared" si="106"/>
        <v>ข้อมูลไม่ถูกต้อง</v>
      </c>
      <c r="P843" s="149" t="str">
        <f t="shared" si="107"/>
        <v>ข้อมูลไม่ถูกต้อง</v>
      </c>
      <c r="Q843" s="149" t="str">
        <f t="shared" si="108"/>
        <v>ข้อมูลไม่ถูกต้อง</v>
      </c>
      <c r="R843" s="149" t="str">
        <f t="shared" si="109"/>
        <v>ข้อมูลไม่ถูกต้อง</v>
      </c>
      <c r="S843" s="149" t="str">
        <f>IF(ISNUMBER(R843),
IF(H$2=ตัวเลือก!A$30,"ยังไม่บันทึกข้อมูล",R843*0.27),"ข้อมูลไม่ถูกต้อง")</f>
        <v>ข้อมูลไม่ถูกต้อง</v>
      </c>
      <c r="T843" s="149" t="str">
        <f t="shared" si="110"/>
        <v>ข้อมูลไม่ถูกต้อง</v>
      </c>
      <c r="U843" s="149" t="str">
        <f>IF(ISNUMBER(R843),
IF(H$2=ตัวเลือก!A$30,"ยังไม่บันทึกข้อมูล",R843*0.47),"ข้อมูลไม่ถูกต้อง")</f>
        <v>ข้อมูลไม่ถูกต้อง</v>
      </c>
      <c r="V843" s="149" t="str">
        <f>IF(ISNUMBER(S843),
IF(H$2=ตัวเลือก!A$30,"ยังไม่บันทึกข้อมูล",S843*0.47),"ข้อมูลไม่ถูกต้อง")</f>
        <v>ข้อมูลไม่ถูกต้อง</v>
      </c>
      <c r="W843" s="149" t="str">
        <f t="shared" si="111"/>
        <v>ข้อมูลไม่ถูกต้อง</v>
      </c>
      <c r="X843" s="148" t="str">
        <f t="shared" si="104"/>
        <v>ข้อมูลไม่ถูกต้อง</v>
      </c>
      <c r="Y843" s="38"/>
      <c r="Z843" s="38"/>
      <c r="AA843" s="38"/>
    </row>
    <row r="844" spans="1:27" x14ac:dyDescent="0.45">
      <c r="A844" s="38">
        <v>839</v>
      </c>
      <c r="B844" s="38"/>
      <c r="C844" s="38"/>
      <c r="D844" s="38"/>
      <c r="E844" s="38"/>
      <c r="F844" s="35"/>
      <c r="G844" s="35"/>
      <c r="H844" s="150"/>
      <c r="I844" s="38"/>
      <c r="J844" s="149" t="str">
        <f t="shared" si="105"/>
        <v>รอข้อมูลคอลัมน์ H</v>
      </c>
      <c r="K844" s="150"/>
      <c r="L844" s="150"/>
      <c r="M844" s="150"/>
      <c r="N844" s="149" t="str" cm="1">
        <f t="array" ref="N844">IF(AND(K844:M844=""),"ยังไม่บันทึกข้อมูล",
IF(M844&lt;&gt;"",
IF(M844&gt;=1.3,M844,"เป็นไม้พุ่ม"),
IF(K844+L844&gt;=1.3,K844+L844,"เป็นไม้พุ่ม")))</f>
        <v>ยังไม่บันทึกข้อมูล</v>
      </c>
      <c r="O844" s="149" t="str">
        <f t="shared" si="106"/>
        <v>ข้อมูลไม่ถูกต้อง</v>
      </c>
      <c r="P844" s="149" t="str">
        <f t="shared" si="107"/>
        <v>ข้อมูลไม่ถูกต้อง</v>
      </c>
      <c r="Q844" s="149" t="str">
        <f t="shared" si="108"/>
        <v>ข้อมูลไม่ถูกต้อง</v>
      </c>
      <c r="R844" s="149" t="str">
        <f t="shared" si="109"/>
        <v>ข้อมูลไม่ถูกต้อง</v>
      </c>
      <c r="S844" s="149" t="str">
        <f>IF(ISNUMBER(R844),
IF(H$2=ตัวเลือก!A$30,"ยังไม่บันทึกข้อมูล",R844*0.27),"ข้อมูลไม่ถูกต้อง")</f>
        <v>ข้อมูลไม่ถูกต้อง</v>
      </c>
      <c r="T844" s="149" t="str">
        <f t="shared" si="110"/>
        <v>ข้อมูลไม่ถูกต้อง</v>
      </c>
      <c r="U844" s="149" t="str">
        <f>IF(ISNUMBER(R844),
IF(H$2=ตัวเลือก!A$30,"ยังไม่บันทึกข้อมูล",R844*0.47),"ข้อมูลไม่ถูกต้อง")</f>
        <v>ข้อมูลไม่ถูกต้อง</v>
      </c>
      <c r="V844" s="149" t="str">
        <f>IF(ISNUMBER(S844),
IF(H$2=ตัวเลือก!A$30,"ยังไม่บันทึกข้อมูล",S844*0.47),"ข้อมูลไม่ถูกต้อง")</f>
        <v>ข้อมูลไม่ถูกต้อง</v>
      </c>
      <c r="W844" s="149" t="str">
        <f t="shared" si="111"/>
        <v>ข้อมูลไม่ถูกต้อง</v>
      </c>
      <c r="X844" s="148" t="str">
        <f t="shared" ref="X844:X907" si="112">IF(ISNUMBER(W844),W844*(44/12),"ข้อมูลไม่ถูกต้อง")</f>
        <v>ข้อมูลไม่ถูกต้อง</v>
      </c>
      <c r="Y844" s="38"/>
      <c r="Z844" s="38"/>
      <c r="AA844" s="38"/>
    </row>
    <row r="845" spans="1:27" x14ac:dyDescent="0.45">
      <c r="A845" s="38">
        <v>840</v>
      </c>
      <c r="B845" s="38"/>
      <c r="C845" s="38"/>
      <c r="D845" s="38"/>
      <c r="E845" s="38"/>
      <c r="F845" s="35"/>
      <c r="G845" s="35"/>
      <c r="H845" s="150"/>
      <c r="I845" s="38"/>
      <c r="J845" s="149" t="str">
        <f t="shared" si="105"/>
        <v>รอข้อมูลคอลัมน์ H</v>
      </c>
      <c r="K845" s="150"/>
      <c r="L845" s="150"/>
      <c r="M845" s="150"/>
      <c r="N845" s="149" t="str" cm="1">
        <f t="array" ref="N845">IF(AND(K845:M845=""),"ยังไม่บันทึกข้อมูล",
IF(M845&lt;&gt;"",
IF(M845&gt;=1.3,M845,"เป็นไม้พุ่ม"),
IF(K845+L845&gt;=1.3,K845+L845,"เป็นไม้พุ่ม")))</f>
        <v>ยังไม่บันทึกข้อมูล</v>
      </c>
      <c r="O845" s="149" t="str">
        <f t="shared" si="106"/>
        <v>ข้อมูลไม่ถูกต้อง</v>
      </c>
      <c r="P845" s="149" t="str">
        <f t="shared" si="107"/>
        <v>ข้อมูลไม่ถูกต้อง</v>
      </c>
      <c r="Q845" s="149" t="str">
        <f t="shared" si="108"/>
        <v>ข้อมูลไม่ถูกต้อง</v>
      </c>
      <c r="R845" s="149" t="str">
        <f t="shared" si="109"/>
        <v>ข้อมูลไม่ถูกต้อง</v>
      </c>
      <c r="S845" s="149" t="str">
        <f>IF(ISNUMBER(R845),
IF(H$2=ตัวเลือก!A$30,"ยังไม่บันทึกข้อมูล",R845*0.27),"ข้อมูลไม่ถูกต้อง")</f>
        <v>ข้อมูลไม่ถูกต้อง</v>
      </c>
      <c r="T845" s="149" t="str">
        <f t="shared" si="110"/>
        <v>ข้อมูลไม่ถูกต้อง</v>
      </c>
      <c r="U845" s="149" t="str">
        <f>IF(ISNUMBER(R845),
IF(H$2=ตัวเลือก!A$30,"ยังไม่บันทึกข้อมูล",R845*0.47),"ข้อมูลไม่ถูกต้อง")</f>
        <v>ข้อมูลไม่ถูกต้อง</v>
      </c>
      <c r="V845" s="149" t="str">
        <f>IF(ISNUMBER(S845),
IF(H$2=ตัวเลือก!A$30,"ยังไม่บันทึกข้อมูล",S845*0.47),"ข้อมูลไม่ถูกต้อง")</f>
        <v>ข้อมูลไม่ถูกต้อง</v>
      </c>
      <c r="W845" s="149" t="str">
        <f t="shared" si="111"/>
        <v>ข้อมูลไม่ถูกต้อง</v>
      </c>
      <c r="X845" s="148" t="str">
        <f t="shared" si="112"/>
        <v>ข้อมูลไม่ถูกต้อง</v>
      </c>
      <c r="Y845" s="38"/>
      <c r="Z845" s="38"/>
      <c r="AA845" s="38"/>
    </row>
    <row r="846" spans="1:27" x14ac:dyDescent="0.45">
      <c r="A846" s="38">
        <v>841</v>
      </c>
      <c r="B846" s="38"/>
      <c r="C846" s="38"/>
      <c r="D846" s="38"/>
      <c r="E846" s="38"/>
      <c r="F846" s="35"/>
      <c r="G846" s="35"/>
      <c r="H846" s="150"/>
      <c r="I846" s="38"/>
      <c r="J846" s="149" t="str">
        <f t="shared" si="105"/>
        <v>รอข้อมูลคอลัมน์ H</v>
      </c>
      <c r="K846" s="150"/>
      <c r="L846" s="150"/>
      <c r="M846" s="150"/>
      <c r="N846" s="149" t="str" cm="1">
        <f t="array" ref="N846">IF(AND(K846:M846=""),"ยังไม่บันทึกข้อมูล",
IF(M846&lt;&gt;"",
IF(M846&gt;=1.3,M846,"เป็นไม้พุ่ม"),
IF(K846+L846&gt;=1.3,K846+L846,"เป็นไม้พุ่ม")))</f>
        <v>ยังไม่บันทึกข้อมูล</v>
      </c>
      <c r="O846" s="149" t="str">
        <f t="shared" si="106"/>
        <v>ข้อมูลไม่ถูกต้อง</v>
      </c>
      <c r="P846" s="149" t="str">
        <f t="shared" si="107"/>
        <v>ข้อมูลไม่ถูกต้อง</v>
      </c>
      <c r="Q846" s="149" t="str">
        <f t="shared" si="108"/>
        <v>ข้อมูลไม่ถูกต้อง</v>
      </c>
      <c r="R846" s="149" t="str">
        <f t="shared" si="109"/>
        <v>ข้อมูลไม่ถูกต้อง</v>
      </c>
      <c r="S846" s="149" t="str">
        <f>IF(ISNUMBER(R846),
IF(H$2=ตัวเลือก!A$30,"ยังไม่บันทึกข้อมูล",R846*0.27),"ข้อมูลไม่ถูกต้อง")</f>
        <v>ข้อมูลไม่ถูกต้อง</v>
      </c>
      <c r="T846" s="149" t="str">
        <f t="shared" si="110"/>
        <v>ข้อมูลไม่ถูกต้อง</v>
      </c>
      <c r="U846" s="149" t="str">
        <f>IF(ISNUMBER(R846),
IF(H$2=ตัวเลือก!A$30,"ยังไม่บันทึกข้อมูล",R846*0.47),"ข้อมูลไม่ถูกต้อง")</f>
        <v>ข้อมูลไม่ถูกต้อง</v>
      </c>
      <c r="V846" s="149" t="str">
        <f>IF(ISNUMBER(S846),
IF(H$2=ตัวเลือก!A$30,"ยังไม่บันทึกข้อมูล",S846*0.47),"ข้อมูลไม่ถูกต้อง")</f>
        <v>ข้อมูลไม่ถูกต้อง</v>
      </c>
      <c r="W846" s="149" t="str">
        <f t="shared" si="111"/>
        <v>ข้อมูลไม่ถูกต้อง</v>
      </c>
      <c r="X846" s="148" t="str">
        <f t="shared" si="112"/>
        <v>ข้อมูลไม่ถูกต้อง</v>
      </c>
      <c r="Y846" s="38"/>
      <c r="Z846" s="38"/>
      <c r="AA846" s="38"/>
    </row>
    <row r="847" spans="1:27" x14ac:dyDescent="0.45">
      <c r="A847" s="38">
        <v>842</v>
      </c>
      <c r="B847" s="38"/>
      <c r="C847" s="38"/>
      <c r="D847" s="38"/>
      <c r="E847" s="38"/>
      <c r="F847" s="35"/>
      <c r="G847" s="35"/>
      <c r="H847" s="150"/>
      <c r="I847" s="38"/>
      <c r="J847" s="149" t="str">
        <f t="shared" ref="J847:J910" si="113">IF(H847="","รอข้อมูลคอลัมน์ H",
IF(H847/PI()&gt;=4.5,H847/PI(),"ไม่นำมาคำนวณ"))</f>
        <v>รอข้อมูลคอลัมน์ H</v>
      </c>
      <c r="K847" s="150"/>
      <c r="L847" s="150"/>
      <c r="M847" s="150"/>
      <c r="N847" s="149" t="str" cm="1">
        <f t="array" ref="N847">IF(AND(K847:M847=""),"ยังไม่บันทึกข้อมูล",
IF(M847&lt;&gt;"",
IF(M847&gt;=1.3,M847,"เป็นไม้พุ่ม"),
IF(K847+L847&gt;=1.3,K847+L847,"เป็นไม้พุ่ม")))</f>
        <v>ยังไม่บันทึกข้อมูล</v>
      </c>
      <c r="O847" s="149" t="str">
        <f t="shared" si="106"/>
        <v>ข้อมูลไม่ถูกต้อง</v>
      </c>
      <c r="P847" s="149" t="str">
        <f t="shared" si="107"/>
        <v>ข้อมูลไม่ถูกต้อง</v>
      </c>
      <c r="Q847" s="149" t="str">
        <f t="shared" si="108"/>
        <v>ข้อมูลไม่ถูกต้อง</v>
      </c>
      <c r="R847" s="149" t="str">
        <f t="shared" si="109"/>
        <v>ข้อมูลไม่ถูกต้อง</v>
      </c>
      <c r="S847" s="149" t="str">
        <f>IF(ISNUMBER(R847),
IF(H$2=ตัวเลือก!A$30,"ยังไม่บันทึกข้อมูล",R847*0.27),"ข้อมูลไม่ถูกต้อง")</f>
        <v>ข้อมูลไม่ถูกต้อง</v>
      </c>
      <c r="T847" s="149" t="str">
        <f t="shared" si="110"/>
        <v>ข้อมูลไม่ถูกต้อง</v>
      </c>
      <c r="U847" s="149" t="str">
        <f>IF(ISNUMBER(R847),
IF(H$2=ตัวเลือก!A$30,"ยังไม่บันทึกข้อมูล",R847*0.47),"ข้อมูลไม่ถูกต้อง")</f>
        <v>ข้อมูลไม่ถูกต้อง</v>
      </c>
      <c r="V847" s="149" t="str">
        <f>IF(ISNUMBER(S847),
IF(H$2=ตัวเลือก!A$30,"ยังไม่บันทึกข้อมูล",S847*0.47),"ข้อมูลไม่ถูกต้อง")</f>
        <v>ข้อมูลไม่ถูกต้อง</v>
      </c>
      <c r="W847" s="149" t="str">
        <f t="shared" si="111"/>
        <v>ข้อมูลไม่ถูกต้อง</v>
      </c>
      <c r="X847" s="148" t="str">
        <f t="shared" si="112"/>
        <v>ข้อมูลไม่ถูกต้อง</v>
      </c>
      <c r="Y847" s="38"/>
      <c r="Z847" s="38"/>
      <c r="AA847" s="38"/>
    </row>
    <row r="848" spans="1:27" x14ac:dyDescent="0.45">
      <c r="A848" s="38">
        <v>843</v>
      </c>
      <c r="B848" s="38"/>
      <c r="C848" s="38"/>
      <c r="D848" s="38"/>
      <c r="E848" s="38"/>
      <c r="F848" s="35"/>
      <c r="G848" s="35"/>
      <c r="H848" s="150"/>
      <c r="I848" s="38"/>
      <c r="J848" s="149" t="str">
        <f t="shared" si="113"/>
        <v>รอข้อมูลคอลัมน์ H</v>
      </c>
      <c r="K848" s="150"/>
      <c r="L848" s="150"/>
      <c r="M848" s="150"/>
      <c r="N848" s="149" t="str" cm="1">
        <f t="array" ref="N848">IF(AND(K848:M848=""),"ยังไม่บันทึกข้อมูล",
IF(M848&lt;&gt;"",
IF(M848&gt;=1.3,M848,"เป็นไม้พุ่ม"),
IF(K848+L848&gt;=1.3,K848+L848,"เป็นไม้พุ่ม")))</f>
        <v>ยังไม่บันทึกข้อมูล</v>
      </c>
      <c r="O848" s="149" t="str">
        <f t="shared" si="106"/>
        <v>ข้อมูลไม่ถูกต้อง</v>
      </c>
      <c r="P848" s="149" t="str">
        <f t="shared" si="107"/>
        <v>ข้อมูลไม่ถูกต้อง</v>
      </c>
      <c r="Q848" s="149" t="str">
        <f t="shared" si="108"/>
        <v>ข้อมูลไม่ถูกต้อง</v>
      </c>
      <c r="R848" s="149" t="str">
        <f t="shared" si="109"/>
        <v>ข้อมูลไม่ถูกต้อง</v>
      </c>
      <c r="S848" s="149" t="str">
        <f>IF(ISNUMBER(R848),
IF(H$2=ตัวเลือก!A$30,"ยังไม่บันทึกข้อมูล",R848*0.27),"ข้อมูลไม่ถูกต้อง")</f>
        <v>ข้อมูลไม่ถูกต้อง</v>
      </c>
      <c r="T848" s="149" t="str">
        <f t="shared" si="110"/>
        <v>ข้อมูลไม่ถูกต้อง</v>
      </c>
      <c r="U848" s="149" t="str">
        <f>IF(ISNUMBER(R848),
IF(H$2=ตัวเลือก!A$30,"ยังไม่บันทึกข้อมูล",R848*0.47),"ข้อมูลไม่ถูกต้อง")</f>
        <v>ข้อมูลไม่ถูกต้อง</v>
      </c>
      <c r="V848" s="149" t="str">
        <f>IF(ISNUMBER(S848),
IF(H$2=ตัวเลือก!A$30,"ยังไม่บันทึกข้อมูล",S848*0.47),"ข้อมูลไม่ถูกต้อง")</f>
        <v>ข้อมูลไม่ถูกต้อง</v>
      </c>
      <c r="W848" s="149" t="str">
        <f t="shared" si="111"/>
        <v>ข้อมูลไม่ถูกต้อง</v>
      </c>
      <c r="X848" s="148" t="str">
        <f t="shared" si="112"/>
        <v>ข้อมูลไม่ถูกต้อง</v>
      </c>
      <c r="Y848" s="38"/>
      <c r="Z848" s="38"/>
      <c r="AA848" s="38"/>
    </row>
    <row r="849" spans="1:27" x14ac:dyDescent="0.45">
      <c r="A849" s="38">
        <v>844</v>
      </c>
      <c r="B849" s="38"/>
      <c r="C849" s="38"/>
      <c r="D849" s="38"/>
      <c r="E849" s="38"/>
      <c r="F849" s="35"/>
      <c r="G849" s="35"/>
      <c r="H849" s="150"/>
      <c r="I849" s="38"/>
      <c r="J849" s="149" t="str">
        <f t="shared" si="113"/>
        <v>รอข้อมูลคอลัมน์ H</v>
      </c>
      <c r="K849" s="150"/>
      <c r="L849" s="150"/>
      <c r="M849" s="150"/>
      <c r="N849" s="149" t="str" cm="1">
        <f t="array" ref="N849">IF(AND(K849:M849=""),"ยังไม่บันทึกข้อมูล",
IF(M849&lt;&gt;"",
IF(M849&gt;=1.3,M849,"เป็นไม้พุ่ม"),
IF(K849+L849&gt;=1.3,K849+L849,"เป็นไม้พุ่ม")))</f>
        <v>ยังไม่บันทึกข้อมูล</v>
      </c>
      <c r="O849" s="149" t="str">
        <f t="shared" si="106"/>
        <v>ข้อมูลไม่ถูกต้อง</v>
      </c>
      <c r="P849" s="149" t="str">
        <f t="shared" si="107"/>
        <v>ข้อมูลไม่ถูกต้อง</v>
      </c>
      <c r="Q849" s="149" t="str">
        <f t="shared" si="108"/>
        <v>ข้อมูลไม่ถูกต้อง</v>
      </c>
      <c r="R849" s="149" t="str">
        <f t="shared" si="109"/>
        <v>ข้อมูลไม่ถูกต้อง</v>
      </c>
      <c r="S849" s="149" t="str">
        <f>IF(ISNUMBER(R849),
IF(H$2=ตัวเลือก!A$30,"ยังไม่บันทึกข้อมูล",R849*0.27),"ข้อมูลไม่ถูกต้อง")</f>
        <v>ข้อมูลไม่ถูกต้อง</v>
      </c>
      <c r="T849" s="149" t="str">
        <f t="shared" si="110"/>
        <v>ข้อมูลไม่ถูกต้อง</v>
      </c>
      <c r="U849" s="149" t="str">
        <f>IF(ISNUMBER(R849),
IF(H$2=ตัวเลือก!A$30,"ยังไม่บันทึกข้อมูล",R849*0.47),"ข้อมูลไม่ถูกต้อง")</f>
        <v>ข้อมูลไม่ถูกต้อง</v>
      </c>
      <c r="V849" s="149" t="str">
        <f>IF(ISNUMBER(S849),
IF(H$2=ตัวเลือก!A$30,"ยังไม่บันทึกข้อมูล",S849*0.47),"ข้อมูลไม่ถูกต้อง")</f>
        <v>ข้อมูลไม่ถูกต้อง</v>
      </c>
      <c r="W849" s="149" t="str">
        <f t="shared" si="111"/>
        <v>ข้อมูลไม่ถูกต้อง</v>
      </c>
      <c r="X849" s="148" t="str">
        <f t="shared" si="112"/>
        <v>ข้อมูลไม่ถูกต้อง</v>
      </c>
      <c r="Y849" s="38"/>
      <c r="Z849" s="38"/>
      <c r="AA849" s="38"/>
    </row>
    <row r="850" spans="1:27" x14ac:dyDescent="0.45">
      <c r="A850" s="38">
        <v>845</v>
      </c>
      <c r="B850" s="38"/>
      <c r="C850" s="38"/>
      <c r="D850" s="38"/>
      <c r="E850" s="38"/>
      <c r="F850" s="35"/>
      <c r="G850" s="35"/>
      <c r="H850" s="150"/>
      <c r="I850" s="38"/>
      <c r="J850" s="149" t="str">
        <f t="shared" si="113"/>
        <v>รอข้อมูลคอลัมน์ H</v>
      </c>
      <c r="K850" s="150"/>
      <c r="L850" s="150"/>
      <c r="M850" s="150"/>
      <c r="N850" s="149" t="str" cm="1">
        <f t="array" ref="N850">IF(AND(K850:M850=""),"ยังไม่บันทึกข้อมูล",
IF(M850&lt;&gt;"",
IF(M850&gt;=1.3,M850,"เป็นไม้พุ่ม"),
IF(K850+L850&gt;=1.3,K850+L850,"เป็นไม้พุ่ม")))</f>
        <v>ยังไม่บันทึกข้อมูล</v>
      </c>
      <c r="O850" s="149" t="str">
        <f t="shared" si="106"/>
        <v>ข้อมูลไม่ถูกต้อง</v>
      </c>
      <c r="P850" s="149" t="str">
        <f t="shared" si="107"/>
        <v>ข้อมูลไม่ถูกต้อง</v>
      </c>
      <c r="Q850" s="149" t="str">
        <f t="shared" si="108"/>
        <v>ข้อมูลไม่ถูกต้อง</v>
      </c>
      <c r="R850" s="149" t="str">
        <f t="shared" si="109"/>
        <v>ข้อมูลไม่ถูกต้อง</v>
      </c>
      <c r="S850" s="149" t="str">
        <f>IF(ISNUMBER(R850),
IF(H$2=ตัวเลือก!A$30,"ยังไม่บันทึกข้อมูล",R850*0.27),"ข้อมูลไม่ถูกต้อง")</f>
        <v>ข้อมูลไม่ถูกต้อง</v>
      </c>
      <c r="T850" s="149" t="str">
        <f t="shared" si="110"/>
        <v>ข้อมูลไม่ถูกต้อง</v>
      </c>
      <c r="U850" s="149" t="str">
        <f>IF(ISNUMBER(R850),
IF(H$2=ตัวเลือก!A$30,"ยังไม่บันทึกข้อมูล",R850*0.47),"ข้อมูลไม่ถูกต้อง")</f>
        <v>ข้อมูลไม่ถูกต้อง</v>
      </c>
      <c r="V850" s="149" t="str">
        <f>IF(ISNUMBER(S850),
IF(H$2=ตัวเลือก!A$30,"ยังไม่บันทึกข้อมูล",S850*0.47),"ข้อมูลไม่ถูกต้อง")</f>
        <v>ข้อมูลไม่ถูกต้อง</v>
      </c>
      <c r="W850" s="149" t="str">
        <f t="shared" si="111"/>
        <v>ข้อมูลไม่ถูกต้อง</v>
      </c>
      <c r="X850" s="148" t="str">
        <f t="shared" si="112"/>
        <v>ข้อมูลไม่ถูกต้อง</v>
      </c>
      <c r="Y850" s="38"/>
      <c r="Z850" s="38"/>
      <c r="AA850" s="38"/>
    </row>
    <row r="851" spans="1:27" x14ac:dyDescent="0.45">
      <c r="A851" s="38">
        <v>846</v>
      </c>
      <c r="B851" s="38"/>
      <c r="C851" s="38"/>
      <c r="D851" s="38"/>
      <c r="E851" s="38"/>
      <c r="F851" s="35"/>
      <c r="G851" s="35"/>
      <c r="H851" s="150"/>
      <c r="I851" s="38"/>
      <c r="J851" s="149" t="str">
        <f t="shared" si="113"/>
        <v>รอข้อมูลคอลัมน์ H</v>
      </c>
      <c r="K851" s="150"/>
      <c r="L851" s="150"/>
      <c r="M851" s="150"/>
      <c r="N851" s="149" t="str" cm="1">
        <f t="array" ref="N851">IF(AND(K851:M851=""),"ยังไม่บันทึกข้อมูล",
IF(M851&lt;&gt;"",
IF(M851&gt;=1.3,M851,"เป็นไม้พุ่ม"),
IF(K851+L851&gt;=1.3,K851+L851,"เป็นไม้พุ่ม")))</f>
        <v>ยังไม่บันทึกข้อมูล</v>
      </c>
      <c r="O851" s="149" t="str">
        <f t="shared" si="106"/>
        <v>ข้อมูลไม่ถูกต้อง</v>
      </c>
      <c r="P851" s="149" t="str">
        <f t="shared" si="107"/>
        <v>ข้อมูลไม่ถูกต้อง</v>
      </c>
      <c r="Q851" s="149" t="str">
        <f t="shared" si="108"/>
        <v>ข้อมูลไม่ถูกต้อง</v>
      </c>
      <c r="R851" s="149" t="str">
        <f t="shared" si="109"/>
        <v>ข้อมูลไม่ถูกต้อง</v>
      </c>
      <c r="S851" s="149" t="str">
        <f>IF(ISNUMBER(R851),
IF(H$2=ตัวเลือก!A$30,"ยังไม่บันทึกข้อมูล",R851*0.27),"ข้อมูลไม่ถูกต้อง")</f>
        <v>ข้อมูลไม่ถูกต้อง</v>
      </c>
      <c r="T851" s="149" t="str">
        <f t="shared" si="110"/>
        <v>ข้อมูลไม่ถูกต้อง</v>
      </c>
      <c r="U851" s="149" t="str">
        <f>IF(ISNUMBER(R851),
IF(H$2=ตัวเลือก!A$30,"ยังไม่บันทึกข้อมูล",R851*0.47),"ข้อมูลไม่ถูกต้อง")</f>
        <v>ข้อมูลไม่ถูกต้อง</v>
      </c>
      <c r="V851" s="149" t="str">
        <f>IF(ISNUMBER(S851),
IF(H$2=ตัวเลือก!A$30,"ยังไม่บันทึกข้อมูล",S851*0.47),"ข้อมูลไม่ถูกต้อง")</f>
        <v>ข้อมูลไม่ถูกต้อง</v>
      </c>
      <c r="W851" s="149" t="str">
        <f t="shared" si="111"/>
        <v>ข้อมูลไม่ถูกต้อง</v>
      </c>
      <c r="X851" s="148" t="str">
        <f t="shared" si="112"/>
        <v>ข้อมูลไม่ถูกต้อง</v>
      </c>
      <c r="Y851" s="38"/>
      <c r="Z851" s="38"/>
      <c r="AA851" s="38"/>
    </row>
    <row r="852" spans="1:27" x14ac:dyDescent="0.45">
      <c r="A852" s="38">
        <v>847</v>
      </c>
      <c r="B852" s="38"/>
      <c r="C852" s="38"/>
      <c r="D852" s="38"/>
      <c r="E852" s="38"/>
      <c r="F852" s="35"/>
      <c r="G852" s="35"/>
      <c r="H852" s="150"/>
      <c r="I852" s="38"/>
      <c r="J852" s="149" t="str">
        <f t="shared" si="113"/>
        <v>รอข้อมูลคอลัมน์ H</v>
      </c>
      <c r="K852" s="150"/>
      <c r="L852" s="150"/>
      <c r="M852" s="150"/>
      <c r="N852" s="149" t="str" cm="1">
        <f t="array" ref="N852">IF(AND(K852:M852=""),"ยังไม่บันทึกข้อมูล",
IF(M852&lt;&gt;"",
IF(M852&gt;=1.3,M852,"เป็นไม้พุ่ม"),
IF(K852+L852&gt;=1.3,K852+L852,"เป็นไม้พุ่ม")))</f>
        <v>ยังไม่บันทึกข้อมูล</v>
      </c>
      <c r="O852" s="149" t="str">
        <f t="shared" si="106"/>
        <v>ข้อมูลไม่ถูกต้อง</v>
      </c>
      <c r="P852" s="149" t="str">
        <f t="shared" si="107"/>
        <v>ข้อมูลไม่ถูกต้อง</v>
      </c>
      <c r="Q852" s="149" t="str">
        <f t="shared" si="108"/>
        <v>ข้อมูลไม่ถูกต้อง</v>
      </c>
      <c r="R852" s="149" t="str">
        <f t="shared" si="109"/>
        <v>ข้อมูลไม่ถูกต้อง</v>
      </c>
      <c r="S852" s="149" t="str">
        <f>IF(ISNUMBER(R852),
IF(H$2=ตัวเลือก!A$30,"ยังไม่บันทึกข้อมูล",R852*0.27),"ข้อมูลไม่ถูกต้อง")</f>
        <v>ข้อมูลไม่ถูกต้อง</v>
      </c>
      <c r="T852" s="149" t="str">
        <f t="shared" si="110"/>
        <v>ข้อมูลไม่ถูกต้อง</v>
      </c>
      <c r="U852" s="149" t="str">
        <f>IF(ISNUMBER(R852),
IF(H$2=ตัวเลือก!A$30,"ยังไม่บันทึกข้อมูล",R852*0.47),"ข้อมูลไม่ถูกต้อง")</f>
        <v>ข้อมูลไม่ถูกต้อง</v>
      </c>
      <c r="V852" s="149" t="str">
        <f>IF(ISNUMBER(S852),
IF(H$2=ตัวเลือก!A$30,"ยังไม่บันทึกข้อมูล",S852*0.47),"ข้อมูลไม่ถูกต้อง")</f>
        <v>ข้อมูลไม่ถูกต้อง</v>
      </c>
      <c r="W852" s="149" t="str">
        <f t="shared" si="111"/>
        <v>ข้อมูลไม่ถูกต้อง</v>
      </c>
      <c r="X852" s="148" t="str">
        <f t="shared" si="112"/>
        <v>ข้อมูลไม่ถูกต้อง</v>
      </c>
      <c r="Y852" s="38"/>
      <c r="Z852" s="38"/>
      <c r="AA852" s="38"/>
    </row>
    <row r="853" spans="1:27" x14ac:dyDescent="0.45">
      <c r="A853" s="38">
        <v>848</v>
      </c>
      <c r="B853" s="38"/>
      <c r="C853" s="38"/>
      <c r="D853" s="38"/>
      <c r="E853" s="38"/>
      <c r="F853" s="35"/>
      <c r="G853" s="35"/>
      <c r="H853" s="150"/>
      <c r="I853" s="38"/>
      <c r="J853" s="149" t="str">
        <f t="shared" si="113"/>
        <v>รอข้อมูลคอลัมน์ H</v>
      </c>
      <c r="K853" s="150"/>
      <c r="L853" s="150"/>
      <c r="M853" s="150"/>
      <c r="N853" s="149" t="str" cm="1">
        <f t="array" ref="N853">IF(AND(K853:M853=""),"ยังไม่บันทึกข้อมูล",
IF(M853&lt;&gt;"",
IF(M853&gt;=1.3,M853,"เป็นไม้พุ่ม"),
IF(K853+L853&gt;=1.3,K853+L853,"เป็นไม้พุ่ม")))</f>
        <v>ยังไม่บันทึกข้อมูล</v>
      </c>
      <c r="O853" s="149" t="str">
        <f t="shared" si="106"/>
        <v>ข้อมูลไม่ถูกต้อง</v>
      </c>
      <c r="P853" s="149" t="str">
        <f t="shared" si="107"/>
        <v>ข้อมูลไม่ถูกต้อง</v>
      </c>
      <c r="Q853" s="149" t="str">
        <f t="shared" si="108"/>
        <v>ข้อมูลไม่ถูกต้อง</v>
      </c>
      <c r="R853" s="149" t="str">
        <f t="shared" si="109"/>
        <v>ข้อมูลไม่ถูกต้อง</v>
      </c>
      <c r="S853" s="149" t="str">
        <f>IF(ISNUMBER(R853),
IF(H$2=ตัวเลือก!A$30,"ยังไม่บันทึกข้อมูล",R853*0.27),"ข้อมูลไม่ถูกต้อง")</f>
        <v>ข้อมูลไม่ถูกต้อง</v>
      </c>
      <c r="T853" s="149" t="str">
        <f t="shared" si="110"/>
        <v>ข้อมูลไม่ถูกต้อง</v>
      </c>
      <c r="U853" s="149" t="str">
        <f>IF(ISNUMBER(R853),
IF(H$2=ตัวเลือก!A$30,"ยังไม่บันทึกข้อมูล",R853*0.47),"ข้อมูลไม่ถูกต้อง")</f>
        <v>ข้อมูลไม่ถูกต้อง</v>
      </c>
      <c r="V853" s="149" t="str">
        <f>IF(ISNUMBER(S853),
IF(H$2=ตัวเลือก!A$30,"ยังไม่บันทึกข้อมูล",S853*0.47),"ข้อมูลไม่ถูกต้อง")</f>
        <v>ข้อมูลไม่ถูกต้อง</v>
      </c>
      <c r="W853" s="149" t="str">
        <f t="shared" si="111"/>
        <v>ข้อมูลไม่ถูกต้อง</v>
      </c>
      <c r="X853" s="148" t="str">
        <f t="shared" si="112"/>
        <v>ข้อมูลไม่ถูกต้อง</v>
      </c>
      <c r="Y853" s="38"/>
      <c r="Z853" s="38"/>
      <c r="AA853" s="38"/>
    </row>
    <row r="854" spans="1:27" x14ac:dyDescent="0.45">
      <c r="A854" s="38">
        <v>849</v>
      </c>
      <c r="B854" s="38"/>
      <c r="C854" s="38"/>
      <c r="D854" s="38"/>
      <c r="E854" s="38"/>
      <c r="F854" s="35"/>
      <c r="G854" s="35"/>
      <c r="H854" s="150"/>
      <c r="I854" s="38"/>
      <c r="J854" s="149" t="str">
        <f t="shared" si="113"/>
        <v>รอข้อมูลคอลัมน์ H</v>
      </c>
      <c r="K854" s="150"/>
      <c r="L854" s="150"/>
      <c r="M854" s="150"/>
      <c r="N854" s="149" t="str" cm="1">
        <f t="array" ref="N854">IF(AND(K854:M854=""),"ยังไม่บันทึกข้อมูล",
IF(M854&lt;&gt;"",
IF(M854&gt;=1.3,M854,"เป็นไม้พุ่ม"),
IF(K854+L854&gt;=1.3,K854+L854,"เป็นไม้พุ่ม")))</f>
        <v>ยังไม่บันทึกข้อมูล</v>
      </c>
      <c r="O854" s="149" t="str">
        <f t="shared" si="106"/>
        <v>ข้อมูลไม่ถูกต้อง</v>
      </c>
      <c r="P854" s="149" t="str">
        <f t="shared" si="107"/>
        <v>ข้อมูลไม่ถูกต้อง</v>
      </c>
      <c r="Q854" s="149" t="str">
        <f t="shared" si="108"/>
        <v>ข้อมูลไม่ถูกต้อง</v>
      </c>
      <c r="R854" s="149" t="str">
        <f t="shared" si="109"/>
        <v>ข้อมูลไม่ถูกต้อง</v>
      </c>
      <c r="S854" s="149" t="str">
        <f>IF(ISNUMBER(R854),
IF(H$2=ตัวเลือก!A$30,"ยังไม่บันทึกข้อมูล",R854*0.27),"ข้อมูลไม่ถูกต้อง")</f>
        <v>ข้อมูลไม่ถูกต้อง</v>
      </c>
      <c r="T854" s="149" t="str">
        <f t="shared" si="110"/>
        <v>ข้อมูลไม่ถูกต้อง</v>
      </c>
      <c r="U854" s="149" t="str">
        <f>IF(ISNUMBER(R854),
IF(H$2=ตัวเลือก!A$30,"ยังไม่บันทึกข้อมูล",R854*0.47),"ข้อมูลไม่ถูกต้อง")</f>
        <v>ข้อมูลไม่ถูกต้อง</v>
      </c>
      <c r="V854" s="149" t="str">
        <f>IF(ISNUMBER(S854),
IF(H$2=ตัวเลือก!A$30,"ยังไม่บันทึกข้อมูล",S854*0.47),"ข้อมูลไม่ถูกต้อง")</f>
        <v>ข้อมูลไม่ถูกต้อง</v>
      </c>
      <c r="W854" s="149" t="str">
        <f t="shared" si="111"/>
        <v>ข้อมูลไม่ถูกต้อง</v>
      </c>
      <c r="X854" s="148" t="str">
        <f t="shared" si="112"/>
        <v>ข้อมูลไม่ถูกต้อง</v>
      </c>
      <c r="Y854" s="38"/>
      <c r="Z854" s="38"/>
      <c r="AA854" s="38"/>
    </row>
    <row r="855" spans="1:27" x14ac:dyDescent="0.45">
      <c r="A855" s="38">
        <v>850</v>
      </c>
      <c r="B855" s="38"/>
      <c r="C855" s="38"/>
      <c r="D855" s="38"/>
      <c r="E855" s="38"/>
      <c r="F855" s="35"/>
      <c r="G855" s="35"/>
      <c r="H855" s="150"/>
      <c r="I855" s="38"/>
      <c r="J855" s="149" t="str">
        <f t="shared" si="113"/>
        <v>รอข้อมูลคอลัมน์ H</v>
      </c>
      <c r="K855" s="150"/>
      <c r="L855" s="150"/>
      <c r="M855" s="150"/>
      <c r="N855" s="149" t="str" cm="1">
        <f t="array" ref="N855">IF(AND(K855:M855=""),"ยังไม่บันทึกข้อมูล",
IF(M855&lt;&gt;"",
IF(M855&gt;=1.3,M855,"เป็นไม้พุ่ม"),
IF(K855+L855&gt;=1.3,K855+L855,"เป็นไม้พุ่ม")))</f>
        <v>ยังไม่บันทึกข้อมูล</v>
      </c>
      <c r="O855" s="149" t="str">
        <f t="shared" si="106"/>
        <v>ข้อมูลไม่ถูกต้อง</v>
      </c>
      <c r="P855" s="149" t="str">
        <f t="shared" si="107"/>
        <v>ข้อมูลไม่ถูกต้อง</v>
      </c>
      <c r="Q855" s="149" t="str">
        <f t="shared" si="108"/>
        <v>ข้อมูลไม่ถูกต้อง</v>
      </c>
      <c r="R855" s="149" t="str">
        <f t="shared" si="109"/>
        <v>ข้อมูลไม่ถูกต้อง</v>
      </c>
      <c r="S855" s="149" t="str">
        <f>IF(ISNUMBER(R855),
IF(H$2=ตัวเลือก!A$30,"ยังไม่บันทึกข้อมูล",R855*0.27),"ข้อมูลไม่ถูกต้อง")</f>
        <v>ข้อมูลไม่ถูกต้อง</v>
      </c>
      <c r="T855" s="149" t="str">
        <f t="shared" si="110"/>
        <v>ข้อมูลไม่ถูกต้อง</v>
      </c>
      <c r="U855" s="149" t="str">
        <f>IF(ISNUMBER(R855),
IF(H$2=ตัวเลือก!A$30,"ยังไม่บันทึกข้อมูล",R855*0.47),"ข้อมูลไม่ถูกต้อง")</f>
        <v>ข้อมูลไม่ถูกต้อง</v>
      </c>
      <c r="V855" s="149" t="str">
        <f>IF(ISNUMBER(S855),
IF(H$2=ตัวเลือก!A$30,"ยังไม่บันทึกข้อมูล",S855*0.47),"ข้อมูลไม่ถูกต้อง")</f>
        <v>ข้อมูลไม่ถูกต้อง</v>
      </c>
      <c r="W855" s="149" t="str">
        <f t="shared" si="111"/>
        <v>ข้อมูลไม่ถูกต้อง</v>
      </c>
      <c r="X855" s="148" t="str">
        <f t="shared" si="112"/>
        <v>ข้อมูลไม่ถูกต้อง</v>
      </c>
      <c r="Y855" s="38"/>
      <c r="Z855" s="38"/>
      <c r="AA855" s="38"/>
    </row>
    <row r="856" spans="1:27" x14ac:dyDescent="0.45">
      <c r="A856" s="38">
        <v>851</v>
      </c>
      <c r="B856" s="38"/>
      <c r="C856" s="38"/>
      <c r="D856" s="38"/>
      <c r="E856" s="38"/>
      <c r="F856" s="35"/>
      <c r="G856" s="35"/>
      <c r="H856" s="150"/>
      <c r="I856" s="38"/>
      <c r="J856" s="149" t="str">
        <f t="shared" si="113"/>
        <v>รอข้อมูลคอลัมน์ H</v>
      </c>
      <c r="K856" s="150"/>
      <c r="L856" s="150"/>
      <c r="M856" s="150"/>
      <c r="N856" s="149" t="str" cm="1">
        <f t="array" ref="N856">IF(AND(K856:M856=""),"ยังไม่บันทึกข้อมูล",
IF(M856&lt;&gt;"",
IF(M856&gt;=1.3,M856,"เป็นไม้พุ่ม"),
IF(K856+L856&gt;=1.3,K856+L856,"เป็นไม้พุ่ม")))</f>
        <v>ยังไม่บันทึกข้อมูล</v>
      </c>
      <c r="O856" s="149" t="str">
        <f t="shared" si="106"/>
        <v>ข้อมูลไม่ถูกต้อง</v>
      </c>
      <c r="P856" s="149" t="str">
        <f t="shared" si="107"/>
        <v>ข้อมูลไม่ถูกต้อง</v>
      </c>
      <c r="Q856" s="149" t="str">
        <f t="shared" si="108"/>
        <v>ข้อมูลไม่ถูกต้อง</v>
      </c>
      <c r="R856" s="149" t="str">
        <f t="shared" si="109"/>
        <v>ข้อมูลไม่ถูกต้อง</v>
      </c>
      <c r="S856" s="149" t="str">
        <f>IF(ISNUMBER(R856),
IF(H$2=ตัวเลือก!A$30,"ยังไม่บันทึกข้อมูล",R856*0.27),"ข้อมูลไม่ถูกต้อง")</f>
        <v>ข้อมูลไม่ถูกต้อง</v>
      </c>
      <c r="T856" s="149" t="str">
        <f t="shared" si="110"/>
        <v>ข้อมูลไม่ถูกต้อง</v>
      </c>
      <c r="U856" s="149" t="str">
        <f>IF(ISNUMBER(R856),
IF(H$2=ตัวเลือก!A$30,"ยังไม่บันทึกข้อมูล",R856*0.47),"ข้อมูลไม่ถูกต้อง")</f>
        <v>ข้อมูลไม่ถูกต้อง</v>
      </c>
      <c r="V856" s="149" t="str">
        <f>IF(ISNUMBER(S856),
IF(H$2=ตัวเลือก!A$30,"ยังไม่บันทึกข้อมูล",S856*0.47),"ข้อมูลไม่ถูกต้อง")</f>
        <v>ข้อมูลไม่ถูกต้อง</v>
      </c>
      <c r="W856" s="149" t="str">
        <f t="shared" si="111"/>
        <v>ข้อมูลไม่ถูกต้อง</v>
      </c>
      <c r="X856" s="148" t="str">
        <f t="shared" si="112"/>
        <v>ข้อมูลไม่ถูกต้อง</v>
      </c>
      <c r="Y856" s="38"/>
      <c r="Z856" s="38"/>
      <c r="AA856" s="38"/>
    </row>
    <row r="857" spans="1:27" x14ac:dyDescent="0.45">
      <c r="A857" s="38">
        <v>852</v>
      </c>
      <c r="B857" s="38"/>
      <c r="C857" s="38"/>
      <c r="D857" s="38"/>
      <c r="E857" s="38"/>
      <c r="F857" s="35"/>
      <c r="G857" s="35"/>
      <c r="H857" s="150"/>
      <c r="I857" s="38"/>
      <c r="J857" s="149" t="str">
        <f t="shared" si="113"/>
        <v>รอข้อมูลคอลัมน์ H</v>
      </c>
      <c r="K857" s="150"/>
      <c r="L857" s="150"/>
      <c r="M857" s="150"/>
      <c r="N857" s="149" t="str" cm="1">
        <f t="array" ref="N857">IF(AND(K857:M857=""),"ยังไม่บันทึกข้อมูล",
IF(M857&lt;&gt;"",
IF(M857&gt;=1.3,M857,"เป็นไม้พุ่ม"),
IF(K857+L857&gt;=1.3,K857+L857,"เป็นไม้พุ่ม")))</f>
        <v>ยังไม่บันทึกข้อมูล</v>
      </c>
      <c r="O857" s="149" t="str">
        <f t="shared" si="106"/>
        <v>ข้อมูลไม่ถูกต้อง</v>
      </c>
      <c r="P857" s="149" t="str">
        <f t="shared" si="107"/>
        <v>ข้อมูลไม่ถูกต้อง</v>
      </c>
      <c r="Q857" s="149" t="str">
        <f t="shared" si="108"/>
        <v>ข้อมูลไม่ถูกต้อง</v>
      </c>
      <c r="R857" s="149" t="str">
        <f t="shared" si="109"/>
        <v>ข้อมูลไม่ถูกต้อง</v>
      </c>
      <c r="S857" s="149" t="str">
        <f>IF(ISNUMBER(R857),
IF(H$2=ตัวเลือก!A$30,"ยังไม่บันทึกข้อมูล",R857*0.27),"ข้อมูลไม่ถูกต้อง")</f>
        <v>ข้อมูลไม่ถูกต้อง</v>
      </c>
      <c r="T857" s="149" t="str">
        <f t="shared" si="110"/>
        <v>ข้อมูลไม่ถูกต้อง</v>
      </c>
      <c r="U857" s="149" t="str">
        <f>IF(ISNUMBER(R857),
IF(H$2=ตัวเลือก!A$30,"ยังไม่บันทึกข้อมูล",R857*0.47),"ข้อมูลไม่ถูกต้อง")</f>
        <v>ข้อมูลไม่ถูกต้อง</v>
      </c>
      <c r="V857" s="149" t="str">
        <f>IF(ISNUMBER(S857),
IF(H$2=ตัวเลือก!A$30,"ยังไม่บันทึกข้อมูล",S857*0.47),"ข้อมูลไม่ถูกต้อง")</f>
        <v>ข้อมูลไม่ถูกต้อง</v>
      </c>
      <c r="W857" s="149" t="str">
        <f t="shared" si="111"/>
        <v>ข้อมูลไม่ถูกต้อง</v>
      </c>
      <c r="X857" s="148" t="str">
        <f t="shared" si="112"/>
        <v>ข้อมูลไม่ถูกต้อง</v>
      </c>
      <c r="Y857" s="38"/>
      <c r="Z857" s="38"/>
      <c r="AA857" s="38"/>
    </row>
    <row r="858" spans="1:27" x14ac:dyDescent="0.45">
      <c r="A858" s="38">
        <v>853</v>
      </c>
      <c r="B858" s="38"/>
      <c r="C858" s="38"/>
      <c r="D858" s="38"/>
      <c r="E858" s="38"/>
      <c r="F858" s="35"/>
      <c r="G858" s="35"/>
      <c r="H858" s="150"/>
      <c r="I858" s="38"/>
      <c r="J858" s="149" t="str">
        <f t="shared" si="113"/>
        <v>รอข้อมูลคอลัมน์ H</v>
      </c>
      <c r="K858" s="150"/>
      <c r="L858" s="150"/>
      <c r="M858" s="150"/>
      <c r="N858" s="149" t="str" cm="1">
        <f t="array" ref="N858">IF(AND(K858:M858=""),"ยังไม่บันทึกข้อมูล",
IF(M858&lt;&gt;"",
IF(M858&gt;=1.3,M858,"เป็นไม้พุ่ม"),
IF(K858+L858&gt;=1.3,K858+L858,"เป็นไม้พุ่ม")))</f>
        <v>ยังไม่บันทึกข้อมูล</v>
      </c>
      <c r="O858" s="149" t="str">
        <f t="shared" si="106"/>
        <v>ข้อมูลไม่ถูกต้อง</v>
      </c>
      <c r="P858" s="149" t="str">
        <f t="shared" si="107"/>
        <v>ข้อมูลไม่ถูกต้อง</v>
      </c>
      <c r="Q858" s="149" t="str">
        <f t="shared" si="108"/>
        <v>ข้อมูลไม่ถูกต้อง</v>
      </c>
      <c r="R858" s="149" t="str">
        <f t="shared" si="109"/>
        <v>ข้อมูลไม่ถูกต้อง</v>
      </c>
      <c r="S858" s="149" t="str">
        <f>IF(ISNUMBER(R858),
IF(H$2=ตัวเลือก!A$30,"ยังไม่บันทึกข้อมูล",R858*0.27),"ข้อมูลไม่ถูกต้อง")</f>
        <v>ข้อมูลไม่ถูกต้อง</v>
      </c>
      <c r="T858" s="149" t="str">
        <f t="shared" si="110"/>
        <v>ข้อมูลไม่ถูกต้อง</v>
      </c>
      <c r="U858" s="149" t="str">
        <f>IF(ISNUMBER(R858),
IF(H$2=ตัวเลือก!A$30,"ยังไม่บันทึกข้อมูล",R858*0.47),"ข้อมูลไม่ถูกต้อง")</f>
        <v>ข้อมูลไม่ถูกต้อง</v>
      </c>
      <c r="V858" s="149" t="str">
        <f>IF(ISNUMBER(S858),
IF(H$2=ตัวเลือก!A$30,"ยังไม่บันทึกข้อมูล",S858*0.47),"ข้อมูลไม่ถูกต้อง")</f>
        <v>ข้อมูลไม่ถูกต้อง</v>
      </c>
      <c r="W858" s="149" t="str">
        <f t="shared" si="111"/>
        <v>ข้อมูลไม่ถูกต้อง</v>
      </c>
      <c r="X858" s="148" t="str">
        <f t="shared" si="112"/>
        <v>ข้อมูลไม่ถูกต้อง</v>
      </c>
      <c r="Y858" s="38"/>
      <c r="Z858" s="38"/>
      <c r="AA858" s="38"/>
    </row>
    <row r="859" spans="1:27" x14ac:dyDescent="0.45">
      <c r="A859" s="38">
        <v>854</v>
      </c>
      <c r="B859" s="38"/>
      <c r="C859" s="38"/>
      <c r="D859" s="38"/>
      <c r="E859" s="38"/>
      <c r="F859" s="35"/>
      <c r="G859" s="35"/>
      <c r="H859" s="150"/>
      <c r="I859" s="38"/>
      <c r="J859" s="149" t="str">
        <f t="shared" si="113"/>
        <v>รอข้อมูลคอลัมน์ H</v>
      </c>
      <c r="K859" s="150"/>
      <c r="L859" s="150"/>
      <c r="M859" s="150"/>
      <c r="N859" s="149" t="str" cm="1">
        <f t="array" ref="N859">IF(AND(K859:M859=""),"ยังไม่บันทึกข้อมูล",
IF(M859&lt;&gt;"",
IF(M859&gt;=1.3,M859,"เป็นไม้พุ่ม"),
IF(K859+L859&gt;=1.3,K859+L859,"เป็นไม้พุ่ม")))</f>
        <v>ยังไม่บันทึกข้อมูล</v>
      </c>
      <c r="O859" s="149" t="str">
        <f t="shared" si="106"/>
        <v>ข้อมูลไม่ถูกต้อง</v>
      </c>
      <c r="P859" s="149" t="str">
        <f t="shared" si="107"/>
        <v>ข้อมูลไม่ถูกต้อง</v>
      </c>
      <c r="Q859" s="149" t="str">
        <f t="shared" si="108"/>
        <v>ข้อมูลไม่ถูกต้อง</v>
      </c>
      <c r="R859" s="149" t="str">
        <f t="shared" si="109"/>
        <v>ข้อมูลไม่ถูกต้อง</v>
      </c>
      <c r="S859" s="149" t="str">
        <f>IF(ISNUMBER(R859),
IF(H$2=ตัวเลือก!A$30,"ยังไม่บันทึกข้อมูล",R859*0.27),"ข้อมูลไม่ถูกต้อง")</f>
        <v>ข้อมูลไม่ถูกต้อง</v>
      </c>
      <c r="T859" s="149" t="str">
        <f t="shared" si="110"/>
        <v>ข้อมูลไม่ถูกต้อง</v>
      </c>
      <c r="U859" s="149" t="str">
        <f>IF(ISNUMBER(R859),
IF(H$2=ตัวเลือก!A$30,"ยังไม่บันทึกข้อมูล",R859*0.47),"ข้อมูลไม่ถูกต้อง")</f>
        <v>ข้อมูลไม่ถูกต้อง</v>
      </c>
      <c r="V859" s="149" t="str">
        <f>IF(ISNUMBER(S859),
IF(H$2=ตัวเลือก!A$30,"ยังไม่บันทึกข้อมูล",S859*0.47),"ข้อมูลไม่ถูกต้อง")</f>
        <v>ข้อมูลไม่ถูกต้อง</v>
      </c>
      <c r="W859" s="149" t="str">
        <f t="shared" si="111"/>
        <v>ข้อมูลไม่ถูกต้อง</v>
      </c>
      <c r="X859" s="148" t="str">
        <f t="shared" si="112"/>
        <v>ข้อมูลไม่ถูกต้อง</v>
      </c>
      <c r="Y859" s="38"/>
      <c r="Z859" s="38"/>
      <c r="AA859" s="38"/>
    </row>
    <row r="860" spans="1:27" x14ac:dyDescent="0.45">
      <c r="A860" s="38">
        <v>855</v>
      </c>
      <c r="B860" s="38"/>
      <c r="C860" s="38"/>
      <c r="D860" s="38"/>
      <c r="E860" s="38"/>
      <c r="F860" s="35"/>
      <c r="G860" s="35"/>
      <c r="H860" s="150"/>
      <c r="I860" s="38"/>
      <c r="J860" s="149" t="str">
        <f t="shared" si="113"/>
        <v>รอข้อมูลคอลัมน์ H</v>
      </c>
      <c r="K860" s="150"/>
      <c r="L860" s="150"/>
      <c r="M860" s="150"/>
      <c r="N860" s="149" t="str" cm="1">
        <f t="array" ref="N860">IF(AND(K860:M860=""),"ยังไม่บันทึกข้อมูล",
IF(M860&lt;&gt;"",
IF(M860&gt;=1.3,M860,"เป็นไม้พุ่ม"),
IF(K860+L860&gt;=1.3,K860+L860,"เป็นไม้พุ่ม")))</f>
        <v>ยังไม่บันทึกข้อมูล</v>
      </c>
      <c r="O860" s="149" t="str">
        <f t="shared" si="106"/>
        <v>ข้อมูลไม่ถูกต้อง</v>
      </c>
      <c r="P860" s="149" t="str">
        <f t="shared" si="107"/>
        <v>ข้อมูลไม่ถูกต้อง</v>
      </c>
      <c r="Q860" s="149" t="str">
        <f t="shared" si="108"/>
        <v>ข้อมูลไม่ถูกต้อง</v>
      </c>
      <c r="R860" s="149" t="str">
        <f t="shared" si="109"/>
        <v>ข้อมูลไม่ถูกต้อง</v>
      </c>
      <c r="S860" s="149" t="str">
        <f>IF(ISNUMBER(R860),
IF(H$2=ตัวเลือก!A$30,"ยังไม่บันทึกข้อมูล",R860*0.27),"ข้อมูลไม่ถูกต้อง")</f>
        <v>ข้อมูลไม่ถูกต้อง</v>
      </c>
      <c r="T860" s="149" t="str">
        <f t="shared" si="110"/>
        <v>ข้อมูลไม่ถูกต้อง</v>
      </c>
      <c r="U860" s="149" t="str">
        <f>IF(ISNUMBER(R860),
IF(H$2=ตัวเลือก!A$30,"ยังไม่บันทึกข้อมูล",R860*0.47),"ข้อมูลไม่ถูกต้อง")</f>
        <v>ข้อมูลไม่ถูกต้อง</v>
      </c>
      <c r="V860" s="149" t="str">
        <f>IF(ISNUMBER(S860),
IF(H$2=ตัวเลือก!A$30,"ยังไม่บันทึกข้อมูล",S860*0.47),"ข้อมูลไม่ถูกต้อง")</f>
        <v>ข้อมูลไม่ถูกต้อง</v>
      </c>
      <c r="W860" s="149" t="str">
        <f t="shared" si="111"/>
        <v>ข้อมูลไม่ถูกต้อง</v>
      </c>
      <c r="X860" s="148" t="str">
        <f t="shared" si="112"/>
        <v>ข้อมูลไม่ถูกต้อง</v>
      </c>
      <c r="Y860" s="38"/>
      <c r="Z860" s="38"/>
      <c r="AA860" s="38"/>
    </row>
    <row r="861" spans="1:27" x14ac:dyDescent="0.45">
      <c r="A861" s="38">
        <v>856</v>
      </c>
      <c r="B861" s="38"/>
      <c r="C861" s="38"/>
      <c r="D861" s="38"/>
      <c r="E861" s="38"/>
      <c r="F861" s="35"/>
      <c r="G861" s="35"/>
      <c r="H861" s="150"/>
      <c r="I861" s="38"/>
      <c r="J861" s="149" t="str">
        <f t="shared" si="113"/>
        <v>รอข้อมูลคอลัมน์ H</v>
      </c>
      <c r="K861" s="150"/>
      <c r="L861" s="150"/>
      <c r="M861" s="150"/>
      <c r="N861" s="149" t="str" cm="1">
        <f t="array" ref="N861">IF(AND(K861:M861=""),"ยังไม่บันทึกข้อมูล",
IF(M861&lt;&gt;"",
IF(M861&gt;=1.3,M861,"เป็นไม้พุ่ม"),
IF(K861+L861&gt;=1.3,K861+L861,"เป็นไม้พุ่ม")))</f>
        <v>ยังไม่บันทึกข้อมูล</v>
      </c>
      <c r="O861" s="149" t="str">
        <f t="shared" si="106"/>
        <v>ข้อมูลไม่ถูกต้อง</v>
      </c>
      <c r="P861" s="149" t="str">
        <f t="shared" si="107"/>
        <v>ข้อมูลไม่ถูกต้อง</v>
      </c>
      <c r="Q861" s="149" t="str">
        <f t="shared" si="108"/>
        <v>ข้อมูลไม่ถูกต้อง</v>
      </c>
      <c r="R861" s="149" t="str">
        <f t="shared" si="109"/>
        <v>ข้อมูลไม่ถูกต้อง</v>
      </c>
      <c r="S861" s="149" t="str">
        <f>IF(ISNUMBER(R861),
IF(H$2=ตัวเลือก!A$30,"ยังไม่บันทึกข้อมูล",R861*0.27),"ข้อมูลไม่ถูกต้อง")</f>
        <v>ข้อมูลไม่ถูกต้อง</v>
      </c>
      <c r="T861" s="149" t="str">
        <f t="shared" si="110"/>
        <v>ข้อมูลไม่ถูกต้อง</v>
      </c>
      <c r="U861" s="149" t="str">
        <f>IF(ISNUMBER(R861),
IF(H$2=ตัวเลือก!A$30,"ยังไม่บันทึกข้อมูล",R861*0.47),"ข้อมูลไม่ถูกต้อง")</f>
        <v>ข้อมูลไม่ถูกต้อง</v>
      </c>
      <c r="V861" s="149" t="str">
        <f>IF(ISNUMBER(S861),
IF(H$2=ตัวเลือก!A$30,"ยังไม่บันทึกข้อมูล",S861*0.47),"ข้อมูลไม่ถูกต้อง")</f>
        <v>ข้อมูลไม่ถูกต้อง</v>
      </c>
      <c r="W861" s="149" t="str">
        <f t="shared" si="111"/>
        <v>ข้อมูลไม่ถูกต้อง</v>
      </c>
      <c r="X861" s="148" t="str">
        <f t="shared" si="112"/>
        <v>ข้อมูลไม่ถูกต้อง</v>
      </c>
      <c r="Y861" s="38"/>
      <c r="Z861" s="38"/>
      <c r="AA861" s="38"/>
    </row>
    <row r="862" spans="1:27" x14ac:dyDescent="0.45">
      <c r="A862" s="38">
        <v>857</v>
      </c>
      <c r="B862" s="38"/>
      <c r="C862" s="38"/>
      <c r="D862" s="38"/>
      <c r="E862" s="38"/>
      <c r="F862" s="35"/>
      <c r="G862" s="35"/>
      <c r="H862" s="150"/>
      <c r="I862" s="38"/>
      <c r="J862" s="149" t="str">
        <f t="shared" si="113"/>
        <v>รอข้อมูลคอลัมน์ H</v>
      </c>
      <c r="K862" s="150"/>
      <c r="L862" s="150"/>
      <c r="M862" s="150"/>
      <c r="N862" s="149" t="str" cm="1">
        <f t="array" ref="N862">IF(AND(K862:M862=""),"ยังไม่บันทึกข้อมูล",
IF(M862&lt;&gt;"",
IF(M862&gt;=1.3,M862,"เป็นไม้พุ่ม"),
IF(K862+L862&gt;=1.3,K862+L862,"เป็นไม้พุ่ม")))</f>
        <v>ยังไม่บันทึกข้อมูล</v>
      </c>
      <c r="O862" s="149" t="str">
        <f t="shared" si="106"/>
        <v>ข้อมูลไม่ถูกต้อง</v>
      </c>
      <c r="P862" s="149" t="str">
        <f t="shared" si="107"/>
        <v>ข้อมูลไม่ถูกต้อง</v>
      </c>
      <c r="Q862" s="149" t="str">
        <f t="shared" si="108"/>
        <v>ข้อมูลไม่ถูกต้อง</v>
      </c>
      <c r="R862" s="149" t="str">
        <f t="shared" si="109"/>
        <v>ข้อมูลไม่ถูกต้อง</v>
      </c>
      <c r="S862" s="149" t="str">
        <f>IF(ISNUMBER(R862),
IF(H$2=ตัวเลือก!A$30,"ยังไม่บันทึกข้อมูล",R862*0.27),"ข้อมูลไม่ถูกต้อง")</f>
        <v>ข้อมูลไม่ถูกต้อง</v>
      </c>
      <c r="T862" s="149" t="str">
        <f t="shared" si="110"/>
        <v>ข้อมูลไม่ถูกต้อง</v>
      </c>
      <c r="U862" s="149" t="str">
        <f>IF(ISNUMBER(R862),
IF(H$2=ตัวเลือก!A$30,"ยังไม่บันทึกข้อมูล",R862*0.47),"ข้อมูลไม่ถูกต้อง")</f>
        <v>ข้อมูลไม่ถูกต้อง</v>
      </c>
      <c r="V862" s="149" t="str">
        <f>IF(ISNUMBER(S862),
IF(H$2=ตัวเลือก!A$30,"ยังไม่บันทึกข้อมูล",S862*0.47),"ข้อมูลไม่ถูกต้อง")</f>
        <v>ข้อมูลไม่ถูกต้อง</v>
      </c>
      <c r="W862" s="149" t="str">
        <f t="shared" si="111"/>
        <v>ข้อมูลไม่ถูกต้อง</v>
      </c>
      <c r="X862" s="148" t="str">
        <f t="shared" si="112"/>
        <v>ข้อมูลไม่ถูกต้อง</v>
      </c>
      <c r="Y862" s="38"/>
      <c r="Z862" s="38"/>
      <c r="AA862" s="38"/>
    </row>
    <row r="863" spans="1:27" x14ac:dyDescent="0.45">
      <c r="A863" s="38">
        <v>858</v>
      </c>
      <c r="B863" s="38"/>
      <c r="C863" s="38"/>
      <c r="D863" s="38"/>
      <c r="E863" s="38"/>
      <c r="F863" s="35"/>
      <c r="G863" s="35"/>
      <c r="H863" s="150"/>
      <c r="I863" s="38"/>
      <c r="J863" s="149" t="str">
        <f t="shared" si="113"/>
        <v>รอข้อมูลคอลัมน์ H</v>
      </c>
      <c r="K863" s="150"/>
      <c r="L863" s="150"/>
      <c r="M863" s="150"/>
      <c r="N863" s="149" t="str" cm="1">
        <f t="array" ref="N863">IF(AND(K863:M863=""),"ยังไม่บันทึกข้อมูล",
IF(M863&lt;&gt;"",
IF(M863&gt;=1.3,M863,"เป็นไม้พุ่ม"),
IF(K863+L863&gt;=1.3,K863+L863,"เป็นไม้พุ่ม")))</f>
        <v>ยังไม่บันทึกข้อมูล</v>
      </c>
      <c r="O863" s="149" t="str">
        <f t="shared" si="106"/>
        <v>ข้อมูลไม่ถูกต้อง</v>
      </c>
      <c r="P863" s="149" t="str">
        <f t="shared" si="107"/>
        <v>ข้อมูลไม่ถูกต้อง</v>
      </c>
      <c r="Q863" s="149" t="str">
        <f t="shared" si="108"/>
        <v>ข้อมูลไม่ถูกต้อง</v>
      </c>
      <c r="R863" s="149" t="str">
        <f t="shared" si="109"/>
        <v>ข้อมูลไม่ถูกต้อง</v>
      </c>
      <c r="S863" s="149" t="str">
        <f>IF(ISNUMBER(R863),
IF(H$2=ตัวเลือก!A$30,"ยังไม่บันทึกข้อมูล",R863*0.27),"ข้อมูลไม่ถูกต้อง")</f>
        <v>ข้อมูลไม่ถูกต้อง</v>
      </c>
      <c r="T863" s="149" t="str">
        <f t="shared" si="110"/>
        <v>ข้อมูลไม่ถูกต้อง</v>
      </c>
      <c r="U863" s="149" t="str">
        <f>IF(ISNUMBER(R863),
IF(H$2=ตัวเลือก!A$30,"ยังไม่บันทึกข้อมูล",R863*0.47),"ข้อมูลไม่ถูกต้อง")</f>
        <v>ข้อมูลไม่ถูกต้อง</v>
      </c>
      <c r="V863" s="149" t="str">
        <f>IF(ISNUMBER(S863),
IF(H$2=ตัวเลือก!A$30,"ยังไม่บันทึกข้อมูล",S863*0.47),"ข้อมูลไม่ถูกต้อง")</f>
        <v>ข้อมูลไม่ถูกต้อง</v>
      </c>
      <c r="W863" s="149" t="str">
        <f t="shared" si="111"/>
        <v>ข้อมูลไม่ถูกต้อง</v>
      </c>
      <c r="X863" s="148" t="str">
        <f t="shared" si="112"/>
        <v>ข้อมูลไม่ถูกต้อง</v>
      </c>
      <c r="Y863" s="38"/>
      <c r="Z863" s="38"/>
      <c r="AA863" s="38"/>
    </row>
    <row r="864" spans="1:27" x14ac:dyDescent="0.45">
      <c r="A864" s="38">
        <v>859</v>
      </c>
      <c r="B864" s="38"/>
      <c r="C864" s="38"/>
      <c r="D864" s="38"/>
      <c r="E864" s="38"/>
      <c r="F864" s="35"/>
      <c r="G864" s="35"/>
      <c r="H864" s="150"/>
      <c r="I864" s="38"/>
      <c r="J864" s="149" t="str">
        <f t="shared" si="113"/>
        <v>รอข้อมูลคอลัมน์ H</v>
      </c>
      <c r="K864" s="150"/>
      <c r="L864" s="150"/>
      <c r="M864" s="150"/>
      <c r="N864" s="149" t="str" cm="1">
        <f t="array" ref="N864">IF(AND(K864:M864=""),"ยังไม่บันทึกข้อมูล",
IF(M864&lt;&gt;"",
IF(M864&gt;=1.3,M864,"เป็นไม้พุ่ม"),
IF(K864+L864&gt;=1.3,K864+L864,"เป็นไม้พุ่ม")))</f>
        <v>ยังไม่บันทึกข้อมูล</v>
      </c>
      <c r="O864" s="149" t="str">
        <f t="shared" si="106"/>
        <v>ข้อมูลไม่ถูกต้อง</v>
      </c>
      <c r="P864" s="149" t="str">
        <f t="shared" si="107"/>
        <v>ข้อมูลไม่ถูกต้อง</v>
      </c>
      <c r="Q864" s="149" t="str">
        <f t="shared" si="108"/>
        <v>ข้อมูลไม่ถูกต้อง</v>
      </c>
      <c r="R864" s="149" t="str">
        <f t="shared" si="109"/>
        <v>ข้อมูลไม่ถูกต้อง</v>
      </c>
      <c r="S864" s="149" t="str">
        <f>IF(ISNUMBER(R864),
IF(H$2=ตัวเลือก!A$30,"ยังไม่บันทึกข้อมูล",R864*0.27),"ข้อมูลไม่ถูกต้อง")</f>
        <v>ข้อมูลไม่ถูกต้อง</v>
      </c>
      <c r="T864" s="149" t="str">
        <f t="shared" si="110"/>
        <v>ข้อมูลไม่ถูกต้อง</v>
      </c>
      <c r="U864" s="149" t="str">
        <f>IF(ISNUMBER(R864),
IF(H$2=ตัวเลือก!A$30,"ยังไม่บันทึกข้อมูล",R864*0.47),"ข้อมูลไม่ถูกต้อง")</f>
        <v>ข้อมูลไม่ถูกต้อง</v>
      </c>
      <c r="V864" s="149" t="str">
        <f>IF(ISNUMBER(S864),
IF(H$2=ตัวเลือก!A$30,"ยังไม่บันทึกข้อมูล",S864*0.47),"ข้อมูลไม่ถูกต้อง")</f>
        <v>ข้อมูลไม่ถูกต้อง</v>
      </c>
      <c r="W864" s="149" t="str">
        <f t="shared" si="111"/>
        <v>ข้อมูลไม่ถูกต้อง</v>
      </c>
      <c r="X864" s="148" t="str">
        <f t="shared" si="112"/>
        <v>ข้อมูลไม่ถูกต้อง</v>
      </c>
      <c r="Y864" s="38"/>
      <c r="Z864" s="38"/>
      <c r="AA864" s="38"/>
    </row>
    <row r="865" spans="1:27" x14ac:dyDescent="0.45">
      <c r="A865" s="38">
        <v>860</v>
      </c>
      <c r="B865" s="38"/>
      <c r="C865" s="38"/>
      <c r="D865" s="38"/>
      <c r="E865" s="38"/>
      <c r="F865" s="35"/>
      <c r="G865" s="35"/>
      <c r="H865" s="150"/>
      <c r="I865" s="38"/>
      <c r="J865" s="149" t="str">
        <f t="shared" si="113"/>
        <v>รอข้อมูลคอลัมน์ H</v>
      </c>
      <c r="K865" s="150"/>
      <c r="L865" s="150"/>
      <c r="M865" s="150"/>
      <c r="N865" s="149" t="str" cm="1">
        <f t="array" ref="N865">IF(AND(K865:M865=""),"ยังไม่บันทึกข้อมูล",
IF(M865&lt;&gt;"",
IF(M865&gt;=1.3,M865,"เป็นไม้พุ่ม"),
IF(K865+L865&gt;=1.3,K865+L865,"เป็นไม้พุ่ม")))</f>
        <v>ยังไม่บันทึกข้อมูล</v>
      </c>
      <c r="O865" s="149" t="str">
        <f t="shared" si="106"/>
        <v>ข้อมูลไม่ถูกต้อง</v>
      </c>
      <c r="P865" s="149" t="str">
        <f t="shared" si="107"/>
        <v>ข้อมูลไม่ถูกต้อง</v>
      </c>
      <c r="Q865" s="149" t="str">
        <f t="shared" si="108"/>
        <v>ข้อมูลไม่ถูกต้อง</v>
      </c>
      <c r="R865" s="149" t="str">
        <f t="shared" si="109"/>
        <v>ข้อมูลไม่ถูกต้อง</v>
      </c>
      <c r="S865" s="149" t="str">
        <f>IF(ISNUMBER(R865),
IF(H$2=ตัวเลือก!A$30,"ยังไม่บันทึกข้อมูล",R865*0.27),"ข้อมูลไม่ถูกต้อง")</f>
        <v>ข้อมูลไม่ถูกต้อง</v>
      </c>
      <c r="T865" s="149" t="str">
        <f t="shared" si="110"/>
        <v>ข้อมูลไม่ถูกต้อง</v>
      </c>
      <c r="U865" s="149" t="str">
        <f>IF(ISNUMBER(R865),
IF(H$2=ตัวเลือก!A$30,"ยังไม่บันทึกข้อมูล",R865*0.47),"ข้อมูลไม่ถูกต้อง")</f>
        <v>ข้อมูลไม่ถูกต้อง</v>
      </c>
      <c r="V865" s="149" t="str">
        <f>IF(ISNUMBER(S865),
IF(H$2=ตัวเลือก!A$30,"ยังไม่บันทึกข้อมูล",S865*0.47),"ข้อมูลไม่ถูกต้อง")</f>
        <v>ข้อมูลไม่ถูกต้อง</v>
      </c>
      <c r="W865" s="149" t="str">
        <f t="shared" si="111"/>
        <v>ข้อมูลไม่ถูกต้อง</v>
      </c>
      <c r="X865" s="148" t="str">
        <f t="shared" si="112"/>
        <v>ข้อมูลไม่ถูกต้อง</v>
      </c>
      <c r="Y865" s="38"/>
      <c r="Z865" s="38"/>
      <c r="AA865" s="38"/>
    </row>
    <row r="866" spans="1:27" x14ac:dyDescent="0.45">
      <c r="A866" s="38">
        <v>861</v>
      </c>
      <c r="B866" s="38"/>
      <c r="C866" s="38"/>
      <c r="D866" s="38"/>
      <c r="E866" s="38"/>
      <c r="F866" s="35"/>
      <c r="G866" s="35"/>
      <c r="H866" s="150"/>
      <c r="I866" s="38"/>
      <c r="J866" s="149" t="str">
        <f t="shared" si="113"/>
        <v>รอข้อมูลคอลัมน์ H</v>
      </c>
      <c r="K866" s="150"/>
      <c r="L866" s="150"/>
      <c r="M866" s="150"/>
      <c r="N866" s="149" t="str" cm="1">
        <f t="array" ref="N866">IF(AND(K866:M866=""),"ยังไม่บันทึกข้อมูล",
IF(M866&lt;&gt;"",
IF(M866&gt;=1.3,M866,"เป็นไม้พุ่ม"),
IF(K866+L866&gt;=1.3,K866+L866,"เป็นไม้พุ่ม")))</f>
        <v>ยังไม่บันทึกข้อมูล</v>
      </c>
      <c r="O866" s="149" t="str">
        <f t="shared" si="106"/>
        <v>ข้อมูลไม่ถูกต้อง</v>
      </c>
      <c r="P866" s="149" t="str">
        <f t="shared" si="107"/>
        <v>ข้อมูลไม่ถูกต้อง</v>
      </c>
      <c r="Q866" s="149" t="str">
        <f t="shared" si="108"/>
        <v>ข้อมูลไม่ถูกต้อง</v>
      </c>
      <c r="R866" s="149" t="str">
        <f t="shared" si="109"/>
        <v>ข้อมูลไม่ถูกต้อง</v>
      </c>
      <c r="S866" s="149" t="str">
        <f>IF(ISNUMBER(R866),
IF(H$2=ตัวเลือก!A$30,"ยังไม่บันทึกข้อมูล",R866*0.27),"ข้อมูลไม่ถูกต้อง")</f>
        <v>ข้อมูลไม่ถูกต้อง</v>
      </c>
      <c r="T866" s="149" t="str">
        <f t="shared" si="110"/>
        <v>ข้อมูลไม่ถูกต้อง</v>
      </c>
      <c r="U866" s="149" t="str">
        <f>IF(ISNUMBER(R866),
IF(H$2=ตัวเลือก!A$30,"ยังไม่บันทึกข้อมูล",R866*0.47),"ข้อมูลไม่ถูกต้อง")</f>
        <v>ข้อมูลไม่ถูกต้อง</v>
      </c>
      <c r="V866" s="149" t="str">
        <f>IF(ISNUMBER(S866),
IF(H$2=ตัวเลือก!A$30,"ยังไม่บันทึกข้อมูล",S866*0.47),"ข้อมูลไม่ถูกต้อง")</f>
        <v>ข้อมูลไม่ถูกต้อง</v>
      </c>
      <c r="W866" s="149" t="str">
        <f t="shared" si="111"/>
        <v>ข้อมูลไม่ถูกต้อง</v>
      </c>
      <c r="X866" s="148" t="str">
        <f t="shared" si="112"/>
        <v>ข้อมูลไม่ถูกต้อง</v>
      </c>
      <c r="Y866" s="38"/>
      <c r="Z866" s="38"/>
      <c r="AA866" s="38"/>
    </row>
    <row r="867" spans="1:27" x14ac:dyDescent="0.45">
      <c r="A867" s="38">
        <v>862</v>
      </c>
      <c r="B867" s="38"/>
      <c r="C867" s="38"/>
      <c r="D867" s="38"/>
      <c r="E867" s="38"/>
      <c r="F867" s="35"/>
      <c r="G867" s="35"/>
      <c r="H867" s="150"/>
      <c r="I867" s="38"/>
      <c r="J867" s="149" t="str">
        <f t="shared" si="113"/>
        <v>รอข้อมูลคอลัมน์ H</v>
      </c>
      <c r="K867" s="150"/>
      <c r="L867" s="150"/>
      <c r="M867" s="150"/>
      <c r="N867" s="149" t="str" cm="1">
        <f t="array" ref="N867">IF(AND(K867:M867=""),"ยังไม่บันทึกข้อมูล",
IF(M867&lt;&gt;"",
IF(M867&gt;=1.3,M867,"เป็นไม้พุ่ม"),
IF(K867+L867&gt;=1.3,K867+L867,"เป็นไม้พุ่ม")))</f>
        <v>ยังไม่บันทึกข้อมูล</v>
      </c>
      <c r="O867" s="149" t="str">
        <f t="shared" si="106"/>
        <v>ข้อมูลไม่ถูกต้อง</v>
      </c>
      <c r="P867" s="149" t="str">
        <f t="shared" si="107"/>
        <v>ข้อมูลไม่ถูกต้อง</v>
      </c>
      <c r="Q867" s="149" t="str">
        <f t="shared" si="108"/>
        <v>ข้อมูลไม่ถูกต้อง</v>
      </c>
      <c r="R867" s="149" t="str">
        <f t="shared" si="109"/>
        <v>ข้อมูลไม่ถูกต้อง</v>
      </c>
      <c r="S867" s="149" t="str">
        <f>IF(ISNUMBER(R867),
IF(H$2=ตัวเลือก!A$30,"ยังไม่บันทึกข้อมูล",R867*0.27),"ข้อมูลไม่ถูกต้อง")</f>
        <v>ข้อมูลไม่ถูกต้อง</v>
      </c>
      <c r="T867" s="149" t="str">
        <f t="shared" si="110"/>
        <v>ข้อมูลไม่ถูกต้อง</v>
      </c>
      <c r="U867" s="149" t="str">
        <f>IF(ISNUMBER(R867),
IF(H$2=ตัวเลือก!A$30,"ยังไม่บันทึกข้อมูล",R867*0.47),"ข้อมูลไม่ถูกต้อง")</f>
        <v>ข้อมูลไม่ถูกต้อง</v>
      </c>
      <c r="V867" s="149" t="str">
        <f>IF(ISNUMBER(S867),
IF(H$2=ตัวเลือก!A$30,"ยังไม่บันทึกข้อมูล",S867*0.47),"ข้อมูลไม่ถูกต้อง")</f>
        <v>ข้อมูลไม่ถูกต้อง</v>
      </c>
      <c r="W867" s="149" t="str">
        <f t="shared" si="111"/>
        <v>ข้อมูลไม่ถูกต้อง</v>
      </c>
      <c r="X867" s="148" t="str">
        <f t="shared" si="112"/>
        <v>ข้อมูลไม่ถูกต้อง</v>
      </c>
      <c r="Y867" s="38"/>
      <c r="Z867" s="38"/>
      <c r="AA867" s="38"/>
    </row>
    <row r="868" spans="1:27" x14ac:dyDescent="0.45">
      <c r="A868" s="38">
        <v>863</v>
      </c>
      <c r="B868" s="38"/>
      <c r="C868" s="38"/>
      <c r="D868" s="38"/>
      <c r="E868" s="38"/>
      <c r="F868" s="35"/>
      <c r="G868" s="35"/>
      <c r="H868" s="150"/>
      <c r="I868" s="38"/>
      <c r="J868" s="149" t="str">
        <f t="shared" si="113"/>
        <v>รอข้อมูลคอลัมน์ H</v>
      </c>
      <c r="K868" s="150"/>
      <c r="L868" s="150"/>
      <c r="M868" s="150"/>
      <c r="N868" s="149" t="str" cm="1">
        <f t="array" ref="N868">IF(AND(K868:M868=""),"ยังไม่บันทึกข้อมูล",
IF(M868&lt;&gt;"",
IF(M868&gt;=1.3,M868,"เป็นไม้พุ่ม"),
IF(K868+L868&gt;=1.3,K868+L868,"เป็นไม้พุ่ม")))</f>
        <v>ยังไม่บันทึกข้อมูล</v>
      </c>
      <c r="O868" s="149" t="str">
        <f t="shared" si="106"/>
        <v>ข้อมูลไม่ถูกต้อง</v>
      </c>
      <c r="P868" s="149" t="str">
        <f t="shared" si="107"/>
        <v>ข้อมูลไม่ถูกต้อง</v>
      </c>
      <c r="Q868" s="149" t="str">
        <f t="shared" si="108"/>
        <v>ข้อมูลไม่ถูกต้อง</v>
      </c>
      <c r="R868" s="149" t="str">
        <f t="shared" si="109"/>
        <v>ข้อมูลไม่ถูกต้อง</v>
      </c>
      <c r="S868" s="149" t="str">
        <f>IF(ISNUMBER(R868),
IF(H$2=ตัวเลือก!A$30,"ยังไม่บันทึกข้อมูล",R868*0.27),"ข้อมูลไม่ถูกต้อง")</f>
        <v>ข้อมูลไม่ถูกต้อง</v>
      </c>
      <c r="T868" s="149" t="str">
        <f t="shared" si="110"/>
        <v>ข้อมูลไม่ถูกต้อง</v>
      </c>
      <c r="U868" s="149" t="str">
        <f>IF(ISNUMBER(R868),
IF(H$2=ตัวเลือก!A$30,"ยังไม่บันทึกข้อมูล",R868*0.47),"ข้อมูลไม่ถูกต้อง")</f>
        <v>ข้อมูลไม่ถูกต้อง</v>
      </c>
      <c r="V868" s="149" t="str">
        <f>IF(ISNUMBER(S868),
IF(H$2=ตัวเลือก!A$30,"ยังไม่บันทึกข้อมูล",S868*0.47),"ข้อมูลไม่ถูกต้อง")</f>
        <v>ข้อมูลไม่ถูกต้อง</v>
      </c>
      <c r="W868" s="149" t="str">
        <f t="shared" si="111"/>
        <v>ข้อมูลไม่ถูกต้อง</v>
      </c>
      <c r="X868" s="148" t="str">
        <f t="shared" si="112"/>
        <v>ข้อมูลไม่ถูกต้อง</v>
      </c>
      <c r="Y868" s="38"/>
      <c r="Z868" s="38"/>
      <c r="AA868" s="38"/>
    </row>
    <row r="869" spans="1:27" x14ac:dyDescent="0.45">
      <c r="A869" s="38">
        <v>864</v>
      </c>
      <c r="B869" s="38"/>
      <c r="C869" s="38"/>
      <c r="D869" s="38"/>
      <c r="E869" s="38"/>
      <c r="F869" s="35"/>
      <c r="G869" s="35"/>
      <c r="H869" s="150"/>
      <c r="I869" s="38"/>
      <c r="J869" s="149" t="str">
        <f t="shared" si="113"/>
        <v>รอข้อมูลคอลัมน์ H</v>
      </c>
      <c r="K869" s="150"/>
      <c r="L869" s="150"/>
      <c r="M869" s="150"/>
      <c r="N869" s="149" t="str" cm="1">
        <f t="array" ref="N869">IF(AND(K869:M869=""),"ยังไม่บันทึกข้อมูล",
IF(M869&lt;&gt;"",
IF(M869&gt;=1.3,M869,"เป็นไม้พุ่ม"),
IF(K869+L869&gt;=1.3,K869+L869,"เป็นไม้พุ่ม")))</f>
        <v>ยังไม่บันทึกข้อมูล</v>
      </c>
      <c r="O869" s="149" t="str">
        <f t="shared" si="106"/>
        <v>ข้อมูลไม่ถูกต้อง</v>
      </c>
      <c r="P869" s="149" t="str">
        <f t="shared" si="107"/>
        <v>ข้อมูลไม่ถูกต้อง</v>
      </c>
      <c r="Q869" s="149" t="str">
        <f t="shared" si="108"/>
        <v>ข้อมูลไม่ถูกต้อง</v>
      </c>
      <c r="R869" s="149" t="str">
        <f t="shared" si="109"/>
        <v>ข้อมูลไม่ถูกต้อง</v>
      </c>
      <c r="S869" s="149" t="str">
        <f>IF(ISNUMBER(R869),
IF(H$2=ตัวเลือก!A$30,"ยังไม่บันทึกข้อมูล",R869*0.27),"ข้อมูลไม่ถูกต้อง")</f>
        <v>ข้อมูลไม่ถูกต้อง</v>
      </c>
      <c r="T869" s="149" t="str">
        <f t="shared" si="110"/>
        <v>ข้อมูลไม่ถูกต้อง</v>
      </c>
      <c r="U869" s="149" t="str">
        <f>IF(ISNUMBER(R869),
IF(H$2=ตัวเลือก!A$30,"ยังไม่บันทึกข้อมูล",R869*0.47),"ข้อมูลไม่ถูกต้อง")</f>
        <v>ข้อมูลไม่ถูกต้อง</v>
      </c>
      <c r="V869" s="149" t="str">
        <f>IF(ISNUMBER(S869),
IF(H$2=ตัวเลือก!A$30,"ยังไม่บันทึกข้อมูล",S869*0.47),"ข้อมูลไม่ถูกต้อง")</f>
        <v>ข้อมูลไม่ถูกต้อง</v>
      </c>
      <c r="W869" s="149" t="str">
        <f t="shared" si="111"/>
        <v>ข้อมูลไม่ถูกต้อง</v>
      </c>
      <c r="X869" s="148" t="str">
        <f t="shared" si="112"/>
        <v>ข้อมูลไม่ถูกต้อง</v>
      </c>
      <c r="Y869" s="38"/>
      <c r="Z869" s="38"/>
      <c r="AA869" s="38"/>
    </row>
    <row r="870" spans="1:27" x14ac:dyDescent="0.45">
      <c r="A870" s="38">
        <v>865</v>
      </c>
      <c r="B870" s="38"/>
      <c r="C870" s="38"/>
      <c r="D870" s="38"/>
      <c r="E870" s="38"/>
      <c r="F870" s="35"/>
      <c r="G870" s="35"/>
      <c r="H870" s="150"/>
      <c r="I870" s="38"/>
      <c r="J870" s="149" t="str">
        <f t="shared" si="113"/>
        <v>รอข้อมูลคอลัมน์ H</v>
      </c>
      <c r="K870" s="150"/>
      <c r="L870" s="150"/>
      <c r="M870" s="150"/>
      <c r="N870" s="149" t="str" cm="1">
        <f t="array" ref="N870">IF(AND(K870:M870=""),"ยังไม่บันทึกข้อมูล",
IF(M870&lt;&gt;"",
IF(M870&gt;=1.3,M870,"เป็นไม้พุ่ม"),
IF(K870+L870&gt;=1.3,K870+L870,"เป็นไม้พุ่ม")))</f>
        <v>ยังไม่บันทึกข้อมูล</v>
      </c>
      <c r="O870" s="149" t="str">
        <f t="shared" si="106"/>
        <v>ข้อมูลไม่ถูกต้อง</v>
      </c>
      <c r="P870" s="149" t="str">
        <f t="shared" si="107"/>
        <v>ข้อมูลไม่ถูกต้อง</v>
      </c>
      <c r="Q870" s="149" t="str">
        <f t="shared" si="108"/>
        <v>ข้อมูลไม่ถูกต้อง</v>
      </c>
      <c r="R870" s="149" t="str">
        <f t="shared" si="109"/>
        <v>ข้อมูลไม่ถูกต้อง</v>
      </c>
      <c r="S870" s="149" t="str">
        <f>IF(ISNUMBER(R870),
IF(H$2=ตัวเลือก!A$30,"ยังไม่บันทึกข้อมูล",R870*0.27),"ข้อมูลไม่ถูกต้อง")</f>
        <v>ข้อมูลไม่ถูกต้อง</v>
      </c>
      <c r="T870" s="149" t="str">
        <f t="shared" si="110"/>
        <v>ข้อมูลไม่ถูกต้อง</v>
      </c>
      <c r="U870" s="149" t="str">
        <f>IF(ISNUMBER(R870),
IF(H$2=ตัวเลือก!A$30,"ยังไม่บันทึกข้อมูล",R870*0.47),"ข้อมูลไม่ถูกต้อง")</f>
        <v>ข้อมูลไม่ถูกต้อง</v>
      </c>
      <c r="V870" s="149" t="str">
        <f>IF(ISNUMBER(S870),
IF(H$2=ตัวเลือก!A$30,"ยังไม่บันทึกข้อมูล",S870*0.47),"ข้อมูลไม่ถูกต้อง")</f>
        <v>ข้อมูลไม่ถูกต้อง</v>
      </c>
      <c r="W870" s="149" t="str">
        <f t="shared" si="111"/>
        <v>ข้อมูลไม่ถูกต้อง</v>
      </c>
      <c r="X870" s="148" t="str">
        <f t="shared" si="112"/>
        <v>ข้อมูลไม่ถูกต้อง</v>
      </c>
      <c r="Y870" s="38"/>
      <c r="Z870" s="38"/>
      <c r="AA870" s="38"/>
    </row>
    <row r="871" spans="1:27" x14ac:dyDescent="0.45">
      <c r="A871" s="38">
        <v>866</v>
      </c>
      <c r="B871" s="38"/>
      <c r="C871" s="38"/>
      <c r="D871" s="38"/>
      <c r="E871" s="38"/>
      <c r="F871" s="35"/>
      <c r="G871" s="35"/>
      <c r="H871" s="150"/>
      <c r="I871" s="38"/>
      <c r="J871" s="149" t="str">
        <f t="shared" si="113"/>
        <v>รอข้อมูลคอลัมน์ H</v>
      </c>
      <c r="K871" s="150"/>
      <c r="L871" s="150"/>
      <c r="M871" s="150"/>
      <c r="N871" s="149" t="str" cm="1">
        <f t="array" ref="N871">IF(AND(K871:M871=""),"ยังไม่บันทึกข้อมูล",
IF(M871&lt;&gt;"",
IF(M871&gt;=1.3,M871,"เป็นไม้พุ่ม"),
IF(K871+L871&gt;=1.3,K871+L871,"เป็นไม้พุ่ม")))</f>
        <v>ยังไม่บันทึกข้อมูล</v>
      </c>
      <c r="O871" s="149" t="str">
        <f t="shared" si="106"/>
        <v>ข้อมูลไม่ถูกต้อง</v>
      </c>
      <c r="P871" s="149" t="str">
        <f t="shared" si="107"/>
        <v>ข้อมูลไม่ถูกต้อง</v>
      </c>
      <c r="Q871" s="149" t="str">
        <f t="shared" si="108"/>
        <v>ข้อมูลไม่ถูกต้อง</v>
      </c>
      <c r="R871" s="149" t="str">
        <f t="shared" si="109"/>
        <v>ข้อมูลไม่ถูกต้อง</v>
      </c>
      <c r="S871" s="149" t="str">
        <f>IF(ISNUMBER(R871),
IF(H$2=ตัวเลือก!A$30,"ยังไม่บันทึกข้อมูล",R871*0.27),"ข้อมูลไม่ถูกต้อง")</f>
        <v>ข้อมูลไม่ถูกต้อง</v>
      </c>
      <c r="T871" s="149" t="str">
        <f t="shared" si="110"/>
        <v>ข้อมูลไม่ถูกต้อง</v>
      </c>
      <c r="U871" s="149" t="str">
        <f>IF(ISNUMBER(R871),
IF(H$2=ตัวเลือก!A$30,"ยังไม่บันทึกข้อมูล",R871*0.47),"ข้อมูลไม่ถูกต้อง")</f>
        <v>ข้อมูลไม่ถูกต้อง</v>
      </c>
      <c r="V871" s="149" t="str">
        <f>IF(ISNUMBER(S871),
IF(H$2=ตัวเลือก!A$30,"ยังไม่บันทึกข้อมูล",S871*0.47),"ข้อมูลไม่ถูกต้อง")</f>
        <v>ข้อมูลไม่ถูกต้อง</v>
      </c>
      <c r="W871" s="149" t="str">
        <f t="shared" si="111"/>
        <v>ข้อมูลไม่ถูกต้อง</v>
      </c>
      <c r="X871" s="148" t="str">
        <f t="shared" si="112"/>
        <v>ข้อมูลไม่ถูกต้อง</v>
      </c>
      <c r="Y871" s="38"/>
      <c r="Z871" s="38"/>
      <c r="AA871" s="38"/>
    </row>
    <row r="872" spans="1:27" x14ac:dyDescent="0.45">
      <c r="A872" s="38">
        <v>867</v>
      </c>
      <c r="B872" s="38"/>
      <c r="C872" s="38"/>
      <c r="D872" s="38"/>
      <c r="E872" s="38"/>
      <c r="F872" s="35"/>
      <c r="G872" s="35"/>
      <c r="H872" s="150"/>
      <c r="I872" s="38"/>
      <c r="J872" s="149" t="str">
        <f t="shared" si="113"/>
        <v>รอข้อมูลคอลัมน์ H</v>
      </c>
      <c r="K872" s="150"/>
      <c r="L872" s="150"/>
      <c r="M872" s="150"/>
      <c r="N872" s="149" t="str" cm="1">
        <f t="array" ref="N872">IF(AND(K872:M872=""),"ยังไม่บันทึกข้อมูล",
IF(M872&lt;&gt;"",
IF(M872&gt;=1.3,M872,"เป็นไม้พุ่ม"),
IF(K872+L872&gt;=1.3,K872+L872,"เป็นไม้พุ่ม")))</f>
        <v>ยังไม่บันทึกข้อมูล</v>
      </c>
      <c r="O872" s="149" t="str">
        <f t="shared" si="106"/>
        <v>ข้อมูลไม่ถูกต้อง</v>
      </c>
      <c r="P872" s="149" t="str">
        <f t="shared" si="107"/>
        <v>ข้อมูลไม่ถูกต้อง</v>
      </c>
      <c r="Q872" s="149" t="str">
        <f t="shared" si="108"/>
        <v>ข้อมูลไม่ถูกต้อง</v>
      </c>
      <c r="R872" s="149" t="str">
        <f t="shared" si="109"/>
        <v>ข้อมูลไม่ถูกต้อง</v>
      </c>
      <c r="S872" s="149" t="str">
        <f>IF(ISNUMBER(R872),
IF(H$2=ตัวเลือก!A$30,"ยังไม่บันทึกข้อมูล",R872*0.27),"ข้อมูลไม่ถูกต้อง")</f>
        <v>ข้อมูลไม่ถูกต้อง</v>
      </c>
      <c r="T872" s="149" t="str">
        <f t="shared" si="110"/>
        <v>ข้อมูลไม่ถูกต้อง</v>
      </c>
      <c r="U872" s="149" t="str">
        <f>IF(ISNUMBER(R872),
IF(H$2=ตัวเลือก!A$30,"ยังไม่บันทึกข้อมูล",R872*0.47),"ข้อมูลไม่ถูกต้อง")</f>
        <v>ข้อมูลไม่ถูกต้อง</v>
      </c>
      <c r="V872" s="149" t="str">
        <f>IF(ISNUMBER(S872),
IF(H$2=ตัวเลือก!A$30,"ยังไม่บันทึกข้อมูล",S872*0.47),"ข้อมูลไม่ถูกต้อง")</f>
        <v>ข้อมูลไม่ถูกต้อง</v>
      </c>
      <c r="W872" s="149" t="str">
        <f t="shared" si="111"/>
        <v>ข้อมูลไม่ถูกต้อง</v>
      </c>
      <c r="X872" s="148" t="str">
        <f t="shared" si="112"/>
        <v>ข้อมูลไม่ถูกต้อง</v>
      </c>
      <c r="Y872" s="38"/>
      <c r="Z872" s="38"/>
      <c r="AA872" s="38"/>
    </row>
    <row r="873" spans="1:27" x14ac:dyDescent="0.45">
      <c r="A873" s="38">
        <v>868</v>
      </c>
      <c r="B873" s="38"/>
      <c r="C873" s="38"/>
      <c r="D873" s="38"/>
      <c r="E873" s="38"/>
      <c r="F873" s="35"/>
      <c r="G873" s="35"/>
      <c r="H873" s="150"/>
      <c r="I873" s="38"/>
      <c r="J873" s="149" t="str">
        <f t="shared" si="113"/>
        <v>รอข้อมูลคอลัมน์ H</v>
      </c>
      <c r="K873" s="150"/>
      <c r="L873" s="150"/>
      <c r="M873" s="150"/>
      <c r="N873" s="149" t="str" cm="1">
        <f t="array" ref="N873">IF(AND(K873:M873=""),"ยังไม่บันทึกข้อมูล",
IF(M873&lt;&gt;"",
IF(M873&gt;=1.3,M873,"เป็นไม้พุ่ม"),
IF(K873+L873&gt;=1.3,K873+L873,"เป็นไม้พุ่ม")))</f>
        <v>ยังไม่บันทึกข้อมูล</v>
      </c>
      <c r="O873" s="149" t="str">
        <f t="shared" si="106"/>
        <v>ข้อมูลไม่ถูกต้อง</v>
      </c>
      <c r="P873" s="149" t="str">
        <f t="shared" si="107"/>
        <v>ข้อมูลไม่ถูกต้อง</v>
      </c>
      <c r="Q873" s="149" t="str">
        <f t="shared" si="108"/>
        <v>ข้อมูลไม่ถูกต้อง</v>
      </c>
      <c r="R873" s="149" t="str">
        <f t="shared" si="109"/>
        <v>ข้อมูลไม่ถูกต้อง</v>
      </c>
      <c r="S873" s="149" t="str">
        <f>IF(ISNUMBER(R873),
IF(H$2=ตัวเลือก!A$30,"ยังไม่บันทึกข้อมูล",R873*0.27),"ข้อมูลไม่ถูกต้อง")</f>
        <v>ข้อมูลไม่ถูกต้อง</v>
      </c>
      <c r="T873" s="149" t="str">
        <f t="shared" si="110"/>
        <v>ข้อมูลไม่ถูกต้อง</v>
      </c>
      <c r="U873" s="149" t="str">
        <f>IF(ISNUMBER(R873),
IF(H$2=ตัวเลือก!A$30,"ยังไม่บันทึกข้อมูล",R873*0.47),"ข้อมูลไม่ถูกต้อง")</f>
        <v>ข้อมูลไม่ถูกต้อง</v>
      </c>
      <c r="V873" s="149" t="str">
        <f>IF(ISNUMBER(S873),
IF(H$2=ตัวเลือก!A$30,"ยังไม่บันทึกข้อมูล",S873*0.47),"ข้อมูลไม่ถูกต้อง")</f>
        <v>ข้อมูลไม่ถูกต้อง</v>
      </c>
      <c r="W873" s="149" t="str">
        <f t="shared" si="111"/>
        <v>ข้อมูลไม่ถูกต้อง</v>
      </c>
      <c r="X873" s="148" t="str">
        <f t="shared" si="112"/>
        <v>ข้อมูลไม่ถูกต้อง</v>
      </c>
      <c r="Y873" s="38"/>
      <c r="Z873" s="38"/>
      <c r="AA873" s="38"/>
    </row>
    <row r="874" spans="1:27" x14ac:dyDescent="0.45">
      <c r="A874" s="38">
        <v>869</v>
      </c>
      <c r="B874" s="38"/>
      <c r="C874" s="38"/>
      <c r="D874" s="38"/>
      <c r="E874" s="38"/>
      <c r="F874" s="35"/>
      <c r="G874" s="35"/>
      <c r="H874" s="150"/>
      <c r="I874" s="38"/>
      <c r="J874" s="149" t="str">
        <f t="shared" si="113"/>
        <v>รอข้อมูลคอลัมน์ H</v>
      </c>
      <c r="K874" s="150"/>
      <c r="L874" s="150"/>
      <c r="M874" s="150"/>
      <c r="N874" s="149" t="str" cm="1">
        <f t="array" ref="N874">IF(AND(K874:M874=""),"ยังไม่บันทึกข้อมูล",
IF(M874&lt;&gt;"",
IF(M874&gt;=1.3,M874,"เป็นไม้พุ่ม"),
IF(K874+L874&gt;=1.3,K874+L874,"เป็นไม้พุ่ม")))</f>
        <v>ยังไม่บันทึกข้อมูล</v>
      </c>
      <c r="O874" s="149" t="str">
        <f t="shared" si="106"/>
        <v>ข้อมูลไม่ถูกต้อง</v>
      </c>
      <c r="P874" s="149" t="str">
        <f t="shared" si="107"/>
        <v>ข้อมูลไม่ถูกต้อง</v>
      </c>
      <c r="Q874" s="149" t="str">
        <f t="shared" si="108"/>
        <v>ข้อมูลไม่ถูกต้อง</v>
      </c>
      <c r="R874" s="149" t="str">
        <f t="shared" si="109"/>
        <v>ข้อมูลไม่ถูกต้อง</v>
      </c>
      <c r="S874" s="149" t="str">
        <f>IF(ISNUMBER(R874),
IF(H$2=ตัวเลือก!A$30,"ยังไม่บันทึกข้อมูล",R874*0.27),"ข้อมูลไม่ถูกต้อง")</f>
        <v>ข้อมูลไม่ถูกต้อง</v>
      </c>
      <c r="T874" s="149" t="str">
        <f t="shared" si="110"/>
        <v>ข้อมูลไม่ถูกต้อง</v>
      </c>
      <c r="U874" s="149" t="str">
        <f>IF(ISNUMBER(R874),
IF(H$2=ตัวเลือก!A$30,"ยังไม่บันทึกข้อมูล",R874*0.47),"ข้อมูลไม่ถูกต้อง")</f>
        <v>ข้อมูลไม่ถูกต้อง</v>
      </c>
      <c r="V874" s="149" t="str">
        <f>IF(ISNUMBER(S874),
IF(H$2=ตัวเลือก!A$30,"ยังไม่บันทึกข้อมูล",S874*0.47),"ข้อมูลไม่ถูกต้อง")</f>
        <v>ข้อมูลไม่ถูกต้อง</v>
      </c>
      <c r="W874" s="149" t="str">
        <f t="shared" si="111"/>
        <v>ข้อมูลไม่ถูกต้อง</v>
      </c>
      <c r="X874" s="148" t="str">
        <f t="shared" si="112"/>
        <v>ข้อมูลไม่ถูกต้อง</v>
      </c>
      <c r="Y874" s="38"/>
      <c r="Z874" s="38"/>
      <c r="AA874" s="38"/>
    </row>
    <row r="875" spans="1:27" x14ac:dyDescent="0.45">
      <c r="A875" s="38">
        <v>870</v>
      </c>
      <c r="B875" s="38"/>
      <c r="C875" s="38"/>
      <c r="D875" s="38"/>
      <c r="E875" s="38"/>
      <c r="F875" s="35"/>
      <c r="G875" s="35"/>
      <c r="H875" s="150"/>
      <c r="I875" s="38"/>
      <c r="J875" s="149" t="str">
        <f t="shared" si="113"/>
        <v>รอข้อมูลคอลัมน์ H</v>
      </c>
      <c r="K875" s="150"/>
      <c r="L875" s="150"/>
      <c r="M875" s="150"/>
      <c r="N875" s="149" t="str" cm="1">
        <f t="array" ref="N875">IF(AND(K875:M875=""),"ยังไม่บันทึกข้อมูล",
IF(M875&lt;&gt;"",
IF(M875&gt;=1.3,M875,"เป็นไม้พุ่ม"),
IF(K875+L875&gt;=1.3,K875+L875,"เป็นไม้พุ่ม")))</f>
        <v>ยังไม่บันทึกข้อมูล</v>
      </c>
      <c r="O875" s="149" t="str">
        <f t="shared" si="106"/>
        <v>ข้อมูลไม่ถูกต้อง</v>
      </c>
      <c r="P875" s="149" t="str">
        <f t="shared" si="107"/>
        <v>ข้อมูลไม่ถูกต้อง</v>
      </c>
      <c r="Q875" s="149" t="str">
        <f t="shared" si="108"/>
        <v>ข้อมูลไม่ถูกต้อง</v>
      </c>
      <c r="R875" s="149" t="str">
        <f t="shared" si="109"/>
        <v>ข้อมูลไม่ถูกต้อง</v>
      </c>
      <c r="S875" s="149" t="str">
        <f>IF(ISNUMBER(R875),
IF(H$2=ตัวเลือก!A$30,"ยังไม่บันทึกข้อมูล",R875*0.27),"ข้อมูลไม่ถูกต้อง")</f>
        <v>ข้อมูลไม่ถูกต้อง</v>
      </c>
      <c r="T875" s="149" t="str">
        <f t="shared" si="110"/>
        <v>ข้อมูลไม่ถูกต้อง</v>
      </c>
      <c r="U875" s="149" t="str">
        <f>IF(ISNUMBER(R875),
IF(H$2=ตัวเลือก!A$30,"ยังไม่บันทึกข้อมูล",R875*0.47),"ข้อมูลไม่ถูกต้อง")</f>
        <v>ข้อมูลไม่ถูกต้อง</v>
      </c>
      <c r="V875" s="149" t="str">
        <f>IF(ISNUMBER(S875),
IF(H$2=ตัวเลือก!A$30,"ยังไม่บันทึกข้อมูล",S875*0.47),"ข้อมูลไม่ถูกต้อง")</f>
        <v>ข้อมูลไม่ถูกต้อง</v>
      </c>
      <c r="W875" s="149" t="str">
        <f t="shared" si="111"/>
        <v>ข้อมูลไม่ถูกต้อง</v>
      </c>
      <c r="X875" s="148" t="str">
        <f t="shared" si="112"/>
        <v>ข้อมูลไม่ถูกต้อง</v>
      </c>
      <c r="Y875" s="38"/>
      <c r="Z875" s="38"/>
      <c r="AA875" s="38"/>
    </row>
    <row r="876" spans="1:27" x14ac:dyDescent="0.45">
      <c r="A876" s="38">
        <v>871</v>
      </c>
      <c r="B876" s="38"/>
      <c r="C876" s="38"/>
      <c r="D876" s="38"/>
      <c r="E876" s="38"/>
      <c r="F876" s="35"/>
      <c r="G876" s="35"/>
      <c r="H876" s="150"/>
      <c r="I876" s="38"/>
      <c r="J876" s="149" t="str">
        <f t="shared" si="113"/>
        <v>รอข้อมูลคอลัมน์ H</v>
      </c>
      <c r="K876" s="150"/>
      <c r="L876" s="150"/>
      <c r="M876" s="150"/>
      <c r="N876" s="149" t="str" cm="1">
        <f t="array" ref="N876">IF(AND(K876:M876=""),"ยังไม่บันทึกข้อมูล",
IF(M876&lt;&gt;"",
IF(M876&gt;=1.3,M876,"เป็นไม้พุ่ม"),
IF(K876+L876&gt;=1.3,K876+L876,"เป็นไม้พุ่ม")))</f>
        <v>ยังไม่บันทึกข้อมูล</v>
      </c>
      <c r="O876" s="149" t="str">
        <f t="shared" si="106"/>
        <v>ข้อมูลไม่ถูกต้อง</v>
      </c>
      <c r="P876" s="149" t="str">
        <f t="shared" si="107"/>
        <v>ข้อมูลไม่ถูกต้อง</v>
      </c>
      <c r="Q876" s="149" t="str">
        <f t="shared" si="108"/>
        <v>ข้อมูลไม่ถูกต้อง</v>
      </c>
      <c r="R876" s="149" t="str">
        <f t="shared" si="109"/>
        <v>ข้อมูลไม่ถูกต้อง</v>
      </c>
      <c r="S876" s="149" t="str">
        <f>IF(ISNUMBER(R876),
IF(H$2=ตัวเลือก!A$30,"ยังไม่บันทึกข้อมูล",R876*0.27),"ข้อมูลไม่ถูกต้อง")</f>
        <v>ข้อมูลไม่ถูกต้อง</v>
      </c>
      <c r="T876" s="149" t="str">
        <f t="shared" si="110"/>
        <v>ข้อมูลไม่ถูกต้อง</v>
      </c>
      <c r="U876" s="149" t="str">
        <f>IF(ISNUMBER(R876),
IF(H$2=ตัวเลือก!A$30,"ยังไม่บันทึกข้อมูล",R876*0.47),"ข้อมูลไม่ถูกต้อง")</f>
        <v>ข้อมูลไม่ถูกต้อง</v>
      </c>
      <c r="V876" s="149" t="str">
        <f>IF(ISNUMBER(S876),
IF(H$2=ตัวเลือก!A$30,"ยังไม่บันทึกข้อมูล",S876*0.47),"ข้อมูลไม่ถูกต้อง")</f>
        <v>ข้อมูลไม่ถูกต้อง</v>
      </c>
      <c r="W876" s="149" t="str">
        <f t="shared" si="111"/>
        <v>ข้อมูลไม่ถูกต้อง</v>
      </c>
      <c r="X876" s="148" t="str">
        <f t="shared" si="112"/>
        <v>ข้อมูลไม่ถูกต้อง</v>
      </c>
      <c r="Y876" s="38"/>
      <c r="Z876" s="38"/>
      <c r="AA876" s="38"/>
    </row>
    <row r="877" spans="1:27" x14ac:dyDescent="0.45">
      <c r="A877" s="38">
        <v>872</v>
      </c>
      <c r="B877" s="38"/>
      <c r="C877" s="38"/>
      <c r="D877" s="38"/>
      <c r="E877" s="38"/>
      <c r="F877" s="35"/>
      <c r="G877" s="35"/>
      <c r="H877" s="150"/>
      <c r="I877" s="38"/>
      <c r="J877" s="149" t="str">
        <f t="shared" si="113"/>
        <v>รอข้อมูลคอลัมน์ H</v>
      </c>
      <c r="K877" s="150"/>
      <c r="L877" s="150"/>
      <c r="M877" s="150"/>
      <c r="N877" s="149" t="str" cm="1">
        <f t="array" ref="N877">IF(AND(K877:M877=""),"ยังไม่บันทึกข้อมูล",
IF(M877&lt;&gt;"",
IF(M877&gt;=1.3,M877,"เป็นไม้พุ่ม"),
IF(K877+L877&gt;=1.3,K877+L877,"เป็นไม้พุ่ม")))</f>
        <v>ยังไม่บันทึกข้อมูล</v>
      </c>
      <c r="O877" s="149" t="str">
        <f t="shared" si="106"/>
        <v>ข้อมูลไม่ถูกต้อง</v>
      </c>
      <c r="P877" s="149" t="str">
        <f t="shared" si="107"/>
        <v>ข้อมูลไม่ถูกต้อง</v>
      </c>
      <c r="Q877" s="149" t="str">
        <f t="shared" si="108"/>
        <v>ข้อมูลไม่ถูกต้อง</v>
      </c>
      <c r="R877" s="149" t="str">
        <f t="shared" si="109"/>
        <v>ข้อมูลไม่ถูกต้อง</v>
      </c>
      <c r="S877" s="149" t="str">
        <f>IF(ISNUMBER(R877),
IF(H$2=ตัวเลือก!A$30,"ยังไม่บันทึกข้อมูล",R877*0.27),"ข้อมูลไม่ถูกต้อง")</f>
        <v>ข้อมูลไม่ถูกต้อง</v>
      </c>
      <c r="T877" s="149" t="str">
        <f t="shared" si="110"/>
        <v>ข้อมูลไม่ถูกต้อง</v>
      </c>
      <c r="U877" s="149" t="str">
        <f>IF(ISNUMBER(R877),
IF(H$2=ตัวเลือก!A$30,"ยังไม่บันทึกข้อมูล",R877*0.47),"ข้อมูลไม่ถูกต้อง")</f>
        <v>ข้อมูลไม่ถูกต้อง</v>
      </c>
      <c r="V877" s="149" t="str">
        <f>IF(ISNUMBER(S877),
IF(H$2=ตัวเลือก!A$30,"ยังไม่บันทึกข้อมูล",S877*0.47),"ข้อมูลไม่ถูกต้อง")</f>
        <v>ข้อมูลไม่ถูกต้อง</v>
      </c>
      <c r="W877" s="149" t="str">
        <f t="shared" si="111"/>
        <v>ข้อมูลไม่ถูกต้อง</v>
      </c>
      <c r="X877" s="148" t="str">
        <f t="shared" si="112"/>
        <v>ข้อมูลไม่ถูกต้อง</v>
      </c>
      <c r="Y877" s="38"/>
      <c r="Z877" s="38"/>
      <c r="AA877" s="38"/>
    </row>
    <row r="878" spans="1:27" x14ac:dyDescent="0.45">
      <c r="A878" s="38">
        <v>873</v>
      </c>
      <c r="B878" s="38"/>
      <c r="C878" s="38"/>
      <c r="D878" s="38"/>
      <c r="E878" s="38"/>
      <c r="F878" s="35"/>
      <c r="G878" s="35"/>
      <c r="H878" s="150"/>
      <c r="I878" s="38"/>
      <c r="J878" s="149" t="str">
        <f t="shared" si="113"/>
        <v>รอข้อมูลคอลัมน์ H</v>
      </c>
      <c r="K878" s="150"/>
      <c r="L878" s="150"/>
      <c r="M878" s="150"/>
      <c r="N878" s="149" t="str" cm="1">
        <f t="array" ref="N878">IF(AND(K878:M878=""),"ยังไม่บันทึกข้อมูล",
IF(M878&lt;&gt;"",
IF(M878&gt;=1.3,M878,"เป็นไม้พุ่ม"),
IF(K878+L878&gt;=1.3,K878+L878,"เป็นไม้พุ่ม")))</f>
        <v>ยังไม่บันทึกข้อมูล</v>
      </c>
      <c r="O878" s="149" t="str">
        <f t="shared" si="106"/>
        <v>ข้อมูลไม่ถูกต้อง</v>
      </c>
      <c r="P878" s="149" t="str">
        <f t="shared" si="107"/>
        <v>ข้อมูลไม่ถูกต้อง</v>
      </c>
      <c r="Q878" s="149" t="str">
        <f t="shared" si="108"/>
        <v>ข้อมูลไม่ถูกต้อง</v>
      </c>
      <c r="R878" s="149" t="str">
        <f t="shared" si="109"/>
        <v>ข้อมูลไม่ถูกต้อง</v>
      </c>
      <c r="S878" s="149" t="str">
        <f>IF(ISNUMBER(R878),
IF(H$2=ตัวเลือก!A$30,"ยังไม่บันทึกข้อมูล",R878*0.27),"ข้อมูลไม่ถูกต้อง")</f>
        <v>ข้อมูลไม่ถูกต้อง</v>
      </c>
      <c r="T878" s="149" t="str">
        <f t="shared" si="110"/>
        <v>ข้อมูลไม่ถูกต้อง</v>
      </c>
      <c r="U878" s="149" t="str">
        <f>IF(ISNUMBER(R878),
IF(H$2=ตัวเลือก!A$30,"ยังไม่บันทึกข้อมูล",R878*0.47),"ข้อมูลไม่ถูกต้อง")</f>
        <v>ข้อมูลไม่ถูกต้อง</v>
      </c>
      <c r="V878" s="149" t="str">
        <f>IF(ISNUMBER(S878),
IF(H$2=ตัวเลือก!A$30,"ยังไม่บันทึกข้อมูล",S878*0.47),"ข้อมูลไม่ถูกต้อง")</f>
        <v>ข้อมูลไม่ถูกต้อง</v>
      </c>
      <c r="W878" s="149" t="str">
        <f t="shared" si="111"/>
        <v>ข้อมูลไม่ถูกต้อง</v>
      </c>
      <c r="X878" s="148" t="str">
        <f t="shared" si="112"/>
        <v>ข้อมูลไม่ถูกต้อง</v>
      </c>
      <c r="Y878" s="38"/>
      <c r="Z878" s="38"/>
      <c r="AA878" s="38"/>
    </row>
    <row r="879" spans="1:27" x14ac:dyDescent="0.45">
      <c r="A879" s="38">
        <v>874</v>
      </c>
      <c r="B879" s="38"/>
      <c r="C879" s="38"/>
      <c r="D879" s="38"/>
      <c r="E879" s="38"/>
      <c r="F879" s="35"/>
      <c r="G879" s="35"/>
      <c r="H879" s="150"/>
      <c r="I879" s="38"/>
      <c r="J879" s="149" t="str">
        <f t="shared" si="113"/>
        <v>รอข้อมูลคอลัมน์ H</v>
      </c>
      <c r="K879" s="150"/>
      <c r="L879" s="150"/>
      <c r="M879" s="150"/>
      <c r="N879" s="149" t="str" cm="1">
        <f t="array" ref="N879">IF(AND(K879:M879=""),"ยังไม่บันทึกข้อมูล",
IF(M879&lt;&gt;"",
IF(M879&gt;=1.3,M879,"เป็นไม้พุ่ม"),
IF(K879+L879&gt;=1.3,K879+L879,"เป็นไม้พุ่ม")))</f>
        <v>ยังไม่บันทึกข้อมูล</v>
      </c>
      <c r="O879" s="149" t="str">
        <f t="shared" si="106"/>
        <v>ข้อมูลไม่ถูกต้อง</v>
      </c>
      <c r="P879" s="149" t="str">
        <f t="shared" si="107"/>
        <v>ข้อมูลไม่ถูกต้อง</v>
      </c>
      <c r="Q879" s="149" t="str">
        <f t="shared" si="108"/>
        <v>ข้อมูลไม่ถูกต้อง</v>
      </c>
      <c r="R879" s="149" t="str">
        <f t="shared" si="109"/>
        <v>ข้อมูลไม่ถูกต้อง</v>
      </c>
      <c r="S879" s="149" t="str">
        <f>IF(ISNUMBER(R879),
IF(H$2=ตัวเลือก!A$30,"ยังไม่บันทึกข้อมูล",R879*0.27),"ข้อมูลไม่ถูกต้อง")</f>
        <v>ข้อมูลไม่ถูกต้อง</v>
      </c>
      <c r="T879" s="149" t="str">
        <f t="shared" si="110"/>
        <v>ข้อมูลไม่ถูกต้อง</v>
      </c>
      <c r="U879" s="149" t="str">
        <f>IF(ISNUMBER(R879),
IF(H$2=ตัวเลือก!A$30,"ยังไม่บันทึกข้อมูล",R879*0.47),"ข้อมูลไม่ถูกต้อง")</f>
        <v>ข้อมูลไม่ถูกต้อง</v>
      </c>
      <c r="V879" s="149" t="str">
        <f>IF(ISNUMBER(S879),
IF(H$2=ตัวเลือก!A$30,"ยังไม่บันทึกข้อมูล",S879*0.47),"ข้อมูลไม่ถูกต้อง")</f>
        <v>ข้อมูลไม่ถูกต้อง</v>
      </c>
      <c r="W879" s="149" t="str">
        <f t="shared" si="111"/>
        <v>ข้อมูลไม่ถูกต้อง</v>
      </c>
      <c r="X879" s="148" t="str">
        <f t="shared" si="112"/>
        <v>ข้อมูลไม่ถูกต้อง</v>
      </c>
      <c r="Y879" s="38"/>
      <c r="Z879" s="38"/>
      <c r="AA879" s="38"/>
    </row>
    <row r="880" spans="1:27" x14ac:dyDescent="0.45">
      <c r="A880" s="38">
        <v>875</v>
      </c>
      <c r="B880" s="38"/>
      <c r="C880" s="38"/>
      <c r="D880" s="38"/>
      <c r="E880" s="38"/>
      <c r="F880" s="35"/>
      <c r="G880" s="35"/>
      <c r="H880" s="150"/>
      <c r="I880" s="38"/>
      <c r="J880" s="149" t="str">
        <f t="shared" si="113"/>
        <v>รอข้อมูลคอลัมน์ H</v>
      </c>
      <c r="K880" s="150"/>
      <c r="L880" s="150"/>
      <c r="M880" s="150"/>
      <c r="N880" s="149" t="str" cm="1">
        <f t="array" ref="N880">IF(AND(K880:M880=""),"ยังไม่บันทึกข้อมูล",
IF(M880&lt;&gt;"",
IF(M880&gt;=1.3,M880,"เป็นไม้พุ่ม"),
IF(K880+L880&gt;=1.3,K880+L880,"เป็นไม้พุ่ม")))</f>
        <v>ยังไม่บันทึกข้อมูล</v>
      </c>
      <c r="O880" s="149" t="str">
        <f t="shared" si="106"/>
        <v>ข้อมูลไม่ถูกต้อง</v>
      </c>
      <c r="P880" s="149" t="str">
        <f t="shared" si="107"/>
        <v>ข้อมูลไม่ถูกต้อง</v>
      </c>
      <c r="Q880" s="149" t="str">
        <f t="shared" si="108"/>
        <v>ข้อมูลไม่ถูกต้อง</v>
      </c>
      <c r="R880" s="149" t="str">
        <f t="shared" si="109"/>
        <v>ข้อมูลไม่ถูกต้อง</v>
      </c>
      <c r="S880" s="149" t="str">
        <f>IF(ISNUMBER(R880),
IF(H$2=ตัวเลือก!A$30,"ยังไม่บันทึกข้อมูล",R880*0.27),"ข้อมูลไม่ถูกต้อง")</f>
        <v>ข้อมูลไม่ถูกต้อง</v>
      </c>
      <c r="T880" s="149" t="str">
        <f t="shared" si="110"/>
        <v>ข้อมูลไม่ถูกต้อง</v>
      </c>
      <c r="U880" s="149" t="str">
        <f>IF(ISNUMBER(R880),
IF(H$2=ตัวเลือก!A$30,"ยังไม่บันทึกข้อมูล",R880*0.47),"ข้อมูลไม่ถูกต้อง")</f>
        <v>ข้อมูลไม่ถูกต้อง</v>
      </c>
      <c r="V880" s="149" t="str">
        <f>IF(ISNUMBER(S880),
IF(H$2=ตัวเลือก!A$30,"ยังไม่บันทึกข้อมูล",S880*0.47),"ข้อมูลไม่ถูกต้อง")</f>
        <v>ข้อมูลไม่ถูกต้อง</v>
      </c>
      <c r="W880" s="149" t="str">
        <f t="shared" si="111"/>
        <v>ข้อมูลไม่ถูกต้อง</v>
      </c>
      <c r="X880" s="148" t="str">
        <f t="shared" si="112"/>
        <v>ข้อมูลไม่ถูกต้อง</v>
      </c>
      <c r="Y880" s="38"/>
      <c r="Z880" s="38"/>
      <c r="AA880" s="38"/>
    </row>
    <row r="881" spans="1:27" x14ac:dyDescent="0.45">
      <c r="A881" s="38">
        <v>876</v>
      </c>
      <c r="B881" s="38"/>
      <c r="C881" s="38"/>
      <c r="D881" s="38"/>
      <c r="E881" s="38"/>
      <c r="F881" s="35"/>
      <c r="G881" s="35"/>
      <c r="H881" s="150"/>
      <c r="I881" s="38"/>
      <c r="J881" s="149" t="str">
        <f t="shared" si="113"/>
        <v>รอข้อมูลคอลัมน์ H</v>
      </c>
      <c r="K881" s="150"/>
      <c r="L881" s="150"/>
      <c r="M881" s="150"/>
      <c r="N881" s="149" t="str" cm="1">
        <f t="array" ref="N881">IF(AND(K881:M881=""),"ยังไม่บันทึกข้อมูล",
IF(M881&lt;&gt;"",
IF(M881&gt;=1.3,M881,"เป็นไม้พุ่ม"),
IF(K881+L881&gt;=1.3,K881+L881,"เป็นไม้พุ่ม")))</f>
        <v>ยังไม่บันทึกข้อมูล</v>
      </c>
      <c r="O881" s="149" t="str">
        <f t="shared" si="106"/>
        <v>ข้อมูลไม่ถูกต้อง</v>
      </c>
      <c r="P881" s="149" t="str">
        <f t="shared" si="107"/>
        <v>ข้อมูลไม่ถูกต้อง</v>
      </c>
      <c r="Q881" s="149" t="str">
        <f t="shared" si="108"/>
        <v>ข้อมูลไม่ถูกต้อง</v>
      </c>
      <c r="R881" s="149" t="str">
        <f t="shared" si="109"/>
        <v>ข้อมูลไม่ถูกต้อง</v>
      </c>
      <c r="S881" s="149" t="str">
        <f>IF(ISNUMBER(R881),
IF(H$2=ตัวเลือก!A$30,"ยังไม่บันทึกข้อมูล",R881*0.27),"ข้อมูลไม่ถูกต้อง")</f>
        <v>ข้อมูลไม่ถูกต้อง</v>
      </c>
      <c r="T881" s="149" t="str">
        <f t="shared" si="110"/>
        <v>ข้อมูลไม่ถูกต้อง</v>
      </c>
      <c r="U881" s="149" t="str">
        <f>IF(ISNUMBER(R881),
IF(H$2=ตัวเลือก!A$30,"ยังไม่บันทึกข้อมูล",R881*0.47),"ข้อมูลไม่ถูกต้อง")</f>
        <v>ข้อมูลไม่ถูกต้อง</v>
      </c>
      <c r="V881" s="149" t="str">
        <f>IF(ISNUMBER(S881),
IF(H$2=ตัวเลือก!A$30,"ยังไม่บันทึกข้อมูล",S881*0.47),"ข้อมูลไม่ถูกต้อง")</f>
        <v>ข้อมูลไม่ถูกต้อง</v>
      </c>
      <c r="W881" s="149" t="str">
        <f t="shared" si="111"/>
        <v>ข้อมูลไม่ถูกต้อง</v>
      </c>
      <c r="X881" s="148" t="str">
        <f t="shared" si="112"/>
        <v>ข้อมูลไม่ถูกต้อง</v>
      </c>
      <c r="Y881" s="38"/>
      <c r="Z881" s="38"/>
      <c r="AA881" s="38"/>
    </row>
    <row r="882" spans="1:27" x14ac:dyDescent="0.45">
      <c r="A882" s="38">
        <v>877</v>
      </c>
      <c r="B882" s="38"/>
      <c r="C882" s="38"/>
      <c r="D882" s="38"/>
      <c r="E882" s="38"/>
      <c r="F882" s="35"/>
      <c r="G882" s="35"/>
      <c r="H882" s="150"/>
      <c r="I882" s="38"/>
      <c r="J882" s="149" t="str">
        <f t="shared" si="113"/>
        <v>รอข้อมูลคอลัมน์ H</v>
      </c>
      <c r="K882" s="150"/>
      <c r="L882" s="150"/>
      <c r="M882" s="150"/>
      <c r="N882" s="149" t="str" cm="1">
        <f t="array" ref="N882">IF(AND(K882:M882=""),"ยังไม่บันทึกข้อมูล",
IF(M882&lt;&gt;"",
IF(M882&gt;=1.3,M882,"เป็นไม้พุ่ม"),
IF(K882+L882&gt;=1.3,K882+L882,"เป็นไม้พุ่ม")))</f>
        <v>ยังไม่บันทึกข้อมูล</v>
      </c>
      <c r="O882" s="149" t="str">
        <f t="shared" si="106"/>
        <v>ข้อมูลไม่ถูกต้อง</v>
      </c>
      <c r="P882" s="149" t="str">
        <f t="shared" si="107"/>
        <v>ข้อมูลไม่ถูกต้อง</v>
      </c>
      <c r="Q882" s="149" t="str">
        <f t="shared" si="108"/>
        <v>ข้อมูลไม่ถูกต้อง</v>
      </c>
      <c r="R882" s="149" t="str">
        <f t="shared" si="109"/>
        <v>ข้อมูลไม่ถูกต้อง</v>
      </c>
      <c r="S882" s="149" t="str">
        <f>IF(ISNUMBER(R882),
IF(H$2=ตัวเลือก!A$30,"ยังไม่บันทึกข้อมูล",R882*0.27),"ข้อมูลไม่ถูกต้อง")</f>
        <v>ข้อมูลไม่ถูกต้อง</v>
      </c>
      <c r="T882" s="149" t="str">
        <f t="shared" si="110"/>
        <v>ข้อมูลไม่ถูกต้อง</v>
      </c>
      <c r="U882" s="149" t="str">
        <f>IF(ISNUMBER(R882),
IF(H$2=ตัวเลือก!A$30,"ยังไม่บันทึกข้อมูล",R882*0.47),"ข้อมูลไม่ถูกต้อง")</f>
        <v>ข้อมูลไม่ถูกต้อง</v>
      </c>
      <c r="V882" s="149" t="str">
        <f>IF(ISNUMBER(S882),
IF(H$2=ตัวเลือก!A$30,"ยังไม่บันทึกข้อมูล",S882*0.47),"ข้อมูลไม่ถูกต้อง")</f>
        <v>ข้อมูลไม่ถูกต้อง</v>
      </c>
      <c r="W882" s="149" t="str">
        <f t="shared" si="111"/>
        <v>ข้อมูลไม่ถูกต้อง</v>
      </c>
      <c r="X882" s="148" t="str">
        <f t="shared" si="112"/>
        <v>ข้อมูลไม่ถูกต้อง</v>
      </c>
      <c r="Y882" s="38"/>
      <c r="Z882" s="38"/>
      <c r="AA882" s="38"/>
    </row>
    <row r="883" spans="1:27" x14ac:dyDescent="0.45">
      <c r="A883" s="38">
        <v>878</v>
      </c>
      <c r="B883" s="38"/>
      <c r="C883" s="38"/>
      <c r="D883" s="38"/>
      <c r="E883" s="38"/>
      <c r="F883" s="35"/>
      <c r="G883" s="35"/>
      <c r="H883" s="150"/>
      <c r="I883" s="38"/>
      <c r="J883" s="149" t="str">
        <f t="shared" si="113"/>
        <v>รอข้อมูลคอลัมน์ H</v>
      </c>
      <c r="K883" s="150"/>
      <c r="L883" s="150"/>
      <c r="M883" s="150"/>
      <c r="N883" s="149" t="str" cm="1">
        <f t="array" ref="N883">IF(AND(K883:M883=""),"ยังไม่บันทึกข้อมูล",
IF(M883&lt;&gt;"",
IF(M883&gt;=1.3,M883,"เป็นไม้พุ่ม"),
IF(K883+L883&gt;=1.3,K883+L883,"เป็นไม้พุ่ม")))</f>
        <v>ยังไม่บันทึกข้อมูล</v>
      </c>
      <c r="O883" s="149" t="str">
        <f t="shared" si="106"/>
        <v>ข้อมูลไม่ถูกต้อง</v>
      </c>
      <c r="P883" s="149" t="str">
        <f t="shared" si="107"/>
        <v>ข้อมูลไม่ถูกต้อง</v>
      </c>
      <c r="Q883" s="149" t="str">
        <f t="shared" si="108"/>
        <v>ข้อมูลไม่ถูกต้อง</v>
      </c>
      <c r="R883" s="149" t="str">
        <f t="shared" si="109"/>
        <v>ข้อมูลไม่ถูกต้อง</v>
      </c>
      <c r="S883" s="149" t="str">
        <f>IF(ISNUMBER(R883),
IF(H$2=ตัวเลือก!A$30,"ยังไม่บันทึกข้อมูล",R883*0.27),"ข้อมูลไม่ถูกต้อง")</f>
        <v>ข้อมูลไม่ถูกต้อง</v>
      </c>
      <c r="T883" s="149" t="str">
        <f t="shared" si="110"/>
        <v>ข้อมูลไม่ถูกต้อง</v>
      </c>
      <c r="U883" s="149" t="str">
        <f>IF(ISNUMBER(R883),
IF(H$2=ตัวเลือก!A$30,"ยังไม่บันทึกข้อมูล",R883*0.47),"ข้อมูลไม่ถูกต้อง")</f>
        <v>ข้อมูลไม่ถูกต้อง</v>
      </c>
      <c r="V883" s="149" t="str">
        <f>IF(ISNUMBER(S883),
IF(H$2=ตัวเลือก!A$30,"ยังไม่บันทึกข้อมูล",S883*0.47),"ข้อมูลไม่ถูกต้อง")</f>
        <v>ข้อมูลไม่ถูกต้อง</v>
      </c>
      <c r="W883" s="149" t="str">
        <f t="shared" si="111"/>
        <v>ข้อมูลไม่ถูกต้อง</v>
      </c>
      <c r="X883" s="148" t="str">
        <f t="shared" si="112"/>
        <v>ข้อมูลไม่ถูกต้อง</v>
      </c>
      <c r="Y883" s="38"/>
      <c r="Z883" s="38"/>
      <c r="AA883" s="38"/>
    </row>
    <row r="884" spans="1:27" x14ac:dyDescent="0.45">
      <c r="A884" s="38">
        <v>879</v>
      </c>
      <c r="B884" s="38"/>
      <c r="C884" s="38"/>
      <c r="D884" s="38"/>
      <c r="E884" s="38"/>
      <c r="F884" s="35"/>
      <c r="G884" s="35"/>
      <c r="H884" s="150"/>
      <c r="I884" s="38"/>
      <c r="J884" s="149" t="str">
        <f t="shared" si="113"/>
        <v>รอข้อมูลคอลัมน์ H</v>
      </c>
      <c r="K884" s="150"/>
      <c r="L884" s="150"/>
      <c r="M884" s="150"/>
      <c r="N884" s="149" t="str" cm="1">
        <f t="array" ref="N884">IF(AND(K884:M884=""),"ยังไม่บันทึกข้อมูล",
IF(M884&lt;&gt;"",
IF(M884&gt;=1.3,M884,"เป็นไม้พุ่ม"),
IF(K884+L884&gt;=1.3,K884+L884,"เป็นไม้พุ่ม")))</f>
        <v>ยังไม่บันทึกข้อมูล</v>
      </c>
      <c r="O884" s="149" t="str">
        <f t="shared" si="106"/>
        <v>ข้อมูลไม่ถูกต้อง</v>
      </c>
      <c r="P884" s="149" t="str">
        <f t="shared" si="107"/>
        <v>ข้อมูลไม่ถูกต้อง</v>
      </c>
      <c r="Q884" s="149" t="str">
        <f t="shared" si="108"/>
        <v>ข้อมูลไม่ถูกต้อง</v>
      </c>
      <c r="R884" s="149" t="str">
        <f t="shared" si="109"/>
        <v>ข้อมูลไม่ถูกต้อง</v>
      </c>
      <c r="S884" s="149" t="str">
        <f>IF(ISNUMBER(R884),
IF(H$2=ตัวเลือก!A$30,"ยังไม่บันทึกข้อมูล",R884*0.27),"ข้อมูลไม่ถูกต้อง")</f>
        <v>ข้อมูลไม่ถูกต้อง</v>
      </c>
      <c r="T884" s="149" t="str">
        <f t="shared" si="110"/>
        <v>ข้อมูลไม่ถูกต้อง</v>
      </c>
      <c r="U884" s="149" t="str">
        <f>IF(ISNUMBER(R884),
IF(H$2=ตัวเลือก!A$30,"ยังไม่บันทึกข้อมูล",R884*0.47),"ข้อมูลไม่ถูกต้อง")</f>
        <v>ข้อมูลไม่ถูกต้อง</v>
      </c>
      <c r="V884" s="149" t="str">
        <f>IF(ISNUMBER(S884),
IF(H$2=ตัวเลือก!A$30,"ยังไม่บันทึกข้อมูล",S884*0.47),"ข้อมูลไม่ถูกต้อง")</f>
        <v>ข้อมูลไม่ถูกต้อง</v>
      </c>
      <c r="W884" s="149" t="str">
        <f t="shared" si="111"/>
        <v>ข้อมูลไม่ถูกต้อง</v>
      </c>
      <c r="X884" s="148" t="str">
        <f t="shared" si="112"/>
        <v>ข้อมูลไม่ถูกต้อง</v>
      </c>
      <c r="Y884" s="38"/>
      <c r="Z884" s="38"/>
      <c r="AA884" s="38"/>
    </row>
    <row r="885" spans="1:27" x14ac:dyDescent="0.45">
      <c r="A885" s="38">
        <v>880</v>
      </c>
      <c r="B885" s="38"/>
      <c r="C885" s="38"/>
      <c r="D885" s="38"/>
      <c r="E885" s="38"/>
      <c r="F885" s="35"/>
      <c r="G885" s="35"/>
      <c r="H885" s="150"/>
      <c r="I885" s="38"/>
      <c r="J885" s="149" t="str">
        <f t="shared" si="113"/>
        <v>รอข้อมูลคอลัมน์ H</v>
      </c>
      <c r="K885" s="150"/>
      <c r="L885" s="150"/>
      <c r="M885" s="150"/>
      <c r="N885" s="149" t="str" cm="1">
        <f t="array" ref="N885">IF(AND(K885:M885=""),"ยังไม่บันทึกข้อมูล",
IF(M885&lt;&gt;"",
IF(M885&gt;=1.3,M885,"เป็นไม้พุ่ม"),
IF(K885+L885&gt;=1.3,K885+L885,"เป็นไม้พุ่ม")))</f>
        <v>ยังไม่บันทึกข้อมูล</v>
      </c>
      <c r="O885" s="149" t="str">
        <f t="shared" si="106"/>
        <v>ข้อมูลไม่ถูกต้อง</v>
      </c>
      <c r="P885" s="149" t="str">
        <f t="shared" si="107"/>
        <v>ข้อมูลไม่ถูกต้อง</v>
      </c>
      <c r="Q885" s="149" t="str">
        <f t="shared" si="108"/>
        <v>ข้อมูลไม่ถูกต้อง</v>
      </c>
      <c r="R885" s="149" t="str">
        <f t="shared" si="109"/>
        <v>ข้อมูลไม่ถูกต้อง</v>
      </c>
      <c r="S885" s="149" t="str">
        <f>IF(ISNUMBER(R885),
IF(H$2=ตัวเลือก!A$30,"ยังไม่บันทึกข้อมูล",R885*0.27),"ข้อมูลไม่ถูกต้อง")</f>
        <v>ข้อมูลไม่ถูกต้อง</v>
      </c>
      <c r="T885" s="149" t="str">
        <f t="shared" si="110"/>
        <v>ข้อมูลไม่ถูกต้อง</v>
      </c>
      <c r="U885" s="149" t="str">
        <f>IF(ISNUMBER(R885),
IF(H$2=ตัวเลือก!A$30,"ยังไม่บันทึกข้อมูล",R885*0.47),"ข้อมูลไม่ถูกต้อง")</f>
        <v>ข้อมูลไม่ถูกต้อง</v>
      </c>
      <c r="V885" s="149" t="str">
        <f>IF(ISNUMBER(S885),
IF(H$2=ตัวเลือก!A$30,"ยังไม่บันทึกข้อมูล",S885*0.47),"ข้อมูลไม่ถูกต้อง")</f>
        <v>ข้อมูลไม่ถูกต้อง</v>
      </c>
      <c r="W885" s="149" t="str">
        <f t="shared" si="111"/>
        <v>ข้อมูลไม่ถูกต้อง</v>
      </c>
      <c r="X885" s="148" t="str">
        <f t="shared" si="112"/>
        <v>ข้อมูลไม่ถูกต้อง</v>
      </c>
      <c r="Y885" s="38"/>
      <c r="Z885" s="38"/>
      <c r="AA885" s="38"/>
    </row>
    <row r="886" spans="1:27" x14ac:dyDescent="0.45">
      <c r="A886" s="38">
        <v>881</v>
      </c>
      <c r="B886" s="38"/>
      <c r="C886" s="38"/>
      <c r="D886" s="38"/>
      <c r="E886" s="38"/>
      <c r="F886" s="35"/>
      <c r="G886" s="35"/>
      <c r="H886" s="150"/>
      <c r="I886" s="38"/>
      <c r="J886" s="149" t="str">
        <f t="shared" si="113"/>
        <v>รอข้อมูลคอลัมน์ H</v>
      </c>
      <c r="K886" s="150"/>
      <c r="L886" s="150"/>
      <c r="M886" s="150"/>
      <c r="N886" s="149" t="str" cm="1">
        <f t="array" ref="N886">IF(AND(K886:M886=""),"ยังไม่บันทึกข้อมูล",
IF(M886&lt;&gt;"",
IF(M886&gt;=1.3,M886,"เป็นไม้พุ่ม"),
IF(K886+L886&gt;=1.3,K886+L886,"เป็นไม้พุ่ม")))</f>
        <v>ยังไม่บันทึกข้อมูล</v>
      </c>
      <c r="O886" s="149" t="str">
        <f t="shared" si="106"/>
        <v>ข้อมูลไม่ถูกต้อง</v>
      </c>
      <c r="P886" s="149" t="str">
        <f t="shared" si="107"/>
        <v>ข้อมูลไม่ถูกต้อง</v>
      </c>
      <c r="Q886" s="149" t="str">
        <f t="shared" si="108"/>
        <v>ข้อมูลไม่ถูกต้อง</v>
      </c>
      <c r="R886" s="149" t="str">
        <f t="shared" si="109"/>
        <v>ข้อมูลไม่ถูกต้อง</v>
      </c>
      <c r="S886" s="149" t="str">
        <f>IF(ISNUMBER(R886),
IF(H$2=ตัวเลือก!A$30,"ยังไม่บันทึกข้อมูล",R886*0.27),"ข้อมูลไม่ถูกต้อง")</f>
        <v>ข้อมูลไม่ถูกต้อง</v>
      </c>
      <c r="T886" s="149" t="str">
        <f t="shared" si="110"/>
        <v>ข้อมูลไม่ถูกต้อง</v>
      </c>
      <c r="U886" s="149" t="str">
        <f>IF(ISNUMBER(R886),
IF(H$2=ตัวเลือก!A$30,"ยังไม่บันทึกข้อมูล",R886*0.47),"ข้อมูลไม่ถูกต้อง")</f>
        <v>ข้อมูลไม่ถูกต้อง</v>
      </c>
      <c r="V886" s="149" t="str">
        <f>IF(ISNUMBER(S886),
IF(H$2=ตัวเลือก!A$30,"ยังไม่บันทึกข้อมูล",S886*0.47),"ข้อมูลไม่ถูกต้อง")</f>
        <v>ข้อมูลไม่ถูกต้อง</v>
      </c>
      <c r="W886" s="149" t="str">
        <f t="shared" si="111"/>
        <v>ข้อมูลไม่ถูกต้อง</v>
      </c>
      <c r="X886" s="148" t="str">
        <f t="shared" si="112"/>
        <v>ข้อมูลไม่ถูกต้อง</v>
      </c>
      <c r="Y886" s="38"/>
      <c r="Z886" s="38"/>
      <c r="AA886" s="38"/>
    </row>
    <row r="887" spans="1:27" x14ac:dyDescent="0.45">
      <c r="A887" s="38">
        <v>882</v>
      </c>
      <c r="B887" s="38"/>
      <c r="C887" s="38"/>
      <c r="D887" s="38"/>
      <c r="E887" s="38"/>
      <c r="F887" s="35"/>
      <c r="G887" s="35"/>
      <c r="H887" s="150"/>
      <c r="I887" s="38"/>
      <c r="J887" s="149" t="str">
        <f t="shared" si="113"/>
        <v>รอข้อมูลคอลัมน์ H</v>
      </c>
      <c r="K887" s="150"/>
      <c r="L887" s="150"/>
      <c r="M887" s="150"/>
      <c r="N887" s="149" t="str" cm="1">
        <f t="array" ref="N887">IF(AND(K887:M887=""),"ยังไม่บันทึกข้อมูล",
IF(M887&lt;&gt;"",
IF(M887&gt;=1.3,M887,"เป็นไม้พุ่ม"),
IF(K887+L887&gt;=1.3,K887+L887,"เป็นไม้พุ่ม")))</f>
        <v>ยังไม่บันทึกข้อมูล</v>
      </c>
      <c r="O887" s="149" t="str">
        <f t="shared" si="106"/>
        <v>ข้อมูลไม่ถูกต้อง</v>
      </c>
      <c r="P887" s="149" t="str">
        <f t="shared" si="107"/>
        <v>ข้อมูลไม่ถูกต้อง</v>
      </c>
      <c r="Q887" s="149" t="str">
        <f t="shared" si="108"/>
        <v>ข้อมูลไม่ถูกต้อง</v>
      </c>
      <c r="R887" s="149" t="str">
        <f t="shared" si="109"/>
        <v>ข้อมูลไม่ถูกต้อง</v>
      </c>
      <c r="S887" s="149" t="str">
        <f>IF(ISNUMBER(R887),
IF(H$2=ตัวเลือก!A$30,"ยังไม่บันทึกข้อมูล",R887*0.27),"ข้อมูลไม่ถูกต้อง")</f>
        <v>ข้อมูลไม่ถูกต้อง</v>
      </c>
      <c r="T887" s="149" t="str">
        <f t="shared" si="110"/>
        <v>ข้อมูลไม่ถูกต้อง</v>
      </c>
      <c r="U887" s="149" t="str">
        <f>IF(ISNUMBER(R887),
IF(H$2=ตัวเลือก!A$30,"ยังไม่บันทึกข้อมูล",R887*0.47),"ข้อมูลไม่ถูกต้อง")</f>
        <v>ข้อมูลไม่ถูกต้อง</v>
      </c>
      <c r="V887" s="149" t="str">
        <f>IF(ISNUMBER(S887),
IF(H$2=ตัวเลือก!A$30,"ยังไม่บันทึกข้อมูล",S887*0.47),"ข้อมูลไม่ถูกต้อง")</f>
        <v>ข้อมูลไม่ถูกต้อง</v>
      </c>
      <c r="W887" s="149" t="str">
        <f t="shared" si="111"/>
        <v>ข้อมูลไม่ถูกต้อง</v>
      </c>
      <c r="X887" s="148" t="str">
        <f t="shared" si="112"/>
        <v>ข้อมูลไม่ถูกต้อง</v>
      </c>
      <c r="Y887" s="38"/>
      <c r="Z887" s="38"/>
      <c r="AA887" s="38"/>
    </row>
    <row r="888" spans="1:27" x14ac:dyDescent="0.45">
      <c r="A888" s="38">
        <v>883</v>
      </c>
      <c r="B888" s="38"/>
      <c r="C888" s="38"/>
      <c r="D888" s="38"/>
      <c r="E888" s="38"/>
      <c r="F888" s="35"/>
      <c r="G888" s="35"/>
      <c r="H888" s="150"/>
      <c r="I888" s="38"/>
      <c r="J888" s="149" t="str">
        <f t="shared" si="113"/>
        <v>รอข้อมูลคอลัมน์ H</v>
      </c>
      <c r="K888" s="150"/>
      <c r="L888" s="150"/>
      <c r="M888" s="150"/>
      <c r="N888" s="149" t="str" cm="1">
        <f t="array" ref="N888">IF(AND(K888:M888=""),"ยังไม่บันทึกข้อมูล",
IF(M888&lt;&gt;"",
IF(M888&gt;=1.3,M888,"เป็นไม้พุ่ม"),
IF(K888+L888&gt;=1.3,K888+L888,"เป็นไม้พุ่ม")))</f>
        <v>ยังไม่บันทึกข้อมูล</v>
      </c>
      <c r="O888" s="149" t="str">
        <f t="shared" si="106"/>
        <v>ข้อมูลไม่ถูกต้อง</v>
      </c>
      <c r="P888" s="149" t="str">
        <f t="shared" si="107"/>
        <v>ข้อมูลไม่ถูกต้อง</v>
      </c>
      <c r="Q888" s="149" t="str">
        <f t="shared" si="108"/>
        <v>ข้อมูลไม่ถูกต้อง</v>
      </c>
      <c r="R888" s="149" t="str">
        <f t="shared" si="109"/>
        <v>ข้อมูลไม่ถูกต้อง</v>
      </c>
      <c r="S888" s="149" t="str">
        <f>IF(ISNUMBER(R888),
IF(H$2=ตัวเลือก!A$30,"ยังไม่บันทึกข้อมูล",R888*0.27),"ข้อมูลไม่ถูกต้อง")</f>
        <v>ข้อมูลไม่ถูกต้อง</v>
      </c>
      <c r="T888" s="149" t="str">
        <f t="shared" si="110"/>
        <v>ข้อมูลไม่ถูกต้อง</v>
      </c>
      <c r="U888" s="149" t="str">
        <f>IF(ISNUMBER(R888),
IF(H$2=ตัวเลือก!A$30,"ยังไม่บันทึกข้อมูล",R888*0.47),"ข้อมูลไม่ถูกต้อง")</f>
        <v>ข้อมูลไม่ถูกต้อง</v>
      </c>
      <c r="V888" s="149" t="str">
        <f>IF(ISNUMBER(S888),
IF(H$2=ตัวเลือก!A$30,"ยังไม่บันทึกข้อมูล",S888*0.47),"ข้อมูลไม่ถูกต้อง")</f>
        <v>ข้อมูลไม่ถูกต้อง</v>
      </c>
      <c r="W888" s="149" t="str">
        <f t="shared" si="111"/>
        <v>ข้อมูลไม่ถูกต้อง</v>
      </c>
      <c r="X888" s="148" t="str">
        <f t="shared" si="112"/>
        <v>ข้อมูลไม่ถูกต้อง</v>
      </c>
      <c r="Y888" s="38"/>
      <c r="Z888" s="38"/>
      <c r="AA888" s="38"/>
    </row>
    <row r="889" spans="1:27" x14ac:dyDescent="0.45">
      <c r="A889" s="38">
        <v>884</v>
      </c>
      <c r="B889" s="38"/>
      <c r="C889" s="38"/>
      <c r="D889" s="38"/>
      <c r="E889" s="38"/>
      <c r="F889" s="35"/>
      <c r="G889" s="35"/>
      <c r="H889" s="150"/>
      <c r="I889" s="38"/>
      <c r="J889" s="149" t="str">
        <f t="shared" si="113"/>
        <v>รอข้อมูลคอลัมน์ H</v>
      </c>
      <c r="K889" s="150"/>
      <c r="L889" s="150"/>
      <c r="M889" s="150"/>
      <c r="N889" s="149" t="str" cm="1">
        <f t="array" ref="N889">IF(AND(K889:M889=""),"ยังไม่บันทึกข้อมูล",
IF(M889&lt;&gt;"",
IF(M889&gt;=1.3,M889,"เป็นไม้พุ่ม"),
IF(K889+L889&gt;=1.3,K889+L889,"เป็นไม้พุ่ม")))</f>
        <v>ยังไม่บันทึกข้อมูล</v>
      </c>
      <c r="O889" s="149" t="str">
        <f t="shared" si="106"/>
        <v>ข้อมูลไม่ถูกต้อง</v>
      </c>
      <c r="P889" s="149" t="str">
        <f t="shared" si="107"/>
        <v>ข้อมูลไม่ถูกต้อง</v>
      </c>
      <c r="Q889" s="149" t="str">
        <f t="shared" si="108"/>
        <v>ข้อมูลไม่ถูกต้อง</v>
      </c>
      <c r="R889" s="149" t="str">
        <f t="shared" si="109"/>
        <v>ข้อมูลไม่ถูกต้อง</v>
      </c>
      <c r="S889" s="149" t="str">
        <f>IF(ISNUMBER(R889),
IF(H$2=ตัวเลือก!A$30,"ยังไม่บันทึกข้อมูล",R889*0.27),"ข้อมูลไม่ถูกต้อง")</f>
        <v>ข้อมูลไม่ถูกต้อง</v>
      </c>
      <c r="T889" s="149" t="str">
        <f t="shared" si="110"/>
        <v>ข้อมูลไม่ถูกต้อง</v>
      </c>
      <c r="U889" s="149" t="str">
        <f>IF(ISNUMBER(R889),
IF(H$2=ตัวเลือก!A$30,"ยังไม่บันทึกข้อมูล",R889*0.47),"ข้อมูลไม่ถูกต้อง")</f>
        <v>ข้อมูลไม่ถูกต้อง</v>
      </c>
      <c r="V889" s="149" t="str">
        <f>IF(ISNUMBER(S889),
IF(H$2=ตัวเลือก!A$30,"ยังไม่บันทึกข้อมูล",S889*0.47),"ข้อมูลไม่ถูกต้อง")</f>
        <v>ข้อมูลไม่ถูกต้อง</v>
      </c>
      <c r="W889" s="149" t="str">
        <f t="shared" si="111"/>
        <v>ข้อมูลไม่ถูกต้อง</v>
      </c>
      <c r="X889" s="148" t="str">
        <f t="shared" si="112"/>
        <v>ข้อมูลไม่ถูกต้อง</v>
      </c>
      <c r="Y889" s="38"/>
      <c r="Z889" s="38"/>
      <c r="AA889" s="38"/>
    </row>
    <row r="890" spans="1:27" x14ac:dyDescent="0.45">
      <c r="A890" s="38">
        <v>885</v>
      </c>
      <c r="B890" s="38"/>
      <c r="C890" s="38"/>
      <c r="D890" s="38"/>
      <c r="E890" s="38"/>
      <c r="F890" s="35"/>
      <c r="G890" s="35"/>
      <c r="H890" s="150"/>
      <c r="I890" s="38"/>
      <c r="J890" s="149" t="str">
        <f t="shared" si="113"/>
        <v>รอข้อมูลคอลัมน์ H</v>
      </c>
      <c r="K890" s="150"/>
      <c r="L890" s="150"/>
      <c r="M890" s="150"/>
      <c r="N890" s="149" t="str" cm="1">
        <f t="array" ref="N890">IF(AND(K890:M890=""),"ยังไม่บันทึกข้อมูล",
IF(M890&lt;&gt;"",
IF(M890&gt;=1.3,M890,"เป็นไม้พุ่ม"),
IF(K890+L890&gt;=1.3,K890+L890,"เป็นไม้พุ่ม")))</f>
        <v>ยังไม่บันทึกข้อมูล</v>
      </c>
      <c r="O890" s="149" t="str">
        <f t="shared" si="106"/>
        <v>ข้อมูลไม่ถูกต้อง</v>
      </c>
      <c r="P890" s="149" t="str">
        <f t="shared" si="107"/>
        <v>ข้อมูลไม่ถูกต้อง</v>
      </c>
      <c r="Q890" s="149" t="str">
        <f t="shared" si="108"/>
        <v>ข้อมูลไม่ถูกต้อง</v>
      </c>
      <c r="R890" s="149" t="str">
        <f t="shared" si="109"/>
        <v>ข้อมูลไม่ถูกต้อง</v>
      </c>
      <c r="S890" s="149" t="str">
        <f>IF(ISNUMBER(R890),
IF(H$2=ตัวเลือก!A$30,"ยังไม่บันทึกข้อมูล",R890*0.27),"ข้อมูลไม่ถูกต้อง")</f>
        <v>ข้อมูลไม่ถูกต้อง</v>
      </c>
      <c r="T890" s="149" t="str">
        <f t="shared" si="110"/>
        <v>ข้อมูลไม่ถูกต้อง</v>
      </c>
      <c r="U890" s="149" t="str">
        <f>IF(ISNUMBER(R890),
IF(H$2=ตัวเลือก!A$30,"ยังไม่บันทึกข้อมูล",R890*0.47),"ข้อมูลไม่ถูกต้อง")</f>
        <v>ข้อมูลไม่ถูกต้อง</v>
      </c>
      <c r="V890" s="149" t="str">
        <f>IF(ISNUMBER(S890),
IF(H$2=ตัวเลือก!A$30,"ยังไม่บันทึกข้อมูล",S890*0.47),"ข้อมูลไม่ถูกต้อง")</f>
        <v>ข้อมูลไม่ถูกต้อง</v>
      </c>
      <c r="W890" s="149" t="str">
        <f t="shared" si="111"/>
        <v>ข้อมูลไม่ถูกต้อง</v>
      </c>
      <c r="X890" s="148" t="str">
        <f t="shared" si="112"/>
        <v>ข้อมูลไม่ถูกต้อง</v>
      </c>
      <c r="Y890" s="38"/>
      <c r="Z890" s="38"/>
      <c r="AA890" s="38"/>
    </row>
    <row r="891" spans="1:27" x14ac:dyDescent="0.45">
      <c r="A891" s="38">
        <v>886</v>
      </c>
      <c r="B891" s="38"/>
      <c r="C891" s="38"/>
      <c r="D891" s="38"/>
      <c r="E891" s="38"/>
      <c r="F891" s="35"/>
      <c r="G891" s="35"/>
      <c r="H891" s="150"/>
      <c r="I891" s="38"/>
      <c r="J891" s="149" t="str">
        <f t="shared" si="113"/>
        <v>รอข้อมูลคอลัมน์ H</v>
      </c>
      <c r="K891" s="150"/>
      <c r="L891" s="150"/>
      <c r="M891" s="150"/>
      <c r="N891" s="149" t="str" cm="1">
        <f t="array" ref="N891">IF(AND(K891:M891=""),"ยังไม่บันทึกข้อมูล",
IF(M891&lt;&gt;"",
IF(M891&gt;=1.3,M891,"เป็นไม้พุ่ม"),
IF(K891+L891&gt;=1.3,K891+L891,"เป็นไม้พุ่ม")))</f>
        <v>ยังไม่บันทึกข้อมูล</v>
      </c>
      <c r="O891" s="149" t="str">
        <f t="shared" si="106"/>
        <v>ข้อมูลไม่ถูกต้อง</v>
      </c>
      <c r="P891" s="149" t="str">
        <f t="shared" si="107"/>
        <v>ข้อมูลไม่ถูกต้อง</v>
      </c>
      <c r="Q891" s="149" t="str">
        <f t="shared" si="108"/>
        <v>ข้อมูลไม่ถูกต้อง</v>
      </c>
      <c r="R891" s="149" t="str">
        <f t="shared" si="109"/>
        <v>ข้อมูลไม่ถูกต้อง</v>
      </c>
      <c r="S891" s="149" t="str">
        <f>IF(ISNUMBER(R891),
IF(H$2=ตัวเลือก!A$30,"ยังไม่บันทึกข้อมูล",R891*0.27),"ข้อมูลไม่ถูกต้อง")</f>
        <v>ข้อมูลไม่ถูกต้อง</v>
      </c>
      <c r="T891" s="149" t="str">
        <f t="shared" si="110"/>
        <v>ข้อมูลไม่ถูกต้อง</v>
      </c>
      <c r="U891" s="149" t="str">
        <f>IF(ISNUMBER(R891),
IF(H$2=ตัวเลือก!A$30,"ยังไม่บันทึกข้อมูล",R891*0.47),"ข้อมูลไม่ถูกต้อง")</f>
        <v>ข้อมูลไม่ถูกต้อง</v>
      </c>
      <c r="V891" s="149" t="str">
        <f>IF(ISNUMBER(S891),
IF(H$2=ตัวเลือก!A$30,"ยังไม่บันทึกข้อมูล",S891*0.47),"ข้อมูลไม่ถูกต้อง")</f>
        <v>ข้อมูลไม่ถูกต้อง</v>
      </c>
      <c r="W891" s="149" t="str">
        <f t="shared" si="111"/>
        <v>ข้อมูลไม่ถูกต้อง</v>
      </c>
      <c r="X891" s="148" t="str">
        <f t="shared" si="112"/>
        <v>ข้อมูลไม่ถูกต้อง</v>
      </c>
      <c r="Y891" s="38"/>
      <c r="Z891" s="38"/>
      <c r="AA891" s="38"/>
    </row>
    <row r="892" spans="1:27" x14ac:dyDescent="0.45">
      <c r="A892" s="38">
        <v>887</v>
      </c>
      <c r="B892" s="38"/>
      <c r="C892" s="38"/>
      <c r="D892" s="38"/>
      <c r="E892" s="38"/>
      <c r="F892" s="35"/>
      <c r="G892" s="35"/>
      <c r="H892" s="150"/>
      <c r="I892" s="38"/>
      <c r="J892" s="149" t="str">
        <f t="shared" si="113"/>
        <v>รอข้อมูลคอลัมน์ H</v>
      </c>
      <c r="K892" s="150"/>
      <c r="L892" s="150"/>
      <c r="M892" s="150"/>
      <c r="N892" s="149" t="str" cm="1">
        <f t="array" ref="N892">IF(AND(K892:M892=""),"ยังไม่บันทึกข้อมูล",
IF(M892&lt;&gt;"",
IF(M892&gt;=1.3,M892,"เป็นไม้พุ่ม"),
IF(K892+L892&gt;=1.3,K892+L892,"เป็นไม้พุ่ม")))</f>
        <v>ยังไม่บันทึกข้อมูล</v>
      </c>
      <c r="O892" s="149" t="str">
        <f t="shared" si="106"/>
        <v>ข้อมูลไม่ถูกต้อง</v>
      </c>
      <c r="P892" s="149" t="str">
        <f t="shared" si="107"/>
        <v>ข้อมูลไม่ถูกต้อง</v>
      </c>
      <c r="Q892" s="149" t="str">
        <f t="shared" si="108"/>
        <v>ข้อมูลไม่ถูกต้อง</v>
      </c>
      <c r="R892" s="149" t="str">
        <f t="shared" si="109"/>
        <v>ข้อมูลไม่ถูกต้อง</v>
      </c>
      <c r="S892" s="149" t="str">
        <f>IF(ISNUMBER(R892),
IF(H$2=ตัวเลือก!A$30,"ยังไม่บันทึกข้อมูล",R892*0.27),"ข้อมูลไม่ถูกต้อง")</f>
        <v>ข้อมูลไม่ถูกต้อง</v>
      </c>
      <c r="T892" s="149" t="str">
        <f t="shared" si="110"/>
        <v>ข้อมูลไม่ถูกต้อง</v>
      </c>
      <c r="U892" s="149" t="str">
        <f>IF(ISNUMBER(R892),
IF(H$2=ตัวเลือก!A$30,"ยังไม่บันทึกข้อมูล",R892*0.47),"ข้อมูลไม่ถูกต้อง")</f>
        <v>ข้อมูลไม่ถูกต้อง</v>
      </c>
      <c r="V892" s="149" t="str">
        <f>IF(ISNUMBER(S892),
IF(H$2=ตัวเลือก!A$30,"ยังไม่บันทึกข้อมูล",S892*0.47),"ข้อมูลไม่ถูกต้อง")</f>
        <v>ข้อมูลไม่ถูกต้อง</v>
      </c>
      <c r="W892" s="149" t="str">
        <f t="shared" si="111"/>
        <v>ข้อมูลไม่ถูกต้อง</v>
      </c>
      <c r="X892" s="148" t="str">
        <f t="shared" si="112"/>
        <v>ข้อมูลไม่ถูกต้อง</v>
      </c>
      <c r="Y892" s="38"/>
      <c r="Z892" s="38"/>
      <c r="AA892" s="38"/>
    </row>
    <row r="893" spans="1:27" x14ac:dyDescent="0.45">
      <c r="A893" s="38">
        <v>888</v>
      </c>
      <c r="B893" s="38"/>
      <c r="C893" s="38"/>
      <c r="D893" s="38"/>
      <c r="E893" s="38"/>
      <c r="F893" s="35"/>
      <c r="G893" s="35"/>
      <c r="H893" s="150"/>
      <c r="I893" s="38"/>
      <c r="J893" s="149" t="str">
        <f t="shared" si="113"/>
        <v>รอข้อมูลคอลัมน์ H</v>
      </c>
      <c r="K893" s="150"/>
      <c r="L893" s="150"/>
      <c r="M893" s="150"/>
      <c r="N893" s="149" t="str" cm="1">
        <f t="array" ref="N893">IF(AND(K893:M893=""),"ยังไม่บันทึกข้อมูล",
IF(M893&lt;&gt;"",
IF(M893&gt;=1.3,M893,"เป็นไม้พุ่ม"),
IF(K893+L893&gt;=1.3,K893+L893,"เป็นไม้พุ่ม")))</f>
        <v>ยังไม่บันทึกข้อมูล</v>
      </c>
      <c r="O893" s="149" t="str">
        <f t="shared" si="106"/>
        <v>ข้อมูลไม่ถูกต้อง</v>
      </c>
      <c r="P893" s="149" t="str">
        <f t="shared" si="107"/>
        <v>ข้อมูลไม่ถูกต้อง</v>
      </c>
      <c r="Q893" s="149" t="str">
        <f t="shared" si="108"/>
        <v>ข้อมูลไม่ถูกต้อง</v>
      </c>
      <c r="R893" s="149" t="str">
        <f t="shared" si="109"/>
        <v>ข้อมูลไม่ถูกต้อง</v>
      </c>
      <c r="S893" s="149" t="str">
        <f>IF(ISNUMBER(R893),
IF(H$2=ตัวเลือก!A$30,"ยังไม่บันทึกข้อมูล",R893*0.27),"ข้อมูลไม่ถูกต้อง")</f>
        <v>ข้อมูลไม่ถูกต้อง</v>
      </c>
      <c r="T893" s="149" t="str">
        <f t="shared" si="110"/>
        <v>ข้อมูลไม่ถูกต้อง</v>
      </c>
      <c r="U893" s="149" t="str">
        <f>IF(ISNUMBER(R893),
IF(H$2=ตัวเลือก!A$30,"ยังไม่บันทึกข้อมูล",R893*0.47),"ข้อมูลไม่ถูกต้อง")</f>
        <v>ข้อมูลไม่ถูกต้อง</v>
      </c>
      <c r="V893" s="149" t="str">
        <f>IF(ISNUMBER(S893),
IF(H$2=ตัวเลือก!A$30,"ยังไม่บันทึกข้อมูล",S893*0.47),"ข้อมูลไม่ถูกต้อง")</f>
        <v>ข้อมูลไม่ถูกต้อง</v>
      </c>
      <c r="W893" s="149" t="str">
        <f t="shared" si="111"/>
        <v>ข้อมูลไม่ถูกต้อง</v>
      </c>
      <c r="X893" s="148" t="str">
        <f t="shared" si="112"/>
        <v>ข้อมูลไม่ถูกต้อง</v>
      </c>
      <c r="Y893" s="38"/>
      <c r="Z893" s="38"/>
      <c r="AA893" s="38"/>
    </row>
    <row r="894" spans="1:27" x14ac:dyDescent="0.45">
      <c r="A894" s="38">
        <v>889</v>
      </c>
      <c r="B894" s="38"/>
      <c r="C894" s="38"/>
      <c r="D894" s="38"/>
      <c r="E894" s="38"/>
      <c r="F894" s="35"/>
      <c r="G894" s="35"/>
      <c r="H894" s="150"/>
      <c r="I894" s="38"/>
      <c r="J894" s="149" t="str">
        <f t="shared" si="113"/>
        <v>รอข้อมูลคอลัมน์ H</v>
      </c>
      <c r="K894" s="150"/>
      <c r="L894" s="150"/>
      <c r="M894" s="150"/>
      <c r="N894" s="149" t="str" cm="1">
        <f t="array" ref="N894">IF(AND(K894:M894=""),"ยังไม่บันทึกข้อมูล",
IF(M894&lt;&gt;"",
IF(M894&gt;=1.3,M894,"เป็นไม้พุ่ม"),
IF(K894+L894&gt;=1.3,K894+L894,"เป็นไม้พุ่ม")))</f>
        <v>ยังไม่บันทึกข้อมูล</v>
      </c>
      <c r="O894" s="149" t="str">
        <f t="shared" si="106"/>
        <v>ข้อมูลไม่ถูกต้อง</v>
      </c>
      <c r="P894" s="149" t="str">
        <f t="shared" si="107"/>
        <v>ข้อมูลไม่ถูกต้อง</v>
      </c>
      <c r="Q894" s="149" t="str">
        <f t="shared" si="108"/>
        <v>ข้อมูลไม่ถูกต้อง</v>
      </c>
      <c r="R894" s="149" t="str">
        <f t="shared" si="109"/>
        <v>ข้อมูลไม่ถูกต้อง</v>
      </c>
      <c r="S894" s="149" t="str">
        <f>IF(ISNUMBER(R894),
IF(H$2=ตัวเลือก!A$30,"ยังไม่บันทึกข้อมูล",R894*0.27),"ข้อมูลไม่ถูกต้อง")</f>
        <v>ข้อมูลไม่ถูกต้อง</v>
      </c>
      <c r="T894" s="149" t="str">
        <f t="shared" si="110"/>
        <v>ข้อมูลไม่ถูกต้อง</v>
      </c>
      <c r="U894" s="149" t="str">
        <f>IF(ISNUMBER(R894),
IF(H$2=ตัวเลือก!A$30,"ยังไม่บันทึกข้อมูล",R894*0.47),"ข้อมูลไม่ถูกต้อง")</f>
        <v>ข้อมูลไม่ถูกต้อง</v>
      </c>
      <c r="V894" s="149" t="str">
        <f>IF(ISNUMBER(S894),
IF(H$2=ตัวเลือก!A$30,"ยังไม่บันทึกข้อมูล",S894*0.47),"ข้อมูลไม่ถูกต้อง")</f>
        <v>ข้อมูลไม่ถูกต้อง</v>
      </c>
      <c r="W894" s="149" t="str">
        <f t="shared" si="111"/>
        <v>ข้อมูลไม่ถูกต้อง</v>
      </c>
      <c r="X894" s="148" t="str">
        <f t="shared" si="112"/>
        <v>ข้อมูลไม่ถูกต้อง</v>
      </c>
      <c r="Y894" s="38"/>
      <c r="Z894" s="38"/>
      <c r="AA894" s="38"/>
    </row>
    <row r="895" spans="1:27" x14ac:dyDescent="0.45">
      <c r="A895" s="38">
        <v>890</v>
      </c>
      <c r="B895" s="38"/>
      <c r="C895" s="38"/>
      <c r="D895" s="38"/>
      <c r="E895" s="38"/>
      <c r="F895" s="35"/>
      <c r="G895" s="35"/>
      <c r="H895" s="150"/>
      <c r="I895" s="38"/>
      <c r="J895" s="149" t="str">
        <f t="shared" si="113"/>
        <v>รอข้อมูลคอลัมน์ H</v>
      </c>
      <c r="K895" s="150"/>
      <c r="L895" s="150"/>
      <c r="M895" s="150"/>
      <c r="N895" s="149" t="str" cm="1">
        <f t="array" ref="N895">IF(AND(K895:M895=""),"ยังไม่บันทึกข้อมูล",
IF(M895&lt;&gt;"",
IF(M895&gt;=1.3,M895,"เป็นไม้พุ่ม"),
IF(K895+L895&gt;=1.3,K895+L895,"เป็นไม้พุ่ม")))</f>
        <v>ยังไม่บันทึกข้อมูล</v>
      </c>
      <c r="O895" s="149" t="str">
        <f t="shared" si="106"/>
        <v>ข้อมูลไม่ถูกต้อง</v>
      </c>
      <c r="P895" s="149" t="str">
        <f t="shared" si="107"/>
        <v>ข้อมูลไม่ถูกต้อง</v>
      </c>
      <c r="Q895" s="149" t="str">
        <f t="shared" si="108"/>
        <v>ข้อมูลไม่ถูกต้อง</v>
      </c>
      <c r="R895" s="149" t="str">
        <f t="shared" si="109"/>
        <v>ข้อมูลไม่ถูกต้อง</v>
      </c>
      <c r="S895" s="149" t="str">
        <f>IF(ISNUMBER(R895),
IF(H$2=ตัวเลือก!A$30,"ยังไม่บันทึกข้อมูล",R895*0.27),"ข้อมูลไม่ถูกต้อง")</f>
        <v>ข้อมูลไม่ถูกต้อง</v>
      </c>
      <c r="T895" s="149" t="str">
        <f t="shared" si="110"/>
        <v>ข้อมูลไม่ถูกต้อง</v>
      </c>
      <c r="U895" s="149" t="str">
        <f>IF(ISNUMBER(R895),
IF(H$2=ตัวเลือก!A$30,"ยังไม่บันทึกข้อมูล",R895*0.47),"ข้อมูลไม่ถูกต้อง")</f>
        <v>ข้อมูลไม่ถูกต้อง</v>
      </c>
      <c r="V895" s="149" t="str">
        <f>IF(ISNUMBER(S895),
IF(H$2=ตัวเลือก!A$30,"ยังไม่บันทึกข้อมูล",S895*0.47),"ข้อมูลไม่ถูกต้อง")</f>
        <v>ข้อมูลไม่ถูกต้อง</v>
      </c>
      <c r="W895" s="149" t="str">
        <f t="shared" si="111"/>
        <v>ข้อมูลไม่ถูกต้อง</v>
      </c>
      <c r="X895" s="148" t="str">
        <f t="shared" si="112"/>
        <v>ข้อมูลไม่ถูกต้อง</v>
      </c>
      <c r="Y895" s="38"/>
      <c r="Z895" s="38"/>
      <c r="AA895" s="38"/>
    </row>
    <row r="896" spans="1:27" x14ac:dyDescent="0.45">
      <c r="A896" s="38">
        <v>891</v>
      </c>
      <c r="B896" s="38"/>
      <c r="C896" s="38"/>
      <c r="D896" s="38"/>
      <c r="E896" s="38"/>
      <c r="F896" s="35"/>
      <c r="G896" s="35"/>
      <c r="H896" s="150"/>
      <c r="I896" s="38"/>
      <c r="J896" s="149" t="str">
        <f t="shared" si="113"/>
        <v>รอข้อมูลคอลัมน์ H</v>
      </c>
      <c r="K896" s="150"/>
      <c r="L896" s="150"/>
      <c r="M896" s="150"/>
      <c r="N896" s="149" t="str" cm="1">
        <f t="array" ref="N896">IF(AND(K896:M896=""),"ยังไม่บันทึกข้อมูล",
IF(M896&lt;&gt;"",
IF(M896&gt;=1.3,M896,"เป็นไม้พุ่ม"),
IF(K896+L896&gt;=1.3,K896+L896,"เป็นไม้พุ่ม")))</f>
        <v>ยังไม่บันทึกข้อมูล</v>
      </c>
      <c r="O896" s="149" t="str">
        <f t="shared" si="106"/>
        <v>ข้อมูลไม่ถูกต้อง</v>
      </c>
      <c r="P896" s="149" t="str">
        <f t="shared" si="107"/>
        <v>ข้อมูลไม่ถูกต้อง</v>
      </c>
      <c r="Q896" s="149" t="str">
        <f t="shared" si="108"/>
        <v>ข้อมูลไม่ถูกต้อง</v>
      </c>
      <c r="R896" s="149" t="str">
        <f t="shared" si="109"/>
        <v>ข้อมูลไม่ถูกต้อง</v>
      </c>
      <c r="S896" s="149" t="str">
        <f>IF(ISNUMBER(R896),
IF(H$2=ตัวเลือก!A$30,"ยังไม่บันทึกข้อมูล",R896*0.27),"ข้อมูลไม่ถูกต้อง")</f>
        <v>ข้อมูลไม่ถูกต้อง</v>
      </c>
      <c r="T896" s="149" t="str">
        <f t="shared" si="110"/>
        <v>ข้อมูลไม่ถูกต้อง</v>
      </c>
      <c r="U896" s="149" t="str">
        <f>IF(ISNUMBER(R896),
IF(H$2=ตัวเลือก!A$30,"ยังไม่บันทึกข้อมูล",R896*0.47),"ข้อมูลไม่ถูกต้อง")</f>
        <v>ข้อมูลไม่ถูกต้อง</v>
      </c>
      <c r="V896" s="149" t="str">
        <f>IF(ISNUMBER(S896),
IF(H$2=ตัวเลือก!A$30,"ยังไม่บันทึกข้อมูล",S896*0.47),"ข้อมูลไม่ถูกต้อง")</f>
        <v>ข้อมูลไม่ถูกต้อง</v>
      </c>
      <c r="W896" s="149" t="str">
        <f t="shared" si="111"/>
        <v>ข้อมูลไม่ถูกต้อง</v>
      </c>
      <c r="X896" s="148" t="str">
        <f t="shared" si="112"/>
        <v>ข้อมูลไม่ถูกต้อง</v>
      </c>
      <c r="Y896" s="38"/>
      <c r="Z896" s="38"/>
      <c r="AA896" s="38"/>
    </row>
    <row r="897" spans="1:27" x14ac:dyDescent="0.45">
      <c r="A897" s="38">
        <v>892</v>
      </c>
      <c r="B897" s="38"/>
      <c r="C897" s="38"/>
      <c r="D897" s="38"/>
      <c r="E897" s="38"/>
      <c r="F897" s="35"/>
      <c r="G897" s="35"/>
      <c r="H897" s="150"/>
      <c r="I897" s="38"/>
      <c r="J897" s="149" t="str">
        <f t="shared" si="113"/>
        <v>รอข้อมูลคอลัมน์ H</v>
      </c>
      <c r="K897" s="150"/>
      <c r="L897" s="150"/>
      <c r="M897" s="150"/>
      <c r="N897" s="149" t="str" cm="1">
        <f t="array" ref="N897">IF(AND(K897:M897=""),"ยังไม่บันทึกข้อมูล",
IF(M897&lt;&gt;"",
IF(M897&gt;=1.3,M897,"เป็นไม้พุ่ม"),
IF(K897+L897&gt;=1.3,K897+L897,"เป็นไม้พุ่ม")))</f>
        <v>ยังไม่บันทึกข้อมูล</v>
      </c>
      <c r="O897" s="149" t="str">
        <f t="shared" si="106"/>
        <v>ข้อมูลไม่ถูกต้อง</v>
      </c>
      <c r="P897" s="149" t="str">
        <f t="shared" si="107"/>
        <v>ข้อมูลไม่ถูกต้อง</v>
      </c>
      <c r="Q897" s="149" t="str">
        <f t="shared" si="108"/>
        <v>ข้อมูลไม่ถูกต้อง</v>
      </c>
      <c r="R897" s="149" t="str">
        <f t="shared" si="109"/>
        <v>ข้อมูลไม่ถูกต้อง</v>
      </c>
      <c r="S897" s="149" t="str">
        <f>IF(ISNUMBER(R897),
IF(H$2=ตัวเลือก!A$30,"ยังไม่บันทึกข้อมูล",R897*0.27),"ข้อมูลไม่ถูกต้อง")</f>
        <v>ข้อมูลไม่ถูกต้อง</v>
      </c>
      <c r="T897" s="149" t="str">
        <f t="shared" si="110"/>
        <v>ข้อมูลไม่ถูกต้อง</v>
      </c>
      <c r="U897" s="149" t="str">
        <f>IF(ISNUMBER(R897),
IF(H$2=ตัวเลือก!A$30,"ยังไม่บันทึกข้อมูล",R897*0.47),"ข้อมูลไม่ถูกต้อง")</f>
        <v>ข้อมูลไม่ถูกต้อง</v>
      </c>
      <c r="V897" s="149" t="str">
        <f>IF(ISNUMBER(S897),
IF(H$2=ตัวเลือก!A$30,"ยังไม่บันทึกข้อมูล",S897*0.47),"ข้อมูลไม่ถูกต้อง")</f>
        <v>ข้อมูลไม่ถูกต้อง</v>
      </c>
      <c r="W897" s="149" t="str">
        <f t="shared" si="111"/>
        <v>ข้อมูลไม่ถูกต้อง</v>
      </c>
      <c r="X897" s="148" t="str">
        <f t="shared" si="112"/>
        <v>ข้อมูลไม่ถูกต้อง</v>
      </c>
      <c r="Y897" s="38"/>
      <c r="Z897" s="38"/>
      <c r="AA897" s="38"/>
    </row>
    <row r="898" spans="1:27" x14ac:dyDescent="0.45">
      <c r="A898" s="38">
        <v>893</v>
      </c>
      <c r="B898" s="38"/>
      <c r="C898" s="38"/>
      <c r="D898" s="38"/>
      <c r="E898" s="38"/>
      <c r="F898" s="35"/>
      <c r="G898" s="35"/>
      <c r="H898" s="150"/>
      <c r="I898" s="38"/>
      <c r="J898" s="149" t="str">
        <f t="shared" si="113"/>
        <v>รอข้อมูลคอลัมน์ H</v>
      </c>
      <c r="K898" s="150"/>
      <c r="L898" s="150"/>
      <c r="M898" s="150"/>
      <c r="N898" s="149" t="str" cm="1">
        <f t="array" ref="N898">IF(AND(K898:M898=""),"ยังไม่บันทึกข้อมูล",
IF(M898&lt;&gt;"",
IF(M898&gt;=1.3,M898,"เป็นไม้พุ่ม"),
IF(K898+L898&gt;=1.3,K898+L898,"เป็นไม้พุ่ม")))</f>
        <v>ยังไม่บันทึกข้อมูล</v>
      </c>
      <c r="O898" s="149" t="str">
        <f t="shared" si="106"/>
        <v>ข้อมูลไม่ถูกต้อง</v>
      </c>
      <c r="P898" s="149" t="str">
        <f t="shared" si="107"/>
        <v>ข้อมูลไม่ถูกต้อง</v>
      </c>
      <c r="Q898" s="149" t="str">
        <f t="shared" si="108"/>
        <v>ข้อมูลไม่ถูกต้อง</v>
      </c>
      <c r="R898" s="149" t="str">
        <f t="shared" si="109"/>
        <v>ข้อมูลไม่ถูกต้อง</v>
      </c>
      <c r="S898" s="149" t="str">
        <f>IF(ISNUMBER(R898),
IF(H$2=ตัวเลือก!A$30,"ยังไม่บันทึกข้อมูล",R898*0.27),"ข้อมูลไม่ถูกต้อง")</f>
        <v>ข้อมูลไม่ถูกต้อง</v>
      </c>
      <c r="T898" s="149" t="str">
        <f t="shared" si="110"/>
        <v>ข้อมูลไม่ถูกต้อง</v>
      </c>
      <c r="U898" s="149" t="str">
        <f>IF(ISNUMBER(R898),
IF(H$2=ตัวเลือก!A$30,"ยังไม่บันทึกข้อมูล",R898*0.47),"ข้อมูลไม่ถูกต้อง")</f>
        <v>ข้อมูลไม่ถูกต้อง</v>
      </c>
      <c r="V898" s="149" t="str">
        <f>IF(ISNUMBER(S898),
IF(H$2=ตัวเลือก!A$30,"ยังไม่บันทึกข้อมูล",S898*0.47),"ข้อมูลไม่ถูกต้อง")</f>
        <v>ข้อมูลไม่ถูกต้อง</v>
      </c>
      <c r="W898" s="149" t="str">
        <f t="shared" si="111"/>
        <v>ข้อมูลไม่ถูกต้อง</v>
      </c>
      <c r="X898" s="148" t="str">
        <f t="shared" si="112"/>
        <v>ข้อมูลไม่ถูกต้อง</v>
      </c>
      <c r="Y898" s="38"/>
      <c r="Z898" s="38"/>
      <c r="AA898" s="38"/>
    </row>
    <row r="899" spans="1:27" x14ac:dyDescent="0.45">
      <c r="A899" s="38">
        <v>894</v>
      </c>
      <c r="B899" s="38"/>
      <c r="C899" s="38"/>
      <c r="D899" s="38"/>
      <c r="E899" s="38"/>
      <c r="F899" s="35"/>
      <c r="G899" s="35"/>
      <c r="H899" s="150"/>
      <c r="I899" s="38"/>
      <c r="J899" s="149" t="str">
        <f t="shared" si="113"/>
        <v>รอข้อมูลคอลัมน์ H</v>
      </c>
      <c r="K899" s="150"/>
      <c r="L899" s="150"/>
      <c r="M899" s="150"/>
      <c r="N899" s="149" t="str" cm="1">
        <f t="array" ref="N899">IF(AND(K899:M899=""),"ยังไม่บันทึกข้อมูล",
IF(M899&lt;&gt;"",
IF(M899&gt;=1.3,M899,"เป็นไม้พุ่ม"),
IF(K899+L899&gt;=1.3,K899+L899,"เป็นไม้พุ่ม")))</f>
        <v>ยังไม่บันทึกข้อมูล</v>
      </c>
      <c r="O899" s="149" t="str">
        <f t="shared" si="106"/>
        <v>ข้อมูลไม่ถูกต้อง</v>
      </c>
      <c r="P899" s="149" t="str">
        <f t="shared" si="107"/>
        <v>ข้อมูลไม่ถูกต้อง</v>
      </c>
      <c r="Q899" s="149" t="str">
        <f t="shared" si="108"/>
        <v>ข้อมูลไม่ถูกต้อง</v>
      </c>
      <c r="R899" s="149" t="str">
        <f t="shared" si="109"/>
        <v>ข้อมูลไม่ถูกต้อง</v>
      </c>
      <c r="S899" s="149" t="str">
        <f>IF(ISNUMBER(R899),
IF(H$2=ตัวเลือก!A$30,"ยังไม่บันทึกข้อมูล",R899*0.27),"ข้อมูลไม่ถูกต้อง")</f>
        <v>ข้อมูลไม่ถูกต้อง</v>
      </c>
      <c r="T899" s="149" t="str">
        <f t="shared" si="110"/>
        <v>ข้อมูลไม่ถูกต้อง</v>
      </c>
      <c r="U899" s="149" t="str">
        <f>IF(ISNUMBER(R899),
IF(H$2=ตัวเลือก!A$30,"ยังไม่บันทึกข้อมูล",R899*0.47),"ข้อมูลไม่ถูกต้อง")</f>
        <v>ข้อมูลไม่ถูกต้อง</v>
      </c>
      <c r="V899" s="149" t="str">
        <f>IF(ISNUMBER(S899),
IF(H$2=ตัวเลือก!A$30,"ยังไม่บันทึกข้อมูล",S899*0.47),"ข้อมูลไม่ถูกต้อง")</f>
        <v>ข้อมูลไม่ถูกต้อง</v>
      </c>
      <c r="W899" s="149" t="str">
        <f t="shared" si="111"/>
        <v>ข้อมูลไม่ถูกต้อง</v>
      </c>
      <c r="X899" s="148" t="str">
        <f t="shared" si="112"/>
        <v>ข้อมูลไม่ถูกต้อง</v>
      </c>
      <c r="Y899" s="38"/>
      <c r="Z899" s="38"/>
      <c r="AA899" s="38"/>
    </row>
    <row r="900" spans="1:27" x14ac:dyDescent="0.45">
      <c r="A900" s="38">
        <v>895</v>
      </c>
      <c r="B900" s="38"/>
      <c r="C900" s="38"/>
      <c r="D900" s="38"/>
      <c r="E900" s="38"/>
      <c r="F900" s="35"/>
      <c r="G900" s="35"/>
      <c r="H900" s="150"/>
      <c r="I900" s="38"/>
      <c r="J900" s="149" t="str">
        <f t="shared" si="113"/>
        <v>รอข้อมูลคอลัมน์ H</v>
      </c>
      <c r="K900" s="150"/>
      <c r="L900" s="150"/>
      <c r="M900" s="150"/>
      <c r="N900" s="149" t="str" cm="1">
        <f t="array" ref="N900">IF(AND(K900:M900=""),"ยังไม่บันทึกข้อมูล",
IF(M900&lt;&gt;"",
IF(M900&gt;=1.3,M900,"เป็นไม้พุ่ม"),
IF(K900+L900&gt;=1.3,K900+L900,"เป็นไม้พุ่ม")))</f>
        <v>ยังไม่บันทึกข้อมูล</v>
      </c>
      <c r="O900" s="149" t="str">
        <f t="shared" si="106"/>
        <v>ข้อมูลไม่ถูกต้อง</v>
      </c>
      <c r="P900" s="149" t="str">
        <f t="shared" si="107"/>
        <v>ข้อมูลไม่ถูกต้อง</v>
      </c>
      <c r="Q900" s="149" t="str">
        <f t="shared" si="108"/>
        <v>ข้อมูลไม่ถูกต้อง</v>
      </c>
      <c r="R900" s="149" t="str">
        <f t="shared" si="109"/>
        <v>ข้อมูลไม่ถูกต้อง</v>
      </c>
      <c r="S900" s="149" t="str">
        <f>IF(ISNUMBER(R900),
IF(H$2=ตัวเลือก!A$30,"ยังไม่บันทึกข้อมูล",R900*0.27),"ข้อมูลไม่ถูกต้อง")</f>
        <v>ข้อมูลไม่ถูกต้อง</v>
      </c>
      <c r="T900" s="149" t="str">
        <f t="shared" si="110"/>
        <v>ข้อมูลไม่ถูกต้อง</v>
      </c>
      <c r="U900" s="149" t="str">
        <f>IF(ISNUMBER(R900),
IF(H$2=ตัวเลือก!A$30,"ยังไม่บันทึกข้อมูล",R900*0.47),"ข้อมูลไม่ถูกต้อง")</f>
        <v>ข้อมูลไม่ถูกต้อง</v>
      </c>
      <c r="V900" s="149" t="str">
        <f>IF(ISNUMBER(S900),
IF(H$2=ตัวเลือก!A$30,"ยังไม่บันทึกข้อมูล",S900*0.47),"ข้อมูลไม่ถูกต้อง")</f>
        <v>ข้อมูลไม่ถูกต้อง</v>
      </c>
      <c r="W900" s="149" t="str">
        <f t="shared" si="111"/>
        <v>ข้อมูลไม่ถูกต้อง</v>
      </c>
      <c r="X900" s="148" t="str">
        <f t="shared" si="112"/>
        <v>ข้อมูลไม่ถูกต้อง</v>
      </c>
      <c r="Y900" s="38"/>
      <c r="Z900" s="38"/>
      <c r="AA900" s="38"/>
    </row>
    <row r="901" spans="1:27" x14ac:dyDescent="0.45">
      <c r="A901" s="38">
        <v>896</v>
      </c>
      <c r="B901" s="38"/>
      <c r="C901" s="38"/>
      <c r="D901" s="38"/>
      <c r="E901" s="38"/>
      <c r="F901" s="35"/>
      <c r="G901" s="35"/>
      <c r="H901" s="150"/>
      <c r="I901" s="38"/>
      <c r="J901" s="149" t="str">
        <f t="shared" si="113"/>
        <v>รอข้อมูลคอลัมน์ H</v>
      </c>
      <c r="K901" s="150"/>
      <c r="L901" s="150"/>
      <c r="M901" s="150"/>
      <c r="N901" s="149" t="str" cm="1">
        <f t="array" ref="N901">IF(AND(K901:M901=""),"ยังไม่บันทึกข้อมูล",
IF(M901&lt;&gt;"",
IF(M901&gt;=1.3,M901,"เป็นไม้พุ่ม"),
IF(K901+L901&gt;=1.3,K901+L901,"เป็นไม้พุ่ม")))</f>
        <v>ยังไม่บันทึกข้อมูล</v>
      </c>
      <c r="O901" s="149" t="str">
        <f t="shared" si="106"/>
        <v>ข้อมูลไม่ถูกต้อง</v>
      </c>
      <c r="P901" s="149" t="str">
        <f t="shared" si="107"/>
        <v>ข้อมูลไม่ถูกต้อง</v>
      </c>
      <c r="Q901" s="149" t="str">
        <f t="shared" si="108"/>
        <v>ข้อมูลไม่ถูกต้อง</v>
      </c>
      <c r="R901" s="149" t="str">
        <f t="shared" si="109"/>
        <v>ข้อมูลไม่ถูกต้อง</v>
      </c>
      <c r="S901" s="149" t="str">
        <f>IF(ISNUMBER(R901),
IF(H$2=ตัวเลือก!A$30,"ยังไม่บันทึกข้อมูล",R901*0.27),"ข้อมูลไม่ถูกต้อง")</f>
        <v>ข้อมูลไม่ถูกต้อง</v>
      </c>
      <c r="T901" s="149" t="str">
        <f t="shared" si="110"/>
        <v>ข้อมูลไม่ถูกต้อง</v>
      </c>
      <c r="U901" s="149" t="str">
        <f>IF(ISNUMBER(R901),
IF(H$2=ตัวเลือก!A$30,"ยังไม่บันทึกข้อมูล",R901*0.47),"ข้อมูลไม่ถูกต้อง")</f>
        <v>ข้อมูลไม่ถูกต้อง</v>
      </c>
      <c r="V901" s="149" t="str">
        <f>IF(ISNUMBER(S901),
IF(H$2=ตัวเลือก!A$30,"ยังไม่บันทึกข้อมูล",S901*0.47),"ข้อมูลไม่ถูกต้อง")</f>
        <v>ข้อมูลไม่ถูกต้อง</v>
      </c>
      <c r="W901" s="149" t="str">
        <f t="shared" si="111"/>
        <v>ข้อมูลไม่ถูกต้อง</v>
      </c>
      <c r="X901" s="148" t="str">
        <f t="shared" si="112"/>
        <v>ข้อมูลไม่ถูกต้อง</v>
      </c>
      <c r="Y901" s="38"/>
      <c r="Z901" s="38"/>
      <c r="AA901" s="38"/>
    </row>
    <row r="902" spans="1:27" x14ac:dyDescent="0.45">
      <c r="A902" s="38">
        <v>897</v>
      </c>
      <c r="B902" s="38"/>
      <c r="C902" s="38"/>
      <c r="D902" s="38"/>
      <c r="E902" s="38"/>
      <c r="F902" s="35"/>
      <c r="G902" s="35"/>
      <c r="H902" s="150"/>
      <c r="I902" s="38"/>
      <c r="J902" s="149" t="str">
        <f t="shared" si="113"/>
        <v>รอข้อมูลคอลัมน์ H</v>
      </c>
      <c r="K902" s="150"/>
      <c r="L902" s="150"/>
      <c r="M902" s="150"/>
      <c r="N902" s="149" t="str" cm="1">
        <f t="array" ref="N902">IF(AND(K902:M902=""),"ยังไม่บันทึกข้อมูล",
IF(M902&lt;&gt;"",
IF(M902&gt;=1.3,M902,"เป็นไม้พุ่ม"),
IF(K902+L902&gt;=1.3,K902+L902,"เป็นไม้พุ่ม")))</f>
        <v>ยังไม่บันทึกข้อมูล</v>
      </c>
      <c r="O902" s="149" t="str">
        <f t="shared" si="106"/>
        <v>ข้อมูลไม่ถูกต้อง</v>
      </c>
      <c r="P902" s="149" t="str">
        <f t="shared" si="107"/>
        <v>ข้อมูลไม่ถูกต้อง</v>
      </c>
      <c r="Q902" s="149" t="str">
        <f t="shared" si="108"/>
        <v>ข้อมูลไม่ถูกต้อง</v>
      </c>
      <c r="R902" s="149" t="str">
        <f t="shared" si="109"/>
        <v>ข้อมูลไม่ถูกต้อง</v>
      </c>
      <c r="S902" s="149" t="str">
        <f>IF(ISNUMBER(R902),
IF(H$2=ตัวเลือก!A$30,"ยังไม่บันทึกข้อมูล",R902*0.27),"ข้อมูลไม่ถูกต้อง")</f>
        <v>ข้อมูลไม่ถูกต้อง</v>
      </c>
      <c r="T902" s="149" t="str">
        <f t="shared" si="110"/>
        <v>ข้อมูลไม่ถูกต้อง</v>
      </c>
      <c r="U902" s="149" t="str">
        <f>IF(ISNUMBER(R902),
IF(H$2=ตัวเลือก!A$30,"ยังไม่บันทึกข้อมูล",R902*0.47),"ข้อมูลไม่ถูกต้อง")</f>
        <v>ข้อมูลไม่ถูกต้อง</v>
      </c>
      <c r="V902" s="149" t="str">
        <f>IF(ISNUMBER(S902),
IF(H$2=ตัวเลือก!A$30,"ยังไม่บันทึกข้อมูล",S902*0.47),"ข้อมูลไม่ถูกต้อง")</f>
        <v>ข้อมูลไม่ถูกต้อง</v>
      </c>
      <c r="W902" s="149" t="str">
        <f t="shared" si="111"/>
        <v>ข้อมูลไม่ถูกต้อง</v>
      </c>
      <c r="X902" s="148" t="str">
        <f t="shared" si="112"/>
        <v>ข้อมูลไม่ถูกต้อง</v>
      </c>
      <c r="Y902" s="38"/>
      <c r="Z902" s="38"/>
      <c r="AA902" s="38"/>
    </row>
    <row r="903" spans="1:27" x14ac:dyDescent="0.45">
      <c r="A903" s="38">
        <v>898</v>
      </c>
      <c r="B903" s="38"/>
      <c r="C903" s="38"/>
      <c r="D903" s="38"/>
      <c r="E903" s="38"/>
      <c r="F903" s="35"/>
      <c r="G903" s="35"/>
      <c r="H903" s="150"/>
      <c r="I903" s="38"/>
      <c r="J903" s="149" t="str">
        <f t="shared" si="113"/>
        <v>รอข้อมูลคอลัมน์ H</v>
      </c>
      <c r="K903" s="150"/>
      <c r="L903" s="150"/>
      <c r="M903" s="150"/>
      <c r="N903" s="149" t="str" cm="1">
        <f t="array" ref="N903">IF(AND(K903:M903=""),"ยังไม่บันทึกข้อมูล",
IF(M903&lt;&gt;"",
IF(M903&gt;=1.3,M903,"เป็นไม้พุ่ม"),
IF(K903+L903&gt;=1.3,K903+L903,"เป็นไม้พุ่ม")))</f>
        <v>ยังไม่บันทึกข้อมูล</v>
      </c>
      <c r="O903" s="149" t="str">
        <f t="shared" ref="O903:O966" si="114">IF(AND(ISNUMBER(J903),ISNUMBER(N903)),0.0702*(((J903^2)*N903))^0.8737,"ข้อมูลไม่ถูกต้อง")</f>
        <v>ข้อมูลไม่ถูกต้อง</v>
      </c>
      <c r="P903" s="149" t="str">
        <f t="shared" ref="P903:P966" si="115">IF(AND(ISNUMBER(J903),ISNUMBER(N903)),0.0093*(((J903^2)*N903))^0.9403,"ข้อมูลไม่ถูกต้อง")</f>
        <v>ข้อมูลไม่ถูกต้อง</v>
      </c>
      <c r="Q903" s="149" t="str">
        <f t="shared" ref="Q903:Q966" si="116">IF(AND(ISNUMBER(K903),ISNUMBER(O903)),0.0244*(((K903^2)*O903))^1.0517,"ข้อมูลไม่ถูกต้อง")</f>
        <v>ข้อมูลไม่ถูกต้อง</v>
      </c>
      <c r="R903" s="149" t="str">
        <f t="shared" ref="R903:R966" si="117">IF(AND(O903&lt;&gt;"ข้อมูลไม่ถูกต้อง",P903&lt;&gt;"ข้อมูลไม่ถูกต้อง",Q903&lt;&gt;"ข้อมูลไม่ถูกต้อง"),O903+P903+Q903,"ข้อมูลไม่ถูกต้อง")</f>
        <v>ข้อมูลไม่ถูกต้อง</v>
      </c>
      <c r="S903" s="149" t="str">
        <f>IF(ISNUMBER(R903),
IF(H$2=ตัวเลือก!A$30,"ยังไม่บันทึกข้อมูล",R903*0.27),"ข้อมูลไม่ถูกต้อง")</f>
        <v>ข้อมูลไม่ถูกต้อง</v>
      </c>
      <c r="T903" s="149" t="str">
        <f t="shared" ref="T903:T966" si="118">IF(AND(ISNUMBER(R903),ISNUMBER(S903)),R903+S903,"ข้อมูลไม่ถูกต้อง")</f>
        <v>ข้อมูลไม่ถูกต้อง</v>
      </c>
      <c r="U903" s="149" t="str">
        <f>IF(ISNUMBER(R903),
IF(H$2=ตัวเลือก!A$30,"ยังไม่บันทึกข้อมูล",R903*0.47),"ข้อมูลไม่ถูกต้อง")</f>
        <v>ข้อมูลไม่ถูกต้อง</v>
      </c>
      <c r="V903" s="149" t="str">
        <f>IF(ISNUMBER(S903),
IF(H$2=ตัวเลือก!A$30,"ยังไม่บันทึกข้อมูล",S903*0.47),"ข้อมูลไม่ถูกต้อง")</f>
        <v>ข้อมูลไม่ถูกต้อง</v>
      </c>
      <c r="W903" s="149" t="str">
        <f t="shared" ref="W903:W966" si="119">IF(AND(ISNUMBER(U903),ISNUMBER(V903)),((U903+V903)/1000),"ข้อมูลไม่ถูกต้อง")</f>
        <v>ข้อมูลไม่ถูกต้อง</v>
      </c>
      <c r="X903" s="148" t="str">
        <f t="shared" si="112"/>
        <v>ข้อมูลไม่ถูกต้อง</v>
      </c>
      <c r="Y903" s="38"/>
      <c r="Z903" s="38"/>
      <c r="AA903" s="38"/>
    </row>
    <row r="904" spans="1:27" x14ac:dyDescent="0.45">
      <c r="A904" s="38">
        <v>899</v>
      </c>
      <c r="B904" s="38"/>
      <c r="C904" s="38"/>
      <c r="D904" s="38"/>
      <c r="E904" s="38"/>
      <c r="F904" s="35"/>
      <c r="G904" s="35"/>
      <c r="H904" s="150"/>
      <c r="I904" s="38"/>
      <c r="J904" s="149" t="str">
        <f t="shared" si="113"/>
        <v>รอข้อมูลคอลัมน์ H</v>
      </c>
      <c r="K904" s="150"/>
      <c r="L904" s="150"/>
      <c r="M904" s="150"/>
      <c r="N904" s="149" t="str" cm="1">
        <f t="array" ref="N904">IF(AND(K904:M904=""),"ยังไม่บันทึกข้อมูล",
IF(M904&lt;&gt;"",
IF(M904&gt;=1.3,M904,"เป็นไม้พุ่ม"),
IF(K904+L904&gt;=1.3,K904+L904,"เป็นไม้พุ่ม")))</f>
        <v>ยังไม่บันทึกข้อมูล</v>
      </c>
      <c r="O904" s="149" t="str">
        <f t="shared" si="114"/>
        <v>ข้อมูลไม่ถูกต้อง</v>
      </c>
      <c r="P904" s="149" t="str">
        <f t="shared" si="115"/>
        <v>ข้อมูลไม่ถูกต้อง</v>
      </c>
      <c r="Q904" s="149" t="str">
        <f t="shared" si="116"/>
        <v>ข้อมูลไม่ถูกต้อง</v>
      </c>
      <c r="R904" s="149" t="str">
        <f t="shared" si="117"/>
        <v>ข้อมูลไม่ถูกต้อง</v>
      </c>
      <c r="S904" s="149" t="str">
        <f>IF(ISNUMBER(R904),
IF(H$2=ตัวเลือก!A$30,"ยังไม่บันทึกข้อมูล",R904*0.27),"ข้อมูลไม่ถูกต้อง")</f>
        <v>ข้อมูลไม่ถูกต้อง</v>
      </c>
      <c r="T904" s="149" t="str">
        <f t="shared" si="118"/>
        <v>ข้อมูลไม่ถูกต้อง</v>
      </c>
      <c r="U904" s="149" t="str">
        <f>IF(ISNUMBER(R904),
IF(H$2=ตัวเลือก!A$30,"ยังไม่บันทึกข้อมูล",R904*0.47),"ข้อมูลไม่ถูกต้อง")</f>
        <v>ข้อมูลไม่ถูกต้อง</v>
      </c>
      <c r="V904" s="149" t="str">
        <f>IF(ISNUMBER(S904),
IF(H$2=ตัวเลือก!A$30,"ยังไม่บันทึกข้อมูล",S904*0.47),"ข้อมูลไม่ถูกต้อง")</f>
        <v>ข้อมูลไม่ถูกต้อง</v>
      </c>
      <c r="W904" s="149" t="str">
        <f t="shared" si="119"/>
        <v>ข้อมูลไม่ถูกต้อง</v>
      </c>
      <c r="X904" s="148" t="str">
        <f t="shared" si="112"/>
        <v>ข้อมูลไม่ถูกต้อง</v>
      </c>
      <c r="Y904" s="38"/>
      <c r="Z904" s="38"/>
      <c r="AA904" s="38"/>
    </row>
    <row r="905" spans="1:27" x14ac:dyDescent="0.45">
      <c r="A905" s="38">
        <v>900</v>
      </c>
      <c r="B905" s="38"/>
      <c r="C905" s="38"/>
      <c r="D905" s="38"/>
      <c r="E905" s="38"/>
      <c r="F905" s="35"/>
      <c r="G905" s="35"/>
      <c r="H905" s="150"/>
      <c r="I905" s="38"/>
      <c r="J905" s="149" t="str">
        <f t="shared" si="113"/>
        <v>รอข้อมูลคอลัมน์ H</v>
      </c>
      <c r="K905" s="150"/>
      <c r="L905" s="150"/>
      <c r="M905" s="150"/>
      <c r="N905" s="149" t="str" cm="1">
        <f t="array" ref="N905">IF(AND(K905:M905=""),"ยังไม่บันทึกข้อมูล",
IF(M905&lt;&gt;"",
IF(M905&gt;=1.3,M905,"เป็นไม้พุ่ม"),
IF(K905+L905&gt;=1.3,K905+L905,"เป็นไม้พุ่ม")))</f>
        <v>ยังไม่บันทึกข้อมูล</v>
      </c>
      <c r="O905" s="149" t="str">
        <f t="shared" si="114"/>
        <v>ข้อมูลไม่ถูกต้อง</v>
      </c>
      <c r="P905" s="149" t="str">
        <f t="shared" si="115"/>
        <v>ข้อมูลไม่ถูกต้อง</v>
      </c>
      <c r="Q905" s="149" t="str">
        <f t="shared" si="116"/>
        <v>ข้อมูลไม่ถูกต้อง</v>
      </c>
      <c r="R905" s="149" t="str">
        <f t="shared" si="117"/>
        <v>ข้อมูลไม่ถูกต้อง</v>
      </c>
      <c r="S905" s="149" t="str">
        <f>IF(ISNUMBER(R905),
IF(H$2=ตัวเลือก!A$30,"ยังไม่บันทึกข้อมูล",R905*0.27),"ข้อมูลไม่ถูกต้อง")</f>
        <v>ข้อมูลไม่ถูกต้อง</v>
      </c>
      <c r="T905" s="149" t="str">
        <f t="shared" si="118"/>
        <v>ข้อมูลไม่ถูกต้อง</v>
      </c>
      <c r="U905" s="149" t="str">
        <f>IF(ISNUMBER(R905),
IF(H$2=ตัวเลือก!A$30,"ยังไม่บันทึกข้อมูล",R905*0.47),"ข้อมูลไม่ถูกต้อง")</f>
        <v>ข้อมูลไม่ถูกต้อง</v>
      </c>
      <c r="V905" s="149" t="str">
        <f>IF(ISNUMBER(S905),
IF(H$2=ตัวเลือก!A$30,"ยังไม่บันทึกข้อมูล",S905*0.47),"ข้อมูลไม่ถูกต้อง")</f>
        <v>ข้อมูลไม่ถูกต้อง</v>
      </c>
      <c r="W905" s="149" t="str">
        <f t="shared" si="119"/>
        <v>ข้อมูลไม่ถูกต้อง</v>
      </c>
      <c r="X905" s="148" t="str">
        <f t="shared" si="112"/>
        <v>ข้อมูลไม่ถูกต้อง</v>
      </c>
      <c r="Y905" s="38"/>
      <c r="Z905" s="38"/>
      <c r="AA905" s="38"/>
    </row>
    <row r="906" spans="1:27" x14ac:dyDescent="0.45">
      <c r="A906" s="38">
        <v>901</v>
      </c>
      <c r="B906" s="38"/>
      <c r="C906" s="38"/>
      <c r="D906" s="38"/>
      <c r="E906" s="38"/>
      <c r="F906" s="35"/>
      <c r="G906" s="35"/>
      <c r="H906" s="150"/>
      <c r="I906" s="38"/>
      <c r="J906" s="149" t="str">
        <f t="shared" si="113"/>
        <v>รอข้อมูลคอลัมน์ H</v>
      </c>
      <c r="K906" s="150"/>
      <c r="L906" s="150"/>
      <c r="M906" s="150"/>
      <c r="N906" s="149" t="str" cm="1">
        <f t="array" ref="N906">IF(AND(K906:M906=""),"ยังไม่บันทึกข้อมูล",
IF(M906&lt;&gt;"",
IF(M906&gt;=1.3,M906,"เป็นไม้พุ่ม"),
IF(K906+L906&gt;=1.3,K906+L906,"เป็นไม้พุ่ม")))</f>
        <v>ยังไม่บันทึกข้อมูล</v>
      </c>
      <c r="O906" s="149" t="str">
        <f t="shared" si="114"/>
        <v>ข้อมูลไม่ถูกต้อง</v>
      </c>
      <c r="P906" s="149" t="str">
        <f t="shared" si="115"/>
        <v>ข้อมูลไม่ถูกต้อง</v>
      </c>
      <c r="Q906" s="149" t="str">
        <f t="shared" si="116"/>
        <v>ข้อมูลไม่ถูกต้อง</v>
      </c>
      <c r="R906" s="149" t="str">
        <f t="shared" si="117"/>
        <v>ข้อมูลไม่ถูกต้อง</v>
      </c>
      <c r="S906" s="149" t="str">
        <f>IF(ISNUMBER(R906),
IF(H$2=ตัวเลือก!A$30,"ยังไม่บันทึกข้อมูล",R906*0.27),"ข้อมูลไม่ถูกต้อง")</f>
        <v>ข้อมูลไม่ถูกต้อง</v>
      </c>
      <c r="T906" s="149" t="str">
        <f t="shared" si="118"/>
        <v>ข้อมูลไม่ถูกต้อง</v>
      </c>
      <c r="U906" s="149" t="str">
        <f>IF(ISNUMBER(R906),
IF(H$2=ตัวเลือก!A$30,"ยังไม่บันทึกข้อมูล",R906*0.47),"ข้อมูลไม่ถูกต้อง")</f>
        <v>ข้อมูลไม่ถูกต้อง</v>
      </c>
      <c r="V906" s="149" t="str">
        <f>IF(ISNUMBER(S906),
IF(H$2=ตัวเลือก!A$30,"ยังไม่บันทึกข้อมูล",S906*0.47),"ข้อมูลไม่ถูกต้อง")</f>
        <v>ข้อมูลไม่ถูกต้อง</v>
      </c>
      <c r="W906" s="149" t="str">
        <f t="shared" si="119"/>
        <v>ข้อมูลไม่ถูกต้อง</v>
      </c>
      <c r="X906" s="148" t="str">
        <f t="shared" si="112"/>
        <v>ข้อมูลไม่ถูกต้อง</v>
      </c>
      <c r="Y906" s="38"/>
      <c r="Z906" s="38"/>
      <c r="AA906" s="38"/>
    </row>
    <row r="907" spans="1:27" x14ac:dyDescent="0.45">
      <c r="A907" s="38">
        <v>902</v>
      </c>
      <c r="B907" s="38"/>
      <c r="C907" s="38"/>
      <c r="D907" s="38"/>
      <c r="E907" s="38"/>
      <c r="F907" s="35"/>
      <c r="G907" s="35"/>
      <c r="H907" s="150"/>
      <c r="I907" s="38"/>
      <c r="J907" s="149" t="str">
        <f t="shared" si="113"/>
        <v>รอข้อมูลคอลัมน์ H</v>
      </c>
      <c r="K907" s="150"/>
      <c r="L907" s="150"/>
      <c r="M907" s="150"/>
      <c r="N907" s="149" t="str" cm="1">
        <f t="array" ref="N907">IF(AND(K907:M907=""),"ยังไม่บันทึกข้อมูล",
IF(M907&lt;&gt;"",
IF(M907&gt;=1.3,M907,"เป็นไม้พุ่ม"),
IF(K907+L907&gt;=1.3,K907+L907,"เป็นไม้พุ่ม")))</f>
        <v>ยังไม่บันทึกข้อมูล</v>
      </c>
      <c r="O907" s="149" t="str">
        <f t="shared" si="114"/>
        <v>ข้อมูลไม่ถูกต้อง</v>
      </c>
      <c r="P907" s="149" t="str">
        <f t="shared" si="115"/>
        <v>ข้อมูลไม่ถูกต้อง</v>
      </c>
      <c r="Q907" s="149" t="str">
        <f t="shared" si="116"/>
        <v>ข้อมูลไม่ถูกต้อง</v>
      </c>
      <c r="R907" s="149" t="str">
        <f t="shared" si="117"/>
        <v>ข้อมูลไม่ถูกต้อง</v>
      </c>
      <c r="S907" s="149" t="str">
        <f>IF(ISNUMBER(R907),
IF(H$2=ตัวเลือก!A$30,"ยังไม่บันทึกข้อมูล",R907*0.27),"ข้อมูลไม่ถูกต้อง")</f>
        <v>ข้อมูลไม่ถูกต้อง</v>
      </c>
      <c r="T907" s="149" t="str">
        <f t="shared" si="118"/>
        <v>ข้อมูลไม่ถูกต้อง</v>
      </c>
      <c r="U907" s="149" t="str">
        <f>IF(ISNUMBER(R907),
IF(H$2=ตัวเลือก!A$30,"ยังไม่บันทึกข้อมูล",R907*0.47),"ข้อมูลไม่ถูกต้อง")</f>
        <v>ข้อมูลไม่ถูกต้อง</v>
      </c>
      <c r="V907" s="149" t="str">
        <f>IF(ISNUMBER(S907),
IF(H$2=ตัวเลือก!A$30,"ยังไม่บันทึกข้อมูล",S907*0.47),"ข้อมูลไม่ถูกต้อง")</f>
        <v>ข้อมูลไม่ถูกต้อง</v>
      </c>
      <c r="W907" s="149" t="str">
        <f t="shared" si="119"/>
        <v>ข้อมูลไม่ถูกต้อง</v>
      </c>
      <c r="X907" s="148" t="str">
        <f t="shared" si="112"/>
        <v>ข้อมูลไม่ถูกต้อง</v>
      </c>
      <c r="Y907" s="38"/>
      <c r="Z907" s="38"/>
      <c r="AA907" s="38"/>
    </row>
    <row r="908" spans="1:27" x14ac:dyDescent="0.45">
      <c r="A908" s="38">
        <v>903</v>
      </c>
      <c r="B908" s="38"/>
      <c r="C908" s="38"/>
      <c r="D908" s="38"/>
      <c r="E908" s="38"/>
      <c r="F908" s="35"/>
      <c r="G908" s="35"/>
      <c r="H908" s="150"/>
      <c r="I908" s="38"/>
      <c r="J908" s="149" t="str">
        <f t="shared" si="113"/>
        <v>รอข้อมูลคอลัมน์ H</v>
      </c>
      <c r="K908" s="150"/>
      <c r="L908" s="150"/>
      <c r="M908" s="150"/>
      <c r="N908" s="149" t="str" cm="1">
        <f t="array" ref="N908">IF(AND(K908:M908=""),"ยังไม่บันทึกข้อมูล",
IF(M908&lt;&gt;"",
IF(M908&gt;=1.3,M908,"เป็นไม้พุ่ม"),
IF(K908+L908&gt;=1.3,K908+L908,"เป็นไม้พุ่ม")))</f>
        <v>ยังไม่บันทึกข้อมูล</v>
      </c>
      <c r="O908" s="149" t="str">
        <f t="shared" si="114"/>
        <v>ข้อมูลไม่ถูกต้อง</v>
      </c>
      <c r="P908" s="149" t="str">
        <f t="shared" si="115"/>
        <v>ข้อมูลไม่ถูกต้อง</v>
      </c>
      <c r="Q908" s="149" t="str">
        <f t="shared" si="116"/>
        <v>ข้อมูลไม่ถูกต้อง</v>
      </c>
      <c r="R908" s="149" t="str">
        <f t="shared" si="117"/>
        <v>ข้อมูลไม่ถูกต้อง</v>
      </c>
      <c r="S908" s="149" t="str">
        <f>IF(ISNUMBER(R908),
IF(H$2=ตัวเลือก!A$30,"ยังไม่บันทึกข้อมูล",R908*0.27),"ข้อมูลไม่ถูกต้อง")</f>
        <v>ข้อมูลไม่ถูกต้อง</v>
      </c>
      <c r="T908" s="149" t="str">
        <f t="shared" si="118"/>
        <v>ข้อมูลไม่ถูกต้อง</v>
      </c>
      <c r="U908" s="149" t="str">
        <f>IF(ISNUMBER(R908),
IF(H$2=ตัวเลือก!A$30,"ยังไม่บันทึกข้อมูล",R908*0.47),"ข้อมูลไม่ถูกต้อง")</f>
        <v>ข้อมูลไม่ถูกต้อง</v>
      </c>
      <c r="V908" s="149" t="str">
        <f>IF(ISNUMBER(S908),
IF(H$2=ตัวเลือก!A$30,"ยังไม่บันทึกข้อมูล",S908*0.47),"ข้อมูลไม่ถูกต้อง")</f>
        <v>ข้อมูลไม่ถูกต้อง</v>
      </c>
      <c r="W908" s="149" t="str">
        <f t="shared" si="119"/>
        <v>ข้อมูลไม่ถูกต้อง</v>
      </c>
      <c r="X908" s="148" t="str">
        <f t="shared" ref="X908:X971" si="120">IF(ISNUMBER(W908),W908*(44/12),"ข้อมูลไม่ถูกต้อง")</f>
        <v>ข้อมูลไม่ถูกต้อง</v>
      </c>
      <c r="Y908" s="38"/>
      <c r="Z908" s="38"/>
      <c r="AA908" s="38"/>
    </row>
    <row r="909" spans="1:27" x14ac:dyDescent="0.45">
      <c r="A909" s="38">
        <v>904</v>
      </c>
      <c r="B909" s="38"/>
      <c r="C909" s="38"/>
      <c r="D909" s="38"/>
      <c r="E909" s="38"/>
      <c r="F909" s="35"/>
      <c r="G909" s="35"/>
      <c r="H909" s="150"/>
      <c r="I909" s="38"/>
      <c r="J909" s="149" t="str">
        <f t="shared" si="113"/>
        <v>รอข้อมูลคอลัมน์ H</v>
      </c>
      <c r="K909" s="150"/>
      <c r="L909" s="150"/>
      <c r="M909" s="150"/>
      <c r="N909" s="149" t="str" cm="1">
        <f t="array" ref="N909">IF(AND(K909:M909=""),"ยังไม่บันทึกข้อมูล",
IF(M909&lt;&gt;"",
IF(M909&gt;=1.3,M909,"เป็นไม้พุ่ม"),
IF(K909+L909&gt;=1.3,K909+L909,"เป็นไม้พุ่ม")))</f>
        <v>ยังไม่บันทึกข้อมูล</v>
      </c>
      <c r="O909" s="149" t="str">
        <f t="shared" si="114"/>
        <v>ข้อมูลไม่ถูกต้อง</v>
      </c>
      <c r="P909" s="149" t="str">
        <f t="shared" si="115"/>
        <v>ข้อมูลไม่ถูกต้อง</v>
      </c>
      <c r="Q909" s="149" t="str">
        <f t="shared" si="116"/>
        <v>ข้อมูลไม่ถูกต้อง</v>
      </c>
      <c r="R909" s="149" t="str">
        <f t="shared" si="117"/>
        <v>ข้อมูลไม่ถูกต้อง</v>
      </c>
      <c r="S909" s="149" t="str">
        <f>IF(ISNUMBER(R909),
IF(H$2=ตัวเลือก!A$30,"ยังไม่บันทึกข้อมูล",R909*0.27),"ข้อมูลไม่ถูกต้อง")</f>
        <v>ข้อมูลไม่ถูกต้อง</v>
      </c>
      <c r="T909" s="149" t="str">
        <f t="shared" si="118"/>
        <v>ข้อมูลไม่ถูกต้อง</v>
      </c>
      <c r="U909" s="149" t="str">
        <f>IF(ISNUMBER(R909),
IF(H$2=ตัวเลือก!A$30,"ยังไม่บันทึกข้อมูล",R909*0.47),"ข้อมูลไม่ถูกต้อง")</f>
        <v>ข้อมูลไม่ถูกต้อง</v>
      </c>
      <c r="V909" s="149" t="str">
        <f>IF(ISNUMBER(S909),
IF(H$2=ตัวเลือก!A$30,"ยังไม่บันทึกข้อมูล",S909*0.47),"ข้อมูลไม่ถูกต้อง")</f>
        <v>ข้อมูลไม่ถูกต้อง</v>
      </c>
      <c r="W909" s="149" t="str">
        <f t="shared" si="119"/>
        <v>ข้อมูลไม่ถูกต้อง</v>
      </c>
      <c r="X909" s="148" t="str">
        <f t="shared" si="120"/>
        <v>ข้อมูลไม่ถูกต้อง</v>
      </c>
      <c r="Y909" s="38"/>
      <c r="Z909" s="38"/>
      <c r="AA909" s="38"/>
    </row>
    <row r="910" spans="1:27" x14ac:dyDescent="0.45">
      <c r="A910" s="38">
        <v>905</v>
      </c>
      <c r="B910" s="38"/>
      <c r="C910" s="38"/>
      <c r="D910" s="38"/>
      <c r="E910" s="38"/>
      <c r="F910" s="35"/>
      <c r="G910" s="35"/>
      <c r="H910" s="150"/>
      <c r="I910" s="38"/>
      <c r="J910" s="149" t="str">
        <f t="shared" si="113"/>
        <v>รอข้อมูลคอลัมน์ H</v>
      </c>
      <c r="K910" s="150"/>
      <c r="L910" s="150"/>
      <c r="M910" s="150"/>
      <c r="N910" s="149" t="str" cm="1">
        <f t="array" ref="N910">IF(AND(K910:M910=""),"ยังไม่บันทึกข้อมูล",
IF(M910&lt;&gt;"",
IF(M910&gt;=1.3,M910,"เป็นไม้พุ่ม"),
IF(K910+L910&gt;=1.3,K910+L910,"เป็นไม้พุ่ม")))</f>
        <v>ยังไม่บันทึกข้อมูล</v>
      </c>
      <c r="O910" s="149" t="str">
        <f t="shared" si="114"/>
        <v>ข้อมูลไม่ถูกต้อง</v>
      </c>
      <c r="P910" s="149" t="str">
        <f t="shared" si="115"/>
        <v>ข้อมูลไม่ถูกต้อง</v>
      </c>
      <c r="Q910" s="149" t="str">
        <f t="shared" si="116"/>
        <v>ข้อมูลไม่ถูกต้อง</v>
      </c>
      <c r="R910" s="149" t="str">
        <f t="shared" si="117"/>
        <v>ข้อมูลไม่ถูกต้อง</v>
      </c>
      <c r="S910" s="149" t="str">
        <f>IF(ISNUMBER(R910),
IF(H$2=ตัวเลือก!A$30,"ยังไม่บันทึกข้อมูล",R910*0.27),"ข้อมูลไม่ถูกต้อง")</f>
        <v>ข้อมูลไม่ถูกต้อง</v>
      </c>
      <c r="T910" s="149" t="str">
        <f t="shared" si="118"/>
        <v>ข้อมูลไม่ถูกต้อง</v>
      </c>
      <c r="U910" s="149" t="str">
        <f>IF(ISNUMBER(R910),
IF(H$2=ตัวเลือก!A$30,"ยังไม่บันทึกข้อมูล",R910*0.47),"ข้อมูลไม่ถูกต้อง")</f>
        <v>ข้อมูลไม่ถูกต้อง</v>
      </c>
      <c r="V910" s="149" t="str">
        <f>IF(ISNUMBER(S910),
IF(H$2=ตัวเลือก!A$30,"ยังไม่บันทึกข้อมูล",S910*0.47),"ข้อมูลไม่ถูกต้อง")</f>
        <v>ข้อมูลไม่ถูกต้อง</v>
      </c>
      <c r="W910" s="149" t="str">
        <f t="shared" si="119"/>
        <v>ข้อมูลไม่ถูกต้อง</v>
      </c>
      <c r="X910" s="148" t="str">
        <f t="shared" si="120"/>
        <v>ข้อมูลไม่ถูกต้อง</v>
      </c>
      <c r="Y910" s="38"/>
      <c r="Z910" s="38"/>
      <c r="AA910" s="38"/>
    </row>
    <row r="911" spans="1:27" x14ac:dyDescent="0.45">
      <c r="A911" s="38">
        <v>906</v>
      </c>
      <c r="B911" s="38"/>
      <c r="C911" s="38"/>
      <c r="D911" s="38"/>
      <c r="E911" s="38"/>
      <c r="F911" s="35"/>
      <c r="G911" s="35"/>
      <c r="H911" s="150"/>
      <c r="I911" s="38"/>
      <c r="J911" s="149" t="str">
        <f t="shared" ref="J911:J974" si="121">IF(H911="","รอข้อมูลคอลัมน์ H",
IF(H911/PI()&gt;=4.5,H911/PI(),"ไม่นำมาคำนวณ"))</f>
        <v>รอข้อมูลคอลัมน์ H</v>
      </c>
      <c r="K911" s="150"/>
      <c r="L911" s="150"/>
      <c r="M911" s="150"/>
      <c r="N911" s="149" t="str" cm="1">
        <f t="array" ref="N911">IF(AND(K911:M911=""),"ยังไม่บันทึกข้อมูล",
IF(M911&lt;&gt;"",
IF(M911&gt;=1.3,M911,"เป็นไม้พุ่ม"),
IF(K911+L911&gt;=1.3,K911+L911,"เป็นไม้พุ่ม")))</f>
        <v>ยังไม่บันทึกข้อมูล</v>
      </c>
      <c r="O911" s="149" t="str">
        <f t="shared" si="114"/>
        <v>ข้อมูลไม่ถูกต้อง</v>
      </c>
      <c r="P911" s="149" t="str">
        <f t="shared" si="115"/>
        <v>ข้อมูลไม่ถูกต้อง</v>
      </c>
      <c r="Q911" s="149" t="str">
        <f t="shared" si="116"/>
        <v>ข้อมูลไม่ถูกต้อง</v>
      </c>
      <c r="R911" s="149" t="str">
        <f t="shared" si="117"/>
        <v>ข้อมูลไม่ถูกต้อง</v>
      </c>
      <c r="S911" s="149" t="str">
        <f>IF(ISNUMBER(R911),
IF(H$2=ตัวเลือก!A$30,"ยังไม่บันทึกข้อมูล",R911*0.27),"ข้อมูลไม่ถูกต้อง")</f>
        <v>ข้อมูลไม่ถูกต้อง</v>
      </c>
      <c r="T911" s="149" t="str">
        <f t="shared" si="118"/>
        <v>ข้อมูลไม่ถูกต้อง</v>
      </c>
      <c r="U911" s="149" t="str">
        <f>IF(ISNUMBER(R911),
IF(H$2=ตัวเลือก!A$30,"ยังไม่บันทึกข้อมูล",R911*0.47),"ข้อมูลไม่ถูกต้อง")</f>
        <v>ข้อมูลไม่ถูกต้อง</v>
      </c>
      <c r="V911" s="149" t="str">
        <f>IF(ISNUMBER(S911),
IF(H$2=ตัวเลือก!A$30,"ยังไม่บันทึกข้อมูล",S911*0.47),"ข้อมูลไม่ถูกต้อง")</f>
        <v>ข้อมูลไม่ถูกต้อง</v>
      </c>
      <c r="W911" s="149" t="str">
        <f t="shared" si="119"/>
        <v>ข้อมูลไม่ถูกต้อง</v>
      </c>
      <c r="X911" s="148" t="str">
        <f t="shared" si="120"/>
        <v>ข้อมูลไม่ถูกต้อง</v>
      </c>
      <c r="Y911" s="38"/>
      <c r="Z911" s="38"/>
      <c r="AA911" s="38"/>
    </row>
    <row r="912" spans="1:27" x14ac:dyDescent="0.45">
      <c r="A912" s="38">
        <v>907</v>
      </c>
      <c r="B912" s="38"/>
      <c r="C912" s="38"/>
      <c r="D912" s="38"/>
      <c r="E912" s="38"/>
      <c r="F912" s="35"/>
      <c r="G912" s="35"/>
      <c r="H912" s="150"/>
      <c r="I912" s="38"/>
      <c r="J912" s="149" t="str">
        <f t="shared" si="121"/>
        <v>รอข้อมูลคอลัมน์ H</v>
      </c>
      <c r="K912" s="150"/>
      <c r="L912" s="150"/>
      <c r="M912" s="150"/>
      <c r="N912" s="149" t="str" cm="1">
        <f t="array" ref="N912">IF(AND(K912:M912=""),"ยังไม่บันทึกข้อมูล",
IF(M912&lt;&gt;"",
IF(M912&gt;=1.3,M912,"เป็นไม้พุ่ม"),
IF(K912+L912&gt;=1.3,K912+L912,"เป็นไม้พุ่ม")))</f>
        <v>ยังไม่บันทึกข้อมูล</v>
      </c>
      <c r="O912" s="149" t="str">
        <f t="shared" si="114"/>
        <v>ข้อมูลไม่ถูกต้อง</v>
      </c>
      <c r="P912" s="149" t="str">
        <f t="shared" si="115"/>
        <v>ข้อมูลไม่ถูกต้อง</v>
      </c>
      <c r="Q912" s="149" t="str">
        <f t="shared" si="116"/>
        <v>ข้อมูลไม่ถูกต้อง</v>
      </c>
      <c r="R912" s="149" t="str">
        <f t="shared" si="117"/>
        <v>ข้อมูลไม่ถูกต้อง</v>
      </c>
      <c r="S912" s="149" t="str">
        <f>IF(ISNUMBER(R912),
IF(H$2=ตัวเลือก!A$30,"ยังไม่บันทึกข้อมูล",R912*0.27),"ข้อมูลไม่ถูกต้อง")</f>
        <v>ข้อมูลไม่ถูกต้อง</v>
      </c>
      <c r="T912" s="149" t="str">
        <f t="shared" si="118"/>
        <v>ข้อมูลไม่ถูกต้อง</v>
      </c>
      <c r="U912" s="149" t="str">
        <f>IF(ISNUMBER(R912),
IF(H$2=ตัวเลือก!A$30,"ยังไม่บันทึกข้อมูล",R912*0.47),"ข้อมูลไม่ถูกต้อง")</f>
        <v>ข้อมูลไม่ถูกต้อง</v>
      </c>
      <c r="V912" s="149" t="str">
        <f>IF(ISNUMBER(S912),
IF(H$2=ตัวเลือก!A$30,"ยังไม่บันทึกข้อมูล",S912*0.47),"ข้อมูลไม่ถูกต้อง")</f>
        <v>ข้อมูลไม่ถูกต้อง</v>
      </c>
      <c r="W912" s="149" t="str">
        <f t="shared" si="119"/>
        <v>ข้อมูลไม่ถูกต้อง</v>
      </c>
      <c r="X912" s="148" t="str">
        <f t="shared" si="120"/>
        <v>ข้อมูลไม่ถูกต้อง</v>
      </c>
      <c r="Y912" s="38"/>
      <c r="Z912" s="38"/>
      <c r="AA912" s="38"/>
    </row>
    <row r="913" spans="1:27" x14ac:dyDescent="0.45">
      <c r="A913" s="38">
        <v>908</v>
      </c>
      <c r="B913" s="38"/>
      <c r="C913" s="38"/>
      <c r="D913" s="38"/>
      <c r="E913" s="38"/>
      <c r="F913" s="35"/>
      <c r="G913" s="35"/>
      <c r="H913" s="150"/>
      <c r="I913" s="38"/>
      <c r="J913" s="149" t="str">
        <f t="shared" si="121"/>
        <v>รอข้อมูลคอลัมน์ H</v>
      </c>
      <c r="K913" s="150"/>
      <c r="L913" s="150"/>
      <c r="M913" s="150"/>
      <c r="N913" s="149" t="str" cm="1">
        <f t="array" ref="N913">IF(AND(K913:M913=""),"ยังไม่บันทึกข้อมูล",
IF(M913&lt;&gt;"",
IF(M913&gt;=1.3,M913,"เป็นไม้พุ่ม"),
IF(K913+L913&gt;=1.3,K913+L913,"เป็นไม้พุ่ม")))</f>
        <v>ยังไม่บันทึกข้อมูล</v>
      </c>
      <c r="O913" s="149" t="str">
        <f t="shared" si="114"/>
        <v>ข้อมูลไม่ถูกต้อง</v>
      </c>
      <c r="P913" s="149" t="str">
        <f t="shared" si="115"/>
        <v>ข้อมูลไม่ถูกต้อง</v>
      </c>
      <c r="Q913" s="149" t="str">
        <f t="shared" si="116"/>
        <v>ข้อมูลไม่ถูกต้อง</v>
      </c>
      <c r="R913" s="149" t="str">
        <f t="shared" si="117"/>
        <v>ข้อมูลไม่ถูกต้อง</v>
      </c>
      <c r="S913" s="149" t="str">
        <f>IF(ISNUMBER(R913),
IF(H$2=ตัวเลือก!A$30,"ยังไม่บันทึกข้อมูล",R913*0.27),"ข้อมูลไม่ถูกต้อง")</f>
        <v>ข้อมูลไม่ถูกต้อง</v>
      </c>
      <c r="T913" s="149" t="str">
        <f t="shared" si="118"/>
        <v>ข้อมูลไม่ถูกต้อง</v>
      </c>
      <c r="U913" s="149" t="str">
        <f>IF(ISNUMBER(R913),
IF(H$2=ตัวเลือก!A$30,"ยังไม่บันทึกข้อมูล",R913*0.47),"ข้อมูลไม่ถูกต้อง")</f>
        <v>ข้อมูลไม่ถูกต้อง</v>
      </c>
      <c r="V913" s="149" t="str">
        <f>IF(ISNUMBER(S913),
IF(H$2=ตัวเลือก!A$30,"ยังไม่บันทึกข้อมูล",S913*0.47),"ข้อมูลไม่ถูกต้อง")</f>
        <v>ข้อมูลไม่ถูกต้อง</v>
      </c>
      <c r="W913" s="149" t="str">
        <f t="shared" si="119"/>
        <v>ข้อมูลไม่ถูกต้อง</v>
      </c>
      <c r="X913" s="148" t="str">
        <f t="shared" si="120"/>
        <v>ข้อมูลไม่ถูกต้อง</v>
      </c>
      <c r="Y913" s="38"/>
      <c r="Z913" s="38"/>
      <c r="AA913" s="38"/>
    </row>
    <row r="914" spans="1:27" x14ac:dyDescent="0.45">
      <c r="A914" s="38">
        <v>909</v>
      </c>
      <c r="B914" s="38"/>
      <c r="C914" s="38"/>
      <c r="D914" s="38"/>
      <c r="E914" s="38"/>
      <c r="F914" s="35"/>
      <c r="G914" s="35"/>
      <c r="H914" s="150"/>
      <c r="I914" s="38"/>
      <c r="J914" s="149" t="str">
        <f t="shared" si="121"/>
        <v>รอข้อมูลคอลัมน์ H</v>
      </c>
      <c r="K914" s="150"/>
      <c r="L914" s="150"/>
      <c r="M914" s="150"/>
      <c r="N914" s="149" t="str" cm="1">
        <f t="array" ref="N914">IF(AND(K914:M914=""),"ยังไม่บันทึกข้อมูล",
IF(M914&lt;&gt;"",
IF(M914&gt;=1.3,M914,"เป็นไม้พุ่ม"),
IF(K914+L914&gt;=1.3,K914+L914,"เป็นไม้พุ่ม")))</f>
        <v>ยังไม่บันทึกข้อมูล</v>
      </c>
      <c r="O914" s="149" t="str">
        <f t="shared" si="114"/>
        <v>ข้อมูลไม่ถูกต้อง</v>
      </c>
      <c r="P914" s="149" t="str">
        <f t="shared" si="115"/>
        <v>ข้อมูลไม่ถูกต้อง</v>
      </c>
      <c r="Q914" s="149" t="str">
        <f t="shared" si="116"/>
        <v>ข้อมูลไม่ถูกต้อง</v>
      </c>
      <c r="R914" s="149" t="str">
        <f t="shared" si="117"/>
        <v>ข้อมูลไม่ถูกต้อง</v>
      </c>
      <c r="S914" s="149" t="str">
        <f>IF(ISNUMBER(R914),
IF(H$2=ตัวเลือก!A$30,"ยังไม่บันทึกข้อมูล",R914*0.27),"ข้อมูลไม่ถูกต้อง")</f>
        <v>ข้อมูลไม่ถูกต้อง</v>
      </c>
      <c r="T914" s="149" t="str">
        <f t="shared" si="118"/>
        <v>ข้อมูลไม่ถูกต้อง</v>
      </c>
      <c r="U914" s="149" t="str">
        <f>IF(ISNUMBER(R914),
IF(H$2=ตัวเลือก!A$30,"ยังไม่บันทึกข้อมูล",R914*0.47),"ข้อมูลไม่ถูกต้อง")</f>
        <v>ข้อมูลไม่ถูกต้อง</v>
      </c>
      <c r="V914" s="149" t="str">
        <f>IF(ISNUMBER(S914),
IF(H$2=ตัวเลือก!A$30,"ยังไม่บันทึกข้อมูล",S914*0.47),"ข้อมูลไม่ถูกต้อง")</f>
        <v>ข้อมูลไม่ถูกต้อง</v>
      </c>
      <c r="W914" s="149" t="str">
        <f t="shared" si="119"/>
        <v>ข้อมูลไม่ถูกต้อง</v>
      </c>
      <c r="X914" s="148" t="str">
        <f t="shared" si="120"/>
        <v>ข้อมูลไม่ถูกต้อง</v>
      </c>
      <c r="Y914" s="38"/>
      <c r="Z914" s="38"/>
      <c r="AA914" s="38"/>
    </row>
    <row r="915" spans="1:27" x14ac:dyDescent="0.45">
      <c r="A915" s="38">
        <v>910</v>
      </c>
      <c r="B915" s="38"/>
      <c r="C915" s="38"/>
      <c r="D915" s="38"/>
      <c r="E915" s="38"/>
      <c r="F915" s="35"/>
      <c r="G915" s="35"/>
      <c r="H915" s="150"/>
      <c r="I915" s="38"/>
      <c r="J915" s="149" t="str">
        <f t="shared" si="121"/>
        <v>รอข้อมูลคอลัมน์ H</v>
      </c>
      <c r="K915" s="150"/>
      <c r="L915" s="150"/>
      <c r="M915" s="150"/>
      <c r="N915" s="149" t="str" cm="1">
        <f t="array" ref="N915">IF(AND(K915:M915=""),"ยังไม่บันทึกข้อมูล",
IF(M915&lt;&gt;"",
IF(M915&gt;=1.3,M915,"เป็นไม้พุ่ม"),
IF(K915+L915&gt;=1.3,K915+L915,"เป็นไม้พุ่ม")))</f>
        <v>ยังไม่บันทึกข้อมูล</v>
      </c>
      <c r="O915" s="149" t="str">
        <f t="shared" si="114"/>
        <v>ข้อมูลไม่ถูกต้อง</v>
      </c>
      <c r="P915" s="149" t="str">
        <f t="shared" si="115"/>
        <v>ข้อมูลไม่ถูกต้อง</v>
      </c>
      <c r="Q915" s="149" t="str">
        <f t="shared" si="116"/>
        <v>ข้อมูลไม่ถูกต้อง</v>
      </c>
      <c r="R915" s="149" t="str">
        <f t="shared" si="117"/>
        <v>ข้อมูลไม่ถูกต้อง</v>
      </c>
      <c r="S915" s="149" t="str">
        <f>IF(ISNUMBER(R915),
IF(H$2=ตัวเลือก!A$30,"ยังไม่บันทึกข้อมูล",R915*0.27),"ข้อมูลไม่ถูกต้อง")</f>
        <v>ข้อมูลไม่ถูกต้อง</v>
      </c>
      <c r="T915" s="149" t="str">
        <f t="shared" si="118"/>
        <v>ข้อมูลไม่ถูกต้อง</v>
      </c>
      <c r="U915" s="149" t="str">
        <f>IF(ISNUMBER(R915),
IF(H$2=ตัวเลือก!A$30,"ยังไม่บันทึกข้อมูล",R915*0.47),"ข้อมูลไม่ถูกต้อง")</f>
        <v>ข้อมูลไม่ถูกต้อง</v>
      </c>
      <c r="V915" s="149" t="str">
        <f>IF(ISNUMBER(S915),
IF(H$2=ตัวเลือก!A$30,"ยังไม่บันทึกข้อมูล",S915*0.47),"ข้อมูลไม่ถูกต้อง")</f>
        <v>ข้อมูลไม่ถูกต้อง</v>
      </c>
      <c r="W915" s="149" t="str">
        <f t="shared" si="119"/>
        <v>ข้อมูลไม่ถูกต้อง</v>
      </c>
      <c r="X915" s="148" t="str">
        <f t="shared" si="120"/>
        <v>ข้อมูลไม่ถูกต้อง</v>
      </c>
      <c r="Y915" s="38"/>
      <c r="Z915" s="38"/>
      <c r="AA915" s="38"/>
    </row>
    <row r="916" spans="1:27" x14ac:dyDescent="0.45">
      <c r="A916" s="38">
        <v>911</v>
      </c>
      <c r="B916" s="38"/>
      <c r="C916" s="38"/>
      <c r="D916" s="38"/>
      <c r="E916" s="38"/>
      <c r="F916" s="35"/>
      <c r="G916" s="35"/>
      <c r="H916" s="150"/>
      <c r="I916" s="38"/>
      <c r="J916" s="149" t="str">
        <f t="shared" si="121"/>
        <v>รอข้อมูลคอลัมน์ H</v>
      </c>
      <c r="K916" s="150"/>
      <c r="L916" s="150"/>
      <c r="M916" s="150"/>
      <c r="N916" s="149" t="str" cm="1">
        <f t="array" ref="N916">IF(AND(K916:M916=""),"ยังไม่บันทึกข้อมูล",
IF(M916&lt;&gt;"",
IF(M916&gt;=1.3,M916,"เป็นไม้พุ่ม"),
IF(K916+L916&gt;=1.3,K916+L916,"เป็นไม้พุ่ม")))</f>
        <v>ยังไม่บันทึกข้อมูล</v>
      </c>
      <c r="O916" s="149" t="str">
        <f t="shared" si="114"/>
        <v>ข้อมูลไม่ถูกต้อง</v>
      </c>
      <c r="P916" s="149" t="str">
        <f t="shared" si="115"/>
        <v>ข้อมูลไม่ถูกต้อง</v>
      </c>
      <c r="Q916" s="149" t="str">
        <f t="shared" si="116"/>
        <v>ข้อมูลไม่ถูกต้อง</v>
      </c>
      <c r="R916" s="149" t="str">
        <f t="shared" si="117"/>
        <v>ข้อมูลไม่ถูกต้อง</v>
      </c>
      <c r="S916" s="149" t="str">
        <f>IF(ISNUMBER(R916),
IF(H$2=ตัวเลือก!A$30,"ยังไม่บันทึกข้อมูล",R916*0.27),"ข้อมูลไม่ถูกต้อง")</f>
        <v>ข้อมูลไม่ถูกต้อง</v>
      </c>
      <c r="T916" s="149" t="str">
        <f t="shared" si="118"/>
        <v>ข้อมูลไม่ถูกต้อง</v>
      </c>
      <c r="U916" s="149" t="str">
        <f>IF(ISNUMBER(R916),
IF(H$2=ตัวเลือก!A$30,"ยังไม่บันทึกข้อมูล",R916*0.47),"ข้อมูลไม่ถูกต้อง")</f>
        <v>ข้อมูลไม่ถูกต้อง</v>
      </c>
      <c r="V916" s="149" t="str">
        <f>IF(ISNUMBER(S916),
IF(H$2=ตัวเลือก!A$30,"ยังไม่บันทึกข้อมูล",S916*0.47),"ข้อมูลไม่ถูกต้อง")</f>
        <v>ข้อมูลไม่ถูกต้อง</v>
      </c>
      <c r="W916" s="149" t="str">
        <f t="shared" si="119"/>
        <v>ข้อมูลไม่ถูกต้อง</v>
      </c>
      <c r="X916" s="148" t="str">
        <f t="shared" si="120"/>
        <v>ข้อมูลไม่ถูกต้อง</v>
      </c>
      <c r="Y916" s="38"/>
      <c r="Z916" s="38"/>
      <c r="AA916" s="38"/>
    </row>
    <row r="917" spans="1:27" x14ac:dyDescent="0.45">
      <c r="A917" s="38">
        <v>912</v>
      </c>
      <c r="B917" s="38"/>
      <c r="C917" s="38"/>
      <c r="D917" s="38"/>
      <c r="E917" s="38"/>
      <c r="F917" s="35"/>
      <c r="G917" s="35"/>
      <c r="H917" s="150"/>
      <c r="I917" s="38"/>
      <c r="J917" s="149" t="str">
        <f t="shared" si="121"/>
        <v>รอข้อมูลคอลัมน์ H</v>
      </c>
      <c r="K917" s="150"/>
      <c r="L917" s="150"/>
      <c r="M917" s="150"/>
      <c r="N917" s="149" t="str" cm="1">
        <f t="array" ref="N917">IF(AND(K917:M917=""),"ยังไม่บันทึกข้อมูล",
IF(M917&lt;&gt;"",
IF(M917&gt;=1.3,M917,"เป็นไม้พุ่ม"),
IF(K917+L917&gt;=1.3,K917+L917,"เป็นไม้พุ่ม")))</f>
        <v>ยังไม่บันทึกข้อมูล</v>
      </c>
      <c r="O917" s="149" t="str">
        <f t="shared" si="114"/>
        <v>ข้อมูลไม่ถูกต้อง</v>
      </c>
      <c r="P917" s="149" t="str">
        <f t="shared" si="115"/>
        <v>ข้อมูลไม่ถูกต้อง</v>
      </c>
      <c r="Q917" s="149" t="str">
        <f t="shared" si="116"/>
        <v>ข้อมูลไม่ถูกต้อง</v>
      </c>
      <c r="R917" s="149" t="str">
        <f t="shared" si="117"/>
        <v>ข้อมูลไม่ถูกต้อง</v>
      </c>
      <c r="S917" s="149" t="str">
        <f>IF(ISNUMBER(R917),
IF(H$2=ตัวเลือก!A$30,"ยังไม่บันทึกข้อมูล",R917*0.27),"ข้อมูลไม่ถูกต้อง")</f>
        <v>ข้อมูลไม่ถูกต้อง</v>
      </c>
      <c r="T917" s="149" t="str">
        <f t="shared" si="118"/>
        <v>ข้อมูลไม่ถูกต้อง</v>
      </c>
      <c r="U917" s="149" t="str">
        <f>IF(ISNUMBER(R917),
IF(H$2=ตัวเลือก!A$30,"ยังไม่บันทึกข้อมูล",R917*0.47),"ข้อมูลไม่ถูกต้อง")</f>
        <v>ข้อมูลไม่ถูกต้อง</v>
      </c>
      <c r="V917" s="149" t="str">
        <f>IF(ISNUMBER(S917),
IF(H$2=ตัวเลือก!A$30,"ยังไม่บันทึกข้อมูล",S917*0.47),"ข้อมูลไม่ถูกต้อง")</f>
        <v>ข้อมูลไม่ถูกต้อง</v>
      </c>
      <c r="W917" s="149" t="str">
        <f t="shared" si="119"/>
        <v>ข้อมูลไม่ถูกต้อง</v>
      </c>
      <c r="X917" s="148" t="str">
        <f t="shared" si="120"/>
        <v>ข้อมูลไม่ถูกต้อง</v>
      </c>
      <c r="Y917" s="38"/>
      <c r="Z917" s="38"/>
      <c r="AA917" s="38"/>
    </row>
    <row r="918" spans="1:27" x14ac:dyDescent="0.45">
      <c r="A918" s="38">
        <v>913</v>
      </c>
      <c r="B918" s="38"/>
      <c r="C918" s="38"/>
      <c r="D918" s="38"/>
      <c r="E918" s="38"/>
      <c r="F918" s="35"/>
      <c r="G918" s="35"/>
      <c r="H918" s="150"/>
      <c r="I918" s="38"/>
      <c r="J918" s="149" t="str">
        <f t="shared" si="121"/>
        <v>รอข้อมูลคอลัมน์ H</v>
      </c>
      <c r="K918" s="150"/>
      <c r="L918" s="150"/>
      <c r="M918" s="150"/>
      <c r="N918" s="149" t="str" cm="1">
        <f t="array" ref="N918">IF(AND(K918:M918=""),"ยังไม่บันทึกข้อมูล",
IF(M918&lt;&gt;"",
IF(M918&gt;=1.3,M918,"เป็นไม้พุ่ม"),
IF(K918+L918&gt;=1.3,K918+L918,"เป็นไม้พุ่ม")))</f>
        <v>ยังไม่บันทึกข้อมูล</v>
      </c>
      <c r="O918" s="149" t="str">
        <f t="shared" si="114"/>
        <v>ข้อมูลไม่ถูกต้อง</v>
      </c>
      <c r="P918" s="149" t="str">
        <f t="shared" si="115"/>
        <v>ข้อมูลไม่ถูกต้อง</v>
      </c>
      <c r="Q918" s="149" t="str">
        <f t="shared" si="116"/>
        <v>ข้อมูลไม่ถูกต้อง</v>
      </c>
      <c r="R918" s="149" t="str">
        <f t="shared" si="117"/>
        <v>ข้อมูลไม่ถูกต้อง</v>
      </c>
      <c r="S918" s="149" t="str">
        <f>IF(ISNUMBER(R918),
IF(H$2=ตัวเลือก!A$30,"ยังไม่บันทึกข้อมูล",R918*0.27),"ข้อมูลไม่ถูกต้อง")</f>
        <v>ข้อมูลไม่ถูกต้อง</v>
      </c>
      <c r="T918" s="149" t="str">
        <f t="shared" si="118"/>
        <v>ข้อมูลไม่ถูกต้อง</v>
      </c>
      <c r="U918" s="149" t="str">
        <f>IF(ISNUMBER(R918),
IF(H$2=ตัวเลือก!A$30,"ยังไม่บันทึกข้อมูล",R918*0.47),"ข้อมูลไม่ถูกต้อง")</f>
        <v>ข้อมูลไม่ถูกต้อง</v>
      </c>
      <c r="V918" s="149" t="str">
        <f>IF(ISNUMBER(S918),
IF(H$2=ตัวเลือก!A$30,"ยังไม่บันทึกข้อมูล",S918*0.47),"ข้อมูลไม่ถูกต้อง")</f>
        <v>ข้อมูลไม่ถูกต้อง</v>
      </c>
      <c r="W918" s="149" t="str">
        <f t="shared" si="119"/>
        <v>ข้อมูลไม่ถูกต้อง</v>
      </c>
      <c r="X918" s="148" t="str">
        <f t="shared" si="120"/>
        <v>ข้อมูลไม่ถูกต้อง</v>
      </c>
      <c r="Y918" s="38"/>
      <c r="Z918" s="38"/>
      <c r="AA918" s="38"/>
    </row>
    <row r="919" spans="1:27" x14ac:dyDescent="0.45">
      <c r="A919" s="38">
        <v>914</v>
      </c>
      <c r="B919" s="38"/>
      <c r="C919" s="38"/>
      <c r="D919" s="38"/>
      <c r="E919" s="38"/>
      <c r="F919" s="35"/>
      <c r="G919" s="35"/>
      <c r="H919" s="150"/>
      <c r="I919" s="38"/>
      <c r="J919" s="149" t="str">
        <f t="shared" si="121"/>
        <v>รอข้อมูลคอลัมน์ H</v>
      </c>
      <c r="K919" s="150"/>
      <c r="L919" s="150"/>
      <c r="M919" s="150"/>
      <c r="N919" s="149" t="str" cm="1">
        <f t="array" ref="N919">IF(AND(K919:M919=""),"ยังไม่บันทึกข้อมูล",
IF(M919&lt;&gt;"",
IF(M919&gt;=1.3,M919,"เป็นไม้พุ่ม"),
IF(K919+L919&gt;=1.3,K919+L919,"เป็นไม้พุ่ม")))</f>
        <v>ยังไม่บันทึกข้อมูล</v>
      </c>
      <c r="O919" s="149" t="str">
        <f t="shared" si="114"/>
        <v>ข้อมูลไม่ถูกต้อง</v>
      </c>
      <c r="P919" s="149" t="str">
        <f t="shared" si="115"/>
        <v>ข้อมูลไม่ถูกต้อง</v>
      </c>
      <c r="Q919" s="149" t="str">
        <f t="shared" si="116"/>
        <v>ข้อมูลไม่ถูกต้อง</v>
      </c>
      <c r="R919" s="149" t="str">
        <f t="shared" si="117"/>
        <v>ข้อมูลไม่ถูกต้อง</v>
      </c>
      <c r="S919" s="149" t="str">
        <f>IF(ISNUMBER(R919),
IF(H$2=ตัวเลือก!A$30,"ยังไม่บันทึกข้อมูล",R919*0.27),"ข้อมูลไม่ถูกต้อง")</f>
        <v>ข้อมูลไม่ถูกต้อง</v>
      </c>
      <c r="T919" s="149" t="str">
        <f t="shared" si="118"/>
        <v>ข้อมูลไม่ถูกต้อง</v>
      </c>
      <c r="U919" s="149" t="str">
        <f>IF(ISNUMBER(R919),
IF(H$2=ตัวเลือก!A$30,"ยังไม่บันทึกข้อมูล",R919*0.47),"ข้อมูลไม่ถูกต้อง")</f>
        <v>ข้อมูลไม่ถูกต้อง</v>
      </c>
      <c r="V919" s="149" t="str">
        <f>IF(ISNUMBER(S919),
IF(H$2=ตัวเลือก!A$30,"ยังไม่บันทึกข้อมูล",S919*0.47),"ข้อมูลไม่ถูกต้อง")</f>
        <v>ข้อมูลไม่ถูกต้อง</v>
      </c>
      <c r="W919" s="149" t="str">
        <f t="shared" si="119"/>
        <v>ข้อมูลไม่ถูกต้อง</v>
      </c>
      <c r="X919" s="148" t="str">
        <f t="shared" si="120"/>
        <v>ข้อมูลไม่ถูกต้อง</v>
      </c>
      <c r="Y919" s="38"/>
      <c r="Z919" s="38"/>
      <c r="AA919" s="38"/>
    </row>
    <row r="920" spans="1:27" x14ac:dyDescent="0.45">
      <c r="A920" s="38">
        <v>915</v>
      </c>
      <c r="B920" s="38"/>
      <c r="C920" s="38"/>
      <c r="D920" s="38"/>
      <c r="E920" s="38"/>
      <c r="F920" s="35"/>
      <c r="G920" s="35"/>
      <c r="H920" s="150"/>
      <c r="I920" s="38"/>
      <c r="J920" s="149" t="str">
        <f t="shared" si="121"/>
        <v>รอข้อมูลคอลัมน์ H</v>
      </c>
      <c r="K920" s="150"/>
      <c r="L920" s="150"/>
      <c r="M920" s="150"/>
      <c r="N920" s="149" t="str" cm="1">
        <f t="array" ref="N920">IF(AND(K920:M920=""),"ยังไม่บันทึกข้อมูล",
IF(M920&lt;&gt;"",
IF(M920&gt;=1.3,M920,"เป็นไม้พุ่ม"),
IF(K920+L920&gt;=1.3,K920+L920,"เป็นไม้พุ่ม")))</f>
        <v>ยังไม่บันทึกข้อมูล</v>
      </c>
      <c r="O920" s="149" t="str">
        <f t="shared" si="114"/>
        <v>ข้อมูลไม่ถูกต้อง</v>
      </c>
      <c r="P920" s="149" t="str">
        <f t="shared" si="115"/>
        <v>ข้อมูลไม่ถูกต้อง</v>
      </c>
      <c r="Q920" s="149" t="str">
        <f t="shared" si="116"/>
        <v>ข้อมูลไม่ถูกต้อง</v>
      </c>
      <c r="R920" s="149" t="str">
        <f t="shared" si="117"/>
        <v>ข้อมูลไม่ถูกต้อง</v>
      </c>
      <c r="S920" s="149" t="str">
        <f>IF(ISNUMBER(R920),
IF(H$2=ตัวเลือก!A$30,"ยังไม่บันทึกข้อมูล",R920*0.27),"ข้อมูลไม่ถูกต้อง")</f>
        <v>ข้อมูลไม่ถูกต้อง</v>
      </c>
      <c r="T920" s="149" t="str">
        <f t="shared" si="118"/>
        <v>ข้อมูลไม่ถูกต้อง</v>
      </c>
      <c r="U920" s="149" t="str">
        <f>IF(ISNUMBER(R920),
IF(H$2=ตัวเลือก!A$30,"ยังไม่บันทึกข้อมูล",R920*0.47),"ข้อมูลไม่ถูกต้อง")</f>
        <v>ข้อมูลไม่ถูกต้อง</v>
      </c>
      <c r="V920" s="149" t="str">
        <f>IF(ISNUMBER(S920),
IF(H$2=ตัวเลือก!A$30,"ยังไม่บันทึกข้อมูล",S920*0.47),"ข้อมูลไม่ถูกต้อง")</f>
        <v>ข้อมูลไม่ถูกต้อง</v>
      </c>
      <c r="W920" s="149" t="str">
        <f t="shared" si="119"/>
        <v>ข้อมูลไม่ถูกต้อง</v>
      </c>
      <c r="X920" s="148" t="str">
        <f t="shared" si="120"/>
        <v>ข้อมูลไม่ถูกต้อง</v>
      </c>
      <c r="Y920" s="38"/>
      <c r="Z920" s="38"/>
      <c r="AA920" s="38"/>
    </row>
    <row r="921" spans="1:27" x14ac:dyDescent="0.45">
      <c r="A921" s="38">
        <v>916</v>
      </c>
      <c r="B921" s="38"/>
      <c r="C921" s="38"/>
      <c r="D921" s="38"/>
      <c r="E921" s="38"/>
      <c r="F921" s="35"/>
      <c r="G921" s="35"/>
      <c r="H921" s="150"/>
      <c r="I921" s="38"/>
      <c r="J921" s="149" t="str">
        <f t="shared" si="121"/>
        <v>รอข้อมูลคอลัมน์ H</v>
      </c>
      <c r="K921" s="150"/>
      <c r="L921" s="150"/>
      <c r="M921" s="150"/>
      <c r="N921" s="149" t="str" cm="1">
        <f t="array" ref="N921">IF(AND(K921:M921=""),"ยังไม่บันทึกข้อมูล",
IF(M921&lt;&gt;"",
IF(M921&gt;=1.3,M921,"เป็นไม้พุ่ม"),
IF(K921+L921&gt;=1.3,K921+L921,"เป็นไม้พุ่ม")))</f>
        <v>ยังไม่บันทึกข้อมูล</v>
      </c>
      <c r="O921" s="149" t="str">
        <f t="shared" si="114"/>
        <v>ข้อมูลไม่ถูกต้อง</v>
      </c>
      <c r="P921" s="149" t="str">
        <f t="shared" si="115"/>
        <v>ข้อมูลไม่ถูกต้อง</v>
      </c>
      <c r="Q921" s="149" t="str">
        <f t="shared" si="116"/>
        <v>ข้อมูลไม่ถูกต้อง</v>
      </c>
      <c r="R921" s="149" t="str">
        <f t="shared" si="117"/>
        <v>ข้อมูลไม่ถูกต้อง</v>
      </c>
      <c r="S921" s="149" t="str">
        <f>IF(ISNUMBER(R921),
IF(H$2=ตัวเลือก!A$30,"ยังไม่บันทึกข้อมูล",R921*0.27),"ข้อมูลไม่ถูกต้อง")</f>
        <v>ข้อมูลไม่ถูกต้อง</v>
      </c>
      <c r="T921" s="149" t="str">
        <f t="shared" si="118"/>
        <v>ข้อมูลไม่ถูกต้อง</v>
      </c>
      <c r="U921" s="149" t="str">
        <f>IF(ISNUMBER(R921),
IF(H$2=ตัวเลือก!A$30,"ยังไม่บันทึกข้อมูล",R921*0.47),"ข้อมูลไม่ถูกต้อง")</f>
        <v>ข้อมูลไม่ถูกต้อง</v>
      </c>
      <c r="V921" s="149" t="str">
        <f>IF(ISNUMBER(S921),
IF(H$2=ตัวเลือก!A$30,"ยังไม่บันทึกข้อมูล",S921*0.47),"ข้อมูลไม่ถูกต้อง")</f>
        <v>ข้อมูลไม่ถูกต้อง</v>
      </c>
      <c r="W921" s="149" t="str">
        <f t="shared" si="119"/>
        <v>ข้อมูลไม่ถูกต้อง</v>
      </c>
      <c r="X921" s="148" t="str">
        <f t="shared" si="120"/>
        <v>ข้อมูลไม่ถูกต้อง</v>
      </c>
      <c r="Y921" s="38"/>
      <c r="Z921" s="38"/>
      <c r="AA921" s="38"/>
    </row>
    <row r="922" spans="1:27" x14ac:dyDescent="0.45">
      <c r="A922" s="38">
        <v>917</v>
      </c>
      <c r="B922" s="38"/>
      <c r="C922" s="38"/>
      <c r="D922" s="38"/>
      <c r="E922" s="38"/>
      <c r="F922" s="35"/>
      <c r="G922" s="35"/>
      <c r="H922" s="150"/>
      <c r="I922" s="38"/>
      <c r="J922" s="149" t="str">
        <f t="shared" si="121"/>
        <v>รอข้อมูลคอลัมน์ H</v>
      </c>
      <c r="K922" s="150"/>
      <c r="L922" s="150"/>
      <c r="M922" s="150"/>
      <c r="N922" s="149" t="str" cm="1">
        <f t="array" ref="N922">IF(AND(K922:M922=""),"ยังไม่บันทึกข้อมูล",
IF(M922&lt;&gt;"",
IF(M922&gt;=1.3,M922,"เป็นไม้พุ่ม"),
IF(K922+L922&gt;=1.3,K922+L922,"เป็นไม้พุ่ม")))</f>
        <v>ยังไม่บันทึกข้อมูล</v>
      </c>
      <c r="O922" s="149" t="str">
        <f t="shared" si="114"/>
        <v>ข้อมูลไม่ถูกต้อง</v>
      </c>
      <c r="P922" s="149" t="str">
        <f t="shared" si="115"/>
        <v>ข้อมูลไม่ถูกต้อง</v>
      </c>
      <c r="Q922" s="149" t="str">
        <f t="shared" si="116"/>
        <v>ข้อมูลไม่ถูกต้อง</v>
      </c>
      <c r="R922" s="149" t="str">
        <f t="shared" si="117"/>
        <v>ข้อมูลไม่ถูกต้อง</v>
      </c>
      <c r="S922" s="149" t="str">
        <f>IF(ISNUMBER(R922),
IF(H$2=ตัวเลือก!A$30,"ยังไม่บันทึกข้อมูล",R922*0.27),"ข้อมูลไม่ถูกต้อง")</f>
        <v>ข้อมูลไม่ถูกต้อง</v>
      </c>
      <c r="T922" s="149" t="str">
        <f t="shared" si="118"/>
        <v>ข้อมูลไม่ถูกต้อง</v>
      </c>
      <c r="U922" s="149" t="str">
        <f>IF(ISNUMBER(R922),
IF(H$2=ตัวเลือก!A$30,"ยังไม่บันทึกข้อมูล",R922*0.47),"ข้อมูลไม่ถูกต้อง")</f>
        <v>ข้อมูลไม่ถูกต้อง</v>
      </c>
      <c r="V922" s="149" t="str">
        <f>IF(ISNUMBER(S922),
IF(H$2=ตัวเลือก!A$30,"ยังไม่บันทึกข้อมูล",S922*0.47),"ข้อมูลไม่ถูกต้อง")</f>
        <v>ข้อมูลไม่ถูกต้อง</v>
      </c>
      <c r="W922" s="149" t="str">
        <f t="shared" si="119"/>
        <v>ข้อมูลไม่ถูกต้อง</v>
      </c>
      <c r="X922" s="148" t="str">
        <f t="shared" si="120"/>
        <v>ข้อมูลไม่ถูกต้อง</v>
      </c>
      <c r="Y922" s="38"/>
      <c r="Z922" s="38"/>
      <c r="AA922" s="38"/>
    </row>
    <row r="923" spans="1:27" x14ac:dyDescent="0.45">
      <c r="A923" s="38">
        <v>918</v>
      </c>
      <c r="B923" s="38"/>
      <c r="C923" s="38"/>
      <c r="D923" s="38"/>
      <c r="E923" s="38"/>
      <c r="F923" s="35"/>
      <c r="G923" s="35"/>
      <c r="H923" s="150"/>
      <c r="I923" s="38"/>
      <c r="J923" s="149" t="str">
        <f t="shared" si="121"/>
        <v>รอข้อมูลคอลัมน์ H</v>
      </c>
      <c r="K923" s="150"/>
      <c r="L923" s="150"/>
      <c r="M923" s="150"/>
      <c r="N923" s="149" t="str" cm="1">
        <f t="array" ref="N923">IF(AND(K923:M923=""),"ยังไม่บันทึกข้อมูล",
IF(M923&lt;&gt;"",
IF(M923&gt;=1.3,M923,"เป็นไม้พุ่ม"),
IF(K923+L923&gt;=1.3,K923+L923,"เป็นไม้พุ่ม")))</f>
        <v>ยังไม่บันทึกข้อมูล</v>
      </c>
      <c r="O923" s="149" t="str">
        <f t="shared" si="114"/>
        <v>ข้อมูลไม่ถูกต้อง</v>
      </c>
      <c r="P923" s="149" t="str">
        <f t="shared" si="115"/>
        <v>ข้อมูลไม่ถูกต้อง</v>
      </c>
      <c r="Q923" s="149" t="str">
        <f t="shared" si="116"/>
        <v>ข้อมูลไม่ถูกต้อง</v>
      </c>
      <c r="R923" s="149" t="str">
        <f t="shared" si="117"/>
        <v>ข้อมูลไม่ถูกต้อง</v>
      </c>
      <c r="S923" s="149" t="str">
        <f>IF(ISNUMBER(R923),
IF(H$2=ตัวเลือก!A$30,"ยังไม่บันทึกข้อมูล",R923*0.27),"ข้อมูลไม่ถูกต้อง")</f>
        <v>ข้อมูลไม่ถูกต้อง</v>
      </c>
      <c r="T923" s="149" t="str">
        <f t="shared" si="118"/>
        <v>ข้อมูลไม่ถูกต้อง</v>
      </c>
      <c r="U923" s="149" t="str">
        <f>IF(ISNUMBER(R923),
IF(H$2=ตัวเลือก!A$30,"ยังไม่บันทึกข้อมูล",R923*0.47),"ข้อมูลไม่ถูกต้อง")</f>
        <v>ข้อมูลไม่ถูกต้อง</v>
      </c>
      <c r="V923" s="149" t="str">
        <f>IF(ISNUMBER(S923),
IF(H$2=ตัวเลือก!A$30,"ยังไม่บันทึกข้อมูล",S923*0.47),"ข้อมูลไม่ถูกต้อง")</f>
        <v>ข้อมูลไม่ถูกต้อง</v>
      </c>
      <c r="W923" s="149" t="str">
        <f t="shared" si="119"/>
        <v>ข้อมูลไม่ถูกต้อง</v>
      </c>
      <c r="X923" s="148" t="str">
        <f t="shared" si="120"/>
        <v>ข้อมูลไม่ถูกต้อง</v>
      </c>
      <c r="Y923" s="38"/>
      <c r="Z923" s="38"/>
      <c r="AA923" s="38"/>
    </row>
    <row r="924" spans="1:27" x14ac:dyDescent="0.45">
      <c r="A924" s="38">
        <v>919</v>
      </c>
      <c r="B924" s="38"/>
      <c r="C924" s="38"/>
      <c r="D924" s="38"/>
      <c r="E924" s="38"/>
      <c r="F924" s="35"/>
      <c r="G924" s="35"/>
      <c r="H924" s="150"/>
      <c r="I924" s="38"/>
      <c r="J924" s="149" t="str">
        <f t="shared" si="121"/>
        <v>รอข้อมูลคอลัมน์ H</v>
      </c>
      <c r="K924" s="150"/>
      <c r="L924" s="150"/>
      <c r="M924" s="150"/>
      <c r="N924" s="149" t="str" cm="1">
        <f t="array" ref="N924">IF(AND(K924:M924=""),"ยังไม่บันทึกข้อมูล",
IF(M924&lt;&gt;"",
IF(M924&gt;=1.3,M924,"เป็นไม้พุ่ม"),
IF(K924+L924&gt;=1.3,K924+L924,"เป็นไม้พุ่ม")))</f>
        <v>ยังไม่บันทึกข้อมูล</v>
      </c>
      <c r="O924" s="149" t="str">
        <f t="shared" si="114"/>
        <v>ข้อมูลไม่ถูกต้อง</v>
      </c>
      <c r="P924" s="149" t="str">
        <f t="shared" si="115"/>
        <v>ข้อมูลไม่ถูกต้อง</v>
      </c>
      <c r="Q924" s="149" t="str">
        <f t="shared" si="116"/>
        <v>ข้อมูลไม่ถูกต้อง</v>
      </c>
      <c r="R924" s="149" t="str">
        <f t="shared" si="117"/>
        <v>ข้อมูลไม่ถูกต้อง</v>
      </c>
      <c r="S924" s="149" t="str">
        <f>IF(ISNUMBER(R924),
IF(H$2=ตัวเลือก!A$30,"ยังไม่บันทึกข้อมูล",R924*0.27),"ข้อมูลไม่ถูกต้อง")</f>
        <v>ข้อมูลไม่ถูกต้อง</v>
      </c>
      <c r="T924" s="149" t="str">
        <f t="shared" si="118"/>
        <v>ข้อมูลไม่ถูกต้อง</v>
      </c>
      <c r="U924" s="149" t="str">
        <f>IF(ISNUMBER(R924),
IF(H$2=ตัวเลือก!A$30,"ยังไม่บันทึกข้อมูล",R924*0.47),"ข้อมูลไม่ถูกต้อง")</f>
        <v>ข้อมูลไม่ถูกต้อง</v>
      </c>
      <c r="V924" s="149" t="str">
        <f>IF(ISNUMBER(S924),
IF(H$2=ตัวเลือก!A$30,"ยังไม่บันทึกข้อมูล",S924*0.47),"ข้อมูลไม่ถูกต้อง")</f>
        <v>ข้อมูลไม่ถูกต้อง</v>
      </c>
      <c r="W924" s="149" t="str">
        <f t="shared" si="119"/>
        <v>ข้อมูลไม่ถูกต้อง</v>
      </c>
      <c r="X924" s="148" t="str">
        <f t="shared" si="120"/>
        <v>ข้อมูลไม่ถูกต้อง</v>
      </c>
      <c r="Y924" s="38"/>
      <c r="Z924" s="38"/>
      <c r="AA924" s="38"/>
    </row>
    <row r="925" spans="1:27" x14ac:dyDescent="0.45">
      <c r="A925" s="38">
        <v>920</v>
      </c>
      <c r="B925" s="38"/>
      <c r="C925" s="38"/>
      <c r="D925" s="38"/>
      <c r="E925" s="38"/>
      <c r="F925" s="35"/>
      <c r="G925" s="35"/>
      <c r="H925" s="150"/>
      <c r="I925" s="38"/>
      <c r="J925" s="149" t="str">
        <f t="shared" si="121"/>
        <v>รอข้อมูลคอลัมน์ H</v>
      </c>
      <c r="K925" s="150"/>
      <c r="L925" s="150"/>
      <c r="M925" s="150"/>
      <c r="N925" s="149" t="str" cm="1">
        <f t="array" ref="N925">IF(AND(K925:M925=""),"ยังไม่บันทึกข้อมูล",
IF(M925&lt;&gt;"",
IF(M925&gt;=1.3,M925,"เป็นไม้พุ่ม"),
IF(K925+L925&gt;=1.3,K925+L925,"เป็นไม้พุ่ม")))</f>
        <v>ยังไม่บันทึกข้อมูล</v>
      </c>
      <c r="O925" s="149" t="str">
        <f t="shared" si="114"/>
        <v>ข้อมูลไม่ถูกต้อง</v>
      </c>
      <c r="P925" s="149" t="str">
        <f t="shared" si="115"/>
        <v>ข้อมูลไม่ถูกต้อง</v>
      </c>
      <c r="Q925" s="149" t="str">
        <f t="shared" si="116"/>
        <v>ข้อมูลไม่ถูกต้อง</v>
      </c>
      <c r="R925" s="149" t="str">
        <f t="shared" si="117"/>
        <v>ข้อมูลไม่ถูกต้อง</v>
      </c>
      <c r="S925" s="149" t="str">
        <f>IF(ISNUMBER(R925),
IF(H$2=ตัวเลือก!A$30,"ยังไม่บันทึกข้อมูล",R925*0.27),"ข้อมูลไม่ถูกต้อง")</f>
        <v>ข้อมูลไม่ถูกต้อง</v>
      </c>
      <c r="T925" s="149" t="str">
        <f t="shared" si="118"/>
        <v>ข้อมูลไม่ถูกต้อง</v>
      </c>
      <c r="U925" s="149" t="str">
        <f>IF(ISNUMBER(R925),
IF(H$2=ตัวเลือก!A$30,"ยังไม่บันทึกข้อมูล",R925*0.47),"ข้อมูลไม่ถูกต้อง")</f>
        <v>ข้อมูลไม่ถูกต้อง</v>
      </c>
      <c r="V925" s="149" t="str">
        <f>IF(ISNUMBER(S925),
IF(H$2=ตัวเลือก!A$30,"ยังไม่บันทึกข้อมูล",S925*0.47),"ข้อมูลไม่ถูกต้อง")</f>
        <v>ข้อมูลไม่ถูกต้อง</v>
      </c>
      <c r="W925" s="149" t="str">
        <f t="shared" si="119"/>
        <v>ข้อมูลไม่ถูกต้อง</v>
      </c>
      <c r="X925" s="148" t="str">
        <f t="shared" si="120"/>
        <v>ข้อมูลไม่ถูกต้อง</v>
      </c>
      <c r="Y925" s="38"/>
      <c r="Z925" s="38"/>
      <c r="AA925" s="38"/>
    </row>
    <row r="926" spans="1:27" x14ac:dyDescent="0.45">
      <c r="A926" s="38">
        <v>921</v>
      </c>
      <c r="B926" s="38"/>
      <c r="C926" s="38"/>
      <c r="D926" s="38"/>
      <c r="E926" s="38"/>
      <c r="F926" s="35"/>
      <c r="G926" s="35"/>
      <c r="H926" s="150"/>
      <c r="I926" s="38"/>
      <c r="J926" s="149" t="str">
        <f t="shared" si="121"/>
        <v>รอข้อมูลคอลัมน์ H</v>
      </c>
      <c r="K926" s="150"/>
      <c r="L926" s="150"/>
      <c r="M926" s="150"/>
      <c r="N926" s="149" t="str" cm="1">
        <f t="array" ref="N926">IF(AND(K926:M926=""),"ยังไม่บันทึกข้อมูล",
IF(M926&lt;&gt;"",
IF(M926&gt;=1.3,M926,"เป็นไม้พุ่ม"),
IF(K926+L926&gt;=1.3,K926+L926,"เป็นไม้พุ่ม")))</f>
        <v>ยังไม่บันทึกข้อมูล</v>
      </c>
      <c r="O926" s="149" t="str">
        <f t="shared" si="114"/>
        <v>ข้อมูลไม่ถูกต้อง</v>
      </c>
      <c r="P926" s="149" t="str">
        <f t="shared" si="115"/>
        <v>ข้อมูลไม่ถูกต้อง</v>
      </c>
      <c r="Q926" s="149" t="str">
        <f t="shared" si="116"/>
        <v>ข้อมูลไม่ถูกต้อง</v>
      </c>
      <c r="R926" s="149" t="str">
        <f t="shared" si="117"/>
        <v>ข้อมูลไม่ถูกต้อง</v>
      </c>
      <c r="S926" s="149" t="str">
        <f>IF(ISNUMBER(R926),
IF(H$2=ตัวเลือก!A$30,"ยังไม่บันทึกข้อมูล",R926*0.27),"ข้อมูลไม่ถูกต้อง")</f>
        <v>ข้อมูลไม่ถูกต้อง</v>
      </c>
      <c r="T926" s="149" t="str">
        <f t="shared" si="118"/>
        <v>ข้อมูลไม่ถูกต้อง</v>
      </c>
      <c r="U926" s="149" t="str">
        <f>IF(ISNUMBER(R926),
IF(H$2=ตัวเลือก!A$30,"ยังไม่บันทึกข้อมูล",R926*0.47),"ข้อมูลไม่ถูกต้อง")</f>
        <v>ข้อมูลไม่ถูกต้อง</v>
      </c>
      <c r="V926" s="149" t="str">
        <f>IF(ISNUMBER(S926),
IF(H$2=ตัวเลือก!A$30,"ยังไม่บันทึกข้อมูล",S926*0.47),"ข้อมูลไม่ถูกต้อง")</f>
        <v>ข้อมูลไม่ถูกต้อง</v>
      </c>
      <c r="W926" s="149" t="str">
        <f t="shared" si="119"/>
        <v>ข้อมูลไม่ถูกต้อง</v>
      </c>
      <c r="X926" s="148" t="str">
        <f t="shared" si="120"/>
        <v>ข้อมูลไม่ถูกต้อง</v>
      </c>
      <c r="Y926" s="38"/>
      <c r="Z926" s="38"/>
      <c r="AA926" s="38"/>
    </row>
    <row r="927" spans="1:27" x14ac:dyDescent="0.45">
      <c r="A927" s="38">
        <v>922</v>
      </c>
      <c r="B927" s="38"/>
      <c r="C927" s="38"/>
      <c r="D927" s="38"/>
      <c r="E927" s="38"/>
      <c r="F927" s="35"/>
      <c r="G927" s="35"/>
      <c r="H927" s="150"/>
      <c r="I927" s="38"/>
      <c r="J927" s="149" t="str">
        <f t="shared" si="121"/>
        <v>รอข้อมูลคอลัมน์ H</v>
      </c>
      <c r="K927" s="150"/>
      <c r="L927" s="150"/>
      <c r="M927" s="150"/>
      <c r="N927" s="149" t="str" cm="1">
        <f t="array" ref="N927">IF(AND(K927:M927=""),"ยังไม่บันทึกข้อมูล",
IF(M927&lt;&gt;"",
IF(M927&gt;=1.3,M927,"เป็นไม้พุ่ม"),
IF(K927+L927&gt;=1.3,K927+L927,"เป็นไม้พุ่ม")))</f>
        <v>ยังไม่บันทึกข้อมูล</v>
      </c>
      <c r="O927" s="149" t="str">
        <f t="shared" si="114"/>
        <v>ข้อมูลไม่ถูกต้อง</v>
      </c>
      <c r="P927" s="149" t="str">
        <f t="shared" si="115"/>
        <v>ข้อมูลไม่ถูกต้อง</v>
      </c>
      <c r="Q927" s="149" t="str">
        <f t="shared" si="116"/>
        <v>ข้อมูลไม่ถูกต้อง</v>
      </c>
      <c r="R927" s="149" t="str">
        <f t="shared" si="117"/>
        <v>ข้อมูลไม่ถูกต้อง</v>
      </c>
      <c r="S927" s="149" t="str">
        <f>IF(ISNUMBER(R927),
IF(H$2=ตัวเลือก!A$30,"ยังไม่บันทึกข้อมูล",R927*0.27),"ข้อมูลไม่ถูกต้อง")</f>
        <v>ข้อมูลไม่ถูกต้อง</v>
      </c>
      <c r="T927" s="149" t="str">
        <f t="shared" si="118"/>
        <v>ข้อมูลไม่ถูกต้อง</v>
      </c>
      <c r="U927" s="149" t="str">
        <f>IF(ISNUMBER(R927),
IF(H$2=ตัวเลือก!A$30,"ยังไม่บันทึกข้อมูล",R927*0.47),"ข้อมูลไม่ถูกต้อง")</f>
        <v>ข้อมูลไม่ถูกต้อง</v>
      </c>
      <c r="V927" s="149" t="str">
        <f>IF(ISNUMBER(S927),
IF(H$2=ตัวเลือก!A$30,"ยังไม่บันทึกข้อมูล",S927*0.47),"ข้อมูลไม่ถูกต้อง")</f>
        <v>ข้อมูลไม่ถูกต้อง</v>
      </c>
      <c r="W927" s="149" t="str">
        <f t="shared" si="119"/>
        <v>ข้อมูลไม่ถูกต้อง</v>
      </c>
      <c r="X927" s="148" t="str">
        <f t="shared" si="120"/>
        <v>ข้อมูลไม่ถูกต้อง</v>
      </c>
      <c r="Y927" s="38"/>
      <c r="Z927" s="38"/>
      <c r="AA927" s="38"/>
    </row>
    <row r="928" spans="1:27" x14ac:dyDescent="0.45">
      <c r="A928" s="38">
        <v>923</v>
      </c>
      <c r="B928" s="38"/>
      <c r="C928" s="38"/>
      <c r="D928" s="38"/>
      <c r="E928" s="38"/>
      <c r="F928" s="35"/>
      <c r="G928" s="35"/>
      <c r="H928" s="150"/>
      <c r="I928" s="38"/>
      <c r="J928" s="149" t="str">
        <f t="shared" si="121"/>
        <v>รอข้อมูลคอลัมน์ H</v>
      </c>
      <c r="K928" s="150"/>
      <c r="L928" s="150"/>
      <c r="M928" s="150"/>
      <c r="N928" s="149" t="str" cm="1">
        <f t="array" ref="N928">IF(AND(K928:M928=""),"ยังไม่บันทึกข้อมูล",
IF(M928&lt;&gt;"",
IF(M928&gt;=1.3,M928,"เป็นไม้พุ่ม"),
IF(K928+L928&gt;=1.3,K928+L928,"เป็นไม้พุ่ม")))</f>
        <v>ยังไม่บันทึกข้อมูล</v>
      </c>
      <c r="O928" s="149" t="str">
        <f t="shared" si="114"/>
        <v>ข้อมูลไม่ถูกต้อง</v>
      </c>
      <c r="P928" s="149" t="str">
        <f t="shared" si="115"/>
        <v>ข้อมูลไม่ถูกต้อง</v>
      </c>
      <c r="Q928" s="149" t="str">
        <f t="shared" si="116"/>
        <v>ข้อมูลไม่ถูกต้อง</v>
      </c>
      <c r="R928" s="149" t="str">
        <f t="shared" si="117"/>
        <v>ข้อมูลไม่ถูกต้อง</v>
      </c>
      <c r="S928" s="149" t="str">
        <f>IF(ISNUMBER(R928),
IF(H$2=ตัวเลือก!A$30,"ยังไม่บันทึกข้อมูล",R928*0.27),"ข้อมูลไม่ถูกต้อง")</f>
        <v>ข้อมูลไม่ถูกต้อง</v>
      </c>
      <c r="T928" s="149" t="str">
        <f t="shared" si="118"/>
        <v>ข้อมูลไม่ถูกต้อง</v>
      </c>
      <c r="U928" s="149" t="str">
        <f>IF(ISNUMBER(R928),
IF(H$2=ตัวเลือก!A$30,"ยังไม่บันทึกข้อมูล",R928*0.47),"ข้อมูลไม่ถูกต้อง")</f>
        <v>ข้อมูลไม่ถูกต้อง</v>
      </c>
      <c r="V928" s="149" t="str">
        <f>IF(ISNUMBER(S928),
IF(H$2=ตัวเลือก!A$30,"ยังไม่บันทึกข้อมูล",S928*0.47),"ข้อมูลไม่ถูกต้อง")</f>
        <v>ข้อมูลไม่ถูกต้อง</v>
      </c>
      <c r="W928" s="149" t="str">
        <f t="shared" si="119"/>
        <v>ข้อมูลไม่ถูกต้อง</v>
      </c>
      <c r="X928" s="148" t="str">
        <f t="shared" si="120"/>
        <v>ข้อมูลไม่ถูกต้อง</v>
      </c>
      <c r="Y928" s="38"/>
      <c r="Z928" s="38"/>
      <c r="AA928" s="38"/>
    </row>
    <row r="929" spans="1:27" x14ac:dyDescent="0.45">
      <c r="A929" s="38">
        <v>924</v>
      </c>
      <c r="B929" s="38"/>
      <c r="C929" s="38"/>
      <c r="D929" s="38"/>
      <c r="E929" s="38"/>
      <c r="F929" s="35"/>
      <c r="G929" s="35"/>
      <c r="H929" s="150"/>
      <c r="I929" s="38"/>
      <c r="J929" s="149" t="str">
        <f t="shared" si="121"/>
        <v>รอข้อมูลคอลัมน์ H</v>
      </c>
      <c r="K929" s="150"/>
      <c r="L929" s="150"/>
      <c r="M929" s="150"/>
      <c r="N929" s="149" t="str" cm="1">
        <f t="array" ref="N929">IF(AND(K929:M929=""),"ยังไม่บันทึกข้อมูล",
IF(M929&lt;&gt;"",
IF(M929&gt;=1.3,M929,"เป็นไม้พุ่ม"),
IF(K929+L929&gt;=1.3,K929+L929,"เป็นไม้พุ่ม")))</f>
        <v>ยังไม่บันทึกข้อมูล</v>
      </c>
      <c r="O929" s="149" t="str">
        <f t="shared" si="114"/>
        <v>ข้อมูลไม่ถูกต้อง</v>
      </c>
      <c r="P929" s="149" t="str">
        <f t="shared" si="115"/>
        <v>ข้อมูลไม่ถูกต้อง</v>
      </c>
      <c r="Q929" s="149" t="str">
        <f t="shared" si="116"/>
        <v>ข้อมูลไม่ถูกต้อง</v>
      </c>
      <c r="R929" s="149" t="str">
        <f t="shared" si="117"/>
        <v>ข้อมูลไม่ถูกต้อง</v>
      </c>
      <c r="S929" s="149" t="str">
        <f>IF(ISNUMBER(R929),
IF(H$2=ตัวเลือก!A$30,"ยังไม่บันทึกข้อมูล",R929*0.27),"ข้อมูลไม่ถูกต้อง")</f>
        <v>ข้อมูลไม่ถูกต้อง</v>
      </c>
      <c r="T929" s="149" t="str">
        <f t="shared" si="118"/>
        <v>ข้อมูลไม่ถูกต้อง</v>
      </c>
      <c r="U929" s="149" t="str">
        <f>IF(ISNUMBER(R929),
IF(H$2=ตัวเลือก!A$30,"ยังไม่บันทึกข้อมูล",R929*0.47),"ข้อมูลไม่ถูกต้อง")</f>
        <v>ข้อมูลไม่ถูกต้อง</v>
      </c>
      <c r="V929" s="149" t="str">
        <f>IF(ISNUMBER(S929),
IF(H$2=ตัวเลือก!A$30,"ยังไม่บันทึกข้อมูล",S929*0.47),"ข้อมูลไม่ถูกต้อง")</f>
        <v>ข้อมูลไม่ถูกต้อง</v>
      </c>
      <c r="W929" s="149" t="str">
        <f t="shared" si="119"/>
        <v>ข้อมูลไม่ถูกต้อง</v>
      </c>
      <c r="X929" s="148" t="str">
        <f t="shared" si="120"/>
        <v>ข้อมูลไม่ถูกต้อง</v>
      </c>
      <c r="Y929" s="38"/>
      <c r="Z929" s="38"/>
      <c r="AA929" s="38"/>
    </row>
    <row r="930" spans="1:27" x14ac:dyDescent="0.45">
      <c r="A930" s="38">
        <v>925</v>
      </c>
      <c r="B930" s="38"/>
      <c r="C930" s="38"/>
      <c r="D930" s="38"/>
      <c r="E930" s="38"/>
      <c r="F930" s="35"/>
      <c r="G930" s="35"/>
      <c r="H930" s="150"/>
      <c r="I930" s="38"/>
      <c r="J930" s="149" t="str">
        <f t="shared" si="121"/>
        <v>รอข้อมูลคอลัมน์ H</v>
      </c>
      <c r="K930" s="150"/>
      <c r="L930" s="150"/>
      <c r="M930" s="150"/>
      <c r="N930" s="149" t="str" cm="1">
        <f t="array" ref="N930">IF(AND(K930:M930=""),"ยังไม่บันทึกข้อมูล",
IF(M930&lt;&gt;"",
IF(M930&gt;=1.3,M930,"เป็นไม้พุ่ม"),
IF(K930+L930&gt;=1.3,K930+L930,"เป็นไม้พุ่ม")))</f>
        <v>ยังไม่บันทึกข้อมูล</v>
      </c>
      <c r="O930" s="149" t="str">
        <f t="shared" si="114"/>
        <v>ข้อมูลไม่ถูกต้อง</v>
      </c>
      <c r="P930" s="149" t="str">
        <f t="shared" si="115"/>
        <v>ข้อมูลไม่ถูกต้อง</v>
      </c>
      <c r="Q930" s="149" t="str">
        <f t="shared" si="116"/>
        <v>ข้อมูลไม่ถูกต้อง</v>
      </c>
      <c r="R930" s="149" t="str">
        <f t="shared" si="117"/>
        <v>ข้อมูลไม่ถูกต้อง</v>
      </c>
      <c r="S930" s="149" t="str">
        <f>IF(ISNUMBER(R930),
IF(H$2=ตัวเลือก!A$30,"ยังไม่บันทึกข้อมูล",R930*0.27),"ข้อมูลไม่ถูกต้อง")</f>
        <v>ข้อมูลไม่ถูกต้อง</v>
      </c>
      <c r="T930" s="149" t="str">
        <f t="shared" si="118"/>
        <v>ข้อมูลไม่ถูกต้อง</v>
      </c>
      <c r="U930" s="149" t="str">
        <f>IF(ISNUMBER(R930),
IF(H$2=ตัวเลือก!A$30,"ยังไม่บันทึกข้อมูล",R930*0.47),"ข้อมูลไม่ถูกต้อง")</f>
        <v>ข้อมูลไม่ถูกต้อง</v>
      </c>
      <c r="V930" s="149" t="str">
        <f>IF(ISNUMBER(S930),
IF(H$2=ตัวเลือก!A$30,"ยังไม่บันทึกข้อมูล",S930*0.47),"ข้อมูลไม่ถูกต้อง")</f>
        <v>ข้อมูลไม่ถูกต้อง</v>
      </c>
      <c r="W930" s="149" t="str">
        <f t="shared" si="119"/>
        <v>ข้อมูลไม่ถูกต้อง</v>
      </c>
      <c r="X930" s="148" t="str">
        <f t="shared" si="120"/>
        <v>ข้อมูลไม่ถูกต้อง</v>
      </c>
      <c r="Y930" s="38"/>
      <c r="Z930" s="38"/>
      <c r="AA930" s="38"/>
    </row>
    <row r="931" spans="1:27" x14ac:dyDescent="0.45">
      <c r="A931" s="38">
        <v>926</v>
      </c>
      <c r="B931" s="38"/>
      <c r="C931" s="38"/>
      <c r="D931" s="38"/>
      <c r="E931" s="38"/>
      <c r="F931" s="35"/>
      <c r="G931" s="35"/>
      <c r="H931" s="150"/>
      <c r="I931" s="38"/>
      <c r="J931" s="149" t="str">
        <f t="shared" si="121"/>
        <v>รอข้อมูลคอลัมน์ H</v>
      </c>
      <c r="K931" s="150"/>
      <c r="L931" s="150"/>
      <c r="M931" s="150"/>
      <c r="N931" s="149" t="str" cm="1">
        <f t="array" ref="N931">IF(AND(K931:M931=""),"ยังไม่บันทึกข้อมูล",
IF(M931&lt;&gt;"",
IF(M931&gt;=1.3,M931,"เป็นไม้พุ่ม"),
IF(K931+L931&gt;=1.3,K931+L931,"เป็นไม้พุ่ม")))</f>
        <v>ยังไม่บันทึกข้อมูล</v>
      </c>
      <c r="O931" s="149" t="str">
        <f t="shared" si="114"/>
        <v>ข้อมูลไม่ถูกต้อง</v>
      </c>
      <c r="P931" s="149" t="str">
        <f t="shared" si="115"/>
        <v>ข้อมูลไม่ถูกต้อง</v>
      </c>
      <c r="Q931" s="149" t="str">
        <f t="shared" si="116"/>
        <v>ข้อมูลไม่ถูกต้อง</v>
      </c>
      <c r="R931" s="149" t="str">
        <f t="shared" si="117"/>
        <v>ข้อมูลไม่ถูกต้อง</v>
      </c>
      <c r="S931" s="149" t="str">
        <f>IF(ISNUMBER(R931),
IF(H$2=ตัวเลือก!A$30,"ยังไม่บันทึกข้อมูล",R931*0.27),"ข้อมูลไม่ถูกต้อง")</f>
        <v>ข้อมูลไม่ถูกต้อง</v>
      </c>
      <c r="T931" s="149" t="str">
        <f t="shared" si="118"/>
        <v>ข้อมูลไม่ถูกต้อง</v>
      </c>
      <c r="U931" s="149" t="str">
        <f>IF(ISNUMBER(R931),
IF(H$2=ตัวเลือก!A$30,"ยังไม่บันทึกข้อมูล",R931*0.47),"ข้อมูลไม่ถูกต้อง")</f>
        <v>ข้อมูลไม่ถูกต้อง</v>
      </c>
      <c r="V931" s="149" t="str">
        <f>IF(ISNUMBER(S931),
IF(H$2=ตัวเลือก!A$30,"ยังไม่บันทึกข้อมูล",S931*0.47),"ข้อมูลไม่ถูกต้อง")</f>
        <v>ข้อมูลไม่ถูกต้อง</v>
      </c>
      <c r="W931" s="149" t="str">
        <f t="shared" si="119"/>
        <v>ข้อมูลไม่ถูกต้อง</v>
      </c>
      <c r="X931" s="148" t="str">
        <f t="shared" si="120"/>
        <v>ข้อมูลไม่ถูกต้อง</v>
      </c>
      <c r="Y931" s="38"/>
      <c r="Z931" s="38"/>
      <c r="AA931" s="38"/>
    </row>
    <row r="932" spans="1:27" x14ac:dyDescent="0.45">
      <c r="A932" s="38">
        <v>927</v>
      </c>
      <c r="B932" s="38"/>
      <c r="C932" s="38"/>
      <c r="D932" s="38"/>
      <c r="E932" s="38"/>
      <c r="F932" s="35"/>
      <c r="G932" s="35"/>
      <c r="H932" s="150"/>
      <c r="I932" s="38"/>
      <c r="J932" s="149" t="str">
        <f t="shared" si="121"/>
        <v>รอข้อมูลคอลัมน์ H</v>
      </c>
      <c r="K932" s="150"/>
      <c r="L932" s="150"/>
      <c r="M932" s="150"/>
      <c r="N932" s="149" t="str" cm="1">
        <f t="array" ref="N932">IF(AND(K932:M932=""),"ยังไม่บันทึกข้อมูล",
IF(M932&lt;&gt;"",
IF(M932&gt;=1.3,M932,"เป็นไม้พุ่ม"),
IF(K932+L932&gt;=1.3,K932+L932,"เป็นไม้พุ่ม")))</f>
        <v>ยังไม่บันทึกข้อมูล</v>
      </c>
      <c r="O932" s="149" t="str">
        <f t="shared" si="114"/>
        <v>ข้อมูลไม่ถูกต้อง</v>
      </c>
      <c r="P932" s="149" t="str">
        <f t="shared" si="115"/>
        <v>ข้อมูลไม่ถูกต้อง</v>
      </c>
      <c r="Q932" s="149" t="str">
        <f t="shared" si="116"/>
        <v>ข้อมูลไม่ถูกต้อง</v>
      </c>
      <c r="R932" s="149" t="str">
        <f t="shared" si="117"/>
        <v>ข้อมูลไม่ถูกต้อง</v>
      </c>
      <c r="S932" s="149" t="str">
        <f>IF(ISNUMBER(R932),
IF(H$2=ตัวเลือก!A$30,"ยังไม่บันทึกข้อมูล",R932*0.27),"ข้อมูลไม่ถูกต้อง")</f>
        <v>ข้อมูลไม่ถูกต้อง</v>
      </c>
      <c r="T932" s="149" t="str">
        <f t="shared" si="118"/>
        <v>ข้อมูลไม่ถูกต้อง</v>
      </c>
      <c r="U932" s="149" t="str">
        <f>IF(ISNUMBER(R932),
IF(H$2=ตัวเลือก!A$30,"ยังไม่บันทึกข้อมูล",R932*0.47),"ข้อมูลไม่ถูกต้อง")</f>
        <v>ข้อมูลไม่ถูกต้อง</v>
      </c>
      <c r="V932" s="149" t="str">
        <f>IF(ISNUMBER(S932),
IF(H$2=ตัวเลือก!A$30,"ยังไม่บันทึกข้อมูล",S932*0.47),"ข้อมูลไม่ถูกต้อง")</f>
        <v>ข้อมูลไม่ถูกต้อง</v>
      </c>
      <c r="W932" s="149" t="str">
        <f t="shared" si="119"/>
        <v>ข้อมูลไม่ถูกต้อง</v>
      </c>
      <c r="X932" s="148" t="str">
        <f t="shared" si="120"/>
        <v>ข้อมูลไม่ถูกต้อง</v>
      </c>
      <c r="Y932" s="38"/>
      <c r="Z932" s="38"/>
      <c r="AA932" s="38"/>
    </row>
    <row r="933" spans="1:27" x14ac:dyDescent="0.45">
      <c r="A933" s="38">
        <v>928</v>
      </c>
      <c r="B933" s="38"/>
      <c r="C933" s="38"/>
      <c r="D933" s="38"/>
      <c r="E933" s="38"/>
      <c r="F933" s="35"/>
      <c r="G933" s="35"/>
      <c r="H933" s="150"/>
      <c r="I933" s="38"/>
      <c r="J933" s="149" t="str">
        <f t="shared" si="121"/>
        <v>รอข้อมูลคอลัมน์ H</v>
      </c>
      <c r="K933" s="150"/>
      <c r="L933" s="150"/>
      <c r="M933" s="150"/>
      <c r="N933" s="149" t="str" cm="1">
        <f t="array" ref="N933">IF(AND(K933:M933=""),"ยังไม่บันทึกข้อมูล",
IF(M933&lt;&gt;"",
IF(M933&gt;=1.3,M933,"เป็นไม้พุ่ม"),
IF(K933+L933&gt;=1.3,K933+L933,"เป็นไม้พุ่ม")))</f>
        <v>ยังไม่บันทึกข้อมูล</v>
      </c>
      <c r="O933" s="149" t="str">
        <f t="shared" si="114"/>
        <v>ข้อมูลไม่ถูกต้อง</v>
      </c>
      <c r="P933" s="149" t="str">
        <f t="shared" si="115"/>
        <v>ข้อมูลไม่ถูกต้อง</v>
      </c>
      <c r="Q933" s="149" t="str">
        <f t="shared" si="116"/>
        <v>ข้อมูลไม่ถูกต้อง</v>
      </c>
      <c r="R933" s="149" t="str">
        <f t="shared" si="117"/>
        <v>ข้อมูลไม่ถูกต้อง</v>
      </c>
      <c r="S933" s="149" t="str">
        <f>IF(ISNUMBER(R933),
IF(H$2=ตัวเลือก!A$30,"ยังไม่บันทึกข้อมูล",R933*0.27),"ข้อมูลไม่ถูกต้อง")</f>
        <v>ข้อมูลไม่ถูกต้อง</v>
      </c>
      <c r="T933" s="149" t="str">
        <f t="shared" si="118"/>
        <v>ข้อมูลไม่ถูกต้อง</v>
      </c>
      <c r="U933" s="149" t="str">
        <f>IF(ISNUMBER(R933),
IF(H$2=ตัวเลือก!A$30,"ยังไม่บันทึกข้อมูล",R933*0.47),"ข้อมูลไม่ถูกต้อง")</f>
        <v>ข้อมูลไม่ถูกต้อง</v>
      </c>
      <c r="V933" s="149" t="str">
        <f>IF(ISNUMBER(S933),
IF(H$2=ตัวเลือก!A$30,"ยังไม่บันทึกข้อมูล",S933*0.47),"ข้อมูลไม่ถูกต้อง")</f>
        <v>ข้อมูลไม่ถูกต้อง</v>
      </c>
      <c r="W933" s="149" t="str">
        <f t="shared" si="119"/>
        <v>ข้อมูลไม่ถูกต้อง</v>
      </c>
      <c r="X933" s="148" t="str">
        <f t="shared" si="120"/>
        <v>ข้อมูลไม่ถูกต้อง</v>
      </c>
      <c r="Y933" s="38"/>
      <c r="Z933" s="38"/>
      <c r="AA933" s="38"/>
    </row>
    <row r="934" spans="1:27" x14ac:dyDescent="0.45">
      <c r="A934" s="38">
        <v>929</v>
      </c>
      <c r="B934" s="38"/>
      <c r="C934" s="38"/>
      <c r="D934" s="38"/>
      <c r="E934" s="38"/>
      <c r="F934" s="35"/>
      <c r="G934" s="35"/>
      <c r="H934" s="150"/>
      <c r="I934" s="38"/>
      <c r="J934" s="149" t="str">
        <f t="shared" si="121"/>
        <v>รอข้อมูลคอลัมน์ H</v>
      </c>
      <c r="K934" s="150"/>
      <c r="L934" s="150"/>
      <c r="M934" s="150"/>
      <c r="N934" s="149" t="str" cm="1">
        <f t="array" ref="N934">IF(AND(K934:M934=""),"ยังไม่บันทึกข้อมูล",
IF(M934&lt;&gt;"",
IF(M934&gt;=1.3,M934,"เป็นไม้พุ่ม"),
IF(K934+L934&gt;=1.3,K934+L934,"เป็นไม้พุ่ม")))</f>
        <v>ยังไม่บันทึกข้อมูล</v>
      </c>
      <c r="O934" s="149" t="str">
        <f t="shared" si="114"/>
        <v>ข้อมูลไม่ถูกต้อง</v>
      </c>
      <c r="P934" s="149" t="str">
        <f t="shared" si="115"/>
        <v>ข้อมูลไม่ถูกต้อง</v>
      </c>
      <c r="Q934" s="149" t="str">
        <f t="shared" si="116"/>
        <v>ข้อมูลไม่ถูกต้อง</v>
      </c>
      <c r="R934" s="149" t="str">
        <f t="shared" si="117"/>
        <v>ข้อมูลไม่ถูกต้อง</v>
      </c>
      <c r="S934" s="149" t="str">
        <f>IF(ISNUMBER(R934),
IF(H$2=ตัวเลือก!A$30,"ยังไม่บันทึกข้อมูล",R934*0.27),"ข้อมูลไม่ถูกต้อง")</f>
        <v>ข้อมูลไม่ถูกต้อง</v>
      </c>
      <c r="T934" s="149" t="str">
        <f t="shared" si="118"/>
        <v>ข้อมูลไม่ถูกต้อง</v>
      </c>
      <c r="U934" s="149" t="str">
        <f>IF(ISNUMBER(R934),
IF(H$2=ตัวเลือก!A$30,"ยังไม่บันทึกข้อมูล",R934*0.47),"ข้อมูลไม่ถูกต้อง")</f>
        <v>ข้อมูลไม่ถูกต้อง</v>
      </c>
      <c r="V934" s="149" t="str">
        <f>IF(ISNUMBER(S934),
IF(H$2=ตัวเลือก!A$30,"ยังไม่บันทึกข้อมูล",S934*0.47),"ข้อมูลไม่ถูกต้อง")</f>
        <v>ข้อมูลไม่ถูกต้อง</v>
      </c>
      <c r="W934" s="149" t="str">
        <f t="shared" si="119"/>
        <v>ข้อมูลไม่ถูกต้อง</v>
      </c>
      <c r="X934" s="148" t="str">
        <f t="shared" si="120"/>
        <v>ข้อมูลไม่ถูกต้อง</v>
      </c>
      <c r="Y934" s="38"/>
      <c r="Z934" s="38"/>
      <c r="AA934" s="38"/>
    </row>
    <row r="935" spans="1:27" x14ac:dyDescent="0.45">
      <c r="A935" s="38">
        <v>930</v>
      </c>
      <c r="B935" s="38"/>
      <c r="C935" s="38"/>
      <c r="D935" s="38"/>
      <c r="E935" s="38"/>
      <c r="F935" s="35"/>
      <c r="G935" s="35"/>
      <c r="H935" s="150"/>
      <c r="I935" s="38"/>
      <c r="J935" s="149" t="str">
        <f t="shared" si="121"/>
        <v>รอข้อมูลคอลัมน์ H</v>
      </c>
      <c r="K935" s="150"/>
      <c r="L935" s="150"/>
      <c r="M935" s="150"/>
      <c r="N935" s="149" t="str" cm="1">
        <f t="array" ref="N935">IF(AND(K935:M935=""),"ยังไม่บันทึกข้อมูล",
IF(M935&lt;&gt;"",
IF(M935&gt;=1.3,M935,"เป็นไม้พุ่ม"),
IF(K935+L935&gt;=1.3,K935+L935,"เป็นไม้พุ่ม")))</f>
        <v>ยังไม่บันทึกข้อมูล</v>
      </c>
      <c r="O935" s="149" t="str">
        <f t="shared" si="114"/>
        <v>ข้อมูลไม่ถูกต้อง</v>
      </c>
      <c r="P935" s="149" t="str">
        <f t="shared" si="115"/>
        <v>ข้อมูลไม่ถูกต้อง</v>
      </c>
      <c r="Q935" s="149" t="str">
        <f t="shared" si="116"/>
        <v>ข้อมูลไม่ถูกต้อง</v>
      </c>
      <c r="R935" s="149" t="str">
        <f t="shared" si="117"/>
        <v>ข้อมูลไม่ถูกต้อง</v>
      </c>
      <c r="S935" s="149" t="str">
        <f>IF(ISNUMBER(R935),
IF(H$2=ตัวเลือก!A$30,"ยังไม่บันทึกข้อมูล",R935*0.27),"ข้อมูลไม่ถูกต้อง")</f>
        <v>ข้อมูลไม่ถูกต้อง</v>
      </c>
      <c r="T935" s="149" t="str">
        <f t="shared" si="118"/>
        <v>ข้อมูลไม่ถูกต้อง</v>
      </c>
      <c r="U935" s="149" t="str">
        <f>IF(ISNUMBER(R935),
IF(H$2=ตัวเลือก!A$30,"ยังไม่บันทึกข้อมูล",R935*0.47),"ข้อมูลไม่ถูกต้อง")</f>
        <v>ข้อมูลไม่ถูกต้อง</v>
      </c>
      <c r="V935" s="149" t="str">
        <f>IF(ISNUMBER(S935),
IF(H$2=ตัวเลือก!A$30,"ยังไม่บันทึกข้อมูล",S935*0.47),"ข้อมูลไม่ถูกต้อง")</f>
        <v>ข้อมูลไม่ถูกต้อง</v>
      </c>
      <c r="W935" s="149" t="str">
        <f t="shared" si="119"/>
        <v>ข้อมูลไม่ถูกต้อง</v>
      </c>
      <c r="X935" s="148" t="str">
        <f t="shared" si="120"/>
        <v>ข้อมูลไม่ถูกต้อง</v>
      </c>
      <c r="Y935" s="38"/>
      <c r="Z935" s="38"/>
      <c r="AA935" s="38"/>
    </row>
    <row r="936" spans="1:27" x14ac:dyDescent="0.45">
      <c r="A936" s="38">
        <v>931</v>
      </c>
      <c r="B936" s="38"/>
      <c r="C936" s="38"/>
      <c r="D936" s="38"/>
      <c r="E936" s="38"/>
      <c r="F936" s="35"/>
      <c r="G936" s="35"/>
      <c r="H936" s="150"/>
      <c r="I936" s="38"/>
      <c r="J936" s="149" t="str">
        <f t="shared" si="121"/>
        <v>รอข้อมูลคอลัมน์ H</v>
      </c>
      <c r="K936" s="150"/>
      <c r="L936" s="150"/>
      <c r="M936" s="150"/>
      <c r="N936" s="149" t="str" cm="1">
        <f t="array" ref="N936">IF(AND(K936:M936=""),"ยังไม่บันทึกข้อมูล",
IF(M936&lt;&gt;"",
IF(M936&gt;=1.3,M936,"เป็นไม้พุ่ม"),
IF(K936+L936&gt;=1.3,K936+L936,"เป็นไม้พุ่ม")))</f>
        <v>ยังไม่บันทึกข้อมูล</v>
      </c>
      <c r="O936" s="149" t="str">
        <f t="shared" si="114"/>
        <v>ข้อมูลไม่ถูกต้อง</v>
      </c>
      <c r="P936" s="149" t="str">
        <f t="shared" si="115"/>
        <v>ข้อมูลไม่ถูกต้อง</v>
      </c>
      <c r="Q936" s="149" t="str">
        <f t="shared" si="116"/>
        <v>ข้อมูลไม่ถูกต้อง</v>
      </c>
      <c r="R936" s="149" t="str">
        <f t="shared" si="117"/>
        <v>ข้อมูลไม่ถูกต้อง</v>
      </c>
      <c r="S936" s="149" t="str">
        <f>IF(ISNUMBER(R936),
IF(H$2=ตัวเลือก!A$30,"ยังไม่บันทึกข้อมูล",R936*0.27),"ข้อมูลไม่ถูกต้อง")</f>
        <v>ข้อมูลไม่ถูกต้อง</v>
      </c>
      <c r="T936" s="149" t="str">
        <f t="shared" si="118"/>
        <v>ข้อมูลไม่ถูกต้อง</v>
      </c>
      <c r="U936" s="149" t="str">
        <f>IF(ISNUMBER(R936),
IF(H$2=ตัวเลือก!A$30,"ยังไม่บันทึกข้อมูล",R936*0.47),"ข้อมูลไม่ถูกต้อง")</f>
        <v>ข้อมูลไม่ถูกต้อง</v>
      </c>
      <c r="V936" s="149" t="str">
        <f>IF(ISNUMBER(S936),
IF(H$2=ตัวเลือก!A$30,"ยังไม่บันทึกข้อมูล",S936*0.47),"ข้อมูลไม่ถูกต้อง")</f>
        <v>ข้อมูลไม่ถูกต้อง</v>
      </c>
      <c r="W936" s="149" t="str">
        <f t="shared" si="119"/>
        <v>ข้อมูลไม่ถูกต้อง</v>
      </c>
      <c r="X936" s="148" t="str">
        <f t="shared" si="120"/>
        <v>ข้อมูลไม่ถูกต้อง</v>
      </c>
      <c r="Y936" s="38"/>
      <c r="Z936" s="38"/>
      <c r="AA936" s="38"/>
    </row>
    <row r="937" spans="1:27" x14ac:dyDescent="0.45">
      <c r="A937" s="38">
        <v>932</v>
      </c>
      <c r="B937" s="38"/>
      <c r="C937" s="38"/>
      <c r="D937" s="38"/>
      <c r="E937" s="38"/>
      <c r="F937" s="35"/>
      <c r="G937" s="35"/>
      <c r="H937" s="150"/>
      <c r="I937" s="38"/>
      <c r="J937" s="149" t="str">
        <f t="shared" si="121"/>
        <v>รอข้อมูลคอลัมน์ H</v>
      </c>
      <c r="K937" s="150"/>
      <c r="L937" s="150"/>
      <c r="M937" s="150"/>
      <c r="N937" s="149" t="str" cm="1">
        <f t="array" ref="N937">IF(AND(K937:M937=""),"ยังไม่บันทึกข้อมูล",
IF(M937&lt;&gt;"",
IF(M937&gt;=1.3,M937,"เป็นไม้พุ่ม"),
IF(K937+L937&gt;=1.3,K937+L937,"เป็นไม้พุ่ม")))</f>
        <v>ยังไม่บันทึกข้อมูล</v>
      </c>
      <c r="O937" s="149" t="str">
        <f t="shared" si="114"/>
        <v>ข้อมูลไม่ถูกต้อง</v>
      </c>
      <c r="P937" s="149" t="str">
        <f t="shared" si="115"/>
        <v>ข้อมูลไม่ถูกต้อง</v>
      </c>
      <c r="Q937" s="149" t="str">
        <f t="shared" si="116"/>
        <v>ข้อมูลไม่ถูกต้อง</v>
      </c>
      <c r="R937" s="149" t="str">
        <f t="shared" si="117"/>
        <v>ข้อมูลไม่ถูกต้อง</v>
      </c>
      <c r="S937" s="149" t="str">
        <f>IF(ISNUMBER(R937),
IF(H$2=ตัวเลือก!A$30,"ยังไม่บันทึกข้อมูล",R937*0.27),"ข้อมูลไม่ถูกต้อง")</f>
        <v>ข้อมูลไม่ถูกต้อง</v>
      </c>
      <c r="T937" s="149" t="str">
        <f t="shared" si="118"/>
        <v>ข้อมูลไม่ถูกต้อง</v>
      </c>
      <c r="U937" s="149" t="str">
        <f>IF(ISNUMBER(R937),
IF(H$2=ตัวเลือก!A$30,"ยังไม่บันทึกข้อมูล",R937*0.47),"ข้อมูลไม่ถูกต้อง")</f>
        <v>ข้อมูลไม่ถูกต้อง</v>
      </c>
      <c r="V937" s="149" t="str">
        <f>IF(ISNUMBER(S937),
IF(H$2=ตัวเลือก!A$30,"ยังไม่บันทึกข้อมูล",S937*0.47),"ข้อมูลไม่ถูกต้อง")</f>
        <v>ข้อมูลไม่ถูกต้อง</v>
      </c>
      <c r="W937" s="149" t="str">
        <f t="shared" si="119"/>
        <v>ข้อมูลไม่ถูกต้อง</v>
      </c>
      <c r="X937" s="148" t="str">
        <f t="shared" si="120"/>
        <v>ข้อมูลไม่ถูกต้อง</v>
      </c>
      <c r="Y937" s="38"/>
      <c r="Z937" s="38"/>
      <c r="AA937" s="38"/>
    </row>
    <row r="938" spans="1:27" x14ac:dyDescent="0.45">
      <c r="A938" s="38">
        <v>933</v>
      </c>
      <c r="B938" s="38"/>
      <c r="C938" s="38"/>
      <c r="D938" s="38"/>
      <c r="E938" s="38"/>
      <c r="F938" s="35"/>
      <c r="G938" s="35"/>
      <c r="H938" s="150"/>
      <c r="I938" s="38"/>
      <c r="J938" s="149" t="str">
        <f t="shared" si="121"/>
        <v>รอข้อมูลคอลัมน์ H</v>
      </c>
      <c r="K938" s="150"/>
      <c r="L938" s="150"/>
      <c r="M938" s="150"/>
      <c r="N938" s="149" t="str" cm="1">
        <f t="array" ref="N938">IF(AND(K938:M938=""),"ยังไม่บันทึกข้อมูล",
IF(M938&lt;&gt;"",
IF(M938&gt;=1.3,M938,"เป็นไม้พุ่ม"),
IF(K938+L938&gt;=1.3,K938+L938,"เป็นไม้พุ่ม")))</f>
        <v>ยังไม่บันทึกข้อมูล</v>
      </c>
      <c r="O938" s="149" t="str">
        <f t="shared" si="114"/>
        <v>ข้อมูลไม่ถูกต้อง</v>
      </c>
      <c r="P938" s="149" t="str">
        <f t="shared" si="115"/>
        <v>ข้อมูลไม่ถูกต้อง</v>
      </c>
      <c r="Q938" s="149" t="str">
        <f t="shared" si="116"/>
        <v>ข้อมูลไม่ถูกต้อง</v>
      </c>
      <c r="R938" s="149" t="str">
        <f t="shared" si="117"/>
        <v>ข้อมูลไม่ถูกต้อง</v>
      </c>
      <c r="S938" s="149" t="str">
        <f>IF(ISNUMBER(R938),
IF(H$2=ตัวเลือก!A$30,"ยังไม่บันทึกข้อมูล",R938*0.27),"ข้อมูลไม่ถูกต้อง")</f>
        <v>ข้อมูลไม่ถูกต้อง</v>
      </c>
      <c r="T938" s="149" t="str">
        <f t="shared" si="118"/>
        <v>ข้อมูลไม่ถูกต้อง</v>
      </c>
      <c r="U938" s="149" t="str">
        <f>IF(ISNUMBER(R938),
IF(H$2=ตัวเลือก!A$30,"ยังไม่บันทึกข้อมูล",R938*0.47),"ข้อมูลไม่ถูกต้อง")</f>
        <v>ข้อมูลไม่ถูกต้อง</v>
      </c>
      <c r="V938" s="149" t="str">
        <f>IF(ISNUMBER(S938),
IF(H$2=ตัวเลือก!A$30,"ยังไม่บันทึกข้อมูล",S938*0.47),"ข้อมูลไม่ถูกต้อง")</f>
        <v>ข้อมูลไม่ถูกต้อง</v>
      </c>
      <c r="W938" s="149" t="str">
        <f t="shared" si="119"/>
        <v>ข้อมูลไม่ถูกต้อง</v>
      </c>
      <c r="X938" s="148" t="str">
        <f t="shared" si="120"/>
        <v>ข้อมูลไม่ถูกต้อง</v>
      </c>
      <c r="Y938" s="38"/>
      <c r="Z938" s="38"/>
      <c r="AA938" s="38"/>
    </row>
    <row r="939" spans="1:27" x14ac:dyDescent="0.45">
      <c r="A939" s="38">
        <v>934</v>
      </c>
      <c r="B939" s="38"/>
      <c r="C939" s="38"/>
      <c r="D939" s="38"/>
      <c r="E939" s="38"/>
      <c r="F939" s="35"/>
      <c r="G939" s="35"/>
      <c r="H939" s="150"/>
      <c r="I939" s="38"/>
      <c r="J939" s="149" t="str">
        <f t="shared" si="121"/>
        <v>รอข้อมูลคอลัมน์ H</v>
      </c>
      <c r="K939" s="150"/>
      <c r="L939" s="150"/>
      <c r="M939" s="150"/>
      <c r="N939" s="149" t="str" cm="1">
        <f t="array" ref="N939">IF(AND(K939:M939=""),"ยังไม่บันทึกข้อมูล",
IF(M939&lt;&gt;"",
IF(M939&gt;=1.3,M939,"เป็นไม้พุ่ม"),
IF(K939+L939&gt;=1.3,K939+L939,"เป็นไม้พุ่ม")))</f>
        <v>ยังไม่บันทึกข้อมูล</v>
      </c>
      <c r="O939" s="149" t="str">
        <f t="shared" si="114"/>
        <v>ข้อมูลไม่ถูกต้อง</v>
      </c>
      <c r="P939" s="149" t="str">
        <f t="shared" si="115"/>
        <v>ข้อมูลไม่ถูกต้อง</v>
      </c>
      <c r="Q939" s="149" t="str">
        <f t="shared" si="116"/>
        <v>ข้อมูลไม่ถูกต้อง</v>
      </c>
      <c r="R939" s="149" t="str">
        <f t="shared" si="117"/>
        <v>ข้อมูลไม่ถูกต้อง</v>
      </c>
      <c r="S939" s="149" t="str">
        <f>IF(ISNUMBER(R939),
IF(H$2=ตัวเลือก!A$30,"ยังไม่บันทึกข้อมูล",R939*0.27),"ข้อมูลไม่ถูกต้อง")</f>
        <v>ข้อมูลไม่ถูกต้อง</v>
      </c>
      <c r="T939" s="149" t="str">
        <f t="shared" si="118"/>
        <v>ข้อมูลไม่ถูกต้อง</v>
      </c>
      <c r="U939" s="149" t="str">
        <f>IF(ISNUMBER(R939),
IF(H$2=ตัวเลือก!A$30,"ยังไม่บันทึกข้อมูล",R939*0.47),"ข้อมูลไม่ถูกต้อง")</f>
        <v>ข้อมูลไม่ถูกต้อง</v>
      </c>
      <c r="V939" s="149" t="str">
        <f>IF(ISNUMBER(S939),
IF(H$2=ตัวเลือก!A$30,"ยังไม่บันทึกข้อมูล",S939*0.47),"ข้อมูลไม่ถูกต้อง")</f>
        <v>ข้อมูลไม่ถูกต้อง</v>
      </c>
      <c r="W939" s="149" t="str">
        <f t="shared" si="119"/>
        <v>ข้อมูลไม่ถูกต้อง</v>
      </c>
      <c r="X939" s="148" t="str">
        <f t="shared" si="120"/>
        <v>ข้อมูลไม่ถูกต้อง</v>
      </c>
      <c r="Y939" s="38"/>
      <c r="Z939" s="38"/>
      <c r="AA939" s="38"/>
    </row>
    <row r="940" spans="1:27" x14ac:dyDescent="0.45">
      <c r="A940" s="38">
        <v>935</v>
      </c>
      <c r="B940" s="38"/>
      <c r="C940" s="38"/>
      <c r="D940" s="38"/>
      <c r="E940" s="38"/>
      <c r="F940" s="35"/>
      <c r="G940" s="35"/>
      <c r="H940" s="150"/>
      <c r="I940" s="38"/>
      <c r="J940" s="149" t="str">
        <f t="shared" si="121"/>
        <v>รอข้อมูลคอลัมน์ H</v>
      </c>
      <c r="K940" s="150"/>
      <c r="L940" s="150"/>
      <c r="M940" s="150"/>
      <c r="N940" s="149" t="str" cm="1">
        <f t="array" ref="N940">IF(AND(K940:M940=""),"ยังไม่บันทึกข้อมูล",
IF(M940&lt;&gt;"",
IF(M940&gt;=1.3,M940,"เป็นไม้พุ่ม"),
IF(K940+L940&gt;=1.3,K940+L940,"เป็นไม้พุ่ม")))</f>
        <v>ยังไม่บันทึกข้อมูล</v>
      </c>
      <c r="O940" s="149" t="str">
        <f t="shared" si="114"/>
        <v>ข้อมูลไม่ถูกต้อง</v>
      </c>
      <c r="P940" s="149" t="str">
        <f t="shared" si="115"/>
        <v>ข้อมูลไม่ถูกต้อง</v>
      </c>
      <c r="Q940" s="149" t="str">
        <f t="shared" si="116"/>
        <v>ข้อมูลไม่ถูกต้อง</v>
      </c>
      <c r="R940" s="149" t="str">
        <f t="shared" si="117"/>
        <v>ข้อมูลไม่ถูกต้อง</v>
      </c>
      <c r="S940" s="149" t="str">
        <f>IF(ISNUMBER(R940),
IF(H$2=ตัวเลือก!A$30,"ยังไม่บันทึกข้อมูล",R940*0.27),"ข้อมูลไม่ถูกต้อง")</f>
        <v>ข้อมูลไม่ถูกต้อง</v>
      </c>
      <c r="T940" s="149" t="str">
        <f t="shared" si="118"/>
        <v>ข้อมูลไม่ถูกต้อง</v>
      </c>
      <c r="U940" s="149" t="str">
        <f>IF(ISNUMBER(R940),
IF(H$2=ตัวเลือก!A$30,"ยังไม่บันทึกข้อมูล",R940*0.47),"ข้อมูลไม่ถูกต้อง")</f>
        <v>ข้อมูลไม่ถูกต้อง</v>
      </c>
      <c r="V940" s="149" t="str">
        <f>IF(ISNUMBER(S940),
IF(H$2=ตัวเลือก!A$30,"ยังไม่บันทึกข้อมูล",S940*0.47),"ข้อมูลไม่ถูกต้อง")</f>
        <v>ข้อมูลไม่ถูกต้อง</v>
      </c>
      <c r="W940" s="149" t="str">
        <f t="shared" si="119"/>
        <v>ข้อมูลไม่ถูกต้อง</v>
      </c>
      <c r="X940" s="148" t="str">
        <f t="shared" si="120"/>
        <v>ข้อมูลไม่ถูกต้อง</v>
      </c>
      <c r="Y940" s="38"/>
      <c r="Z940" s="38"/>
      <c r="AA940" s="38"/>
    </row>
    <row r="941" spans="1:27" x14ac:dyDescent="0.45">
      <c r="A941" s="38">
        <v>936</v>
      </c>
      <c r="B941" s="38"/>
      <c r="C941" s="38"/>
      <c r="D941" s="38"/>
      <c r="E941" s="38"/>
      <c r="F941" s="35"/>
      <c r="G941" s="35"/>
      <c r="H941" s="150"/>
      <c r="I941" s="38"/>
      <c r="J941" s="149" t="str">
        <f t="shared" si="121"/>
        <v>รอข้อมูลคอลัมน์ H</v>
      </c>
      <c r="K941" s="150"/>
      <c r="L941" s="150"/>
      <c r="M941" s="150"/>
      <c r="N941" s="149" t="str" cm="1">
        <f t="array" ref="N941">IF(AND(K941:M941=""),"ยังไม่บันทึกข้อมูล",
IF(M941&lt;&gt;"",
IF(M941&gt;=1.3,M941,"เป็นไม้พุ่ม"),
IF(K941+L941&gt;=1.3,K941+L941,"เป็นไม้พุ่ม")))</f>
        <v>ยังไม่บันทึกข้อมูล</v>
      </c>
      <c r="O941" s="149" t="str">
        <f t="shared" si="114"/>
        <v>ข้อมูลไม่ถูกต้อง</v>
      </c>
      <c r="P941" s="149" t="str">
        <f t="shared" si="115"/>
        <v>ข้อมูลไม่ถูกต้อง</v>
      </c>
      <c r="Q941" s="149" t="str">
        <f t="shared" si="116"/>
        <v>ข้อมูลไม่ถูกต้อง</v>
      </c>
      <c r="R941" s="149" t="str">
        <f t="shared" si="117"/>
        <v>ข้อมูลไม่ถูกต้อง</v>
      </c>
      <c r="S941" s="149" t="str">
        <f>IF(ISNUMBER(R941),
IF(H$2=ตัวเลือก!A$30,"ยังไม่บันทึกข้อมูล",R941*0.27),"ข้อมูลไม่ถูกต้อง")</f>
        <v>ข้อมูลไม่ถูกต้อง</v>
      </c>
      <c r="T941" s="149" t="str">
        <f t="shared" si="118"/>
        <v>ข้อมูลไม่ถูกต้อง</v>
      </c>
      <c r="U941" s="149" t="str">
        <f>IF(ISNUMBER(R941),
IF(H$2=ตัวเลือก!A$30,"ยังไม่บันทึกข้อมูล",R941*0.47),"ข้อมูลไม่ถูกต้อง")</f>
        <v>ข้อมูลไม่ถูกต้อง</v>
      </c>
      <c r="V941" s="149" t="str">
        <f>IF(ISNUMBER(S941),
IF(H$2=ตัวเลือก!A$30,"ยังไม่บันทึกข้อมูล",S941*0.47),"ข้อมูลไม่ถูกต้อง")</f>
        <v>ข้อมูลไม่ถูกต้อง</v>
      </c>
      <c r="W941" s="149" t="str">
        <f t="shared" si="119"/>
        <v>ข้อมูลไม่ถูกต้อง</v>
      </c>
      <c r="X941" s="148" t="str">
        <f t="shared" si="120"/>
        <v>ข้อมูลไม่ถูกต้อง</v>
      </c>
      <c r="Y941" s="38"/>
      <c r="Z941" s="38"/>
      <c r="AA941" s="38"/>
    </row>
    <row r="942" spans="1:27" x14ac:dyDescent="0.45">
      <c r="A942" s="38">
        <v>937</v>
      </c>
      <c r="B942" s="38"/>
      <c r="C942" s="38"/>
      <c r="D942" s="38"/>
      <c r="E942" s="38"/>
      <c r="F942" s="35"/>
      <c r="G942" s="35"/>
      <c r="H942" s="150"/>
      <c r="I942" s="38"/>
      <c r="J942" s="149" t="str">
        <f t="shared" si="121"/>
        <v>รอข้อมูลคอลัมน์ H</v>
      </c>
      <c r="K942" s="150"/>
      <c r="L942" s="150"/>
      <c r="M942" s="150"/>
      <c r="N942" s="149" t="str" cm="1">
        <f t="array" ref="N942">IF(AND(K942:M942=""),"ยังไม่บันทึกข้อมูล",
IF(M942&lt;&gt;"",
IF(M942&gt;=1.3,M942,"เป็นไม้พุ่ม"),
IF(K942+L942&gt;=1.3,K942+L942,"เป็นไม้พุ่ม")))</f>
        <v>ยังไม่บันทึกข้อมูล</v>
      </c>
      <c r="O942" s="149" t="str">
        <f t="shared" si="114"/>
        <v>ข้อมูลไม่ถูกต้อง</v>
      </c>
      <c r="P942" s="149" t="str">
        <f t="shared" si="115"/>
        <v>ข้อมูลไม่ถูกต้อง</v>
      </c>
      <c r="Q942" s="149" t="str">
        <f t="shared" si="116"/>
        <v>ข้อมูลไม่ถูกต้อง</v>
      </c>
      <c r="R942" s="149" t="str">
        <f t="shared" si="117"/>
        <v>ข้อมูลไม่ถูกต้อง</v>
      </c>
      <c r="S942" s="149" t="str">
        <f>IF(ISNUMBER(R942),
IF(H$2=ตัวเลือก!A$30,"ยังไม่บันทึกข้อมูล",R942*0.27),"ข้อมูลไม่ถูกต้อง")</f>
        <v>ข้อมูลไม่ถูกต้อง</v>
      </c>
      <c r="T942" s="149" t="str">
        <f t="shared" si="118"/>
        <v>ข้อมูลไม่ถูกต้อง</v>
      </c>
      <c r="U942" s="149" t="str">
        <f>IF(ISNUMBER(R942),
IF(H$2=ตัวเลือก!A$30,"ยังไม่บันทึกข้อมูล",R942*0.47),"ข้อมูลไม่ถูกต้อง")</f>
        <v>ข้อมูลไม่ถูกต้อง</v>
      </c>
      <c r="V942" s="149" t="str">
        <f>IF(ISNUMBER(S942),
IF(H$2=ตัวเลือก!A$30,"ยังไม่บันทึกข้อมูล",S942*0.47),"ข้อมูลไม่ถูกต้อง")</f>
        <v>ข้อมูลไม่ถูกต้อง</v>
      </c>
      <c r="W942" s="149" t="str">
        <f t="shared" si="119"/>
        <v>ข้อมูลไม่ถูกต้อง</v>
      </c>
      <c r="X942" s="148" t="str">
        <f t="shared" si="120"/>
        <v>ข้อมูลไม่ถูกต้อง</v>
      </c>
      <c r="Y942" s="38"/>
      <c r="Z942" s="38"/>
      <c r="AA942" s="38"/>
    </row>
    <row r="943" spans="1:27" x14ac:dyDescent="0.45">
      <c r="A943" s="38">
        <v>938</v>
      </c>
      <c r="B943" s="38"/>
      <c r="C943" s="38"/>
      <c r="D943" s="38"/>
      <c r="E943" s="38"/>
      <c r="F943" s="35"/>
      <c r="G943" s="35"/>
      <c r="H943" s="150"/>
      <c r="I943" s="38"/>
      <c r="J943" s="149" t="str">
        <f t="shared" si="121"/>
        <v>รอข้อมูลคอลัมน์ H</v>
      </c>
      <c r="K943" s="150"/>
      <c r="L943" s="150"/>
      <c r="M943" s="150"/>
      <c r="N943" s="149" t="str" cm="1">
        <f t="array" ref="N943">IF(AND(K943:M943=""),"ยังไม่บันทึกข้อมูล",
IF(M943&lt;&gt;"",
IF(M943&gt;=1.3,M943,"เป็นไม้พุ่ม"),
IF(K943+L943&gt;=1.3,K943+L943,"เป็นไม้พุ่ม")))</f>
        <v>ยังไม่บันทึกข้อมูล</v>
      </c>
      <c r="O943" s="149" t="str">
        <f t="shared" si="114"/>
        <v>ข้อมูลไม่ถูกต้อง</v>
      </c>
      <c r="P943" s="149" t="str">
        <f t="shared" si="115"/>
        <v>ข้อมูลไม่ถูกต้อง</v>
      </c>
      <c r="Q943" s="149" t="str">
        <f t="shared" si="116"/>
        <v>ข้อมูลไม่ถูกต้อง</v>
      </c>
      <c r="R943" s="149" t="str">
        <f t="shared" si="117"/>
        <v>ข้อมูลไม่ถูกต้อง</v>
      </c>
      <c r="S943" s="149" t="str">
        <f>IF(ISNUMBER(R943),
IF(H$2=ตัวเลือก!A$30,"ยังไม่บันทึกข้อมูล",R943*0.27),"ข้อมูลไม่ถูกต้อง")</f>
        <v>ข้อมูลไม่ถูกต้อง</v>
      </c>
      <c r="T943" s="149" t="str">
        <f t="shared" si="118"/>
        <v>ข้อมูลไม่ถูกต้อง</v>
      </c>
      <c r="U943" s="149" t="str">
        <f>IF(ISNUMBER(R943),
IF(H$2=ตัวเลือก!A$30,"ยังไม่บันทึกข้อมูล",R943*0.47),"ข้อมูลไม่ถูกต้อง")</f>
        <v>ข้อมูลไม่ถูกต้อง</v>
      </c>
      <c r="V943" s="149" t="str">
        <f>IF(ISNUMBER(S943),
IF(H$2=ตัวเลือก!A$30,"ยังไม่บันทึกข้อมูล",S943*0.47),"ข้อมูลไม่ถูกต้อง")</f>
        <v>ข้อมูลไม่ถูกต้อง</v>
      </c>
      <c r="W943" s="149" t="str">
        <f t="shared" si="119"/>
        <v>ข้อมูลไม่ถูกต้อง</v>
      </c>
      <c r="X943" s="148" t="str">
        <f t="shared" si="120"/>
        <v>ข้อมูลไม่ถูกต้อง</v>
      </c>
      <c r="Y943" s="38"/>
      <c r="Z943" s="38"/>
      <c r="AA943" s="38"/>
    </row>
    <row r="944" spans="1:27" x14ac:dyDescent="0.45">
      <c r="A944" s="38">
        <v>939</v>
      </c>
      <c r="B944" s="38"/>
      <c r="C944" s="38"/>
      <c r="D944" s="38"/>
      <c r="E944" s="38"/>
      <c r="F944" s="35"/>
      <c r="G944" s="35"/>
      <c r="H944" s="150"/>
      <c r="I944" s="38"/>
      <c r="J944" s="149" t="str">
        <f t="shared" si="121"/>
        <v>รอข้อมูลคอลัมน์ H</v>
      </c>
      <c r="K944" s="150"/>
      <c r="L944" s="150"/>
      <c r="M944" s="150"/>
      <c r="N944" s="149" t="str" cm="1">
        <f t="array" ref="N944">IF(AND(K944:M944=""),"ยังไม่บันทึกข้อมูล",
IF(M944&lt;&gt;"",
IF(M944&gt;=1.3,M944,"เป็นไม้พุ่ม"),
IF(K944+L944&gt;=1.3,K944+L944,"เป็นไม้พุ่ม")))</f>
        <v>ยังไม่บันทึกข้อมูล</v>
      </c>
      <c r="O944" s="149" t="str">
        <f t="shared" si="114"/>
        <v>ข้อมูลไม่ถูกต้อง</v>
      </c>
      <c r="P944" s="149" t="str">
        <f t="shared" si="115"/>
        <v>ข้อมูลไม่ถูกต้อง</v>
      </c>
      <c r="Q944" s="149" t="str">
        <f t="shared" si="116"/>
        <v>ข้อมูลไม่ถูกต้อง</v>
      </c>
      <c r="R944" s="149" t="str">
        <f t="shared" si="117"/>
        <v>ข้อมูลไม่ถูกต้อง</v>
      </c>
      <c r="S944" s="149" t="str">
        <f>IF(ISNUMBER(R944),
IF(H$2=ตัวเลือก!A$30,"ยังไม่บันทึกข้อมูล",R944*0.27),"ข้อมูลไม่ถูกต้อง")</f>
        <v>ข้อมูลไม่ถูกต้อง</v>
      </c>
      <c r="T944" s="149" t="str">
        <f t="shared" si="118"/>
        <v>ข้อมูลไม่ถูกต้อง</v>
      </c>
      <c r="U944" s="149" t="str">
        <f>IF(ISNUMBER(R944),
IF(H$2=ตัวเลือก!A$30,"ยังไม่บันทึกข้อมูล",R944*0.47),"ข้อมูลไม่ถูกต้อง")</f>
        <v>ข้อมูลไม่ถูกต้อง</v>
      </c>
      <c r="V944" s="149" t="str">
        <f>IF(ISNUMBER(S944),
IF(H$2=ตัวเลือก!A$30,"ยังไม่บันทึกข้อมูล",S944*0.47),"ข้อมูลไม่ถูกต้อง")</f>
        <v>ข้อมูลไม่ถูกต้อง</v>
      </c>
      <c r="W944" s="149" t="str">
        <f t="shared" si="119"/>
        <v>ข้อมูลไม่ถูกต้อง</v>
      </c>
      <c r="X944" s="148" t="str">
        <f t="shared" si="120"/>
        <v>ข้อมูลไม่ถูกต้อง</v>
      </c>
      <c r="Y944" s="38"/>
      <c r="Z944" s="38"/>
      <c r="AA944" s="38"/>
    </row>
    <row r="945" spans="1:27" x14ac:dyDescent="0.45">
      <c r="A945" s="38">
        <v>940</v>
      </c>
      <c r="B945" s="38"/>
      <c r="C945" s="38"/>
      <c r="D945" s="38"/>
      <c r="E945" s="38"/>
      <c r="F945" s="35"/>
      <c r="G945" s="35"/>
      <c r="H945" s="150"/>
      <c r="I945" s="38"/>
      <c r="J945" s="149" t="str">
        <f t="shared" si="121"/>
        <v>รอข้อมูลคอลัมน์ H</v>
      </c>
      <c r="K945" s="150"/>
      <c r="L945" s="150"/>
      <c r="M945" s="150"/>
      <c r="N945" s="149" t="str" cm="1">
        <f t="array" ref="N945">IF(AND(K945:M945=""),"ยังไม่บันทึกข้อมูล",
IF(M945&lt;&gt;"",
IF(M945&gt;=1.3,M945,"เป็นไม้พุ่ม"),
IF(K945+L945&gt;=1.3,K945+L945,"เป็นไม้พุ่ม")))</f>
        <v>ยังไม่บันทึกข้อมูล</v>
      </c>
      <c r="O945" s="149" t="str">
        <f t="shared" si="114"/>
        <v>ข้อมูลไม่ถูกต้อง</v>
      </c>
      <c r="P945" s="149" t="str">
        <f t="shared" si="115"/>
        <v>ข้อมูลไม่ถูกต้อง</v>
      </c>
      <c r="Q945" s="149" t="str">
        <f t="shared" si="116"/>
        <v>ข้อมูลไม่ถูกต้อง</v>
      </c>
      <c r="R945" s="149" t="str">
        <f t="shared" si="117"/>
        <v>ข้อมูลไม่ถูกต้อง</v>
      </c>
      <c r="S945" s="149" t="str">
        <f>IF(ISNUMBER(R945),
IF(H$2=ตัวเลือก!A$30,"ยังไม่บันทึกข้อมูล",R945*0.27),"ข้อมูลไม่ถูกต้อง")</f>
        <v>ข้อมูลไม่ถูกต้อง</v>
      </c>
      <c r="T945" s="149" t="str">
        <f t="shared" si="118"/>
        <v>ข้อมูลไม่ถูกต้อง</v>
      </c>
      <c r="U945" s="149" t="str">
        <f>IF(ISNUMBER(R945),
IF(H$2=ตัวเลือก!A$30,"ยังไม่บันทึกข้อมูล",R945*0.47),"ข้อมูลไม่ถูกต้อง")</f>
        <v>ข้อมูลไม่ถูกต้อง</v>
      </c>
      <c r="V945" s="149" t="str">
        <f>IF(ISNUMBER(S945),
IF(H$2=ตัวเลือก!A$30,"ยังไม่บันทึกข้อมูล",S945*0.47),"ข้อมูลไม่ถูกต้อง")</f>
        <v>ข้อมูลไม่ถูกต้อง</v>
      </c>
      <c r="W945" s="149" t="str">
        <f t="shared" si="119"/>
        <v>ข้อมูลไม่ถูกต้อง</v>
      </c>
      <c r="X945" s="148" t="str">
        <f t="shared" si="120"/>
        <v>ข้อมูลไม่ถูกต้อง</v>
      </c>
      <c r="Y945" s="38"/>
      <c r="Z945" s="38"/>
      <c r="AA945" s="38"/>
    </row>
    <row r="946" spans="1:27" x14ac:dyDescent="0.45">
      <c r="A946" s="38">
        <v>941</v>
      </c>
      <c r="B946" s="38"/>
      <c r="C946" s="38"/>
      <c r="D946" s="38"/>
      <c r="E946" s="38"/>
      <c r="F946" s="35"/>
      <c r="G946" s="35"/>
      <c r="H946" s="150"/>
      <c r="I946" s="38"/>
      <c r="J946" s="149" t="str">
        <f t="shared" si="121"/>
        <v>รอข้อมูลคอลัมน์ H</v>
      </c>
      <c r="K946" s="150"/>
      <c r="L946" s="150"/>
      <c r="M946" s="150"/>
      <c r="N946" s="149" t="str" cm="1">
        <f t="array" ref="N946">IF(AND(K946:M946=""),"ยังไม่บันทึกข้อมูล",
IF(M946&lt;&gt;"",
IF(M946&gt;=1.3,M946,"เป็นไม้พุ่ม"),
IF(K946+L946&gt;=1.3,K946+L946,"เป็นไม้พุ่ม")))</f>
        <v>ยังไม่บันทึกข้อมูล</v>
      </c>
      <c r="O946" s="149" t="str">
        <f t="shared" si="114"/>
        <v>ข้อมูลไม่ถูกต้อง</v>
      </c>
      <c r="P946" s="149" t="str">
        <f t="shared" si="115"/>
        <v>ข้อมูลไม่ถูกต้อง</v>
      </c>
      <c r="Q946" s="149" t="str">
        <f t="shared" si="116"/>
        <v>ข้อมูลไม่ถูกต้อง</v>
      </c>
      <c r="R946" s="149" t="str">
        <f t="shared" si="117"/>
        <v>ข้อมูลไม่ถูกต้อง</v>
      </c>
      <c r="S946" s="149" t="str">
        <f>IF(ISNUMBER(R946),
IF(H$2=ตัวเลือก!A$30,"ยังไม่บันทึกข้อมูล",R946*0.27),"ข้อมูลไม่ถูกต้อง")</f>
        <v>ข้อมูลไม่ถูกต้อง</v>
      </c>
      <c r="T946" s="149" t="str">
        <f t="shared" si="118"/>
        <v>ข้อมูลไม่ถูกต้อง</v>
      </c>
      <c r="U946" s="149" t="str">
        <f>IF(ISNUMBER(R946),
IF(H$2=ตัวเลือก!A$30,"ยังไม่บันทึกข้อมูล",R946*0.47),"ข้อมูลไม่ถูกต้อง")</f>
        <v>ข้อมูลไม่ถูกต้อง</v>
      </c>
      <c r="V946" s="149" t="str">
        <f>IF(ISNUMBER(S946),
IF(H$2=ตัวเลือก!A$30,"ยังไม่บันทึกข้อมูล",S946*0.47),"ข้อมูลไม่ถูกต้อง")</f>
        <v>ข้อมูลไม่ถูกต้อง</v>
      </c>
      <c r="W946" s="149" t="str">
        <f t="shared" si="119"/>
        <v>ข้อมูลไม่ถูกต้อง</v>
      </c>
      <c r="X946" s="148" t="str">
        <f t="shared" si="120"/>
        <v>ข้อมูลไม่ถูกต้อง</v>
      </c>
      <c r="Y946" s="38"/>
      <c r="Z946" s="38"/>
      <c r="AA946" s="38"/>
    </row>
    <row r="947" spans="1:27" x14ac:dyDescent="0.45">
      <c r="A947" s="38">
        <v>942</v>
      </c>
      <c r="B947" s="38"/>
      <c r="C947" s="38"/>
      <c r="D947" s="38"/>
      <c r="E947" s="38"/>
      <c r="F947" s="35"/>
      <c r="G947" s="35"/>
      <c r="H947" s="150"/>
      <c r="I947" s="38"/>
      <c r="J947" s="149" t="str">
        <f t="shared" si="121"/>
        <v>รอข้อมูลคอลัมน์ H</v>
      </c>
      <c r="K947" s="150"/>
      <c r="L947" s="150"/>
      <c r="M947" s="150"/>
      <c r="N947" s="149" t="str" cm="1">
        <f t="array" ref="N947">IF(AND(K947:M947=""),"ยังไม่บันทึกข้อมูล",
IF(M947&lt;&gt;"",
IF(M947&gt;=1.3,M947,"เป็นไม้พุ่ม"),
IF(K947+L947&gt;=1.3,K947+L947,"เป็นไม้พุ่ม")))</f>
        <v>ยังไม่บันทึกข้อมูล</v>
      </c>
      <c r="O947" s="149" t="str">
        <f t="shared" si="114"/>
        <v>ข้อมูลไม่ถูกต้อง</v>
      </c>
      <c r="P947" s="149" t="str">
        <f t="shared" si="115"/>
        <v>ข้อมูลไม่ถูกต้อง</v>
      </c>
      <c r="Q947" s="149" t="str">
        <f t="shared" si="116"/>
        <v>ข้อมูลไม่ถูกต้อง</v>
      </c>
      <c r="R947" s="149" t="str">
        <f t="shared" si="117"/>
        <v>ข้อมูลไม่ถูกต้อง</v>
      </c>
      <c r="S947" s="149" t="str">
        <f>IF(ISNUMBER(R947),
IF(H$2=ตัวเลือก!A$30,"ยังไม่บันทึกข้อมูล",R947*0.27),"ข้อมูลไม่ถูกต้อง")</f>
        <v>ข้อมูลไม่ถูกต้อง</v>
      </c>
      <c r="T947" s="149" t="str">
        <f t="shared" si="118"/>
        <v>ข้อมูลไม่ถูกต้อง</v>
      </c>
      <c r="U947" s="149" t="str">
        <f>IF(ISNUMBER(R947),
IF(H$2=ตัวเลือก!A$30,"ยังไม่บันทึกข้อมูล",R947*0.47),"ข้อมูลไม่ถูกต้อง")</f>
        <v>ข้อมูลไม่ถูกต้อง</v>
      </c>
      <c r="V947" s="149" t="str">
        <f>IF(ISNUMBER(S947),
IF(H$2=ตัวเลือก!A$30,"ยังไม่บันทึกข้อมูล",S947*0.47),"ข้อมูลไม่ถูกต้อง")</f>
        <v>ข้อมูลไม่ถูกต้อง</v>
      </c>
      <c r="W947" s="149" t="str">
        <f t="shared" si="119"/>
        <v>ข้อมูลไม่ถูกต้อง</v>
      </c>
      <c r="X947" s="148" t="str">
        <f t="shared" si="120"/>
        <v>ข้อมูลไม่ถูกต้อง</v>
      </c>
      <c r="Y947" s="38"/>
      <c r="Z947" s="38"/>
      <c r="AA947" s="38"/>
    </row>
    <row r="948" spans="1:27" x14ac:dyDescent="0.45">
      <c r="A948" s="38">
        <v>943</v>
      </c>
      <c r="B948" s="38"/>
      <c r="C948" s="38"/>
      <c r="D948" s="38"/>
      <c r="E948" s="38"/>
      <c r="F948" s="35"/>
      <c r="G948" s="35"/>
      <c r="H948" s="150"/>
      <c r="I948" s="38"/>
      <c r="J948" s="149" t="str">
        <f t="shared" si="121"/>
        <v>รอข้อมูลคอลัมน์ H</v>
      </c>
      <c r="K948" s="150"/>
      <c r="L948" s="150"/>
      <c r="M948" s="150"/>
      <c r="N948" s="149" t="str" cm="1">
        <f t="array" ref="N948">IF(AND(K948:M948=""),"ยังไม่บันทึกข้อมูล",
IF(M948&lt;&gt;"",
IF(M948&gt;=1.3,M948,"เป็นไม้พุ่ม"),
IF(K948+L948&gt;=1.3,K948+L948,"เป็นไม้พุ่ม")))</f>
        <v>ยังไม่บันทึกข้อมูล</v>
      </c>
      <c r="O948" s="149" t="str">
        <f t="shared" si="114"/>
        <v>ข้อมูลไม่ถูกต้อง</v>
      </c>
      <c r="P948" s="149" t="str">
        <f t="shared" si="115"/>
        <v>ข้อมูลไม่ถูกต้อง</v>
      </c>
      <c r="Q948" s="149" t="str">
        <f t="shared" si="116"/>
        <v>ข้อมูลไม่ถูกต้อง</v>
      </c>
      <c r="R948" s="149" t="str">
        <f t="shared" si="117"/>
        <v>ข้อมูลไม่ถูกต้อง</v>
      </c>
      <c r="S948" s="149" t="str">
        <f>IF(ISNUMBER(R948),
IF(H$2=ตัวเลือก!A$30,"ยังไม่บันทึกข้อมูล",R948*0.27),"ข้อมูลไม่ถูกต้อง")</f>
        <v>ข้อมูลไม่ถูกต้อง</v>
      </c>
      <c r="T948" s="149" t="str">
        <f t="shared" si="118"/>
        <v>ข้อมูลไม่ถูกต้อง</v>
      </c>
      <c r="U948" s="149" t="str">
        <f>IF(ISNUMBER(R948),
IF(H$2=ตัวเลือก!A$30,"ยังไม่บันทึกข้อมูล",R948*0.47),"ข้อมูลไม่ถูกต้อง")</f>
        <v>ข้อมูลไม่ถูกต้อง</v>
      </c>
      <c r="V948" s="149" t="str">
        <f>IF(ISNUMBER(S948),
IF(H$2=ตัวเลือก!A$30,"ยังไม่บันทึกข้อมูล",S948*0.47),"ข้อมูลไม่ถูกต้อง")</f>
        <v>ข้อมูลไม่ถูกต้อง</v>
      </c>
      <c r="W948" s="149" t="str">
        <f t="shared" si="119"/>
        <v>ข้อมูลไม่ถูกต้อง</v>
      </c>
      <c r="X948" s="148" t="str">
        <f t="shared" si="120"/>
        <v>ข้อมูลไม่ถูกต้อง</v>
      </c>
      <c r="Y948" s="38"/>
      <c r="Z948" s="38"/>
      <c r="AA948" s="38"/>
    </row>
    <row r="949" spans="1:27" x14ac:dyDescent="0.45">
      <c r="A949" s="38">
        <v>944</v>
      </c>
      <c r="B949" s="38"/>
      <c r="C949" s="38"/>
      <c r="D949" s="38"/>
      <c r="E949" s="38"/>
      <c r="F949" s="35"/>
      <c r="G949" s="35"/>
      <c r="H949" s="150"/>
      <c r="I949" s="38"/>
      <c r="J949" s="149" t="str">
        <f t="shared" si="121"/>
        <v>รอข้อมูลคอลัมน์ H</v>
      </c>
      <c r="K949" s="150"/>
      <c r="L949" s="150"/>
      <c r="M949" s="150"/>
      <c r="N949" s="149" t="str" cm="1">
        <f t="array" ref="N949">IF(AND(K949:M949=""),"ยังไม่บันทึกข้อมูล",
IF(M949&lt;&gt;"",
IF(M949&gt;=1.3,M949,"เป็นไม้พุ่ม"),
IF(K949+L949&gt;=1.3,K949+L949,"เป็นไม้พุ่ม")))</f>
        <v>ยังไม่บันทึกข้อมูล</v>
      </c>
      <c r="O949" s="149" t="str">
        <f t="shared" si="114"/>
        <v>ข้อมูลไม่ถูกต้อง</v>
      </c>
      <c r="P949" s="149" t="str">
        <f t="shared" si="115"/>
        <v>ข้อมูลไม่ถูกต้อง</v>
      </c>
      <c r="Q949" s="149" t="str">
        <f t="shared" si="116"/>
        <v>ข้อมูลไม่ถูกต้อง</v>
      </c>
      <c r="R949" s="149" t="str">
        <f t="shared" si="117"/>
        <v>ข้อมูลไม่ถูกต้อง</v>
      </c>
      <c r="S949" s="149" t="str">
        <f>IF(ISNUMBER(R949),
IF(H$2=ตัวเลือก!A$30,"ยังไม่บันทึกข้อมูล",R949*0.27),"ข้อมูลไม่ถูกต้อง")</f>
        <v>ข้อมูลไม่ถูกต้อง</v>
      </c>
      <c r="T949" s="149" t="str">
        <f t="shared" si="118"/>
        <v>ข้อมูลไม่ถูกต้อง</v>
      </c>
      <c r="U949" s="149" t="str">
        <f>IF(ISNUMBER(R949),
IF(H$2=ตัวเลือก!A$30,"ยังไม่บันทึกข้อมูล",R949*0.47),"ข้อมูลไม่ถูกต้อง")</f>
        <v>ข้อมูลไม่ถูกต้อง</v>
      </c>
      <c r="V949" s="149" t="str">
        <f>IF(ISNUMBER(S949),
IF(H$2=ตัวเลือก!A$30,"ยังไม่บันทึกข้อมูล",S949*0.47),"ข้อมูลไม่ถูกต้อง")</f>
        <v>ข้อมูลไม่ถูกต้อง</v>
      </c>
      <c r="W949" s="149" t="str">
        <f t="shared" si="119"/>
        <v>ข้อมูลไม่ถูกต้อง</v>
      </c>
      <c r="X949" s="148" t="str">
        <f t="shared" si="120"/>
        <v>ข้อมูลไม่ถูกต้อง</v>
      </c>
      <c r="Y949" s="38"/>
      <c r="Z949" s="38"/>
      <c r="AA949" s="38"/>
    </row>
    <row r="950" spans="1:27" x14ac:dyDescent="0.45">
      <c r="A950" s="38">
        <v>945</v>
      </c>
      <c r="B950" s="38"/>
      <c r="C950" s="38"/>
      <c r="D950" s="38"/>
      <c r="E950" s="38"/>
      <c r="F950" s="35"/>
      <c r="G950" s="35"/>
      <c r="H950" s="150"/>
      <c r="I950" s="38"/>
      <c r="J950" s="149" t="str">
        <f t="shared" si="121"/>
        <v>รอข้อมูลคอลัมน์ H</v>
      </c>
      <c r="K950" s="150"/>
      <c r="L950" s="150"/>
      <c r="M950" s="150"/>
      <c r="N950" s="149" t="str" cm="1">
        <f t="array" ref="N950">IF(AND(K950:M950=""),"ยังไม่บันทึกข้อมูล",
IF(M950&lt;&gt;"",
IF(M950&gt;=1.3,M950,"เป็นไม้พุ่ม"),
IF(K950+L950&gt;=1.3,K950+L950,"เป็นไม้พุ่ม")))</f>
        <v>ยังไม่บันทึกข้อมูล</v>
      </c>
      <c r="O950" s="149" t="str">
        <f t="shared" si="114"/>
        <v>ข้อมูลไม่ถูกต้อง</v>
      </c>
      <c r="P950" s="149" t="str">
        <f t="shared" si="115"/>
        <v>ข้อมูลไม่ถูกต้อง</v>
      </c>
      <c r="Q950" s="149" t="str">
        <f t="shared" si="116"/>
        <v>ข้อมูลไม่ถูกต้อง</v>
      </c>
      <c r="R950" s="149" t="str">
        <f t="shared" si="117"/>
        <v>ข้อมูลไม่ถูกต้อง</v>
      </c>
      <c r="S950" s="149" t="str">
        <f>IF(ISNUMBER(R950),
IF(H$2=ตัวเลือก!A$30,"ยังไม่บันทึกข้อมูล",R950*0.27),"ข้อมูลไม่ถูกต้อง")</f>
        <v>ข้อมูลไม่ถูกต้อง</v>
      </c>
      <c r="T950" s="149" t="str">
        <f t="shared" si="118"/>
        <v>ข้อมูลไม่ถูกต้อง</v>
      </c>
      <c r="U950" s="149" t="str">
        <f>IF(ISNUMBER(R950),
IF(H$2=ตัวเลือก!A$30,"ยังไม่บันทึกข้อมูล",R950*0.47),"ข้อมูลไม่ถูกต้อง")</f>
        <v>ข้อมูลไม่ถูกต้อง</v>
      </c>
      <c r="V950" s="149" t="str">
        <f>IF(ISNUMBER(S950),
IF(H$2=ตัวเลือก!A$30,"ยังไม่บันทึกข้อมูล",S950*0.47),"ข้อมูลไม่ถูกต้อง")</f>
        <v>ข้อมูลไม่ถูกต้อง</v>
      </c>
      <c r="W950" s="149" t="str">
        <f t="shared" si="119"/>
        <v>ข้อมูลไม่ถูกต้อง</v>
      </c>
      <c r="X950" s="148" t="str">
        <f t="shared" si="120"/>
        <v>ข้อมูลไม่ถูกต้อง</v>
      </c>
      <c r="Y950" s="38"/>
      <c r="Z950" s="38"/>
      <c r="AA950" s="38"/>
    </row>
    <row r="951" spans="1:27" x14ac:dyDescent="0.45">
      <c r="A951" s="38">
        <v>946</v>
      </c>
      <c r="B951" s="38"/>
      <c r="C951" s="38"/>
      <c r="D951" s="38"/>
      <c r="E951" s="38"/>
      <c r="F951" s="35"/>
      <c r="G951" s="35"/>
      <c r="H951" s="150"/>
      <c r="I951" s="38"/>
      <c r="J951" s="149" t="str">
        <f t="shared" si="121"/>
        <v>รอข้อมูลคอลัมน์ H</v>
      </c>
      <c r="K951" s="150"/>
      <c r="L951" s="150"/>
      <c r="M951" s="150"/>
      <c r="N951" s="149" t="str" cm="1">
        <f t="array" ref="N951">IF(AND(K951:M951=""),"ยังไม่บันทึกข้อมูล",
IF(M951&lt;&gt;"",
IF(M951&gt;=1.3,M951,"เป็นไม้พุ่ม"),
IF(K951+L951&gt;=1.3,K951+L951,"เป็นไม้พุ่ม")))</f>
        <v>ยังไม่บันทึกข้อมูล</v>
      </c>
      <c r="O951" s="149" t="str">
        <f t="shared" si="114"/>
        <v>ข้อมูลไม่ถูกต้อง</v>
      </c>
      <c r="P951" s="149" t="str">
        <f t="shared" si="115"/>
        <v>ข้อมูลไม่ถูกต้อง</v>
      </c>
      <c r="Q951" s="149" t="str">
        <f t="shared" si="116"/>
        <v>ข้อมูลไม่ถูกต้อง</v>
      </c>
      <c r="R951" s="149" t="str">
        <f t="shared" si="117"/>
        <v>ข้อมูลไม่ถูกต้อง</v>
      </c>
      <c r="S951" s="149" t="str">
        <f>IF(ISNUMBER(R951),
IF(H$2=ตัวเลือก!A$30,"ยังไม่บันทึกข้อมูล",R951*0.27),"ข้อมูลไม่ถูกต้อง")</f>
        <v>ข้อมูลไม่ถูกต้อง</v>
      </c>
      <c r="T951" s="149" t="str">
        <f t="shared" si="118"/>
        <v>ข้อมูลไม่ถูกต้อง</v>
      </c>
      <c r="U951" s="149" t="str">
        <f>IF(ISNUMBER(R951),
IF(H$2=ตัวเลือก!A$30,"ยังไม่บันทึกข้อมูล",R951*0.47),"ข้อมูลไม่ถูกต้อง")</f>
        <v>ข้อมูลไม่ถูกต้อง</v>
      </c>
      <c r="V951" s="149" t="str">
        <f>IF(ISNUMBER(S951),
IF(H$2=ตัวเลือก!A$30,"ยังไม่บันทึกข้อมูล",S951*0.47),"ข้อมูลไม่ถูกต้อง")</f>
        <v>ข้อมูลไม่ถูกต้อง</v>
      </c>
      <c r="W951" s="149" t="str">
        <f t="shared" si="119"/>
        <v>ข้อมูลไม่ถูกต้อง</v>
      </c>
      <c r="X951" s="148" t="str">
        <f t="shared" si="120"/>
        <v>ข้อมูลไม่ถูกต้อง</v>
      </c>
      <c r="Y951" s="38"/>
      <c r="Z951" s="38"/>
      <c r="AA951" s="38"/>
    </row>
    <row r="952" spans="1:27" x14ac:dyDescent="0.45">
      <c r="A952" s="38">
        <v>947</v>
      </c>
      <c r="B952" s="38"/>
      <c r="C952" s="38"/>
      <c r="D952" s="38"/>
      <c r="E952" s="38"/>
      <c r="F952" s="35"/>
      <c r="G952" s="35"/>
      <c r="H952" s="150"/>
      <c r="I952" s="38"/>
      <c r="J952" s="149" t="str">
        <f t="shared" si="121"/>
        <v>รอข้อมูลคอลัมน์ H</v>
      </c>
      <c r="K952" s="150"/>
      <c r="L952" s="150"/>
      <c r="M952" s="150"/>
      <c r="N952" s="149" t="str" cm="1">
        <f t="array" ref="N952">IF(AND(K952:M952=""),"ยังไม่บันทึกข้อมูล",
IF(M952&lt;&gt;"",
IF(M952&gt;=1.3,M952,"เป็นไม้พุ่ม"),
IF(K952+L952&gt;=1.3,K952+L952,"เป็นไม้พุ่ม")))</f>
        <v>ยังไม่บันทึกข้อมูล</v>
      </c>
      <c r="O952" s="149" t="str">
        <f t="shared" si="114"/>
        <v>ข้อมูลไม่ถูกต้อง</v>
      </c>
      <c r="P952" s="149" t="str">
        <f t="shared" si="115"/>
        <v>ข้อมูลไม่ถูกต้อง</v>
      </c>
      <c r="Q952" s="149" t="str">
        <f t="shared" si="116"/>
        <v>ข้อมูลไม่ถูกต้อง</v>
      </c>
      <c r="R952" s="149" t="str">
        <f t="shared" si="117"/>
        <v>ข้อมูลไม่ถูกต้อง</v>
      </c>
      <c r="S952" s="149" t="str">
        <f>IF(ISNUMBER(R952),
IF(H$2=ตัวเลือก!A$30,"ยังไม่บันทึกข้อมูล",R952*0.27),"ข้อมูลไม่ถูกต้อง")</f>
        <v>ข้อมูลไม่ถูกต้อง</v>
      </c>
      <c r="T952" s="149" t="str">
        <f t="shared" si="118"/>
        <v>ข้อมูลไม่ถูกต้อง</v>
      </c>
      <c r="U952" s="149" t="str">
        <f>IF(ISNUMBER(R952),
IF(H$2=ตัวเลือก!A$30,"ยังไม่บันทึกข้อมูล",R952*0.47),"ข้อมูลไม่ถูกต้อง")</f>
        <v>ข้อมูลไม่ถูกต้อง</v>
      </c>
      <c r="V952" s="149" t="str">
        <f>IF(ISNUMBER(S952),
IF(H$2=ตัวเลือก!A$30,"ยังไม่บันทึกข้อมูล",S952*0.47),"ข้อมูลไม่ถูกต้อง")</f>
        <v>ข้อมูลไม่ถูกต้อง</v>
      </c>
      <c r="W952" s="149" t="str">
        <f t="shared" si="119"/>
        <v>ข้อมูลไม่ถูกต้อง</v>
      </c>
      <c r="X952" s="148" t="str">
        <f t="shared" si="120"/>
        <v>ข้อมูลไม่ถูกต้อง</v>
      </c>
      <c r="Y952" s="38"/>
      <c r="Z952" s="38"/>
      <c r="AA952" s="38"/>
    </row>
    <row r="953" spans="1:27" x14ac:dyDescent="0.45">
      <c r="A953" s="38">
        <v>948</v>
      </c>
      <c r="B953" s="38"/>
      <c r="C953" s="38"/>
      <c r="D953" s="38"/>
      <c r="E953" s="38"/>
      <c r="F953" s="35"/>
      <c r="G953" s="35"/>
      <c r="H953" s="150"/>
      <c r="I953" s="38"/>
      <c r="J953" s="149" t="str">
        <f t="shared" si="121"/>
        <v>รอข้อมูลคอลัมน์ H</v>
      </c>
      <c r="K953" s="150"/>
      <c r="L953" s="150"/>
      <c r="M953" s="150"/>
      <c r="N953" s="149" t="str" cm="1">
        <f t="array" ref="N953">IF(AND(K953:M953=""),"ยังไม่บันทึกข้อมูล",
IF(M953&lt;&gt;"",
IF(M953&gt;=1.3,M953,"เป็นไม้พุ่ม"),
IF(K953+L953&gt;=1.3,K953+L953,"เป็นไม้พุ่ม")))</f>
        <v>ยังไม่บันทึกข้อมูล</v>
      </c>
      <c r="O953" s="149" t="str">
        <f t="shared" si="114"/>
        <v>ข้อมูลไม่ถูกต้อง</v>
      </c>
      <c r="P953" s="149" t="str">
        <f t="shared" si="115"/>
        <v>ข้อมูลไม่ถูกต้อง</v>
      </c>
      <c r="Q953" s="149" t="str">
        <f t="shared" si="116"/>
        <v>ข้อมูลไม่ถูกต้อง</v>
      </c>
      <c r="R953" s="149" t="str">
        <f t="shared" si="117"/>
        <v>ข้อมูลไม่ถูกต้อง</v>
      </c>
      <c r="S953" s="149" t="str">
        <f>IF(ISNUMBER(R953),
IF(H$2=ตัวเลือก!A$30,"ยังไม่บันทึกข้อมูล",R953*0.27),"ข้อมูลไม่ถูกต้อง")</f>
        <v>ข้อมูลไม่ถูกต้อง</v>
      </c>
      <c r="T953" s="149" t="str">
        <f t="shared" si="118"/>
        <v>ข้อมูลไม่ถูกต้อง</v>
      </c>
      <c r="U953" s="149" t="str">
        <f>IF(ISNUMBER(R953),
IF(H$2=ตัวเลือก!A$30,"ยังไม่บันทึกข้อมูล",R953*0.47),"ข้อมูลไม่ถูกต้อง")</f>
        <v>ข้อมูลไม่ถูกต้อง</v>
      </c>
      <c r="V953" s="149" t="str">
        <f>IF(ISNUMBER(S953),
IF(H$2=ตัวเลือก!A$30,"ยังไม่บันทึกข้อมูล",S953*0.47),"ข้อมูลไม่ถูกต้อง")</f>
        <v>ข้อมูลไม่ถูกต้อง</v>
      </c>
      <c r="W953" s="149" t="str">
        <f t="shared" si="119"/>
        <v>ข้อมูลไม่ถูกต้อง</v>
      </c>
      <c r="X953" s="148" t="str">
        <f t="shared" si="120"/>
        <v>ข้อมูลไม่ถูกต้อง</v>
      </c>
      <c r="Y953" s="38"/>
      <c r="Z953" s="38"/>
      <c r="AA953" s="38"/>
    </row>
    <row r="954" spans="1:27" x14ac:dyDescent="0.45">
      <c r="A954" s="38">
        <v>949</v>
      </c>
      <c r="B954" s="38"/>
      <c r="C954" s="38"/>
      <c r="D954" s="38"/>
      <c r="E954" s="38"/>
      <c r="F954" s="35"/>
      <c r="G954" s="35"/>
      <c r="H954" s="150"/>
      <c r="I954" s="38"/>
      <c r="J954" s="149" t="str">
        <f t="shared" si="121"/>
        <v>รอข้อมูลคอลัมน์ H</v>
      </c>
      <c r="K954" s="150"/>
      <c r="L954" s="150"/>
      <c r="M954" s="150"/>
      <c r="N954" s="149" t="str" cm="1">
        <f t="array" ref="N954">IF(AND(K954:M954=""),"ยังไม่บันทึกข้อมูล",
IF(M954&lt;&gt;"",
IF(M954&gt;=1.3,M954,"เป็นไม้พุ่ม"),
IF(K954+L954&gt;=1.3,K954+L954,"เป็นไม้พุ่ม")))</f>
        <v>ยังไม่บันทึกข้อมูล</v>
      </c>
      <c r="O954" s="149" t="str">
        <f t="shared" si="114"/>
        <v>ข้อมูลไม่ถูกต้อง</v>
      </c>
      <c r="P954" s="149" t="str">
        <f t="shared" si="115"/>
        <v>ข้อมูลไม่ถูกต้อง</v>
      </c>
      <c r="Q954" s="149" t="str">
        <f t="shared" si="116"/>
        <v>ข้อมูลไม่ถูกต้อง</v>
      </c>
      <c r="R954" s="149" t="str">
        <f t="shared" si="117"/>
        <v>ข้อมูลไม่ถูกต้อง</v>
      </c>
      <c r="S954" s="149" t="str">
        <f>IF(ISNUMBER(R954),
IF(H$2=ตัวเลือก!A$30,"ยังไม่บันทึกข้อมูล",R954*0.27),"ข้อมูลไม่ถูกต้อง")</f>
        <v>ข้อมูลไม่ถูกต้อง</v>
      </c>
      <c r="T954" s="149" t="str">
        <f t="shared" si="118"/>
        <v>ข้อมูลไม่ถูกต้อง</v>
      </c>
      <c r="U954" s="149" t="str">
        <f>IF(ISNUMBER(R954),
IF(H$2=ตัวเลือก!A$30,"ยังไม่บันทึกข้อมูล",R954*0.47),"ข้อมูลไม่ถูกต้อง")</f>
        <v>ข้อมูลไม่ถูกต้อง</v>
      </c>
      <c r="V954" s="149" t="str">
        <f>IF(ISNUMBER(S954),
IF(H$2=ตัวเลือก!A$30,"ยังไม่บันทึกข้อมูล",S954*0.47),"ข้อมูลไม่ถูกต้อง")</f>
        <v>ข้อมูลไม่ถูกต้อง</v>
      </c>
      <c r="W954" s="149" t="str">
        <f t="shared" si="119"/>
        <v>ข้อมูลไม่ถูกต้อง</v>
      </c>
      <c r="X954" s="148" t="str">
        <f t="shared" si="120"/>
        <v>ข้อมูลไม่ถูกต้อง</v>
      </c>
      <c r="Y954" s="38"/>
      <c r="Z954" s="38"/>
      <c r="AA954" s="38"/>
    </row>
    <row r="955" spans="1:27" x14ac:dyDescent="0.45">
      <c r="A955" s="38">
        <v>950</v>
      </c>
      <c r="B955" s="38"/>
      <c r="C955" s="38"/>
      <c r="D955" s="38"/>
      <c r="E955" s="38"/>
      <c r="F955" s="35"/>
      <c r="G955" s="35"/>
      <c r="H955" s="150"/>
      <c r="I955" s="38"/>
      <c r="J955" s="149" t="str">
        <f t="shared" si="121"/>
        <v>รอข้อมูลคอลัมน์ H</v>
      </c>
      <c r="K955" s="150"/>
      <c r="L955" s="150"/>
      <c r="M955" s="150"/>
      <c r="N955" s="149" t="str" cm="1">
        <f t="array" ref="N955">IF(AND(K955:M955=""),"ยังไม่บันทึกข้อมูล",
IF(M955&lt;&gt;"",
IF(M955&gt;=1.3,M955,"เป็นไม้พุ่ม"),
IF(K955+L955&gt;=1.3,K955+L955,"เป็นไม้พุ่ม")))</f>
        <v>ยังไม่บันทึกข้อมูล</v>
      </c>
      <c r="O955" s="149" t="str">
        <f t="shared" si="114"/>
        <v>ข้อมูลไม่ถูกต้อง</v>
      </c>
      <c r="P955" s="149" t="str">
        <f t="shared" si="115"/>
        <v>ข้อมูลไม่ถูกต้อง</v>
      </c>
      <c r="Q955" s="149" t="str">
        <f t="shared" si="116"/>
        <v>ข้อมูลไม่ถูกต้อง</v>
      </c>
      <c r="R955" s="149" t="str">
        <f t="shared" si="117"/>
        <v>ข้อมูลไม่ถูกต้อง</v>
      </c>
      <c r="S955" s="149" t="str">
        <f>IF(ISNUMBER(R955),
IF(H$2=ตัวเลือก!A$30,"ยังไม่บันทึกข้อมูล",R955*0.27),"ข้อมูลไม่ถูกต้อง")</f>
        <v>ข้อมูลไม่ถูกต้อง</v>
      </c>
      <c r="T955" s="149" t="str">
        <f t="shared" si="118"/>
        <v>ข้อมูลไม่ถูกต้อง</v>
      </c>
      <c r="U955" s="149" t="str">
        <f>IF(ISNUMBER(R955),
IF(H$2=ตัวเลือก!A$30,"ยังไม่บันทึกข้อมูล",R955*0.47),"ข้อมูลไม่ถูกต้อง")</f>
        <v>ข้อมูลไม่ถูกต้อง</v>
      </c>
      <c r="V955" s="149" t="str">
        <f>IF(ISNUMBER(S955),
IF(H$2=ตัวเลือก!A$30,"ยังไม่บันทึกข้อมูล",S955*0.47),"ข้อมูลไม่ถูกต้อง")</f>
        <v>ข้อมูลไม่ถูกต้อง</v>
      </c>
      <c r="W955" s="149" t="str">
        <f t="shared" si="119"/>
        <v>ข้อมูลไม่ถูกต้อง</v>
      </c>
      <c r="X955" s="148" t="str">
        <f t="shared" si="120"/>
        <v>ข้อมูลไม่ถูกต้อง</v>
      </c>
      <c r="Y955" s="38"/>
      <c r="Z955" s="38"/>
      <c r="AA955" s="38"/>
    </row>
    <row r="956" spans="1:27" x14ac:dyDescent="0.45">
      <c r="A956" s="38">
        <v>951</v>
      </c>
      <c r="B956" s="38"/>
      <c r="C956" s="38"/>
      <c r="D956" s="38"/>
      <c r="E956" s="38"/>
      <c r="F956" s="35"/>
      <c r="G956" s="35"/>
      <c r="H956" s="150"/>
      <c r="I956" s="38"/>
      <c r="J956" s="149" t="str">
        <f t="shared" si="121"/>
        <v>รอข้อมูลคอลัมน์ H</v>
      </c>
      <c r="K956" s="150"/>
      <c r="L956" s="150"/>
      <c r="M956" s="150"/>
      <c r="N956" s="149" t="str" cm="1">
        <f t="array" ref="N956">IF(AND(K956:M956=""),"ยังไม่บันทึกข้อมูล",
IF(M956&lt;&gt;"",
IF(M956&gt;=1.3,M956,"เป็นไม้พุ่ม"),
IF(K956+L956&gt;=1.3,K956+L956,"เป็นไม้พุ่ม")))</f>
        <v>ยังไม่บันทึกข้อมูล</v>
      </c>
      <c r="O956" s="149" t="str">
        <f t="shared" si="114"/>
        <v>ข้อมูลไม่ถูกต้อง</v>
      </c>
      <c r="P956" s="149" t="str">
        <f t="shared" si="115"/>
        <v>ข้อมูลไม่ถูกต้อง</v>
      </c>
      <c r="Q956" s="149" t="str">
        <f t="shared" si="116"/>
        <v>ข้อมูลไม่ถูกต้อง</v>
      </c>
      <c r="R956" s="149" t="str">
        <f t="shared" si="117"/>
        <v>ข้อมูลไม่ถูกต้อง</v>
      </c>
      <c r="S956" s="149" t="str">
        <f>IF(ISNUMBER(R956),
IF(H$2=ตัวเลือก!A$30,"ยังไม่บันทึกข้อมูล",R956*0.27),"ข้อมูลไม่ถูกต้อง")</f>
        <v>ข้อมูลไม่ถูกต้อง</v>
      </c>
      <c r="T956" s="149" t="str">
        <f t="shared" si="118"/>
        <v>ข้อมูลไม่ถูกต้อง</v>
      </c>
      <c r="U956" s="149" t="str">
        <f>IF(ISNUMBER(R956),
IF(H$2=ตัวเลือก!A$30,"ยังไม่บันทึกข้อมูล",R956*0.47),"ข้อมูลไม่ถูกต้อง")</f>
        <v>ข้อมูลไม่ถูกต้อง</v>
      </c>
      <c r="V956" s="149" t="str">
        <f>IF(ISNUMBER(S956),
IF(H$2=ตัวเลือก!A$30,"ยังไม่บันทึกข้อมูล",S956*0.47),"ข้อมูลไม่ถูกต้อง")</f>
        <v>ข้อมูลไม่ถูกต้อง</v>
      </c>
      <c r="W956" s="149" t="str">
        <f t="shared" si="119"/>
        <v>ข้อมูลไม่ถูกต้อง</v>
      </c>
      <c r="X956" s="148" t="str">
        <f t="shared" si="120"/>
        <v>ข้อมูลไม่ถูกต้อง</v>
      </c>
      <c r="Y956" s="38"/>
      <c r="Z956" s="38"/>
      <c r="AA956" s="38"/>
    </row>
    <row r="957" spans="1:27" x14ac:dyDescent="0.45">
      <c r="A957" s="38">
        <v>952</v>
      </c>
      <c r="B957" s="38"/>
      <c r="C957" s="38"/>
      <c r="D957" s="38"/>
      <c r="E957" s="38"/>
      <c r="F957" s="35"/>
      <c r="G957" s="35"/>
      <c r="H957" s="150"/>
      <c r="I957" s="38"/>
      <c r="J957" s="149" t="str">
        <f t="shared" si="121"/>
        <v>รอข้อมูลคอลัมน์ H</v>
      </c>
      <c r="K957" s="150"/>
      <c r="L957" s="150"/>
      <c r="M957" s="150"/>
      <c r="N957" s="149" t="str" cm="1">
        <f t="array" ref="N957">IF(AND(K957:M957=""),"ยังไม่บันทึกข้อมูล",
IF(M957&lt;&gt;"",
IF(M957&gt;=1.3,M957,"เป็นไม้พุ่ม"),
IF(K957+L957&gt;=1.3,K957+L957,"เป็นไม้พุ่ม")))</f>
        <v>ยังไม่บันทึกข้อมูล</v>
      </c>
      <c r="O957" s="149" t="str">
        <f t="shared" si="114"/>
        <v>ข้อมูลไม่ถูกต้อง</v>
      </c>
      <c r="P957" s="149" t="str">
        <f t="shared" si="115"/>
        <v>ข้อมูลไม่ถูกต้อง</v>
      </c>
      <c r="Q957" s="149" t="str">
        <f t="shared" si="116"/>
        <v>ข้อมูลไม่ถูกต้อง</v>
      </c>
      <c r="R957" s="149" t="str">
        <f t="shared" si="117"/>
        <v>ข้อมูลไม่ถูกต้อง</v>
      </c>
      <c r="S957" s="149" t="str">
        <f>IF(ISNUMBER(R957),
IF(H$2=ตัวเลือก!A$30,"ยังไม่บันทึกข้อมูล",R957*0.27),"ข้อมูลไม่ถูกต้อง")</f>
        <v>ข้อมูลไม่ถูกต้อง</v>
      </c>
      <c r="T957" s="149" t="str">
        <f t="shared" si="118"/>
        <v>ข้อมูลไม่ถูกต้อง</v>
      </c>
      <c r="U957" s="149" t="str">
        <f>IF(ISNUMBER(R957),
IF(H$2=ตัวเลือก!A$30,"ยังไม่บันทึกข้อมูล",R957*0.47),"ข้อมูลไม่ถูกต้อง")</f>
        <v>ข้อมูลไม่ถูกต้อง</v>
      </c>
      <c r="V957" s="149" t="str">
        <f>IF(ISNUMBER(S957),
IF(H$2=ตัวเลือก!A$30,"ยังไม่บันทึกข้อมูล",S957*0.47),"ข้อมูลไม่ถูกต้อง")</f>
        <v>ข้อมูลไม่ถูกต้อง</v>
      </c>
      <c r="W957" s="149" t="str">
        <f t="shared" si="119"/>
        <v>ข้อมูลไม่ถูกต้อง</v>
      </c>
      <c r="X957" s="148" t="str">
        <f t="shared" si="120"/>
        <v>ข้อมูลไม่ถูกต้อง</v>
      </c>
      <c r="Y957" s="38"/>
      <c r="Z957" s="38"/>
      <c r="AA957" s="38"/>
    </row>
    <row r="958" spans="1:27" x14ac:dyDescent="0.45">
      <c r="A958" s="38">
        <v>953</v>
      </c>
      <c r="B958" s="38"/>
      <c r="C958" s="38"/>
      <c r="D958" s="38"/>
      <c r="E958" s="38"/>
      <c r="F958" s="35"/>
      <c r="G958" s="35"/>
      <c r="H958" s="150"/>
      <c r="I958" s="38"/>
      <c r="J958" s="149" t="str">
        <f t="shared" si="121"/>
        <v>รอข้อมูลคอลัมน์ H</v>
      </c>
      <c r="K958" s="150"/>
      <c r="L958" s="150"/>
      <c r="M958" s="150"/>
      <c r="N958" s="149" t="str" cm="1">
        <f t="array" ref="N958">IF(AND(K958:M958=""),"ยังไม่บันทึกข้อมูล",
IF(M958&lt;&gt;"",
IF(M958&gt;=1.3,M958,"เป็นไม้พุ่ม"),
IF(K958+L958&gt;=1.3,K958+L958,"เป็นไม้พุ่ม")))</f>
        <v>ยังไม่บันทึกข้อมูล</v>
      </c>
      <c r="O958" s="149" t="str">
        <f t="shared" si="114"/>
        <v>ข้อมูลไม่ถูกต้อง</v>
      </c>
      <c r="P958" s="149" t="str">
        <f t="shared" si="115"/>
        <v>ข้อมูลไม่ถูกต้อง</v>
      </c>
      <c r="Q958" s="149" t="str">
        <f t="shared" si="116"/>
        <v>ข้อมูลไม่ถูกต้อง</v>
      </c>
      <c r="R958" s="149" t="str">
        <f t="shared" si="117"/>
        <v>ข้อมูลไม่ถูกต้อง</v>
      </c>
      <c r="S958" s="149" t="str">
        <f>IF(ISNUMBER(R958),
IF(H$2=ตัวเลือก!A$30,"ยังไม่บันทึกข้อมูล",R958*0.27),"ข้อมูลไม่ถูกต้อง")</f>
        <v>ข้อมูลไม่ถูกต้อง</v>
      </c>
      <c r="T958" s="149" t="str">
        <f t="shared" si="118"/>
        <v>ข้อมูลไม่ถูกต้อง</v>
      </c>
      <c r="U958" s="149" t="str">
        <f>IF(ISNUMBER(R958),
IF(H$2=ตัวเลือก!A$30,"ยังไม่บันทึกข้อมูล",R958*0.47),"ข้อมูลไม่ถูกต้อง")</f>
        <v>ข้อมูลไม่ถูกต้อง</v>
      </c>
      <c r="V958" s="149" t="str">
        <f>IF(ISNUMBER(S958),
IF(H$2=ตัวเลือก!A$30,"ยังไม่บันทึกข้อมูล",S958*0.47),"ข้อมูลไม่ถูกต้อง")</f>
        <v>ข้อมูลไม่ถูกต้อง</v>
      </c>
      <c r="W958" s="149" t="str">
        <f t="shared" si="119"/>
        <v>ข้อมูลไม่ถูกต้อง</v>
      </c>
      <c r="X958" s="148" t="str">
        <f t="shared" si="120"/>
        <v>ข้อมูลไม่ถูกต้อง</v>
      </c>
      <c r="Y958" s="38"/>
      <c r="Z958" s="38"/>
      <c r="AA958" s="38"/>
    </row>
    <row r="959" spans="1:27" x14ac:dyDescent="0.45">
      <c r="A959" s="38">
        <v>954</v>
      </c>
      <c r="B959" s="38"/>
      <c r="C959" s="38"/>
      <c r="D959" s="38"/>
      <c r="E959" s="38"/>
      <c r="F959" s="35"/>
      <c r="G959" s="35"/>
      <c r="H959" s="150"/>
      <c r="I959" s="38"/>
      <c r="J959" s="149" t="str">
        <f t="shared" si="121"/>
        <v>รอข้อมูลคอลัมน์ H</v>
      </c>
      <c r="K959" s="150"/>
      <c r="L959" s="150"/>
      <c r="M959" s="150"/>
      <c r="N959" s="149" t="str" cm="1">
        <f t="array" ref="N959">IF(AND(K959:M959=""),"ยังไม่บันทึกข้อมูล",
IF(M959&lt;&gt;"",
IF(M959&gt;=1.3,M959,"เป็นไม้พุ่ม"),
IF(K959+L959&gt;=1.3,K959+L959,"เป็นไม้พุ่ม")))</f>
        <v>ยังไม่บันทึกข้อมูล</v>
      </c>
      <c r="O959" s="149" t="str">
        <f t="shared" si="114"/>
        <v>ข้อมูลไม่ถูกต้อง</v>
      </c>
      <c r="P959" s="149" t="str">
        <f t="shared" si="115"/>
        <v>ข้อมูลไม่ถูกต้อง</v>
      </c>
      <c r="Q959" s="149" t="str">
        <f t="shared" si="116"/>
        <v>ข้อมูลไม่ถูกต้อง</v>
      </c>
      <c r="R959" s="149" t="str">
        <f t="shared" si="117"/>
        <v>ข้อมูลไม่ถูกต้อง</v>
      </c>
      <c r="S959" s="149" t="str">
        <f>IF(ISNUMBER(R959),
IF(H$2=ตัวเลือก!A$30,"ยังไม่บันทึกข้อมูล",R959*0.27),"ข้อมูลไม่ถูกต้อง")</f>
        <v>ข้อมูลไม่ถูกต้อง</v>
      </c>
      <c r="T959" s="149" t="str">
        <f t="shared" si="118"/>
        <v>ข้อมูลไม่ถูกต้อง</v>
      </c>
      <c r="U959" s="149" t="str">
        <f>IF(ISNUMBER(R959),
IF(H$2=ตัวเลือก!A$30,"ยังไม่บันทึกข้อมูล",R959*0.47),"ข้อมูลไม่ถูกต้อง")</f>
        <v>ข้อมูลไม่ถูกต้อง</v>
      </c>
      <c r="V959" s="149" t="str">
        <f>IF(ISNUMBER(S959),
IF(H$2=ตัวเลือก!A$30,"ยังไม่บันทึกข้อมูล",S959*0.47),"ข้อมูลไม่ถูกต้อง")</f>
        <v>ข้อมูลไม่ถูกต้อง</v>
      </c>
      <c r="W959" s="149" t="str">
        <f t="shared" si="119"/>
        <v>ข้อมูลไม่ถูกต้อง</v>
      </c>
      <c r="X959" s="148" t="str">
        <f t="shared" si="120"/>
        <v>ข้อมูลไม่ถูกต้อง</v>
      </c>
      <c r="Y959" s="38"/>
      <c r="Z959" s="38"/>
      <c r="AA959" s="38"/>
    </row>
    <row r="960" spans="1:27" x14ac:dyDescent="0.45">
      <c r="A960" s="38">
        <v>955</v>
      </c>
      <c r="B960" s="38"/>
      <c r="C960" s="38"/>
      <c r="D960" s="38"/>
      <c r="E960" s="38"/>
      <c r="F960" s="35"/>
      <c r="G960" s="35"/>
      <c r="H960" s="150"/>
      <c r="I960" s="38"/>
      <c r="J960" s="149" t="str">
        <f t="shared" si="121"/>
        <v>รอข้อมูลคอลัมน์ H</v>
      </c>
      <c r="K960" s="150"/>
      <c r="L960" s="150"/>
      <c r="M960" s="150"/>
      <c r="N960" s="149" t="str" cm="1">
        <f t="array" ref="N960">IF(AND(K960:M960=""),"ยังไม่บันทึกข้อมูล",
IF(M960&lt;&gt;"",
IF(M960&gt;=1.3,M960,"เป็นไม้พุ่ม"),
IF(K960+L960&gt;=1.3,K960+L960,"เป็นไม้พุ่ม")))</f>
        <v>ยังไม่บันทึกข้อมูล</v>
      </c>
      <c r="O960" s="149" t="str">
        <f t="shared" si="114"/>
        <v>ข้อมูลไม่ถูกต้อง</v>
      </c>
      <c r="P960" s="149" t="str">
        <f t="shared" si="115"/>
        <v>ข้อมูลไม่ถูกต้อง</v>
      </c>
      <c r="Q960" s="149" t="str">
        <f t="shared" si="116"/>
        <v>ข้อมูลไม่ถูกต้อง</v>
      </c>
      <c r="R960" s="149" t="str">
        <f t="shared" si="117"/>
        <v>ข้อมูลไม่ถูกต้อง</v>
      </c>
      <c r="S960" s="149" t="str">
        <f>IF(ISNUMBER(R960),
IF(H$2=ตัวเลือก!A$30,"ยังไม่บันทึกข้อมูล",R960*0.27),"ข้อมูลไม่ถูกต้อง")</f>
        <v>ข้อมูลไม่ถูกต้อง</v>
      </c>
      <c r="T960" s="149" t="str">
        <f t="shared" si="118"/>
        <v>ข้อมูลไม่ถูกต้อง</v>
      </c>
      <c r="U960" s="149" t="str">
        <f>IF(ISNUMBER(R960),
IF(H$2=ตัวเลือก!A$30,"ยังไม่บันทึกข้อมูล",R960*0.47),"ข้อมูลไม่ถูกต้อง")</f>
        <v>ข้อมูลไม่ถูกต้อง</v>
      </c>
      <c r="V960" s="149" t="str">
        <f>IF(ISNUMBER(S960),
IF(H$2=ตัวเลือก!A$30,"ยังไม่บันทึกข้อมูล",S960*0.47),"ข้อมูลไม่ถูกต้อง")</f>
        <v>ข้อมูลไม่ถูกต้อง</v>
      </c>
      <c r="W960" s="149" t="str">
        <f t="shared" si="119"/>
        <v>ข้อมูลไม่ถูกต้อง</v>
      </c>
      <c r="X960" s="148" t="str">
        <f t="shared" si="120"/>
        <v>ข้อมูลไม่ถูกต้อง</v>
      </c>
      <c r="Y960" s="38"/>
      <c r="Z960" s="38"/>
      <c r="AA960" s="38"/>
    </row>
    <row r="961" spans="1:27" x14ac:dyDescent="0.45">
      <c r="A961" s="38">
        <v>956</v>
      </c>
      <c r="B961" s="38"/>
      <c r="C961" s="38"/>
      <c r="D961" s="38"/>
      <c r="E961" s="38"/>
      <c r="F961" s="35"/>
      <c r="G961" s="35"/>
      <c r="H961" s="150"/>
      <c r="I961" s="38"/>
      <c r="J961" s="149" t="str">
        <f t="shared" si="121"/>
        <v>รอข้อมูลคอลัมน์ H</v>
      </c>
      <c r="K961" s="150"/>
      <c r="L961" s="150"/>
      <c r="M961" s="150"/>
      <c r="N961" s="149" t="str" cm="1">
        <f t="array" ref="N961">IF(AND(K961:M961=""),"ยังไม่บันทึกข้อมูล",
IF(M961&lt;&gt;"",
IF(M961&gt;=1.3,M961,"เป็นไม้พุ่ม"),
IF(K961+L961&gt;=1.3,K961+L961,"เป็นไม้พุ่ม")))</f>
        <v>ยังไม่บันทึกข้อมูล</v>
      </c>
      <c r="O961" s="149" t="str">
        <f t="shared" si="114"/>
        <v>ข้อมูลไม่ถูกต้อง</v>
      </c>
      <c r="P961" s="149" t="str">
        <f t="shared" si="115"/>
        <v>ข้อมูลไม่ถูกต้อง</v>
      </c>
      <c r="Q961" s="149" t="str">
        <f t="shared" si="116"/>
        <v>ข้อมูลไม่ถูกต้อง</v>
      </c>
      <c r="R961" s="149" t="str">
        <f t="shared" si="117"/>
        <v>ข้อมูลไม่ถูกต้อง</v>
      </c>
      <c r="S961" s="149" t="str">
        <f>IF(ISNUMBER(R961),
IF(H$2=ตัวเลือก!A$30,"ยังไม่บันทึกข้อมูล",R961*0.27),"ข้อมูลไม่ถูกต้อง")</f>
        <v>ข้อมูลไม่ถูกต้อง</v>
      </c>
      <c r="T961" s="149" t="str">
        <f t="shared" si="118"/>
        <v>ข้อมูลไม่ถูกต้อง</v>
      </c>
      <c r="U961" s="149" t="str">
        <f>IF(ISNUMBER(R961),
IF(H$2=ตัวเลือก!A$30,"ยังไม่บันทึกข้อมูล",R961*0.47),"ข้อมูลไม่ถูกต้อง")</f>
        <v>ข้อมูลไม่ถูกต้อง</v>
      </c>
      <c r="V961" s="149" t="str">
        <f>IF(ISNUMBER(S961),
IF(H$2=ตัวเลือก!A$30,"ยังไม่บันทึกข้อมูล",S961*0.47),"ข้อมูลไม่ถูกต้อง")</f>
        <v>ข้อมูลไม่ถูกต้อง</v>
      </c>
      <c r="W961" s="149" t="str">
        <f t="shared" si="119"/>
        <v>ข้อมูลไม่ถูกต้อง</v>
      </c>
      <c r="X961" s="148" t="str">
        <f t="shared" si="120"/>
        <v>ข้อมูลไม่ถูกต้อง</v>
      </c>
      <c r="Y961" s="38"/>
      <c r="Z961" s="38"/>
      <c r="AA961" s="38"/>
    </row>
    <row r="962" spans="1:27" x14ac:dyDescent="0.45">
      <c r="A962" s="38">
        <v>957</v>
      </c>
      <c r="B962" s="38"/>
      <c r="C962" s="38"/>
      <c r="D962" s="38"/>
      <c r="E962" s="38"/>
      <c r="F962" s="35"/>
      <c r="G962" s="35"/>
      <c r="H962" s="150"/>
      <c r="I962" s="38"/>
      <c r="J962" s="149" t="str">
        <f t="shared" si="121"/>
        <v>รอข้อมูลคอลัมน์ H</v>
      </c>
      <c r="K962" s="150"/>
      <c r="L962" s="150"/>
      <c r="M962" s="150"/>
      <c r="N962" s="149" t="str" cm="1">
        <f t="array" ref="N962">IF(AND(K962:M962=""),"ยังไม่บันทึกข้อมูล",
IF(M962&lt;&gt;"",
IF(M962&gt;=1.3,M962,"เป็นไม้พุ่ม"),
IF(K962+L962&gt;=1.3,K962+L962,"เป็นไม้พุ่ม")))</f>
        <v>ยังไม่บันทึกข้อมูล</v>
      </c>
      <c r="O962" s="149" t="str">
        <f t="shared" si="114"/>
        <v>ข้อมูลไม่ถูกต้อง</v>
      </c>
      <c r="P962" s="149" t="str">
        <f t="shared" si="115"/>
        <v>ข้อมูลไม่ถูกต้อง</v>
      </c>
      <c r="Q962" s="149" t="str">
        <f t="shared" si="116"/>
        <v>ข้อมูลไม่ถูกต้อง</v>
      </c>
      <c r="R962" s="149" t="str">
        <f t="shared" si="117"/>
        <v>ข้อมูลไม่ถูกต้อง</v>
      </c>
      <c r="S962" s="149" t="str">
        <f>IF(ISNUMBER(R962),
IF(H$2=ตัวเลือก!A$30,"ยังไม่บันทึกข้อมูล",R962*0.27),"ข้อมูลไม่ถูกต้อง")</f>
        <v>ข้อมูลไม่ถูกต้อง</v>
      </c>
      <c r="T962" s="149" t="str">
        <f t="shared" si="118"/>
        <v>ข้อมูลไม่ถูกต้อง</v>
      </c>
      <c r="U962" s="149" t="str">
        <f>IF(ISNUMBER(R962),
IF(H$2=ตัวเลือก!A$30,"ยังไม่บันทึกข้อมูล",R962*0.47),"ข้อมูลไม่ถูกต้อง")</f>
        <v>ข้อมูลไม่ถูกต้อง</v>
      </c>
      <c r="V962" s="149" t="str">
        <f>IF(ISNUMBER(S962),
IF(H$2=ตัวเลือก!A$30,"ยังไม่บันทึกข้อมูล",S962*0.47),"ข้อมูลไม่ถูกต้อง")</f>
        <v>ข้อมูลไม่ถูกต้อง</v>
      </c>
      <c r="W962" s="149" t="str">
        <f t="shared" si="119"/>
        <v>ข้อมูลไม่ถูกต้อง</v>
      </c>
      <c r="X962" s="148" t="str">
        <f t="shared" si="120"/>
        <v>ข้อมูลไม่ถูกต้อง</v>
      </c>
      <c r="Y962" s="38"/>
      <c r="Z962" s="38"/>
      <c r="AA962" s="38"/>
    </row>
    <row r="963" spans="1:27" x14ac:dyDescent="0.45">
      <c r="A963" s="38">
        <v>958</v>
      </c>
      <c r="B963" s="38"/>
      <c r="C963" s="38"/>
      <c r="D963" s="38"/>
      <c r="E963" s="38"/>
      <c r="F963" s="35"/>
      <c r="G963" s="35"/>
      <c r="H963" s="150"/>
      <c r="I963" s="38"/>
      <c r="J963" s="149" t="str">
        <f t="shared" si="121"/>
        <v>รอข้อมูลคอลัมน์ H</v>
      </c>
      <c r="K963" s="150"/>
      <c r="L963" s="150"/>
      <c r="M963" s="150"/>
      <c r="N963" s="149" t="str" cm="1">
        <f t="array" ref="N963">IF(AND(K963:M963=""),"ยังไม่บันทึกข้อมูล",
IF(M963&lt;&gt;"",
IF(M963&gt;=1.3,M963,"เป็นไม้พุ่ม"),
IF(K963+L963&gt;=1.3,K963+L963,"เป็นไม้พุ่ม")))</f>
        <v>ยังไม่บันทึกข้อมูล</v>
      </c>
      <c r="O963" s="149" t="str">
        <f t="shared" si="114"/>
        <v>ข้อมูลไม่ถูกต้อง</v>
      </c>
      <c r="P963" s="149" t="str">
        <f t="shared" si="115"/>
        <v>ข้อมูลไม่ถูกต้อง</v>
      </c>
      <c r="Q963" s="149" t="str">
        <f t="shared" si="116"/>
        <v>ข้อมูลไม่ถูกต้อง</v>
      </c>
      <c r="R963" s="149" t="str">
        <f t="shared" si="117"/>
        <v>ข้อมูลไม่ถูกต้อง</v>
      </c>
      <c r="S963" s="149" t="str">
        <f>IF(ISNUMBER(R963),
IF(H$2=ตัวเลือก!A$30,"ยังไม่บันทึกข้อมูล",R963*0.27),"ข้อมูลไม่ถูกต้อง")</f>
        <v>ข้อมูลไม่ถูกต้อง</v>
      </c>
      <c r="T963" s="149" t="str">
        <f t="shared" si="118"/>
        <v>ข้อมูลไม่ถูกต้อง</v>
      </c>
      <c r="U963" s="149" t="str">
        <f>IF(ISNUMBER(R963),
IF(H$2=ตัวเลือก!A$30,"ยังไม่บันทึกข้อมูล",R963*0.47),"ข้อมูลไม่ถูกต้อง")</f>
        <v>ข้อมูลไม่ถูกต้อง</v>
      </c>
      <c r="V963" s="149" t="str">
        <f>IF(ISNUMBER(S963),
IF(H$2=ตัวเลือก!A$30,"ยังไม่บันทึกข้อมูล",S963*0.47),"ข้อมูลไม่ถูกต้อง")</f>
        <v>ข้อมูลไม่ถูกต้อง</v>
      </c>
      <c r="W963" s="149" t="str">
        <f t="shared" si="119"/>
        <v>ข้อมูลไม่ถูกต้อง</v>
      </c>
      <c r="X963" s="148" t="str">
        <f t="shared" si="120"/>
        <v>ข้อมูลไม่ถูกต้อง</v>
      </c>
      <c r="Y963" s="38"/>
      <c r="Z963" s="38"/>
      <c r="AA963" s="38"/>
    </row>
    <row r="964" spans="1:27" x14ac:dyDescent="0.45">
      <c r="A964" s="38">
        <v>959</v>
      </c>
      <c r="B964" s="38"/>
      <c r="C964" s="38"/>
      <c r="D964" s="38"/>
      <c r="E964" s="38"/>
      <c r="F964" s="35"/>
      <c r="G964" s="35"/>
      <c r="H964" s="150"/>
      <c r="I964" s="38"/>
      <c r="J964" s="149" t="str">
        <f t="shared" si="121"/>
        <v>รอข้อมูลคอลัมน์ H</v>
      </c>
      <c r="K964" s="150"/>
      <c r="L964" s="150"/>
      <c r="M964" s="150"/>
      <c r="N964" s="149" t="str" cm="1">
        <f t="array" ref="N964">IF(AND(K964:M964=""),"ยังไม่บันทึกข้อมูล",
IF(M964&lt;&gt;"",
IF(M964&gt;=1.3,M964,"เป็นไม้พุ่ม"),
IF(K964+L964&gt;=1.3,K964+L964,"เป็นไม้พุ่ม")))</f>
        <v>ยังไม่บันทึกข้อมูล</v>
      </c>
      <c r="O964" s="149" t="str">
        <f t="shared" si="114"/>
        <v>ข้อมูลไม่ถูกต้อง</v>
      </c>
      <c r="P964" s="149" t="str">
        <f t="shared" si="115"/>
        <v>ข้อมูลไม่ถูกต้อง</v>
      </c>
      <c r="Q964" s="149" t="str">
        <f t="shared" si="116"/>
        <v>ข้อมูลไม่ถูกต้อง</v>
      </c>
      <c r="R964" s="149" t="str">
        <f t="shared" si="117"/>
        <v>ข้อมูลไม่ถูกต้อง</v>
      </c>
      <c r="S964" s="149" t="str">
        <f>IF(ISNUMBER(R964),
IF(H$2=ตัวเลือก!A$30,"ยังไม่บันทึกข้อมูล",R964*0.27),"ข้อมูลไม่ถูกต้อง")</f>
        <v>ข้อมูลไม่ถูกต้อง</v>
      </c>
      <c r="T964" s="149" t="str">
        <f t="shared" si="118"/>
        <v>ข้อมูลไม่ถูกต้อง</v>
      </c>
      <c r="U964" s="149" t="str">
        <f>IF(ISNUMBER(R964),
IF(H$2=ตัวเลือก!A$30,"ยังไม่บันทึกข้อมูล",R964*0.47),"ข้อมูลไม่ถูกต้อง")</f>
        <v>ข้อมูลไม่ถูกต้อง</v>
      </c>
      <c r="V964" s="149" t="str">
        <f>IF(ISNUMBER(S964),
IF(H$2=ตัวเลือก!A$30,"ยังไม่บันทึกข้อมูล",S964*0.47),"ข้อมูลไม่ถูกต้อง")</f>
        <v>ข้อมูลไม่ถูกต้อง</v>
      </c>
      <c r="W964" s="149" t="str">
        <f t="shared" si="119"/>
        <v>ข้อมูลไม่ถูกต้อง</v>
      </c>
      <c r="X964" s="148" t="str">
        <f t="shared" si="120"/>
        <v>ข้อมูลไม่ถูกต้อง</v>
      </c>
      <c r="Y964" s="38"/>
      <c r="Z964" s="38"/>
      <c r="AA964" s="38"/>
    </row>
    <row r="965" spans="1:27" x14ac:dyDescent="0.45">
      <c r="A965" s="38">
        <v>960</v>
      </c>
      <c r="B965" s="38"/>
      <c r="C965" s="38"/>
      <c r="D965" s="38"/>
      <c r="E965" s="38"/>
      <c r="F965" s="35"/>
      <c r="G965" s="35"/>
      <c r="H965" s="150"/>
      <c r="I965" s="38"/>
      <c r="J965" s="149" t="str">
        <f t="shared" si="121"/>
        <v>รอข้อมูลคอลัมน์ H</v>
      </c>
      <c r="K965" s="150"/>
      <c r="L965" s="150"/>
      <c r="M965" s="150"/>
      <c r="N965" s="149" t="str" cm="1">
        <f t="array" ref="N965">IF(AND(K965:M965=""),"ยังไม่บันทึกข้อมูล",
IF(M965&lt;&gt;"",
IF(M965&gt;=1.3,M965,"เป็นไม้พุ่ม"),
IF(K965+L965&gt;=1.3,K965+L965,"เป็นไม้พุ่ม")))</f>
        <v>ยังไม่บันทึกข้อมูล</v>
      </c>
      <c r="O965" s="149" t="str">
        <f t="shared" si="114"/>
        <v>ข้อมูลไม่ถูกต้อง</v>
      </c>
      <c r="P965" s="149" t="str">
        <f t="shared" si="115"/>
        <v>ข้อมูลไม่ถูกต้อง</v>
      </c>
      <c r="Q965" s="149" t="str">
        <f t="shared" si="116"/>
        <v>ข้อมูลไม่ถูกต้อง</v>
      </c>
      <c r="R965" s="149" t="str">
        <f t="shared" si="117"/>
        <v>ข้อมูลไม่ถูกต้อง</v>
      </c>
      <c r="S965" s="149" t="str">
        <f>IF(ISNUMBER(R965),
IF(H$2=ตัวเลือก!A$30,"ยังไม่บันทึกข้อมูล",R965*0.27),"ข้อมูลไม่ถูกต้อง")</f>
        <v>ข้อมูลไม่ถูกต้อง</v>
      </c>
      <c r="T965" s="149" t="str">
        <f t="shared" si="118"/>
        <v>ข้อมูลไม่ถูกต้อง</v>
      </c>
      <c r="U965" s="149" t="str">
        <f>IF(ISNUMBER(R965),
IF(H$2=ตัวเลือก!A$30,"ยังไม่บันทึกข้อมูล",R965*0.47),"ข้อมูลไม่ถูกต้อง")</f>
        <v>ข้อมูลไม่ถูกต้อง</v>
      </c>
      <c r="V965" s="149" t="str">
        <f>IF(ISNUMBER(S965),
IF(H$2=ตัวเลือก!A$30,"ยังไม่บันทึกข้อมูล",S965*0.47),"ข้อมูลไม่ถูกต้อง")</f>
        <v>ข้อมูลไม่ถูกต้อง</v>
      </c>
      <c r="W965" s="149" t="str">
        <f t="shared" si="119"/>
        <v>ข้อมูลไม่ถูกต้อง</v>
      </c>
      <c r="X965" s="148" t="str">
        <f t="shared" si="120"/>
        <v>ข้อมูลไม่ถูกต้อง</v>
      </c>
      <c r="Y965" s="38"/>
      <c r="Z965" s="38"/>
      <c r="AA965" s="38"/>
    </row>
    <row r="966" spans="1:27" x14ac:dyDescent="0.45">
      <c r="A966" s="38">
        <v>961</v>
      </c>
      <c r="B966" s="38"/>
      <c r="C966" s="38"/>
      <c r="D966" s="38"/>
      <c r="E966" s="38"/>
      <c r="F966" s="35"/>
      <c r="G966" s="35"/>
      <c r="H966" s="150"/>
      <c r="I966" s="38"/>
      <c r="J966" s="149" t="str">
        <f t="shared" si="121"/>
        <v>รอข้อมูลคอลัมน์ H</v>
      </c>
      <c r="K966" s="150"/>
      <c r="L966" s="150"/>
      <c r="M966" s="150"/>
      <c r="N966" s="149" t="str" cm="1">
        <f t="array" ref="N966">IF(AND(K966:M966=""),"ยังไม่บันทึกข้อมูล",
IF(M966&lt;&gt;"",
IF(M966&gt;=1.3,M966,"เป็นไม้พุ่ม"),
IF(K966+L966&gt;=1.3,K966+L966,"เป็นไม้พุ่ม")))</f>
        <v>ยังไม่บันทึกข้อมูล</v>
      </c>
      <c r="O966" s="149" t="str">
        <f t="shared" si="114"/>
        <v>ข้อมูลไม่ถูกต้อง</v>
      </c>
      <c r="P966" s="149" t="str">
        <f t="shared" si="115"/>
        <v>ข้อมูลไม่ถูกต้อง</v>
      </c>
      <c r="Q966" s="149" t="str">
        <f t="shared" si="116"/>
        <v>ข้อมูลไม่ถูกต้อง</v>
      </c>
      <c r="R966" s="149" t="str">
        <f t="shared" si="117"/>
        <v>ข้อมูลไม่ถูกต้อง</v>
      </c>
      <c r="S966" s="149" t="str">
        <f>IF(ISNUMBER(R966),
IF(H$2=ตัวเลือก!A$30,"ยังไม่บันทึกข้อมูล",R966*0.27),"ข้อมูลไม่ถูกต้อง")</f>
        <v>ข้อมูลไม่ถูกต้อง</v>
      </c>
      <c r="T966" s="149" t="str">
        <f t="shared" si="118"/>
        <v>ข้อมูลไม่ถูกต้อง</v>
      </c>
      <c r="U966" s="149" t="str">
        <f>IF(ISNUMBER(R966),
IF(H$2=ตัวเลือก!A$30,"ยังไม่บันทึกข้อมูล",R966*0.47),"ข้อมูลไม่ถูกต้อง")</f>
        <v>ข้อมูลไม่ถูกต้อง</v>
      </c>
      <c r="V966" s="149" t="str">
        <f>IF(ISNUMBER(S966),
IF(H$2=ตัวเลือก!A$30,"ยังไม่บันทึกข้อมูล",S966*0.47),"ข้อมูลไม่ถูกต้อง")</f>
        <v>ข้อมูลไม่ถูกต้อง</v>
      </c>
      <c r="W966" s="149" t="str">
        <f t="shared" si="119"/>
        <v>ข้อมูลไม่ถูกต้อง</v>
      </c>
      <c r="X966" s="148" t="str">
        <f t="shared" si="120"/>
        <v>ข้อมูลไม่ถูกต้อง</v>
      </c>
      <c r="Y966" s="38"/>
      <c r="Z966" s="38"/>
      <c r="AA966" s="38"/>
    </row>
    <row r="967" spans="1:27" x14ac:dyDescent="0.45">
      <c r="A967" s="38">
        <v>962</v>
      </c>
      <c r="B967" s="38"/>
      <c r="C967" s="38"/>
      <c r="D967" s="38"/>
      <c r="E967" s="38"/>
      <c r="F967" s="35"/>
      <c r="G967" s="35"/>
      <c r="H967" s="150"/>
      <c r="I967" s="38"/>
      <c r="J967" s="149" t="str">
        <f t="shared" si="121"/>
        <v>รอข้อมูลคอลัมน์ H</v>
      </c>
      <c r="K967" s="150"/>
      <c r="L967" s="150"/>
      <c r="M967" s="150"/>
      <c r="N967" s="149" t="str" cm="1">
        <f t="array" ref="N967">IF(AND(K967:M967=""),"ยังไม่บันทึกข้อมูล",
IF(M967&lt;&gt;"",
IF(M967&gt;=1.3,M967,"เป็นไม้พุ่ม"),
IF(K967+L967&gt;=1.3,K967+L967,"เป็นไม้พุ่ม")))</f>
        <v>ยังไม่บันทึกข้อมูล</v>
      </c>
      <c r="O967" s="149" t="str">
        <f t="shared" ref="O967:O1005" si="122">IF(AND(ISNUMBER(J967),ISNUMBER(N967)),0.0702*(((J967^2)*N967))^0.8737,"ข้อมูลไม่ถูกต้อง")</f>
        <v>ข้อมูลไม่ถูกต้อง</v>
      </c>
      <c r="P967" s="149" t="str">
        <f t="shared" ref="P967:P1005" si="123">IF(AND(ISNUMBER(J967),ISNUMBER(N967)),0.0093*(((J967^2)*N967))^0.9403,"ข้อมูลไม่ถูกต้อง")</f>
        <v>ข้อมูลไม่ถูกต้อง</v>
      </c>
      <c r="Q967" s="149" t="str">
        <f t="shared" ref="Q967:Q1005" si="124">IF(AND(ISNUMBER(K967),ISNUMBER(O967)),0.0244*(((K967^2)*O967))^1.0517,"ข้อมูลไม่ถูกต้อง")</f>
        <v>ข้อมูลไม่ถูกต้อง</v>
      </c>
      <c r="R967" s="149" t="str">
        <f t="shared" ref="R967:R1005" si="125">IF(AND(O967&lt;&gt;"ข้อมูลไม่ถูกต้อง",P967&lt;&gt;"ข้อมูลไม่ถูกต้อง",Q967&lt;&gt;"ข้อมูลไม่ถูกต้อง"),O967+P967+Q967,"ข้อมูลไม่ถูกต้อง")</f>
        <v>ข้อมูลไม่ถูกต้อง</v>
      </c>
      <c r="S967" s="149" t="str">
        <f>IF(ISNUMBER(R967),
IF(H$2=ตัวเลือก!A$30,"ยังไม่บันทึกข้อมูล",R967*0.27),"ข้อมูลไม่ถูกต้อง")</f>
        <v>ข้อมูลไม่ถูกต้อง</v>
      </c>
      <c r="T967" s="149" t="str">
        <f t="shared" ref="T967:T1005" si="126">IF(AND(ISNUMBER(R967),ISNUMBER(S967)),R967+S967,"ข้อมูลไม่ถูกต้อง")</f>
        <v>ข้อมูลไม่ถูกต้อง</v>
      </c>
      <c r="U967" s="149" t="str">
        <f>IF(ISNUMBER(R967),
IF(H$2=ตัวเลือก!A$30,"ยังไม่บันทึกข้อมูล",R967*0.47),"ข้อมูลไม่ถูกต้อง")</f>
        <v>ข้อมูลไม่ถูกต้อง</v>
      </c>
      <c r="V967" s="149" t="str">
        <f>IF(ISNUMBER(S967),
IF(H$2=ตัวเลือก!A$30,"ยังไม่บันทึกข้อมูล",S967*0.47),"ข้อมูลไม่ถูกต้อง")</f>
        <v>ข้อมูลไม่ถูกต้อง</v>
      </c>
      <c r="W967" s="149" t="str">
        <f t="shared" ref="W967:W1005" si="127">IF(AND(ISNUMBER(U967),ISNUMBER(V967)),((U967+V967)/1000),"ข้อมูลไม่ถูกต้อง")</f>
        <v>ข้อมูลไม่ถูกต้อง</v>
      </c>
      <c r="X967" s="148" t="str">
        <f t="shared" si="120"/>
        <v>ข้อมูลไม่ถูกต้อง</v>
      </c>
      <c r="Y967" s="38"/>
      <c r="Z967" s="38"/>
      <c r="AA967" s="38"/>
    </row>
    <row r="968" spans="1:27" x14ac:dyDescent="0.45">
      <c r="A968" s="38">
        <v>963</v>
      </c>
      <c r="B968" s="38"/>
      <c r="C968" s="38"/>
      <c r="D968" s="38"/>
      <c r="E968" s="38"/>
      <c r="F968" s="35"/>
      <c r="G968" s="35"/>
      <c r="H968" s="150"/>
      <c r="I968" s="38"/>
      <c r="J968" s="149" t="str">
        <f t="shared" si="121"/>
        <v>รอข้อมูลคอลัมน์ H</v>
      </c>
      <c r="K968" s="150"/>
      <c r="L968" s="150"/>
      <c r="M968" s="150"/>
      <c r="N968" s="149" t="str" cm="1">
        <f t="array" ref="N968">IF(AND(K968:M968=""),"ยังไม่บันทึกข้อมูล",
IF(M968&lt;&gt;"",
IF(M968&gt;=1.3,M968,"เป็นไม้พุ่ม"),
IF(K968+L968&gt;=1.3,K968+L968,"เป็นไม้พุ่ม")))</f>
        <v>ยังไม่บันทึกข้อมูล</v>
      </c>
      <c r="O968" s="149" t="str">
        <f t="shared" si="122"/>
        <v>ข้อมูลไม่ถูกต้อง</v>
      </c>
      <c r="P968" s="149" t="str">
        <f t="shared" si="123"/>
        <v>ข้อมูลไม่ถูกต้อง</v>
      </c>
      <c r="Q968" s="149" t="str">
        <f t="shared" si="124"/>
        <v>ข้อมูลไม่ถูกต้อง</v>
      </c>
      <c r="R968" s="149" t="str">
        <f t="shared" si="125"/>
        <v>ข้อมูลไม่ถูกต้อง</v>
      </c>
      <c r="S968" s="149" t="str">
        <f>IF(ISNUMBER(R968),
IF(H$2=ตัวเลือก!A$30,"ยังไม่บันทึกข้อมูล",R968*0.27),"ข้อมูลไม่ถูกต้อง")</f>
        <v>ข้อมูลไม่ถูกต้อง</v>
      </c>
      <c r="T968" s="149" t="str">
        <f t="shared" si="126"/>
        <v>ข้อมูลไม่ถูกต้อง</v>
      </c>
      <c r="U968" s="149" t="str">
        <f>IF(ISNUMBER(R968),
IF(H$2=ตัวเลือก!A$30,"ยังไม่บันทึกข้อมูล",R968*0.47),"ข้อมูลไม่ถูกต้อง")</f>
        <v>ข้อมูลไม่ถูกต้อง</v>
      </c>
      <c r="V968" s="149" t="str">
        <f>IF(ISNUMBER(S968),
IF(H$2=ตัวเลือก!A$30,"ยังไม่บันทึกข้อมูล",S968*0.47),"ข้อมูลไม่ถูกต้อง")</f>
        <v>ข้อมูลไม่ถูกต้อง</v>
      </c>
      <c r="W968" s="149" t="str">
        <f t="shared" si="127"/>
        <v>ข้อมูลไม่ถูกต้อง</v>
      </c>
      <c r="X968" s="148" t="str">
        <f t="shared" si="120"/>
        <v>ข้อมูลไม่ถูกต้อง</v>
      </c>
      <c r="Y968" s="38"/>
      <c r="Z968" s="38"/>
      <c r="AA968" s="38"/>
    </row>
    <row r="969" spans="1:27" x14ac:dyDescent="0.45">
      <c r="A969" s="38">
        <v>964</v>
      </c>
      <c r="B969" s="38"/>
      <c r="C969" s="38"/>
      <c r="D969" s="38"/>
      <c r="E969" s="38"/>
      <c r="F969" s="35"/>
      <c r="G969" s="35"/>
      <c r="H969" s="150"/>
      <c r="I969" s="38"/>
      <c r="J969" s="149" t="str">
        <f t="shared" si="121"/>
        <v>รอข้อมูลคอลัมน์ H</v>
      </c>
      <c r="K969" s="150"/>
      <c r="L969" s="150"/>
      <c r="M969" s="150"/>
      <c r="N969" s="149" t="str" cm="1">
        <f t="array" ref="N969">IF(AND(K969:M969=""),"ยังไม่บันทึกข้อมูล",
IF(M969&lt;&gt;"",
IF(M969&gt;=1.3,M969,"เป็นไม้พุ่ม"),
IF(K969+L969&gt;=1.3,K969+L969,"เป็นไม้พุ่ม")))</f>
        <v>ยังไม่บันทึกข้อมูล</v>
      </c>
      <c r="O969" s="149" t="str">
        <f t="shared" si="122"/>
        <v>ข้อมูลไม่ถูกต้อง</v>
      </c>
      <c r="P969" s="149" t="str">
        <f t="shared" si="123"/>
        <v>ข้อมูลไม่ถูกต้อง</v>
      </c>
      <c r="Q969" s="149" t="str">
        <f t="shared" si="124"/>
        <v>ข้อมูลไม่ถูกต้อง</v>
      </c>
      <c r="R969" s="149" t="str">
        <f t="shared" si="125"/>
        <v>ข้อมูลไม่ถูกต้อง</v>
      </c>
      <c r="S969" s="149" t="str">
        <f>IF(ISNUMBER(R969),
IF(H$2=ตัวเลือก!A$30,"ยังไม่บันทึกข้อมูล",R969*0.27),"ข้อมูลไม่ถูกต้อง")</f>
        <v>ข้อมูลไม่ถูกต้อง</v>
      </c>
      <c r="T969" s="149" t="str">
        <f t="shared" si="126"/>
        <v>ข้อมูลไม่ถูกต้อง</v>
      </c>
      <c r="U969" s="149" t="str">
        <f>IF(ISNUMBER(R969),
IF(H$2=ตัวเลือก!A$30,"ยังไม่บันทึกข้อมูล",R969*0.47),"ข้อมูลไม่ถูกต้อง")</f>
        <v>ข้อมูลไม่ถูกต้อง</v>
      </c>
      <c r="V969" s="149" t="str">
        <f>IF(ISNUMBER(S969),
IF(H$2=ตัวเลือก!A$30,"ยังไม่บันทึกข้อมูล",S969*0.47),"ข้อมูลไม่ถูกต้อง")</f>
        <v>ข้อมูลไม่ถูกต้อง</v>
      </c>
      <c r="W969" s="149" t="str">
        <f t="shared" si="127"/>
        <v>ข้อมูลไม่ถูกต้อง</v>
      </c>
      <c r="X969" s="148" t="str">
        <f t="shared" si="120"/>
        <v>ข้อมูลไม่ถูกต้อง</v>
      </c>
      <c r="Y969" s="38"/>
      <c r="Z969" s="38"/>
      <c r="AA969" s="38"/>
    </row>
    <row r="970" spans="1:27" x14ac:dyDescent="0.45">
      <c r="A970" s="38">
        <v>965</v>
      </c>
      <c r="B970" s="38"/>
      <c r="C970" s="38"/>
      <c r="D970" s="38"/>
      <c r="E970" s="38"/>
      <c r="F970" s="35"/>
      <c r="G970" s="35"/>
      <c r="H970" s="150"/>
      <c r="I970" s="38"/>
      <c r="J970" s="149" t="str">
        <f t="shared" si="121"/>
        <v>รอข้อมูลคอลัมน์ H</v>
      </c>
      <c r="K970" s="150"/>
      <c r="L970" s="150"/>
      <c r="M970" s="150"/>
      <c r="N970" s="149" t="str" cm="1">
        <f t="array" ref="N970">IF(AND(K970:M970=""),"ยังไม่บันทึกข้อมูล",
IF(M970&lt;&gt;"",
IF(M970&gt;=1.3,M970,"เป็นไม้พุ่ม"),
IF(K970+L970&gt;=1.3,K970+L970,"เป็นไม้พุ่ม")))</f>
        <v>ยังไม่บันทึกข้อมูล</v>
      </c>
      <c r="O970" s="149" t="str">
        <f t="shared" si="122"/>
        <v>ข้อมูลไม่ถูกต้อง</v>
      </c>
      <c r="P970" s="149" t="str">
        <f t="shared" si="123"/>
        <v>ข้อมูลไม่ถูกต้อง</v>
      </c>
      <c r="Q970" s="149" t="str">
        <f t="shared" si="124"/>
        <v>ข้อมูลไม่ถูกต้อง</v>
      </c>
      <c r="R970" s="149" t="str">
        <f t="shared" si="125"/>
        <v>ข้อมูลไม่ถูกต้อง</v>
      </c>
      <c r="S970" s="149" t="str">
        <f>IF(ISNUMBER(R970),
IF(H$2=ตัวเลือก!A$30,"ยังไม่บันทึกข้อมูล",R970*0.27),"ข้อมูลไม่ถูกต้อง")</f>
        <v>ข้อมูลไม่ถูกต้อง</v>
      </c>
      <c r="T970" s="149" t="str">
        <f t="shared" si="126"/>
        <v>ข้อมูลไม่ถูกต้อง</v>
      </c>
      <c r="U970" s="149" t="str">
        <f>IF(ISNUMBER(R970),
IF(H$2=ตัวเลือก!A$30,"ยังไม่บันทึกข้อมูล",R970*0.47),"ข้อมูลไม่ถูกต้อง")</f>
        <v>ข้อมูลไม่ถูกต้อง</v>
      </c>
      <c r="V970" s="149" t="str">
        <f>IF(ISNUMBER(S970),
IF(H$2=ตัวเลือก!A$30,"ยังไม่บันทึกข้อมูล",S970*0.47),"ข้อมูลไม่ถูกต้อง")</f>
        <v>ข้อมูลไม่ถูกต้อง</v>
      </c>
      <c r="W970" s="149" t="str">
        <f t="shared" si="127"/>
        <v>ข้อมูลไม่ถูกต้อง</v>
      </c>
      <c r="X970" s="148" t="str">
        <f t="shared" si="120"/>
        <v>ข้อมูลไม่ถูกต้อง</v>
      </c>
      <c r="Y970" s="38"/>
      <c r="Z970" s="38"/>
      <c r="AA970" s="38"/>
    </row>
    <row r="971" spans="1:27" x14ac:dyDescent="0.45">
      <c r="A971" s="38">
        <v>966</v>
      </c>
      <c r="B971" s="38"/>
      <c r="C971" s="38"/>
      <c r="D971" s="38"/>
      <c r="E971" s="38"/>
      <c r="F971" s="35"/>
      <c r="G971" s="35"/>
      <c r="H971" s="150"/>
      <c r="I971" s="38"/>
      <c r="J971" s="149" t="str">
        <f t="shared" si="121"/>
        <v>รอข้อมูลคอลัมน์ H</v>
      </c>
      <c r="K971" s="150"/>
      <c r="L971" s="150"/>
      <c r="M971" s="150"/>
      <c r="N971" s="149" t="str" cm="1">
        <f t="array" ref="N971">IF(AND(K971:M971=""),"ยังไม่บันทึกข้อมูล",
IF(M971&lt;&gt;"",
IF(M971&gt;=1.3,M971,"เป็นไม้พุ่ม"),
IF(K971+L971&gt;=1.3,K971+L971,"เป็นไม้พุ่ม")))</f>
        <v>ยังไม่บันทึกข้อมูล</v>
      </c>
      <c r="O971" s="149" t="str">
        <f t="shared" si="122"/>
        <v>ข้อมูลไม่ถูกต้อง</v>
      </c>
      <c r="P971" s="149" t="str">
        <f t="shared" si="123"/>
        <v>ข้อมูลไม่ถูกต้อง</v>
      </c>
      <c r="Q971" s="149" t="str">
        <f t="shared" si="124"/>
        <v>ข้อมูลไม่ถูกต้อง</v>
      </c>
      <c r="R971" s="149" t="str">
        <f t="shared" si="125"/>
        <v>ข้อมูลไม่ถูกต้อง</v>
      </c>
      <c r="S971" s="149" t="str">
        <f>IF(ISNUMBER(R971),
IF(H$2=ตัวเลือก!A$30,"ยังไม่บันทึกข้อมูล",R971*0.27),"ข้อมูลไม่ถูกต้อง")</f>
        <v>ข้อมูลไม่ถูกต้อง</v>
      </c>
      <c r="T971" s="149" t="str">
        <f t="shared" si="126"/>
        <v>ข้อมูลไม่ถูกต้อง</v>
      </c>
      <c r="U971" s="149" t="str">
        <f>IF(ISNUMBER(R971),
IF(H$2=ตัวเลือก!A$30,"ยังไม่บันทึกข้อมูล",R971*0.47),"ข้อมูลไม่ถูกต้อง")</f>
        <v>ข้อมูลไม่ถูกต้อง</v>
      </c>
      <c r="V971" s="149" t="str">
        <f>IF(ISNUMBER(S971),
IF(H$2=ตัวเลือก!A$30,"ยังไม่บันทึกข้อมูล",S971*0.47),"ข้อมูลไม่ถูกต้อง")</f>
        <v>ข้อมูลไม่ถูกต้อง</v>
      </c>
      <c r="W971" s="149" t="str">
        <f t="shared" si="127"/>
        <v>ข้อมูลไม่ถูกต้อง</v>
      </c>
      <c r="X971" s="148" t="str">
        <f t="shared" si="120"/>
        <v>ข้อมูลไม่ถูกต้อง</v>
      </c>
      <c r="Y971" s="38"/>
      <c r="Z971" s="38"/>
      <c r="AA971" s="38"/>
    </row>
    <row r="972" spans="1:27" x14ac:dyDescent="0.45">
      <c r="A972" s="38">
        <v>967</v>
      </c>
      <c r="B972" s="38"/>
      <c r="C972" s="38"/>
      <c r="D972" s="38"/>
      <c r="E972" s="38"/>
      <c r="F972" s="35"/>
      <c r="G972" s="35"/>
      <c r="H972" s="150"/>
      <c r="I972" s="38"/>
      <c r="J972" s="149" t="str">
        <f t="shared" si="121"/>
        <v>รอข้อมูลคอลัมน์ H</v>
      </c>
      <c r="K972" s="150"/>
      <c r="L972" s="150"/>
      <c r="M972" s="150"/>
      <c r="N972" s="149" t="str" cm="1">
        <f t="array" ref="N972">IF(AND(K972:M972=""),"ยังไม่บันทึกข้อมูล",
IF(M972&lt;&gt;"",
IF(M972&gt;=1.3,M972,"เป็นไม้พุ่ม"),
IF(K972+L972&gt;=1.3,K972+L972,"เป็นไม้พุ่ม")))</f>
        <v>ยังไม่บันทึกข้อมูล</v>
      </c>
      <c r="O972" s="149" t="str">
        <f t="shared" si="122"/>
        <v>ข้อมูลไม่ถูกต้อง</v>
      </c>
      <c r="P972" s="149" t="str">
        <f t="shared" si="123"/>
        <v>ข้อมูลไม่ถูกต้อง</v>
      </c>
      <c r="Q972" s="149" t="str">
        <f t="shared" si="124"/>
        <v>ข้อมูลไม่ถูกต้อง</v>
      </c>
      <c r="R972" s="149" t="str">
        <f t="shared" si="125"/>
        <v>ข้อมูลไม่ถูกต้อง</v>
      </c>
      <c r="S972" s="149" t="str">
        <f>IF(ISNUMBER(R972),
IF(H$2=ตัวเลือก!A$30,"ยังไม่บันทึกข้อมูล",R972*0.27),"ข้อมูลไม่ถูกต้อง")</f>
        <v>ข้อมูลไม่ถูกต้อง</v>
      </c>
      <c r="T972" s="149" t="str">
        <f t="shared" si="126"/>
        <v>ข้อมูลไม่ถูกต้อง</v>
      </c>
      <c r="U972" s="149" t="str">
        <f>IF(ISNUMBER(R972),
IF(H$2=ตัวเลือก!A$30,"ยังไม่บันทึกข้อมูล",R972*0.47),"ข้อมูลไม่ถูกต้อง")</f>
        <v>ข้อมูลไม่ถูกต้อง</v>
      </c>
      <c r="V972" s="149" t="str">
        <f>IF(ISNUMBER(S972),
IF(H$2=ตัวเลือก!A$30,"ยังไม่บันทึกข้อมูล",S972*0.47),"ข้อมูลไม่ถูกต้อง")</f>
        <v>ข้อมูลไม่ถูกต้อง</v>
      </c>
      <c r="W972" s="149" t="str">
        <f t="shared" si="127"/>
        <v>ข้อมูลไม่ถูกต้อง</v>
      </c>
      <c r="X972" s="148" t="str">
        <f t="shared" ref="X972:X1005" si="128">IF(ISNUMBER(W972),W972*(44/12),"ข้อมูลไม่ถูกต้อง")</f>
        <v>ข้อมูลไม่ถูกต้อง</v>
      </c>
      <c r="Y972" s="38"/>
      <c r="Z972" s="38"/>
      <c r="AA972" s="38"/>
    </row>
    <row r="973" spans="1:27" x14ac:dyDescent="0.45">
      <c r="A973" s="38">
        <v>968</v>
      </c>
      <c r="B973" s="38"/>
      <c r="C973" s="38"/>
      <c r="D973" s="38"/>
      <c r="E973" s="38"/>
      <c r="F973" s="35"/>
      <c r="G973" s="35"/>
      <c r="H973" s="150"/>
      <c r="I973" s="38"/>
      <c r="J973" s="149" t="str">
        <f t="shared" si="121"/>
        <v>รอข้อมูลคอลัมน์ H</v>
      </c>
      <c r="K973" s="150"/>
      <c r="L973" s="150"/>
      <c r="M973" s="150"/>
      <c r="N973" s="149" t="str" cm="1">
        <f t="array" ref="N973">IF(AND(K973:M973=""),"ยังไม่บันทึกข้อมูล",
IF(M973&lt;&gt;"",
IF(M973&gt;=1.3,M973,"เป็นไม้พุ่ม"),
IF(K973+L973&gt;=1.3,K973+L973,"เป็นไม้พุ่ม")))</f>
        <v>ยังไม่บันทึกข้อมูล</v>
      </c>
      <c r="O973" s="149" t="str">
        <f t="shared" si="122"/>
        <v>ข้อมูลไม่ถูกต้อง</v>
      </c>
      <c r="P973" s="149" t="str">
        <f t="shared" si="123"/>
        <v>ข้อมูลไม่ถูกต้อง</v>
      </c>
      <c r="Q973" s="149" t="str">
        <f t="shared" si="124"/>
        <v>ข้อมูลไม่ถูกต้อง</v>
      </c>
      <c r="R973" s="149" t="str">
        <f t="shared" si="125"/>
        <v>ข้อมูลไม่ถูกต้อง</v>
      </c>
      <c r="S973" s="149" t="str">
        <f>IF(ISNUMBER(R973),
IF(H$2=ตัวเลือก!A$30,"ยังไม่บันทึกข้อมูล",R973*0.27),"ข้อมูลไม่ถูกต้อง")</f>
        <v>ข้อมูลไม่ถูกต้อง</v>
      </c>
      <c r="T973" s="149" t="str">
        <f t="shared" si="126"/>
        <v>ข้อมูลไม่ถูกต้อง</v>
      </c>
      <c r="U973" s="149" t="str">
        <f>IF(ISNUMBER(R973),
IF(H$2=ตัวเลือก!A$30,"ยังไม่บันทึกข้อมูล",R973*0.47),"ข้อมูลไม่ถูกต้อง")</f>
        <v>ข้อมูลไม่ถูกต้อง</v>
      </c>
      <c r="V973" s="149" t="str">
        <f>IF(ISNUMBER(S973),
IF(H$2=ตัวเลือก!A$30,"ยังไม่บันทึกข้อมูล",S973*0.47),"ข้อมูลไม่ถูกต้อง")</f>
        <v>ข้อมูลไม่ถูกต้อง</v>
      </c>
      <c r="W973" s="149" t="str">
        <f t="shared" si="127"/>
        <v>ข้อมูลไม่ถูกต้อง</v>
      </c>
      <c r="X973" s="148" t="str">
        <f t="shared" si="128"/>
        <v>ข้อมูลไม่ถูกต้อง</v>
      </c>
      <c r="Y973" s="38"/>
      <c r="Z973" s="38"/>
      <c r="AA973" s="38"/>
    </row>
    <row r="974" spans="1:27" x14ac:dyDescent="0.45">
      <c r="A974" s="38">
        <v>969</v>
      </c>
      <c r="B974" s="38"/>
      <c r="C974" s="38"/>
      <c r="D974" s="38"/>
      <c r="E974" s="38"/>
      <c r="F974" s="35"/>
      <c r="G974" s="35"/>
      <c r="H974" s="150"/>
      <c r="I974" s="38"/>
      <c r="J974" s="149" t="str">
        <f t="shared" si="121"/>
        <v>รอข้อมูลคอลัมน์ H</v>
      </c>
      <c r="K974" s="150"/>
      <c r="L974" s="150"/>
      <c r="M974" s="150"/>
      <c r="N974" s="149" t="str" cm="1">
        <f t="array" ref="N974">IF(AND(K974:M974=""),"ยังไม่บันทึกข้อมูล",
IF(M974&lt;&gt;"",
IF(M974&gt;=1.3,M974,"เป็นไม้พุ่ม"),
IF(K974+L974&gt;=1.3,K974+L974,"เป็นไม้พุ่ม")))</f>
        <v>ยังไม่บันทึกข้อมูล</v>
      </c>
      <c r="O974" s="149" t="str">
        <f t="shared" si="122"/>
        <v>ข้อมูลไม่ถูกต้อง</v>
      </c>
      <c r="P974" s="149" t="str">
        <f t="shared" si="123"/>
        <v>ข้อมูลไม่ถูกต้อง</v>
      </c>
      <c r="Q974" s="149" t="str">
        <f t="shared" si="124"/>
        <v>ข้อมูลไม่ถูกต้อง</v>
      </c>
      <c r="R974" s="149" t="str">
        <f t="shared" si="125"/>
        <v>ข้อมูลไม่ถูกต้อง</v>
      </c>
      <c r="S974" s="149" t="str">
        <f>IF(ISNUMBER(R974),
IF(H$2=ตัวเลือก!A$30,"ยังไม่บันทึกข้อมูล",R974*0.27),"ข้อมูลไม่ถูกต้อง")</f>
        <v>ข้อมูลไม่ถูกต้อง</v>
      </c>
      <c r="T974" s="149" t="str">
        <f t="shared" si="126"/>
        <v>ข้อมูลไม่ถูกต้อง</v>
      </c>
      <c r="U974" s="149" t="str">
        <f>IF(ISNUMBER(R974),
IF(H$2=ตัวเลือก!A$30,"ยังไม่บันทึกข้อมูล",R974*0.47),"ข้อมูลไม่ถูกต้อง")</f>
        <v>ข้อมูลไม่ถูกต้อง</v>
      </c>
      <c r="V974" s="149" t="str">
        <f>IF(ISNUMBER(S974),
IF(H$2=ตัวเลือก!A$30,"ยังไม่บันทึกข้อมูล",S974*0.47),"ข้อมูลไม่ถูกต้อง")</f>
        <v>ข้อมูลไม่ถูกต้อง</v>
      </c>
      <c r="W974" s="149" t="str">
        <f t="shared" si="127"/>
        <v>ข้อมูลไม่ถูกต้อง</v>
      </c>
      <c r="X974" s="148" t="str">
        <f t="shared" si="128"/>
        <v>ข้อมูลไม่ถูกต้อง</v>
      </c>
      <c r="Y974" s="38"/>
      <c r="Z974" s="38"/>
      <c r="AA974" s="38"/>
    </row>
    <row r="975" spans="1:27" x14ac:dyDescent="0.45">
      <c r="A975" s="38">
        <v>970</v>
      </c>
      <c r="B975" s="38"/>
      <c r="C975" s="38"/>
      <c r="D975" s="38"/>
      <c r="E975" s="38"/>
      <c r="F975" s="35"/>
      <c r="G975" s="35"/>
      <c r="H975" s="150"/>
      <c r="I975" s="38"/>
      <c r="J975" s="149" t="str">
        <f t="shared" ref="J975:J1005" si="129">IF(H975="","รอข้อมูลคอลัมน์ H",
IF(H975/PI()&gt;=4.5,H975/PI(),"ไม่นำมาคำนวณ"))</f>
        <v>รอข้อมูลคอลัมน์ H</v>
      </c>
      <c r="K975" s="150"/>
      <c r="L975" s="150"/>
      <c r="M975" s="150"/>
      <c r="N975" s="149" t="str" cm="1">
        <f t="array" ref="N975">IF(AND(K975:M975=""),"ยังไม่บันทึกข้อมูล",
IF(M975&lt;&gt;"",
IF(M975&gt;=1.3,M975,"เป็นไม้พุ่ม"),
IF(K975+L975&gt;=1.3,K975+L975,"เป็นไม้พุ่ม")))</f>
        <v>ยังไม่บันทึกข้อมูล</v>
      </c>
      <c r="O975" s="149" t="str">
        <f t="shared" si="122"/>
        <v>ข้อมูลไม่ถูกต้อง</v>
      </c>
      <c r="P975" s="149" t="str">
        <f t="shared" si="123"/>
        <v>ข้อมูลไม่ถูกต้อง</v>
      </c>
      <c r="Q975" s="149" t="str">
        <f t="shared" si="124"/>
        <v>ข้อมูลไม่ถูกต้อง</v>
      </c>
      <c r="R975" s="149" t="str">
        <f t="shared" si="125"/>
        <v>ข้อมูลไม่ถูกต้อง</v>
      </c>
      <c r="S975" s="149" t="str">
        <f>IF(ISNUMBER(R975),
IF(H$2=ตัวเลือก!A$30,"ยังไม่บันทึกข้อมูล",R975*0.27),"ข้อมูลไม่ถูกต้อง")</f>
        <v>ข้อมูลไม่ถูกต้อง</v>
      </c>
      <c r="T975" s="149" t="str">
        <f t="shared" si="126"/>
        <v>ข้อมูลไม่ถูกต้อง</v>
      </c>
      <c r="U975" s="149" t="str">
        <f>IF(ISNUMBER(R975),
IF(H$2=ตัวเลือก!A$30,"ยังไม่บันทึกข้อมูล",R975*0.47),"ข้อมูลไม่ถูกต้อง")</f>
        <v>ข้อมูลไม่ถูกต้อง</v>
      </c>
      <c r="V975" s="149" t="str">
        <f>IF(ISNUMBER(S975),
IF(H$2=ตัวเลือก!A$30,"ยังไม่บันทึกข้อมูล",S975*0.47),"ข้อมูลไม่ถูกต้อง")</f>
        <v>ข้อมูลไม่ถูกต้อง</v>
      </c>
      <c r="W975" s="149" t="str">
        <f t="shared" si="127"/>
        <v>ข้อมูลไม่ถูกต้อง</v>
      </c>
      <c r="X975" s="148" t="str">
        <f t="shared" si="128"/>
        <v>ข้อมูลไม่ถูกต้อง</v>
      </c>
      <c r="Y975" s="38"/>
      <c r="Z975" s="38"/>
      <c r="AA975" s="38"/>
    </row>
    <row r="976" spans="1:27" x14ac:dyDescent="0.45">
      <c r="A976" s="38">
        <v>971</v>
      </c>
      <c r="B976" s="38"/>
      <c r="C976" s="38"/>
      <c r="D976" s="38"/>
      <c r="E976" s="38"/>
      <c r="F976" s="35"/>
      <c r="G976" s="35"/>
      <c r="H976" s="150"/>
      <c r="I976" s="38"/>
      <c r="J976" s="149" t="str">
        <f t="shared" si="129"/>
        <v>รอข้อมูลคอลัมน์ H</v>
      </c>
      <c r="K976" s="150"/>
      <c r="L976" s="150"/>
      <c r="M976" s="150"/>
      <c r="N976" s="149" t="str" cm="1">
        <f t="array" ref="N976">IF(AND(K976:M976=""),"ยังไม่บันทึกข้อมูล",
IF(M976&lt;&gt;"",
IF(M976&gt;=1.3,M976,"เป็นไม้พุ่ม"),
IF(K976+L976&gt;=1.3,K976+L976,"เป็นไม้พุ่ม")))</f>
        <v>ยังไม่บันทึกข้อมูล</v>
      </c>
      <c r="O976" s="149" t="str">
        <f t="shared" si="122"/>
        <v>ข้อมูลไม่ถูกต้อง</v>
      </c>
      <c r="P976" s="149" t="str">
        <f t="shared" si="123"/>
        <v>ข้อมูลไม่ถูกต้อง</v>
      </c>
      <c r="Q976" s="149" t="str">
        <f t="shared" si="124"/>
        <v>ข้อมูลไม่ถูกต้อง</v>
      </c>
      <c r="R976" s="149" t="str">
        <f t="shared" si="125"/>
        <v>ข้อมูลไม่ถูกต้อง</v>
      </c>
      <c r="S976" s="149" t="str">
        <f>IF(ISNUMBER(R976),
IF(H$2=ตัวเลือก!A$30,"ยังไม่บันทึกข้อมูล",R976*0.27),"ข้อมูลไม่ถูกต้อง")</f>
        <v>ข้อมูลไม่ถูกต้อง</v>
      </c>
      <c r="T976" s="149" t="str">
        <f t="shared" si="126"/>
        <v>ข้อมูลไม่ถูกต้อง</v>
      </c>
      <c r="U976" s="149" t="str">
        <f>IF(ISNUMBER(R976),
IF(H$2=ตัวเลือก!A$30,"ยังไม่บันทึกข้อมูล",R976*0.47),"ข้อมูลไม่ถูกต้อง")</f>
        <v>ข้อมูลไม่ถูกต้อง</v>
      </c>
      <c r="V976" s="149" t="str">
        <f>IF(ISNUMBER(S976),
IF(H$2=ตัวเลือก!A$30,"ยังไม่บันทึกข้อมูล",S976*0.47),"ข้อมูลไม่ถูกต้อง")</f>
        <v>ข้อมูลไม่ถูกต้อง</v>
      </c>
      <c r="W976" s="149" t="str">
        <f t="shared" si="127"/>
        <v>ข้อมูลไม่ถูกต้อง</v>
      </c>
      <c r="X976" s="148" t="str">
        <f t="shared" si="128"/>
        <v>ข้อมูลไม่ถูกต้อง</v>
      </c>
      <c r="Y976" s="38"/>
      <c r="Z976" s="38"/>
      <c r="AA976" s="38"/>
    </row>
    <row r="977" spans="1:27" x14ac:dyDescent="0.45">
      <c r="A977" s="38">
        <v>972</v>
      </c>
      <c r="B977" s="38"/>
      <c r="C977" s="38"/>
      <c r="D977" s="38"/>
      <c r="E977" s="38"/>
      <c r="F977" s="35"/>
      <c r="G977" s="35"/>
      <c r="H977" s="150"/>
      <c r="I977" s="38"/>
      <c r="J977" s="149" t="str">
        <f t="shared" si="129"/>
        <v>รอข้อมูลคอลัมน์ H</v>
      </c>
      <c r="K977" s="150"/>
      <c r="L977" s="150"/>
      <c r="M977" s="150"/>
      <c r="N977" s="149" t="str" cm="1">
        <f t="array" ref="N977">IF(AND(K977:M977=""),"ยังไม่บันทึกข้อมูล",
IF(M977&lt;&gt;"",
IF(M977&gt;=1.3,M977,"เป็นไม้พุ่ม"),
IF(K977+L977&gt;=1.3,K977+L977,"เป็นไม้พุ่ม")))</f>
        <v>ยังไม่บันทึกข้อมูล</v>
      </c>
      <c r="O977" s="149" t="str">
        <f t="shared" si="122"/>
        <v>ข้อมูลไม่ถูกต้อง</v>
      </c>
      <c r="P977" s="149" t="str">
        <f t="shared" si="123"/>
        <v>ข้อมูลไม่ถูกต้อง</v>
      </c>
      <c r="Q977" s="149" t="str">
        <f t="shared" si="124"/>
        <v>ข้อมูลไม่ถูกต้อง</v>
      </c>
      <c r="R977" s="149" t="str">
        <f t="shared" si="125"/>
        <v>ข้อมูลไม่ถูกต้อง</v>
      </c>
      <c r="S977" s="149" t="str">
        <f>IF(ISNUMBER(R977),
IF(H$2=ตัวเลือก!A$30,"ยังไม่บันทึกข้อมูล",R977*0.27),"ข้อมูลไม่ถูกต้อง")</f>
        <v>ข้อมูลไม่ถูกต้อง</v>
      </c>
      <c r="T977" s="149" t="str">
        <f t="shared" si="126"/>
        <v>ข้อมูลไม่ถูกต้อง</v>
      </c>
      <c r="U977" s="149" t="str">
        <f>IF(ISNUMBER(R977),
IF(H$2=ตัวเลือก!A$30,"ยังไม่บันทึกข้อมูล",R977*0.47),"ข้อมูลไม่ถูกต้อง")</f>
        <v>ข้อมูลไม่ถูกต้อง</v>
      </c>
      <c r="V977" s="149" t="str">
        <f>IF(ISNUMBER(S977),
IF(H$2=ตัวเลือก!A$30,"ยังไม่บันทึกข้อมูล",S977*0.47),"ข้อมูลไม่ถูกต้อง")</f>
        <v>ข้อมูลไม่ถูกต้อง</v>
      </c>
      <c r="W977" s="149" t="str">
        <f t="shared" si="127"/>
        <v>ข้อมูลไม่ถูกต้อง</v>
      </c>
      <c r="X977" s="148" t="str">
        <f t="shared" si="128"/>
        <v>ข้อมูลไม่ถูกต้อง</v>
      </c>
      <c r="Y977" s="38"/>
      <c r="Z977" s="38"/>
      <c r="AA977" s="38"/>
    </row>
    <row r="978" spans="1:27" x14ac:dyDescent="0.45">
      <c r="A978" s="38">
        <v>973</v>
      </c>
      <c r="B978" s="38"/>
      <c r="C978" s="38"/>
      <c r="D978" s="38"/>
      <c r="E978" s="38"/>
      <c r="F978" s="35"/>
      <c r="G978" s="35"/>
      <c r="H978" s="150"/>
      <c r="I978" s="38"/>
      <c r="J978" s="149" t="str">
        <f t="shared" si="129"/>
        <v>รอข้อมูลคอลัมน์ H</v>
      </c>
      <c r="K978" s="150"/>
      <c r="L978" s="150"/>
      <c r="M978" s="150"/>
      <c r="N978" s="149" t="str" cm="1">
        <f t="array" ref="N978">IF(AND(K978:M978=""),"ยังไม่บันทึกข้อมูล",
IF(M978&lt;&gt;"",
IF(M978&gt;=1.3,M978,"เป็นไม้พุ่ม"),
IF(K978+L978&gt;=1.3,K978+L978,"เป็นไม้พุ่ม")))</f>
        <v>ยังไม่บันทึกข้อมูล</v>
      </c>
      <c r="O978" s="149" t="str">
        <f t="shared" si="122"/>
        <v>ข้อมูลไม่ถูกต้อง</v>
      </c>
      <c r="P978" s="149" t="str">
        <f t="shared" si="123"/>
        <v>ข้อมูลไม่ถูกต้อง</v>
      </c>
      <c r="Q978" s="149" t="str">
        <f t="shared" si="124"/>
        <v>ข้อมูลไม่ถูกต้อง</v>
      </c>
      <c r="R978" s="149" t="str">
        <f t="shared" si="125"/>
        <v>ข้อมูลไม่ถูกต้อง</v>
      </c>
      <c r="S978" s="149" t="str">
        <f>IF(ISNUMBER(R978),
IF(H$2=ตัวเลือก!A$30,"ยังไม่บันทึกข้อมูล",R978*0.27),"ข้อมูลไม่ถูกต้อง")</f>
        <v>ข้อมูลไม่ถูกต้อง</v>
      </c>
      <c r="T978" s="149" t="str">
        <f t="shared" si="126"/>
        <v>ข้อมูลไม่ถูกต้อง</v>
      </c>
      <c r="U978" s="149" t="str">
        <f>IF(ISNUMBER(R978),
IF(H$2=ตัวเลือก!A$30,"ยังไม่บันทึกข้อมูล",R978*0.47),"ข้อมูลไม่ถูกต้อง")</f>
        <v>ข้อมูลไม่ถูกต้อง</v>
      </c>
      <c r="V978" s="149" t="str">
        <f>IF(ISNUMBER(S978),
IF(H$2=ตัวเลือก!A$30,"ยังไม่บันทึกข้อมูล",S978*0.47),"ข้อมูลไม่ถูกต้อง")</f>
        <v>ข้อมูลไม่ถูกต้อง</v>
      </c>
      <c r="W978" s="149" t="str">
        <f t="shared" si="127"/>
        <v>ข้อมูลไม่ถูกต้อง</v>
      </c>
      <c r="X978" s="148" t="str">
        <f t="shared" si="128"/>
        <v>ข้อมูลไม่ถูกต้อง</v>
      </c>
      <c r="Y978" s="38"/>
      <c r="Z978" s="38"/>
      <c r="AA978" s="38"/>
    </row>
    <row r="979" spans="1:27" x14ac:dyDescent="0.45">
      <c r="A979" s="38">
        <v>974</v>
      </c>
      <c r="B979" s="38"/>
      <c r="C979" s="38"/>
      <c r="D979" s="38"/>
      <c r="E979" s="38"/>
      <c r="F979" s="35"/>
      <c r="G979" s="35"/>
      <c r="H979" s="150"/>
      <c r="I979" s="38"/>
      <c r="J979" s="149" t="str">
        <f t="shared" si="129"/>
        <v>รอข้อมูลคอลัมน์ H</v>
      </c>
      <c r="K979" s="150"/>
      <c r="L979" s="150"/>
      <c r="M979" s="150"/>
      <c r="N979" s="149" t="str" cm="1">
        <f t="array" ref="N979">IF(AND(K979:M979=""),"ยังไม่บันทึกข้อมูล",
IF(M979&lt;&gt;"",
IF(M979&gt;=1.3,M979,"เป็นไม้พุ่ม"),
IF(K979+L979&gt;=1.3,K979+L979,"เป็นไม้พุ่ม")))</f>
        <v>ยังไม่บันทึกข้อมูล</v>
      </c>
      <c r="O979" s="149" t="str">
        <f t="shared" si="122"/>
        <v>ข้อมูลไม่ถูกต้อง</v>
      </c>
      <c r="P979" s="149" t="str">
        <f t="shared" si="123"/>
        <v>ข้อมูลไม่ถูกต้อง</v>
      </c>
      <c r="Q979" s="149" t="str">
        <f t="shared" si="124"/>
        <v>ข้อมูลไม่ถูกต้อง</v>
      </c>
      <c r="R979" s="149" t="str">
        <f t="shared" si="125"/>
        <v>ข้อมูลไม่ถูกต้อง</v>
      </c>
      <c r="S979" s="149" t="str">
        <f>IF(ISNUMBER(R979),
IF(H$2=ตัวเลือก!A$30,"ยังไม่บันทึกข้อมูล",R979*0.27),"ข้อมูลไม่ถูกต้อง")</f>
        <v>ข้อมูลไม่ถูกต้อง</v>
      </c>
      <c r="T979" s="149" t="str">
        <f t="shared" si="126"/>
        <v>ข้อมูลไม่ถูกต้อง</v>
      </c>
      <c r="U979" s="149" t="str">
        <f>IF(ISNUMBER(R979),
IF(H$2=ตัวเลือก!A$30,"ยังไม่บันทึกข้อมูล",R979*0.47),"ข้อมูลไม่ถูกต้อง")</f>
        <v>ข้อมูลไม่ถูกต้อง</v>
      </c>
      <c r="V979" s="149" t="str">
        <f>IF(ISNUMBER(S979),
IF(H$2=ตัวเลือก!A$30,"ยังไม่บันทึกข้อมูล",S979*0.47),"ข้อมูลไม่ถูกต้อง")</f>
        <v>ข้อมูลไม่ถูกต้อง</v>
      </c>
      <c r="W979" s="149" t="str">
        <f t="shared" si="127"/>
        <v>ข้อมูลไม่ถูกต้อง</v>
      </c>
      <c r="X979" s="148" t="str">
        <f t="shared" si="128"/>
        <v>ข้อมูลไม่ถูกต้อง</v>
      </c>
      <c r="Y979" s="38"/>
      <c r="Z979" s="38"/>
      <c r="AA979" s="38"/>
    </row>
    <row r="980" spans="1:27" x14ac:dyDescent="0.45">
      <c r="A980" s="38">
        <v>975</v>
      </c>
      <c r="B980" s="38"/>
      <c r="C980" s="38"/>
      <c r="D980" s="38"/>
      <c r="E980" s="38"/>
      <c r="F980" s="35"/>
      <c r="G980" s="35"/>
      <c r="H980" s="150"/>
      <c r="I980" s="38"/>
      <c r="J980" s="149" t="str">
        <f t="shared" si="129"/>
        <v>รอข้อมูลคอลัมน์ H</v>
      </c>
      <c r="K980" s="150"/>
      <c r="L980" s="150"/>
      <c r="M980" s="150"/>
      <c r="N980" s="149" t="str" cm="1">
        <f t="array" ref="N980">IF(AND(K980:M980=""),"ยังไม่บันทึกข้อมูล",
IF(M980&lt;&gt;"",
IF(M980&gt;=1.3,M980,"เป็นไม้พุ่ม"),
IF(K980+L980&gt;=1.3,K980+L980,"เป็นไม้พุ่ม")))</f>
        <v>ยังไม่บันทึกข้อมูล</v>
      </c>
      <c r="O980" s="149" t="str">
        <f t="shared" si="122"/>
        <v>ข้อมูลไม่ถูกต้อง</v>
      </c>
      <c r="P980" s="149" t="str">
        <f t="shared" si="123"/>
        <v>ข้อมูลไม่ถูกต้อง</v>
      </c>
      <c r="Q980" s="149" t="str">
        <f t="shared" si="124"/>
        <v>ข้อมูลไม่ถูกต้อง</v>
      </c>
      <c r="R980" s="149" t="str">
        <f t="shared" si="125"/>
        <v>ข้อมูลไม่ถูกต้อง</v>
      </c>
      <c r="S980" s="149" t="str">
        <f>IF(ISNUMBER(R980),
IF(H$2=ตัวเลือก!A$30,"ยังไม่บันทึกข้อมูล",R980*0.27),"ข้อมูลไม่ถูกต้อง")</f>
        <v>ข้อมูลไม่ถูกต้อง</v>
      </c>
      <c r="T980" s="149" t="str">
        <f t="shared" si="126"/>
        <v>ข้อมูลไม่ถูกต้อง</v>
      </c>
      <c r="U980" s="149" t="str">
        <f>IF(ISNUMBER(R980),
IF(H$2=ตัวเลือก!A$30,"ยังไม่บันทึกข้อมูล",R980*0.47),"ข้อมูลไม่ถูกต้อง")</f>
        <v>ข้อมูลไม่ถูกต้อง</v>
      </c>
      <c r="V980" s="149" t="str">
        <f>IF(ISNUMBER(S980),
IF(H$2=ตัวเลือก!A$30,"ยังไม่บันทึกข้อมูล",S980*0.47),"ข้อมูลไม่ถูกต้อง")</f>
        <v>ข้อมูลไม่ถูกต้อง</v>
      </c>
      <c r="W980" s="149" t="str">
        <f t="shared" si="127"/>
        <v>ข้อมูลไม่ถูกต้อง</v>
      </c>
      <c r="X980" s="148" t="str">
        <f t="shared" si="128"/>
        <v>ข้อมูลไม่ถูกต้อง</v>
      </c>
      <c r="Y980" s="38"/>
      <c r="Z980" s="38"/>
      <c r="AA980" s="38"/>
    </row>
    <row r="981" spans="1:27" x14ac:dyDescent="0.45">
      <c r="A981" s="38">
        <v>976</v>
      </c>
      <c r="B981" s="38"/>
      <c r="C981" s="38"/>
      <c r="D981" s="38"/>
      <c r="E981" s="38"/>
      <c r="F981" s="35"/>
      <c r="G981" s="35"/>
      <c r="H981" s="150"/>
      <c r="I981" s="38"/>
      <c r="J981" s="149" t="str">
        <f t="shared" si="129"/>
        <v>รอข้อมูลคอลัมน์ H</v>
      </c>
      <c r="K981" s="150"/>
      <c r="L981" s="150"/>
      <c r="M981" s="150"/>
      <c r="N981" s="149" t="str" cm="1">
        <f t="array" ref="N981">IF(AND(K981:M981=""),"ยังไม่บันทึกข้อมูล",
IF(M981&lt;&gt;"",
IF(M981&gt;=1.3,M981,"เป็นไม้พุ่ม"),
IF(K981+L981&gt;=1.3,K981+L981,"เป็นไม้พุ่ม")))</f>
        <v>ยังไม่บันทึกข้อมูล</v>
      </c>
      <c r="O981" s="149" t="str">
        <f t="shared" si="122"/>
        <v>ข้อมูลไม่ถูกต้อง</v>
      </c>
      <c r="P981" s="149" t="str">
        <f t="shared" si="123"/>
        <v>ข้อมูลไม่ถูกต้อง</v>
      </c>
      <c r="Q981" s="149" t="str">
        <f t="shared" si="124"/>
        <v>ข้อมูลไม่ถูกต้อง</v>
      </c>
      <c r="R981" s="149" t="str">
        <f t="shared" si="125"/>
        <v>ข้อมูลไม่ถูกต้อง</v>
      </c>
      <c r="S981" s="149" t="str">
        <f>IF(ISNUMBER(R981),
IF(H$2=ตัวเลือก!A$30,"ยังไม่บันทึกข้อมูล",R981*0.27),"ข้อมูลไม่ถูกต้อง")</f>
        <v>ข้อมูลไม่ถูกต้อง</v>
      </c>
      <c r="T981" s="149" t="str">
        <f t="shared" si="126"/>
        <v>ข้อมูลไม่ถูกต้อง</v>
      </c>
      <c r="U981" s="149" t="str">
        <f>IF(ISNUMBER(R981),
IF(H$2=ตัวเลือก!A$30,"ยังไม่บันทึกข้อมูล",R981*0.47),"ข้อมูลไม่ถูกต้อง")</f>
        <v>ข้อมูลไม่ถูกต้อง</v>
      </c>
      <c r="V981" s="149" t="str">
        <f>IF(ISNUMBER(S981),
IF(H$2=ตัวเลือก!A$30,"ยังไม่บันทึกข้อมูล",S981*0.47),"ข้อมูลไม่ถูกต้อง")</f>
        <v>ข้อมูลไม่ถูกต้อง</v>
      </c>
      <c r="W981" s="149" t="str">
        <f t="shared" si="127"/>
        <v>ข้อมูลไม่ถูกต้อง</v>
      </c>
      <c r="X981" s="148" t="str">
        <f t="shared" si="128"/>
        <v>ข้อมูลไม่ถูกต้อง</v>
      </c>
      <c r="Y981" s="38"/>
      <c r="Z981" s="38"/>
      <c r="AA981" s="38"/>
    </row>
    <row r="982" spans="1:27" x14ac:dyDescent="0.45">
      <c r="A982" s="38">
        <v>977</v>
      </c>
      <c r="B982" s="38"/>
      <c r="C982" s="38"/>
      <c r="D982" s="38"/>
      <c r="E982" s="38"/>
      <c r="F982" s="35"/>
      <c r="G982" s="35"/>
      <c r="H982" s="150"/>
      <c r="I982" s="38"/>
      <c r="J982" s="149" t="str">
        <f t="shared" si="129"/>
        <v>รอข้อมูลคอลัมน์ H</v>
      </c>
      <c r="K982" s="150"/>
      <c r="L982" s="150"/>
      <c r="M982" s="150"/>
      <c r="N982" s="149" t="str" cm="1">
        <f t="array" ref="N982">IF(AND(K982:M982=""),"ยังไม่บันทึกข้อมูล",
IF(M982&lt;&gt;"",
IF(M982&gt;=1.3,M982,"เป็นไม้พุ่ม"),
IF(K982+L982&gt;=1.3,K982+L982,"เป็นไม้พุ่ม")))</f>
        <v>ยังไม่บันทึกข้อมูล</v>
      </c>
      <c r="O982" s="149" t="str">
        <f t="shared" si="122"/>
        <v>ข้อมูลไม่ถูกต้อง</v>
      </c>
      <c r="P982" s="149" t="str">
        <f t="shared" si="123"/>
        <v>ข้อมูลไม่ถูกต้อง</v>
      </c>
      <c r="Q982" s="149" t="str">
        <f t="shared" si="124"/>
        <v>ข้อมูลไม่ถูกต้อง</v>
      </c>
      <c r="R982" s="149" t="str">
        <f t="shared" si="125"/>
        <v>ข้อมูลไม่ถูกต้อง</v>
      </c>
      <c r="S982" s="149" t="str">
        <f>IF(ISNUMBER(R982),
IF(H$2=ตัวเลือก!A$30,"ยังไม่บันทึกข้อมูล",R982*0.27),"ข้อมูลไม่ถูกต้อง")</f>
        <v>ข้อมูลไม่ถูกต้อง</v>
      </c>
      <c r="T982" s="149" t="str">
        <f t="shared" si="126"/>
        <v>ข้อมูลไม่ถูกต้อง</v>
      </c>
      <c r="U982" s="149" t="str">
        <f>IF(ISNUMBER(R982),
IF(H$2=ตัวเลือก!A$30,"ยังไม่บันทึกข้อมูล",R982*0.47),"ข้อมูลไม่ถูกต้อง")</f>
        <v>ข้อมูลไม่ถูกต้อง</v>
      </c>
      <c r="V982" s="149" t="str">
        <f>IF(ISNUMBER(S982),
IF(H$2=ตัวเลือก!A$30,"ยังไม่บันทึกข้อมูล",S982*0.47),"ข้อมูลไม่ถูกต้อง")</f>
        <v>ข้อมูลไม่ถูกต้อง</v>
      </c>
      <c r="W982" s="149" t="str">
        <f t="shared" si="127"/>
        <v>ข้อมูลไม่ถูกต้อง</v>
      </c>
      <c r="X982" s="148" t="str">
        <f t="shared" si="128"/>
        <v>ข้อมูลไม่ถูกต้อง</v>
      </c>
      <c r="Y982" s="38"/>
      <c r="Z982" s="38"/>
      <c r="AA982" s="38"/>
    </row>
    <row r="983" spans="1:27" x14ac:dyDescent="0.45">
      <c r="A983" s="38">
        <v>978</v>
      </c>
      <c r="B983" s="38"/>
      <c r="C983" s="38"/>
      <c r="D983" s="38"/>
      <c r="E983" s="38"/>
      <c r="F983" s="35"/>
      <c r="G983" s="35"/>
      <c r="H983" s="150"/>
      <c r="I983" s="38"/>
      <c r="J983" s="149" t="str">
        <f t="shared" si="129"/>
        <v>รอข้อมูลคอลัมน์ H</v>
      </c>
      <c r="K983" s="150"/>
      <c r="L983" s="150"/>
      <c r="M983" s="150"/>
      <c r="N983" s="149" t="str" cm="1">
        <f t="array" ref="N983">IF(AND(K983:M983=""),"ยังไม่บันทึกข้อมูล",
IF(M983&lt;&gt;"",
IF(M983&gt;=1.3,M983,"เป็นไม้พุ่ม"),
IF(K983+L983&gt;=1.3,K983+L983,"เป็นไม้พุ่ม")))</f>
        <v>ยังไม่บันทึกข้อมูล</v>
      </c>
      <c r="O983" s="149" t="str">
        <f t="shared" si="122"/>
        <v>ข้อมูลไม่ถูกต้อง</v>
      </c>
      <c r="P983" s="149" t="str">
        <f t="shared" si="123"/>
        <v>ข้อมูลไม่ถูกต้อง</v>
      </c>
      <c r="Q983" s="149" t="str">
        <f t="shared" si="124"/>
        <v>ข้อมูลไม่ถูกต้อง</v>
      </c>
      <c r="R983" s="149" t="str">
        <f t="shared" si="125"/>
        <v>ข้อมูลไม่ถูกต้อง</v>
      </c>
      <c r="S983" s="149" t="str">
        <f>IF(ISNUMBER(R983),
IF(H$2=ตัวเลือก!A$30,"ยังไม่บันทึกข้อมูล",R983*0.27),"ข้อมูลไม่ถูกต้อง")</f>
        <v>ข้อมูลไม่ถูกต้อง</v>
      </c>
      <c r="T983" s="149" t="str">
        <f t="shared" si="126"/>
        <v>ข้อมูลไม่ถูกต้อง</v>
      </c>
      <c r="U983" s="149" t="str">
        <f>IF(ISNUMBER(R983),
IF(H$2=ตัวเลือก!A$30,"ยังไม่บันทึกข้อมูล",R983*0.47),"ข้อมูลไม่ถูกต้อง")</f>
        <v>ข้อมูลไม่ถูกต้อง</v>
      </c>
      <c r="V983" s="149" t="str">
        <f>IF(ISNUMBER(S983),
IF(H$2=ตัวเลือก!A$30,"ยังไม่บันทึกข้อมูล",S983*0.47),"ข้อมูลไม่ถูกต้อง")</f>
        <v>ข้อมูลไม่ถูกต้อง</v>
      </c>
      <c r="W983" s="149" t="str">
        <f t="shared" si="127"/>
        <v>ข้อมูลไม่ถูกต้อง</v>
      </c>
      <c r="X983" s="148" t="str">
        <f t="shared" si="128"/>
        <v>ข้อมูลไม่ถูกต้อง</v>
      </c>
      <c r="Y983" s="38"/>
      <c r="Z983" s="38"/>
      <c r="AA983" s="38"/>
    </row>
    <row r="984" spans="1:27" x14ac:dyDescent="0.45">
      <c r="A984" s="38">
        <v>979</v>
      </c>
      <c r="B984" s="38"/>
      <c r="C984" s="38"/>
      <c r="D984" s="38"/>
      <c r="E984" s="38"/>
      <c r="F984" s="35"/>
      <c r="G984" s="35"/>
      <c r="H984" s="150"/>
      <c r="I984" s="38"/>
      <c r="J984" s="149" t="str">
        <f t="shared" si="129"/>
        <v>รอข้อมูลคอลัมน์ H</v>
      </c>
      <c r="K984" s="150"/>
      <c r="L984" s="150"/>
      <c r="M984" s="150"/>
      <c r="N984" s="149" t="str" cm="1">
        <f t="array" ref="N984">IF(AND(K984:M984=""),"ยังไม่บันทึกข้อมูล",
IF(M984&lt;&gt;"",
IF(M984&gt;=1.3,M984,"เป็นไม้พุ่ม"),
IF(K984+L984&gt;=1.3,K984+L984,"เป็นไม้พุ่ม")))</f>
        <v>ยังไม่บันทึกข้อมูล</v>
      </c>
      <c r="O984" s="149" t="str">
        <f t="shared" si="122"/>
        <v>ข้อมูลไม่ถูกต้อง</v>
      </c>
      <c r="P984" s="149" t="str">
        <f t="shared" si="123"/>
        <v>ข้อมูลไม่ถูกต้อง</v>
      </c>
      <c r="Q984" s="149" t="str">
        <f t="shared" si="124"/>
        <v>ข้อมูลไม่ถูกต้อง</v>
      </c>
      <c r="R984" s="149" t="str">
        <f t="shared" si="125"/>
        <v>ข้อมูลไม่ถูกต้อง</v>
      </c>
      <c r="S984" s="149" t="str">
        <f>IF(ISNUMBER(R984),
IF(H$2=ตัวเลือก!A$30,"ยังไม่บันทึกข้อมูล",R984*0.27),"ข้อมูลไม่ถูกต้อง")</f>
        <v>ข้อมูลไม่ถูกต้อง</v>
      </c>
      <c r="T984" s="149" t="str">
        <f t="shared" si="126"/>
        <v>ข้อมูลไม่ถูกต้อง</v>
      </c>
      <c r="U984" s="149" t="str">
        <f>IF(ISNUMBER(R984),
IF(H$2=ตัวเลือก!A$30,"ยังไม่บันทึกข้อมูล",R984*0.47),"ข้อมูลไม่ถูกต้อง")</f>
        <v>ข้อมูลไม่ถูกต้อง</v>
      </c>
      <c r="V984" s="149" t="str">
        <f>IF(ISNUMBER(S984),
IF(H$2=ตัวเลือก!A$30,"ยังไม่บันทึกข้อมูล",S984*0.47),"ข้อมูลไม่ถูกต้อง")</f>
        <v>ข้อมูลไม่ถูกต้อง</v>
      </c>
      <c r="W984" s="149" t="str">
        <f t="shared" si="127"/>
        <v>ข้อมูลไม่ถูกต้อง</v>
      </c>
      <c r="X984" s="148" t="str">
        <f t="shared" si="128"/>
        <v>ข้อมูลไม่ถูกต้อง</v>
      </c>
      <c r="Y984" s="38"/>
      <c r="Z984" s="38"/>
      <c r="AA984" s="38"/>
    </row>
    <row r="985" spans="1:27" x14ac:dyDescent="0.45">
      <c r="A985" s="38">
        <v>980</v>
      </c>
      <c r="B985" s="38"/>
      <c r="C985" s="38"/>
      <c r="D985" s="38"/>
      <c r="E985" s="38"/>
      <c r="F985" s="35"/>
      <c r="G985" s="35"/>
      <c r="H985" s="150"/>
      <c r="I985" s="38"/>
      <c r="J985" s="149" t="str">
        <f t="shared" si="129"/>
        <v>รอข้อมูลคอลัมน์ H</v>
      </c>
      <c r="K985" s="150"/>
      <c r="L985" s="150"/>
      <c r="M985" s="150"/>
      <c r="N985" s="149" t="str" cm="1">
        <f t="array" ref="N985">IF(AND(K985:M985=""),"ยังไม่บันทึกข้อมูล",
IF(M985&lt;&gt;"",
IF(M985&gt;=1.3,M985,"เป็นไม้พุ่ม"),
IF(K985+L985&gt;=1.3,K985+L985,"เป็นไม้พุ่ม")))</f>
        <v>ยังไม่บันทึกข้อมูล</v>
      </c>
      <c r="O985" s="149" t="str">
        <f t="shared" si="122"/>
        <v>ข้อมูลไม่ถูกต้อง</v>
      </c>
      <c r="P985" s="149" t="str">
        <f t="shared" si="123"/>
        <v>ข้อมูลไม่ถูกต้อง</v>
      </c>
      <c r="Q985" s="149" t="str">
        <f t="shared" si="124"/>
        <v>ข้อมูลไม่ถูกต้อง</v>
      </c>
      <c r="R985" s="149" t="str">
        <f t="shared" si="125"/>
        <v>ข้อมูลไม่ถูกต้อง</v>
      </c>
      <c r="S985" s="149" t="str">
        <f>IF(ISNUMBER(R985),
IF(H$2=ตัวเลือก!A$30,"ยังไม่บันทึกข้อมูล",R985*0.27),"ข้อมูลไม่ถูกต้อง")</f>
        <v>ข้อมูลไม่ถูกต้อง</v>
      </c>
      <c r="T985" s="149" t="str">
        <f t="shared" si="126"/>
        <v>ข้อมูลไม่ถูกต้อง</v>
      </c>
      <c r="U985" s="149" t="str">
        <f>IF(ISNUMBER(R985),
IF(H$2=ตัวเลือก!A$30,"ยังไม่บันทึกข้อมูล",R985*0.47),"ข้อมูลไม่ถูกต้อง")</f>
        <v>ข้อมูลไม่ถูกต้อง</v>
      </c>
      <c r="V985" s="149" t="str">
        <f>IF(ISNUMBER(S985),
IF(H$2=ตัวเลือก!A$30,"ยังไม่บันทึกข้อมูล",S985*0.47),"ข้อมูลไม่ถูกต้อง")</f>
        <v>ข้อมูลไม่ถูกต้อง</v>
      </c>
      <c r="W985" s="149" t="str">
        <f t="shared" si="127"/>
        <v>ข้อมูลไม่ถูกต้อง</v>
      </c>
      <c r="X985" s="148" t="str">
        <f t="shared" si="128"/>
        <v>ข้อมูลไม่ถูกต้อง</v>
      </c>
      <c r="Y985" s="38"/>
      <c r="Z985" s="38"/>
      <c r="AA985" s="38"/>
    </row>
    <row r="986" spans="1:27" x14ac:dyDescent="0.45">
      <c r="A986" s="38">
        <v>981</v>
      </c>
      <c r="B986" s="38"/>
      <c r="C986" s="38"/>
      <c r="D986" s="38"/>
      <c r="E986" s="38"/>
      <c r="F986" s="35"/>
      <c r="G986" s="35"/>
      <c r="H986" s="150"/>
      <c r="I986" s="38"/>
      <c r="J986" s="149" t="str">
        <f t="shared" si="129"/>
        <v>รอข้อมูลคอลัมน์ H</v>
      </c>
      <c r="K986" s="150"/>
      <c r="L986" s="150"/>
      <c r="M986" s="150"/>
      <c r="N986" s="149" t="str" cm="1">
        <f t="array" ref="N986">IF(AND(K986:M986=""),"ยังไม่บันทึกข้อมูล",
IF(M986&lt;&gt;"",
IF(M986&gt;=1.3,M986,"เป็นไม้พุ่ม"),
IF(K986+L986&gt;=1.3,K986+L986,"เป็นไม้พุ่ม")))</f>
        <v>ยังไม่บันทึกข้อมูล</v>
      </c>
      <c r="O986" s="149" t="str">
        <f t="shared" si="122"/>
        <v>ข้อมูลไม่ถูกต้อง</v>
      </c>
      <c r="P986" s="149" t="str">
        <f t="shared" si="123"/>
        <v>ข้อมูลไม่ถูกต้อง</v>
      </c>
      <c r="Q986" s="149" t="str">
        <f t="shared" si="124"/>
        <v>ข้อมูลไม่ถูกต้อง</v>
      </c>
      <c r="R986" s="149" t="str">
        <f t="shared" si="125"/>
        <v>ข้อมูลไม่ถูกต้อง</v>
      </c>
      <c r="S986" s="149" t="str">
        <f>IF(ISNUMBER(R986),
IF(H$2=ตัวเลือก!A$30,"ยังไม่บันทึกข้อมูล",R986*0.27),"ข้อมูลไม่ถูกต้อง")</f>
        <v>ข้อมูลไม่ถูกต้อง</v>
      </c>
      <c r="T986" s="149" t="str">
        <f t="shared" si="126"/>
        <v>ข้อมูลไม่ถูกต้อง</v>
      </c>
      <c r="U986" s="149" t="str">
        <f>IF(ISNUMBER(R986),
IF(H$2=ตัวเลือก!A$30,"ยังไม่บันทึกข้อมูล",R986*0.47),"ข้อมูลไม่ถูกต้อง")</f>
        <v>ข้อมูลไม่ถูกต้อง</v>
      </c>
      <c r="V986" s="149" t="str">
        <f>IF(ISNUMBER(S986),
IF(H$2=ตัวเลือก!A$30,"ยังไม่บันทึกข้อมูล",S986*0.47),"ข้อมูลไม่ถูกต้อง")</f>
        <v>ข้อมูลไม่ถูกต้อง</v>
      </c>
      <c r="W986" s="149" t="str">
        <f t="shared" si="127"/>
        <v>ข้อมูลไม่ถูกต้อง</v>
      </c>
      <c r="X986" s="148" t="str">
        <f t="shared" si="128"/>
        <v>ข้อมูลไม่ถูกต้อง</v>
      </c>
      <c r="Y986" s="38"/>
      <c r="Z986" s="38"/>
      <c r="AA986" s="38"/>
    </row>
    <row r="987" spans="1:27" x14ac:dyDescent="0.45">
      <c r="A987" s="38">
        <v>982</v>
      </c>
      <c r="B987" s="38"/>
      <c r="C987" s="38"/>
      <c r="D987" s="38"/>
      <c r="E987" s="38"/>
      <c r="F987" s="35"/>
      <c r="G987" s="35"/>
      <c r="H987" s="150"/>
      <c r="I987" s="38"/>
      <c r="J987" s="149" t="str">
        <f t="shared" si="129"/>
        <v>รอข้อมูลคอลัมน์ H</v>
      </c>
      <c r="K987" s="150"/>
      <c r="L987" s="150"/>
      <c r="M987" s="150"/>
      <c r="N987" s="149" t="str" cm="1">
        <f t="array" ref="N987">IF(AND(K987:M987=""),"ยังไม่บันทึกข้อมูล",
IF(M987&lt;&gt;"",
IF(M987&gt;=1.3,M987,"เป็นไม้พุ่ม"),
IF(K987+L987&gt;=1.3,K987+L987,"เป็นไม้พุ่ม")))</f>
        <v>ยังไม่บันทึกข้อมูล</v>
      </c>
      <c r="O987" s="149" t="str">
        <f t="shared" si="122"/>
        <v>ข้อมูลไม่ถูกต้อง</v>
      </c>
      <c r="P987" s="149" t="str">
        <f t="shared" si="123"/>
        <v>ข้อมูลไม่ถูกต้อง</v>
      </c>
      <c r="Q987" s="149" t="str">
        <f t="shared" si="124"/>
        <v>ข้อมูลไม่ถูกต้อง</v>
      </c>
      <c r="R987" s="149" t="str">
        <f t="shared" si="125"/>
        <v>ข้อมูลไม่ถูกต้อง</v>
      </c>
      <c r="S987" s="149" t="str">
        <f>IF(ISNUMBER(R987),
IF(H$2=ตัวเลือก!A$30,"ยังไม่บันทึกข้อมูล",R987*0.27),"ข้อมูลไม่ถูกต้อง")</f>
        <v>ข้อมูลไม่ถูกต้อง</v>
      </c>
      <c r="T987" s="149" t="str">
        <f t="shared" si="126"/>
        <v>ข้อมูลไม่ถูกต้อง</v>
      </c>
      <c r="U987" s="149" t="str">
        <f>IF(ISNUMBER(R987),
IF(H$2=ตัวเลือก!A$30,"ยังไม่บันทึกข้อมูล",R987*0.47),"ข้อมูลไม่ถูกต้อง")</f>
        <v>ข้อมูลไม่ถูกต้อง</v>
      </c>
      <c r="V987" s="149" t="str">
        <f>IF(ISNUMBER(S987),
IF(H$2=ตัวเลือก!A$30,"ยังไม่บันทึกข้อมูล",S987*0.47),"ข้อมูลไม่ถูกต้อง")</f>
        <v>ข้อมูลไม่ถูกต้อง</v>
      </c>
      <c r="W987" s="149" t="str">
        <f t="shared" si="127"/>
        <v>ข้อมูลไม่ถูกต้อง</v>
      </c>
      <c r="X987" s="148" t="str">
        <f t="shared" si="128"/>
        <v>ข้อมูลไม่ถูกต้อง</v>
      </c>
      <c r="Y987" s="38"/>
      <c r="Z987" s="38"/>
      <c r="AA987" s="38"/>
    </row>
    <row r="988" spans="1:27" x14ac:dyDescent="0.45">
      <c r="A988" s="38">
        <v>983</v>
      </c>
      <c r="B988" s="38"/>
      <c r="C988" s="38"/>
      <c r="D988" s="38"/>
      <c r="E988" s="38"/>
      <c r="F988" s="35"/>
      <c r="G988" s="35"/>
      <c r="H988" s="150"/>
      <c r="I988" s="38"/>
      <c r="J988" s="149" t="str">
        <f t="shared" si="129"/>
        <v>รอข้อมูลคอลัมน์ H</v>
      </c>
      <c r="K988" s="150"/>
      <c r="L988" s="150"/>
      <c r="M988" s="150"/>
      <c r="N988" s="149" t="str" cm="1">
        <f t="array" ref="N988">IF(AND(K988:M988=""),"ยังไม่บันทึกข้อมูล",
IF(M988&lt;&gt;"",
IF(M988&gt;=1.3,M988,"เป็นไม้พุ่ม"),
IF(K988+L988&gt;=1.3,K988+L988,"เป็นไม้พุ่ม")))</f>
        <v>ยังไม่บันทึกข้อมูล</v>
      </c>
      <c r="O988" s="149" t="str">
        <f t="shared" si="122"/>
        <v>ข้อมูลไม่ถูกต้อง</v>
      </c>
      <c r="P988" s="149" t="str">
        <f t="shared" si="123"/>
        <v>ข้อมูลไม่ถูกต้อง</v>
      </c>
      <c r="Q988" s="149" t="str">
        <f t="shared" si="124"/>
        <v>ข้อมูลไม่ถูกต้อง</v>
      </c>
      <c r="R988" s="149" t="str">
        <f t="shared" si="125"/>
        <v>ข้อมูลไม่ถูกต้อง</v>
      </c>
      <c r="S988" s="149" t="str">
        <f>IF(ISNUMBER(R988),
IF(H$2=ตัวเลือก!A$30,"ยังไม่บันทึกข้อมูล",R988*0.27),"ข้อมูลไม่ถูกต้อง")</f>
        <v>ข้อมูลไม่ถูกต้อง</v>
      </c>
      <c r="T988" s="149" t="str">
        <f t="shared" si="126"/>
        <v>ข้อมูลไม่ถูกต้อง</v>
      </c>
      <c r="U988" s="149" t="str">
        <f>IF(ISNUMBER(R988),
IF(H$2=ตัวเลือก!A$30,"ยังไม่บันทึกข้อมูล",R988*0.47),"ข้อมูลไม่ถูกต้อง")</f>
        <v>ข้อมูลไม่ถูกต้อง</v>
      </c>
      <c r="V988" s="149" t="str">
        <f>IF(ISNUMBER(S988),
IF(H$2=ตัวเลือก!A$30,"ยังไม่บันทึกข้อมูล",S988*0.47),"ข้อมูลไม่ถูกต้อง")</f>
        <v>ข้อมูลไม่ถูกต้อง</v>
      </c>
      <c r="W988" s="149" t="str">
        <f t="shared" si="127"/>
        <v>ข้อมูลไม่ถูกต้อง</v>
      </c>
      <c r="X988" s="148" t="str">
        <f t="shared" si="128"/>
        <v>ข้อมูลไม่ถูกต้อง</v>
      </c>
      <c r="Y988" s="38"/>
      <c r="Z988" s="38"/>
      <c r="AA988" s="38"/>
    </row>
    <row r="989" spans="1:27" x14ac:dyDescent="0.45">
      <c r="A989" s="38">
        <v>984</v>
      </c>
      <c r="B989" s="38"/>
      <c r="C989" s="38"/>
      <c r="D989" s="38"/>
      <c r="E989" s="38"/>
      <c r="F989" s="35"/>
      <c r="G989" s="35"/>
      <c r="H989" s="150"/>
      <c r="I989" s="38"/>
      <c r="J989" s="149" t="str">
        <f t="shared" si="129"/>
        <v>รอข้อมูลคอลัมน์ H</v>
      </c>
      <c r="K989" s="150"/>
      <c r="L989" s="150"/>
      <c r="M989" s="150"/>
      <c r="N989" s="149" t="str" cm="1">
        <f t="array" ref="N989">IF(AND(K989:M989=""),"ยังไม่บันทึกข้อมูล",
IF(M989&lt;&gt;"",
IF(M989&gt;=1.3,M989,"เป็นไม้พุ่ม"),
IF(K989+L989&gt;=1.3,K989+L989,"เป็นไม้พุ่ม")))</f>
        <v>ยังไม่บันทึกข้อมูล</v>
      </c>
      <c r="O989" s="149" t="str">
        <f t="shared" si="122"/>
        <v>ข้อมูลไม่ถูกต้อง</v>
      </c>
      <c r="P989" s="149" t="str">
        <f t="shared" si="123"/>
        <v>ข้อมูลไม่ถูกต้อง</v>
      </c>
      <c r="Q989" s="149" t="str">
        <f t="shared" si="124"/>
        <v>ข้อมูลไม่ถูกต้อง</v>
      </c>
      <c r="R989" s="149" t="str">
        <f t="shared" si="125"/>
        <v>ข้อมูลไม่ถูกต้อง</v>
      </c>
      <c r="S989" s="149" t="str">
        <f>IF(ISNUMBER(R989),
IF(H$2=ตัวเลือก!A$30,"ยังไม่บันทึกข้อมูล",R989*0.27),"ข้อมูลไม่ถูกต้อง")</f>
        <v>ข้อมูลไม่ถูกต้อง</v>
      </c>
      <c r="T989" s="149" t="str">
        <f t="shared" si="126"/>
        <v>ข้อมูลไม่ถูกต้อง</v>
      </c>
      <c r="U989" s="149" t="str">
        <f>IF(ISNUMBER(R989),
IF(H$2=ตัวเลือก!A$30,"ยังไม่บันทึกข้อมูล",R989*0.47),"ข้อมูลไม่ถูกต้อง")</f>
        <v>ข้อมูลไม่ถูกต้อง</v>
      </c>
      <c r="V989" s="149" t="str">
        <f>IF(ISNUMBER(S989),
IF(H$2=ตัวเลือก!A$30,"ยังไม่บันทึกข้อมูล",S989*0.47),"ข้อมูลไม่ถูกต้อง")</f>
        <v>ข้อมูลไม่ถูกต้อง</v>
      </c>
      <c r="W989" s="149" t="str">
        <f t="shared" si="127"/>
        <v>ข้อมูลไม่ถูกต้อง</v>
      </c>
      <c r="X989" s="148" t="str">
        <f t="shared" si="128"/>
        <v>ข้อมูลไม่ถูกต้อง</v>
      </c>
      <c r="Y989" s="38"/>
      <c r="Z989" s="38"/>
      <c r="AA989" s="38"/>
    </row>
    <row r="990" spans="1:27" x14ac:dyDescent="0.45">
      <c r="A990" s="38">
        <v>985</v>
      </c>
      <c r="B990" s="38"/>
      <c r="C990" s="38"/>
      <c r="D990" s="38"/>
      <c r="E990" s="38"/>
      <c r="F990" s="35"/>
      <c r="G990" s="35"/>
      <c r="H990" s="150"/>
      <c r="I990" s="38"/>
      <c r="J990" s="149" t="str">
        <f t="shared" si="129"/>
        <v>รอข้อมูลคอลัมน์ H</v>
      </c>
      <c r="K990" s="150"/>
      <c r="L990" s="150"/>
      <c r="M990" s="150"/>
      <c r="N990" s="149" t="str" cm="1">
        <f t="array" ref="N990">IF(AND(K990:M990=""),"ยังไม่บันทึกข้อมูล",
IF(M990&lt;&gt;"",
IF(M990&gt;=1.3,M990,"เป็นไม้พุ่ม"),
IF(K990+L990&gt;=1.3,K990+L990,"เป็นไม้พุ่ม")))</f>
        <v>ยังไม่บันทึกข้อมูล</v>
      </c>
      <c r="O990" s="149" t="str">
        <f t="shared" si="122"/>
        <v>ข้อมูลไม่ถูกต้อง</v>
      </c>
      <c r="P990" s="149" t="str">
        <f t="shared" si="123"/>
        <v>ข้อมูลไม่ถูกต้อง</v>
      </c>
      <c r="Q990" s="149" t="str">
        <f t="shared" si="124"/>
        <v>ข้อมูลไม่ถูกต้อง</v>
      </c>
      <c r="R990" s="149" t="str">
        <f t="shared" si="125"/>
        <v>ข้อมูลไม่ถูกต้อง</v>
      </c>
      <c r="S990" s="149" t="str">
        <f>IF(ISNUMBER(R990),
IF(H$2=ตัวเลือก!A$30,"ยังไม่บันทึกข้อมูล",R990*0.27),"ข้อมูลไม่ถูกต้อง")</f>
        <v>ข้อมูลไม่ถูกต้อง</v>
      </c>
      <c r="T990" s="149" t="str">
        <f t="shared" si="126"/>
        <v>ข้อมูลไม่ถูกต้อง</v>
      </c>
      <c r="U990" s="149" t="str">
        <f>IF(ISNUMBER(R990),
IF(H$2=ตัวเลือก!A$30,"ยังไม่บันทึกข้อมูล",R990*0.47),"ข้อมูลไม่ถูกต้อง")</f>
        <v>ข้อมูลไม่ถูกต้อง</v>
      </c>
      <c r="V990" s="149" t="str">
        <f>IF(ISNUMBER(S990),
IF(H$2=ตัวเลือก!A$30,"ยังไม่บันทึกข้อมูล",S990*0.47),"ข้อมูลไม่ถูกต้อง")</f>
        <v>ข้อมูลไม่ถูกต้อง</v>
      </c>
      <c r="W990" s="149" t="str">
        <f t="shared" si="127"/>
        <v>ข้อมูลไม่ถูกต้อง</v>
      </c>
      <c r="X990" s="148" t="str">
        <f t="shared" si="128"/>
        <v>ข้อมูลไม่ถูกต้อง</v>
      </c>
      <c r="Y990" s="38"/>
      <c r="Z990" s="38"/>
      <c r="AA990" s="38"/>
    </row>
    <row r="991" spans="1:27" x14ac:dyDescent="0.45">
      <c r="A991" s="38">
        <v>986</v>
      </c>
      <c r="B991" s="38"/>
      <c r="C991" s="38"/>
      <c r="D991" s="38"/>
      <c r="E991" s="38"/>
      <c r="F991" s="35"/>
      <c r="G991" s="35"/>
      <c r="H991" s="150"/>
      <c r="I991" s="38"/>
      <c r="J991" s="149" t="str">
        <f t="shared" si="129"/>
        <v>รอข้อมูลคอลัมน์ H</v>
      </c>
      <c r="K991" s="150"/>
      <c r="L991" s="150"/>
      <c r="M991" s="150"/>
      <c r="N991" s="149" t="str" cm="1">
        <f t="array" ref="N991">IF(AND(K991:M991=""),"ยังไม่บันทึกข้อมูล",
IF(M991&lt;&gt;"",
IF(M991&gt;=1.3,M991,"เป็นไม้พุ่ม"),
IF(K991+L991&gt;=1.3,K991+L991,"เป็นไม้พุ่ม")))</f>
        <v>ยังไม่บันทึกข้อมูล</v>
      </c>
      <c r="O991" s="149" t="str">
        <f t="shared" si="122"/>
        <v>ข้อมูลไม่ถูกต้อง</v>
      </c>
      <c r="P991" s="149" t="str">
        <f t="shared" si="123"/>
        <v>ข้อมูลไม่ถูกต้อง</v>
      </c>
      <c r="Q991" s="149" t="str">
        <f t="shared" si="124"/>
        <v>ข้อมูลไม่ถูกต้อง</v>
      </c>
      <c r="R991" s="149" t="str">
        <f t="shared" si="125"/>
        <v>ข้อมูลไม่ถูกต้อง</v>
      </c>
      <c r="S991" s="149" t="str">
        <f>IF(ISNUMBER(R991),
IF(H$2=ตัวเลือก!A$30,"ยังไม่บันทึกข้อมูล",R991*0.27),"ข้อมูลไม่ถูกต้อง")</f>
        <v>ข้อมูลไม่ถูกต้อง</v>
      </c>
      <c r="T991" s="149" t="str">
        <f t="shared" si="126"/>
        <v>ข้อมูลไม่ถูกต้อง</v>
      </c>
      <c r="U991" s="149" t="str">
        <f>IF(ISNUMBER(R991),
IF(H$2=ตัวเลือก!A$30,"ยังไม่บันทึกข้อมูล",R991*0.47),"ข้อมูลไม่ถูกต้อง")</f>
        <v>ข้อมูลไม่ถูกต้อง</v>
      </c>
      <c r="V991" s="149" t="str">
        <f>IF(ISNUMBER(S991),
IF(H$2=ตัวเลือก!A$30,"ยังไม่บันทึกข้อมูล",S991*0.47),"ข้อมูลไม่ถูกต้อง")</f>
        <v>ข้อมูลไม่ถูกต้อง</v>
      </c>
      <c r="W991" s="149" t="str">
        <f t="shared" si="127"/>
        <v>ข้อมูลไม่ถูกต้อง</v>
      </c>
      <c r="X991" s="148" t="str">
        <f t="shared" si="128"/>
        <v>ข้อมูลไม่ถูกต้อง</v>
      </c>
      <c r="Y991" s="38"/>
      <c r="Z991" s="38"/>
      <c r="AA991" s="38"/>
    </row>
    <row r="992" spans="1:27" x14ac:dyDescent="0.45">
      <c r="A992" s="38">
        <v>987</v>
      </c>
      <c r="B992" s="38"/>
      <c r="C992" s="38"/>
      <c r="D992" s="38"/>
      <c r="E992" s="38"/>
      <c r="F992" s="35"/>
      <c r="G992" s="35"/>
      <c r="H992" s="150"/>
      <c r="I992" s="38"/>
      <c r="J992" s="149" t="str">
        <f t="shared" si="129"/>
        <v>รอข้อมูลคอลัมน์ H</v>
      </c>
      <c r="K992" s="150"/>
      <c r="L992" s="150"/>
      <c r="M992" s="150"/>
      <c r="N992" s="149" t="str" cm="1">
        <f t="array" ref="N992">IF(AND(K992:M992=""),"ยังไม่บันทึกข้อมูล",
IF(M992&lt;&gt;"",
IF(M992&gt;=1.3,M992,"เป็นไม้พุ่ม"),
IF(K992+L992&gt;=1.3,K992+L992,"เป็นไม้พุ่ม")))</f>
        <v>ยังไม่บันทึกข้อมูล</v>
      </c>
      <c r="O992" s="149" t="str">
        <f t="shared" si="122"/>
        <v>ข้อมูลไม่ถูกต้อง</v>
      </c>
      <c r="P992" s="149" t="str">
        <f t="shared" si="123"/>
        <v>ข้อมูลไม่ถูกต้อง</v>
      </c>
      <c r="Q992" s="149" t="str">
        <f t="shared" si="124"/>
        <v>ข้อมูลไม่ถูกต้อง</v>
      </c>
      <c r="R992" s="149" t="str">
        <f t="shared" si="125"/>
        <v>ข้อมูลไม่ถูกต้อง</v>
      </c>
      <c r="S992" s="149" t="str">
        <f>IF(ISNUMBER(R992),
IF(H$2=ตัวเลือก!A$30,"ยังไม่บันทึกข้อมูล",R992*0.27),"ข้อมูลไม่ถูกต้อง")</f>
        <v>ข้อมูลไม่ถูกต้อง</v>
      </c>
      <c r="T992" s="149" t="str">
        <f t="shared" si="126"/>
        <v>ข้อมูลไม่ถูกต้อง</v>
      </c>
      <c r="U992" s="149" t="str">
        <f>IF(ISNUMBER(R992),
IF(H$2=ตัวเลือก!A$30,"ยังไม่บันทึกข้อมูล",R992*0.47),"ข้อมูลไม่ถูกต้อง")</f>
        <v>ข้อมูลไม่ถูกต้อง</v>
      </c>
      <c r="V992" s="149" t="str">
        <f>IF(ISNUMBER(S992),
IF(H$2=ตัวเลือก!A$30,"ยังไม่บันทึกข้อมูล",S992*0.47),"ข้อมูลไม่ถูกต้อง")</f>
        <v>ข้อมูลไม่ถูกต้อง</v>
      </c>
      <c r="W992" s="149" t="str">
        <f t="shared" si="127"/>
        <v>ข้อมูลไม่ถูกต้อง</v>
      </c>
      <c r="X992" s="148" t="str">
        <f t="shared" si="128"/>
        <v>ข้อมูลไม่ถูกต้อง</v>
      </c>
      <c r="Y992" s="38"/>
      <c r="Z992" s="38"/>
      <c r="AA992" s="38"/>
    </row>
    <row r="993" spans="1:27" x14ac:dyDescent="0.45">
      <c r="A993" s="38">
        <v>988</v>
      </c>
      <c r="B993" s="38"/>
      <c r="C993" s="38"/>
      <c r="D993" s="38"/>
      <c r="E993" s="38"/>
      <c r="F993" s="35"/>
      <c r="G993" s="35"/>
      <c r="H993" s="150"/>
      <c r="I993" s="38"/>
      <c r="J993" s="149" t="str">
        <f t="shared" si="129"/>
        <v>รอข้อมูลคอลัมน์ H</v>
      </c>
      <c r="K993" s="150"/>
      <c r="L993" s="150"/>
      <c r="M993" s="150"/>
      <c r="N993" s="149" t="str" cm="1">
        <f t="array" ref="N993">IF(AND(K993:M993=""),"ยังไม่บันทึกข้อมูล",
IF(M993&lt;&gt;"",
IF(M993&gt;=1.3,M993,"เป็นไม้พุ่ม"),
IF(K993+L993&gt;=1.3,K993+L993,"เป็นไม้พุ่ม")))</f>
        <v>ยังไม่บันทึกข้อมูล</v>
      </c>
      <c r="O993" s="149" t="str">
        <f t="shared" si="122"/>
        <v>ข้อมูลไม่ถูกต้อง</v>
      </c>
      <c r="P993" s="149" t="str">
        <f t="shared" si="123"/>
        <v>ข้อมูลไม่ถูกต้อง</v>
      </c>
      <c r="Q993" s="149" t="str">
        <f t="shared" si="124"/>
        <v>ข้อมูลไม่ถูกต้อง</v>
      </c>
      <c r="R993" s="149" t="str">
        <f t="shared" si="125"/>
        <v>ข้อมูลไม่ถูกต้อง</v>
      </c>
      <c r="S993" s="149" t="str">
        <f>IF(ISNUMBER(R993),
IF(H$2=ตัวเลือก!A$30,"ยังไม่บันทึกข้อมูล",R993*0.27),"ข้อมูลไม่ถูกต้อง")</f>
        <v>ข้อมูลไม่ถูกต้อง</v>
      </c>
      <c r="T993" s="149" t="str">
        <f t="shared" si="126"/>
        <v>ข้อมูลไม่ถูกต้อง</v>
      </c>
      <c r="U993" s="149" t="str">
        <f>IF(ISNUMBER(R993),
IF(H$2=ตัวเลือก!A$30,"ยังไม่บันทึกข้อมูล",R993*0.47),"ข้อมูลไม่ถูกต้อง")</f>
        <v>ข้อมูลไม่ถูกต้อง</v>
      </c>
      <c r="V993" s="149" t="str">
        <f>IF(ISNUMBER(S993),
IF(H$2=ตัวเลือก!A$30,"ยังไม่บันทึกข้อมูล",S993*0.47),"ข้อมูลไม่ถูกต้อง")</f>
        <v>ข้อมูลไม่ถูกต้อง</v>
      </c>
      <c r="W993" s="149" t="str">
        <f t="shared" si="127"/>
        <v>ข้อมูลไม่ถูกต้อง</v>
      </c>
      <c r="X993" s="148" t="str">
        <f t="shared" si="128"/>
        <v>ข้อมูลไม่ถูกต้อง</v>
      </c>
      <c r="Y993" s="38"/>
      <c r="Z993" s="38"/>
      <c r="AA993" s="38"/>
    </row>
    <row r="994" spans="1:27" x14ac:dyDescent="0.45">
      <c r="A994" s="38">
        <v>989</v>
      </c>
      <c r="B994" s="38"/>
      <c r="C994" s="38"/>
      <c r="D994" s="38"/>
      <c r="E994" s="38"/>
      <c r="F994" s="35"/>
      <c r="G994" s="35"/>
      <c r="H994" s="150"/>
      <c r="I994" s="38"/>
      <c r="J994" s="149" t="str">
        <f t="shared" si="129"/>
        <v>รอข้อมูลคอลัมน์ H</v>
      </c>
      <c r="K994" s="150"/>
      <c r="L994" s="150"/>
      <c r="M994" s="150"/>
      <c r="N994" s="149" t="str" cm="1">
        <f t="array" ref="N994">IF(AND(K994:M994=""),"ยังไม่บันทึกข้อมูล",
IF(M994&lt;&gt;"",
IF(M994&gt;=1.3,M994,"เป็นไม้พุ่ม"),
IF(K994+L994&gt;=1.3,K994+L994,"เป็นไม้พุ่ม")))</f>
        <v>ยังไม่บันทึกข้อมูล</v>
      </c>
      <c r="O994" s="149" t="str">
        <f t="shared" si="122"/>
        <v>ข้อมูลไม่ถูกต้อง</v>
      </c>
      <c r="P994" s="149" t="str">
        <f t="shared" si="123"/>
        <v>ข้อมูลไม่ถูกต้อง</v>
      </c>
      <c r="Q994" s="149" t="str">
        <f t="shared" si="124"/>
        <v>ข้อมูลไม่ถูกต้อง</v>
      </c>
      <c r="R994" s="149" t="str">
        <f t="shared" si="125"/>
        <v>ข้อมูลไม่ถูกต้อง</v>
      </c>
      <c r="S994" s="149" t="str">
        <f>IF(ISNUMBER(R994),
IF(H$2=ตัวเลือก!A$30,"ยังไม่บันทึกข้อมูล",R994*0.27),"ข้อมูลไม่ถูกต้อง")</f>
        <v>ข้อมูลไม่ถูกต้อง</v>
      </c>
      <c r="T994" s="149" t="str">
        <f t="shared" si="126"/>
        <v>ข้อมูลไม่ถูกต้อง</v>
      </c>
      <c r="U994" s="149" t="str">
        <f>IF(ISNUMBER(R994),
IF(H$2=ตัวเลือก!A$30,"ยังไม่บันทึกข้อมูล",R994*0.47),"ข้อมูลไม่ถูกต้อง")</f>
        <v>ข้อมูลไม่ถูกต้อง</v>
      </c>
      <c r="V994" s="149" t="str">
        <f>IF(ISNUMBER(S994),
IF(H$2=ตัวเลือก!A$30,"ยังไม่บันทึกข้อมูล",S994*0.47),"ข้อมูลไม่ถูกต้อง")</f>
        <v>ข้อมูลไม่ถูกต้อง</v>
      </c>
      <c r="W994" s="149" t="str">
        <f t="shared" si="127"/>
        <v>ข้อมูลไม่ถูกต้อง</v>
      </c>
      <c r="X994" s="148" t="str">
        <f t="shared" si="128"/>
        <v>ข้อมูลไม่ถูกต้อง</v>
      </c>
      <c r="Y994" s="38"/>
      <c r="Z994" s="38"/>
      <c r="AA994" s="38"/>
    </row>
    <row r="995" spans="1:27" x14ac:dyDescent="0.45">
      <c r="A995" s="38">
        <v>990</v>
      </c>
      <c r="B995" s="38"/>
      <c r="C995" s="38"/>
      <c r="D995" s="38"/>
      <c r="E995" s="38"/>
      <c r="F995" s="35"/>
      <c r="G995" s="35"/>
      <c r="H995" s="150"/>
      <c r="I995" s="38"/>
      <c r="J995" s="149" t="str">
        <f t="shared" si="129"/>
        <v>รอข้อมูลคอลัมน์ H</v>
      </c>
      <c r="K995" s="150"/>
      <c r="L995" s="150"/>
      <c r="M995" s="150"/>
      <c r="N995" s="149" t="str" cm="1">
        <f t="array" ref="N995">IF(AND(K995:M995=""),"ยังไม่บันทึกข้อมูล",
IF(M995&lt;&gt;"",
IF(M995&gt;=1.3,M995,"เป็นไม้พุ่ม"),
IF(K995+L995&gt;=1.3,K995+L995,"เป็นไม้พุ่ม")))</f>
        <v>ยังไม่บันทึกข้อมูล</v>
      </c>
      <c r="O995" s="149" t="str">
        <f t="shared" si="122"/>
        <v>ข้อมูลไม่ถูกต้อง</v>
      </c>
      <c r="P995" s="149" t="str">
        <f t="shared" si="123"/>
        <v>ข้อมูลไม่ถูกต้อง</v>
      </c>
      <c r="Q995" s="149" t="str">
        <f t="shared" si="124"/>
        <v>ข้อมูลไม่ถูกต้อง</v>
      </c>
      <c r="R995" s="149" t="str">
        <f t="shared" si="125"/>
        <v>ข้อมูลไม่ถูกต้อง</v>
      </c>
      <c r="S995" s="149" t="str">
        <f>IF(ISNUMBER(R995),
IF(H$2=ตัวเลือก!A$30,"ยังไม่บันทึกข้อมูล",R995*0.27),"ข้อมูลไม่ถูกต้อง")</f>
        <v>ข้อมูลไม่ถูกต้อง</v>
      </c>
      <c r="T995" s="149" t="str">
        <f t="shared" si="126"/>
        <v>ข้อมูลไม่ถูกต้อง</v>
      </c>
      <c r="U995" s="149" t="str">
        <f>IF(ISNUMBER(R995),
IF(H$2=ตัวเลือก!A$30,"ยังไม่บันทึกข้อมูล",R995*0.47),"ข้อมูลไม่ถูกต้อง")</f>
        <v>ข้อมูลไม่ถูกต้อง</v>
      </c>
      <c r="V995" s="149" t="str">
        <f>IF(ISNUMBER(S995),
IF(H$2=ตัวเลือก!A$30,"ยังไม่บันทึกข้อมูล",S995*0.47),"ข้อมูลไม่ถูกต้อง")</f>
        <v>ข้อมูลไม่ถูกต้อง</v>
      </c>
      <c r="W995" s="149" t="str">
        <f t="shared" si="127"/>
        <v>ข้อมูลไม่ถูกต้อง</v>
      </c>
      <c r="X995" s="148" t="str">
        <f t="shared" si="128"/>
        <v>ข้อมูลไม่ถูกต้อง</v>
      </c>
      <c r="Y995" s="38"/>
      <c r="Z995" s="38"/>
      <c r="AA995" s="38"/>
    </row>
    <row r="996" spans="1:27" x14ac:dyDescent="0.45">
      <c r="A996" s="38">
        <v>991</v>
      </c>
      <c r="B996" s="38"/>
      <c r="C996" s="38"/>
      <c r="D996" s="38"/>
      <c r="E996" s="38"/>
      <c r="F996" s="35"/>
      <c r="G996" s="35"/>
      <c r="H996" s="150"/>
      <c r="I996" s="38"/>
      <c r="J996" s="149" t="str">
        <f t="shared" si="129"/>
        <v>รอข้อมูลคอลัมน์ H</v>
      </c>
      <c r="K996" s="150"/>
      <c r="L996" s="150"/>
      <c r="M996" s="150"/>
      <c r="N996" s="149" t="str" cm="1">
        <f t="array" ref="N996">IF(AND(K996:M996=""),"ยังไม่บันทึกข้อมูล",
IF(M996&lt;&gt;"",
IF(M996&gt;=1.3,M996,"เป็นไม้พุ่ม"),
IF(K996+L996&gt;=1.3,K996+L996,"เป็นไม้พุ่ม")))</f>
        <v>ยังไม่บันทึกข้อมูล</v>
      </c>
      <c r="O996" s="149" t="str">
        <f t="shared" si="122"/>
        <v>ข้อมูลไม่ถูกต้อง</v>
      </c>
      <c r="P996" s="149" t="str">
        <f t="shared" si="123"/>
        <v>ข้อมูลไม่ถูกต้อง</v>
      </c>
      <c r="Q996" s="149" t="str">
        <f t="shared" si="124"/>
        <v>ข้อมูลไม่ถูกต้อง</v>
      </c>
      <c r="R996" s="149" t="str">
        <f t="shared" si="125"/>
        <v>ข้อมูลไม่ถูกต้อง</v>
      </c>
      <c r="S996" s="149" t="str">
        <f>IF(ISNUMBER(R996),
IF(H$2=ตัวเลือก!A$30,"ยังไม่บันทึกข้อมูล",R996*0.27),"ข้อมูลไม่ถูกต้อง")</f>
        <v>ข้อมูลไม่ถูกต้อง</v>
      </c>
      <c r="T996" s="149" t="str">
        <f t="shared" si="126"/>
        <v>ข้อมูลไม่ถูกต้อง</v>
      </c>
      <c r="U996" s="149" t="str">
        <f>IF(ISNUMBER(R996),
IF(H$2=ตัวเลือก!A$30,"ยังไม่บันทึกข้อมูล",R996*0.47),"ข้อมูลไม่ถูกต้อง")</f>
        <v>ข้อมูลไม่ถูกต้อง</v>
      </c>
      <c r="V996" s="149" t="str">
        <f>IF(ISNUMBER(S996),
IF(H$2=ตัวเลือก!A$30,"ยังไม่บันทึกข้อมูล",S996*0.47),"ข้อมูลไม่ถูกต้อง")</f>
        <v>ข้อมูลไม่ถูกต้อง</v>
      </c>
      <c r="W996" s="149" t="str">
        <f t="shared" si="127"/>
        <v>ข้อมูลไม่ถูกต้อง</v>
      </c>
      <c r="X996" s="148" t="str">
        <f t="shared" si="128"/>
        <v>ข้อมูลไม่ถูกต้อง</v>
      </c>
      <c r="Y996" s="38"/>
      <c r="Z996" s="38"/>
      <c r="AA996" s="38"/>
    </row>
    <row r="997" spans="1:27" x14ac:dyDescent="0.45">
      <c r="A997" s="38">
        <v>992</v>
      </c>
      <c r="B997" s="38"/>
      <c r="C997" s="38"/>
      <c r="D997" s="38"/>
      <c r="E997" s="38"/>
      <c r="F997" s="35"/>
      <c r="G997" s="35"/>
      <c r="H997" s="150"/>
      <c r="I997" s="38"/>
      <c r="J997" s="149" t="str">
        <f t="shared" si="129"/>
        <v>รอข้อมูลคอลัมน์ H</v>
      </c>
      <c r="K997" s="150"/>
      <c r="L997" s="150"/>
      <c r="M997" s="150"/>
      <c r="N997" s="149" t="str" cm="1">
        <f t="array" ref="N997">IF(AND(K997:M997=""),"ยังไม่บันทึกข้อมูล",
IF(M997&lt;&gt;"",
IF(M997&gt;=1.3,M997,"เป็นไม้พุ่ม"),
IF(K997+L997&gt;=1.3,K997+L997,"เป็นไม้พุ่ม")))</f>
        <v>ยังไม่บันทึกข้อมูล</v>
      </c>
      <c r="O997" s="149" t="str">
        <f t="shared" si="122"/>
        <v>ข้อมูลไม่ถูกต้อง</v>
      </c>
      <c r="P997" s="149" t="str">
        <f t="shared" si="123"/>
        <v>ข้อมูลไม่ถูกต้อง</v>
      </c>
      <c r="Q997" s="149" t="str">
        <f t="shared" si="124"/>
        <v>ข้อมูลไม่ถูกต้อง</v>
      </c>
      <c r="R997" s="149" t="str">
        <f t="shared" si="125"/>
        <v>ข้อมูลไม่ถูกต้อง</v>
      </c>
      <c r="S997" s="149" t="str">
        <f>IF(ISNUMBER(R997),
IF(H$2=ตัวเลือก!A$30,"ยังไม่บันทึกข้อมูล",R997*0.27),"ข้อมูลไม่ถูกต้อง")</f>
        <v>ข้อมูลไม่ถูกต้อง</v>
      </c>
      <c r="T997" s="149" t="str">
        <f t="shared" si="126"/>
        <v>ข้อมูลไม่ถูกต้อง</v>
      </c>
      <c r="U997" s="149" t="str">
        <f>IF(ISNUMBER(R997),
IF(H$2=ตัวเลือก!A$30,"ยังไม่บันทึกข้อมูล",R997*0.47),"ข้อมูลไม่ถูกต้อง")</f>
        <v>ข้อมูลไม่ถูกต้อง</v>
      </c>
      <c r="V997" s="149" t="str">
        <f>IF(ISNUMBER(S997),
IF(H$2=ตัวเลือก!A$30,"ยังไม่บันทึกข้อมูล",S997*0.47),"ข้อมูลไม่ถูกต้อง")</f>
        <v>ข้อมูลไม่ถูกต้อง</v>
      </c>
      <c r="W997" s="149" t="str">
        <f t="shared" si="127"/>
        <v>ข้อมูลไม่ถูกต้อง</v>
      </c>
      <c r="X997" s="148" t="str">
        <f t="shared" si="128"/>
        <v>ข้อมูลไม่ถูกต้อง</v>
      </c>
      <c r="Y997" s="38"/>
      <c r="Z997" s="38"/>
      <c r="AA997" s="38"/>
    </row>
    <row r="998" spans="1:27" x14ac:dyDescent="0.45">
      <c r="A998" s="38">
        <v>993</v>
      </c>
      <c r="B998" s="38"/>
      <c r="C998" s="38"/>
      <c r="D998" s="38"/>
      <c r="E998" s="38"/>
      <c r="F998" s="35"/>
      <c r="G998" s="35"/>
      <c r="H998" s="150"/>
      <c r="I998" s="38"/>
      <c r="J998" s="149" t="str">
        <f t="shared" si="129"/>
        <v>รอข้อมูลคอลัมน์ H</v>
      </c>
      <c r="K998" s="150"/>
      <c r="L998" s="150"/>
      <c r="M998" s="150"/>
      <c r="N998" s="149" t="str" cm="1">
        <f t="array" ref="N998">IF(AND(K998:M998=""),"ยังไม่บันทึกข้อมูล",
IF(M998&lt;&gt;"",
IF(M998&gt;=1.3,M998,"เป็นไม้พุ่ม"),
IF(K998+L998&gt;=1.3,K998+L998,"เป็นไม้พุ่ม")))</f>
        <v>ยังไม่บันทึกข้อมูล</v>
      </c>
      <c r="O998" s="149" t="str">
        <f t="shared" si="122"/>
        <v>ข้อมูลไม่ถูกต้อง</v>
      </c>
      <c r="P998" s="149" t="str">
        <f t="shared" si="123"/>
        <v>ข้อมูลไม่ถูกต้อง</v>
      </c>
      <c r="Q998" s="149" t="str">
        <f t="shared" si="124"/>
        <v>ข้อมูลไม่ถูกต้อง</v>
      </c>
      <c r="R998" s="149" t="str">
        <f t="shared" si="125"/>
        <v>ข้อมูลไม่ถูกต้อง</v>
      </c>
      <c r="S998" s="149" t="str">
        <f>IF(ISNUMBER(R998),
IF(H$2=ตัวเลือก!A$30,"ยังไม่บันทึกข้อมูล",R998*0.27),"ข้อมูลไม่ถูกต้อง")</f>
        <v>ข้อมูลไม่ถูกต้อง</v>
      </c>
      <c r="T998" s="149" t="str">
        <f t="shared" si="126"/>
        <v>ข้อมูลไม่ถูกต้อง</v>
      </c>
      <c r="U998" s="149" t="str">
        <f>IF(ISNUMBER(R998),
IF(H$2=ตัวเลือก!A$30,"ยังไม่บันทึกข้อมูล",R998*0.47),"ข้อมูลไม่ถูกต้อง")</f>
        <v>ข้อมูลไม่ถูกต้อง</v>
      </c>
      <c r="V998" s="149" t="str">
        <f>IF(ISNUMBER(S998),
IF(H$2=ตัวเลือก!A$30,"ยังไม่บันทึกข้อมูล",S998*0.47),"ข้อมูลไม่ถูกต้อง")</f>
        <v>ข้อมูลไม่ถูกต้อง</v>
      </c>
      <c r="W998" s="149" t="str">
        <f t="shared" si="127"/>
        <v>ข้อมูลไม่ถูกต้อง</v>
      </c>
      <c r="X998" s="148" t="str">
        <f t="shared" si="128"/>
        <v>ข้อมูลไม่ถูกต้อง</v>
      </c>
      <c r="Y998" s="38"/>
      <c r="Z998" s="38"/>
      <c r="AA998" s="38"/>
    </row>
    <row r="999" spans="1:27" x14ac:dyDescent="0.45">
      <c r="A999" s="38">
        <v>994</v>
      </c>
      <c r="B999" s="38"/>
      <c r="C999" s="38"/>
      <c r="D999" s="38"/>
      <c r="E999" s="38"/>
      <c r="F999" s="35"/>
      <c r="G999" s="35"/>
      <c r="H999" s="150"/>
      <c r="I999" s="38"/>
      <c r="J999" s="149" t="str">
        <f t="shared" si="129"/>
        <v>รอข้อมูลคอลัมน์ H</v>
      </c>
      <c r="K999" s="150"/>
      <c r="L999" s="150"/>
      <c r="M999" s="150"/>
      <c r="N999" s="149" t="str" cm="1">
        <f t="array" ref="N999">IF(AND(K999:M999=""),"ยังไม่บันทึกข้อมูล",
IF(M999&lt;&gt;"",
IF(M999&gt;=1.3,M999,"เป็นไม้พุ่ม"),
IF(K999+L999&gt;=1.3,K999+L999,"เป็นไม้พุ่ม")))</f>
        <v>ยังไม่บันทึกข้อมูล</v>
      </c>
      <c r="O999" s="149" t="str">
        <f t="shared" si="122"/>
        <v>ข้อมูลไม่ถูกต้อง</v>
      </c>
      <c r="P999" s="149" t="str">
        <f t="shared" si="123"/>
        <v>ข้อมูลไม่ถูกต้อง</v>
      </c>
      <c r="Q999" s="149" t="str">
        <f t="shared" si="124"/>
        <v>ข้อมูลไม่ถูกต้อง</v>
      </c>
      <c r="R999" s="149" t="str">
        <f t="shared" si="125"/>
        <v>ข้อมูลไม่ถูกต้อง</v>
      </c>
      <c r="S999" s="149" t="str">
        <f>IF(ISNUMBER(R999),
IF(H$2=ตัวเลือก!A$30,"ยังไม่บันทึกข้อมูล",R999*0.27),"ข้อมูลไม่ถูกต้อง")</f>
        <v>ข้อมูลไม่ถูกต้อง</v>
      </c>
      <c r="T999" s="149" t="str">
        <f t="shared" si="126"/>
        <v>ข้อมูลไม่ถูกต้อง</v>
      </c>
      <c r="U999" s="149" t="str">
        <f>IF(ISNUMBER(R999),
IF(H$2=ตัวเลือก!A$30,"ยังไม่บันทึกข้อมูล",R999*0.47),"ข้อมูลไม่ถูกต้อง")</f>
        <v>ข้อมูลไม่ถูกต้อง</v>
      </c>
      <c r="V999" s="149" t="str">
        <f>IF(ISNUMBER(S999),
IF(H$2=ตัวเลือก!A$30,"ยังไม่บันทึกข้อมูล",S999*0.47),"ข้อมูลไม่ถูกต้อง")</f>
        <v>ข้อมูลไม่ถูกต้อง</v>
      </c>
      <c r="W999" s="149" t="str">
        <f t="shared" si="127"/>
        <v>ข้อมูลไม่ถูกต้อง</v>
      </c>
      <c r="X999" s="148" t="str">
        <f t="shared" si="128"/>
        <v>ข้อมูลไม่ถูกต้อง</v>
      </c>
      <c r="Y999" s="38"/>
      <c r="Z999" s="38"/>
      <c r="AA999" s="38"/>
    </row>
    <row r="1000" spans="1:27" x14ac:dyDescent="0.45">
      <c r="A1000" s="38">
        <v>995</v>
      </c>
      <c r="B1000" s="38"/>
      <c r="C1000" s="38"/>
      <c r="D1000" s="38"/>
      <c r="E1000" s="38"/>
      <c r="F1000" s="35"/>
      <c r="G1000" s="35"/>
      <c r="H1000" s="150"/>
      <c r="I1000" s="38"/>
      <c r="J1000" s="149" t="str">
        <f t="shared" si="129"/>
        <v>รอข้อมูลคอลัมน์ H</v>
      </c>
      <c r="K1000" s="150"/>
      <c r="L1000" s="150"/>
      <c r="M1000" s="150"/>
      <c r="N1000" s="149" t="str" cm="1">
        <f t="array" ref="N1000">IF(AND(K1000:M1000=""),"ยังไม่บันทึกข้อมูล",
IF(M1000&lt;&gt;"",
IF(M1000&gt;=1.3,M1000,"เป็นไม้พุ่ม"),
IF(K1000+L1000&gt;=1.3,K1000+L1000,"เป็นไม้พุ่ม")))</f>
        <v>ยังไม่บันทึกข้อมูล</v>
      </c>
      <c r="O1000" s="149" t="str">
        <f t="shared" si="122"/>
        <v>ข้อมูลไม่ถูกต้อง</v>
      </c>
      <c r="P1000" s="149" t="str">
        <f t="shared" si="123"/>
        <v>ข้อมูลไม่ถูกต้อง</v>
      </c>
      <c r="Q1000" s="149" t="str">
        <f t="shared" si="124"/>
        <v>ข้อมูลไม่ถูกต้อง</v>
      </c>
      <c r="R1000" s="149" t="str">
        <f t="shared" si="125"/>
        <v>ข้อมูลไม่ถูกต้อง</v>
      </c>
      <c r="S1000" s="149" t="str">
        <f>IF(ISNUMBER(R1000),
IF(H$2=ตัวเลือก!A$30,"ยังไม่บันทึกข้อมูล",R1000*0.27),"ข้อมูลไม่ถูกต้อง")</f>
        <v>ข้อมูลไม่ถูกต้อง</v>
      </c>
      <c r="T1000" s="149" t="str">
        <f t="shared" si="126"/>
        <v>ข้อมูลไม่ถูกต้อง</v>
      </c>
      <c r="U1000" s="149" t="str">
        <f>IF(ISNUMBER(R1000),
IF(H$2=ตัวเลือก!A$30,"ยังไม่บันทึกข้อมูล",R1000*0.47),"ข้อมูลไม่ถูกต้อง")</f>
        <v>ข้อมูลไม่ถูกต้อง</v>
      </c>
      <c r="V1000" s="149" t="str">
        <f>IF(ISNUMBER(S1000),
IF(H$2=ตัวเลือก!A$30,"ยังไม่บันทึกข้อมูล",S1000*0.47),"ข้อมูลไม่ถูกต้อง")</f>
        <v>ข้อมูลไม่ถูกต้อง</v>
      </c>
      <c r="W1000" s="149" t="str">
        <f t="shared" si="127"/>
        <v>ข้อมูลไม่ถูกต้อง</v>
      </c>
      <c r="X1000" s="148" t="str">
        <f t="shared" si="128"/>
        <v>ข้อมูลไม่ถูกต้อง</v>
      </c>
      <c r="Y1000" s="38"/>
      <c r="Z1000" s="38"/>
      <c r="AA1000" s="38"/>
    </row>
    <row r="1001" spans="1:27" x14ac:dyDescent="0.45">
      <c r="A1001" s="38">
        <v>996</v>
      </c>
      <c r="B1001" s="38"/>
      <c r="C1001" s="38"/>
      <c r="D1001" s="38"/>
      <c r="E1001" s="38"/>
      <c r="F1001" s="35"/>
      <c r="G1001" s="35"/>
      <c r="H1001" s="150"/>
      <c r="I1001" s="38"/>
      <c r="J1001" s="149" t="str">
        <f t="shared" si="129"/>
        <v>รอข้อมูลคอลัมน์ H</v>
      </c>
      <c r="K1001" s="150"/>
      <c r="L1001" s="150"/>
      <c r="M1001" s="150"/>
      <c r="N1001" s="149" t="str" cm="1">
        <f t="array" ref="N1001">IF(AND(K1001:M1001=""),"ยังไม่บันทึกข้อมูล",
IF(M1001&lt;&gt;"",
IF(M1001&gt;=1.3,M1001,"เป็นไม้พุ่ม"),
IF(K1001+L1001&gt;=1.3,K1001+L1001,"เป็นไม้พุ่ม")))</f>
        <v>ยังไม่บันทึกข้อมูล</v>
      </c>
      <c r="O1001" s="149" t="str">
        <f t="shared" si="122"/>
        <v>ข้อมูลไม่ถูกต้อง</v>
      </c>
      <c r="P1001" s="149" t="str">
        <f t="shared" si="123"/>
        <v>ข้อมูลไม่ถูกต้อง</v>
      </c>
      <c r="Q1001" s="149" t="str">
        <f t="shared" si="124"/>
        <v>ข้อมูลไม่ถูกต้อง</v>
      </c>
      <c r="R1001" s="149" t="str">
        <f t="shared" si="125"/>
        <v>ข้อมูลไม่ถูกต้อง</v>
      </c>
      <c r="S1001" s="149" t="str">
        <f>IF(ISNUMBER(R1001),
IF(H$2=ตัวเลือก!A$30,"ยังไม่บันทึกข้อมูล",R1001*0.27),"ข้อมูลไม่ถูกต้อง")</f>
        <v>ข้อมูลไม่ถูกต้อง</v>
      </c>
      <c r="T1001" s="149" t="str">
        <f t="shared" si="126"/>
        <v>ข้อมูลไม่ถูกต้อง</v>
      </c>
      <c r="U1001" s="149" t="str">
        <f>IF(ISNUMBER(R1001),
IF(H$2=ตัวเลือก!A$30,"ยังไม่บันทึกข้อมูล",R1001*0.47),"ข้อมูลไม่ถูกต้อง")</f>
        <v>ข้อมูลไม่ถูกต้อง</v>
      </c>
      <c r="V1001" s="149" t="str">
        <f>IF(ISNUMBER(S1001),
IF(H$2=ตัวเลือก!A$30,"ยังไม่บันทึกข้อมูล",S1001*0.47),"ข้อมูลไม่ถูกต้อง")</f>
        <v>ข้อมูลไม่ถูกต้อง</v>
      </c>
      <c r="W1001" s="149" t="str">
        <f t="shared" si="127"/>
        <v>ข้อมูลไม่ถูกต้อง</v>
      </c>
      <c r="X1001" s="148" t="str">
        <f t="shared" si="128"/>
        <v>ข้อมูลไม่ถูกต้อง</v>
      </c>
      <c r="Y1001" s="38"/>
      <c r="Z1001" s="38"/>
      <c r="AA1001" s="38"/>
    </row>
    <row r="1002" spans="1:27" x14ac:dyDescent="0.45">
      <c r="A1002" s="38">
        <v>997</v>
      </c>
      <c r="B1002" s="38"/>
      <c r="C1002" s="38"/>
      <c r="D1002" s="38"/>
      <c r="E1002" s="38"/>
      <c r="F1002" s="35"/>
      <c r="G1002" s="35"/>
      <c r="H1002" s="150"/>
      <c r="I1002" s="38"/>
      <c r="J1002" s="149" t="str">
        <f t="shared" si="129"/>
        <v>รอข้อมูลคอลัมน์ H</v>
      </c>
      <c r="K1002" s="150"/>
      <c r="L1002" s="150"/>
      <c r="M1002" s="150"/>
      <c r="N1002" s="149" t="str" cm="1">
        <f t="array" ref="N1002">IF(AND(K1002:M1002=""),"ยังไม่บันทึกข้อมูล",
IF(M1002&lt;&gt;"",
IF(M1002&gt;=1.3,M1002,"เป็นไม้พุ่ม"),
IF(K1002+L1002&gt;=1.3,K1002+L1002,"เป็นไม้พุ่ม")))</f>
        <v>ยังไม่บันทึกข้อมูล</v>
      </c>
      <c r="O1002" s="149" t="str">
        <f t="shared" si="122"/>
        <v>ข้อมูลไม่ถูกต้อง</v>
      </c>
      <c r="P1002" s="149" t="str">
        <f t="shared" si="123"/>
        <v>ข้อมูลไม่ถูกต้อง</v>
      </c>
      <c r="Q1002" s="149" t="str">
        <f t="shared" si="124"/>
        <v>ข้อมูลไม่ถูกต้อง</v>
      </c>
      <c r="R1002" s="149" t="str">
        <f t="shared" si="125"/>
        <v>ข้อมูลไม่ถูกต้อง</v>
      </c>
      <c r="S1002" s="149" t="str">
        <f>IF(ISNUMBER(R1002),
IF(H$2=ตัวเลือก!A$30,"ยังไม่บันทึกข้อมูล",R1002*0.27),"ข้อมูลไม่ถูกต้อง")</f>
        <v>ข้อมูลไม่ถูกต้อง</v>
      </c>
      <c r="T1002" s="149" t="str">
        <f t="shared" si="126"/>
        <v>ข้อมูลไม่ถูกต้อง</v>
      </c>
      <c r="U1002" s="149" t="str">
        <f>IF(ISNUMBER(R1002),
IF(H$2=ตัวเลือก!A$30,"ยังไม่บันทึกข้อมูล",R1002*0.47),"ข้อมูลไม่ถูกต้อง")</f>
        <v>ข้อมูลไม่ถูกต้อง</v>
      </c>
      <c r="V1002" s="149" t="str">
        <f>IF(ISNUMBER(S1002),
IF(H$2=ตัวเลือก!A$30,"ยังไม่บันทึกข้อมูล",S1002*0.47),"ข้อมูลไม่ถูกต้อง")</f>
        <v>ข้อมูลไม่ถูกต้อง</v>
      </c>
      <c r="W1002" s="149" t="str">
        <f t="shared" si="127"/>
        <v>ข้อมูลไม่ถูกต้อง</v>
      </c>
      <c r="X1002" s="148" t="str">
        <f t="shared" si="128"/>
        <v>ข้อมูลไม่ถูกต้อง</v>
      </c>
      <c r="Y1002" s="38"/>
      <c r="Z1002" s="38"/>
      <c r="AA1002" s="38"/>
    </row>
    <row r="1003" spans="1:27" x14ac:dyDescent="0.45">
      <c r="A1003" s="38">
        <v>998</v>
      </c>
      <c r="B1003" s="38"/>
      <c r="C1003" s="38"/>
      <c r="D1003" s="38"/>
      <c r="E1003" s="38"/>
      <c r="F1003" s="35"/>
      <c r="G1003" s="35"/>
      <c r="H1003" s="150"/>
      <c r="I1003" s="38"/>
      <c r="J1003" s="149" t="str">
        <f t="shared" si="129"/>
        <v>รอข้อมูลคอลัมน์ H</v>
      </c>
      <c r="K1003" s="150"/>
      <c r="L1003" s="150"/>
      <c r="M1003" s="150"/>
      <c r="N1003" s="149" t="str" cm="1">
        <f t="array" ref="N1003">IF(AND(K1003:M1003=""),"ยังไม่บันทึกข้อมูล",
IF(M1003&lt;&gt;"",
IF(M1003&gt;=1.3,M1003,"เป็นไม้พุ่ม"),
IF(K1003+L1003&gt;=1.3,K1003+L1003,"เป็นไม้พุ่ม")))</f>
        <v>ยังไม่บันทึกข้อมูล</v>
      </c>
      <c r="O1003" s="149" t="str">
        <f t="shared" si="122"/>
        <v>ข้อมูลไม่ถูกต้อง</v>
      </c>
      <c r="P1003" s="149" t="str">
        <f t="shared" si="123"/>
        <v>ข้อมูลไม่ถูกต้อง</v>
      </c>
      <c r="Q1003" s="149" t="str">
        <f t="shared" si="124"/>
        <v>ข้อมูลไม่ถูกต้อง</v>
      </c>
      <c r="R1003" s="149" t="str">
        <f t="shared" si="125"/>
        <v>ข้อมูลไม่ถูกต้อง</v>
      </c>
      <c r="S1003" s="149" t="str">
        <f>IF(ISNUMBER(R1003),
IF(H$2=ตัวเลือก!A$30,"ยังไม่บันทึกข้อมูล",R1003*0.27),"ข้อมูลไม่ถูกต้อง")</f>
        <v>ข้อมูลไม่ถูกต้อง</v>
      </c>
      <c r="T1003" s="149" t="str">
        <f t="shared" si="126"/>
        <v>ข้อมูลไม่ถูกต้อง</v>
      </c>
      <c r="U1003" s="149" t="str">
        <f>IF(ISNUMBER(R1003),
IF(H$2=ตัวเลือก!A$30,"ยังไม่บันทึกข้อมูล",R1003*0.47),"ข้อมูลไม่ถูกต้อง")</f>
        <v>ข้อมูลไม่ถูกต้อง</v>
      </c>
      <c r="V1003" s="149" t="str">
        <f>IF(ISNUMBER(S1003),
IF(H$2=ตัวเลือก!A$30,"ยังไม่บันทึกข้อมูล",S1003*0.47),"ข้อมูลไม่ถูกต้อง")</f>
        <v>ข้อมูลไม่ถูกต้อง</v>
      </c>
      <c r="W1003" s="149" t="str">
        <f t="shared" si="127"/>
        <v>ข้อมูลไม่ถูกต้อง</v>
      </c>
      <c r="X1003" s="148" t="str">
        <f t="shared" si="128"/>
        <v>ข้อมูลไม่ถูกต้อง</v>
      </c>
      <c r="Y1003" s="38"/>
      <c r="Z1003" s="38"/>
      <c r="AA1003" s="38"/>
    </row>
    <row r="1004" spans="1:27" x14ac:dyDescent="0.45">
      <c r="A1004" s="38">
        <v>999</v>
      </c>
      <c r="B1004" s="38"/>
      <c r="C1004" s="38"/>
      <c r="D1004" s="38"/>
      <c r="E1004" s="38"/>
      <c r="F1004" s="35"/>
      <c r="G1004" s="35"/>
      <c r="H1004" s="150"/>
      <c r="I1004" s="38"/>
      <c r="J1004" s="149" t="str">
        <f t="shared" si="129"/>
        <v>รอข้อมูลคอลัมน์ H</v>
      </c>
      <c r="K1004" s="150"/>
      <c r="L1004" s="150"/>
      <c r="M1004" s="150"/>
      <c r="N1004" s="149" t="str" cm="1">
        <f t="array" ref="N1004">IF(AND(K1004:M1004=""),"ยังไม่บันทึกข้อมูล",
IF(M1004&lt;&gt;"",
IF(M1004&gt;=1.3,M1004,"เป็นไม้พุ่ม"),
IF(K1004+L1004&gt;=1.3,K1004+L1004,"เป็นไม้พุ่ม")))</f>
        <v>ยังไม่บันทึกข้อมูล</v>
      </c>
      <c r="O1004" s="149" t="str">
        <f t="shared" si="122"/>
        <v>ข้อมูลไม่ถูกต้อง</v>
      </c>
      <c r="P1004" s="149" t="str">
        <f t="shared" si="123"/>
        <v>ข้อมูลไม่ถูกต้อง</v>
      </c>
      <c r="Q1004" s="149" t="str">
        <f t="shared" si="124"/>
        <v>ข้อมูลไม่ถูกต้อง</v>
      </c>
      <c r="R1004" s="149" t="str">
        <f t="shared" si="125"/>
        <v>ข้อมูลไม่ถูกต้อง</v>
      </c>
      <c r="S1004" s="149" t="str">
        <f>IF(ISNUMBER(R1004),
IF(H$2=ตัวเลือก!A$30,"ยังไม่บันทึกข้อมูล",R1004*0.27),"ข้อมูลไม่ถูกต้อง")</f>
        <v>ข้อมูลไม่ถูกต้อง</v>
      </c>
      <c r="T1004" s="149" t="str">
        <f t="shared" si="126"/>
        <v>ข้อมูลไม่ถูกต้อง</v>
      </c>
      <c r="U1004" s="149" t="str">
        <f>IF(ISNUMBER(R1004),
IF(H$2=ตัวเลือก!A$30,"ยังไม่บันทึกข้อมูล",R1004*0.47),"ข้อมูลไม่ถูกต้อง")</f>
        <v>ข้อมูลไม่ถูกต้อง</v>
      </c>
      <c r="V1004" s="149" t="str">
        <f>IF(ISNUMBER(S1004),
IF(H$2=ตัวเลือก!A$30,"ยังไม่บันทึกข้อมูล",S1004*0.47),"ข้อมูลไม่ถูกต้อง")</f>
        <v>ข้อมูลไม่ถูกต้อง</v>
      </c>
      <c r="W1004" s="149" t="str">
        <f t="shared" si="127"/>
        <v>ข้อมูลไม่ถูกต้อง</v>
      </c>
      <c r="X1004" s="148" t="str">
        <f t="shared" si="128"/>
        <v>ข้อมูลไม่ถูกต้อง</v>
      </c>
      <c r="Y1004" s="38"/>
      <c r="Z1004" s="38"/>
      <c r="AA1004" s="38"/>
    </row>
    <row r="1005" spans="1:27" x14ac:dyDescent="0.45">
      <c r="A1005" s="38">
        <v>1000</v>
      </c>
      <c r="B1005" s="38"/>
      <c r="C1005" s="38"/>
      <c r="D1005" s="38"/>
      <c r="E1005" s="38"/>
      <c r="F1005" s="35"/>
      <c r="G1005" s="35"/>
      <c r="H1005" s="150"/>
      <c r="I1005" s="38"/>
      <c r="J1005" s="149" t="str">
        <f t="shared" si="129"/>
        <v>รอข้อมูลคอลัมน์ H</v>
      </c>
      <c r="K1005" s="150"/>
      <c r="L1005" s="150"/>
      <c r="M1005" s="150"/>
      <c r="N1005" s="149" t="str" cm="1">
        <f t="array" ref="N1005">IF(AND(K1005:M1005=""),"ยังไม่บันทึกข้อมูล",
IF(M1005&lt;&gt;"",
IF(M1005&gt;=1.3,M1005,"เป็นไม้พุ่ม"),
IF(K1005+L1005&gt;=1.3,K1005+L1005,"เป็นไม้พุ่ม")))</f>
        <v>ยังไม่บันทึกข้อมูล</v>
      </c>
      <c r="O1005" s="149" t="str">
        <f t="shared" si="122"/>
        <v>ข้อมูลไม่ถูกต้อง</v>
      </c>
      <c r="P1005" s="149" t="str">
        <f t="shared" si="123"/>
        <v>ข้อมูลไม่ถูกต้อง</v>
      </c>
      <c r="Q1005" s="149" t="str">
        <f t="shared" si="124"/>
        <v>ข้อมูลไม่ถูกต้อง</v>
      </c>
      <c r="R1005" s="149" t="str">
        <f t="shared" si="125"/>
        <v>ข้อมูลไม่ถูกต้อง</v>
      </c>
      <c r="S1005" s="149" t="str">
        <f>IF(ISNUMBER(R1005),
IF(H$2=ตัวเลือก!A$30,"ยังไม่บันทึกข้อมูล",R1005*0.27),"ข้อมูลไม่ถูกต้อง")</f>
        <v>ข้อมูลไม่ถูกต้อง</v>
      </c>
      <c r="T1005" s="149" t="str">
        <f t="shared" si="126"/>
        <v>ข้อมูลไม่ถูกต้อง</v>
      </c>
      <c r="U1005" s="149" t="str">
        <f>IF(ISNUMBER(R1005),
IF(H$2=ตัวเลือก!A$30,"ยังไม่บันทึกข้อมูล",R1005*0.47),"ข้อมูลไม่ถูกต้อง")</f>
        <v>ข้อมูลไม่ถูกต้อง</v>
      </c>
      <c r="V1005" s="149" t="str">
        <f>IF(ISNUMBER(S1005),
IF(H$2=ตัวเลือก!A$30,"ยังไม่บันทึกข้อมูล",S1005*0.47),"ข้อมูลไม่ถูกต้อง")</f>
        <v>ข้อมูลไม่ถูกต้อง</v>
      </c>
      <c r="W1005" s="149" t="str">
        <f t="shared" si="127"/>
        <v>ข้อมูลไม่ถูกต้อง</v>
      </c>
      <c r="X1005" s="148" t="str">
        <f t="shared" si="128"/>
        <v>ข้อมูลไม่ถูกต้อง</v>
      </c>
      <c r="Y1005" s="38"/>
      <c r="Z1005" s="38"/>
      <c r="AA1005" s="38"/>
    </row>
  </sheetData>
  <sheetProtection sheet="1" objects="1" scenarios="1"/>
  <dataValidations count="1">
    <dataValidation type="decimal" operator="greaterThanOrEqual" allowBlank="1" showInputMessage="1" showErrorMessage="1" sqref="K14:L38 I6:I1005 K6:M13 H6:H38 A6:B1005" xr:uid="{BACA009B-C442-4C92-941D-41BD0242E12B}">
      <formula1>0</formula1>
    </dataValidation>
  </dataValidations>
  <pageMargins left="0.7" right="0.7" top="0.75" bottom="0.75" header="0.3" footer="0.3"/>
  <pageSetup paperSize="9" orientation="portrait" horizontalDpi="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54BA-71D1-4C50-9860-921C463DA33E}">
  <sheetPr>
    <tabColor theme="6" tint="0.59999389629810485"/>
  </sheetPr>
  <dimension ref="A2:AA100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M10" sqref="M10"/>
    </sheetView>
  </sheetViews>
  <sheetFormatPr defaultColWidth="8.75" defaultRowHeight="15.5" x14ac:dyDescent="0.45"/>
  <cols>
    <col min="1" max="1" width="5.25" style="34" bestFit="1" customWidth="1"/>
    <col min="2" max="2" width="8.25" style="34" customWidth="1"/>
    <col min="3" max="4" width="12" style="34" customWidth="1"/>
    <col min="5" max="5" width="20.83203125" style="34" customWidth="1"/>
    <col min="6" max="7" width="15.25" style="89" customWidth="1"/>
    <col min="8" max="8" width="14.5" style="151" customWidth="1"/>
    <col min="9" max="9" width="14.75" style="34" customWidth="1"/>
    <col min="10" max="10" width="15.25" style="34" customWidth="1"/>
    <col min="11" max="11" width="25" style="34" customWidth="1"/>
    <col min="12" max="12" width="15.83203125" style="34" customWidth="1"/>
    <col min="13" max="13" width="20.5" style="34" customWidth="1"/>
    <col min="14" max="17" width="21.75" style="34" customWidth="1"/>
    <col min="18" max="18" width="20" style="34" customWidth="1"/>
    <col min="19" max="19" width="14.33203125" style="34" customWidth="1"/>
    <col min="20" max="20" width="14" style="34" customWidth="1"/>
    <col min="21" max="21" width="28.25" style="34" customWidth="1"/>
    <col min="22" max="22" width="24.08203125" style="34" customWidth="1"/>
    <col min="23" max="23" width="21.75" style="34" customWidth="1"/>
    <col min="24" max="24" width="32" style="34" customWidth="1"/>
    <col min="25" max="25" width="26.33203125" style="34" customWidth="1"/>
    <col min="26" max="27" width="19.25" style="34" customWidth="1"/>
    <col min="28" max="16384" width="8.75" style="34"/>
  </cols>
  <sheetData>
    <row r="2" spans="1:27" x14ac:dyDescent="0.45">
      <c r="C2" s="41" t="s">
        <v>221</v>
      </c>
      <c r="D2" s="42"/>
      <c r="E2" s="63"/>
      <c r="F2" s="154" t="s">
        <v>275</v>
      </c>
    </row>
    <row r="3" spans="1:27" ht="30" customHeight="1" x14ac:dyDescent="0.45">
      <c r="C3" s="65" t="s">
        <v>273</v>
      </c>
      <c r="D3" s="42"/>
      <c r="E3" s="63"/>
      <c r="F3" s="64" t="s">
        <v>15</v>
      </c>
      <c r="X3" s="156">
        <f>SUM(X6:X1005)</f>
        <v>0</v>
      </c>
    </row>
    <row r="5" spans="1:27" s="37" customFormat="1" ht="46.5" x14ac:dyDescent="0.45">
      <c r="A5" s="36" t="s">
        <v>0</v>
      </c>
      <c r="B5" s="36" t="s">
        <v>222</v>
      </c>
      <c r="C5" s="36" t="s">
        <v>23</v>
      </c>
      <c r="D5" s="36" t="s">
        <v>425</v>
      </c>
      <c r="E5" s="36" t="s">
        <v>224</v>
      </c>
      <c r="F5" s="36" t="s">
        <v>220</v>
      </c>
      <c r="G5" s="36" t="s">
        <v>219</v>
      </c>
      <c r="H5" s="36" t="s">
        <v>436</v>
      </c>
      <c r="I5" s="36" t="s">
        <v>233</v>
      </c>
      <c r="J5" s="36" t="s">
        <v>436</v>
      </c>
      <c r="K5" s="43" t="s">
        <v>225</v>
      </c>
      <c r="L5" s="43" t="s">
        <v>25</v>
      </c>
      <c r="M5" s="36" t="s">
        <v>234</v>
      </c>
      <c r="N5" s="36" t="s">
        <v>26</v>
      </c>
      <c r="O5" s="36" t="s">
        <v>27</v>
      </c>
      <c r="P5" s="36" t="s">
        <v>28</v>
      </c>
      <c r="Q5" s="36" t="s">
        <v>29</v>
      </c>
      <c r="R5" s="36" t="s">
        <v>229</v>
      </c>
      <c r="S5" s="36" t="s">
        <v>230</v>
      </c>
      <c r="T5" s="36" t="s">
        <v>30</v>
      </c>
      <c r="U5" s="36" t="s">
        <v>226</v>
      </c>
      <c r="V5" s="36" t="s">
        <v>227</v>
      </c>
      <c r="W5" s="36" t="s">
        <v>228</v>
      </c>
      <c r="X5" s="36" t="s">
        <v>277</v>
      </c>
      <c r="Y5" s="36" t="s">
        <v>17</v>
      </c>
      <c r="Z5" s="36" t="s">
        <v>16</v>
      </c>
      <c r="AA5" s="36" t="s">
        <v>274</v>
      </c>
    </row>
    <row r="6" spans="1:27" x14ac:dyDescent="0.45">
      <c r="A6" s="38">
        <v>1</v>
      </c>
      <c r="B6" s="38">
        <v>1</v>
      </c>
      <c r="C6" s="38">
        <v>1</v>
      </c>
      <c r="D6" s="38">
        <v>1</v>
      </c>
      <c r="E6" s="38"/>
      <c r="F6" s="152"/>
      <c r="G6" s="152"/>
      <c r="H6" s="150">
        <v>5</v>
      </c>
      <c r="I6" s="38"/>
      <c r="J6" s="149" t="str">
        <f>IF(H6="","รอข้อมูลคอลัมน์ H",
IF(H6/PI()&gt;4.5,H6/PI(),"ไม่นำมาคำนวณ"))</f>
        <v>ไม่นำมาคำนวณ</v>
      </c>
      <c r="K6" s="150"/>
      <c r="L6" s="150"/>
      <c r="M6" s="150">
        <v>2</v>
      </c>
      <c r="N6" s="149" cm="1">
        <f t="array" ref="N6">IF(AND(K6:M6=""),"ยังไม่บันทึกข้อมูล",
IF(M6&lt;&gt;"",
IF(M6&gt;=1.3,M6,"เป็นไม้พุ่ม"),
IF(K6+L6&gt;=1.3,K6+L6,"เป็นไม้พุ่ม")))</f>
        <v>2</v>
      </c>
      <c r="O6" s="149" t="str">
        <f>IF(AND(ISNUMBER(J6),ISNUMBER(N6)),0.0702*(((J6^2)*N6))^0.8737,"ข้อมูลไม่ถูกต้อง")</f>
        <v>ข้อมูลไม่ถูกต้อง</v>
      </c>
      <c r="P6" s="149" t="str">
        <f>IF(AND(ISNUMBER(J6),ISNUMBER(N6)),0.0093*(((J6^2)*N6))^0.9403,"ข้อมูลไม่ถูกต้อง")</f>
        <v>ข้อมูลไม่ถูกต้อง</v>
      </c>
      <c r="Q6" s="149" t="str">
        <f>IF(AND(ISNUMBER(K6),ISNUMBER(O6)),0.0244*(((K6^2)*O6))^1.0517,"ข้อมูลไม่ถูกต้อง")</f>
        <v>ข้อมูลไม่ถูกต้อง</v>
      </c>
      <c r="R6" s="149" t="str">
        <f>IF(AND(O6&lt;&gt;"ข้อมูลไม่ถูกต้อง",P6&lt;&gt;"ข้อมูลไม่ถูกต้อง",Q6&lt;&gt;"ข้อมูลไม่ถูกต้อง"),O6+P6+Q6,"ข้อมูลไม่ถูกต้อง")</f>
        <v>ข้อมูลไม่ถูกต้อง</v>
      </c>
      <c r="S6" s="149" t="str">
        <f>IF(ISNUMBER(R6),
IF(H$2=ตัวเลือก!A$30,"ยังไม่บันทึกข้อมูล",R6*0.27),"ข้อมูลไม่ถูกต้อง")</f>
        <v>ข้อมูลไม่ถูกต้อง</v>
      </c>
      <c r="T6" s="149" t="str">
        <f>IF(AND(ISNUMBER(R6),ISNUMBER(S6)),R6+S6,"ข้อมูลไม่ถูกต้อง")</f>
        <v>ข้อมูลไม่ถูกต้อง</v>
      </c>
      <c r="U6" s="149" t="str">
        <f>IF(ISNUMBER(R6),
IF(H$2=ตัวเลือก!A$30,"ยังไม่บันทึกข้อมูล",R6*0.47),"ข้อมูลไม่ถูกต้อง")</f>
        <v>ข้อมูลไม่ถูกต้อง</v>
      </c>
      <c r="V6" s="149" t="str">
        <f>IF(ISNUMBER(S6),
IF(H$2=ตัวเลือก!A$30,"ยังไม่บันทึกข้อมูล",S6*0.47),"ข้อมูลไม่ถูกต้อง")</f>
        <v>ข้อมูลไม่ถูกต้อง</v>
      </c>
      <c r="W6" s="149" t="str">
        <f>IF(AND(ISNUMBER(U6),ISNUMBER(V6)),((U6+V6)/1000),"ข้อมูลไม่ถูกต้อง")</f>
        <v>ข้อมูลไม่ถูกต้อง</v>
      </c>
      <c r="X6" s="148" t="str">
        <f>IF(ISNUMBER(W6),W6*(44/12),"ข้อมูลไม่ถูกต้อง")</f>
        <v>ข้อมูลไม่ถูกต้อง</v>
      </c>
      <c r="Y6" s="38"/>
      <c r="Z6" s="38"/>
      <c r="AA6" s="38"/>
    </row>
    <row r="7" spans="1:27" x14ac:dyDescent="0.45">
      <c r="A7" s="38">
        <v>2</v>
      </c>
      <c r="B7" s="38">
        <v>1</v>
      </c>
      <c r="C7" s="38"/>
      <c r="D7" s="38">
        <v>2</v>
      </c>
      <c r="E7" s="38"/>
      <c r="F7" s="152"/>
      <c r="G7" s="152"/>
      <c r="H7" s="150">
        <v>6</v>
      </c>
      <c r="I7" s="38"/>
      <c r="J7" s="149" t="str">
        <f t="shared" ref="J7:J13" si="0">IF(H7="","รอข้อมูลคอลัมน์ H",
IF(H7/PI()&gt;=4.5,H7/PI(),"ไม่นำมาคำนวณ"))</f>
        <v>ไม่นำมาคำนวณ</v>
      </c>
      <c r="K7" s="150"/>
      <c r="L7" s="150"/>
      <c r="M7" s="150">
        <v>2</v>
      </c>
      <c r="N7" s="149" cm="1">
        <f t="array" ref="N7">IF(AND(K7:M7=""),"ยังไม่บันทึกข้อมูล",
IF(M7&lt;&gt;"",
IF(M7&gt;=1.3,M7,"เป็นไม้พุ่ม"),
IF(K7+L7&gt;=1.3,K7+L7,"เป็นไม้พุ่ม")))</f>
        <v>2</v>
      </c>
      <c r="O7" s="149" t="str">
        <f t="shared" ref="O7:O70" si="1">IF(AND(ISNUMBER(J7),ISNUMBER(N7)),0.0702*(((J7^2)*N7))^0.8737,"ข้อมูลไม่ถูกต้อง")</f>
        <v>ข้อมูลไม่ถูกต้อง</v>
      </c>
      <c r="P7" s="149" t="str">
        <f t="shared" ref="P7:P70" si="2">IF(AND(ISNUMBER(J7),ISNUMBER(N7)),0.0093*(((J7^2)*N7))^0.9403,"ข้อมูลไม่ถูกต้อง")</f>
        <v>ข้อมูลไม่ถูกต้อง</v>
      </c>
      <c r="Q7" s="149" t="str">
        <f t="shared" ref="Q7:Q70" si="3">IF(AND(ISNUMBER(K7),ISNUMBER(O7)),0.0244*(((K7^2)*O7))^1.0517,"ข้อมูลไม่ถูกต้อง")</f>
        <v>ข้อมูลไม่ถูกต้อง</v>
      </c>
      <c r="R7" s="149" t="str">
        <f t="shared" ref="R7:R70" si="4">IF(AND(O7&lt;&gt;"ข้อมูลไม่ถูกต้อง",P7&lt;&gt;"ข้อมูลไม่ถูกต้อง",Q7&lt;&gt;"ข้อมูลไม่ถูกต้อง"),O7+P7+Q7,"ข้อมูลไม่ถูกต้อง")</f>
        <v>ข้อมูลไม่ถูกต้อง</v>
      </c>
      <c r="S7" s="149" t="str">
        <f>IF(ISNUMBER(R7),
IF(H$2=ตัวเลือก!A$30,"ยังไม่บันทึกข้อมูล",R7*0.27),"ข้อมูลไม่ถูกต้อง")</f>
        <v>ข้อมูลไม่ถูกต้อง</v>
      </c>
      <c r="T7" s="149" t="str">
        <f t="shared" ref="T7:T70" si="5">IF(AND(ISNUMBER(R7),ISNUMBER(S7)),R7+S7,"ข้อมูลไม่ถูกต้อง")</f>
        <v>ข้อมูลไม่ถูกต้อง</v>
      </c>
      <c r="U7" s="149" t="str">
        <f>IF(ISNUMBER(R7),
IF(H$2=ตัวเลือก!A$30,"ยังไม่บันทึกข้อมูล",R7*0.47),"ข้อมูลไม่ถูกต้อง")</f>
        <v>ข้อมูลไม่ถูกต้อง</v>
      </c>
      <c r="V7" s="149" t="str">
        <f>IF(ISNUMBER(S7),
IF(H$2=ตัวเลือก!A$30,"ยังไม่บันทึกข้อมูล",S7*0.47),"ข้อมูลไม่ถูกต้อง")</f>
        <v>ข้อมูลไม่ถูกต้อง</v>
      </c>
      <c r="W7" s="149" t="str">
        <f t="shared" ref="W7:W70" si="6">IF(AND(ISNUMBER(U7),ISNUMBER(V7)),((U7+V7)/1000),"ข้อมูลไม่ถูกต้อง")</f>
        <v>ข้อมูลไม่ถูกต้อง</v>
      </c>
      <c r="X7" s="148" t="str">
        <f t="shared" ref="X7:X10" si="7">IF(ISNUMBER(W7),W7*(44/12),"ข้อมูลไม่ถูกต้อง")</f>
        <v>ข้อมูลไม่ถูกต้อง</v>
      </c>
      <c r="Y7" s="38"/>
      <c r="Z7" s="38"/>
      <c r="AA7" s="38"/>
    </row>
    <row r="8" spans="1:27" x14ac:dyDescent="0.45">
      <c r="A8" s="38">
        <v>3</v>
      </c>
      <c r="B8" s="38">
        <v>1</v>
      </c>
      <c r="C8" s="38"/>
      <c r="D8" s="38">
        <v>3</v>
      </c>
      <c r="E8" s="38"/>
      <c r="F8" s="152"/>
      <c r="G8" s="152"/>
      <c r="H8" s="150">
        <v>4</v>
      </c>
      <c r="I8" s="38"/>
      <c r="J8" s="149" t="str">
        <f t="shared" si="0"/>
        <v>ไม่นำมาคำนวณ</v>
      </c>
      <c r="K8" s="150"/>
      <c r="L8" s="150"/>
      <c r="M8" s="150">
        <v>2</v>
      </c>
      <c r="N8" s="149" cm="1">
        <f t="array" ref="N8">IF(AND(K8:M8=""),"ยังไม่บันทึกข้อมูล",
IF(M8&lt;&gt;"",
IF(M8&gt;=1.3,M8,"เป็นไม้พุ่ม"),
IF(K8+L8&gt;=1.3,K8+L8,"เป็นไม้พุ่ม")))</f>
        <v>2</v>
      </c>
      <c r="O8" s="149" t="str">
        <f t="shared" si="1"/>
        <v>ข้อมูลไม่ถูกต้อง</v>
      </c>
      <c r="P8" s="149" t="str">
        <f t="shared" si="2"/>
        <v>ข้อมูลไม่ถูกต้อง</v>
      </c>
      <c r="Q8" s="149" t="str">
        <f t="shared" si="3"/>
        <v>ข้อมูลไม่ถูกต้อง</v>
      </c>
      <c r="R8" s="149" t="str">
        <f t="shared" si="4"/>
        <v>ข้อมูลไม่ถูกต้อง</v>
      </c>
      <c r="S8" s="149" t="str">
        <f>IF(ISNUMBER(R8),
IF(H$2=ตัวเลือก!A$30,"ยังไม่บันทึกข้อมูล",R8*0.27),"ข้อมูลไม่ถูกต้อง")</f>
        <v>ข้อมูลไม่ถูกต้อง</v>
      </c>
      <c r="T8" s="149" t="str">
        <f t="shared" si="5"/>
        <v>ข้อมูลไม่ถูกต้อง</v>
      </c>
      <c r="U8" s="149" t="str">
        <f>IF(ISNUMBER(R8),
IF(H$2=ตัวเลือก!A$30,"ยังไม่บันทึกข้อมูล",R8*0.47),"ข้อมูลไม่ถูกต้อง")</f>
        <v>ข้อมูลไม่ถูกต้อง</v>
      </c>
      <c r="V8" s="149" t="str">
        <f>IF(ISNUMBER(S8),
IF(H$2=ตัวเลือก!A$30,"ยังไม่บันทึกข้อมูล",S8*0.47),"ข้อมูลไม่ถูกต้อง")</f>
        <v>ข้อมูลไม่ถูกต้อง</v>
      </c>
      <c r="W8" s="149" t="str">
        <f t="shared" si="6"/>
        <v>ข้อมูลไม่ถูกต้อง</v>
      </c>
      <c r="X8" s="148" t="str">
        <f t="shared" si="7"/>
        <v>ข้อมูลไม่ถูกต้อง</v>
      </c>
      <c r="Y8" s="38"/>
      <c r="Z8" s="38"/>
      <c r="AA8" s="38"/>
    </row>
    <row r="9" spans="1:27" x14ac:dyDescent="0.45">
      <c r="A9" s="38">
        <v>4</v>
      </c>
      <c r="B9" s="38">
        <v>1</v>
      </c>
      <c r="C9" s="38">
        <v>2</v>
      </c>
      <c r="D9" s="38">
        <v>1</v>
      </c>
      <c r="E9" s="38"/>
      <c r="F9" s="152"/>
      <c r="G9" s="152"/>
      <c r="H9" s="150">
        <v>5</v>
      </c>
      <c r="I9" s="38"/>
      <c r="J9" s="149" t="str">
        <f t="shared" si="0"/>
        <v>ไม่นำมาคำนวณ</v>
      </c>
      <c r="K9" s="150"/>
      <c r="L9" s="150"/>
      <c r="M9" s="150">
        <v>2</v>
      </c>
      <c r="N9" s="149" cm="1">
        <f t="array" ref="N9">IF(AND(K9:M9=""),"ยังไม่บันทึกข้อมูล",
IF(M9&lt;&gt;"",
IF(M9&gt;=1.3,M9,"เป็นไม้พุ่ม"),
IF(K9+L9&gt;=1.3,K9+L9,"เป็นไม้พุ่ม")))</f>
        <v>2</v>
      </c>
      <c r="O9" s="149" t="str">
        <f t="shared" si="1"/>
        <v>ข้อมูลไม่ถูกต้อง</v>
      </c>
      <c r="P9" s="149" t="str">
        <f t="shared" si="2"/>
        <v>ข้อมูลไม่ถูกต้อง</v>
      </c>
      <c r="Q9" s="149" t="str">
        <f t="shared" si="3"/>
        <v>ข้อมูลไม่ถูกต้อง</v>
      </c>
      <c r="R9" s="149" t="str">
        <f t="shared" si="4"/>
        <v>ข้อมูลไม่ถูกต้อง</v>
      </c>
      <c r="S9" s="149" t="str">
        <f>IF(ISNUMBER(R9),
IF(H$2=ตัวเลือก!A$30,"ยังไม่บันทึกข้อมูล",R9*0.27),"ข้อมูลไม่ถูกต้อง")</f>
        <v>ข้อมูลไม่ถูกต้อง</v>
      </c>
      <c r="T9" s="149" t="str">
        <f t="shared" si="5"/>
        <v>ข้อมูลไม่ถูกต้อง</v>
      </c>
      <c r="U9" s="149" t="str">
        <f>IF(ISNUMBER(R9),
IF(H$2=ตัวเลือก!A$30,"ยังไม่บันทึกข้อมูล",R9*0.47),"ข้อมูลไม่ถูกต้อง")</f>
        <v>ข้อมูลไม่ถูกต้อง</v>
      </c>
      <c r="V9" s="149" t="str">
        <f>IF(ISNUMBER(S9),
IF(H$2=ตัวเลือก!A$30,"ยังไม่บันทึกข้อมูล",S9*0.47),"ข้อมูลไม่ถูกต้อง")</f>
        <v>ข้อมูลไม่ถูกต้อง</v>
      </c>
      <c r="W9" s="149" t="str">
        <f t="shared" si="6"/>
        <v>ข้อมูลไม่ถูกต้อง</v>
      </c>
      <c r="X9" s="148" t="str">
        <f t="shared" si="7"/>
        <v>ข้อมูลไม่ถูกต้อง</v>
      </c>
      <c r="Y9" s="38"/>
      <c r="Z9" s="38"/>
      <c r="AA9" s="38"/>
    </row>
    <row r="10" spans="1:27" x14ac:dyDescent="0.45">
      <c r="A10" s="38">
        <v>5</v>
      </c>
      <c r="B10" s="38">
        <v>1</v>
      </c>
      <c r="C10" s="38"/>
      <c r="D10" s="38">
        <v>2</v>
      </c>
      <c r="E10" s="38"/>
      <c r="F10" s="152"/>
      <c r="G10" s="152"/>
      <c r="H10" s="150"/>
      <c r="I10" s="38"/>
      <c r="J10" s="149" t="str">
        <f t="shared" si="0"/>
        <v>รอข้อมูลคอลัมน์ H</v>
      </c>
      <c r="K10" s="150"/>
      <c r="L10" s="150"/>
      <c r="M10" s="150"/>
      <c r="N10" s="149" t="str" cm="1">
        <f t="array" ref="N10">IF(AND(K10:M10=""),"ยังไม่บันทึกข้อมูล",
IF(M10&lt;&gt;"",
IF(M10&gt;=1.3,M10,"เป็นไม้พุ่ม"),
IF(K10+L10&gt;=1.3,K10+L10,"เป็นไม้พุ่ม")))</f>
        <v>ยังไม่บันทึกข้อมูล</v>
      </c>
      <c r="O10" s="149" t="str">
        <f t="shared" si="1"/>
        <v>ข้อมูลไม่ถูกต้อง</v>
      </c>
      <c r="P10" s="149" t="str">
        <f t="shared" si="2"/>
        <v>ข้อมูลไม่ถูกต้อง</v>
      </c>
      <c r="Q10" s="149" t="str">
        <f t="shared" si="3"/>
        <v>ข้อมูลไม่ถูกต้อง</v>
      </c>
      <c r="R10" s="149" t="str">
        <f t="shared" si="4"/>
        <v>ข้อมูลไม่ถูกต้อง</v>
      </c>
      <c r="S10" s="149" t="str">
        <f>IF(ISNUMBER(R10),
IF(H$2=ตัวเลือก!A$30,"ยังไม่บันทึกข้อมูล",R10*0.27),"ข้อมูลไม่ถูกต้อง")</f>
        <v>ข้อมูลไม่ถูกต้อง</v>
      </c>
      <c r="T10" s="149" t="str">
        <f t="shared" si="5"/>
        <v>ข้อมูลไม่ถูกต้อง</v>
      </c>
      <c r="U10" s="149" t="str">
        <f>IF(ISNUMBER(R10),
IF(H$2=ตัวเลือก!A$30,"ยังไม่บันทึกข้อมูล",R10*0.47),"ข้อมูลไม่ถูกต้อง")</f>
        <v>ข้อมูลไม่ถูกต้อง</v>
      </c>
      <c r="V10" s="149" t="str">
        <f>IF(ISNUMBER(S10),
IF(H$2=ตัวเลือก!A$30,"ยังไม่บันทึกข้อมูล",S10*0.47),"ข้อมูลไม่ถูกต้อง")</f>
        <v>ข้อมูลไม่ถูกต้อง</v>
      </c>
      <c r="W10" s="149" t="str">
        <f t="shared" si="6"/>
        <v>ข้อมูลไม่ถูกต้อง</v>
      </c>
      <c r="X10" s="148" t="str">
        <f t="shared" si="7"/>
        <v>ข้อมูลไม่ถูกต้อง</v>
      </c>
      <c r="Y10" s="38"/>
      <c r="Z10" s="38"/>
      <c r="AA10" s="38"/>
    </row>
    <row r="11" spans="1:27" x14ac:dyDescent="0.45">
      <c r="A11" s="38">
        <v>6</v>
      </c>
      <c r="B11" s="38">
        <v>1</v>
      </c>
      <c r="C11" s="38">
        <v>3</v>
      </c>
      <c r="D11" s="38">
        <v>1</v>
      </c>
      <c r="E11" s="38"/>
      <c r="F11" s="152"/>
      <c r="G11" s="152"/>
      <c r="H11" s="150"/>
      <c r="I11" s="38"/>
      <c r="J11" s="149" t="str">
        <f t="shared" si="0"/>
        <v>รอข้อมูลคอลัมน์ H</v>
      </c>
      <c r="K11" s="150"/>
      <c r="L11" s="150"/>
      <c r="M11" s="150"/>
      <c r="N11" s="149" t="str" cm="1">
        <f t="array" ref="N11">IF(AND(K11:M11=""),"ยังไม่บันทึกข้อมูล",
IF(M11&lt;&gt;"",
IF(M11&gt;=1.3,M11,"เป็นไม้พุ่ม"),
IF(K11+L11&gt;=1.3,K11+L11,"เป็นไม้พุ่ม")))</f>
        <v>ยังไม่บันทึกข้อมูล</v>
      </c>
      <c r="O11" s="149" t="str">
        <f t="shared" si="1"/>
        <v>ข้อมูลไม่ถูกต้อง</v>
      </c>
      <c r="P11" s="149" t="str">
        <f t="shared" si="2"/>
        <v>ข้อมูลไม่ถูกต้อง</v>
      </c>
      <c r="Q11" s="149" t="str">
        <f t="shared" si="3"/>
        <v>ข้อมูลไม่ถูกต้อง</v>
      </c>
      <c r="R11" s="149" t="str">
        <f t="shared" si="4"/>
        <v>ข้อมูลไม่ถูกต้อง</v>
      </c>
      <c r="S11" s="149" t="str">
        <f>IF(ISNUMBER(R11),
IF(H$2=ตัวเลือก!A$30,"ยังไม่บันทึกข้อมูล",R11*0.27),"ข้อมูลไม่ถูกต้อง")</f>
        <v>ข้อมูลไม่ถูกต้อง</v>
      </c>
      <c r="T11" s="149" t="str">
        <f t="shared" si="5"/>
        <v>ข้อมูลไม่ถูกต้อง</v>
      </c>
      <c r="U11" s="149" t="str">
        <f>IF(ISNUMBER(R11),
IF(H$2=ตัวเลือก!A$30,"ยังไม่บันทึกข้อมูล",R11*0.47),"ข้อมูลไม่ถูกต้อง")</f>
        <v>ข้อมูลไม่ถูกต้อง</v>
      </c>
      <c r="V11" s="149" t="str">
        <f>IF(ISNUMBER(S11),
IF(H$2=ตัวเลือก!A$30,"ยังไม่บันทึกข้อมูล",S11*0.47),"ข้อมูลไม่ถูกต้อง")</f>
        <v>ข้อมูลไม่ถูกต้อง</v>
      </c>
      <c r="W11" s="149" t="str">
        <f t="shared" si="6"/>
        <v>ข้อมูลไม่ถูกต้อง</v>
      </c>
      <c r="X11" s="148" t="str">
        <f>IF(ISNUMBER(W11),W11*(44/12),"ข้อมูลไม่ถูกต้อง")</f>
        <v>ข้อมูลไม่ถูกต้อง</v>
      </c>
      <c r="Y11" s="38"/>
      <c r="Z11" s="38"/>
      <c r="AA11" s="38"/>
    </row>
    <row r="12" spans="1:27" x14ac:dyDescent="0.45">
      <c r="A12" s="38">
        <v>7</v>
      </c>
      <c r="B12" s="38">
        <v>1</v>
      </c>
      <c r="C12" s="38"/>
      <c r="D12" s="38">
        <v>2</v>
      </c>
      <c r="E12" s="38"/>
      <c r="F12" s="152"/>
      <c r="G12" s="152"/>
      <c r="H12" s="150"/>
      <c r="I12" s="38"/>
      <c r="J12" s="149" t="str">
        <f t="shared" si="0"/>
        <v>รอข้อมูลคอลัมน์ H</v>
      </c>
      <c r="K12" s="150"/>
      <c r="L12" s="150"/>
      <c r="M12" s="150"/>
      <c r="N12" s="149" t="str" cm="1">
        <f t="array" ref="N12">IF(AND(K12:M12=""),"ยังไม่บันทึกข้อมูล",
IF(M12&lt;&gt;"",
IF(M12&gt;=1.3,M12,"เป็นไม้พุ่ม"),
IF(K12+L12&gt;=1.3,K12+L12,"เป็นไม้พุ่ม")))</f>
        <v>ยังไม่บันทึกข้อมูล</v>
      </c>
      <c r="O12" s="149" t="str">
        <f t="shared" si="1"/>
        <v>ข้อมูลไม่ถูกต้อง</v>
      </c>
      <c r="P12" s="149" t="str">
        <f t="shared" si="2"/>
        <v>ข้อมูลไม่ถูกต้อง</v>
      </c>
      <c r="Q12" s="149" t="str">
        <f t="shared" si="3"/>
        <v>ข้อมูลไม่ถูกต้อง</v>
      </c>
      <c r="R12" s="149" t="str">
        <f t="shared" si="4"/>
        <v>ข้อมูลไม่ถูกต้อง</v>
      </c>
      <c r="S12" s="149" t="str">
        <f>IF(ISNUMBER(R12),
IF(H$2=ตัวเลือก!A$30,"ยังไม่บันทึกข้อมูล",R12*0.27),"ข้อมูลไม่ถูกต้อง")</f>
        <v>ข้อมูลไม่ถูกต้อง</v>
      </c>
      <c r="T12" s="149" t="str">
        <f t="shared" si="5"/>
        <v>ข้อมูลไม่ถูกต้อง</v>
      </c>
      <c r="U12" s="149" t="str">
        <f>IF(ISNUMBER(R12),
IF(H$2=ตัวเลือก!A$30,"ยังไม่บันทึกข้อมูล",R12*0.47),"ข้อมูลไม่ถูกต้อง")</f>
        <v>ข้อมูลไม่ถูกต้อง</v>
      </c>
      <c r="V12" s="149" t="str">
        <f>IF(ISNUMBER(S12),
IF(H$2=ตัวเลือก!A$30,"ยังไม่บันทึกข้อมูล",S12*0.47),"ข้อมูลไม่ถูกต้อง")</f>
        <v>ข้อมูลไม่ถูกต้อง</v>
      </c>
      <c r="W12" s="149" t="str">
        <f t="shared" si="6"/>
        <v>ข้อมูลไม่ถูกต้อง</v>
      </c>
      <c r="X12" s="148" t="str">
        <f t="shared" ref="X12:X75" si="8">IF(ISNUMBER(W12),W12*(44/12),"ข้อมูลไม่ถูกต้อง")</f>
        <v>ข้อมูลไม่ถูกต้อง</v>
      </c>
      <c r="Y12" s="38"/>
      <c r="Z12" s="38"/>
      <c r="AA12" s="38"/>
    </row>
    <row r="13" spans="1:27" x14ac:dyDescent="0.45">
      <c r="A13" s="38">
        <v>8</v>
      </c>
      <c r="B13" s="38">
        <v>1</v>
      </c>
      <c r="C13" s="38"/>
      <c r="D13" s="38">
        <v>3</v>
      </c>
      <c r="E13" s="38"/>
      <c r="F13" s="152"/>
      <c r="G13" s="152"/>
      <c r="H13" s="150"/>
      <c r="I13" s="38"/>
      <c r="J13" s="149" t="str">
        <f t="shared" si="0"/>
        <v>รอข้อมูลคอลัมน์ H</v>
      </c>
      <c r="K13" s="150"/>
      <c r="L13" s="150"/>
      <c r="M13" s="150"/>
      <c r="N13" s="149" t="str" cm="1">
        <f t="array" ref="N13">IF(AND(K13:M13=""),"ยังไม่บันทึกข้อมูล",
IF(M13&lt;&gt;"",
IF(M13&gt;=1.3,M13,"เป็นไม้พุ่ม"),
IF(K13+L13&gt;=1.3,K13+L13,"เป็นไม้พุ่ม")))</f>
        <v>ยังไม่บันทึกข้อมูล</v>
      </c>
      <c r="O13" s="149" t="str">
        <f t="shared" si="1"/>
        <v>ข้อมูลไม่ถูกต้อง</v>
      </c>
      <c r="P13" s="149" t="str">
        <f t="shared" si="2"/>
        <v>ข้อมูลไม่ถูกต้อง</v>
      </c>
      <c r="Q13" s="149" t="str">
        <f t="shared" si="3"/>
        <v>ข้อมูลไม่ถูกต้อง</v>
      </c>
      <c r="R13" s="149" t="str">
        <f t="shared" si="4"/>
        <v>ข้อมูลไม่ถูกต้อง</v>
      </c>
      <c r="S13" s="149" t="str">
        <f>IF(ISNUMBER(R13),
IF(H$2=ตัวเลือก!A$30,"ยังไม่บันทึกข้อมูล",R13*0.27),"ข้อมูลไม่ถูกต้อง")</f>
        <v>ข้อมูลไม่ถูกต้อง</v>
      </c>
      <c r="T13" s="149" t="str">
        <f t="shared" si="5"/>
        <v>ข้อมูลไม่ถูกต้อง</v>
      </c>
      <c r="U13" s="149" t="str">
        <f>IF(ISNUMBER(R13),
IF(H$2=ตัวเลือก!A$30,"ยังไม่บันทึกข้อมูล",R13*0.47),"ข้อมูลไม่ถูกต้อง")</f>
        <v>ข้อมูลไม่ถูกต้อง</v>
      </c>
      <c r="V13" s="149" t="str">
        <f>IF(ISNUMBER(S13),
IF(H$2=ตัวเลือก!A$30,"ยังไม่บันทึกข้อมูล",S13*0.47),"ข้อมูลไม่ถูกต้อง")</f>
        <v>ข้อมูลไม่ถูกต้อง</v>
      </c>
      <c r="W13" s="149" t="str">
        <f t="shared" si="6"/>
        <v>ข้อมูลไม่ถูกต้อง</v>
      </c>
      <c r="X13" s="148" t="str">
        <f t="shared" si="8"/>
        <v>ข้อมูลไม่ถูกต้อง</v>
      </c>
      <c r="Y13" s="38"/>
      <c r="Z13" s="38"/>
      <c r="AA13" s="38"/>
    </row>
    <row r="14" spans="1:27" x14ac:dyDescent="0.45">
      <c r="A14" s="38">
        <v>9</v>
      </c>
      <c r="B14" s="38">
        <v>1</v>
      </c>
      <c r="C14" s="38"/>
      <c r="D14" s="38">
        <v>4</v>
      </c>
      <c r="E14" s="38"/>
      <c r="F14" s="152"/>
      <c r="G14" s="152"/>
      <c r="H14" s="150"/>
      <c r="I14" s="38"/>
      <c r="J14" s="149" t="str">
        <f>IF(H14="","รอข้อมูลคอลัมน์ H",
IF(H14/PI()&gt;=4.5,H14/PI(),"ไม่นำมาคำนวณ"))</f>
        <v>รอข้อมูลคอลัมน์ H</v>
      </c>
      <c r="K14" s="150"/>
      <c r="L14" s="150"/>
      <c r="M14" s="150"/>
      <c r="N14" s="149" t="str" cm="1">
        <f t="array" ref="N14">IF(AND(K14:M14=""),"ยังไม่บันทึกข้อมูล",
IF(M14&lt;&gt;"",
IF(M14&gt;=1.3,M14,"เป็นไม้พุ่ม"),
IF(K14+L14&gt;=1.3,K14+L14,"เป็นไม้พุ่ม")))</f>
        <v>ยังไม่บันทึกข้อมูล</v>
      </c>
      <c r="O14" s="149" t="str">
        <f t="shared" si="1"/>
        <v>ข้อมูลไม่ถูกต้อง</v>
      </c>
      <c r="P14" s="149" t="str">
        <f t="shared" si="2"/>
        <v>ข้อมูลไม่ถูกต้อง</v>
      </c>
      <c r="Q14" s="149" t="str">
        <f t="shared" si="3"/>
        <v>ข้อมูลไม่ถูกต้อง</v>
      </c>
      <c r="R14" s="149" t="str">
        <f t="shared" si="4"/>
        <v>ข้อมูลไม่ถูกต้อง</v>
      </c>
      <c r="S14" s="149" t="str">
        <f>IF(ISNUMBER(R14),
IF(H$2=ตัวเลือก!A$30,"ยังไม่บันทึกข้อมูล",R14*0.27),"ข้อมูลไม่ถูกต้อง")</f>
        <v>ข้อมูลไม่ถูกต้อง</v>
      </c>
      <c r="T14" s="149" t="str">
        <f t="shared" si="5"/>
        <v>ข้อมูลไม่ถูกต้อง</v>
      </c>
      <c r="U14" s="149" t="str">
        <f>IF(ISNUMBER(R14),
IF(H$2=ตัวเลือก!A$30,"ยังไม่บันทึกข้อมูล",R14*0.47),"ข้อมูลไม่ถูกต้อง")</f>
        <v>ข้อมูลไม่ถูกต้อง</v>
      </c>
      <c r="V14" s="149" t="str">
        <f>IF(ISNUMBER(S14),
IF(H$2=ตัวเลือก!A$30,"ยังไม่บันทึกข้อมูล",S14*0.47),"ข้อมูลไม่ถูกต้อง")</f>
        <v>ข้อมูลไม่ถูกต้อง</v>
      </c>
      <c r="W14" s="149" t="str">
        <f t="shared" si="6"/>
        <v>ข้อมูลไม่ถูกต้อง</v>
      </c>
      <c r="X14" s="148" t="str">
        <f t="shared" si="8"/>
        <v>ข้อมูลไม่ถูกต้อง</v>
      </c>
      <c r="Y14" s="38"/>
      <c r="Z14" s="38"/>
      <c r="AA14" s="38"/>
    </row>
    <row r="15" spans="1:27" x14ac:dyDescent="0.45">
      <c r="A15" s="38">
        <v>10</v>
      </c>
      <c r="B15" s="38">
        <v>1</v>
      </c>
      <c r="C15" s="38"/>
      <c r="D15" s="38">
        <v>5</v>
      </c>
      <c r="E15" s="38"/>
      <c r="F15" s="152"/>
      <c r="G15" s="152"/>
      <c r="H15" s="150"/>
      <c r="I15" s="38"/>
      <c r="J15" s="149" t="str">
        <f t="shared" ref="J15:J78" si="9">IF(H15="","รอข้อมูลคอลัมน์ H",
IF(H15/PI()&gt;=4.5,H15/PI(),"ไม่นำมาคำนวณ"))</f>
        <v>รอข้อมูลคอลัมน์ H</v>
      </c>
      <c r="K15" s="150"/>
      <c r="L15" s="150"/>
      <c r="M15" s="150"/>
      <c r="N15" s="149" t="str" cm="1">
        <f t="array" ref="N15">IF(AND(K15:M15=""),"ยังไม่บันทึกข้อมูล",
IF(M15&lt;&gt;"",
IF(M15&gt;=1.3,M15,"เป็นไม้พุ่ม"),
IF(K15+L15&gt;=1.3,K15+L15,"เป็นไม้พุ่ม")))</f>
        <v>ยังไม่บันทึกข้อมูล</v>
      </c>
      <c r="O15" s="149" t="str">
        <f t="shared" si="1"/>
        <v>ข้อมูลไม่ถูกต้อง</v>
      </c>
      <c r="P15" s="149" t="str">
        <f t="shared" si="2"/>
        <v>ข้อมูลไม่ถูกต้อง</v>
      </c>
      <c r="Q15" s="149" t="str">
        <f t="shared" si="3"/>
        <v>ข้อมูลไม่ถูกต้อง</v>
      </c>
      <c r="R15" s="149" t="str">
        <f t="shared" si="4"/>
        <v>ข้อมูลไม่ถูกต้อง</v>
      </c>
      <c r="S15" s="149" t="str">
        <f>IF(ISNUMBER(R15),
IF(H$2=ตัวเลือก!A$30,"ยังไม่บันทึกข้อมูล",R15*0.27),"ข้อมูลไม่ถูกต้อง")</f>
        <v>ข้อมูลไม่ถูกต้อง</v>
      </c>
      <c r="T15" s="149" t="str">
        <f t="shared" si="5"/>
        <v>ข้อมูลไม่ถูกต้อง</v>
      </c>
      <c r="U15" s="149" t="str">
        <f>IF(ISNUMBER(R15),
IF(H$2=ตัวเลือก!A$30,"ยังไม่บันทึกข้อมูล",R15*0.47),"ข้อมูลไม่ถูกต้อง")</f>
        <v>ข้อมูลไม่ถูกต้อง</v>
      </c>
      <c r="V15" s="149" t="str">
        <f>IF(ISNUMBER(S15),
IF(H$2=ตัวเลือก!A$30,"ยังไม่บันทึกข้อมูล",S15*0.47),"ข้อมูลไม่ถูกต้อง")</f>
        <v>ข้อมูลไม่ถูกต้อง</v>
      </c>
      <c r="W15" s="149" t="str">
        <f t="shared" si="6"/>
        <v>ข้อมูลไม่ถูกต้อง</v>
      </c>
      <c r="X15" s="148" t="str">
        <f t="shared" si="8"/>
        <v>ข้อมูลไม่ถูกต้อง</v>
      </c>
      <c r="Y15" s="38"/>
      <c r="Z15" s="38"/>
      <c r="AA15" s="38"/>
    </row>
    <row r="16" spans="1:27" x14ac:dyDescent="0.45">
      <c r="A16" s="38">
        <v>11</v>
      </c>
      <c r="B16" s="38">
        <v>1</v>
      </c>
      <c r="C16" s="38"/>
      <c r="D16" s="38"/>
      <c r="E16" s="38"/>
      <c r="F16" s="152"/>
      <c r="G16" s="152"/>
      <c r="H16" s="150"/>
      <c r="I16" s="38"/>
      <c r="J16" s="149" t="str">
        <f t="shared" si="9"/>
        <v>รอข้อมูลคอลัมน์ H</v>
      </c>
      <c r="K16" s="150"/>
      <c r="L16" s="150"/>
      <c r="M16" s="150"/>
      <c r="N16" s="149" t="str" cm="1">
        <f t="array" ref="N16">IF(AND(K16:M16=""),"ยังไม่บันทึกข้อมูล",
IF(M16&lt;&gt;"",
IF(M16&gt;=1.3,M16,"เป็นไม้พุ่ม"),
IF(K16+L16&gt;=1.3,K16+L16,"เป็นไม้พุ่ม")))</f>
        <v>ยังไม่บันทึกข้อมูล</v>
      </c>
      <c r="O16" s="149" t="str">
        <f t="shared" si="1"/>
        <v>ข้อมูลไม่ถูกต้อง</v>
      </c>
      <c r="P16" s="149" t="str">
        <f t="shared" si="2"/>
        <v>ข้อมูลไม่ถูกต้อง</v>
      </c>
      <c r="Q16" s="149" t="str">
        <f t="shared" si="3"/>
        <v>ข้อมูลไม่ถูกต้อง</v>
      </c>
      <c r="R16" s="149" t="str">
        <f t="shared" si="4"/>
        <v>ข้อมูลไม่ถูกต้อง</v>
      </c>
      <c r="S16" s="149" t="str">
        <f>IF(ISNUMBER(R16),
IF(H$2=ตัวเลือก!A$30,"ยังไม่บันทึกข้อมูล",R16*0.27),"ข้อมูลไม่ถูกต้อง")</f>
        <v>ข้อมูลไม่ถูกต้อง</v>
      </c>
      <c r="T16" s="149" t="str">
        <f t="shared" si="5"/>
        <v>ข้อมูลไม่ถูกต้อง</v>
      </c>
      <c r="U16" s="149" t="str">
        <f>IF(ISNUMBER(R16),
IF(H$2=ตัวเลือก!A$30,"ยังไม่บันทึกข้อมูล",R16*0.47),"ข้อมูลไม่ถูกต้อง")</f>
        <v>ข้อมูลไม่ถูกต้อง</v>
      </c>
      <c r="V16" s="149" t="str">
        <f>IF(ISNUMBER(S16),
IF(H$2=ตัวเลือก!A$30,"ยังไม่บันทึกข้อมูล",S16*0.47),"ข้อมูลไม่ถูกต้อง")</f>
        <v>ข้อมูลไม่ถูกต้อง</v>
      </c>
      <c r="W16" s="149" t="str">
        <f t="shared" si="6"/>
        <v>ข้อมูลไม่ถูกต้อง</v>
      </c>
      <c r="X16" s="148" t="str">
        <f t="shared" si="8"/>
        <v>ข้อมูลไม่ถูกต้อง</v>
      </c>
      <c r="Y16" s="38"/>
      <c r="Z16" s="38"/>
      <c r="AA16" s="38"/>
    </row>
    <row r="17" spans="1:27" x14ac:dyDescent="0.45">
      <c r="A17" s="38">
        <v>12</v>
      </c>
      <c r="B17" s="38">
        <v>1</v>
      </c>
      <c r="C17" s="38"/>
      <c r="D17" s="38"/>
      <c r="E17" s="38"/>
      <c r="F17" s="152"/>
      <c r="G17" s="152"/>
      <c r="H17" s="150"/>
      <c r="I17" s="38"/>
      <c r="J17" s="149" t="str">
        <f t="shared" si="9"/>
        <v>รอข้อมูลคอลัมน์ H</v>
      </c>
      <c r="K17" s="150"/>
      <c r="L17" s="150"/>
      <c r="M17" s="150"/>
      <c r="N17" s="149" t="str" cm="1">
        <f t="array" ref="N17">IF(AND(K17:M17=""),"ยังไม่บันทึกข้อมูล",
IF(M17&lt;&gt;"",
IF(M17&gt;=1.3,M17,"เป็นไม้พุ่ม"),
IF(K17+L17&gt;=1.3,K17+L17,"เป็นไม้พุ่ม")))</f>
        <v>ยังไม่บันทึกข้อมูล</v>
      </c>
      <c r="O17" s="149" t="str">
        <f t="shared" si="1"/>
        <v>ข้อมูลไม่ถูกต้อง</v>
      </c>
      <c r="P17" s="149" t="str">
        <f t="shared" si="2"/>
        <v>ข้อมูลไม่ถูกต้อง</v>
      </c>
      <c r="Q17" s="149" t="str">
        <f t="shared" si="3"/>
        <v>ข้อมูลไม่ถูกต้อง</v>
      </c>
      <c r="R17" s="149" t="str">
        <f t="shared" si="4"/>
        <v>ข้อมูลไม่ถูกต้อง</v>
      </c>
      <c r="S17" s="149" t="str">
        <f>IF(ISNUMBER(R17),
IF(H$2=ตัวเลือก!A$30,"ยังไม่บันทึกข้อมูล",R17*0.27),"ข้อมูลไม่ถูกต้อง")</f>
        <v>ข้อมูลไม่ถูกต้อง</v>
      </c>
      <c r="T17" s="149" t="str">
        <f t="shared" si="5"/>
        <v>ข้อมูลไม่ถูกต้อง</v>
      </c>
      <c r="U17" s="149" t="str">
        <f>IF(ISNUMBER(R17),
IF(H$2=ตัวเลือก!A$30,"ยังไม่บันทึกข้อมูล",R17*0.47),"ข้อมูลไม่ถูกต้อง")</f>
        <v>ข้อมูลไม่ถูกต้อง</v>
      </c>
      <c r="V17" s="149" t="str">
        <f>IF(ISNUMBER(S17),
IF(H$2=ตัวเลือก!A$30,"ยังไม่บันทึกข้อมูล",S17*0.47),"ข้อมูลไม่ถูกต้อง")</f>
        <v>ข้อมูลไม่ถูกต้อง</v>
      </c>
      <c r="W17" s="149" t="str">
        <f t="shared" si="6"/>
        <v>ข้อมูลไม่ถูกต้อง</v>
      </c>
      <c r="X17" s="148" t="str">
        <f t="shared" si="8"/>
        <v>ข้อมูลไม่ถูกต้อง</v>
      </c>
      <c r="Y17" s="38"/>
      <c r="Z17" s="38"/>
      <c r="AA17" s="38"/>
    </row>
    <row r="18" spans="1:27" x14ac:dyDescent="0.45">
      <c r="A18" s="38">
        <v>13</v>
      </c>
      <c r="B18" s="38">
        <v>1</v>
      </c>
      <c r="C18" s="38"/>
      <c r="D18" s="38"/>
      <c r="E18" s="38"/>
      <c r="F18" s="152"/>
      <c r="G18" s="152"/>
      <c r="H18" s="150"/>
      <c r="I18" s="38"/>
      <c r="J18" s="149" t="str">
        <f t="shared" si="9"/>
        <v>รอข้อมูลคอลัมน์ H</v>
      </c>
      <c r="K18" s="150"/>
      <c r="L18" s="150"/>
      <c r="M18" s="150"/>
      <c r="N18" s="149" t="str" cm="1">
        <f t="array" ref="N18">IF(AND(K18:M18=""),"ยังไม่บันทึกข้อมูล",
IF(M18&lt;&gt;"",
IF(M18&gt;=1.3,M18,"เป็นไม้พุ่ม"),
IF(K18+L18&gt;=1.3,K18+L18,"เป็นไม้พุ่ม")))</f>
        <v>ยังไม่บันทึกข้อมูล</v>
      </c>
      <c r="O18" s="149" t="str">
        <f t="shared" si="1"/>
        <v>ข้อมูลไม่ถูกต้อง</v>
      </c>
      <c r="P18" s="149" t="str">
        <f t="shared" si="2"/>
        <v>ข้อมูลไม่ถูกต้อง</v>
      </c>
      <c r="Q18" s="149" t="str">
        <f t="shared" si="3"/>
        <v>ข้อมูลไม่ถูกต้อง</v>
      </c>
      <c r="R18" s="149" t="str">
        <f t="shared" si="4"/>
        <v>ข้อมูลไม่ถูกต้อง</v>
      </c>
      <c r="S18" s="149" t="str">
        <f>IF(ISNUMBER(R18),
IF(H$2=ตัวเลือก!A$30,"ยังไม่บันทึกข้อมูล",R18*0.27),"ข้อมูลไม่ถูกต้อง")</f>
        <v>ข้อมูลไม่ถูกต้อง</v>
      </c>
      <c r="T18" s="149" t="str">
        <f t="shared" si="5"/>
        <v>ข้อมูลไม่ถูกต้อง</v>
      </c>
      <c r="U18" s="149" t="str">
        <f>IF(ISNUMBER(R18),
IF(H$2=ตัวเลือก!A$30,"ยังไม่บันทึกข้อมูล",R18*0.47),"ข้อมูลไม่ถูกต้อง")</f>
        <v>ข้อมูลไม่ถูกต้อง</v>
      </c>
      <c r="V18" s="149" t="str">
        <f>IF(ISNUMBER(S18),
IF(H$2=ตัวเลือก!A$30,"ยังไม่บันทึกข้อมูล",S18*0.47),"ข้อมูลไม่ถูกต้อง")</f>
        <v>ข้อมูลไม่ถูกต้อง</v>
      </c>
      <c r="W18" s="149" t="str">
        <f t="shared" si="6"/>
        <v>ข้อมูลไม่ถูกต้อง</v>
      </c>
      <c r="X18" s="148" t="str">
        <f t="shared" si="8"/>
        <v>ข้อมูลไม่ถูกต้อง</v>
      </c>
      <c r="Y18" s="38"/>
      <c r="Z18" s="38"/>
      <c r="AA18" s="38"/>
    </row>
    <row r="19" spans="1:27" x14ac:dyDescent="0.45">
      <c r="A19" s="38">
        <v>14</v>
      </c>
      <c r="B19" s="38">
        <v>1</v>
      </c>
      <c r="C19" s="38"/>
      <c r="D19" s="38"/>
      <c r="E19" s="38"/>
      <c r="F19" s="152"/>
      <c r="G19" s="152"/>
      <c r="H19" s="150"/>
      <c r="I19" s="38"/>
      <c r="J19" s="149" t="str">
        <f t="shared" si="9"/>
        <v>รอข้อมูลคอลัมน์ H</v>
      </c>
      <c r="K19" s="150"/>
      <c r="L19" s="150"/>
      <c r="M19" s="150"/>
      <c r="N19" s="149" t="str" cm="1">
        <f t="array" ref="N19">IF(AND(K19:M19=""),"ยังไม่บันทึกข้อมูล",
IF(M19&lt;&gt;"",
IF(M19&gt;=1.3,M19,"เป็นไม้พุ่ม"),
IF(K19+L19&gt;=1.3,K19+L19,"เป็นไม้พุ่ม")))</f>
        <v>ยังไม่บันทึกข้อมูล</v>
      </c>
      <c r="O19" s="149" t="str">
        <f t="shared" si="1"/>
        <v>ข้อมูลไม่ถูกต้อง</v>
      </c>
      <c r="P19" s="149" t="str">
        <f t="shared" si="2"/>
        <v>ข้อมูลไม่ถูกต้อง</v>
      </c>
      <c r="Q19" s="149" t="str">
        <f t="shared" si="3"/>
        <v>ข้อมูลไม่ถูกต้อง</v>
      </c>
      <c r="R19" s="149" t="str">
        <f t="shared" si="4"/>
        <v>ข้อมูลไม่ถูกต้อง</v>
      </c>
      <c r="S19" s="149" t="str">
        <f>IF(ISNUMBER(R19),
IF(H$2=ตัวเลือก!A$30,"ยังไม่บันทึกข้อมูล",R19*0.27),"ข้อมูลไม่ถูกต้อง")</f>
        <v>ข้อมูลไม่ถูกต้อง</v>
      </c>
      <c r="T19" s="149" t="str">
        <f t="shared" si="5"/>
        <v>ข้อมูลไม่ถูกต้อง</v>
      </c>
      <c r="U19" s="149" t="str">
        <f>IF(ISNUMBER(R19),
IF(H$2=ตัวเลือก!A$30,"ยังไม่บันทึกข้อมูล",R19*0.47),"ข้อมูลไม่ถูกต้อง")</f>
        <v>ข้อมูลไม่ถูกต้อง</v>
      </c>
      <c r="V19" s="149" t="str">
        <f>IF(ISNUMBER(S19),
IF(H$2=ตัวเลือก!A$30,"ยังไม่บันทึกข้อมูล",S19*0.47),"ข้อมูลไม่ถูกต้อง")</f>
        <v>ข้อมูลไม่ถูกต้อง</v>
      </c>
      <c r="W19" s="149" t="str">
        <f t="shared" si="6"/>
        <v>ข้อมูลไม่ถูกต้อง</v>
      </c>
      <c r="X19" s="148" t="str">
        <f t="shared" si="8"/>
        <v>ข้อมูลไม่ถูกต้อง</v>
      </c>
      <c r="Y19" s="38"/>
      <c r="Z19" s="38"/>
      <c r="AA19" s="38"/>
    </row>
    <row r="20" spans="1:27" x14ac:dyDescent="0.45">
      <c r="A20" s="38">
        <v>15</v>
      </c>
      <c r="B20" s="38">
        <v>1</v>
      </c>
      <c r="C20" s="38"/>
      <c r="D20" s="38"/>
      <c r="E20" s="38"/>
      <c r="F20" s="152"/>
      <c r="G20" s="152"/>
      <c r="H20" s="150"/>
      <c r="I20" s="38"/>
      <c r="J20" s="149" t="str">
        <f t="shared" si="9"/>
        <v>รอข้อมูลคอลัมน์ H</v>
      </c>
      <c r="K20" s="150"/>
      <c r="L20" s="150"/>
      <c r="M20" s="150"/>
      <c r="N20" s="149" t="str" cm="1">
        <f t="array" ref="N20">IF(AND(K20:M20=""),"ยังไม่บันทึกข้อมูล",
IF(M20&lt;&gt;"",
IF(M20&gt;=1.3,M20,"เป็นไม้พุ่ม"),
IF(K20+L20&gt;=1.3,K20+L20,"เป็นไม้พุ่ม")))</f>
        <v>ยังไม่บันทึกข้อมูล</v>
      </c>
      <c r="O20" s="149" t="str">
        <f t="shared" si="1"/>
        <v>ข้อมูลไม่ถูกต้อง</v>
      </c>
      <c r="P20" s="149" t="str">
        <f t="shared" si="2"/>
        <v>ข้อมูลไม่ถูกต้อง</v>
      </c>
      <c r="Q20" s="149" t="str">
        <f t="shared" si="3"/>
        <v>ข้อมูลไม่ถูกต้อง</v>
      </c>
      <c r="R20" s="149" t="str">
        <f t="shared" si="4"/>
        <v>ข้อมูลไม่ถูกต้อง</v>
      </c>
      <c r="S20" s="149" t="str">
        <f>IF(ISNUMBER(R20),
IF(H$2=ตัวเลือก!A$30,"ยังไม่บันทึกข้อมูล",R20*0.27),"ข้อมูลไม่ถูกต้อง")</f>
        <v>ข้อมูลไม่ถูกต้อง</v>
      </c>
      <c r="T20" s="149" t="str">
        <f t="shared" si="5"/>
        <v>ข้อมูลไม่ถูกต้อง</v>
      </c>
      <c r="U20" s="149" t="str">
        <f>IF(ISNUMBER(R20),
IF(H$2=ตัวเลือก!A$30,"ยังไม่บันทึกข้อมูล",R20*0.47),"ข้อมูลไม่ถูกต้อง")</f>
        <v>ข้อมูลไม่ถูกต้อง</v>
      </c>
      <c r="V20" s="149" t="str">
        <f>IF(ISNUMBER(S20),
IF(H$2=ตัวเลือก!A$30,"ยังไม่บันทึกข้อมูล",S20*0.47),"ข้อมูลไม่ถูกต้อง")</f>
        <v>ข้อมูลไม่ถูกต้อง</v>
      </c>
      <c r="W20" s="149" t="str">
        <f t="shared" si="6"/>
        <v>ข้อมูลไม่ถูกต้อง</v>
      </c>
      <c r="X20" s="148" t="str">
        <f t="shared" si="8"/>
        <v>ข้อมูลไม่ถูกต้อง</v>
      </c>
      <c r="Y20" s="38"/>
      <c r="Z20" s="38"/>
      <c r="AA20" s="38"/>
    </row>
    <row r="21" spans="1:27" x14ac:dyDescent="0.45">
      <c r="A21" s="38">
        <v>16</v>
      </c>
      <c r="B21" s="38">
        <v>1</v>
      </c>
      <c r="C21" s="38"/>
      <c r="D21" s="38"/>
      <c r="E21" s="38"/>
      <c r="F21" s="152"/>
      <c r="G21" s="152"/>
      <c r="H21" s="150"/>
      <c r="I21" s="38"/>
      <c r="J21" s="149" t="str">
        <f t="shared" si="9"/>
        <v>รอข้อมูลคอลัมน์ H</v>
      </c>
      <c r="K21" s="150"/>
      <c r="L21" s="150"/>
      <c r="M21" s="150"/>
      <c r="N21" s="149" t="str" cm="1">
        <f t="array" ref="N21">IF(AND(K21:M21=""),"ยังไม่บันทึกข้อมูล",
IF(M21&lt;&gt;"",
IF(M21&gt;=1.3,M21,"เป็นไม้พุ่ม"),
IF(K21+L21&gt;=1.3,K21+L21,"เป็นไม้พุ่ม")))</f>
        <v>ยังไม่บันทึกข้อมูล</v>
      </c>
      <c r="O21" s="149" t="str">
        <f t="shared" si="1"/>
        <v>ข้อมูลไม่ถูกต้อง</v>
      </c>
      <c r="P21" s="149" t="str">
        <f t="shared" si="2"/>
        <v>ข้อมูลไม่ถูกต้อง</v>
      </c>
      <c r="Q21" s="149" t="str">
        <f t="shared" si="3"/>
        <v>ข้อมูลไม่ถูกต้อง</v>
      </c>
      <c r="R21" s="149" t="str">
        <f t="shared" si="4"/>
        <v>ข้อมูลไม่ถูกต้อง</v>
      </c>
      <c r="S21" s="149" t="str">
        <f>IF(ISNUMBER(R21),
IF(H$2=ตัวเลือก!A$30,"ยังไม่บันทึกข้อมูล",R21*0.27),"ข้อมูลไม่ถูกต้อง")</f>
        <v>ข้อมูลไม่ถูกต้อง</v>
      </c>
      <c r="T21" s="149" t="str">
        <f t="shared" si="5"/>
        <v>ข้อมูลไม่ถูกต้อง</v>
      </c>
      <c r="U21" s="149" t="str">
        <f>IF(ISNUMBER(R21),
IF(H$2=ตัวเลือก!A$30,"ยังไม่บันทึกข้อมูล",R21*0.47),"ข้อมูลไม่ถูกต้อง")</f>
        <v>ข้อมูลไม่ถูกต้อง</v>
      </c>
      <c r="V21" s="149" t="str">
        <f>IF(ISNUMBER(S21),
IF(H$2=ตัวเลือก!A$30,"ยังไม่บันทึกข้อมูล",S21*0.47),"ข้อมูลไม่ถูกต้อง")</f>
        <v>ข้อมูลไม่ถูกต้อง</v>
      </c>
      <c r="W21" s="149" t="str">
        <f t="shared" si="6"/>
        <v>ข้อมูลไม่ถูกต้อง</v>
      </c>
      <c r="X21" s="148" t="str">
        <f t="shared" si="8"/>
        <v>ข้อมูลไม่ถูกต้อง</v>
      </c>
      <c r="Y21" s="38"/>
      <c r="Z21" s="38"/>
      <c r="AA21" s="38"/>
    </row>
    <row r="22" spans="1:27" x14ac:dyDescent="0.45">
      <c r="A22" s="38">
        <v>17</v>
      </c>
      <c r="B22" s="38">
        <v>1</v>
      </c>
      <c r="C22" s="38"/>
      <c r="D22" s="38"/>
      <c r="E22" s="38"/>
      <c r="F22" s="152"/>
      <c r="G22" s="152"/>
      <c r="H22" s="150"/>
      <c r="I22" s="38"/>
      <c r="J22" s="149" t="str">
        <f t="shared" si="9"/>
        <v>รอข้อมูลคอลัมน์ H</v>
      </c>
      <c r="K22" s="150"/>
      <c r="L22" s="150"/>
      <c r="M22" s="150"/>
      <c r="N22" s="149" t="str" cm="1">
        <f t="array" ref="N22">IF(AND(K22:M22=""),"ยังไม่บันทึกข้อมูล",
IF(M22&lt;&gt;"",
IF(M22&gt;=1.3,M22,"เป็นไม้พุ่ม"),
IF(K22+L22&gt;=1.3,K22+L22,"เป็นไม้พุ่ม")))</f>
        <v>ยังไม่บันทึกข้อมูล</v>
      </c>
      <c r="O22" s="149" t="str">
        <f t="shared" si="1"/>
        <v>ข้อมูลไม่ถูกต้อง</v>
      </c>
      <c r="P22" s="149" t="str">
        <f t="shared" si="2"/>
        <v>ข้อมูลไม่ถูกต้อง</v>
      </c>
      <c r="Q22" s="149" t="str">
        <f t="shared" si="3"/>
        <v>ข้อมูลไม่ถูกต้อง</v>
      </c>
      <c r="R22" s="149" t="str">
        <f t="shared" si="4"/>
        <v>ข้อมูลไม่ถูกต้อง</v>
      </c>
      <c r="S22" s="149" t="str">
        <f>IF(ISNUMBER(R22),
IF(H$2=ตัวเลือก!A$30,"ยังไม่บันทึกข้อมูล",R22*0.27),"ข้อมูลไม่ถูกต้อง")</f>
        <v>ข้อมูลไม่ถูกต้อง</v>
      </c>
      <c r="T22" s="149" t="str">
        <f t="shared" si="5"/>
        <v>ข้อมูลไม่ถูกต้อง</v>
      </c>
      <c r="U22" s="149" t="str">
        <f>IF(ISNUMBER(R22),
IF(H$2=ตัวเลือก!A$30,"ยังไม่บันทึกข้อมูล",R22*0.47),"ข้อมูลไม่ถูกต้อง")</f>
        <v>ข้อมูลไม่ถูกต้อง</v>
      </c>
      <c r="V22" s="149" t="str">
        <f>IF(ISNUMBER(S22),
IF(H$2=ตัวเลือก!A$30,"ยังไม่บันทึกข้อมูล",S22*0.47),"ข้อมูลไม่ถูกต้อง")</f>
        <v>ข้อมูลไม่ถูกต้อง</v>
      </c>
      <c r="W22" s="149" t="str">
        <f t="shared" si="6"/>
        <v>ข้อมูลไม่ถูกต้อง</v>
      </c>
      <c r="X22" s="148" t="str">
        <f t="shared" si="8"/>
        <v>ข้อมูลไม่ถูกต้อง</v>
      </c>
      <c r="Y22" s="38"/>
      <c r="Z22" s="38"/>
      <c r="AA22" s="38"/>
    </row>
    <row r="23" spans="1:27" x14ac:dyDescent="0.45">
      <c r="A23" s="38">
        <v>18</v>
      </c>
      <c r="B23" s="38">
        <v>1</v>
      </c>
      <c r="C23" s="38"/>
      <c r="D23" s="38"/>
      <c r="E23" s="38"/>
      <c r="F23" s="152"/>
      <c r="G23" s="152"/>
      <c r="H23" s="150"/>
      <c r="I23" s="38"/>
      <c r="J23" s="149" t="str">
        <f t="shared" si="9"/>
        <v>รอข้อมูลคอลัมน์ H</v>
      </c>
      <c r="K23" s="150"/>
      <c r="L23" s="150"/>
      <c r="M23" s="150"/>
      <c r="N23" s="149" t="str" cm="1">
        <f t="array" ref="N23">IF(AND(K23:M23=""),"ยังไม่บันทึกข้อมูล",
IF(M23&lt;&gt;"",
IF(M23&gt;=1.3,M23,"เป็นไม้พุ่ม"),
IF(K23+L23&gt;=1.3,K23+L23,"เป็นไม้พุ่ม")))</f>
        <v>ยังไม่บันทึกข้อมูล</v>
      </c>
      <c r="O23" s="149" t="str">
        <f t="shared" si="1"/>
        <v>ข้อมูลไม่ถูกต้อง</v>
      </c>
      <c r="P23" s="149" t="str">
        <f t="shared" si="2"/>
        <v>ข้อมูลไม่ถูกต้อง</v>
      </c>
      <c r="Q23" s="149" t="str">
        <f t="shared" si="3"/>
        <v>ข้อมูลไม่ถูกต้อง</v>
      </c>
      <c r="R23" s="149" t="str">
        <f t="shared" si="4"/>
        <v>ข้อมูลไม่ถูกต้อง</v>
      </c>
      <c r="S23" s="149" t="str">
        <f>IF(ISNUMBER(R23),
IF(H$2=ตัวเลือก!A$30,"ยังไม่บันทึกข้อมูล",R23*0.27),"ข้อมูลไม่ถูกต้อง")</f>
        <v>ข้อมูลไม่ถูกต้อง</v>
      </c>
      <c r="T23" s="149" t="str">
        <f t="shared" si="5"/>
        <v>ข้อมูลไม่ถูกต้อง</v>
      </c>
      <c r="U23" s="149" t="str">
        <f>IF(ISNUMBER(R23),
IF(H$2=ตัวเลือก!A$30,"ยังไม่บันทึกข้อมูล",R23*0.47),"ข้อมูลไม่ถูกต้อง")</f>
        <v>ข้อมูลไม่ถูกต้อง</v>
      </c>
      <c r="V23" s="149" t="str">
        <f>IF(ISNUMBER(S23),
IF(H$2=ตัวเลือก!A$30,"ยังไม่บันทึกข้อมูล",S23*0.47),"ข้อมูลไม่ถูกต้อง")</f>
        <v>ข้อมูลไม่ถูกต้อง</v>
      </c>
      <c r="W23" s="149" t="str">
        <f t="shared" si="6"/>
        <v>ข้อมูลไม่ถูกต้อง</v>
      </c>
      <c r="X23" s="148" t="str">
        <f t="shared" si="8"/>
        <v>ข้อมูลไม่ถูกต้อง</v>
      </c>
      <c r="Y23" s="38"/>
      <c r="Z23" s="38"/>
      <c r="AA23" s="38"/>
    </row>
    <row r="24" spans="1:27" x14ac:dyDescent="0.45">
      <c r="A24" s="38">
        <v>19</v>
      </c>
      <c r="B24" s="38">
        <v>1</v>
      </c>
      <c r="C24" s="38"/>
      <c r="D24" s="38"/>
      <c r="E24" s="38"/>
      <c r="F24" s="152"/>
      <c r="G24" s="152"/>
      <c r="H24" s="150"/>
      <c r="I24" s="38"/>
      <c r="J24" s="149" t="str">
        <f t="shared" si="9"/>
        <v>รอข้อมูลคอลัมน์ H</v>
      </c>
      <c r="K24" s="150"/>
      <c r="L24" s="150"/>
      <c r="M24" s="150"/>
      <c r="N24" s="149" t="str" cm="1">
        <f t="array" ref="N24">IF(AND(K24:M24=""),"ยังไม่บันทึกข้อมูล",
IF(M24&lt;&gt;"",
IF(M24&gt;=1.3,M24,"เป็นไม้พุ่ม"),
IF(K24+L24&gt;=1.3,K24+L24,"เป็นไม้พุ่ม")))</f>
        <v>ยังไม่บันทึกข้อมูล</v>
      </c>
      <c r="O24" s="149" t="str">
        <f t="shared" si="1"/>
        <v>ข้อมูลไม่ถูกต้อง</v>
      </c>
      <c r="P24" s="149" t="str">
        <f t="shared" si="2"/>
        <v>ข้อมูลไม่ถูกต้อง</v>
      </c>
      <c r="Q24" s="149" t="str">
        <f t="shared" si="3"/>
        <v>ข้อมูลไม่ถูกต้อง</v>
      </c>
      <c r="R24" s="149" t="str">
        <f t="shared" si="4"/>
        <v>ข้อมูลไม่ถูกต้อง</v>
      </c>
      <c r="S24" s="149" t="str">
        <f>IF(ISNUMBER(R24),
IF(H$2=ตัวเลือก!A$30,"ยังไม่บันทึกข้อมูล",R24*0.27),"ข้อมูลไม่ถูกต้อง")</f>
        <v>ข้อมูลไม่ถูกต้อง</v>
      </c>
      <c r="T24" s="149" t="str">
        <f t="shared" si="5"/>
        <v>ข้อมูลไม่ถูกต้อง</v>
      </c>
      <c r="U24" s="149" t="str">
        <f>IF(ISNUMBER(R24),
IF(H$2=ตัวเลือก!A$30,"ยังไม่บันทึกข้อมูล",R24*0.47),"ข้อมูลไม่ถูกต้อง")</f>
        <v>ข้อมูลไม่ถูกต้อง</v>
      </c>
      <c r="V24" s="149" t="str">
        <f>IF(ISNUMBER(S24),
IF(H$2=ตัวเลือก!A$30,"ยังไม่บันทึกข้อมูล",S24*0.47),"ข้อมูลไม่ถูกต้อง")</f>
        <v>ข้อมูลไม่ถูกต้อง</v>
      </c>
      <c r="W24" s="149" t="str">
        <f t="shared" si="6"/>
        <v>ข้อมูลไม่ถูกต้อง</v>
      </c>
      <c r="X24" s="148" t="str">
        <f t="shared" si="8"/>
        <v>ข้อมูลไม่ถูกต้อง</v>
      </c>
      <c r="Y24" s="38"/>
      <c r="Z24" s="38"/>
      <c r="AA24" s="38"/>
    </row>
    <row r="25" spans="1:27" x14ac:dyDescent="0.45">
      <c r="A25" s="38">
        <v>20</v>
      </c>
      <c r="B25" s="38">
        <v>1</v>
      </c>
      <c r="C25" s="38"/>
      <c r="D25" s="38"/>
      <c r="E25" s="38"/>
      <c r="F25" s="152"/>
      <c r="G25" s="152"/>
      <c r="H25" s="150"/>
      <c r="I25" s="38"/>
      <c r="J25" s="149" t="str">
        <f t="shared" si="9"/>
        <v>รอข้อมูลคอลัมน์ H</v>
      </c>
      <c r="K25" s="150"/>
      <c r="L25" s="150"/>
      <c r="M25" s="150"/>
      <c r="N25" s="149" t="str" cm="1">
        <f t="array" ref="N25">IF(AND(K25:M25=""),"ยังไม่บันทึกข้อมูล",
IF(M25&lt;&gt;"",
IF(M25&gt;=1.3,M25,"เป็นไม้พุ่ม"),
IF(K25+L25&gt;=1.3,K25+L25,"เป็นไม้พุ่ม")))</f>
        <v>ยังไม่บันทึกข้อมูล</v>
      </c>
      <c r="O25" s="149" t="str">
        <f t="shared" si="1"/>
        <v>ข้อมูลไม่ถูกต้อง</v>
      </c>
      <c r="P25" s="149" t="str">
        <f t="shared" si="2"/>
        <v>ข้อมูลไม่ถูกต้อง</v>
      </c>
      <c r="Q25" s="149" t="str">
        <f t="shared" si="3"/>
        <v>ข้อมูลไม่ถูกต้อง</v>
      </c>
      <c r="R25" s="149" t="str">
        <f t="shared" si="4"/>
        <v>ข้อมูลไม่ถูกต้อง</v>
      </c>
      <c r="S25" s="149" t="str">
        <f>IF(ISNUMBER(R25),
IF(H$2=ตัวเลือก!A$30,"ยังไม่บันทึกข้อมูล",R25*0.27),"ข้อมูลไม่ถูกต้อง")</f>
        <v>ข้อมูลไม่ถูกต้อง</v>
      </c>
      <c r="T25" s="149" t="str">
        <f t="shared" si="5"/>
        <v>ข้อมูลไม่ถูกต้อง</v>
      </c>
      <c r="U25" s="149" t="str">
        <f>IF(ISNUMBER(R25),
IF(H$2=ตัวเลือก!A$30,"ยังไม่บันทึกข้อมูล",R25*0.47),"ข้อมูลไม่ถูกต้อง")</f>
        <v>ข้อมูลไม่ถูกต้อง</v>
      </c>
      <c r="V25" s="149" t="str">
        <f>IF(ISNUMBER(S25),
IF(H$2=ตัวเลือก!A$30,"ยังไม่บันทึกข้อมูล",S25*0.47),"ข้อมูลไม่ถูกต้อง")</f>
        <v>ข้อมูลไม่ถูกต้อง</v>
      </c>
      <c r="W25" s="149" t="str">
        <f t="shared" si="6"/>
        <v>ข้อมูลไม่ถูกต้อง</v>
      </c>
      <c r="X25" s="148" t="str">
        <f t="shared" si="8"/>
        <v>ข้อมูลไม่ถูกต้อง</v>
      </c>
      <c r="Y25" s="38"/>
      <c r="Z25" s="38"/>
      <c r="AA25" s="38"/>
    </row>
    <row r="26" spans="1:27" x14ac:dyDescent="0.45">
      <c r="A26" s="38">
        <v>21</v>
      </c>
      <c r="B26" s="38">
        <v>1</v>
      </c>
      <c r="C26" s="38"/>
      <c r="D26" s="38"/>
      <c r="E26" s="38"/>
      <c r="F26" s="152"/>
      <c r="G26" s="152"/>
      <c r="H26" s="150"/>
      <c r="I26" s="38"/>
      <c r="J26" s="149" t="str">
        <f t="shared" si="9"/>
        <v>รอข้อมูลคอลัมน์ H</v>
      </c>
      <c r="K26" s="150"/>
      <c r="L26" s="150"/>
      <c r="M26" s="150"/>
      <c r="N26" s="149" t="str" cm="1">
        <f t="array" ref="N26">IF(AND(K26:M26=""),"ยังไม่บันทึกข้อมูล",
IF(M26&lt;&gt;"",
IF(M26&gt;=1.3,M26,"เป็นไม้พุ่ม"),
IF(K26+L26&gt;=1.3,K26+L26,"เป็นไม้พุ่ม")))</f>
        <v>ยังไม่บันทึกข้อมูล</v>
      </c>
      <c r="O26" s="149" t="str">
        <f t="shared" si="1"/>
        <v>ข้อมูลไม่ถูกต้อง</v>
      </c>
      <c r="P26" s="149" t="str">
        <f t="shared" si="2"/>
        <v>ข้อมูลไม่ถูกต้อง</v>
      </c>
      <c r="Q26" s="149" t="str">
        <f t="shared" si="3"/>
        <v>ข้อมูลไม่ถูกต้อง</v>
      </c>
      <c r="R26" s="149" t="str">
        <f t="shared" si="4"/>
        <v>ข้อมูลไม่ถูกต้อง</v>
      </c>
      <c r="S26" s="149" t="str">
        <f>IF(ISNUMBER(R26),
IF(H$2=ตัวเลือก!A$30,"ยังไม่บันทึกข้อมูล",R26*0.27),"ข้อมูลไม่ถูกต้อง")</f>
        <v>ข้อมูลไม่ถูกต้อง</v>
      </c>
      <c r="T26" s="149" t="str">
        <f t="shared" si="5"/>
        <v>ข้อมูลไม่ถูกต้อง</v>
      </c>
      <c r="U26" s="149" t="str">
        <f>IF(ISNUMBER(R26),
IF(H$2=ตัวเลือก!A$30,"ยังไม่บันทึกข้อมูล",R26*0.47),"ข้อมูลไม่ถูกต้อง")</f>
        <v>ข้อมูลไม่ถูกต้อง</v>
      </c>
      <c r="V26" s="149" t="str">
        <f>IF(ISNUMBER(S26),
IF(H$2=ตัวเลือก!A$30,"ยังไม่บันทึกข้อมูล",S26*0.47),"ข้อมูลไม่ถูกต้อง")</f>
        <v>ข้อมูลไม่ถูกต้อง</v>
      </c>
      <c r="W26" s="149" t="str">
        <f t="shared" si="6"/>
        <v>ข้อมูลไม่ถูกต้อง</v>
      </c>
      <c r="X26" s="148" t="str">
        <f t="shared" si="8"/>
        <v>ข้อมูลไม่ถูกต้อง</v>
      </c>
      <c r="Y26" s="38"/>
      <c r="Z26" s="38"/>
      <c r="AA26" s="38"/>
    </row>
    <row r="27" spans="1:27" x14ac:dyDescent="0.45">
      <c r="A27" s="38">
        <v>22</v>
      </c>
      <c r="B27" s="38">
        <v>1</v>
      </c>
      <c r="C27" s="38"/>
      <c r="D27" s="38"/>
      <c r="E27" s="38"/>
      <c r="F27" s="152"/>
      <c r="G27" s="152"/>
      <c r="H27" s="150"/>
      <c r="I27" s="38"/>
      <c r="J27" s="149" t="str">
        <f t="shared" si="9"/>
        <v>รอข้อมูลคอลัมน์ H</v>
      </c>
      <c r="K27" s="150"/>
      <c r="L27" s="150"/>
      <c r="M27" s="150"/>
      <c r="N27" s="149" t="str" cm="1">
        <f t="array" ref="N27">IF(AND(K27:M27=""),"ยังไม่บันทึกข้อมูล",
IF(M27&lt;&gt;"",
IF(M27&gt;=1.3,M27,"เป็นไม้พุ่ม"),
IF(K27+L27&gt;=1.3,K27+L27,"เป็นไม้พุ่ม")))</f>
        <v>ยังไม่บันทึกข้อมูล</v>
      </c>
      <c r="O27" s="149" t="str">
        <f t="shared" si="1"/>
        <v>ข้อมูลไม่ถูกต้อง</v>
      </c>
      <c r="P27" s="149" t="str">
        <f t="shared" si="2"/>
        <v>ข้อมูลไม่ถูกต้อง</v>
      </c>
      <c r="Q27" s="149" t="str">
        <f t="shared" si="3"/>
        <v>ข้อมูลไม่ถูกต้อง</v>
      </c>
      <c r="R27" s="149" t="str">
        <f t="shared" si="4"/>
        <v>ข้อมูลไม่ถูกต้อง</v>
      </c>
      <c r="S27" s="149" t="str">
        <f>IF(ISNUMBER(R27),
IF(H$2=ตัวเลือก!A$30,"ยังไม่บันทึกข้อมูล",R27*0.27),"ข้อมูลไม่ถูกต้อง")</f>
        <v>ข้อมูลไม่ถูกต้อง</v>
      </c>
      <c r="T27" s="149" t="str">
        <f t="shared" si="5"/>
        <v>ข้อมูลไม่ถูกต้อง</v>
      </c>
      <c r="U27" s="149" t="str">
        <f>IF(ISNUMBER(R27),
IF(H$2=ตัวเลือก!A$30,"ยังไม่บันทึกข้อมูล",R27*0.47),"ข้อมูลไม่ถูกต้อง")</f>
        <v>ข้อมูลไม่ถูกต้อง</v>
      </c>
      <c r="V27" s="149" t="str">
        <f>IF(ISNUMBER(S27),
IF(H$2=ตัวเลือก!A$30,"ยังไม่บันทึกข้อมูล",S27*0.47),"ข้อมูลไม่ถูกต้อง")</f>
        <v>ข้อมูลไม่ถูกต้อง</v>
      </c>
      <c r="W27" s="149" t="str">
        <f t="shared" si="6"/>
        <v>ข้อมูลไม่ถูกต้อง</v>
      </c>
      <c r="X27" s="148" t="str">
        <f t="shared" si="8"/>
        <v>ข้อมูลไม่ถูกต้อง</v>
      </c>
      <c r="Y27" s="38"/>
      <c r="Z27" s="38"/>
      <c r="AA27" s="38"/>
    </row>
    <row r="28" spans="1:27" x14ac:dyDescent="0.45">
      <c r="A28" s="38">
        <v>23</v>
      </c>
      <c r="B28" s="38">
        <v>1</v>
      </c>
      <c r="C28" s="38"/>
      <c r="D28" s="38"/>
      <c r="E28" s="38"/>
      <c r="F28" s="152"/>
      <c r="G28" s="152"/>
      <c r="H28" s="150"/>
      <c r="I28" s="38"/>
      <c r="J28" s="149" t="str">
        <f t="shared" si="9"/>
        <v>รอข้อมูลคอลัมน์ H</v>
      </c>
      <c r="K28" s="150"/>
      <c r="L28" s="150"/>
      <c r="M28" s="150"/>
      <c r="N28" s="149" t="str" cm="1">
        <f t="array" ref="N28">IF(AND(K28:M28=""),"ยังไม่บันทึกข้อมูล",
IF(M28&lt;&gt;"",
IF(M28&gt;=1.3,M28,"เป็นไม้พุ่ม"),
IF(K28+L28&gt;=1.3,K28+L28,"เป็นไม้พุ่ม")))</f>
        <v>ยังไม่บันทึกข้อมูล</v>
      </c>
      <c r="O28" s="149" t="str">
        <f t="shared" si="1"/>
        <v>ข้อมูลไม่ถูกต้อง</v>
      </c>
      <c r="P28" s="149" t="str">
        <f t="shared" si="2"/>
        <v>ข้อมูลไม่ถูกต้อง</v>
      </c>
      <c r="Q28" s="149" t="str">
        <f t="shared" si="3"/>
        <v>ข้อมูลไม่ถูกต้อง</v>
      </c>
      <c r="R28" s="149" t="str">
        <f t="shared" si="4"/>
        <v>ข้อมูลไม่ถูกต้อง</v>
      </c>
      <c r="S28" s="149" t="str">
        <f>IF(ISNUMBER(R28),
IF(H$2=ตัวเลือก!A$30,"ยังไม่บันทึกข้อมูล",R28*0.27),"ข้อมูลไม่ถูกต้อง")</f>
        <v>ข้อมูลไม่ถูกต้อง</v>
      </c>
      <c r="T28" s="149" t="str">
        <f t="shared" si="5"/>
        <v>ข้อมูลไม่ถูกต้อง</v>
      </c>
      <c r="U28" s="149" t="str">
        <f>IF(ISNUMBER(R28),
IF(H$2=ตัวเลือก!A$30,"ยังไม่บันทึกข้อมูล",R28*0.47),"ข้อมูลไม่ถูกต้อง")</f>
        <v>ข้อมูลไม่ถูกต้อง</v>
      </c>
      <c r="V28" s="149" t="str">
        <f>IF(ISNUMBER(S28),
IF(H$2=ตัวเลือก!A$30,"ยังไม่บันทึกข้อมูล",S28*0.47),"ข้อมูลไม่ถูกต้อง")</f>
        <v>ข้อมูลไม่ถูกต้อง</v>
      </c>
      <c r="W28" s="149" t="str">
        <f t="shared" si="6"/>
        <v>ข้อมูลไม่ถูกต้อง</v>
      </c>
      <c r="X28" s="148" t="str">
        <f t="shared" si="8"/>
        <v>ข้อมูลไม่ถูกต้อง</v>
      </c>
      <c r="Y28" s="38"/>
      <c r="Z28" s="38"/>
      <c r="AA28" s="38"/>
    </row>
    <row r="29" spans="1:27" x14ac:dyDescent="0.45">
      <c r="A29" s="38">
        <v>24</v>
      </c>
      <c r="B29" s="38">
        <v>1</v>
      </c>
      <c r="C29" s="38"/>
      <c r="D29" s="38"/>
      <c r="E29" s="38"/>
      <c r="F29" s="152"/>
      <c r="G29" s="152"/>
      <c r="H29" s="150"/>
      <c r="I29" s="38"/>
      <c r="J29" s="149" t="str">
        <f t="shared" si="9"/>
        <v>รอข้อมูลคอลัมน์ H</v>
      </c>
      <c r="K29" s="150"/>
      <c r="L29" s="150"/>
      <c r="M29" s="150"/>
      <c r="N29" s="149" t="str" cm="1">
        <f t="array" ref="N29">IF(AND(K29:M29=""),"ยังไม่บันทึกข้อมูล",
IF(M29&lt;&gt;"",
IF(M29&gt;=1.3,M29,"เป็นไม้พุ่ม"),
IF(K29+L29&gt;=1.3,K29+L29,"เป็นไม้พุ่ม")))</f>
        <v>ยังไม่บันทึกข้อมูล</v>
      </c>
      <c r="O29" s="149" t="str">
        <f t="shared" si="1"/>
        <v>ข้อมูลไม่ถูกต้อง</v>
      </c>
      <c r="P29" s="149" t="str">
        <f t="shared" si="2"/>
        <v>ข้อมูลไม่ถูกต้อง</v>
      </c>
      <c r="Q29" s="149" t="str">
        <f t="shared" si="3"/>
        <v>ข้อมูลไม่ถูกต้อง</v>
      </c>
      <c r="R29" s="149" t="str">
        <f t="shared" si="4"/>
        <v>ข้อมูลไม่ถูกต้อง</v>
      </c>
      <c r="S29" s="149" t="str">
        <f>IF(ISNUMBER(R29),
IF(H$2=ตัวเลือก!A$30,"ยังไม่บันทึกข้อมูล",R29*0.27),"ข้อมูลไม่ถูกต้อง")</f>
        <v>ข้อมูลไม่ถูกต้อง</v>
      </c>
      <c r="T29" s="149" t="str">
        <f t="shared" si="5"/>
        <v>ข้อมูลไม่ถูกต้อง</v>
      </c>
      <c r="U29" s="149" t="str">
        <f>IF(ISNUMBER(R29),
IF(H$2=ตัวเลือก!A$30,"ยังไม่บันทึกข้อมูล",R29*0.47),"ข้อมูลไม่ถูกต้อง")</f>
        <v>ข้อมูลไม่ถูกต้อง</v>
      </c>
      <c r="V29" s="149" t="str">
        <f>IF(ISNUMBER(S29),
IF(H$2=ตัวเลือก!A$30,"ยังไม่บันทึกข้อมูล",S29*0.47),"ข้อมูลไม่ถูกต้อง")</f>
        <v>ข้อมูลไม่ถูกต้อง</v>
      </c>
      <c r="W29" s="149" t="str">
        <f t="shared" si="6"/>
        <v>ข้อมูลไม่ถูกต้อง</v>
      </c>
      <c r="X29" s="148" t="str">
        <f t="shared" si="8"/>
        <v>ข้อมูลไม่ถูกต้อง</v>
      </c>
      <c r="Y29" s="38"/>
      <c r="Z29" s="38"/>
      <c r="AA29" s="38"/>
    </row>
    <row r="30" spans="1:27" x14ac:dyDescent="0.45">
      <c r="A30" s="38">
        <v>25</v>
      </c>
      <c r="B30" s="38">
        <v>1</v>
      </c>
      <c r="C30" s="38"/>
      <c r="D30" s="38"/>
      <c r="E30" s="38"/>
      <c r="F30" s="152"/>
      <c r="G30" s="152"/>
      <c r="H30" s="150"/>
      <c r="I30" s="38"/>
      <c r="J30" s="149" t="str">
        <f t="shared" si="9"/>
        <v>รอข้อมูลคอลัมน์ H</v>
      </c>
      <c r="K30" s="150"/>
      <c r="L30" s="150"/>
      <c r="M30" s="150"/>
      <c r="N30" s="149" t="str" cm="1">
        <f t="array" ref="N30">IF(AND(K30:M30=""),"ยังไม่บันทึกข้อมูล",
IF(M30&lt;&gt;"",
IF(M30&gt;=1.3,M30,"เป็นไม้พุ่ม"),
IF(K30+L30&gt;=1.3,K30+L30,"เป็นไม้พุ่ม")))</f>
        <v>ยังไม่บันทึกข้อมูล</v>
      </c>
      <c r="O30" s="149" t="str">
        <f t="shared" si="1"/>
        <v>ข้อมูลไม่ถูกต้อง</v>
      </c>
      <c r="P30" s="149" t="str">
        <f t="shared" si="2"/>
        <v>ข้อมูลไม่ถูกต้อง</v>
      </c>
      <c r="Q30" s="149" t="str">
        <f t="shared" si="3"/>
        <v>ข้อมูลไม่ถูกต้อง</v>
      </c>
      <c r="R30" s="149" t="str">
        <f t="shared" si="4"/>
        <v>ข้อมูลไม่ถูกต้อง</v>
      </c>
      <c r="S30" s="149" t="str">
        <f>IF(ISNUMBER(R30),
IF(H$2=ตัวเลือก!A$30,"ยังไม่บันทึกข้อมูล",R30*0.27),"ข้อมูลไม่ถูกต้อง")</f>
        <v>ข้อมูลไม่ถูกต้อง</v>
      </c>
      <c r="T30" s="149" t="str">
        <f t="shared" si="5"/>
        <v>ข้อมูลไม่ถูกต้อง</v>
      </c>
      <c r="U30" s="149" t="str">
        <f>IF(ISNUMBER(R30),
IF(H$2=ตัวเลือก!A$30,"ยังไม่บันทึกข้อมูล",R30*0.47),"ข้อมูลไม่ถูกต้อง")</f>
        <v>ข้อมูลไม่ถูกต้อง</v>
      </c>
      <c r="V30" s="149" t="str">
        <f>IF(ISNUMBER(S30),
IF(H$2=ตัวเลือก!A$30,"ยังไม่บันทึกข้อมูล",S30*0.47),"ข้อมูลไม่ถูกต้อง")</f>
        <v>ข้อมูลไม่ถูกต้อง</v>
      </c>
      <c r="W30" s="149" t="str">
        <f t="shared" si="6"/>
        <v>ข้อมูลไม่ถูกต้อง</v>
      </c>
      <c r="X30" s="148" t="str">
        <f t="shared" si="8"/>
        <v>ข้อมูลไม่ถูกต้อง</v>
      </c>
      <c r="Y30" s="38"/>
      <c r="Z30" s="38"/>
      <c r="AA30" s="38"/>
    </row>
    <row r="31" spans="1:27" x14ac:dyDescent="0.45">
      <c r="A31" s="38">
        <v>26</v>
      </c>
      <c r="B31" s="38">
        <v>1</v>
      </c>
      <c r="C31" s="38"/>
      <c r="D31" s="38"/>
      <c r="E31" s="38"/>
      <c r="F31" s="152"/>
      <c r="G31" s="152"/>
      <c r="H31" s="150"/>
      <c r="I31" s="38"/>
      <c r="J31" s="149" t="str">
        <f t="shared" si="9"/>
        <v>รอข้อมูลคอลัมน์ H</v>
      </c>
      <c r="K31" s="150"/>
      <c r="L31" s="150"/>
      <c r="M31" s="150"/>
      <c r="N31" s="149" t="str" cm="1">
        <f t="array" ref="N31">IF(AND(K31:M31=""),"ยังไม่บันทึกข้อมูล",
IF(M31&lt;&gt;"",
IF(M31&gt;=1.3,M31,"เป็นไม้พุ่ม"),
IF(K31+L31&gt;=1.3,K31+L31,"เป็นไม้พุ่ม")))</f>
        <v>ยังไม่บันทึกข้อมูล</v>
      </c>
      <c r="O31" s="149" t="str">
        <f t="shared" si="1"/>
        <v>ข้อมูลไม่ถูกต้อง</v>
      </c>
      <c r="P31" s="149" t="str">
        <f t="shared" si="2"/>
        <v>ข้อมูลไม่ถูกต้อง</v>
      </c>
      <c r="Q31" s="149" t="str">
        <f t="shared" si="3"/>
        <v>ข้อมูลไม่ถูกต้อง</v>
      </c>
      <c r="R31" s="149" t="str">
        <f t="shared" si="4"/>
        <v>ข้อมูลไม่ถูกต้อง</v>
      </c>
      <c r="S31" s="149" t="str">
        <f>IF(ISNUMBER(R31),
IF(H$2=ตัวเลือก!A$30,"ยังไม่บันทึกข้อมูล",R31*0.27),"ข้อมูลไม่ถูกต้อง")</f>
        <v>ข้อมูลไม่ถูกต้อง</v>
      </c>
      <c r="T31" s="149" t="str">
        <f t="shared" si="5"/>
        <v>ข้อมูลไม่ถูกต้อง</v>
      </c>
      <c r="U31" s="149" t="str">
        <f>IF(ISNUMBER(R31),
IF(H$2=ตัวเลือก!A$30,"ยังไม่บันทึกข้อมูล",R31*0.47),"ข้อมูลไม่ถูกต้อง")</f>
        <v>ข้อมูลไม่ถูกต้อง</v>
      </c>
      <c r="V31" s="149" t="str">
        <f>IF(ISNUMBER(S31),
IF(H$2=ตัวเลือก!A$30,"ยังไม่บันทึกข้อมูล",S31*0.47),"ข้อมูลไม่ถูกต้อง")</f>
        <v>ข้อมูลไม่ถูกต้อง</v>
      </c>
      <c r="W31" s="149" t="str">
        <f t="shared" si="6"/>
        <v>ข้อมูลไม่ถูกต้อง</v>
      </c>
      <c r="X31" s="148" t="str">
        <f t="shared" si="8"/>
        <v>ข้อมูลไม่ถูกต้อง</v>
      </c>
      <c r="Y31" s="38"/>
      <c r="Z31" s="38"/>
      <c r="AA31" s="38"/>
    </row>
    <row r="32" spans="1:27" x14ac:dyDescent="0.45">
      <c r="A32" s="38">
        <v>27</v>
      </c>
      <c r="B32" s="38">
        <v>1</v>
      </c>
      <c r="C32" s="38"/>
      <c r="D32" s="38"/>
      <c r="E32" s="38"/>
      <c r="F32" s="152"/>
      <c r="G32" s="152"/>
      <c r="H32" s="150"/>
      <c r="I32" s="38"/>
      <c r="J32" s="149" t="str">
        <f t="shared" si="9"/>
        <v>รอข้อมูลคอลัมน์ H</v>
      </c>
      <c r="K32" s="150"/>
      <c r="L32" s="150"/>
      <c r="M32" s="150"/>
      <c r="N32" s="149" t="str" cm="1">
        <f t="array" ref="N32">IF(AND(K32:M32=""),"ยังไม่บันทึกข้อมูล",
IF(M32&lt;&gt;"",
IF(M32&gt;=1.3,M32,"เป็นไม้พุ่ม"),
IF(K32+L32&gt;=1.3,K32+L32,"เป็นไม้พุ่ม")))</f>
        <v>ยังไม่บันทึกข้อมูล</v>
      </c>
      <c r="O32" s="149" t="str">
        <f t="shared" si="1"/>
        <v>ข้อมูลไม่ถูกต้อง</v>
      </c>
      <c r="P32" s="149" t="str">
        <f t="shared" si="2"/>
        <v>ข้อมูลไม่ถูกต้อง</v>
      </c>
      <c r="Q32" s="149" t="str">
        <f t="shared" si="3"/>
        <v>ข้อมูลไม่ถูกต้อง</v>
      </c>
      <c r="R32" s="149" t="str">
        <f t="shared" si="4"/>
        <v>ข้อมูลไม่ถูกต้อง</v>
      </c>
      <c r="S32" s="149" t="str">
        <f>IF(ISNUMBER(R32),
IF(H$2=ตัวเลือก!A$30,"ยังไม่บันทึกข้อมูล",R32*0.27),"ข้อมูลไม่ถูกต้อง")</f>
        <v>ข้อมูลไม่ถูกต้อง</v>
      </c>
      <c r="T32" s="149" t="str">
        <f t="shared" si="5"/>
        <v>ข้อมูลไม่ถูกต้อง</v>
      </c>
      <c r="U32" s="149" t="str">
        <f>IF(ISNUMBER(R32),
IF(H$2=ตัวเลือก!A$30,"ยังไม่บันทึกข้อมูล",R32*0.47),"ข้อมูลไม่ถูกต้อง")</f>
        <v>ข้อมูลไม่ถูกต้อง</v>
      </c>
      <c r="V32" s="149" t="str">
        <f>IF(ISNUMBER(S32),
IF(H$2=ตัวเลือก!A$30,"ยังไม่บันทึกข้อมูล",S32*0.47),"ข้อมูลไม่ถูกต้อง")</f>
        <v>ข้อมูลไม่ถูกต้อง</v>
      </c>
      <c r="W32" s="149" t="str">
        <f t="shared" si="6"/>
        <v>ข้อมูลไม่ถูกต้อง</v>
      </c>
      <c r="X32" s="148" t="str">
        <f t="shared" si="8"/>
        <v>ข้อมูลไม่ถูกต้อง</v>
      </c>
      <c r="Y32" s="38"/>
      <c r="Z32" s="38"/>
      <c r="AA32" s="38"/>
    </row>
    <row r="33" spans="1:27" x14ac:dyDescent="0.45">
      <c r="A33" s="38">
        <v>28</v>
      </c>
      <c r="B33" s="38">
        <v>1</v>
      </c>
      <c r="C33" s="38"/>
      <c r="D33" s="38"/>
      <c r="E33" s="38"/>
      <c r="F33" s="152"/>
      <c r="G33" s="152"/>
      <c r="H33" s="150"/>
      <c r="I33" s="38"/>
      <c r="J33" s="149" t="str">
        <f t="shared" si="9"/>
        <v>รอข้อมูลคอลัมน์ H</v>
      </c>
      <c r="K33" s="150"/>
      <c r="L33" s="150"/>
      <c r="M33" s="150"/>
      <c r="N33" s="149" t="str" cm="1">
        <f t="array" ref="N33">IF(AND(K33:M33=""),"ยังไม่บันทึกข้อมูล",
IF(M33&lt;&gt;"",
IF(M33&gt;=1.3,M33,"เป็นไม้พุ่ม"),
IF(K33+L33&gt;=1.3,K33+L33,"เป็นไม้พุ่ม")))</f>
        <v>ยังไม่บันทึกข้อมูล</v>
      </c>
      <c r="O33" s="149" t="str">
        <f t="shared" si="1"/>
        <v>ข้อมูลไม่ถูกต้อง</v>
      </c>
      <c r="P33" s="149" t="str">
        <f t="shared" si="2"/>
        <v>ข้อมูลไม่ถูกต้อง</v>
      </c>
      <c r="Q33" s="149" t="str">
        <f t="shared" si="3"/>
        <v>ข้อมูลไม่ถูกต้อง</v>
      </c>
      <c r="R33" s="149" t="str">
        <f t="shared" si="4"/>
        <v>ข้อมูลไม่ถูกต้อง</v>
      </c>
      <c r="S33" s="149" t="str">
        <f>IF(ISNUMBER(R33),
IF(H$2=ตัวเลือก!A$30,"ยังไม่บันทึกข้อมูล",R33*0.27),"ข้อมูลไม่ถูกต้อง")</f>
        <v>ข้อมูลไม่ถูกต้อง</v>
      </c>
      <c r="T33" s="149" t="str">
        <f t="shared" si="5"/>
        <v>ข้อมูลไม่ถูกต้อง</v>
      </c>
      <c r="U33" s="149" t="str">
        <f>IF(ISNUMBER(R33),
IF(H$2=ตัวเลือก!A$30,"ยังไม่บันทึกข้อมูล",R33*0.47),"ข้อมูลไม่ถูกต้อง")</f>
        <v>ข้อมูลไม่ถูกต้อง</v>
      </c>
      <c r="V33" s="149" t="str">
        <f>IF(ISNUMBER(S33),
IF(H$2=ตัวเลือก!A$30,"ยังไม่บันทึกข้อมูล",S33*0.47),"ข้อมูลไม่ถูกต้อง")</f>
        <v>ข้อมูลไม่ถูกต้อง</v>
      </c>
      <c r="W33" s="149" t="str">
        <f t="shared" si="6"/>
        <v>ข้อมูลไม่ถูกต้อง</v>
      </c>
      <c r="X33" s="148" t="str">
        <f t="shared" si="8"/>
        <v>ข้อมูลไม่ถูกต้อง</v>
      </c>
      <c r="Y33" s="38"/>
      <c r="Z33" s="38"/>
      <c r="AA33" s="38"/>
    </row>
    <row r="34" spans="1:27" x14ac:dyDescent="0.45">
      <c r="A34" s="38">
        <v>29</v>
      </c>
      <c r="B34" s="38">
        <v>1</v>
      </c>
      <c r="C34" s="38"/>
      <c r="D34" s="38"/>
      <c r="E34" s="38"/>
      <c r="F34" s="152"/>
      <c r="G34" s="152"/>
      <c r="H34" s="150"/>
      <c r="I34" s="38"/>
      <c r="J34" s="149" t="str">
        <f t="shared" si="9"/>
        <v>รอข้อมูลคอลัมน์ H</v>
      </c>
      <c r="K34" s="150"/>
      <c r="L34" s="150"/>
      <c r="M34" s="150"/>
      <c r="N34" s="149" t="str" cm="1">
        <f t="array" ref="N34">IF(AND(K34:M34=""),"ยังไม่บันทึกข้อมูล",
IF(M34&lt;&gt;"",
IF(M34&gt;=1.3,M34,"เป็นไม้พุ่ม"),
IF(K34+L34&gt;=1.3,K34+L34,"เป็นไม้พุ่ม")))</f>
        <v>ยังไม่บันทึกข้อมูล</v>
      </c>
      <c r="O34" s="149" t="str">
        <f t="shared" si="1"/>
        <v>ข้อมูลไม่ถูกต้อง</v>
      </c>
      <c r="P34" s="149" t="str">
        <f t="shared" si="2"/>
        <v>ข้อมูลไม่ถูกต้อง</v>
      </c>
      <c r="Q34" s="149" t="str">
        <f t="shared" si="3"/>
        <v>ข้อมูลไม่ถูกต้อง</v>
      </c>
      <c r="R34" s="149" t="str">
        <f t="shared" si="4"/>
        <v>ข้อมูลไม่ถูกต้อง</v>
      </c>
      <c r="S34" s="149" t="str">
        <f>IF(ISNUMBER(R34),
IF(H$2=ตัวเลือก!A$30,"ยังไม่บันทึกข้อมูล",R34*0.27),"ข้อมูลไม่ถูกต้อง")</f>
        <v>ข้อมูลไม่ถูกต้อง</v>
      </c>
      <c r="T34" s="149" t="str">
        <f t="shared" si="5"/>
        <v>ข้อมูลไม่ถูกต้อง</v>
      </c>
      <c r="U34" s="149" t="str">
        <f>IF(ISNUMBER(R34),
IF(H$2=ตัวเลือก!A$30,"ยังไม่บันทึกข้อมูล",R34*0.47),"ข้อมูลไม่ถูกต้อง")</f>
        <v>ข้อมูลไม่ถูกต้อง</v>
      </c>
      <c r="V34" s="149" t="str">
        <f>IF(ISNUMBER(S34),
IF(H$2=ตัวเลือก!A$30,"ยังไม่บันทึกข้อมูล",S34*0.47),"ข้อมูลไม่ถูกต้อง")</f>
        <v>ข้อมูลไม่ถูกต้อง</v>
      </c>
      <c r="W34" s="149" t="str">
        <f t="shared" si="6"/>
        <v>ข้อมูลไม่ถูกต้อง</v>
      </c>
      <c r="X34" s="148" t="str">
        <f t="shared" si="8"/>
        <v>ข้อมูลไม่ถูกต้อง</v>
      </c>
      <c r="Y34" s="38"/>
      <c r="Z34" s="38"/>
      <c r="AA34" s="38"/>
    </row>
    <row r="35" spans="1:27" x14ac:dyDescent="0.45">
      <c r="A35" s="38">
        <v>30</v>
      </c>
      <c r="B35" s="38">
        <v>1</v>
      </c>
      <c r="C35" s="38"/>
      <c r="D35" s="38"/>
      <c r="E35" s="38"/>
      <c r="F35" s="152"/>
      <c r="G35" s="152"/>
      <c r="H35" s="150"/>
      <c r="I35" s="38"/>
      <c r="J35" s="149" t="str">
        <f t="shared" si="9"/>
        <v>รอข้อมูลคอลัมน์ H</v>
      </c>
      <c r="K35" s="150"/>
      <c r="L35" s="150"/>
      <c r="M35" s="150"/>
      <c r="N35" s="149" t="str" cm="1">
        <f t="array" ref="N35">IF(AND(K35:M35=""),"ยังไม่บันทึกข้อมูล",
IF(M35&lt;&gt;"",
IF(M35&gt;=1.3,M35,"เป็นไม้พุ่ม"),
IF(K35+L35&gt;=1.3,K35+L35,"เป็นไม้พุ่ม")))</f>
        <v>ยังไม่บันทึกข้อมูล</v>
      </c>
      <c r="O35" s="149" t="str">
        <f t="shared" si="1"/>
        <v>ข้อมูลไม่ถูกต้อง</v>
      </c>
      <c r="P35" s="149" t="str">
        <f t="shared" si="2"/>
        <v>ข้อมูลไม่ถูกต้อง</v>
      </c>
      <c r="Q35" s="149" t="str">
        <f t="shared" si="3"/>
        <v>ข้อมูลไม่ถูกต้อง</v>
      </c>
      <c r="R35" s="149" t="str">
        <f t="shared" si="4"/>
        <v>ข้อมูลไม่ถูกต้อง</v>
      </c>
      <c r="S35" s="149" t="str">
        <f>IF(ISNUMBER(R35),
IF(H$2=ตัวเลือก!A$30,"ยังไม่บันทึกข้อมูล",R35*0.27),"ข้อมูลไม่ถูกต้อง")</f>
        <v>ข้อมูลไม่ถูกต้อง</v>
      </c>
      <c r="T35" s="149" t="str">
        <f t="shared" si="5"/>
        <v>ข้อมูลไม่ถูกต้อง</v>
      </c>
      <c r="U35" s="149" t="str">
        <f>IF(ISNUMBER(R35),
IF(H$2=ตัวเลือก!A$30,"ยังไม่บันทึกข้อมูล",R35*0.47),"ข้อมูลไม่ถูกต้อง")</f>
        <v>ข้อมูลไม่ถูกต้อง</v>
      </c>
      <c r="V35" s="149" t="str">
        <f>IF(ISNUMBER(S35),
IF(H$2=ตัวเลือก!A$30,"ยังไม่บันทึกข้อมูล",S35*0.47),"ข้อมูลไม่ถูกต้อง")</f>
        <v>ข้อมูลไม่ถูกต้อง</v>
      </c>
      <c r="W35" s="149" t="str">
        <f t="shared" si="6"/>
        <v>ข้อมูลไม่ถูกต้อง</v>
      </c>
      <c r="X35" s="148" t="str">
        <f t="shared" si="8"/>
        <v>ข้อมูลไม่ถูกต้อง</v>
      </c>
      <c r="Y35" s="38"/>
      <c r="Z35" s="38"/>
      <c r="AA35" s="38"/>
    </row>
    <row r="36" spans="1:27" x14ac:dyDescent="0.45">
      <c r="A36" s="38">
        <v>31</v>
      </c>
      <c r="B36" s="38">
        <v>1</v>
      </c>
      <c r="C36" s="38"/>
      <c r="D36" s="38"/>
      <c r="E36" s="38"/>
      <c r="F36" s="152"/>
      <c r="G36" s="152"/>
      <c r="H36" s="150"/>
      <c r="I36" s="38"/>
      <c r="J36" s="149" t="str">
        <f t="shared" si="9"/>
        <v>รอข้อมูลคอลัมน์ H</v>
      </c>
      <c r="K36" s="150"/>
      <c r="L36" s="150"/>
      <c r="M36" s="150"/>
      <c r="N36" s="149" t="str" cm="1">
        <f t="array" ref="N36">IF(AND(K36:M36=""),"ยังไม่บันทึกข้อมูล",
IF(M36&lt;&gt;"",
IF(M36&gt;=1.3,M36,"เป็นไม้พุ่ม"),
IF(K36+L36&gt;=1.3,K36+L36,"เป็นไม้พุ่ม")))</f>
        <v>ยังไม่บันทึกข้อมูล</v>
      </c>
      <c r="O36" s="149" t="str">
        <f t="shared" si="1"/>
        <v>ข้อมูลไม่ถูกต้อง</v>
      </c>
      <c r="P36" s="149" t="str">
        <f t="shared" si="2"/>
        <v>ข้อมูลไม่ถูกต้อง</v>
      </c>
      <c r="Q36" s="149" t="str">
        <f t="shared" si="3"/>
        <v>ข้อมูลไม่ถูกต้อง</v>
      </c>
      <c r="R36" s="149" t="str">
        <f t="shared" si="4"/>
        <v>ข้อมูลไม่ถูกต้อง</v>
      </c>
      <c r="S36" s="149" t="str">
        <f>IF(ISNUMBER(R36),
IF(H$2=ตัวเลือก!A$30,"ยังไม่บันทึกข้อมูล",R36*0.27),"ข้อมูลไม่ถูกต้อง")</f>
        <v>ข้อมูลไม่ถูกต้อง</v>
      </c>
      <c r="T36" s="149" t="str">
        <f t="shared" si="5"/>
        <v>ข้อมูลไม่ถูกต้อง</v>
      </c>
      <c r="U36" s="149" t="str">
        <f>IF(ISNUMBER(R36),
IF(H$2=ตัวเลือก!A$30,"ยังไม่บันทึกข้อมูล",R36*0.47),"ข้อมูลไม่ถูกต้อง")</f>
        <v>ข้อมูลไม่ถูกต้อง</v>
      </c>
      <c r="V36" s="149" t="str">
        <f>IF(ISNUMBER(S36),
IF(H$2=ตัวเลือก!A$30,"ยังไม่บันทึกข้อมูล",S36*0.47),"ข้อมูลไม่ถูกต้อง")</f>
        <v>ข้อมูลไม่ถูกต้อง</v>
      </c>
      <c r="W36" s="149" t="str">
        <f t="shared" si="6"/>
        <v>ข้อมูลไม่ถูกต้อง</v>
      </c>
      <c r="X36" s="148" t="str">
        <f t="shared" si="8"/>
        <v>ข้อมูลไม่ถูกต้อง</v>
      </c>
      <c r="Y36" s="38"/>
      <c r="Z36" s="38"/>
      <c r="AA36" s="38"/>
    </row>
    <row r="37" spans="1:27" x14ac:dyDescent="0.45">
      <c r="A37" s="38">
        <v>32</v>
      </c>
      <c r="B37" s="38">
        <v>1</v>
      </c>
      <c r="C37" s="38"/>
      <c r="D37" s="38"/>
      <c r="E37" s="38"/>
      <c r="F37" s="152"/>
      <c r="G37" s="152"/>
      <c r="H37" s="150"/>
      <c r="I37" s="38"/>
      <c r="J37" s="149" t="str">
        <f t="shared" si="9"/>
        <v>รอข้อมูลคอลัมน์ H</v>
      </c>
      <c r="K37" s="150"/>
      <c r="L37" s="150"/>
      <c r="M37" s="150"/>
      <c r="N37" s="149" t="str" cm="1">
        <f t="array" ref="N37">IF(AND(K37:M37=""),"ยังไม่บันทึกข้อมูล",
IF(M37&lt;&gt;"",
IF(M37&gt;=1.3,M37,"เป็นไม้พุ่ม"),
IF(K37+L37&gt;=1.3,K37+L37,"เป็นไม้พุ่ม")))</f>
        <v>ยังไม่บันทึกข้อมูล</v>
      </c>
      <c r="O37" s="149" t="str">
        <f t="shared" si="1"/>
        <v>ข้อมูลไม่ถูกต้อง</v>
      </c>
      <c r="P37" s="149" t="str">
        <f t="shared" si="2"/>
        <v>ข้อมูลไม่ถูกต้อง</v>
      </c>
      <c r="Q37" s="149" t="str">
        <f t="shared" si="3"/>
        <v>ข้อมูลไม่ถูกต้อง</v>
      </c>
      <c r="R37" s="149" t="str">
        <f t="shared" si="4"/>
        <v>ข้อมูลไม่ถูกต้อง</v>
      </c>
      <c r="S37" s="149" t="str">
        <f>IF(ISNUMBER(R37),
IF(H$2=ตัวเลือก!A$30,"ยังไม่บันทึกข้อมูล",R37*0.27),"ข้อมูลไม่ถูกต้อง")</f>
        <v>ข้อมูลไม่ถูกต้อง</v>
      </c>
      <c r="T37" s="149" t="str">
        <f t="shared" si="5"/>
        <v>ข้อมูลไม่ถูกต้อง</v>
      </c>
      <c r="U37" s="149" t="str">
        <f>IF(ISNUMBER(R37),
IF(H$2=ตัวเลือก!A$30,"ยังไม่บันทึกข้อมูล",R37*0.47),"ข้อมูลไม่ถูกต้อง")</f>
        <v>ข้อมูลไม่ถูกต้อง</v>
      </c>
      <c r="V37" s="149" t="str">
        <f>IF(ISNUMBER(S37),
IF(H$2=ตัวเลือก!A$30,"ยังไม่บันทึกข้อมูล",S37*0.47),"ข้อมูลไม่ถูกต้อง")</f>
        <v>ข้อมูลไม่ถูกต้อง</v>
      </c>
      <c r="W37" s="149" t="str">
        <f t="shared" si="6"/>
        <v>ข้อมูลไม่ถูกต้อง</v>
      </c>
      <c r="X37" s="148" t="str">
        <f t="shared" si="8"/>
        <v>ข้อมูลไม่ถูกต้อง</v>
      </c>
      <c r="Y37" s="38"/>
      <c r="Z37" s="38"/>
      <c r="AA37" s="38"/>
    </row>
    <row r="38" spans="1:27" x14ac:dyDescent="0.45">
      <c r="A38" s="38">
        <v>33</v>
      </c>
      <c r="B38" s="38">
        <v>1</v>
      </c>
      <c r="C38" s="38"/>
      <c r="D38" s="38"/>
      <c r="E38" s="38"/>
      <c r="F38" s="152"/>
      <c r="G38" s="152"/>
      <c r="H38" s="150"/>
      <c r="I38" s="38"/>
      <c r="J38" s="149" t="str">
        <f t="shared" si="9"/>
        <v>รอข้อมูลคอลัมน์ H</v>
      </c>
      <c r="K38" s="150"/>
      <c r="L38" s="150"/>
      <c r="M38" s="150"/>
      <c r="N38" s="149" t="str" cm="1">
        <f t="array" ref="N38">IF(AND(K38:M38=""),"ยังไม่บันทึกข้อมูล",
IF(M38&lt;&gt;"",
IF(M38&gt;=1.3,M38,"เป็นไม้พุ่ม"),
IF(K38+L38&gt;=1.3,K38+L38,"เป็นไม้พุ่ม")))</f>
        <v>ยังไม่บันทึกข้อมูล</v>
      </c>
      <c r="O38" s="149" t="str">
        <f t="shared" si="1"/>
        <v>ข้อมูลไม่ถูกต้อง</v>
      </c>
      <c r="P38" s="149" t="str">
        <f t="shared" si="2"/>
        <v>ข้อมูลไม่ถูกต้อง</v>
      </c>
      <c r="Q38" s="149" t="str">
        <f t="shared" si="3"/>
        <v>ข้อมูลไม่ถูกต้อง</v>
      </c>
      <c r="R38" s="149" t="str">
        <f t="shared" si="4"/>
        <v>ข้อมูลไม่ถูกต้อง</v>
      </c>
      <c r="S38" s="149" t="str">
        <f>IF(ISNUMBER(R38),
IF(H$2=ตัวเลือก!A$30,"ยังไม่บันทึกข้อมูล",R38*0.27),"ข้อมูลไม่ถูกต้อง")</f>
        <v>ข้อมูลไม่ถูกต้อง</v>
      </c>
      <c r="T38" s="149" t="str">
        <f t="shared" si="5"/>
        <v>ข้อมูลไม่ถูกต้อง</v>
      </c>
      <c r="U38" s="149" t="str">
        <f>IF(ISNUMBER(R38),
IF(H$2=ตัวเลือก!A$30,"ยังไม่บันทึกข้อมูล",R38*0.47),"ข้อมูลไม่ถูกต้อง")</f>
        <v>ข้อมูลไม่ถูกต้อง</v>
      </c>
      <c r="V38" s="149" t="str">
        <f>IF(ISNUMBER(S38),
IF(H$2=ตัวเลือก!A$30,"ยังไม่บันทึกข้อมูล",S38*0.47),"ข้อมูลไม่ถูกต้อง")</f>
        <v>ข้อมูลไม่ถูกต้อง</v>
      </c>
      <c r="W38" s="149" t="str">
        <f t="shared" si="6"/>
        <v>ข้อมูลไม่ถูกต้อง</v>
      </c>
      <c r="X38" s="148" t="str">
        <f t="shared" si="8"/>
        <v>ข้อมูลไม่ถูกต้อง</v>
      </c>
      <c r="Y38" s="38"/>
      <c r="Z38" s="38"/>
      <c r="AA38" s="38"/>
    </row>
    <row r="39" spans="1:27" x14ac:dyDescent="0.45">
      <c r="A39" s="38">
        <v>34</v>
      </c>
      <c r="B39" s="38">
        <v>1</v>
      </c>
      <c r="C39" s="38"/>
      <c r="D39" s="38"/>
      <c r="E39" s="38"/>
      <c r="F39" s="152"/>
      <c r="G39" s="152"/>
      <c r="H39" s="150"/>
      <c r="I39" s="38"/>
      <c r="J39" s="149" t="str">
        <f t="shared" si="9"/>
        <v>รอข้อมูลคอลัมน์ H</v>
      </c>
      <c r="K39" s="150"/>
      <c r="L39" s="150"/>
      <c r="M39" s="150"/>
      <c r="N39" s="149" t="str" cm="1">
        <f t="array" ref="N39">IF(AND(K39:M39=""),"ยังไม่บันทึกข้อมูล",
IF(M39&lt;&gt;"",
IF(M39&gt;=1.3,M39,"เป็นไม้พุ่ม"),
IF(K39+L39&gt;=1.3,K39+L39,"เป็นไม้พุ่ม")))</f>
        <v>ยังไม่บันทึกข้อมูล</v>
      </c>
      <c r="O39" s="149" t="str">
        <f t="shared" si="1"/>
        <v>ข้อมูลไม่ถูกต้อง</v>
      </c>
      <c r="P39" s="149" t="str">
        <f t="shared" si="2"/>
        <v>ข้อมูลไม่ถูกต้อง</v>
      </c>
      <c r="Q39" s="149" t="str">
        <f t="shared" si="3"/>
        <v>ข้อมูลไม่ถูกต้อง</v>
      </c>
      <c r="R39" s="149" t="str">
        <f t="shared" si="4"/>
        <v>ข้อมูลไม่ถูกต้อง</v>
      </c>
      <c r="S39" s="149" t="str">
        <f>IF(ISNUMBER(R39),
IF(H$2=ตัวเลือก!A$30,"ยังไม่บันทึกข้อมูล",R39*0.27),"ข้อมูลไม่ถูกต้อง")</f>
        <v>ข้อมูลไม่ถูกต้อง</v>
      </c>
      <c r="T39" s="149" t="str">
        <f t="shared" si="5"/>
        <v>ข้อมูลไม่ถูกต้อง</v>
      </c>
      <c r="U39" s="149" t="str">
        <f>IF(ISNUMBER(R39),
IF(H$2=ตัวเลือก!A$30,"ยังไม่บันทึกข้อมูล",R39*0.47),"ข้อมูลไม่ถูกต้อง")</f>
        <v>ข้อมูลไม่ถูกต้อง</v>
      </c>
      <c r="V39" s="149" t="str">
        <f>IF(ISNUMBER(S39),
IF(H$2=ตัวเลือก!A$30,"ยังไม่บันทึกข้อมูล",S39*0.47),"ข้อมูลไม่ถูกต้อง")</f>
        <v>ข้อมูลไม่ถูกต้อง</v>
      </c>
      <c r="W39" s="149" t="str">
        <f t="shared" si="6"/>
        <v>ข้อมูลไม่ถูกต้อง</v>
      </c>
      <c r="X39" s="148" t="str">
        <f t="shared" si="8"/>
        <v>ข้อมูลไม่ถูกต้อง</v>
      </c>
      <c r="Y39" s="38"/>
      <c r="Z39" s="38"/>
      <c r="AA39" s="38"/>
    </row>
    <row r="40" spans="1:27" x14ac:dyDescent="0.45">
      <c r="A40" s="38">
        <v>35</v>
      </c>
      <c r="B40" s="38">
        <v>1</v>
      </c>
      <c r="C40" s="38"/>
      <c r="D40" s="38"/>
      <c r="E40" s="38"/>
      <c r="F40" s="152"/>
      <c r="G40" s="152"/>
      <c r="H40" s="150"/>
      <c r="I40" s="38"/>
      <c r="J40" s="149" t="str">
        <f t="shared" si="9"/>
        <v>รอข้อมูลคอลัมน์ H</v>
      </c>
      <c r="K40" s="150"/>
      <c r="L40" s="150"/>
      <c r="M40" s="150"/>
      <c r="N40" s="149" t="str" cm="1">
        <f t="array" ref="N40">IF(AND(K40:M40=""),"ยังไม่บันทึกข้อมูล",
IF(M40&lt;&gt;"",
IF(M40&gt;=1.3,M40,"เป็นไม้พุ่ม"),
IF(K40+L40&gt;=1.3,K40+L40,"เป็นไม้พุ่ม")))</f>
        <v>ยังไม่บันทึกข้อมูล</v>
      </c>
      <c r="O40" s="149" t="str">
        <f t="shared" si="1"/>
        <v>ข้อมูลไม่ถูกต้อง</v>
      </c>
      <c r="P40" s="149" t="str">
        <f t="shared" si="2"/>
        <v>ข้อมูลไม่ถูกต้อง</v>
      </c>
      <c r="Q40" s="149" t="str">
        <f t="shared" si="3"/>
        <v>ข้อมูลไม่ถูกต้อง</v>
      </c>
      <c r="R40" s="149" t="str">
        <f t="shared" si="4"/>
        <v>ข้อมูลไม่ถูกต้อง</v>
      </c>
      <c r="S40" s="149" t="str">
        <f>IF(ISNUMBER(R40),
IF(H$2=ตัวเลือก!A$30,"ยังไม่บันทึกข้อมูล",R40*0.27),"ข้อมูลไม่ถูกต้อง")</f>
        <v>ข้อมูลไม่ถูกต้อง</v>
      </c>
      <c r="T40" s="149" t="str">
        <f t="shared" si="5"/>
        <v>ข้อมูลไม่ถูกต้อง</v>
      </c>
      <c r="U40" s="149" t="str">
        <f>IF(ISNUMBER(R40),
IF(H$2=ตัวเลือก!A$30,"ยังไม่บันทึกข้อมูล",R40*0.47),"ข้อมูลไม่ถูกต้อง")</f>
        <v>ข้อมูลไม่ถูกต้อง</v>
      </c>
      <c r="V40" s="149" t="str">
        <f>IF(ISNUMBER(S40),
IF(H$2=ตัวเลือก!A$30,"ยังไม่บันทึกข้อมูล",S40*0.47),"ข้อมูลไม่ถูกต้อง")</f>
        <v>ข้อมูลไม่ถูกต้อง</v>
      </c>
      <c r="W40" s="149" t="str">
        <f t="shared" si="6"/>
        <v>ข้อมูลไม่ถูกต้อง</v>
      </c>
      <c r="X40" s="148" t="str">
        <f t="shared" si="8"/>
        <v>ข้อมูลไม่ถูกต้อง</v>
      </c>
      <c r="Y40" s="38"/>
      <c r="Z40" s="38"/>
      <c r="AA40" s="38"/>
    </row>
    <row r="41" spans="1:27" x14ac:dyDescent="0.45">
      <c r="A41" s="38">
        <v>36</v>
      </c>
      <c r="B41" s="38">
        <v>1</v>
      </c>
      <c r="C41" s="38"/>
      <c r="D41" s="38"/>
      <c r="E41" s="38"/>
      <c r="F41" s="152"/>
      <c r="G41" s="152"/>
      <c r="H41" s="150"/>
      <c r="I41" s="38"/>
      <c r="J41" s="149" t="str">
        <f t="shared" si="9"/>
        <v>รอข้อมูลคอลัมน์ H</v>
      </c>
      <c r="K41" s="150"/>
      <c r="L41" s="150"/>
      <c r="M41" s="150"/>
      <c r="N41" s="149" t="str" cm="1">
        <f t="array" ref="N41">IF(AND(K41:M41=""),"ยังไม่บันทึกข้อมูล",
IF(M41&lt;&gt;"",
IF(M41&gt;=1.3,M41,"เป็นไม้พุ่ม"),
IF(K41+L41&gt;=1.3,K41+L41,"เป็นไม้พุ่ม")))</f>
        <v>ยังไม่บันทึกข้อมูล</v>
      </c>
      <c r="O41" s="149" t="str">
        <f t="shared" si="1"/>
        <v>ข้อมูลไม่ถูกต้อง</v>
      </c>
      <c r="P41" s="149" t="str">
        <f t="shared" si="2"/>
        <v>ข้อมูลไม่ถูกต้อง</v>
      </c>
      <c r="Q41" s="149" t="str">
        <f t="shared" si="3"/>
        <v>ข้อมูลไม่ถูกต้อง</v>
      </c>
      <c r="R41" s="149" t="str">
        <f t="shared" si="4"/>
        <v>ข้อมูลไม่ถูกต้อง</v>
      </c>
      <c r="S41" s="149" t="str">
        <f>IF(ISNUMBER(R41),
IF(H$2=ตัวเลือก!A$30,"ยังไม่บันทึกข้อมูล",R41*0.27),"ข้อมูลไม่ถูกต้อง")</f>
        <v>ข้อมูลไม่ถูกต้อง</v>
      </c>
      <c r="T41" s="149" t="str">
        <f t="shared" si="5"/>
        <v>ข้อมูลไม่ถูกต้อง</v>
      </c>
      <c r="U41" s="149" t="str">
        <f>IF(ISNUMBER(R41),
IF(H$2=ตัวเลือก!A$30,"ยังไม่บันทึกข้อมูล",R41*0.47),"ข้อมูลไม่ถูกต้อง")</f>
        <v>ข้อมูลไม่ถูกต้อง</v>
      </c>
      <c r="V41" s="149" t="str">
        <f>IF(ISNUMBER(S41),
IF(H$2=ตัวเลือก!A$30,"ยังไม่บันทึกข้อมูล",S41*0.47),"ข้อมูลไม่ถูกต้อง")</f>
        <v>ข้อมูลไม่ถูกต้อง</v>
      </c>
      <c r="W41" s="149" t="str">
        <f t="shared" si="6"/>
        <v>ข้อมูลไม่ถูกต้อง</v>
      </c>
      <c r="X41" s="148" t="str">
        <f t="shared" si="8"/>
        <v>ข้อมูลไม่ถูกต้อง</v>
      </c>
      <c r="Y41" s="38"/>
      <c r="Z41" s="38"/>
      <c r="AA41" s="38"/>
    </row>
    <row r="42" spans="1:27" x14ac:dyDescent="0.45">
      <c r="A42" s="38">
        <v>37</v>
      </c>
      <c r="B42" s="38">
        <v>1</v>
      </c>
      <c r="C42" s="38"/>
      <c r="D42" s="38"/>
      <c r="E42" s="38"/>
      <c r="F42" s="152"/>
      <c r="G42" s="152"/>
      <c r="H42" s="150"/>
      <c r="I42" s="38"/>
      <c r="J42" s="149" t="str">
        <f t="shared" si="9"/>
        <v>รอข้อมูลคอลัมน์ H</v>
      </c>
      <c r="K42" s="150"/>
      <c r="L42" s="150"/>
      <c r="M42" s="150"/>
      <c r="N42" s="149" t="str" cm="1">
        <f t="array" ref="N42">IF(AND(K42:M42=""),"ยังไม่บันทึกข้อมูล",
IF(M42&lt;&gt;"",
IF(M42&gt;=1.3,M42,"เป็นไม้พุ่ม"),
IF(K42+L42&gt;=1.3,K42+L42,"เป็นไม้พุ่ม")))</f>
        <v>ยังไม่บันทึกข้อมูล</v>
      </c>
      <c r="O42" s="149" t="str">
        <f t="shared" si="1"/>
        <v>ข้อมูลไม่ถูกต้อง</v>
      </c>
      <c r="P42" s="149" t="str">
        <f t="shared" si="2"/>
        <v>ข้อมูลไม่ถูกต้อง</v>
      </c>
      <c r="Q42" s="149" t="str">
        <f t="shared" si="3"/>
        <v>ข้อมูลไม่ถูกต้อง</v>
      </c>
      <c r="R42" s="149" t="str">
        <f t="shared" si="4"/>
        <v>ข้อมูลไม่ถูกต้อง</v>
      </c>
      <c r="S42" s="149" t="str">
        <f>IF(ISNUMBER(R42),
IF(H$2=ตัวเลือก!A$30,"ยังไม่บันทึกข้อมูล",R42*0.27),"ข้อมูลไม่ถูกต้อง")</f>
        <v>ข้อมูลไม่ถูกต้อง</v>
      </c>
      <c r="T42" s="149" t="str">
        <f t="shared" si="5"/>
        <v>ข้อมูลไม่ถูกต้อง</v>
      </c>
      <c r="U42" s="149" t="str">
        <f>IF(ISNUMBER(R42),
IF(H$2=ตัวเลือก!A$30,"ยังไม่บันทึกข้อมูล",R42*0.47),"ข้อมูลไม่ถูกต้อง")</f>
        <v>ข้อมูลไม่ถูกต้อง</v>
      </c>
      <c r="V42" s="149" t="str">
        <f>IF(ISNUMBER(S42),
IF(H$2=ตัวเลือก!A$30,"ยังไม่บันทึกข้อมูล",S42*0.47),"ข้อมูลไม่ถูกต้อง")</f>
        <v>ข้อมูลไม่ถูกต้อง</v>
      </c>
      <c r="W42" s="149" t="str">
        <f t="shared" si="6"/>
        <v>ข้อมูลไม่ถูกต้อง</v>
      </c>
      <c r="X42" s="148" t="str">
        <f t="shared" si="8"/>
        <v>ข้อมูลไม่ถูกต้อง</v>
      </c>
      <c r="Y42" s="38"/>
      <c r="Z42" s="38"/>
      <c r="AA42" s="38"/>
    </row>
    <row r="43" spans="1:27" x14ac:dyDescent="0.45">
      <c r="A43" s="38">
        <v>38</v>
      </c>
      <c r="B43" s="38">
        <v>1</v>
      </c>
      <c r="C43" s="38"/>
      <c r="D43" s="38"/>
      <c r="E43" s="38"/>
      <c r="F43" s="152"/>
      <c r="G43" s="152"/>
      <c r="H43" s="150"/>
      <c r="I43" s="38"/>
      <c r="J43" s="149" t="str">
        <f t="shared" si="9"/>
        <v>รอข้อมูลคอลัมน์ H</v>
      </c>
      <c r="K43" s="150"/>
      <c r="L43" s="150"/>
      <c r="M43" s="150"/>
      <c r="N43" s="149" t="str" cm="1">
        <f t="array" ref="N43">IF(AND(K43:M43=""),"ยังไม่บันทึกข้อมูล",
IF(M43&lt;&gt;"",
IF(M43&gt;=1.3,M43,"เป็นไม้พุ่ม"),
IF(K43+L43&gt;=1.3,K43+L43,"เป็นไม้พุ่ม")))</f>
        <v>ยังไม่บันทึกข้อมูล</v>
      </c>
      <c r="O43" s="149" t="str">
        <f t="shared" si="1"/>
        <v>ข้อมูลไม่ถูกต้อง</v>
      </c>
      <c r="P43" s="149" t="str">
        <f t="shared" si="2"/>
        <v>ข้อมูลไม่ถูกต้อง</v>
      </c>
      <c r="Q43" s="149" t="str">
        <f t="shared" si="3"/>
        <v>ข้อมูลไม่ถูกต้อง</v>
      </c>
      <c r="R43" s="149" t="str">
        <f t="shared" si="4"/>
        <v>ข้อมูลไม่ถูกต้อง</v>
      </c>
      <c r="S43" s="149" t="str">
        <f>IF(ISNUMBER(R43),
IF(H$2=ตัวเลือก!A$30,"ยังไม่บันทึกข้อมูล",R43*0.27),"ข้อมูลไม่ถูกต้อง")</f>
        <v>ข้อมูลไม่ถูกต้อง</v>
      </c>
      <c r="T43" s="149" t="str">
        <f t="shared" si="5"/>
        <v>ข้อมูลไม่ถูกต้อง</v>
      </c>
      <c r="U43" s="149" t="str">
        <f>IF(ISNUMBER(R43),
IF(H$2=ตัวเลือก!A$30,"ยังไม่บันทึกข้อมูล",R43*0.47),"ข้อมูลไม่ถูกต้อง")</f>
        <v>ข้อมูลไม่ถูกต้อง</v>
      </c>
      <c r="V43" s="149" t="str">
        <f>IF(ISNUMBER(S43),
IF(H$2=ตัวเลือก!A$30,"ยังไม่บันทึกข้อมูล",S43*0.47),"ข้อมูลไม่ถูกต้อง")</f>
        <v>ข้อมูลไม่ถูกต้อง</v>
      </c>
      <c r="W43" s="149" t="str">
        <f t="shared" si="6"/>
        <v>ข้อมูลไม่ถูกต้อง</v>
      </c>
      <c r="X43" s="148" t="str">
        <f t="shared" si="8"/>
        <v>ข้อมูลไม่ถูกต้อง</v>
      </c>
      <c r="Y43" s="38"/>
      <c r="Z43" s="38"/>
      <c r="AA43" s="38"/>
    </row>
    <row r="44" spans="1:27" x14ac:dyDescent="0.45">
      <c r="A44" s="38">
        <v>39</v>
      </c>
      <c r="B44" s="38">
        <v>1</v>
      </c>
      <c r="C44" s="38"/>
      <c r="D44" s="38"/>
      <c r="E44" s="38"/>
      <c r="F44" s="152"/>
      <c r="G44" s="152"/>
      <c r="H44" s="150"/>
      <c r="I44" s="38"/>
      <c r="J44" s="149" t="str">
        <f t="shared" si="9"/>
        <v>รอข้อมูลคอลัมน์ H</v>
      </c>
      <c r="K44" s="150"/>
      <c r="L44" s="150"/>
      <c r="M44" s="150"/>
      <c r="N44" s="149" t="str" cm="1">
        <f t="array" ref="N44">IF(AND(K44:M44=""),"ยังไม่บันทึกข้อมูล",
IF(M44&lt;&gt;"",
IF(M44&gt;=1.3,M44,"เป็นไม้พุ่ม"),
IF(K44+L44&gt;=1.3,K44+L44,"เป็นไม้พุ่ม")))</f>
        <v>ยังไม่บันทึกข้อมูล</v>
      </c>
      <c r="O44" s="149" t="str">
        <f t="shared" si="1"/>
        <v>ข้อมูลไม่ถูกต้อง</v>
      </c>
      <c r="P44" s="149" t="str">
        <f t="shared" si="2"/>
        <v>ข้อมูลไม่ถูกต้อง</v>
      </c>
      <c r="Q44" s="149" t="str">
        <f t="shared" si="3"/>
        <v>ข้อมูลไม่ถูกต้อง</v>
      </c>
      <c r="R44" s="149" t="str">
        <f t="shared" si="4"/>
        <v>ข้อมูลไม่ถูกต้อง</v>
      </c>
      <c r="S44" s="149" t="str">
        <f>IF(ISNUMBER(R44),
IF(H$2=ตัวเลือก!A$30,"ยังไม่บันทึกข้อมูล",R44*0.27),"ข้อมูลไม่ถูกต้อง")</f>
        <v>ข้อมูลไม่ถูกต้อง</v>
      </c>
      <c r="T44" s="149" t="str">
        <f t="shared" si="5"/>
        <v>ข้อมูลไม่ถูกต้อง</v>
      </c>
      <c r="U44" s="149" t="str">
        <f>IF(ISNUMBER(R44),
IF(H$2=ตัวเลือก!A$30,"ยังไม่บันทึกข้อมูล",R44*0.47),"ข้อมูลไม่ถูกต้อง")</f>
        <v>ข้อมูลไม่ถูกต้อง</v>
      </c>
      <c r="V44" s="149" t="str">
        <f>IF(ISNUMBER(S44),
IF(H$2=ตัวเลือก!A$30,"ยังไม่บันทึกข้อมูล",S44*0.47),"ข้อมูลไม่ถูกต้อง")</f>
        <v>ข้อมูลไม่ถูกต้อง</v>
      </c>
      <c r="W44" s="149" t="str">
        <f t="shared" si="6"/>
        <v>ข้อมูลไม่ถูกต้อง</v>
      </c>
      <c r="X44" s="148" t="str">
        <f t="shared" si="8"/>
        <v>ข้อมูลไม่ถูกต้อง</v>
      </c>
      <c r="Y44" s="38"/>
      <c r="Z44" s="38"/>
      <c r="AA44" s="38"/>
    </row>
    <row r="45" spans="1:27" x14ac:dyDescent="0.45">
      <c r="A45" s="38">
        <v>40</v>
      </c>
      <c r="B45" s="38">
        <v>1</v>
      </c>
      <c r="C45" s="38"/>
      <c r="D45" s="38"/>
      <c r="E45" s="38"/>
      <c r="F45" s="152"/>
      <c r="G45" s="152"/>
      <c r="H45" s="150"/>
      <c r="I45" s="38"/>
      <c r="J45" s="149" t="str">
        <f t="shared" si="9"/>
        <v>รอข้อมูลคอลัมน์ H</v>
      </c>
      <c r="K45" s="150"/>
      <c r="L45" s="150"/>
      <c r="M45" s="150"/>
      <c r="N45" s="149" t="str" cm="1">
        <f t="array" ref="N45">IF(AND(K45:M45=""),"ยังไม่บันทึกข้อมูล",
IF(M45&lt;&gt;"",
IF(M45&gt;=1.3,M45,"เป็นไม้พุ่ม"),
IF(K45+L45&gt;=1.3,K45+L45,"เป็นไม้พุ่ม")))</f>
        <v>ยังไม่บันทึกข้อมูล</v>
      </c>
      <c r="O45" s="149" t="str">
        <f t="shared" si="1"/>
        <v>ข้อมูลไม่ถูกต้อง</v>
      </c>
      <c r="P45" s="149" t="str">
        <f t="shared" si="2"/>
        <v>ข้อมูลไม่ถูกต้อง</v>
      </c>
      <c r="Q45" s="149" t="str">
        <f t="shared" si="3"/>
        <v>ข้อมูลไม่ถูกต้อง</v>
      </c>
      <c r="R45" s="149" t="str">
        <f t="shared" si="4"/>
        <v>ข้อมูลไม่ถูกต้อง</v>
      </c>
      <c r="S45" s="149" t="str">
        <f>IF(ISNUMBER(R45),
IF(H$2=ตัวเลือก!A$30,"ยังไม่บันทึกข้อมูล",R45*0.27),"ข้อมูลไม่ถูกต้อง")</f>
        <v>ข้อมูลไม่ถูกต้อง</v>
      </c>
      <c r="T45" s="149" t="str">
        <f t="shared" si="5"/>
        <v>ข้อมูลไม่ถูกต้อง</v>
      </c>
      <c r="U45" s="149" t="str">
        <f>IF(ISNUMBER(R45),
IF(H$2=ตัวเลือก!A$30,"ยังไม่บันทึกข้อมูล",R45*0.47),"ข้อมูลไม่ถูกต้อง")</f>
        <v>ข้อมูลไม่ถูกต้อง</v>
      </c>
      <c r="V45" s="149" t="str">
        <f>IF(ISNUMBER(S45),
IF(H$2=ตัวเลือก!A$30,"ยังไม่บันทึกข้อมูล",S45*0.47),"ข้อมูลไม่ถูกต้อง")</f>
        <v>ข้อมูลไม่ถูกต้อง</v>
      </c>
      <c r="W45" s="149" t="str">
        <f t="shared" si="6"/>
        <v>ข้อมูลไม่ถูกต้อง</v>
      </c>
      <c r="X45" s="148" t="str">
        <f t="shared" si="8"/>
        <v>ข้อมูลไม่ถูกต้อง</v>
      </c>
      <c r="Y45" s="38"/>
      <c r="Z45" s="38"/>
      <c r="AA45" s="38"/>
    </row>
    <row r="46" spans="1:27" x14ac:dyDescent="0.45">
      <c r="A46" s="38">
        <v>41</v>
      </c>
      <c r="B46" s="38"/>
      <c r="C46" s="38"/>
      <c r="D46" s="38"/>
      <c r="E46" s="38"/>
      <c r="F46" s="152"/>
      <c r="G46" s="152"/>
      <c r="H46" s="150"/>
      <c r="I46" s="38"/>
      <c r="J46" s="149" t="str">
        <f t="shared" si="9"/>
        <v>รอข้อมูลคอลัมน์ H</v>
      </c>
      <c r="K46" s="150"/>
      <c r="L46" s="150"/>
      <c r="M46" s="150"/>
      <c r="N46" s="149" t="str" cm="1">
        <f t="array" ref="N46">IF(AND(K46:M46=""),"ยังไม่บันทึกข้อมูล",
IF(M46&lt;&gt;"",
IF(M46&gt;=1.3,M46,"เป็นไม้พุ่ม"),
IF(K46+L46&gt;=1.3,K46+L46,"เป็นไม้พุ่ม")))</f>
        <v>ยังไม่บันทึกข้อมูล</v>
      </c>
      <c r="O46" s="149" t="str">
        <f t="shared" si="1"/>
        <v>ข้อมูลไม่ถูกต้อง</v>
      </c>
      <c r="P46" s="149" t="str">
        <f t="shared" si="2"/>
        <v>ข้อมูลไม่ถูกต้อง</v>
      </c>
      <c r="Q46" s="149" t="str">
        <f t="shared" si="3"/>
        <v>ข้อมูลไม่ถูกต้อง</v>
      </c>
      <c r="R46" s="149" t="str">
        <f t="shared" si="4"/>
        <v>ข้อมูลไม่ถูกต้อง</v>
      </c>
      <c r="S46" s="149" t="str">
        <f>IF(ISNUMBER(R46),
IF(H$2=ตัวเลือก!A$30,"ยังไม่บันทึกข้อมูล",R46*0.27),"ข้อมูลไม่ถูกต้อง")</f>
        <v>ข้อมูลไม่ถูกต้อง</v>
      </c>
      <c r="T46" s="149" t="str">
        <f t="shared" si="5"/>
        <v>ข้อมูลไม่ถูกต้อง</v>
      </c>
      <c r="U46" s="149" t="str">
        <f>IF(ISNUMBER(R46),
IF(H$2=ตัวเลือก!A$30,"ยังไม่บันทึกข้อมูล",R46*0.47),"ข้อมูลไม่ถูกต้อง")</f>
        <v>ข้อมูลไม่ถูกต้อง</v>
      </c>
      <c r="V46" s="149" t="str">
        <f>IF(ISNUMBER(S46),
IF(H$2=ตัวเลือก!A$30,"ยังไม่บันทึกข้อมูล",S46*0.47),"ข้อมูลไม่ถูกต้อง")</f>
        <v>ข้อมูลไม่ถูกต้อง</v>
      </c>
      <c r="W46" s="149" t="str">
        <f t="shared" si="6"/>
        <v>ข้อมูลไม่ถูกต้อง</v>
      </c>
      <c r="X46" s="148" t="str">
        <f t="shared" si="8"/>
        <v>ข้อมูลไม่ถูกต้อง</v>
      </c>
      <c r="Y46" s="38"/>
      <c r="Z46" s="38"/>
      <c r="AA46" s="38"/>
    </row>
    <row r="47" spans="1:27" x14ac:dyDescent="0.45">
      <c r="A47" s="38">
        <v>42</v>
      </c>
      <c r="B47" s="38"/>
      <c r="C47" s="38"/>
      <c r="D47" s="38"/>
      <c r="E47" s="38"/>
      <c r="F47" s="152"/>
      <c r="G47" s="152"/>
      <c r="H47" s="150"/>
      <c r="I47" s="38"/>
      <c r="J47" s="149" t="str">
        <f t="shared" si="9"/>
        <v>รอข้อมูลคอลัมน์ H</v>
      </c>
      <c r="K47" s="150"/>
      <c r="L47" s="150"/>
      <c r="M47" s="150"/>
      <c r="N47" s="149" t="str" cm="1">
        <f t="array" ref="N47">IF(AND(K47:M47=""),"ยังไม่บันทึกข้อมูล",
IF(M47&lt;&gt;"",
IF(M47&gt;=1.3,M47,"เป็นไม้พุ่ม"),
IF(K47+L47&gt;=1.3,K47+L47,"เป็นไม้พุ่ม")))</f>
        <v>ยังไม่บันทึกข้อมูล</v>
      </c>
      <c r="O47" s="149" t="str">
        <f t="shared" si="1"/>
        <v>ข้อมูลไม่ถูกต้อง</v>
      </c>
      <c r="P47" s="149" t="str">
        <f t="shared" si="2"/>
        <v>ข้อมูลไม่ถูกต้อง</v>
      </c>
      <c r="Q47" s="149" t="str">
        <f t="shared" si="3"/>
        <v>ข้อมูลไม่ถูกต้อง</v>
      </c>
      <c r="R47" s="149" t="str">
        <f t="shared" si="4"/>
        <v>ข้อมูลไม่ถูกต้อง</v>
      </c>
      <c r="S47" s="149" t="str">
        <f>IF(ISNUMBER(R47),
IF(H$2=ตัวเลือก!A$30,"ยังไม่บันทึกข้อมูล",R47*0.27),"ข้อมูลไม่ถูกต้อง")</f>
        <v>ข้อมูลไม่ถูกต้อง</v>
      </c>
      <c r="T47" s="149" t="str">
        <f t="shared" si="5"/>
        <v>ข้อมูลไม่ถูกต้อง</v>
      </c>
      <c r="U47" s="149" t="str">
        <f>IF(ISNUMBER(R47),
IF(H$2=ตัวเลือก!A$30,"ยังไม่บันทึกข้อมูล",R47*0.47),"ข้อมูลไม่ถูกต้อง")</f>
        <v>ข้อมูลไม่ถูกต้อง</v>
      </c>
      <c r="V47" s="149" t="str">
        <f>IF(ISNUMBER(S47),
IF(H$2=ตัวเลือก!A$30,"ยังไม่บันทึกข้อมูล",S47*0.47),"ข้อมูลไม่ถูกต้อง")</f>
        <v>ข้อมูลไม่ถูกต้อง</v>
      </c>
      <c r="W47" s="149" t="str">
        <f t="shared" si="6"/>
        <v>ข้อมูลไม่ถูกต้อง</v>
      </c>
      <c r="X47" s="148" t="str">
        <f t="shared" si="8"/>
        <v>ข้อมูลไม่ถูกต้อง</v>
      </c>
      <c r="Y47" s="38"/>
      <c r="Z47" s="38"/>
      <c r="AA47" s="38"/>
    </row>
    <row r="48" spans="1:27" x14ac:dyDescent="0.45">
      <c r="A48" s="38">
        <v>43</v>
      </c>
      <c r="B48" s="38"/>
      <c r="C48" s="38"/>
      <c r="D48" s="38"/>
      <c r="E48" s="38"/>
      <c r="F48" s="152"/>
      <c r="G48" s="152"/>
      <c r="H48" s="150"/>
      <c r="I48" s="38"/>
      <c r="J48" s="149" t="str">
        <f t="shared" si="9"/>
        <v>รอข้อมูลคอลัมน์ H</v>
      </c>
      <c r="K48" s="150"/>
      <c r="L48" s="150"/>
      <c r="M48" s="150"/>
      <c r="N48" s="149" t="str" cm="1">
        <f t="array" ref="N48">IF(AND(K48:M48=""),"ยังไม่บันทึกข้อมูล",
IF(M48&lt;&gt;"",
IF(M48&gt;=1.3,M48,"เป็นไม้พุ่ม"),
IF(K48+L48&gt;=1.3,K48+L48,"เป็นไม้พุ่ม")))</f>
        <v>ยังไม่บันทึกข้อมูล</v>
      </c>
      <c r="O48" s="149" t="str">
        <f t="shared" si="1"/>
        <v>ข้อมูลไม่ถูกต้อง</v>
      </c>
      <c r="P48" s="149" t="str">
        <f t="shared" si="2"/>
        <v>ข้อมูลไม่ถูกต้อง</v>
      </c>
      <c r="Q48" s="149" t="str">
        <f t="shared" si="3"/>
        <v>ข้อมูลไม่ถูกต้อง</v>
      </c>
      <c r="R48" s="149" t="str">
        <f t="shared" si="4"/>
        <v>ข้อมูลไม่ถูกต้อง</v>
      </c>
      <c r="S48" s="149" t="str">
        <f>IF(ISNUMBER(R48),
IF(H$2=ตัวเลือก!A$30,"ยังไม่บันทึกข้อมูล",R48*0.27),"ข้อมูลไม่ถูกต้อง")</f>
        <v>ข้อมูลไม่ถูกต้อง</v>
      </c>
      <c r="T48" s="149" t="str">
        <f t="shared" si="5"/>
        <v>ข้อมูลไม่ถูกต้อง</v>
      </c>
      <c r="U48" s="149" t="str">
        <f>IF(ISNUMBER(R48),
IF(H$2=ตัวเลือก!A$30,"ยังไม่บันทึกข้อมูล",R48*0.47),"ข้อมูลไม่ถูกต้อง")</f>
        <v>ข้อมูลไม่ถูกต้อง</v>
      </c>
      <c r="V48" s="149" t="str">
        <f>IF(ISNUMBER(S48),
IF(H$2=ตัวเลือก!A$30,"ยังไม่บันทึกข้อมูล",S48*0.47),"ข้อมูลไม่ถูกต้อง")</f>
        <v>ข้อมูลไม่ถูกต้อง</v>
      </c>
      <c r="W48" s="149" t="str">
        <f t="shared" si="6"/>
        <v>ข้อมูลไม่ถูกต้อง</v>
      </c>
      <c r="X48" s="148" t="str">
        <f t="shared" si="8"/>
        <v>ข้อมูลไม่ถูกต้อง</v>
      </c>
      <c r="Y48" s="38"/>
      <c r="Z48" s="38"/>
      <c r="AA48" s="38"/>
    </row>
    <row r="49" spans="1:27" x14ac:dyDescent="0.45">
      <c r="A49" s="38">
        <v>44</v>
      </c>
      <c r="B49" s="38"/>
      <c r="C49" s="38"/>
      <c r="D49" s="38"/>
      <c r="E49" s="38"/>
      <c r="F49" s="152"/>
      <c r="G49" s="152"/>
      <c r="H49" s="150"/>
      <c r="I49" s="38"/>
      <c r="J49" s="149" t="str">
        <f t="shared" si="9"/>
        <v>รอข้อมูลคอลัมน์ H</v>
      </c>
      <c r="K49" s="150"/>
      <c r="L49" s="150"/>
      <c r="M49" s="150"/>
      <c r="N49" s="149" t="str" cm="1">
        <f t="array" ref="N49">IF(AND(K49:M49=""),"ยังไม่บันทึกข้อมูล",
IF(M49&lt;&gt;"",
IF(M49&gt;=1.3,M49,"เป็นไม้พุ่ม"),
IF(K49+L49&gt;=1.3,K49+L49,"เป็นไม้พุ่ม")))</f>
        <v>ยังไม่บันทึกข้อมูล</v>
      </c>
      <c r="O49" s="149" t="str">
        <f t="shared" si="1"/>
        <v>ข้อมูลไม่ถูกต้อง</v>
      </c>
      <c r="P49" s="149" t="str">
        <f t="shared" si="2"/>
        <v>ข้อมูลไม่ถูกต้อง</v>
      </c>
      <c r="Q49" s="149" t="str">
        <f t="shared" si="3"/>
        <v>ข้อมูลไม่ถูกต้อง</v>
      </c>
      <c r="R49" s="149" t="str">
        <f t="shared" si="4"/>
        <v>ข้อมูลไม่ถูกต้อง</v>
      </c>
      <c r="S49" s="149" t="str">
        <f>IF(ISNUMBER(R49),
IF(H$2=ตัวเลือก!A$30,"ยังไม่บันทึกข้อมูล",R49*0.27),"ข้อมูลไม่ถูกต้อง")</f>
        <v>ข้อมูลไม่ถูกต้อง</v>
      </c>
      <c r="T49" s="149" t="str">
        <f t="shared" si="5"/>
        <v>ข้อมูลไม่ถูกต้อง</v>
      </c>
      <c r="U49" s="149" t="str">
        <f>IF(ISNUMBER(R49),
IF(H$2=ตัวเลือก!A$30,"ยังไม่บันทึกข้อมูล",R49*0.47),"ข้อมูลไม่ถูกต้อง")</f>
        <v>ข้อมูลไม่ถูกต้อง</v>
      </c>
      <c r="V49" s="149" t="str">
        <f>IF(ISNUMBER(S49),
IF(H$2=ตัวเลือก!A$30,"ยังไม่บันทึกข้อมูล",S49*0.47),"ข้อมูลไม่ถูกต้อง")</f>
        <v>ข้อมูลไม่ถูกต้อง</v>
      </c>
      <c r="W49" s="149" t="str">
        <f t="shared" si="6"/>
        <v>ข้อมูลไม่ถูกต้อง</v>
      </c>
      <c r="X49" s="148" t="str">
        <f t="shared" si="8"/>
        <v>ข้อมูลไม่ถูกต้อง</v>
      </c>
      <c r="Y49" s="38"/>
      <c r="Z49" s="38"/>
      <c r="AA49" s="38"/>
    </row>
    <row r="50" spans="1:27" x14ac:dyDescent="0.45">
      <c r="A50" s="38">
        <v>45</v>
      </c>
      <c r="B50" s="38"/>
      <c r="C50" s="38"/>
      <c r="D50" s="38"/>
      <c r="E50" s="38"/>
      <c r="F50" s="152"/>
      <c r="G50" s="152"/>
      <c r="H50" s="150"/>
      <c r="I50" s="38"/>
      <c r="J50" s="149" t="str">
        <f t="shared" si="9"/>
        <v>รอข้อมูลคอลัมน์ H</v>
      </c>
      <c r="K50" s="150"/>
      <c r="L50" s="150"/>
      <c r="M50" s="150"/>
      <c r="N50" s="149" t="str" cm="1">
        <f t="array" ref="N50">IF(AND(K50:M50=""),"ยังไม่บันทึกข้อมูล",
IF(M50&lt;&gt;"",
IF(M50&gt;=1.3,M50,"เป็นไม้พุ่ม"),
IF(K50+L50&gt;=1.3,K50+L50,"เป็นไม้พุ่ม")))</f>
        <v>ยังไม่บันทึกข้อมูล</v>
      </c>
      <c r="O50" s="149" t="str">
        <f t="shared" si="1"/>
        <v>ข้อมูลไม่ถูกต้อง</v>
      </c>
      <c r="P50" s="149" t="str">
        <f t="shared" si="2"/>
        <v>ข้อมูลไม่ถูกต้อง</v>
      </c>
      <c r="Q50" s="149" t="str">
        <f t="shared" si="3"/>
        <v>ข้อมูลไม่ถูกต้อง</v>
      </c>
      <c r="R50" s="149" t="str">
        <f t="shared" si="4"/>
        <v>ข้อมูลไม่ถูกต้อง</v>
      </c>
      <c r="S50" s="149" t="str">
        <f>IF(ISNUMBER(R50),
IF(H$2=ตัวเลือก!A$30,"ยังไม่บันทึกข้อมูล",R50*0.27),"ข้อมูลไม่ถูกต้อง")</f>
        <v>ข้อมูลไม่ถูกต้อง</v>
      </c>
      <c r="T50" s="149" t="str">
        <f t="shared" si="5"/>
        <v>ข้อมูลไม่ถูกต้อง</v>
      </c>
      <c r="U50" s="149" t="str">
        <f>IF(ISNUMBER(R50),
IF(H$2=ตัวเลือก!A$30,"ยังไม่บันทึกข้อมูล",R50*0.47),"ข้อมูลไม่ถูกต้อง")</f>
        <v>ข้อมูลไม่ถูกต้อง</v>
      </c>
      <c r="V50" s="149" t="str">
        <f>IF(ISNUMBER(S50),
IF(H$2=ตัวเลือก!A$30,"ยังไม่บันทึกข้อมูล",S50*0.47),"ข้อมูลไม่ถูกต้อง")</f>
        <v>ข้อมูลไม่ถูกต้อง</v>
      </c>
      <c r="W50" s="149" t="str">
        <f t="shared" si="6"/>
        <v>ข้อมูลไม่ถูกต้อง</v>
      </c>
      <c r="X50" s="148" t="str">
        <f t="shared" si="8"/>
        <v>ข้อมูลไม่ถูกต้อง</v>
      </c>
      <c r="Y50" s="38"/>
      <c r="Z50" s="38"/>
      <c r="AA50" s="38"/>
    </row>
    <row r="51" spans="1:27" x14ac:dyDescent="0.45">
      <c r="A51" s="38">
        <v>46</v>
      </c>
      <c r="B51" s="38"/>
      <c r="C51" s="38"/>
      <c r="D51" s="38"/>
      <c r="E51" s="38"/>
      <c r="F51" s="152"/>
      <c r="G51" s="152"/>
      <c r="H51" s="150"/>
      <c r="I51" s="38"/>
      <c r="J51" s="149" t="str">
        <f t="shared" si="9"/>
        <v>รอข้อมูลคอลัมน์ H</v>
      </c>
      <c r="K51" s="150"/>
      <c r="L51" s="150"/>
      <c r="M51" s="150"/>
      <c r="N51" s="149" t="str" cm="1">
        <f t="array" ref="N51">IF(AND(K51:M51=""),"ยังไม่บันทึกข้อมูล",
IF(M51&lt;&gt;"",
IF(M51&gt;=1.3,M51,"เป็นไม้พุ่ม"),
IF(K51+L51&gt;=1.3,K51+L51,"เป็นไม้พุ่ม")))</f>
        <v>ยังไม่บันทึกข้อมูล</v>
      </c>
      <c r="O51" s="149" t="str">
        <f t="shared" si="1"/>
        <v>ข้อมูลไม่ถูกต้อง</v>
      </c>
      <c r="P51" s="149" t="str">
        <f t="shared" si="2"/>
        <v>ข้อมูลไม่ถูกต้อง</v>
      </c>
      <c r="Q51" s="149" t="str">
        <f t="shared" si="3"/>
        <v>ข้อมูลไม่ถูกต้อง</v>
      </c>
      <c r="R51" s="149" t="str">
        <f t="shared" si="4"/>
        <v>ข้อมูลไม่ถูกต้อง</v>
      </c>
      <c r="S51" s="149" t="str">
        <f>IF(ISNUMBER(R51),
IF(H$2=ตัวเลือก!A$30,"ยังไม่บันทึกข้อมูล",R51*0.27),"ข้อมูลไม่ถูกต้อง")</f>
        <v>ข้อมูลไม่ถูกต้อง</v>
      </c>
      <c r="T51" s="149" t="str">
        <f t="shared" si="5"/>
        <v>ข้อมูลไม่ถูกต้อง</v>
      </c>
      <c r="U51" s="149" t="str">
        <f>IF(ISNUMBER(R51),
IF(H$2=ตัวเลือก!A$30,"ยังไม่บันทึกข้อมูล",R51*0.47),"ข้อมูลไม่ถูกต้อง")</f>
        <v>ข้อมูลไม่ถูกต้อง</v>
      </c>
      <c r="V51" s="149" t="str">
        <f>IF(ISNUMBER(S51),
IF(H$2=ตัวเลือก!A$30,"ยังไม่บันทึกข้อมูล",S51*0.47),"ข้อมูลไม่ถูกต้อง")</f>
        <v>ข้อมูลไม่ถูกต้อง</v>
      </c>
      <c r="W51" s="149" t="str">
        <f t="shared" si="6"/>
        <v>ข้อมูลไม่ถูกต้อง</v>
      </c>
      <c r="X51" s="148" t="str">
        <f t="shared" si="8"/>
        <v>ข้อมูลไม่ถูกต้อง</v>
      </c>
      <c r="Y51" s="38"/>
      <c r="Z51" s="38"/>
      <c r="AA51" s="38"/>
    </row>
    <row r="52" spans="1:27" x14ac:dyDescent="0.45">
      <c r="A52" s="38">
        <v>47</v>
      </c>
      <c r="B52" s="38"/>
      <c r="C52" s="38"/>
      <c r="D52" s="38"/>
      <c r="E52" s="38"/>
      <c r="F52" s="152"/>
      <c r="G52" s="152"/>
      <c r="H52" s="150"/>
      <c r="I52" s="38"/>
      <c r="J52" s="149" t="str">
        <f t="shared" si="9"/>
        <v>รอข้อมูลคอลัมน์ H</v>
      </c>
      <c r="K52" s="150"/>
      <c r="L52" s="150"/>
      <c r="M52" s="150"/>
      <c r="N52" s="149" t="str" cm="1">
        <f t="array" ref="N52">IF(AND(K52:M52=""),"ยังไม่บันทึกข้อมูล",
IF(M52&lt;&gt;"",
IF(M52&gt;=1.3,M52,"เป็นไม้พุ่ม"),
IF(K52+L52&gt;=1.3,K52+L52,"เป็นไม้พุ่ม")))</f>
        <v>ยังไม่บันทึกข้อมูล</v>
      </c>
      <c r="O52" s="149" t="str">
        <f t="shared" si="1"/>
        <v>ข้อมูลไม่ถูกต้อง</v>
      </c>
      <c r="P52" s="149" t="str">
        <f t="shared" si="2"/>
        <v>ข้อมูลไม่ถูกต้อง</v>
      </c>
      <c r="Q52" s="149" t="str">
        <f t="shared" si="3"/>
        <v>ข้อมูลไม่ถูกต้อง</v>
      </c>
      <c r="R52" s="149" t="str">
        <f t="shared" si="4"/>
        <v>ข้อมูลไม่ถูกต้อง</v>
      </c>
      <c r="S52" s="149" t="str">
        <f>IF(ISNUMBER(R52),
IF(H$2=ตัวเลือก!A$30,"ยังไม่บันทึกข้อมูล",R52*0.27),"ข้อมูลไม่ถูกต้อง")</f>
        <v>ข้อมูลไม่ถูกต้อง</v>
      </c>
      <c r="T52" s="149" t="str">
        <f t="shared" si="5"/>
        <v>ข้อมูลไม่ถูกต้อง</v>
      </c>
      <c r="U52" s="149" t="str">
        <f>IF(ISNUMBER(R52),
IF(H$2=ตัวเลือก!A$30,"ยังไม่บันทึกข้อมูล",R52*0.47),"ข้อมูลไม่ถูกต้อง")</f>
        <v>ข้อมูลไม่ถูกต้อง</v>
      </c>
      <c r="V52" s="149" t="str">
        <f>IF(ISNUMBER(S52),
IF(H$2=ตัวเลือก!A$30,"ยังไม่บันทึกข้อมูล",S52*0.47),"ข้อมูลไม่ถูกต้อง")</f>
        <v>ข้อมูลไม่ถูกต้อง</v>
      </c>
      <c r="W52" s="149" t="str">
        <f t="shared" si="6"/>
        <v>ข้อมูลไม่ถูกต้อง</v>
      </c>
      <c r="X52" s="148" t="str">
        <f t="shared" si="8"/>
        <v>ข้อมูลไม่ถูกต้อง</v>
      </c>
      <c r="Y52" s="38"/>
      <c r="Z52" s="38"/>
      <c r="AA52" s="38"/>
    </row>
    <row r="53" spans="1:27" x14ac:dyDescent="0.45">
      <c r="A53" s="38">
        <v>48</v>
      </c>
      <c r="B53" s="38"/>
      <c r="C53" s="38"/>
      <c r="D53" s="38"/>
      <c r="E53" s="38"/>
      <c r="F53" s="152"/>
      <c r="G53" s="152"/>
      <c r="H53" s="150"/>
      <c r="I53" s="38"/>
      <c r="J53" s="149" t="str">
        <f t="shared" si="9"/>
        <v>รอข้อมูลคอลัมน์ H</v>
      </c>
      <c r="K53" s="150"/>
      <c r="L53" s="150"/>
      <c r="M53" s="150"/>
      <c r="N53" s="149" t="str" cm="1">
        <f t="array" ref="N53">IF(AND(K53:M53=""),"ยังไม่บันทึกข้อมูล",
IF(M53&lt;&gt;"",
IF(M53&gt;=1.3,M53,"เป็นไม้พุ่ม"),
IF(K53+L53&gt;=1.3,K53+L53,"เป็นไม้พุ่ม")))</f>
        <v>ยังไม่บันทึกข้อมูล</v>
      </c>
      <c r="O53" s="149" t="str">
        <f t="shared" si="1"/>
        <v>ข้อมูลไม่ถูกต้อง</v>
      </c>
      <c r="P53" s="149" t="str">
        <f t="shared" si="2"/>
        <v>ข้อมูลไม่ถูกต้อง</v>
      </c>
      <c r="Q53" s="149" t="str">
        <f t="shared" si="3"/>
        <v>ข้อมูลไม่ถูกต้อง</v>
      </c>
      <c r="R53" s="149" t="str">
        <f t="shared" si="4"/>
        <v>ข้อมูลไม่ถูกต้อง</v>
      </c>
      <c r="S53" s="149" t="str">
        <f>IF(ISNUMBER(R53),
IF(H$2=ตัวเลือก!A$30,"ยังไม่บันทึกข้อมูล",R53*0.27),"ข้อมูลไม่ถูกต้อง")</f>
        <v>ข้อมูลไม่ถูกต้อง</v>
      </c>
      <c r="T53" s="149" t="str">
        <f t="shared" si="5"/>
        <v>ข้อมูลไม่ถูกต้อง</v>
      </c>
      <c r="U53" s="149" t="str">
        <f>IF(ISNUMBER(R53),
IF(H$2=ตัวเลือก!A$30,"ยังไม่บันทึกข้อมูล",R53*0.47),"ข้อมูลไม่ถูกต้อง")</f>
        <v>ข้อมูลไม่ถูกต้อง</v>
      </c>
      <c r="V53" s="149" t="str">
        <f>IF(ISNUMBER(S53),
IF(H$2=ตัวเลือก!A$30,"ยังไม่บันทึกข้อมูล",S53*0.47),"ข้อมูลไม่ถูกต้อง")</f>
        <v>ข้อมูลไม่ถูกต้อง</v>
      </c>
      <c r="W53" s="149" t="str">
        <f t="shared" si="6"/>
        <v>ข้อมูลไม่ถูกต้อง</v>
      </c>
      <c r="X53" s="148" t="str">
        <f t="shared" si="8"/>
        <v>ข้อมูลไม่ถูกต้อง</v>
      </c>
      <c r="Y53" s="38"/>
      <c r="Z53" s="38"/>
      <c r="AA53" s="38"/>
    </row>
    <row r="54" spans="1:27" x14ac:dyDescent="0.45">
      <c r="A54" s="38">
        <v>49</v>
      </c>
      <c r="B54" s="38"/>
      <c r="C54" s="38"/>
      <c r="D54" s="38"/>
      <c r="E54" s="38"/>
      <c r="F54" s="152"/>
      <c r="G54" s="152"/>
      <c r="H54" s="150"/>
      <c r="I54" s="38"/>
      <c r="J54" s="149" t="str">
        <f t="shared" si="9"/>
        <v>รอข้อมูลคอลัมน์ H</v>
      </c>
      <c r="K54" s="150"/>
      <c r="L54" s="150"/>
      <c r="M54" s="150"/>
      <c r="N54" s="149" t="str" cm="1">
        <f t="array" ref="N54">IF(AND(K54:M54=""),"ยังไม่บันทึกข้อมูล",
IF(M54&lt;&gt;"",
IF(M54&gt;=1.3,M54,"เป็นไม้พุ่ม"),
IF(K54+L54&gt;=1.3,K54+L54,"เป็นไม้พุ่ม")))</f>
        <v>ยังไม่บันทึกข้อมูล</v>
      </c>
      <c r="O54" s="149" t="str">
        <f t="shared" si="1"/>
        <v>ข้อมูลไม่ถูกต้อง</v>
      </c>
      <c r="P54" s="149" t="str">
        <f t="shared" si="2"/>
        <v>ข้อมูลไม่ถูกต้อง</v>
      </c>
      <c r="Q54" s="149" t="str">
        <f t="shared" si="3"/>
        <v>ข้อมูลไม่ถูกต้อง</v>
      </c>
      <c r="R54" s="149" t="str">
        <f t="shared" si="4"/>
        <v>ข้อมูลไม่ถูกต้อง</v>
      </c>
      <c r="S54" s="149" t="str">
        <f>IF(ISNUMBER(R54),
IF(H$2=ตัวเลือก!A$30,"ยังไม่บันทึกข้อมูล",R54*0.27),"ข้อมูลไม่ถูกต้อง")</f>
        <v>ข้อมูลไม่ถูกต้อง</v>
      </c>
      <c r="T54" s="149" t="str">
        <f t="shared" si="5"/>
        <v>ข้อมูลไม่ถูกต้อง</v>
      </c>
      <c r="U54" s="149" t="str">
        <f>IF(ISNUMBER(R54),
IF(H$2=ตัวเลือก!A$30,"ยังไม่บันทึกข้อมูล",R54*0.47),"ข้อมูลไม่ถูกต้อง")</f>
        <v>ข้อมูลไม่ถูกต้อง</v>
      </c>
      <c r="V54" s="149" t="str">
        <f>IF(ISNUMBER(S54),
IF(H$2=ตัวเลือก!A$30,"ยังไม่บันทึกข้อมูล",S54*0.47),"ข้อมูลไม่ถูกต้อง")</f>
        <v>ข้อมูลไม่ถูกต้อง</v>
      </c>
      <c r="W54" s="149" t="str">
        <f t="shared" si="6"/>
        <v>ข้อมูลไม่ถูกต้อง</v>
      </c>
      <c r="X54" s="148" t="str">
        <f t="shared" si="8"/>
        <v>ข้อมูลไม่ถูกต้อง</v>
      </c>
      <c r="Y54" s="38"/>
      <c r="Z54" s="38"/>
      <c r="AA54" s="38"/>
    </row>
    <row r="55" spans="1:27" x14ac:dyDescent="0.45">
      <c r="A55" s="38">
        <v>50</v>
      </c>
      <c r="B55" s="38"/>
      <c r="C55" s="38"/>
      <c r="D55" s="38"/>
      <c r="E55" s="38"/>
      <c r="F55" s="152"/>
      <c r="G55" s="152"/>
      <c r="H55" s="150"/>
      <c r="I55" s="38"/>
      <c r="J55" s="149" t="str">
        <f t="shared" si="9"/>
        <v>รอข้อมูลคอลัมน์ H</v>
      </c>
      <c r="K55" s="150"/>
      <c r="L55" s="150"/>
      <c r="M55" s="150"/>
      <c r="N55" s="149" t="str" cm="1">
        <f t="array" ref="N55">IF(AND(K55:M55=""),"ยังไม่บันทึกข้อมูล",
IF(M55&lt;&gt;"",
IF(M55&gt;=1.3,M55,"เป็นไม้พุ่ม"),
IF(K55+L55&gt;=1.3,K55+L55,"เป็นไม้พุ่ม")))</f>
        <v>ยังไม่บันทึกข้อมูล</v>
      </c>
      <c r="O55" s="149" t="str">
        <f t="shared" si="1"/>
        <v>ข้อมูลไม่ถูกต้อง</v>
      </c>
      <c r="P55" s="149" t="str">
        <f t="shared" si="2"/>
        <v>ข้อมูลไม่ถูกต้อง</v>
      </c>
      <c r="Q55" s="149" t="str">
        <f t="shared" si="3"/>
        <v>ข้อมูลไม่ถูกต้อง</v>
      </c>
      <c r="R55" s="149" t="str">
        <f t="shared" si="4"/>
        <v>ข้อมูลไม่ถูกต้อง</v>
      </c>
      <c r="S55" s="149" t="str">
        <f>IF(ISNUMBER(R55),
IF(H$2=ตัวเลือก!A$30,"ยังไม่บันทึกข้อมูล",R55*0.27),"ข้อมูลไม่ถูกต้อง")</f>
        <v>ข้อมูลไม่ถูกต้อง</v>
      </c>
      <c r="T55" s="149" t="str">
        <f t="shared" si="5"/>
        <v>ข้อมูลไม่ถูกต้อง</v>
      </c>
      <c r="U55" s="149" t="str">
        <f>IF(ISNUMBER(R55),
IF(H$2=ตัวเลือก!A$30,"ยังไม่บันทึกข้อมูล",R55*0.47),"ข้อมูลไม่ถูกต้อง")</f>
        <v>ข้อมูลไม่ถูกต้อง</v>
      </c>
      <c r="V55" s="149" t="str">
        <f>IF(ISNUMBER(S55),
IF(H$2=ตัวเลือก!A$30,"ยังไม่บันทึกข้อมูล",S55*0.47),"ข้อมูลไม่ถูกต้อง")</f>
        <v>ข้อมูลไม่ถูกต้อง</v>
      </c>
      <c r="W55" s="149" t="str">
        <f t="shared" si="6"/>
        <v>ข้อมูลไม่ถูกต้อง</v>
      </c>
      <c r="X55" s="148" t="str">
        <f t="shared" si="8"/>
        <v>ข้อมูลไม่ถูกต้อง</v>
      </c>
      <c r="Y55" s="38"/>
      <c r="Z55" s="38"/>
      <c r="AA55" s="38"/>
    </row>
    <row r="56" spans="1:27" x14ac:dyDescent="0.45">
      <c r="A56" s="38">
        <v>51</v>
      </c>
      <c r="B56" s="38"/>
      <c r="C56" s="38"/>
      <c r="D56" s="38"/>
      <c r="E56" s="38"/>
      <c r="F56" s="152"/>
      <c r="G56" s="152"/>
      <c r="H56" s="150"/>
      <c r="I56" s="38"/>
      <c r="J56" s="149" t="str">
        <f t="shared" si="9"/>
        <v>รอข้อมูลคอลัมน์ H</v>
      </c>
      <c r="K56" s="150"/>
      <c r="L56" s="150"/>
      <c r="M56" s="150"/>
      <c r="N56" s="149" t="str" cm="1">
        <f t="array" ref="N56">IF(AND(K56:M56=""),"ยังไม่บันทึกข้อมูล",
IF(M56&lt;&gt;"",
IF(M56&gt;=1.3,M56,"เป็นไม้พุ่ม"),
IF(K56+L56&gt;=1.3,K56+L56,"เป็นไม้พุ่ม")))</f>
        <v>ยังไม่บันทึกข้อมูล</v>
      </c>
      <c r="O56" s="149" t="str">
        <f t="shared" si="1"/>
        <v>ข้อมูลไม่ถูกต้อง</v>
      </c>
      <c r="P56" s="149" t="str">
        <f t="shared" si="2"/>
        <v>ข้อมูลไม่ถูกต้อง</v>
      </c>
      <c r="Q56" s="149" t="str">
        <f t="shared" si="3"/>
        <v>ข้อมูลไม่ถูกต้อง</v>
      </c>
      <c r="R56" s="149" t="str">
        <f t="shared" si="4"/>
        <v>ข้อมูลไม่ถูกต้อง</v>
      </c>
      <c r="S56" s="149" t="str">
        <f>IF(ISNUMBER(R56),
IF(H$2=ตัวเลือก!A$30,"ยังไม่บันทึกข้อมูล",R56*0.27),"ข้อมูลไม่ถูกต้อง")</f>
        <v>ข้อมูลไม่ถูกต้อง</v>
      </c>
      <c r="T56" s="149" t="str">
        <f t="shared" si="5"/>
        <v>ข้อมูลไม่ถูกต้อง</v>
      </c>
      <c r="U56" s="149" t="str">
        <f>IF(ISNUMBER(R56),
IF(H$2=ตัวเลือก!A$30,"ยังไม่บันทึกข้อมูล",R56*0.47),"ข้อมูลไม่ถูกต้อง")</f>
        <v>ข้อมูลไม่ถูกต้อง</v>
      </c>
      <c r="V56" s="149" t="str">
        <f>IF(ISNUMBER(S56),
IF(H$2=ตัวเลือก!A$30,"ยังไม่บันทึกข้อมูล",S56*0.47),"ข้อมูลไม่ถูกต้อง")</f>
        <v>ข้อมูลไม่ถูกต้อง</v>
      </c>
      <c r="W56" s="149" t="str">
        <f t="shared" si="6"/>
        <v>ข้อมูลไม่ถูกต้อง</v>
      </c>
      <c r="X56" s="148" t="str">
        <f t="shared" si="8"/>
        <v>ข้อมูลไม่ถูกต้อง</v>
      </c>
      <c r="Y56" s="38"/>
      <c r="Z56" s="38"/>
      <c r="AA56" s="38"/>
    </row>
    <row r="57" spans="1:27" x14ac:dyDescent="0.45">
      <c r="A57" s="38">
        <v>52</v>
      </c>
      <c r="B57" s="38"/>
      <c r="C57" s="38"/>
      <c r="D57" s="38"/>
      <c r="E57" s="38"/>
      <c r="F57" s="152"/>
      <c r="G57" s="152"/>
      <c r="H57" s="150"/>
      <c r="I57" s="38"/>
      <c r="J57" s="149" t="str">
        <f t="shared" si="9"/>
        <v>รอข้อมูลคอลัมน์ H</v>
      </c>
      <c r="K57" s="150"/>
      <c r="L57" s="150"/>
      <c r="M57" s="150"/>
      <c r="N57" s="149" t="str" cm="1">
        <f t="array" ref="N57">IF(AND(K57:M57=""),"ยังไม่บันทึกข้อมูล",
IF(M57&lt;&gt;"",
IF(M57&gt;=1.3,M57,"เป็นไม้พุ่ม"),
IF(K57+L57&gt;=1.3,K57+L57,"เป็นไม้พุ่ม")))</f>
        <v>ยังไม่บันทึกข้อมูล</v>
      </c>
      <c r="O57" s="149" t="str">
        <f t="shared" si="1"/>
        <v>ข้อมูลไม่ถูกต้อง</v>
      </c>
      <c r="P57" s="149" t="str">
        <f t="shared" si="2"/>
        <v>ข้อมูลไม่ถูกต้อง</v>
      </c>
      <c r="Q57" s="149" t="str">
        <f t="shared" si="3"/>
        <v>ข้อมูลไม่ถูกต้อง</v>
      </c>
      <c r="R57" s="149" t="str">
        <f t="shared" si="4"/>
        <v>ข้อมูลไม่ถูกต้อง</v>
      </c>
      <c r="S57" s="149" t="str">
        <f>IF(ISNUMBER(R57),
IF(H$2=ตัวเลือก!A$30,"ยังไม่บันทึกข้อมูล",R57*0.27),"ข้อมูลไม่ถูกต้อง")</f>
        <v>ข้อมูลไม่ถูกต้อง</v>
      </c>
      <c r="T57" s="149" t="str">
        <f t="shared" si="5"/>
        <v>ข้อมูลไม่ถูกต้อง</v>
      </c>
      <c r="U57" s="149" t="str">
        <f>IF(ISNUMBER(R57),
IF(H$2=ตัวเลือก!A$30,"ยังไม่บันทึกข้อมูล",R57*0.47),"ข้อมูลไม่ถูกต้อง")</f>
        <v>ข้อมูลไม่ถูกต้อง</v>
      </c>
      <c r="V57" s="149" t="str">
        <f>IF(ISNUMBER(S57),
IF(H$2=ตัวเลือก!A$30,"ยังไม่บันทึกข้อมูล",S57*0.47),"ข้อมูลไม่ถูกต้อง")</f>
        <v>ข้อมูลไม่ถูกต้อง</v>
      </c>
      <c r="W57" s="149" t="str">
        <f t="shared" si="6"/>
        <v>ข้อมูลไม่ถูกต้อง</v>
      </c>
      <c r="X57" s="148" t="str">
        <f t="shared" si="8"/>
        <v>ข้อมูลไม่ถูกต้อง</v>
      </c>
      <c r="Y57" s="38"/>
      <c r="Z57" s="38"/>
      <c r="AA57" s="38"/>
    </row>
    <row r="58" spans="1:27" x14ac:dyDescent="0.45">
      <c r="A58" s="38">
        <v>53</v>
      </c>
      <c r="B58" s="38"/>
      <c r="C58" s="38"/>
      <c r="D58" s="38"/>
      <c r="E58" s="38"/>
      <c r="F58" s="152"/>
      <c r="G58" s="152"/>
      <c r="H58" s="150"/>
      <c r="I58" s="38"/>
      <c r="J58" s="149" t="str">
        <f t="shared" si="9"/>
        <v>รอข้อมูลคอลัมน์ H</v>
      </c>
      <c r="K58" s="150"/>
      <c r="L58" s="150"/>
      <c r="M58" s="150"/>
      <c r="N58" s="149" t="str" cm="1">
        <f t="array" ref="N58">IF(AND(K58:M58=""),"ยังไม่บันทึกข้อมูล",
IF(M58&lt;&gt;"",
IF(M58&gt;=1.3,M58,"เป็นไม้พุ่ม"),
IF(K58+L58&gt;=1.3,K58+L58,"เป็นไม้พุ่ม")))</f>
        <v>ยังไม่บันทึกข้อมูล</v>
      </c>
      <c r="O58" s="149" t="str">
        <f t="shared" si="1"/>
        <v>ข้อมูลไม่ถูกต้อง</v>
      </c>
      <c r="P58" s="149" t="str">
        <f t="shared" si="2"/>
        <v>ข้อมูลไม่ถูกต้อง</v>
      </c>
      <c r="Q58" s="149" t="str">
        <f t="shared" si="3"/>
        <v>ข้อมูลไม่ถูกต้อง</v>
      </c>
      <c r="R58" s="149" t="str">
        <f t="shared" si="4"/>
        <v>ข้อมูลไม่ถูกต้อง</v>
      </c>
      <c r="S58" s="149" t="str">
        <f>IF(ISNUMBER(R58),
IF(H$2=ตัวเลือก!A$30,"ยังไม่บันทึกข้อมูล",R58*0.27),"ข้อมูลไม่ถูกต้อง")</f>
        <v>ข้อมูลไม่ถูกต้อง</v>
      </c>
      <c r="T58" s="149" t="str">
        <f t="shared" si="5"/>
        <v>ข้อมูลไม่ถูกต้อง</v>
      </c>
      <c r="U58" s="149" t="str">
        <f>IF(ISNUMBER(R58),
IF(H$2=ตัวเลือก!A$30,"ยังไม่บันทึกข้อมูล",R58*0.47),"ข้อมูลไม่ถูกต้อง")</f>
        <v>ข้อมูลไม่ถูกต้อง</v>
      </c>
      <c r="V58" s="149" t="str">
        <f>IF(ISNUMBER(S58),
IF(H$2=ตัวเลือก!A$30,"ยังไม่บันทึกข้อมูล",S58*0.47),"ข้อมูลไม่ถูกต้อง")</f>
        <v>ข้อมูลไม่ถูกต้อง</v>
      </c>
      <c r="W58" s="149" t="str">
        <f t="shared" si="6"/>
        <v>ข้อมูลไม่ถูกต้อง</v>
      </c>
      <c r="X58" s="148" t="str">
        <f t="shared" si="8"/>
        <v>ข้อมูลไม่ถูกต้อง</v>
      </c>
      <c r="Y58" s="38"/>
      <c r="Z58" s="38"/>
      <c r="AA58" s="38"/>
    </row>
    <row r="59" spans="1:27" x14ac:dyDescent="0.45">
      <c r="A59" s="38">
        <v>54</v>
      </c>
      <c r="B59" s="38"/>
      <c r="C59" s="38"/>
      <c r="D59" s="38"/>
      <c r="E59" s="38"/>
      <c r="F59" s="152"/>
      <c r="G59" s="152"/>
      <c r="H59" s="150"/>
      <c r="I59" s="38"/>
      <c r="J59" s="149" t="str">
        <f t="shared" si="9"/>
        <v>รอข้อมูลคอลัมน์ H</v>
      </c>
      <c r="K59" s="150"/>
      <c r="L59" s="150"/>
      <c r="M59" s="150"/>
      <c r="N59" s="149" t="str" cm="1">
        <f t="array" ref="N59">IF(AND(K59:M59=""),"ยังไม่บันทึกข้อมูล",
IF(M59&lt;&gt;"",
IF(M59&gt;=1.3,M59,"เป็นไม้พุ่ม"),
IF(K59+L59&gt;=1.3,K59+L59,"เป็นไม้พุ่ม")))</f>
        <v>ยังไม่บันทึกข้อมูล</v>
      </c>
      <c r="O59" s="149" t="str">
        <f t="shared" si="1"/>
        <v>ข้อมูลไม่ถูกต้อง</v>
      </c>
      <c r="P59" s="149" t="str">
        <f t="shared" si="2"/>
        <v>ข้อมูลไม่ถูกต้อง</v>
      </c>
      <c r="Q59" s="149" t="str">
        <f t="shared" si="3"/>
        <v>ข้อมูลไม่ถูกต้อง</v>
      </c>
      <c r="R59" s="149" t="str">
        <f t="shared" si="4"/>
        <v>ข้อมูลไม่ถูกต้อง</v>
      </c>
      <c r="S59" s="149" t="str">
        <f>IF(ISNUMBER(R59),
IF(H$2=ตัวเลือก!A$30,"ยังไม่บันทึกข้อมูล",R59*0.27),"ข้อมูลไม่ถูกต้อง")</f>
        <v>ข้อมูลไม่ถูกต้อง</v>
      </c>
      <c r="T59" s="149" t="str">
        <f t="shared" si="5"/>
        <v>ข้อมูลไม่ถูกต้อง</v>
      </c>
      <c r="U59" s="149" t="str">
        <f>IF(ISNUMBER(R59),
IF(H$2=ตัวเลือก!A$30,"ยังไม่บันทึกข้อมูล",R59*0.47),"ข้อมูลไม่ถูกต้อง")</f>
        <v>ข้อมูลไม่ถูกต้อง</v>
      </c>
      <c r="V59" s="149" t="str">
        <f>IF(ISNUMBER(S59),
IF(H$2=ตัวเลือก!A$30,"ยังไม่บันทึกข้อมูล",S59*0.47),"ข้อมูลไม่ถูกต้อง")</f>
        <v>ข้อมูลไม่ถูกต้อง</v>
      </c>
      <c r="W59" s="149" t="str">
        <f t="shared" si="6"/>
        <v>ข้อมูลไม่ถูกต้อง</v>
      </c>
      <c r="X59" s="148" t="str">
        <f t="shared" si="8"/>
        <v>ข้อมูลไม่ถูกต้อง</v>
      </c>
      <c r="Y59" s="38"/>
      <c r="Z59" s="38"/>
      <c r="AA59" s="38"/>
    </row>
    <row r="60" spans="1:27" x14ac:dyDescent="0.45">
      <c r="A60" s="38">
        <v>55</v>
      </c>
      <c r="B60" s="38"/>
      <c r="C60" s="38"/>
      <c r="D60" s="38"/>
      <c r="E60" s="38"/>
      <c r="F60" s="152"/>
      <c r="G60" s="152"/>
      <c r="H60" s="150"/>
      <c r="I60" s="38"/>
      <c r="J60" s="149" t="str">
        <f t="shared" si="9"/>
        <v>รอข้อมูลคอลัมน์ H</v>
      </c>
      <c r="K60" s="150"/>
      <c r="L60" s="150"/>
      <c r="M60" s="150"/>
      <c r="N60" s="149" t="str" cm="1">
        <f t="array" ref="N60">IF(AND(K60:M60=""),"ยังไม่บันทึกข้อมูล",
IF(M60&lt;&gt;"",
IF(M60&gt;=1.3,M60,"เป็นไม้พุ่ม"),
IF(K60+L60&gt;=1.3,K60+L60,"เป็นไม้พุ่ม")))</f>
        <v>ยังไม่บันทึกข้อมูล</v>
      </c>
      <c r="O60" s="149" t="str">
        <f t="shared" si="1"/>
        <v>ข้อมูลไม่ถูกต้อง</v>
      </c>
      <c r="P60" s="149" t="str">
        <f t="shared" si="2"/>
        <v>ข้อมูลไม่ถูกต้อง</v>
      </c>
      <c r="Q60" s="149" t="str">
        <f t="shared" si="3"/>
        <v>ข้อมูลไม่ถูกต้อง</v>
      </c>
      <c r="R60" s="149" t="str">
        <f t="shared" si="4"/>
        <v>ข้อมูลไม่ถูกต้อง</v>
      </c>
      <c r="S60" s="149" t="str">
        <f>IF(ISNUMBER(R60),
IF(H$2=ตัวเลือก!A$30,"ยังไม่บันทึกข้อมูล",R60*0.27),"ข้อมูลไม่ถูกต้อง")</f>
        <v>ข้อมูลไม่ถูกต้อง</v>
      </c>
      <c r="T60" s="149" t="str">
        <f t="shared" si="5"/>
        <v>ข้อมูลไม่ถูกต้อง</v>
      </c>
      <c r="U60" s="149" t="str">
        <f>IF(ISNUMBER(R60),
IF(H$2=ตัวเลือก!A$30,"ยังไม่บันทึกข้อมูล",R60*0.47),"ข้อมูลไม่ถูกต้อง")</f>
        <v>ข้อมูลไม่ถูกต้อง</v>
      </c>
      <c r="V60" s="149" t="str">
        <f>IF(ISNUMBER(S60),
IF(H$2=ตัวเลือก!A$30,"ยังไม่บันทึกข้อมูล",S60*0.47),"ข้อมูลไม่ถูกต้อง")</f>
        <v>ข้อมูลไม่ถูกต้อง</v>
      </c>
      <c r="W60" s="149" t="str">
        <f t="shared" si="6"/>
        <v>ข้อมูลไม่ถูกต้อง</v>
      </c>
      <c r="X60" s="148" t="str">
        <f t="shared" si="8"/>
        <v>ข้อมูลไม่ถูกต้อง</v>
      </c>
      <c r="Y60" s="38"/>
      <c r="Z60" s="38"/>
      <c r="AA60" s="38"/>
    </row>
    <row r="61" spans="1:27" x14ac:dyDescent="0.45">
      <c r="A61" s="38">
        <v>56</v>
      </c>
      <c r="B61" s="38"/>
      <c r="C61" s="38"/>
      <c r="D61" s="38"/>
      <c r="E61" s="38"/>
      <c r="F61" s="152"/>
      <c r="G61" s="152"/>
      <c r="H61" s="150"/>
      <c r="I61" s="38"/>
      <c r="J61" s="149" t="str">
        <f t="shared" si="9"/>
        <v>รอข้อมูลคอลัมน์ H</v>
      </c>
      <c r="K61" s="150"/>
      <c r="L61" s="150"/>
      <c r="M61" s="150"/>
      <c r="N61" s="149" t="str" cm="1">
        <f t="array" ref="N61">IF(AND(K61:M61=""),"ยังไม่บันทึกข้อมูล",
IF(M61&lt;&gt;"",
IF(M61&gt;=1.3,M61,"เป็นไม้พุ่ม"),
IF(K61+L61&gt;=1.3,K61+L61,"เป็นไม้พุ่ม")))</f>
        <v>ยังไม่บันทึกข้อมูล</v>
      </c>
      <c r="O61" s="149" t="str">
        <f t="shared" si="1"/>
        <v>ข้อมูลไม่ถูกต้อง</v>
      </c>
      <c r="P61" s="149" t="str">
        <f t="shared" si="2"/>
        <v>ข้อมูลไม่ถูกต้อง</v>
      </c>
      <c r="Q61" s="149" t="str">
        <f t="shared" si="3"/>
        <v>ข้อมูลไม่ถูกต้อง</v>
      </c>
      <c r="R61" s="149" t="str">
        <f t="shared" si="4"/>
        <v>ข้อมูลไม่ถูกต้อง</v>
      </c>
      <c r="S61" s="149" t="str">
        <f>IF(ISNUMBER(R61),
IF(H$2=ตัวเลือก!A$30,"ยังไม่บันทึกข้อมูล",R61*0.27),"ข้อมูลไม่ถูกต้อง")</f>
        <v>ข้อมูลไม่ถูกต้อง</v>
      </c>
      <c r="T61" s="149" t="str">
        <f t="shared" si="5"/>
        <v>ข้อมูลไม่ถูกต้อง</v>
      </c>
      <c r="U61" s="149" t="str">
        <f>IF(ISNUMBER(R61),
IF(H$2=ตัวเลือก!A$30,"ยังไม่บันทึกข้อมูล",R61*0.47),"ข้อมูลไม่ถูกต้อง")</f>
        <v>ข้อมูลไม่ถูกต้อง</v>
      </c>
      <c r="V61" s="149" t="str">
        <f>IF(ISNUMBER(S61),
IF(H$2=ตัวเลือก!A$30,"ยังไม่บันทึกข้อมูล",S61*0.47),"ข้อมูลไม่ถูกต้อง")</f>
        <v>ข้อมูลไม่ถูกต้อง</v>
      </c>
      <c r="W61" s="149" t="str">
        <f t="shared" si="6"/>
        <v>ข้อมูลไม่ถูกต้อง</v>
      </c>
      <c r="X61" s="148" t="str">
        <f t="shared" si="8"/>
        <v>ข้อมูลไม่ถูกต้อง</v>
      </c>
      <c r="Y61" s="38"/>
      <c r="Z61" s="38"/>
      <c r="AA61" s="38"/>
    </row>
    <row r="62" spans="1:27" x14ac:dyDescent="0.45">
      <c r="A62" s="38">
        <v>57</v>
      </c>
      <c r="B62" s="38"/>
      <c r="C62" s="38"/>
      <c r="D62" s="38"/>
      <c r="E62" s="38"/>
      <c r="F62" s="152"/>
      <c r="G62" s="152"/>
      <c r="H62" s="150"/>
      <c r="I62" s="38"/>
      <c r="J62" s="149" t="str">
        <f t="shared" si="9"/>
        <v>รอข้อมูลคอลัมน์ H</v>
      </c>
      <c r="K62" s="150"/>
      <c r="L62" s="150"/>
      <c r="M62" s="150"/>
      <c r="N62" s="149" t="str" cm="1">
        <f t="array" ref="N62">IF(AND(K62:M62=""),"ยังไม่บันทึกข้อมูล",
IF(M62&lt;&gt;"",
IF(M62&gt;=1.3,M62,"เป็นไม้พุ่ม"),
IF(K62+L62&gt;=1.3,K62+L62,"เป็นไม้พุ่ม")))</f>
        <v>ยังไม่บันทึกข้อมูล</v>
      </c>
      <c r="O62" s="149" t="str">
        <f t="shared" si="1"/>
        <v>ข้อมูลไม่ถูกต้อง</v>
      </c>
      <c r="P62" s="149" t="str">
        <f t="shared" si="2"/>
        <v>ข้อมูลไม่ถูกต้อง</v>
      </c>
      <c r="Q62" s="149" t="str">
        <f t="shared" si="3"/>
        <v>ข้อมูลไม่ถูกต้อง</v>
      </c>
      <c r="R62" s="149" t="str">
        <f t="shared" si="4"/>
        <v>ข้อมูลไม่ถูกต้อง</v>
      </c>
      <c r="S62" s="149" t="str">
        <f>IF(ISNUMBER(R62),
IF(H$2=ตัวเลือก!A$30,"ยังไม่บันทึกข้อมูล",R62*0.27),"ข้อมูลไม่ถูกต้อง")</f>
        <v>ข้อมูลไม่ถูกต้อง</v>
      </c>
      <c r="T62" s="149" t="str">
        <f t="shared" si="5"/>
        <v>ข้อมูลไม่ถูกต้อง</v>
      </c>
      <c r="U62" s="149" t="str">
        <f>IF(ISNUMBER(R62),
IF(H$2=ตัวเลือก!A$30,"ยังไม่บันทึกข้อมูล",R62*0.47),"ข้อมูลไม่ถูกต้อง")</f>
        <v>ข้อมูลไม่ถูกต้อง</v>
      </c>
      <c r="V62" s="149" t="str">
        <f>IF(ISNUMBER(S62),
IF(H$2=ตัวเลือก!A$30,"ยังไม่บันทึกข้อมูล",S62*0.47),"ข้อมูลไม่ถูกต้อง")</f>
        <v>ข้อมูลไม่ถูกต้อง</v>
      </c>
      <c r="W62" s="149" t="str">
        <f t="shared" si="6"/>
        <v>ข้อมูลไม่ถูกต้อง</v>
      </c>
      <c r="X62" s="148" t="str">
        <f t="shared" si="8"/>
        <v>ข้อมูลไม่ถูกต้อง</v>
      </c>
      <c r="Y62" s="38"/>
      <c r="Z62" s="38"/>
      <c r="AA62" s="38"/>
    </row>
    <row r="63" spans="1:27" x14ac:dyDescent="0.45">
      <c r="A63" s="38">
        <v>58</v>
      </c>
      <c r="B63" s="38"/>
      <c r="C63" s="38"/>
      <c r="D63" s="38"/>
      <c r="E63" s="38"/>
      <c r="F63" s="152"/>
      <c r="G63" s="152"/>
      <c r="H63" s="150"/>
      <c r="I63" s="38"/>
      <c r="J63" s="149" t="str">
        <f t="shared" si="9"/>
        <v>รอข้อมูลคอลัมน์ H</v>
      </c>
      <c r="K63" s="150"/>
      <c r="L63" s="150"/>
      <c r="M63" s="150"/>
      <c r="N63" s="149" t="str" cm="1">
        <f t="array" ref="N63">IF(AND(K63:M63=""),"ยังไม่บันทึกข้อมูล",
IF(M63&lt;&gt;"",
IF(M63&gt;=1.3,M63,"เป็นไม้พุ่ม"),
IF(K63+L63&gt;=1.3,K63+L63,"เป็นไม้พุ่ม")))</f>
        <v>ยังไม่บันทึกข้อมูล</v>
      </c>
      <c r="O63" s="149" t="str">
        <f t="shared" si="1"/>
        <v>ข้อมูลไม่ถูกต้อง</v>
      </c>
      <c r="P63" s="149" t="str">
        <f t="shared" si="2"/>
        <v>ข้อมูลไม่ถูกต้อง</v>
      </c>
      <c r="Q63" s="149" t="str">
        <f t="shared" si="3"/>
        <v>ข้อมูลไม่ถูกต้อง</v>
      </c>
      <c r="R63" s="149" t="str">
        <f t="shared" si="4"/>
        <v>ข้อมูลไม่ถูกต้อง</v>
      </c>
      <c r="S63" s="149" t="str">
        <f>IF(ISNUMBER(R63),
IF(H$2=ตัวเลือก!A$30,"ยังไม่บันทึกข้อมูล",R63*0.27),"ข้อมูลไม่ถูกต้อง")</f>
        <v>ข้อมูลไม่ถูกต้อง</v>
      </c>
      <c r="T63" s="149" t="str">
        <f t="shared" si="5"/>
        <v>ข้อมูลไม่ถูกต้อง</v>
      </c>
      <c r="U63" s="149" t="str">
        <f>IF(ISNUMBER(R63),
IF(H$2=ตัวเลือก!A$30,"ยังไม่บันทึกข้อมูล",R63*0.47),"ข้อมูลไม่ถูกต้อง")</f>
        <v>ข้อมูลไม่ถูกต้อง</v>
      </c>
      <c r="V63" s="149" t="str">
        <f>IF(ISNUMBER(S63),
IF(H$2=ตัวเลือก!A$30,"ยังไม่บันทึกข้อมูล",S63*0.47),"ข้อมูลไม่ถูกต้อง")</f>
        <v>ข้อมูลไม่ถูกต้อง</v>
      </c>
      <c r="W63" s="149" t="str">
        <f t="shared" si="6"/>
        <v>ข้อมูลไม่ถูกต้อง</v>
      </c>
      <c r="X63" s="148" t="str">
        <f t="shared" si="8"/>
        <v>ข้อมูลไม่ถูกต้อง</v>
      </c>
      <c r="Y63" s="38"/>
      <c r="Z63" s="38"/>
      <c r="AA63" s="38"/>
    </row>
    <row r="64" spans="1:27" x14ac:dyDescent="0.45">
      <c r="A64" s="38">
        <v>59</v>
      </c>
      <c r="B64" s="38"/>
      <c r="C64" s="38"/>
      <c r="D64" s="38"/>
      <c r="E64" s="38"/>
      <c r="F64" s="152"/>
      <c r="G64" s="152"/>
      <c r="H64" s="150"/>
      <c r="I64" s="38"/>
      <c r="J64" s="149" t="str">
        <f t="shared" si="9"/>
        <v>รอข้อมูลคอลัมน์ H</v>
      </c>
      <c r="K64" s="150"/>
      <c r="L64" s="150"/>
      <c r="M64" s="150"/>
      <c r="N64" s="149" t="str" cm="1">
        <f t="array" ref="N64">IF(AND(K64:M64=""),"ยังไม่บันทึกข้อมูล",
IF(M64&lt;&gt;"",
IF(M64&gt;=1.3,M64,"เป็นไม้พุ่ม"),
IF(K64+L64&gt;=1.3,K64+L64,"เป็นไม้พุ่ม")))</f>
        <v>ยังไม่บันทึกข้อมูล</v>
      </c>
      <c r="O64" s="149" t="str">
        <f t="shared" si="1"/>
        <v>ข้อมูลไม่ถูกต้อง</v>
      </c>
      <c r="P64" s="149" t="str">
        <f t="shared" si="2"/>
        <v>ข้อมูลไม่ถูกต้อง</v>
      </c>
      <c r="Q64" s="149" t="str">
        <f t="shared" si="3"/>
        <v>ข้อมูลไม่ถูกต้อง</v>
      </c>
      <c r="R64" s="149" t="str">
        <f t="shared" si="4"/>
        <v>ข้อมูลไม่ถูกต้อง</v>
      </c>
      <c r="S64" s="149" t="str">
        <f>IF(ISNUMBER(R64),
IF(H$2=ตัวเลือก!A$30,"ยังไม่บันทึกข้อมูล",R64*0.27),"ข้อมูลไม่ถูกต้อง")</f>
        <v>ข้อมูลไม่ถูกต้อง</v>
      </c>
      <c r="T64" s="149" t="str">
        <f t="shared" si="5"/>
        <v>ข้อมูลไม่ถูกต้อง</v>
      </c>
      <c r="U64" s="149" t="str">
        <f>IF(ISNUMBER(R64),
IF(H$2=ตัวเลือก!A$30,"ยังไม่บันทึกข้อมูล",R64*0.47),"ข้อมูลไม่ถูกต้อง")</f>
        <v>ข้อมูลไม่ถูกต้อง</v>
      </c>
      <c r="V64" s="149" t="str">
        <f>IF(ISNUMBER(S64),
IF(H$2=ตัวเลือก!A$30,"ยังไม่บันทึกข้อมูล",S64*0.47),"ข้อมูลไม่ถูกต้อง")</f>
        <v>ข้อมูลไม่ถูกต้อง</v>
      </c>
      <c r="W64" s="149" t="str">
        <f t="shared" si="6"/>
        <v>ข้อมูลไม่ถูกต้อง</v>
      </c>
      <c r="X64" s="148" t="str">
        <f t="shared" si="8"/>
        <v>ข้อมูลไม่ถูกต้อง</v>
      </c>
      <c r="Y64" s="38"/>
      <c r="Z64" s="38"/>
      <c r="AA64" s="38"/>
    </row>
    <row r="65" spans="1:27" x14ac:dyDescent="0.45">
      <c r="A65" s="38">
        <v>60</v>
      </c>
      <c r="B65" s="38"/>
      <c r="C65" s="38"/>
      <c r="D65" s="38"/>
      <c r="E65" s="38"/>
      <c r="F65" s="152"/>
      <c r="G65" s="152"/>
      <c r="H65" s="150"/>
      <c r="I65" s="38"/>
      <c r="J65" s="149" t="str">
        <f t="shared" si="9"/>
        <v>รอข้อมูลคอลัมน์ H</v>
      </c>
      <c r="K65" s="150"/>
      <c r="L65" s="150"/>
      <c r="M65" s="150"/>
      <c r="N65" s="149" t="str" cm="1">
        <f t="array" ref="N65">IF(AND(K65:M65=""),"ยังไม่บันทึกข้อมูล",
IF(M65&lt;&gt;"",
IF(M65&gt;=1.3,M65,"เป็นไม้พุ่ม"),
IF(K65+L65&gt;=1.3,K65+L65,"เป็นไม้พุ่ม")))</f>
        <v>ยังไม่บันทึกข้อมูล</v>
      </c>
      <c r="O65" s="149" t="str">
        <f t="shared" si="1"/>
        <v>ข้อมูลไม่ถูกต้อง</v>
      </c>
      <c r="P65" s="149" t="str">
        <f t="shared" si="2"/>
        <v>ข้อมูลไม่ถูกต้อง</v>
      </c>
      <c r="Q65" s="149" t="str">
        <f t="shared" si="3"/>
        <v>ข้อมูลไม่ถูกต้อง</v>
      </c>
      <c r="R65" s="149" t="str">
        <f t="shared" si="4"/>
        <v>ข้อมูลไม่ถูกต้อง</v>
      </c>
      <c r="S65" s="149" t="str">
        <f>IF(ISNUMBER(R65),
IF(H$2=ตัวเลือก!A$30,"ยังไม่บันทึกข้อมูล",R65*0.27),"ข้อมูลไม่ถูกต้อง")</f>
        <v>ข้อมูลไม่ถูกต้อง</v>
      </c>
      <c r="T65" s="149" t="str">
        <f t="shared" si="5"/>
        <v>ข้อมูลไม่ถูกต้อง</v>
      </c>
      <c r="U65" s="149" t="str">
        <f>IF(ISNUMBER(R65),
IF(H$2=ตัวเลือก!A$30,"ยังไม่บันทึกข้อมูล",R65*0.47),"ข้อมูลไม่ถูกต้อง")</f>
        <v>ข้อมูลไม่ถูกต้อง</v>
      </c>
      <c r="V65" s="149" t="str">
        <f>IF(ISNUMBER(S65),
IF(H$2=ตัวเลือก!A$30,"ยังไม่บันทึกข้อมูล",S65*0.47),"ข้อมูลไม่ถูกต้อง")</f>
        <v>ข้อมูลไม่ถูกต้อง</v>
      </c>
      <c r="W65" s="149" t="str">
        <f t="shared" si="6"/>
        <v>ข้อมูลไม่ถูกต้อง</v>
      </c>
      <c r="X65" s="148" t="str">
        <f t="shared" si="8"/>
        <v>ข้อมูลไม่ถูกต้อง</v>
      </c>
      <c r="Y65" s="38"/>
      <c r="Z65" s="38"/>
      <c r="AA65" s="38"/>
    </row>
    <row r="66" spans="1:27" x14ac:dyDescent="0.45">
      <c r="A66" s="38">
        <v>61</v>
      </c>
      <c r="B66" s="38"/>
      <c r="C66" s="38"/>
      <c r="D66" s="38"/>
      <c r="E66" s="38"/>
      <c r="F66" s="152"/>
      <c r="G66" s="152"/>
      <c r="H66" s="150"/>
      <c r="I66" s="38"/>
      <c r="J66" s="149" t="str">
        <f t="shared" si="9"/>
        <v>รอข้อมูลคอลัมน์ H</v>
      </c>
      <c r="K66" s="150"/>
      <c r="L66" s="150"/>
      <c r="M66" s="150"/>
      <c r="N66" s="149" t="str" cm="1">
        <f t="array" ref="N66">IF(AND(K66:M66=""),"ยังไม่บันทึกข้อมูล",
IF(M66&lt;&gt;"",
IF(M66&gt;=1.3,M66,"เป็นไม้พุ่ม"),
IF(K66+L66&gt;=1.3,K66+L66,"เป็นไม้พุ่ม")))</f>
        <v>ยังไม่บันทึกข้อมูล</v>
      </c>
      <c r="O66" s="149" t="str">
        <f t="shared" si="1"/>
        <v>ข้อมูลไม่ถูกต้อง</v>
      </c>
      <c r="P66" s="149" t="str">
        <f t="shared" si="2"/>
        <v>ข้อมูลไม่ถูกต้อง</v>
      </c>
      <c r="Q66" s="149" t="str">
        <f t="shared" si="3"/>
        <v>ข้อมูลไม่ถูกต้อง</v>
      </c>
      <c r="R66" s="149" t="str">
        <f t="shared" si="4"/>
        <v>ข้อมูลไม่ถูกต้อง</v>
      </c>
      <c r="S66" s="149" t="str">
        <f>IF(ISNUMBER(R66),
IF(H$2=ตัวเลือก!A$30,"ยังไม่บันทึกข้อมูล",R66*0.27),"ข้อมูลไม่ถูกต้อง")</f>
        <v>ข้อมูลไม่ถูกต้อง</v>
      </c>
      <c r="T66" s="149" t="str">
        <f t="shared" si="5"/>
        <v>ข้อมูลไม่ถูกต้อง</v>
      </c>
      <c r="U66" s="149" t="str">
        <f>IF(ISNUMBER(R66),
IF(H$2=ตัวเลือก!A$30,"ยังไม่บันทึกข้อมูล",R66*0.47),"ข้อมูลไม่ถูกต้อง")</f>
        <v>ข้อมูลไม่ถูกต้อง</v>
      </c>
      <c r="V66" s="149" t="str">
        <f>IF(ISNUMBER(S66),
IF(H$2=ตัวเลือก!A$30,"ยังไม่บันทึกข้อมูล",S66*0.47),"ข้อมูลไม่ถูกต้อง")</f>
        <v>ข้อมูลไม่ถูกต้อง</v>
      </c>
      <c r="W66" s="149" t="str">
        <f t="shared" si="6"/>
        <v>ข้อมูลไม่ถูกต้อง</v>
      </c>
      <c r="X66" s="148" t="str">
        <f t="shared" si="8"/>
        <v>ข้อมูลไม่ถูกต้อง</v>
      </c>
      <c r="Y66" s="38"/>
      <c r="Z66" s="38"/>
      <c r="AA66" s="38"/>
    </row>
    <row r="67" spans="1:27" x14ac:dyDescent="0.45">
      <c r="A67" s="38">
        <v>62</v>
      </c>
      <c r="B67" s="38"/>
      <c r="C67" s="38"/>
      <c r="D67" s="38"/>
      <c r="E67" s="38"/>
      <c r="F67" s="152"/>
      <c r="G67" s="152"/>
      <c r="H67" s="150"/>
      <c r="I67" s="38"/>
      <c r="J67" s="149" t="str">
        <f t="shared" si="9"/>
        <v>รอข้อมูลคอลัมน์ H</v>
      </c>
      <c r="K67" s="150"/>
      <c r="L67" s="150"/>
      <c r="M67" s="150"/>
      <c r="N67" s="149" t="str" cm="1">
        <f t="array" ref="N67">IF(AND(K67:M67=""),"ยังไม่บันทึกข้อมูล",
IF(M67&lt;&gt;"",
IF(M67&gt;=1.3,M67,"เป็นไม้พุ่ม"),
IF(K67+L67&gt;=1.3,K67+L67,"เป็นไม้พุ่ม")))</f>
        <v>ยังไม่บันทึกข้อมูล</v>
      </c>
      <c r="O67" s="149" t="str">
        <f t="shared" si="1"/>
        <v>ข้อมูลไม่ถูกต้อง</v>
      </c>
      <c r="P67" s="149" t="str">
        <f t="shared" si="2"/>
        <v>ข้อมูลไม่ถูกต้อง</v>
      </c>
      <c r="Q67" s="149" t="str">
        <f t="shared" si="3"/>
        <v>ข้อมูลไม่ถูกต้อง</v>
      </c>
      <c r="R67" s="149" t="str">
        <f t="shared" si="4"/>
        <v>ข้อมูลไม่ถูกต้อง</v>
      </c>
      <c r="S67" s="149" t="str">
        <f>IF(ISNUMBER(R67),
IF(H$2=ตัวเลือก!A$30,"ยังไม่บันทึกข้อมูล",R67*0.27),"ข้อมูลไม่ถูกต้อง")</f>
        <v>ข้อมูลไม่ถูกต้อง</v>
      </c>
      <c r="T67" s="149" t="str">
        <f t="shared" si="5"/>
        <v>ข้อมูลไม่ถูกต้อง</v>
      </c>
      <c r="U67" s="149" t="str">
        <f>IF(ISNUMBER(R67),
IF(H$2=ตัวเลือก!A$30,"ยังไม่บันทึกข้อมูล",R67*0.47),"ข้อมูลไม่ถูกต้อง")</f>
        <v>ข้อมูลไม่ถูกต้อง</v>
      </c>
      <c r="V67" s="149" t="str">
        <f>IF(ISNUMBER(S67),
IF(H$2=ตัวเลือก!A$30,"ยังไม่บันทึกข้อมูล",S67*0.47),"ข้อมูลไม่ถูกต้อง")</f>
        <v>ข้อมูลไม่ถูกต้อง</v>
      </c>
      <c r="W67" s="149" t="str">
        <f t="shared" si="6"/>
        <v>ข้อมูลไม่ถูกต้อง</v>
      </c>
      <c r="X67" s="148" t="str">
        <f t="shared" si="8"/>
        <v>ข้อมูลไม่ถูกต้อง</v>
      </c>
      <c r="Y67" s="38"/>
      <c r="Z67" s="38"/>
      <c r="AA67" s="38"/>
    </row>
    <row r="68" spans="1:27" x14ac:dyDescent="0.45">
      <c r="A68" s="38">
        <v>63</v>
      </c>
      <c r="B68" s="38"/>
      <c r="C68" s="38"/>
      <c r="D68" s="38"/>
      <c r="E68" s="38"/>
      <c r="F68" s="152"/>
      <c r="G68" s="152"/>
      <c r="H68" s="150"/>
      <c r="I68" s="38"/>
      <c r="J68" s="149" t="str">
        <f t="shared" si="9"/>
        <v>รอข้อมูลคอลัมน์ H</v>
      </c>
      <c r="K68" s="150"/>
      <c r="L68" s="150"/>
      <c r="M68" s="150"/>
      <c r="N68" s="149" t="str" cm="1">
        <f t="array" ref="N68">IF(AND(K68:M68=""),"ยังไม่บันทึกข้อมูล",
IF(M68&lt;&gt;"",
IF(M68&gt;=1.3,M68,"เป็นไม้พุ่ม"),
IF(K68+L68&gt;=1.3,K68+L68,"เป็นไม้พุ่ม")))</f>
        <v>ยังไม่บันทึกข้อมูล</v>
      </c>
      <c r="O68" s="149" t="str">
        <f t="shared" si="1"/>
        <v>ข้อมูลไม่ถูกต้อง</v>
      </c>
      <c r="P68" s="149" t="str">
        <f t="shared" si="2"/>
        <v>ข้อมูลไม่ถูกต้อง</v>
      </c>
      <c r="Q68" s="149" t="str">
        <f t="shared" si="3"/>
        <v>ข้อมูลไม่ถูกต้อง</v>
      </c>
      <c r="R68" s="149" t="str">
        <f t="shared" si="4"/>
        <v>ข้อมูลไม่ถูกต้อง</v>
      </c>
      <c r="S68" s="149" t="str">
        <f>IF(ISNUMBER(R68),
IF(H$2=ตัวเลือก!A$30,"ยังไม่บันทึกข้อมูล",R68*0.27),"ข้อมูลไม่ถูกต้อง")</f>
        <v>ข้อมูลไม่ถูกต้อง</v>
      </c>
      <c r="T68" s="149" t="str">
        <f t="shared" si="5"/>
        <v>ข้อมูลไม่ถูกต้อง</v>
      </c>
      <c r="U68" s="149" t="str">
        <f>IF(ISNUMBER(R68),
IF(H$2=ตัวเลือก!A$30,"ยังไม่บันทึกข้อมูล",R68*0.47),"ข้อมูลไม่ถูกต้อง")</f>
        <v>ข้อมูลไม่ถูกต้อง</v>
      </c>
      <c r="V68" s="149" t="str">
        <f>IF(ISNUMBER(S68),
IF(H$2=ตัวเลือก!A$30,"ยังไม่บันทึกข้อมูล",S68*0.47),"ข้อมูลไม่ถูกต้อง")</f>
        <v>ข้อมูลไม่ถูกต้อง</v>
      </c>
      <c r="W68" s="149" t="str">
        <f t="shared" si="6"/>
        <v>ข้อมูลไม่ถูกต้อง</v>
      </c>
      <c r="X68" s="148" t="str">
        <f t="shared" si="8"/>
        <v>ข้อมูลไม่ถูกต้อง</v>
      </c>
      <c r="Y68" s="38"/>
      <c r="Z68" s="38"/>
      <c r="AA68" s="38"/>
    </row>
    <row r="69" spans="1:27" x14ac:dyDescent="0.45">
      <c r="A69" s="38">
        <v>64</v>
      </c>
      <c r="B69" s="38"/>
      <c r="C69" s="38"/>
      <c r="D69" s="38"/>
      <c r="E69" s="38"/>
      <c r="F69" s="152"/>
      <c r="G69" s="152"/>
      <c r="H69" s="150"/>
      <c r="I69" s="38"/>
      <c r="J69" s="149" t="str">
        <f t="shared" si="9"/>
        <v>รอข้อมูลคอลัมน์ H</v>
      </c>
      <c r="K69" s="150"/>
      <c r="L69" s="150"/>
      <c r="M69" s="150"/>
      <c r="N69" s="149" t="str" cm="1">
        <f t="array" ref="N69">IF(AND(K69:M69=""),"ยังไม่บันทึกข้อมูล",
IF(M69&lt;&gt;"",
IF(M69&gt;=1.3,M69,"เป็นไม้พุ่ม"),
IF(K69+L69&gt;=1.3,K69+L69,"เป็นไม้พุ่ม")))</f>
        <v>ยังไม่บันทึกข้อมูล</v>
      </c>
      <c r="O69" s="149" t="str">
        <f t="shared" si="1"/>
        <v>ข้อมูลไม่ถูกต้อง</v>
      </c>
      <c r="P69" s="149" t="str">
        <f t="shared" si="2"/>
        <v>ข้อมูลไม่ถูกต้อง</v>
      </c>
      <c r="Q69" s="149" t="str">
        <f t="shared" si="3"/>
        <v>ข้อมูลไม่ถูกต้อง</v>
      </c>
      <c r="R69" s="149" t="str">
        <f t="shared" si="4"/>
        <v>ข้อมูลไม่ถูกต้อง</v>
      </c>
      <c r="S69" s="149" t="str">
        <f>IF(ISNUMBER(R69),
IF(H$2=ตัวเลือก!A$30,"ยังไม่บันทึกข้อมูล",R69*0.27),"ข้อมูลไม่ถูกต้อง")</f>
        <v>ข้อมูลไม่ถูกต้อง</v>
      </c>
      <c r="T69" s="149" t="str">
        <f t="shared" si="5"/>
        <v>ข้อมูลไม่ถูกต้อง</v>
      </c>
      <c r="U69" s="149" t="str">
        <f>IF(ISNUMBER(R69),
IF(H$2=ตัวเลือก!A$30,"ยังไม่บันทึกข้อมูล",R69*0.47),"ข้อมูลไม่ถูกต้อง")</f>
        <v>ข้อมูลไม่ถูกต้อง</v>
      </c>
      <c r="V69" s="149" t="str">
        <f>IF(ISNUMBER(S69),
IF(H$2=ตัวเลือก!A$30,"ยังไม่บันทึกข้อมูล",S69*0.47),"ข้อมูลไม่ถูกต้อง")</f>
        <v>ข้อมูลไม่ถูกต้อง</v>
      </c>
      <c r="W69" s="149" t="str">
        <f t="shared" si="6"/>
        <v>ข้อมูลไม่ถูกต้อง</v>
      </c>
      <c r="X69" s="148" t="str">
        <f t="shared" si="8"/>
        <v>ข้อมูลไม่ถูกต้อง</v>
      </c>
      <c r="Y69" s="38"/>
      <c r="Z69" s="38"/>
      <c r="AA69" s="38"/>
    </row>
    <row r="70" spans="1:27" x14ac:dyDescent="0.45">
      <c r="A70" s="38">
        <v>65</v>
      </c>
      <c r="B70" s="38"/>
      <c r="C70" s="38"/>
      <c r="D70" s="38"/>
      <c r="E70" s="38"/>
      <c r="F70" s="152"/>
      <c r="G70" s="152"/>
      <c r="H70" s="150"/>
      <c r="I70" s="38"/>
      <c r="J70" s="149" t="str">
        <f t="shared" si="9"/>
        <v>รอข้อมูลคอลัมน์ H</v>
      </c>
      <c r="K70" s="150"/>
      <c r="L70" s="150"/>
      <c r="M70" s="150"/>
      <c r="N70" s="149" t="str" cm="1">
        <f t="array" ref="N70">IF(AND(K70:M70=""),"ยังไม่บันทึกข้อมูล",
IF(M70&lt;&gt;"",
IF(M70&gt;=1.3,M70,"เป็นไม้พุ่ม"),
IF(K70+L70&gt;=1.3,K70+L70,"เป็นไม้พุ่ม")))</f>
        <v>ยังไม่บันทึกข้อมูล</v>
      </c>
      <c r="O70" s="149" t="str">
        <f t="shared" si="1"/>
        <v>ข้อมูลไม่ถูกต้อง</v>
      </c>
      <c r="P70" s="149" t="str">
        <f t="shared" si="2"/>
        <v>ข้อมูลไม่ถูกต้อง</v>
      </c>
      <c r="Q70" s="149" t="str">
        <f t="shared" si="3"/>
        <v>ข้อมูลไม่ถูกต้อง</v>
      </c>
      <c r="R70" s="149" t="str">
        <f t="shared" si="4"/>
        <v>ข้อมูลไม่ถูกต้อง</v>
      </c>
      <c r="S70" s="149" t="str">
        <f>IF(ISNUMBER(R70),
IF(H$2=ตัวเลือก!A$30,"ยังไม่บันทึกข้อมูล",R70*0.27),"ข้อมูลไม่ถูกต้อง")</f>
        <v>ข้อมูลไม่ถูกต้อง</v>
      </c>
      <c r="T70" s="149" t="str">
        <f t="shared" si="5"/>
        <v>ข้อมูลไม่ถูกต้อง</v>
      </c>
      <c r="U70" s="149" t="str">
        <f>IF(ISNUMBER(R70),
IF(H$2=ตัวเลือก!A$30,"ยังไม่บันทึกข้อมูล",R70*0.47),"ข้อมูลไม่ถูกต้อง")</f>
        <v>ข้อมูลไม่ถูกต้อง</v>
      </c>
      <c r="V70" s="149" t="str">
        <f>IF(ISNUMBER(S70),
IF(H$2=ตัวเลือก!A$30,"ยังไม่บันทึกข้อมูล",S70*0.47),"ข้อมูลไม่ถูกต้อง")</f>
        <v>ข้อมูลไม่ถูกต้อง</v>
      </c>
      <c r="W70" s="149" t="str">
        <f t="shared" si="6"/>
        <v>ข้อมูลไม่ถูกต้อง</v>
      </c>
      <c r="X70" s="148" t="str">
        <f t="shared" si="8"/>
        <v>ข้อมูลไม่ถูกต้อง</v>
      </c>
      <c r="Y70" s="38"/>
      <c r="Z70" s="38"/>
      <c r="AA70" s="38"/>
    </row>
    <row r="71" spans="1:27" x14ac:dyDescent="0.45">
      <c r="A71" s="38">
        <v>66</v>
      </c>
      <c r="B71" s="38"/>
      <c r="C71" s="38"/>
      <c r="D71" s="38"/>
      <c r="E71" s="38"/>
      <c r="F71" s="152"/>
      <c r="G71" s="152"/>
      <c r="H71" s="150"/>
      <c r="I71" s="38"/>
      <c r="J71" s="149" t="str">
        <f t="shared" si="9"/>
        <v>รอข้อมูลคอลัมน์ H</v>
      </c>
      <c r="K71" s="150"/>
      <c r="L71" s="150"/>
      <c r="M71" s="150"/>
      <c r="N71" s="149" t="str" cm="1">
        <f t="array" ref="N71">IF(AND(K71:M71=""),"ยังไม่บันทึกข้อมูล",
IF(M71&lt;&gt;"",
IF(M71&gt;=1.3,M71,"เป็นไม้พุ่ม"),
IF(K71+L71&gt;=1.3,K71+L71,"เป็นไม้พุ่ม")))</f>
        <v>ยังไม่บันทึกข้อมูล</v>
      </c>
      <c r="O71" s="149" t="str">
        <f t="shared" ref="O71:O134" si="10">IF(AND(ISNUMBER(J71),ISNUMBER(N71)),0.0702*(((J71^2)*N71))^0.8737,"ข้อมูลไม่ถูกต้อง")</f>
        <v>ข้อมูลไม่ถูกต้อง</v>
      </c>
      <c r="P71" s="149" t="str">
        <f t="shared" ref="P71:P134" si="11">IF(AND(ISNUMBER(J71),ISNUMBER(N71)),0.0093*(((J71^2)*N71))^0.9403,"ข้อมูลไม่ถูกต้อง")</f>
        <v>ข้อมูลไม่ถูกต้อง</v>
      </c>
      <c r="Q71" s="149" t="str">
        <f t="shared" ref="Q71:Q134" si="12">IF(AND(ISNUMBER(K71),ISNUMBER(O71)),0.0244*(((K71^2)*O71))^1.0517,"ข้อมูลไม่ถูกต้อง")</f>
        <v>ข้อมูลไม่ถูกต้อง</v>
      </c>
      <c r="R71" s="149" t="str">
        <f t="shared" ref="R71:R134" si="13">IF(AND(O71&lt;&gt;"ข้อมูลไม่ถูกต้อง",P71&lt;&gt;"ข้อมูลไม่ถูกต้อง",Q71&lt;&gt;"ข้อมูลไม่ถูกต้อง"),O71+P71+Q71,"ข้อมูลไม่ถูกต้อง")</f>
        <v>ข้อมูลไม่ถูกต้อง</v>
      </c>
      <c r="S71" s="149" t="str">
        <f>IF(ISNUMBER(R71),
IF(H$2=ตัวเลือก!A$30,"ยังไม่บันทึกข้อมูล",R71*0.27),"ข้อมูลไม่ถูกต้อง")</f>
        <v>ข้อมูลไม่ถูกต้อง</v>
      </c>
      <c r="T71" s="149" t="str">
        <f t="shared" ref="T71:T134" si="14">IF(AND(ISNUMBER(R71),ISNUMBER(S71)),R71+S71,"ข้อมูลไม่ถูกต้อง")</f>
        <v>ข้อมูลไม่ถูกต้อง</v>
      </c>
      <c r="U71" s="149" t="str">
        <f>IF(ISNUMBER(R71),
IF(H$2=ตัวเลือก!A$30,"ยังไม่บันทึกข้อมูล",R71*0.47),"ข้อมูลไม่ถูกต้อง")</f>
        <v>ข้อมูลไม่ถูกต้อง</v>
      </c>
      <c r="V71" s="149" t="str">
        <f>IF(ISNUMBER(S71),
IF(H$2=ตัวเลือก!A$30,"ยังไม่บันทึกข้อมูล",S71*0.47),"ข้อมูลไม่ถูกต้อง")</f>
        <v>ข้อมูลไม่ถูกต้อง</v>
      </c>
      <c r="W71" s="149" t="str">
        <f t="shared" ref="W71:W134" si="15">IF(AND(ISNUMBER(U71),ISNUMBER(V71)),((U71+V71)/1000),"ข้อมูลไม่ถูกต้อง")</f>
        <v>ข้อมูลไม่ถูกต้อง</v>
      </c>
      <c r="X71" s="148" t="str">
        <f t="shared" si="8"/>
        <v>ข้อมูลไม่ถูกต้อง</v>
      </c>
      <c r="Y71" s="38"/>
      <c r="Z71" s="38"/>
      <c r="AA71" s="38"/>
    </row>
    <row r="72" spans="1:27" x14ac:dyDescent="0.45">
      <c r="A72" s="38">
        <v>67</v>
      </c>
      <c r="B72" s="38"/>
      <c r="C72" s="38"/>
      <c r="D72" s="38"/>
      <c r="E72" s="38"/>
      <c r="F72" s="152"/>
      <c r="G72" s="152"/>
      <c r="H72" s="150"/>
      <c r="I72" s="38"/>
      <c r="J72" s="149" t="str">
        <f t="shared" si="9"/>
        <v>รอข้อมูลคอลัมน์ H</v>
      </c>
      <c r="K72" s="150"/>
      <c r="L72" s="150"/>
      <c r="M72" s="150"/>
      <c r="N72" s="149" t="str" cm="1">
        <f t="array" ref="N72">IF(AND(K72:M72=""),"ยังไม่บันทึกข้อมูล",
IF(M72&lt;&gt;"",
IF(M72&gt;=1.3,M72,"เป็นไม้พุ่ม"),
IF(K72+L72&gt;=1.3,K72+L72,"เป็นไม้พุ่ม")))</f>
        <v>ยังไม่บันทึกข้อมูล</v>
      </c>
      <c r="O72" s="149" t="str">
        <f t="shared" si="10"/>
        <v>ข้อมูลไม่ถูกต้อง</v>
      </c>
      <c r="P72" s="149" t="str">
        <f t="shared" si="11"/>
        <v>ข้อมูลไม่ถูกต้อง</v>
      </c>
      <c r="Q72" s="149" t="str">
        <f t="shared" si="12"/>
        <v>ข้อมูลไม่ถูกต้อง</v>
      </c>
      <c r="R72" s="149" t="str">
        <f t="shared" si="13"/>
        <v>ข้อมูลไม่ถูกต้อง</v>
      </c>
      <c r="S72" s="149" t="str">
        <f>IF(ISNUMBER(R72),
IF(H$2=ตัวเลือก!A$30,"ยังไม่บันทึกข้อมูล",R72*0.27),"ข้อมูลไม่ถูกต้อง")</f>
        <v>ข้อมูลไม่ถูกต้อง</v>
      </c>
      <c r="T72" s="149" t="str">
        <f t="shared" si="14"/>
        <v>ข้อมูลไม่ถูกต้อง</v>
      </c>
      <c r="U72" s="149" t="str">
        <f>IF(ISNUMBER(R72),
IF(H$2=ตัวเลือก!A$30,"ยังไม่บันทึกข้อมูล",R72*0.47),"ข้อมูลไม่ถูกต้อง")</f>
        <v>ข้อมูลไม่ถูกต้อง</v>
      </c>
      <c r="V72" s="149" t="str">
        <f>IF(ISNUMBER(S72),
IF(H$2=ตัวเลือก!A$30,"ยังไม่บันทึกข้อมูล",S72*0.47),"ข้อมูลไม่ถูกต้อง")</f>
        <v>ข้อมูลไม่ถูกต้อง</v>
      </c>
      <c r="W72" s="149" t="str">
        <f t="shared" si="15"/>
        <v>ข้อมูลไม่ถูกต้อง</v>
      </c>
      <c r="X72" s="148" t="str">
        <f t="shared" si="8"/>
        <v>ข้อมูลไม่ถูกต้อง</v>
      </c>
      <c r="Y72" s="38"/>
      <c r="Z72" s="38"/>
      <c r="AA72" s="38"/>
    </row>
    <row r="73" spans="1:27" x14ac:dyDescent="0.45">
      <c r="A73" s="38">
        <v>68</v>
      </c>
      <c r="B73" s="38"/>
      <c r="C73" s="38"/>
      <c r="D73" s="38"/>
      <c r="E73" s="38"/>
      <c r="F73" s="152"/>
      <c r="G73" s="152"/>
      <c r="H73" s="150"/>
      <c r="I73" s="38"/>
      <c r="J73" s="149" t="str">
        <f t="shared" si="9"/>
        <v>รอข้อมูลคอลัมน์ H</v>
      </c>
      <c r="K73" s="150"/>
      <c r="L73" s="150"/>
      <c r="M73" s="150"/>
      <c r="N73" s="149" t="str" cm="1">
        <f t="array" ref="N73">IF(AND(K73:M73=""),"ยังไม่บันทึกข้อมูล",
IF(M73&lt;&gt;"",
IF(M73&gt;=1.3,M73,"เป็นไม้พุ่ม"),
IF(K73+L73&gt;=1.3,K73+L73,"เป็นไม้พุ่ม")))</f>
        <v>ยังไม่บันทึกข้อมูล</v>
      </c>
      <c r="O73" s="149" t="str">
        <f t="shared" si="10"/>
        <v>ข้อมูลไม่ถูกต้อง</v>
      </c>
      <c r="P73" s="149" t="str">
        <f t="shared" si="11"/>
        <v>ข้อมูลไม่ถูกต้อง</v>
      </c>
      <c r="Q73" s="149" t="str">
        <f t="shared" si="12"/>
        <v>ข้อมูลไม่ถูกต้อง</v>
      </c>
      <c r="R73" s="149" t="str">
        <f t="shared" si="13"/>
        <v>ข้อมูลไม่ถูกต้อง</v>
      </c>
      <c r="S73" s="149" t="str">
        <f>IF(ISNUMBER(R73),
IF(H$2=ตัวเลือก!A$30,"ยังไม่บันทึกข้อมูล",R73*0.27),"ข้อมูลไม่ถูกต้อง")</f>
        <v>ข้อมูลไม่ถูกต้อง</v>
      </c>
      <c r="T73" s="149" t="str">
        <f t="shared" si="14"/>
        <v>ข้อมูลไม่ถูกต้อง</v>
      </c>
      <c r="U73" s="149" t="str">
        <f>IF(ISNUMBER(R73),
IF(H$2=ตัวเลือก!A$30,"ยังไม่บันทึกข้อมูล",R73*0.47),"ข้อมูลไม่ถูกต้อง")</f>
        <v>ข้อมูลไม่ถูกต้อง</v>
      </c>
      <c r="V73" s="149" t="str">
        <f>IF(ISNUMBER(S73),
IF(H$2=ตัวเลือก!A$30,"ยังไม่บันทึกข้อมูล",S73*0.47),"ข้อมูลไม่ถูกต้อง")</f>
        <v>ข้อมูลไม่ถูกต้อง</v>
      </c>
      <c r="W73" s="149" t="str">
        <f t="shared" si="15"/>
        <v>ข้อมูลไม่ถูกต้อง</v>
      </c>
      <c r="X73" s="148" t="str">
        <f t="shared" si="8"/>
        <v>ข้อมูลไม่ถูกต้อง</v>
      </c>
      <c r="Y73" s="38"/>
      <c r="Z73" s="38"/>
      <c r="AA73" s="38"/>
    </row>
    <row r="74" spans="1:27" x14ac:dyDescent="0.45">
      <c r="A74" s="38">
        <v>69</v>
      </c>
      <c r="B74" s="38"/>
      <c r="C74" s="38"/>
      <c r="D74" s="38"/>
      <c r="E74" s="38"/>
      <c r="F74" s="152"/>
      <c r="G74" s="152"/>
      <c r="H74" s="150"/>
      <c r="I74" s="38"/>
      <c r="J74" s="149" t="str">
        <f t="shared" si="9"/>
        <v>รอข้อมูลคอลัมน์ H</v>
      </c>
      <c r="K74" s="150"/>
      <c r="L74" s="150"/>
      <c r="M74" s="150"/>
      <c r="N74" s="149" t="str" cm="1">
        <f t="array" ref="N74">IF(AND(K74:M74=""),"ยังไม่บันทึกข้อมูล",
IF(M74&lt;&gt;"",
IF(M74&gt;=1.3,M74,"เป็นไม้พุ่ม"),
IF(K74+L74&gt;=1.3,K74+L74,"เป็นไม้พุ่ม")))</f>
        <v>ยังไม่บันทึกข้อมูล</v>
      </c>
      <c r="O74" s="149" t="str">
        <f t="shared" si="10"/>
        <v>ข้อมูลไม่ถูกต้อง</v>
      </c>
      <c r="P74" s="149" t="str">
        <f t="shared" si="11"/>
        <v>ข้อมูลไม่ถูกต้อง</v>
      </c>
      <c r="Q74" s="149" t="str">
        <f t="shared" si="12"/>
        <v>ข้อมูลไม่ถูกต้อง</v>
      </c>
      <c r="R74" s="149" t="str">
        <f t="shared" si="13"/>
        <v>ข้อมูลไม่ถูกต้อง</v>
      </c>
      <c r="S74" s="149" t="str">
        <f>IF(ISNUMBER(R74),
IF(H$2=ตัวเลือก!A$30,"ยังไม่บันทึกข้อมูล",R74*0.27),"ข้อมูลไม่ถูกต้อง")</f>
        <v>ข้อมูลไม่ถูกต้อง</v>
      </c>
      <c r="T74" s="149" t="str">
        <f t="shared" si="14"/>
        <v>ข้อมูลไม่ถูกต้อง</v>
      </c>
      <c r="U74" s="149" t="str">
        <f>IF(ISNUMBER(R74),
IF(H$2=ตัวเลือก!A$30,"ยังไม่บันทึกข้อมูล",R74*0.47),"ข้อมูลไม่ถูกต้อง")</f>
        <v>ข้อมูลไม่ถูกต้อง</v>
      </c>
      <c r="V74" s="149" t="str">
        <f>IF(ISNUMBER(S74),
IF(H$2=ตัวเลือก!A$30,"ยังไม่บันทึกข้อมูล",S74*0.47),"ข้อมูลไม่ถูกต้อง")</f>
        <v>ข้อมูลไม่ถูกต้อง</v>
      </c>
      <c r="W74" s="149" t="str">
        <f t="shared" si="15"/>
        <v>ข้อมูลไม่ถูกต้อง</v>
      </c>
      <c r="X74" s="148" t="str">
        <f t="shared" si="8"/>
        <v>ข้อมูลไม่ถูกต้อง</v>
      </c>
      <c r="Y74" s="38"/>
      <c r="Z74" s="38"/>
      <c r="AA74" s="38"/>
    </row>
    <row r="75" spans="1:27" x14ac:dyDescent="0.45">
      <c r="A75" s="38">
        <v>70</v>
      </c>
      <c r="B75" s="38"/>
      <c r="C75" s="38"/>
      <c r="D75" s="38"/>
      <c r="E75" s="38"/>
      <c r="F75" s="152"/>
      <c r="G75" s="152"/>
      <c r="H75" s="150"/>
      <c r="I75" s="38"/>
      <c r="J75" s="149" t="str">
        <f t="shared" si="9"/>
        <v>รอข้อมูลคอลัมน์ H</v>
      </c>
      <c r="K75" s="150"/>
      <c r="L75" s="150"/>
      <c r="M75" s="150"/>
      <c r="N75" s="149" t="str" cm="1">
        <f t="array" ref="N75">IF(AND(K75:M75=""),"ยังไม่บันทึกข้อมูล",
IF(M75&lt;&gt;"",
IF(M75&gt;=1.3,M75,"เป็นไม้พุ่ม"),
IF(K75+L75&gt;=1.3,K75+L75,"เป็นไม้พุ่ม")))</f>
        <v>ยังไม่บันทึกข้อมูล</v>
      </c>
      <c r="O75" s="149" t="str">
        <f t="shared" si="10"/>
        <v>ข้อมูลไม่ถูกต้อง</v>
      </c>
      <c r="P75" s="149" t="str">
        <f t="shared" si="11"/>
        <v>ข้อมูลไม่ถูกต้อง</v>
      </c>
      <c r="Q75" s="149" t="str">
        <f t="shared" si="12"/>
        <v>ข้อมูลไม่ถูกต้อง</v>
      </c>
      <c r="R75" s="149" t="str">
        <f t="shared" si="13"/>
        <v>ข้อมูลไม่ถูกต้อง</v>
      </c>
      <c r="S75" s="149" t="str">
        <f>IF(ISNUMBER(R75),
IF(H$2=ตัวเลือก!A$30,"ยังไม่บันทึกข้อมูล",R75*0.27),"ข้อมูลไม่ถูกต้อง")</f>
        <v>ข้อมูลไม่ถูกต้อง</v>
      </c>
      <c r="T75" s="149" t="str">
        <f t="shared" si="14"/>
        <v>ข้อมูลไม่ถูกต้อง</v>
      </c>
      <c r="U75" s="149" t="str">
        <f>IF(ISNUMBER(R75),
IF(H$2=ตัวเลือก!A$30,"ยังไม่บันทึกข้อมูล",R75*0.47),"ข้อมูลไม่ถูกต้อง")</f>
        <v>ข้อมูลไม่ถูกต้อง</v>
      </c>
      <c r="V75" s="149" t="str">
        <f>IF(ISNUMBER(S75),
IF(H$2=ตัวเลือก!A$30,"ยังไม่บันทึกข้อมูล",S75*0.47),"ข้อมูลไม่ถูกต้อง")</f>
        <v>ข้อมูลไม่ถูกต้อง</v>
      </c>
      <c r="W75" s="149" t="str">
        <f t="shared" si="15"/>
        <v>ข้อมูลไม่ถูกต้อง</v>
      </c>
      <c r="X75" s="148" t="str">
        <f t="shared" si="8"/>
        <v>ข้อมูลไม่ถูกต้อง</v>
      </c>
      <c r="Y75" s="38"/>
      <c r="Z75" s="38"/>
      <c r="AA75" s="38"/>
    </row>
    <row r="76" spans="1:27" x14ac:dyDescent="0.45">
      <c r="A76" s="38">
        <v>71</v>
      </c>
      <c r="B76" s="38"/>
      <c r="C76" s="38"/>
      <c r="D76" s="38"/>
      <c r="E76" s="38"/>
      <c r="F76" s="152"/>
      <c r="G76" s="152"/>
      <c r="H76" s="150"/>
      <c r="I76" s="38"/>
      <c r="J76" s="149" t="str">
        <f t="shared" si="9"/>
        <v>รอข้อมูลคอลัมน์ H</v>
      </c>
      <c r="K76" s="150"/>
      <c r="L76" s="150"/>
      <c r="M76" s="150"/>
      <c r="N76" s="149" t="str" cm="1">
        <f t="array" ref="N76">IF(AND(K76:M76=""),"ยังไม่บันทึกข้อมูล",
IF(M76&lt;&gt;"",
IF(M76&gt;=1.3,M76,"เป็นไม้พุ่ม"),
IF(K76+L76&gt;=1.3,K76+L76,"เป็นไม้พุ่ม")))</f>
        <v>ยังไม่บันทึกข้อมูล</v>
      </c>
      <c r="O76" s="149" t="str">
        <f t="shared" si="10"/>
        <v>ข้อมูลไม่ถูกต้อง</v>
      </c>
      <c r="P76" s="149" t="str">
        <f t="shared" si="11"/>
        <v>ข้อมูลไม่ถูกต้อง</v>
      </c>
      <c r="Q76" s="149" t="str">
        <f t="shared" si="12"/>
        <v>ข้อมูลไม่ถูกต้อง</v>
      </c>
      <c r="R76" s="149" t="str">
        <f t="shared" si="13"/>
        <v>ข้อมูลไม่ถูกต้อง</v>
      </c>
      <c r="S76" s="149" t="str">
        <f>IF(ISNUMBER(R76),
IF(H$2=ตัวเลือก!A$30,"ยังไม่บันทึกข้อมูล",R76*0.27),"ข้อมูลไม่ถูกต้อง")</f>
        <v>ข้อมูลไม่ถูกต้อง</v>
      </c>
      <c r="T76" s="149" t="str">
        <f t="shared" si="14"/>
        <v>ข้อมูลไม่ถูกต้อง</v>
      </c>
      <c r="U76" s="149" t="str">
        <f>IF(ISNUMBER(R76),
IF(H$2=ตัวเลือก!A$30,"ยังไม่บันทึกข้อมูล",R76*0.47),"ข้อมูลไม่ถูกต้อง")</f>
        <v>ข้อมูลไม่ถูกต้อง</v>
      </c>
      <c r="V76" s="149" t="str">
        <f>IF(ISNUMBER(S76),
IF(H$2=ตัวเลือก!A$30,"ยังไม่บันทึกข้อมูล",S76*0.47),"ข้อมูลไม่ถูกต้อง")</f>
        <v>ข้อมูลไม่ถูกต้อง</v>
      </c>
      <c r="W76" s="149" t="str">
        <f t="shared" si="15"/>
        <v>ข้อมูลไม่ถูกต้อง</v>
      </c>
      <c r="X76" s="148" t="str">
        <f t="shared" ref="X76:X139" si="16">IF(ISNUMBER(W76),W76*(44/12),"ข้อมูลไม่ถูกต้อง")</f>
        <v>ข้อมูลไม่ถูกต้อง</v>
      </c>
      <c r="Y76" s="38"/>
      <c r="Z76" s="38"/>
      <c r="AA76" s="38"/>
    </row>
    <row r="77" spans="1:27" x14ac:dyDescent="0.45">
      <c r="A77" s="38">
        <v>72</v>
      </c>
      <c r="B77" s="38"/>
      <c r="C77" s="38"/>
      <c r="D77" s="38"/>
      <c r="E77" s="38"/>
      <c r="F77" s="152"/>
      <c r="G77" s="152"/>
      <c r="H77" s="150"/>
      <c r="I77" s="38"/>
      <c r="J77" s="149" t="str">
        <f t="shared" si="9"/>
        <v>รอข้อมูลคอลัมน์ H</v>
      </c>
      <c r="K77" s="150"/>
      <c r="L77" s="150"/>
      <c r="M77" s="150"/>
      <c r="N77" s="149" t="str" cm="1">
        <f t="array" ref="N77">IF(AND(K77:M77=""),"ยังไม่บันทึกข้อมูล",
IF(M77&lt;&gt;"",
IF(M77&gt;=1.3,M77,"เป็นไม้พุ่ม"),
IF(K77+L77&gt;=1.3,K77+L77,"เป็นไม้พุ่ม")))</f>
        <v>ยังไม่บันทึกข้อมูล</v>
      </c>
      <c r="O77" s="149" t="str">
        <f t="shared" si="10"/>
        <v>ข้อมูลไม่ถูกต้อง</v>
      </c>
      <c r="P77" s="149" t="str">
        <f t="shared" si="11"/>
        <v>ข้อมูลไม่ถูกต้อง</v>
      </c>
      <c r="Q77" s="149" t="str">
        <f t="shared" si="12"/>
        <v>ข้อมูลไม่ถูกต้อง</v>
      </c>
      <c r="R77" s="149" t="str">
        <f t="shared" si="13"/>
        <v>ข้อมูลไม่ถูกต้อง</v>
      </c>
      <c r="S77" s="149" t="str">
        <f>IF(ISNUMBER(R77),
IF(H$2=ตัวเลือก!A$30,"ยังไม่บันทึกข้อมูล",R77*0.27),"ข้อมูลไม่ถูกต้อง")</f>
        <v>ข้อมูลไม่ถูกต้อง</v>
      </c>
      <c r="T77" s="149" t="str">
        <f t="shared" si="14"/>
        <v>ข้อมูลไม่ถูกต้อง</v>
      </c>
      <c r="U77" s="149" t="str">
        <f>IF(ISNUMBER(R77),
IF(H$2=ตัวเลือก!A$30,"ยังไม่บันทึกข้อมูล",R77*0.47),"ข้อมูลไม่ถูกต้อง")</f>
        <v>ข้อมูลไม่ถูกต้อง</v>
      </c>
      <c r="V77" s="149" t="str">
        <f>IF(ISNUMBER(S77),
IF(H$2=ตัวเลือก!A$30,"ยังไม่บันทึกข้อมูล",S77*0.47),"ข้อมูลไม่ถูกต้อง")</f>
        <v>ข้อมูลไม่ถูกต้อง</v>
      </c>
      <c r="W77" s="149" t="str">
        <f t="shared" si="15"/>
        <v>ข้อมูลไม่ถูกต้อง</v>
      </c>
      <c r="X77" s="148" t="str">
        <f t="shared" si="16"/>
        <v>ข้อมูลไม่ถูกต้อง</v>
      </c>
      <c r="Y77" s="38"/>
      <c r="Z77" s="38"/>
      <c r="AA77" s="38"/>
    </row>
    <row r="78" spans="1:27" x14ac:dyDescent="0.45">
      <c r="A78" s="38">
        <v>73</v>
      </c>
      <c r="B78" s="38"/>
      <c r="C78" s="38"/>
      <c r="D78" s="38"/>
      <c r="E78" s="38"/>
      <c r="F78" s="152"/>
      <c r="G78" s="152"/>
      <c r="H78" s="150"/>
      <c r="I78" s="38"/>
      <c r="J78" s="149" t="str">
        <f t="shared" si="9"/>
        <v>รอข้อมูลคอลัมน์ H</v>
      </c>
      <c r="K78" s="150"/>
      <c r="L78" s="150"/>
      <c r="M78" s="150"/>
      <c r="N78" s="149" t="str" cm="1">
        <f t="array" ref="N78">IF(AND(K78:M78=""),"ยังไม่บันทึกข้อมูล",
IF(M78&lt;&gt;"",
IF(M78&gt;=1.3,M78,"เป็นไม้พุ่ม"),
IF(K78+L78&gt;=1.3,K78+L78,"เป็นไม้พุ่ม")))</f>
        <v>ยังไม่บันทึกข้อมูล</v>
      </c>
      <c r="O78" s="149" t="str">
        <f t="shared" si="10"/>
        <v>ข้อมูลไม่ถูกต้อง</v>
      </c>
      <c r="P78" s="149" t="str">
        <f t="shared" si="11"/>
        <v>ข้อมูลไม่ถูกต้อง</v>
      </c>
      <c r="Q78" s="149" t="str">
        <f t="shared" si="12"/>
        <v>ข้อมูลไม่ถูกต้อง</v>
      </c>
      <c r="R78" s="149" t="str">
        <f t="shared" si="13"/>
        <v>ข้อมูลไม่ถูกต้อง</v>
      </c>
      <c r="S78" s="149" t="str">
        <f>IF(ISNUMBER(R78),
IF(H$2=ตัวเลือก!A$30,"ยังไม่บันทึกข้อมูล",R78*0.27),"ข้อมูลไม่ถูกต้อง")</f>
        <v>ข้อมูลไม่ถูกต้อง</v>
      </c>
      <c r="T78" s="149" t="str">
        <f t="shared" si="14"/>
        <v>ข้อมูลไม่ถูกต้อง</v>
      </c>
      <c r="U78" s="149" t="str">
        <f>IF(ISNUMBER(R78),
IF(H$2=ตัวเลือก!A$30,"ยังไม่บันทึกข้อมูล",R78*0.47),"ข้อมูลไม่ถูกต้อง")</f>
        <v>ข้อมูลไม่ถูกต้อง</v>
      </c>
      <c r="V78" s="149" t="str">
        <f>IF(ISNUMBER(S78),
IF(H$2=ตัวเลือก!A$30,"ยังไม่บันทึกข้อมูล",S78*0.47),"ข้อมูลไม่ถูกต้อง")</f>
        <v>ข้อมูลไม่ถูกต้อง</v>
      </c>
      <c r="W78" s="149" t="str">
        <f t="shared" si="15"/>
        <v>ข้อมูลไม่ถูกต้อง</v>
      </c>
      <c r="X78" s="148" t="str">
        <f t="shared" si="16"/>
        <v>ข้อมูลไม่ถูกต้อง</v>
      </c>
      <c r="Y78" s="38"/>
      <c r="Z78" s="38"/>
      <c r="AA78" s="38"/>
    </row>
    <row r="79" spans="1:27" x14ac:dyDescent="0.45">
      <c r="A79" s="38">
        <v>74</v>
      </c>
      <c r="B79" s="38"/>
      <c r="C79" s="38"/>
      <c r="D79" s="38"/>
      <c r="E79" s="38"/>
      <c r="F79" s="152"/>
      <c r="G79" s="152"/>
      <c r="H79" s="150"/>
      <c r="I79" s="38"/>
      <c r="J79" s="149" t="str">
        <f t="shared" ref="J79:J142" si="17">IF(H79="","รอข้อมูลคอลัมน์ H",
IF(H79/PI()&gt;=4.5,H79/PI(),"ไม่นำมาคำนวณ"))</f>
        <v>รอข้อมูลคอลัมน์ H</v>
      </c>
      <c r="K79" s="150"/>
      <c r="L79" s="150"/>
      <c r="M79" s="150"/>
      <c r="N79" s="149" t="str" cm="1">
        <f t="array" ref="N79">IF(AND(K79:M79=""),"ยังไม่บันทึกข้อมูล",
IF(M79&lt;&gt;"",
IF(M79&gt;=1.3,M79,"เป็นไม้พุ่ม"),
IF(K79+L79&gt;=1.3,K79+L79,"เป็นไม้พุ่ม")))</f>
        <v>ยังไม่บันทึกข้อมูล</v>
      </c>
      <c r="O79" s="149" t="str">
        <f t="shared" si="10"/>
        <v>ข้อมูลไม่ถูกต้อง</v>
      </c>
      <c r="P79" s="149" t="str">
        <f t="shared" si="11"/>
        <v>ข้อมูลไม่ถูกต้อง</v>
      </c>
      <c r="Q79" s="149" t="str">
        <f t="shared" si="12"/>
        <v>ข้อมูลไม่ถูกต้อง</v>
      </c>
      <c r="R79" s="149" t="str">
        <f t="shared" si="13"/>
        <v>ข้อมูลไม่ถูกต้อง</v>
      </c>
      <c r="S79" s="149" t="str">
        <f>IF(ISNUMBER(R79),
IF(H$2=ตัวเลือก!A$30,"ยังไม่บันทึกข้อมูล",R79*0.27),"ข้อมูลไม่ถูกต้อง")</f>
        <v>ข้อมูลไม่ถูกต้อง</v>
      </c>
      <c r="T79" s="149" t="str">
        <f t="shared" si="14"/>
        <v>ข้อมูลไม่ถูกต้อง</v>
      </c>
      <c r="U79" s="149" t="str">
        <f>IF(ISNUMBER(R79),
IF(H$2=ตัวเลือก!A$30,"ยังไม่บันทึกข้อมูล",R79*0.47),"ข้อมูลไม่ถูกต้อง")</f>
        <v>ข้อมูลไม่ถูกต้อง</v>
      </c>
      <c r="V79" s="149" t="str">
        <f>IF(ISNUMBER(S79),
IF(H$2=ตัวเลือก!A$30,"ยังไม่บันทึกข้อมูล",S79*0.47),"ข้อมูลไม่ถูกต้อง")</f>
        <v>ข้อมูลไม่ถูกต้อง</v>
      </c>
      <c r="W79" s="149" t="str">
        <f t="shared" si="15"/>
        <v>ข้อมูลไม่ถูกต้อง</v>
      </c>
      <c r="X79" s="148" t="str">
        <f t="shared" si="16"/>
        <v>ข้อมูลไม่ถูกต้อง</v>
      </c>
      <c r="Y79" s="38"/>
      <c r="Z79" s="38"/>
      <c r="AA79" s="38"/>
    </row>
    <row r="80" spans="1:27" x14ac:dyDescent="0.45">
      <c r="A80" s="38">
        <v>75</v>
      </c>
      <c r="B80" s="38"/>
      <c r="C80" s="38"/>
      <c r="D80" s="38"/>
      <c r="E80" s="38"/>
      <c r="F80" s="152"/>
      <c r="G80" s="152"/>
      <c r="H80" s="150"/>
      <c r="I80" s="38"/>
      <c r="J80" s="149" t="str">
        <f t="shared" si="17"/>
        <v>รอข้อมูลคอลัมน์ H</v>
      </c>
      <c r="K80" s="150"/>
      <c r="L80" s="150"/>
      <c r="M80" s="150"/>
      <c r="N80" s="149" t="str" cm="1">
        <f t="array" ref="N80">IF(AND(K80:M80=""),"ยังไม่บันทึกข้อมูล",
IF(M80&lt;&gt;"",
IF(M80&gt;=1.3,M80,"เป็นไม้พุ่ม"),
IF(K80+L80&gt;=1.3,K80+L80,"เป็นไม้พุ่ม")))</f>
        <v>ยังไม่บันทึกข้อมูล</v>
      </c>
      <c r="O80" s="149" t="str">
        <f t="shared" si="10"/>
        <v>ข้อมูลไม่ถูกต้อง</v>
      </c>
      <c r="P80" s="149" t="str">
        <f t="shared" si="11"/>
        <v>ข้อมูลไม่ถูกต้อง</v>
      </c>
      <c r="Q80" s="149" t="str">
        <f t="shared" si="12"/>
        <v>ข้อมูลไม่ถูกต้อง</v>
      </c>
      <c r="R80" s="149" t="str">
        <f t="shared" si="13"/>
        <v>ข้อมูลไม่ถูกต้อง</v>
      </c>
      <c r="S80" s="149" t="str">
        <f>IF(ISNUMBER(R80),
IF(H$2=ตัวเลือก!A$30,"ยังไม่บันทึกข้อมูล",R80*0.27),"ข้อมูลไม่ถูกต้อง")</f>
        <v>ข้อมูลไม่ถูกต้อง</v>
      </c>
      <c r="T80" s="149" t="str">
        <f t="shared" si="14"/>
        <v>ข้อมูลไม่ถูกต้อง</v>
      </c>
      <c r="U80" s="149" t="str">
        <f>IF(ISNUMBER(R80),
IF(H$2=ตัวเลือก!A$30,"ยังไม่บันทึกข้อมูล",R80*0.47),"ข้อมูลไม่ถูกต้อง")</f>
        <v>ข้อมูลไม่ถูกต้อง</v>
      </c>
      <c r="V80" s="149" t="str">
        <f>IF(ISNUMBER(S80),
IF(H$2=ตัวเลือก!A$30,"ยังไม่บันทึกข้อมูล",S80*0.47),"ข้อมูลไม่ถูกต้อง")</f>
        <v>ข้อมูลไม่ถูกต้อง</v>
      </c>
      <c r="W80" s="149" t="str">
        <f t="shared" si="15"/>
        <v>ข้อมูลไม่ถูกต้อง</v>
      </c>
      <c r="X80" s="148" t="str">
        <f t="shared" si="16"/>
        <v>ข้อมูลไม่ถูกต้อง</v>
      </c>
      <c r="Y80" s="38"/>
      <c r="Z80" s="38"/>
      <c r="AA80" s="38"/>
    </row>
    <row r="81" spans="1:27" x14ac:dyDescent="0.45">
      <c r="A81" s="38">
        <v>76</v>
      </c>
      <c r="B81" s="38"/>
      <c r="C81" s="38"/>
      <c r="D81" s="38"/>
      <c r="E81" s="38"/>
      <c r="F81" s="152"/>
      <c r="G81" s="152"/>
      <c r="H81" s="150"/>
      <c r="I81" s="38"/>
      <c r="J81" s="149" t="str">
        <f t="shared" si="17"/>
        <v>รอข้อมูลคอลัมน์ H</v>
      </c>
      <c r="K81" s="150"/>
      <c r="L81" s="150"/>
      <c r="M81" s="150"/>
      <c r="N81" s="149" t="str" cm="1">
        <f t="array" ref="N81">IF(AND(K81:M81=""),"ยังไม่บันทึกข้อมูล",
IF(M81&lt;&gt;"",
IF(M81&gt;=1.3,M81,"เป็นไม้พุ่ม"),
IF(K81+L81&gt;=1.3,K81+L81,"เป็นไม้พุ่ม")))</f>
        <v>ยังไม่บันทึกข้อมูล</v>
      </c>
      <c r="O81" s="149" t="str">
        <f t="shared" si="10"/>
        <v>ข้อมูลไม่ถูกต้อง</v>
      </c>
      <c r="P81" s="149" t="str">
        <f t="shared" si="11"/>
        <v>ข้อมูลไม่ถูกต้อง</v>
      </c>
      <c r="Q81" s="149" t="str">
        <f t="shared" si="12"/>
        <v>ข้อมูลไม่ถูกต้อง</v>
      </c>
      <c r="R81" s="149" t="str">
        <f t="shared" si="13"/>
        <v>ข้อมูลไม่ถูกต้อง</v>
      </c>
      <c r="S81" s="149" t="str">
        <f>IF(ISNUMBER(R81),
IF(H$2=ตัวเลือก!A$30,"ยังไม่บันทึกข้อมูล",R81*0.27),"ข้อมูลไม่ถูกต้อง")</f>
        <v>ข้อมูลไม่ถูกต้อง</v>
      </c>
      <c r="T81" s="149" t="str">
        <f t="shared" si="14"/>
        <v>ข้อมูลไม่ถูกต้อง</v>
      </c>
      <c r="U81" s="149" t="str">
        <f>IF(ISNUMBER(R81),
IF(H$2=ตัวเลือก!A$30,"ยังไม่บันทึกข้อมูล",R81*0.47),"ข้อมูลไม่ถูกต้อง")</f>
        <v>ข้อมูลไม่ถูกต้อง</v>
      </c>
      <c r="V81" s="149" t="str">
        <f>IF(ISNUMBER(S81),
IF(H$2=ตัวเลือก!A$30,"ยังไม่บันทึกข้อมูล",S81*0.47),"ข้อมูลไม่ถูกต้อง")</f>
        <v>ข้อมูลไม่ถูกต้อง</v>
      </c>
      <c r="W81" s="149" t="str">
        <f t="shared" si="15"/>
        <v>ข้อมูลไม่ถูกต้อง</v>
      </c>
      <c r="X81" s="148" t="str">
        <f t="shared" si="16"/>
        <v>ข้อมูลไม่ถูกต้อง</v>
      </c>
      <c r="Y81" s="38"/>
      <c r="Z81" s="38"/>
      <c r="AA81" s="38"/>
    </row>
    <row r="82" spans="1:27" x14ac:dyDescent="0.45">
      <c r="A82" s="38">
        <v>77</v>
      </c>
      <c r="B82" s="38"/>
      <c r="C82" s="38"/>
      <c r="D82" s="38"/>
      <c r="E82" s="38"/>
      <c r="F82" s="152"/>
      <c r="G82" s="152"/>
      <c r="H82" s="150"/>
      <c r="I82" s="38"/>
      <c r="J82" s="149" t="str">
        <f t="shared" si="17"/>
        <v>รอข้อมูลคอลัมน์ H</v>
      </c>
      <c r="K82" s="150"/>
      <c r="L82" s="150"/>
      <c r="M82" s="150"/>
      <c r="N82" s="149" t="str" cm="1">
        <f t="array" ref="N82">IF(AND(K82:M82=""),"ยังไม่บันทึกข้อมูล",
IF(M82&lt;&gt;"",
IF(M82&gt;=1.3,M82,"เป็นไม้พุ่ม"),
IF(K82+L82&gt;=1.3,K82+L82,"เป็นไม้พุ่ม")))</f>
        <v>ยังไม่บันทึกข้อมูล</v>
      </c>
      <c r="O82" s="149" t="str">
        <f t="shared" si="10"/>
        <v>ข้อมูลไม่ถูกต้อง</v>
      </c>
      <c r="P82" s="149" t="str">
        <f t="shared" si="11"/>
        <v>ข้อมูลไม่ถูกต้อง</v>
      </c>
      <c r="Q82" s="149" t="str">
        <f t="shared" si="12"/>
        <v>ข้อมูลไม่ถูกต้อง</v>
      </c>
      <c r="R82" s="149" t="str">
        <f t="shared" si="13"/>
        <v>ข้อมูลไม่ถูกต้อง</v>
      </c>
      <c r="S82" s="149" t="str">
        <f>IF(ISNUMBER(R82),
IF(H$2=ตัวเลือก!A$30,"ยังไม่บันทึกข้อมูล",R82*0.27),"ข้อมูลไม่ถูกต้อง")</f>
        <v>ข้อมูลไม่ถูกต้อง</v>
      </c>
      <c r="T82" s="149" t="str">
        <f t="shared" si="14"/>
        <v>ข้อมูลไม่ถูกต้อง</v>
      </c>
      <c r="U82" s="149" t="str">
        <f>IF(ISNUMBER(R82),
IF(H$2=ตัวเลือก!A$30,"ยังไม่บันทึกข้อมูล",R82*0.47),"ข้อมูลไม่ถูกต้อง")</f>
        <v>ข้อมูลไม่ถูกต้อง</v>
      </c>
      <c r="V82" s="149" t="str">
        <f>IF(ISNUMBER(S82),
IF(H$2=ตัวเลือก!A$30,"ยังไม่บันทึกข้อมูล",S82*0.47),"ข้อมูลไม่ถูกต้อง")</f>
        <v>ข้อมูลไม่ถูกต้อง</v>
      </c>
      <c r="W82" s="149" t="str">
        <f t="shared" si="15"/>
        <v>ข้อมูลไม่ถูกต้อง</v>
      </c>
      <c r="X82" s="148" t="str">
        <f t="shared" si="16"/>
        <v>ข้อมูลไม่ถูกต้อง</v>
      </c>
      <c r="Y82" s="38"/>
      <c r="Z82" s="38"/>
      <c r="AA82" s="38"/>
    </row>
    <row r="83" spans="1:27" x14ac:dyDescent="0.45">
      <c r="A83" s="38">
        <v>78</v>
      </c>
      <c r="B83" s="38"/>
      <c r="C83" s="38"/>
      <c r="D83" s="38"/>
      <c r="E83" s="38"/>
      <c r="F83" s="152"/>
      <c r="G83" s="152"/>
      <c r="H83" s="150"/>
      <c r="I83" s="38"/>
      <c r="J83" s="149" t="str">
        <f t="shared" si="17"/>
        <v>รอข้อมูลคอลัมน์ H</v>
      </c>
      <c r="K83" s="150"/>
      <c r="L83" s="150"/>
      <c r="M83" s="150"/>
      <c r="N83" s="149" t="str" cm="1">
        <f t="array" ref="N83">IF(AND(K83:M83=""),"ยังไม่บันทึกข้อมูล",
IF(M83&lt;&gt;"",
IF(M83&gt;=1.3,M83,"เป็นไม้พุ่ม"),
IF(K83+L83&gt;=1.3,K83+L83,"เป็นไม้พุ่ม")))</f>
        <v>ยังไม่บันทึกข้อมูล</v>
      </c>
      <c r="O83" s="149" t="str">
        <f t="shared" si="10"/>
        <v>ข้อมูลไม่ถูกต้อง</v>
      </c>
      <c r="P83" s="149" t="str">
        <f t="shared" si="11"/>
        <v>ข้อมูลไม่ถูกต้อง</v>
      </c>
      <c r="Q83" s="149" t="str">
        <f t="shared" si="12"/>
        <v>ข้อมูลไม่ถูกต้อง</v>
      </c>
      <c r="R83" s="149" t="str">
        <f t="shared" si="13"/>
        <v>ข้อมูลไม่ถูกต้อง</v>
      </c>
      <c r="S83" s="149" t="str">
        <f>IF(ISNUMBER(R83),
IF(H$2=ตัวเลือก!A$30,"ยังไม่บันทึกข้อมูล",R83*0.27),"ข้อมูลไม่ถูกต้อง")</f>
        <v>ข้อมูลไม่ถูกต้อง</v>
      </c>
      <c r="T83" s="149" t="str">
        <f t="shared" si="14"/>
        <v>ข้อมูลไม่ถูกต้อง</v>
      </c>
      <c r="U83" s="149" t="str">
        <f>IF(ISNUMBER(R83),
IF(H$2=ตัวเลือก!A$30,"ยังไม่บันทึกข้อมูล",R83*0.47),"ข้อมูลไม่ถูกต้อง")</f>
        <v>ข้อมูลไม่ถูกต้อง</v>
      </c>
      <c r="V83" s="149" t="str">
        <f>IF(ISNUMBER(S83),
IF(H$2=ตัวเลือก!A$30,"ยังไม่บันทึกข้อมูล",S83*0.47),"ข้อมูลไม่ถูกต้อง")</f>
        <v>ข้อมูลไม่ถูกต้อง</v>
      </c>
      <c r="W83" s="149" t="str">
        <f t="shared" si="15"/>
        <v>ข้อมูลไม่ถูกต้อง</v>
      </c>
      <c r="X83" s="148" t="str">
        <f t="shared" si="16"/>
        <v>ข้อมูลไม่ถูกต้อง</v>
      </c>
      <c r="Y83" s="38"/>
      <c r="Z83" s="38"/>
      <c r="AA83" s="38"/>
    </row>
    <row r="84" spans="1:27" x14ac:dyDescent="0.45">
      <c r="A84" s="38">
        <v>79</v>
      </c>
      <c r="B84" s="38"/>
      <c r="C84" s="38"/>
      <c r="D84" s="38"/>
      <c r="E84" s="38"/>
      <c r="F84" s="152"/>
      <c r="G84" s="152"/>
      <c r="H84" s="150"/>
      <c r="I84" s="38"/>
      <c r="J84" s="149" t="str">
        <f t="shared" si="17"/>
        <v>รอข้อมูลคอลัมน์ H</v>
      </c>
      <c r="K84" s="150"/>
      <c r="L84" s="150"/>
      <c r="M84" s="150"/>
      <c r="N84" s="149" t="str" cm="1">
        <f t="array" ref="N84">IF(AND(K84:M84=""),"ยังไม่บันทึกข้อมูล",
IF(M84&lt;&gt;"",
IF(M84&gt;=1.3,M84,"เป็นไม้พุ่ม"),
IF(K84+L84&gt;=1.3,K84+L84,"เป็นไม้พุ่ม")))</f>
        <v>ยังไม่บันทึกข้อมูล</v>
      </c>
      <c r="O84" s="149" t="str">
        <f t="shared" si="10"/>
        <v>ข้อมูลไม่ถูกต้อง</v>
      </c>
      <c r="P84" s="149" t="str">
        <f t="shared" si="11"/>
        <v>ข้อมูลไม่ถูกต้อง</v>
      </c>
      <c r="Q84" s="149" t="str">
        <f t="shared" si="12"/>
        <v>ข้อมูลไม่ถูกต้อง</v>
      </c>
      <c r="R84" s="149" t="str">
        <f t="shared" si="13"/>
        <v>ข้อมูลไม่ถูกต้อง</v>
      </c>
      <c r="S84" s="149" t="str">
        <f>IF(ISNUMBER(R84),
IF(H$2=ตัวเลือก!A$30,"ยังไม่บันทึกข้อมูล",R84*0.27),"ข้อมูลไม่ถูกต้อง")</f>
        <v>ข้อมูลไม่ถูกต้อง</v>
      </c>
      <c r="T84" s="149" t="str">
        <f t="shared" si="14"/>
        <v>ข้อมูลไม่ถูกต้อง</v>
      </c>
      <c r="U84" s="149" t="str">
        <f>IF(ISNUMBER(R84),
IF(H$2=ตัวเลือก!A$30,"ยังไม่บันทึกข้อมูล",R84*0.47),"ข้อมูลไม่ถูกต้อง")</f>
        <v>ข้อมูลไม่ถูกต้อง</v>
      </c>
      <c r="V84" s="149" t="str">
        <f>IF(ISNUMBER(S84),
IF(H$2=ตัวเลือก!A$30,"ยังไม่บันทึกข้อมูล",S84*0.47),"ข้อมูลไม่ถูกต้อง")</f>
        <v>ข้อมูลไม่ถูกต้อง</v>
      </c>
      <c r="W84" s="149" t="str">
        <f t="shared" si="15"/>
        <v>ข้อมูลไม่ถูกต้อง</v>
      </c>
      <c r="X84" s="148" t="str">
        <f t="shared" si="16"/>
        <v>ข้อมูลไม่ถูกต้อง</v>
      </c>
      <c r="Y84" s="38"/>
      <c r="Z84" s="38"/>
      <c r="AA84" s="38"/>
    </row>
    <row r="85" spans="1:27" x14ac:dyDescent="0.45">
      <c r="A85" s="38">
        <v>80</v>
      </c>
      <c r="B85" s="38"/>
      <c r="C85" s="38"/>
      <c r="D85" s="38"/>
      <c r="E85" s="38"/>
      <c r="F85" s="152"/>
      <c r="G85" s="152"/>
      <c r="H85" s="150"/>
      <c r="I85" s="38"/>
      <c r="J85" s="149" t="str">
        <f t="shared" si="17"/>
        <v>รอข้อมูลคอลัมน์ H</v>
      </c>
      <c r="K85" s="150"/>
      <c r="L85" s="150"/>
      <c r="M85" s="150"/>
      <c r="N85" s="149" t="str" cm="1">
        <f t="array" ref="N85">IF(AND(K85:M85=""),"ยังไม่บันทึกข้อมูล",
IF(M85&lt;&gt;"",
IF(M85&gt;=1.3,M85,"เป็นไม้พุ่ม"),
IF(K85+L85&gt;=1.3,K85+L85,"เป็นไม้พุ่ม")))</f>
        <v>ยังไม่บันทึกข้อมูล</v>
      </c>
      <c r="O85" s="149" t="str">
        <f t="shared" si="10"/>
        <v>ข้อมูลไม่ถูกต้อง</v>
      </c>
      <c r="P85" s="149" t="str">
        <f t="shared" si="11"/>
        <v>ข้อมูลไม่ถูกต้อง</v>
      </c>
      <c r="Q85" s="149" t="str">
        <f t="shared" si="12"/>
        <v>ข้อมูลไม่ถูกต้อง</v>
      </c>
      <c r="R85" s="149" t="str">
        <f t="shared" si="13"/>
        <v>ข้อมูลไม่ถูกต้อง</v>
      </c>
      <c r="S85" s="149" t="str">
        <f>IF(ISNUMBER(R85),
IF(H$2=ตัวเลือก!A$30,"ยังไม่บันทึกข้อมูล",R85*0.27),"ข้อมูลไม่ถูกต้อง")</f>
        <v>ข้อมูลไม่ถูกต้อง</v>
      </c>
      <c r="T85" s="149" t="str">
        <f t="shared" si="14"/>
        <v>ข้อมูลไม่ถูกต้อง</v>
      </c>
      <c r="U85" s="149" t="str">
        <f>IF(ISNUMBER(R85),
IF(H$2=ตัวเลือก!A$30,"ยังไม่บันทึกข้อมูล",R85*0.47),"ข้อมูลไม่ถูกต้อง")</f>
        <v>ข้อมูลไม่ถูกต้อง</v>
      </c>
      <c r="V85" s="149" t="str">
        <f>IF(ISNUMBER(S85),
IF(H$2=ตัวเลือก!A$30,"ยังไม่บันทึกข้อมูล",S85*0.47),"ข้อมูลไม่ถูกต้อง")</f>
        <v>ข้อมูลไม่ถูกต้อง</v>
      </c>
      <c r="W85" s="149" t="str">
        <f t="shared" si="15"/>
        <v>ข้อมูลไม่ถูกต้อง</v>
      </c>
      <c r="X85" s="148" t="str">
        <f t="shared" si="16"/>
        <v>ข้อมูลไม่ถูกต้อง</v>
      </c>
      <c r="Y85" s="38"/>
      <c r="Z85" s="38"/>
      <c r="AA85" s="38"/>
    </row>
    <row r="86" spans="1:27" x14ac:dyDescent="0.45">
      <c r="A86" s="38">
        <v>81</v>
      </c>
      <c r="B86" s="38"/>
      <c r="C86" s="38"/>
      <c r="D86" s="38"/>
      <c r="E86" s="38"/>
      <c r="F86" s="152"/>
      <c r="G86" s="152"/>
      <c r="H86" s="150"/>
      <c r="I86" s="38"/>
      <c r="J86" s="149" t="str">
        <f t="shared" si="17"/>
        <v>รอข้อมูลคอลัมน์ H</v>
      </c>
      <c r="K86" s="150"/>
      <c r="L86" s="150"/>
      <c r="M86" s="150"/>
      <c r="N86" s="149" t="str" cm="1">
        <f t="array" ref="N86">IF(AND(K86:M86=""),"ยังไม่บันทึกข้อมูล",
IF(M86&lt;&gt;"",
IF(M86&gt;=1.3,M86,"เป็นไม้พุ่ม"),
IF(K86+L86&gt;=1.3,K86+L86,"เป็นไม้พุ่ม")))</f>
        <v>ยังไม่บันทึกข้อมูล</v>
      </c>
      <c r="O86" s="149" t="str">
        <f t="shared" si="10"/>
        <v>ข้อมูลไม่ถูกต้อง</v>
      </c>
      <c r="P86" s="149" t="str">
        <f t="shared" si="11"/>
        <v>ข้อมูลไม่ถูกต้อง</v>
      </c>
      <c r="Q86" s="149" t="str">
        <f t="shared" si="12"/>
        <v>ข้อมูลไม่ถูกต้อง</v>
      </c>
      <c r="R86" s="149" t="str">
        <f t="shared" si="13"/>
        <v>ข้อมูลไม่ถูกต้อง</v>
      </c>
      <c r="S86" s="149" t="str">
        <f>IF(ISNUMBER(R86),
IF(H$2=ตัวเลือก!A$30,"ยังไม่บันทึกข้อมูล",R86*0.27),"ข้อมูลไม่ถูกต้อง")</f>
        <v>ข้อมูลไม่ถูกต้อง</v>
      </c>
      <c r="T86" s="149" t="str">
        <f t="shared" si="14"/>
        <v>ข้อมูลไม่ถูกต้อง</v>
      </c>
      <c r="U86" s="149" t="str">
        <f>IF(ISNUMBER(R86),
IF(H$2=ตัวเลือก!A$30,"ยังไม่บันทึกข้อมูล",R86*0.47),"ข้อมูลไม่ถูกต้อง")</f>
        <v>ข้อมูลไม่ถูกต้อง</v>
      </c>
      <c r="V86" s="149" t="str">
        <f>IF(ISNUMBER(S86),
IF(H$2=ตัวเลือก!A$30,"ยังไม่บันทึกข้อมูล",S86*0.47),"ข้อมูลไม่ถูกต้อง")</f>
        <v>ข้อมูลไม่ถูกต้อง</v>
      </c>
      <c r="W86" s="149" t="str">
        <f t="shared" si="15"/>
        <v>ข้อมูลไม่ถูกต้อง</v>
      </c>
      <c r="X86" s="148" t="str">
        <f t="shared" si="16"/>
        <v>ข้อมูลไม่ถูกต้อง</v>
      </c>
      <c r="Y86" s="38"/>
      <c r="Z86" s="38"/>
      <c r="AA86" s="38"/>
    </row>
    <row r="87" spans="1:27" x14ac:dyDescent="0.45">
      <c r="A87" s="38">
        <v>82</v>
      </c>
      <c r="B87" s="38"/>
      <c r="C87" s="38"/>
      <c r="D87" s="38"/>
      <c r="E87" s="38"/>
      <c r="F87" s="152"/>
      <c r="G87" s="152"/>
      <c r="H87" s="150"/>
      <c r="I87" s="38"/>
      <c r="J87" s="149" t="str">
        <f t="shared" si="17"/>
        <v>รอข้อมูลคอลัมน์ H</v>
      </c>
      <c r="K87" s="150"/>
      <c r="L87" s="150"/>
      <c r="M87" s="150"/>
      <c r="N87" s="149" t="str" cm="1">
        <f t="array" ref="N87">IF(AND(K87:M87=""),"ยังไม่บันทึกข้อมูล",
IF(M87&lt;&gt;"",
IF(M87&gt;=1.3,M87,"เป็นไม้พุ่ม"),
IF(K87+L87&gt;=1.3,K87+L87,"เป็นไม้พุ่ม")))</f>
        <v>ยังไม่บันทึกข้อมูล</v>
      </c>
      <c r="O87" s="149" t="str">
        <f t="shared" si="10"/>
        <v>ข้อมูลไม่ถูกต้อง</v>
      </c>
      <c r="P87" s="149" t="str">
        <f t="shared" si="11"/>
        <v>ข้อมูลไม่ถูกต้อง</v>
      </c>
      <c r="Q87" s="149" t="str">
        <f t="shared" si="12"/>
        <v>ข้อมูลไม่ถูกต้อง</v>
      </c>
      <c r="R87" s="149" t="str">
        <f t="shared" si="13"/>
        <v>ข้อมูลไม่ถูกต้อง</v>
      </c>
      <c r="S87" s="149" t="str">
        <f>IF(ISNUMBER(R87),
IF(H$2=ตัวเลือก!A$30,"ยังไม่บันทึกข้อมูล",R87*0.27),"ข้อมูลไม่ถูกต้อง")</f>
        <v>ข้อมูลไม่ถูกต้อง</v>
      </c>
      <c r="T87" s="149" t="str">
        <f t="shared" si="14"/>
        <v>ข้อมูลไม่ถูกต้อง</v>
      </c>
      <c r="U87" s="149" t="str">
        <f>IF(ISNUMBER(R87),
IF(H$2=ตัวเลือก!A$30,"ยังไม่บันทึกข้อมูล",R87*0.47),"ข้อมูลไม่ถูกต้อง")</f>
        <v>ข้อมูลไม่ถูกต้อง</v>
      </c>
      <c r="V87" s="149" t="str">
        <f>IF(ISNUMBER(S87),
IF(H$2=ตัวเลือก!A$30,"ยังไม่บันทึกข้อมูล",S87*0.47),"ข้อมูลไม่ถูกต้อง")</f>
        <v>ข้อมูลไม่ถูกต้อง</v>
      </c>
      <c r="W87" s="149" t="str">
        <f t="shared" si="15"/>
        <v>ข้อมูลไม่ถูกต้อง</v>
      </c>
      <c r="X87" s="148" t="str">
        <f t="shared" si="16"/>
        <v>ข้อมูลไม่ถูกต้อง</v>
      </c>
      <c r="Y87" s="38"/>
      <c r="Z87" s="38"/>
      <c r="AA87" s="38"/>
    </row>
    <row r="88" spans="1:27" x14ac:dyDescent="0.45">
      <c r="A88" s="38">
        <v>83</v>
      </c>
      <c r="B88" s="38"/>
      <c r="C88" s="38"/>
      <c r="D88" s="38"/>
      <c r="E88" s="38"/>
      <c r="F88" s="152"/>
      <c r="G88" s="152"/>
      <c r="H88" s="150"/>
      <c r="I88" s="38"/>
      <c r="J88" s="149" t="str">
        <f t="shared" si="17"/>
        <v>รอข้อมูลคอลัมน์ H</v>
      </c>
      <c r="K88" s="150"/>
      <c r="L88" s="150"/>
      <c r="M88" s="150"/>
      <c r="N88" s="149" t="str" cm="1">
        <f t="array" ref="N88">IF(AND(K88:M88=""),"ยังไม่บันทึกข้อมูล",
IF(M88&lt;&gt;"",
IF(M88&gt;=1.3,M88,"เป็นไม้พุ่ม"),
IF(K88+L88&gt;=1.3,K88+L88,"เป็นไม้พุ่ม")))</f>
        <v>ยังไม่บันทึกข้อมูล</v>
      </c>
      <c r="O88" s="149" t="str">
        <f t="shared" si="10"/>
        <v>ข้อมูลไม่ถูกต้อง</v>
      </c>
      <c r="P88" s="149" t="str">
        <f t="shared" si="11"/>
        <v>ข้อมูลไม่ถูกต้อง</v>
      </c>
      <c r="Q88" s="149" t="str">
        <f t="shared" si="12"/>
        <v>ข้อมูลไม่ถูกต้อง</v>
      </c>
      <c r="R88" s="149" t="str">
        <f t="shared" si="13"/>
        <v>ข้อมูลไม่ถูกต้อง</v>
      </c>
      <c r="S88" s="149" t="str">
        <f>IF(ISNUMBER(R88),
IF(H$2=ตัวเลือก!A$30,"ยังไม่บันทึกข้อมูล",R88*0.27),"ข้อมูลไม่ถูกต้อง")</f>
        <v>ข้อมูลไม่ถูกต้อง</v>
      </c>
      <c r="T88" s="149" t="str">
        <f t="shared" si="14"/>
        <v>ข้อมูลไม่ถูกต้อง</v>
      </c>
      <c r="U88" s="149" t="str">
        <f>IF(ISNUMBER(R88),
IF(H$2=ตัวเลือก!A$30,"ยังไม่บันทึกข้อมูล",R88*0.47),"ข้อมูลไม่ถูกต้อง")</f>
        <v>ข้อมูลไม่ถูกต้อง</v>
      </c>
      <c r="V88" s="149" t="str">
        <f>IF(ISNUMBER(S88),
IF(H$2=ตัวเลือก!A$30,"ยังไม่บันทึกข้อมูล",S88*0.47),"ข้อมูลไม่ถูกต้อง")</f>
        <v>ข้อมูลไม่ถูกต้อง</v>
      </c>
      <c r="W88" s="149" t="str">
        <f t="shared" si="15"/>
        <v>ข้อมูลไม่ถูกต้อง</v>
      </c>
      <c r="X88" s="148" t="str">
        <f t="shared" si="16"/>
        <v>ข้อมูลไม่ถูกต้อง</v>
      </c>
      <c r="Y88" s="38"/>
      <c r="Z88" s="38"/>
      <c r="AA88" s="38"/>
    </row>
    <row r="89" spans="1:27" x14ac:dyDescent="0.45">
      <c r="A89" s="38">
        <v>84</v>
      </c>
      <c r="B89" s="38"/>
      <c r="C89" s="38"/>
      <c r="D89" s="38"/>
      <c r="E89" s="38"/>
      <c r="F89" s="152"/>
      <c r="G89" s="152"/>
      <c r="H89" s="150"/>
      <c r="I89" s="38"/>
      <c r="J89" s="149" t="str">
        <f t="shared" si="17"/>
        <v>รอข้อมูลคอลัมน์ H</v>
      </c>
      <c r="K89" s="150"/>
      <c r="L89" s="150"/>
      <c r="M89" s="150"/>
      <c r="N89" s="149" t="str" cm="1">
        <f t="array" ref="N89">IF(AND(K89:M89=""),"ยังไม่บันทึกข้อมูล",
IF(M89&lt;&gt;"",
IF(M89&gt;=1.3,M89,"เป็นไม้พุ่ม"),
IF(K89+L89&gt;=1.3,K89+L89,"เป็นไม้พุ่ม")))</f>
        <v>ยังไม่บันทึกข้อมูล</v>
      </c>
      <c r="O89" s="149" t="str">
        <f t="shared" si="10"/>
        <v>ข้อมูลไม่ถูกต้อง</v>
      </c>
      <c r="P89" s="149" t="str">
        <f t="shared" si="11"/>
        <v>ข้อมูลไม่ถูกต้อง</v>
      </c>
      <c r="Q89" s="149" t="str">
        <f t="shared" si="12"/>
        <v>ข้อมูลไม่ถูกต้อง</v>
      </c>
      <c r="R89" s="149" t="str">
        <f t="shared" si="13"/>
        <v>ข้อมูลไม่ถูกต้อง</v>
      </c>
      <c r="S89" s="149" t="str">
        <f>IF(ISNUMBER(R89),
IF(H$2=ตัวเลือก!A$30,"ยังไม่บันทึกข้อมูล",R89*0.27),"ข้อมูลไม่ถูกต้อง")</f>
        <v>ข้อมูลไม่ถูกต้อง</v>
      </c>
      <c r="T89" s="149" t="str">
        <f t="shared" si="14"/>
        <v>ข้อมูลไม่ถูกต้อง</v>
      </c>
      <c r="U89" s="149" t="str">
        <f>IF(ISNUMBER(R89),
IF(H$2=ตัวเลือก!A$30,"ยังไม่บันทึกข้อมูล",R89*0.47),"ข้อมูลไม่ถูกต้อง")</f>
        <v>ข้อมูลไม่ถูกต้อง</v>
      </c>
      <c r="V89" s="149" t="str">
        <f>IF(ISNUMBER(S89),
IF(H$2=ตัวเลือก!A$30,"ยังไม่บันทึกข้อมูล",S89*0.47),"ข้อมูลไม่ถูกต้อง")</f>
        <v>ข้อมูลไม่ถูกต้อง</v>
      </c>
      <c r="W89" s="149" t="str">
        <f t="shared" si="15"/>
        <v>ข้อมูลไม่ถูกต้อง</v>
      </c>
      <c r="X89" s="148" t="str">
        <f t="shared" si="16"/>
        <v>ข้อมูลไม่ถูกต้อง</v>
      </c>
      <c r="Y89" s="38"/>
      <c r="Z89" s="38"/>
      <c r="AA89" s="38"/>
    </row>
    <row r="90" spans="1:27" x14ac:dyDescent="0.45">
      <c r="A90" s="38">
        <v>85</v>
      </c>
      <c r="B90" s="38"/>
      <c r="C90" s="38"/>
      <c r="D90" s="38"/>
      <c r="E90" s="38"/>
      <c r="F90" s="152"/>
      <c r="G90" s="152"/>
      <c r="H90" s="150"/>
      <c r="I90" s="38"/>
      <c r="J90" s="149" t="str">
        <f t="shared" si="17"/>
        <v>รอข้อมูลคอลัมน์ H</v>
      </c>
      <c r="K90" s="150"/>
      <c r="L90" s="150"/>
      <c r="M90" s="150"/>
      <c r="N90" s="149" t="str" cm="1">
        <f t="array" ref="N90">IF(AND(K90:M90=""),"ยังไม่บันทึกข้อมูล",
IF(M90&lt;&gt;"",
IF(M90&gt;=1.3,M90,"เป็นไม้พุ่ม"),
IF(K90+L90&gt;=1.3,K90+L90,"เป็นไม้พุ่ม")))</f>
        <v>ยังไม่บันทึกข้อมูล</v>
      </c>
      <c r="O90" s="149" t="str">
        <f t="shared" si="10"/>
        <v>ข้อมูลไม่ถูกต้อง</v>
      </c>
      <c r="P90" s="149" t="str">
        <f t="shared" si="11"/>
        <v>ข้อมูลไม่ถูกต้อง</v>
      </c>
      <c r="Q90" s="149" t="str">
        <f t="shared" si="12"/>
        <v>ข้อมูลไม่ถูกต้อง</v>
      </c>
      <c r="R90" s="149" t="str">
        <f t="shared" si="13"/>
        <v>ข้อมูลไม่ถูกต้อง</v>
      </c>
      <c r="S90" s="149" t="str">
        <f>IF(ISNUMBER(R90),
IF(H$2=ตัวเลือก!A$30,"ยังไม่บันทึกข้อมูล",R90*0.27),"ข้อมูลไม่ถูกต้อง")</f>
        <v>ข้อมูลไม่ถูกต้อง</v>
      </c>
      <c r="T90" s="149" t="str">
        <f t="shared" si="14"/>
        <v>ข้อมูลไม่ถูกต้อง</v>
      </c>
      <c r="U90" s="149" t="str">
        <f>IF(ISNUMBER(R90),
IF(H$2=ตัวเลือก!A$30,"ยังไม่บันทึกข้อมูล",R90*0.47),"ข้อมูลไม่ถูกต้อง")</f>
        <v>ข้อมูลไม่ถูกต้อง</v>
      </c>
      <c r="V90" s="149" t="str">
        <f>IF(ISNUMBER(S90),
IF(H$2=ตัวเลือก!A$30,"ยังไม่บันทึกข้อมูล",S90*0.47),"ข้อมูลไม่ถูกต้อง")</f>
        <v>ข้อมูลไม่ถูกต้อง</v>
      </c>
      <c r="W90" s="149" t="str">
        <f t="shared" si="15"/>
        <v>ข้อมูลไม่ถูกต้อง</v>
      </c>
      <c r="X90" s="148" t="str">
        <f t="shared" si="16"/>
        <v>ข้อมูลไม่ถูกต้อง</v>
      </c>
      <c r="Y90" s="38"/>
      <c r="Z90" s="38"/>
      <c r="AA90" s="38"/>
    </row>
    <row r="91" spans="1:27" x14ac:dyDescent="0.45">
      <c r="A91" s="38">
        <v>86</v>
      </c>
      <c r="B91" s="38"/>
      <c r="C91" s="38"/>
      <c r="D91" s="38"/>
      <c r="E91" s="38"/>
      <c r="F91" s="152"/>
      <c r="G91" s="152"/>
      <c r="H91" s="150"/>
      <c r="I91" s="38"/>
      <c r="J91" s="149" t="str">
        <f t="shared" si="17"/>
        <v>รอข้อมูลคอลัมน์ H</v>
      </c>
      <c r="K91" s="150"/>
      <c r="L91" s="150"/>
      <c r="M91" s="150"/>
      <c r="N91" s="149" t="str" cm="1">
        <f t="array" ref="N91">IF(AND(K91:M91=""),"ยังไม่บันทึกข้อมูล",
IF(M91&lt;&gt;"",
IF(M91&gt;=1.3,M91,"เป็นไม้พุ่ม"),
IF(K91+L91&gt;=1.3,K91+L91,"เป็นไม้พุ่ม")))</f>
        <v>ยังไม่บันทึกข้อมูล</v>
      </c>
      <c r="O91" s="149" t="str">
        <f t="shared" si="10"/>
        <v>ข้อมูลไม่ถูกต้อง</v>
      </c>
      <c r="P91" s="149" t="str">
        <f t="shared" si="11"/>
        <v>ข้อมูลไม่ถูกต้อง</v>
      </c>
      <c r="Q91" s="149" t="str">
        <f t="shared" si="12"/>
        <v>ข้อมูลไม่ถูกต้อง</v>
      </c>
      <c r="R91" s="149" t="str">
        <f t="shared" si="13"/>
        <v>ข้อมูลไม่ถูกต้อง</v>
      </c>
      <c r="S91" s="149" t="str">
        <f>IF(ISNUMBER(R91),
IF(H$2=ตัวเลือก!A$30,"ยังไม่บันทึกข้อมูล",R91*0.27),"ข้อมูลไม่ถูกต้อง")</f>
        <v>ข้อมูลไม่ถูกต้อง</v>
      </c>
      <c r="T91" s="149" t="str">
        <f t="shared" si="14"/>
        <v>ข้อมูลไม่ถูกต้อง</v>
      </c>
      <c r="U91" s="149" t="str">
        <f>IF(ISNUMBER(R91),
IF(H$2=ตัวเลือก!A$30,"ยังไม่บันทึกข้อมูล",R91*0.47),"ข้อมูลไม่ถูกต้อง")</f>
        <v>ข้อมูลไม่ถูกต้อง</v>
      </c>
      <c r="V91" s="149" t="str">
        <f>IF(ISNUMBER(S91),
IF(H$2=ตัวเลือก!A$30,"ยังไม่บันทึกข้อมูล",S91*0.47),"ข้อมูลไม่ถูกต้อง")</f>
        <v>ข้อมูลไม่ถูกต้อง</v>
      </c>
      <c r="W91" s="149" t="str">
        <f t="shared" si="15"/>
        <v>ข้อมูลไม่ถูกต้อง</v>
      </c>
      <c r="X91" s="148" t="str">
        <f t="shared" si="16"/>
        <v>ข้อมูลไม่ถูกต้อง</v>
      </c>
      <c r="Y91" s="38"/>
      <c r="Z91" s="38"/>
      <c r="AA91" s="38"/>
    </row>
    <row r="92" spans="1:27" x14ac:dyDescent="0.45">
      <c r="A92" s="38">
        <v>87</v>
      </c>
      <c r="B92" s="38"/>
      <c r="C92" s="38"/>
      <c r="D92" s="38"/>
      <c r="E92" s="38"/>
      <c r="F92" s="152"/>
      <c r="G92" s="152"/>
      <c r="H92" s="150"/>
      <c r="I92" s="38"/>
      <c r="J92" s="149" t="str">
        <f t="shared" si="17"/>
        <v>รอข้อมูลคอลัมน์ H</v>
      </c>
      <c r="K92" s="150"/>
      <c r="L92" s="150"/>
      <c r="M92" s="150"/>
      <c r="N92" s="149" t="str" cm="1">
        <f t="array" ref="N92">IF(AND(K92:M92=""),"ยังไม่บันทึกข้อมูล",
IF(M92&lt;&gt;"",
IF(M92&gt;=1.3,M92,"เป็นไม้พุ่ม"),
IF(K92+L92&gt;=1.3,K92+L92,"เป็นไม้พุ่ม")))</f>
        <v>ยังไม่บันทึกข้อมูล</v>
      </c>
      <c r="O92" s="149" t="str">
        <f t="shared" si="10"/>
        <v>ข้อมูลไม่ถูกต้อง</v>
      </c>
      <c r="P92" s="149" t="str">
        <f t="shared" si="11"/>
        <v>ข้อมูลไม่ถูกต้อง</v>
      </c>
      <c r="Q92" s="149" t="str">
        <f t="shared" si="12"/>
        <v>ข้อมูลไม่ถูกต้อง</v>
      </c>
      <c r="R92" s="149" t="str">
        <f t="shared" si="13"/>
        <v>ข้อมูลไม่ถูกต้อง</v>
      </c>
      <c r="S92" s="149" t="str">
        <f>IF(ISNUMBER(R92),
IF(H$2=ตัวเลือก!A$30,"ยังไม่บันทึกข้อมูล",R92*0.27),"ข้อมูลไม่ถูกต้อง")</f>
        <v>ข้อมูลไม่ถูกต้อง</v>
      </c>
      <c r="T92" s="149" t="str">
        <f t="shared" si="14"/>
        <v>ข้อมูลไม่ถูกต้อง</v>
      </c>
      <c r="U92" s="149" t="str">
        <f>IF(ISNUMBER(R92),
IF(H$2=ตัวเลือก!A$30,"ยังไม่บันทึกข้อมูล",R92*0.47),"ข้อมูลไม่ถูกต้อง")</f>
        <v>ข้อมูลไม่ถูกต้อง</v>
      </c>
      <c r="V92" s="149" t="str">
        <f>IF(ISNUMBER(S92),
IF(H$2=ตัวเลือก!A$30,"ยังไม่บันทึกข้อมูล",S92*0.47),"ข้อมูลไม่ถูกต้อง")</f>
        <v>ข้อมูลไม่ถูกต้อง</v>
      </c>
      <c r="W92" s="149" t="str">
        <f t="shared" si="15"/>
        <v>ข้อมูลไม่ถูกต้อง</v>
      </c>
      <c r="X92" s="148" t="str">
        <f t="shared" si="16"/>
        <v>ข้อมูลไม่ถูกต้อง</v>
      </c>
      <c r="Y92" s="38"/>
      <c r="Z92" s="38"/>
      <c r="AA92" s="38"/>
    </row>
    <row r="93" spans="1:27" x14ac:dyDescent="0.45">
      <c r="A93" s="38">
        <v>88</v>
      </c>
      <c r="B93" s="38"/>
      <c r="C93" s="38"/>
      <c r="D93" s="38"/>
      <c r="E93" s="38"/>
      <c r="F93" s="152"/>
      <c r="G93" s="152"/>
      <c r="H93" s="150"/>
      <c r="I93" s="38"/>
      <c r="J93" s="149" t="str">
        <f t="shared" si="17"/>
        <v>รอข้อมูลคอลัมน์ H</v>
      </c>
      <c r="K93" s="150"/>
      <c r="L93" s="150"/>
      <c r="M93" s="150"/>
      <c r="N93" s="149" t="str" cm="1">
        <f t="array" ref="N93">IF(AND(K93:M93=""),"ยังไม่บันทึกข้อมูล",
IF(M93&lt;&gt;"",
IF(M93&gt;=1.3,M93,"เป็นไม้พุ่ม"),
IF(K93+L93&gt;=1.3,K93+L93,"เป็นไม้พุ่ม")))</f>
        <v>ยังไม่บันทึกข้อมูล</v>
      </c>
      <c r="O93" s="149" t="str">
        <f t="shared" si="10"/>
        <v>ข้อมูลไม่ถูกต้อง</v>
      </c>
      <c r="P93" s="149" t="str">
        <f t="shared" si="11"/>
        <v>ข้อมูลไม่ถูกต้อง</v>
      </c>
      <c r="Q93" s="149" t="str">
        <f t="shared" si="12"/>
        <v>ข้อมูลไม่ถูกต้อง</v>
      </c>
      <c r="R93" s="149" t="str">
        <f t="shared" si="13"/>
        <v>ข้อมูลไม่ถูกต้อง</v>
      </c>
      <c r="S93" s="149" t="str">
        <f>IF(ISNUMBER(R93),
IF(H$2=ตัวเลือก!A$30,"ยังไม่บันทึกข้อมูล",R93*0.27),"ข้อมูลไม่ถูกต้อง")</f>
        <v>ข้อมูลไม่ถูกต้อง</v>
      </c>
      <c r="T93" s="149" t="str">
        <f t="shared" si="14"/>
        <v>ข้อมูลไม่ถูกต้อง</v>
      </c>
      <c r="U93" s="149" t="str">
        <f>IF(ISNUMBER(R93),
IF(H$2=ตัวเลือก!A$30,"ยังไม่บันทึกข้อมูล",R93*0.47),"ข้อมูลไม่ถูกต้อง")</f>
        <v>ข้อมูลไม่ถูกต้อง</v>
      </c>
      <c r="V93" s="149" t="str">
        <f>IF(ISNUMBER(S93),
IF(H$2=ตัวเลือก!A$30,"ยังไม่บันทึกข้อมูล",S93*0.47),"ข้อมูลไม่ถูกต้อง")</f>
        <v>ข้อมูลไม่ถูกต้อง</v>
      </c>
      <c r="W93" s="149" t="str">
        <f t="shared" si="15"/>
        <v>ข้อมูลไม่ถูกต้อง</v>
      </c>
      <c r="X93" s="148" t="str">
        <f t="shared" si="16"/>
        <v>ข้อมูลไม่ถูกต้อง</v>
      </c>
      <c r="Y93" s="38"/>
      <c r="Z93" s="38"/>
      <c r="AA93" s="38"/>
    </row>
    <row r="94" spans="1:27" x14ac:dyDescent="0.45">
      <c r="A94" s="38">
        <v>89</v>
      </c>
      <c r="B94" s="38"/>
      <c r="C94" s="38"/>
      <c r="D94" s="38"/>
      <c r="E94" s="38"/>
      <c r="F94" s="152"/>
      <c r="G94" s="152"/>
      <c r="H94" s="150"/>
      <c r="I94" s="38"/>
      <c r="J94" s="149" t="str">
        <f t="shared" si="17"/>
        <v>รอข้อมูลคอลัมน์ H</v>
      </c>
      <c r="K94" s="150"/>
      <c r="L94" s="150"/>
      <c r="M94" s="150"/>
      <c r="N94" s="149" t="str" cm="1">
        <f t="array" ref="N94">IF(AND(K94:M94=""),"ยังไม่บันทึกข้อมูล",
IF(M94&lt;&gt;"",
IF(M94&gt;=1.3,M94,"เป็นไม้พุ่ม"),
IF(K94+L94&gt;=1.3,K94+L94,"เป็นไม้พุ่ม")))</f>
        <v>ยังไม่บันทึกข้อมูล</v>
      </c>
      <c r="O94" s="149" t="str">
        <f t="shared" si="10"/>
        <v>ข้อมูลไม่ถูกต้อง</v>
      </c>
      <c r="P94" s="149" t="str">
        <f t="shared" si="11"/>
        <v>ข้อมูลไม่ถูกต้อง</v>
      </c>
      <c r="Q94" s="149" t="str">
        <f t="shared" si="12"/>
        <v>ข้อมูลไม่ถูกต้อง</v>
      </c>
      <c r="R94" s="149" t="str">
        <f t="shared" si="13"/>
        <v>ข้อมูลไม่ถูกต้อง</v>
      </c>
      <c r="S94" s="149" t="str">
        <f>IF(ISNUMBER(R94),
IF(H$2=ตัวเลือก!A$30,"ยังไม่บันทึกข้อมูล",R94*0.27),"ข้อมูลไม่ถูกต้อง")</f>
        <v>ข้อมูลไม่ถูกต้อง</v>
      </c>
      <c r="T94" s="149" t="str">
        <f t="shared" si="14"/>
        <v>ข้อมูลไม่ถูกต้อง</v>
      </c>
      <c r="U94" s="149" t="str">
        <f>IF(ISNUMBER(R94),
IF(H$2=ตัวเลือก!A$30,"ยังไม่บันทึกข้อมูล",R94*0.47),"ข้อมูลไม่ถูกต้อง")</f>
        <v>ข้อมูลไม่ถูกต้อง</v>
      </c>
      <c r="V94" s="149" t="str">
        <f>IF(ISNUMBER(S94),
IF(H$2=ตัวเลือก!A$30,"ยังไม่บันทึกข้อมูล",S94*0.47),"ข้อมูลไม่ถูกต้อง")</f>
        <v>ข้อมูลไม่ถูกต้อง</v>
      </c>
      <c r="W94" s="149" t="str">
        <f t="shared" si="15"/>
        <v>ข้อมูลไม่ถูกต้อง</v>
      </c>
      <c r="X94" s="148" t="str">
        <f t="shared" si="16"/>
        <v>ข้อมูลไม่ถูกต้อง</v>
      </c>
      <c r="Y94" s="38"/>
      <c r="Z94" s="38"/>
      <c r="AA94" s="38"/>
    </row>
    <row r="95" spans="1:27" x14ac:dyDescent="0.45">
      <c r="A95" s="38">
        <v>90</v>
      </c>
      <c r="B95" s="38"/>
      <c r="C95" s="38"/>
      <c r="D95" s="38"/>
      <c r="E95" s="38"/>
      <c r="F95" s="152"/>
      <c r="G95" s="152"/>
      <c r="H95" s="150"/>
      <c r="I95" s="38"/>
      <c r="J95" s="149" t="str">
        <f t="shared" si="17"/>
        <v>รอข้อมูลคอลัมน์ H</v>
      </c>
      <c r="K95" s="150"/>
      <c r="L95" s="150"/>
      <c r="M95" s="150"/>
      <c r="N95" s="149" t="str" cm="1">
        <f t="array" ref="N95">IF(AND(K95:M95=""),"ยังไม่บันทึกข้อมูล",
IF(M95&lt;&gt;"",
IF(M95&gt;=1.3,M95,"เป็นไม้พุ่ม"),
IF(K95+L95&gt;=1.3,K95+L95,"เป็นไม้พุ่ม")))</f>
        <v>ยังไม่บันทึกข้อมูล</v>
      </c>
      <c r="O95" s="149" t="str">
        <f t="shared" si="10"/>
        <v>ข้อมูลไม่ถูกต้อง</v>
      </c>
      <c r="P95" s="149" t="str">
        <f t="shared" si="11"/>
        <v>ข้อมูลไม่ถูกต้อง</v>
      </c>
      <c r="Q95" s="149" t="str">
        <f t="shared" si="12"/>
        <v>ข้อมูลไม่ถูกต้อง</v>
      </c>
      <c r="R95" s="149" t="str">
        <f t="shared" si="13"/>
        <v>ข้อมูลไม่ถูกต้อง</v>
      </c>
      <c r="S95" s="149" t="str">
        <f>IF(ISNUMBER(R95),
IF(H$2=ตัวเลือก!A$30,"ยังไม่บันทึกข้อมูล",R95*0.27),"ข้อมูลไม่ถูกต้อง")</f>
        <v>ข้อมูลไม่ถูกต้อง</v>
      </c>
      <c r="T95" s="149" t="str">
        <f t="shared" si="14"/>
        <v>ข้อมูลไม่ถูกต้อง</v>
      </c>
      <c r="U95" s="149" t="str">
        <f>IF(ISNUMBER(R95),
IF(H$2=ตัวเลือก!A$30,"ยังไม่บันทึกข้อมูล",R95*0.47),"ข้อมูลไม่ถูกต้อง")</f>
        <v>ข้อมูลไม่ถูกต้อง</v>
      </c>
      <c r="V95" s="149" t="str">
        <f>IF(ISNUMBER(S95),
IF(H$2=ตัวเลือก!A$30,"ยังไม่บันทึกข้อมูล",S95*0.47),"ข้อมูลไม่ถูกต้อง")</f>
        <v>ข้อมูลไม่ถูกต้อง</v>
      </c>
      <c r="W95" s="149" t="str">
        <f t="shared" si="15"/>
        <v>ข้อมูลไม่ถูกต้อง</v>
      </c>
      <c r="X95" s="148" t="str">
        <f t="shared" si="16"/>
        <v>ข้อมูลไม่ถูกต้อง</v>
      </c>
      <c r="Y95" s="38"/>
      <c r="Z95" s="38"/>
      <c r="AA95" s="38"/>
    </row>
    <row r="96" spans="1:27" x14ac:dyDescent="0.45">
      <c r="A96" s="38">
        <v>91</v>
      </c>
      <c r="B96" s="38"/>
      <c r="C96" s="38"/>
      <c r="D96" s="38"/>
      <c r="E96" s="38"/>
      <c r="F96" s="152"/>
      <c r="G96" s="152"/>
      <c r="H96" s="150"/>
      <c r="I96" s="38"/>
      <c r="J96" s="149" t="str">
        <f t="shared" si="17"/>
        <v>รอข้อมูลคอลัมน์ H</v>
      </c>
      <c r="K96" s="150"/>
      <c r="L96" s="150"/>
      <c r="M96" s="150"/>
      <c r="N96" s="149" t="str" cm="1">
        <f t="array" ref="N96">IF(AND(K96:M96=""),"ยังไม่บันทึกข้อมูล",
IF(M96&lt;&gt;"",
IF(M96&gt;=1.3,M96,"เป็นไม้พุ่ม"),
IF(K96+L96&gt;=1.3,K96+L96,"เป็นไม้พุ่ม")))</f>
        <v>ยังไม่บันทึกข้อมูล</v>
      </c>
      <c r="O96" s="149" t="str">
        <f t="shared" si="10"/>
        <v>ข้อมูลไม่ถูกต้อง</v>
      </c>
      <c r="P96" s="149" t="str">
        <f t="shared" si="11"/>
        <v>ข้อมูลไม่ถูกต้อง</v>
      </c>
      <c r="Q96" s="149" t="str">
        <f t="shared" si="12"/>
        <v>ข้อมูลไม่ถูกต้อง</v>
      </c>
      <c r="R96" s="149" t="str">
        <f t="shared" si="13"/>
        <v>ข้อมูลไม่ถูกต้อง</v>
      </c>
      <c r="S96" s="149" t="str">
        <f>IF(ISNUMBER(R96),
IF(H$2=ตัวเลือก!A$30,"ยังไม่บันทึกข้อมูล",R96*0.27),"ข้อมูลไม่ถูกต้อง")</f>
        <v>ข้อมูลไม่ถูกต้อง</v>
      </c>
      <c r="T96" s="149" t="str">
        <f t="shared" si="14"/>
        <v>ข้อมูลไม่ถูกต้อง</v>
      </c>
      <c r="U96" s="149" t="str">
        <f>IF(ISNUMBER(R96),
IF(H$2=ตัวเลือก!A$30,"ยังไม่บันทึกข้อมูล",R96*0.47),"ข้อมูลไม่ถูกต้อง")</f>
        <v>ข้อมูลไม่ถูกต้อง</v>
      </c>
      <c r="V96" s="149" t="str">
        <f>IF(ISNUMBER(S96),
IF(H$2=ตัวเลือก!A$30,"ยังไม่บันทึกข้อมูล",S96*0.47),"ข้อมูลไม่ถูกต้อง")</f>
        <v>ข้อมูลไม่ถูกต้อง</v>
      </c>
      <c r="W96" s="149" t="str">
        <f t="shared" si="15"/>
        <v>ข้อมูลไม่ถูกต้อง</v>
      </c>
      <c r="X96" s="148" t="str">
        <f t="shared" si="16"/>
        <v>ข้อมูลไม่ถูกต้อง</v>
      </c>
      <c r="Y96" s="38"/>
      <c r="Z96" s="38"/>
      <c r="AA96" s="38"/>
    </row>
    <row r="97" spans="1:27" x14ac:dyDescent="0.45">
      <c r="A97" s="38">
        <v>92</v>
      </c>
      <c r="B97" s="38"/>
      <c r="C97" s="38"/>
      <c r="D97" s="38"/>
      <c r="E97" s="38"/>
      <c r="F97" s="152"/>
      <c r="G97" s="152"/>
      <c r="H97" s="150"/>
      <c r="I97" s="38"/>
      <c r="J97" s="149" t="str">
        <f t="shared" si="17"/>
        <v>รอข้อมูลคอลัมน์ H</v>
      </c>
      <c r="K97" s="150"/>
      <c r="L97" s="150"/>
      <c r="M97" s="150"/>
      <c r="N97" s="149" t="str" cm="1">
        <f t="array" ref="N97">IF(AND(K97:M97=""),"ยังไม่บันทึกข้อมูล",
IF(M97&lt;&gt;"",
IF(M97&gt;=1.3,M97,"เป็นไม้พุ่ม"),
IF(K97+L97&gt;=1.3,K97+L97,"เป็นไม้พุ่ม")))</f>
        <v>ยังไม่บันทึกข้อมูล</v>
      </c>
      <c r="O97" s="149" t="str">
        <f t="shared" si="10"/>
        <v>ข้อมูลไม่ถูกต้อง</v>
      </c>
      <c r="P97" s="149" t="str">
        <f t="shared" si="11"/>
        <v>ข้อมูลไม่ถูกต้อง</v>
      </c>
      <c r="Q97" s="149" t="str">
        <f t="shared" si="12"/>
        <v>ข้อมูลไม่ถูกต้อง</v>
      </c>
      <c r="R97" s="149" t="str">
        <f t="shared" si="13"/>
        <v>ข้อมูลไม่ถูกต้อง</v>
      </c>
      <c r="S97" s="149" t="str">
        <f>IF(ISNUMBER(R97),
IF(H$2=ตัวเลือก!A$30,"ยังไม่บันทึกข้อมูล",R97*0.27),"ข้อมูลไม่ถูกต้อง")</f>
        <v>ข้อมูลไม่ถูกต้อง</v>
      </c>
      <c r="T97" s="149" t="str">
        <f t="shared" si="14"/>
        <v>ข้อมูลไม่ถูกต้อง</v>
      </c>
      <c r="U97" s="149" t="str">
        <f>IF(ISNUMBER(R97),
IF(H$2=ตัวเลือก!A$30,"ยังไม่บันทึกข้อมูล",R97*0.47),"ข้อมูลไม่ถูกต้อง")</f>
        <v>ข้อมูลไม่ถูกต้อง</v>
      </c>
      <c r="V97" s="149" t="str">
        <f>IF(ISNUMBER(S97),
IF(H$2=ตัวเลือก!A$30,"ยังไม่บันทึกข้อมูล",S97*0.47),"ข้อมูลไม่ถูกต้อง")</f>
        <v>ข้อมูลไม่ถูกต้อง</v>
      </c>
      <c r="W97" s="149" t="str">
        <f t="shared" si="15"/>
        <v>ข้อมูลไม่ถูกต้อง</v>
      </c>
      <c r="X97" s="148" t="str">
        <f t="shared" si="16"/>
        <v>ข้อมูลไม่ถูกต้อง</v>
      </c>
      <c r="Y97" s="38"/>
      <c r="Z97" s="38"/>
      <c r="AA97" s="38"/>
    </row>
    <row r="98" spans="1:27" x14ac:dyDescent="0.45">
      <c r="A98" s="38">
        <v>93</v>
      </c>
      <c r="B98" s="38"/>
      <c r="C98" s="38"/>
      <c r="D98" s="38"/>
      <c r="E98" s="38"/>
      <c r="F98" s="152"/>
      <c r="G98" s="152"/>
      <c r="H98" s="150"/>
      <c r="I98" s="38"/>
      <c r="J98" s="149" t="str">
        <f t="shared" si="17"/>
        <v>รอข้อมูลคอลัมน์ H</v>
      </c>
      <c r="K98" s="150"/>
      <c r="L98" s="150"/>
      <c r="M98" s="150"/>
      <c r="N98" s="149" t="str" cm="1">
        <f t="array" ref="N98">IF(AND(K98:M98=""),"ยังไม่บันทึกข้อมูล",
IF(M98&lt;&gt;"",
IF(M98&gt;=1.3,M98,"เป็นไม้พุ่ม"),
IF(K98+L98&gt;=1.3,K98+L98,"เป็นไม้พุ่ม")))</f>
        <v>ยังไม่บันทึกข้อมูล</v>
      </c>
      <c r="O98" s="149" t="str">
        <f t="shared" si="10"/>
        <v>ข้อมูลไม่ถูกต้อง</v>
      </c>
      <c r="P98" s="149" t="str">
        <f t="shared" si="11"/>
        <v>ข้อมูลไม่ถูกต้อง</v>
      </c>
      <c r="Q98" s="149" t="str">
        <f t="shared" si="12"/>
        <v>ข้อมูลไม่ถูกต้อง</v>
      </c>
      <c r="R98" s="149" t="str">
        <f t="shared" si="13"/>
        <v>ข้อมูลไม่ถูกต้อง</v>
      </c>
      <c r="S98" s="149" t="str">
        <f>IF(ISNUMBER(R98),
IF(H$2=ตัวเลือก!A$30,"ยังไม่บันทึกข้อมูล",R98*0.27),"ข้อมูลไม่ถูกต้อง")</f>
        <v>ข้อมูลไม่ถูกต้อง</v>
      </c>
      <c r="T98" s="149" t="str">
        <f t="shared" si="14"/>
        <v>ข้อมูลไม่ถูกต้อง</v>
      </c>
      <c r="U98" s="149" t="str">
        <f>IF(ISNUMBER(R98),
IF(H$2=ตัวเลือก!A$30,"ยังไม่บันทึกข้อมูล",R98*0.47),"ข้อมูลไม่ถูกต้อง")</f>
        <v>ข้อมูลไม่ถูกต้อง</v>
      </c>
      <c r="V98" s="149" t="str">
        <f>IF(ISNUMBER(S98),
IF(H$2=ตัวเลือก!A$30,"ยังไม่บันทึกข้อมูล",S98*0.47),"ข้อมูลไม่ถูกต้อง")</f>
        <v>ข้อมูลไม่ถูกต้อง</v>
      </c>
      <c r="W98" s="149" t="str">
        <f t="shared" si="15"/>
        <v>ข้อมูลไม่ถูกต้อง</v>
      </c>
      <c r="X98" s="148" t="str">
        <f t="shared" si="16"/>
        <v>ข้อมูลไม่ถูกต้อง</v>
      </c>
      <c r="Y98" s="38"/>
      <c r="Z98" s="38"/>
      <c r="AA98" s="38"/>
    </row>
    <row r="99" spans="1:27" x14ac:dyDescent="0.45">
      <c r="A99" s="38">
        <v>94</v>
      </c>
      <c r="B99" s="38"/>
      <c r="C99" s="38"/>
      <c r="D99" s="38"/>
      <c r="E99" s="38"/>
      <c r="F99" s="152"/>
      <c r="G99" s="152"/>
      <c r="H99" s="150"/>
      <c r="I99" s="38"/>
      <c r="J99" s="149" t="str">
        <f t="shared" si="17"/>
        <v>รอข้อมูลคอลัมน์ H</v>
      </c>
      <c r="K99" s="150"/>
      <c r="L99" s="150"/>
      <c r="M99" s="150"/>
      <c r="N99" s="149" t="str" cm="1">
        <f t="array" ref="N99">IF(AND(K99:M99=""),"ยังไม่บันทึกข้อมูล",
IF(M99&lt;&gt;"",
IF(M99&gt;=1.3,M99,"เป็นไม้พุ่ม"),
IF(K99+L99&gt;=1.3,K99+L99,"เป็นไม้พุ่ม")))</f>
        <v>ยังไม่บันทึกข้อมูล</v>
      </c>
      <c r="O99" s="149" t="str">
        <f t="shared" si="10"/>
        <v>ข้อมูลไม่ถูกต้อง</v>
      </c>
      <c r="P99" s="149" t="str">
        <f t="shared" si="11"/>
        <v>ข้อมูลไม่ถูกต้อง</v>
      </c>
      <c r="Q99" s="149" t="str">
        <f t="shared" si="12"/>
        <v>ข้อมูลไม่ถูกต้อง</v>
      </c>
      <c r="R99" s="149" t="str">
        <f t="shared" si="13"/>
        <v>ข้อมูลไม่ถูกต้อง</v>
      </c>
      <c r="S99" s="149" t="str">
        <f>IF(ISNUMBER(R99),
IF(H$2=ตัวเลือก!A$30,"ยังไม่บันทึกข้อมูล",R99*0.27),"ข้อมูลไม่ถูกต้อง")</f>
        <v>ข้อมูลไม่ถูกต้อง</v>
      </c>
      <c r="T99" s="149" t="str">
        <f t="shared" si="14"/>
        <v>ข้อมูลไม่ถูกต้อง</v>
      </c>
      <c r="U99" s="149" t="str">
        <f>IF(ISNUMBER(R99),
IF(H$2=ตัวเลือก!A$30,"ยังไม่บันทึกข้อมูล",R99*0.47),"ข้อมูลไม่ถูกต้อง")</f>
        <v>ข้อมูลไม่ถูกต้อง</v>
      </c>
      <c r="V99" s="149" t="str">
        <f>IF(ISNUMBER(S99),
IF(H$2=ตัวเลือก!A$30,"ยังไม่บันทึกข้อมูล",S99*0.47),"ข้อมูลไม่ถูกต้อง")</f>
        <v>ข้อมูลไม่ถูกต้อง</v>
      </c>
      <c r="W99" s="149" t="str">
        <f t="shared" si="15"/>
        <v>ข้อมูลไม่ถูกต้อง</v>
      </c>
      <c r="X99" s="148" t="str">
        <f t="shared" si="16"/>
        <v>ข้อมูลไม่ถูกต้อง</v>
      </c>
      <c r="Y99" s="38"/>
      <c r="Z99" s="38"/>
      <c r="AA99" s="38"/>
    </row>
    <row r="100" spans="1:27" x14ac:dyDescent="0.45">
      <c r="A100" s="38">
        <v>95</v>
      </c>
      <c r="B100" s="38"/>
      <c r="C100" s="38"/>
      <c r="D100" s="38"/>
      <c r="E100" s="38"/>
      <c r="F100" s="152"/>
      <c r="G100" s="152"/>
      <c r="H100" s="150"/>
      <c r="I100" s="38"/>
      <c r="J100" s="149" t="str">
        <f t="shared" si="17"/>
        <v>รอข้อมูลคอลัมน์ H</v>
      </c>
      <c r="K100" s="150"/>
      <c r="L100" s="150"/>
      <c r="M100" s="150"/>
      <c r="N100" s="149" t="str" cm="1">
        <f t="array" ref="N100">IF(AND(K100:M100=""),"ยังไม่บันทึกข้อมูล",
IF(M100&lt;&gt;"",
IF(M100&gt;=1.3,M100,"เป็นไม้พุ่ม"),
IF(K100+L100&gt;=1.3,K100+L100,"เป็นไม้พุ่ม")))</f>
        <v>ยังไม่บันทึกข้อมูล</v>
      </c>
      <c r="O100" s="149" t="str">
        <f t="shared" si="10"/>
        <v>ข้อมูลไม่ถูกต้อง</v>
      </c>
      <c r="P100" s="149" t="str">
        <f t="shared" si="11"/>
        <v>ข้อมูลไม่ถูกต้อง</v>
      </c>
      <c r="Q100" s="149" t="str">
        <f t="shared" si="12"/>
        <v>ข้อมูลไม่ถูกต้อง</v>
      </c>
      <c r="R100" s="149" t="str">
        <f t="shared" si="13"/>
        <v>ข้อมูลไม่ถูกต้อง</v>
      </c>
      <c r="S100" s="149" t="str">
        <f>IF(ISNUMBER(R100),
IF(H$2=ตัวเลือก!A$30,"ยังไม่บันทึกข้อมูล",R100*0.27),"ข้อมูลไม่ถูกต้อง")</f>
        <v>ข้อมูลไม่ถูกต้อง</v>
      </c>
      <c r="T100" s="149" t="str">
        <f t="shared" si="14"/>
        <v>ข้อมูลไม่ถูกต้อง</v>
      </c>
      <c r="U100" s="149" t="str">
        <f>IF(ISNUMBER(R100),
IF(H$2=ตัวเลือก!A$30,"ยังไม่บันทึกข้อมูล",R100*0.47),"ข้อมูลไม่ถูกต้อง")</f>
        <v>ข้อมูลไม่ถูกต้อง</v>
      </c>
      <c r="V100" s="149" t="str">
        <f>IF(ISNUMBER(S100),
IF(H$2=ตัวเลือก!A$30,"ยังไม่บันทึกข้อมูล",S100*0.47),"ข้อมูลไม่ถูกต้อง")</f>
        <v>ข้อมูลไม่ถูกต้อง</v>
      </c>
      <c r="W100" s="149" t="str">
        <f t="shared" si="15"/>
        <v>ข้อมูลไม่ถูกต้อง</v>
      </c>
      <c r="X100" s="148" t="str">
        <f t="shared" si="16"/>
        <v>ข้อมูลไม่ถูกต้อง</v>
      </c>
      <c r="Y100" s="38"/>
      <c r="Z100" s="38"/>
      <c r="AA100" s="38"/>
    </row>
    <row r="101" spans="1:27" x14ac:dyDescent="0.45">
      <c r="A101" s="38">
        <v>96</v>
      </c>
      <c r="B101" s="38"/>
      <c r="C101" s="38"/>
      <c r="D101" s="38"/>
      <c r="E101" s="38"/>
      <c r="F101" s="152"/>
      <c r="G101" s="152"/>
      <c r="H101" s="150"/>
      <c r="I101" s="38"/>
      <c r="J101" s="149" t="str">
        <f t="shared" si="17"/>
        <v>รอข้อมูลคอลัมน์ H</v>
      </c>
      <c r="K101" s="150"/>
      <c r="L101" s="150"/>
      <c r="M101" s="150"/>
      <c r="N101" s="149" t="str" cm="1">
        <f t="array" ref="N101">IF(AND(K101:M101=""),"ยังไม่บันทึกข้อมูล",
IF(M101&lt;&gt;"",
IF(M101&gt;=1.3,M101,"เป็นไม้พุ่ม"),
IF(K101+L101&gt;=1.3,K101+L101,"เป็นไม้พุ่ม")))</f>
        <v>ยังไม่บันทึกข้อมูล</v>
      </c>
      <c r="O101" s="149" t="str">
        <f t="shared" si="10"/>
        <v>ข้อมูลไม่ถูกต้อง</v>
      </c>
      <c r="P101" s="149" t="str">
        <f t="shared" si="11"/>
        <v>ข้อมูลไม่ถูกต้อง</v>
      </c>
      <c r="Q101" s="149" t="str">
        <f t="shared" si="12"/>
        <v>ข้อมูลไม่ถูกต้อง</v>
      </c>
      <c r="R101" s="149" t="str">
        <f t="shared" si="13"/>
        <v>ข้อมูลไม่ถูกต้อง</v>
      </c>
      <c r="S101" s="149" t="str">
        <f>IF(ISNUMBER(R101),
IF(H$2=ตัวเลือก!A$30,"ยังไม่บันทึกข้อมูล",R101*0.27),"ข้อมูลไม่ถูกต้อง")</f>
        <v>ข้อมูลไม่ถูกต้อง</v>
      </c>
      <c r="T101" s="149" t="str">
        <f t="shared" si="14"/>
        <v>ข้อมูลไม่ถูกต้อง</v>
      </c>
      <c r="U101" s="149" t="str">
        <f>IF(ISNUMBER(R101),
IF(H$2=ตัวเลือก!A$30,"ยังไม่บันทึกข้อมูล",R101*0.47),"ข้อมูลไม่ถูกต้อง")</f>
        <v>ข้อมูลไม่ถูกต้อง</v>
      </c>
      <c r="V101" s="149" t="str">
        <f>IF(ISNUMBER(S101),
IF(H$2=ตัวเลือก!A$30,"ยังไม่บันทึกข้อมูล",S101*0.47),"ข้อมูลไม่ถูกต้อง")</f>
        <v>ข้อมูลไม่ถูกต้อง</v>
      </c>
      <c r="W101" s="149" t="str">
        <f t="shared" si="15"/>
        <v>ข้อมูลไม่ถูกต้อง</v>
      </c>
      <c r="X101" s="148" t="str">
        <f t="shared" si="16"/>
        <v>ข้อมูลไม่ถูกต้อง</v>
      </c>
      <c r="Y101" s="38"/>
      <c r="Z101" s="38"/>
      <c r="AA101" s="38"/>
    </row>
    <row r="102" spans="1:27" x14ac:dyDescent="0.45">
      <c r="A102" s="38">
        <v>97</v>
      </c>
      <c r="B102" s="38"/>
      <c r="C102" s="38"/>
      <c r="D102" s="38"/>
      <c r="E102" s="38"/>
      <c r="F102" s="152"/>
      <c r="G102" s="152"/>
      <c r="H102" s="150"/>
      <c r="I102" s="38"/>
      <c r="J102" s="149" t="str">
        <f t="shared" si="17"/>
        <v>รอข้อมูลคอลัมน์ H</v>
      </c>
      <c r="K102" s="150"/>
      <c r="L102" s="150"/>
      <c r="M102" s="150"/>
      <c r="N102" s="149" t="str" cm="1">
        <f t="array" ref="N102">IF(AND(K102:M102=""),"ยังไม่บันทึกข้อมูล",
IF(M102&lt;&gt;"",
IF(M102&gt;=1.3,M102,"เป็นไม้พุ่ม"),
IF(K102+L102&gt;=1.3,K102+L102,"เป็นไม้พุ่ม")))</f>
        <v>ยังไม่บันทึกข้อมูล</v>
      </c>
      <c r="O102" s="149" t="str">
        <f t="shared" si="10"/>
        <v>ข้อมูลไม่ถูกต้อง</v>
      </c>
      <c r="P102" s="149" t="str">
        <f t="shared" si="11"/>
        <v>ข้อมูลไม่ถูกต้อง</v>
      </c>
      <c r="Q102" s="149" t="str">
        <f t="shared" si="12"/>
        <v>ข้อมูลไม่ถูกต้อง</v>
      </c>
      <c r="R102" s="149" t="str">
        <f t="shared" si="13"/>
        <v>ข้อมูลไม่ถูกต้อง</v>
      </c>
      <c r="S102" s="149" t="str">
        <f>IF(ISNUMBER(R102),
IF(H$2=ตัวเลือก!A$30,"ยังไม่บันทึกข้อมูล",R102*0.27),"ข้อมูลไม่ถูกต้อง")</f>
        <v>ข้อมูลไม่ถูกต้อง</v>
      </c>
      <c r="T102" s="149" t="str">
        <f t="shared" si="14"/>
        <v>ข้อมูลไม่ถูกต้อง</v>
      </c>
      <c r="U102" s="149" t="str">
        <f>IF(ISNUMBER(R102),
IF(H$2=ตัวเลือก!A$30,"ยังไม่บันทึกข้อมูล",R102*0.47),"ข้อมูลไม่ถูกต้อง")</f>
        <v>ข้อมูลไม่ถูกต้อง</v>
      </c>
      <c r="V102" s="149" t="str">
        <f>IF(ISNUMBER(S102),
IF(H$2=ตัวเลือก!A$30,"ยังไม่บันทึกข้อมูล",S102*0.47),"ข้อมูลไม่ถูกต้อง")</f>
        <v>ข้อมูลไม่ถูกต้อง</v>
      </c>
      <c r="W102" s="149" t="str">
        <f t="shared" si="15"/>
        <v>ข้อมูลไม่ถูกต้อง</v>
      </c>
      <c r="X102" s="148" t="str">
        <f t="shared" si="16"/>
        <v>ข้อมูลไม่ถูกต้อง</v>
      </c>
      <c r="Y102" s="38"/>
      <c r="Z102" s="38"/>
      <c r="AA102" s="38"/>
    </row>
    <row r="103" spans="1:27" x14ac:dyDescent="0.45">
      <c r="A103" s="38">
        <v>98</v>
      </c>
      <c r="B103" s="38"/>
      <c r="C103" s="38"/>
      <c r="D103" s="38"/>
      <c r="E103" s="38"/>
      <c r="F103" s="152"/>
      <c r="G103" s="152"/>
      <c r="H103" s="150"/>
      <c r="I103" s="38"/>
      <c r="J103" s="149" t="str">
        <f t="shared" si="17"/>
        <v>รอข้อมูลคอลัมน์ H</v>
      </c>
      <c r="K103" s="150"/>
      <c r="L103" s="150"/>
      <c r="M103" s="150"/>
      <c r="N103" s="149" t="str" cm="1">
        <f t="array" ref="N103">IF(AND(K103:M103=""),"ยังไม่บันทึกข้อมูล",
IF(M103&lt;&gt;"",
IF(M103&gt;=1.3,M103,"เป็นไม้พุ่ม"),
IF(K103+L103&gt;=1.3,K103+L103,"เป็นไม้พุ่ม")))</f>
        <v>ยังไม่บันทึกข้อมูล</v>
      </c>
      <c r="O103" s="149" t="str">
        <f t="shared" si="10"/>
        <v>ข้อมูลไม่ถูกต้อง</v>
      </c>
      <c r="P103" s="149" t="str">
        <f t="shared" si="11"/>
        <v>ข้อมูลไม่ถูกต้อง</v>
      </c>
      <c r="Q103" s="149" t="str">
        <f t="shared" si="12"/>
        <v>ข้อมูลไม่ถูกต้อง</v>
      </c>
      <c r="R103" s="149" t="str">
        <f t="shared" si="13"/>
        <v>ข้อมูลไม่ถูกต้อง</v>
      </c>
      <c r="S103" s="149" t="str">
        <f>IF(ISNUMBER(R103),
IF(H$2=ตัวเลือก!A$30,"ยังไม่บันทึกข้อมูล",R103*0.27),"ข้อมูลไม่ถูกต้อง")</f>
        <v>ข้อมูลไม่ถูกต้อง</v>
      </c>
      <c r="T103" s="149" t="str">
        <f t="shared" si="14"/>
        <v>ข้อมูลไม่ถูกต้อง</v>
      </c>
      <c r="U103" s="149" t="str">
        <f>IF(ISNUMBER(R103),
IF(H$2=ตัวเลือก!A$30,"ยังไม่บันทึกข้อมูล",R103*0.47),"ข้อมูลไม่ถูกต้อง")</f>
        <v>ข้อมูลไม่ถูกต้อง</v>
      </c>
      <c r="V103" s="149" t="str">
        <f>IF(ISNUMBER(S103),
IF(H$2=ตัวเลือก!A$30,"ยังไม่บันทึกข้อมูล",S103*0.47),"ข้อมูลไม่ถูกต้อง")</f>
        <v>ข้อมูลไม่ถูกต้อง</v>
      </c>
      <c r="W103" s="149" t="str">
        <f t="shared" si="15"/>
        <v>ข้อมูลไม่ถูกต้อง</v>
      </c>
      <c r="X103" s="148" t="str">
        <f t="shared" si="16"/>
        <v>ข้อมูลไม่ถูกต้อง</v>
      </c>
      <c r="Y103" s="38"/>
      <c r="Z103" s="38"/>
      <c r="AA103" s="38"/>
    </row>
    <row r="104" spans="1:27" x14ac:dyDescent="0.45">
      <c r="A104" s="38">
        <v>99</v>
      </c>
      <c r="B104" s="38"/>
      <c r="C104" s="38"/>
      <c r="D104" s="38"/>
      <c r="E104" s="38"/>
      <c r="F104" s="152"/>
      <c r="G104" s="152"/>
      <c r="H104" s="150"/>
      <c r="I104" s="38"/>
      <c r="J104" s="149" t="str">
        <f t="shared" si="17"/>
        <v>รอข้อมูลคอลัมน์ H</v>
      </c>
      <c r="K104" s="150"/>
      <c r="L104" s="150"/>
      <c r="M104" s="150"/>
      <c r="N104" s="149" t="str" cm="1">
        <f t="array" ref="N104">IF(AND(K104:M104=""),"ยังไม่บันทึกข้อมูล",
IF(M104&lt;&gt;"",
IF(M104&gt;=1.3,M104,"เป็นไม้พุ่ม"),
IF(K104+L104&gt;=1.3,K104+L104,"เป็นไม้พุ่ม")))</f>
        <v>ยังไม่บันทึกข้อมูล</v>
      </c>
      <c r="O104" s="149" t="str">
        <f t="shared" si="10"/>
        <v>ข้อมูลไม่ถูกต้อง</v>
      </c>
      <c r="P104" s="149" t="str">
        <f t="shared" si="11"/>
        <v>ข้อมูลไม่ถูกต้อง</v>
      </c>
      <c r="Q104" s="149" t="str">
        <f t="shared" si="12"/>
        <v>ข้อมูลไม่ถูกต้อง</v>
      </c>
      <c r="R104" s="149" t="str">
        <f t="shared" si="13"/>
        <v>ข้อมูลไม่ถูกต้อง</v>
      </c>
      <c r="S104" s="149" t="str">
        <f>IF(ISNUMBER(R104),
IF(H$2=ตัวเลือก!A$30,"ยังไม่บันทึกข้อมูล",R104*0.27),"ข้อมูลไม่ถูกต้อง")</f>
        <v>ข้อมูลไม่ถูกต้อง</v>
      </c>
      <c r="T104" s="149" t="str">
        <f t="shared" si="14"/>
        <v>ข้อมูลไม่ถูกต้อง</v>
      </c>
      <c r="U104" s="149" t="str">
        <f>IF(ISNUMBER(R104),
IF(H$2=ตัวเลือก!A$30,"ยังไม่บันทึกข้อมูล",R104*0.47),"ข้อมูลไม่ถูกต้อง")</f>
        <v>ข้อมูลไม่ถูกต้อง</v>
      </c>
      <c r="V104" s="149" t="str">
        <f>IF(ISNUMBER(S104),
IF(H$2=ตัวเลือก!A$30,"ยังไม่บันทึกข้อมูล",S104*0.47),"ข้อมูลไม่ถูกต้อง")</f>
        <v>ข้อมูลไม่ถูกต้อง</v>
      </c>
      <c r="W104" s="149" t="str">
        <f t="shared" si="15"/>
        <v>ข้อมูลไม่ถูกต้อง</v>
      </c>
      <c r="X104" s="148" t="str">
        <f t="shared" si="16"/>
        <v>ข้อมูลไม่ถูกต้อง</v>
      </c>
      <c r="Y104" s="38"/>
      <c r="Z104" s="38"/>
      <c r="AA104" s="38"/>
    </row>
    <row r="105" spans="1:27" x14ac:dyDescent="0.45">
      <c r="A105" s="38">
        <v>100</v>
      </c>
      <c r="B105" s="38"/>
      <c r="C105" s="38"/>
      <c r="D105" s="38"/>
      <c r="E105" s="38"/>
      <c r="F105" s="152"/>
      <c r="G105" s="152"/>
      <c r="H105" s="150"/>
      <c r="I105" s="38"/>
      <c r="J105" s="149" t="str">
        <f t="shared" si="17"/>
        <v>รอข้อมูลคอลัมน์ H</v>
      </c>
      <c r="K105" s="150"/>
      <c r="L105" s="150"/>
      <c r="M105" s="150"/>
      <c r="N105" s="149" t="str" cm="1">
        <f t="array" ref="N105">IF(AND(K105:M105=""),"ยังไม่บันทึกข้อมูล",
IF(M105&lt;&gt;"",
IF(M105&gt;=1.3,M105,"เป็นไม้พุ่ม"),
IF(K105+L105&gt;=1.3,K105+L105,"เป็นไม้พุ่ม")))</f>
        <v>ยังไม่บันทึกข้อมูล</v>
      </c>
      <c r="O105" s="149" t="str">
        <f t="shared" si="10"/>
        <v>ข้อมูลไม่ถูกต้อง</v>
      </c>
      <c r="P105" s="149" t="str">
        <f t="shared" si="11"/>
        <v>ข้อมูลไม่ถูกต้อง</v>
      </c>
      <c r="Q105" s="149" t="str">
        <f t="shared" si="12"/>
        <v>ข้อมูลไม่ถูกต้อง</v>
      </c>
      <c r="R105" s="149" t="str">
        <f t="shared" si="13"/>
        <v>ข้อมูลไม่ถูกต้อง</v>
      </c>
      <c r="S105" s="149" t="str">
        <f>IF(ISNUMBER(R105),
IF(H$2=ตัวเลือก!A$30,"ยังไม่บันทึกข้อมูล",R105*0.27),"ข้อมูลไม่ถูกต้อง")</f>
        <v>ข้อมูลไม่ถูกต้อง</v>
      </c>
      <c r="T105" s="149" t="str">
        <f t="shared" si="14"/>
        <v>ข้อมูลไม่ถูกต้อง</v>
      </c>
      <c r="U105" s="149" t="str">
        <f>IF(ISNUMBER(R105),
IF(H$2=ตัวเลือก!A$30,"ยังไม่บันทึกข้อมูล",R105*0.47),"ข้อมูลไม่ถูกต้อง")</f>
        <v>ข้อมูลไม่ถูกต้อง</v>
      </c>
      <c r="V105" s="149" t="str">
        <f>IF(ISNUMBER(S105),
IF(H$2=ตัวเลือก!A$30,"ยังไม่บันทึกข้อมูล",S105*0.47),"ข้อมูลไม่ถูกต้อง")</f>
        <v>ข้อมูลไม่ถูกต้อง</v>
      </c>
      <c r="W105" s="149" t="str">
        <f t="shared" si="15"/>
        <v>ข้อมูลไม่ถูกต้อง</v>
      </c>
      <c r="X105" s="148" t="str">
        <f t="shared" si="16"/>
        <v>ข้อมูลไม่ถูกต้อง</v>
      </c>
      <c r="Y105" s="38"/>
      <c r="Z105" s="38"/>
      <c r="AA105" s="38"/>
    </row>
    <row r="106" spans="1:27" x14ac:dyDescent="0.45">
      <c r="A106" s="38">
        <v>101</v>
      </c>
      <c r="B106" s="38"/>
      <c r="C106" s="38"/>
      <c r="D106" s="38"/>
      <c r="E106" s="38"/>
      <c r="F106" s="152"/>
      <c r="G106" s="152"/>
      <c r="H106" s="150"/>
      <c r="I106" s="38"/>
      <c r="J106" s="149" t="str">
        <f t="shared" si="17"/>
        <v>รอข้อมูลคอลัมน์ H</v>
      </c>
      <c r="K106" s="150"/>
      <c r="L106" s="150"/>
      <c r="M106" s="150"/>
      <c r="N106" s="149" t="str" cm="1">
        <f t="array" ref="N106">IF(AND(K106:M106=""),"ยังไม่บันทึกข้อมูล",
IF(M106&lt;&gt;"",
IF(M106&gt;=1.3,M106,"เป็นไม้พุ่ม"),
IF(K106+L106&gt;=1.3,K106+L106,"เป็นไม้พุ่ม")))</f>
        <v>ยังไม่บันทึกข้อมูล</v>
      </c>
      <c r="O106" s="149" t="str">
        <f t="shared" si="10"/>
        <v>ข้อมูลไม่ถูกต้อง</v>
      </c>
      <c r="P106" s="149" t="str">
        <f t="shared" si="11"/>
        <v>ข้อมูลไม่ถูกต้อง</v>
      </c>
      <c r="Q106" s="149" t="str">
        <f t="shared" si="12"/>
        <v>ข้อมูลไม่ถูกต้อง</v>
      </c>
      <c r="R106" s="149" t="str">
        <f t="shared" si="13"/>
        <v>ข้อมูลไม่ถูกต้อง</v>
      </c>
      <c r="S106" s="149" t="str">
        <f>IF(ISNUMBER(R106),
IF(H$2=ตัวเลือก!A$30,"ยังไม่บันทึกข้อมูล",R106*0.27),"ข้อมูลไม่ถูกต้อง")</f>
        <v>ข้อมูลไม่ถูกต้อง</v>
      </c>
      <c r="T106" s="149" t="str">
        <f t="shared" si="14"/>
        <v>ข้อมูลไม่ถูกต้อง</v>
      </c>
      <c r="U106" s="149" t="str">
        <f>IF(ISNUMBER(R106),
IF(H$2=ตัวเลือก!A$30,"ยังไม่บันทึกข้อมูล",R106*0.47),"ข้อมูลไม่ถูกต้อง")</f>
        <v>ข้อมูลไม่ถูกต้อง</v>
      </c>
      <c r="V106" s="149" t="str">
        <f>IF(ISNUMBER(S106),
IF(H$2=ตัวเลือก!A$30,"ยังไม่บันทึกข้อมูล",S106*0.47),"ข้อมูลไม่ถูกต้อง")</f>
        <v>ข้อมูลไม่ถูกต้อง</v>
      </c>
      <c r="W106" s="149" t="str">
        <f t="shared" si="15"/>
        <v>ข้อมูลไม่ถูกต้อง</v>
      </c>
      <c r="X106" s="148" t="str">
        <f t="shared" si="16"/>
        <v>ข้อมูลไม่ถูกต้อง</v>
      </c>
      <c r="Y106" s="38"/>
      <c r="Z106" s="38"/>
      <c r="AA106" s="38"/>
    </row>
    <row r="107" spans="1:27" x14ac:dyDescent="0.45">
      <c r="A107" s="38">
        <v>102</v>
      </c>
      <c r="B107" s="38"/>
      <c r="C107" s="38"/>
      <c r="D107" s="38"/>
      <c r="E107" s="38"/>
      <c r="F107" s="152"/>
      <c r="G107" s="152"/>
      <c r="H107" s="150"/>
      <c r="I107" s="38"/>
      <c r="J107" s="149" t="str">
        <f t="shared" si="17"/>
        <v>รอข้อมูลคอลัมน์ H</v>
      </c>
      <c r="K107" s="150"/>
      <c r="L107" s="150"/>
      <c r="M107" s="150"/>
      <c r="N107" s="149" t="str" cm="1">
        <f t="array" ref="N107">IF(AND(K107:M107=""),"ยังไม่บันทึกข้อมูล",
IF(M107&lt;&gt;"",
IF(M107&gt;=1.3,M107,"เป็นไม้พุ่ม"),
IF(K107+L107&gt;=1.3,K107+L107,"เป็นไม้พุ่ม")))</f>
        <v>ยังไม่บันทึกข้อมูล</v>
      </c>
      <c r="O107" s="149" t="str">
        <f t="shared" si="10"/>
        <v>ข้อมูลไม่ถูกต้อง</v>
      </c>
      <c r="P107" s="149" t="str">
        <f t="shared" si="11"/>
        <v>ข้อมูลไม่ถูกต้อง</v>
      </c>
      <c r="Q107" s="149" t="str">
        <f t="shared" si="12"/>
        <v>ข้อมูลไม่ถูกต้อง</v>
      </c>
      <c r="R107" s="149" t="str">
        <f t="shared" si="13"/>
        <v>ข้อมูลไม่ถูกต้อง</v>
      </c>
      <c r="S107" s="149" t="str">
        <f>IF(ISNUMBER(R107),
IF(H$2=ตัวเลือก!A$30,"ยังไม่บันทึกข้อมูล",R107*0.27),"ข้อมูลไม่ถูกต้อง")</f>
        <v>ข้อมูลไม่ถูกต้อง</v>
      </c>
      <c r="T107" s="149" t="str">
        <f t="shared" si="14"/>
        <v>ข้อมูลไม่ถูกต้อง</v>
      </c>
      <c r="U107" s="149" t="str">
        <f>IF(ISNUMBER(R107),
IF(H$2=ตัวเลือก!A$30,"ยังไม่บันทึกข้อมูล",R107*0.47),"ข้อมูลไม่ถูกต้อง")</f>
        <v>ข้อมูลไม่ถูกต้อง</v>
      </c>
      <c r="V107" s="149" t="str">
        <f>IF(ISNUMBER(S107),
IF(H$2=ตัวเลือก!A$30,"ยังไม่บันทึกข้อมูล",S107*0.47),"ข้อมูลไม่ถูกต้อง")</f>
        <v>ข้อมูลไม่ถูกต้อง</v>
      </c>
      <c r="W107" s="149" t="str">
        <f t="shared" si="15"/>
        <v>ข้อมูลไม่ถูกต้อง</v>
      </c>
      <c r="X107" s="148" t="str">
        <f t="shared" si="16"/>
        <v>ข้อมูลไม่ถูกต้อง</v>
      </c>
      <c r="Y107" s="38"/>
      <c r="Z107" s="38"/>
      <c r="AA107" s="38"/>
    </row>
    <row r="108" spans="1:27" x14ac:dyDescent="0.45">
      <c r="A108" s="38">
        <v>103</v>
      </c>
      <c r="B108" s="38"/>
      <c r="C108" s="38"/>
      <c r="D108" s="38"/>
      <c r="E108" s="38"/>
      <c r="F108" s="152"/>
      <c r="G108" s="152"/>
      <c r="H108" s="150"/>
      <c r="I108" s="38"/>
      <c r="J108" s="149" t="str">
        <f t="shared" si="17"/>
        <v>รอข้อมูลคอลัมน์ H</v>
      </c>
      <c r="K108" s="150"/>
      <c r="L108" s="150"/>
      <c r="M108" s="150"/>
      <c r="N108" s="149" t="str" cm="1">
        <f t="array" ref="N108">IF(AND(K108:M108=""),"ยังไม่บันทึกข้อมูล",
IF(M108&lt;&gt;"",
IF(M108&gt;=1.3,M108,"เป็นไม้พุ่ม"),
IF(K108+L108&gt;=1.3,K108+L108,"เป็นไม้พุ่ม")))</f>
        <v>ยังไม่บันทึกข้อมูล</v>
      </c>
      <c r="O108" s="149" t="str">
        <f t="shared" si="10"/>
        <v>ข้อมูลไม่ถูกต้อง</v>
      </c>
      <c r="P108" s="149" t="str">
        <f t="shared" si="11"/>
        <v>ข้อมูลไม่ถูกต้อง</v>
      </c>
      <c r="Q108" s="149" t="str">
        <f t="shared" si="12"/>
        <v>ข้อมูลไม่ถูกต้อง</v>
      </c>
      <c r="R108" s="149" t="str">
        <f t="shared" si="13"/>
        <v>ข้อมูลไม่ถูกต้อง</v>
      </c>
      <c r="S108" s="149" t="str">
        <f>IF(ISNUMBER(R108),
IF(H$2=ตัวเลือก!A$30,"ยังไม่บันทึกข้อมูล",R108*0.27),"ข้อมูลไม่ถูกต้อง")</f>
        <v>ข้อมูลไม่ถูกต้อง</v>
      </c>
      <c r="T108" s="149" t="str">
        <f t="shared" si="14"/>
        <v>ข้อมูลไม่ถูกต้อง</v>
      </c>
      <c r="U108" s="149" t="str">
        <f>IF(ISNUMBER(R108),
IF(H$2=ตัวเลือก!A$30,"ยังไม่บันทึกข้อมูล",R108*0.47),"ข้อมูลไม่ถูกต้อง")</f>
        <v>ข้อมูลไม่ถูกต้อง</v>
      </c>
      <c r="V108" s="149" t="str">
        <f>IF(ISNUMBER(S108),
IF(H$2=ตัวเลือก!A$30,"ยังไม่บันทึกข้อมูล",S108*0.47),"ข้อมูลไม่ถูกต้อง")</f>
        <v>ข้อมูลไม่ถูกต้อง</v>
      </c>
      <c r="W108" s="149" t="str">
        <f t="shared" si="15"/>
        <v>ข้อมูลไม่ถูกต้อง</v>
      </c>
      <c r="X108" s="148" t="str">
        <f t="shared" si="16"/>
        <v>ข้อมูลไม่ถูกต้อง</v>
      </c>
      <c r="Y108" s="38"/>
      <c r="Z108" s="38"/>
      <c r="AA108" s="38"/>
    </row>
    <row r="109" spans="1:27" x14ac:dyDescent="0.45">
      <c r="A109" s="38">
        <v>104</v>
      </c>
      <c r="B109" s="38"/>
      <c r="C109" s="38"/>
      <c r="D109" s="38"/>
      <c r="E109" s="38"/>
      <c r="F109" s="152"/>
      <c r="G109" s="152"/>
      <c r="H109" s="150"/>
      <c r="I109" s="38"/>
      <c r="J109" s="149" t="str">
        <f t="shared" si="17"/>
        <v>รอข้อมูลคอลัมน์ H</v>
      </c>
      <c r="K109" s="150"/>
      <c r="L109" s="150"/>
      <c r="M109" s="150"/>
      <c r="N109" s="149" t="str" cm="1">
        <f t="array" ref="N109">IF(AND(K109:M109=""),"ยังไม่บันทึกข้อมูล",
IF(M109&lt;&gt;"",
IF(M109&gt;=1.3,M109,"เป็นไม้พุ่ม"),
IF(K109+L109&gt;=1.3,K109+L109,"เป็นไม้พุ่ม")))</f>
        <v>ยังไม่บันทึกข้อมูล</v>
      </c>
      <c r="O109" s="149" t="str">
        <f t="shared" si="10"/>
        <v>ข้อมูลไม่ถูกต้อง</v>
      </c>
      <c r="P109" s="149" t="str">
        <f t="shared" si="11"/>
        <v>ข้อมูลไม่ถูกต้อง</v>
      </c>
      <c r="Q109" s="149" t="str">
        <f t="shared" si="12"/>
        <v>ข้อมูลไม่ถูกต้อง</v>
      </c>
      <c r="R109" s="149" t="str">
        <f t="shared" si="13"/>
        <v>ข้อมูลไม่ถูกต้อง</v>
      </c>
      <c r="S109" s="149" t="str">
        <f>IF(ISNUMBER(R109),
IF(H$2=ตัวเลือก!A$30,"ยังไม่บันทึกข้อมูล",R109*0.27),"ข้อมูลไม่ถูกต้อง")</f>
        <v>ข้อมูลไม่ถูกต้อง</v>
      </c>
      <c r="T109" s="149" t="str">
        <f t="shared" si="14"/>
        <v>ข้อมูลไม่ถูกต้อง</v>
      </c>
      <c r="U109" s="149" t="str">
        <f>IF(ISNUMBER(R109),
IF(H$2=ตัวเลือก!A$30,"ยังไม่บันทึกข้อมูล",R109*0.47),"ข้อมูลไม่ถูกต้อง")</f>
        <v>ข้อมูลไม่ถูกต้อง</v>
      </c>
      <c r="V109" s="149" t="str">
        <f>IF(ISNUMBER(S109),
IF(H$2=ตัวเลือก!A$30,"ยังไม่บันทึกข้อมูล",S109*0.47),"ข้อมูลไม่ถูกต้อง")</f>
        <v>ข้อมูลไม่ถูกต้อง</v>
      </c>
      <c r="W109" s="149" t="str">
        <f t="shared" si="15"/>
        <v>ข้อมูลไม่ถูกต้อง</v>
      </c>
      <c r="X109" s="148" t="str">
        <f t="shared" si="16"/>
        <v>ข้อมูลไม่ถูกต้อง</v>
      </c>
      <c r="Y109" s="38"/>
      <c r="Z109" s="38"/>
      <c r="AA109" s="38"/>
    </row>
    <row r="110" spans="1:27" x14ac:dyDescent="0.45">
      <c r="A110" s="38">
        <v>105</v>
      </c>
      <c r="B110" s="38"/>
      <c r="C110" s="38"/>
      <c r="D110" s="38"/>
      <c r="E110" s="38"/>
      <c r="F110" s="152"/>
      <c r="G110" s="152"/>
      <c r="H110" s="150"/>
      <c r="I110" s="38"/>
      <c r="J110" s="149" t="str">
        <f t="shared" si="17"/>
        <v>รอข้อมูลคอลัมน์ H</v>
      </c>
      <c r="K110" s="150"/>
      <c r="L110" s="150"/>
      <c r="M110" s="150"/>
      <c r="N110" s="149" t="str" cm="1">
        <f t="array" ref="N110">IF(AND(K110:M110=""),"ยังไม่บันทึกข้อมูล",
IF(M110&lt;&gt;"",
IF(M110&gt;=1.3,M110,"เป็นไม้พุ่ม"),
IF(K110+L110&gt;=1.3,K110+L110,"เป็นไม้พุ่ม")))</f>
        <v>ยังไม่บันทึกข้อมูล</v>
      </c>
      <c r="O110" s="149" t="str">
        <f t="shared" si="10"/>
        <v>ข้อมูลไม่ถูกต้อง</v>
      </c>
      <c r="P110" s="149" t="str">
        <f t="shared" si="11"/>
        <v>ข้อมูลไม่ถูกต้อง</v>
      </c>
      <c r="Q110" s="149" t="str">
        <f t="shared" si="12"/>
        <v>ข้อมูลไม่ถูกต้อง</v>
      </c>
      <c r="R110" s="149" t="str">
        <f t="shared" si="13"/>
        <v>ข้อมูลไม่ถูกต้อง</v>
      </c>
      <c r="S110" s="149" t="str">
        <f>IF(ISNUMBER(R110),
IF(H$2=ตัวเลือก!A$30,"ยังไม่บันทึกข้อมูล",R110*0.27),"ข้อมูลไม่ถูกต้อง")</f>
        <v>ข้อมูลไม่ถูกต้อง</v>
      </c>
      <c r="T110" s="149" t="str">
        <f t="shared" si="14"/>
        <v>ข้อมูลไม่ถูกต้อง</v>
      </c>
      <c r="U110" s="149" t="str">
        <f>IF(ISNUMBER(R110),
IF(H$2=ตัวเลือก!A$30,"ยังไม่บันทึกข้อมูล",R110*0.47),"ข้อมูลไม่ถูกต้อง")</f>
        <v>ข้อมูลไม่ถูกต้อง</v>
      </c>
      <c r="V110" s="149" t="str">
        <f>IF(ISNUMBER(S110),
IF(H$2=ตัวเลือก!A$30,"ยังไม่บันทึกข้อมูล",S110*0.47),"ข้อมูลไม่ถูกต้อง")</f>
        <v>ข้อมูลไม่ถูกต้อง</v>
      </c>
      <c r="W110" s="149" t="str">
        <f t="shared" si="15"/>
        <v>ข้อมูลไม่ถูกต้อง</v>
      </c>
      <c r="X110" s="148" t="str">
        <f t="shared" si="16"/>
        <v>ข้อมูลไม่ถูกต้อง</v>
      </c>
      <c r="Y110" s="38"/>
      <c r="Z110" s="38"/>
      <c r="AA110" s="38"/>
    </row>
    <row r="111" spans="1:27" x14ac:dyDescent="0.45">
      <c r="A111" s="38">
        <v>106</v>
      </c>
      <c r="B111" s="38"/>
      <c r="C111" s="38"/>
      <c r="D111" s="38"/>
      <c r="E111" s="38"/>
      <c r="F111" s="152"/>
      <c r="G111" s="152"/>
      <c r="H111" s="150"/>
      <c r="I111" s="38"/>
      <c r="J111" s="149" t="str">
        <f t="shared" si="17"/>
        <v>รอข้อมูลคอลัมน์ H</v>
      </c>
      <c r="K111" s="150"/>
      <c r="L111" s="150"/>
      <c r="M111" s="150"/>
      <c r="N111" s="149" t="str" cm="1">
        <f t="array" ref="N111">IF(AND(K111:M111=""),"ยังไม่บันทึกข้อมูล",
IF(M111&lt;&gt;"",
IF(M111&gt;=1.3,M111,"เป็นไม้พุ่ม"),
IF(K111+L111&gt;=1.3,K111+L111,"เป็นไม้พุ่ม")))</f>
        <v>ยังไม่บันทึกข้อมูล</v>
      </c>
      <c r="O111" s="149" t="str">
        <f t="shared" si="10"/>
        <v>ข้อมูลไม่ถูกต้อง</v>
      </c>
      <c r="P111" s="149" t="str">
        <f t="shared" si="11"/>
        <v>ข้อมูลไม่ถูกต้อง</v>
      </c>
      <c r="Q111" s="149" t="str">
        <f t="shared" si="12"/>
        <v>ข้อมูลไม่ถูกต้อง</v>
      </c>
      <c r="R111" s="149" t="str">
        <f t="shared" si="13"/>
        <v>ข้อมูลไม่ถูกต้อง</v>
      </c>
      <c r="S111" s="149" t="str">
        <f>IF(ISNUMBER(R111),
IF(H$2=ตัวเลือก!A$30,"ยังไม่บันทึกข้อมูล",R111*0.27),"ข้อมูลไม่ถูกต้อง")</f>
        <v>ข้อมูลไม่ถูกต้อง</v>
      </c>
      <c r="T111" s="149" t="str">
        <f t="shared" si="14"/>
        <v>ข้อมูลไม่ถูกต้อง</v>
      </c>
      <c r="U111" s="149" t="str">
        <f>IF(ISNUMBER(R111),
IF(H$2=ตัวเลือก!A$30,"ยังไม่บันทึกข้อมูล",R111*0.47),"ข้อมูลไม่ถูกต้อง")</f>
        <v>ข้อมูลไม่ถูกต้อง</v>
      </c>
      <c r="V111" s="149" t="str">
        <f>IF(ISNUMBER(S111),
IF(H$2=ตัวเลือก!A$30,"ยังไม่บันทึกข้อมูล",S111*0.47),"ข้อมูลไม่ถูกต้อง")</f>
        <v>ข้อมูลไม่ถูกต้อง</v>
      </c>
      <c r="W111" s="149" t="str">
        <f t="shared" si="15"/>
        <v>ข้อมูลไม่ถูกต้อง</v>
      </c>
      <c r="X111" s="148" t="str">
        <f t="shared" si="16"/>
        <v>ข้อมูลไม่ถูกต้อง</v>
      </c>
      <c r="Y111" s="38"/>
      <c r="Z111" s="38"/>
      <c r="AA111" s="38"/>
    </row>
    <row r="112" spans="1:27" x14ac:dyDescent="0.45">
      <c r="A112" s="38">
        <v>107</v>
      </c>
      <c r="B112" s="38"/>
      <c r="C112" s="38"/>
      <c r="D112" s="38"/>
      <c r="E112" s="38"/>
      <c r="F112" s="152"/>
      <c r="G112" s="152"/>
      <c r="H112" s="150"/>
      <c r="I112" s="38"/>
      <c r="J112" s="149" t="str">
        <f t="shared" si="17"/>
        <v>รอข้อมูลคอลัมน์ H</v>
      </c>
      <c r="K112" s="150"/>
      <c r="L112" s="150"/>
      <c r="M112" s="150"/>
      <c r="N112" s="149" t="str" cm="1">
        <f t="array" ref="N112">IF(AND(K112:M112=""),"ยังไม่บันทึกข้อมูล",
IF(M112&lt;&gt;"",
IF(M112&gt;=1.3,M112,"เป็นไม้พุ่ม"),
IF(K112+L112&gt;=1.3,K112+L112,"เป็นไม้พุ่ม")))</f>
        <v>ยังไม่บันทึกข้อมูล</v>
      </c>
      <c r="O112" s="149" t="str">
        <f t="shared" si="10"/>
        <v>ข้อมูลไม่ถูกต้อง</v>
      </c>
      <c r="P112" s="149" t="str">
        <f t="shared" si="11"/>
        <v>ข้อมูลไม่ถูกต้อง</v>
      </c>
      <c r="Q112" s="149" t="str">
        <f t="shared" si="12"/>
        <v>ข้อมูลไม่ถูกต้อง</v>
      </c>
      <c r="R112" s="149" t="str">
        <f t="shared" si="13"/>
        <v>ข้อมูลไม่ถูกต้อง</v>
      </c>
      <c r="S112" s="149" t="str">
        <f>IF(ISNUMBER(R112),
IF(H$2=ตัวเลือก!A$30,"ยังไม่บันทึกข้อมูล",R112*0.27),"ข้อมูลไม่ถูกต้อง")</f>
        <v>ข้อมูลไม่ถูกต้อง</v>
      </c>
      <c r="T112" s="149" t="str">
        <f t="shared" si="14"/>
        <v>ข้อมูลไม่ถูกต้อง</v>
      </c>
      <c r="U112" s="149" t="str">
        <f>IF(ISNUMBER(R112),
IF(H$2=ตัวเลือก!A$30,"ยังไม่บันทึกข้อมูล",R112*0.47),"ข้อมูลไม่ถูกต้อง")</f>
        <v>ข้อมูลไม่ถูกต้อง</v>
      </c>
      <c r="V112" s="149" t="str">
        <f>IF(ISNUMBER(S112),
IF(H$2=ตัวเลือก!A$30,"ยังไม่บันทึกข้อมูล",S112*0.47),"ข้อมูลไม่ถูกต้อง")</f>
        <v>ข้อมูลไม่ถูกต้อง</v>
      </c>
      <c r="W112" s="149" t="str">
        <f t="shared" si="15"/>
        <v>ข้อมูลไม่ถูกต้อง</v>
      </c>
      <c r="X112" s="148" t="str">
        <f t="shared" si="16"/>
        <v>ข้อมูลไม่ถูกต้อง</v>
      </c>
      <c r="Y112" s="38"/>
      <c r="Z112" s="38"/>
      <c r="AA112" s="38"/>
    </row>
    <row r="113" spans="1:27" x14ac:dyDescent="0.45">
      <c r="A113" s="38">
        <v>108</v>
      </c>
      <c r="B113" s="38"/>
      <c r="C113" s="38"/>
      <c r="D113" s="38"/>
      <c r="E113" s="38"/>
      <c r="F113" s="152"/>
      <c r="G113" s="152"/>
      <c r="H113" s="150"/>
      <c r="I113" s="38"/>
      <c r="J113" s="149" t="str">
        <f t="shared" si="17"/>
        <v>รอข้อมูลคอลัมน์ H</v>
      </c>
      <c r="K113" s="150"/>
      <c r="L113" s="150"/>
      <c r="M113" s="150"/>
      <c r="N113" s="149" t="str" cm="1">
        <f t="array" ref="N113">IF(AND(K113:M113=""),"ยังไม่บันทึกข้อมูล",
IF(M113&lt;&gt;"",
IF(M113&gt;=1.3,M113,"เป็นไม้พุ่ม"),
IF(K113+L113&gt;=1.3,K113+L113,"เป็นไม้พุ่ม")))</f>
        <v>ยังไม่บันทึกข้อมูล</v>
      </c>
      <c r="O113" s="149" t="str">
        <f t="shared" si="10"/>
        <v>ข้อมูลไม่ถูกต้อง</v>
      </c>
      <c r="P113" s="149" t="str">
        <f t="shared" si="11"/>
        <v>ข้อมูลไม่ถูกต้อง</v>
      </c>
      <c r="Q113" s="149" t="str">
        <f t="shared" si="12"/>
        <v>ข้อมูลไม่ถูกต้อง</v>
      </c>
      <c r="R113" s="149" t="str">
        <f t="shared" si="13"/>
        <v>ข้อมูลไม่ถูกต้อง</v>
      </c>
      <c r="S113" s="149" t="str">
        <f>IF(ISNUMBER(R113),
IF(H$2=ตัวเลือก!A$30,"ยังไม่บันทึกข้อมูล",R113*0.27),"ข้อมูลไม่ถูกต้อง")</f>
        <v>ข้อมูลไม่ถูกต้อง</v>
      </c>
      <c r="T113" s="149" t="str">
        <f t="shared" si="14"/>
        <v>ข้อมูลไม่ถูกต้อง</v>
      </c>
      <c r="U113" s="149" t="str">
        <f>IF(ISNUMBER(R113),
IF(H$2=ตัวเลือก!A$30,"ยังไม่บันทึกข้อมูล",R113*0.47),"ข้อมูลไม่ถูกต้อง")</f>
        <v>ข้อมูลไม่ถูกต้อง</v>
      </c>
      <c r="V113" s="149" t="str">
        <f>IF(ISNUMBER(S113),
IF(H$2=ตัวเลือก!A$30,"ยังไม่บันทึกข้อมูล",S113*0.47),"ข้อมูลไม่ถูกต้อง")</f>
        <v>ข้อมูลไม่ถูกต้อง</v>
      </c>
      <c r="W113" s="149" t="str">
        <f t="shared" si="15"/>
        <v>ข้อมูลไม่ถูกต้อง</v>
      </c>
      <c r="X113" s="148" t="str">
        <f t="shared" si="16"/>
        <v>ข้อมูลไม่ถูกต้อง</v>
      </c>
      <c r="Y113" s="38"/>
      <c r="Z113" s="38"/>
      <c r="AA113" s="38"/>
    </row>
    <row r="114" spans="1:27" x14ac:dyDescent="0.45">
      <c r="A114" s="38">
        <v>109</v>
      </c>
      <c r="B114" s="38"/>
      <c r="C114" s="38"/>
      <c r="D114" s="38"/>
      <c r="E114" s="38"/>
      <c r="F114" s="152"/>
      <c r="G114" s="152"/>
      <c r="H114" s="150"/>
      <c r="I114" s="38"/>
      <c r="J114" s="149" t="str">
        <f t="shared" si="17"/>
        <v>รอข้อมูลคอลัมน์ H</v>
      </c>
      <c r="K114" s="150"/>
      <c r="L114" s="150"/>
      <c r="M114" s="150"/>
      <c r="N114" s="149" t="str" cm="1">
        <f t="array" ref="N114">IF(AND(K114:M114=""),"ยังไม่บันทึกข้อมูล",
IF(M114&lt;&gt;"",
IF(M114&gt;=1.3,M114,"เป็นไม้พุ่ม"),
IF(K114+L114&gt;=1.3,K114+L114,"เป็นไม้พุ่ม")))</f>
        <v>ยังไม่บันทึกข้อมูล</v>
      </c>
      <c r="O114" s="149" t="str">
        <f t="shared" si="10"/>
        <v>ข้อมูลไม่ถูกต้อง</v>
      </c>
      <c r="P114" s="149" t="str">
        <f t="shared" si="11"/>
        <v>ข้อมูลไม่ถูกต้อง</v>
      </c>
      <c r="Q114" s="149" t="str">
        <f t="shared" si="12"/>
        <v>ข้อมูลไม่ถูกต้อง</v>
      </c>
      <c r="R114" s="149" t="str">
        <f t="shared" si="13"/>
        <v>ข้อมูลไม่ถูกต้อง</v>
      </c>
      <c r="S114" s="149" t="str">
        <f>IF(ISNUMBER(R114),
IF(H$2=ตัวเลือก!A$30,"ยังไม่บันทึกข้อมูล",R114*0.27),"ข้อมูลไม่ถูกต้อง")</f>
        <v>ข้อมูลไม่ถูกต้อง</v>
      </c>
      <c r="T114" s="149" t="str">
        <f t="shared" si="14"/>
        <v>ข้อมูลไม่ถูกต้อง</v>
      </c>
      <c r="U114" s="149" t="str">
        <f>IF(ISNUMBER(R114),
IF(H$2=ตัวเลือก!A$30,"ยังไม่บันทึกข้อมูล",R114*0.47),"ข้อมูลไม่ถูกต้อง")</f>
        <v>ข้อมูลไม่ถูกต้อง</v>
      </c>
      <c r="V114" s="149" t="str">
        <f>IF(ISNUMBER(S114),
IF(H$2=ตัวเลือก!A$30,"ยังไม่บันทึกข้อมูล",S114*0.47),"ข้อมูลไม่ถูกต้อง")</f>
        <v>ข้อมูลไม่ถูกต้อง</v>
      </c>
      <c r="W114" s="149" t="str">
        <f t="shared" si="15"/>
        <v>ข้อมูลไม่ถูกต้อง</v>
      </c>
      <c r="X114" s="148" t="str">
        <f t="shared" si="16"/>
        <v>ข้อมูลไม่ถูกต้อง</v>
      </c>
      <c r="Y114" s="38"/>
      <c r="Z114" s="38"/>
      <c r="AA114" s="38"/>
    </row>
    <row r="115" spans="1:27" x14ac:dyDescent="0.45">
      <c r="A115" s="38">
        <v>110</v>
      </c>
      <c r="B115" s="38"/>
      <c r="C115" s="38"/>
      <c r="D115" s="38"/>
      <c r="E115" s="38"/>
      <c r="F115" s="152"/>
      <c r="G115" s="152"/>
      <c r="H115" s="150"/>
      <c r="I115" s="38"/>
      <c r="J115" s="149" t="str">
        <f t="shared" si="17"/>
        <v>รอข้อมูลคอลัมน์ H</v>
      </c>
      <c r="K115" s="150"/>
      <c r="L115" s="150"/>
      <c r="M115" s="150"/>
      <c r="N115" s="149" t="str" cm="1">
        <f t="array" ref="N115">IF(AND(K115:M115=""),"ยังไม่บันทึกข้อมูล",
IF(M115&lt;&gt;"",
IF(M115&gt;=1.3,M115,"เป็นไม้พุ่ม"),
IF(K115+L115&gt;=1.3,K115+L115,"เป็นไม้พุ่ม")))</f>
        <v>ยังไม่บันทึกข้อมูล</v>
      </c>
      <c r="O115" s="149" t="str">
        <f t="shared" si="10"/>
        <v>ข้อมูลไม่ถูกต้อง</v>
      </c>
      <c r="P115" s="149" t="str">
        <f t="shared" si="11"/>
        <v>ข้อมูลไม่ถูกต้อง</v>
      </c>
      <c r="Q115" s="149" t="str">
        <f t="shared" si="12"/>
        <v>ข้อมูลไม่ถูกต้อง</v>
      </c>
      <c r="R115" s="149" t="str">
        <f t="shared" si="13"/>
        <v>ข้อมูลไม่ถูกต้อง</v>
      </c>
      <c r="S115" s="149" t="str">
        <f>IF(ISNUMBER(R115),
IF(H$2=ตัวเลือก!A$30,"ยังไม่บันทึกข้อมูล",R115*0.27),"ข้อมูลไม่ถูกต้อง")</f>
        <v>ข้อมูลไม่ถูกต้อง</v>
      </c>
      <c r="T115" s="149" t="str">
        <f t="shared" si="14"/>
        <v>ข้อมูลไม่ถูกต้อง</v>
      </c>
      <c r="U115" s="149" t="str">
        <f>IF(ISNUMBER(R115),
IF(H$2=ตัวเลือก!A$30,"ยังไม่บันทึกข้อมูล",R115*0.47),"ข้อมูลไม่ถูกต้อง")</f>
        <v>ข้อมูลไม่ถูกต้อง</v>
      </c>
      <c r="V115" s="149" t="str">
        <f>IF(ISNUMBER(S115),
IF(H$2=ตัวเลือก!A$30,"ยังไม่บันทึกข้อมูล",S115*0.47),"ข้อมูลไม่ถูกต้อง")</f>
        <v>ข้อมูลไม่ถูกต้อง</v>
      </c>
      <c r="W115" s="149" t="str">
        <f t="shared" si="15"/>
        <v>ข้อมูลไม่ถูกต้อง</v>
      </c>
      <c r="X115" s="148" t="str">
        <f t="shared" si="16"/>
        <v>ข้อมูลไม่ถูกต้อง</v>
      </c>
      <c r="Y115" s="38"/>
      <c r="Z115" s="38"/>
      <c r="AA115" s="38"/>
    </row>
    <row r="116" spans="1:27" x14ac:dyDescent="0.45">
      <c r="A116" s="38">
        <v>111</v>
      </c>
      <c r="B116" s="38"/>
      <c r="C116" s="38"/>
      <c r="D116" s="38"/>
      <c r="E116" s="38"/>
      <c r="F116" s="152"/>
      <c r="G116" s="152"/>
      <c r="H116" s="150"/>
      <c r="I116" s="38"/>
      <c r="J116" s="149" t="str">
        <f t="shared" si="17"/>
        <v>รอข้อมูลคอลัมน์ H</v>
      </c>
      <c r="K116" s="150"/>
      <c r="L116" s="150"/>
      <c r="M116" s="150"/>
      <c r="N116" s="149" t="str" cm="1">
        <f t="array" ref="N116">IF(AND(K116:M116=""),"ยังไม่บันทึกข้อมูล",
IF(M116&lt;&gt;"",
IF(M116&gt;=1.3,M116,"เป็นไม้พุ่ม"),
IF(K116+L116&gt;=1.3,K116+L116,"เป็นไม้พุ่ม")))</f>
        <v>ยังไม่บันทึกข้อมูล</v>
      </c>
      <c r="O116" s="149" t="str">
        <f t="shared" si="10"/>
        <v>ข้อมูลไม่ถูกต้อง</v>
      </c>
      <c r="P116" s="149" t="str">
        <f t="shared" si="11"/>
        <v>ข้อมูลไม่ถูกต้อง</v>
      </c>
      <c r="Q116" s="149" t="str">
        <f t="shared" si="12"/>
        <v>ข้อมูลไม่ถูกต้อง</v>
      </c>
      <c r="R116" s="149" t="str">
        <f t="shared" si="13"/>
        <v>ข้อมูลไม่ถูกต้อง</v>
      </c>
      <c r="S116" s="149" t="str">
        <f>IF(ISNUMBER(R116),
IF(H$2=ตัวเลือก!A$30,"ยังไม่บันทึกข้อมูล",R116*0.27),"ข้อมูลไม่ถูกต้อง")</f>
        <v>ข้อมูลไม่ถูกต้อง</v>
      </c>
      <c r="T116" s="149" t="str">
        <f t="shared" si="14"/>
        <v>ข้อมูลไม่ถูกต้อง</v>
      </c>
      <c r="U116" s="149" t="str">
        <f>IF(ISNUMBER(R116),
IF(H$2=ตัวเลือก!A$30,"ยังไม่บันทึกข้อมูล",R116*0.47),"ข้อมูลไม่ถูกต้อง")</f>
        <v>ข้อมูลไม่ถูกต้อง</v>
      </c>
      <c r="V116" s="149" t="str">
        <f>IF(ISNUMBER(S116),
IF(H$2=ตัวเลือก!A$30,"ยังไม่บันทึกข้อมูล",S116*0.47),"ข้อมูลไม่ถูกต้อง")</f>
        <v>ข้อมูลไม่ถูกต้อง</v>
      </c>
      <c r="W116" s="149" t="str">
        <f t="shared" si="15"/>
        <v>ข้อมูลไม่ถูกต้อง</v>
      </c>
      <c r="X116" s="148" t="str">
        <f t="shared" si="16"/>
        <v>ข้อมูลไม่ถูกต้อง</v>
      </c>
      <c r="Y116" s="38"/>
      <c r="Z116" s="38"/>
      <c r="AA116" s="38"/>
    </row>
    <row r="117" spans="1:27" x14ac:dyDescent="0.45">
      <c r="A117" s="38">
        <v>112</v>
      </c>
      <c r="B117" s="38"/>
      <c r="C117" s="38"/>
      <c r="D117" s="38"/>
      <c r="E117" s="38"/>
      <c r="F117" s="152"/>
      <c r="G117" s="152"/>
      <c r="H117" s="150"/>
      <c r="I117" s="38"/>
      <c r="J117" s="149" t="str">
        <f t="shared" si="17"/>
        <v>รอข้อมูลคอลัมน์ H</v>
      </c>
      <c r="K117" s="150"/>
      <c r="L117" s="150"/>
      <c r="M117" s="150"/>
      <c r="N117" s="149" t="str" cm="1">
        <f t="array" ref="N117">IF(AND(K117:M117=""),"ยังไม่บันทึกข้อมูล",
IF(M117&lt;&gt;"",
IF(M117&gt;=1.3,M117,"เป็นไม้พุ่ม"),
IF(K117+L117&gt;=1.3,K117+L117,"เป็นไม้พุ่ม")))</f>
        <v>ยังไม่บันทึกข้อมูล</v>
      </c>
      <c r="O117" s="149" t="str">
        <f t="shared" si="10"/>
        <v>ข้อมูลไม่ถูกต้อง</v>
      </c>
      <c r="P117" s="149" t="str">
        <f t="shared" si="11"/>
        <v>ข้อมูลไม่ถูกต้อง</v>
      </c>
      <c r="Q117" s="149" t="str">
        <f t="shared" si="12"/>
        <v>ข้อมูลไม่ถูกต้อง</v>
      </c>
      <c r="R117" s="149" t="str">
        <f t="shared" si="13"/>
        <v>ข้อมูลไม่ถูกต้อง</v>
      </c>
      <c r="S117" s="149" t="str">
        <f>IF(ISNUMBER(R117),
IF(H$2=ตัวเลือก!A$30,"ยังไม่บันทึกข้อมูล",R117*0.27),"ข้อมูลไม่ถูกต้อง")</f>
        <v>ข้อมูลไม่ถูกต้อง</v>
      </c>
      <c r="T117" s="149" t="str">
        <f t="shared" si="14"/>
        <v>ข้อมูลไม่ถูกต้อง</v>
      </c>
      <c r="U117" s="149" t="str">
        <f>IF(ISNUMBER(R117),
IF(H$2=ตัวเลือก!A$30,"ยังไม่บันทึกข้อมูล",R117*0.47),"ข้อมูลไม่ถูกต้อง")</f>
        <v>ข้อมูลไม่ถูกต้อง</v>
      </c>
      <c r="V117" s="149" t="str">
        <f>IF(ISNUMBER(S117),
IF(H$2=ตัวเลือก!A$30,"ยังไม่บันทึกข้อมูล",S117*0.47),"ข้อมูลไม่ถูกต้อง")</f>
        <v>ข้อมูลไม่ถูกต้อง</v>
      </c>
      <c r="W117" s="149" t="str">
        <f t="shared" si="15"/>
        <v>ข้อมูลไม่ถูกต้อง</v>
      </c>
      <c r="X117" s="148" t="str">
        <f t="shared" si="16"/>
        <v>ข้อมูลไม่ถูกต้อง</v>
      </c>
      <c r="Y117" s="38"/>
      <c r="Z117" s="38"/>
      <c r="AA117" s="38"/>
    </row>
    <row r="118" spans="1:27" x14ac:dyDescent="0.45">
      <c r="A118" s="38">
        <v>113</v>
      </c>
      <c r="B118" s="38"/>
      <c r="C118" s="38"/>
      <c r="D118" s="38"/>
      <c r="E118" s="38"/>
      <c r="F118" s="152"/>
      <c r="G118" s="152"/>
      <c r="H118" s="150"/>
      <c r="I118" s="38"/>
      <c r="J118" s="149" t="str">
        <f t="shared" si="17"/>
        <v>รอข้อมูลคอลัมน์ H</v>
      </c>
      <c r="K118" s="150"/>
      <c r="L118" s="150"/>
      <c r="M118" s="150"/>
      <c r="N118" s="149" t="str" cm="1">
        <f t="array" ref="N118">IF(AND(K118:M118=""),"ยังไม่บันทึกข้อมูล",
IF(M118&lt;&gt;"",
IF(M118&gt;=1.3,M118,"เป็นไม้พุ่ม"),
IF(K118+L118&gt;=1.3,K118+L118,"เป็นไม้พุ่ม")))</f>
        <v>ยังไม่บันทึกข้อมูล</v>
      </c>
      <c r="O118" s="149" t="str">
        <f t="shared" si="10"/>
        <v>ข้อมูลไม่ถูกต้อง</v>
      </c>
      <c r="P118" s="149" t="str">
        <f t="shared" si="11"/>
        <v>ข้อมูลไม่ถูกต้อง</v>
      </c>
      <c r="Q118" s="149" t="str">
        <f t="shared" si="12"/>
        <v>ข้อมูลไม่ถูกต้อง</v>
      </c>
      <c r="R118" s="149" t="str">
        <f t="shared" si="13"/>
        <v>ข้อมูลไม่ถูกต้อง</v>
      </c>
      <c r="S118" s="149" t="str">
        <f>IF(ISNUMBER(R118),
IF(H$2=ตัวเลือก!A$30,"ยังไม่บันทึกข้อมูล",R118*0.27),"ข้อมูลไม่ถูกต้อง")</f>
        <v>ข้อมูลไม่ถูกต้อง</v>
      </c>
      <c r="T118" s="149" t="str">
        <f t="shared" si="14"/>
        <v>ข้อมูลไม่ถูกต้อง</v>
      </c>
      <c r="U118" s="149" t="str">
        <f>IF(ISNUMBER(R118),
IF(H$2=ตัวเลือก!A$30,"ยังไม่บันทึกข้อมูล",R118*0.47),"ข้อมูลไม่ถูกต้อง")</f>
        <v>ข้อมูลไม่ถูกต้อง</v>
      </c>
      <c r="V118" s="149" t="str">
        <f>IF(ISNUMBER(S118),
IF(H$2=ตัวเลือก!A$30,"ยังไม่บันทึกข้อมูล",S118*0.47),"ข้อมูลไม่ถูกต้อง")</f>
        <v>ข้อมูลไม่ถูกต้อง</v>
      </c>
      <c r="W118" s="149" t="str">
        <f t="shared" si="15"/>
        <v>ข้อมูลไม่ถูกต้อง</v>
      </c>
      <c r="X118" s="148" t="str">
        <f t="shared" si="16"/>
        <v>ข้อมูลไม่ถูกต้อง</v>
      </c>
      <c r="Y118" s="38"/>
      <c r="Z118" s="38"/>
      <c r="AA118" s="38"/>
    </row>
    <row r="119" spans="1:27" x14ac:dyDescent="0.45">
      <c r="A119" s="38">
        <v>114</v>
      </c>
      <c r="B119" s="38"/>
      <c r="C119" s="38"/>
      <c r="D119" s="38"/>
      <c r="E119" s="38"/>
      <c r="F119" s="152"/>
      <c r="G119" s="152"/>
      <c r="H119" s="150"/>
      <c r="I119" s="38"/>
      <c r="J119" s="149" t="str">
        <f t="shared" si="17"/>
        <v>รอข้อมูลคอลัมน์ H</v>
      </c>
      <c r="K119" s="150"/>
      <c r="L119" s="150"/>
      <c r="M119" s="150"/>
      <c r="N119" s="149" t="str" cm="1">
        <f t="array" ref="N119">IF(AND(K119:M119=""),"ยังไม่บันทึกข้อมูล",
IF(M119&lt;&gt;"",
IF(M119&gt;=1.3,M119,"เป็นไม้พุ่ม"),
IF(K119+L119&gt;=1.3,K119+L119,"เป็นไม้พุ่ม")))</f>
        <v>ยังไม่บันทึกข้อมูล</v>
      </c>
      <c r="O119" s="149" t="str">
        <f t="shared" si="10"/>
        <v>ข้อมูลไม่ถูกต้อง</v>
      </c>
      <c r="P119" s="149" t="str">
        <f t="shared" si="11"/>
        <v>ข้อมูลไม่ถูกต้อง</v>
      </c>
      <c r="Q119" s="149" t="str">
        <f t="shared" si="12"/>
        <v>ข้อมูลไม่ถูกต้อง</v>
      </c>
      <c r="R119" s="149" t="str">
        <f t="shared" si="13"/>
        <v>ข้อมูลไม่ถูกต้อง</v>
      </c>
      <c r="S119" s="149" t="str">
        <f>IF(ISNUMBER(R119),
IF(H$2=ตัวเลือก!A$30,"ยังไม่บันทึกข้อมูล",R119*0.27),"ข้อมูลไม่ถูกต้อง")</f>
        <v>ข้อมูลไม่ถูกต้อง</v>
      </c>
      <c r="T119" s="149" t="str">
        <f t="shared" si="14"/>
        <v>ข้อมูลไม่ถูกต้อง</v>
      </c>
      <c r="U119" s="149" t="str">
        <f>IF(ISNUMBER(R119),
IF(H$2=ตัวเลือก!A$30,"ยังไม่บันทึกข้อมูล",R119*0.47),"ข้อมูลไม่ถูกต้อง")</f>
        <v>ข้อมูลไม่ถูกต้อง</v>
      </c>
      <c r="V119" s="149" t="str">
        <f>IF(ISNUMBER(S119),
IF(H$2=ตัวเลือก!A$30,"ยังไม่บันทึกข้อมูล",S119*0.47),"ข้อมูลไม่ถูกต้อง")</f>
        <v>ข้อมูลไม่ถูกต้อง</v>
      </c>
      <c r="W119" s="149" t="str">
        <f t="shared" si="15"/>
        <v>ข้อมูลไม่ถูกต้อง</v>
      </c>
      <c r="X119" s="148" t="str">
        <f t="shared" si="16"/>
        <v>ข้อมูลไม่ถูกต้อง</v>
      </c>
      <c r="Y119" s="38"/>
      <c r="Z119" s="38"/>
      <c r="AA119" s="38"/>
    </row>
    <row r="120" spans="1:27" x14ac:dyDescent="0.45">
      <c r="A120" s="38">
        <v>115</v>
      </c>
      <c r="B120" s="38"/>
      <c r="C120" s="38"/>
      <c r="D120" s="38"/>
      <c r="E120" s="38"/>
      <c r="F120" s="152"/>
      <c r="G120" s="152"/>
      <c r="H120" s="150"/>
      <c r="I120" s="38"/>
      <c r="J120" s="149" t="str">
        <f t="shared" si="17"/>
        <v>รอข้อมูลคอลัมน์ H</v>
      </c>
      <c r="K120" s="150"/>
      <c r="L120" s="150"/>
      <c r="M120" s="150"/>
      <c r="N120" s="149" t="str" cm="1">
        <f t="array" ref="N120">IF(AND(K120:M120=""),"ยังไม่บันทึกข้อมูล",
IF(M120&lt;&gt;"",
IF(M120&gt;=1.3,M120,"เป็นไม้พุ่ม"),
IF(K120+L120&gt;=1.3,K120+L120,"เป็นไม้พุ่ม")))</f>
        <v>ยังไม่บันทึกข้อมูล</v>
      </c>
      <c r="O120" s="149" t="str">
        <f t="shared" si="10"/>
        <v>ข้อมูลไม่ถูกต้อง</v>
      </c>
      <c r="P120" s="149" t="str">
        <f t="shared" si="11"/>
        <v>ข้อมูลไม่ถูกต้อง</v>
      </c>
      <c r="Q120" s="149" t="str">
        <f t="shared" si="12"/>
        <v>ข้อมูลไม่ถูกต้อง</v>
      </c>
      <c r="R120" s="149" t="str">
        <f t="shared" si="13"/>
        <v>ข้อมูลไม่ถูกต้อง</v>
      </c>
      <c r="S120" s="149" t="str">
        <f>IF(ISNUMBER(R120),
IF(H$2=ตัวเลือก!A$30,"ยังไม่บันทึกข้อมูล",R120*0.27),"ข้อมูลไม่ถูกต้อง")</f>
        <v>ข้อมูลไม่ถูกต้อง</v>
      </c>
      <c r="T120" s="149" t="str">
        <f t="shared" si="14"/>
        <v>ข้อมูลไม่ถูกต้อง</v>
      </c>
      <c r="U120" s="149" t="str">
        <f>IF(ISNUMBER(R120),
IF(H$2=ตัวเลือก!A$30,"ยังไม่บันทึกข้อมูล",R120*0.47),"ข้อมูลไม่ถูกต้อง")</f>
        <v>ข้อมูลไม่ถูกต้อง</v>
      </c>
      <c r="V120" s="149" t="str">
        <f>IF(ISNUMBER(S120),
IF(H$2=ตัวเลือก!A$30,"ยังไม่บันทึกข้อมูล",S120*0.47),"ข้อมูลไม่ถูกต้อง")</f>
        <v>ข้อมูลไม่ถูกต้อง</v>
      </c>
      <c r="W120" s="149" t="str">
        <f t="shared" si="15"/>
        <v>ข้อมูลไม่ถูกต้อง</v>
      </c>
      <c r="X120" s="148" t="str">
        <f t="shared" si="16"/>
        <v>ข้อมูลไม่ถูกต้อง</v>
      </c>
      <c r="Y120" s="38"/>
      <c r="Z120" s="38"/>
      <c r="AA120" s="38"/>
    </row>
    <row r="121" spans="1:27" x14ac:dyDescent="0.45">
      <c r="A121" s="38">
        <v>116</v>
      </c>
      <c r="B121" s="38"/>
      <c r="C121" s="38"/>
      <c r="D121" s="38"/>
      <c r="E121" s="38"/>
      <c r="F121" s="152"/>
      <c r="G121" s="152"/>
      <c r="H121" s="150"/>
      <c r="I121" s="38"/>
      <c r="J121" s="149" t="str">
        <f t="shared" si="17"/>
        <v>รอข้อมูลคอลัมน์ H</v>
      </c>
      <c r="K121" s="150"/>
      <c r="L121" s="150"/>
      <c r="M121" s="150"/>
      <c r="N121" s="149" t="str" cm="1">
        <f t="array" ref="N121">IF(AND(K121:M121=""),"ยังไม่บันทึกข้อมูล",
IF(M121&lt;&gt;"",
IF(M121&gt;=1.3,M121,"เป็นไม้พุ่ม"),
IF(K121+L121&gt;=1.3,K121+L121,"เป็นไม้พุ่ม")))</f>
        <v>ยังไม่บันทึกข้อมูล</v>
      </c>
      <c r="O121" s="149" t="str">
        <f t="shared" si="10"/>
        <v>ข้อมูลไม่ถูกต้อง</v>
      </c>
      <c r="P121" s="149" t="str">
        <f t="shared" si="11"/>
        <v>ข้อมูลไม่ถูกต้อง</v>
      </c>
      <c r="Q121" s="149" t="str">
        <f t="shared" si="12"/>
        <v>ข้อมูลไม่ถูกต้อง</v>
      </c>
      <c r="R121" s="149" t="str">
        <f t="shared" si="13"/>
        <v>ข้อมูลไม่ถูกต้อง</v>
      </c>
      <c r="S121" s="149" t="str">
        <f>IF(ISNUMBER(R121),
IF(H$2=ตัวเลือก!A$30,"ยังไม่บันทึกข้อมูล",R121*0.27),"ข้อมูลไม่ถูกต้อง")</f>
        <v>ข้อมูลไม่ถูกต้อง</v>
      </c>
      <c r="T121" s="149" t="str">
        <f t="shared" si="14"/>
        <v>ข้อมูลไม่ถูกต้อง</v>
      </c>
      <c r="U121" s="149" t="str">
        <f>IF(ISNUMBER(R121),
IF(H$2=ตัวเลือก!A$30,"ยังไม่บันทึกข้อมูล",R121*0.47),"ข้อมูลไม่ถูกต้อง")</f>
        <v>ข้อมูลไม่ถูกต้อง</v>
      </c>
      <c r="V121" s="149" t="str">
        <f>IF(ISNUMBER(S121),
IF(H$2=ตัวเลือก!A$30,"ยังไม่บันทึกข้อมูล",S121*0.47),"ข้อมูลไม่ถูกต้อง")</f>
        <v>ข้อมูลไม่ถูกต้อง</v>
      </c>
      <c r="W121" s="149" t="str">
        <f t="shared" si="15"/>
        <v>ข้อมูลไม่ถูกต้อง</v>
      </c>
      <c r="X121" s="148" t="str">
        <f t="shared" si="16"/>
        <v>ข้อมูลไม่ถูกต้อง</v>
      </c>
      <c r="Y121" s="38"/>
      <c r="Z121" s="38"/>
      <c r="AA121" s="38"/>
    </row>
    <row r="122" spans="1:27" x14ac:dyDescent="0.45">
      <c r="A122" s="38">
        <v>117</v>
      </c>
      <c r="B122" s="38"/>
      <c r="C122" s="38"/>
      <c r="D122" s="38"/>
      <c r="E122" s="38"/>
      <c r="F122" s="152"/>
      <c r="G122" s="152"/>
      <c r="H122" s="150"/>
      <c r="I122" s="38"/>
      <c r="J122" s="149" t="str">
        <f t="shared" si="17"/>
        <v>รอข้อมูลคอลัมน์ H</v>
      </c>
      <c r="K122" s="150"/>
      <c r="L122" s="150"/>
      <c r="M122" s="150"/>
      <c r="N122" s="149" t="str" cm="1">
        <f t="array" ref="N122">IF(AND(K122:M122=""),"ยังไม่บันทึกข้อมูล",
IF(M122&lt;&gt;"",
IF(M122&gt;=1.3,M122,"เป็นไม้พุ่ม"),
IF(K122+L122&gt;=1.3,K122+L122,"เป็นไม้พุ่ม")))</f>
        <v>ยังไม่บันทึกข้อมูล</v>
      </c>
      <c r="O122" s="149" t="str">
        <f t="shared" si="10"/>
        <v>ข้อมูลไม่ถูกต้อง</v>
      </c>
      <c r="P122" s="149" t="str">
        <f t="shared" si="11"/>
        <v>ข้อมูลไม่ถูกต้อง</v>
      </c>
      <c r="Q122" s="149" t="str">
        <f t="shared" si="12"/>
        <v>ข้อมูลไม่ถูกต้อง</v>
      </c>
      <c r="R122" s="149" t="str">
        <f t="shared" si="13"/>
        <v>ข้อมูลไม่ถูกต้อง</v>
      </c>
      <c r="S122" s="149" t="str">
        <f>IF(ISNUMBER(R122),
IF(H$2=ตัวเลือก!A$30,"ยังไม่บันทึกข้อมูล",R122*0.27),"ข้อมูลไม่ถูกต้อง")</f>
        <v>ข้อมูลไม่ถูกต้อง</v>
      </c>
      <c r="T122" s="149" t="str">
        <f t="shared" si="14"/>
        <v>ข้อมูลไม่ถูกต้อง</v>
      </c>
      <c r="U122" s="149" t="str">
        <f>IF(ISNUMBER(R122),
IF(H$2=ตัวเลือก!A$30,"ยังไม่บันทึกข้อมูล",R122*0.47),"ข้อมูลไม่ถูกต้อง")</f>
        <v>ข้อมูลไม่ถูกต้อง</v>
      </c>
      <c r="V122" s="149" t="str">
        <f>IF(ISNUMBER(S122),
IF(H$2=ตัวเลือก!A$30,"ยังไม่บันทึกข้อมูล",S122*0.47),"ข้อมูลไม่ถูกต้อง")</f>
        <v>ข้อมูลไม่ถูกต้อง</v>
      </c>
      <c r="W122" s="149" t="str">
        <f t="shared" si="15"/>
        <v>ข้อมูลไม่ถูกต้อง</v>
      </c>
      <c r="X122" s="148" t="str">
        <f t="shared" si="16"/>
        <v>ข้อมูลไม่ถูกต้อง</v>
      </c>
      <c r="Y122" s="38"/>
      <c r="Z122" s="38"/>
      <c r="AA122" s="38"/>
    </row>
    <row r="123" spans="1:27" x14ac:dyDescent="0.45">
      <c r="A123" s="38">
        <v>118</v>
      </c>
      <c r="B123" s="38"/>
      <c r="C123" s="38"/>
      <c r="D123" s="38"/>
      <c r="E123" s="38"/>
      <c r="F123" s="152"/>
      <c r="G123" s="152"/>
      <c r="H123" s="150"/>
      <c r="I123" s="38"/>
      <c r="J123" s="149" t="str">
        <f t="shared" si="17"/>
        <v>รอข้อมูลคอลัมน์ H</v>
      </c>
      <c r="K123" s="150"/>
      <c r="L123" s="150"/>
      <c r="M123" s="150"/>
      <c r="N123" s="149" t="str" cm="1">
        <f t="array" ref="N123">IF(AND(K123:M123=""),"ยังไม่บันทึกข้อมูล",
IF(M123&lt;&gt;"",
IF(M123&gt;=1.3,M123,"เป็นไม้พุ่ม"),
IF(K123+L123&gt;=1.3,K123+L123,"เป็นไม้พุ่ม")))</f>
        <v>ยังไม่บันทึกข้อมูล</v>
      </c>
      <c r="O123" s="149" t="str">
        <f t="shared" si="10"/>
        <v>ข้อมูลไม่ถูกต้อง</v>
      </c>
      <c r="P123" s="149" t="str">
        <f t="shared" si="11"/>
        <v>ข้อมูลไม่ถูกต้อง</v>
      </c>
      <c r="Q123" s="149" t="str">
        <f t="shared" si="12"/>
        <v>ข้อมูลไม่ถูกต้อง</v>
      </c>
      <c r="R123" s="149" t="str">
        <f t="shared" si="13"/>
        <v>ข้อมูลไม่ถูกต้อง</v>
      </c>
      <c r="S123" s="149" t="str">
        <f>IF(ISNUMBER(R123),
IF(H$2=ตัวเลือก!A$30,"ยังไม่บันทึกข้อมูล",R123*0.27),"ข้อมูลไม่ถูกต้อง")</f>
        <v>ข้อมูลไม่ถูกต้อง</v>
      </c>
      <c r="T123" s="149" t="str">
        <f t="shared" si="14"/>
        <v>ข้อมูลไม่ถูกต้อง</v>
      </c>
      <c r="U123" s="149" t="str">
        <f>IF(ISNUMBER(R123),
IF(H$2=ตัวเลือก!A$30,"ยังไม่บันทึกข้อมูล",R123*0.47),"ข้อมูลไม่ถูกต้อง")</f>
        <v>ข้อมูลไม่ถูกต้อง</v>
      </c>
      <c r="V123" s="149" t="str">
        <f>IF(ISNUMBER(S123),
IF(H$2=ตัวเลือก!A$30,"ยังไม่บันทึกข้อมูล",S123*0.47),"ข้อมูลไม่ถูกต้อง")</f>
        <v>ข้อมูลไม่ถูกต้อง</v>
      </c>
      <c r="W123" s="149" t="str">
        <f t="shared" si="15"/>
        <v>ข้อมูลไม่ถูกต้อง</v>
      </c>
      <c r="X123" s="148" t="str">
        <f t="shared" si="16"/>
        <v>ข้อมูลไม่ถูกต้อง</v>
      </c>
      <c r="Y123" s="38"/>
      <c r="Z123" s="38"/>
      <c r="AA123" s="38"/>
    </row>
    <row r="124" spans="1:27" x14ac:dyDescent="0.45">
      <c r="A124" s="38">
        <v>119</v>
      </c>
      <c r="B124" s="38"/>
      <c r="C124" s="38"/>
      <c r="D124" s="38"/>
      <c r="E124" s="38"/>
      <c r="F124" s="152"/>
      <c r="G124" s="152"/>
      <c r="H124" s="150"/>
      <c r="I124" s="38"/>
      <c r="J124" s="149" t="str">
        <f t="shared" si="17"/>
        <v>รอข้อมูลคอลัมน์ H</v>
      </c>
      <c r="K124" s="150"/>
      <c r="L124" s="150"/>
      <c r="M124" s="150"/>
      <c r="N124" s="149" t="str" cm="1">
        <f t="array" ref="N124">IF(AND(K124:M124=""),"ยังไม่บันทึกข้อมูล",
IF(M124&lt;&gt;"",
IF(M124&gt;=1.3,M124,"เป็นไม้พุ่ม"),
IF(K124+L124&gt;=1.3,K124+L124,"เป็นไม้พุ่ม")))</f>
        <v>ยังไม่บันทึกข้อมูล</v>
      </c>
      <c r="O124" s="149" t="str">
        <f t="shared" si="10"/>
        <v>ข้อมูลไม่ถูกต้อง</v>
      </c>
      <c r="P124" s="149" t="str">
        <f t="shared" si="11"/>
        <v>ข้อมูลไม่ถูกต้อง</v>
      </c>
      <c r="Q124" s="149" t="str">
        <f t="shared" si="12"/>
        <v>ข้อมูลไม่ถูกต้อง</v>
      </c>
      <c r="R124" s="149" t="str">
        <f t="shared" si="13"/>
        <v>ข้อมูลไม่ถูกต้อง</v>
      </c>
      <c r="S124" s="149" t="str">
        <f>IF(ISNUMBER(R124),
IF(H$2=ตัวเลือก!A$30,"ยังไม่บันทึกข้อมูล",R124*0.27),"ข้อมูลไม่ถูกต้อง")</f>
        <v>ข้อมูลไม่ถูกต้อง</v>
      </c>
      <c r="T124" s="149" t="str">
        <f t="shared" si="14"/>
        <v>ข้อมูลไม่ถูกต้อง</v>
      </c>
      <c r="U124" s="149" t="str">
        <f>IF(ISNUMBER(R124),
IF(H$2=ตัวเลือก!A$30,"ยังไม่บันทึกข้อมูล",R124*0.47),"ข้อมูลไม่ถูกต้อง")</f>
        <v>ข้อมูลไม่ถูกต้อง</v>
      </c>
      <c r="V124" s="149" t="str">
        <f>IF(ISNUMBER(S124),
IF(H$2=ตัวเลือก!A$30,"ยังไม่บันทึกข้อมูล",S124*0.47),"ข้อมูลไม่ถูกต้อง")</f>
        <v>ข้อมูลไม่ถูกต้อง</v>
      </c>
      <c r="W124" s="149" t="str">
        <f t="shared" si="15"/>
        <v>ข้อมูลไม่ถูกต้อง</v>
      </c>
      <c r="X124" s="148" t="str">
        <f t="shared" si="16"/>
        <v>ข้อมูลไม่ถูกต้อง</v>
      </c>
      <c r="Y124" s="38"/>
      <c r="Z124" s="38"/>
      <c r="AA124" s="38"/>
    </row>
    <row r="125" spans="1:27" x14ac:dyDescent="0.45">
      <c r="A125" s="38">
        <v>120</v>
      </c>
      <c r="B125" s="38"/>
      <c r="C125" s="38"/>
      <c r="D125" s="38"/>
      <c r="E125" s="38"/>
      <c r="F125" s="152"/>
      <c r="G125" s="152"/>
      <c r="H125" s="150"/>
      <c r="I125" s="38"/>
      <c r="J125" s="149" t="str">
        <f t="shared" si="17"/>
        <v>รอข้อมูลคอลัมน์ H</v>
      </c>
      <c r="K125" s="150"/>
      <c r="L125" s="150"/>
      <c r="M125" s="150"/>
      <c r="N125" s="149" t="str" cm="1">
        <f t="array" ref="N125">IF(AND(K125:M125=""),"ยังไม่บันทึกข้อมูล",
IF(M125&lt;&gt;"",
IF(M125&gt;=1.3,M125,"เป็นไม้พุ่ม"),
IF(K125+L125&gt;=1.3,K125+L125,"เป็นไม้พุ่ม")))</f>
        <v>ยังไม่บันทึกข้อมูล</v>
      </c>
      <c r="O125" s="149" t="str">
        <f t="shared" si="10"/>
        <v>ข้อมูลไม่ถูกต้อง</v>
      </c>
      <c r="P125" s="149" t="str">
        <f t="shared" si="11"/>
        <v>ข้อมูลไม่ถูกต้อง</v>
      </c>
      <c r="Q125" s="149" t="str">
        <f t="shared" si="12"/>
        <v>ข้อมูลไม่ถูกต้อง</v>
      </c>
      <c r="R125" s="149" t="str">
        <f t="shared" si="13"/>
        <v>ข้อมูลไม่ถูกต้อง</v>
      </c>
      <c r="S125" s="149" t="str">
        <f>IF(ISNUMBER(R125),
IF(H$2=ตัวเลือก!A$30,"ยังไม่บันทึกข้อมูล",R125*0.27),"ข้อมูลไม่ถูกต้อง")</f>
        <v>ข้อมูลไม่ถูกต้อง</v>
      </c>
      <c r="T125" s="149" t="str">
        <f t="shared" si="14"/>
        <v>ข้อมูลไม่ถูกต้อง</v>
      </c>
      <c r="U125" s="149" t="str">
        <f>IF(ISNUMBER(R125),
IF(H$2=ตัวเลือก!A$30,"ยังไม่บันทึกข้อมูล",R125*0.47),"ข้อมูลไม่ถูกต้อง")</f>
        <v>ข้อมูลไม่ถูกต้อง</v>
      </c>
      <c r="V125" s="149" t="str">
        <f>IF(ISNUMBER(S125),
IF(H$2=ตัวเลือก!A$30,"ยังไม่บันทึกข้อมูล",S125*0.47),"ข้อมูลไม่ถูกต้อง")</f>
        <v>ข้อมูลไม่ถูกต้อง</v>
      </c>
      <c r="W125" s="149" t="str">
        <f t="shared" si="15"/>
        <v>ข้อมูลไม่ถูกต้อง</v>
      </c>
      <c r="X125" s="148" t="str">
        <f t="shared" si="16"/>
        <v>ข้อมูลไม่ถูกต้อง</v>
      </c>
      <c r="Y125" s="38"/>
      <c r="Z125" s="38"/>
      <c r="AA125" s="38"/>
    </row>
    <row r="126" spans="1:27" x14ac:dyDescent="0.45">
      <c r="A126" s="38">
        <v>121</v>
      </c>
      <c r="B126" s="38"/>
      <c r="C126" s="38"/>
      <c r="D126" s="38"/>
      <c r="E126" s="38"/>
      <c r="F126" s="152"/>
      <c r="G126" s="152"/>
      <c r="H126" s="150"/>
      <c r="I126" s="38"/>
      <c r="J126" s="149" t="str">
        <f t="shared" si="17"/>
        <v>รอข้อมูลคอลัมน์ H</v>
      </c>
      <c r="K126" s="150"/>
      <c r="L126" s="150"/>
      <c r="M126" s="150"/>
      <c r="N126" s="149" t="str" cm="1">
        <f t="array" ref="N126">IF(AND(K126:M126=""),"ยังไม่บันทึกข้อมูล",
IF(M126&lt;&gt;"",
IF(M126&gt;=1.3,M126,"เป็นไม้พุ่ม"),
IF(K126+L126&gt;=1.3,K126+L126,"เป็นไม้พุ่ม")))</f>
        <v>ยังไม่บันทึกข้อมูล</v>
      </c>
      <c r="O126" s="149" t="str">
        <f t="shared" si="10"/>
        <v>ข้อมูลไม่ถูกต้อง</v>
      </c>
      <c r="P126" s="149" t="str">
        <f t="shared" si="11"/>
        <v>ข้อมูลไม่ถูกต้อง</v>
      </c>
      <c r="Q126" s="149" t="str">
        <f t="shared" si="12"/>
        <v>ข้อมูลไม่ถูกต้อง</v>
      </c>
      <c r="R126" s="149" t="str">
        <f t="shared" si="13"/>
        <v>ข้อมูลไม่ถูกต้อง</v>
      </c>
      <c r="S126" s="149" t="str">
        <f>IF(ISNUMBER(R126),
IF(H$2=ตัวเลือก!A$30,"ยังไม่บันทึกข้อมูล",R126*0.27),"ข้อมูลไม่ถูกต้อง")</f>
        <v>ข้อมูลไม่ถูกต้อง</v>
      </c>
      <c r="T126" s="149" t="str">
        <f t="shared" si="14"/>
        <v>ข้อมูลไม่ถูกต้อง</v>
      </c>
      <c r="U126" s="149" t="str">
        <f>IF(ISNUMBER(R126),
IF(H$2=ตัวเลือก!A$30,"ยังไม่บันทึกข้อมูล",R126*0.47),"ข้อมูลไม่ถูกต้อง")</f>
        <v>ข้อมูลไม่ถูกต้อง</v>
      </c>
      <c r="V126" s="149" t="str">
        <f>IF(ISNUMBER(S126),
IF(H$2=ตัวเลือก!A$30,"ยังไม่บันทึกข้อมูล",S126*0.47),"ข้อมูลไม่ถูกต้อง")</f>
        <v>ข้อมูลไม่ถูกต้อง</v>
      </c>
      <c r="W126" s="149" t="str">
        <f t="shared" si="15"/>
        <v>ข้อมูลไม่ถูกต้อง</v>
      </c>
      <c r="X126" s="148" t="str">
        <f t="shared" si="16"/>
        <v>ข้อมูลไม่ถูกต้อง</v>
      </c>
      <c r="Y126" s="38"/>
      <c r="Z126" s="38"/>
      <c r="AA126" s="38"/>
    </row>
    <row r="127" spans="1:27" x14ac:dyDescent="0.45">
      <c r="A127" s="38">
        <v>122</v>
      </c>
      <c r="B127" s="38"/>
      <c r="C127" s="38"/>
      <c r="D127" s="38"/>
      <c r="E127" s="38"/>
      <c r="F127" s="152"/>
      <c r="G127" s="152"/>
      <c r="H127" s="150"/>
      <c r="I127" s="38"/>
      <c r="J127" s="149" t="str">
        <f t="shared" si="17"/>
        <v>รอข้อมูลคอลัมน์ H</v>
      </c>
      <c r="K127" s="150"/>
      <c r="L127" s="150"/>
      <c r="M127" s="150"/>
      <c r="N127" s="149" t="str" cm="1">
        <f t="array" ref="N127">IF(AND(K127:M127=""),"ยังไม่บันทึกข้อมูล",
IF(M127&lt;&gt;"",
IF(M127&gt;=1.3,M127,"เป็นไม้พุ่ม"),
IF(K127+L127&gt;=1.3,K127+L127,"เป็นไม้พุ่ม")))</f>
        <v>ยังไม่บันทึกข้อมูล</v>
      </c>
      <c r="O127" s="149" t="str">
        <f t="shared" si="10"/>
        <v>ข้อมูลไม่ถูกต้อง</v>
      </c>
      <c r="P127" s="149" t="str">
        <f t="shared" si="11"/>
        <v>ข้อมูลไม่ถูกต้อง</v>
      </c>
      <c r="Q127" s="149" t="str">
        <f t="shared" si="12"/>
        <v>ข้อมูลไม่ถูกต้อง</v>
      </c>
      <c r="R127" s="149" t="str">
        <f t="shared" si="13"/>
        <v>ข้อมูลไม่ถูกต้อง</v>
      </c>
      <c r="S127" s="149" t="str">
        <f>IF(ISNUMBER(R127),
IF(H$2=ตัวเลือก!A$30,"ยังไม่บันทึกข้อมูล",R127*0.27),"ข้อมูลไม่ถูกต้อง")</f>
        <v>ข้อมูลไม่ถูกต้อง</v>
      </c>
      <c r="T127" s="149" t="str">
        <f t="shared" si="14"/>
        <v>ข้อมูลไม่ถูกต้อง</v>
      </c>
      <c r="U127" s="149" t="str">
        <f>IF(ISNUMBER(R127),
IF(H$2=ตัวเลือก!A$30,"ยังไม่บันทึกข้อมูล",R127*0.47),"ข้อมูลไม่ถูกต้อง")</f>
        <v>ข้อมูลไม่ถูกต้อง</v>
      </c>
      <c r="V127" s="149" t="str">
        <f>IF(ISNUMBER(S127),
IF(H$2=ตัวเลือก!A$30,"ยังไม่บันทึกข้อมูล",S127*0.47),"ข้อมูลไม่ถูกต้อง")</f>
        <v>ข้อมูลไม่ถูกต้อง</v>
      </c>
      <c r="W127" s="149" t="str">
        <f t="shared" si="15"/>
        <v>ข้อมูลไม่ถูกต้อง</v>
      </c>
      <c r="X127" s="148" t="str">
        <f t="shared" si="16"/>
        <v>ข้อมูลไม่ถูกต้อง</v>
      </c>
      <c r="Y127" s="38"/>
      <c r="Z127" s="38"/>
      <c r="AA127" s="38"/>
    </row>
    <row r="128" spans="1:27" x14ac:dyDescent="0.45">
      <c r="A128" s="38">
        <v>123</v>
      </c>
      <c r="B128" s="38"/>
      <c r="C128" s="38"/>
      <c r="D128" s="38"/>
      <c r="E128" s="38"/>
      <c r="F128" s="152"/>
      <c r="G128" s="152"/>
      <c r="H128" s="150"/>
      <c r="I128" s="38"/>
      <c r="J128" s="149" t="str">
        <f t="shared" si="17"/>
        <v>รอข้อมูลคอลัมน์ H</v>
      </c>
      <c r="K128" s="150"/>
      <c r="L128" s="150"/>
      <c r="M128" s="150"/>
      <c r="N128" s="149" t="str" cm="1">
        <f t="array" ref="N128">IF(AND(K128:M128=""),"ยังไม่บันทึกข้อมูล",
IF(M128&lt;&gt;"",
IF(M128&gt;=1.3,M128,"เป็นไม้พุ่ม"),
IF(K128+L128&gt;=1.3,K128+L128,"เป็นไม้พุ่ม")))</f>
        <v>ยังไม่บันทึกข้อมูล</v>
      </c>
      <c r="O128" s="149" t="str">
        <f t="shared" si="10"/>
        <v>ข้อมูลไม่ถูกต้อง</v>
      </c>
      <c r="P128" s="149" t="str">
        <f t="shared" si="11"/>
        <v>ข้อมูลไม่ถูกต้อง</v>
      </c>
      <c r="Q128" s="149" t="str">
        <f t="shared" si="12"/>
        <v>ข้อมูลไม่ถูกต้อง</v>
      </c>
      <c r="R128" s="149" t="str">
        <f t="shared" si="13"/>
        <v>ข้อมูลไม่ถูกต้อง</v>
      </c>
      <c r="S128" s="149" t="str">
        <f>IF(ISNUMBER(R128),
IF(H$2=ตัวเลือก!A$30,"ยังไม่บันทึกข้อมูล",R128*0.27),"ข้อมูลไม่ถูกต้อง")</f>
        <v>ข้อมูลไม่ถูกต้อง</v>
      </c>
      <c r="T128" s="149" t="str">
        <f t="shared" si="14"/>
        <v>ข้อมูลไม่ถูกต้อง</v>
      </c>
      <c r="U128" s="149" t="str">
        <f>IF(ISNUMBER(R128),
IF(H$2=ตัวเลือก!A$30,"ยังไม่บันทึกข้อมูล",R128*0.47),"ข้อมูลไม่ถูกต้อง")</f>
        <v>ข้อมูลไม่ถูกต้อง</v>
      </c>
      <c r="V128" s="149" t="str">
        <f>IF(ISNUMBER(S128),
IF(H$2=ตัวเลือก!A$30,"ยังไม่บันทึกข้อมูล",S128*0.47),"ข้อมูลไม่ถูกต้อง")</f>
        <v>ข้อมูลไม่ถูกต้อง</v>
      </c>
      <c r="W128" s="149" t="str">
        <f t="shared" si="15"/>
        <v>ข้อมูลไม่ถูกต้อง</v>
      </c>
      <c r="X128" s="148" t="str">
        <f t="shared" si="16"/>
        <v>ข้อมูลไม่ถูกต้อง</v>
      </c>
      <c r="Y128" s="38"/>
      <c r="Z128" s="38"/>
      <c r="AA128" s="38"/>
    </row>
    <row r="129" spans="1:27" x14ac:dyDescent="0.45">
      <c r="A129" s="38">
        <v>124</v>
      </c>
      <c r="B129" s="38"/>
      <c r="C129" s="38"/>
      <c r="D129" s="38"/>
      <c r="E129" s="38"/>
      <c r="F129" s="152"/>
      <c r="G129" s="152"/>
      <c r="H129" s="150"/>
      <c r="I129" s="38"/>
      <c r="J129" s="149" t="str">
        <f t="shared" si="17"/>
        <v>รอข้อมูลคอลัมน์ H</v>
      </c>
      <c r="K129" s="150"/>
      <c r="L129" s="150"/>
      <c r="M129" s="150"/>
      <c r="N129" s="149" t="str" cm="1">
        <f t="array" ref="N129">IF(AND(K129:M129=""),"ยังไม่บันทึกข้อมูล",
IF(M129&lt;&gt;"",
IF(M129&gt;=1.3,M129,"เป็นไม้พุ่ม"),
IF(K129+L129&gt;=1.3,K129+L129,"เป็นไม้พุ่ม")))</f>
        <v>ยังไม่บันทึกข้อมูล</v>
      </c>
      <c r="O129" s="149" t="str">
        <f t="shared" si="10"/>
        <v>ข้อมูลไม่ถูกต้อง</v>
      </c>
      <c r="P129" s="149" t="str">
        <f t="shared" si="11"/>
        <v>ข้อมูลไม่ถูกต้อง</v>
      </c>
      <c r="Q129" s="149" t="str">
        <f t="shared" si="12"/>
        <v>ข้อมูลไม่ถูกต้อง</v>
      </c>
      <c r="R129" s="149" t="str">
        <f t="shared" si="13"/>
        <v>ข้อมูลไม่ถูกต้อง</v>
      </c>
      <c r="S129" s="149" t="str">
        <f>IF(ISNUMBER(R129),
IF(H$2=ตัวเลือก!A$30,"ยังไม่บันทึกข้อมูล",R129*0.27),"ข้อมูลไม่ถูกต้อง")</f>
        <v>ข้อมูลไม่ถูกต้อง</v>
      </c>
      <c r="T129" s="149" t="str">
        <f t="shared" si="14"/>
        <v>ข้อมูลไม่ถูกต้อง</v>
      </c>
      <c r="U129" s="149" t="str">
        <f>IF(ISNUMBER(R129),
IF(H$2=ตัวเลือก!A$30,"ยังไม่บันทึกข้อมูล",R129*0.47),"ข้อมูลไม่ถูกต้อง")</f>
        <v>ข้อมูลไม่ถูกต้อง</v>
      </c>
      <c r="V129" s="149" t="str">
        <f>IF(ISNUMBER(S129),
IF(H$2=ตัวเลือก!A$30,"ยังไม่บันทึกข้อมูล",S129*0.47),"ข้อมูลไม่ถูกต้อง")</f>
        <v>ข้อมูลไม่ถูกต้อง</v>
      </c>
      <c r="W129" s="149" t="str">
        <f t="shared" si="15"/>
        <v>ข้อมูลไม่ถูกต้อง</v>
      </c>
      <c r="X129" s="148" t="str">
        <f t="shared" si="16"/>
        <v>ข้อมูลไม่ถูกต้อง</v>
      </c>
      <c r="Y129" s="38"/>
      <c r="Z129" s="38"/>
      <c r="AA129" s="38"/>
    </row>
    <row r="130" spans="1:27" x14ac:dyDescent="0.45">
      <c r="A130" s="38">
        <v>125</v>
      </c>
      <c r="B130" s="38"/>
      <c r="C130" s="38"/>
      <c r="D130" s="38"/>
      <c r="E130" s="38"/>
      <c r="F130" s="152"/>
      <c r="G130" s="152"/>
      <c r="H130" s="150"/>
      <c r="I130" s="38"/>
      <c r="J130" s="149" t="str">
        <f t="shared" si="17"/>
        <v>รอข้อมูลคอลัมน์ H</v>
      </c>
      <c r="K130" s="150"/>
      <c r="L130" s="150"/>
      <c r="M130" s="150"/>
      <c r="N130" s="149" t="str" cm="1">
        <f t="array" ref="N130">IF(AND(K130:M130=""),"ยังไม่บันทึกข้อมูล",
IF(M130&lt;&gt;"",
IF(M130&gt;=1.3,M130,"เป็นไม้พุ่ม"),
IF(K130+L130&gt;=1.3,K130+L130,"เป็นไม้พุ่ม")))</f>
        <v>ยังไม่บันทึกข้อมูล</v>
      </c>
      <c r="O130" s="149" t="str">
        <f t="shared" si="10"/>
        <v>ข้อมูลไม่ถูกต้อง</v>
      </c>
      <c r="P130" s="149" t="str">
        <f t="shared" si="11"/>
        <v>ข้อมูลไม่ถูกต้อง</v>
      </c>
      <c r="Q130" s="149" t="str">
        <f t="shared" si="12"/>
        <v>ข้อมูลไม่ถูกต้อง</v>
      </c>
      <c r="R130" s="149" t="str">
        <f t="shared" si="13"/>
        <v>ข้อมูลไม่ถูกต้อง</v>
      </c>
      <c r="S130" s="149" t="str">
        <f>IF(ISNUMBER(R130),
IF(H$2=ตัวเลือก!A$30,"ยังไม่บันทึกข้อมูล",R130*0.27),"ข้อมูลไม่ถูกต้อง")</f>
        <v>ข้อมูลไม่ถูกต้อง</v>
      </c>
      <c r="T130" s="149" t="str">
        <f t="shared" si="14"/>
        <v>ข้อมูลไม่ถูกต้อง</v>
      </c>
      <c r="U130" s="149" t="str">
        <f>IF(ISNUMBER(R130),
IF(H$2=ตัวเลือก!A$30,"ยังไม่บันทึกข้อมูล",R130*0.47),"ข้อมูลไม่ถูกต้อง")</f>
        <v>ข้อมูลไม่ถูกต้อง</v>
      </c>
      <c r="V130" s="149" t="str">
        <f>IF(ISNUMBER(S130),
IF(H$2=ตัวเลือก!A$30,"ยังไม่บันทึกข้อมูล",S130*0.47),"ข้อมูลไม่ถูกต้อง")</f>
        <v>ข้อมูลไม่ถูกต้อง</v>
      </c>
      <c r="W130" s="149" t="str">
        <f t="shared" si="15"/>
        <v>ข้อมูลไม่ถูกต้อง</v>
      </c>
      <c r="X130" s="148" t="str">
        <f t="shared" si="16"/>
        <v>ข้อมูลไม่ถูกต้อง</v>
      </c>
      <c r="Y130" s="38"/>
      <c r="Z130" s="38"/>
      <c r="AA130" s="38"/>
    </row>
    <row r="131" spans="1:27" x14ac:dyDescent="0.45">
      <c r="A131" s="38">
        <v>126</v>
      </c>
      <c r="B131" s="38"/>
      <c r="C131" s="38"/>
      <c r="D131" s="38"/>
      <c r="E131" s="38"/>
      <c r="F131" s="152"/>
      <c r="G131" s="152"/>
      <c r="H131" s="150"/>
      <c r="I131" s="38"/>
      <c r="J131" s="149" t="str">
        <f t="shared" si="17"/>
        <v>รอข้อมูลคอลัมน์ H</v>
      </c>
      <c r="K131" s="150"/>
      <c r="L131" s="150"/>
      <c r="M131" s="150"/>
      <c r="N131" s="149" t="str" cm="1">
        <f t="array" ref="N131">IF(AND(K131:M131=""),"ยังไม่บันทึกข้อมูล",
IF(M131&lt;&gt;"",
IF(M131&gt;=1.3,M131,"เป็นไม้พุ่ม"),
IF(K131+L131&gt;=1.3,K131+L131,"เป็นไม้พุ่ม")))</f>
        <v>ยังไม่บันทึกข้อมูล</v>
      </c>
      <c r="O131" s="149" t="str">
        <f t="shared" si="10"/>
        <v>ข้อมูลไม่ถูกต้อง</v>
      </c>
      <c r="P131" s="149" t="str">
        <f t="shared" si="11"/>
        <v>ข้อมูลไม่ถูกต้อง</v>
      </c>
      <c r="Q131" s="149" t="str">
        <f t="shared" si="12"/>
        <v>ข้อมูลไม่ถูกต้อง</v>
      </c>
      <c r="R131" s="149" t="str">
        <f t="shared" si="13"/>
        <v>ข้อมูลไม่ถูกต้อง</v>
      </c>
      <c r="S131" s="149" t="str">
        <f>IF(ISNUMBER(R131),
IF(H$2=ตัวเลือก!A$30,"ยังไม่บันทึกข้อมูล",R131*0.27),"ข้อมูลไม่ถูกต้อง")</f>
        <v>ข้อมูลไม่ถูกต้อง</v>
      </c>
      <c r="T131" s="149" t="str">
        <f t="shared" si="14"/>
        <v>ข้อมูลไม่ถูกต้อง</v>
      </c>
      <c r="U131" s="149" t="str">
        <f>IF(ISNUMBER(R131),
IF(H$2=ตัวเลือก!A$30,"ยังไม่บันทึกข้อมูล",R131*0.47),"ข้อมูลไม่ถูกต้อง")</f>
        <v>ข้อมูลไม่ถูกต้อง</v>
      </c>
      <c r="V131" s="149" t="str">
        <f>IF(ISNUMBER(S131),
IF(H$2=ตัวเลือก!A$30,"ยังไม่บันทึกข้อมูล",S131*0.47),"ข้อมูลไม่ถูกต้อง")</f>
        <v>ข้อมูลไม่ถูกต้อง</v>
      </c>
      <c r="W131" s="149" t="str">
        <f t="shared" si="15"/>
        <v>ข้อมูลไม่ถูกต้อง</v>
      </c>
      <c r="X131" s="148" t="str">
        <f t="shared" si="16"/>
        <v>ข้อมูลไม่ถูกต้อง</v>
      </c>
      <c r="Y131" s="38"/>
      <c r="Z131" s="38"/>
      <c r="AA131" s="38"/>
    </row>
    <row r="132" spans="1:27" x14ac:dyDescent="0.45">
      <c r="A132" s="38">
        <v>127</v>
      </c>
      <c r="B132" s="38"/>
      <c r="C132" s="38"/>
      <c r="D132" s="38"/>
      <c r="E132" s="38"/>
      <c r="F132" s="152"/>
      <c r="G132" s="152"/>
      <c r="H132" s="150"/>
      <c r="I132" s="38"/>
      <c r="J132" s="149" t="str">
        <f t="shared" si="17"/>
        <v>รอข้อมูลคอลัมน์ H</v>
      </c>
      <c r="K132" s="150"/>
      <c r="L132" s="150"/>
      <c r="M132" s="150"/>
      <c r="N132" s="149" t="str" cm="1">
        <f t="array" ref="N132">IF(AND(K132:M132=""),"ยังไม่บันทึกข้อมูล",
IF(M132&lt;&gt;"",
IF(M132&gt;=1.3,M132,"เป็นไม้พุ่ม"),
IF(K132+L132&gt;=1.3,K132+L132,"เป็นไม้พุ่ม")))</f>
        <v>ยังไม่บันทึกข้อมูล</v>
      </c>
      <c r="O132" s="149" t="str">
        <f t="shared" si="10"/>
        <v>ข้อมูลไม่ถูกต้อง</v>
      </c>
      <c r="P132" s="149" t="str">
        <f t="shared" si="11"/>
        <v>ข้อมูลไม่ถูกต้อง</v>
      </c>
      <c r="Q132" s="149" t="str">
        <f t="shared" si="12"/>
        <v>ข้อมูลไม่ถูกต้อง</v>
      </c>
      <c r="R132" s="149" t="str">
        <f t="shared" si="13"/>
        <v>ข้อมูลไม่ถูกต้อง</v>
      </c>
      <c r="S132" s="149" t="str">
        <f>IF(ISNUMBER(R132),
IF(H$2=ตัวเลือก!A$30,"ยังไม่บันทึกข้อมูล",R132*0.27),"ข้อมูลไม่ถูกต้อง")</f>
        <v>ข้อมูลไม่ถูกต้อง</v>
      </c>
      <c r="T132" s="149" t="str">
        <f t="shared" si="14"/>
        <v>ข้อมูลไม่ถูกต้อง</v>
      </c>
      <c r="U132" s="149" t="str">
        <f>IF(ISNUMBER(R132),
IF(H$2=ตัวเลือก!A$30,"ยังไม่บันทึกข้อมูล",R132*0.47),"ข้อมูลไม่ถูกต้อง")</f>
        <v>ข้อมูลไม่ถูกต้อง</v>
      </c>
      <c r="V132" s="149" t="str">
        <f>IF(ISNUMBER(S132),
IF(H$2=ตัวเลือก!A$30,"ยังไม่บันทึกข้อมูล",S132*0.47),"ข้อมูลไม่ถูกต้อง")</f>
        <v>ข้อมูลไม่ถูกต้อง</v>
      </c>
      <c r="W132" s="149" t="str">
        <f t="shared" si="15"/>
        <v>ข้อมูลไม่ถูกต้อง</v>
      </c>
      <c r="X132" s="148" t="str">
        <f t="shared" si="16"/>
        <v>ข้อมูลไม่ถูกต้อง</v>
      </c>
      <c r="Y132" s="38"/>
      <c r="Z132" s="38"/>
      <c r="AA132" s="38"/>
    </row>
    <row r="133" spans="1:27" x14ac:dyDescent="0.45">
      <c r="A133" s="38">
        <v>128</v>
      </c>
      <c r="B133" s="38"/>
      <c r="C133" s="38"/>
      <c r="D133" s="38"/>
      <c r="E133" s="38"/>
      <c r="F133" s="152"/>
      <c r="G133" s="152"/>
      <c r="H133" s="150"/>
      <c r="I133" s="38"/>
      <c r="J133" s="149" t="str">
        <f t="shared" si="17"/>
        <v>รอข้อมูลคอลัมน์ H</v>
      </c>
      <c r="K133" s="150"/>
      <c r="L133" s="150"/>
      <c r="M133" s="150"/>
      <c r="N133" s="149" t="str" cm="1">
        <f t="array" ref="N133">IF(AND(K133:M133=""),"ยังไม่บันทึกข้อมูล",
IF(M133&lt;&gt;"",
IF(M133&gt;=1.3,M133,"เป็นไม้พุ่ม"),
IF(K133+L133&gt;=1.3,K133+L133,"เป็นไม้พุ่ม")))</f>
        <v>ยังไม่บันทึกข้อมูล</v>
      </c>
      <c r="O133" s="149" t="str">
        <f t="shared" si="10"/>
        <v>ข้อมูลไม่ถูกต้อง</v>
      </c>
      <c r="P133" s="149" t="str">
        <f t="shared" si="11"/>
        <v>ข้อมูลไม่ถูกต้อง</v>
      </c>
      <c r="Q133" s="149" t="str">
        <f t="shared" si="12"/>
        <v>ข้อมูลไม่ถูกต้อง</v>
      </c>
      <c r="R133" s="149" t="str">
        <f t="shared" si="13"/>
        <v>ข้อมูลไม่ถูกต้อง</v>
      </c>
      <c r="S133" s="149" t="str">
        <f>IF(ISNUMBER(R133),
IF(H$2=ตัวเลือก!A$30,"ยังไม่บันทึกข้อมูล",R133*0.27),"ข้อมูลไม่ถูกต้อง")</f>
        <v>ข้อมูลไม่ถูกต้อง</v>
      </c>
      <c r="T133" s="149" t="str">
        <f t="shared" si="14"/>
        <v>ข้อมูลไม่ถูกต้อง</v>
      </c>
      <c r="U133" s="149" t="str">
        <f>IF(ISNUMBER(R133),
IF(H$2=ตัวเลือก!A$30,"ยังไม่บันทึกข้อมูล",R133*0.47),"ข้อมูลไม่ถูกต้อง")</f>
        <v>ข้อมูลไม่ถูกต้อง</v>
      </c>
      <c r="V133" s="149" t="str">
        <f>IF(ISNUMBER(S133),
IF(H$2=ตัวเลือก!A$30,"ยังไม่บันทึกข้อมูล",S133*0.47),"ข้อมูลไม่ถูกต้อง")</f>
        <v>ข้อมูลไม่ถูกต้อง</v>
      </c>
      <c r="W133" s="149" t="str">
        <f t="shared" si="15"/>
        <v>ข้อมูลไม่ถูกต้อง</v>
      </c>
      <c r="X133" s="148" t="str">
        <f t="shared" si="16"/>
        <v>ข้อมูลไม่ถูกต้อง</v>
      </c>
      <c r="Y133" s="38"/>
      <c r="Z133" s="38"/>
      <c r="AA133" s="38"/>
    </row>
    <row r="134" spans="1:27" x14ac:dyDescent="0.45">
      <c r="A134" s="38">
        <v>129</v>
      </c>
      <c r="B134" s="38"/>
      <c r="C134" s="38"/>
      <c r="D134" s="38"/>
      <c r="E134" s="38"/>
      <c r="F134" s="152"/>
      <c r="G134" s="152"/>
      <c r="H134" s="150"/>
      <c r="I134" s="38"/>
      <c r="J134" s="149" t="str">
        <f t="shared" si="17"/>
        <v>รอข้อมูลคอลัมน์ H</v>
      </c>
      <c r="K134" s="150"/>
      <c r="L134" s="150"/>
      <c r="M134" s="150"/>
      <c r="N134" s="149" t="str" cm="1">
        <f t="array" ref="N134">IF(AND(K134:M134=""),"ยังไม่บันทึกข้อมูล",
IF(M134&lt;&gt;"",
IF(M134&gt;=1.3,M134,"เป็นไม้พุ่ม"),
IF(K134+L134&gt;=1.3,K134+L134,"เป็นไม้พุ่ม")))</f>
        <v>ยังไม่บันทึกข้อมูล</v>
      </c>
      <c r="O134" s="149" t="str">
        <f t="shared" si="10"/>
        <v>ข้อมูลไม่ถูกต้อง</v>
      </c>
      <c r="P134" s="149" t="str">
        <f t="shared" si="11"/>
        <v>ข้อมูลไม่ถูกต้อง</v>
      </c>
      <c r="Q134" s="149" t="str">
        <f t="shared" si="12"/>
        <v>ข้อมูลไม่ถูกต้อง</v>
      </c>
      <c r="R134" s="149" t="str">
        <f t="shared" si="13"/>
        <v>ข้อมูลไม่ถูกต้อง</v>
      </c>
      <c r="S134" s="149" t="str">
        <f>IF(ISNUMBER(R134),
IF(H$2=ตัวเลือก!A$30,"ยังไม่บันทึกข้อมูล",R134*0.27),"ข้อมูลไม่ถูกต้อง")</f>
        <v>ข้อมูลไม่ถูกต้อง</v>
      </c>
      <c r="T134" s="149" t="str">
        <f t="shared" si="14"/>
        <v>ข้อมูลไม่ถูกต้อง</v>
      </c>
      <c r="U134" s="149" t="str">
        <f>IF(ISNUMBER(R134),
IF(H$2=ตัวเลือก!A$30,"ยังไม่บันทึกข้อมูล",R134*0.47),"ข้อมูลไม่ถูกต้อง")</f>
        <v>ข้อมูลไม่ถูกต้อง</v>
      </c>
      <c r="V134" s="149" t="str">
        <f>IF(ISNUMBER(S134),
IF(H$2=ตัวเลือก!A$30,"ยังไม่บันทึกข้อมูล",S134*0.47),"ข้อมูลไม่ถูกต้อง")</f>
        <v>ข้อมูลไม่ถูกต้อง</v>
      </c>
      <c r="W134" s="149" t="str">
        <f t="shared" si="15"/>
        <v>ข้อมูลไม่ถูกต้อง</v>
      </c>
      <c r="X134" s="148" t="str">
        <f t="shared" si="16"/>
        <v>ข้อมูลไม่ถูกต้อง</v>
      </c>
      <c r="Y134" s="38"/>
      <c r="Z134" s="38"/>
      <c r="AA134" s="38"/>
    </row>
    <row r="135" spans="1:27" x14ac:dyDescent="0.45">
      <c r="A135" s="38">
        <v>130</v>
      </c>
      <c r="B135" s="38"/>
      <c r="C135" s="38"/>
      <c r="D135" s="38"/>
      <c r="E135" s="38"/>
      <c r="F135" s="152"/>
      <c r="G135" s="152"/>
      <c r="H135" s="150"/>
      <c r="I135" s="38"/>
      <c r="J135" s="149" t="str">
        <f t="shared" si="17"/>
        <v>รอข้อมูลคอลัมน์ H</v>
      </c>
      <c r="K135" s="150"/>
      <c r="L135" s="150"/>
      <c r="M135" s="150"/>
      <c r="N135" s="149" t="str" cm="1">
        <f t="array" ref="N135">IF(AND(K135:M135=""),"ยังไม่บันทึกข้อมูล",
IF(M135&lt;&gt;"",
IF(M135&gt;=1.3,M135,"เป็นไม้พุ่ม"),
IF(K135+L135&gt;=1.3,K135+L135,"เป็นไม้พุ่ม")))</f>
        <v>ยังไม่บันทึกข้อมูล</v>
      </c>
      <c r="O135" s="149" t="str">
        <f t="shared" ref="O135:O198" si="18">IF(AND(ISNUMBER(J135),ISNUMBER(N135)),0.0702*(((J135^2)*N135))^0.8737,"ข้อมูลไม่ถูกต้อง")</f>
        <v>ข้อมูลไม่ถูกต้อง</v>
      </c>
      <c r="P135" s="149" t="str">
        <f t="shared" ref="P135:P198" si="19">IF(AND(ISNUMBER(J135),ISNUMBER(N135)),0.0093*(((J135^2)*N135))^0.9403,"ข้อมูลไม่ถูกต้อง")</f>
        <v>ข้อมูลไม่ถูกต้อง</v>
      </c>
      <c r="Q135" s="149" t="str">
        <f t="shared" ref="Q135:Q198" si="20">IF(AND(ISNUMBER(K135),ISNUMBER(O135)),0.0244*(((K135^2)*O135))^1.0517,"ข้อมูลไม่ถูกต้อง")</f>
        <v>ข้อมูลไม่ถูกต้อง</v>
      </c>
      <c r="R135" s="149" t="str">
        <f t="shared" ref="R135:R198" si="21">IF(AND(O135&lt;&gt;"ข้อมูลไม่ถูกต้อง",P135&lt;&gt;"ข้อมูลไม่ถูกต้อง",Q135&lt;&gt;"ข้อมูลไม่ถูกต้อง"),O135+P135+Q135,"ข้อมูลไม่ถูกต้อง")</f>
        <v>ข้อมูลไม่ถูกต้อง</v>
      </c>
      <c r="S135" s="149" t="str">
        <f>IF(ISNUMBER(R135),
IF(H$2=ตัวเลือก!A$30,"ยังไม่บันทึกข้อมูล",R135*0.27),"ข้อมูลไม่ถูกต้อง")</f>
        <v>ข้อมูลไม่ถูกต้อง</v>
      </c>
      <c r="T135" s="149" t="str">
        <f t="shared" ref="T135:T198" si="22">IF(AND(ISNUMBER(R135),ISNUMBER(S135)),R135+S135,"ข้อมูลไม่ถูกต้อง")</f>
        <v>ข้อมูลไม่ถูกต้อง</v>
      </c>
      <c r="U135" s="149" t="str">
        <f>IF(ISNUMBER(R135),
IF(H$2=ตัวเลือก!A$30,"ยังไม่บันทึกข้อมูล",R135*0.47),"ข้อมูลไม่ถูกต้อง")</f>
        <v>ข้อมูลไม่ถูกต้อง</v>
      </c>
      <c r="V135" s="149" t="str">
        <f>IF(ISNUMBER(S135),
IF(H$2=ตัวเลือก!A$30,"ยังไม่บันทึกข้อมูล",S135*0.47),"ข้อมูลไม่ถูกต้อง")</f>
        <v>ข้อมูลไม่ถูกต้อง</v>
      </c>
      <c r="W135" s="149" t="str">
        <f t="shared" ref="W135:W198" si="23">IF(AND(ISNUMBER(U135),ISNUMBER(V135)),((U135+V135)/1000),"ข้อมูลไม่ถูกต้อง")</f>
        <v>ข้อมูลไม่ถูกต้อง</v>
      </c>
      <c r="X135" s="148" t="str">
        <f t="shared" si="16"/>
        <v>ข้อมูลไม่ถูกต้อง</v>
      </c>
      <c r="Y135" s="38"/>
      <c r="Z135" s="38"/>
      <c r="AA135" s="38"/>
    </row>
    <row r="136" spans="1:27" x14ac:dyDescent="0.45">
      <c r="A136" s="38">
        <v>131</v>
      </c>
      <c r="B136" s="38"/>
      <c r="C136" s="38"/>
      <c r="D136" s="38"/>
      <c r="E136" s="38"/>
      <c r="F136" s="35"/>
      <c r="G136" s="35"/>
      <c r="H136" s="150"/>
      <c r="I136" s="38"/>
      <c r="J136" s="149" t="str">
        <f t="shared" si="17"/>
        <v>รอข้อมูลคอลัมน์ H</v>
      </c>
      <c r="K136" s="150"/>
      <c r="L136" s="150"/>
      <c r="M136" s="150"/>
      <c r="N136" s="149" t="str" cm="1">
        <f t="array" ref="N136">IF(AND(K136:M136=""),"ยังไม่บันทึกข้อมูล",
IF(M136&lt;&gt;"",
IF(M136&gt;=1.3,M136,"เป็นไม้พุ่ม"),
IF(K136+L136&gt;=1.3,K136+L136,"เป็นไม้พุ่ม")))</f>
        <v>ยังไม่บันทึกข้อมูล</v>
      </c>
      <c r="O136" s="149" t="str">
        <f t="shared" si="18"/>
        <v>ข้อมูลไม่ถูกต้อง</v>
      </c>
      <c r="P136" s="149" t="str">
        <f t="shared" si="19"/>
        <v>ข้อมูลไม่ถูกต้อง</v>
      </c>
      <c r="Q136" s="149" t="str">
        <f t="shared" si="20"/>
        <v>ข้อมูลไม่ถูกต้อง</v>
      </c>
      <c r="R136" s="149" t="str">
        <f t="shared" si="21"/>
        <v>ข้อมูลไม่ถูกต้อง</v>
      </c>
      <c r="S136" s="149" t="str">
        <f>IF(ISNUMBER(R136),
IF(H$2=ตัวเลือก!A$30,"ยังไม่บันทึกข้อมูล",R136*0.27),"ข้อมูลไม่ถูกต้อง")</f>
        <v>ข้อมูลไม่ถูกต้อง</v>
      </c>
      <c r="T136" s="149" t="str">
        <f t="shared" si="22"/>
        <v>ข้อมูลไม่ถูกต้อง</v>
      </c>
      <c r="U136" s="149" t="str">
        <f>IF(ISNUMBER(R136),
IF(H$2=ตัวเลือก!A$30,"ยังไม่บันทึกข้อมูล",R136*0.47),"ข้อมูลไม่ถูกต้อง")</f>
        <v>ข้อมูลไม่ถูกต้อง</v>
      </c>
      <c r="V136" s="149" t="str">
        <f>IF(ISNUMBER(S136),
IF(H$2=ตัวเลือก!A$30,"ยังไม่บันทึกข้อมูล",S136*0.47),"ข้อมูลไม่ถูกต้อง")</f>
        <v>ข้อมูลไม่ถูกต้อง</v>
      </c>
      <c r="W136" s="149" t="str">
        <f t="shared" si="23"/>
        <v>ข้อมูลไม่ถูกต้อง</v>
      </c>
      <c r="X136" s="148" t="str">
        <f t="shared" si="16"/>
        <v>ข้อมูลไม่ถูกต้อง</v>
      </c>
      <c r="Y136" s="38"/>
      <c r="Z136" s="38"/>
      <c r="AA136" s="38"/>
    </row>
    <row r="137" spans="1:27" x14ac:dyDescent="0.45">
      <c r="A137" s="38">
        <v>132</v>
      </c>
      <c r="B137" s="38"/>
      <c r="C137" s="38"/>
      <c r="D137" s="38"/>
      <c r="E137" s="38"/>
      <c r="F137" s="35"/>
      <c r="G137" s="35"/>
      <c r="H137" s="150"/>
      <c r="I137" s="38"/>
      <c r="J137" s="149" t="str">
        <f t="shared" si="17"/>
        <v>รอข้อมูลคอลัมน์ H</v>
      </c>
      <c r="K137" s="150"/>
      <c r="L137" s="150"/>
      <c r="M137" s="150"/>
      <c r="N137" s="149" t="str" cm="1">
        <f t="array" ref="N137">IF(AND(K137:M137=""),"ยังไม่บันทึกข้อมูล",
IF(M137&lt;&gt;"",
IF(M137&gt;=1.3,M137,"เป็นไม้พุ่ม"),
IF(K137+L137&gt;=1.3,K137+L137,"เป็นไม้พุ่ม")))</f>
        <v>ยังไม่บันทึกข้อมูล</v>
      </c>
      <c r="O137" s="149" t="str">
        <f t="shared" si="18"/>
        <v>ข้อมูลไม่ถูกต้อง</v>
      </c>
      <c r="P137" s="149" t="str">
        <f t="shared" si="19"/>
        <v>ข้อมูลไม่ถูกต้อง</v>
      </c>
      <c r="Q137" s="149" t="str">
        <f t="shared" si="20"/>
        <v>ข้อมูลไม่ถูกต้อง</v>
      </c>
      <c r="R137" s="149" t="str">
        <f t="shared" si="21"/>
        <v>ข้อมูลไม่ถูกต้อง</v>
      </c>
      <c r="S137" s="149" t="str">
        <f>IF(ISNUMBER(R137),
IF(H$2=ตัวเลือก!A$30,"ยังไม่บันทึกข้อมูล",R137*0.27),"ข้อมูลไม่ถูกต้อง")</f>
        <v>ข้อมูลไม่ถูกต้อง</v>
      </c>
      <c r="T137" s="149" t="str">
        <f t="shared" si="22"/>
        <v>ข้อมูลไม่ถูกต้อง</v>
      </c>
      <c r="U137" s="149" t="str">
        <f>IF(ISNUMBER(R137),
IF(H$2=ตัวเลือก!A$30,"ยังไม่บันทึกข้อมูล",R137*0.47),"ข้อมูลไม่ถูกต้อง")</f>
        <v>ข้อมูลไม่ถูกต้อง</v>
      </c>
      <c r="V137" s="149" t="str">
        <f>IF(ISNUMBER(S137),
IF(H$2=ตัวเลือก!A$30,"ยังไม่บันทึกข้อมูล",S137*0.47),"ข้อมูลไม่ถูกต้อง")</f>
        <v>ข้อมูลไม่ถูกต้อง</v>
      </c>
      <c r="W137" s="149" t="str">
        <f t="shared" si="23"/>
        <v>ข้อมูลไม่ถูกต้อง</v>
      </c>
      <c r="X137" s="148" t="str">
        <f t="shared" si="16"/>
        <v>ข้อมูลไม่ถูกต้อง</v>
      </c>
      <c r="Y137" s="38"/>
      <c r="Z137" s="38"/>
      <c r="AA137" s="38"/>
    </row>
    <row r="138" spans="1:27" x14ac:dyDescent="0.45">
      <c r="A138" s="38">
        <v>133</v>
      </c>
      <c r="B138" s="38"/>
      <c r="C138" s="38"/>
      <c r="D138" s="38"/>
      <c r="E138" s="38"/>
      <c r="F138" s="35"/>
      <c r="G138" s="35"/>
      <c r="H138" s="150"/>
      <c r="I138" s="38"/>
      <c r="J138" s="149" t="str">
        <f t="shared" si="17"/>
        <v>รอข้อมูลคอลัมน์ H</v>
      </c>
      <c r="K138" s="150"/>
      <c r="L138" s="150"/>
      <c r="M138" s="150"/>
      <c r="N138" s="149" t="str" cm="1">
        <f t="array" ref="N138">IF(AND(K138:M138=""),"ยังไม่บันทึกข้อมูล",
IF(M138&lt;&gt;"",
IF(M138&gt;=1.3,M138,"เป็นไม้พุ่ม"),
IF(K138+L138&gt;=1.3,K138+L138,"เป็นไม้พุ่ม")))</f>
        <v>ยังไม่บันทึกข้อมูล</v>
      </c>
      <c r="O138" s="149" t="str">
        <f t="shared" si="18"/>
        <v>ข้อมูลไม่ถูกต้อง</v>
      </c>
      <c r="P138" s="149" t="str">
        <f t="shared" si="19"/>
        <v>ข้อมูลไม่ถูกต้อง</v>
      </c>
      <c r="Q138" s="149" t="str">
        <f t="shared" si="20"/>
        <v>ข้อมูลไม่ถูกต้อง</v>
      </c>
      <c r="R138" s="149" t="str">
        <f t="shared" si="21"/>
        <v>ข้อมูลไม่ถูกต้อง</v>
      </c>
      <c r="S138" s="149" t="str">
        <f>IF(ISNUMBER(R138),
IF(H$2=ตัวเลือก!A$30,"ยังไม่บันทึกข้อมูล",R138*0.27),"ข้อมูลไม่ถูกต้อง")</f>
        <v>ข้อมูลไม่ถูกต้อง</v>
      </c>
      <c r="T138" s="149" t="str">
        <f t="shared" si="22"/>
        <v>ข้อมูลไม่ถูกต้อง</v>
      </c>
      <c r="U138" s="149" t="str">
        <f>IF(ISNUMBER(R138),
IF(H$2=ตัวเลือก!A$30,"ยังไม่บันทึกข้อมูล",R138*0.47),"ข้อมูลไม่ถูกต้อง")</f>
        <v>ข้อมูลไม่ถูกต้อง</v>
      </c>
      <c r="V138" s="149" t="str">
        <f>IF(ISNUMBER(S138),
IF(H$2=ตัวเลือก!A$30,"ยังไม่บันทึกข้อมูล",S138*0.47),"ข้อมูลไม่ถูกต้อง")</f>
        <v>ข้อมูลไม่ถูกต้อง</v>
      </c>
      <c r="W138" s="149" t="str">
        <f t="shared" si="23"/>
        <v>ข้อมูลไม่ถูกต้อง</v>
      </c>
      <c r="X138" s="148" t="str">
        <f t="shared" si="16"/>
        <v>ข้อมูลไม่ถูกต้อง</v>
      </c>
      <c r="Y138" s="38"/>
      <c r="Z138" s="38"/>
      <c r="AA138" s="38"/>
    </row>
    <row r="139" spans="1:27" x14ac:dyDescent="0.45">
      <c r="A139" s="38">
        <v>134</v>
      </c>
      <c r="B139" s="38"/>
      <c r="C139" s="38"/>
      <c r="D139" s="38"/>
      <c r="E139" s="38"/>
      <c r="F139" s="35"/>
      <c r="G139" s="35"/>
      <c r="H139" s="150"/>
      <c r="I139" s="38"/>
      <c r="J139" s="149" t="str">
        <f t="shared" si="17"/>
        <v>รอข้อมูลคอลัมน์ H</v>
      </c>
      <c r="K139" s="150"/>
      <c r="L139" s="150"/>
      <c r="M139" s="150"/>
      <c r="N139" s="149" t="str" cm="1">
        <f t="array" ref="N139">IF(AND(K139:M139=""),"ยังไม่บันทึกข้อมูล",
IF(M139&lt;&gt;"",
IF(M139&gt;=1.3,M139,"เป็นไม้พุ่ม"),
IF(K139+L139&gt;=1.3,K139+L139,"เป็นไม้พุ่ม")))</f>
        <v>ยังไม่บันทึกข้อมูล</v>
      </c>
      <c r="O139" s="149" t="str">
        <f t="shared" si="18"/>
        <v>ข้อมูลไม่ถูกต้อง</v>
      </c>
      <c r="P139" s="149" t="str">
        <f t="shared" si="19"/>
        <v>ข้อมูลไม่ถูกต้อง</v>
      </c>
      <c r="Q139" s="149" t="str">
        <f t="shared" si="20"/>
        <v>ข้อมูลไม่ถูกต้อง</v>
      </c>
      <c r="R139" s="149" t="str">
        <f t="shared" si="21"/>
        <v>ข้อมูลไม่ถูกต้อง</v>
      </c>
      <c r="S139" s="149" t="str">
        <f>IF(ISNUMBER(R139),
IF(H$2=ตัวเลือก!A$30,"ยังไม่บันทึกข้อมูล",R139*0.27),"ข้อมูลไม่ถูกต้อง")</f>
        <v>ข้อมูลไม่ถูกต้อง</v>
      </c>
      <c r="T139" s="149" t="str">
        <f t="shared" si="22"/>
        <v>ข้อมูลไม่ถูกต้อง</v>
      </c>
      <c r="U139" s="149" t="str">
        <f>IF(ISNUMBER(R139),
IF(H$2=ตัวเลือก!A$30,"ยังไม่บันทึกข้อมูล",R139*0.47),"ข้อมูลไม่ถูกต้อง")</f>
        <v>ข้อมูลไม่ถูกต้อง</v>
      </c>
      <c r="V139" s="149" t="str">
        <f>IF(ISNUMBER(S139),
IF(H$2=ตัวเลือก!A$30,"ยังไม่บันทึกข้อมูล",S139*0.47),"ข้อมูลไม่ถูกต้อง")</f>
        <v>ข้อมูลไม่ถูกต้อง</v>
      </c>
      <c r="W139" s="149" t="str">
        <f t="shared" si="23"/>
        <v>ข้อมูลไม่ถูกต้อง</v>
      </c>
      <c r="X139" s="148" t="str">
        <f t="shared" si="16"/>
        <v>ข้อมูลไม่ถูกต้อง</v>
      </c>
      <c r="Y139" s="38"/>
      <c r="Z139" s="38"/>
      <c r="AA139" s="38"/>
    </row>
    <row r="140" spans="1:27" x14ac:dyDescent="0.45">
      <c r="A140" s="38">
        <v>135</v>
      </c>
      <c r="B140" s="38"/>
      <c r="C140" s="38"/>
      <c r="D140" s="38"/>
      <c r="E140" s="38"/>
      <c r="F140" s="35"/>
      <c r="G140" s="35"/>
      <c r="H140" s="150"/>
      <c r="I140" s="38"/>
      <c r="J140" s="149" t="str">
        <f t="shared" si="17"/>
        <v>รอข้อมูลคอลัมน์ H</v>
      </c>
      <c r="K140" s="150"/>
      <c r="L140" s="150"/>
      <c r="M140" s="150"/>
      <c r="N140" s="149" t="str" cm="1">
        <f t="array" ref="N140">IF(AND(K140:M140=""),"ยังไม่บันทึกข้อมูล",
IF(M140&lt;&gt;"",
IF(M140&gt;=1.3,M140,"เป็นไม้พุ่ม"),
IF(K140+L140&gt;=1.3,K140+L140,"เป็นไม้พุ่ม")))</f>
        <v>ยังไม่บันทึกข้อมูล</v>
      </c>
      <c r="O140" s="149" t="str">
        <f t="shared" si="18"/>
        <v>ข้อมูลไม่ถูกต้อง</v>
      </c>
      <c r="P140" s="149" t="str">
        <f t="shared" si="19"/>
        <v>ข้อมูลไม่ถูกต้อง</v>
      </c>
      <c r="Q140" s="149" t="str">
        <f t="shared" si="20"/>
        <v>ข้อมูลไม่ถูกต้อง</v>
      </c>
      <c r="R140" s="149" t="str">
        <f t="shared" si="21"/>
        <v>ข้อมูลไม่ถูกต้อง</v>
      </c>
      <c r="S140" s="149" t="str">
        <f>IF(ISNUMBER(R140),
IF(H$2=ตัวเลือก!A$30,"ยังไม่บันทึกข้อมูล",R140*0.27),"ข้อมูลไม่ถูกต้อง")</f>
        <v>ข้อมูลไม่ถูกต้อง</v>
      </c>
      <c r="T140" s="149" t="str">
        <f t="shared" si="22"/>
        <v>ข้อมูลไม่ถูกต้อง</v>
      </c>
      <c r="U140" s="149" t="str">
        <f>IF(ISNUMBER(R140),
IF(H$2=ตัวเลือก!A$30,"ยังไม่บันทึกข้อมูล",R140*0.47),"ข้อมูลไม่ถูกต้อง")</f>
        <v>ข้อมูลไม่ถูกต้อง</v>
      </c>
      <c r="V140" s="149" t="str">
        <f>IF(ISNUMBER(S140),
IF(H$2=ตัวเลือก!A$30,"ยังไม่บันทึกข้อมูล",S140*0.47),"ข้อมูลไม่ถูกต้อง")</f>
        <v>ข้อมูลไม่ถูกต้อง</v>
      </c>
      <c r="W140" s="149" t="str">
        <f t="shared" si="23"/>
        <v>ข้อมูลไม่ถูกต้อง</v>
      </c>
      <c r="X140" s="148" t="str">
        <f t="shared" ref="X140:X203" si="24">IF(ISNUMBER(W140),W140*(44/12),"ข้อมูลไม่ถูกต้อง")</f>
        <v>ข้อมูลไม่ถูกต้อง</v>
      </c>
      <c r="Y140" s="38"/>
      <c r="Z140" s="38"/>
      <c r="AA140" s="38"/>
    </row>
    <row r="141" spans="1:27" x14ac:dyDescent="0.45">
      <c r="A141" s="38">
        <v>136</v>
      </c>
      <c r="B141" s="38"/>
      <c r="C141" s="38"/>
      <c r="D141" s="38"/>
      <c r="E141" s="38"/>
      <c r="F141" s="35"/>
      <c r="G141" s="35"/>
      <c r="H141" s="150"/>
      <c r="I141" s="38"/>
      <c r="J141" s="149" t="str">
        <f t="shared" si="17"/>
        <v>รอข้อมูลคอลัมน์ H</v>
      </c>
      <c r="K141" s="150"/>
      <c r="L141" s="150"/>
      <c r="M141" s="150"/>
      <c r="N141" s="149" t="str" cm="1">
        <f t="array" ref="N141">IF(AND(K141:M141=""),"ยังไม่บันทึกข้อมูล",
IF(M141&lt;&gt;"",
IF(M141&gt;=1.3,M141,"เป็นไม้พุ่ม"),
IF(K141+L141&gt;=1.3,K141+L141,"เป็นไม้พุ่ม")))</f>
        <v>ยังไม่บันทึกข้อมูล</v>
      </c>
      <c r="O141" s="149" t="str">
        <f t="shared" si="18"/>
        <v>ข้อมูลไม่ถูกต้อง</v>
      </c>
      <c r="P141" s="149" t="str">
        <f t="shared" si="19"/>
        <v>ข้อมูลไม่ถูกต้อง</v>
      </c>
      <c r="Q141" s="149" t="str">
        <f t="shared" si="20"/>
        <v>ข้อมูลไม่ถูกต้อง</v>
      </c>
      <c r="R141" s="149" t="str">
        <f t="shared" si="21"/>
        <v>ข้อมูลไม่ถูกต้อง</v>
      </c>
      <c r="S141" s="149" t="str">
        <f>IF(ISNUMBER(R141),
IF(H$2=ตัวเลือก!A$30,"ยังไม่บันทึกข้อมูล",R141*0.27),"ข้อมูลไม่ถูกต้อง")</f>
        <v>ข้อมูลไม่ถูกต้อง</v>
      </c>
      <c r="T141" s="149" t="str">
        <f t="shared" si="22"/>
        <v>ข้อมูลไม่ถูกต้อง</v>
      </c>
      <c r="U141" s="149" t="str">
        <f>IF(ISNUMBER(R141),
IF(H$2=ตัวเลือก!A$30,"ยังไม่บันทึกข้อมูล",R141*0.47),"ข้อมูลไม่ถูกต้อง")</f>
        <v>ข้อมูลไม่ถูกต้อง</v>
      </c>
      <c r="V141" s="149" t="str">
        <f>IF(ISNUMBER(S141),
IF(H$2=ตัวเลือก!A$30,"ยังไม่บันทึกข้อมูล",S141*0.47),"ข้อมูลไม่ถูกต้อง")</f>
        <v>ข้อมูลไม่ถูกต้อง</v>
      </c>
      <c r="W141" s="149" t="str">
        <f t="shared" si="23"/>
        <v>ข้อมูลไม่ถูกต้อง</v>
      </c>
      <c r="X141" s="148" t="str">
        <f t="shared" si="24"/>
        <v>ข้อมูลไม่ถูกต้อง</v>
      </c>
      <c r="Y141" s="38"/>
      <c r="Z141" s="38"/>
      <c r="AA141" s="38"/>
    </row>
    <row r="142" spans="1:27" x14ac:dyDescent="0.45">
      <c r="A142" s="38">
        <v>137</v>
      </c>
      <c r="B142" s="38"/>
      <c r="C142" s="38"/>
      <c r="D142" s="38"/>
      <c r="E142" s="38"/>
      <c r="F142" s="35"/>
      <c r="G142" s="35"/>
      <c r="H142" s="150"/>
      <c r="I142" s="38"/>
      <c r="J142" s="149" t="str">
        <f t="shared" si="17"/>
        <v>รอข้อมูลคอลัมน์ H</v>
      </c>
      <c r="K142" s="150"/>
      <c r="L142" s="150"/>
      <c r="M142" s="150"/>
      <c r="N142" s="149" t="str" cm="1">
        <f t="array" ref="N142">IF(AND(K142:M142=""),"ยังไม่บันทึกข้อมูล",
IF(M142&lt;&gt;"",
IF(M142&gt;=1.3,M142,"เป็นไม้พุ่ม"),
IF(K142+L142&gt;=1.3,K142+L142,"เป็นไม้พุ่ม")))</f>
        <v>ยังไม่บันทึกข้อมูล</v>
      </c>
      <c r="O142" s="149" t="str">
        <f t="shared" si="18"/>
        <v>ข้อมูลไม่ถูกต้อง</v>
      </c>
      <c r="P142" s="149" t="str">
        <f t="shared" si="19"/>
        <v>ข้อมูลไม่ถูกต้อง</v>
      </c>
      <c r="Q142" s="149" t="str">
        <f t="shared" si="20"/>
        <v>ข้อมูลไม่ถูกต้อง</v>
      </c>
      <c r="R142" s="149" t="str">
        <f t="shared" si="21"/>
        <v>ข้อมูลไม่ถูกต้อง</v>
      </c>
      <c r="S142" s="149" t="str">
        <f>IF(ISNUMBER(R142),
IF(H$2=ตัวเลือก!A$30,"ยังไม่บันทึกข้อมูล",R142*0.27),"ข้อมูลไม่ถูกต้อง")</f>
        <v>ข้อมูลไม่ถูกต้อง</v>
      </c>
      <c r="T142" s="149" t="str">
        <f t="shared" si="22"/>
        <v>ข้อมูลไม่ถูกต้อง</v>
      </c>
      <c r="U142" s="149" t="str">
        <f>IF(ISNUMBER(R142),
IF(H$2=ตัวเลือก!A$30,"ยังไม่บันทึกข้อมูล",R142*0.47),"ข้อมูลไม่ถูกต้อง")</f>
        <v>ข้อมูลไม่ถูกต้อง</v>
      </c>
      <c r="V142" s="149" t="str">
        <f>IF(ISNUMBER(S142),
IF(H$2=ตัวเลือก!A$30,"ยังไม่บันทึกข้อมูล",S142*0.47),"ข้อมูลไม่ถูกต้อง")</f>
        <v>ข้อมูลไม่ถูกต้อง</v>
      </c>
      <c r="W142" s="149" t="str">
        <f t="shared" si="23"/>
        <v>ข้อมูลไม่ถูกต้อง</v>
      </c>
      <c r="X142" s="148" t="str">
        <f t="shared" si="24"/>
        <v>ข้อมูลไม่ถูกต้อง</v>
      </c>
      <c r="Y142" s="38"/>
      <c r="Z142" s="38"/>
      <c r="AA142" s="38"/>
    </row>
    <row r="143" spans="1:27" x14ac:dyDescent="0.45">
      <c r="A143" s="38">
        <v>138</v>
      </c>
      <c r="B143" s="38"/>
      <c r="C143" s="38"/>
      <c r="D143" s="38"/>
      <c r="E143" s="38"/>
      <c r="F143" s="35"/>
      <c r="G143" s="35"/>
      <c r="H143" s="150"/>
      <c r="I143" s="38"/>
      <c r="J143" s="149" t="str">
        <f t="shared" ref="J143:J206" si="25">IF(H143="","รอข้อมูลคอลัมน์ H",
IF(H143/PI()&gt;=4.5,H143/PI(),"ไม่นำมาคำนวณ"))</f>
        <v>รอข้อมูลคอลัมน์ H</v>
      </c>
      <c r="K143" s="150"/>
      <c r="L143" s="150"/>
      <c r="M143" s="150"/>
      <c r="N143" s="149" t="str" cm="1">
        <f t="array" ref="N143">IF(AND(K143:M143=""),"ยังไม่บันทึกข้อมูล",
IF(M143&lt;&gt;"",
IF(M143&gt;=1.3,M143,"เป็นไม้พุ่ม"),
IF(K143+L143&gt;=1.3,K143+L143,"เป็นไม้พุ่ม")))</f>
        <v>ยังไม่บันทึกข้อมูล</v>
      </c>
      <c r="O143" s="149" t="str">
        <f t="shared" si="18"/>
        <v>ข้อมูลไม่ถูกต้อง</v>
      </c>
      <c r="P143" s="149" t="str">
        <f t="shared" si="19"/>
        <v>ข้อมูลไม่ถูกต้อง</v>
      </c>
      <c r="Q143" s="149" t="str">
        <f t="shared" si="20"/>
        <v>ข้อมูลไม่ถูกต้อง</v>
      </c>
      <c r="R143" s="149" t="str">
        <f t="shared" si="21"/>
        <v>ข้อมูลไม่ถูกต้อง</v>
      </c>
      <c r="S143" s="149" t="str">
        <f>IF(ISNUMBER(R143),
IF(H$2=ตัวเลือก!A$30,"ยังไม่บันทึกข้อมูล",R143*0.27),"ข้อมูลไม่ถูกต้อง")</f>
        <v>ข้อมูลไม่ถูกต้อง</v>
      </c>
      <c r="T143" s="149" t="str">
        <f t="shared" si="22"/>
        <v>ข้อมูลไม่ถูกต้อง</v>
      </c>
      <c r="U143" s="149" t="str">
        <f>IF(ISNUMBER(R143),
IF(H$2=ตัวเลือก!A$30,"ยังไม่บันทึกข้อมูล",R143*0.47),"ข้อมูลไม่ถูกต้อง")</f>
        <v>ข้อมูลไม่ถูกต้อง</v>
      </c>
      <c r="V143" s="149" t="str">
        <f>IF(ISNUMBER(S143),
IF(H$2=ตัวเลือก!A$30,"ยังไม่บันทึกข้อมูล",S143*0.47),"ข้อมูลไม่ถูกต้อง")</f>
        <v>ข้อมูลไม่ถูกต้อง</v>
      </c>
      <c r="W143" s="149" t="str">
        <f t="shared" si="23"/>
        <v>ข้อมูลไม่ถูกต้อง</v>
      </c>
      <c r="X143" s="148" t="str">
        <f t="shared" si="24"/>
        <v>ข้อมูลไม่ถูกต้อง</v>
      </c>
      <c r="Y143" s="38"/>
      <c r="Z143" s="38"/>
      <c r="AA143" s="38"/>
    </row>
    <row r="144" spans="1:27" x14ac:dyDescent="0.45">
      <c r="A144" s="38">
        <v>139</v>
      </c>
      <c r="B144" s="38"/>
      <c r="C144" s="38"/>
      <c r="D144" s="38"/>
      <c r="E144" s="38"/>
      <c r="F144" s="35"/>
      <c r="G144" s="35"/>
      <c r="H144" s="150"/>
      <c r="I144" s="38"/>
      <c r="J144" s="149" t="str">
        <f t="shared" si="25"/>
        <v>รอข้อมูลคอลัมน์ H</v>
      </c>
      <c r="K144" s="150"/>
      <c r="L144" s="150"/>
      <c r="M144" s="150"/>
      <c r="N144" s="149" t="str" cm="1">
        <f t="array" ref="N144">IF(AND(K144:M144=""),"ยังไม่บันทึกข้อมูล",
IF(M144&lt;&gt;"",
IF(M144&gt;=1.3,M144,"เป็นไม้พุ่ม"),
IF(K144+L144&gt;=1.3,K144+L144,"เป็นไม้พุ่ม")))</f>
        <v>ยังไม่บันทึกข้อมูล</v>
      </c>
      <c r="O144" s="149" t="str">
        <f t="shared" si="18"/>
        <v>ข้อมูลไม่ถูกต้อง</v>
      </c>
      <c r="P144" s="149" t="str">
        <f t="shared" si="19"/>
        <v>ข้อมูลไม่ถูกต้อง</v>
      </c>
      <c r="Q144" s="149" t="str">
        <f t="shared" si="20"/>
        <v>ข้อมูลไม่ถูกต้อง</v>
      </c>
      <c r="R144" s="149" t="str">
        <f t="shared" si="21"/>
        <v>ข้อมูลไม่ถูกต้อง</v>
      </c>
      <c r="S144" s="149" t="str">
        <f>IF(ISNUMBER(R144),
IF(H$2=ตัวเลือก!A$30,"ยังไม่บันทึกข้อมูล",R144*0.27),"ข้อมูลไม่ถูกต้อง")</f>
        <v>ข้อมูลไม่ถูกต้อง</v>
      </c>
      <c r="T144" s="149" t="str">
        <f t="shared" si="22"/>
        <v>ข้อมูลไม่ถูกต้อง</v>
      </c>
      <c r="U144" s="149" t="str">
        <f>IF(ISNUMBER(R144),
IF(H$2=ตัวเลือก!A$30,"ยังไม่บันทึกข้อมูล",R144*0.47),"ข้อมูลไม่ถูกต้อง")</f>
        <v>ข้อมูลไม่ถูกต้อง</v>
      </c>
      <c r="V144" s="149" t="str">
        <f>IF(ISNUMBER(S144),
IF(H$2=ตัวเลือก!A$30,"ยังไม่บันทึกข้อมูล",S144*0.47),"ข้อมูลไม่ถูกต้อง")</f>
        <v>ข้อมูลไม่ถูกต้อง</v>
      </c>
      <c r="W144" s="149" t="str">
        <f t="shared" si="23"/>
        <v>ข้อมูลไม่ถูกต้อง</v>
      </c>
      <c r="X144" s="148" t="str">
        <f t="shared" si="24"/>
        <v>ข้อมูลไม่ถูกต้อง</v>
      </c>
      <c r="Y144" s="38"/>
      <c r="Z144" s="38"/>
      <c r="AA144" s="38"/>
    </row>
    <row r="145" spans="1:27" x14ac:dyDescent="0.45">
      <c r="A145" s="38">
        <v>140</v>
      </c>
      <c r="B145" s="38"/>
      <c r="C145" s="38"/>
      <c r="D145" s="38"/>
      <c r="E145" s="38"/>
      <c r="F145" s="35"/>
      <c r="G145" s="35"/>
      <c r="H145" s="150"/>
      <c r="I145" s="38"/>
      <c r="J145" s="149" t="str">
        <f t="shared" si="25"/>
        <v>รอข้อมูลคอลัมน์ H</v>
      </c>
      <c r="K145" s="150"/>
      <c r="L145" s="150"/>
      <c r="M145" s="150"/>
      <c r="N145" s="149" t="str" cm="1">
        <f t="array" ref="N145">IF(AND(K145:M145=""),"ยังไม่บันทึกข้อมูล",
IF(M145&lt;&gt;"",
IF(M145&gt;=1.3,M145,"เป็นไม้พุ่ม"),
IF(K145+L145&gt;=1.3,K145+L145,"เป็นไม้พุ่ม")))</f>
        <v>ยังไม่บันทึกข้อมูล</v>
      </c>
      <c r="O145" s="149" t="str">
        <f t="shared" si="18"/>
        <v>ข้อมูลไม่ถูกต้อง</v>
      </c>
      <c r="P145" s="149" t="str">
        <f t="shared" si="19"/>
        <v>ข้อมูลไม่ถูกต้อง</v>
      </c>
      <c r="Q145" s="149" t="str">
        <f t="shared" si="20"/>
        <v>ข้อมูลไม่ถูกต้อง</v>
      </c>
      <c r="R145" s="149" t="str">
        <f t="shared" si="21"/>
        <v>ข้อมูลไม่ถูกต้อง</v>
      </c>
      <c r="S145" s="149" t="str">
        <f>IF(ISNUMBER(R145),
IF(H$2=ตัวเลือก!A$30,"ยังไม่บันทึกข้อมูล",R145*0.27),"ข้อมูลไม่ถูกต้อง")</f>
        <v>ข้อมูลไม่ถูกต้อง</v>
      </c>
      <c r="T145" s="149" t="str">
        <f t="shared" si="22"/>
        <v>ข้อมูลไม่ถูกต้อง</v>
      </c>
      <c r="U145" s="149" t="str">
        <f>IF(ISNUMBER(R145),
IF(H$2=ตัวเลือก!A$30,"ยังไม่บันทึกข้อมูล",R145*0.47),"ข้อมูลไม่ถูกต้อง")</f>
        <v>ข้อมูลไม่ถูกต้อง</v>
      </c>
      <c r="V145" s="149" t="str">
        <f>IF(ISNUMBER(S145),
IF(H$2=ตัวเลือก!A$30,"ยังไม่บันทึกข้อมูล",S145*0.47),"ข้อมูลไม่ถูกต้อง")</f>
        <v>ข้อมูลไม่ถูกต้อง</v>
      </c>
      <c r="W145" s="149" t="str">
        <f t="shared" si="23"/>
        <v>ข้อมูลไม่ถูกต้อง</v>
      </c>
      <c r="X145" s="148" t="str">
        <f t="shared" si="24"/>
        <v>ข้อมูลไม่ถูกต้อง</v>
      </c>
      <c r="Y145" s="38"/>
      <c r="Z145" s="38"/>
      <c r="AA145" s="38"/>
    </row>
    <row r="146" spans="1:27" x14ac:dyDescent="0.45">
      <c r="A146" s="38">
        <v>141</v>
      </c>
      <c r="B146" s="38"/>
      <c r="C146" s="38"/>
      <c r="D146" s="38"/>
      <c r="E146" s="38"/>
      <c r="F146" s="35"/>
      <c r="G146" s="35"/>
      <c r="H146" s="150"/>
      <c r="I146" s="38"/>
      <c r="J146" s="149" t="str">
        <f t="shared" si="25"/>
        <v>รอข้อมูลคอลัมน์ H</v>
      </c>
      <c r="K146" s="150"/>
      <c r="L146" s="150"/>
      <c r="M146" s="150"/>
      <c r="N146" s="149" t="str" cm="1">
        <f t="array" ref="N146">IF(AND(K146:M146=""),"ยังไม่บันทึกข้อมูล",
IF(M146&lt;&gt;"",
IF(M146&gt;=1.3,M146,"เป็นไม้พุ่ม"),
IF(K146+L146&gt;=1.3,K146+L146,"เป็นไม้พุ่ม")))</f>
        <v>ยังไม่บันทึกข้อมูล</v>
      </c>
      <c r="O146" s="149" t="str">
        <f t="shared" si="18"/>
        <v>ข้อมูลไม่ถูกต้อง</v>
      </c>
      <c r="P146" s="149" t="str">
        <f t="shared" si="19"/>
        <v>ข้อมูลไม่ถูกต้อง</v>
      </c>
      <c r="Q146" s="149" t="str">
        <f t="shared" si="20"/>
        <v>ข้อมูลไม่ถูกต้อง</v>
      </c>
      <c r="R146" s="149" t="str">
        <f t="shared" si="21"/>
        <v>ข้อมูลไม่ถูกต้อง</v>
      </c>
      <c r="S146" s="149" t="str">
        <f>IF(ISNUMBER(R146),
IF(H$2=ตัวเลือก!A$30,"ยังไม่บันทึกข้อมูล",R146*0.27),"ข้อมูลไม่ถูกต้อง")</f>
        <v>ข้อมูลไม่ถูกต้อง</v>
      </c>
      <c r="T146" s="149" t="str">
        <f t="shared" si="22"/>
        <v>ข้อมูลไม่ถูกต้อง</v>
      </c>
      <c r="U146" s="149" t="str">
        <f>IF(ISNUMBER(R146),
IF(H$2=ตัวเลือก!A$30,"ยังไม่บันทึกข้อมูล",R146*0.47),"ข้อมูลไม่ถูกต้อง")</f>
        <v>ข้อมูลไม่ถูกต้อง</v>
      </c>
      <c r="V146" s="149" t="str">
        <f>IF(ISNUMBER(S146),
IF(H$2=ตัวเลือก!A$30,"ยังไม่บันทึกข้อมูล",S146*0.47),"ข้อมูลไม่ถูกต้อง")</f>
        <v>ข้อมูลไม่ถูกต้อง</v>
      </c>
      <c r="W146" s="149" t="str">
        <f t="shared" si="23"/>
        <v>ข้อมูลไม่ถูกต้อง</v>
      </c>
      <c r="X146" s="148" t="str">
        <f t="shared" si="24"/>
        <v>ข้อมูลไม่ถูกต้อง</v>
      </c>
      <c r="Y146" s="38"/>
      <c r="Z146" s="38"/>
      <c r="AA146" s="38"/>
    </row>
    <row r="147" spans="1:27" x14ac:dyDescent="0.45">
      <c r="A147" s="38">
        <v>142</v>
      </c>
      <c r="B147" s="38"/>
      <c r="C147" s="38"/>
      <c r="D147" s="38"/>
      <c r="E147" s="38"/>
      <c r="F147" s="35"/>
      <c r="G147" s="35"/>
      <c r="H147" s="150"/>
      <c r="I147" s="38"/>
      <c r="J147" s="149" t="str">
        <f t="shared" si="25"/>
        <v>รอข้อมูลคอลัมน์ H</v>
      </c>
      <c r="K147" s="150"/>
      <c r="L147" s="150"/>
      <c r="M147" s="150"/>
      <c r="N147" s="149" t="str" cm="1">
        <f t="array" ref="N147">IF(AND(K147:M147=""),"ยังไม่บันทึกข้อมูล",
IF(M147&lt;&gt;"",
IF(M147&gt;=1.3,M147,"เป็นไม้พุ่ม"),
IF(K147+L147&gt;=1.3,K147+L147,"เป็นไม้พุ่ม")))</f>
        <v>ยังไม่บันทึกข้อมูล</v>
      </c>
      <c r="O147" s="149" t="str">
        <f t="shared" si="18"/>
        <v>ข้อมูลไม่ถูกต้อง</v>
      </c>
      <c r="P147" s="149" t="str">
        <f t="shared" si="19"/>
        <v>ข้อมูลไม่ถูกต้อง</v>
      </c>
      <c r="Q147" s="149" t="str">
        <f t="shared" si="20"/>
        <v>ข้อมูลไม่ถูกต้อง</v>
      </c>
      <c r="R147" s="149" t="str">
        <f t="shared" si="21"/>
        <v>ข้อมูลไม่ถูกต้อง</v>
      </c>
      <c r="S147" s="149" t="str">
        <f>IF(ISNUMBER(R147),
IF(H$2=ตัวเลือก!A$30,"ยังไม่บันทึกข้อมูล",R147*0.27),"ข้อมูลไม่ถูกต้อง")</f>
        <v>ข้อมูลไม่ถูกต้อง</v>
      </c>
      <c r="T147" s="149" t="str">
        <f t="shared" si="22"/>
        <v>ข้อมูลไม่ถูกต้อง</v>
      </c>
      <c r="U147" s="149" t="str">
        <f>IF(ISNUMBER(R147),
IF(H$2=ตัวเลือก!A$30,"ยังไม่บันทึกข้อมูล",R147*0.47),"ข้อมูลไม่ถูกต้อง")</f>
        <v>ข้อมูลไม่ถูกต้อง</v>
      </c>
      <c r="V147" s="149" t="str">
        <f>IF(ISNUMBER(S147),
IF(H$2=ตัวเลือก!A$30,"ยังไม่บันทึกข้อมูล",S147*0.47),"ข้อมูลไม่ถูกต้อง")</f>
        <v>ข้อมูลไม่ถูกต้อง</v>
      </c>
      <c r="W147" s="149" t="str">
        <f t="shared" si="23"/>
        <v>ข้อมูลไม่ถูกต้อง</v>
      </c>
      <c r="X147" s="148" t="str">
        <f t="shared" si="24"/>
        <v>ข้อมูลไม่ถูกต้อง</v>
      </c>
      <c r="Y147" s="38"/>
      <c r="Z147" s="38"/>
      <c r="AA147" s="38"/>
    </row>
    <row r="148" spans="1:27" x14ac:dyDescent="0.45">
      <c r="A148" s="38">
        <v>143</v>
      </c>
      <c r="B148" s="38"/>
      <c r="C148" s="38"/>
      <c r="D148" s="38"/>
      <c r="E148" s="38"/>
      <c r="F148" s="35"/>
      <c r="G148" s="35"/>
      <c r="H148" s="150"/>
      <c r="I148" s="38"/>
      <c r="J148" s="149" t="str">
        <f t="shared" si="25"/>
        <v>รอข้อมูลคอลัมน์ H</v>
      </c>
      <c r="K148" s="150"/>
      <c r="L148" s="150"/>
      <c r="M148" s="150"/>
      <c r="N148" s="149" t="str" cm="1">
        <f t="array" ref="N148">IF(AND(K148:M148=""),"ยังไม่บันทึกข้อมูล",
IF(M148&lt;&gt;"",
IF(M148&gt;=1.3,M148,"เป็นไม้พุ่ม"),
IF(K148+L148&gt;=1.3,K148+L148,"เป็นไม้พุ่ม")))</f>
        <v>ยังไม่บันทึกข้อมูล</v>
      </c>
      <c r="O148" s="149" t="str">
        <f t="shared" si="18"/>
        <v>ข้อมูลไม่ถูกต้อง</v>
      </c>
      <c r="P148" s="149" t="str">
        <f t="shared" si="19"/>
        <v>ข้อมูลไม่ถูกต้อง</v>
      </c>
      <c r="Q148" s="149" t="str">
        <f t="shared" si="20"/>
        <v>ข้อมูลไม่ถูกต้อง</v>
      </c>
      <c r="R148" s="149" t="str">
        <f t="shared" si="21"/>
        <v>ข้อมูลไม่ถูกต้อง</v>
      </c>
      <c r="S148" s="149" t="str">
        <f>IF(ISNUMBER(R148),
IF(H$2=ตัวเลือก!A$30,"ยังไม่บันทึกข้อมูล",R148*0.27),"ข้อมูลไม่ถูกต้อง")</f>
        <v>ข้อมูลไม่ถูกต้อง</v>
      </c>
      <c r="T148" s="149" t="str">
        <f t="shared" si="22"/>
        <v>ข้อมูลไม่ถูกต้อง</v>
      </c>
      <c r="U148" s="149" t="str">
        <f>IF(ISNUMBER(R148),
IF(H$2=ตัวเลือก!A$30,"ยังไม่บันทึกข้อมูล",R148*0.47),"ข้อมูลไม่ถูกต้อง")</f>
        <v>ข้อมูลไม่ถูกต้อง</v>
      </c>
      <c r="V148" s="149" t="str">
        <f>IF(ISNUMBER(S148),
IF(H$2=ตัวเลือก!A$30,"ยังไม่บันทึกข้อมูล",S148*0.47),"ข้อมูลไม่ถูกต้อง")</f>
        <v>ข้อมูลไม่ถูกต้อง</v>
      </c>
      <c r="W148" s="149" t="str">
        <f t="shared" si="23"/>
        <v>ข้อมูลไม่ถูกต้อง</v>
      </c>
      <c r="X148" s="148" t="str">
        <f t="shared" si="24"/>
        <v>ข้อมูลไม่ถูกต้อง</v>
      </c>
      <c r="Y148" s="38"/>
      <c r="Z148" s="38"/>
      <c r="AA148" s="38"/>
    </row>
    <row r="149" spans="1:27" x14ac:dyDescent="0.45">
      <c r="A149" s="38">
        <v>144</v>
      </c>
      <c r="B149" s="38"/>
      <c r="C149" s="38"/>
      <c r="D149" s="38"/>
      <c r="E149" s="38"/>
      <c r="F149" s="35"/>
      <c r="G149" s="35"/>
      <c r="H149" s="150"/>
      <c r="I149" s="38"/>
      <c r="J149" s="149" t="str">
        <f t="shared" si="25"/>
        <v>รอข้อมูลคอลัมน์ H</v>
      </c>
      <c r="K149" s="150"/>
      <c r="L149" s="150"/>
      <c r="M149" s="150"/>
      <c r="N149" s="149" t="str" cm="1">
        <f t="array" ref="N149">IF(AND(K149:M149=""),"ยังไม่บันทึกข้อมูล",
IF(M149&lt;&gt;"",
IF(M149&gt;=1.3,M149,"เป็นไม้พุ่ม"),
IF(K149+L149&gt;=1.3,K149+L149,"เป็นไม้พุ่ม")))</f>
        <v>ยังไม่บันทึกข้อมูล</v>
      </c>
      <c r="O149" s="149" t="str">
        <f t="shared" si="18"/>
        <v>ข้อมูลไม่ถูกต้อง</v>
      </c>
      <c r="P149" s="149" t="str">
        <f t="shared" si="19"/>
        <v>ข้อมูลไม่ถูกต้อง</v>
      </c>
      <c r="Q149" s="149" t="str">
        <f t="shared" si="20"/>
        <v>ข้อมูลไม่ถูกต้อง</v>
      </c>
      <c r="R149" s="149" t="str">
        <f t="shared" si="21"/>
        <v>ข้อมูลไม่ถูกต้อง</v>
      </c>
      <c r="S149" s="149" t="str">
        <f>IF(ISNUMBER(R149),
IF(H$2=ตัวเลือก!A$30,"ยังไม่บันทึกข้อมูล",R149*0.27),"ข้อมูลไม่ถูกต้อง")</f>
        <v>ข้อมูลไม่ถูกต้อง</v>
      </c>
      <c r="T149" s="149" t="str">
        <f t="shared" si="22"/>
        <v>ข้อมูลไม่ถูกต้อง</v>
      </c>
      <c r="U149" s="149" t="str">
        <f>IF(ISNUMBER(R149),
IF(H$2=ตัวเลือก!A$30,"ยังไม่บันทึกข้อมูล",R149*0.47),"ข้อมูลไม่ถูกต้อง")</f>
        <v>ข้อมูลไม่ถูกต้อง</v>
      </c>
      <c r="V149" s="149" t="str">
        <f>IF(ISNUMBER(S149),
IF(H$2=ตัวเลือก!A$30,"ยังไม่บันทึกข้อมูล",S149*0.47),"ข้อมูลไม่ถูกต้อง")</f>
        <v>ข้อมูลไม่ถูกต้อง</v>
      </c>
      <c r="W149" s="149" t="str">
        <f t="shared" si="23"/>
        <v>ข้อมูลไม่ถูกต้อง</v>
      </c>
      <c r="X149" s="148" t="str">
        <f t="shared" si="24"/>
        <v>ข้อมูลไม่ถูกต้อง</v>
      </c>
      <c r="Y149" s="38"/>
      <c r="Z149" s="38"/>
      <c r="AA149" s="38"/>
    </row>
    <row r="150" spans="1:27" x14ac:dyDescent="0.45">
      <c r="A150" s="38">
        <v>145</v>
      </c>
      <c r="B150" s="38"/>
      <c r="C150" s="38"/>
      <c r="D150" s="38"/>
      <c r="E150" s="38"/>
      <c r="F150" s="35"/>
      <c r="G150" s="35"/>
      <c r="H150" s="150"/>
      <c r="I150" s="38"/>
      <c r="J150" s="149" t="str">
        <f t="shared" si="25"/>
        <v>รอข้อมูลคอลัมน์ H</v>
      </c>
      <c r="K150" s="150"/>
      <c r="L150" s="150"/>
      <c r="M150" s="150"/>
      <c r="N150" s="149" t="str" cm="1">
        <f t="array" ref="N150">IF(AND(K150:M150=""),"ยังไม่บันทึกข้อมูล",
IF(M150&lt;&gt;"",
IF(M150&gt;=1.3,M150,"เป็นไม้พุ่ม"),
IF(K150+L150&gt;=1.3,K150+L150,"เป็นไม้พุ่ม")))</f>
        <v>ยังไม่บันทึกข้อมูล</v>
      </c>
      <c r="O150" s="149" t="str">
        <f t="shared" si="18"/>
        <v>ข้อมูลไม่ถูกต้อง</v>
      </c>
      <c r="P150" s="149" t="str">
        <f t="shared" si="19"/>
        <v>ข้อมูลไม่ถูกต้อง</v>
      </c>
      <c r="Q150" s="149" t="str">
        <f t="shared" si="20"/>
        <v>ข้อมูลไม่ถูกต้อง</v>
      </c>
      <c r="R150" s="149" t="str">
        <f t="shared" si="21"/>
        <v>ข้อมูลไม่ถูกต้อง</v>
      </c>
      <c r="S150" s="149" t="str">
        <f>IF(ISNUMBER(R150),
IF(H$2=ตัวเลือก!A$30,"ยังไม่บันทึกข้อมูล",R150*0.27),"ข้อมูลไม่ถูกต้อง")</f>
        <v>ข้อมูลไม่ถูกต้อง</v>
      </c>
      <c r="T150" s="149" t="str">
        <f t="shared" si="22"/>
        <v>ข้อมูลไม่ถูกต้อง</v>
      </c>
      <c r="U150" s="149" t="str">
        <f>IF(ISNUMBER(R150),
IF(H$2=ตัวเลือก!A$30,"ยังไม่บันทึกข้อมูล",R150*0.47),"ข้อมูลไม่ถูกต้อง")</f>
        <v>ข้อมูลไม่ถูกต้อง</v>
      </c>
      <c r="V150" s="149" t="str">
        <f>IF(ISNUMBER(S150),
IF(H$2=ตัวเลือก!A$30,"ยังไม่บันทึกข้อมูล",S150*0.47),"ข้อมูลไม่ถูกต้อง")</f>
        <v>ข้อมูลไม่ถูกต้อง</v>
      </c>
      <c r="W150" s="149" t="str">
        <f t="shared" si="23"/>
        <v>ข้อมูลไม่ถูกต้อง</v>
      </c>
      <c r="X150" s="148" t="str">
        <f t="shared" si="24"/>
        <v>ข้อมูลไม่ถูกต้อง</v>
      </c>
      <c r="Y150" s="38"/>
      <c r="Z150" s="38"/>
      <c r="AA150" s="38"/>
    </row>
    <row r="151" spans="1:27" x14ac:dyDescent="0.45">
      <c r="A151" s="38">
        <v>146</v>
      </c>
      <c r="B151" s="38"/>
      <c r="C151" s="38"/>
      <c r="D151" s="38"/>
      <c r="E151" s="38"/>
      <c r="F151" s="35"/>
      <c r="G151" s="35"/>
      <c r="H151" s="150"/>
      <c r="I151" s="38"/>
      <c r="J151" s="149" t="str">
        <f t="shared" si="25"/>
        <v>รอข้อมูลคอลัมน์ H</v>
      </c>
      <c r="K151" s="150"/>
      <c r="L151" s="150"/>
      <c r="M151" s="150"/>
      <c r="N151" s="149" t="str" cm="1">
        <f t="array" ref="N151">IF(AND(K151:M151=""),"ยังไม่บันทึกข้อมูล",
IF(M151&lt;&gt;"",
IF(M151&gt;=1.3,M151,"เป็นไม้พุ่ม"),
IF(K151+L151&gt;=1.3,K151+L151,"เป็นไม้พุ่ม")))</f>
        <v>ยังไม่บันทึกข้อมูล</v>
      </c>
      <c r="O151" s="149" t="str">
        <f t="shared" si="18"/>
        <v>ข้อมูลไม่ถูกต้อง</v>
      </c>
      <c r="P151" s="149" t="str">
        <f t="shared" si="19"/>
        <v>ข้อมูลไม่ถูกต้อง</v>
      </c>
      <c r="Q151" s="149" t="str">
        <f t="shared" si="20"/>
        <v>ข้อมูลไม่ถูกต้อง</v>
      </c>
      <c r="R151" s="149" t="str">
        <f t="shared" si="21"/>
        <v>ข้อมูลไม่ถูกต้อง</v>
      </c>
      <c r="S151" s="149" t="str">
        <f>IF(ISNUMBER(R151),
IF(H$2=ตัวเลือก!A$30,"ยังไม่บันทึกข้อมูล",R151*0.27),"ข้อมูลไม่ถูกต้อง")</f>
        <v>ข้อมูลไม่ถูกต้อง</v>
      </c>
      <c r="T151" s="149" t="str">
        <f t="shared" si="22"/>
        <v>ข้อมูลไม่ถูกต้อง</v>
      </c>
      <c r="U151" s="149" t="str">
        <f>IF(ISNUMBER(R151),
IF(H$2=ตัวเลือก!A$30,"ยังไม่บันทึกข้อมูล",R151*0.47),"ข้อมูลไม่ถูกต้อง")</f>
        <v>ข้อมูลไม่ถูกต้อง</v>
      </c>
      <c r="V151" s="149" t="str">
        <f>IF(ISNUMBER(S151),
IF(H$2=ตัวเลือก!A$30,"ยังไม่บันทึกข้อมูล",S151*0.47),"ข้อมูลไม่ถูกต้อง")</f>
        <v>ข้อมูลไม่ถูกต้อง</v>
      </c>
      <c r="W151" s="149" t="str">
        <f t="shared" si="23"/>
        <v>ข้อมูลไม่ถูกต้อง</v>
      </c>
      <c r="X151" s="148" t="str">
        <f t="shared" si="24"/>
        <v>ข้อมูลไม่ถูกต้อง</v>
      </c>
      <c r="Y151" s="38"/>
      <c r="Z151" s="38"/>
      <c r="AA151" s="38"/>
    </row>
    <row r="152" spans="1:27" x14ac:dyDescent="0.45">
      <c r="A152" s="38">
        <v>147</v>
      </c>
      <c r="B152" s="38"/>
      <c r="C152" s="38"/>
      <c r="D152" s="38"/>
      <c r="E152" s="38"/>
      <c r="F152" s="35"/>
      <c r="G152" s="35"/>
      <c r="H152" s="150"/>
      <c r="I152" s="38"/>
      <c r="J152" s="149" t="str">
        <f t="shared" si="25"/>
        <v>รอข้อมูลคอลัมน์ H</v>
      </c>
      <c r="K152" s="150"/>
      <c r="L152" s="150"/>
      <c r="M152" s="150"/>
      <c r="N152" s="149" t="str" cm="1">
        <f t="array" ref="N152">IF(AND(K152:M152=""),"ยังไม่บันทึกข้อมูล",
IF(M152&lt;&gt;"",
IF(M152&gt;=1.3,M152,"เป็นไม้พุ่ม"),
IF(K152+L152&gt;=1.3,K152+L152,"เป็นไม้พุ่ม")))</f>
        <v>ยังไม่บันทึกข้อมูล</v>
      </c>
      <c r="O152" s="149" t="str">
        <f t="shared" si="18"/>
        <v>ข้อมูลไม่ถูกต้อง</v>
      </c>
      <c r="P152" s="149" t="str">
        <f t="shared" si="19"/>
        <v>ข้อมูลไม่ถูกต้อง</v>
      </c>
      <c r="Q152" s="149" t="str">
        <f t="shared" si="20"/>
        <v>ข้อมูลไม่ถูกต้อง</v>
      </c>
      <c r="R152" s="149" t="str">
        <f t="shared" si="21"/>
        <v>ข้อมูลไม่ถูกต้อง</v>
      </c>
      <c r="S152" s="149" t="str">
        <f>IF(ISNUMBER(R152),
IF(H$2=ตัวเลือก!A$30,"ยังไม่บันทึกข้อมูล",R152*0.27),"ข้อมูลไม่ถูกต้อง")</f>
        <v>ข้อมูลไม่ถูกต้อง</v>
      </c>
      <c r="T152" s="149" t="str">
        <f t="shared" si="22"/>
        <v>ข้อมูลไม่ถูกต้อง</v>
      </c>
      <c r="U152" s="149" t="str">
        <f>IF(ISNUMBER(R152),
IF(H$2=ตัวเลือก!A$30,"ยังไม่บันทึกข้อมูล",R152*0.47),"ข้อมูลไม่ถูกต้อง")</f>
        <v>ข้อมูลไม่ถูกต้อง</v>
      </c>
      <c r="V152" s="149" t="str">
        <f>IF(ISNUMBER(S152),
IF(H$2=ตัวเลือก!A$30,"ยังไม่บันทึกข้อมูล",S152*0.47),"ข้อมูลไม่ถูกต้อง")</f>
        <v>ข้อมูลไม่ถูกต้อง</v>
      </c>
      <c r="W152" s="149" t="str">
        <f t="shared" si="23"/>
        <v>ข้อมูลไม่ถูกต้อง</v>
      </c>
      <c r="X152" s="148" t="str">
        <f t="shared" si="24"/>
        <v>ข้อมูลไม่ถูกต้อง</v>
      </c>
      <c r="Y152" s="38"/>
      <c r="Z152" s="38"/>
      <c r="AA152" s="38"/>
    </row>
    <row r="153" spans="1:27" x14ac:dyDescent="0.45">
      <c r="A153" s="38">
        <v>148</v>
      </c>
      <c r="B153" s="38"/>
      <c r="C153" s="38"/>
      <c r="D153" s="38"/>
      <c r="E153" s="38"/>
      <c r="F153" s="35"/>
      <c r="G153" s="35"/>
      <c r="H153" s="150"/>
      <c r="I153" s="38"/>
      <c r="J153" s="149" t="str">
        <f t="shared" si="25"/>
        <v>รอข้อมูลคอลัมน์ H</v>
      </c>
      <c r="K153" s="150"/>
      <c r="L153" s="150"/>
      <c r="M153" s="150"/>
      <c r="N153" s="149" t="str" cm="1">
        <f t="array" ref="N153">IF(AND(K153:M153=""),"ยังไม่บันทึกข้อมูล",
IF(M153&lt;&gt;"",
IF(M153&gt;=1.3,M153,"เป็นไม้พุ่ม"),
IF(K153+L153&gt;=1.3,K153+L153,"เป็นไม้พุ่ม")))</f>
        <v>ยังไม่บันทึกข้อมูล</v>
      </c>
      <c r="O153" s="149" t="str">
        <f t="shared" si="18"/>
        <v>ข้อมูลไม่ถูกต้อง</v>
      </c>
      <c r="P153" s="149" t="str">
        <f t="shared" si="19"/>
        <v>ข้อมูลไม่ถูกต้อง</v>
      </c>
      <c r="Q153" s="149" t="str">
        <f t="shared" si="20"/>
        <v>ข้อมูลไม่ถูกต้อง</v>
      </c>
      <c r="R153" s="149" t="str">
        <f t="shared" si="21"/>
        <v>ข้อมูลไม่ถูกต้อง</v>
      </c>
      <c r="S153" s="149" t="str">
        <f>IF(ISNUMBER(R153),
IF(H$2=ตัวเลือก!A$30,"ยังไม่บันทึกข้อมูล",R153*0.27),"ข้อมูลไม่ถูกต้อง")</f>
        <v>ข้อมูลไม่ถูกต้อง</v>
      </c>
      <c r="T153" s="149" t="str">
        <f t="shared" si="22"/>
        <v>ข้อมูลไม่ถูกต้อง</v>
      </c>
      <c r="U153" s="149" t="str">
        <f>IF(ISNUMBER(R153),
IF(H$2=ตัวเลือก!A$30,"ยังไม่บันทึกข้อมูล",R153*0.47),"ข้อมูลไม่ถูกต้อง")</f>
        <v>ข้อมูลไม่ถูกต้อง</v>
      </c>
      <c r="V153" s="149" t="str">
        <f>IF(ISNUMBER(S153),
IF(H$2=ตัวเลือก!A$30,"ยังไม่บันทึกข้อมูล",S153*0.47),"ข้อมูลไม่ถูกต้อง")</f>
        <v>ข้อมูลไม่ถูกต้อง</v>
      </c>
      <c r="W153" s="149" t="str">
        <f t="shared" si="23"/>
        <v>ข้อมูลไม่ถูกต้อง</v>
      </c>
      <c r="X153" s="148" t="str">
        <f t="shared" si="24"/>
        <v>ข้อมูลไม่ถูกต้อง</v>
      </c>
      <c r="Y153" s="38"/>
      <c r="Z153" s="38"/>
      <c r="AA153" s="38"/>
    </row>
    <row r="154" spans="1:27" x14ac:dyDescent="0.45">
      <c r="A154" s="38">
        <v>149</v>
      </c>
      <c r="B154" s="38"/>
      <c r="C154" s="38"/>
      <c r="D154" s="38"/>
      <c r="E154" s="38"/>
      <c r="F154" s="35"/>
      <c r="G154" s="35"/>
      <c r="H154" s="150"/>
      <c r="I154" s="38"/>
      <c r="J154" s="149" t="str">
        <f t="shared" si="25"/>
        <v>รอข้อมูลคอลัมน์ H</v>
      </c>
      <c r="K154" s="150"/>
      <c r="L154" s="150"/>
      <c r="M154" s="150"/>
      <c r="N154" s="149" t="str" cm="1">
        <f t="array" ref="N154">IF(AND(K154:M154=""),"ยังไม่บันทึกข้อมูล",
IF(M154&lt;&gt;"",
IF(M154&gt;=1.3,M154,"เป็นไม้พุ่ม"),
IF(K154+L154&gt;=1.3,K154+L154,"เป็นไม้พุ่ม")))</f>
        <v>ยังไม่บันทึกข้อมูล</v>
      </c>
      <c r="O154" s="149" t="str">
        <f t="shared" si="18"/>
        <v>ข้อมูลไม่ถูกต้อง</v>
      </c>
      <c r="P154" s="149" t="str">
        <f t="shared" si="19"/>
        <v>ข้อมูลไม่ถูกต้อง</v>
      </c>
      <c r="Q154" s="149" t="str">
        <f t="shared" si="20"/>
        <v>ข้อมูลไม่ถูกต้อง</v>
      </c>
      <c r="R154" s="149" t="str">
        <f t="shared" si="21"/>
        <v>ข้อมูลไม่ถูกต้อง</v>
      </c>
      <c r="S154" s="149" t="str">
        <f>IF(ISNUMBER(R154),
IF(H$2=ตัวเลือก!A$30,"ยังไม่บันทึกข้อมูล",R154*0.27),"ข้อมูลไม่ถูกต้อง")</f>
        <v>ข้อมูลไม่ถูกต้อง</v>
      </c>
      <c r="T154" s="149" t="str">
        <f t="shared" si="22"/>
        <v>ข้อมูลไม่ถูกต้อง</v>
      </c>
      <c r="U154" s="149" t="str">
        <f>IF(ISNUMBER(R154),
IF(H$2=ตัวเลือก!A$30,"ยังไม่บันทึกข้อมูล",R154*0.47),"ข้อมูลไม่ถูกต้อง")</f>
        <v>ข้อมูลไม่ถูกต้อง</v>
      </c>
      <c r="V154" s="149" t="str">
        <f>IF(ISNUMBER(S154),
IF(H$2=ตัวเลือก!A$30,"ยังไม่บันทึกข้อมูล",S154*0.47),"ข้อมูลไม่ถูกต้อง")</f>
        <v>ข้อมูลไม่ถูกต้อง</v>
      </c>
      <c r="W154" s="149" t="str">
        <f t="shared" si="23"/>
        <v>ข้อมูลไม่ถูกต้อง</v>
      </c>
      <c r="X154" s="148" t="str">
        <f t="shared" si="24"/>
        <v>ข้อมูลไม่ถูกต้อง</v>
      </c>
      <c r="Y154" s="38"/>
      <c r="Z154" s="38"/>
      <c r="AA154" s="38"/>
    </row>
    <row r="155" spans="1:27" x14ac:dyDescent="0.45">
      <c r="A155" s="38">
        <v>150</v>
      </c>
      <c r="B155" s="38"/>
      <c r="C155" s="38"/>
      <c r="D155" s="38"/>
      <c r="E155" s="38"/>
      <c r="F155" s="35"/>
      <c r="G155" s="35"/>
      <c r="H155" s="150"/>
      <c r="I155" s="38"/>
      <c r="J155" s="149" t="str">
        <f t="shared" si="25"/>
        <v>รอข้อมูลคอลัมน์ H</v>
      </c>
      <c r="K155" s="150"/>
      <c r="L155" s="150"/>
      <c r="M155" s="150"/>
      <c r="N155" s="149" t="str" cm="1">
        <f t="array" ref="N155">IF(AND(K155:M155=""),"ยังไม่บันทึกข้อมูล",
IF(M155&lt;&gt;"",
IF(M155&gt;=1.3,M155,"เป็นไม้พุ่ม"),
IF(K155+L155&gt;=1.3,K155+L155,"เป็นไม้พุ่ม")))</f>
        <v>ยังไม่บันทึกข้อมูล</v>
      </c>
      <c r="O155" s="149" t="str">
        <f t="shared" si="18"/>
        <v>ข้อมูลไม่ถูกต้อง</v>
      </c>
      <c r="P155" s="149" t="str">
        <f t="shared" si="19"/>
        <v>ข้อมูลไม่ถูกต้อง</v>
      </c>
      <c r="Q155" s="149" t="str">
        <f t="shared" si="20"/>
        <v>ข้อมูลไม่ถูกต้อง</v>
      </c>
      <c r="R155" s="149" t="str">
        <f t="shared" si="21"/>
        <v>ข้อมูลไม่ถูกต้อง</v>
      </c>
      <c r="S155" s="149" t="str">
        <f>IF(ISNUMBER(R155),
IF(H$2=ตัวเลือก!A$30,"ยังไม่บันทึกข้อมูล",R155*0.27),"ข้อมูลไม่ถูกต้อง")</f>
        <v>ข้อมูลไม่ถูกต้อง</v>
      </c>
      <c r="T155" s="149" t="str">
        <f t="shared" si="22"/>
        <v>ข้อมูลไม่ถูกต้อง</v>
      </c>
      <c r="U155" s="149" t="str">
        <f>IF(ISNUMBER(R155),
IF(H$2=ตัวเลือก!A$30,"ยังไม่บันทึกข้อมูล",R155*0.47),"ข้อมูลไม่ถูกต้อง")</f>
        <v>ข้อมูลไม่ถูกต้อง</v>
      </c>
      <c r="V155" s="149" t="str">
        <f>IF(ISNUMBER(S155),
IF(H$2=ตัวเลือก!A$30,"ยังไม่บันทึกข้อมูล",S155*0.47),"ข้อมูลไม่ถูกต้อง")</f>
        <v>ข้อมูลไม่ถูกต้อง</v>
      </c>
      <c r="W155" s="149" t="str">
        <f t="shared" si="23"/>
        <v>ข้อมูลไม่ถูกต้อง</v>
      </c>
      <c r="X155" s="148" t="str">
        <f t="shared" si="24"/>
        <v>ข้อมูลไม่ถูกต้อง</v>
      </c>
      <c r="Y155" s="38"/>
      <c r="Z155" s="38"/>
      <c r="AA155" s="38"/>
    </row>
    <row r="156" spans="1:27" x14ac:dyDescent="0.45">
      <c r="A156" s="38">
        <v>151</v>
      </c>
      <c r="B156" s="38"/>
      <c r="C156" s="38"/>
      <c r="D156" s="38"/>
      <c r="E156" s="38"/>
      <c r="F156" s="35"/>
      <c r="G156" s="35"/>
      <c r="H156" s="150"/>
      <c r="I156" s="38"/>
      <c r="J156" s="149" t="str">
        <f t="shared" si="25"/>
        <v>รอข้อมูลคอลัมน์ H</v>
      </c>
      <c r="K156" s="150"/>
      <c r="L156" s="150"/>
      <c r="M156" s="150"/>
      <c r="N156" s="149" t="str" cm="1">
        <f t="array" ref="N156">IF(AND(K156:M156=""),"ยังไม่บันทึกข้อมูล",
IF(M156&lt;&gt;"",
IF(M156&gt;=1.3,M156,"เป็นไม้พุ่ม"),
IF(K156+L156&gt;=1.3,K156+L156,"เป็นไม้พุ่ม")))</f>
        <v>ยังไม่บันทึกข้อมูล</v>
      </c>
      <c r="O156" s="149" t="str">
        <f t="shared" si="18"/>
        <v>ข้อมูลไม่ถูกต้อง</v>
      </c>
      <c r="P156" s="149" t="str">
        <f t="shared" si="19"/>
        <v>ข้อมูลไม่ถูกต้อง</v>
      </c>
      <c r="Q156" s="149" t="str">
        <f t="shared" si="20"/>
        <v>ข้อมูลไม่ถูกต้อง</v>
      </c>
      <c r="R156" s="149" t="str">
        <f t="shared" si="21"/>
        <v>ข้อมูลไม่ถูกต้อง</v>
      </c>
      <c r="S156" s="149" t="str">
        <f>IF(ISNUMBER(R156),
IF(H$2=ตัวเลือก!A$30,"ยังไม่บันทึกข้อมูล",R156*0.27),"ข้อมูลไม่ถูกต้อง")</f>
        <v>ข้อมูลไม่ถูกต้อง</v>
      </c>
      <c r="T156" s="149" t="str">
        <f t="shared" si="22"/>
        <v>ข้อมูลไม่ถูกต้อง</v>
      </c>
      <c r="U156" s="149" t="str">
        <f>IF(ISNUMBER(R156),
IF(H$2=ตัวเลือก!A$30,"ยังไม่บันทึกข้อมูล",R156*0.47),"ข้อมูลไม่ถูกต้อง")</f>
        <v>ข้อมูลไม่ถูกต้อง</v>
      </c>
      <c r="V156" s="149" t="str">
        <f>IF(ISNUMBER(S156),
IF(H$2=ตัวเลือก!A$30,"ยังไม่บันทึกข้อมูล",S156*0.47),"ข้อมูลไม่ถูกต้อง")</f>
        <v>ข้อมูลไม่ถูกต้อง</v>
      </c>
      <c r="W156" s="149" t="str">
        <f t="shared" si="23"/>
        <v>ข้อมูลไม่ถูกต้อง</v>
      </c>
      <c r="X156" s="148" t="str">
        <f t="shared" si="24"/>
        <v>ข้อมูลไม่ถูกต้อง</v>
      </c>
      <c r="Y156" s="38"/>
      <c r="Z156" s="38"/>
      <c r="AA156" s="38"/>
    </row>
    <row r="157" spans="1:27" x14ac:dyDescent="0.45">
      <c r="A157" s="38">
        <v>152</v>
      </c>
      <c r="B157" s="38"/>
      <c r="C157" s="38"/>
      <c r="D157" s="38"/>
      <c r="E157" s="38"/>
      <c r="F157" s="35"/>
      <c r="G157" s="35"/>
      <c r="H157" s="150"/>
      <c r="I157" s="38"/>
      <c r="J157" s="149" t="str">
        <f t="shared" si="25"/>
        <v>รอข้อมูลคอลัมน์ H</v>
      </c>
      <c r="K157" s="150"/>
      <c r="L157" s="150"/>
      <c r="M157" s="150"/>
      <c r="N157" s="149" t="str" cm="1">
        <f t="array" ref="N157">IF(AND(K157:M157=""),"ยังไม่บันทึกข้อมูล",
IF(M157&lt;&gt;"",
IF(M157&gt;=1.3,M157,"เป็นไม้พุ่ม"),
IF(K157+L157&gt;=1.3,K157+L157,"เป็นไม้พุ่ม")))</f>
        <v>ยังไม่บันทึกข้อมูล</v>
      </c>
      <c r="O157" s="149" t="str">
        <f t="shared" si="18"/>
        <v>ข้อมูลไม่ถูกต้อง</v>
      </c>
      <c r="P157" s="149" t="str">
        <f t="shared" si="19"/>
        <v>ข้อมูลไม่ถูกต้อง</v>
      </c>
      <c r="Q157" s="149" t="str">
        <f t="shared" si="20"/>
        <v>ข้อมูลไม่ถูกต้อง</v>
      </c>
      <c r="R157" s="149" t="str">
        <f t="shared" si="21"/>
        <v>ข้อมูลไม่ถูกต้อง</v>
      </c>
      <c r="S157" s="149" t="str">
        <f>IF(ISNUMBER(R157),
IF(H$2=ตัวเลือก!A$30,"ยังไม่บันทึกข้อมูล",R157*0.27),"ข้อมูลไม่ถูกต้อง")</f>
        <v>ข้อมูลไม่ถูกต้อง</v>
      </c>
      <c r="T157" s="149" t="str">
        <f t="shared" si="22"/>
        <v>ข้อมูลไม่ถูกต้อง</v>
      </c>
      <c r="U157" s="149" t="str">
        <f>IF(ISNUMBER(R157),
IF(H$2=ตัวเลือก!A$30,"ยังไม่บันทึกข้อมูล",R157*0.47),"ข้อมูลไม่ถูกต้อง")</f>
        <v>ข้อมูลไม่ถูกต้อง</v>
      </c>
      <c r="V157" s="149" t="str">
        <f>IF(ISNUMBER(S157),
IF(H$2=ตัวเลือก!A$30,"ยังไม่บันทึกข้อมูล",S157*0.47),"ข้อมูลไม่ถูกต้อง")</f>
        <v>ข้อมูลไม่ถูกต้อง</v>
      </c>
      <c r="W157" s="149" t="str">
        <f t="shared" si="23"/>
        <v>ข้อมูลไม่ถูกต้อง</v>
      </c>
      <c r="X157" s="148" t="str">
        <f t="shared" si="24"/>
        <v>ข้อมูลไม่ถูกต้อง</v>
      </c>
      <c r="Y157" s="38"/>
      <c r="Z157" s="38"/>
      <c r="AA157" s="38"/>
    </row>
    <row r="158" spans="1:27" x14ac:dyDescent="0.45">
      <c r="A158" s="38">
        <v>153</v>
      </c>
      <c r="B158" s="38"/>
      <c r="C158" s="38"/>
      <c r="D158" s="38"/>
      <c r="E158" s="38"/>
      <c r="F158" s="35"/>
      <c r="G158" s="35"/>
      <c r="H158" s="150"/>
      <c r="I158" s="38"/>
      <c r="J158" s="149" t="str">
        <f t="shared" si="25"/>
        <v>รอข้อมูลคอลัมน์ H</v>
      </c>
      <c r="K158" s="150"/>
      <c r="L158" s="150"/>
      <c r="M158" s="150"/>
      <c r="N158" s="149" t="str" cm="1">
        <f t="array" ref="N158">IF(AND(K158:M158=""),"ยังไม่บันทึกข้อมูล",
IF(M158&lt;&gt;"",
IF(M158&gt;=1.3,M158,"เป็นไม้พุ่ม"),
IF(K158+L158&gt;=1.3,K158+L158,"เป็นไม้พุ่ม")))</f>
        <v>ยังไม่บันทึกข้อมูล</v>
      </c>
      <c r="O158" s="149" t="str">
        <f t="shared" si="18"/>
        <v>ข้อมูลไม่ถูกต้อง</v>
      </c>
      <c r="P158" s="149" t="str">
        <f t="shared" si="19"/>
        <v>ข้อมูลไม่ถูกต้อง</v>
      </c>
      <c r="Q158" s="149" t="str">
        <f t="shared" si="20"/>
        <v>ข้อมูลไม่ถูกต้อง</v>
      </c>
      <c r="R158" s="149" t="str">
        <f t="shared" si="21"/>
        <v>ข้อมูลไม่ถูกต้อง</v>
      </c>
      <c r="S158" s="149" t="str">
        <f>IF(ISNUMBER(R158),
IF(H$2=ตัวเลือก!A$30,"ยังไม่บันทึกข้อมูล",R158*0.27),"ข้อมูลไม่ถูกต้อง")</f>
        <v>ข้อมูลไม่ถูกต้อง</v>
      </c>
      <c r="T158" s="149" t="str">
        <f t="shared" si="22"/>
        <v>ข้อมูลไม่ถูกต้อง</v>
      </c>
      <c r="U158" s="149" t="str">
        <f>IF(ISNUMBER(R158),
IF(H$2=ตัวเลือก!A$30,"ยังไม่บันทึกข้อมูล",R158*0.47),"ข้อมูลไม่ถูกต้อง")</f>
        <v>ข้อมูลไม่ถูกต้อง</v>
      </c>
      <c r="V158" s="149" t="str">
        <f>IF(ISNUMBER(S158),
IF(H$2=ตัวเลือก!A$30,"ยังไม่บันทึกข้อมูล",S158*0.47),"ข้อมูลไม่ถูกต้อง")</f>
        <v>ข้อมูลไม่ถูกต้อง</v>
      </c>
      <c r="W158" s="149" t="str">
        <f t="shared" si="23"/>
        <v>ข้อมูลไม่ถูกต้อง</v>
      </c>
      <c r="X158" s="148" t="str">
        <f t="shared" si="24"/>
        <v>ข้อมูลไม่ถูกต้อง</v>
      </c>
      <c r="Y158" s="38"/>
      <c r="Z158" s="38"/>
      <c r="AA158" s="38"/>
    </row>
    <row r="159" spans="1:27" x14ac:dyDescent="0.45">
      <c r="A159" s="38">
        <v>154</v>
      </c>
      <c r="B159" s="38"/>
      <c r="C159" s="38"/>
      <c r="D159" s="38"/>
      <c r="E159" s="38"/>
      <c r="F159" s="35"/>
      <c r="G159" s="35"/>
      <c r="H159" s="150"/>
      <c r="I159" s="38"/>
      <c r="J159" s="149" t="str">
        <f t="shared" si="25"/>
        <v>รอข้อมูลคอลัมน์ H</v>
      </c>
      <c r="K159" s="150"/>
      <c r="L159" s="150"/>
      <c r="M159" s="150"/>
      <c r="N159" s="149" t="str" cm="1">
        <f t="array" ref="N159">IF(AND(K159:M159=""),"ยังไม่บันทึกข้อมูล",
IF(M159&lt;&gt;"",
IF(M159&gt;=1.3,M159,"เป็นไม้พุ่ม"),
IF(K159+L159&gt;=1.3,K159+L159,"เป็นไม้พุ่ม")))</f>
        <v>ยังไม่บันทึกข้อมูล</v>
      </c>
      <c r="O159" s="149" t="str">
        <f t="shared" si="18"/>
        <v>ข้อมูลไม่ถูกต้อง</v>
      </c>
      <c r="P159" s="149" t="str">
        <f t="shared" si="19"/>
        <v>ข้อมูลไม่ถูกต้อง</v>
      </c>
      <c r="Q159" s="149" t="str">
        <f t="shared" si="20"/>
        <v>ข้อมูลไม่ถูกต้อง</v>
      </c>
      <c r="R159" s="149" t="str">
        <f t="shared" si="21"/>
        <v>ข้อมูลไม่ถูกต้อง</v>
      </c>
      <c r="S159" s="149" t="str">
        <f>IF(ISNUMBER(R159),
IF(H$2=ตัวเลือก!A$30,"ยังไม่บันทึกข้อมูล",R159*0.27),"ข้อมูลไม่ถูกต้อง")</f>
        <v>ข้อมูลไม่ถูกต้อง</v>
      </c>
      <c r="T159" s="149" t="str">
        <f t="shared" si="22"/>
        <v>ข้อมูลไม่ถูกต้อง</v>
      </c>
      <c r="U159" s="149" t="str">
        <f>IF(ISNUMBER(R159),
IF(H$2=ตัวเลือก!A$30,"ยังไม่บันทึกข้อมูล",R159*0.47),"ข้อมูลไม่ถูกต้อง")</f>
        <v>ข้อมูลไม่ถูกต้อง</v>
      </c>
      <c r="V159" s="149" t="str">
        <f>IF(ISNUMBER(S159),
IF(H$2=ตัวเลือก!A$30,"ยังไม่บันทึกข้อมูล",S159*0.47),"ข้อมูลไม่ถูกต้อง")</f>
        <v>ข้อมูลไม่ถูกต้อง</v>
      </c>
      <c r="W159" s="149" t="str">
        <f t="shared" si="23"/>
        <v>ข้อมูลไม่ถูกต้อง</v>
      </c>
      <c r="X159" s="148" t="str">
        <f t="shared" si="24"/>
        <v>ข้อมูลไม่ถูกต้อง</v>
      </c>
      <c r="Y159" s="38"/>
      <c r="Z159" s="38"/>
      <c r="AA159" s="38"/>
    </row>
    <row r="160" spans="1:27" x14ac:dyDescent="0.45">
      <c r="A160" s="38">
        <v>155</v>
      </c>
      <c r="B160" s="38"/>
      <c r="C160" s="38"/>
      <c r="D160" s="38"/>
      <c r="E160" s="38"/>
      <c r="F160" s="35"/>
      <c r="G160" s="35"/>
      <c r="H160" s="150"/>
      <c r="I160" s="38"/>
      <c r="J160" s="149" t="str">
        <f t="shared" si="25"/>
        <v>รอข้อมูลคอลัมน์ H</v>
      </c>
      <c r="K160" s="150"/>
      <c r="L160" s="150"/>
      <c r="M160" s="150"/>
      <c r="N160" s="149" t="str" cm="1">
        <f t="array" ref="N160">IF(AND(K160:M160=""),"ยังไม่บันทึกข้อมูล",
IF(M160&lt;&gt;"",
IF(M160&gt;=1.3,M160,"เป็นไม้พุ่ม"),
IF(K160+L160&gt;=1.3,K160+L160,"เป็นไม้พุ่ม")))</f>
        <v>ยังไม่บันทึกข้อมูล</v>
      </c>
      <c r="O160" s="149" t="str">
        <f t="shared" si="18"/>
        <v>ข้อมูลไม่ถูกต้อง</v>
      </c>
      <c r="P160" s="149" t="str">
        <f t="shared" si="19"/>
        <v>ข้อมูลไม่ถูกต้อง</v>
      </c>
      <c r="Q160" s="149" t="str">
        <f t="shared" si="20"/>
        <v>ข้อมูลไม่ถูกต้อง</v>
      </c>
      <c r="R160" s="149" t="str">
        <f t="shared" si="21"/>
        <v>ข้อมูลไม่ถูกต้อง</v>
      </c>
      <c r="S160" s="149" t="str">
        <f>IF(ISNUMBER(R160),
IF(H$2=ตัวเลือก!A$30,"ยังไม่บันทึกข้อมูล",R160*0.27),"ข้อมูลไม่ถูกต้อง")</f>
        <v>ข้อมูลไม่ถูกต้อง</v>
      </c>
      <c r="T160" s="149" t="str">
        <f t="shared" si="22"/>
        <v>ข้อมูลไม่ถูกต้อง</v>
      </c>
      <c r="U160" s="149" t="str">
        <f>IF(ISNUMBER(R160),
IF(H$2=ตัวเลือก!A$30,"ยังไม่บันทึกข้อมูล",R160*0.47),"ข้อมูลไม่ถูกต้อง")</f>
        <v>ข้อมูลไม่ถูกต้อง</v>
      </c>
      <c r="V160" s="149" t="str">
        <f>IF(ISNUMBER(S160),
IF(H$2=ตัวเลือก!A$30,"ยังไม่บันทึกข้อมูล",S160*0.47),"ข้อมูลไม่ถูกต้อง")</f>
        <v>ข้อมูลไม่ถูกต้อง</v>
      </c>
      <c r="W160" s="149" t="str">
        <f t="shared" si="23"/>
        <v>ข้อมูลไม่ถูกต้อง</v>
      </c>
      <c r="X160" s="148" t="str">
        <f t="shared" si="24"/>
        <v>ข้อมูลไม่ถูกต้อง</v>
      </c>
      <c r="Y160" s="38"/>
      <c r="Z160" s="38"/>
      <c r="AA160" s="38"/>
    </row>
    <row r="161" spans="1:27" x14ac:dyDescent="0.45">
      <c r="A161" s="38">
        <v>156</v>
      </c>
      <c r="B161" s="38"/>
      <c r="C161" s="38"/>
      <c r="D161" s="38"/>
      <c r="E161" s="38"/>
      <c r="F161" s="35"/>
      <c r="G161" s="35"/>
      <c r="H161" s="150"/>
      <c r="I161" s="38"/>
      <c r="J161" s="149" t="str">
        <f t="shared" si="25"/>
        <v>รอข้อมูลคอลัมน์ H</v>
      </c>
      <c r="K161" s="150"/>
      <c r="L161" s="150"/>
      <c r="M161" s="150"/>
      <c r="N161" s="149" t="str" cm="1">
        <f t="array" ref="N161">IF(AND(K161:M161=""),"ยังไม่บันทึกข้อมูล",
IF(M161&lt;&gt;"",
IF(M161&gt;=1.3,M161,"เป็นไม้พุ่ม"),
IF(K161+L161&gt;=1.3,K161+L161,"เป็นไม้พุ่ม")))</f>
        <v>ยังไม่บันทึกข้อมูล</v>
      </c>
      <c r="O161" s="149" t="str">
        <f t="shared" si="18"/>
        <v>ข้อมูลไม่ถูกต้อง</v>
      </c>
      <c r="P161" s="149" t="str">
        <f t="shared" si="19"/>
        <v>ข้อมูลไม่ถูกต้อง</v>
      </c>
      <c r="Q161" s="149" t="str">
        <f t="shared" si="20"/>
        <v>ข้อมูลไม่ถูกต้อง</v>
      </c>
      <c r="R161" s="149" t="str">
        <f t="shared" si="21"/>
        <v>ข้อมูลไม่ถูกต้อง</v>
      </c>
      <c r="S161" s="149" t="str">
        <f>IF(ISNUMBER(R161),
IF(H$2=ตัวเลือก!A$30,"ยังไม่บันทึกข้อมูล",R161*0.27),"ข้อมูลไม่ถูกต้อง")</f>
        <v>ข้อมูลไม่ถูกต้อง</v>
      </c>
      <c r="T161" s="149" t="str">
        <f t="shared" si="22"/>
        <v>ข้อมูลไม่ถูกต้อง</v>
      </c>
      <c r="U161" s="149" t="str">
        <f>IF(ISNUMBER(R161),
IF(H$2=ตัวเลือก!A$30,"ยังไม่บันทึกข้อมูล",R161*0.47),"ข้อมูลไม่ถูกต้อง")</f>
        <v>ข้อมูลไม่ถูกต้อง</v>
      </c>
      <c r="V161" s="149" t="str">
        <f>IF(ISNUMBER(S161),
IF(H$2=ตัวเลือก!A$30,"ยังไม่บันทึกข้อมูล",S161*0.47),"ข้อมูลไม่ถูกต้อง")</f>
        <v>ข้อมูลไม่ถูกต้อง</v>
      </c>
      <c r="W161" s="149" t="str">
        <f t="shared" si="23"/>
        <v>ข้อมูลไม่ถูกต้อง</v>
      </c>
      <c r="X161" s="148" t="str">
        <f t="shared" si="24"/>
        <v>ข้อมูลไม่ถูกต้อง</v>
      </c>
      <c r="Y161" s="38"/>
      <c r="Z161" s="38"/>
      <c r="AA161" s="38"/>
    </row>
    <row r="162" spans="1:27" x14ac:dyDescent="0.45">
      <c r="A162" s="38">
        <v>157</v>
      </c>
      <c r="B162" s="38"/>
      <c r="C162" s="38"/>
      <c r="D162" s="38"/>
      <c r="E162" s="38"/>
      <c r="F162" s="35"/>
      <c r="G162" s="35"/>
      <c r="H162" s="150"/>
      <c r="I162" s="38"/>
      <c r="J162" s="149" t="str">
        <f t="shared" si="25"/>
        <v>รอข้อมูลคอลัมน์ H</v>
      </c>
      <c r="K162" s="150"/>
      <c r="L162" s="150"/>
      <c r="M162" s="150"/>
      <c r="N162" s="149" t="str" cm="1">
        <f t="array" ref="N162">IF(AND(K162:M162=""),"ยังไม่บันทึกข้อมูล",
IF(M162&lt;&gt;"",
IF(M162&gt;=1.3,M162,"เป็นไม้พุ่ม"),
IF(K162+L162&gt;=1.3,K162+L162,"เป็นไม้พุ่ม")))</f>
        <v>ยังไม่บันทึกข้อมูล</v>
      </c>
      <c r="O162" s="149" t="str">
        <f t="shared" si="18"/>
        <v>ข้อมูลไม่ถูกต้อง</v>
      </c>
      <c r="P162" s="149" t="str">
        <f t="shared" si="19"/>
        <v>ข้อมูลไม่ถูกต้อง</v>
      </c>
      <c r="Q162" s="149" t="str">
        <f t="shared" si="20"/>
        <v>ข้อมูลไม่ถูกต้อง</v>
      </c>
      <c r="R162" s="149" t="str">
        <f t="shared" si="21"/>
        <v>ข้อมูลไม่ถูกต้อง</v>
      </c>
      <c r="S162" s="149" t="str">
        <f>IF(ISNUMBER(R162),
IF(H$2=ตัวเลือก!A$30,"ยังไม่บันทึกข้อมูล",R162*0.27),"ข้อมูลไม่ถูกต้อง")</f>
        <v>ข้อมูลไม่ถูกต้อง</v>
      </c>
      <c r="T162" s="149" t="str">
        <f t="shared" si="22"/>
        <v>ข้อมูลไม่ถูกต้อง</v>
      </c>
      <c r="U162" s="149" t="str">
        <f>IF(ISNUMBER(R162),
IF(H$2=ตัวเลือก!A$30,"ยังไม่บันทึกข้อมูล",R162*0.47),"ข้อมูลไม่ถูกต้อง")</f>
        <v>ข้อมูลไม่ถูกต้อง</v>
      </c>
      <c r="V162" s="149" t="str">
        <f>IF(ISNUMBER(S162),
IF(H$2=ตัวเลือก!A$30,"ยังไม่บันทึกข้อมูล",S162*0.47),"ข้อมูลไม่ถูกต้อง")</f>
        <v>ข้อมูลไม่ถูกต้อง</v>
      </c>
      <c r="W162" s="149" t="str">
        <f t="shared" si="23"/>
        <v>ข้อมูลไม่ถูกต้อง</v>
      </c>
      <c r="X162" s="148" t="str">
        <f t="shared" si="24"/>
        <v>ข้อมูลไม่ถูกต้อง</v>
      </c>
      <c r="Y162" s="38"/>
      <c r="Z162" s="38"/>
      <c r="AA162" s="38"/>
    </row>
    <row r="163" spans="1:27" x14ac:dyDescent="0.45">
      <c r="A163" s="38">
        <v>158</v>
      </c>
      <c r="B163" s="38"/>
      <c r="C163" s="38"/>
      <c r="D163" s="38"/>
      <c r="E163" s="38"/>
      <c r="F163" s="35"/>
      <c r="G163" s="35"/>
      <c r="H163" s="150"/>
      <c r="I163" s="38"/>
      <c r="J163" s="149" t="str">
        <f t="shared" si="25"/>
        <v>รอข้อมูลคอลัมน์ H</v>
      </c>
      <c r="K163" s="150"/>
      <c r="L163" s="150"/>
      <c r="M163" s="150"/>
      <c r="N163" s="149" t="str" cm="1">
        <f t="array" ref="N163">IF(AND(K163:M163=""),"ยังไม่บันทึกข้อมูล",
IF(M163&lt;&gt;"",
IF(M163&gt;=1.3,M163,"เป็นไม้พุ่ม"),
IF(K163+L163&gt;=1.3,K163+L163,"เป็นไม้พุ่ม")))</f>
        <v>ยังไม่บันทึกข้อมูล</v>
      </c>
      <c r="O163" s="149" t="str">
        <f t="shared" si="18"/>
        <v>ข้อมูลไม่ถูกต้อง</v>
      </c>
      <c r="P163" s="149" t="str">
        <f t="shared" si="19"/>
        <v>ข้อมูลไม่ถูกต้อง</v>
      </c>
      <c r="Q163" s="149" t="str">
        <f t="shared" si="20"/>
        <v>ข้อมูลไม่ถูกต้อง</v>
      </c>
      <c r="R163" s="149" t="str">
        <f t="shared" si="21"/>
        <v>ข้อมูลไม่ถูกต้อง</v>
      </c>
      <c r="S163" s="149" t="str">
        <f>IF(ISNUMBER(R163),
IF(H$2=ตัวเลือก!A$30,"ยังไม่บันทึกข้อมูล",R163*0.27),"ข้อมูลไม่ถูกต้อง")</f>
        <v>ข้อมูลไม่ถูกต้อง</v>
      </c>
      <c r="T163" s="149" t="str">
        <f t="shared" si="22"/>
        <v>ข้อมูลไม่ถูกต้อง</v>
      </c>
      <c r="U163" s="149" t="str">
        <f>IF(ISNUMBER(R163),
IF(H$2=ตัวเลือก!A$30,"ยังไม่บันทึกข้อมูล",R163*0.47),"ข้อมูลไม่ถูกต้อง")</f>
        <v>ข้อมูลไม่ถูกต้อง</v>
      </c>
      <c r="V163" s="149" t="str">
        <f>IF(ISNUMBER(S163),
IF(H$2=ตัวเลือก!A$30,"ยังไม่บันทึกข้อมูล",S163*0.47),"ข้อมูลไม่ถูกต้อง")</f>
        <v>ข้อมูลไม่ถูกต้อง</v>
      </c>
      <c r="W163" s="149" t="str">
        <f t="shared" si="23"/>
        <v>ข้อมูลไม่ถูกต้อง</v>
      </c>
      <c r="X163" s="148" t="str">
        <f t="shared" si="24"/>
        <v>ข้อมูลไม่ถูกต้อง</v>
      </c>
      <c r="Y163" s="38"/>
      <c r="Z163" s="38"/>
      <c r="AA163" s="38"/>
    </row>
    <row r="164" spans="1:27" x14ac:dyDescent="0.45">
      <c r="A164" s="38">
        <v>159</v>
      </c>
      <c r="B164" s="38"/>
      <c r="C164" s="38"/>
      <c r="D164" s="38"/>
      <c r="E164" s="38"/>
      <c r="F164" s="35"/>
      <c r="G164" s="35"/>
      <c r="H164" s="150"/>
      <c r="I164" s="38"/>
      <c r="J164" s="149" t="str">
        <f t="shared" si="25"/>
        <v>รอข้อมูลคอลัมน์ H</v>
      </c>
      <c r="K164" s="150"/>
      <c r="L164" s="150"/>
      <c r="M164" s="150"/>
      <c r="N164" s="149" t="str" cm="1">
        <f t="array" ref="N164">IF(AND(K164:M164=""),"ยังไม่บันทึกข้อมูล",
IF(M164&lt;&gt;"",
IF(M164&gt;=1.3,M164,"เป็นไม้พุ่ม"),
IF(K164+L164&gt;=1.3,K164+L164,"เป็นไม้พุ่ม")))</f>
        <v>ยังไม่บันทึกข้อมูล</v>
      </c>
      <c r="O164" s="149" t="str">
        <f t="shared" si="18"/>
        <v>ข้อมูลไม่ถูกต้อง</v>
      </c>
      <c r="P164" s="149" t="str">
        <f t="shared" si="19"/>
        <v>ข้อมูลไม่ถูกต้อง</v>
      </c>
      <c r="Q164" s="149" t="str">
        <f t="shared" si="20"/>
        <v>ข้อมูลไม่ถูกต้อง</v>
      </c>
      <c r="R164" s="149" t="str">
        <f t="shared" si="21"/>
        <v>ข้อมูลไม่ถูกต้อง</v>
      </c>
      <c r="S164" s="149" t="str">
        <f>IF(ISNUMBER(R164),
IF(H$2=ตัวเลือก!A$30,"ยังไม่บันทึกข้อมูล",R164*0.27),"ข้อมูลไม่ถูกต้อง")</f>
        <v>ข้อมูลไม่ถูกต้อง</v>
      </c>
      <c r="T164" s="149" t="str">
        <f t="shared" si="22"/>
        <v>ข้อมูลไม่ถูกต้อง</v>
      </c>
      <c r="U164" s="149" t="str">
        <f>IF(ISNUMBER(R164),
IF(H$2=ตัวเลือก!A$30,"ยังไม่บันทึกข้อมูล",R164*0.47),"ข้อมูลไม่ถูกต้อง")</f>
        <v>ข้อมูลไม่ถูกต้อง</v>
      </c>
      <c r="V164" s="149" t="str">
        <f>IF(ISNUMBER(S164),
IF(H$2=ตัวเลือก!A$30,"ยังไม่บันทึกข้อมูล",S164*0.47),"ข้อมูลไม่ถูกต้อง")</f>
        <v>ข้อมูลไม่ถูกต้อง</v>
      </c>
      <c r="W164" s="149" t="str">
        <f t="shared" si="23"/>
        <v>ข้อมูลไม่ถูกต้อง</v>
      </c>
      <c r="X164" s="148" t="str">
        <f t="shared" si="24"/>
        <v>ข้อมูลไม่ถูกต้อง</v>
      </c>
      <c r="Y164" s="38"/>
      <c r="Z164" s="38"/>
      <c r="AA164" s="38"/>
    </row>
    <row r="165" spans="1:27" x14ac:dyDescent="0.45">
      <c r="A165" s="38">
        <v>160</v>
      </c>
      <c r="B165" s="38"/>
      <c r="C165" s="38"/>
      <c r="D165" s="38"/>
      <c r="E165" s="38"/>
      <c r="F165" s="35"/>
      <c r="G165" s="35"/>
      <c r="H165" s="150"/>
      <c r="I165" s="38"/>
      <c r="J165" s="149" t="str">
        <f t="shared" si="25"/>
        <v>รอข้อมูลคอลัมน์ H</v>
      </c>
      <c r="K165" s="150"/>
      <c r="L165" s="150"/>
      <c r="M165" s="150"/>
      <c r="N165" s="149" t="str" cm="1">
        <f t="array" ref="N165">IF(AND(K165:M165=""),"ยังไม่บันทึกข้อมูล",
IF(M165&lt;&gt;"",
IF(M165&gt;=1.3,M165,"เป็นไม้พุ่ม"),
IF(K165+L165&gt;=1.3,K165+L165,"เป็นไม้พุ่ม")))</f>
        <v>ยังไม่บันทึกข้อมูล</v>
      </c>
      <c r="O165" s="149" t="str">
        <f t="shared" si="18"/>
        <v>ข้อมูลไม่ถูกต้อง</v>
      </c>
      <c r="P165" s="149" t="str">
        <f t="shared" si="19"/>
        <v>ข้อมูลไม่ถูกต้อง</v>
      </c>
      <c r="Q165" s="149" t="str">
        <f t="shared" si="20"/>
        <v>ข้อมูลไม่ถูกต้อง</v>
      </c>
      <c r="R165" s="149" t="str">
        <f t="shared" si="21"/>
        <v>ข้อมูลไม่ถูกต้อง</v>
      </c>
      <c r="S165" s="149" t="str">
        <f>IF(ISNUMBER(R165),
IF(H$2=ตัวเลือก!A$30,"ยังไม่บันทึกข้อมูล",R165*0.27),"ข้อมูลไม่ถูกต้อง")</f>
        <v>ข้อมูลไม่ถูกต้อง</v>
      </c>
      <c r="T165" s="149" t="str">
        <f t="shared" si="22"/>
        <v>ข้อมูลไม่ถูกต้อง</v>
      </c>
      <c r="U165" s="149" t="str">
        <f>IF(ISNUMBER(R165),
IF(H$2=ตัวเลือก!A$30,"ยังไม่บันทึกข้อมูล",R165*0.47),"ข้อมูลไม่ถูกต้อง")</f>
        <v>ข้อมูลไม่ถูกต้อง</v>
      </c>
      <c r="V165" s="149" t="str">
        <f>IF(ISNUMBER(S165),
IF(H$2=ตัวเลือก!A$30,"ยังไม่บันทึกข้อมูล",S165*0.47),"ข้อมูลไม่ถูกต้อง")</f>
        <v>ข้อมูลไม่ถูกต้อง</v>
      </c>
      <c r="W165" s="149" t="str">
        <f t="shared" si="23"/>
        <v>ข้อมูลไม่ถูกต้อง</v>
      </c>
      <c r="X165" s="148" t="str">
        <f t="shared" si="24"/>
        <v>ข้อมูลไม่ถูกต้อง</v>
      </c>
      <c r="Y165" s="38"/>
      <c r="Z165" s="38"/>
      <c r="AA165" s="38"/>
    </row>
    <row r="166" spans="1:27" x14ac:dyDescent="0.45">
      <c r="A166" s="38">
        <v>161</v>
      </c>
      <c r="B166" s="38"/>
      <c r="C166" s="38"/>
      <c r="D166" s="38"/>
      <c r="E166" s="38"/>
      <c r="F166" s="35"/>
      <c r="G166" s="35"/>
      <c r="H166" s="150"/>
      <c r="I166" s="38"/>
      <c r="J166" s="149" t="str">
        <f t="shared" si="25"/>
        <v>รอข้อมูลคอลัมน์ H</v>
      </c>
      <c r="K166" s="150"/>
      <c r="L166" s="150"/>
      <c r="M166" s="150"/>
      <c r="N166" s="149" t="str" cm="1">
        <f t="array" ref="N166">IF(AND(K166:M166=""),"ยังไม่บันทึกข้อมูล",
IF(M166&lt;&gt;"",
IF(M166&gt;=1.3,M166,"เป็นไม้พุ่ม"),
IF(K166+L166&gt;=1.3,K166+L166,"เป็นไม้พุ่ม")))</f>
        <v>ยังไม่บันทึกข้อมูล</v>
      </c>
      <c r="O166" s="149" t="str">
        <f t="shared" si="18"/>
        <v>ข้อมูลไม่ถูกต้อง</v>
      </c>
      <c r="P166" s="149" t="str">
        <f t="shared" si="19"/>
        <v>ข้อมูลไม่ถูกต้อง</v>
      </c>
      <c r="Q166" s="149" t="str">
        <f t="shared" si="20"/>
        <v>ข้อมูลไม่ถูกต้อง</v>
      </c>
      <c r="R166" s="149" t="str">
        <f t="shared" si="21"/>
        <v>ข้อมูลไม่ถูกต้อง</v>
      </c>
      <c r="S166" s="149" t="str">
        <f>IF(ISNUMBER(R166),
IF(H$2=ตัวเลือก!A$30,"ยังไม่บันทึกข้อมูล",R166*0.27),"ข้อมูลไม่ถูกต้อง")</f>
        <v>ข้อมูลไม่ถูกต้อง</v>
      </c>
      <c r="T166" s="149" t="str">
        <f t="shared" si="22"/>
        <v>ข้อมูลไม่ถูกต้อง</v>
      </c>
      <c r="U166" s="149" t="str">
        <f>IF(ISNUMBER(R166),
IF(H$2=ตัวเลือก!A$30,"ยังไม่บันทึกข้อมูล",R166*0.47),"ข้อมูลไม่ถูกต้อง")</f>
        <v>ข้อมูลไม่ถูกต้อง</v>
      </c>
      <c r="V166" s="149" t="str">
        <f>IF(ISNUMBER(S166),
IF(H$2=ตัวเลือก!A$30,"ยังไม่บันทึกข้อมูล",S166*0.47),"ข้อมูลไม่ถูกต้อง")</f>
        <v>ข้อมูลไม่ถูกต้อง</v>
      </c>
      <c r="W166" s="149" t="str">
        <f t="shared" si="23"/>
        <v>ข้อมูลไม่ถูกต้อง</v>
      </c>
      <c r="X166" s="148" t="str">
        <f t="shared" si="24"/>
        <v>ข้อมูลไม่ถูกต้อง</v>
      </c>
      <c r="Y166" s="38"/>
      <c r="Z166" s="38"/>
      <c r="AA166" s="38"/>
    </row>
    <row r="167" spans="1:27" x14ac:dyDescent="0.45">
      <c r="A167" s="38">
        <v>162</v>
      </c>
      <c r="B167" s="38"/>
      <c r="C167" s="38"/>
      <c r="D167" s="38"/>
      <c r="E167" s="38"/>
      <c r="F167" s="35"/>
      <c r="G167" s="35"/>
      <c r="H167" s="150"/>
      <c r="I167" s="38"/>
      <c r="J167" s="149" t="str">
        <f t="shared" si="25"/>
        <v>รอข้อมูลคอลัมน์ H</v>
      </c>
      <c r="K167" s="150"/>
      <c r="L167" s="150"/>
      <c r="M167" s="150"/>
      <c r="N167" s="149" t="str" cm="1">
        <f t="array" ref="N167">IF(AND(K167:M167=""),"ยังไม่บันทึกข้อมูล",
IF(M167&lt;&gt;"",
IF(M167&gt;=1.3,M167,"เป็นไม้พุ่ม"),
IF(K167+L167&gt;=1.3,K167+L167,"เป็นไม้พุ่ม")))</f>
        <v>ยังไม่บันทึกข้อมูล</v>
      </c>
      <c r="O167" s="149" t="str">
        <f t="shared" si="18"/>
        <v>ข้อมูลไม่ถูกต้อง</v>
      </c>
      <c r="P167" s="149" t="str">
        <f t="shared" si="19"/>
        <v>ข้อมูลไม่ถูกต้อง</v>
      </c>
      <c r="Q167" s="149" t="str">
        <f t="shared" si="20"/>
        <v>ข้อมูลไม่ถูกต้อง</v>
      </c>
      <c r="R167" s="149" t="str">
        <f t="shared" si="21"/>
        <v>ข้อมูลไม่ถูกต้อง</v>
      </c>
      <c r="S167" s="149" t="str">
        <f>IF(ISNUMBER(R167),
IF(H$2=ตัวเลือก!A$30,"ยังไม่บันทึกข้อมูล",R167*0.27),"ข้อมูลไม่ถูกต้อง")</f>
        <v>ข้อมูลไม่ถูกต้อง</v>
      </c>
      <c r="T167" s="149" t="str">
        <f t="shared" si="22"/>
        <v>ข้อมูลไม่ถูกต้อง</v>
      </c>
      <c r="U167" s="149" t="str">
        <f>IF(ISNUMBER(R167),
IF(H$2=ตัวเลือก!A$30,"ยังไม่บันทึกข้อมูล",R167*0.47),"ข้อมูลไม่ถูกต้อง")</f>
        <v>ข้อมูลไม่ถูกต้อง</v>
      </c>
      <c r="V167" s="149" t="str">
        <f>IF(ISNUMBER(S167),
IF(H$2=ตัวเลือก!A$30,"ยังไม่บันทึกข้อมูล",S167*0.47),"ข้อมูลไม่ถูกต้อง")</f>
        <v>ข้อมูลไม่ถูกต้อง</v>
      </c>
      <c r="W167" s="149" t="str">
        <f t="shared" si="23"/>
        <v>ข้อมูลไม่ถูกต้อง</v>
      </c>
      <c r="X167" s="148" t="str">
        <f t="shared" si="24"/>
        <v>ข้อมูลไม่ถูกต้อง</v>
      </c>
      <c r="Y167" s="38"/>
      <c r="Z167" s="38"/>
      <c r="AA167" s="38"/>
    </row>
    <row r="168" spans="1:27" x14ac:dyDescent="0.45">
      <c r="A168" s="38">
        <v>163</v>
      </c>
      <c r="B168" s="38"/>
      <c r="C168" s="38"/>
      <c r="D168" s="38"/>
      <c r="E168" s="38"/>
      <c r="F168" s="35"/>
      <c r="G168" s="35"/>
      <c r="H168" s="150"/>
      <c r="I168" s="38"/>
      <c r="J168" s="149" t="str">
        <f t="shared" si="25"/>
        <v>รอข้อมูลคอลัมน์ H</v>
      </c>
      <c r="K168" s="150"/>
      <c r="L168" s="150"/>
      <c r="M168" s="150"/>
      <c r="N168" s="149" t="str" cm="1">
        <f t="array" ref="N168">IF(AND(K168:M168=""),"ยังไม่บันทึกข้อมูล",
IF(M168&lt;&gt;"",
IF(M168&gt;=1.3,M168,"เป็นไม้พุ่ม"),
IF(K168+L168&gt;=1.3,K168+L168,"เป็นไม้พุ่ม")))</f>
        <v>ยังไม่บันทึกข้อมูล</v>
      </c>
      <c r="O168" s="149" t="str">
        <f t="shared" si="18"/>
        <v>ข้อมูลไม่ถูกต้อง</v>
      </c>
      <c r="P168" s="149" t="str">
        <f t="shared" si="19"/>
        <v>ข้อมูลไม่ถูกต้อง</v>
      </c>
      <c r="Q168" s="149" t="str">
        <f t="shared" si="20"/>
        <v>ข้อมูลไม่ถูกต้อง</v>
      </c>
      <c r="R168" s="149" t="str">
        <f t="shared" si="21"/>
        <v>ข้อมูลไม่ถูกต้อง</v>
      </c>
      <c r="S168" s="149" t="str">
        <f>IF(ISNUMBER(R168),
IF(H$2=ตัวเลือก!A$30,"ยังไม่บันทึกข้อมูล",R168*0.27),"ข้อมูลไม่ถูกต้อง")</f>
        <v>ข้อมูลไม่ถูกต้อง</v>
      </c>
      <c r="T168" s="149" t="str">
        <f t="shared" si="22"/>
        <v>ข้อมูลไม่ถูกต้อง</v>
      </c>
      <c r="U168" s="149" t="str">
        <f>IF(ISNUMBER(R168),
IF(H$2=ตัวเลือก!A$30,"ยังไม่บันทึกข้อมูล",R168*0.47),"ข้อมูลไม่ถูกต้อง")</f>
        <v>ข้อมูลไม่ถูกต้อง</v>
      </c>
      <c r="V168" s="149" t="str">
        <f>IF(ISNUMBER(S168),
IF(H$2=ตัวเลือก!A$30,"ยังไม่บันทึกข้อมูล",S168*0.47),"ข้อมูลไม่ถูกต้อง")</f>
        <v>ข้อมูลไม่ถูกต้อง</v>
      </c>
      <c r="W168" s="149" t="str">
        <f t="shared" si="23"/>
        <v>ข้อมูลไม่ถูกต้อง</v>
      </c>
      <c r="X168" s="148" t="str">
        <f t="shared" si="24"/>
        <v>ข้อมูลไม่ถูกต้อง</v>
      </c>
      <c r="Y168" s="38"/>
      <c r="Z168" s="38"/>
      <c r="AA168" s="38"/>
    </row>
    <row r="169" spans="1:27" x14ac:dyDescent="0.45">
      <c r="A169" s="38">
        <v>164</v>
      </c>
      <c r="B169" s="38"/>
      <c r="C169" s="38"/>
      <c r="D169" s="38"/>
      <c r="E169" s="38"/>
      <c r="F169" s="35"/>
      <c r="G169" s="35"/>
      <c r="H169" s="150"/>
      <c r="I169" s="38"/>
      <c r="J169" s="149" t="str">
        <f t="shared" si="25"/>
        <v>รอข้อมูลคอลัมน์ H</v>
      </c>
      <c r="K169" s="150"/>
      <c r="L169" s="150"/>
      <c r="M169" s="150"/>
      <c r="N169" s="149" t="str" cm="1">
        <f t="array" ref="N169">IF(AND(K169:M169=""),"ยังไม่บันทึกข้อมูล",
IF(M169&lt;&gt;"",
IF(M169&gt;=1.3,M169,"เป็นไม้พุ่ม"),
IF(K169+L169&gt;=1.3,K169+L169,"เป็นไม้พุ่ม")))</f>
        <v>ยังไม่บันทึกข้อมูล</v>
      </c>
      <c r="O169" s="149" t="str">
        <f t="shared" si="18"/>
        <v>ข้อมูลไม่ถูกต้อง</v>
      </c>
      <c r="P169" s="149" t="str">
        <f t="shared" si="19"/>
        <v>ข้อมูลไม่ถูกต้อง</v>
      </c>
      <c r="Q169" s="149" t="str">
        <f t="shared" si="20"/>
        <v>ข้อมูลไม่ถูกต้อง</v>
      </c>
      <c r="R169" s="149" t="str">
        <f t="shared" si="21"/>
        <v>ข้อมูลไม่ถูกต้อง</v>
      </c>
      <c r="S169" s="149" t="str">
        <f>IF(ISNUMBER(R169),
IF(H$2=ตัวเลือก!A$30,"ยังไม่บันทึกข้อมูล",R169*0.27),"ข้อมูลไม่ถูกต้อง")</f>
        <v>ข้อมูลไม่ถูกต้อง</v>
      </c>
      <c r="T169" s="149" t="str">
        <f t="shared" si="22"/>
        <v>ข้อมูลไม่ถูกต้อง</v>
      </c>
      <c r="U169" s="149" t="str">
        <f>IF(ISNUMBER(R169),
IF(H$2=ตัวเลือก!A$30,"ยังไม่บันทึกข้อมูล",R169*0.47),"ข้อมูลไม่ถูกต้อง")</f>
        <v>ข้อมูลไม่ถูกต้อง</v>
      </c>
      <c r="V169" s="149" t="str">
        <f>IF(ISNUMBER(S169),
IF(H$2=ตัวเลือก!A$30,"ยังไม่บันทึกข้อมูล",S169*0.47),"ข้อมูลไม่ถูกต้อง")</f>
        <v>ข้อมูลไม่ถูกต้อง</v>
      </c>
      <c r="W169" s="149" t="str">
        <f t="shared" si="23"/>
        <v>ข้อมูลไม่ถูกต้อง</v>
      </c>
      <c r="X169" s="148" t="str">
        <f t="shared" si="24"/>
        <v>ข้อมูลไม่ถูกต้อง</v>
      </c>
      <c r="Y169" s="38"/>
      <c r="Z169" s="38"/>
      <c r="AA169" s="38"/>
    </row>
    <row r="170" spans="1:27" x14ac:dyDescent="0.45">
      <c r="A170" s="38">
        <v>165</v>
      </c>
      <c r="B170" s="38"/>
      <c r="C170" s="38"/>
      <c r="D170" s="38"/>
      <c r="E170" s="38"/>
      <c r="F170" s="35"/>
      <c r="G170" s="35"/>
      <c r="H170" s="150"/>
      <c r="I170" s="38"/>
      <c r="J170" s="149" t="str">
        <f t="shared" si="25"/>
        <v>รอข้อมูลคอลัมน์ H</v>
      </c>
      <c r="K170" s="150"/>
      <c r="L170" s="150"/>
      <c r="M170" s="150"/>
      <c r="N170" s="149" t="str" cm="1">
        <f t="array" ref="N170">IF(AND(K170:M170=""),"ยังไม่บันทึกข้อมูล",
IF(M170&lt;&gt;"",
IF(M170&gt;=1.3,M170,"เป็นไม้พุ่ม"),
IF(K170+L170&gt;=1.3,K170+L170,"เป็นไม้พุ่ม")))</f>
        <v>ยังไม่บันทึกข้อมูล</v>
      </c>
      <c r="O170" s="149" t="str">
        <f t="shared" si="18"/>
        <v>ข้อมูลไม่ถูกต้อง</v>
      </c>
      <c r="P170" s="149" t="str">
        <f t="shared" si="19"/>
        <v>ข้อมูลไม่ถูกต้อง</v>
      </c>
      <c r="Q170" s="149" t="str">
        <f t="shared" si="20"/>
        <v>ข้อมูลไม่ถูกต้อง</v>
      </c>
      <c r="R170" s="149" t="str">
        <f t="shared" si="21"/>
        <v>ข้อมูลไม่ถูกต้อง</v>
      </c>
      <c r="S170" s="149" t="str">
        <f>IF(ISNUMBER(R170),
IF(H$2=ตัวเลือก!A$30,"ยังไม่บันทึกข้อมูล",R170*0.27),"ข้อมูลไม่ถูกต้อง")</f>
        <v>ข้อมูลไม่ถูกต้อง</v>
      </c>
      <c r="T170" s="149" t="str">
        <f t="shared" si="22"/>
        <v>ข้อมูลไม่ถูกต้อง</v>
      </c>
      <c r="U170" s="149" t="str">
        <f>IF(ISNUMBER(R170),
IF(H$2=ตัวเลือก!A$30,"ยังไม่บันทึกข้อมูล",R170*0.47),"ข้อมูลไม่ถูกต้อง")</f>
        <v>ข้อมูลไม่ถูกต้อง</v>
      </c>
      <c r="V170" s="149" t="str">
        <f>IF(ISNUMBER(S170),
IF(H$2=ตัวเลือก!A$30,"ยังไม่บันทึกข้อมูล",S170*0.47),"ข้อมูลไม่ถูกต้อง")</f>
        <v>ข้อมูลไม่ถูกต้อง</v>
      </c>
      <c r="W170" s="149" t="str">
        <f t="shared" si="23"/>
        <v>ข้อมูลไม่ถูกต้อง</v>
      </c>
      <c r="X170" s="148" t="str">
        <f t="shared" si="24"/>
        <v>ข้อมูลไม่ถูกต้อง</v>
      </c>
      <c r="Y170" s="38"/>
      <c r="Z170" s="38"/>
      <c r="AA170" s="38"/>
    </row>
    <row r="171" spans="1:27" x14ac:dyDescent="0.45">
      <c r="A171" s="38">
        <v>166</v>
      </c>
      <c r="B171" s="38"/>
      <c r="C171" s="38"/>
      <c r="D171" s="38"/>
      <c r="E171" s="38"/>
      <c r="F171" s="35"/>
      <c r="G171" s="35"/>
      <c r="H171" s="150"/>
      <c r="I171" s="38"/>
      <c r="J171" s="149" t="str">
        <f t="shared" si="25"/>
        <v>รอข้อมูลคอลัมน์ H</v>
      </c>
      <c r="K171" s="150"/>
      <c r="L171" s="150"/>
      <c r="M171" s="150"/>
      <c r="N171" s="149" t="str" cm="1">
        <f t="array" ref="N171">IF(AND(K171:M171=""),"ยังไม่บันทึกข้อมูล",
IF(M171&lt;&gt;"",
IF(M171&gt;=1.3,M171,"เป็นไม้พุ่ม"),
IF(K171+L171&gt;=1.3,K171+L171,"เป็นไม้พุ่ม")))</f>
        <v>ยังไม่บันทึกข้อมูล</v>
      </c>
      <c r="O171" s="149" t="str">
        <f t="shared" si="18"/>
        <v>ข้อมูลไม่ถูกต้อง</v>
      </c>
      <c r="P171" s="149" t="str">
        <f t="shared" si="19"/>
        <v>ข้อมูลไม่ถูกต้อง</v>
      </c>
      <c r="Q171" s="149" t="str">
        <f t="shared" si="20"/>
        <v>ข้อมูลไม่ถูกต้อง</v>
      </c>
      <c r="R171" s="149" t="str">
        <f t="shared" si="21"/>
        <v>ข้อมูลไม่ถูกต้อง</v>
      </c>
      <c r="S171" s="149" t="str">
        <f>IF(ISNUMBER(R171),
IF(H$2=ตัวเลือก!A$30,"ยังไม่บันทึกข้อมูล",R171*0.27),"ข้อมูลไม่ถูกต้อง")</f>
        <v>ข้อมูลไม่ถูกต้อง</v>
      </c>
      <c r="T171" s="149" t="str">
        <f t="shared" si="22"/>
        <v>ข้อมูลไม่ถูกต้อง</v>
      </c>
      <c r="U171" s="149" t="str">
        <f>IF(ISNUMBER(R171),
IF(H$2=ตัวเลือก!A$30,"ยังไม่บันทึกข้อมูล",R171*0.47),"ข้อมูลไม่ถูกต้อง")</f>
        <v>ข้อมูลไม่ถูกต้อง</v>
      </c>
      <c r="V171" s="149" t="str">
        <f>IF(ISNUMBER(S171),
IF(H$2=ตัวเลือก!A$30,"ยังไม่บันทึกข้อมูล",S171*0.47),"ข้อมูลไม่ถูกต้อง")</f>
        <v>ข้อมูลไม่ถูกต้อง</v>
      </c>
      <c r="W171" s="149" t="str">
        <f t="shared" si="23"/>
        <v>ข้อมูลไม่ถูกต้อง</v>
      </c>
      <c r="X171" s="148" t="str">
        <f t="shared" si="24"/>
        <v>ข้อมูลไม่ถูกต้อง</v>
      </c>
      <c r="Y171" s="38"/>
      <c r="Z171" s="38"/>
      <c r="AA171" s="38"/>
    </row>
    <row r="172" spans="1:27" x14ac:dyDescent="0.45">
      <c r="A172" s="38">
        <v>167</v>
      </c>
      <c r="B172" s="38"/>
      <c r="C172" s="38"/>
      <c r="D172" s="38"/>
      <c r="E172" s="38"/>
      <c r="F172" s="35"/>
      <c r="G172" s="35"/>
      <c r="H172" s="150"/>
      <c r="I172" s="38"/>
      <c r="J172" s="149" t="str">
        <f t="shared" si="25"/>
        <v>รอข้อมูลคอลัมน์ H</v>
      </c>
      <c r="K172" s="150"/>
      <c r="L172" s="150"/>
      <c r="M172" s="150"/>
      <c r="N172" s="149" t="str" cm="1">
        <f t="array" ref="N172">IF(AND(K172:M172=""),"ยังไม่บันทึกข้อมูล",
IF(M172&lt;&gt;"",
IF(M172&gt;=1.3,M172,"เป็นไม้พุ่ม"),
IF(K172+L172&gt;=1.3,K172+L172,"เป็นไม้พุ่ม")))</f>
        <v>ยังไม่บันทึกข้อมูล</v>
      </c>
      <c r="O172" s="149" t="str">
        <f t="shared" si="18"/>
        <v>ข้อมูลไม่ถูกต้อง</v>
      </c>
      <c r="P172" s="149" t="str">
        <f t="shared" si="19"/>
        <v>ข้อมูลไม่ถูกต้อง</v>
      </c>
      <c r="Q172" s="149" t="str">
        <f t="shared" si="20"/>
        <v>ข้อมูลไม่ถูกต้อง</v>
      </c>
      <c r="R172" s="149" t="str">
        <f t="shared" si="21"/>
        <v>ข้อมูลไม่ถูกต้อง</v>
      </c>
      <c r="S172" s="149" t="str">
        <f>IF(ISNUMBER(R172),
IF(H$2=ตัวเลือก!A$30,"ยังไม่บันทึกข้อมูล",R172*0.27),"ข้อมูลไม่ถูกต้อง")</f>
        <v>ข้อมูลไม่ถูกต้อง</v>
      </c>
      <c r="T172" s="149" t="str">
        <f t="shared" si="22"/>
        <v>ข้อมูลไม่ถูกต้อง</v>
      </c>
      <c r="U172" s="149" t="str">
        <f>IF(ISNUMBER(R172),
IF(H$2=ตัวเลือก!A$30,"ยังไม่บันทึกข้อมูล",R172*0.47),"ข้อมูลไม่ถูกต้อง")</f>
        <v>ข้อมูลไม่ถูกต้อง</v>
      </c>
      <c r="V172" s="149" t="str">
        <f>IF(ISNUMBER(S172),
IF(H$2=ตัวเลือก!A$30,"ยังไม่บันทึกข้อมูล",S172*0.47),"ข้อมูลไม่ถูกต้อง")</f>
        <v>ข้อมูลไม่ถูกต้อง</v>
      </c>
      <c r="W172" s="149" t="str">
        <f t="shared" si="23"/>
        <v>ข้อมูลไม่ถูกต้อง</v>
      </c>
      <c r="X172" s="148" t="str">
        <f t="shared" si="24"/>
        <v>ข้อมูลไม่ถูกต้อง</v>
      </c>
      <c r="Y172" s="38"/>
      <c r="Z172" s="38"/>
      <c r="AA172" s="38"/>
    </row>
    <row r="173" spans="1:27" x14ac:dyDescent="0.45">
      <c r="A173" s="38">
        <v>168</v>
      </c>
      <c r="B173" s="38"/>
      <c r="C173" s="38"/>
      <c r="D173" s="38"/>
      <c r="E173" s="38"/>
      <c r="F173" s="35"/>
      <c r="G173" s="35"/>
      <c r="H173" s="150"/>
      <c r="I173" s="38"/>
      <c r="J173" s="149" t="str">
        <f t="shared" si="25"/>
        <v>รอข้อมูลคอลัมน์ H</v>
      </c>
      <c r="K173" s="150"/>
      <c r="L173" s="150"/>
      <c r="M173" s="150"/>
      <c r="N173" s="149" t="str" cm="1">
        <f t="array" ref="N173">IF(AND(K173:M173=""),"ยังไม่บันทึกข้อมูล",
IF(M173&lt;&gt;"",
IF(M173&gt;=1.3,M173,"เป็นไม้พุ่ม"),
IF(K173+L173&gt;=1.3,K173+L173,"เป็นไม้พุ่ม")))</f>
        <v>ยังไม่บันทึกข้อมูล</v>
      </c>
      <c r="O173" s="149" t="str">
        <f t="shared" si="18"/>
        <v>ข้อมูลไม่ถูกต้อง</v>
      </c>
      <c r="P173" s="149" t="str">
        <f t="shared" si="19"/>
        <v>ข้อมูลไม่ถูกต้อง</v>
      </c>
      <c r="Q173" s="149" t="str">
        <f t="shared" si="20"/>
        <v>ข้อมูลไม่ถูกต้อง</v>
      </c>
      <c r="R173" s="149" t="str">
        <f t="shared" si="21"/>
        <v>ข้อมูลไม่ถูกต้อง</v>
      </c>
      <c r="S173" s="149" t="str">
        <f>IF(ISNUMBER(R173),
IF(H$2=ตัวเลือก!A$30,"ยังไม่บันทึกข้อมูล",R173*0.27),"ข้อมูลไม่ถูกต้อง")</f>
        <v>ข้อมูลไม่ถูกต้อง</v>
      </c>
      <c r="T173" s="149" t="str">
        <f t="shared" si="22"/>
        <v>ข้อมูลไม่ถูกต้อง</v>
      </c>
      <c r="U173" s="149" t="str">
        <f>IF(ISNUMBER(R173),
IF(H$2=ตัวเลือก!A$30,"ยังไม่บันทึกข้อมูล",R173*0.47),"ข้อมูลไม่ถูกต้อง")</f>
        <v>ข้อมูลไม่ถูกต้อง</v>
      </c>
      <c r="V173" s="149" t="str">
        <f>IF(ISNUMBER(S173),
IF(H$2=ตัวเลือก!A$30,"ยังไม่บันทึกข้อมูล",S173*0.47),"ข้อมูลไม่ถูกต้อง")</f>
        <v>ข้อมูลไม่ถูกต้อง</v>
      </c>
      <c r="W173" s="149" t="str">
        <f t="shared" si="23"/>
        <v>ข้อมูลไม่ถูกต้อง</v>
      </c>
      <c r="X173" s="148" t="str">
        <f t="shared" si="24"/>
        <v>ข้อมูลไม่ถูกต้อง</v>
      </c>
      <c r="Y173" s="38"/>
      <c r="Z173" s="38"/>
      <c r="AA173" s="38"/>
    </row>
    <row r="174" spans="1:27" x14ac:dyDescent="0.45">
      <c r="A174" s="38">
        <v>169</v>
      </c>
      <c r="B174" s="38"/>
      <c r="C174" s="38"/>
      <c r="D174" s="38"/>
      <c r="E174" s="38"/>
      <c r="F174" s="35"/>
      <c r="G174" s="35"/>
      <c r="H174" s="150"/>
      <c r="I174" s="38"/>
      <c r="J174" s="149" t="str">
        <f t="shared" si="25"/>
        <v>รอข้อมูลคอลัมน์ H</v>
      </c>
      <c r="K174" s="150"/>
      <c r="L174" s="150"/>
      <c r="M174" s="150"/>
      <c r="N174" s="149" t="str" cm="1">
        <f t="array" ref="N174">IF(AND(K174:M174=""),"ยังไม่บันทึกข้อมูล",
IF(M174&lt;&gt;"",
IF(M174&gt;=1.3,M174,"เป็นไม้พุ่ม"),
IF(K174+L174&gt;=1.3,K174+L174,"เป็นไม้พุ่ม")))</f>
        <v>ยังไม่บันทึกข้อมูล</v>
      </c>
      <c r="O174" s="149" t="str">
        <f t="shared" si="18"/>
        <v>ข้อมูลไม่ถูกต้อง</v>
      </c>
      <c r="P174" s="149" t="str">
        <f t="shared" si="19"/>
        <v>ข้อมูลไม่ถูกต้อง</v>
      </c>
      <c r="Q174" s="149" t="str">
        <f t="shared" si="20"/>
        <v>ข้อมูลไม่ถูกต้อง</v>
      </c>
      <c r="R174" s="149" t="str">
        <f t="shared" si="21"/>
        <v>ข้อมูลไม่ถูกต้อง</v>
      </c>
      <c r="S174" s="149" t="str">
        <f>IF(ISNUMBER(R174),
IF(H$2=ตัวเลือก!A$30,"ยังไม่บันทึกข้อมูล",R174*0.27),"ข้อมูลไม่ถูกต้อง")</f>
        <v>ข้อมูลไม่ถูกต้อง</v>
      </c>
      <c r="T174" s="149" t="str">
        <f t="shared" si="22"/>
        <v>ข้อมูลไม่ถูกต้อง</v>
      </c>
      <c r="U174" s="149" t="str">
        <f>IF(ISNUMBER(R174),
IF(H$2=ตัวเลือก!A$30,"ยังไม่บันทึกข้อมูล",R174*0.47),"ข้อมูลไม่ถูกต้อง")</f>
        <v>ข้อมูลไม่ถูกต้อง</v>
      </c>
      <c r="V174" s="149" t="str">
        <f>IF(ISNUMBER(S174),
IF(H$2=ตัวเลือก!A$30,"ยังไม่บันทึกข้อมูล",S174*0.47),"ข้อมูลไม่ถูกต้อง")</f>
        <v>ข้อมูลไม่ถูกต้อง</v>
      </c>
      <c r="W174" s="149" t="str">
        <f t="shared" si="23"/>
        <v>ข้อมูลไม่ถูกต้อง</v>
      </c>
      <c r="X174" s="148" t="str">
        <f t="shared" si="24"/>
        <v>ข้อมูลไม่ถูกต้อง</v>
      </c>
      <c r="Y174" s="38"/>
      <c r="Z174" s="38"/>
      <c r="AA174" s="38"/>
    </row>
    <row r="175" spans="1:27" x14ac:dyDescent="0.45">
      <c r="A175" s="38">
        <v>170</v>
      </c>
      <c r="B175" s="38"/>
      <c r="C175" s="38"/>
      <c r="D175" s="38"/>
      <c r="E175" s="38"/>
      <c r="F175" s="35"/>
      <c r="G175" s="35"/>
      <c r="H175" s="150"/>
      <c r="I175" s="38"/>
      <c r="J175" s="149" t="str">
        <f t="shared" si="25"/>
        <v>รอข้อมูลคอลัมน์ H</v>
      </c>
      <c r="K175" s="150"/>
      <c r="L175" s="150"/>
      <c r="M175" s="150"/>
      <c r="N175" s="149" t="str" cm="1">
        <f t="array" ref="N175">IF(AND(K175:M175=""),"ยังไม่บันทึกข้อมูล",
IF(M175&lt;&gt;"",
IF(M175&gt;=1.3,M175,"เป็นไม้พุ่ม"),
IF(K175+L175&gt;=1.3,K175+L175,"เป็นไม้พุ่ม")))</f>
        <v>ยังไม่บันทึกข้อมูล</v>
      </c>
      <c r="O175" s="149" t="str">
        <f t="shared" si="18"/>
        <v>ข้อมูลไม่ถูกต้อง</v>
      </c>
      <c r="P175" s="149" t="str">
        <f t="shared" si="19"/>
        <v>ข้อมูลไม่ถูกต้อง</v>
      </c>
      <c r="Q175" s="149" t="str">
        <f t="shared" si="20"/>
        <v>ข้อมูลไม่ถูกต้อง</v>
      </c>
      <c r="R175" s="149" t="str">
        <f t="shared" si="21"/>
        <v>ข้อมูลไม่ถูกต้อง</v>
      </c>
      <c r="S175" s="149" t="str">
        <f>IF(ISNUMBER(R175),
IF(H$2=ตัวเลือก!A$30,"ยังไม่บันทึกข้อมูล",R175*0.27),"ข้อมูลไม่ถูกต้อง")</f>
        <v>ข้อมูลไม่ถูกต้อง</v>
      </c>
      <c r="T175" s="149" t="str">
        <f t="shared" si="22"/>
        <v>ข้อมูลไม่ถูกต้อง</v>
      </c>
      <c r="U175" s="149" t="str">
        <f>IF(ISNUMBER(R175),
IF(H$2=ตัวเลือก!A$30,"ยังไม่บันทึกข้อมูล",R175*0.47),"ข้อมูลไม่ถูกต้อง")</f>
        <v>ข้อมูลไม่ถูกต้อง</v>
      </c>
      <c r="V175" s="149" t="str">
        <f>IF(ISNUMBER(S175),
IF(H$2=ตัวเลือก!A$30,"ยังไม่บันทึกข้อมูล",S175*0.47),"ข้อมูลไม่ถูกต้อง")</f>
        <v>ข้อมูลไม่ถูกต้อง</v>
      </c>
      <c r="W175" s="149" t="str">
        <f t="shared" si="23"/>
        <v>ข้อมูลไม่ถูกต้อง</v>
      </c>
      <c r="X175" s="148" t="str">
        <f t="shared" si="24"/>
        <v>ข้อมูลไม่ถูกต้อง</v>
      </c>
      <c r="Y175" s="38"/>
      <c r="Z175" s="38"/>
      <c r="AA175" s="38"/>
    </row>
    <row r="176" spans="1:27" x14ac:dyDescent="0.45">
      <c r="A176" s="38">
        <v>171</v>
      </c>
      <c r="B176" s="38"/>
      <c r="C176" s="38"/>
      <c r="D176" s="38"/>
      <c r="E176" s="38"/>
      <c r="F176" s="35"/>
      <c r="G176" s="35"/>
      <c r="H176" s="150"/>
      <c r="I176" s="38"/>
      <c r="J176" s="149" t="str">
        <f t="shared" si="25"/>
        <v>รอข้อมูลคอลัมน์ H</v>
      </c>
      <c r="K176" s="150"/>
      <c r="L176" s="150"/>
      <c r="M176" s="150"/>
      <c r="N176" s="149" t="str" cm="1">
        <f t="array" ref="N176">IF(AND(K176:M176=""),"ยังไม่บันทึกข้อมูล",
IF(M176&lt;&gt;"",
IF(M176&gt;=1.3,M176,"เป็นไม้พุ่ม"),
IF(K176+L176&gt;=1.3,K176+L176,"เป็นไม้พุ่ม")))</f>
        <v>ยังไม่บันทึกข้อมูล</v>
      </c>
      <c r="O176" s="149" t="str">
        <f t="shared" si="18"/>
        <v>ข้อมูลไม่ถูกต้อง</v>
      </c>
      <c r="P176" s="149" t="str">
        <f t="shared" si="19"/>
        <v>ข้อมูลไม่ถูกต้อง</v>
      </c>
      <c r="Q176" s="149" t="str">
        <f t="shared" si="20"/>
        <v>ข้อมูลไม่ถูกต้อง</v>
      </c>
      <c r="R176" s="149" t="str">
        <f t="shared" si="21"/>
        <v>ข้อมูลไม่ถูกต้อง</v>
      </c>
      <c r="S176" s="149" t="str">
        <f>IF(ISNUMBER(R176),
IF(H$2=ตัวเลือก!A$30,"ยังไม่บันทึกข้อมูล",R176*0.27),"ข้อมูลไม่ถูกต้อง")</f>
        <v>ข้อมูลไม่ถูกต้อง</v>
      </c>
      <c r="T176" s="149" t="str">
        <f t="shared" si="22"/>
        <v>ข้อมูลไม่ถูกต้อง</v>
      </c>
      <c r="U176" s="149" t="str">
        <f>IF(ISNUMBER(R176),
IF(H$2=ตัวเลือก!A$30,"ยังไม่บันทึกข้อมูล",R176*0.47),"ข้อมูลไม่ถูกต้อง")</f>
        <v>ข้อมูลไม่ถูกต้อง</v>
      </c>
      <c r="V176" s="149" t="str">
        <f>IF(ISNUMBER(S176),
IF(H$2=ตัวเลือก!A$30,"ยังไม่บันทึกข้อมูล",S176*0.47),"ข้อมูลไม่ถูกต้อง")</f>
        <v>ข้อมูลไม่ถูกต้อง</v>
      </c>
      <c r="W176" s="149" t="str">
        <f t="shared" si="23"/>
        <v>ข้อมูลไม่ถูกต้อง</v>
      </c>
      <c r="X176" s="148" t="str">
        <f t="shared" si="24"/>
        <v>ข้อมูลไม่ถูกต้อง</v>
      </c>
      <c r="Y176" s="38"/>
      <c r="Z176" s="38"/>
      <c r="AA176" s="38"/>
    </row>
    <row r="177" spans="1:27" x14ac:dyDescent="0.45">
      <c r="A177" s="38">
        <v>172</v>
      </c>
      <c r="B177" s="38"/>
      <c r="C177" s="38"/>
      <c r="D177" s="38"/>
      <c r="E177" s="38"/>
      <c r="F177" s="35"/>
      <c r="G177" s="35"/>
      <c r="H177" s="150"/>
      <c r="I177" s="38"/>
      <c r="J177" s="149" t="str">
        <f t="shared" si="25"/>
        <v>รอข้อมูลคอลัมน์ H</v>
      </c>
      <c r="K177" s="150"/>
      <c r="L177" s="150"/>
      <c r="M177" s="150"/>
      <c r="N177" s="149" t="str" cm="1">
        <f t="array" ref="N177">IF(AND(K177:M177=""),"ยังไม่บันทึกข้อมูล",
IF(M177&lt;&gt;"",
IF(M177&gt;=1.3,M177,"เป็นไม้พุ่ม"),
IF(K177+L177&gt;=1.3,K177+L177,"เป็นไม้พุ่ม")))</f>
        <v>ยังไม่บันทึกข้อมูล</v>
      </c>
      <c r="O177" s="149" t="str">
        <f t="shared" si="18"/>
        <v>ข้อมูลไม่ถูกต้อง</v>
      </c>
      <c r="P177" s="149" t="str">
        <f t="shared" si="19"/>
        <v>ข้อมูลไม่ถูกต้อง</v>
      </c>
      <c r="Q177" s="149" t="str">
        <f t="shared" si="20"/>
        <v>ข้อมูลไม่ถูกต้อง</v>
      </c>
      <c r="R177" s="149" t="str">
        <f t="shared" si="21"/>
        <v>ข้อมูลไม่ถูกต้อง</v>
      </c>
      <c r="S177" s="149" t="str">
        <f>IF(ISNUMBER(R177),
IF(H$2=ตัวเลือก!A$30,"ยังไม่บันทึกข้อมูล",R177*0.27),"ข้อมูลไม่ถูกต้อง")</f>
        <v>ข้อมูลไม่ถูกต้อง</v>
      </c>
      <c r="T177" s="149" t="str">
        <f t="shared" si="22"/>
        <v>ข้อมูลไม่ถูกต้อง</v>
      </c>
      <c r="U177" s="149" t="str">
        <f>IF(ISNUMBER(R177),
IF(H$2=ตัวเลือก!A$30,"ยังไม่บันทึกข้อมูล",R177*0.47),"ข้อมูลไม่ถูกต้อง")</f>
        <v>ข้อมูลไม่ถูกต้อง</v>
      </c>
      <c r="V177" s="149" t="str">
        <f>IF(ISNUMBER(S177),
IF(H$2=ตัวเลือก!A$30,"ยังไม่บันทึกข้อมูล",S177*0.47),"ข้อมูลไม่ถูกต้อง")</f>
        <v>ข้อมูลไม่ถูกต้อง</v>
      </c>
      <c r="W177" s="149" t="str">
        <f t="shared" si="23"/>
        <v>ข้อมูลไม่ถูกต้อง</v>
      </c>
      <c r="X177" s="148" t="str">
        <f t="shared" si="24"/>
        <v>ข้อมูลไม่ถูกต้อง</v>
      </c>
      <c r="Y177" s="38"/>
      <c r="Z177" s="38"/>
      <c r="AA177" s="38"/>
    </row>
    <row r="178" spans="1:27" x14ac:dyDescent="0.45">
      <c r="A178" s="38">
        <v>173</v>
      </c>
      <c r="B178" s="38"/>
      <c r="C178" s="38"/>
      <c r="D178" s="38"/>
      <c r="E178" s="38"/>
      <c r="F178" s="35"/>
      <c r="G178" s="35"/>
      <c r="H178" s="150"/>
      <c r="I178" s="38"/>
      <c r="J178" s="149" t="str">
        <f t="shared" si="25"/>
        <v>รอข้อมูลคอลัมน์ H</v>
      </c>
      <c r="K178" s="150"/>
      <c r="L178" s="150"/>
      <c r="M178" s="150"/>
      <c r="N178" s="149" t="str" cm="1">
        <f t="array" ref="N178">IF(AND(K178:M178=""),"ยังไม่บันทึกข้อมูล",
IF(M178&lt;&gt;"",
IF(M178&gt;=1.3,M178,"เป็นไม้พุ่ม"),
IF(K178+L178&gt;=1.3,K178+L178,"เป็นไม้พุ่ม")))</f>
        <v>ยังไม่บันทึกข้อมูล</v>
      </c>
      <c r="O178" s="149" t="str">
        <f t="shared" si="18"/>
        <v>ข้อมูลไม่ถูกต้อง</v>
      </c>
      <c r="P178" s="149" t="str">
        <f t="shared" si="19"/>
        <v>ข้อมูลไม่ถูกต้อง</v>
      </c>
      <c r="Q178" s="149" t="str">
        <f t="shared" si="20"/>
        <v>ข้อมูลไม่ถูกต้อง</v>
      </c>
      <c r="R178" s="149" t="str">
        <f t="shared" si="21"/>
        <v>ข้อมูลไม่ถูกต้อง</v>
      </c>
      <c r="S178" s="149" t="str">
        <f>IF(ISNUMBER(R178),
IF(H$2=ตัวเลือก!A$30,"ยังไม่บันทึกข้อมูล",R178*0.27),"ข้อมูลไม่ถูกต้อง")</f>
        <v>ข้อมูลไม่ถูกต้อง</v>
      </c>
      <c r="T178" s="149" t="str">
        <f t="shared" si="22"/>
        <v>ข้อมูลไม่ถูกต้อง</v>
      </c>
      <c r="U178" s="149" t="str">
        <f>IF(ISNUMBER(R178),
IF(H$2=ตัวเลือก!A$30,"ยังไม่บันทึกข้อมูล",R178*0.47),"ข้อมูลไม่ถูกต้อง")</f>
        <v>ข้อมูลไม่ถูกต้อง</v>
      </c>
      <c r="V178" s="149" t="str">
        <f>IF(ISNUMBER(S178),
IF(H$2=ตัวเลือก!A$30,"ยังไม่บันทึกข้อมูล",S178*0.47),"ข้อมูลไม่ถูกต้อง")</f>
        <v>ข้อมูลไม่ถูกต้อง</v>
      </c>
      <c r="W178" s="149" t="str">
        <f t="shared" si="23"/>
        <v>ข้อมูลไม่ถูกต้อง</v>
      </c>
      <c r="X178" s="148" t="str">
        <f t="shared" si="24"/>
        <v>ข้อมูลไม่ถูกต้อง</v>
      </c>
      <c r="Y178" s="38"/>
      <c r="Z178" s="38"/>
      <c r="AA178" s="38"/>
    </row>
    <row r="179" spans="1:27" x14ac:dyDescent="0.45">
      <c r="A179" s="38">
        <v>174</v>
      </c>
      <c r="B179" s="38"/>
      <c r="C179" s="38"/>
      <c r="D179" s="38"/>
      <c r="E179" s="38"/>
      <c r="F179" s="35"/>
      <c r="G179" s="35"/>
      <c r="H179" s="150"/>
      <c r="I179" s="38"/>
      <c r="J179" s="149" t="str">
        <f t="shared" si="25"/>
        <v>รอข้อมูลคอลัมน์ H</v>
      </c>
      <c r="K179" s="150"/>
      <c r="L179" s="150"/>
      <c r="M179" s="150"/>
      <c r="N179" s="149" t="str" cm="1">
        <f t="array" ref="N179">IF(AND(K179:M179=""),"ยังไม่บันทึกข้อมูล",
IF(M179&lt;&gt;"",
IF(M179&gt;=1.3,M179,"เป็นไม้พุ่ม"),
IF(K179+L179&gt;=1.3,K179+L179,"เป็นไม้พุ่ม")))</f>
        <v>ยังไม่บันทึกข้อมูล</v>
      </c>
      <c r="O179" s="149" t="str">
        <f t="shared" si="18"/>
        <v>ข้อมูลไม่ถูกต้อง</v>
      </c>
      <c r="P179" s="149" t="str">
        <f t="shared" si="19"/>
        <v>ข้อมูลไม่ถูกต้อง</v>
      </c>
      <c r="Q179" s="149" t="str">
        <f t="shared" si="20"/>
        <v>ข้อมูลไม่ถูกต้อง</v>
      </c>
      <c r="R179" s="149" t="str">
        <f t="shared" si="21"/>
        <v>ข้อมูลไม่ถูกต้อง</v>
      </c>
      <c r="S179" s="149" t="str">
        <f>IF(ISNUMBER(R179),
IF(H$2=ตัวเลือก!A$30,"ยังไม่บันทึกข้อมูล",R179*0.27),"ข้อมูลไม่ถูกต้อง")</f>
        <v>ข้อมูลไม่ถูกต้อง</v>
      </c>
      <c r="T179" s="149" t="str">
        <f t="shared" si="22"/>
        <v>ข้อมูลไม่ถูกต้อง</v>
      </c>
      <c r="U179" s="149" t="str">
        <f>IF(ISNUMBER(R179),
IF(H$2=ตัวเลือก!A$30,"ยังไม่บันทึกข้อมูล",R179*0.47),"ข้อมูลไม่ถูกต้อง")</f>
        <v>ข้อมูลไม่ถูกต้อง</v>
      </c>
      <c r="V179" s="149" t="str">
        <f>IF(ISNUMBER(S179),
IF(H$2=ตัวเลือก!A$30,"ยังไม่บันทึกข้อมูล",S179*0.47),"ข้อมูลไม่ถูกต้อง")</f>
        <v>ข้อมูลไม่ถูกต้อง</v>
      </c>
      <c r="W179" s="149" t="str">
        <f t="shared" si="23"/>
        <v>ข้อมูลไม่ถูกต้อง</v>
      </c>
      <c r="X179" s="148" t="str">
        <f t="shared" si="24"/>
        <v>ข้อมูลไม่ถูกต้อง</v>
      </c>
      <c r="Y179" s="38"/>
      <c r="Z179" s="38"/>
      <c r="AA179" s="38"/>
    </row>
    <row r="180" spans="1:27" x14ac:dyDescent="0.45">
      <c r="A180" s="38">
        <v>175</v>
      </c>
      <c r="B180" s="38"/>
      <c r="C180" s="38"/>
      <c r="D180" s="38"/>
      <c r="E180" s="38"/>
      <c r="F180" s="35"/>
      <c r="G180" s="35"/>
      <c r="H180" s="150"/>
      <c r="I180" s="38"/>
      <c r="J180" s="149" t="str">
        <f t="shared" si="25"/>
        <v>รอข้อมูลคอลัมน์ H</v>
      </c>
      <c r="K180" s="150"/>
      <c r="L180" s="150"/>
      <c r="M180" s="150"/>
      <c r="N180" s="149" t="str" cm="1">
        <f t="array" ref="N180">IF(AND(K180:M180=""),"ยังไม่บันทึกข้อมูล",
IF(M180&lt;&gt;"",
IF(M180&gt;=1.3,M180,"เป็นไม้พุ่ม"),
IF(K180+L180&gt;=1.3,K180+L180,"เป็นไม้พุ่ม")))</f>
        <v>ยังไม่บันทึกข้อมูล</v>
      </c>
      <c r="O180" s="149" t="str">
        <f t="shared" si="18"/>
        <v>ข้อมูลไม่ถูกต้อง</v>
      </c>
      <c r="P180" s="149" t="str">
        <f t="shared" si="19"/>
        <v>ข้อมูลไม่ถูกต้อง</v>
      </c>
      <c r="Q180" s="149" t="str">
        <f t="shared" si="20"/>
        <v>ข้อมูลไม่ถูกต้อง</v>
      </c>
      <c r="R180" s="149" t="str">
        <f t="shared" si="21"/>
        <v>ข้อมูลไม่ถูกต้อง</v>
      </c>
      <c r="S180" s="149" t="str">
        <f>IF(ISNUMBER(R180),
IF(H$2=ตัวเลือก!A$30,"ยังไม่บันทึกข้อมูล",R180*0.27),"ข้อมูลไม่ถูกต้อง")</f>
        <v>ข้อมูลไม่ถูกต้อง</v>
      </c>
      <c r="T180" s="149" t="str">
        <f t="shared" si="22"/>
        <v>ข้อมูลไม่ถูกต้อง</v>
      </c>
      <c r="U180" s="149" t="str">
        <f>IF(ISNUMBER(R180),
IF(H$2=ตัวเลือก!A$30,"ยังไม่บันทึกข้อมูล",R180*0.47),"ข้อมูลไม่ถูกต้อง")</f>
        <v>ข้อมูลไม่ถูกต้อง</v>
      </c>
      <c r="V180" s="149" t="str">
        <f>IF(ISNUMBER(S180),
IF(H$2=ตัวเลือก!A$30,"ยังไม่บันทึกข้อมูล",S180*0.47),"ข้อมูลไม่ถูกต้อง")</f>
        <v>ข้อมูลไม่ถูกต้อง</v>
      </c>
      <c r="W180" s="149" t="str">
        <f t="shared" si="23"/>
        <v>ข้อมูลไม่ถูกต้อง</v>
      </c>
      <c r="X180" s="148" t="str">
        <f t="shared" si="24"/>
        <v>ข้อมูลไม่ถูกต้อง</v>
      </c>
      <c r="Y180" s="38"/>
      <c r="Z180" s="38"/>
      <c r="AA180" s="38"/>
    </row>
    <row r="181" spans="1:27" x14ac:dyDescent="0.45">
      <c r="A181" s="38">
        <v>176</v>
      </c>
      <c r="B181" s="38"/>
      <c r="C181" s="38"/>
      <c r="D181" s="38"/>
      <c r="E181" s="38"/>
      <c r="F181" s="35"/>
      <c r="G181" s="35"/>
      <c r="H181" s="150"/>
      <c r="I181" s="38"/>
      <c r="J181" s="149" t="str">
        <f t="shared" si="25"/>
        <v>รอข้อมูลคอลัมน์ H</v>
      </c>
      <c r="K181" s="150"/>
      <c r="L181" s="150"/>
      <c r="M181" s="150"/>
      <c r="N181" s="149" t="str" cm="1">
        <f t="array" ref="N181">IF(AND(K181:M181=""),"ยังไม่บันทึกข้อมูล",
IF(M181&lt;&gt;"",
IF(M181&gt;=1.3,M181,"เป็นไม้พุ่ม"),
IF(K181+L181&gt;=1.3,K181+L181,"เป็นไม้พุ่ม")))</f>
        <v>ยังไม่บันทึกข้อมูล</v>
      </c>
      <c r="O181" s="149" t="str">
        <f t="shared" si="18"/>
        <v>ข้อมูลไม่ถูกต้อง</v>
      </c>
      <c r="P181" s="149" t="str">
        <f t="shared" si="19"/>
        <v>ข้อมูลไม่ถูกต้อง</v>
      </c>
      <c r="Q181" s="149" t="str">
        <f t="shared" si="20"/>
        <v>ข้อมูลไม่ถูกต้อง</v>
      </c>
      <c r="R181" s="149" t="str">
        <f t="shared" si="21"/>
        <v>ข้อมูลไม่ถูกต้อง</v>
      </c>
      <c r="S181" s="149" t="str">
        <f>IF(ISNUMBER(R181),
IF(H$2=ตัวเลือก!A$30,"ยังไม่บันทึกข้อมูล",R181*0.27),"ข้อมูลไม่ถูกต้อง")</f>
        <v>ข้อมูลไม่ถูกต้อง</v>
      </c>
      <c r="T181" s="149" t="str">
        <f t="shared" si="22"/>
        <v>ข้อมูลไม่ถูกต้อง</v>
      </c>
      <c r="U181" s="149" t="str">
        <f>IF(ISNUMBER(R181),
IF(H$2=ตัวเลือก!A$30,"ยังไม่บันทึกข้อมูล",R181*0.47),"ข้อมูลไม่ถูกต้อง")</f>
        <v>ข้อมูลไม่ถูกต้อง</v>
      </c>
      <c r="V181" s="149" t="str">
        <f>IF(ISNUMBER(S181),
IF(H$2=ตัวเลือก!A$30,"ยังไม่บันทึกข้อมูล",S181*0.47),"ข้อมูลไม่ถูกต้อง")</f>
        <v>ข้อมูลไม่ถูกต้อง</v>
      </c>
      <c r="W181" s="149" t="str">
        <f t="shared" si="23"/>
        <v>ข้อมูลไม่ถูกต้อง</v>
      </c>
      <c r="X181" s="148" t="str">
        <f t="shared" si="24"/>
        <v>ข้อมูลไม่ถูกต้อง</v>
      </c>
      <c r="Y181" s="38"/>
      <c r="Z181" s="38"/>
      <c r="AA181" s="38"/>
    </row>
    <row r="182" spans="1:27" x14ac:dyDescent="0.45">
      <c r="A182" s="38">
        <v>177</v>
      </c>
      <c r="B182" s="38"/>
      <c r="C182" s="38"/>
      <c r="D182" s="38"/>
      <c r="E182" s="38"/>
      <c r="F182" s="35"/>
      <c r="G182" s="35"/>
      <c r="H182" s="150"/>
      <c r="I182" s="38"/>
      <c r="J182" s="149" t="str">
        <f t="shared" si="25"/>
        <v>รอข้อมูลคอลัมน์ H</v>
      </c>
      <c r="K182" s="150"/>
      <c r="L182" s="150"/>
      <c r="M182" s="150"/>
      <c r="N182" s="149" t="str" cm="1">
        <f t="array" ref="N182">IF(AND(K182:M182=""),"ยังไม่บันทึกข้อมูล",
IF(M182&lt;&gt;"",
IF(M182&gt;=1.3,M182,"เป็นไม้พุ่ม"),
IF(K182+L182&gt;=1.3,K182+L182,"เป็นไม้พุ่ม")))</f>
        <v>ยังไม่บันทึกข้อมูล</v>
      </c>
      <c r="O182" s="149" t="str">
        <f t="shared" si="18"/>
        <v>ข้อมูลไม่ถูกต้อง</v>
      </c>
      <c r="P182" s="149" t="str">
        <f t="shared" si="19"/>
        <v>ข้อมูลไม่ถูกต้อง</v>
      </c>
      <c r="Q182" s="149" t="str">
        <f t="shared" si="20"/>
        <v>ข้อมูลไม่ถูกต้อง</v>
      </c>
      <c r="R182" s="149" t="str">
        <f t="shared" si="21"/>
        <v>ข้อมูลไม่ถูกต้อง</v>
      </c>
      <c r="S182" s="149" t="str">
        <f>IF(ISNUMBER(R182),
IF(H$2=ตัวเลือก!A$30,"ยังไม่บันทึกข้อมูล",R182*0.27),"ข้อมูลไม่ถูกต้อง")</f>
        <v>ข้อมูลไม่ถูกต้อง</v>
      </c>
      <c r="T182" s="149" t="str">
        <f t="shared" si="22"/>
        <v>ข้อมูลไม่ถูกต้อง</v>
      </c>
      <c r="U182" s="149" t="str">
        <f>IF(ISNUMBER(R182),
IF(H$2=ตัวเลือก!A$30,"ยังไม่บันทึกข้อมูล",R182*0.47),"ข้อมูลไม่ถูกต้อง")</f>
        <v>ข้อมูลไม่ถูกต้อง</v>
      </c>
      <c r="V182" s="149" t="str">
        <f>IF(ISNUMBER(S182),
IF(H$2=ตัวเลือก!A$30,"ยังไม่บันทึกข้อมูล",S182*0.47),"ข้อมูลไม่ถูกต้อง")</f>
        <v>ข้อมูลไม่ถูกต้อง</v>
      </c>
      <c r="W182" s="149" t="str">
        <f t="shared" si="23"/>
        <v>ข้อมูลไม่ถูกต้อง</v>
      </c>
      <c r="X182" s="148" t="str">
        <f t="shared" si="24"/>
        <v>ข้อมูลไม่ถูกต้อง</v>
      </c>
      <c r="Y182" s="38"/>
      <c r="Z182" s="38"/>
      <c r="AA182" s="38"/>
    </row>
    <row r="183" spans="1:27" x14ac:dyDescent="0.45">
      <c r="A183" s="38">
        <v>178</v>
      </c>
      <c r="B183" s="38"/>
      <c r="C183" s="38"/>
      <c r="D183" s="38"/>
      <c r="E183" s="38"/>
      <c r="F183" s="35"/>
      <c r="G183" s="35"/>
      <c r="H183" s="150"/>
      <c r="I183" s="38"/>
      <c r="J183" s="149" t="str">
        <f t="shared" si="25"/>
        <v>รอข้อมูลคอลัมน์ H</v>
      </c>
      <c r="K183" s="150"/>
      <c r="L183" s="150"/>
      <c r="M183" s="150"/>
      <c r="N183" s="149" t="str" cm="1">
        <f t="array" ref="N183">IF(AND(K183:M183=""),"ยังไม่บันทึกข้อมูล",
IF(M183&lt;&gt;"",
IF(M183&gt;=1.3,M183,"เป็นไม้พุ่ม"),
IF(K183+L183&gt;=1.3,K183+L183,"เป็นไม้พุ่ม")))</f>
        <v>ยังไม่บันทึกข้อมูล</v>
      </c>
      <c r="O183" s="149" t="str">
        <f t="shared" si="18"/>
        <v>ข้อมูลไม่ถูกต้อง</v>
      </c>
      <c r="P183" s="149" t="str">
        <f t="shared" si="19"/>
        <v>ข้อมูลไม่ถูกต้อง</v>
      </c>
      <c r="Q183" s="149" t="str">
        <f t="shared" si="20"/>
        <v>ข้อมูลไม่ถูกต้อง</v>
      </c>
      <c r="R183" s="149" t="str">
        <f t="shared" si="21"/>
        <v>ข้อมูลไม่ถูกต้อง</v>
      </c>
      <c r="S183" s="149" t="str">
        <f>IF(ISNUMBER(R183),
IF(H$2=ตัวเลือก!A$30,"ยังไม่บันทึกข้อมูล",R183*0.27),"ข้อมูลไม่ถูกต้อง")</f>
        <v>ข้อมูลไม่ถูกต้อง</v>
      </c>
      <c r="T183" s="149" t="str">
        <f t="shared" si="22"/>
        <v>ข้อมูลไม่ถูกต้อง</v>
      </c>
      <c r="U183" s="149" t="str">
        <f>IF(ISNUMBER(R183),
IF(H$2=ตัวเลือก!A$30,"ยังไม่บันทึกข้อมูล",R183*0.47),"ข้อมูลไม่ถูกต้อง")</f>
        <v>ข้อมูลไม่ถูกต้อง</v>
      </c>
      <c r="V183" s="149" t="str">
        <f>IF(ISNUMBER(S183),
IF(H$2=ตัวเลือก!A$30,"ยังไม่บันทึกข้อมูล",S183*0.47),"ข้อมูลไม่ถูกต้อง")</f>
        <v>ข้อมูลไม่ถูกต้อง</v>
      </c>
      <c r="W183" s="149" t="str">
        <f t="shared" si="23"/>
        <v>ข้อมูลไม่ถูกต้อง</v>
      </c>
      <c r="X183" s="148" t="str">
        <f t="shared" si="24"/>
        <v>ข้อมูลไม่ถูกต้อง</v>
      </c>
      <c r="Y183" s="38"/>
      <c r="Z183" s="38"/>
      <c r="AA183" s="38"/>
    </row>
    <row r="184" spans="1:27" x14ac:dyDescent="0.45">
      <c r="A184" s="38">
        <v>179</v>
      </c>
      <c r="B184" s="38"/>
      <c r="C184" s="38"/>
      <c r="D184" s="38"/>
      <c r="E184" s="38"/>
      <c r="F184" s="35"/>
      <c r="G184" s="35"/>
      <c r="H184" s="150"/>
      <c r="I184" s="38"/>
      <c r="J184" s="149" t="str">
        <f t="shared" si="25"/>
        <v>รอข้อมูลคอลัมน์ H</v>
      </c>
      <c r="K184" s="150"/>
      <c r="L184" s="150"/>
      <c r="M184" s="150"/>
      <c r="N184" s="149" t="str" cm="1">
        <f t="array" ref="N184">IF(AND(K184:M184=""),"ยังไม่บันทึกข้อมูล",
IF(M184&lt;&gt;"",
IF(M184&gt;=1.3,M184,"เป็นไม้พุ่ม"),
IF(K184+L184&gt;=1.3,K184+L184,"เป็นไม้พุ่ม")))</f>
        <v>ยังไม่บันทึกข้อมูล</v>
      </c>
      <c r="O184" s="149" t="str">
        <f t="shared" si="18"/>
        <v>ข้อมูลไม่ถูกต้อง</v>
      </c>
      <c r="P184" s="149" t="str">
        <f t="shared" si="19"/>
        <v>ข้อมูลไม่ถูกต้อง</v>
      </c>
      <c r="Q184" s="149" t="str">
        <f t="shared" si="20"/>
        <v>ข้อมูลไม่ถูกต้อง</v>
      </c>
      <c r="R184" s="149" t="str">
        <f t="shared" si="21"/>
        <v>ข้อมูลไม่ถูกต้อง</v>
      </c>
      <c r="S184" s="149" t="str">
        <f>IF(ISNUMBER(R184),
IF(H$2=ตัวเลือก!A$30,"ยังไม่บันทึกข้อมูล",R184*0.27),"ข้อมูลไม่ถูกต้อง")</f>
        <v>ข้อมูลไม่ถูกต้อง</v>
      </c>
      <c r="T184" s="149" t="str">
        <f t="shared" si="22"/>
        <v>ข้อมูลไม่ถูกต้อง</v>
      </c>
      <c r="U184" s="149" t="str">
        <f>IF(ISNUMBER(R184),
IF(H$2=ตัวเลือก!A$30,"ยังไม่บันทึกข้อมูล",R184*0.47),"ข้อมูลไม่ถูกต้อง")</f>
        <v>ข้อมูลไม่ถูกต้อง</v>
      </c>
      <c r="V184" s="149" t="str">
        <f>IF(ISNUMBER(S184),
IF(H$2=ตัวเลือก!A$30,"ยังไม่บันทึกข้อมูล",S184*0.47),"ข้อมูลไม่ถูกต้อง")</f>
        <v>ข้อมูลไม่ถูกต้อง</v>
      </c>
      <c r="W184" s="149" t="str">
        <f t="shared" si="23"/>
        <v>ข้อมูลไม่ถูกต้อง</v>
      </c>
      <c r="X184" s="148" t="str">
        <f t="shared" si="24"/>
        <v>ข้อมูลไม่ถูกต้อง</v>
      </c>
      <c r="Y184" s="38"/>
      <c r="Z184" s="38"/>
      <c r="AA184" s="38"/>
    </row>
    <row r="185" spans="1:27" x14ac:dyDescent="0.45">
      <c r="A185" s="38">
        <v>180</v>
      </c>
      <c r="B185" s="38"/>
      <c r="C185" s="38"/>
      <c r="D185" s="38"/>
      <c r="E185" s="38"/>
      <c r="F185" s="35"/>
      <c r="G185" s="35"/>
      <c r="H185" s="150"/>
      <c r="I185" s="38"/>
      <c r="J185" s="149" t="str">
        <f t="shared" si="25"/>
        <v>รอข้อมูลคอลัมน์ H</v>
      </c>
      <c r="K185" s="150"/>
      <c r="L185" s="150"/>
      <c r="M185" s="150"/>
      <c r="N185" s="149" t="str" cm="1">
        <f t="array" ref="N185">IF(AND(K185:M185=""),"ยังไม่บันทึกข้อมูล",
IF(M185&lt;&gt;"",
IF(M185&gt;=1.3,M185,"เป็นไม้พุ่ม"),
IF(K185+L185&gt;=1.3,K185+L185,"เป็นไม้พุ่ม")))</f>
        <v>ยังไม่บันทึกข้อมูล</v>
      </c>
      <c r="O185" s="149" t="str">
        <f t="shared" si="18"/>
        <v>ข้อมูลไม่ถูกต้อง</v>
      </c>
      <c r="P185" s="149" t="str">
        <f t="shared" si="19"/>
        <v>ข้อมูลไม่ถูกต้อง</v>
      </c>
      <c r="Q185" s="149" t="str">
        <f t="shared" si="20"/>
        <v>ข้อมูลไม่ถูกต้อง</v>
      </c>
      <c r="R185" s="149" t="str">
        <f t="shared" si="21"/>
        <v>ข้อมูลไม่ถูกต้อง</v>
      </c>
      <c r="S185" s="149" t="str">
        <f>IF(ISNUMBER(R185),
IF(H$2=ตัวเลือก!A$30,"ยังไม่บันทึกข้อมูล",R185*0.27),"ข้อมูลไม่ถูกต้อง")</f>
        <v>ข้อมูลไม่ถูกต้อง</v>
      </c>
      <c r="T185" s="149" t="str">
        <f t="shared" si="22"/>
        <v>ข้อมูลไม่ถูกต้อง</v>
      </c>
      <c r="U185" s="149" t="str">
        <f>IF(ISNUMBER(R185),
IF(H$2=ตัวเลือก!A$30,"ยังไม่บันทึกข้อมูล",R185*0.47),"ข้อมูลไม่ถูกต้อง")</f>
        <v>ข้อมูลไม่ถูกต้อง</v>
      </c>
      <c r="V185" s="149" t="str">
        <f>IF(ISNUMBER(S185),
IF(H$2=ตัวเลือก!A$30,"ยังไม่บันทึกข้อมูล",S185*0.47),"ข้อมูลไม่ถูกต้อง")</f>
        <v>ข้อมูลไม่ถูกต้อง</v>
      </c>
      <c r="W185" s="149" t="str">
        <f t="shared" si="23"/>
        <v>ข้อมูลไม่ถูกต้อง</v>
      </c>
      <c r="X185" s="148" t="str">
        <f t="shared" si="24"/>
        <v>ข้อมูลไม่ถูกต้อง</v>
      </c>
      <c r="Y185" s="38"/>
      <c r="Z185" s="38"/>
      <c r="AA185" s="38"/>
    </row>
    <row r="186" spans="1:27" x14ac:dyDescent="0.45">
      <c r="A186" s="38">
        <v>181</v>
      </c>
      <c r="B186" s="38"/>
      <c r="C186" s="38"/>
      <c r="D186" s="38"/>
      <c r="E186" s="38"/>
      <c r="F186" s="35"/>
      <c r="G186" s="35"/>
      <c r="H186" s="150"/>
      <c r="I186" s="38"/>
      <c r="J186" s="149" t="str">
        <f t="shared" si="25"/>
        <v>รอข้อมูลคอลัมน์ H</v>
      </c>
      <c r="K186" s="150"/>
      <c r="L186" s="150"/>
      <c r="M186" s="150"/>
      <c r="N186" s="149" t="str" cm="1">
        <f t="array" ref="N186">IF(AND(K186:M186=""),"ยังไม่บันทึกข้อมูล",
IF(M186&lt;&gt;"",
IF(M186&gt;=1.3,M186,"เป็นไม้พุ่ม"),
IF(K186+L186&gt;=1.3,K186+L186,"เป็นไม้พุ่ม")))</f>
        <v>ยังไม่บันทึกข้อมูล</v>
      </c>
      <c r="O186" s="149" t="str">
        <f t="shared" si="18"/>
        <v>ข้อมูลไม่ถูกต้อง</v>
      </c>
      <c r="P186" s="149" t="str">
        <f t="shared" si="19"/>
        <v>ข้อมูลไม่ถูกต้อง</v>
      </c>
      <c r="Q186" s="149" t="str">
        <f t="shared" si="20"/>
        <v>ข้อมูลไม่ถูกต้อง</v>
      </c>
      <c r="R186" s="149" t="str">
        <f t="shared" si="21"/>
        <v>ข้อมูลไม่ถูกต้อง</v>
      </c>
      <c r="S186" s="149" t="str">
        <f>IF(ISNUMBER(R186),
IF(H$2=ตัวเลือก!A$30,"ยังไม่บันทึกข้อมูล",R186*0.27),"ข้อมูลไม่ถูกต้อง")</f>
        <v>ข้อมูลไม่ถูกต้อง</v>
      </c>
      <c r="T186" s="149" t="str">
        <f t="shared" si="22"/>
        <v>ข้อมูลไม่ถูกต้อง</v>
      </c>
      <c r="U186" s="149" t="str">
        <f>IF(ISNUMBER(R186),
IF(H$2=ตัวเลือก!A$30,"ยังไม่บันทึกข้อมูล",R186*0.47),"ข้อมูลไม่ถูกต้อง")</f>
        <v>ข้อมูลไม่ถูกต้อง</v>
      </c>
      <c r="V186" s="149" t="str">
        <f>IF(ISNUMBER(S186),
IF(H$2=ตัวเลือก!A$30,"ยังไม่บันทึกข้อมูล",S186*0.47),"ข้อมูลไม่ถูกต้อง")</f>
        <v>ข้อมูลไม่ถูกต้อง</v>
      </c>
      <c r="W186" s="149" t="str">
        <f t="shared" si="23"/>
        <v>ข้อมูลไม่ถูกต้อง</v>
      </c>
      <c r="X186" s="148" t="str">
        <f t="shared" si="24"/>
        <v>ข้อมูลไม่ถูกต้อง</v>
      </c>
      <c r="Y186" s="38"/>
      <c r="Z186" s="38"/>
      <c r="AA186" s="38"/>
    </row>
    <row r="187" spans="1:27" x14ac:dyDescent="0.45">
      <c r="A187" s="38">
        <v>182</v>
      </c>
      <c r="B187" s="38"/>
      <c r="C187" s="38"/>
      <c r="D187" s="38"/>
      <c r="E187" s="38"/>
      <c r="F187" s="35"/>
      <c r="G187" s="35"/>
      <c r="H187" s="150"/>
      <c r="I187" s="38"/>
      <c r="J187" s="149" t="str">
        <f t="shared" si="25"/>
        <v>รอข้อมูลคอลัมน์ H</v>
      </c>
      <c r="K187" s="150"/>
      <c r="L187" s="150"/>
      <c r="M187" s="150"/>
      <c r="N187" s="149" t="str" cm="1">
        <f t="array" ref="N187">IF(AND(K187:M187=""),"ยังไม่บันทึกข้อมูล",
IF(M187&lt;&gt;"",
IF(M187&gt;=1.3,M187,"เป็นไม้พุ่ม"),
IF(K187+L187&gt;=1.3,K187+L187,"เป็นไม้พุ่ม")))</f>
        <v>ยังไม่บันทึกข้อมูล</v>
      </c>
      <c r="O187" s="149" t="str">
        <f t="shared" si="18"/>
        <v>ข้อมูลไม่ถูกต้อง</v>
      </c>
      <c r="P187" s="149" t="str">
        <f t="shared" si="19"/>
        <v>ข้อมูลไม่ถูกต้อง</v>
      </c>
      <c r="Q187" s="149" t="str">
        <f t="shared" si="20"/>
        <v>ข้อมูลไม่ถูกต้อง</v>
      </c>
      <c r="R187" s="149" t="str">
        <f t="shared" si="21"/>
        <v>ข้อมูลไม่ถูกต้อง</v>
      </c>
      <c r="S187" s="149" t="str">
        <f>IF(ISNUMBER(R187),
IF(H$2=ตัวเลือก!A$30,"ยังไม่บันทึกข้อมูล",R187*0.27),"ข้อมูลไม่ถูกต้อง")</f>
        <v>ข้อมูลไม่ถูกต้อง</v>
      </c>
      <c r="T187" s="149" t="str">
        <f t="shared" si="22"/>
        <v>ข้อมูลไม่ถูกต้อง</v>
      </c>
      <c r="U187" s="149" t="str">
        <f>IF(ISNUMBER(R187),
IF(H$2=ตัวเลือก!A$30,"ยังไม่บันทึกข้อมูล",R187*0.47),"ข้อมูลไม่ถูกต้อง")</f>
        <v>ข้อมูลไม่ถูกต้อง</v>
      </c>
      <c r="V187" s="149" t="str">
        <f>IF(ISNUMBER(S187),
IF(H$2=ตัวเลือก!A$30,"ยังไม่บันทึกข้อมูล",S187*0.47),"ข้อมูลไม่ถูกต้อง")</f>
        <v>ข้อมูลไม่ถูกต้อง</v>
      </c>
      <c r="W187" s="149" t="str">
        <f t="shared" si="23"/>
        <v>ข้อมูลไม่ถูกต้อง</v>
      </c>
      <c r="X187" s="148" t="str">
        <f t="shared" si="24"/>
        <v>ข้อมูลไม่ถูกต้อง</v>
      </c>
      <c r="Y187" s="38"/>
      <c r="Z187" s="38"/>
      <c r="AA187" s="38"/>
    </row>
    <row r="188" spans="1:27" x14ac:dyDescent="0.45">
      <c r="A188" s="38">
        <v>183</v>
      </c>
      <c r="B188" s="38"/>
      <c r="C188" s="38"/>
      <c r="D188" s="38"/>
      <c r="E188" s="38"/>
      <c r="F188" s="35"/>
      <c r="G188" s="35"/>
      <c r="H188" s="150"/>
      <c r="I188" s="38"/>
      <c r="J188" s="149" t="str">
        <f t="shared" si="25"/>
        <v>รอข้อมูลคอลัมน์ H</v>
      </c>
      <c r="K188" s="150"/>
      <c r="L188" s="150"/>
      <c r="M188" s="150"/>
      <c r="N188" s="149" t="str" cm="1">
        <f t="array" ref="N188">IF(AND(K188:M188=""),"ยังไม่บันทึกข้อมูล",
IF(M188&lt;&gt;"",
IF(M188&gt;=1.3,M188,"เป็นไม้พุ่ม"),
IF(K188+L188&gt;=1.3,K188+L188,"เป็นไม้พุ่ม")))</f>
        <v>ยังไม่บันทึกข้อมูล</v>
      </c>
      <c r="O188" s="149" t="str">
        <f t="shared" si="18"/>
        <v>ข้อมูลไม่ถูกต้อง</v>
      </c>
      <c r="P188" s="149" t="str">
        <f t="shared" si="19"/>
        <v>ข้อมูลไม่ถูกต้อง</v>
      </c>
      <c r="Q188" s="149" t="str">
        <f t="shared" si="20"/>
        <v>ข้อมูลไม่ถูกต้อง</v>
      </c>
      <c r="R188" s="149" t="str">
        <f t="shared" si="21"/>
        <v>ข้อมูลไม่ถูกต้อง</v>
      </c>
      <c r="S188" s="149" t="str">
        <f>IF(ISNUMBER(R188),
IF(H$2=ตัวเลือก!A$30,"ยังไม่บันทึกข้อมูล",R188*0.27),"ข้อมูลไม่ถูกต้อง")</f>
        <v>ข้อมูลไม่ถูกต้อง</v>
      </c>
      <c r="T188" s="149" t="str">
        <f t="shared" si="22"/>
        <v>ข้อมูลไม่ถูกต้อง</v>
      </c>
      <c r="U188" s="149" t="str">
        <f>IF(ISNUMBER(R188),
IF(H$2=ตัวเลือก!A$30,"ยังไม่บันทึกข้อมูล",R188*0.47),"ข้อมูลไม่ถูกต้อง")</f>
        <v>ข้อมูลไม่ถูกต้อง</v>
      </c>
      <c r="V188" s="149" t="str">
        <f>IF(ISNUMBER(S188),
IF(H$2=ตัวเลือก!A$30,"ยังไม่บันทึกข้อมูล",S188*0.47),"ข้อมูลไม่ถูกต้อง")</f>
        <v>ข้อมูลไม่ถูกต้อง</v>
      </c>
      <c r="W188" s="149" t="str">
        <f t="shared" si="23"/>
        <v>ข้อมูลไม่ถูกต้อง</v>
      </c>
      <c r="X188" s="148" t="str">
        <f t="shared" si="24"/>
        <v>ข้อมูลไม่ถูกต้อง</v>
      </c>
      <c r="Y188" s="38"/>
      <c r="Z188" s="38"/>
      <c r="AA188" s="38"/>
    </row>
    <row r="189" spans="1:27" x14ac:dyDescent="0.45">
      <c r="A189" s="38">
        <v>184</v>
      </c>
      <c r="B189" s="38"/>
      <c r="C189" s="38"/>
      <c r="D189" s="38"/>
      <c r="E189" s="38"/>
      <c r="F189" s="35"/>
      <c r="G189" s="35"/>
      <c r="H189" s="150"/>
      <c r="I189" s="38"/>
      <c r="J189" s="149" t="str">
        <f t="shared" si="25"/>
        <v>รอข้อมูลคอลัมน์ H</v>
      </c>
      <c r="K189" s="150"/>
      <c r="L189" s="150"/>
      <c r="M189" s="150"/>
      <c r="N189" s="149" t="str" cm="1">
        <f t="array" ref="N189">IF(AND(K189:M189=""),"ยังไม่บันทึกข้อมูล",
IF(M189&lt;&gt;"",
IF(M189&gt;=1.3,M189,"เป็นไม้พุ่ม"),
IF(K189+L189&gt;=1.3,K189+L189,"เป็นไม้พุ่ม")))</f>
        <v>ยังไม่บันทึกข้อมูล</v>
      </c>
      <c r="O189" s="149" t="str">
        <f t="shared" si="18"/>
        <v>ข้อมูลไม่ถูกต้อง</v>
      </c>
      <c r="P189" s="149" t="str">
        <f t="shared" si="19"/>
        <v>ข้อมูลไม่ถูกต้อง</v>
      </c>
      <c r="Q189" s="149" t="str">
        <f t="shared" si="20"/>
        <v>ข้อมูลไม่ถูกต้อง</v>
      </c>
      <c r="R189" s="149" t="str">
        <f t="shared" si="21"/>
        <v>ข้อมูลไม่ถูกต้อง</v>
      </c>
      <c r="S189" s="149" t="str">
        <f>IF(ISNUMBER(R189),
IF(H$2=ตัวเลือก!A$30,"ยังไม่บันทึกข้อมูล",R189*0.27),"ข้อมูลไม่ถูกต้อง")</f>
        <v>ข้อมูลไม่ถูกต้อง</v>
      </c>
      <c r="T189" s="149" t="str">
        <f t="shared" si="22"/>
        <v>ข้อมูลไม่ถูกต้อง</v>
      </c>
      <c r="U189" s="149" t="str">
        <f>IF(ISNUMBER(R189),
IF(H$2=ตัวเลือก!A$30,"ยังไม่บันทึกข้อมูล",R189*0.47),"ข้อมูลไม่ถูกต้อง")</f>
        <v>ข้อมูลไม่ถูกต้อง</v>
      </c>
      <c r="V189" s="149" t="str">
        <f>IF(ISNUMBER(S189),
IF(H$2=ตัวเลือก!A$30,"ยังไม่บันทึกข้อมูล",S189*0.47),"ข้อมูลไม่ถูกต้อง")</f>
        <v>ข้อมูลไม่ถูกต้อง</v>
      </c>
      <c r="W189" s="149" t="str">
        <f t="shared" si="23"/>
        <v>ข้อมูลไม่ถูกต้อง</v>
      </c>
      <c r="X189" s="148" t="str">
        <f t="shared" si="24"/>
        <v>ข้อมูลไม่ถูกต้อง</v>
      </c>
      <c r="Y189" s="38"/>
      <c r="Z189" s="38"/>
      <c r="AA189" s="38"/>
    </row>
    <row r="190" spans="1:27" x14ac:dyDescent="0.45">
      <c r="A190" s="38">
        <v>185</v>
      </c>
      <c r="B190" s="38"/>
      <c r="C190" s="38"/>
      <c r="D190" s="38"/>
      <c r="E190" s="38"/>
      <c r="F190" s="35"/>
      <c r="G190" s="35"/>
      <c r="H190" s="150"/>
      <c r="I190" s="38"/>
      <c r="J190" s="149" t="str">
        <f t="shared" si="25"/>
        <v>รอข้อมูลคอลัมน์ H</v>
      </c>
      <c r="K190" s="150"/>
      <c r="L190" s="150"/>
      <c r="M190" s="150"/>
      <c r="N190" s="149" t="str" cm="1">
        <f t="array" ref="N190">IF(AND(K190:M190=""),"ยังไม่บันทึกข้อมูล",
IF(M190&lt;&gt;"",
IF(M190&gt;=1.3,M190,"เป็นไม้พุ่ม"),
IF(K190+L190&gt;=1.3,K190+L190,"เป็นไม้พุ่ม")))</f>
        <v>ยังไม่บันทึกข้อมูล</v>
      </c>
      <c r="O190" s="149" t="str">
        <f t="shared" si="18"/>
        <v>ข้อมูลไม่ถูกต้อง</v>
      </c>
      <c r="P190" s="149" t="str">
        <f t="shared" si="19"/>
        <v>ข้อมูลไม่ถูกต้อง</v>
      </c>
      <c r="Q190" s="149" t="str">
        <f t="shared" si="20"/>
        <v>ข้อมูลไม่ถูกต้อง</v>
      </c>
      <c r="R190" s="149" t="str">
        <f t="shared" si="21"/>
        <v>ข้อมูลไม่ถูกต้อง</v>
      </c>
      <c r="S190" s="149" t="str">
        <f>IF(ISNUMBER(R190),
IF(H$2=ตัวเลือก!A$30,"ยังไม่บันทึกข้อมูล",R190*0.27),"ข้อมูลไม่ถูกต้อง")</f>
        <v>ข้อมูลไม่ถูกต้อง</v>
      </c>
      <c r="T190" s="149" t="str">
        <f t="shared" si="22"/>
        <v>ข้อมูลไม่ถูกต้อง</v>
      </c>
      <c r="U190" s="149" t="str">
        <f>IF(ISNUMBER(R190),
IF(H$2=ตัวเลือก!A$30,"ยังไม่บันทึกข้อมูล",R190*0.47),"ข้อมูลไม่ถูกต้อง")</f>
        <v>ข้อมูลไม่ถูกต้อง</v>
      </c>
      <c r="V190" s="149" t="str">
        <f>IF(ISNUMBER(S190),
IF(H$2=ตัวเลือก!A$30,"ยังไม่บันทึกข้อมูล",S190*0.47),"ข้อมูลไม่ถูกต้อง")</f>
        <v>ข้อมูลไม่ถูกต้อง</v>
      </c>
      <c r="W190" s="149" t="str">
        <f t="shared" si="23"/>
        <v>ข้อมูลไม่ถูกต้อง</v>
      </c>
      <c r="X190" s="148" t="str">
        <f t="shared" si="24"/>
        <v>ข้อมูลไม่ถูกต้อง</v>
      </c>
      <c r="Y190" s="38"/>
      <c r="Z190" s="38"/>
      <c r="AA190" s="38"/>
    </row>
    <row r="191" spans="1:27" x14ac:dyDescent="0.45">
      <c r="A191" s="38">
        <v>186</v>
      </c>
      <c r="B191" s="38"/>
      <c r="C191" s="38"/>
      <c r="D191" s="38"/>
      <c r="E191" s="38"/>
      <c r="F191" s="35"/>
      <c r="G191" s="35"/>
      <c r="H191" s="150"/>
      <c r="I191" s="38"/>
      <c r="J191" s="149" t="str">
        <f t="shared" si="25"/>
        <v>รอข้อมูลคอลัมน์ H</v>
      </c>
      <c r="K191" s="150"/>
      <c r="L191" s="150"/>
      <c r="M191" s="150"/>
      <c r="N191" s="149" t="str" cm="1">
        <f t="array" ref="N191">IF(AND(K191:M191=""),"ยังไม่บันทึกข้อมูล",
IF(M191&lt;&gt;"",
IF(M191&gt;=1.3,M191,"เป็นไม้พุ่ม"),
IF(K191+L191&gt;=1.3,K191+L191,"เป็นไม้พุ่ม")))</f>
        <v>ยังไม่บันทึกข้อมูล</v>
      </c>
      <c r="O191" s="149" t="str">
        <f t="shared" si="18"/>
        <v>ข้อมูลไม่ถูกต้อง</v>
      </c>
      <c r="P191" s="149" t="str">
        <f t="shared" si="19"/>
        <v>ข้อมูลไม่ถูกต้อง</v>
      </c>
      <c r="Q191" s="149" t="str">
        <f t="shared" si="20"/>
        <v>ข้อมูลไม่ถูกต้อง</v>
      </c>
      <c r="R191" s="149" t="str">
        <f t="shared" si="21"/>
        <v>ข้อมูลไม่ถูกต้อง</v>
      </c>
      <c r="S191" s="149" t="str">
        <f>IF(ISNUMBER(R191),
IF(H$2=ตัวเลือก!A$30,"ยังไม่บันทึกข้อมูล",R191*0.27),"ข้อมูลไม่ถูกต้อง")</f>
        <v>ข้อมูลไม่ถูกต้อง</v>
      </c>
      <c r="T191" s="149" t="str">
        <f t="shared" si="22"/>
        <v>ข้อมูลไม่ถูกต้อง</v>
      </c>
      <c r="U191" s="149" t="str">
        <f>IF(ISNUMBER(R191),
IF(H$2=ตัวเลือก!A$30,"ยังไม่บันทึกข้อมูล",R191*0.47),"ข้อมูลไม่ถูกต้อง")</f>
        <v>ข้อมูลไม่ถูกต้อง</v>
      </c>
      <c r="V191" s="149" t="str">
        <f>IF(ISNUMBER(S191),
IF(H$2=ตัวเลือก!A$30,"ยังไม่บันทึกข้อมูล",S191*0.47),"ข้อมูลไม่ถูกต้อง")</f>
        <v>ข้อมูลไม่ถูกต้อง</v>
      </c>
      <c r="W191" s="149" t="str">
        <f t="shared" si="23"/>
        <v>ข้อมูลไม่ถูกต้อง</v>
      </c>
      <c r="X191" s="148" t="str">
        <f t="shared" si="24"/>
        <v>ข้อมูลไม่ถูกต้อง</v>
      </c>
      <c r="Y191" s="38"/>
      <c r="Z191" s="38"/>
      <c r="AA191" s="38"/>
    </row>
    <row r="192" spans="1:27" x14ac:dyDescent="0.45">
      <c r="A192" s="38">
        <v>187</v>
      </c>
      <c r="B192" s="38"/>
      <c r="C192" s="38"/>
      <c r="D192" s="38"/>
      <c r="E192" s="38"/>
      <c r="F192" s="35"/>
      <c r="G192" s="35"/>
      <c r="H192" s="150"/>
      <c r="I192" s="38"/>
      <c r="J192" s="149" t="str">
        <f t="shared" si="25"/>
        <v>รอข้อมูลคอลัมน์ H</v>
      </c>
      <c r="K192" s="150"/>
      <c r="L192" s="150"/>
      <c r="M192" s="150"/>
      <c r="N192" s="149" t="str" cm="1">
        <f t="array" ref="N192">IF(AND(K192:M192=""),"ยังไม่บันทึกข้อมูล",
IF(M192&lt;&gt;"",
IF(M192&gt;=1.3,M192,"เป็นไม้พุ่ม"),
IF(K192+L192&gt;=1.3,K192+L192,"เป็นไม้พุ่ม")))</f>
        <v>ยังไม่บันทึกข้อมูล</v>
      </c>
      <c r="O192" s="149" t="str">
        <f t="shared" si="18"/>
        <v>ข้อมูลไม่ถูกต้อง</v>
      </c>
      <c r="P192" s="149" t="str">
        <f t="shared" si="19"/>
        <v>ข้อมูลไม่ถูกต้อง</v>
      </c>
      <c r="Q192" s="149" t="str">
        <f t="shared" si="20"/>
        <v>ข้อมูลไม่ถูกต้อง</v>
      </c>
      <c r="R192" s="149" t="str">
        <f t="shared" si="21"/>
        <v>ข้อมูลไม่ถูกต้อง</v>
      </c>
      <c r="S192" s="149" t="str">
        <f>IF(ISNUMBER(R192),
IF(H$2=ตัวเลือก!A$30,"ยังไม่บันทึกข้อมูล",R192*0.27),"ข้อมูลไม่ถูกต้อง")</f>
        <v>ข้อมูลไม่ถูกต้อง</v>
      </c>
      <c r="T192" s="149" t="str">
        <f t="shared" si="22"/>
        <v>ข้อมูลไม่ถูกต้อง</v>
      </c>
      <c r="U192" s="149" t="str">
        <f>IF(ISNUMBER(R192),
IF(H$2=ตัวเลือก!A$30,"ยังไม่บันทึกข้อมูล",R192*0.47),"ข้อมูลไม่ถูกต้อง")</f>
        <v>ข้อมูลไม่ถูกต้อง</v>
      </c>
      <c r="V192" s="149" t="str">
        <f>IF(ISNUMBER(S192),
IF(H$2=ตัวเลือก!A$30,"ยังไม่บันทึกข้อมูล",S192*0.47),"ข้อมูลไม่ถูกต้อง")</f>
        <v>ข้อมูลไม่ถูกต้อง</v>
      </c>
      <c r="W192" s="149" t="str">
        <f t="shared" si="23"/>
        <v>ข้อมูลไม่ถูกต้อง</v>
      </c>
      <c r="X192" s="148" t="str">
        <f t="shared" si="24"/>
        <v>ข้อมูลไม่ถูกต้อง</v>
      </c>
      <c r="Y192" s="38"/>
      <c r="Z192" s="38"/>
      <c r="AA192" s="38"/>
    </row>
    <row r="193" spans="1:27" x14ac:dyDescent="0.45">
      <c r="A193" s="38">
        <v>188</v>
      </c>
      <c r="B193" s="38"/>
      <c r="C193" s="38"/>
      <c r="D193" s="38"/>
      <c r="E193" s="38"/>
      <c r="F193" s="35"/>
      <c r="G193" s="35"/>
      <c r="H193" s="150"/>
      <c r="I193" s="38"/>
      <c r="J193" s="149" t="str">
        <f t="shared" si="25"/>
        <v>รอข้อมูลคอลัมน์ H</v>
      </c>
      <c r="K193" s="150"/>
      <c r="L193" s="150"/>
      <c r="M193" s="150"/>
      <c r="N193" s="149" t="str" cm="1">
        <f t="array" ref="N193">IF(AND(K193:M193=""),"ยังไม่บันทึกข้อมูล",
IF(M193&lt;&gt;"",
IF(M193&gt;=1.3,M193,"เป็นไม้พุ่ม"),
IF(K193+L193&gt;=1.3,K193+L193,"เป็นไม้พุ่ม")))</f>
        <v>ยังไม่บันทึกข้อมูล</v>
      </c>
      <c r="O193" s="149" t="str">
        <f t="shared" si="18"/>
        <v>ข้อมูลไม่ถูกต้อง</v>
      </c>
      <c r="P193" s="149" t="str">
        <f t="shared" si="19"/>
        <v>ข้อมูลไม่ถูกต้อง</v>
      </c>
      <c r="Q193" s="149" t="str">
        <f t="shared" si="20"/>
        <v>ข้อมูลไม่ถูกต้อง</v>
      </c>
      <c r="R193" s="149" t="str">
        <f t="shared" si="21"/>
        <v>ข้อมูลไม่ถูกต้อง</v>
      </c>
      <c r="S193" s="149" t="str">
        <f>IF(ISNUMBER(R193),
IF(H$2=ตัวเลือก!A$30,"ยังไม่บันทึกข้อมูล",R193*0.27),"ข้อมูลไม่ถูกต้อง")</f>
        <v>ข้อมูลไม่ถูกต้อง</v>
      </c>
      <c r="T193" s="149" t="str">
        <f t="shared" si="22"/>
        <v>ข้อมูลไม่ถูกต้อง</v>
      </c>
      <c r="U193" s="149" t="str">
        <f>IF(ISNUMBER(R193),
IF(H$2=ตัวเลือก!A$30,"ยังไม่บันทึกข้อมูล",R193*0.47),"ข้อมูลไม่ถูกต้อง")</f>
        <v>ข้อมูลไม่ถูกต้อง</v>
      </c>
      <c r="V193" s="149" t="str">
        <f>IF(ISNUMBER(S193),
IF(H$2=ตัวเลือก!A$30,"ยังไม่บันทึกข้อมูล",S193*0.47),"ข้อมูลไม่ถูกต้อง")</f>
        <v>ข้อมูลไม่ถูกต้อง</v>
      </c>
      <c r="W193" s="149" t="str">
        <f t="shared" si="23"/>
        <v>ข้อมูลไม่ถูกต้อง</v>
      </c>
      <c r="X193" s="148" t="str">
        <f t="shared" si="24"/>
        <v>ข้อมูลไม่ถูกต้อง</v>
      </c>
      <c r="Y193" s="38"/>
      <c r="Z193" s="38"/>
      <c r="AA193" s="38"/>
    </row>
    <row r="194" spans="1:27" x14ac:dyDescent="0.45">
      <c r="A194" s="38">
        <v>189</v>
      </c>
      <c r="B194" s="38"/>
      <c r="C194" s="38"/>
      <c r="D194" s="38"/>
      <c r="E194" s="38"/>
      <c r="F194" s="35"/>
      <c r="G194" s="35"/>
      <c r="H194" s="150"/>
      <c r="I194" s="38"/>
      <c r="J194" s="149" t="str">
        <f t="shared" si="25"/>
        <v>รอข้อมูลคอลัมน์ H</v>
      </c>
      <c r="K194" s="150"/>
      <c r="L194" s="150"/>
      <c r="M194" s="150"/>
      <c r="N194" s="149" t="str" cm="1">
        <f t="array" ref="N194">IF(AND(K194:M194=""),"ยังไม่บันทึกข้อมูล",
IF(M194&lt;&gt;"",
IF(M194&gt;=1.3,M194,"เป็นไม้พุ่ม"),
IF(K194+L194&gt;=1.3,K194+L194,"เป็นไม้พุ่ม")))</f>
        <v>ยังไม่บันทึกข้อมูล</v>
      </c>
      <c r="O194" s="149" t="str">
        <f t="shared" si="18"/>
        <v>ข้อมูลไม่ถูกต้อง</v>
      </c>
      <c r="P194" s="149" t="str">
        <f t="shared" si="19"/>
        <v>ข้อมูลไม่ถูกต้อง</v>
      </c>
      <c r="Q194" s="149" t="str">
        <f t="shared" si="20"/>
        <v>ข้อมูลไม่ถูกต้อง</v>
      </c>
      <c r="R194" s="149" t="str">
        <f t="shared" si="21"/>
        <v>ข้อมูลไม่ถูกต้อง</v>
      </c>
      <c r="S194" s="149" t="str">
        <f>IF(ISNUMBER(R194),
IF(H$2=ตัวเลือก!A$30,"ยังไม่บันทึกข้อมูล",R194*0.27),"ข้อมูลไม่ถูกต้อง")</f>
        <v>ข้อมูลไม่ถูกต้อง</v>
      </c>
      <c r="T194" s="149" t="str">
        <f t="shared" si="22"/>
        <v>ข้อมูลไม่ถูกต้อง</v>
      </c>
      <c r="U194" s="149" t="str">
        <f>IF(ISNUMBER(R194),
IF(H$2=ตัวเลือก!A$30,"ยังไม่บันทึกข้อมูล",R194*0.47),"ข้อมูลไม่ถูกต้อง")</f>
        <v>ข้อมูลไม่ถูกต้อง</v>
      </c>
      <c r="V194" s="149" t="str">
        <f>IF(ISNUMBER(S194),
IF(H$2=ตัวเลือก!A$30,"ยังไม่บันทึกข้อมูล",S194*0.47),"ข้อมูลไม่ถูกต้อง")</f>
        <v>ข้อมูลไม่ถูกต้อง</v>
      </c>
      <c r="W194" s="149" t="str">
        <f t="shared" si="23"/>
        <v>ข้อมูลไม่ถูกต้อง</v>
      </c>
      <c r="X194" s="148" t="str">
        <f t="shared" si="24"/>
        <v>ข้อมูลไม่ถูกต้อง</v>
      </c>
      <c r="Y194" s="38"/>
      <c r="Z194" s="38"/>
      <c r="AA194" s="38"/>
    </row>
    <row r="195" spans="1:27" x14ac:dyDescent="0.45">
      <c r="A195" s="38">
        <v>190</v>
      </c>
      <c r="B195" s="38"/>
      <c r="C195" s="38"/>
      <c r="D195" s="38"/>
      <c r="E195" s="38"/>
      <c r="F195" s="35"/>
      <c r="G195" s="35"/>
      <c r="H195" s="150"/>
      <c r="I195" s="38"/>
      <c r="J195" s="149" t="str">
        <f t="shared" si="25"/>
        <v>รอข้อมูลคอลัมน์ H</v>
      </c>
      <c r="K195" s="150"/>
      <c r="L195" s="150"/>
      <c r="M195" s="150"/>
      <c r="N195" s="149" t="str" cm="1">
        <f t="array" ref="N195">IF(AND(K195:M195=""),"ยังไม่บันทึกข้อมูล",
IF(M195&lt;&gt;"",
IF(M195&gt;=1.3,M195,"เป็นไม้พุ่ม"),
IF(K195+L195&gt;=1.3,K195+L195,"เป็นไม้พุ่ม")))</f>
        <v>ยังไม่บันทึกข้อมูล</v>
      </c>
      <c r="O195" s="149" t="str">
        <f t="shared" si="18"/>
        <v>ข้อมูลไม่ถูกต้อง</v>
      </c>
      <c r="P195" s="149" t="str">
        <f t="shared" si="19"/>
        <v>ข้อมูลไม่ถูกต้อง</v>
      </c>
      <c r="Q195" s="149" t="str">
        <f t="shared" si="20"/>
        <v>ข้อมูลไม่ถูกต้อง</v>
      </c>
      <c r="R195" s="149" t="str">
        <f t="shared" si="21"/>
        <v>ข้อมูลไม่ถูกต้อง</v>
      </c>
      <c r="S195" s="149" t="str">
        <f>IF(ISNUMBER(R195),
IF(H$2=ตัวเลือก!A$30,"ยังไม่บันทึกข้อมูล",R195*0.27),"ข้อมูลไม่ถูกต้อง")</f>
        <v>ข้อมูลไม่ถูกต้อง</v>
      </c>
      <c r="T195" s="149" t="str">
        <f t="shared" si="22"/>
        <v>ข้อมูลไม่ถูกต้อง</v>
      </c>
      <c r="U195" s="149" t="str">
        <f>IF(ISNUMBER(R195),
IF(H$2=ตัวเลือก!A$30,"ยังไม่บันทึกข้อมูล",R195*0.47),"ข้อมูลไม่ถูกต้อง")</f>
        <v>ข้อมูลไม่ถูกต้อง</v>
      </c>
      <c r="V195" s="149" t="str">
        <f>IF(ISNUMBER(S195),
IF(H$2=ตัวเลือก!A$30,"ยังไม่บันทึกข้อมูล",S195*0.47),"ข้อมูลไม่ถูกต้อง")</f>
        <v>ข้อมูลไม่ถูกต้อง</v>
      </c>
      <c r="W195" s="149" t="str">
        <f t="shared" si="23"/>
        <v>ข้อมูลไม่ถูกต้อง</v>
      </c>
      <c r="X195" s="148" t="str">
        <f t="shared" si="24"/>
        <v>ข้อมูลไม่ถูกต้อง</v>
      </c>
      <c r="Y195" s="38"/>
      <c r="Z195" s="38"/>
      <c r="AA195" s="38"/>
    </row>
    <row r="196" spans="1:27" x14ac:dyDescent="0.45">
      <c r="A196" s="38">
        <v>191</v>
      </c>
      <c r="B196" s="38"/>
      <c r="C196" s="38"/>
      <c r="D196" s="38"/>
      <c r="E196" s="38"/>
      <c r="F196" s="35"/>
      <c r="G196" s="35"/>
      <c r="H196" s="150"/>
      <c r="I196" s="38"/>
      <c r="J196" s="149" t="str">
        <f t="shared" si="25"/>
        <v>รอข้อมูลคอลัมน์ H</v>
      </c>
      <c r="K196" s="150"/>
      <c r="L196" s="150"/>
      <c r="M196" s="150"/>
      <c r="N196" s="149" t="str" cm="1">
        <f t="array" ref="N196">IF(AND(K196:M196=""),"ยังไม่บันทึกข้อมูล",
IF(M196&lt;&gt;"",
IF(M196&gt;=1.3,M196,"เป็นไม้พุ่ม"),
IF(K196+L196&gt;=1.3,K196+L196,"เป็นไม้พุ่ม")))</f>
        <v>ยังไม่บันทึกข้อมูล</v>
      </c>
      <c r="O196" s="149" t="str">
        <f t="shared" si="18"/>
        <v>ข้อมูลไม่ถูกต้อง</v>
      </c>
      <c r="P196" s="149" t="str">
        <f t="shared" si="19"/>
        <v>ข้อมูลไม่ถูกต้อง</v>
      </c>
      <c r="Q196" s="149" t="str">
        <f t="shared" si="20"/>
        <v>ข้อมูลไม่ถูกต้อง</v>
      </c>
      <c r="R196" s="149" t="str">
        <f t="shared" si="21"/>
        <v>ข้อมูลไม่ถูกต้อง</v>
      </c>
      <c r="S196" s="149" t="str">
        <f>IF(ISNUMBER(R196),
IF(H$2=ตัวเลือก!A$30,"ยังไม่บันทึกข้อมูล",R196*0.27),"ข้อมูลไม่ถูกต้อง")</f>
        <v>ข้อมูลไม่ถูกต้อง</v>
      </c>
      <c r="T196" s="149" t="str">
        <f t="shared" si="22"/>
        <v>ข้อมูลไม่ถูกต้อง</v>
      </c>
      <c r="U196" s="149" t="str">
        <f>IF(ISNUMBER(R196),
IF(H$2=ตัวเลือก!A$30,"ยังไม่บันทึกข้อมูล",R196*0.47),"ข้อมูลไม่ถูกต้อง")</f>
        <v>ข้อมูลไม่ถูกต้อง</v>
      </c>
      <c r="V196" s="149" t="str">
        <f>IF(ISNUMBER(S196),
IF(H$2=ตัวเลือก!A$30,"ยังไม่บันทึกข้อมูล",S196*0.47),"ข้อมูลไม่ถูกต้อง")</f>
        <v>ข้อมูลไม่ถูกต้อง</v>
      </c>
      <c r="W196" s="149" t="str">
        <f t="shared" si="23"/>
        <v>ข้อมูลไม่ถูกต้อง</v>
      </c>
      <c r="X196" s="148" t="str">
        <f t="shared" si="24"/>
        <v>ข้อมูลไม่ถูกต้อง</v>
      </c>
      <c r="Y196" s="38"/>
      <c r="Z196" s="38"/>
      <c r="AA196" s="38"/>
    </row>
    <row r="197" spans="1:27" x14ac:dyDescent="0.45">
      <c r="A197" s="38">
        <v>192</v>
      </c>
      <c r="B197" s="38"/>
      <c r="C197" s="38"/>
      <c r="D197" s="38"/>
      <c r="E197" s="38"/>
      <c r="F197" s="35"/>
      <c r="G197" s="35"/>
      <c r="H197" s="150"/>
      <c r="I197" s="38"/>
      <c r="J197" s="149" t="str">
        <f t="shared" si="25"/>
        <v>รอข้อมูลคอลัมน์ H</v>
      </c>
      <c r="K197" s="150"/>
      <c r="L197" s="150"/>
      <c r="M197" s="150"/>
      <c r="N197" s="149" t="str" cm="1">
        <f t="array" ref="N197">IF(AND(K197:M197=""),"ยังไม่บันทึกข้อมูล",
IF(M197&lt;&gt;"",
IF(M197&gt;=1.3,M197,"เป็นไม้พุ่ม"),
IF(K197+L197&gt;=1.3,K197+L197,"เป็นไม้พุ่ม")))</f>
        <v>ยังไม่บันทึกข้อมูล</v>
      </c>
      <c r="O197" s="149" t="str">
        <f t="shared" si="18"/>
        <v>ข้อมูลไม่ถูกต้อง</v>
      </c>
      <c r="P197" s="149" t="str">
        <f t="shared" si="19"/>
        <v>ข้อมูลไม่ถูกต้อง</v>
      </c>
      <c r="Q197" s="149" t="str">
        <f t="shared" si="20"/>
        <v>ข้อมูลไม่ถูกต้อง</v>
      </c>
      <c r="R197" s="149" t="str">
        <f t="shared" si="21"/>
        <v>ข้อมูลไม่ถูกต้อง</v>
      </c>
      <c r="S197" s="149" t="str">
        <f>IF(ISNUMBER(R197),
IF(H$2=ตัวเลือก!A$30,"ยังไม่บันทึกข้อมูล",R197*0.27),"ข้อมูลไม่ถูกต้อง")</f>
        <v>ข้อมูลไม่ถูกต้อง</v>
      </c>
      <c r="T197" s="149" t="str">
        <f t="shared" si="22"/>
        <v>ข้อมูลไม่ถูกต้อง</v>
      </c>
      <c r="U197" s="149" t="str">
        <f>IF(ISNUMBER(R197),
IF(H$2=ตัวเลือก!A$30,"ยังไม่บันทึกข้อมูล",R197*0.47),"ข้อมูลไม่ถูกต้อง")</f>
        <v>ข้อมูลไม่ถูกต้อง</v>
      </c>
      <c r="V197" s="149" t="str">
        <f>IF(ISNUMBER(S197),
IF(H$2=ตัวเลือก!A$30,"ยังไม่บันทึกข้อมูล",S197*0.47),"ข้อมูลไม่ถูกต้อง")</f>
        <v>ข้อมูลไม่ถูกต้อง</v>
      </c>
      <c r="W197" s="149" t="str">
        <f t="shared" si="23"/>
        <v>ข้อมูลไม่ถูกต้อง</v>
      </c>
      <c r="X197" s="148" t="str">
        <f t="shared" si="24"/>
        <v>ข้อมูลไม่ถูกต้อง</v>
      </c>
      <c r="Y197" s="38"/>
      <c r="Z197" s="38"/>
      <c r="AA197" s="38"/>
    </row>
    <row r="198" spans="1:27" x14ac:dyDescent="0.45">
      <c r="A198" s="38">
        <v>193</v>
      </c>
      <c r="B198" s="38"/>
      <c r="C198" s="38"/>
      <c r="D198" s="38"/>
      <c r="E198" s="38"/>
      <c r="F198" s="35"/>
      <c r="G198" s="35"/>
      <c r="H198" s="150"/>
      <c r="I198" s="38"/>
      <c r="J198" s="149" t="str">
        <f t="shared" si="25"/>
        <v>รอข้อมูลคอลัมน์ H</v>
      </c>
      <c r="K198" s="150"/>
      <c r="L198" s="150"/>
      <c r="M198" s="150"/>
      <c r="N198" s="149" t="str" cm="1">
        <f t="array" ref="N198">IF(AND(K198:M198=""),"ยังไม่บันทึกข้อมูล",
IF(M198&lt;&gt;"",
IF(M198&gt;=1.3,M198,"เป็นไม้พุ่ม"),
IF(K198+L198&gt;=1.3,K198+L198,"เป็นไม้พุ่ม")))</f>
        <v>ยังไม่บันทึกข้อมูล</v>
      </c>
      <c r="O198" s="149" t="str">
        <f t="shared" si="18"/>
        <v>ข้อมูลไม่ถูกต้อง</v>
      </c>
      <c r="P198" s="149" t="str">
        <f t="shared" si="19"/>
        <v>ข้อมูลไม่ถูกต้อง</v>
      </c>
      <c r="Q198" s="149" t="str">
        <f t="shared" si="20"/>
        <v>ข้อมูลไม่ถูกต้อง</v>
      </c>
      <c r="R198" s="149" t="str">
        <f t="shared" si="21"/>
        <v>ข้อมูลไม่ถูกต้อง</v>
      </c>
      <c r="S198" s="149" t="str">
        <f>IF(ISNUMBER(R198),
IF(H$2=ตัวเลือก!A$30,"ยังไม่บันทึกข้อมูล",R198*0.27),"ข้อมูลไม่ถูกต้อง")</f>
        <v>ข้อมูลไม่ถูกต้อง</v>
      </c>
      <c r="T198" s="149" t="str">
        <f t="shared" si="22"/>
        <v>ข้อมูลไม่ถูกต้อง</v>
      </c>
      <c r="U198" s="149" t="str">
        <f>IF(ISNUMBER(R198),
IF(H$2=ตัวเลือก!A$30,"ยังไม่บันทึกข้อมูล",R198*0.47),"ข้อมูลไม่ถูกต้อง")</f>
        <v>ข้อมูลไม่ถูกต้อง</v>
      </c>
      <c r="V198" s="149" t="str">
        <f>IF(ISNUMBER(S198),
IF(H$2=ตัวเลือก!A$30,"ยังไม่บันทึกข้อมูล",S198*0.47),"ข้อมูลไม่ถูกต้อง")</f>
        <v>ข้อมูลไม่ถูกต้อง</v>
      </c>
      <c r="W198" s="149" t="str">
        <f t="shared" si="23"/>
        <v>ข้อมูลไม่ถูกต้อง</v>
      </c>
      <c r="X198" s="148" t="str">
        <f t="shared" si="24"/>
        <v>ข้อมูลไม่ถูกต้อง</v>
      </c>
      <c r="Y198" s="38"/>
      <c r="Z198" s="38"/>
      <c r="AA198" s="38"/>
    </row>
    <row r="199" spans="1:27" x14ac:dyDescent="0.45">
      <c r="A199" s="38">
        <v>194</v>
      </c>
      <c r="B199" s="38"/>
      <c r="C199" s="38"/>
      <c r="D199" s="38"/>
      <c r="E199" s="38"/>
      <c r="F199" s="35"/>
      <c r="G199" s="35"/>
      <c r="H199" s="150"/>
      <c r="I199" s="38"/>
      <c r="J199" s="149" t="str">
        <f t="shared" si="25"/>
        <v>รอข้อมูลคอลัมน์ H</v>
      </c>
      <c r="K199" s="150"/>
      <c r="L199" s="150"/>
      <c r="M199" s="150"/>
      <c r="N199" s="149" t="str" cm="1">
        <f t="array" ref="N199">IF(AND(K199:M199=""),"ยังไม่บันทึกข้อมูล",
IF(M199&lt;&gt;"",
IF(M199&gt;=1.3,M199,"เป็นไม้พุ่ม"),
IF(K199+L199&gt;=1.3,K199+L199,"เป็นไม้พุ่ม")))</f>
        <v>ยังไม่บันทึกข้อมูล</v>
      </c>
      <c r="O199" s="149" t="str">
        <f t="shared" ref="O199:O262" si="26">IF(AND(ISNUMBER(J199),ISNUMBER(N199)),0.0702*(((J199^2)*N199))^0.8737,"ข้อมูลไม่ถูกต้อง")</f>
        <v>ข้อมูลไม่ถูกต้อง</v>
      </c>
      <c r="P199" s="149" t="str">
        <f t="shared" ref="P199:P262" si="27">IF(AND(ISNUMBER(J199),ISNUMBER(N199)),0.0093*(((J199^2)*N199))^0.9403,"ข้อมูลไม่ถูกต้อง")</f>
        <v>ข้อมูลไม่ถูกต้อง</v>
      </c>
      <c r="Q199" s="149" t="str">
        <f t="shared" ref="Q199:Q262" si="28">IF(AND(ISNUMBER(K199),ISNUMBER(O199)),0.0244*(((K199^2)*O199))^1.0517,"ข้อมูลไม่ถูกต้อง")</f>
        <v>ข้อมูลไม่ถูกต้อง</v>
      </c>
      <c r="R199" s="149" t="str">
        <f t="shared" ref="R199:R262" si="29">IF(AND(O199&lt;&gt;"ข้อมูลไม่ถูกต้อง",P199&lt;&gt;"ข้อมูลไม่ถูกต้อง",Q199&lt;&gt;"ข้อมูลไม่ถูกต้อง"),O199+P199+Q199,"ข้อมูลไม่ถูกต้อง")</f>
        <v>ข้อมูลไม่ถูกต้อง</v>
      </c>
      <c r="S199" s="149" t="str">
        <f>IF(ISNUMBER(R199),
IF(H$2=ตัวเลือก!A$30,"ยังไม่บันทึกข้อมูล",R199*0.27),"ข้อมูลไม่ถูกต้อง")</f>
        <v>ข้อมูลไม่ถูกต้อง</v>
      </c>
      <c r="T199" s="149" t="str">
        <f t="shared" ref="T199:T262" si="30">IF(AND(ISNUMBER(R199),ISNUMBER(S199)),R199+S199,"ข้อมูลไม่ถูกต้อง")</f>
        <v>ข้อมูลไม่ถูกต้อง</v>
      </c>
      <c r="U199" s="149" t="str">
        <f>IF(ISNUMBER(R199),
IF(H$2=ตัวเลือก!A$30,"ยังไม่บันทึกข้อมูล",R199*0.47),"ข้อมูลไม่ถูกต้อง")</f>
        <v>ข้อมูลไม่ถูกต้อง</v>
      </c>
      <c r="V199" s="149" t="str">
        <f>IF(ISNUMBER(S199),
IF(H$2=ตัวเลือก!A$30,"ยังไม่บันทึกข้อมูล",S199*0.47),"ข้อมูลไม่ถูกต้อง")</f>
        <v>ข้อมูลไม่ถูกต้อง</v>
      </c>
      <c r="W199" s="149" t="str">
        <f t="shared" ref="W199:W262" si="31">IF(AND(ISNUMBER(U199),ISNUMBER(V199)),((U199+V199)/1000),"ข้อมูลไม่ถูกต้อง")</f>
        <v>ข้อมูลไม่ถูกต้อง</v>
      </c>
      <c r="X199" s="148" t="str">
        <f t="shared" si="24"/>
        <v>ข้อมูลไม่ถูกต้อง</v>
      </c>
      <c r="Y199" s="38"/>
      <c r="Z199" s="38"/>
      <c r="AA199" s="38"/>
    </row>
    <row r="200" spans="1:27" x14ac:dyDescent="0.45">
      <c r="A200" s="38">
        <v>195</v>
      </c>
      <c r="B200" s="38"/>
      <c r="C200" s="38"/>
      <c r="D200" s="38"/>
      <c r="E200" s="38"/>
      <c r="F200" s="35"/>
      <c r="G200" s="35"/>
      <c r="H200" s="150"/>
      <c r="I200" s="38"/>
      <c r="J200" s="149" t="str">
        <f t="shared" si="25"/>
        <v>รอข้อมูลคอลัมน์ H</v>
      </c>
      <c r="K200" s="150"/>
      <c r="L200" s="150"/>
      <c r="M200" s="150"/>
      <c r="N200" s="149" t="str" cm="1">
        <f t="array" ref="N200">IF(AND(K200:M200=""),"ยังไม่บันทึกข้อมูล",
IF(M200&lt;&gt;"",
IF(M200&gt;=1.3,M200,"เป็นไม้พุ่ม"),
IF(K200+L200&gt;=1.3,K200+L200,"เป็นไม้พุ่ม")))</f>
        <v>ยังไม่บันทึกข้อมูล</v>
      </c>
      <c r="O200" s="149" t="str">
        <f t="shared" si="26"/>
        <v>ข้อมูลไม่ถูกต้อง</v>
      </c>
      <c r="P200" s="149" t="str">
        <f t="shared" si="27"/>
        <v>ข้อมูลไม่ถูกต้อง</v>
      </c>
      <c r="Q200" s="149" t="str">
        <f t="shared" si="28"/>
        <v>ข้อมูลไม่ถูกต้อง</v>
      </c>
      <c r="R200" s="149" t="str">
        <f t="shared" si="29"/>
        <v>ข้อมูลไม่ถูกต้อง</v>
      </c>
      <c r="S200" s="149" t="str">
        <f>IF(ISNUMBER(R200),
IF(H$2=ตัวเลือก!A$30,"ยังไม่บันทึกข้อมูล",R200*0.27),"ข้อมูลไม่ถูกต้อง")</f>
        <v>ข้อมูลไม่ถูกต้อง</v>
      </c>
      <c r="T200" s="149" t="str">
        <f t="shared" si="30"/>
        <v>ข้อมูลไม่ถูกต้อง</v>
      </c>
      <c r="U200" s="149" t="str">
        <f>IF(ISNUMBER(R200),
IF(H$2=ตัวเลือก!A$30,"ยังไม่บันทึกข้อมูล",R200*0.47),"ข้อมูลไม่ถูกต้อง")</f>
        <v>ข้อมูลไม่ถูกต้อง</v>
      </c>
      <c r="V200" s="149" t="str">
        <f>IF(ISNUMBER(S200),
IF(H$2=ตัวเลือก!A$30,"ยังไม่บันทึกข้อมูล",S200*0.47),"ข้อมูลไม่ถูกต้อง")</f>
        <v>ข้อมูลไม่ถูกต้อง</v>
      </c>
      <c r="W200" s="149" t="str">
        <f t="shared" si="31"/>
        <v>ข้อมูลไม่ถูกต้อง</v>
      </c>
      <c r="X200" s="148" t="str">
        <f t="shared" si="24"/>
        <v>ข้อมูลไม่ถูกต้อง</v>
      </c>
      <c r="Y200" s="38"/>
      <c r="Z200" s="38"/>
      <c r="AA200" s="38"/>
    </row>
    <row r="201" spans="1:27" x14ac:dyDescent="0.45">
      <c r="A201" s="38">
        <v>196</v>
      </c>
      <c r="B201" s="38"/>
      <c r="C201" s="38"/>
      <c r="D201" s="38"/>
      <c r="E201" s="38"/>
      <c r="F201" s="35"/>
      <c r="G201" s="35"/>
      <c r="H201" s="150"/>
      <c r="I201" s="38"/>
      <c r="J201" s="149" t="str">
        <f t="shared" si="25"/>
        <v>รอข้อมูลคอลัมน์ H</v>
      </c>
      <c r="K201" s="150"/>
      <c r="L201" s="150"/>
      <c r="M201" s="150"/>
      <c r="N201" s="149" t="str" cm="1">
        <f t="array" ref="N201">IF(AND(K201:M201=""),"ยังไม่บันทึกข้อมูล",
IF(M201&lt;&gt;"",
IF(M201&gt;=1.3,M201,"เป็นไม้พุ่ม"),
IF(K201+L201&gt;=1.3,K201+L201,"เป็นไม้พุ่ม")))</f>
        <v>ยังไม่บันทึกข้อมูล</v>
      </c>
      <c r="O201" s="149" t="str">
        <f t="shared" si="26"/>
        <v>ข้อมูลไม่ถูกต้อง</v>
      </c>
      <c r="P201" s="149" t="str">
        <f t="shared" si="27"/>
        <v>ข้อมูลไม่ถูกต้อง</v>
      </c>
      <c r="Q201" s="149" t="str">
        <f t="shared" si="28"/>
        <v>ข้อมูลไม่ถูกต้อง</v>
      </c>
      <c r="R201" s="149" t="str">
        <f t="shared" si="29"/>
        <v>ข้อมูลไม่ถูกต้อง</v>
      </c>
      <c r="S201" s="149" t="str">
        <f>IF(ISNUMBER(R201),
IF(H$2=ตัวเลือก!A$30,"ยังไม่บันทึกข้อมูล",R201*0.27),"ข้อมูลไม่ถูกต้อง")</f>
        <v>ข้อมูลไม่ถูกต้อง</v>
      </c>
      <c r="T201" s="149" t="str">
        <f t="shared" si="30"/>
        <v>ข้อมูลไม่ถูกต้อง</v>
      </c>
      <c r="U201" s="149" t="str">
        <f>IF(ISNUMBER(R201),
IF(H$2=ตัวเลือก!A$30,"ยังไม่บันทึกข้อมูล",R201*0.47),"ข้อมูลไม่ถูกต้อง")</f>
        <v>ข้อมูลไม่ถูกต้อง</v>
      </c>
      <c r="V201" s="149" t="str">
        <f>IF(ISNUMBER(S201),
IF(H$2=ตัวเลือก!A$30,"ยังไม่บันทึกข้อมูล",S201*0.47),"ข้อมูลไม่ถูกต้อง")</f>
        <v>ข้อมูลไม่ถูกต้อง</v>
      </c>
      <c r="W201" s="149" t="str">
        <f t="shared" si="31"/>
        <v>ข้อมูลไม่ถูกต้อง</v>
      </c>
      <c r="X201" s="148" t="str">
        <f t="shared" si="24"/>
        <v>ข้อมูลไม่ถูกต้อง</v>
      </c>
      <c r="Y201" s="38"/>
      <c r="Z201" s="38"/>
      <c r="AA201" s="38"/>
    </row>
    <row r="202" spans="1:27" x14ac:dyDescent="0.45">
      <c r="A202" s="38">
        <v>197</v>
      </c>
      <c r="B202" s="38"/>
      <c r="C202" s="38"/>
      <c r="D202" s="38"/>
      <c r="E202" s="38"/>
      <c r="F202" s="35"/>
      <c r="G202" s="35"/>
      <c r="H202" s="150"/>
      <c r="I202" s="38"/>
      <c r="J202" s="149" t="str">
        <f t="shared" si="25"/>
        <v>รอข้อมูลคอลัมน์ H</v>
      </c>
      <c r="K202" s="150"/>
      <c r="L202" s="150"/>
      <c r="M202" s="150"/>
      <c r="N202" s="149" t="str" cm="1">
        <f t="array" ref="N202">IF(AND(K202:M202=""),"ยังไม่บันทึกข้อมูล",
IF(M202&lt;&gt;"",
IF(M202&gt;=1.3,M202,"เป็นไม้พุ่ม"),
IF(K202+L202&gt;=1.3,K202+L202,"เป็นไม้พุ่ม")))</f>
        <v>ยังไม่บันทึกข้อมูล</v>
      </c>
      <c r="O202" s="149" t="str">
        <f t="shared" si="26"/>
        <v>ข้อมูลไม่ถูกต้อง</v>
      </c>
      <c r="P202" s="149" t="str">
        <f t="shared" si="27"/>
        <v>ข้อมูลไม่ถูกต้อง</v>
      </c>
      <c r="Q202" s="149" t="str">
        <f t="shared" si="28"/>
        <v>ข้อมูลไม่ถูกต้อง</v>
      </c>
      <c r="R202" s="149" t="str">
        <f t="shared" si="29"/>
        <v>ข้อมูลไม่ถูกต้อง</v>
      </c>
      <c r="S202" s="149" t="str">
        <f>IF(ISNUMBER(R202),
IF(H$2=ตัวเลือก!A$30,"ยังไม่บันทึกข้อมูล",R202*0.27),"ข้อมูลไม่ถูกต้อง")</f>
        <v>ข้อมูลไม่ถูกต้อง</v>
      </c>
      <c r="T202" s="149" t="str">
        <f t="shared" si="30"/>
        <v>ข้อมูลไม่ถูกต้อง</v>
      </c>
      <c r="U202" s="149" t="str">
        <f>IF(ISNUMBER(R202),
IF(H$2=ตัวเลือก!A$30,"ยังไม่บันทึกข้อมูล",R202*0.47),"ข้อมูลไม่ถูกต้อง")</f>
        <v>ข้อมูลไม่ถูกต้อง</v>
      </c>
      <c r="V202" s="149" t="str">
        <f>IF(ISNUMBER(S202),
IF(H$2=ตัวเลือก!A$30,"ยังไม่บันทึกข้อมูล",S202*0.47),"ข้อมูลไม่ถูกต้อง")</f>
        <v>ข้อมูลไม่ถูกต้อง</v>
      </c>
      <c r="W202" s="149" t="str">
        <f t="shared" si="31"/>
        <v>ข้อมูลไม่ถูกต้อง</v>
      </c>
      <c r="X202" s="148" t="str">
        <f t="shared" si="24"/>
        <v>ข้อมูลไม่ถูกต้อง</v>
      </c>
      <c r="Y202" s="38"/>
      <c r="Z202" s="38"/>
      <c r="AA202" s="38"/>
    </row>
    <row r="203" spans="1:27" x14ac:dyDescent="0.45">
      <c r="A203" s="38">
        <v>198</v>
      </c>
      <c r="B203" s="38"/>
      <c r="C203" s="38"/>
      <c r="D203" s="38"/>
      <c r="E203" s="38"/>
      <c r="F203" s="35"/>
      <c r="G203" s="35"/>
      <c r="H203" s="150"/>
      <c r="I203" s="38"/>
      <c r="J203" s="149" t="str">
        <f t="shared" si="25"/>
        <v>รอข้อมูลคอลัมน์ H</v>
      </c>
      <c r="K203" s="150"/>
      <c r="L203" s="150"/>
      <c r="M203" s="150"/>
      <c r="N203" s="149" t="str" cm="1">
        <f t="array" ref="N203">IF(AND(K203:M203=""),"ยังไม่บันทึกข้อมูล",
IF(M203&lt;&gt;"",
IF(M203&gt;=1.3,M203,"เป็นไม้พุ่ม"),
IF(K203+L203&gt;=1.3,K203+L203,"เป็นไม้พุ่ม")))</f>
        <v>ยังไม่บันทึกข้อมูล</v>
      </c>
      <c r="O203" s="149" t="str">
        <f t="shared" si="26"/>
        <v>ข้อมูลไม่ถูกต้อง</v>
      </c>
      <c r="P203" s="149" t="str">
        <f t="shared" si="27"/>
        <v>ข้อมูลไม่ถูกต้อง</v>
      </c>
      <c r="Q203" s="149" t="str">
        <f t="shared" si="28"/>
        <v>ข้อมูลไม่ถูกต้อง</v>
      </c>
      <c r="R203" s="149" t="str">
        <f t="shared" si="29"/>
        <v>ข้อมูลไม่ถูกต้อง</v>
      </c>
      <c r="S203" s="149" t="str">
        <f>IF(ISNUMBER(R203),
IF(H$2=ตัวเลือก!A$30,"ยังไม่บันทึกข้อมูล",R203*0.27),"ข้อมูลไม่ถูกต้อง")</f>
        <v>ข้อมูลไม่ถูกต้อง</v>
      </c>
      <c r="T203" s="149" t="str">
        <f t="shared" si="30"/>
        <v>ข้อมูลไม่ถูกต้อง</v>
      </c>
      <c r="U203" s="149" t="str">
        <f>IF(ISNUMBER(R203),
IF(H$2=ตัวเลือก!A$30,"ยังไม่บันทึกข้อมูล",R203*0.47),"ข้อมูลไม่ถูกต้อง")</f>
        <v>ข้อมูลไม่ถูกต้อง</v>
      </c>
      <c r="V203" s="149" t="str">
        <f>IF(ISNUMBER(S203),
IF(H$2=ตัวเลือก!A$30,"ยังไม่บันทึกข้อมูล",S203*0.47),"ข้อมูลไม่ถูกต้อง")</f>
        <v>ข้อมูลไม่ถูกต้อง</v>
      </c>
      <c r="W203" s="149" t="str">
        <f t="shared" si="31"/>
        <v>ข้อมูลไม่ถูกต้อง</v>
      </c>
      <c r="X203" s="148" t="str">
        <f t="shared" si="24"/>
        <v>ข้อมูลไม่ถูกต้อง</v>
      </c>
      <c r="Y203" s="38"/>
      <c r="Z203" s="38"/>
      <c r="AA203" s="38"/>
    </row>
    <row r="204" spans="1:27" x14ac:dyDescent="0.45">
      <c r="A204" s="38">
        <v>199</v>
      </c>
      <c r="B204" s="38"/>
      <c r="C204" s="38"/>
      <c r="D204" s="38"/>
      <c r="E204" s="38"/>
      <c r="F204" s="35"/>
      <c r="G204" s="35"/>
      <c r="H204" s="150"/>
      <c r="I204" s="38"/>
      <c r="J204" s="149" t="str">
        <f t="shared" si="25"/>
        <v>รอข้อมูลคอลัมน์ H</v>
      </c>
      <c r="K204" s="150"/>
      <c r="L204" s="150"/>
      <c r="M204" s="150"/>
      <c r="N204" s="149" t="str" cm="1">
        <f t="array" ref="N204">IF(AND(K204:M204=""),"ยังไม่บันทึกข้อมูล",
IF(M204&lt;&gt;"",
IF(M204&gt;=1.3,M204,"เป็นไม้พุ่ม"),
IF(K204+L204&gt;=1.3,K204+L204,"เป็นไม้พุ่ม")))</f>
        <v>ยังไม่บันทึกข้อมูล</v>
      </c>
      <c r="O204" s="149" t="str">
        <f t="shared" si="26"/>
        <v>ข้อมูลไม่ถูกต้อง</v>
      </c>
      <c r="P204" s="149" t="str">
        <f t="shared" si="27"/>
        <v>ข้อมูลไม่ถูกต้อง</v>
      </c>
      <c r="Q204" s="149" t="str">
        <f t="shared" si="28"/>
        <v>ข้อมูลไม่ถูกต้อง</v>
      </c>
      <c r="R204" s="149" t="str">
        <f t="shared" si="29"/>
        <v>ข้อมูลไม่ถูกต้อง</v>
      </c>
      <c r="S204" s="149" t="str">
        <f>IF(ISNUMBER(R204),
IF(H$2=ตัวเลือก!A$30,"ยังไม่บันทึกข้อมูล",R204*0.27),"ข้อมูลไม่ถูกต้อง")</f>
        <v>ข้อมูลไม่ถูกต้อง</v>
      </c>
      <c r="T204" s="149" t="str">
        <f t="shared" si="30"/>
        <v>ข้อมูลไม่ถูกต้อง</v>
      </c>
      <c r="U204" s="149" t="str">
        <f>IF(ISNUMBER(R204),
IF(H$2=ตัวเลือก!A$30,"ยังไม่บันทึกข้อมูล",R204*0.47),"ข้อมูลไม่ถูกต้อง")</f>
        <v>ข้อมูลไม่ถูกต้อง</v>
      </c>
      <c r="V204" s="149" t="str">
        <f>IF(ISNUMBER(S204),
IF(H$2=ตัวเลือก!A$30,"ยังไม่บันทึกข้อมูล",S204*0.47),"ข้อมูลไม่ถูกต้อง")</f>
        <v>ข้อมูลไม่ถูกต้อง</v>
      </c>
      <c r="W204" s="149" t="str">
        <f t="shared" si="31"/>
        <v>ข้อมูลไม่ถูกต้อง</v>
      </c>
      <c r="X204" s="148" t="str">
        <f t="shared" ref="X204:X267" si="32">IF(ISNUMBER(W204),W204*(44/12),"ข้อมูลไม่ถูกต้อง")</f>
        <v>ข้อมูลไม่ถูกต้อง</v>
      </c>
      <c r="Y204" s="38"/>
      <c r="Z204" s="38"/>
      <c r="AA204" s="38"/>
    </row>
    <row r="205" spans="1:27" x14ac:dyDescent="0.45">
      <c r="A205" s="38">
        <v>200</v>
      </c>
      <c r="B205" s="38"/>
      <c r="C205" s="38"/>
      <c r="D205" s="38"/>
      <c r="E205" s="38"/>
      <c r="F205" s="35"/>
      <c r="G205" s="35"/>
      <c r="H205" s="150"/>
      <c r="I205" s="38"/>
      <c r="J205" s="149" t="str">
        <f t="shared" si="25"/>
        <v>รอข้อมูลคอลัมน์ H</v>
      </c>
      <c r="K205" s="150"/>
      <c r="L205" s="150"/>
      <c r="M205" s="150"/>
      <c r="N205" s="149" t="str" cm="1">
        <f t="array" ref="N205">IF(AND(K205:M205=""),"ยังไม่บันทึกข้อมูล",
IF(M205&lt;&gt;"",
IF(M205&gt;=1.3,M205,"เป็นไม้พุ่ม"),
IF(K205+L205&gt;=1.3,K205+L205,"เป็นไม้พุ่ม")))</f>
        <v>ยังไม่บันทึกข้อมูล</v>
      </c>
      <c r="O205" s="149" t="str">
        <f t="shared" si="26"/>
        <v>ข้อมูลไม่ถูกต้อง</v>
      </c>
      <c r="P205" s="149" t="str">
        <f t="shared" si="27"/>
        <v>ข้อมูลไม่ถูกต้อง</v>
      </c>
      <c r="Q205" s="149" t="str">
        <f t="shared" si="28"/>
        <v>ข้อมูลไม่ถูกต้อง</v>
      </c>
      <c r="R205" s="149" t="str">
        <f t="shared" si="29"/>
        <v>ข้อมูลไม่ถูกต้อง</v>
      </c>
      <c r="S205" s="149" t="str">
        <f>IF(ISNUMBER(R205),
IF(H$2=ตัวเลือก!A$30,"ยังไม่บันทึกข้อมูล",R205*0.27),"ข้อมูลไม่ถูกต้อง")</f>
        <v>ข้อมูลไม่ถูกต้อง</v>
      </c>
      <c r="T205" s="149" t="str">
        <f t="shared" si="30"/>
        <v>ข้อมูลไม่ถูกต้อง</v>
      </c>
      <c r="U205" s="149" t="str">
        <f>IF(ISNUMBER(R205),
IF(H$2=ตัวเลือก!A$30,"ยังไม่บันทึกข้อมูล",R205*0.47),"ข้อมูลไม่ถูกต้อง")</f>
        <v>ข้อมูลไม่ถูกต้อง</v>
      </c>
      <c r="V205" s="149" t="str">
        <f>IF(ISNUMBER(S205),
IF(H$2=ตัวเลือก!A$30,"ยังไม่บันทึกข้อมูล",S205*0.47),"ข้อมูลไม่ถูกต้อง")</f>
        <v>ข้อมูลไม่ถูกต้อง</v>
      </c>
      <c r="W205" s="149" t="str">
        <f t="shared" si="31"/>
        <v>ข้อมูลไม่ถูกต้อง</v>
      </c>
      <c r="X205" s="148" t="str">
        <f t="shared" si="32"/>
        <v>ข้อมูลไม่ถูกต้อง</v>
      </c>
      <c r="Y205" s="38"/>
      <c r="Z205" s="38"/>
      <c r="AA205" s="38"/>
    </row>
    <row r="206" spans="1:27" x14ac:dyDescent="0.45">
      <c r="A206" s="38">
        <v>201</v>
      </c>
      <c r="B206" s="38"/>
      <c r="C206" s="38"/>
      <c r="D206" s="38"/>
      <c r="E206" s="38"/>
      <c r="F206" s="35"/>
      <c r="G206" s="35"/>
      <c r="H206" s="150"/>
      <c r="I206" s="38"/>
      <c r="J206" s="149" t="str">
        <f t="shared" si="25"/>
        <v>รอข้อมูลคอลัมน์ H</v>
      </c>
      <c r="K206" s="150"/>
      <c r="L206" s="150"/>
      <c r="M206" s="150"/>
      <c r="N206" s="149" t="str" cm="1">
        <f t="array" ref="N206">IF(AND(K206:M206=""),"ยังไม่บันทึกข้อมูล",
IF(M206&lt;&gt;"",
IF(M206&gt;=1.3,M206,"เป็นไม้พุ่ม"),
IF(K206+L206&gt;=1.3,K206+L206,"เป็นไม้พุ่ม")))</f>
        <v>ยังไม่บันทึกข้อมูล</v>
      </c>
      <c r="O206" s="149" t="str">
        <f t="shared" si="26"/>
        <v>ข้อมูลไม่ถูกต้อง</v>
      </c>
      <c r="P206" s="149" t="str">
        <f t="shared" si="27"/>
        <v>ข้อมูลไม่ถูกต้อง</v>
      </c>
      <c r="Q206" s="149" t="str">
        <f t="shared" si="28"/>
        <v>ข้อมูลไม่ถูกต้อง</v>
      </c>
      <c r="R206" s="149" t="str">
        <f t="shared" si="29"/>
        <v>ข้อมูลไม่ถูกต้อง</v>
      </c>
      <c r="S206" s="149" t="str">
        <f>IF(ISNUMBER(R206),
IF(H$2=ตัวเลือก!A$30,"ยังไม่บันทึกข้อมูล",R206*0.27),"ข้อมูลไม่ถูกต้อง")</f>
        <v>ข้อมูลไม่ถูกต้อง</v>
      </c>
      <c r="T206" s="149" t="str">
        <f t="shared" si="30"/>
        <v>ข้อมูลไม่ถูกต้อง</v>
      </c>
      <c r="U206" s="149" t="str">
        <f>IF(ISNUMBER(R206),
IF(H$2=ตัวเลือก!A$30,"ยังไม่บันทึกข้อมูล",R206*0.47),"ข้อมูลไม่ถูกต้อง")</f>
        <v>ข้อมูลไม่ถูกต้อง</v>
      </c>
      <c r="V206" s="149" t="str">
        <f>IF(ISNUMBER(S206),
IF(H$2=ตัวเลือก!A$30,"ยังไม่บันทึกข้อมูล",S206*0.47),"ข้อมูลไม่ถูกต้อง")</f>
        <v>ข้อมูลไม่ถูกต้อง</v>
      </c>
      <c r="W206" s="149" t="str">
        <f t="shared" si="31"/>
        <v>ข้อมูลไม่ถูกต้อง</v>
      </c>
      <c r="X206" s="148" t="str">
        <f t="shared" si="32"/>
        <v>ข้อมูลไม่ถูกต้อง</v>
      </c>
      <c r="Y206" s="38"/>
      <c r="Z206" s="38"/>
      <c r="AA206" s="38"/>
    </row>
    <row r="207" spans="1:27" x14ac:dyDescent="0.45">
      <c r="A207" s="38">
        <v>202</v>
      </c>
      <c r="B207" s="38"/>
      <c r="C207" s="38"/>
      <c r="D207" s="38"/>
      <c r="E207" s="38"/>
      <c r="F207" s="35"/>
      <c r="G207" s="35"/>
      <c r="H207" s="150"/>
      <c r="I207" s="38"/>
      <c r="J207" s="149" t="str">
        <f t="shared" ref="J207:J270" si="33">IF(H207="","รอข้อมูลคอลัมน์ H",
IF(H207/PI()&gt;=4.5,H207/PI(),"ไม่นำมาคำนวณ"))</f>
        <v>รอข้อมูลคอลัมน์ H</v>
      </c>
      <c r="K207" s="150"/>
      <c r="L207" s="150"/>
      <c r="M207" s="150"/>
      <c r="N207" s="149" t="str" cm="1">
        <f t="array" ref="N207">IF(AND(K207:M207=""),"ยังไม่บันทึกข้อมูล",
IF(M207&lt;&gt;"",
IF(M207&gt;=1.3,M207,"เป็นไม้พุ่ม"),
IF(K207+L207&gt;=1.3,K207+L207,"เป็นไม้พุ่ม")))</f>
        <v>ยังไม่บันทึกข้อมูล</v>
      </c>
      <c r="O207" s="149" t="str">
        <f t="shared" si="26"/>
        <v>ข้อมูลไม่ถูกต้อง</v>
      </c>
      <c r="P207" s="149" t="str">
        <f t="shared" si="27"/>
        <v>ข้อมูลไม่ถูกต้อง</v>
      </c>
      <c r="Q207" s="149" t="str">
        <f t="shared" si="28"/>
        <v>ข้อมูลไม่ถูกต้อง</v>
      </c>
      <c r="R207" s="149" t="str">
        <f t="shared" si="29"/>
        <v>ข้อมูลไม่ถูกต้อง</v>
      </c>
      <c r="S207" s="149" t="str">
        <f>IF(ISNUMBER(R207),
IF(H$2=ตัวเลือก!A$30,"ยังไม่บันทึกข้อมูล",R207*0.27),"ข้อมูลไม่ถูกต้อง")</f>
        <v>ข้อมูลไม่ถูกต้อง</v>
      </c>
      <c r="T207" s="149" t="str">
        <f t="shared" si="30"/>
        <v>ข้อมูลไม่ถูกต้อง</v>
      </c>
      <c r="U207" s="149" t="str">
        <f>IF(ISNUMBER(R207),
IF(H$2=ตัวเลือก!A$30,"ยังไม่บันทึกข้อมูล",R207*0.47),"ข้อมูลไม่ถูกต้อง")</f>
        <v>ข้อมูลไม่ถูกต้อง</v>
      </c>
      <c r="V207" s="149" t="str">
        <f>IF(ISNUMBER(S207),
IF(H$2=ตัวเลือก!A$30,"ยังไม่บันทึกข้อมูล",S207*0.47),"ข้อมูลไม่ถูกต้อง")</f>
        <v>ข้อมูลไม่ถูกต้อง</v>
      </c>
      <c r="W207" s="149" t="str">
        <f t="shared" si="31"/>
        <v>ข้อมูลไม่ถูกต้อง</v>
      </c>
      <c r="X207" s="148" t="str">
        <f t="shared" si="32"/>
        <v>ข้อมูลไม่ถูกต้อง</v>
      </c>
      <c r="Y207" s="38"/>
      <c r="Z207" s="38"/>
      <c r="AA207" s="38"/>
    </row>
    <row r="208" spans="1:27" x14ac:dyDescent="0.45">
      <c r="A208" s="38">
        <v>203</v>
      </c>
      <c r="B208" s="38"/>
      <c r="C208" s="38"/>
      <c r="D208" s="38"/>
      <c r="E208" s="38"/>
      <c r="F208" s="35"/>
      <c r="G208" s="35"/>
      <c r="H208" s="150"/>
      <c r="I208" s="38"/>
      <c r="J208" s="149" t="str">
        <f t="shared" si="33"/>
        <v>รอข้อมูลคอลัมน์ H</v>
      </c>
      <c r="K208" s="150"/>
      <c r="L208" s="150"/>
      <c r="M208" s="150"/>
      <c r="N208" s="149" t="str" cm="1">
        <f t="array" ref="N208">IF(AND(K208:M208=""),"ยังไม่บันทึกข้อมูล",
IF(M208&lt;&gt;"",
IF(M208&gt;=1.3,M208,"เป็นไม้พุ่ม"),
IF(K208+L208&gt;=1.3,K208+L208,"เป็นไม้พุ่ม")))</f>
        <v>ยังไม่บันทึกข้อมูล</v>
      </c>
      <c r="O208" s="149" t="str">
        <f t="shared" si="26"/>
        <v>ข้อมูลไม่ถูกต้อง</v>
      </c>
      <c r="P208" s="149" t="str">
        <f t="shared" si="27"/>
        <v>ข้อมูลไม่ถูกต้อง</v>
      </c>
      <c r="Q208" s="149" t="str">
        <f t="shared" si="28"/>
        <v>ข้อมูลไม่ถูกต้อง</v>
      </c>
      <c r="R208" s="149" t="str">
        <f t="shared" si="29"/>
        <v>ข้อมูลไม่ถูกต้อง</v>
      </c>
      <c r="S208" s="149" t="str">
        <f>IF(ISNUMBER(R208),
IF(H$2=ตัวเลือก!A$30,"ยังไม่บันทึกข้อมูล",R208*0.27),"ข้อมูลไม่ถูกต้อง")</f>
        <v>ข้อมูลไม่ถูกต้อง</v>
      </c>
      <c r="T208" s="149" t="str">
        <f t="shared" si="30"/>
        <v>ข้อมูลไม่ถูกต้อง</v>
      </c>
      <c r="U208" s="149" t="str">
        <f>IF(ISNUMBER(R208),
IF(H$2=ตัวเลือก!A$30,"ยังไม่บันทึกข้อมูล",R208*0.47),"ข้อมูลไม่ถูกต้อง")</f>
        <v>ข้อมูลไม่ถูกต้อง</v>
      </c>
      <c r="V208" s="149" t="str">
        <f>IF(ISNUMBER(S208),
IF(H$2=ตัวเลือก!A$30,"ยังไม่บันทึกข้อมูล",S208*0.47),"ข้อมูลไม่ถูกต้อง")</f>
        <v>ข้อมูลไม่ถูกต้อง</v>
      </c>
      <c r="W208" s="149" t="str">
        <f t="shared" si="31"/>
        <v>ข้อมูลไม่ถูกต้อง</v>
      </c>
      <c r="X208" s="148" t="str">
        <f t="shared" si="32"/>
        <v>ข้อมูลไม่ถูกต้อง</v>
      </c>
      <c r="Y208" s="38"/>
      <c r="Z208" s="38"/>
      <c r="AA208" s="38"/>
    </row>
    <row r="209" spans="1:27" x14ac:dyDescent="0.45">
      <c r="A209" s="38">
        <v>204</v>
      </c>
      <c r="B209" s="38"/>
      <c r="C209" s="38"/>
      <c r="D209" s="38"/>
      <c r="E209" s="38"/>
      <c r="F209" s="35"/>
      <c r="G209" s="35"/>
      <c r="H209" s="150"/>
      <c r="I209" s="38"/>
      <c r="J209" s="149" t="str">
        <f t="shared" si="33"/>
        <v>รอข้อมูลคอลัมน์ H</v>
      </c>
      <c r="K209" s="150"/>
      <c r="L209" s="150"/>
      <c r="M209" s="150"/>
      <c r="N209" s="149" t="str" cm="1">
        <f t="array" ref="N209">IF(AND(K209:M209=""),"ยังไม่บันทึกข้อมูล",
IF(M209&lt;&gt;"",
IF(M209&gt;=1.3,M209,"เป็นไม้พุ่ม"),
IF(K209+L209&gt;=1.3,K209+L209,"เป็นไม้พุ่ม")))</f>
        <v>ยังไม่บันทึกข้อมูล</v>
      </c>
      <c r="O209" s="149" t="str">
        <f t="shared" si="26"/>
        <v>ข้อมูลไม่ถูกต้อง</v>
      </c>
      <c r="P209" s="149" t="str">
        <f t="shared" si="27"/>
        <v>ข้อมูลไม่ถูกต้อง</v>
      </c>
      <c r="Q209" s="149" t="str">
        <f t="shared" si="28"/>
        <v>ข้อมูลไม่ถูกต้อง</v>
      </c>
      <c r="R209" s="149" t="str">
        <f t="shared" si="29"/>
        <v>ข้อมูลไม่ถูกต้อง</v>
      </c>
      <c r="S209" s="149" t="str">
        <f>IF(ISNUMBER(R209),
IF(H$2=ตัวเลือก!A$30,"ยังไม่บันทึกข้อมูล",R209*0.27),"ข้อมูลไม่ถูกต้อง")</f>
        <v>ข้อมูลไม่ถูกต้อง</v>
      </c>
      <c r="T209" s="149" t="str">
        <f t="shared" si="30"/>
        <v>ข้อมูลไม่ถูกต้อง</v>
      </c>
      <c r="U209" s="149" t="str">
        <f>IF(ISNUMBER(R209),
IF(H$2=ตัวเลือก!A$30,"ยังไม่บันทึกข้อมูล",R209*0.47),"ข้อมูลไม่ถูกต้อง")</f>
        <v>ข้อมูลไม่ถูกต้อง</v>
      </c>
      <c r="V209" s="149" t="str">
        <f>IF(ISNUMBER(S209),
IF(H$2=ตัวเลือก!A$30,"ยังไม่บันทึกข้อมูล",S209*0.47),"ข้อมูลไม่ถูกต้อง")</f>
        <v>ข้อมูลไม่ถูกต้อง</v>
      </c>
      <c r="W209" s="149" t="str">
        <f t="shared" si="31"/>
        <v>ข้อมูลไม่ถูกต้อง</v>
      </c>
      <c r="X209" s="148" t="str">
        <f t="shared" si="32"/>
        <v>ข้อมูลไม่ถูกต้อง</v>
      </c>
      <c r="Y209" s="38"/>
      <c r="Z209" s="38"/>
      <c r="AA209" s="38"/>
    </row>
    <row r="210" spans="1:27" x14ac:dyDescent="0.45">
      <c r="A210" s="38">
        <v>205</v>
      </c>
      <c r="B210" s="38"/>
      <c r="C210" s="38"/>
      <c r="D210" s="38"/>
      <c r="E210" s="38"/>
      <c r="F210" s="35"/>
      <c r="G210" s="35"/>
      <c r="H210" s="150"/>
      <c r="I210" s="38"/>
      <c r="J210" s="149" t="str">
        <f t="shared" si="33"/>
        <v>รอข้อมูลคอลัมน์ H</v>
      </c>
      <c r="K210" s="150"/>
      <c r="L210" s="150"/>
      <c r="M210" s="150"/>
      <c r="N210" s="149" t="str" cm="1">
        <f t="array" ref="N210">IF(AND(K210:M210=""),"ยังไม่บันทึกข้อมูล",
IF(M210&lt;&gt;"",
IF(M210&gt;=1.3,M210,"เป็นไม้พุ่ม"),
IF(K210+L210&gt;=1.3,K210+L210,"เป็นไม้พุ่ม")))</f>
        <v>ยังไม่บันทึกข้อมูล</v>
      </c>
      <c r="O210" s="149" t="str">
        <f t="shared" si="26"/>
        <v>ข้อมูลไม่ถูกต้อง</v>
      </c>
      <c r="P210" s="149" t="str">
        <f t="shared" si="27"/>
        <v>ข้อมูลไม่ถูกต้อง</v>
      </c>
      <c r="Q210" s="149" t="str">
        <f t="shared" si="28"/>
        <v>ข้อมูลไม่ถูกต้อง</v>
      </c>
      <c r="R210" s="149" t="str">
        <f t="shared" si="29"/>
        <v>ข้อมูลไม่ถูกต้อง</v>
      </c>
      <c r="S210" s="149" t="str">
        <f>IF(ISNUMBER(R210),
IF(H$2=ตัวเลือก!A$30,"ยังไม่บันทึกข้อมูล",R210*0.27),"ข้อมูลไม่ถูกต้อง")</f>
        <v>ข้อมูลไม่ถูกต้อง</v>
      </c>
      <c r="T210" s="149" t="str">
        <f t="shared" si="30"/>
        <v>ข้อมูลไม่ถูกต้อง</v>
      </c>
      <c r="U210" s="149" t="str">
        <f>IF(ISNUMBER(R210),
IF(H$2=ตัวเลือก!A$30,"ยังไม่บันทึกข้อมูล",R210*0.47),"ข้อมูลไม่ถูกต้อง")</f>
        <v>ข้อมูลไม่ถูกต้อง</v>
      </c>
      <c r="V210" s="149" t="str">
        <f>IF(ISNUMBER(S210),
IF(H$2=ตัวเลือก!A$30,"ยังไม่บันทึกข้อมูล",S210*0.47),"ข้อมูลไม่ถูกต้อง")</f>
        <v>ข้อมูลไม่ถูกต้อง</v>
      </c>
      <c r="W210" s="149" t="str">
        <f t="shared" si="31"/>
        <v>ข้อมูลไม่ถูกต้อง</v>
      </c>
      <c r="X210" s="148" t="str">
        <f t="shared" si="32"/>
        <v>ข้อมูลไม่ถูกต้อง</v>
      </c>
      <c r="Y210" s="38"/>
      <c r="Z210" s="38"/>
      <c r="AA210" s="38"/>
    </row>
    <row r="211" spans="1:27" x14ac:dyDescent="0.45">
      <c r="A211" s="38">
        <v>206</v>
      </c>
      <c r="B211" s="38"/>
      <c r="C211" s="38"/>
      <c r="D211" s="38"/>
      <c r="E211" s="38"/>
      <c r="F211" s="35"/>
      <c r="G211" s="35"/>
      <c r="H211" s="150"/>
      <c r="I211" s="38"/>
      <c r="J211" s="149" t="str">
        <f t="shared" si="33"/>
        <v>รอข้อมูลคอลัมน์ H</v>
      </c>
      <c r="K211" s="150"/>
      <c r="L211" s="150"/>
      <c r="M211" s="150"/>
      <c r="N211" s="149" t="str" cm="1">
        <f t="array" ref="N211">IF(AND(K211:M211=""),"ยังไม่บันทึกข้อมูล",
IF(M211&lt;&gt;"",
IF(M211&gt;=1.3,M211,"เป็นไม้พุ่ม"),
IF(K211+L211&gt;=1.3,K211+L211,"เป็นไม้พุ่ม")))</f>
        <v>ยังไม่บันทึกข้อมูล</v>
      </c>
      <c r="O211" s="149" t="str">
        <f t="shared" si="26"/>
        <v>ข้อมูลไม่ถูกต้อง</v>
      </c>
      <c r="P211" s="149" t="str">
        <f t="shared" si="27"/>
        <v>ข้อมูลไม่ถูกต้อง</v>
      </c>
      <c r="Q211" s="149" t="str">
        <f t="shared" si="28"/>
        <v>ข้อมูลไม่ถูกต้อง</v>
      </c>
      <c r="R211" s="149" t="str">
        <f t="shared" si="29"/>
        <v>ข้อมูลไม่ถูกต้อง</v>
      </c>
      <c r="S211" s="149" t="str">
        <f>IF(ISNUMBER(R211),
IF(H$2=ตัวเลือก!A$30,"ยังไม่บันทึกข้อมูล",R211*0.27),"ข้อมูลไม่ถูกต้อง")</f>
        <v>ข้อมูลไม่ถูกต้อง</v>
      </c>
      <c r="T211" s="149" t="str">
        <f t="shared" si="30"/>
        <v>ข้อมูลไม่ถูกต้อง</v>
      </c>
      <c r="U211" s="149" t="str">
        <f>IF(ISNUMBER(R211),
IF(H$2=ตัวเลือก!A$30,"ยังไม่บันทึกข้อมูล",R211*0.47),"ข้อมูลไม่ถูกต้อง")</f>
        <v>ข้อมูลไม่ถูกต้อง</v>
      </c>
      <c r="V211" s="149" t="str">
        <f>IF(ISNUMBER(S211),
IF(H$2=ตัวเลือก!A$30,"ยังไม่บันทึกข้อมูล",S211*0.47),"ข้อมูลไม่ถูกต้อง")</f>
        <v>ข้อมูลไม่ถูกต้อง</v>
      </c>
      <c r="W211" s="149" t="str">
        <f t="shared" si="31"/>
        <v>ข้อมูลไม่ถูกต้อง</v>
      </c>
      <c r="X211" s="148" t="str">
        <f t="shared" si="32"/>
        <v>ข้อมูลไม่ถูกต้อง</v>
      </c>
      <c r="Y211" s="38"/>
      <c r="Z211" s="38"/>
      <c r="AA211" s="38"/>
    </row>
    <row r="212" spans="1:27" x14ac:dyDescent="0.45">
      <c r="A212" s="38">
        <v>207</v>
      </c>
      <c r="B212" s="38"/>
      <c r="C212" s="38"/>
      <c r="D212" s="38"/>
      <c r="E212" s="38"/>
      <c r="F212" s="35"/>
      <c r="G212" s="35"/>
      <c r="H212" s="150"/>
      <c r="I212" s="38"/>
      <c r="J212" s="149" t="str">
        <f t="shared" si="33"/>
        <v>รอข้อมูลคอลัมน์ H</v>
      </c>
      <c r="K212" s="150"/>
      <c r="L212" s="150"/>
      <c r="M212" s="150"/>
      <c r="N212" s="149" t="str" cm="1">
        <f t="array" ref="N212">IF(AND(K212:M212=""),"ยังไม่บันทึกข้อมูล",
IF(M212&lt;&gt;"",
IF(M212&gt;=1.3,M212,"เป็นไม้พุ่ม"),
IF(K212+L212&gt;=1.3,K212+L212,"เป็นไม้พุ่ม")))</f>
        <v>ยังไม่บันทึกข้อมูล</v>
      </c>
      <c r="O212" s="149" t="str">
        <f t="shared" si="26"/>
        <v>ข้อมูลไม่ถูกต้อง</v>
      </c>
      <c r="P212" s="149" t="str">
        <f t="shared" si="27"/>
        <v>ข้อมูลไม่ถูกต้อง</v>
      </c>
      <c r="Q212" s="149" t="str">
        <f t="shared" si="28"/>
        <v>ข้อมูลไม่ถูกต้อง</v>
      </c>
      <c r="R212" s="149" t="str">
        <f t="shared" si="29"/>
        <v>ข้อมูลไม่ถูกต้อง</v>
      </c>
      <c r="S212" s="149" t="str">
        <f>IF(ISNUMBER(R212),
IF(H$2=ตัวเลือก!A$30,"ยังไม่บันทึกข้อมูล",R212*0.27),"ข้อมูลไม่ถูกต้อง")</f>
        <v>ข้อมูลไม่ถูกต้อง</v>
      </c>
      <c r="T212" s="149" t="str">
        <f t="shared" si="30"/>
        <v>ข้อมูลไม่ถูกต้อง</v>
      </c>
      <c r="U212" s="149" t="str">
        <f>IF(ISNUMBER(R212),
IF(H$2=ตัวเลือก!A$30,"ยังไม่บันทึกข้อมูล",R212*0.47),"ข้อมูลไม่ถูกต้อง")</f>
        <v>ข้อมูลไม่ถูกต้อง</v>
      </c>
      <c r="V212" s="149" t="str">
        <f>IF(ISNUMBER(S212),
IF(H$2=ตัวเลือก!A$30,"ยังไม่บันทึกข้อมูล",S212*0.47),"ข้อมูลไม่ถูกต้อง")</f>
        <v>ข้อมูลไม่ถูกต้อง</v>
      </c>
      <c r="W212" s="149" t="str">
        <f t="shared" si="31"/>
        <v>ข้อมูลไม่ถูกต้อง</v>
      </c>
      <c r="X212" s="148" t="str">
        <f t="shared" si="32"/>
        <v>ข้อมูลไม่ถูกต้อง</v>
      </c>
      <c r="Y212" s="38"/>
      <c r="Z212" s="38"/>
      <c r="AA212" s="38"/>
    </row>
    <row r="213" spans="1:27" x14ac:dyDescent="0.45">
      <c r="A213" s="38">
        <v>208</v>
      </c>
      <c r="B213" s="38"/>
      <c r="C213" s="38"/>
      <c r="D213" s="38"/>
      <c r="E213" s="38"/>
      <c r="F213" s="35"/>
      <c r="G213" s="35"/>
      <c r="H213" s="150"/>
      <c r="I213" s="38"/>
      <c r="J213" s="149" t="str">
        <f t="shared" si="33"/>
        <v>รอข้อมูลคอลัมน์ H</v>
      </c>
      <c r="K213" s="150"/>
      <c r="L213" s="150"/>
      <c r="M213" s="150"/>
      <c r="N213" s="149" t="str" cm="1">
        <f t="array" ref="N213">IF(AND(K213:M213=""),"ยังไม่บันทึกข้อมูล",
IF(M213&lt;&gt;"",
IF(M213&gt;=1.3,M213,"เป็นไม้พุ่ม"),
IF(K213+L213&gt;=1.3,K213+L213,"เป็นไม้พุ่ม")))</f>
        <v>ยังไม่บันทึกข้อมูล</v>
      </c>
      <c r="O213" s="149" t="str">
        <f t="shared" si="26"/>
        <v>ข้อมูลไม่ถูกต้อง</v>
      </c>
      <c r="P213" s="149" t="str">
        <f t="shared" si="27"/>
        <v>ข้อมูลไม่ถูกต้อง</v>
      </c>
      <c r="Q213" s="149" t="str">
        <f t="shared" si="28"/>
        <v>ข้อมูลไม่ถูกต้อง</v>
      </c>
      <c r="R213" s="149" t="str">
        <f t="shared" si="29"/>
        <v>ข้อมูลไม่ถูกต้อง</v>
      </c>
      <c r="S213" s="149" t="str">
        <f>IF(ISNUMBER(R213),
IF(H$2=ตัวเลือก!A$30,"ยังไม่บันทึกข้อมูล",R213*0.27),"ข้อมูลไม่ถูกต้อง")</f>
        <v>ข้อมูลไม่ถูกต้อง</v>
      </c>
      <c r="T213" s="149" t="str">
        <f t="shared" si="30"/>
        <v>ข้อมูลไม่ถูกต้อง</v>
      </c>
      <c r="U213" s="149" t="str">
        <f>IF(ISNUMBER(R213),
IF(H$2=ตัวเลือก!A$30,"ยังไม่บันทึกข้อมูล",R213*0.47),"ข้อมูลไม่ถูกต้อง")</f>
        <v>ข้อมูลไม่ถูกต้อง</v>
      </c>
      <c r="V213" s="149" t="str">
        <f>IF(ISNUMBER(S213),
IF(H$2=ตัวเลือก!A$30,"ยังไม่บันทึกข้อมูล",S213*0.47),"ข้อมูลไม่ถูกต้อง")</f>
        <v>ข้อมูลไม่ถูกต้อง</v>
      </c>
      <c r="W213" s="149" t="str">
        <f t="shared" si="31"/>
        <v>ข้อมูลไม่ถูกต้อง</v>
      </c>
      <c r="X213" s="148" t="str">
        <f t="shared" si="32"/>
        <v>ข้อมูลไม่ถูกต้อง</v>
      </c>
      <c r="Y213" s="38"/>
      <c r="Z213" s="38"/>
      <c r="AA213" s="38"/>
    </row>
    <row r="214" spans="1:27" x14ac:dyDescent="0.45">
      <c r="A214" s="38">
        <v>209</v>
      </c>
      <c r="B214" s="38"/>
      <c r="C214" s="38"/>
      <c r="D214" s="38"/>
      <c r="E214" s="38"/>
      <c r="F214" s="35"/>
      <c r="G214" s="35"/>
      <c r="H214" s="150"/>
      <c r="I214" s="38"/>
      <c r="J214" s="149" t="str">
        <f t="shared" si="33"/>
        <v>รอข้อมูลคอลัมน์ H</v>
      </c>
      <c r="K214" s="150"/>
      <c r="L214" s="150"/>
      <c r="M214" s="150"/>
      <c r="N214" s="149" t="str" cm="1">
        <f t="array" ref="N214">IF(AND(K214:M214=""),"ยังไม่บันทึกข้อมูล",
IF(M214&lt;&gt;"",
IF(M214&gt;=1.3,M214,"เป็นไม้พุ่ม"),
IF(K214+L214&gt;=1.3,K214+L214,"เป็นไม้พุ่ม")))</f>
        <v>ยังไม่บันทึกข้อมูล</v>
      </c>
      <c r="O214" s="149" t="str">
        <f t="shared" si="26"/>
        <v>ข้อมูลไม่ถูกต้อง</v>
      </c>
      <c r="P214" s="149" t="str">
        <f t="shared" si="27"/>
        <v>ข้อมูลไม่ถูกต้อง</v>
      </c>
      <c r="Q214" s="149" t="str">
        <f t="shared" si="28"/>
        <v>ข้อมูลไม่ถูกต้อง</v>
      </c>
      <c r="R214" s="149" t="str">
        <f t="shared" si="29"/>
        <v>ข้อมูลไม่ถูกต้อง</v>
      </c>
      <c r="S214" s="149" t="str">
        <f>IF(ISNUMBER(R214),
IF(H$2=ตัวเลือก!A$30,"ยังไม่บันทึกข้อมูล",R214*0.27),"ข้อมูลไม่ถูกต้อง")</f>
        <v>ข้อมูลไม่ถูกต้อง</v>
      </c>
      <c r="T214" s="149" t="str">
        <f t="shared" si="30"/>
        <v>ข้อมูลไม่ถูกต้อง</v>
      </c>
      <c r="U214" s="149" t="str">
        <f>IF(ISNUMBER(R214),
IF(H$2=ตัวเลือก!A$30,"ยังไม่บันทึกข้อมูล",R214*0.47),"ข้อมูลไม่ถูกต้อง")</f>
        <v>ข้อมูลไม่ถูกต้อง</v>
      </c>
      <c r="V214" s="149" t="str">
        <f>IF(ISNUMBER(S214),
IF(H$2=ตัวเลือก!A$30,"ยังไม่บันทึกข้อมูล",S214*0.47),"ข้อมูลไม่ถูกต้อง")</f>
        <v>ข้อมูลไม่ถูกต้อง</v>
      </c>
      <c r="W214" s="149" t="str">
        <f t="shared" si="31"/>
        <v>ข้อมูลไม่ถูกต้อง</v>
      </c>
      <c r="X214" s="148" t="str">
        <f t="shared" si="32"/>
        <v>ข้อมูลไม่ถูกต้อง</v>
      </c>
      <c r="Y214" s="38"/>
      <c r="Z214" s="38"/>
      <c r="AA214" s="38"/>
    </row>
    <row r="215" spans="1:27" x14ac:dyDescent="0.45">
      <c r="A215" s="38">
        <v>210</v>
      </c>
      <c r="B215" s="38"/>
      <c r="C215" s="38"/>
      <c r="D215" s="38"/>
      <c r="E215" s="38"/>
      <c r="F215" s="35"/>
      <c r="G215" s="35"/>
      <c r="H215" s="150"/>
      <c r="I215" s="38"/>
      <c r="J215" s="149" t="str">
        <f t="shared" si="33"/>
        <v>รอข้อมูลคอลัมน์ H</v>
      </c>
      <c r="K215" s="150"/>
      <c r="L215" s="150"/>
      <c r="M215" s="150"/>
      <c r="N215" s="149" t="str" cm="1">
        <f t="array" ref="N215">IF(AND(K215:M215=""),"ยังไม่บันทึกข้อมูล",
IF(M215&lt;&gt;"",
IF(M215&gt;=1.3,M215,"เป็นไม้พุ่ม"),
IF(K215+L215&gt;=1.3,K215+L215,"เป็นไม้พุ่ม")))</f>
        <v>ยังไม่บันทึกข้อมูล</v>
      </c>
      <c r="O215" s="149" t="str">
        <f t="shared" si="26"/>
        <v>ข้อมูลไม่ถูกต้อง</v>
      </c>
      <c r="P215" s="149" t="str">
        <f t="shared" si="27"/>
        <v>ข้อมูลไม่ถูกต้อง</v>
      </c>
      <c r="Q215" s="149" t="str">
        <f t="shared" si="28"/>
        <v>ข้อมูลไม่ถูกต้อง</v>
      </c>
      <c r="R215" s="149" t="str">
        <f t="shared" si="29"/>
        <v>ข้อมูลไม่ถูกต้อง</v>
      </c>
      <c r="S215" s="149" t="str">
        <f>IF(ISNUMBER(R215),
IF(H$2=ตัวเลือก!A$30,"ยังไม่บันทึกข้อมูล",R215*0.27),"ข้อมูลไม่ถูกต้อง")</f>
        <v>ข้อมูลไม่ถูกต้อง</v>
      </c>
      <c r="T215" s="149" t="str">
        <f t="shared" si="30"/>
        <v>ข้อมูลไม่ถูกต้อง</v>
      </c>
      <c r="U215" s="149" t="str">
        <f>IF(ISNUMBER(R215),
IF(H$2=ตัวเลือก!A$30,"ยังไม่บันทึกข้อมูล",R215*0.47),"ข้อมูลไม่ถูกต้อง")</f>
        <v>ข้อมูลไม่ถูกต้อง</v>
      </c>
      <c r="V215" s="149" t="str">
        <f>IF(ISNUMBER(S215),
IF(H$2=ตัวเลือก!A$30,"ยังไม่บันทึกข้อมูล",S215*0.47),"ข้อมูลไม่ถูกต้อง")</f>
        <v>ข้อมูลไม่ถูกต้อง</v>
      </c>
      <c r="W215" s="149" t="str">
        <f t="shared" si="31"/>
        <v>ข้อมูลไม่ถูกต้อง</v>
      </c>
      <c r="X215" s="148" t="str">
        <f t="shared" si="32"/>
        <v>ข้อมูลไม่ถูกต้อง</v>
      </c>
      <c r="Y215" s="38"/>
      <c r="Z215" s="38"/>
      <c r="AA215" s="38"/>
    </row>
    <row r="216" spans="1:27" x14ac:dyDescent="0.45">
      <c r="A216" s="38">
        <v>211</v>
      </c>
      <c r="B216" s="38"/>
      <c r="C216" s="38"/>
      <c r="D216" s="38"/>
      <c r="E216" s="38"/>
      <c r="F216" s="35"/>
      <c r="G216" s="35"/>
      <c r="H216" s="150"/>
      <c r="I216" s="38"/>
      <c r="J216" s="149" t="str">
        <f t="shared" si="33"/>
        <v>รอข้อมูลคอลัมน์ H</v>
      </c>
      <c r="K216" s="150"/>
      <c r="L216" s="150"/>
      <c r="M216" s="150"/>
      <c r="N216" s="149" t="str" cm="1">
        <f t="array" ref="N216">IF(AND(K216:M216=""),"ยังไม่บันทึกข้อมูล",
IF(M216&lt;&gt;"",
IF(M216&gt;=1.3,M216,"เป็นไม้พุ่ม"),
IF(K216+L216&gt;=1.3,K216+L216,"เป็นไม้พุ่ม")))</f>
        <v>ยังไม่บันทึกข้อมูล</v>
      </c>
      <c r="O216" s="149" t="str">
        <f t="shared" si="26"/>
        <v>ข้อมูลไม่ถูกต้อง</v>
      </c>
      <c r="P216" s="149" t="str">
        <f t="shared" si="27"/>
        <v>ข้อมูลไม่ถูกต้อง</v>
      </c>
      <c r="Q216" s="149" t="str">
        <f t="shared" si="28"/>
        <v>ข้อมูลไม่ถูกต้อง</v>
      </c>
      <c r="R216" s="149" t="str">
        <f t="shared" si="29"/>
        <v>ข้อมูลไม่ถูกต้อง</v>
      </c>
      <c r="S216" s="149" t="str">
        <f>IF(ISNUMBER(R216),
IF(H$2=ตัวเลือก!A$30,"ยังไม่บันทึกข้อมูล",R216*0.27),"ข้อมูลไม่ถูกต้อง")</f>
        <v>ข้อมูลไม่ถูกต้อง</v>
      </c>
      <c r="T216" s="149" t="str">
        <f t="shared" si="30"/>
        <v>ข้อมูลไม่ถูกต้อง</v>
      </c>
      <c r="U216" s="149" t="str">
        <f>IF(ISNUMBER(R216),
IF(H$2=ตัวเลือก!A$30,"ยังไม่บันทึกข้อมูล",R216*0.47),"ข้อมูลไม่ถูกต้อง")</f>
        <v>ข้อมูลไม่ถูกต้อง</v>
      </c>
      <c r="V216" s="149" t="str">
        <f>IF(ISNUMBER(S216),
IF(H$2=ตัวเลือก!A$30,"ยังไม่บันทึกข้อมูล",S216*0.47),"ข้อมูลไม่ถูกต้อง")</f>
        <v>ข้อมูลไม่ถูกต้อง</v>
      </c>
      <c r="W216" s="149" t="str">
        <f t="shared" si="31"/>
        <v>ข้อมูลไม่ถูกต้อง</v>
      </c>
      <c r="X216" s="148" t="str">
        <f t="shared" si="32"/>
        <v>ข้อมูลไม่ถูกต้อง</v>
      </c>
      <c r="Y216" s="38"/>
      <c r="Z216" s="38"/>
      <c r="AA216" s="38"/>
    </row>
    <row r="217" spans="1:27" x14ac:dyDescent="0.45">
      <c r="A217" s="38">
        <v>212</v>
      </c>
      <c r="B217" s="38"/>
      <c r="C217" s="38"/>
      <c r="D217" s="38"/>
      <c r="E217" s="38"/>
      <c r="F217" s="35"/>
      <c r="G217" s="35"/>
      <c r="H217" s="150"/>
      <c r="I217" s="38"/>
      <c r="J217" s="149" t="str">
        <f t="shared" si="33"/>
        <v>รอข้อมูลคอลัมน์ H</v>
      </c>
      <c r="K217" s="150"/>
      <c r="L217" s="150"/>
      <c r="M217" s="150"/>
      <c r="N217" s="149" t="str" cm="1">
        <f t="array" ref="N217">IF(AND(K217:M217=""),"ยังไม่บันทึกข้อมูล",
IF(M217&lt;&gt;"",
IF(M217&gt;=1.3,M217,"เป็นไม้พุ่ม"),
IF(K217+L217&gt;=1.3,K217+L217,"เป็นไม้พุ่ม")))</f>
        <v>ยังไม่บันทึกข้อมูล</v>
      </c>
      <c r="O217" s="149" t="str">
        <f t="shared" si="26"/>
        <v>ข้อมูลไม่ถูกต้อง</v>
      </c>
      <c r="P217" s="149" t="str">
        <f t="shared" si="27"/>
        <v>ข้อมูลไม่ถูกต้อง</v>
      </c>
      <c r="Q217" s="149" t="str">
        <f t="shared" si="28"/>
        <v>ข้อมูลไม่ถูกต้อง</v>
      </c>
      <c r="R217" s="149" t="str">
        <f t="shared" si="29"/>
        <v>ข้อมูลไม่ถูกต้อง</v>
      </c>
      <c r="S217" s="149" t="str">
        <f>IF(ISNUMBER(R217),
IF(H$2=ตัวเลือก!A$30,"ยังไม่บันทึกข้อมูล",R217*0.27),"ข้อมูลไม่ถูกต้อง")</f>
        <v>ข้อมูลไม่ถูกต้อง</v>
      </c>
      <c r="T217" s="149" t="str">
        <f t="shared" si="30"/>
        <v>ข้อมูลไม่ถูกต้อง</v>
      </c>
      <c r="U217" s="149" t="str">
        <f>IF(ISNUMBER(R217),
IF(H$2=ตัวเลือก!A$30,"ยังไม่บันทึกข้อมูล",R217*0.47),"ข้อมูลไม่ถูกต้อง")</f>
        <v>ข้อมูลไม่ถูกต้อง</v>
      </c>
      <c r="V217" s="149" t="str">
        <f>IF(ISNUMBER(S217),
IF(H$2=ตัวเลือก!A$30,"ยังไม่บันทึกข้อมูล",S217*0.47),"ข้อมูลไม่ถูกต้อง")</f>
        <v>ข้อมูลไม่ถูกต้อง</v>
      </c>
      <c r="W217" s="149" t="str">
        <f t="shared" si="31"/>
        <v>ข้อมูลไม่ถูกต้อง</v>
      </c>
      <c r="X217" s="148" t="str">
        <f t="shared" si="32"/>
        <v>ข้อมูลไม่ถูกต้อง</v>
      </c>
      <c r="Y217" s="38"/>
      <c r="Z217" s="38"/>
      <c r="AA217" s="38"/>
    </row>
    <row r="218" spans="1:27" x14ac:dyDescent="0.45">
      <c r="A218" s="38">
        <v>213</v>
      </c>
      <c r="B218" s="38"/>
      <c r="C218" s="38"/>
      <c r="D218" s="38"/>
      <c r="E218" s="38"/>
      <c r="F218" s="35"/>
      <c r="G218" s="35"/>
      <c r="H218" s="150"/>
      <c r="I218" s="38"/>
      <c r="J218" s="149" t="str">
        <f t="shared" si="33"/>
        <v>รอข้อมูลคอลัมน์ H</v>
      </c>
      <c r="K218" s="150"/>
      <c r="L218" s="150"/>
      <c r="M218" s="150"/>
      <c r="N218" s="149" t="str" cm="1">
        <f t="array" ref="N218">IF(AND(K218:M218=""),"ยังไม่บันทึกข้อมูล",
IF(M218&lt;&gt;"",
IF(M218&gt;=1.3,M218,"เป็นไม้พุ่ม"),
IF(K218+L218&gt;=1.3,K218+L218,"เป็นไม้พุ่ม")))</f>
        <v>ยังไม่บันทึกข้อมูล</v>
      </c>
      <c r="O218" s="149" t="str">
        <f t="shared" si="26"/>
        <v>ข้อมูลไม่ถูกต้อง</v>
      </c>
      <c r="P218" s="149" t="str">
        <f t="shared" si="27"/>
        <v>ข้อมูลไม่ถูกต้อง</v>
      </c>
      <c r="Q218" s="149" t="str">
        <f t="shared" si="28"/>
        <v>ข้อมูลไม่ถูกต้อง</v>
      </c>
      <c r="R218" s="149" t="str">
        <f t="shared" si="29"/>
        <v>ข้อมูลไม่ถูกต้อง</v>
      </c>
      <c r="S218" s="149" t="str">
        <f>IF(ISNUMBER(R218),
IF(H$2=ตัวเลือก!A$30,"ยังไม่บันทึกข้อมูล",R218*0.27),"ข้อมูลไม่ถูกต้อง")</f>
        <v>ข้อมูลไม่ถูกต้อง</v>
      </c>
      <c r="T218" s="149" t="str">
        <f t="shared" si="30"/>
        <v>ข้อมูลไม่ถูกต้อง</v>
      </c>
      <c r="U218" s="149" t="str">
        <f>IF(ISNUMBER(R218),
IF(H$2=ตัวเลือก!A$30,"ยังไม่บันทึกข้อมูล",R218*0.47),"ข้อมูลไม่ถูกต้อง")</f>
        <v>ข้อมูลไม่ถูกต้อง</v>
      </c>
      <c r="V218" s="149" t="str">
        <f>IF(ISNUMBER(S218),
IF(H$2=ตัวเลือก!A$30,"ยังไม่บันทึกข้อมูล",S218*0.47),"ข้อมูลไม่ถูกต้อง")</f>
        <v>ข้อมูลไม่ถูกต้อง</v>
      </c>
      <c r="W218" s="149" t="str">
        <f t="shared" si="31"/>
        <v>ข้อมูลไม่ถูกต้อง</v>
      </c>
      <c r="X218" s="148" t="str">
        <f t="shared" si="32"/>
        <v>ข้อมูลไม่ถูกต้อง</v>
      </c>
      <c r="Y218" s="38"/>
      <c r="Z218" s="38"/>
      <c r="AA218" s="38"/>
    </row>
    <row r="219" spans="1:27" x14ac:dyDescent="0.45">
      <c r="A219" s="38">
        <v>214</v>
      </c>
      <c r="B219" s="38"/>
      <c r="C219" s="38"/>
      <c r="D219" s="38"/>
      <c r="E219" s="38"/>
      <c r="F219" s="35"/>
      <c r="G219" s="35"/>
      <c r="H219" s="150"/>
      <c r="I219" s="38"/>
      <c r="J219" s="149" t="str">
        <f t="shared" si="33"/>
        <v>รอข้อมูลคอลัมน์ H</v>
      </c>
      <c r="K219" s="150"/>
      <c r="L219" s="150"/>
      <c r="M219" s="150"/>
      <c r="N219" s="149" t="str" cm="1">
        <f t="array" ref="N219">IF(AND(K219:M219=""),"ยังไม่บันทึกข้อมูล",
IF(M219&lt;&gt;"",
IF(M219&gt;=1.3,M219,"เป็นไม้พุ่ม"),
IF(K219+L219&gt;=1.3,K219+L219,"เป็นไม้พุ่ม")))</f>
        <v>ยังไม่บันทึกข้อมูล</v>
      </c>
      <c r="O219" s="149" t="str">
        <f t="shared" si="26"/>
        <v>ข้อมูลไม่ถูกต้อง</v>
      </c>
      <c r="P219" s="149" t="str">
        <f t="shared" si="27"/>
        <v>ข้อมูลไม่ถูกต้อง</v>
      </c>
      <c r="Q219" s="149" t="str">
        <f t="shared" si="28"/>
        <v>ข้อมูลไม่ถูกต้อง</v>
      </c>
      <c r="R219" s="149" t="str">
        <f t="shared" si="29"/>
        <v>ข้อมูลไม่ถูกต้อง</v>
      </c>
      <c r="S219" s="149" t="str">
        <f>IF(ISNUMBER(R219),
IF(H$2=ตัวเลือก!A$30,"ยังไม่บันทึกข้อมูล",R219*0.27),"ข้อมูลไม่ถูกต้อง")</f>
        <v>ข้อมูลไม่ถูกต้อง</v>
      </c>
      <c r="T219" s="149" t="str">
        <f t="shared" si="30"/>
        <v>ข้อมูลไม่ถูกต้อง</v>
      </c>
      <c r="U219" s="149" t="str">
        <f>IF(ISNUMBER(R219),
IF(H$2=ตัวเลือก!A$30,"ยังไม่บันทึกข้อมูล",R219*0.47),"ข้อมูลไม่ถูกต้อง")</f>
        <v>ข้อมูลไม่ถูกต้อง</v>
      </c>
      <c r="V219" s="149" t="str">
        <f>IF(ISNUMBER(S219),
IF(H$2=ตัวเลือก!A$30,"ยังไม่บันทึกข้อมูล",S219*0.47),"ข้อมูลไม่ถูกต้อง")</f>
        <v>ข้อมูลไม่ถูกต้อง</v>
      </c>
      <c r="W219" s="149" t="str">
        <f t="shared" si="31"/>
        <v>ข้อมูลไม่ถูกต้อง</v>
      </c>
      <c r="X219" s="148" t="str">
        <f t="shared" si="32"/>
        <v>ข้อมูลไม่ถูกต้อง</v>
      </c>
      <c r="Y219" s="38"/>
      <c r="Z219" s="38"/>
      <c r="AA219" s="38"/>
    </row>
    <row r="220" spans="1:27" x14ac:dyDescent="0.45">
      <c r="A220" s="38">
        <v>215</v>
      </c>
      <c r="B220" s="38"/>
      <c r="C220" s="38"/>
      <c r="D220" s="38"/>
      <c r="E220" s="38"/>
      <c r="F220" s="35"/>
      <c r="G220" s="35"/>
      <c r="H220" s="150"/>
      <c r="I220" s="38"/>
      <c r="J220" s="149" t="str">
        <f t="shared" si="33"/>
        <v>รอข้อมูลคอลัมน์ H</v>
      </c>
      <c r="K220" s="150"/>
      <c r="L220" s="150"/>
      <c r="M220" s="150"/>
      <c r="N220" s="149" t="str" cm="1">
        <f t="array" ref="N220">IF(AND(K220:M220=""),"ยังไม่บันทึกข้อมูล",
IF(M220&lt;&gt;"",
IF(M220&gt;=1.3,M220,"เป็นไม้พุ่ม"),
IF(K220+L220&gt;=1.3,K220+L220,"เป็นไม้พุ่ม")))</f>
        <v>ยังไม่บันทึกข้อมูล</v>
      </c>
      <c r="O220" s="149" t="str">
        <f t="shared" si="26"/>
        <v>ข้อมูลไม่ถูกต้อง</v>
      </c>
      <c r="P220" s="149" t="str">
        <f t="shared" si="27"/>
        <v>ข้อมูลไม่ถูกต้อง</v>
      </c>
      <c r="Q220" s="149" t="str">
        <f t="shared" si="28"/>
        <v>ข้อมูลไม่ถูกต้อง</v>
      </c>
      <c r="R220" s="149" t="str">
        <f t="shared" si="29"/>
        <v>ข้อมูลไม่ถูกต้อง</v>
      </c>
      <c r="S220" s="149" t="str">
        <f>IF(ISNUMBER(R220),
IF(H$2=ตัวเลือก!A$30,"ยังไม่บันทึกข้อมูล",R220*0.27),"ข้อมูลไม่ถูกต้อง")</f>
        <v>ข้อมูลไม่ถูกต้อง</v>
      </c>
      <c r="T220" s="149" t="str">
        <f t="shared" si="30"/>
        <v>ข้อมูลไม่ถูกต้อง</v>
      </c>
      <c r="U220" s="149" t="str">
        <f>IF(ISNUMBER(R220),
IF(H$2=ตัวเลือก!A$30,"ยังไม่บันทึกข้อมูล",R220*0.47),"ข้อมูลไม่ถูกต้อง")</f>
        <v>ข้อมูลไม่ถูกต้อง</v>
      </c>
      <c r="V220" s="149" t="str">
        <f>IF(ISNUMBER(S220),
IF(H$2=ตัวเลือก!A$30,"ยังไม่บันทึกข้อมูล",S220*0.47),"ข้อมูลไม่ถูกต้อง")</f>
        <v>ข้อมูลไม่ถูกต้อง</v>
      </c>
      <c r="W220" s="149" t="str">
        <f t="shared" si="31"/>
        <v>ข้อมูลไม่ถูกต้อง</v>
      </c>
      <c r="X220" s="148" t="str">
        <f t="shared" si="32"/>
        <v>ข้อมูลไม่ถูกต้อง</v>
      </c>
      <c r="Y220" s="38"/>
      <c r="Z220" s="38"/>
      <c r="AA220" s="38"/>
    </row>
    <row r="221" spans="1:27" x14ac:dyDescent="0.45">
      <c r="A221" s="38">
        <v>216</v>
      </c>
      <c r="B221" s="38"/>
      <c r="C221" s="38"/>
      <c r="D221" s="38"/>
      <c r="E221" s="38"/>
      <c r="F221" s="35"/>
      <c r="G221" s="35"/>
      <c r="H221" s="150"/>
      <c r="I221" s="38"/>
      <c r="J221" s="149" t="str">
        <f t="shared" si="33"/>
        <v>รอข้อมูลคอลัมน์ H</v>
      </c>
      <c r="K221" s="150"/>
      <c r="L221" s="150"/>
      <c r="M221" s="150"/>
      <c r="N221" s="149" t="str" cm="1">
        <f t="array" ref="N221">IF(AND(K221:M221=""),"ยังไม่บันทึกข้อมูล",
IF(M221&lt;&gt;"",
IF(M221&gt;=1.3,M221,"เป็นไม้พุ่ม"),
IF(K221+L221&gt;=1.3,K221+L221,"เป็นไม้พุ่ม")))</f>
        <v>ยังไม่บันทึกข้อมูล</v>
      </c>
      <c r="O221" s="149" t="str">
        <f t="shared" si="26"/>
        <v>ข้อมูลไม่ถูกต้อง</v>
      </c>
      <c r="P221" s="149" t="str">
        <f t="shared" si="27"/>
        <v>ข้อมูลไม่ถูกต้อง</v>
      </c>
      <c r="Q221" s="149" t="str">
        <f t="shared" si="28"/>
        <v>ข้อมูลไม่ถูกต้อง</v>
      </c>
      <c r="R221" s="149" t="str">
        <f t="shared" si="29"/>
        <v>ข้อมูลไม่ถูกต้อง</v>
      </c>
      <c r="S221" s="149" t="str">
        <f>IF(ISNUMBER(R221),
IF(H$2=ตัวเลือก!A$30,"ยังไม่บันทึกข้อมูล",R221*0.27),"ข้อมูลไม่ถูกต้อง")</f>
        <v>ข้อมูลไม่ถูกต้อง</v>
      </c>
      <c r="T221" s="149" t="str">
        <f t="shared" si="30"/>
        <v>ข้อมูลไม่ถูกต้อง</v>
      </c>
      <c r="U221" s="149" t="str">
        <f>IF(ISNUMBER(R221),
IF(H$2=ตัวเลือก!A$30,"ยังไม่บันทึกข้อมูล",R221*0.47),"ข้อมูลไม่ถูกต้อง")</f>
        <v>ข้อมูลไม่ถูกต้อง</v>
      </c>
      <c r="V221" s="149" t="str">
        <f>IF(ISNUMBER(S221),
IF(H$2=ตัวเลือก!A$30,"ยังไม่บันทึกข้อมูล",S221*0.47),"ข้อมูลไม่ถูกต้อง")</f>
        <v>ข้อมูลไม่ถูกต้อง</v>
      </c>
      <c r="W221" s="149" t="str">
        <f t="shared" si="31"/>
        <v>ข้อมูลไม่ถูกต้อง</v>
      </c>
      <c r="X221" s="148" t="str">
        <f t="shared" si="32"/>
        <v>ข้อมูลไม่ถูกต้อง</v>
      </c>
      <c r="Y221" s="38"/>
      <c r="Z221" s="38"/>
      <c r="AA221" s="38"/>
    </row>
    <row r="222" spans="1:27" x14ac:dyDescent="0.45">
      <c r="A222" s="38">
        <v>217</v>
      </c>
      <c r="B222" s="38"/>
      <c r="C222" s="38"/>
      <c r="D222" s="38"/>
      <c r="E222" s="38"/>
      <c r="F222" s="35"/>
      <c r="G222" s="35"/>
      <c r="H222" s="150"/>
      <c r="I222" s="38"/>
      <c r="J222" s="149" t="str">
        <f t="shared" si="33"/>
        <v>รอข้อมูลคอลัมน์ H</v>
      </c>
      <c r="K222" s="150"/>
      <c r="L222" s="150"/>
      <c r="M222" s="150"/>
      <c r="N222" s="149" t="str" cm="1">
        <f t="array" ref="N222">IF(AND(K222:M222=""),"ยังไม่บันทึกข้อมูล",
IF(M222&lt;&gt;"",
IF(M222&gt;=1.3,M222,"เป็นไม้พุ่ม"),
IF(K222+L222&gt;=1.3,K222+L222,"เป็นไม้พุ่ม")))</f>
        <v>ยังไม่บันทึกข้อมูล</v>
      </c>
      <c r="O222" s="149" t="str">
        <f t="shared" si="26"/>
        <v>ข้อมูลไม่ถูกต้อง</v>
      </c>
      <c r="P222" s="149" t="str">
        <f t="shared" si="27"/>
        <v>ข้อมูลไม่ถูกต้อง</v>
      </c>
      <c r="Q222" s="149" t="str">
        <f t="shared" si="28"/>
        <v>ข้อมูลไม่ถูกต้อง</v>
      </c>
      <c r="R222" s="149" t="str">
        <f t="shared" si="29"/>
        <v>ข้อมูลไม่ถูกต้อง</v>
      </c>
      <c r="S222" s="149" t="str">
        <f>IF(ISNUMBER(R222),
IF(H$2=ตัวเลือก!A$30,"ยังไม่บันทึกข้อมูล",R222*0.27),"ข้อมูลไม่ถูกต้อง")</f>
        <v>ข้อมูลไม่ถูกต้อง</v>
      </c>
      <c r="T222" s="149" t="str">
        <f t="shared" si="30"/>
        <v>ข้อมูลไม่ถูกต้อง</v>
      </c>
      <c r="U222" s="149" t="str">
        <f>IF(ISNUMBER(R222),
IF(H$2=ตัวเลือก!A$30,"ยังไม่บันทึกข้อมูล",R222*0.47),"ข้อมูลไม่ถูกต้อง")</f>
        <v>ข้อมูลไม่ถูกต้อง</v>
      </c>
      <c r="V222" s="149" t="str">
        <f>IF(ISNUMBER(S222),
IF(H$2=ตัวเลือก!A$30,"ยังไม่บันทึกข้อมูล",S222*0.47),"ข้อมูลไม่ถูกต้อง")</f>
        <v>ข้อมูลไม่ถูกต้อง</v>
      </c>
      <c r="W222" s="149" t="str">
        <f t="shared" si="31"/>
        <v>ข้อมูลไม่ถูกต้อง</v>
      </c>
      <c r="X222" s="148" t="str">
        <f t="shared" si="32"/>
        <v>ข้อมูลไม่ถูกต้อง</v>
      </c>
      <c r="Y222" s="38"/>
      <c r="Z222" s="38"/>
      <c r="AA222" s="38"/>
    </row>
    <row r="223" spans="1:27" x14ac:dyDescent="0.45">
      <c r="A223" s="38">
        <v>218</v>
      </c>
      <c r="B223" s="38"/>
      <c r="C223" s="38"/>
      <c r="D223" s="38"/>
      <c r="E223" s="38"/>
      <c r="F223" s="35"/>
      <c r="G223" s="35"/>
      <c r="H223" s="150"/>
      <c r="I223" s="38"/>
      <c r="J223" s="149" t="str">
        <f t="shared" si="33"/>
        <v>รอข้อมูลคอลัมน์ H</v>
      </c>
      <c r="K223" s="150"/>
      <c r="L223" s="150"/>
      <c r="M223" s="150"/>
      <c r="N223" s="149" t="str" cm="1">
        <f t="array" ref="N223">IF(AND(K223:M223=""),"ยังไม่บันทึกข้อมูล",
IF(M223&lt;&gt;"",
IF(M223&gt;=1.3,M223,"เป็นไม้พุ่ม"),
IF(K223+L223&gt;=1.3,K223+L223,"เป็นไม้พุ่ม")))</f>
        <v>ยังไม่บันทึกข้อมูล</v>
      </c>
      <c r="O223" s="149" t="str">
        <f t="shared" si="26"/>
        <v>ข้อมูลไม่ถูกต้อง</v>
      </c>
      <c r="P223" s="149" t="str">
        <f t="shared" si="27"/>
        <v>ข้อมูลไม่ถูกต้อง</v>
      </c>
      <c r="Q223" s="149" t="str">
        <f t="shared" si="28"/>
        <v>ข้อมูลไม่ถูกต้อง</v>
      </c>
      <c r="R223" s="149" t="str">
        <f t="shared" si="29"/>
        <v>ข้อมูลไม่ถูกต้อง</v>
      </c>
      <c r="S223" s="149" t="str">
        <f>IF(ISNUMBER(R223),
IF(H$2=ตัวเลือก!A$30,"ยังไม่บันทึกข้อมูล",R223*0.27),"ข้อมูลไม่ถูกต้อง")</f>
        <v>ข้อมูลไม่ถูกต้อง</v>
      </c>
      <c r="T223" s="149" t="str">
        <f t="shared" si="30"/>
        <v>ข้อมูลไม่ถูกต้อง</v>
      </c>
      <c r="U223" s="149" t="str">
        <f>IF(ISNUMBER(R223),
IF(H$2=ตัวเลือก!A$30,"ยังไม่บันทึกข้อมูล",R223*0.47),"ข้อมูลไม่ถูกต้อง")</f>
        <v>ข้อมูลไม่ถูกต้อง</v>
      </c>
      <c r="V223" s="149" t="str">
        <f>IF(ISNUMBER(S223),
IF(H$2=ตัวเลือก!A$30,"ยังไม่บันทึกข้อมูล",S223*0.47),"ข้อมูลไม่ถูกต้อง")</f>
        <v>ข้อมูลไม่ถูกต้อง</v>
      </c>
      <c r="W223" s="149" t="str">
        <f t="shared" si="31"/>
        <v>ข้อมูลไม่ถูกต้อง</v>
      </c>
      <c r="X223" s="148" t="str">
        <f t="shared" si="32"/>
        <v>ข้อมูลไม่ถูกต้อง</v>
      </c>
      <c r="Y223" s="38"/>
      <c r="Z223" s="38"/>
      <c r="AA223" s="38"/>
    </row>
    <row r="224" spans="1:27" x14ac:dyDescent="0.45">
      <c r="A224" s="38">
        <v>219</v>
      </c>
      <c r="B224" s="38"/>
      <c r="C224" s="38"/>
      <c r="D224" s="38"/>
      <c r="E224" s="38"/>
      <c r="F224" s="35"/>
      <c r="G224" s="35"/>
      <c r="H224" s="150"/>
      <c r="I224" s="38"/>
      <c r="J224" s="149" t="str">
        <f t="shared" si="33"/>
        <v>รอข้อมูลคอลัมน์ H</v>
      </c>
      <c r="K224" s="150"/>
      <c r="L224" s="150"/>
      <c r="M224" s="150"/>
      <c r="N224" s="149" t="str" cm="1">
        <f t="array" ref="N224">IF(AND(K224:M224=""),"ยังไม่บันทึกข้อมูล",
IF(M224&lt;&gt;"",
IF(M224&gt;=1.3,M224,"เป็นไม้พุ่ม"),
IF(K224+L224&gt;=1.3,K224+L224,"เป็นไม้พุ่ม")))</f>
        <v>ยังไม่บันทึกข้อมูล</v>
      </c>
      <c r="O224" s="149" t="str">
        <f t="shared" si="26"/>
        <v>ข้อมูลไม่ถูกต้อง</v>
      </c>
      <c r="P224" s="149" t="str">
        <f t="shared" si="27"/>
        <v>ข้อมูลไม่ถูกต้อง</v>
      </c>
      <c r="Q224" s="149" t="str">
        <f t="shared" si="28"/>
        <v>ข้อมูลไม่ถูกต้อง</v>
      </c>
      <c r="R224" s="149" t="str">
        <f t="shared" si="29"/>
        <v>ข้อมูลไม่ถูกต้อง</v>
      </c>
      <c r="S224" s="149" t="str">
        <f>IF(ISNUMBER(R224),
IF(H$2=ตัวเลือก!A$30,"ยังไม่บันทึกข้อมูล",R224*0.27),"ข้อมูลไม่ถูกต้อง")</f>
        <v>ข้อมูลไม่ถูกต้อง</v>
      </c>
      <c r="T224" s="149" t="str">
        <f t="shared" si="30"/>
        <v>ข้อมูลไม่ถูกต้อง</v>
      </c>
      <c r="U224" s="149" t="str">
        <f>IF(ISNUMBER(R224),
IF(H$2=ตัวเลือก!A$30,"ยังไม่บันทึกข้อมูล",R224*0.47),"ข้อมูลไม่ถูกต้อง")</f>
        <v>ข้อมูลไม่ถูกต้อง</v>
      </c>
      <c r="V224" s="149" t="str">
        <f>IF(ISNUMBER(S224),
IF(H$2=ตัวเลือก!A$30,"ยังไม่บันทึกข้อมูล",S224*0.47),"ข้อมูลไม่ถูกต้อง")</f>
        <v>ข้อมูลไม่ถูกต้อง</v>
      </c>
      <c r="W224" s="149" t="str">
        <f t="shared" si="31"/>
        <v>ข้อมูลไม่ถูกต้อง</v>
      </c>
      <c r="X224" s="148" t="str">
        <f t="shared" si="32"/>
        <v>ข้อมูลไม่ถูกต้อง</v>
      </c>
      <c r="Y224" s="38"/>
      <c r="Z224" s="38"/>
      <c r="AA224" s="38"/>
    </row>
    <row r="225" spans="1:27" x14ac:dyDescent="0.45">
      <c r="A225" s="38">
        <v>220</v>
      </c>
      <c r="B225" s="38"/>
      <c r="C225" s="38"/>
      <c r="D225" s="38"/>
      <c r="E225" s="38"/>
      <c r="F225" s="35"/>
      <c r="G225" s="35"/>
      <c r="H225" s="150"/>
      <c r="I225" s="38"/>
      <c r="J225" s="149" t="str">
        <f t="shared" si="33"/>
        <v>รอข้อมูลคอลัมน์ H</v>
      </c>
      <c r="K225" s="150"/>
      <c r="L225" s="150"/>
      <c r="M225" s="150"/>
      <c r="N225" s="149" t="str" cm="1">
        <f t="array" ref="N225">IF(AND(K225:M225=""),"ยังไม่บันทึกข้อมูล",
IF(M225&lt;&gt;"",
IF(M225&gt;=1.3,M225,"เป็นไม้พุ่ม"),
IF(K225+L225&gt;=1.3,K225+L225,"เป็นไม้พุ่ม")))</f>
        <v>ยังไม่บันทึกข้อมูล</v>
      </c>
      <c r="O225" s="149" t="str">
        <f t="shared" si="26"/>
        <v>ข้อมูลไม่ถูกต้อง</v>
      </c>
      <c r="P225" s="149" t="str">
        <f t="shared" si="27"/>
        <v>ข้อมูลไม่ถูกต้อง</v>
      </c>
      <c r="Q225" s="149" t="str">
        <f t="shared" si="28"/>
        <v>ข้อมูลไม่ถูกต้อง</v>
      </c>
      <c r="R225" s="149" t="str">
        <f t="shared" si="29"/>
        <v>ข้อมูลไม่ถูกต้อง</v>
      </c>
      <c r="S225" s="149" t="str">
        <f>IF(ISNUMBER(R225),
IF(H$2=ตัวเลือก!A$30,"ยังไม่บันทึกข้อมูล",R225*0.27),"ข้อมูลไม่ถูกต้อง")</f>
        <v>ข้อมูลไม่ถูกต้อง</v>
      </c>
      <c r="T225" s="149" t="str">
        <f t="shared" si="30"/>
        <v>ข้อมูลไม่ถูกต้อง</v>
      </c>
      <c r="U225" s="149" t="str">
        <f>IF(ISNUMBER(R225),
IF(H$2=ตัวเลือก!A$30,"ยังไม่บันทึกข้อมูล",R225*0.47),"ข้อมูลไม่ถูกต้อง")</f>
        <v>ข้อมูลไม่ถูกต้อง</v>
      </c>
      <c r="V225" s="149" t="str">
        <f>IF(ISNUMBER(S225),
IF(H$2=ตัวเลือก!A$30,"ยังไม่บันทึกข้อมูล",S225*0.47),"ข้อมูลไม่ถูกต้อง")</f>
        <v>ข้อมูลไม่ถูกต้อง</v>
      </c>
      <c r="W225" s="149" t="str">
        <f t="shared" si="31"/>
        <v>ข้อมูลไม่ถูกต้อง</v>
      </c>
      <c r="X225" s="148" t="str">
        <f t="shared" si="32"/>
        <v>ข้อมูลไม่ถูกต้อง</v>
      </c>
      <c r="Y225" s="38"/>
      <c r="Z225" s="38"/>
      <c r="AA225" s="38"/>
    </row>
    <row r="226" spans="1:27" x14ac:dyDescent="0.45">
      <c r="A226" s="38">
        <v>221</v>
      </c>
      <c r="B226" s="38"/>
      <c r="C226" s="38"/>
      <c r="D226" s="38"/>
      <c r="E226" s="38"/>
      <c r="F226" s="35"/>
      <c r="G226" s="35"/>
      <c r="H226" s="150"/>
      <c r="I226" s="38"/>
      <c r="J226" s="149" t="str">
        <f t="shared" si="33"/>
        <v>รอข้อมูลคอลัมน์ H</v>
      </c>
      <c r="K226" s="150"/>
      <c r="L226" s="150"/>
      <c r="M226" s="150"/>
      <c r="N226" s="149" t="str" cm="1">
        <f t="array" ref="N226">IF(AND(K226:M226=""),"ยังไม่บันทึกข้อมูล",
IF(M226&lt;&gt;"",
IF(M226&gt;=1.3,M226,"เป็นไม้พุ่ม"),
IF(K226+L226&gt;=1.3,K226+L226,"เป็นไม้พุ่ม")))</f>
        <v>ยังไม่บันทึกข้อมูล</v>
      </c>
      <c r="O226" s="149" t="str">
        <f t="shared" si="26"/>
        <v>ข้อมูลไม่ถูกต้อง</v>
      </c>
      <c r="P226" s="149" t="str">
        <f t="shared" si="27"/>
        <v>ข้อมูลไม่ถูกต้อง</v>
      </c>
      <c r="Q226" s="149" t="str">
        <f t="shared" si="28"/>
        <v>ข้อมูลไม่ถูกต้อง</v>
      </c>
      <c r="R226" s="149" t="str">
        <f t="shared" si="29"/>
        <v>ข้อมูลไม่ถูกต้อง</v>
      </c>
      <c r="S226" s="149" t="str">
        <f>IF(ISNUMBER(R226),
IF(H$2=ตัวเลือก!A$30,"ยังไม่บันทึกข้อมูล",R226*0.27),"ข้อมูลไม่ถูกต้อง")</f>
        <v>ข้อมูลไม่ถูกต้อง</v>
      </c>
      <c r="T226" s="149" t="str">
        <f t="shared" si="30"/>
        <v>ข้อมูลไม่ถูกต้อง</v>
      </c>
      <c r="U226" s="149" t="str">
        <f>IF(ISNUMBER(R226),
IF(H$2=ตัวเลือก!A$30,"ยังไม่บันทึกข้อมูล",R226*0.47),"ข้อมูลไม่ถูกต้อง")</f>
        <v>ข้อมูลไม่ถูกต้อง</v>
      </c>
      <c r="V226" s="149" t="str">
        <f>IF(ISNUMBER(S226),
IF(H$2=ตัวเลือก!A$30,"ยังไม่บันทึกข้อมูล",S226*0.47),"ข้อมูลไม่ถูกต้อง")</f>
        <v>ข้อมูลไม่ถูกต้อง</v>
      </c>
      <c r="W226" s="149" t="str">
        <f t="shared" si="31"/>
        <v>ข้อมูลไม่ถูกต้อง</v>
      </c>
      <c r="X226" s="148" t="str">
        <f t="shared" si="32"/>
        <v>ข้อมูลไม่ถูกต้อง</v>
      </c>
      <c r="Y226" s="38"/>
      <c r="Z226" s="38"/>
      <c r="AA226" s="38"/>
    </row>
    <row r="227" spans="1:27" x14ac:dyDescent="0.45">
      <c r="A227" s="38">
        <v>222</v>
      </c>
      <c r="B227" s="38"/>
      <c r="C227" s="38"/>
      <c r="D227" s="38"/>
      <c r="E227" s="38"/>
      <c r="F227" s="35"/>
      <c r="G227" s="35"/>
      <c r="H227" s="150"/>
      <c r="I227" s="38"/>
      <c r="J227" s="149" t="str">
        <f t="shared" si="33"/>
        <v>รอข้อมูลคอลัมน์ H</v>
      </c>
      <c r="K227" s="150"/>
      <c r="L227" s="150"/>
      <c r="M227" s="150"/>
      <c r="N227" s="149" t="str" cm="1">
        <f t="array" ref="N227">IF(AND(K227:M227=""),"ยังไม่บันทึกข้อมูล",
IF(M227&lt;&gt;"",
IF(M227&gt;=1.3,M227,"เป็นไม้พุ่ม"),
IF(K227+L227&gt;=1.3,K227+L227,"เป็นไม้พุ่ม")))</f>
        <v>ยังไม่บันทึกข้อมูล</v>
      </c>
      <c r="O227" s="149" t="str">
        <f t="shared" si="26"/>
        <v>ข้อมูลไม่ถูกต้อง</v>
      </c>
      <c r="P227" s="149" t="str">
        <f t="shared" si="27"/>
        <v>ข้อมูลไม่ถูกต้อง</v>
      </c>
      <c r="Q227" s="149" t="str">
        <f t="shared" si="28"/>
        <v>ข้อมูลไม่ถูกต้อง</v>
      </c>
      <c r="R227" s="149" t="str">
        <f t="shared" si="29"/>
        <v>ข้อมูลไม่ถูกต้อง</v>
      </c>
      <c r="S227" s="149" t="str">
        <f>IF(ISNUMBER(R227),
IF(H$2=ตัวเลือก!A$30,"ยังไม่บันทึกข้อมูล",R227*0.27),"ข้อมูลไม่ถูกต้อง")</f>
        <v>ข้อมูลไม่ถูกต้อง</v>
      </c>
      <c r="T227" s="149" t="str">
        <f t="shared" si="30"/>
        <v>ข้อมูลไม่ถูกต้อง</v>
      </c>
      <c r="U227" s="149" t="str">
        <f>IF(ISNUMBER(R227),
IF(H$2=ตัวเลือก!A$30,"ยังไม่บันทึกข้อมูล",R227*0.47),"ข้อมูลไม่ถูกต้อง")</f>
        <v>ข้อมูลไม่ถูกต้อง</v>
      </c>
      <c r="V227" s="149" t="str">
        <f>IF(ISNUMBER(S227),
IF(H$2=ตัวเลือก!A$30,"ยังไม่บันทึกข้อมูล",S227*0.47),"ข้อมูลไม่ถูกต้อง")</f>
        <v>ข้อมูลไม่ถูกต้อง</v>
      </c>
      <c r="W227" s="149" t="str">
        <f t="shared" si="31"/>
        <v>ข้อมูลไม่ถูกต้อง</v>
      </c>
      <c r="X227" s="148" t="str">
        <f t="shared" si="32"/>
        <v>ข้อมูลไม่ถูกต้อง</v>
      </c>
      <c r="Y227" s="38"/>
      <c r="Z227" s="38"/>
      <c r="AA227" s="38"/>
    </row>
    <row r="228" spans="1:27" x14ac:dyDescent="0.45">
      <c r="A228" s="38">
        <v>223</v>
      </c>
      <c r="B228" s="38"/>
      <c r="C228" s="38"/>
      <c r="D228" s="38"/>
      <c r="E228" s="38"/>
      <c r="F228" s="35"/>
      <c r="G228" s="35"/>
      <c r="H228" s="150"/>
      <c r="I228" s="38"/>
      <c r="J228" s="149" t="str">
        <f t="shared" si="33"/>
        <v>รอข้อมูลคอลัมน์ H</v>
      </c>
      <c r="K228" s="150"/>
      <c r="L228" s="150"/>
      <c r="M228" s="150"/>
      <c r="N228" s="149" t="str" cm="1">
        <f t="array" ref="N228">IF(AND(K228:M228=""),"ยังไม่บันทึกข้อมูล",
IF(M228&lt;&gt;"",
IF(M228&gt;=1.3,M228,"เป็นไม้พุ่ม"),
IF(K228+L228&gt;=1.3,K228+L228,"เป็นไม้พุ่ม")))</f>
        <v>ยังไม่บันทึกข้อมูล</v>
      </c>
      <c r="O228" s="149" t="str">
        <f t="shared" si="26"/>
        <v>ข้อมูลไม่ถูกต้อง</v>
      </c>
      <c r="P228" s="149" t="str">
        <f t="shared" si="27"/>
        <v>ข้อมูลไม่ถูกต้อง</v>
      </c>
      <c r="Q228" s="149" t="str">
        <f t="shared" si="28"/>
        <v>ข้อมูลไม่ถูกต้อง</v>
      </c>
      <c r="R228" s="149" t="str">
        <f t="shared" si="29"/>
        <v>ข้อมูลไม่ถูกต้อง</v>
      </c>
      <c r="S228" s="149" t="str">
        <f>IF(ISNUMBER(R228),
IF(H$2=ตัวเลือก!A$30,"ยังไม่บันทึกข้อมูล",R228*0.27),"ข้อมูลไม่ถูกต้อง")</f>
        <v>ข้อมูลไม่ถูกต้อง</v>
      </c>
      <c r="T228" s="149" t="str">
        <f t="shared" si="30"/>
        <v>ข้อมูลไม่ถูกต้อง</v>
      </c>
      <c r="U228" s="149" t="str">
        <f>IF(ISNUMBER(R228),
IF(H$2=ตัวเลือก!A$30,"ยังไม่บันทึกข้อมูล",R228*0.47),"ข้อมูลไม่ถูกต้อง")</f>
        <v>ข้อมูลไม่ถูกต้อง</v>
      </c>
      <c r="V228" s="149" t="str">
        <f>IF(ISNUMBER(S228),
IF(H$2=ตัวเลือก!A$30,"ยังไม่บันทึกข้อมูล",S228*0.47),"ข้อมูลไม่ถูกต้อง")</f>
        <v>ข้อมูลไม่ถูกต้อง</v>
      </c>
      <c r="W228" s="149" t="str">
        <f t="shared" si="31"/>
        <v>ข้อมูลไม่ถูกต้อง</v>
      </c>
      <c r="X228" s="148" t="str">
        <f t="shared" si="32"/>
        <v>ข้อมูลไม่ถูกต้อง</v>
      </c>
      <c r="Y228" s="38"/>
      <c r="Z228" s="38"/>
      <c r="AA228" s="38"/>
    </row>
    <row r="229" spans="1:27" x14ac:dyDescent="0.45">
      <c r="A229" s="38">
        <v>224</v>
      </c>
      <c r="B229" s="38"/>
      <c r="C229" s="38"/>
      <c r="D229" s="38"/>
      <c r="E229" s="38"/>
      <c r="F229" s="35"/>
      <c r="G229" s="35"/>
      <c r="H229" s="150"/>
      <c r="I229" s="38"/>
      <c r="J229" s="149" t="str">
        <f t="shared" si="33"/>
        <v>รอข้อมูลคอลัมน์ H</v>
      </c>
      <c r="K229" s="150"/>
      <c r="L229" s="150"/>
      <c r="M229" s="150"/>
      <c r="N229" s="149" t="str" cm="1">
        <f t="array" ref="N229">IF(AND(K229:M229=""),"ยังไม่บันทึกข้อมูล",
IF(M229&lt;&gt;"",
IF(M229&gt;=1.3,M229,"เป็นไม้พุ่ม"),
IF(K229+L229&gt;=1.3,K229+L229,"เป็นไม้พุ่ม")))</f>
        <v>ยังไม่บันทึกข้อมูล</v>
      </c>
      <c r="O229" s="149" t="str">
        <f t="shared" si="26"/>
        <v>ข้อมูลไม่ถูกต้อง</v>
      </c>
      <c r="P229" s="149" t="str">
        <f t="shared" si="27"/>
        <v>ข้อมูลไม่ถูกต้อง</v>
      </c>
      <c r="Q229" s="149" t="str">
        <f t="shared" si="28"/>
        <v>ข้อมูลไม่ถูกต้อง</v>
      </c>
      <c r="R229" s="149" t="str">
        <f t="shared" si="29"/>
        <v>ข้อมูลไม่ถูกต้อง</v>
      </c>
      <c r="S229" s="149" t="str">
        <f>IF(ISNUMBER(R229),
IF(H$2=ตัวเลือก!A$30,"ยังไม่บันทึกข้อมูล",R229*0.27),"ข้อมูลไม่ถูกต้อง")</f>
        <v>ข้อมูลไม่ถูกต้อง</v>
      </c>
      <c r="T229" s="149" t="str">
        <f t="shared" si="30"/>
        <v>ข้อมูลไม่ถูกต้อง</v>
      </c>
      <c r="U229" s="149" t="str">
        <f>IF(ISNUMBER(R229),
IF(H$2=ตัวเลือก!A$30,"ยังไม่บันทึกข้อมูล",R229*0.47),"ข้อมูลไม่ถูกต้อง")</f>
        <v>ข้อมูลไม่ถูกต้อง</v>
      </c>
      <c r="V229" s="149" t="str">
        <f>IF(ISNUMBER(S229),
IF(H$2=ตัวเลือก!A$30,"ยังไม่บันทึกข้อมูล",S229*0.47),"ข้อมูลไม่ถูกต้อง")</f>
        <v>ข้อมูลไม่ถูกต้อง</v>
      </c>
      <c r="W229" s="149" t="str">
        <f t="shared" si="31"/>
        <v>ข้อมูลไม่ถูกต้อง</v>
      </c>
      <c r="X229" s="148" t="str">
        <f t="shared" si="32"/>
        <v>ข้อมูลไม่ถูกต้อง</v>
      </c>
      <c r="Y229" s="38"/>
      <c r="Z229" s="38"/>
      <c r="AA229" s="38"/>
    </row>
    <row r="230" spans="1:27" x14ac:dyDescent="0.45">
      <c r="A230" s="38">
        <v>225</v>
      </c>
      <c r="B230" s="38"/>
      <c r="C230" s="38"/>
      <c r="D230" s="38"/>
      <c r="E230" s="38"/>
      <c r="F230" s="35"/>
      <c r="G230" s="35"/>
      <c r="H230" s="150"/>
      <c r="I230" s="38"/>
      <c r="J230" s="149" t="str">
        <f t="shared" si="33"/>
        <v>รอข้อมูลคอลัมน์ H</v>
      </c>
      <c r="K230" s="150"/>
      <c r="L230" s="150"/>
      <c r="M230" s="150"/>
      <c r="N230" s="149" t="str" cm="1">
        <f t="array" ref="N230">IF(AND(K230:M230=""),"ยังไม่บันทึกข้อมูล",
IF(M230&lt;&gt;"",
IF(M230&gt;=1.3,M230,"เป็นไม้พุ่ม"),
IF(K230+L230&gt;=1.3,K230+L230,"เป็นไม้พุ่ม")))</f>
        <v>ยังไม่บันทึกข้อมูล</v>
      </c>
      <c r="O230" s="149" t="str">
        <f t="shared" si="26"/>
        <v>ข้อมูลไม่ถูกต้อง</v>
      </c>
      <c r="P230" s="149" t="str">
        <f t="shared" si="27"/>
        <v>ข้อมูลไม่ถูกต้อง</v>
      </c>
      <c r="Q230" s="149" t="str">
        <f t="shared" si="28"/>
        <v>ข้อมูลไม่ถูกต้อง</v>
      </c>
      <c r="R230" s="149" t="str">
        <f t="shared" si="29"/>
        <v>ข้อมูลไม่ถูกต้อง</v>
      </c>
      <c r="S230" s="149" t="str">
        <f>IF(ISNUMBER(R230),
IF(H$2=ตัวเลือก!A$30,"ยังไม่บันทึกข้อมูล",R230*0.27),"ข้อมูลไม่ถูกต้อง")</f>
        <v>ข้อมูลไม่ถูกต้อง</v>
      </c>
      <c r="T230" s="149" t="str">
        <f t="shared" si="30"/>
        <v>ข้อมูลไม่ถูกต้อง</v>
      </c>
      <c r="U230" s="149" t="str">
        <f>IF(ISNUMBER(R230),
IF(H$2=ตัวเลือก!A$30,"ยังไม่บันทึกข้อมูล",R230*0.47),"ข้อมูลไม่ถูกต้อง")</f>
        <v>ข้อมูลไม่ถูกต้อง</v>
      </c>
      <c r="V230" s="149" t="str">
        <f>IF(ISNUMBER(S230),
IF(H$2=ตัวเลือก!A$30,"ยังไม่บันทึกข้อมูล",S230*0.47),"ข้อมูลไม่ถูกต้อง")</f>
        <v>ข้อมูลไม่ถูกต้อง</v>
      </c>
      <c r="W230" s="149" t="str">
        <f t="shared" si="31"/>
        <v>ข้อมูลไม่ถูกต้อง</v>
      </c>
      <c r="X230" s="148" t="str">
        <f t="shared" si="32"/>
        <v>ข้อมูลไม่ถูกต้อง</v>
      </c>
      <c r="Y230" s="38"/>
      <c r="Z230" s="38"/>
      <c r="AA230" s="38"/>
    </row>
    <row r="231" spans="1:27" x14ac:dyDescent="0.45">
      <c r="A231" s="38">
        <v>226</v>
      </c>
      <c r="B231" s="38"/>
      <c r="C231" s="38"/>
      <c r="D231" s="38"/>
      <c r="E231" s="38"/>
      <c r="F231" s="35"/>
      <c r="G231" s="35"/>
      <c r="H231" s="150"/>
      <c r="I231" s="38"/>
      <c r="J231" s="149" t="str">
        <f t="shared" si="33"/>
        <v>รอข้อมูลคอลัมน์ H</v>
      </c>
      <c r="K231" s="150"/>
      <c r="L231" s="150"/>
      <c r="M231" s="150"/>
      <c r="N231" s="149" t="str" cm="1">
        <f t="array" ref="N231">IF(AND(K231:M231=""),"ยังไม่บันทึกข้อมูล",
IF(M231&lt;&gt;"",
IF(M231&gt;=1.3,M231,"เป็นไม้พุ่ม"),
IF(K231+L231&gt;=1.3,K231+L231,"เป็นไม้พุ่ม")))</f>
        <v>ยังไม่บันทึกข้อมูล</v>
      </c>
      <c r="O231" s="149" t="str">
        <f t="shared" si="26"/>
        <v>ข้อมูลไม่ถูกต้อง</v>
      </c>
      <c r="P231" s="149" t="str">
        <f t="shared" si="27"/>
        <v>ข้อมูลไม่ถูกต้อง</v>
      </c>
      <c r="Q231" s="149" t="str">
        <f t="shared" si="28"/>
        <v>ข้อมูลไม่ถูกต้อง</v>
      </c>
      <c r="R231" s="149" t="str">
        <f t="shared" si="29"/>
        <v>ข้อมูลไม่ถูกต้อง</v>
      </c>
      <c r="S231" s="149" t="str">
        <f>IF(ISNUMBER(R231),
IF(H$2=ตัวเลือก!A$30,"ยังไม่บันทึกข้อมูล",R231*0.27),"ข้อมูลไม่ถูกต้อง")</f>
        <v>ข้อมูลไม่ถูกต้อง</v>
      </c>
      <c r="T231" s="149" t="str">
        <f t="shared" si="30"/>
        <v>ข้อมูลไม่ถูกต้อง</v>
      </c>
      <c r="U231" s="149" t="str">
        <f>IF(ISNUMBER(R231),
IF(H$2=ตัวเลือก!A$30,"ยังไม่บันทึกข้อมูล",R231*0.47),"ข้อมูลไม่ถูกต้อง")</f>
        <v>ข้อมูลไม่ถูกต้อง</v>
      </c>
      <c r="V231" s="149" t="str">
        <f>IF(ISNUMBER(S231),
IF(H$2=ตัวเลือก!A$30,"ยังไม่บันทึกข้อมูล",S231*0.47),"ข้อมูลไม่ถูกต้อง")</f>
        <v>ข้อมูลไม่ถูกต้อง</v>
      </c>
      <c r="W231" s="149" t="str">
        <f t="shared" si="31"/>
        <v>ข้อมูลไม่ถูกต้อง</v>
      </c>
      <c r="X231" s="148" t="str">
        <f t="shared" si="32"/>
        <v>ข้อมูลไม่ถูกต้อง</v>
      </c>
      <c r="Y231" s="38"/>
      <c r="Z231" s="38"/>
      <c r="AA231" s="38"/>
    </row>
    <row r="232" spans="1:27" x14ac:dyDescent="0.45">
      <c r="A232" s="38">
        <v>227</v>
      </c>
      <c r="B232" s="38"/>
      <c r="C232" s="38"/>
      <c r="D232" s="38"/>
      <c r="E232" s="38"/>
      <c r="F232" s="35"/>
      <c r="G232" s="35"/>
      <c r="H232" s="150"/>
      <c r="I232" s="38"/>
      <c r="J232" s="149" t="str">
        <f t="shared" si="33"/>
        <v>รอข้อมูลคอลัมน์ H</v>
      </c>
      <c r="K232" s="150"/>
      <c r="L232" s="150"/>
      <c r="M232" s="150"/>
      <c r="N232" s="149" t="str" cm="1">
        <f t="array" ref="N232">IF(AND(K232:M232=""),"ยังไม่บันทึกข้อมูล",
IF(M232&lt;&gt;"",
IF(M232&gt;=1.3,M232,"เป็นไม้พุ่ม"),
IF(K232+L232&gt;=1.3,K232+L232,"เป็นไม้พุ่ม")))</f>
        <v>ยังไม่บันทึกข้อมูล</v>
      </c>
      <c r="O232" s="149" t="str">
        <f t="shared" si="26"/>
        <v>ข้อมูลไม่ถูกต้อง</v>
      </c>
      <c r="P232" s="149" t="str">
        <f t="shared" si="27"/>
        <v>ข้อมูลไม่ถูกต้อง</v>
      </c>
      <c r="Q232" s="149" t="str">
        <f t="shared" si="28"/>
        <v>ข้อมูลไม่ถูกต้อง</v>
      </c>
      <c r="R232" s="149" t="str">
        <f t="shared" si="29"/>
        <v>ข้อมูลไม่ถูกต้อง</v>
      </c>
      <c r="S232" s="149" t="str">
        <f>IF(ISNUMBER(R232),
IF(H$2=ตัวเลือก!A$30,"ยังไม่บันทึกข้อมูล",R232*0.27),"ข้อมูลไม่ถูกต้อง")</f>
        <v>ข้อมูลไม่ถูกต้อง</v>
      </c>
      <c r="T232" s="149" t="str">
        <f t="shared" si="30"/>
        <v>ข้อมูลไม่ถูกต้อง</v>
      </c>
      <c r="U232" s="149" t="str">
        <f>IF(ISNUMBER(R232),
IF(H$2=ตัวเลือก!A$30,"ยังไม่บันทึกข้อมูล",R232*0.47),"ข้อมูลไม่ถูกต้อง")</f>
        <v>ข้อมูลไม่ถูกต้อง</v>
      </c>
      <c r="V232" s="149" t="str">
        <f>IF(ISNUMBER(S232),
IF(H$2=ตัวเลือก!A$30,"ยังไม่บันทึกข้อมูล",S232*0.47),"ข้อมูลไม่ถูกต้อง")</f>
        <v>ข้อมูลไม่ถูกต้อง</v>
      </c>
      <c r="W232" s="149" t="str">
        <f t="shared" si="31"/>
        <v>ข้อมูลไม่ถูกต้อง</v>
      </c>
      <c r="X232" s="148" t="str">
        <f t="shared" si="32"/>
        <v>ข้อมูลไม่ถูกต้อง</v>
      </c>
      <c r="Y232" s="38"/>
      <c r="Z232" s="38"/>
      <c r="AA232" s="38"/>
    </row>
    <row r="233" spans="1:27" x14ac:dyDescent="0.45">
      <c r="A233" s="38">
        <v>228</v>
      </c>
      <c r="B233" s="38"/>
      <c r="C233" s="38"/>
      <c r="D233" s="38"/>
      <c r="E233" s="38"/>
      <c r="F233" s="35"/>
      <c r="G233" s="35"/>
      <c r="H233" s="150"/>
      <c r="I233" s="38"/>
      <c r="J233" s="149" t="str">
        <f t="shared" si="33"/>
        <v>รอข้อมูลคอลัมน์ H</v>
      </c>
      <c r="K233" s="150"/>
      <c r="L233" s="150"/>
      <c r="M233" s="150"/>
      <c r="N233" s="149" t="str" cm="1">
        <f t="array" ref="N233">IF(AND(K233:M233=""),"ยังไม่บันทึกข้อมูล",
IF(M233&lt;&gt;"",
IF(M233&gt;=1.3,M233,"เป็นไม้พุ่ม"),
IF(K233+L233&gt;=1.3,K233+L233,"เป็นไม้พุ่ม")))</f>
        <v>ยังไม่บันทึกข้อมูล</v>
      </c>
      <c r="O233" s="149" t="str">
        <f t="shared" si="26"/>
        <v>ข้อมูลไม่ถูกต้อง</v>
      </c>
      <c r="P233" s="149" t="str">
        <f t="shared" si="27"/>
        <v>ข้อมูลไม่ถูกต้อง</v>
      </c>
      <c r="Q233" s="149" t="str">
        <f t="shared" si="28"/>
        <v>ข้อมูลไม่ถูกต้อง</v>
      </c>
      <c r="R233" s="149" t="str">
        <f t="shared" si="29"/>
        <v>ข้อมูลไม่ถูกต้อง</v>
      </c>
      <c r="S233" s="149" t="str">
        <f>IF(ISNUMBER(R233),
IF(H$2=ตัวเลือก!A$30,"ยังไม่บันทึกข้อมูล",R233*0.27),"ข้อมูลไม่ถูกต้อง")</f>
        <v>ข้อมูลไม่ถูกต้อง</v>
      </c>
      <c r="T233" s="149" t="str">
        <f t="shared" si="30"/>
        <v>ข้อมูลไม่ถูกต้อง</v>
      </c>
      <c r="U233" s="149" t="str">
        <f>IF(ISNUMBER(R233),
IF(H$2=ตัวเลือก!A$30,"ยังไม่บันทึกข้อมูล",R233*0.47),"ข้อมูลไม่ถูกต้อง")</f>
        <v>ข้อมูลไม่ถูกต้อง</v>
      </c>
      <c r="V233" s="149" t="str">
        <f>IF(ISNUMBER(S233),
IF(H$2=ตัวเลือก!A$30,"ยังไม่บันทึกข้อมูล",S233*0.47),"ข้อมูลไม่ถูกต้อง")</f>
        <v>ข้อมูลไม่ถูกต้อง</v>
      </c>
      <c r="W233" s="149" t="str">
        <f t="shared" si="31"/>
        <v>ข้อมูลไม่ถูกต้อง</v>
      </c>
      <c r="X233" s="148" t="str">
        <f t="shared" si="32"/>
        <v>ข้อมูลไม่ถูกต้อง</v>
      </c>
      <c r="Y233" s="38"/>
      <c r="Z233" s="38"/>
      <c r="AA233" s="38"/>
    </row>
    <row r="234" spans="1:27" x14ac:dyDescent="0.45">
      <c r="A234" s="38">
        <v>229</v>
      </c>
      <c r="B234" s="38"/>
      <c r="C234" s="38"/>
      <c r="D234" s="38"/>
      <c r="E234" s="38"/>
      <c r="F234" s="35"/>
      <c r="G234" s="35"/>
      <c r="H234" s="150"/>
      <c r="I234" s="38"/>
      <c r="J234" s="149" t="str">
        <f t="shared" si="33"/>
        <v>รอข้อมูลคอลัมน์ H</v>
      </c>
      <c r="K234" s="150"/>
      <c r="L234" s="150"/>
      <c r="M234" s="150"/>
      <c r="N234" s="149" t="str" cm="1">
        <f t="array" ref="N234">IF(AND(K234:M234=""),"ยังไม่บันทึกข้อมูล",
IF(M234&lt;&gt;"",
IF(M234&gt;=1.3,M234,"เป็นไม้พุ่ม"),
IF(K234+L234&gt;=1.3,K234+L234,"เป็นไม้พุ่ม")))</f>
        <v>ยังไม่บันทึกข้อมูล</v>
      </c>
      <c r="O234" s="149" t="str">
        <f t="shared" si="26"/>
        <v>ข้อมูลไม่ถูกต้อง</v>
      </c>
      <c r="P234" s="149" t="str">
        <f t="shared" si="27"/>
        <v>ข้อมูลไม่ถูกต้อง</v>
      </c>
      <c r="Q234" s="149" t="str">
        <f t="shared" si="28"/>
        <v>ข้อมูลไม่ถูกต้อง</v>
      </c>
      <c r="R234" s="149" t="str">
        <f t="shared" si="29"/>
        <v>ข้อมูลไม่ถูกต้อง</v>
      </c>
      <c r="S234" s="149" t="str">
        <f>IF(ISNUMBER(R234),
IF(H$2=ตัวเลือก!A$30,"ยังไม่บันทึกข้อมูล",R234*0.27),"ข้อมูลไม่ถูกต้อง")</f>
        <v>ข้อมูลไม่ถูกต้อง</v>
      </c>
      <c r="T234" s="149" t="str">
        <f t="shared" si="30"/>
        <v>ข้อมูลไม่ถูกต้อง</v>
      </c>
      <c r="U234" s="149" t="str">
        <f>IF(ISNUMBER(R234),
IF(H$2=ตัวเลือก!A$30,"ยังไม่บันทึกข้อมูล",R234*0.47),"ข้อมูลไม่ถูกต้อง")</f>
        <v>ข้อมูลไม่ถูกต้อง</v>
      </c>
      <c r="V234" s="149" t="str">
        <f>IF(ISNUMBER(S234),
IF(H$2=ตัวเลือก!A$30,"ยังไม่บันทึกข้อมูล",S234*0.47),"ข้อมูลไม่ถูกต้อง")</f>
        <v>ข้อมูลไม่ถูกต้อง</v>
      </c>
      <c r="W234" s="149" t="str">
        <f t="shared" si="31"/>
        <v>ข้อมูลไม่ถูกต้อง</v>
      </c>
      <c r="X234" s="148" t="str">
        <f t="shared" si="32"/>
        <v>ข้อมูลไม่ถูกต้อง</v>
      </c>
      <c r="Y234" s="38"/>
      <c r="Z234" s="38"/>
      <c r="AA234" s="38"/>
    </row>
    <row r="235" spans="1:27" x14ac:dyDescent="0.45">
      <c r="A235" s="38">
        <v>230</v>
      </c>
      <c r="B235" s="38"/>
      <c r="C235" s="38"/>
      <c r="D235" s="38"/>
      <c r="E235" s="38"/>
      <c r="F235" s="35"/>
      <c r="G235" s="35"/>
      <c r="H235" s="150"/>
      <c r="I235" s="38"/>
      <c r="J235" s="149" t="str">
        <f t="shared" si="33"/>
        <v>รอข้อมูลคอลัมน์ H</v>
      </c>
      <c r="K235" s="150"/>
      <c r="L235" s="150"/>
      <c r="M235" s="150"/>
      <c r="N235" s="149" t="str" cm="1">
        <f t="array" ref="N235">IF(AND(K235:M235=""),"ยังไม่บันทึกข้อมูล",
IF(M235&lt;&gt;"",
IF(M235&gt;=1.3,M235,"เป็นไม้พุ่ม"),
IF(K235+L235&gt;=1.3,K235+L235,"เป็นไม้พุ่ม")))</f>
        <v>ยังไม่บันทึกข้อมูล</v>
      </c>
      <c r="O235" s="149" t="str">
        <f t="shared" si="26"/>
        <v>ข้อมูลไม่ถูกต้อง</v>
      </c>
      <c r="P235" s="149" t="str">
        <f t="shared" si="27"/>
        <v>ข้อมูลไม่ถูกต้อง</v>
      </c>
      <c r="Q235" s="149" t="str">
        <f t="shared" si="28"/>
        <v>ข้อมูลไม่ถูกต้อง</v>
      </c>
      <c r="R235" s="149" t="str">
        <f t="shared" si="29"/>
        <v>ข้อมูลไม่ถูกต้อง</v>
      </c>
      <c r="S235" s="149" t="str">
        <f>IF(ISNUMBER(R235),
IF(H$2=ตัวเลือก!A$30,"ยังไม่บันทึกข้อมูล",R235*0.27),"ข้อมูลไม่ถูกต้อง")</f>
        <v>ข้อมูลไม่ถูกต้อง</v>
      </c>
      <c r="T235" s="149" t="str">
        <f t="shared" si="30"/>
        <v>ข้อมูลไม่ถูกต้อง</v>
      </c>
      <c r="U235" s="149" t="str">
        <f>IF(ISNUMBER(R235),
IF(H$2=ตัวเลือก!A$30,"ยังไม่บันทึกข้อมูล",R235*0.47),"ข้อมูลไม่ถูกต้อง")</f>
        <v>ข้อมูลไม่ถูกต้อง</v>
      </c>
      <c r="V235" s="149" t="str">
        <f>IF(ISNUMBER(S235),
IF(H$2=ตัวเลือก!A$30,"ยังไม่บันทึกข้อมูล",S235*0.47),"ข้อมูลไม่ถูกต้อง")</f>
        <v>ข้อมูลไม่ถูกต้อง</v>
      </c>
      <c r="W235" s="149" t="str">
        <f t="shared" si="31"/>
        <v>ข้อมูลไม่ถูกต้อง</v>
      </c>
      <c r="X235" s="148" t="str">
        <f t="shared" si="32"/>
        <v>ข้อมูลไม่ถูกต้อง</v>
      </c>
      <c r="Y235" s="38"/>
      <c r="Z235" s="38"/>
      <c r="AA235" s="38"/>
    </row>
    <row r="236" spans="1:27" x14ac:dyDescent="0.45">
      <c r="A236" s="38">
        <v>231</v>
      </c>
      <c r="B236" s="38"/>
      <c r="C236" s="38"/>
      <c r="D236" s="38"/>
      <c r="E236" s="38"/>
      <c r="F236" s="35"/>
      <c r="G236" s="35"/>
      <c r="H236" s="150"/>
      <c r="I236" s="38"/>
      <c r="J236" s="149" t="str">
        <f t="shared" si="33"/>
        <v>รอข้อมูลคอลัมน์ H</v>
      </c>
      <c r="K236" s="150"/>
      <c r="L236" s="150"/>
      <c r="M236" s="150"/>
      <c r="N236" s="149" t="str" cm="1">
        <f t="array" ref="N236">IF(AND(K236:M236=""),"ยังไม่บันทึกข้อมูล",
IF(M236&lt;&gt;"",
IF(M236&gt;=1.3,M236,"เป็นไม้พุ่ม"),
IF(K236+L236&gt;=1.3,K236+L236,"เป็นไม้พุ่ม")))</f>
        <v>ยังไม่บันทึกข้อมูล</v>
      </c>
      <c r="O236" s="149" t="str">
        <f t="shared" si="26"/>
        <v>ข้อมูลไม่ถูกต้อง</v>
      </c>
      <c r="P236" s="149" t="str">
        <f t="shared" si="27"/>
        <v>ข้อมูลไม่ถูกต้อง</v>
      </c>
      <c r="Q236" s="149" t="str">
        <f t="shared" si="28"/>
        <v>ข้อมูลไม่ถูกต้อง</v>
      </c>
      <c r="R236" s="149" t="str">
        <f t="shared" si="29"/>
        <v>ข้อมูลไม่ถูกต้อง</v>
      </c>
      <c r="S236" s="149" t="str">
        <f>IF(ISNUMBER(R236),
IF(H$2=ตัวเลือก!A$30,"ยังไม่บันทึกข้อมูล",R236*0.27),"ข้อมูลไม่ถูกต้อง")</f>
        <v>ข้อมูลไม่ถูกต้อง</v>
      </c>
      <c r="T236" s="149" t="str">
        <f t="shared" si="30"/>
        <v>ข้อมูลไม่ถูกต้อง</v>
      </c>
      <c r="U236" s="149" t="str">
        <f>IF(ISNUMBER(R236),
IF(H$2=ตัวเลือก!A$30,"ยังไม่บันทึกข้อมูล",R236*0.47),"ข้อมูลไม่ถูกต้อง")</f>
        <v>ข้อมูลไม่ถูกต้อง</v>
      </c>
      <c r="V236" s="149" t="str">
        <f>IF(ISNUMBER(S236),
IF(H$2=ตัวเลือก!A$30,"ยังไม่บันทึกข้อมูล",S236*0.47),"ข้อมูลไม่ถูกต้อง")</f>
        <v>ข้อมูลไม่ถูกต้อง</v>
      </c>
      <c r="W236" s="149" t="str">
        <f t="shared" si="31"/>
        <v>ข้อมูลไม่ถูกต้อง</v>
      </c>
      <c r="X236" s="148" t="str">
        <f t="shared" si="32"/>
        <v>ข้อมูลไม่ถูกต้อง</v>
      </c>
      <c r="Y236" s="38"/>
      <c r="Z236" s="38"/>
      <c r="AA236" s="38"/>
    </row>
    <row r="237" spans="1:27" x14ac:dyDescent="0.45">
      <c r="A237" s="38">
        <v>232</v>
      </c>
      <c r="B237" s="38"/>
      <c r="C237" s="38"/>
      <c r="D237" s="38"/>
      <c r="E237" s="38"/>
      <c r="F237" s="35"/>
      <c r="G237" s="35"/>
      <c r="H237" s="150"/>
      <c r="I237" s="38"/>
      <c r="J237" s="149" t="str">
        <f t="shared" si="33"/>
        <v>รอข้อมูลคอลัมน์ H</v>
      </c>
      <c r="K237" s="150"/>
      <c r="L237" s="150"/>
      <c r="M237" s="150"/>
      <c r="N237" s="149" t="str" cm="1">
        <f t="array" ref="N237">IF(AND(K237:M237=""),"ยังไม่บันทึกข้อมูล",
IF(M237&lt;&gt;"",
IF(M237&gt;=1.3,M237,"เป็นไม้พุ่ม"),
IF(K237+L237&gt;=1.3,K237+L237,"เป็นไม้พุ่ม")))</f>
        <v>ยังไม่บันทึกข้อมูล</v>
      </c>
      <c r="O237" s="149" t="str">
        <f t="shared" si="26"/>
        <v>ข้อมูลไม่ถูกต้อง</v>
      </c>
      <c r="P237" s="149" t="str">
        <f t="shared" si="27"/>
        <v>ข้อมูลไม่ถูกต้อง</v>
      </c>
      <c r="Q237" s="149" t="str">
        <f t="shared" si="28"/>
        <v>ข้อมูลไม่ถูกต้อง</v>
      </c>
      <c r="R237" s="149" t="str">
        <f t="shared" si="29"/>
        <v>ข้อมูลไม่ถูกต้อง</v>
      </c>
      <c r="S237" s="149" t="str">
        <f>IF(ISNUMBER(R237),
IF(H$2=ตัวเลือก!A$30,"ยังไม่บันทึกข้อมูล",R237*0.27),"ข้อมูลไม่ถูกต้อง")</f>
        <v>ข้อมูลไม่ถูกต้อง</v>
      </c>
      <c r="T237" s="149" t="str">
        <f t="shared" si="30"/>
        <v>ข้อมูลไม่ถูกต้อง</v>
      </c>
      <c r="U237" s="149" t="str">
        <f>IF(ISNUMBER(R237),
IF(H$2=ตัวเลือก!A$30,"ยังไม่บันทึกข้อมูล",R237*0.47),"ข้อมูลไม่ถูกต้อง")</f>
        <v>ข้อมูลไม่ถูกต้อง</v>
      </c>
      <c r="V237" s="149" t="str">
        <f>IF(ISNUMBER(S237),
IF(H$2=ตัวเลือก!A$30,"ยังไม่บันทึกข้อมูล",S237*0.47),"ข้อมูลไม่ถูกต้อง")</f>
        <v>ข้อมูลไม่ถูกต้อง</v>
      </c>
      <c r="W237" s="149" t="str">
        <f t="shared" si="31"/>
        <v>ข้อมูลไม่ถูกต้อง</v>
      </c>
      <c r="X237" s="148" t="str">
        <f t="shared" si="32"/>
        <v>ข้อมูลไม่ถูกต้อง</v>
      </c>
      <c r="Y237" s="38"/>
      <c r="Z237" s="38"/>
      <c r="AA237" s="38"/>
    </row>
    <row r="238" spans="1:27" x14ac:dyDescent="0.45">
      <c r="A238" s="38">
        <v>233</v>
      </c>
      <c r="B238" s="38"/>
      <c r="C238" s="38"/>
      <c r="D238" s="38"/>
      <c r="E238" s="38"/>
      <c r="F238" s="35"/>
      <c r="G238" s="35"/>
      <c r="H238" s="150"/>
      <c r="I238" s="38"/>
      <c r="J238" s="149" t="str">
        <f t="shared" si="33"/>
        <v>รอข้อมูลคอลัมน์ H</v>
      </c>
      <c r="K238" s="150"/>
      <c r="L238" s="150"/>
      <c r="M238" s="150"/>
      <c r="N238" s="149" t="str" cm="1">
        <f t="array" ref="N238">IF(AND(K238:M238=""),"ยังไม่บันทึกข้อมูล",
IF(M238&lt;&gt;"",
IF(M238&gt;=1.3,M238,"เป็นไม้พุ่ม"),
IF(K238+L238&gt;=1.3,K238+L238,"เป็นไม้พุ่ม")))</f>
        <v>ยังไม่บันทึกข้อมูล</v>
      </c>
      <c r="O238" s="149" t="str">
        <f t="shared" si="26"/>
        <v>ข้อมูลไม่ถูกต้อง</v>
      </c>
      <c r="P238" s="149" t="str">
        <f t="shared" si="27"/>
        <v>ข้อมูลไม่ถูกต้อง</v>
      </c>
      <c r="Q238" s="149" t="str">
        <f t="shared" si="28"/>
        <v>ข้อมูลไม่ถูกต้อง</v>
      </c>
      <c r="R238" s="149" t="str">
        <f t="shared" si="29"/>
        <v>ข้อมูลไม่ถูกต้อง</v>
      </c>
      <c r="S238" s="149" t="str">
        <f>IF(ISNUMBER(R238),
IF(H$2=ตัวเลือก!A$30,"ยังไม่บันทึกข้อมูล",R238*0.27),"ข้อมูลไม่ถูกต้อง")</f>
        <v>ข้อมูลไม่ถูกต้อง</v>
      </c>
      <c r="T238" s="149" t="str">
        <f t="shared" si="30"/>
        <v>ข้อมูลไม่ถูกต้อง</v>
      </c>
      <c r="U238" s="149" t="str">
        <f>IF(ISNUMBER(R238),
IF(H$2=ตัวเลือก!A$30,"ยังไม่บันทึกข้อมูล",R238*0.47),"ข้อมูลไม่ถูกต้อง")</f>
        <v>ข้อมูลไม่ถูกต้อง</v>
      </c>
      <c r="V238" s="149" t="str">
        <f>IF(ISNUMBER(S238),
IF(H$2=ตัวเลือก!A$30,"ยังไม่บันทึกข้อมูล",S238*0.47),"ข้อมูลไม่ถูกต้อง")</f>
        <v>ข้อมูลไม่ถูกต้อง</v>
      </c>
      <c r="W238" s="149" t="str">
        <f t="shared" si="31"/>
        <v>ข้อมูลไม่ถูกต้อง</v>
      </c>
      <c r="X238" s="148" t="str">
        <f t="shared" si="32"/>
        <v>ข้อมูลไม่ถูกต้อง</v>
      </c>
      <c r="Y238" s="38"/>
      <c r="Z238" s="38"/>
      <c r="AA238" s="38"/>
    </row>
    <row r="239" spans="1:27" x14ac:dyDescent="0.45">
      <c r="A239" s="38">
        <v>234</v>
      </c>
      <c r="B239" s="38"/>
      <c r="C239" s="38"/>
      <c r="D239" s="38"/>
      <c r="E239" s="38"/>
      <c r="F239" s="35"/>
      <c r="G239" s="35"/>
      <c r="H239" s="150"/>
      <c r="I239" s="38"/>
      <c r="J239" s="149" t="str">
        <f t="shared" si="33"/>
        <v>รอข้อมูลคอลัมน์ H</v>
      </c>
      <c r="K239" s="150"/>
      <c r="L239" s="150"/>
      <c r="M239" s="150"/>
      <c r="N239" s="149" t="str" cm="1">
        <f t="array" ref="N239">IF(AND(K239:M239=""),"ยังไม่บันทึกข้อมูล",
IF(M239&lt;&gt;"",
IF(M239&gt;=1.3,M239,"เป็นไม้พุ่ม"),
IF(K239+L239&gt;=1.3,K239+L239,"เป็นไม้พุ่ม")))</f>
        <v>ยังไม่บันทึกข้อมูล</v>
      </c>
      <c r="O239" s="149" t="str">
        <f t="shared" si="26"/>
        <v>ข้อมูลไม่ถูกต้อง</v>
      </c>
      <c r="P239" s="149" t="str">
        <f t="shared" si="27"/>
        <v>ข้อมูลไม่ถูกต้อง</v>
      </c>
      <c r="Q239" s="149" t="str">
        <f t="shared" si="28"/>
        <v>ข้อมูลไม่ถูกต้อง</v>
      </c>
      <c r="R239" s="149" t="str">
        <f t="shared" si="29"/>
        <v>ข้อมูลไม่ถูกต้อง</v>
      </c>
      <c r="S239" s="149" t="str">
        <f>IF(ISNUMBER(R239),
IF(H$2=ตัวเลือก!A$30,"ยังไม่บันทึกข้อมูล",R239*0.27),"ข้อมูลไม่ถูกต้อง")</f>
        <v>ข้อมูลไม่ถูกต้อง</v>
      </c>
      <c r="T239" s="149" t="str">
        <f t="shared" si="30"/>
        <v>ข้อมูลไม่ถูกต้อง</v>
      </c>
      <c r="U239" s="149" t="str">
        <f>IF(ISNUMBER(R239),
IF(H$2=ตัวเลือก!A$30,"ยังไม่บันทึกข้อมูล",R239*0.47),"ข้อมูลไม่ถูกต้อง")</f>
        <v>ข้อมูลไม่ถูกต้อง</v>
      </c>
      <c r="V239" s="149" t="str">
        <f>IF(ISNUMBER(S239),
IF(H$2=ตัวเลือก!A$30,"ยังไม่บันทึกข้อมูล",S239*0.47),"ข้อมูลไม่ถูกต้อง")</f>
        <v>ข้อมูลไม่ถูกต้อง</v>
      </c>
      <c r="W239" s="149" t="str">
        <f t="shared" si="31"/>
        <v>ข้อมูลไม่ถูกต้อง</v>
      </c>
      <c r="X239" s="148" t="str">
        <f t="shared" si="32"/>
        <v>ข้อมูลไม่ถูกต้อง</v>
      </c>
      <c r="Y239" s="38"/>
      <c r="Z239" s="38"/>
      <c r="AA239" s="38"/>
    </row>
    <row r="240" spans="1:27" x14ac:dyDescent="0.45">
      <c r="A240" s="38">
        <v>235</v>
      </c>
      <c r="B240" s="38"/>
      <c r="C240" s="38"/>
      <c r="D240" s="38"/>
      <c r="E240" s="38"/>
      <c r="F240" s="35"/>
      <c r="G240" s="35"/>
      <c r="H240" s="150"/>
      <c r="I240" s="38"/>
      <c r="J240" s="149" t="str">
        <f t="shared" si="33"/>
        <v>รอข้อมูลคอลัมน์ H</v>
      </c>
      <c r="K240" s="150"/>
      <c r="L240" s="150"/>
      <c r="M240" s="150"/>
      <c r="N240" s="149" t="str" cm="1">
        <f t="array" ref="N240">IF(AND(K240:M240=""),"ยังไม่บันทึกข้อมูล",
IF(M240&lt;&gt;"",
IF(M240&gt;=1.3,M240,"เป็นไม้พุ่ม"),
IF(K240+L240&gt;=1.3,K240+L240,"เป็นไม้พุ่ม")))</f>
        <v>ยังไม่บันทึกข้อมูล</v>
      </c>
      <c r="O240" s="149" t="str">
        <f t="shared" si="26"/>
        <v>ข้อมูลไม่ถูกต้อง</v>
      </c>
      <c r="P240" s="149" t="str">
        <f t="shared" si="27"/>
        <v>ข้อมูลไม่ถูกต้อง</v>
      </c>
      <c r="Q240" s="149" t="str">
        <f t="shared" si="28"/>
        <v>ข้อมูลไม่ถูกต้อง</v>
      </c>
      <c r="R240" s="149" t="str">
        <f t="shared" si="29"/>
        <v>ข้อมูลไม่ถูกต้อง</v>
      </c>
      <c r="S240" s="149" t="str">
        <f>IF(ISNUMBER(R240),
IF(H$2=ตัวเลือก!A$30,"ยังไม่บันทึกข้อมูล",R240*0.27),"ข้อมูลไม่ถูกต้อง")</f>
        <v>ข้อมูลไม่ถูกต้อง</v>
      </c>
      <c r="T240" s="149" t="str">
        <f t="shared" si="30"/>
        <v>ข้อมูลไม่ถูกต้อง</v>
      </c>
      <c r="U240" s="149" t="str">
        <f>IF(ISNUMBER(R240),
IF(H$2=ตัวเลือก!A$30,"ยังไม่บันทึกข้อมูล",R240*0.47),"ข้อมูลไม่ถูกต้อง")</f>
        <v>ข้อมูลไม่ถูกต้อง</v>
      </c>
      <c r="V240" s="149" t="str">
        <f>IF(ISNUMBER(S240),
IF(H$2=ตัวเลือก!A$30,"ยังไม่บันทึกข้อมูล",S240*0.47),"ข้อมูลไม่ถูกต้อง")</f>
        <v>ข้อมูลไม่ถูกต้อง</v>
      </c>
      <c r="W240" s="149" t="str">
        <f t="shared" si="31"/>
        <v>ข้อมูลไม่ถูกต้อง</v>
      </c>
      <c r="X240" s="148" t="str">
        <f t="shared" si="32"/>
        <v>ข้อมูลไม่ถูกต้อง</v>
      </c>
      <c r="Y240" s="38"/>
      <c r="Z240" s="38"/>
      <c r="AA240" s="38"/>
    </row>
    <row r="241" spans="1:27" x14ac:dyDescent="0.45">
      <c r="A241" s="38">
        <v>236</v>
      </c>
      <c r="B241" s="38"/>
      <c r="C241" s="38"/>
      <c r="D241" s="38"/>
      <c r="E241" s="38"/>
      <c r="F241" s="35"/>
      <c r="G241" s="35"/>
      <c r="H241" s="150"/>
      <c r="I241" s="38"/>
      <c r="J241" s="149" t="str">
        <f t="shared" si="33"/>
        <v>รอข้อมูลคอลัมน์ H</v>
      </c>
      <c r="K241" s="150"/>
      <c r="L241" s="150"/>
      <c r="M241" s="150"/>
      <c r="N241" s="149" t="str" cm="1">
        <f t="array" ref="N241">IF(AND(K241:M241=""),"ยังไม่บันทึกข้อมูล",
IF(M241&lt;&gt;"",
IF(M241&gt;=1.3,M241,"เป็นไม้พุ่ม"),
IF(K241+L241&gt;=1.3,K241+L241,"เป็นไม้พุ่ม")))</f>
        <v>ยังไม่บันทึกข้อมูล</v>
      </c>
      <c r="O241" s="149" t="str">
        <f t="shared" si="26"/>
        <v>ข้อมูลไม่ถูกต้อง</v>
      </c>
      <c r="P241" s="149" t="str">
        <f t="shared" si="27"/>
        <v>ข้อมูลไม่ถูกต้อง</v>
      </c>
      <c r="Q241" s="149" t="str">
        <f t="shared" si="28"/>
        <v>ข้อมูลไม่ถูกต้อง</v>
      </c>
      <c r="R241" s="149" t="str">
        <f t="shared" si="29"/>
        <v>ข้อมูลไม่ถูกต้อง</v>
      </c>
      <c r="S241" s="149" t="str">
        <f>IF(ISNUMBER(R241),
IF(H$2=ตัวเลือก!A$30,"ยังไม่บันทึกข้อมูล",R241*0.27),"ข้อมูลไม่ถูกต้อง")</f>
        <v>ข้อมูลไม่ถูกต้อง</v>
      </c>
      <c r="T241" s="149" t="str">
        <f t="shared" si="30"/>
        <v>ข้อมูลไม่ถูกต้อง</v>
      </c>
      <c r="U241" s="149" t="str">
        <f>IF(ISNUMBER(R241),
IF(H$2=ตัวเลือก!A$30,"ยังไม่บันทึกข้อมูล",R241*0.47),"ข้อมูลไม่ถูกต้อง")</f>
        <v>ข้อมูลไม่ถูกต้อง</v>
      </c>
      <c r="V241" s="149" t="str">
        <f>IF(ISNUMBER(S241),
IF(H$2=ตัวเลือก!A$30,"ยังไม่บันทึกข้อมูล",S241*0.47),"ข้อมูลไม่ถูกต้อง")</f>
        <v>ข้อมูลไม่ถูกต้อง</v>
      </c>
      <c r="W241" s="149" t="str">
        <f t="shared" si="31"/>
        <v>ข้อมูลไม่ถูกต้อง</v>
      </c>
      <c r="X241" s="148" t="str">
        <f t="shared" si="32"/>
        <v>ข้อมูลไม่ถูกต้อง</v>
      </c>
      <c r="Y241" s="38"/>
      <c r="Z241" s="38"/>
      <c r="AA241" s="38"/>
    </row>
    <row r="242" spans="1:27" x14ac:dyDescent="0.45">
      <c r="A242" s="38">
        <v>237</v>
      </c>
      <c r="B242" s="38"/>
      <c r="C242" s="38"/>
      <c r="D242" s="38"/>
      <c r="E242" s="38"/>
      <c r="F242" s="35"/>
      <c r="G242" s="35"/>
      <c r="H242" s="150"/>
      <c r="I242" s="38"/>
      <c r="J242" s="149" t="str">
        <f t="shared" si="33"/>
        <v>รอข้อมูลคอลัมน์ H</v>
      </c>
      <c r="K242" s="150"/>
      <c r="L242" s="150"/>
      <c r="M242" s="150"/>
      <c r="N242" s="149" t="str" cm="1">
        <f t="array" ref="N242">IF(AND(K242:M242=""),"ยังไม่บันทึกข้อมูล",
IF(M242&lt;&gt;"",
IF(M242&gt;=1.3,M242,"เป็นไม้พุ่ม"),
IF(K242+L242&gt;=1.3,K242+L242,"เป็นไม้พุ่ม")))</f>
        <v>ยังไม่บันทึกข้อมูล</v>
      </c>
      <c r="O242" s="149" t="str">
        <f t="shared" si="26"/>
        <v>ข้อมูลไม่ถูกต้อง</v>
      </c>
      <c r="P242" s="149" t="str">
        <f t="shared" si="27"/>
        <v>ข้อมูลไม่ถูกต้อง</v>
      </c>
      <c r="Q242" s="149" t="str">
        <f t="shared" si="28"/>
        <v>ข้อมูลไม่ถูกต้อง</v>
      </c>
      <c r="R242" s="149" t="str">
        <f t="shared" si="29"/>
        <v>ข้อมูลไม่ถูกต้อง</v>
      </c>
      <c r="S242" s="149" t="str">
        <f>IF(ISNUMBER(R242),
IF(H$2=ตัวเลือก!A$30,"ยังไม่บันทึกข้อมูล",R242*0.27),"ข้อมูลไม่ถูกต้อง")</f>
        <v>ข้อมูลไม่ถูกต้อง</v>
      </c>
      <c r="T242" s="149" t="str">
        <f t="shared" si="30"/>
        <v>ข้อมูลไม่ถูกต้อง</v>
      </c>
      <c r="U242" s="149" t="str">
        <f>IF(ISNUMBER(R242),
IF(H$2=ตัวเลือก!A$30,"ยังไม่บันทึกข้อมูล",R242*0.47),"ข้อมูลไม่ถูกต้อง")</f>
        <v>ข้อมูลไม่ถูกต้อง</v>
      </c>
      <c r="V242" s="149" t="str">
        <f>IF(ISNUMBER(S242),
IF(H$2=ตัวเลือก!A$30,"ยังไม่บันทึกข้อมูล",S242*0.47),"ข้อมูลไม่ถูกต้อง")</f>
        <v>ข้อมูลไม่ถูกต้อง</v>
      </c>
      <c r="W242" s="149" t="str">
        <f t="shared" si="31"/>
        <v>ข้อมูลไม่ถูกต้อง</v>
      </c>
      <c r="X242" s="148" t="str">
        <f t="shared" si="32"/>
        <v>ข้อมูลไม่ถูกต้อง</v>
      </c>
      <c r="Y242" s="38"/>
      <c r="Z242" s="38"/>
      <c r="AA242" s="38"/>
    </row>
    <row r="243" spans="1:27" x14ac:dyDescent="0.45">
      <c r="A243" s="38">
        <v>238</v>
      </c>
      <c r="B243" s="38"/>
      <c r="C243" s="38"/>
      <c r="D243" s="38"/>
      <c r="E243" s="38"/>
      <c r="F243" s="35"/>
      <c r="G243" s="35"/>
      <c r="H243" s="150"/>
      <c r="I243" s="38"/>
      <c r="J243" s="149" t="str">
        <f t="shared" si="33"/>
        <v>รอข้อมูลคอลัมน์ H</v>
      </c>
      <c r="K243" s="150"/>
      <c r="L243" s="150"/>
      <c r="M243" s="150"/>
      <c r="N243" s="149" t="str" cm="1">
        <f t="array" ref="N243">IF(AND(K243:M243=""),"ยังไม่บันทึกข้อมูล",
IF(M243&lt;&gt;"",
IF(M243&gt;=1.3,M243,"เป็นไม้พุ่ม"),
IF(K243+L243&gt;=1.3,K243+L243,"เป็นไม้พุ่ม")))</f>
        <v>ยังไม่บันทึกข้อมูล</v>
      </c>
      <c r="O243" s="149" t="str">
        <f t="shared" si="26"/>
        <v>ข้อมูลไม่ถูกต้อง</v>
      </c>
      <c r="P243" s="149" t="str">
        <f t="shared" si="27"/>
        <v>ข้อมูลไม่ถูกต้อง</v>
      </c>
      <c r="Q243" s="149" t="str">
        <f t="shared" si="28"/>
        <v>ข้อมูลไม่ถูกต้อง</v>
      </c>
      <c r="R243" s="149" t="str">
        <f t="shared" si="29"/>
        <v>ข้อมูลไม่ถูกต้อง</v>
      </c>
      <c r="S243" s="149" t="str">
        <f>IF(ISNUMBER(R243),
IF(H$2=ตัวเลือก!A$30,"ยังไม่บันทึกข้อมูล",R243*0.27),"ข้อมูลไม่ถูกต้อง")</f>
        <v>ข้อมูลไม่ถูกต้อง</v>
      </c>
      <c r="T243" s="149" t="str">
        <f t="shared" si="30"/>
        <v>ข้อมูลไม่ถูกต้อง</v>
      </c>
      <c r="U243" s="149" t="str">
        <f>IF(ISNUMBER(R243),
IF(H$2=ตัวเลือก!A$30,"ยังไม่บันทึกข้อมูล",R243*0.47),"ข้อมูลไม่ถูกต้อง")</f>
        <v>ข้อมูลไม่ถูกต้อง</v>
      </c>
      <c r="V243" s="149" t="str">
        <f>IF(ISNUMBER(S243),
IF(H$2=ตัวเลือก!A$30,"ยังไม่บันทึกข้อมูล",S243*0.47),"ข้อมูลไม่ถูกต้อง")</f>
        <v>ข้อมูลไม่ถูกต้อง</v>
      </c>
      <c r="W243" s="149" t="str">
        <f t="shared" si="31"/>
        <v>ข้อมูลไม่ถูกต้อง</v>
      </c>
      <c r="X243" s="148" t="str">
        <f t="shared" si="32"/>
        <v>ข้อมูลไม่ถูกต้อง</v>
      </c>
      <c r="Y243" s="38"/>
      <c r="Z243" s="38"/>
      <c r="AA243" s="38"/>
    </row>
    <row r="244" spans="1:27" x14ac:dyDescent="0.45">
      <c r="A244" s="38">
        <v>239</v>
      </c>
      <c r="B244" s="38"/>
      <c r="C244" s="38"/>
      <c r="D244" s="38"/>
      <c r="E244" s="38"/>
      <c r="F244" s="35"/>
      <c r="G244" s="35"/>
      <c r="H244" s="150"/>
      <c r="I244" s="38"/>
      <c r="J244" s="149" t="str">
        <f t="shared" si="33"/>
        <v>รอข้อมูลคอลัมน์ H</v>
      </c>
      <c r="K244" s="150"/>
      <c r="L244" s="150"/>
      <c r="M244" s="150"/>
      <c r="N244" s="149" t="str" cm="1">
        <f t="array" ref="N244">IF(AND(K244:M244=""),"ยังไม่บันทึกข้อมูล",
IF(M244&lt;&gt;"",
IF(M244&gt;=1.3,M244,"เป็นไม้พุ่ม"),
IF(K244+L244&gt;=1.3,K244+L244,"เป็นไม้พุ่ม")))</f>
        <v>ยังไม่บันทึกข้อมูล</v>
      </c>
      <c r="O244" s="149" t="str">
        <f t="shared" si="26"/>
        <v>ข้อมูลไม่ถูกต้อง</v>
      </c>
      <c r="P244" s="149" t="str">
        <f t="shared" si="27"/>
        <v>ข้อมูลไม่ถูกต้อง</v>
      </c>
      <c r="Q244" s="149" t="str">
        <f t="shared" si="28"/>
        <v>ข้อมูลไม่ถูกต้อง</v>
      </c>
      <c r="R244" s="149" t="str">
        <f t="shared" si="29"/>
        <v>ข้อมูลไม่ถูกต้อง</v>
      </c>
      <c r="S244" s="149" t="str">
        <f>IF(ISNUMBER(R244),
IF(H$2=ตัวเลือก!A$30,"ยังไม่บันทึกข้อมูล",R244*0.27),"ข้อมูลไม่ถูกต้อง")</f>
        <v>ข้อมูลไม่ถูกต้อง</v>
      </c>
      <c r="T244" s="149" t="str">
        <f t="shared" si="30"/>
        <v>ข้อมูลไม่ถูกต้อง</v>
      </c>
      <c r="U244" s="149" t="str">
        <f>IF(ISNUMBER(R244),
IF(H$2=ตัวเลือก!A$30,"ยังไม่บันทึกข้อมูล",R244*0.47),"ข้อมูลไม่ถูกต้อง")</f>
        <v>ข้อมูลไม่ถูกต้อง</v>
      </c>
      <c r="V244" s="149" t="str">
        <f>IF(ISNUMBER(S244),
IF(H$2=ตัวเลือก!A$30,"ยังไม่บันทึกข้อมูล",S244*0.47),"ข้อมูลไม่ถูกต้อง")</f>
        <v>ข้อมูลไม่ถูกต้อง</v>
      </c>
      <c r="W244" s="149" t="str">
        <f t="shared" si="31"/>
        <v>ข้อมูลไม่ถูกต้อง</v>
      </c>
      <c r="X244" s="148" t="str">
        <f t="shared" si="32"/>
        <v>ข้อมูลไม่ถูกต้อง</v>
      </c>
      <c r="Y244" s="38"/>
      <c r="Z244" s="38"/>
      <c r="AA244" s="38"/>
    </row>
    <row r="245" spans="1:27" x14ac:dyDescent="0.45">
      <c r="A245" s="38">
        <v>240</v>
      </c>
      <c r="B245" s="38"/>
      <c r="C245" s="38"/>
      <c r="D245" s="38"/>
      <c r="E245" s="38"/>
      <c r="F245" s="35"/>
      <c r="G245" s="35"/>
      <c r="H245" s="150"/>
      <c r="I245" s="38"/>
      <c r="J245" s="149" t="str">
        <f t="shared" si="33"/>
        <v>รอข้อมูลคอลัมน์ H</v>
      </c>
      <c r="K245" s="150"/>
      <c r="L245" s="150"/>
      <c r="M245" s="150"/>
      <c r="N245" s="149" t="str" cm="1">
        <f t="array" ref="N245">IF(AND(K245:M245=""),"ยังไม่บันทึกข้อมูล",
IF(M245&lt;&gt;"",
IF(M245&gt;=1.3,M245,"เป็นไม้พุ่ม"),
IF(K245+L245&gt;=1.3,K245+L245,"เป็นไม้พุ่ม")))</f>
        <v>ยังไม่บันทึกข้อมูล</v>
      </c>
      <c r="O245" s="149" t="str">
        <f t="shared" si="26"/>
        <v>ข้อมูลไม่ถูกต้อง</v>
      </c>
      <c r="P245" s="149" t="str">
        <f t="shared" si="27"/>
        <v>ข้อมูลไม่ถูกต้อง</v>
      </c>
      <c r="Q245" s="149" t="str">
        <f t="shared" si="28"/>
        <v>ข้อมูลไม่ถูกต้อง</v>
      </c>
      <c r="R245" s="149" t="str">
        <f t="shared" si="29"/>
        <v>ข้อมูลไม่ถูกต้อง</v>
      </c>
      <c r="S245" s="149" t="str">
        <f>IF(ISNUMBER(R245),
IF(H$2=ตัวเลือก!A$30,"ยังไม่บันทึกข้อมูล",R245*0.27),"ข้อมูลไม่ถูกต้อง")</f>
        <v>ข้อมูลไม่ถูกต้อง</v>
      </c>
      <c r="T245" s="149" t="str">
        <f t="shared" si="30"/>
        <v>ข้อมูลไม่ถูกต้อง</v>
      </c>
      <c r="U245" s="149" t="str">
        <f>IF(ISNUMBER(R245),
IF(H$2=ตัวเลือก!A$30,"ยังไม่บันทึกข้อมูล",R245*0.47),"ข้อมูลไม่ถูกต้อง")</f>
        <v>ข้อมูลไม่ถูกต้อง</v>
      </c>
      <c r="V245" s="149" t="str">
        <f>IF(ISNUMBER(S245),
IF(H$2=ตัวเลือก!A$30,"ยังไม่บันทึกข้อมูล",S245*0.47),"ข้อมูลไม่ถูกต้อง")</f>
        <v>ข้อมูลไม่ถูกต้อง</v>
      </c>
      <c r="W245" s="149" t="str">
        <f t="shared" si="31"/>
        <v>ข้อมูลไม่ถูกต้อง</v>
      </c>
      <c r="X245" s="148" t="str">
        <f t="shared" si="32"/>
        <v>ข้อมูลไม่ถูกต้อง</v>
      </c>
      <c r="Y245" s="38"/>
      <c r="Z245" s="38"/>
      <c r="AA245" s="38"/>
    </row>
    <row r="246" spans="1:27" x14ac:dyDescent="0.45">
      <c r="A246" s="38">
        <v>241</v>
      </c>
      <c r="B246" s="38"/>
      <c r="C246" s="38"/>
      <c r="D246" s="38"/>
      <c r="E246" s="38"/>
      <c r="F246" s="35"/>
      <c r="G246" s="35"/>
      <c r="H246" s="150"/>
      <c r="I246" s="38"/>
      <c r="J246" s="149" t="str">
        <f t="shared" si="33"/>
        <v>รอข้อมูลคอลัมน์ H</v>
      </c>
      <c r="K246" s="150"/>
      <c r="L246" s="150"/>
      <c r="M246" s="150"/>
      <c r="N246" s="149" t="str" cm="1">
        <f t="array" ref="N246">IF(AND(K246:M246=""),"ยังไม่บันทึกข้อมูล",
IF(M246&lt;&gt;"",
IF(M246&gt;=1.3,M246,"เป็นไม้พุ่ม"),
IF(K246+L246&gt;=1.3,K246+L246,"เป็นไม้พุ่ม")))</f>
        <v>ยังไม่บันทึกข้อมูล</v>
      </c>
      <c r="O246" s="149" t="str">
        <f t="shared" si="26"/>
        <v>ข้อมูลไม่ถูกต้อง</v>
      </c>
      <c r="P246" s="149" t="str">
        <f t="shared" si="27"/>
        <v>ข้อมูลไม่ถูกต้อง</v>
      </c>
      <c r="Q246" s="149" t="str">
        <f t="shared" si="28"/>
        <v>ข้อมูลไม่ถูกต้อง</v>
      </c>
      <c r="R246" s="149" t="str">
        <f t="shared" si="29"/>
        <v>ข้อมูลไม่ถูกต้อง</v>
      </c>
      <c r="S246" s="149" t="str">
        <f>IF(ISNUMBER(R246),
IF(H$2=ตัวเลือก!A$30,"ยังไม่บันทึกข้อมูล",R246*0.27),"ข้อมูลไม่ถูกต้อง")</f>
        <v>ข้อมูลไม่ถูกต้อง</v>
      </c>
      <c r="T246" s="149" t="str">
        <f t="shared" si="30"/>
        <v>ข้อมูลไม่ถูกต้อง</v>
      </c>
      <c r="U246" s="149" t="str">
        <f>IF(ISNUMBER(R246),
IF(H$2=ตัวเลือก!A$30,"ยังไม่บันทึกข้อมูล",R246*0.47),"ข้อมูลไม่ถูกต้อง")</f>
        <v>ข้อมูลไม่ถูกต้อง</v>
      </c>
      <c r="V246" s="149" t="str">
        <f>IF(ISNUMBER(S246),
IF(H$2=ตัวเลือก!A$30,"ยังไม่บันทึกข้อมูล",S246*0.47),"ข้อมูลไม่ถูกต้อง")</f>
        <v>ข้อมูลไม่ถูกต้อง</v>
      </c>
      <c r="W246" s="149" t="str">
        <f t="shared" si="31"/>
        <v>ข้อมูลไม่ถูกต้อง</v>
      </c>
      <c r="X246" s="148" t="str">
        <f t="shared" si="32"/>
        <v>ข้อมูลไม่ถูกต้อง</v>
      </c>
      <c r="Y246" s="38"/>
      <c r="Z246" s="38"/>
      <c r="AA246" s="38"/>
    </row>
    <row r="247" spans="1:27" x14ac:dyDescent="0.45">
      <c r="A247" s="38">
        <v>242</v>
      </c>
      <c r="B247" s="38"/>
      <c r="C247" s="38"/>
      <c r="D247" s="38"/>
      <c r="E247" s="38"/>
      <c r="F247" s="35"/>
      <c r="G247" s="35"/>
      <c r="H247" s="150"/>
      <c r="I247" s="38"/>
      <c r="J247" s="149" t="str">
        <f t="shared" si="33"/>
        <v>รอข้อมูลคอลัมน์ H</v>
      </c>
      <c r="K247" s="150"/>
      <c r="L247" s="150"/>
      <c r="M247" s="150"/>
      <c r="N247" s="149" t="str" cm="1">
        <f t="array" ref="N247">IF(AND(K247:M247=""),"ยังไม่บันทึกข้อมูล",
IF(M247&lt;&gt;"",
IF(M247&gt;=1.3,M247,"เป็นไม้พุ่ม"),
IF(K247+L247&gt;=1.3,K247+L247,"เป็นไม้พุ่ม")))</f>
        <v>ยังไม่บันทึกข้อมูล</v>
      </c>
      <c r="O247" s="149" t="str">
        <f t="shared" si="26"/>
        <v>ข้อมูลไม่ถูกต้อง</v>
      </c>
      <c r="P247" s="149" t="str">
        <f t="shared" si="27"/>
        <v>ข้อมูลไม่ถูกต้อง</v>
      </c>
      <c r="Q247" s="149" t="str">
        <f t="shared" si="28"/>
        <v>ข้อมูลไม่ถูกต้อง</v>
      </c>
      <c r="R247" s="149" t="str">
        <f t="shared" si="29"/>
        <v>ข้อมูลไม่ถูกต้อง</v>
      </c>
      <c r="S247" s="149" t="str">
        <f>IF(ISNUMBER(R247),
IF(H$2=ตัวเลือก!A$30,"ยังไม่บันทึกข้อมูล",R247*0.27),"ข้อมูลไม่ถูกต้อง")</f>
        <v>ข้อมูลไม่ถูกต้อง</v>
      </c>
      <c r="T247" s="149" t="str">
        <f t="shared" si="30"/>
        <v>ข้อมูลไม่ถูกต้อง</v>
      </c>
      <c r="U247" s="149" t="str">
        <f>IF(ISNUMBER(R247),
IF(H$2=ตัวเลือก!A$30,"ยังไม่บันทึกข้อมูล",R247*0.47),"ข้อมูลไม่ถูกต้อง")</f>
        <v>ข้อมูลไม่ถูกต้อง</v>
      </c>
      <c r="V247" s="149" t="str">
        <f>IF(ISNUMBER(S247),
IF(H$2=ตัวเลือก!A$30,"ยังไม่บันทึกข้อมูล",S247*0.47),"ข้อมูลไม่ถูกต้อง")</f>
        <v>ข้อมูลไม่ถูกต้อง</v>
      </c>
      <c r="W247" s="149" t="str">
        <f t="shared" si="31"/>
        <v>ข้อมูลไม่ถูกต้อง</v>
      </c>
      <c r="X247" s="148" t="str">
        <f t="shared" si="32"/>
        <v>ข้อมูลไม่ถูกต้อง</v>
      </c>
      <c r="Y247" s="38"/>
      <c r="Z247" s="38"/>
      <c r="AA247" s="38"/>
    </row>
    <row r="248" spans="1:27" x14ac:dyDescent="0.45">
      <c r="A248" s="38">
        <v>243</v>
      </c>
      <c r="B248" s="38"/>
      <c r="C248" s="38"/>
      <c r="D248" s="38"/>
      <c r="E248" s="38"/>
      <c r="F248" s="35"/>
      <c r="G248" s="35"/>
      <c r="H248" s="150"/>
      <c r="I248" s="38"/>
      <c r="J248" s="149" t="str">
        <f t="shared" si="33"/>
        <v>รอข้อมูลคอลัมน์ H</v>
      </c>
      <c r="K248" s="150"/>
      <c r="L248" s="150"/>
      <c r="M248" s="150"/>
      <c r="N248" s="149" t="str" cm="1">
        <f t="array" ref="N248">IF(AND(K248:M248=""),"ยังไม่บันทึกข้อมูล",
IF(M248&lt;&gt;"",
IF(M248&gt;=1.3,M248,"เป็นไม้พุ่ม"),
IF(K248+L248&gt;=1.3,K248+L248,"เป็นไม้พุ่ม")))</f>
        <v>ยังไม่บันทึกข้อมูล</v>
      </c>
      <c r="O248" s="149" t="str">
        <f t="shared" si="26"/>
        <v>ข้อมูลไม่ถูกต้อง</v>
      </c>
      <c r="P248" s="149" t="str">
        <f t="shared" si="27"/>
        <v>ข้อมูลไม่ถูกต้อง</v>
      </c>
      <c r="Q248" s="149" t="str">
        <f t="shared" si="28"/>
        <v>ข้อมูลไม่ถูกต้อง</v>
      </c>
      <c r="R248" s="149" t="str">
        <f t="shared" si="29"/>
        <v>ข้อมูลไม่ถูกต้อง</v>
      </c>
      <c r="S248" s="149" t="str">
        <f>IF(ISNUMBER(R248),
IF(H$2=ตัวเลือก!A$30,"ยังไม่บันทึกข้อมูล",R248*0.27),"ข้อมูลไม่ถูกต้อง")</f>
        <v>ข้อมูลไม่ถูกต้อง</v>
      </c>
      <c r="T248" s="149" t="str">
        <f t="shared" si="30"/>
        <v>ข้อมูลไม่ถูกต้อง</v>
      </c>
      <c r="U248" s="149" t="str">
        <f>IF(ISNUMBER(R248),
IF(H$2=ตัวเลือก!A$30,"ยังไม่บันทึกข้อมูล",R248*0.47),"ข้อมูลไม่ถูกต้อง")</f>
        <v>ข้อมูลไม่ถูกต้อง</v>
      </c>
      <c r="V248" s="149" t="str">
        <f>IF(ISNUMBER(S248),
IF(H$2=ตัวเลือก!A$30,"ยังไม่บันทึกข้อมูล",S248*0.47),"ข้อมูลไม่ถูกต้อง")</f>
        <v>ข้อมูลไม่ถูกต้อง</v>
      </c>
      <c r="W248" s="149" t="str">
        <f t="shared" si="31"/>
        <v>ข้อมูลไม่ถูกต้อง</v>
      </c>
      <c r="X248" s="148" t="str">
        <f t="shared" si="32"/>
        <v>ข้อมูลไม่ถูกต้อง</v>
      </c>
      <c r="Y248" s="38"/>
      <c r="Z248" s="38"/>
      <c r="AA248" s="38"/>
    </row>
    <row r="249" spans="1:27" x14ac:dyDescent="0.45">
      <c r="A249" s="38">
        <v>244</v>
      </c>
      <c r="B249" s="38"/>
      <c r="C249" s="38"/>
      <c r="D249" s="38"/>
      <c r="E249" s="38"/>
      <c r="F249" s="35"/>
      <c r="G249" s="35"/>
      <c r="H249" s="150"/>
      <c r="I249" s="38"/>
      <c r="J249" s="149" t="str">
        <f t="shared" si="33"/>
        <v>รอข้อมูลคอลัมน์ H</v>
      </c>
      <c r="K249" s="150"/>
      <c r="L249" s="150"/>
      <c r="M249" s="150"/>
      <c r="N249" s="149" t="str" cm="1">
        <f t="array" ref="N249">IF(AND(K249:M249=""),"ยังไม่บันทึกข้อมูล",
IF(M249&lt;&gt;"",
IF(M249&gt;=1.3,M249,"เป็นไม้พุ่ม"),
IF(K249+L249&gt;=1.3,K249+L249,"เป็นไม้พุ่ม")))</f>
        <v>ยังไม่บันทึกข้อมูล</v>
      </c>
      <c r="O249" s="149" t="str">
        <f t="shared" si="26"/>
        <v>ข้อมูลไม่ถูกต้อง</v>
      </c>
      <c r="P249" s="149" t="str">
        <f t="shared" si="27"/>
        <v>ข้อมูลไม่ถูกต้อง</v>
      </c>
      <c r="Q249" s="149" t="str">
        <f t="shared" si="28"/>
        <v>ข้อมูลไม่ถูกต้อง</v>
      </c>
      <c r="R249" s="149" t="str">
        <f t="shared" si="29"/>
        <v>ข้อมูลไม่ถูกต้อง</v>
      </c>
      <c r="S249" s="149" t="str">
        <f>IF(ISNUMBER(R249),
IF(H$2=ตัวเลือก!A$30,"ยังไม่บันทึกข้อมูล",R249*0.27),"ข้อมูลไม่ถูกต้อง")</f>
        <v>ข้อมูลไม่ถูกต้อง</v>
      </c>
      <c r="T249" s="149" t="str">
        <f t="shared" si="30"/>
        <v>ข้อมูลไม่ถูกต้อง</v>
      </c>
      <c r="U249" s="149" t="str">
        <f>IF(ISNUMBER(R249),
IF(H$2=ตัวเลือก!A$30,"ยังไม่บันทึกข้อมูล",R249*0.47),"ข้อมูลไม่ถูกต้อง")</f>
        <v>ข้อมูลไม่ถูกต้อง</v>
      </c>
      <c r="V249" s="149" t="str">
        <f>IF(ISNUMBER(S249),
IF(H$2=ตัวเลือก!A$30,"ยังไม่บันทึกข้อมูล",S249*0.47),"ข้อมูลไม่ถูกต้อง")</f>
        <v>ข้อมูลไม่ถูกต้อง</v>
      </c>
      <c r="W249" s="149" t="str">
        <f t="shared" si="31"/>
        <v>ข้อมูลไม่ถูกต้อง</v>
      </c>
      <c r="X249" s="148" t="str">
        <f t="shared" si="32"/>
        <v>ข้อมูลไม่ถูกต้อง</v>
      </c>
      <c r="Y249" s="38"/>
      <c r="Z249" s="38"/>
      <c r="AA249" s="38"/>
    </row>
    <row r="250" spans="1:27" x14ac:dyDescent="0.45">
      <c r="A250" s="38">
        <v>245</v>
      </c>
      <c r="B250" s="38"/>
      <c r="C250" s="38"/>
      <c r="D250" s="38"/>
      <c r="E250" s="38"/>
      <c r="F250" s="35"/>
      <c r="G250" s="35"/>
      <c r="H250" s="150"/>
      <c r="I250" s="38"/>
      <c r="J250" s="149" t="str">
        <f t="shared" si="33"/>
        <v>รอข้อมูลคอลัมน์ H</v>
      </c>
      <c r="K250" s="150"/>
      <c r="L250" s="150"/>
      <c r="M250" s="150"/>
      <c r="N250" s="149" t="str" cm="1">
        <f t="array" ref="N250">IF(AND(K250:M250=""),"ยังไม่บันทึกข้อมูล",
IF(M250&lt;&gt;"",
IF(M250&gt;=1.3,M250,"เป็นไม้พุ่ม"),
IF(K250+L250&gt;=1.3,K250+L250,"เป็นไม้พุ่ม")))</f>
        <v>ยังไม่บันทึกข้อมูล</v>
      </c>
      <c r="O250" s="149" t="str">
        <f t="shared" si="26"/>
        <v>ข้อมูลไม่ถูกต้อง</v>
      </c>
      <c r="P250" s="149" t="str">
        <f t="shared" si="27"/>
        <v>ข้อมูลไม่ถูกต้อง</v>
      </c>
      <c r="Q250" s="149" t="str">
        <f t="shared" si="28"/>
        <v>ข้อมูลไม่ถูกต้อง</v>
      </c>
      <c r="R250" s="149" t="str">
        <f t="shared" si="29"/>
        <v>ข้อมูลไม่ถูกต้อง</v>
      </c>
      <c r="S250" s="149" t="str">
        <f>IF(ISNUMBER(R250),
IF(H$2=ตัวเลือก!A$30,"ยังไม่บันทึกข้อมูล",R250*0.27),"ข้อมูลไม่ถูกต้อง")</f>
        <v>ข้อมูลไม่ถูกต้อง</v>
      </c>
      <c r="T250" s="149" t="str">
        <f t="shared" si="30"/>
        <v>ข้อมูลไม่ถูกต้อง</v>
      </c>
      <c r="U250" s="149" t="str">
        <f>IF(ISNUMBER(R250),
IF(H$2=ตัวเลือก!A$30,"ยังไม่บันทึกข้อมูล",R250*0.47),"ข้อมูลไม่ถูกต้อง")</f>
        <v>ข้อมูลไม่ถูกต้อง</v>
      </c>
      <c r="V250" s="149" t="str">
        <f>IF(ISNUMBER(S250),
IF(H$2=ตัวเลือก!A$30,"ยังไม่บันทึกข้อมูล",S250*0.47),"ข้อมูลไม่ถูกต้อง")</f>
        <v>ข้อมูลไม่ถูกต้อง</v>
      </c>
      <c r="W250" s="149" t="str">
        <f t="shared" si="31"/>
        <v>ข้อมูลไม่ถูกต้อง</v>
      </c>
      <c r="X250" s="148" t="str">
        <f t="shared" si="32"/>
        <v>ข้อมูลไม่ถูกต้อง</v>
      </c>
      <c r="Y250" s="38"/>
      <c r="Z250" s="38"/>
      <c r="AA250" s="38"/>
    </row>
    <row r="251" spans="1:27" x14ac:dyDescent="0.45">
      <c r="A251" s="38">
        <v>246</v>
      </c>
      <c r="B251" s="38"/>
      <c r="C251" s="38"/>
      <c r="D251" s="38"/>
      <c r="E251" s="38"/>
      <c r="F251" s="35"/>
      <c r="G251" s="35"/>
      <c r="H251" s="150"/>
      <c r="I251" s="38"/>
      <c r="J251" s="149" t="str">
        <f t="shared" si="33"/>
        <v>รอข้อมูลคอลัมน์ H</v>
      </c>
      <c r="K251" s="150"/>
      <c r="L251" s="150"/>
      <c r="M251" s="150"/>
      <c r="N251" s="149" t="str" cm="1">
        <f t="array" ref="N251">IF(AND(K251:M251=""),"ยังไม่บันทึกข้อมูล",
IF(M251&lt;&gt;"",
IF(M251&gt;=1.3,M251,"เป็นไม้พุ่ม"),
IF(K251+L251&gt;=1.3,K251+L251,"เป็นไม้พุ่ม")))</f>
        <v>ยังไม่บันทึกข้อมูล</v>
      </c>
      <c r="O251" s="149" t="str">
        <f t="shared" si="26"/>
        <v>ข้อมูลไม่ถูกต้อง</v>
      </c>
      <c r="P251" s="149" t="str">
        <f t="shared" si="27"/>
        <v>ข้อมูลไม่ถูกต้อง</v>
      </c>
      <c r="Q251" s="149" t="str">
        <f t="shared" si="28"/>
        <v>ข้อมูลไม่ถูกต้อง</v>
      </c>
      <c r="R251" s="149" t="str">
        <f t="shared" si="29"/>
        <v>ข้อมูลไม่ถูกต้อง</v>
      </c>
      <c r="S251" s="149" t="str">
        <f>IF(ISNUMBER(R251),
IF(H$2=ตัวเลือก!A$30,"ยังไม่บันทึกข้อมูล",R251*0.27),"ข้อมูลไม่ถูกต้อง")</f>
        <v>ข้อมูลไม่ถูกต้อง</v>
      </c>
      <c r="T251" s="149" t="str">
        <f t="shared" si="30"/>
        <v>ข้อมูลไม่ถูกต้อง</v>
      </c>
      <c r="U251" s="149" t="str">
        <f>IF(ISNUMBER(R251),
IF(H$2=ตัวเลือก!A$30,"ยังไม่บันทึกข้อมูล",R251*0.47),"ข้อมูลไม่ถูกต้อง")</f>
        <v>ข้อมูลไม่ถูกต้อง</v>
      </c>
      <c r="V251" s="149" t="str">
        <f>IF(ISNUMBER(S251),
IF(H$2=ตัวเลือก!A$30,"ยังไม่บันทึกข้อมูล",S251*0.47),"ข้อมูลไม่ถูกต้อง")</f>
        <v>ข้อมูลไม่ถูกต้อง</v>
      </c>
      <c r="W251" s="149" t="str">
        <f t="shared" si="31"/>
        <v>ข้อมูลไม่ถูกต้อง</v>
      </c>
      <c r="X251" s="148" t="str">
        <f t="shared" si="32"/>
        <v>ข้อมูลไม่ถูกต้อง</v>
      </c>
      <c r="Y251" s="38"/>
      <c r="Z251" s="38"/>
      <c r="AA251" s="38"/>
    </row>
    <row r="252" spans="1:27" x14ac:dyDescent="0.45">
      <c r="A252" s="38">
        <v>247</v>
      </c>
      <c r="B252" s="38"/>
      <c r="C252" s="38"/>
      <c r="D252" s="38"/>
      <c r="E252" s="38"/>
      <c r="F252" s="35"/>
      <c r="G252" s="35"/>
      <c r="H252" s="150"/>
      <c r="I252" s="38"/>
      <c r="J252" s="149" t="str">
        <f t="shared" si="33"/>
        <v>รอข้อมูลคอลัมน์ H</v>
      </c>
      <c r="K252" s="150"/>
      <c r="L252" s="150"/>
      <c r="M252" s="150"/>
      <c r="N252" s="149" t="str" cm="1">
        <f t="array" ref="N252">IF(AND(K252:M252=""),"ยังไม่บันทึกข้อมูล",
IF(M252&lt;&gt;"",
IF(M252&gt;=1.3,M252,"เป็นไม้พุ่ม"),
IF(K252+L252&gt;=1.3,K252+L252,"เป็นไม้พุ่ม")))</f>
        <v>ยังไม่บันทึกข้อมูล</v>
      </c>
      <c r="O252" s="149" t="str">
        <f t="shared" si="26"/>
        <v>ข้อมูลไม่ถูกต้อง</v>
      </c>
      <c r="P252" s="149" t="str">
        <f t="shared" si="27"/>
        <v>ข้อมูลไม่ถูกต้อง</v>
      </c>
      <c r="Q252" s="149" t="str">
        <f t="shared" si="28"/>
        <v>ข้อมูลไม่ถูกต้อง</v>
      </c>
      <c r="R252" s="149" t="str">
        <f t="shared" si="29"/>
        <v>ข้อมูลไม่ถูกต้อง</v>
      </c>
      <c r="S252" s="149" t="str">
        <f>IF(ISNUMBER(R252),
IF(H$2=ตัวเลือก!A$30,"ยังไม่บันทึกข้อมูล",R252*0.27),"ข้อมูลไม่ถูกต้อง")</f>
        <v>ข้อมูลไม่ถูกต้อง</v>
      </c>
      <c r="T252" s="149" t="str">
        <f t="shared" si="30"/>
        <v>ข้อมูลไม่ถูกต้อง</v>
      </c>
      <c r="U252" s="149" t="str">
        <f>IF(ISNUMBER(R252),
IF(H$2=ตัวเลือก!A$30,"ยังไม่บันทึกข้อมูล",R252*0.47),"ข้อมูลไม่ถูกต้อง")</f>
        <v>ข้อมูลไม่ถูกต้อง</v>
      </c>
      <c r="V252" s="149" t="str">
        <f>IF(ISNUMBER(S252),
IF(H$2=ตัวเลือก!A$30,"ยังไม่บันทึกข้อมูล",S252*0.47),"ข้อมูลไม่ถูกต้อง")</f>
        <v>ข้อมูลไม่ถูกต้อง</v>
      </c>
      <c r="W252" s="149" t="str">
        <f t="shared" si="31"/>
        <v>ข้อมูลไม่ถูกต้อง</v>
      </c>
      <c r="X252" s="148" t="str">
        <f t="shared" si="32"/>
        <v>ข้อมูลไม่ถูกต้อง</v>
      </c>
      <c r="Y252" s="38"/>
      <c r="Z252" s="38"/>
      <c r="AA252" s="38"/>
    </row>
    <row r="253" spans="1:27" x14ac:dyDescent="0.45">
      <c r="A253" s="38">
        <v>248</v>
      </c>
      <c r="B253" s="38"/>
      <c r="C253" s="38"/>
      <c r="D253" s="38"/>
      <c r="E253" s="38"/>
      <c r="F253" s="35"/>
      <c r="G253" s="35"/>
      <c r="H253" s="150"/>
      <c r="I253" s="38"/>
      <c r="J253" s="149" t="str">
        <f t="shared" si="33"/>
        <v>รอข้อมูลคอลัมน์ H</v>
      </c>
      <c r="K253" s="150"/>
      <c r="L253" s="150"/>
      <c r="M253" s="150"/>
      <c r="N253" s="149" t="str" cm="1">
        <f t="array" ref="N253">IF(AND(K253:M253=""),"ยังไม่บันทึกข้อมูล",
IF(M253&lt;&gt;"",
IF(M253&gt;=1.3,M253,"เป็นไม้พุ่ม"),
IF(K253+L253&gt;=1.3,K253+L253,"เป็นไม้พุ่ม")))</f>
        <v>ยังไม่บันทึกข้อมูล</v>
      </c>
      <c r="O253" s="149" t="str">
        <f t="shared" si="26"/>
        <v>ข้อมูลไม่ถูกต้อง</v>
      </c>
      <c r="P253" s="149" t="str">
        <f t="shared" si="27"/>
        <v>ข้อมูลไม่ถูกต้อง</v>
      </c>
      <c r="Q253" s="149" t="str">
        <f t="shared" si="28"/>
        <v>ข้อมูลไม่ถูกต้อง</v>
      </c>
      <c r="R253" s="149" t="str">
        <f t="shared" si="29"/>
        <v>ข้อมูลไม่ถูกต้อง</v>
      </c>
      <c r="S253" s="149" t="str">
        <f>IF(ISNUMBER(R253),
IF(H$2=ตัวเลือก!A$30,"ยังไม่บันทึกข้อมูล",R253*0.27),"ข้อมูลไม่ถูกต้อง")</f>
        <v>ข้อมูลไม่ถูกต้อง</v>
      </c>
      <c r="T253" s="149" t="str">
        <f t="shared" si="30"/>
        <v>ข้อมูลไม่ถูกต้อง</v>
      </c>
      <c r="U253" s="149" t="str">
        <f>IF(ISNUMBER(R253),
IF(H$2=ตัวเลือก!A$30,"ยังไม่บันทึกข้อมูล",R253*0.47),"ข้อมูลไม่ถูกต้อง")</f>
        <v>ข้อมูลไม่ถูกต้อง</v>
      </c>
      <c r="V253" s="149" t="str">
        <f>IF(ISNUMBER(S253),
IF(H$2=ตัวเลือก!A$30,"ยังไม่บันทึกข้อมูล",S253*0.47),"ข้อมูลไม่ถูกต้อง")</f>
        <v>ข้อมูลไม่ถูกต้อง</v>
      </c>
      <c r="W253" s="149" t="str">
        <f t="shared" si="31"/>
        <v>ข้อมูลไม่ถูกต้อง</v>
      </c>
      <c r="X253" s="148" t="str">
        <f t="shared" si="32"/>
        <v>ข้อมูลไม่ถูกต้อง</v>
      </c>
      <c r="Y253" s="38"/>
      <c r="Z253" s="38"/>
      <c r="AA253" s="38"/>
    </row>
    <row r="254" spans="1:27" x14ac:dyDescent="0.45">
      <c r="A254" s="38">
        <v>249</v>
      </c>
      <c r="B254" s="38"/>
      <c r="C254" s="38"/>
      <c r="D254" s="38"/>
      <c r="E254" s="38"/>
      <c r="F254" s="35"/>
      <c r="G254" s="35"/>
      <c r="H254" s="150"/>
      <c r="I254" s="38"/>
      <c r="J254" s="149" t="str">
        <f t="shared" si="33"/>
        <v>รอข้อมูลคอลัมน์ H</v>
      </c>
      <c r="K254" s="150"/>
      <c r="L254" s="150"/>
      <c r="M254" s="150"/>
      <c r="N254" s="149" t="str" cm="1">
        <f t="array" ref="N254">IF(AND(K254:M254=""),"ยังไม่บันทึกข้อมูล",
IF(M254&lt;&gt;"",
IF(M254&gt;=1.3,M254,"เป็นไม้พุ่ม"),
IF(K254+L254&gt;=1.3,K254+L254,"เป็นไม้พุ่ม")))</f>
        <v>ยังไม่บันทึกข้อมูล</v>
      </c>
      <c r="O254" s="149" t="str">
        <f t="shared" si="26"/>
        <v>ข้อมูลไม่ถูกต้อง</v>
      </c>
      <c r="P254" s="149" t="str">
        <f t="shared" si="27"/>
        <v>ข้อมูลไม่ถูกต้อง</v>
      </c>
      <c r="Q254" s="149" t="str">
        <f t="shared" si="28"/>
        <v>ข้อมูลไม่ถูกต้อง</v>
      </c>
      <c r="R254" s="149" t="str">
        <f t="shared" si="29"/>
        <v>ข้อมูลไม่ถูกต้อง</v>
      </c>
      <c r="S254" s="149" t="str">
        <f>IF(ISNUMBER(R254),
IF(H$2=ตัวเลือก!A$30,"ยังไม่บันทึกข้อมูล",R254*0.27),"ข้อมูลไม่ถูกต้อง")</f>
        <v>ข้อมูลไม่ถูกต้อง</v>
      </c>
      <c r="T254" s="149" t="str">
        <f t="shared" si="30"/>
        <v>ข้อมูลไม่ถูกต้อง</v>
      </c>
      <c r="U254" s="149" t="str">
        <f>IF(ISNUMBER(R254),
IF(H$2=ตัวเลือก!A$30,"ยังไม่บันทึกข้อมูล",R254*0.47),"ข้อมูลไม่ถูกต้อง")</f>
        <v>ข้อมูลไม่ถูกต้อง</v>
      </c>
      <c r="V254" s="149" t="str">
        <f>IF(ISNUMBER(S254),
IF(H$2=ตัวเลือก!A$30,"ยังไม่บันทึกข้อมูล",S254*0.47),"ข้อมูลไม่ถูกต้อง")</f>
        <v>ข้อมูลไม่ถูกต้อง</v>
      </c>
      <c r="W254" s="149" t="str">
        <f t="shared" si="31"/>
        <v>ข้อมูลไม่ถูกต้อง</v>
      </c>
      <c r="X254" s="148" t="str">
        <f t="shared" si="32"/>
        <v>ข้อมูลไม่ถูกต้อง</v>
      </c>
      <c r="Y254" s="38"/>
      <c r="Z254" s="38"/>
      <c r="AA254" s="38"/>
    </row>
    <row r="255" spans="1:27" x14ac:dyDescent="0.45">
      <c r="A255" s="38">
        <v>250</v>
      </c>
      <c r="B255" s="38"/>
      <c r="C255" s="38"/>
      <c r="D255" s="38"/>
      <c r="E255" s="38"/>
      <c r="F255" s="35"/>
      <c r="G255" s="35"/>
      <c r="H255" s="150"/>
      <c r="I255" s="38"/>
      <c r="J255" s="149" t="str">
        <f t="shared" si="33"/>
        <v>รอข้อมูลคอลัมน์ H</v>
      </c>
      <c r="K255" s="150"/>
      <c r="L255" s="150"/>
      <c r="M255" s="150"/>
      <c r="N255" s="149" t="str" cm="1">
        <f t="array" ref="N255">IF(AND(K255:M255=""),"ยังไม่บันทึกข้อมูล",
IF(M255&lt;&gt;"",
IF(M255&gt;=1.3,M255,"เป็นไม้พุ่ม"),
IF(K255+L255&gt;=1.3,K255+L255,"เป็นไม้พุ่ม")))</f>
        <v>ยังไม่บันทึกข้อมูล</v>
      </c>
      <c r="O255" s="149" t="str">
        <f t="shared" si="26"/>
        <v>ข้อมูลไม่ถูกต้อง</v>
      </c>
      <c r="P255" s="149" t="str">
        <f t="shared" si="27"/>
        <v>ข้อมูลไม่ถูกต้อง</v>
      </c>
      <c r="Q255" s="149" t="str">
        <f t="shared" si="28"/>
        <v>ข้อมูลไม่ถูกต้อง</v>
      </c>
      <c r="R255" s="149" t="str">
        <f t="shared" si="29"/>
        <v>ข้อมูลไม่ถูกต้อง</v>
      </c>
      <c r="S255" s="149" t="str">
        <f>IF(ISNUMBER(R255),
IF(H$2=ตัวเลือก!A$30,"ยังไม่บันทึกข้อมูล",R255*0.27),"ข้อมูลไม่ถูกต้อง")</f>
        <v>ข้อมูลไม่ถูกต้อง</v>
      </c>
      <c r="T255" s="149" t="str">
        <f t="shared" si="30"/>
        <v>ข้อมูลไม่ถูกต้อง</v>
      </c>
      <c r="U255" s="149" t="str">
        <f>IF(ISNUMBER(R255),
IF(H$2=ตัวเลือก!A$30,"ยังไม่บันทึกข้อมูล",R255*0.47),"ข้อมูลไม่ถูกต้อง")</f>
        <v>ข้อมูลไม่ถูกต้อง</v>
      </c>
      <c r="V255" s="149" t="str">
        <f>IF(ISNUMBER(S255),
IF(H$2=ตัวเลือก!A$30,"ยังไม่บันทึกข้อมูล",S255*0.47),"ข้อมูลไม่ถูกต้อง")</f>
        <v>ข้อมูลไม่ถูกต้อง</v>
      </c>
      <c r="W255" s="149" t="str">
        <f t="shared" si="31"/>
        <v>ข้อมูลไม่ถูกต้อง</v>
      </c>
      <c r="X255" s="148" t="str">
        <f t="shared" si="32"/>
        <v>ข้อมูลไม่ถูกต้อง</v>
      </c>
      <c r="Y255" s="38"/>
      <c r="Z255" s="38"/>
      <c r="AA255" s="38"/>
    </row>
    <row r="256" spans="1:27" x14ac:dyDescent="0.45">
      <c r="A256" s="38">
        <v>251</v>
      </c>
      <c r="B256" s="38"/>
      <c r="C256" s="38"/>
      <c r="D256" s="38"/>
      <c r="E256" s="38"/>
      <c r="F256" s="35"/>
      <c r="G256" s="35"/>
      <c r="H256" s="150"/>
      <c r="I256" s="38"/>
      <c r="J256" s="149" t="str">
        <f t="shared" si="33"/>
        <v>รอข้อมูลคอลัมน์ H</v>
      </c>
      <c r="K256" s="150"/>
      <c r="L256" s="150"/>
      <c r="M256" s="150"/>
      <c r="N256" s="149" t="str" cm="1">
        <f t="array" ref="N256">IF(AND(K256:M256=""),"ยังไม่บันทึกข้อมูล",
IF(M256&lt;&gt;"",
IF(M256&gt;=1.3,M256,"เป็นไม้พุ่ม"),
IF(K256+L256&gt;=1.3,K256+L256,"เป็นไม้พุ่ม")))</f>
        <v>ยังไม่บันทึกข้อมูล</v>
      </c>
      <c r="O256" s="149" t="str">
        <f t="shared" si="26"/>
        <v>ข้อมูลไม่ถูกต้อง</v>
      </c>
      <c r="P256" s="149" t="str">
        <f t="shared" si="27"/>
        <v>ข้อมูลไม่ถูกต้อง</v>
      </c>
      <c r="Q256" s="149" t="str">
        <f t="shared" si="28"/>
        <v>ข้อมูลไม่ถูกต้อง</v>
      </c>
      <c r="R256" s="149" t="str">
        <f t="shared" si="29"/>
        <v>ข้อมูลไม่ถูกต้อง</v>
      </c>
      <c r="S256" s="149" t="str">
        <f>IF(ISNUMBER(R256),
IF(H$2=ตัวเลือก!A$30,"ยังไม่บันทึกข้อมูล",R256*0.27),"ข้อมูลไม่ถูกต้อง")</f>
        <v>ข้อมูลไม่ถูกต้อง</v>
      </c>
      <c r="T256" s="149" t="str">
        <f t="shared" si="30"/>
        <v>ข้อมูลไม่ถูกต้อง</v>
      </c>
      <c r="U256" s="149" t="str">
        <f>IF(ISNUMBER(R256),
IF(H$2=ตัวเลือก!A$30,"ยังไม่บันทึกข้อมูล",R256*0.47),"ข้อมูลไม่ถูกต้อง")</f>
        <v>ข้อมูลไม่ถูกต้อง</v>
      </c>
      <c r="V256" s="149" t="str">
        <f>IF(ISNUMBER(S256),
IF(H$2=ตัวเลือก!A$30,"ยังไม่บันทึกข้อมูล",S256*0.47),"ข้อมูลไม่ถูกต้อง")</f>
        <v>ข้อมูลไม่ถูกต้อง</v>
      </c>
      <c r="W256" s="149" t="str">
        <f t="shared" si="31"/>
        <v>ข้อมูลไม่ถูกต้อง</v>
      </c>
      <c r="X256" s="148" t="str">
        <f t="shared" si="32"/>
        <v>ข้อมูลไม่ถูกต้อง</v>
      </c>
      <c r="Y256" s="38"/>
      <c r="Z256" s="38"/>
      <c r="AA256" s="38"/>
    </row>
    <row r="257" spans="1:27" x14ac:dyDescent="0.45">
      <c r="A257" s="38">
        <v>252</v>
      </c>
      <c r="B257" s="38"/>
      <c r="C257" s="38"/>
      <c r="D257" s="38"/>
      <c r="E257" s="38"/>
      <c r="F257" s="35"/>
      <c r="G257" s="35"/>
      <c r="H257" s="150"/>
      <c r="I257" s="38"/>
      <c r="J257" s="149" t="str">
        <f t="shared" si="33"/>
        <v>รอข้อมูลคอลัมน์ H</v>
      </c>
      <c r="K257" s="150"/>
      <c r="L257" s="150"/>
      <c r="M257" s="150"/>
      <c r="N257" s="149" t="str" cm="1">
        <f t="array" ref="N257">IF(AND(K257:M257=""),"ยังไม่บันทึกข้อมูล",
IF(M257&lt;&gt;"",
IF(M257&gt;=1.3,M257,"เป็นไม้พุ่ม"),
IF(K257+L257&gt;=1.3,K257+L257,"เป็นไม้พุ่ม")))</f>
        <v>ยังไม่บันทึกข้อมูล</v>
      </c>
      <c r="O257" s="149" t="str">
        <f t="shared" si="26"/>
        <v>ข้อมูลไม่ถูกต้อง</v>
      </c>
      <c r="P257" s="149" t="str">
        <f t="shared" si="27"/>
        <v>ข้อมูลไม่ถูกต้อง</v>
      </c>
      <c r="Q257" s="149" t="str">
        <f t="shared" si="28"/>
        <v>ข้อมูลไม่ถูกต้อง</v>
      </c>
      <c r="R257" s="149" t="str">
        <f t="shared" si="29"/>
        <v>ข้อมูลไม่ถูกต้อง</v>
      </c>
      <c r="S257" s="149" t="str">
        <f>IF(ISNUMBER(R257),
IF(H$2=ตัวเลือก!A$30,"ยังไม่บันทึกข้อมูล",R257*0.27),"ข้อมูลไม่ถูกต้อง")</f>
        <v>ข้อมูลไม่ถูกต้อง</v>
      </c>
      <c r="T257" s="149" t="str">
        <f t="shared" si="30"/>
        <v>ข้อมูลไม่ถูกต้อง</v>
      </c>
      <c r="U257" s="149" t="str">
        <f>IF(ISNUMBER(R257),
IF(H$2=ตัวเลือก!A$30,"ยังไม่บันทึกข้อมูล",R257*0.47),"ข้อมูลไม่ถูกต้อง")</f>
        <v>ข้อมูลไม่ถูกต้อง</v>
      </c>
      <c r="V257" s="149" t="str">
        <f>IF(ISNUMBER(S257),
IF(H$2=ตัวเลือก!A$30,"ยังไม่บันทึกข้อมูล",S257*0.47),"ข้อมูลไม่ถูกต้อง")</f>
        <v>ข้อมูลไม่ถูกต้อง</v>
      </c>
      <c r="W257" s="149" t="str">
        <f t="shared" si="31"/>
        <v>ข้อมูลไม่ถูกต้อง</v>
      </c>
      <c r="X257" s="148" t="str">
        <f t="shared" si="32"/>
        <v>ข้อมูลไม่ถูกต้อง</v>
      </c>
      <c r="Y257" s="38"/>
      <c r="Z257" s="38"/>
      <c r="AA257" s="38"/>
    </row>
    <row r="258" spans="1:27" x14ac:dyDescent="0.45">
      <c r="A258" s="38">
        <v>253</v>
      </c>
      <c r="B258" s="38"/>
      <c r="C258" s="38"/>
      <c r="D258" s="38"/>
      <c r="E258" s="38"/>
      <c r="F258" s="35"/>
      <c r="G258" s="35"/>
      <c r="H258" s="150"/>
      <c r="I258" s="38"/>
      <c r="J258" s="149" t="str">
        <f t="shared" si="33"/>
        <v>รอข้อมูลคอลัมน์ H</v>
      </c>
      <c r="K258" s="150"/>
      <c r="L258" s="150"/>
      <c r="M258" s="150"/>
      <c r="N258" s="149" t="str" cm="1">
        <f t="array" ref="N258">IF(AND(K258:M258=""),"ยังไม่บันทึกข้อมูล",
IF(M258&lt;&gt;"",
IF(M258&gt;=1.3,M258,"เป็นไม้พุ่ม"),
IF(K258+L258&gt;=1.3,K258+L258,"เป็นไม้พุ่ม")))</f>
        <v>ยังไม่บันทึกข้อมูล</v>
      </c>
      <c r="O258" s="149" t="str">
        <f t="shared" si="26"/>
        <v>ข้อมูลไม่ถูกต้อง</v>
      </c>
      <c r="P258" s="149" t="str">
        <f t="shared" si="27"/>
        <v>ข้อมูลไม่ถูกต้อง</v>
      </c>
      <c r="Q258" s="149" t="str">
        <f t="shared" si="28"/>
        <v>ข้อมูลไม่ถูกต้อง</v>
      </c>
      <c r="R258" s="149" t="str">
        <f t="shared" si="29"/>
        <v>ข้อมูลไม่ถูกต้อง</v>
      </c>
      <c r="S258" s="149" t="str">
        <f>IF(ISNUMBER(R258),
IF(H$2=ตัวเลือก!A$30,"ยังไม่บันทึกข้อมูล",R258*0.27),"ข้อมูลไม่ถูกต้อง")</f>
        <v>ข้อมูลไม่ถูกต้อง</v>
      </c>
      <c r="T258" s="149" t="str">
        <f t="shared" si="30"/>
        <v>ข้อมูลไม่ถูกต้อง</v>
      </c>
      <c r="U258" s="149" t="str">
        <f>IF(ISNUMBER(R258),
IF(H$2=ตัวเลือก!A$30,"ยังไม่บันทึกข้อมูล",R258*0.47),"ข้อมูลไม่ถูกต้อง")</f>
        <v>ข้อมูลไม่ถูกต้อง</v>
      </c>
      <c r="V258" s="149" t="str">
        <f>IF(ISNUMBER(S258),
IF(H$2=ตัวเลือก!A$30,"ยังไม่บันทึกข้อมูล",S258*0.47),"ข้อมูลไม่ถูกต้อง")</f>
        <v>ข้อมูลไม่ถูกต้อง</v>
      </c>
      <c r="W258" s="149" t="str">
        <f t="shared" si="31"/>
        <v>ข้อมูลไม่ถูกต้อง</v>
      </c>
      <c r="X258" s="148" t="str">
        <f t="shared" si="32"/>
        <v>ข้อมูลไม่ถูกต้อง</v>
      </c>
      <c r="Y258" s="38"/>
      <c r="Z258" s="38"/>
      <c r="AA258" s="38"/>
    </row>
    <row r="259" spans="1:27" x14ac:dyDescent="0.45">
      <c r="A259" s="38">
        <v>254</v>
      </c>
      <c r="B259" s="38"/>
      <c r="C259" s="38"/>
      <c r="D259" s="38"/>
      <c r="E259" s="38"/>
      <c r="F259" s="35"/>
      <c r="G259" s="35"/>
      <c r="H259" s="150"/>
      <c r="I259" s="38"/>
      <c r="J259" s="149" t="str">
        <f t="shared" si="33"/>
        <v>รอข้อมูลคอลัมน์ H</v>
      </c>
      <c r="K259" s="150"/>
      <c r="L259" s="150"/>
      <c r="M259" s="150"/>
      <c r="N259" s="149" t="str" cm="1">
        <f t="array" ref="N259">IF(AND(K259:M259=""),"ยังไม่บันทึกข้อมูล",
IF(M259&lt;&gt;"",
IF(M259&gt;=1.3,M259,"เป็นไม้พุ่ม"),
IF(K259+L259&gt;=1.3,K259+L259,"เป็นไม้พุ่ม")))</f>
        <v>ยังไม่บันทึกข้อมูล</v>
      </c>
      <c r="O259" s="149" t="str">
        <f t="shared" si="26"/>
        <v>ข้อมูลไม่ถูกต้อง</v>
      </c>
      <c r="P259" s="149" t="str">
        <f t="shared" si="27"/>
        <v>ข้อมูลไม่ถูกต้อง</v>
      </c>
      <c r="Q259" s="149" t="str">
        <f t="shared" si="28"/>
        <v>ข้อมูลไม่ถูกต้อง</v>
      </c>
      <c r="R259" s="149" t="str">
        <f t="shared" si="29"/>
        <v>ข้อมูลไม่ถูกต้อง</v>
      </c>
      <c r="S259" s="149" t="str">
        <f>IF(ISNUMBER(R259),
IF(H$2=ตัวเลือก!A$30,"ยังไม่บันทึกข้อมูล",R259*0.27),"ข้อมูลไม่ถูกต้อง")</f>
        <v>ข้อมูลไม่ถูกต้อง</v>
      </c>
      <c r="T259" s="149" t="str">
        <f t="shared" si="30"/>
        <v>ข้อมูลไม่ถูกต้อง</v>
      </c>
      <c r="U259" s="149" t="str">
        <f>IF(ISNUMBER(R259),
IF(H$2=ตัวเลือก!A$30,"ยังไม่บันทึกข้อมูล",R259*0.47),"ข้อมูลไม่ถูกต้อง")</f>
        <v>ข้อมูลไม่ถูกต้อง</v>
      </c>
      <c r="V259" s="149" t="str">
        <f>IF(ISNUMBER(S259),
IF(H$2=ตัวเลือก!A$30,"ยังไม่บันทึกข้อมูล",S259*0.47),"ข้อมูลไม่ถูกต้อง")</f>
        <v>ข้อมูลไม่ถูกต้อง</v>
      </c>
      <c r="W259" s="149" t="str">
        <f t="shared" si="31"/>
        <v>ข้อมูลไม่ถูกต้อง</v>
      </c>
      <c r="X259" s="148" t="str">
        <f t="shared" si="32"/>
        <v>ข้อมูลไม่ถูกต้อง</v>
      </c>
      <c r="Y259" s="38"/>
      <c r="Z259" s="38"/>
      <c r="AA259" s="38"/>
    </row>
    <row r="260" spans="1:27" x14ac:dyDescent="0.45">
      <c r="A260" s="38">
        <v>255</v>
      </c>
      <c r="B260" s="38"/>
      <c r="C260" s="38"/>
      <c r="D260" s="38"/>
      <c r="E260" s="38"/>
      <c r="F260" s="35"/>
      <c r="G260" s="35"/>
      <c r="H260" s="150"/>
      <c r="I260" s="38"/>
      <c r="J260" s="149" t="str">
        <f t="shared" si="33"/>
        <v>รอข้อมูลคอลัมน์ H</v>
      </c>
      <c r="K260" s="150"/>
      <c r="L260" s="150"/>
      <c r="M260" s="150"/>
      <c r="N260" s="149" t="str" cm="1">
        <f t="array" ref="N260">IF(AND(K260:M260=""),"ยังไม่บันทึกข้อมูล",
IF(M260&lt;&gt;"",
IF(M260&gt;=1.3,M260,"เป็นไม้พุ่ม"),
IF(K260+L260&gt;=1.3,K260+L260,"เป็นไม้พุ่ม")))</f>
        <v>ยังไม่บันทึกข้อมูล</v>
      </c>
      <c r="O260" s="149" t="str">
        <f t="shared" si="26"/>
        <v>ข้อมูลไม่ถูกต้อง</v>
      </c>
      <c r="P260" s="149" t="str">
        <f t="shared" si="27"/>
        <v>ข้อมูลไม่ถูกต้อง</v>
      </c>
      <c r="Q260" s="149" t="str">
        <f t="shared" si="28"/>
        <v>ข้อมูลไม่ถูกต้อง</v>
      </c>
      <c r="R260" s="149" t="str">
        <f t="shared" si="29"/>
        <v>ข้อมูลไม่ถูกต้อง</v>
      </c>
      <c r="S260" s="149" t="str">
        <f>IF(ISNUMBER(R260),
IF(H$2=ตัวเลือก!A$30,"ยังไม่บันทึกข้อมูล",R260*0.27),"ข้อมูลไม่ถูกต้อง")</f>
        <v>ข้อมูลไม่ถูกต้อง</v>
      </c>
      <c r="T260" s="149" t="str">
        <f t="shared" si="30"/>
        <v>ข้อมูลไม่ถูกต้อง</v>
      </c>
      <c r="U260" s="149" t="str">
        <f>IF(ISNUMBER(R260),
IF(H$2=ตัวเลือก!A$30,"ยังไม่บันทึกข้อมูล",R260*0.47),"ข้อมูลไม่ถูกต้อง")</f>
        <v>ข้อมูลไม่ถูกต้อง</v>
      </c>
      <c r="V260" s="149" t="str">
        <f>IF(ISNUMBER(S260),
IF(H$2=ตัวเลือก!A$30,"ยังไม่บันทึกข้อมูล",S260*0.47),"ข้อมูลไม่ถูกต้อง")</f>
        <v>ข้อมูลไม่ถูกต้อง</v>
      </c>
      <c r="W260" s="149" t="str">
        <f t="shared" si="31"/>
        <v>ข้อมูลไม่ถูกต้อง</v>
      </c>
      <c r="X260" s="148" t="str">
        <f t="shared" si="32"/>
        <v>ข้อมูลไม่ถูกต้อง</v>
      </c>
      <c r="Y260" s="38"/>
      <c r="Z260" s="38"/>
      <c r="AA260" s="38"/>
    </row>
    <row r="261" spans="1:27" x14ac:dyDescent="0.45">
      <c r="A261" s="38">
        <v>256</v>
      </c>
      <c r="B261" s="38"/>
      <c r="C261" s="38"/>
      <c r="D261" s="38"/>
      <c r="E261" s="38"/>
      <c r="F261" s="35"/>
      <c r="G261" s="35"/>
      <c r="H261" s="150"/>
      <c r="I261" s="38"/>
      <c r="J261" s="149" t="str">
        <f t="shared" si="33"/>
        <v>รอข้อมูลคอลัมน์ H</v>
      </c>
      <c r="K261" s="150"/>
      <c r="L261" s="150"/>
      <c r="M261" s="150"/>
      <c r="N261" s="149" t="str" cm="1">
        <f t="array" ref="N261">IF(AND(K261:M261=""),"ยังไม่บันทึกข้อมูล",
IF(M261&lt;&gt;"",
IF(M261&gt;=1.3,M261,"เป็นไม้พุ่ม"),
IF(K261+L261&gt;=1.3,K261+L261,"เป็นไม้พุ่ม")))</f>
        <v>ยังไม่บันทึกข้อมูล</v>
      </c>
      <c r="O261" s="149" t="str">
        <f t="shared" si="26"/>
        <v>ข้อมูลไม่ถูกต้อง</v>
      </c>
      <c r="P261" s="149" t="str">
        <f t="shared" si="27"/>
        <v>ข้อมูลไม่ถูกต้อง</v>
      </c>
      <c r="Q261" s="149" t="str">
        <f t="shared" si="28"/>
        <v>ข้อมูลไม่ถูกต้อง</v>
      </c>
      <c r="R261" s="149" t="str">
        <f t="shared" si="29"/>
        <v>ข้อมูลไม่ถูกต้อง</v>
      </c>
      <c r="S261" s="149" t="str">
        <f>IF(ISNUMBER(R261),
IF(H$2=ตัวเลือก!A$30,"ยังไม่บันทึกข้อมูล",R261*0.27),"ข้อมูลไม่ถูกต้อง")</f>
        <v>ข้อมูลไม่ถูกต้อง</v>
      </c>
      <c r="T261" s="149" t="str">
        <f t="shared" si="30"/>
        <v>ข้อมูลไม่ถูกต้อง</v>
      </c>
      <c r="U261" s="149" t="str">
        <f>IF(ISNUMBER(R261),
IF(H$2=ตัวเลือก!A$30,"ยังไม่บันทึกข้อมูล",R261*0.47),"ข้อมูลไม่ถูกต้อง")</f>
        <v>ข้อมูลไม่ถูกต้อง</v>
      </c>
      <c r="V261" s="149" t="str">
        <f>IF(ISNUMBER(S261),
IF(H$2=ตัวเลือก!A$30,"ยังไม่บันทึกข้อมูล",S261*0.47),"ข้อมูลไม่ถูกต้อง")</f>
        <v>ข้อมูลไม่ถูกต้อง</v>
      </c>
      <c r="W261" s="149" t="str">
        <f t="shared" si="31"/>
        <v>ข้อมูลไม่ถูกต้อง</v>
      </c>
      <c r="X261" s="148" t="str">
        <f t="shared" si="32"/>
        <v>ข้อมูลไม่ถูกต้อง</v>
      </c>
      <c r="Y261" s="38"/>
      <c r="Z261" s="38"/>
      <c r="AA261" s="38"/>
    </row>
    <row r="262" spans="1:27" x14ac:dyDescent="0.45">
      <c r="A262" s="38">
        <v>257</v>
      </c>
      <c r="B262" s="38"/>
      <c r="C262" s="38"/>
      <c r="D262" s="38"/>
      <c r="E262" s="38"/>
      <c r="F262" s="35"/>
      <c r="G262" s="35"/>
      <c r="H262" s="150"/>
      <c r="I262" s="38"/>
      <c r="J262" s="149" t="str">
        <f t="shared" si="33"/>
        <v>รอข้อมูลคอลัมน์ H</v>
      </c>
      <c r="K262" s="150"/>
      <c r="L262" s="150"/>
      <c r="M262" s="150"/>
      <c r="N262" s="149" t="str" cm="1">
        <f t="array" ref="N262">IF(AND(K262:M262=""),"ยังไม่บันทึกข้อมูล",
IF(M262&lt;&gt;"",
IF(M262&gt;=1.3,M262,"เป็นไม้พุ่ม"),
IF(K262+L262&gt;=1.3,K262+L262,"เป็นไม้พุ่ม")))</f>
        <v>ยังไม่บันทึกข้อมูล</v>
      </c>
      <c r="O262" s="149" t="str">
        <f t="shared" si="26"/>
        <v>ข้อมูลไม่ถูกต้อง</v>
      </c>
      <c r="P262" s="149" t="str">
        <f t="shared" si="27"/>
        <v>ข้อมูลไม่ถูกต้อง</v>
      </c>
      <c r="Q262" s="149" t="str">
        <f t="shared" si="28"/>
        <v>ข้อมูลไม่ถูกต้อง</v>
      </c>
      <c r="R262" s="149" t="str">
        <f t="shared" si="29"/>
        <v>ข้อมูลไม่ถูกต้อง</v>
      </c>
      <c r="S262" s="149" t="str">
        <f>IF(ISNUMBER(R262),
IF(H$2=ตัวเลือก!A$30,"ยังไม่บันทึกข้อมูล",R262*0.27),"ข้อมูลไม่ถูกต้อง")</f>
        <v>ข้อมูลไม่ถูกต้อง</v>
      </c>
      <c r="T262" s="149" t="str">
        <f t="shared" si="30"/>
        <v>ข้อมูลไม่ถูกต้อง</v>
      </c>
      <c r="U262" s="149" t="str">
        <f>IF(ISNUMBER(R262),
IF(H$2=ตัวเลือก!A$30,"ยังไม่บันทึกข้อมูล",R262*0.47),"ข้อมูลไม่ถูกต้อง")</f>
        <v>ข้อมูลไม่ถูกต้อง</v>
      </c>
      <c r="V262" s="149" t="str">
        <f>IF(ISNUMBER(S262),
IF(H$2=ตัวเลือก!A$30,"ยังไม่บันทึกข้อมูล",S262*0.47),"ข้อมูลไม่ถูกต้อง")</f>
        <v>ข้อมูลไม่ถูกต้อง</v>
      </c>
      <c r="W262" s="149" t="str">
        <f t="shared" si="31"/>
        <v>ข้อมูลไม่ถูกต้อง</v>
      </c>
      <c r="X262" s="148" t="str">
        <f t="shared" si="32"/>
        <v>ข้อมูลไม่ถูกต้อง</v>
      </c>
      <c r="Y262" s="38"/>
      <c r="Z262" s="38"/>
      <c r="AA262" s="38"/>
    </row>
    <row r="263" spans="1:27" x14ac:dyDescent="0.45">
      <c r="A263" s="38">
        <v>258</v>
      </c>
      <c r="B263" s="38"/>
      <c r="C263" s="38"/>
      <c r="D263" s="38"/>
      <c r="E263" s="38"/>
      <c r="F263" s="35"/>
      <c r="G263" s="35"/>
      <c r="H263" s="150"/>
      <c r="I263" s="38"/>
      <c r="J263" s="149" t="str">
        <f t="shared" si="33"/>
        <v>รอข้อมูลคอลัมน์ H</v>
      </c>
      <c r="K263" s="150"/>
      <c r="L263" s="150"/>
      <c r="M263" s="150"/>
      <c r="N263" s="149" t="str" cm="1">
        <f t="array" ref="N263">IF(AND(K263:M263=""),"ยังไม่บันทึกข้อมูล",
IF(M263&lt;&gt;"",
IF(M263&gt;=1.3,M263,"เป็นไม้พุ่ม"),
IF(K263+L263&gt;=1.3,K263+L263,"เป็นไม้พุ่ม")))</f>
        <v>ยังไม่บันทึกข้อมูล</v>
      </c>
      <c r="O263" s="149" t="str">
        <f t="shared" ref="O263:O326" si="34">IF(AND(ISNUMBER(J263),ISNUMBER(N263)),0.0702*(((J263^2)*N263))^0.8737,"ข้อมูลไม่ถูกต้อง")</f>
        <v>ข้อมูลไม่ถูกต้อง</v>
      </c>
      <c r="P263" s="149" t="str">
        <f t="shared" ref="P263:P326" si="35">IF(AND(ISNUMBER(J263),ISNUMBER(N263)),0.0093*(((J263^2)*N263))^0.9403,"ข้อมูลไม่ถูกต้อง")</f>
        <v>ข้อมูลไม่ถูกต้อง</v>
      </c>
      <c r="Q263" s="149" t="str">
        <f t="shared" ref="Q263:Q326" si="36">IF(AND(ISNUMBER(K263),ISNUMBER(O263)),0.0244*(((K263^2)*O263))^1.0517,"ข้อมูลไม่ถูกต้อง")</f>
        <v>ข้อมูลไม่ถูกต้อง</v>
      </c>
      <c r="R263" s="149" t="str">
        <f t="shared" ref="R263:R326" si="37">IF(AND(O263&lt;&gt;"ข้อมูลไม่ถูกต้อง",P263&lt;&gt;"ข้อมูลไม่ถูกต้อง",Q263&lt;&gt;"ข้อมูลไม่ถูกต้อง"),O263+P263+Q263,"ข้อมูลไม่ถูกต้อง")</f>
        <v>ข้อมูลไม่ถูกต้อง</v>
      </c>
      <c r="S263" s="149" t="str">
        <f>IF(ISNUMBER(R263),
IF(H$2=ตัวเลือก!A$30,"ยังไม่บันทึกข้อมูล",R263*0.27),"ข้อมูลไม่ถูกต้อง")</f>
        <v>ข้อมูลไม่ถูกต้อง</v>
      </c>
      <c r="T263" s="149" t="str">
        <f t="shared" ref="T263:T326" si="38">IF(AND(ISNUMBER(R263),ISNUMBER(S263)),R263+S263,"ข้อมูลไม่ถูกต้อง")</f>
        <v>ข้อมูลไม่ถูกต้อง</v>
      </c>
      <c r="U263" s="149" t="str">
        <f>IF(ISNUMBER(R263),
IF(H$2=ตัวเลือก!A$30,"ยังไม่บันทึกข้อมูล",R263*0.47),"ข้อมูลไม่ถูกต้อง")</f>
        <v>ข้อมูลไม่ถูกต้อง</v>
      </c>
      <c r="V263" s="149" t="str">
        <f>IF(ISNUMBER(S263),
IF(H$2=ตัวเลือก!A$30,"ยังไม่บันทึกข้อมูล",S263*0.47),"ข้อมูลไม่ถูกต้อง")</f>
        <v>ข้อมูลไม่ถูกต้อง</v>
      </c>
      <c r="W263" s="149" t="str">
        <f t="shared" ref="W263:W326" si="39">IF(AND(ISNUMBER(U263),ISNUMBER(V263)),((U263+V263)/1000),"ข้อมูลไม่ถูกต้อง")</f>
        <v>ข้อมูลไม่ถูกต้อง</v>
      </c>
      <c r="X263" s="148" t="str">
        <f t="shared" si="32"/>
        <v>ข้อมูลไม่ถูกต้อง</v>
      </c>
      <c r="Y263" s="38"/>
      <c r="Z263" s="38"/>
      <c r="AA263" s="38"/>
    </row>
    <row r="264" spans="1:27" x14ac:dyDescent="0.45">
      <c r="A264" s="38">
        <v>259</v>
      </c>
      <c r="B264" s="38"/>
      <c r="C264" s="38"/>
      <c r="D264" s="38"/>
      <c r="E264" s="38"/>
      <c r="F264" s="35"/>
      <c r="G264" s="35"/>
      <c r="H264" s="150"/>
      <c r="I264" s="38"/>
      <c r="J264" s="149" t="str">
        <f t="shared" si="33"/>
        <v>รอข้อมูลคอลัมน์ H</v>
      </c>
      <c r="K264" s="150"/>
      <c r="L264" s="150"/>
      <c r="M264" s="150"/>
      <c r="N264" s="149" t="str" cm="1">
        <f t="array" ref="N264">IF(AND(K264:M264=""),"ยังไม่บันทึกข้อมูล",
IF(M264&lt;&gt;"",
IF(M264&gt;=1.3,M264,"เป็นไม้พุ่ม"),
IF(K264+L264&gt;=1.3,K264+L264,"เป็นไม้พุ่ม")))</f>
        <v>ยังไม่บันทึกข้อมูล</v>
      </c>
      <c r="O264" s="149" t="str">
        <f t="shared" si="34"/>
        <v>ข้อมูลไม่ถูกต้อง</v>
      </c>
      <c r="P264" s="149" t="str">
        <f t="shared" si="35"/>
        <v>ข้อมูลไม่ถูกต้อง</v>
      </c>
      <c r="Q264" s="149" t="str">
        <f t="shared" si="36"/>
        <v>ข้อมูลไม่ถูกต้อง</v>
      </c>
      <c r="R264" s="149" t="str">
        <f t="shared" si="37"/>
        <v>ข้อมูลไม่ถูกต้อง</v>
      </c>
      <c r="S264" s="149" t="str">
        <f>IF(ISNUMBER(R264),
IF(H$2=ตัวเลือก!A$30,"ยังไม่บันทึกข้อมูล",R264*0.27),"ข้อมูลไม่ถูกต้อง")</f>
        <v>ข้อมูลไม่ถูกต้อง</v>
      </c>
      <c r="T264" s="149" t="str">
        <f t="shared" si="38"/>
        <v>ข้อมูลไม่ถูกต้อง</v>
      </c>
      <c r="U264" s="149" t="str">
        <f>IF(ISNUMBER(R264),
IF(H$2=ตัวเลือก!A$30,"ยังไม่บันทึกข้อมูล",R264*0.47),"ข้อมูลไม่ถูกต้อง")</f>
        <v>ข้อมูลไม่ถูกต้อง</v>
      </c>
      <c r="V264" s="149" t="str">
        <f>IF(ISNUMBER(S264),
IF(H$2=ตัวเลือก!A$30,"ยังไม่บันทึกข้อมูล",S264*0.47),"ข้อมูลไม่ถูกต้อง")</f>
        <v>ข้อมูลไม่ถูกต้อง</v>
      </c>
      <c r="W264" s="149" t="str">
        <f t="shared" si="39"/>
        <v>ข้อมูลไม่ถูกต้อง</v>
      </c>
      <c r="X264" s="148" t="str">
        <f t="shared" si="32"/>
        <v>ข้อมูลไม่ถูกต้อง</v>
      </c>
      <c r="Y264" s="38"/>
      <c r="Z264" s="38"/>
      <c r="AA264" s="38"/>
    </row>
    <row r="265" spans="1:27" x14ac:dyDescent="0.45">
      <c r="A265" s="38">
        <v>260</v>
      </c>
      <c r="B265" s="38"/>
      <c r="C265" s="38"/>
      <c r="D265" s="38"/>
      <c r="E265" s="38"/>
      <c r="F265" s="35"/>
      <c r="G265" s="35"/>
      <c r="H265" s="150"/>
      <c r="I265" s="38"/>
      <c r="J265" s="149" t="str">
        <f t="shared" si="33"/>
        <v>รอข้อมูลคอลัมน์ H</v>
      </c>
      <c r="K265" s="150"/>
      <c r="L265" s="150"/>
      <c r="M265" s="150"/>
      <c r="N265" s="149" t="str" cm="1">
        <f t="array" ref="N265">IF(AND(K265:M265=""),"ยังไม่บันทึกข้อมูล",
IF(M265&lt;&gt;"",
IF(M265&gt;=1.3,M265,"เป็นไม้พุ่ม"),
IF(K265+L265&gt;=1.3,K265+L265,"เป็นไม้พุ่ม")))</f>
        <v>ยังไม่บันทึกข้อมูล</v>
      </c>
      <c r="O265" s="149" t="str">
        <f t="shared" si="34"/>
        <v>ข้อมูลไม่ถูกต้อง</v>
      </c>
      <c r="P265" s="149" t="str">
        <f t="shared" si="35"/>
        <v>ข้อมูลไม่ถูกต้อง</v>
      </c>
      <c r="Q265" s="149" t="str">
        <f t="shared" si="36"/>
        <v>ข้อมูลไม่ถูกต้อง</v>
      </c>
      <c r="R265" s="149" t="str">
        <f t="shared" si="37"/>
        <v>ข้อมูลไม่ถูกต้อง</v>
      </c>
      <c r="S265" s="149" t="str">
        <f>IF(ISNUMBER(R265),
IF(H$2=ตัวเลือก!A$30,"ยังไม่บันทึกข้อมูล",R265*0.27),"ข้อมูลไม่ถูกต้อง")</f>
        <v>ข้อมูลไม่ถูกต้อง</v>
      </c>
      <c r="T265" s="149" t="str">
        <f t="shared" si="38"/>
        <v>ข้อมูลไม่ถูกต้อง</v>
      </c>
      <c r="U265" s="149" t="str">
        <f>IF(ISNUMBER(R265),
IF(H$2=ตัวเลือก!A$30,"ยังไม่บันทึกข้อมูล",R265*0.47),"ข้อมูลไม่ถูกต้อง")</f>
        <v>ข้อมูลไม่ถูกต้อง</v>
      </c>
      <c r="V265" s="149" t="str">
        <f>IF(ISNUMBER(S265),
IF(H$2=ตัวเลือก!A$30,"ยังไม่บันทึกข้อมูล",S265*0.47),"ข้อมูลไม่ถูกต้อง")</f>
        <v>ข้อมูลไม่ถูกต้อง</v>
      </c>
      <c r="W265" s="149" t="str">
        <f t="shared" si="39"/>
        <v>ข้อมูลไม่ถูกต้อง</v>
      </c>
      <c r="X265" s="148" t="str">
        <f t="shared" si="32"/>
        <v>ข้อมูลไม่ถูกต้อง</v>
      </c>
      <c r="Y265" s="38"/>
      <c r="Z265" s="38"/>
      <c r="AA265" s="38"/>
    </row>
    <row r="266" spans="1:27" x14ac:dyDescent="0.45">
      <c r="A266" s="38">
        <v>261</v>
      </c>
      <c r="B266" s="38"/>
      <c r="C266" s="38"/>
      <c r="D266" s="38"/>
      <c r="E266" s="38"/>
      <c r="F266" s="35"/>
      <c r="G266" s="35"/>
      <c r="H266" s="150"/>
      <c r="I266" s="38"/>
      <c r="J266" s="149" t="str">
        <f t="shared" si="33"/>
        <v>รอข้อมูลคอลัมน์ H</v>
      </c>
      <c r="K266" s="150"/>
      <c r="L266" s="150"/>
      <c r="M266" s="150"/>
      <c r="N266" s="149" t="str" cm="1">
        <f t="array" ref="N266">IF(AND(K266:M266=""),"ยังไม่บันทึกข้อมูล",
IF(M266&lt;&gt;"",
IF(M266&gt;=1.3,M266,"เป็นไม้พุ่ม"),
IF(K266+L266&gt;=1.3,K266+L266,"เป็นไม้พุ่ม")))</f>
        <v>ยังไม่บันทึกข้อมูล</v>
      </c>
      <c r="O266" s="149" t="str">
        <f t="shared" si="34"/>
        <v>ข้อมูลไม่ถูกต้อง</v>
      </c>
      <c r="P266" s="149" t="str">
        <f t="shared" si="35"/>
        <v>ข้อมูลไม่ถูกต้อง</v>
      </c>
      <c r="Q266" s="149" t="str">
        <f t="shared" si="36"/>
        <v>ข้อมูลไม่ถูกต้อง</v>
      </c>
      <c r="R266" s="149" t="str">
        <f t="shared" si="37"/>
        <v>ข้อมูลไม่ถูกต้อง</v>
      </c>
      <c r="S266" s="149" t="str">
        <f>IF(ISNUMBER(R266),
IF(H$2=ตัวเลือก!A$30,"ยังไม่บันทึกข้อมูล",R266*0.27),"ข้อมูลไม่ถูกต้อง")</f>
        <v>ข้อมูลไม่ถูกต้อง</v>
      </c>
      <c r="T266" s="149" t="str">
        <f t="shared" si="38"/>
        <v>ข้อมูลไม่ถูกต้อง</v>
      </c>
      <c r="U266" s="149" t="str">
        <f>IF(ISNUMBER(R266),
IF(H$2=ตัวเลือก!A$30,"ยังไม่บันทึกข้อมูล",R266*0.47),"ข้อมูลไม่ถูกต้อง")</f>
        <v>ข้อมูลไม่ถูกต้อง</v>
      </c>
      <c r="V266" s="149" t="str">
        <f>IF(ISNUMBER(S266),
IF(H$2=ตัวเลือก!A$30,"ยังไม่บันทึกข้อมูล",S266*0.47),"ข้อมูลไม่ถูกต้อง")</f>
        <v>ข้อมูลไม่ถูกต้อง</v>
      </c>
      <c r="W266" s="149" t="str">
        <f t="shared" si="39"/>
        <v>ข้อมูลไม่ถูกต้อง</v>
      </c>
      <c r="X266" s="148" t="str">
        <f t="shared" si="32"/>
        <v>ข้อมูลไม่ถูกต้อง</v>
      </c>
      <c r="Y266" s="38"/>
      <c r="Z266" s="38"/>
      <c r="AA266" s="38"/>
    </row>
    <row r="267" spans="1:27" x14ac:dyDescent="0.45">
      <c r="A267" s="38">
        <v>262</v>
      </c>
      <c r="B267" s="38"/>
      <c r="C267" s="38"/>
      <c r="D267" s="38"/>
      <c r="E267" s="38"/>
      <c r="F267" s="35"/>
      <c r="G267" s="35"/>
      <c r="H267" s="150"/>
      <c r="I267" s="38"/>
      <c r="J267" s="149" t="str">
        <f t="shared" si="33"/>
        <v>รอข้อมูลคอลัมน์ H</v>
      </c>
      <c r="K267" s="150"/>
      <c r="L267" s="150"/>
      <c r="M267" s="150"/>
      <c r="N267" s="149" t="str" cm="1">
        <f t="array" ref="N267">IF(AND(K267:M267=""),"ยังไม่บันทึกข้อมูล",
IF(M267&lt;&gt;"",
IF(M267&gt;=1.3,M267,"เป็นไม้พุ่ม"),
IF(K267+L267&gt;=1.3,K267+L267,"เป็นไม้พุ่ม")))</f>
        <v>ยังไม่บันทึกข้อมูล</v>
      </c>
      <c r="O267" s="149" t="str">
        <f t="shared" si="34"/>
        <v>ข้อมูลไม่ถูกต้อง</v>
      </c>
      <c r="P267" s="149" t="str">
        <f t="shared" si="35"/>
        <v>ข้อมูลไม่ถูกต้อง</v>
      </c>
      <c r="Q267" s="149" t="str">
        <f t="shared" si="36"/>
        <v>ข้อมูลไม่ถูกต้อง</v>
      </c>
      <c r="R267" s="149" t="str">
        <f t="shared" si="37"/>
        <v>ข้อมูลไม่ถูกต้อง</v>
      </c>
      <c r="S267" s="149" t="str">
        <f>IF(ISNUMBER(R267),
IF(H$2=ตัวเลือก!A$30,"ยังไม่บันทึกข้อมูล",R267*0.27),"ข้อมูลไม่ถูกต้อง")</f>
        <v>ข้อมูลไม่ถูกต้อง</v>
      </c>
      <c r="T267" s="149" t="str">
        <f t="shared" si="38"/>
        <v>ข้อมูลไม่ถูกต้อง</v>
      </c>
      <c r="U267" s="149" t="str">
        <f>IF(ISNUMBER(R267),
IF(H$2=ตัวเลือก!A$30,"ยังไม่บันทึกข้อมูล",R267*0.47),"ข้อมูลไม่ถูกต้อง")</f>
        <v>ข้อมูลไม่ถูกต้อง</v>
      </c>
      <c r="V267" s="149" t="str">
        <f>IF(ISNUMBER(S267),
IF(H$2=ตัวเลือก!A$30,"ยังไม่บันทึกข้อมูล",S267*0.47),"ข้อมูลไม่ถูกต้อง")</f>
        <v>ข้อมูลไม่ถูกต้อง</v>
      </c>
      <c r="W267" s="149" t="str">
        <f t="shared" si="39"/>
        <v>ข้อมูลไม่ถูกต้อง</v>
      </c>
      <c r="X267" s="148" t="str">
        <f t="shared" si="32"/>
        <v>ข้อมูลไม่ถูกต้อง</v>
      </c>
      <c r="Y267" s="38"/>
      <c r="Z267" s="38"/>
      <c r="AA267" s="38"/>
    </row>
    <row r="268" spans="1:27" x14ac:dyDescent="0.45">
      <c r="A268" s="38">
        <v>263</v>
      </c>
      <c r="B268" s="38"/>
      <c r="C268" s="38"/>
      <c r="D268" s="38"/>
      <c r="E268" s="38"/>
      <c r="F268" s="35"/>
      <c r="G268" s="35"/>
      <c r="H268" s="150"/>
      <c r="I268" s="38"/>
      <c r="J268" s="149" t="str">
        <f t="shared" si="33"/>
        <v>รอข้อมูลคอลัมน์ H</v>
      </c>
      <c r="K268" s="150"/>
      <c r="L268" s="150"/>
      <c r="M268" s="150"/>
      <c r="N268" s="149" t="str" cm="1">
        <f t="array" ref="N268">IF(AND(K268:M268=""),"ยังไม่บันทึกข้อมูล",
IF(M268&lt;&gt;"",
IF(M268&gt;=1.3,M268,"เป็นไม้พุ่ม"),
IF(K268+L268&gt;=1.3,K268+L268,"เป็นไม้พุ่ม")))</f>
        <v>ยังไม่บันทึกข้อมูล</v>
      </c>
      <c r="O268" s="149" t="str">
        <f t="shared" si="34"/>
        <v>ข้อมูลไม่ถูกต้อง</v>
      </c>
      <c r="P268" s="149" t="str">
        <f t="shared" si="35"/>
        <v>ข้อมูลไม่ถูกต้อง</v>
      </c>
      <c r="Q268" s="149" t="str">
        <f t="shared" si="36"/>
        <v>ข้อมูลไม่ถูกต้อง</v>
      </c>
      <c r="R268" s="149" t="str">
        <f t="shared" si="37"/>
        <v>ข้อมูลไม่ถูกต้อง</v>
      </c>
      <c r="S268" s="149" t="str">
        <f>IF(ISNUMBER(R268),
IF(H$2=ตัวเลือก!A$30,"ยังไม่บันทึกข้อมูล",R268*0.27),"ข้อมูลไม่ถูกต้อง")</f>
        <v>ข้อมูลไม่ถูกต้อง</v>
      </c>
      <c r="T268" s="149" t="str">
        <f t="shared" si="38"/>
        <v>ข้อมูลไม่ถูกต้อง</v>
      </c>
      <c r="U268" s="149" t="str">
        <f>IF(ISNUMBER(R268),
IF(H$2=ตัวเลือก!A$30,"ยังไม่บันทึกข้อมูล",R268*0.47),"ข้อมูลไม่ถูกต้อง")</f>
        <v>ข้อมูลไม่ถูกต้อง</v>
      </c>
      <c r="V268" s="149" t="str">
        <f>IF(ISNUMBER(S268),
IF(H$2=ตัวเลือก!A$30,"ยังไม่บันทึกข้อมูล",S268*0.47),"ข้อมูลไม่ถูกต้อง")</f>
        <v>ข้อมูลไม่ถูกต้อง</v>
      </c>
      <c r="W268" s="149" t="str">
        <f t="shared" si="39"/>
        <v>ข้อมูลไม่ถูกต้อง</v>
      </c>
      <c r="X268" s="148" t="str">
        <f t="shared" ref="X268:X331" si="40">IF(ISNUMBER(W268),W268*(44/12),"ข้อมูลไม่ถูกต้อง")</f>
        <v>ข้อมูลไม่ถูกต้อง</v>
      </c>
      <c r="Y268" s="38"/>
      <c r="Z268" s="38"/>
      <c r="AA268" s="38"/>
    </row>
    <row r="269" spans="1:27" x14ac:dyDescent="0.45">
      <c r="A269" s="38">
        <v>264</v>
      </c>
      <c r="B269" s="38"/>
      <c r="C269" s="38"/>
      <c r="D269" s="38"/>
      <c r="E269" s="38"/>
      <c r="F269" s="35"/>
      <c r="G269" s="35"/>
      <c r="H269" s="150"/>
      <c r="I269" s="38"/>
      <c r="J269" s="149" t="str">
        <f t="shared" si="33"/>
        <v>รอข้อมูลคอลัมน์ H</v>
      </c>
      <c r="K269" s="150"/>
      <c r="L269" s="150"/>
      <c r="M269" s="150"/>
      <c r="N269" s="149" t="str" cm="1">
        <f t="array" ref="N269">IF(AND(K269:M269=""),"ยังไม่บันทึกข้อมูล",
IF(M269&lt;&gt;"",
IF(M269&gt;=1.3,M269,"เป็นไม้พุ่ม"),
IF(K269+L269&gt;=1.3,K269+L269,"เป็นไม้พุ่ม")))</f>
        <v>ยังไม่บันทึกข้อมูล</v>
      </c>
      <c r="O269" s="149" t="str">
        <f t="shared" si="34"/>
        <v>ข้อมูลไม่ถูกต้อง</v>
      </c>
      <c r="P269" s="149" t="str">
        <f t="shared" si="35"/>
        <v>ข้อมูลไม่ถูกต้อง</v>
      </c>
      <c r="Q269" s="149" t="str">
        <f t="shared" si="36"/>
        <v>ข้อมูลไม่ถูกต้อง</v>
      </c>
      <c r="R269" s="149" t="str">
        <f t="shared" si="37"/>
        <v>ข้อมูลไม่ถูกต้อง</v>
      </c>
      <c r="S269" s="149" t="str">
        <f>IF(ISNUMBER(R269),
IF(H$2=ตัวเลือก!A$30,"ยังไม่บันทึกข้อมูล",R269*0.27),"ข้อมูลไม่ถูกต้อง")</f>
        <v>ข้อมูลไม่ถูกต้อง</v>
      </c>
      <c r="T269" s="149" t="str">
        <f t="shared" si="38"/>
        <v>ข้อมูลไม่ถูกต้อง</v>
      </c>
      <c r="U269" s="149" t="str">
        <f>IF(ISNUMBER(R269),
IF(H$2=ตัวเลือก!A$30,"ยังไม่บันทึกข้อมูล",R269*0.47),"ข้อมูลไม่ถูกต้อง")</f>
        <v>ข้อมูลไม่ถูกต้อง</v>
      </c>
      <c r="V269" s="149" t="str">
        <f>IF(ISNUMBER(S269),
IF(H$2=ตัวเลือก!A$30,"ยังไม่บันทึกข้อมูล",S269*0.47),"ข้อมูลไม่ถูกต้อง")</f>
        <v>ข้อมูลไม่ถูกต้อง</v>
      </c>
      <c r="W269" s="149" t="str">
        <f t="shared" si="39"/>
        <v>ข้อมูลไม่ถูกต้อง</v>
      </c>
      <c r="X269" s="148" t="str">
        <f t="shared" si="40"/>
        <v>ข้อมูลไม่ถูกต้อง</v>
      </c>
      <c r="Y269" s="38"/>
      <c r="Z269" s="38"/>
      <c r="AA269" s="38"/>
    </row>
    <row r="270" spans="1:27" x14ac:dyDescent="0.45">
      <c r="A270" s="38">
        <v>265</v>
      </c>
      <c r="B270" s="38"/>
      <c r="C270" s="38"/>
      <c r="D270" s="38"/>
      <c r="E270" s="38"/>
      <c r="F270" s="35"/>
      <c r="G270" s="35"/>
      <c r="H270" s="150"/>
      <c r="I270" s="38"/>
      <c r="J270" s="149" t="str">
        <f t="shared" si="33"/>
        <v>รอข้อมูลคอลัมน์ H</v>
      </c>
      <c r="K270" s="150"/>
      <c r="L270" s="150"/>
      <c r="M270" s="150"/>
      <c r="N270" s="149" t="str" cm="1">
        <f t="array" ref="N270">IF(AND(K270:M270=""),"ยังไม่บันทึกข้อมูล",
IF(M270&lt;&gt;"",
IF(M270&gt;=1.3,M270,"เป็นไม้พุ่ม"),
IF(K270+L270&gt;=1.3,K270+L270,"เป็นไม้พุ่ม")))</f>
        <v>ยังไม่บันทึกข้อมูล</v>
      </c>
      <c r="O270" s="149" t="str">
        <f t="shared" si="34"/>
        <v>ข้อมูลไม่ถูกต้อง</v>
      </c>
      <c r="P270" s="149" t="str">
        <f t="shared" si="35"/>
        <v>ข้อมูลไม่ถูกต้อง</v>
      </c>
      <c r="Q270" s="149" t="str">
        <f t="shared" si="36"/>
        <v>ข้อมูลไม่ถูกต้อง</v>
      </c>
      <c r="R270" s="149" t="str">
        <f t="shared" si="37"/>
        <v>ข้อมูลไม่ถูกต้อง</v>
      </c>
      <c r="S270" s="149" t="str">
        <f>IF(ISNUMBER(R270),
IF(H$2=ตัวเลือก!A$30,"ยังไม่บันทึกข้อมูล",R270*0.27),"ข้อมูลไม่ถูกต้อง")</f>
        <v>ข้อมูลไม่ถูกต้อง</v>
      </c>
      <c r="T270" s="149" t="str">
        <f t="shared" si="38"/>
        <v>ข้อมูลไม่ถูกต้อง</v>
      </c>
      <c r="U270" s="149" t="str">
        <f>IF(ISNUMBER(R270),
IF(H$2=ตัวเลือก!A$30,"ยังไม่บันทึกข้อมูล",R270*0.47),"ข้อมูลไม่ถูกต้อง")</f>
        <v>ข้อมูลไม่ถูกต้อง</v>
      </c>
      <c r="V270" s="149" t="str">
        <f>IF(ISNUMBER(S270),
IF(H$2=ตัวเลือก!A$30,"ยังไม่บันทึกข้อมูล",S270*0.47),"ข้อมูลไม่ถูกต้อง")</f>
        <v>ข้อมูลไม่ถูกต้อง</v>
      </c>
      <c r="W270" s="149" t="str">
        <f t="shared" si="39"/>
        <v>ข้อมูลไม่ถูกต้อง</v>
      </c>
      <c r="X270" s="148" t="str">
        <f t="shared" si="40"/>
        <v>ข้อมูลไม่ถูกต้อง</v>
      </c>
      <c r="Y270" s="38"/>
      <c r="Z270" s="38"/>
      <c r="AA270" s="38"/>
    </row>
    <row r="271" spans="1:27" x14ac:dyDescent="0.45">
      <c r="A271" s="38">
        <v>266</v>
      </c>
      <c r="B271" s="38"/>
      <c r="C271" s="38"/>
      <c r="D271" s="38"/>
      <c r="E271" s="38"/>
      <c r="F271" s="35"/>
      <c r="G271" s="35"/>
      <c r="H271" s="150"/>
      <c r="I271" s="38"/>
      <c r="J271" s="149" t="str">
        <f t="shared" ref="J271:J334" si="41">IF(H271="","รอข้อมูลคอลัมน์ H",
IF(H271/PI()&gt;=4.5,H271/PI(),"ไม่นำมาคำนวณ"))</f>
        <v>รอข้อมูลคอลัมน์ H</v>
      </c>
      <c r="K271" s="150"/>
      <c r="L271" s="150"/>
      <c r="M271" s="150"/>
      <c r="N271" s="149" t="str" cm="1">
        <f t="array" ref="N271">IF(AND(K271:M271=""),"ยังไม่บันทึกข้อมูล",
IF(M271&lt;&gt;"",
IF(M271&gt;=1.3,M271,"เป็นไม้พุ่ม"),
IF(K271+L271&gt;=1.3,K271+L271,"เป็นไม้พุ่ม")))</f>
        <v>ยังไม่บันทึกข้อมูล</v>
      </c>
      <c r="O271" s="149" t="str">
        <f t="shared" si="34"/>
        <v>ข้อมูลไม่ถูกต้อง</v>
      </c>
      <c r="P271" s="149" t="str">
        <f t="shared" si="35"/>
        <v>ข้อมูลไม่ถูกต้อง</v>
      </c>
      <c r="Q271" s="149" t="str">
        <f t="shared" si="36"/>
        <v>ข้อมูลไม่ถูกต้อง</v>
      </c>
      <c r="R271" s="149" t="str">
        <f t="shared" si="37"/>
        <v>ข้อมูลไม่ถูกต้อง</v>
      </c>
      <c r="S271" s="149" t="str">
        <f>IF(ISNUMBER(R271),
IF(H$2=ตัวเลือก!A$30,"ยังไม่บันทึกข้อมูล",R271*0.27),"ข้อมูลไม่ถูกต้อง")</f>
        <v>ข้อมูลไม่ถูกต้อง</v>
      </c>
      <c r="T271" s="149" t="str">
        <f t="shared" si="38"/>
        <v>ข้อมูลไม่ถูกต้อง</v>
      </c>
      <c r="U271" s="149" t="str">
        <f>IF(ISNUMBER(R271),
IF(H$2=ตัวเลือก!A$30,"ยังไม่บันทึกข้อมูล",R271*0.47),"ข้อมูลไม่ถูกต้อง")</f>
        <v>ข้อมูลไม่ถูกต้อง</v>
      </c>
      <c r="V271" s="149" t="str">
        <f>IF(ISNUMBER(S271),
IF(H$2=ตัวเลือก!A$30,"ยังไม่บันทึกข้อมูล",S271*0.47),"ข้อมูลไม่ถูกต้อง")</f>
        <v>ข้อมูลไม่ถูกต้อง</v>
      </c>
      <c r="W271" s="149" t="str">
        <f t="shared" si="39"/>
        <v>ข้อมูลไม่ถูกต้อง</v>
      </c>
      <c r="X271" s="148" t="str">
        <f t="shared" si="40"/>
        <v>ข้อมูลไม่ถูกต้อง</v>
      </c>
      <c r="Y271" s="38"/>
      <c r="Z271" s="38"/>
      <c r="AA271" s="38"/>
    </row>
    <row r="272" spans="1:27" x14ac:dyDescent="0.45">
      <c r="A272" s="38">
        <v>267</v>
      </c>
      <c r="B272" s="38"/>
      <c r="C272" s="38"/>
      <c r="D272" s="38"/>
      <c r="E272" s="38"/>
      <c r="F272" s="35"/>
      <c r="G272" s="35"/>
      <c r="H272" s="150"/>
      <c r="I272" s="38"/>
      <c r="J272" s="149" t="str">
        <f t="shared" si="41"/>
        <v>รอข้อมูลคอลัมน์ H</v>
      </c>
      <c r="K272" s="150"/>
      <c r="L272" s="150"/>
      <c r="M272" s="150"/>
      <c r="N272" s="149" t="str" cm="1">
        <f t="array" ref="N272">IF(AND(K272:M272=""),"ยังไม่บันทึกข้อมูล",
IF(M272&lt;&gt;"",
IF(M272&gt;=1.3,M272,"เป็นไม้พุ่ม"),
IF(K272+L272&gt;=1.3,K272+L272,"เป็นไม้พุ่ม")))</f>
        <v>ยังไม่บันทึกข้อมูล</v>
      </c>
      <c r="O272" s="149" t="str">
        <f t="shared" si="34"/>
        <v>ข้อมูลไม่ถูกต้อง</v>
      </c>
      <c r="P272" s="149" t="str">
        <f t="shared" si="35"/>
        <v>ข้อมูลไม่ถูกต้อง</v>
      </c>
      <c r="Q272" s="149" t="str">
        <f t="shared" si="36"/>
        <v>ข้อมูลไม่ถูกต้อง</v>
      </c>
      <c r="R272" s="149" t="str">
        <f t="shared" si="37"/>
        <v>ข้อมูลไม่ถูกต้อง</v>
      </c>
      <c r="S272" s="149" t="str">
        <f>IF(ISNUMBER(R272),
IF(H$2=ตัวเลือก!A$30,"ยังไม่บันทึกข้อมูล",R272*0.27),"ข้อมูลไม่ถูกต้อง")</f>
        <v>ข้อมูลไม่ถูกต้อง</v>
      </c>
      <c r="T272" s="149" t="str">
        <f t="shared" si="38"/>
        <v>ข้อมูลไม่ถูกต้อง</v>
      </c>
      <c r="U272" s="149" t="str">
        <f>IF(ISNUMBER(R272),
IF(H$2=ตัวเลือก!A$30,"ยังไม่บันทึกข้อมูล",R272*0.47),"ข้อมูลไม่ถูกต้อง")</f>
        <v>ข้อมูลไม่ถูกต้อง</v>
      </c>
      <c r="V272" s="149" t="str">
        <f>IF(ISNUMBER(S272),
IF(H$2=ตัวเลือก!A$30,"ยังไม่บันทึกข้อมูล",S272*0.47),"ข้อมูลไม่ถูกต้อง")</f>
        <v>ข้อมูลไม่ถูกต้อง</v>
      </c>
      <c r="W272" s="149" t="str">
        <f t="shared" si="39"/>
        <v>ข้อมูลไม่ถูกต้อง</v>
      </c>
      <c r="X272" s="148" t="str">
        <f t="shared" si="40"/>
        <v>ข้อมูลไม่ถูกต้อง</v>
      </c>
      <c r="Y272" s="38"/>
      <c r="Z272" s="38"/>
      <c r="AA272" s="38"/>
    </row>
    <row r="273" spans="1:27" x14ac:dyDescent="0.45">
      <c r="A273" s="38">
        <v>268</v>
      </c>
      <c r="B273" s="38"/>
      <c r="C273" s="38"/>
      <c r="D273" s="38"/>
      <c r="E273" s="38"/>
      <c r="F273" s="35"/>
      <c r="G273" s="35"/>
      <c r="H273" s="150"/>
      <c r="I273" s="38"/>
      <c r="J273" s="149" t="str">
        <f t="shared" si="41"/>
        <v>รอข้อมูลคอลัมน์ H</v>
      </c>
      <c r="K273" s="150"/>
      <c r="L273" s="150"/>
      <c r="M273" s="150"/>
      <c r="N273" s="149" t="str" cm="1">
        <f t="array" ref="N273">IF(AND(K273:M273=""),"ยังไม่บันทึกข้อมูล",
IF(M273&lt;&gt;"",
IF(M273&gt;=1.3,M273,"เป็นไม้พุ่ม"),
IF(K273+L273&gt;=1.3,K273+L273,"เป็นไม้พุ่ม")))</f>
        <v>ยังไม่บันทึกข้อมูล</v>
      </c>
      <c r="O273" s="149" t="str">
        <f t="shared" si="34"/>
        <v>ข้อมูลไม่ถูกต้อง</v>
      </c>
      <c r="P273" s="149" t="str">
        <f t="shared" si="35"/>
        <v>ข้อมูลไม่ถูกต้อง</v>
      </c>
      <c r="Q273" s="149" t="str">
        <f t="shared" si="36"/>
        <v>ข้อมูลไม่ถูกต้อง</v>
      </c>
      <c r="R273" s="149" t="str">
        <f t="shared" si="37"/>
        <v>ข้อมูลไม่ถูกต้อง</v>
      </c>
      <c r="S273" s="149" t="str">
        <f>IF(ISNUMBER(R273),
IF(H$2=ตัวเลือก!A$30,"ยังไม่บันทึกข้อมูล",R273*0.27),"ข้อมูลไม่ถูกต้อง")</f>
        <v>ข้อมูลไม่ถูกต้อง</v>
      </c>
      <c r="T273" s="149" t="str">
        <f t="shared" si="38"/>
        <v>ข้อมูลไม่ถูกต้อง</v>
      </c>
      <c r="U273" s="149" t="str">
        <f>IF(ISNUMBER(R273),
IF(H$2=ตัวเลือก!A$30,"ยังไม่บันทึกข้อมูล",R273*0.47),"ข้อมูลไม่ถูกต้อง")</f>
        <v>ข้อมูลไม่ถูกต้อง</v>
      </c>
      <c r="V273" s="149" t="str">
        <f>IF(ISNUMBER(S273),
IF(H$2=ตัวเลือก!A$30,"ยังไม่บันทึกข้อมูล",S273*0.47),"ข้อมูลไม่ถูกต้อง")</f>
        <v>ข้อมูลไม่ถูกต้อง</v>
      </c>
      <c r="W273" s="149" t="str">
        <f t="shared" si="39"/>
        <v>ข้อมูลไม่ถูกต้อง</v>
      </c>
      <c r="X273" s="148" t="str">
        <f t="shared" si="40"/>
        <v>ข้อมูลไม่ถูกต้อง</v>
      </c>
      <c r="Y273" s="38"/>
      <c r="Z273" s="38"/>
      <c r="AA273" s="38"/>
    </row>
    <row r="274" spans="1:27" x14ac:dyDescent="0.45">
      <c r="A274" s="38">
        <v>269</v>
      </c>
      <c r="B274" s="38"/>
      <c r="C274" s="38"/>
      <c r="D274" s="38"/>
      <c r="E274" s="38"/>
      <c r="F274" s="35"/>
      <c r="G274" s="35"/>
      <c r="H274" s="150"/>
      <c r="I274" s="38"/>
      <c r="J274" s="149" t="str">
        <f t="shared" si="41"/>
        <v>รอข้อมูลคอลัมน์ H</v>
      </c>
      <c r="K274" s="150"/>
      <c r="L274" s="150"/>
      <c r="M274" s="150"/>
      <c r="N274" s="149" t="str" cm="1">
        <f t="array" ref="N274">IF(AND(K274:M274=""),"ยังไม่บันทึกข้อมูล",
IF(M274&lt;&gt;"",
IF(M274&gt;=1.3,M274,"เป็นไม้พุ่ม"),
IF(K274+L274&gt;=1.3,K274+L274,"เป็นไม้พุ่ม")))</f>
        <v>ยังไม่บันทึกข้อมูล</v>
      </c>
      <c r="O274" s="149" t="str">
        <f t="shared" si="34"/>
        <v>ข้อมูลไม่ถูกต้อง</v>
      </c>
      <c r="P274" s="149" t="str">
        <f t="shared" si="35"/>
        <v>ข้อมูลไม่ถูกต้อง</v>
      </c>
      <c r="Q274" s="149" t="str">
        <f t="shared" si="36"/>
        <v>ข้อมูลไม่ถูกต้อง</v>
      </c>
      <c r="R274" s="149" t="str">
        <f t="shared" si="37"/>
        <v>ข้อมูลไม่ถูกต้อง</v>
      </c>
      <c r="S274" s="149" t="str">
        <f>IF(ISNUMBER(R274),
IF(H$2=ตัวเลือก!A$30,"ยังไม่บันทึกข้อมูล",R274*0.27),"ข้อมูลไม่ถูกต้อง")</f>
        <v>ข้อมูลไม่ถูกต้อง</v>
      </c>
      <c r="T274" s="149" t="str">
        <f t="shared" si="38"/>
        <v>ข้อมูลไม่ถูกต้อง</v>
      </c>
      <c r="U274" s="149" t="str">
        <f>IF(ISNUMBER(R274),
IF(H$2=ตัวเลือก!A$30,"ยังไม่บันทึกข้อมูล",R274*0.47),"ข้อมูลไม่ถูกต้อง")</f>
        <v>ข้อมูลไม่ถูกต้อง</v>
      </c>
      <c r="V274" s="149" t="str">
        <f>IF(ISNUMBER(S274),
IF(H$2=ตัวเลือก!A$30,"ยังไม่บันทึกข้อมูล",S274*0.47),"ข้อมูลไม่ถูกต้อง")</f>
        <v>ข้อมูลไม่ถูกต้อง</v>
      </c>
      <c r="W274" s="149" t="str">
        <f t="shared" si="39"/>
        <v>ข้อมูลไม่ถูกต้อง</v>
      </c>
      <c r="X274" s="148" t="str">
        <f t="shared" si="40"/>
        <v>ข้อมูลไม่ถูกต้อง</v>
      </c>
      <c r="Y274" s="38"/>
      <c r="Z274" s="38"/>
      <c r="AA274" s="38"/>
    </row>
    <row r="275" spans="1:27" x14ac:dyDescent="0.45">
      <c r="A275" s="38">
        <v>270</v>
      </c>
      <c r="B275" s="38"/>
      <c r="C275" s="38"/>
      <c r="D275" s="38"/>
      <c r="E275" s="38"/>
      <c r="F275" s="35"/>
      <c r="G275" s="35"/>
      <c r="H275" s="150"/>
      <c r="I275" s="38"/>
      <c r="J275" s="149" t="str">
        <f t="shared" si="41"/>
        <v>รอข้อมูลคอลัมน์ H</v>
      </c>
      <c r="K275" s="150"/>
      <c r="L275" s="150"/>
      <c r="M275" s="150"/>
      <c r="N275" s="149" t="str" cm="1">
        <f t="array" ref="N275">IF(AND(K275:M275=""),"ยังไม่บันทึกข้อมูล",
IF(M275&lt;&gt;"",
IF(M275&gt;=1.3,M275,"เป็นไม้พุ่ม"),
IF(K275+L275&gt;=1.3,K275+L275,"เป็นไม้พุ่ม")))</f>
        <v>ยังไม่บันทึกข้อมูล</v>
      </c>
      <c r="O275" s="149" t="str">
        <f t="shared" si="34"/>
        <v>ข้อมูลไม่ถูกต้อง</v>
      </c>
      <c r="P275" s="149" t="str">
        <f t="shared" si="35"/>
        <v>ข้อมูลไม่ถูกต้อง</v>
      </c>
      <c r="Q275" s="149" t="str">
        <f t="shared" si="36"/>
        <v>ข้อมูลไม่ถูกต้อง</v>
      </c>
      <c r="R275" s="149" t="str">
        <f t="shared" si="37"/>
        <v>ข้อมูลไม่ถูกต้อง</v>
      </c>
      <c r="S275" s="149" t="str">
        <f>IF(ISNUMBER(R275),
IF(H$2=ตัวเลือก!A$30,"ยังไม่บันทึกข้อมูล",R275*0.27),"ข้อมูลไม่ถูกต้อง")</f>
        <v>ข้อมูลไม่ถูกต้อง</v>
      </c>
      <c r="T275" s="149" t="str">
        <f t="shared" si="38"/>
        <v>ข้อมูลไม่ถูกต้อง</v>
      </c>
      <c r="U275" s="149" t="str">
        <f>IF(ISNUMBER(R275),
IF(H$2=ตัวเลือก!A$30,"ยังไม่บันทึกข้อมูล",R275*0.47),"ข้อมูลไม่ถูกต้อง")</f>
        <v>ข้อมูลไม่ถูกต้อง</v>
      </c>
      <c r="V275" s="149" t="str">
        <f>IF(ISNUMBER(S275),
IF(H$2=ตัวเลือก!A$30,"ยังไม่บันทึกข้อมูล",S275*0.47),"ข้อมูลไม่ถูกต้อง")</f>
        <v>ข้อมูลไม่ถูกต้อง</v>
      </c>
      <c r="W275" s="149" t="str">
        <f t="shared" si="39"/>
        <v>ข้อมูลไม่ถูกต้อง</v>
      </c>
      <c r="X275" s="148" t="str">
        <f t="shared" si="40"/>
        <v>ข้อมูลไม่ถูกต้อง</v>
      </c>
      <c r="Y275" s="38"/>
      <c r="Z275" s="38"/>
      <c r="AA275" s="38"/>
    </row>
    <row r="276" spans="1:27" x14ac:dyDescent="0.45">
      <c r="A276" s="38">
        <v>271</v>
      </c>
      <c r="B276" s="38"/>
      <c r="C276" s="38"/>
      <c r="D276" s="38"/>
      <c r="E276" s="38"/>
      <c r="F276" s="35"/>
      <c r="G276" s="35"/>
      <c r="H276" s="150"/>
      <c r="I276" s="38"/>
      <c r="J276" s="149" t="str">
        <f t="shared" si="41"/>
        <v>รอข้อมูลคอลัมน์ H</v>
      </c>
      <c r="K276" s="150"/>
      <c r="L276" s="150"/>
      <c r="M276" s="150"/>
      <c r="N276" s="149" t="str" cm="1">
        <f t="array" ref="N276">IF(AND(K276:M276=""),"ยังไม่บันทึกข้อมูล",
IF(M276&lt;&gt;"",
IF(M276&gt;=1.3,M276,"เป็นไม้พุ่ม"),
IF(K276+L276&gt;=1.3,K276+L276,"เป็นไม้พุ่ม")))</f>
        <v>ยังไม่บันทึกข้อมูล</v>
      </c>
      <c r="O276" s="149" t="str">
        <f t="shared" si="34"/>
        <v>ข้อมูลไม่ถูกต้อง</v>
      </c>
      <c r="P276" s="149" t="str">
        <f t="shared" si="35"/>
        <v>ข้อมูลไม่ถูกต้อง</v>
      </c>
      <c r="Q276" s="149" t="str">
        <f t="shared" si="36"/>
        <v>ข้อมูลไม่ถูกต้อง</v>
      </c>
      <c r="R276" s="149" t="str">
        <f t="shared" si="37"/>
        <v>ข้อมูลไม่ถูกต้อง</v>
      </c>
      <c r="S276" s="149" t="str">
        <f>IF(ISNUMBER(R276),
IF(H$2=ตัวเลือก!A$30,"ยังไม่บันทึกข้อมูล",R276*0.27),"ข้อมูลไม่ถูกต้อง")</f>
        <v>ข้อมูลไม่ถูกต้อง</v>
      </c>
      <c r="T276" s="149" t="str">
        <f t="shared" si="38"/>
        <v>ข้อมูลไม่ถูกต้อง</v>
      </c>
      <c r="U276" s="149" t="str">
        <f>IF(ISNUMBER(R276),
IF(H$2=ตัวเลือก!A$30,"ยังไม่บันทึกข้อมูล",R276*0.47),"ข้อมูลไม่ถูกต้อง")</f>
        <v>ข้อมูลไม่ถูกต้อง</v>
      </c>
      <c r="V276" s="149" t="str">
        <f>IF(ISNUMBER(S276),
IF(H$2=ตัวเลือก!A$30,"ยังไม่บันทึกข้อมูล",S276*0.47),"ข้อมูลไม่ถูกต้อง")</f>
        <v>ข้อมูลไม่ถูกต้อง</v>
      </c>
      <c r="W276" s="149" t="str">
        <f t="shared" si="39"/>
        <v>ข้อมูลไม่ถูกต้อง</v>
      </c>
      <c r="X276" s="148" t="str">
        <f t="shared" si="40"/>
        <v>ข้อมูลไม่ถูกต้อง</v>
      </c>
      <c r="Y276" s="38"/>
      <c r="Z276" s="38"/>
      <c r="AA276" s="38"/>
    </row>
    <row r="277" spans="1:27" x14ac:dyDescent="0.45">
      <c r="A277" s="38">
        <v>272</v>
      </c>
      <c r="B277" s="38"/>
      <c r="C277" s="38"/>
      <c r="D277" s="38"/>
      <c r="E277" s="38"/>
      <c r="F277" s="35"/>
      <c r="G277" s="35"/>
      <c r="H277" s="150"/>
      <c r="I277" s="38"/>
      <c r="J277" s="149" t="str">
        <f t="shared" si="41"/>
        <v>รอข้อมูลคอลัมน์ H</v>
      </c>
      <c r="K277" s="150"/>
      <c r="L277" s="150"/>
      <c r="M277" s="150"/>
      <c r="N277" s="149" t="str" cm="1">
        <f t="array" ref="N277">IF(AND(K277:M277=""),"ยังไม่บันทึกข้อมูล",
IF(M277&lt;&gt;"",
IF(M277&gt;=1.3,M277,"เป็นไม้พุ่ม"),
IF(K277+L277&gt;=1.3,K277+L277,"เป็นไม้พุ่ม")))</f>
        <v>ยังไม่บันทึกข้อมูล</v>
      </c>
      <c r="O277" s="149" t="str">
        <f t="shared" si="34"/>
        <v>ข้อมูลไม่ถูกต้อง</v>
      </c>
      <c r="P277" s="149" t="str">
        <f t="shared" si="35"/>
        <v>ข้อมูลไม่ถูกต้อง</v>
      </c>
      <c r="Q277" s="149" t="str">
        <f t="shared" si="36"/>
        <v>ข้อมูลไม่ถูกต้อง</v>
      </c>
      <c r="R277" s="149" t="str">
        <f t="shared" si="37"/>
        <v>ข้อมูลไม่ถูกต้อง</v>
      </c>
      <c r="S277" s="149" t="str">
        <f>IF(ISNUMBER(R277),
IF(H$2=ตัวเลือก!A$30,"ยังไม่บันทึกข้อมูล",R277*0.27),"ข้อมูลไม่ถูกต้อง")</f>
        <v>ข้อมูลไม่ถูกต้อง</v>
      </c>
      <c r="T277" s="149" t="str">
        <f t="shared" si="38"/>
        <v>ข้อมูลไม่ถูกต้อง</v>
      </c>
      <c r="U277" s="149" t="str">
        <f>IF(ISNUMBER(R277),
IF(H$2=ตัวเลือก!A$30,"ยังไม่บันทึกข้อมูล",R277*0.47),"ข้อมูลไม่ถูกต้อง")</f>
        <v>ข้อมูลไม่ถูกต้อง</v>
      </c>
      <c r="V277" s="149" t="str">
        <f>IF(ISNUMBER(S277),
IF(H$2=ตัวเลือก!A$30,"ยังไม่บันทึกข้อมูล",S277*0.47),"ข้อมูลไม่ถูกต้อง")</f>
        <v>ข้อมูลไม่ถูกต้อง</v>
      </c>
      <c r="W277" s="149" t="str">
        <f t="shared" si="39"/>
        <v>ข้อมูลไม่ถูกต้อง</v>
      </c>
      <c r="X277" s="148" t="str">
        <f t="shared" si="40"/>
        <v>ข้อมูลไม่ถูกต้อง</v>
      </c>
      <c r="Y277" s="38"/>
      <c r="Z277" s="38"/>
      <c r="AA277" s="38"/>
    </row>
    <row r="278" spans="1:27" x14ac:dyDescent="0.45">
      <c r="A278" s="38">
        <v>273</v>
      </c>
      <c r="B278" s="38"/>
      <c r="C278" s="38"/>
      <c r="D278" s="38"/>
      <c r="E278" s="38"/>
      <c r="F278" s="35"/>
      <c r="G278" s="35"/>
      <c r="H278" s="150"/>
      <c r="I278" s="38"/>
      <c r="J278" s="149" t="str">
        <f t="shared" si="41"/>
        <v>รอข้อมูลคอลัมน์ H</v>
      </c>
      <c r="K278" s="150"/>
      <c r="L278" s="150"/>
      <c r="M278" s="150"/>
      <c r="N278" s="149" t="str" cm="1">
        <f t="array" ref="N278">IF(AND(K278:M278=""),"ยังไม่บันทึกข้อมูล",
IF(M278&lt;&gt;"",
IF(M278&gt;=1.3,M278,"เป็นไม้พุ่ม"),
IF(K278+L278&gt;=1.3,K278+L278,"เป็นไม้พุ่ม")))</f>
        <v>ยังไม่บันทึกข้อมูล</v>
      </c>
      <c r="O278" s="149" t="str">
        <f t="shared" si="34"/>
        <v>ข้อมูลไม่ถูกต้อง</v>
      </c>
      <c r="P278" s="149" t="str">
        <f t="shared" si="35"/>
        <v>ข้อมูลไม่ถูกต้อง</v>
      </c>
      <c r="Q278" s="149" t="str">
        <f t="shared" si="36"/>
        <v>ข้อมูลไม่ถูกต้อง</v>
      </c>
      <c r="R278" s="149" t="str">
        <f t="shared" si="37"/>
        <v>ข้อมูลไม่ถูกต้อง</v>
      </c>
      <c r="S278" s="149" t="str">
        <f>IF(ISNUMBER(R278),
IF(H$2=ตัวเลือก!A$30,"ยังไม่บันทึกข้อมูล",R278*0.27),"ข้อมูลไม่ถูกต้อง")</f>
        <v>ข้อมูลไม่ถูกต้อง</v>
      </c>
      <c r="T278" s="149" t="str">
        <f t="shared" si="38"/>
        <v>ข้อมูลไม่ถูกต้อง</v>
      </c>
      <c r="U278" s="149" t="str">
        <f>IF(ISNUMBER(R278),
IF(H$2=ตัวเลือก!A$30,"ยังไม่บันทึกข้อมูล",R278*0.47),"ข้อมูลไม่ถูกต้อง")</f>
        <v>ข้อมูลไม่ถูกต้อง</v>
      </c>
      <c r="V278" s="149" t="str">
        <f>IF(ISNUMBER(S278),
IF(H$2=ตัวเลือก!A$30,"ยังไม่บันทึกข้อมูล",S278*0.47),"ข้อมูลไม่ถูกต้อง")</f>
        <v>ข้อมูลไม่ถูกต้อง</v>
      </c>
      <c r="W278" s="149" t="str">
        <f t="shared" si="39"/>
        <v>ข้อมูลไม่ถูกต้อง</v>
      </c>
      <c r="X278" s="148" t="str">
        <f t="shared" si="40"/>
        <v>ข้อมูลไม่ถูกต้อง</v>
      </c>
      <c r="Y278" s="38"/>
      <c r="Z278" s="38"/>
      <c r="AA278" s="38"/>
    </row>
    <row r="279" spans="1:27" x14ac:dyDescent="0.45">
      <c r="A279" s="38">
        <v>274</v>
      </c>
      <c r="B279" s="38"/>
      <c r="C279" s="38"/>
      <c r="D279" s="38"/>
      <c r="E279" s="38"/>
      <c r="F279" s="35"/>
      <c r="G279" s="35"/>
      <c r="H279" s="150"/>
      <c r="I279" s="38"/>
      <c r="J279" s="149" t="str">
        <f t="shared" si="41"/>
        <v>รอข้อมูลคอลัมน์ H</v>
      </c>
      <c r="K279" s="150"/>
      <c r="L279" s="150"/>
      <c r="M279" s="150"/>
      <c r="N279" s="149" t="str" cm="1">
        <f t="array" ref="N279">IF(AND(K279:M279=""),"ยังไม่บันทึกข้อมูล",
IF(M279&lt;&gt;"",
IF(M279&gt;=1.3,M279,"เป็นไม้พุ่ม"),
IF(K279+L279&gt;=1.3,K279+L279,"เป็นไม้พุ่ม")))</f>
        <v>ยังไม่บันทึกข้อมูล</v>
      </c>
      <c r="O279" s="149" t="str">
        <f t="shared" si="34"/>
        <v>ข้อมูลไม่ถูกต้อง</v>
      </c>
      <c r="P279" s="149" t="str">
        <f t="shared" si="35"/>
        <v>ข้อมูลไม่ถูกต้อง</v>
      </c>
      <c r="Q279" s="149" t="str">
        <f t="shared" si="36"/>
        <v>ข้อมูลไม่ถูกต้อง</v>
      </c>
      <c r="R279" s="149" t="str">
        <f t="shared" si="37"/>
        <v>ข้อมูลไม่ถูกต้อง</v>
      </c>
      <c r="S279" s="149" t="str">
        <f>IF(ISNUMBER(R279),
IF(H$2=ตัวเลือก!A$30,"ยังไม่บันทึกข้อมูล",R279*0.27),"ข้อมูลไม่ถูกต้อง")</f>
        <v>ข้อมูลไม่ถูกต้อง</v>
      </c>
      <c r="T279" s="149" t="str">
        <f t="shared" si="38"/>
        <v>ข้อมูลไม่ถูกต้อง</v>
      </c>
      <c r="U279" s="149" t="str">
        <f>IF(ISNUMBER(R279),
IF(H$2=ตัวเลือก!A$30,"ยังไม่บันทึกข้อมูล",R279*0.47),"ข้อมูลไม่ถูกต้อง")</f>
        <v>ข้อมูลไม่ถูกต้อง</v>
      </c>
      <c r="V279" s="149" t="str">
        <f>IF(ISNUMBER(S279),
IF(H$2=ตัวเลือก!A$30,"ยังไม่บันทึกข้อมูล",S279*0.47),"ข้อมูลไม่ถูกต้อง")</f>
        <v>ข้อมูลไม่ถูกต้อง</v>
      </c>
      <c r="W279" s="149" t="str">
        <f t="shared" si="39"/>
        <v>ข้อมูลไม่ถูกต้อง</v>
      </c>
      <c r="X279" s="148" t="str">
        <f t="shared" si="40"/>
        <v>ข้อมูลไม่ถูกต้อง</v>
      </c>
      <c r="Y279" s="38"/>
      <c r="Z279" s="38"/>
      <c r="AA279" s="38"/>
    </row>
    <row r="280" spans="1:27" x14ac:dyDescent="0.45">
      <c r="A280" s="38">
        <v>275</v>
      </c>
      <c r="B280" s="38"/>
      <c r="C280" s="38"/>
      <c r="D280" s="38"/>
      <c r="E280" s="38"/>
      <c r="F280" s="35"/>
      <c r="G280" s="35"/>
      <c r="H280" s="150"/>
      <c r="I280" s="38"/>
      <c r="J280" s="149" t="str">
        <f t="shared" si="41"/>
        <v>รอข้อมูลคอลัมน์ H</v>
      </c>
      <c r="K280" s="150"/>
      <c r="L280" s="150"/>
      <c r="M280" s="150"/>
      <c r="N280" s="149" t="str" cm="1">
        <f t="array" ref="N280">IF(AND(K280:M280=""),"ยังไม่บันทึกข้อมูล",
IF(M280&lt;&gt;"",
IF(M280&gt;=1.3,M280,"เป็นไม้พุ่ม"),
IF(K280+L280&gt;=1.3,K280+L280,"เป็นไม้พุ่ม")))</f>
        <v>ยังไม่บันทึกข้อมูล</v>
      </c>
      <c r="O280" s="149" t="str">
        <f t="shared" si="34"/>
        <v>ข้อมูลไม่ถูกต้อง</v>
      </c>
      <c r="P280" s="149" t="str">
        <f t="shared" si="35"/>
        <v>ข้อมูลไม่ถูกต้อง</v>
      </c>
      <c r="Q280" s="149" t="str">
        <f t="shared" si="36"/>
        <v>ข้อมูลไม่ถูกต้อง</v>
      </c>
      <c r="R280" s="149" t="str">
        <f t="shared" si="37"/>
        <v>ข้อมูลไม่ถูกต้อง</v>
      </c>
      <c r="S280" s="149" t="str">
        <f>IF(ISNUMBER(R280),
IF(H$2=ตัวเลือก!A$30,"ยังไม่บันทึกข้อมูล",R280*0.27),"ข้อมูลไม่ถูกต้อง")</f>
        <v>ข้อมูลไม่ถูกต้อง</v>
      </c>
      <c r="T280" s="149" t="str">
        <f t="shared" si="38"/>
        <v>ข้อมูลไม่ถูกต้อง</v>
      </c>
      <c r="U280" s="149" t="str">
        <f>IF(ISNUMBER(R280),
IF(H$2=ตัวเลือก!A$30,"ยังไม่บันทึกข้อมูล",R280*0.47),"ข้อมูลไม่ถูกต้อง")</f>
        <v>ข้อมูลไม่ถูกต้อง</v>
      </c>
      <c r="V280" s="149" t="str">
        <f>IF(ISNUMBER(S280),
IF(H$2=ตัวเลือก!A$30,"ยังไม่บันทึกข้อมูล",S280*0.47),"ข้อมูลไม่ถูกต้อง")</f>
        <v>ข้อมูลไม่ถูกต้อง</v>
      </c>
      <c r="W280" s="149" t="str">
        <f t="shared" si="39"/>
        <v>ข้อมูลไม่ถูกต้อง</v>
      </c>
      <c r="X280" s="148" t="str">
        <f t="shared" si="40"/>
        <v>ข้อมูลไม่ถูกต้อง</v>
      </c>
      <c r="Y280" s="38"/>
      <c r="Z280" s="38"/>
      <c r="AA280" s="38"/>
    </row>
    <row r="281" spans="1:27" x14ac:dyDescent="0.45">
      <c r="A281" s="38">
        <v>276</v>
      </c>
      <c r="B281" s="38"/>
      <c r="C281" s="38"/>
      <c r="D281" s="38"/>
      <c r="E281" s="38"/>
      <c r="F281" s="35"/>
      <c r="G281" s="35"/>
      <c r="H281" s="150"/>
      <c r="I281" s="38"/>
      <c r="J281" s="149" t="str">
        <f t="shared" si="41"/>
        <v>รอข้อมูลคอลัมน์ H</v>
      </c>
      <c r="K281" s="150"/>
      <c r="L281" s="150"/>
      <c r="M281" s="150"/>
      <c r="N281" s="149" t="str" cm="1">
        <f t="array" ref="N281">IF(AND(K281:M281=""),"ยังไม่บันทึกข้อมูล",
IF(M281&lt;&gt;"",
IF(M281&gt;=1.3,M281,"เป็นไม้พุ่ม"),
IF(K281+L281&gt;=1.3,K281+L281,"เป็นไม้พุ่ม")))</f>
        <v>ยังไม่บันทึกข้อมูล</v>
      </c>
      <c r="O281" s="149" t="str">
        <f t="shared" si="34"/>
        <v>ข้อมูลไม่ถูกต้อง</v>
      </c>
      <c r="P281" s="149" t="str">
        <f t="shared" si="35"/>
        <v>ข้อมูลไม่ถูกต้อง</v>
      </c>
      <c r="Q281" s="149" t="str">
        <f t="shared" si="36"/>
        <v>ข้อมูลไม่ถูกต้อง</v>
      </c>
      <c r="R281" s="149" t="str">
        <f t="shared" si="37"/>
        <v>ข้อมูลไม่ถูกต้อง</v>
      </c>
      <c r="S281" s="149" t="str">
        <f>IF(ISNUMBER(R281),
IF(H$2=ตัวเลือก!A$30,"ยังไม่บันทึกข้อมูล",R281*0.27),"ข้อมูลไม่ถูกต้อง")</f>
        <v>ข้อมูลไม่ถูกต้อง</v>
      </c>
      <c r="T281" s="149" t="str">
        <f t="shared" si="38"/>
        <v>ข้อมูลไม่ถูกต้อง</v>
      </c>
      <c r="U281" s="149" t="str">
        <f>IF(ISNUMBER(R281),
IF(H$2=ตัวเลือก!A$30,"ยังไม่บันทึกข้อมูล",R281*0.47),"ข้อมูลไม่ถูกต้อง")</f>
        <v>ข้อมูลไม่ถูกต้อง</v>
      </c>
      <c r="V281" s="149" t="str">
        <f>IF(ISNUMBER(S281),
IF(H$2=ตัวเลือก!A$30,"ยังไม่บันทึกข้อมูล",S281*0.47),"ข้อมูลไม่ถูกต้อง")</f>
        <v>ข้อมูลไม่ถูกต้อง</v>
      </c>
      <c r="W281" s="149" t="str">
        <f t="shared" si="39"/>
        <v>ข้อมูลไม่ถูกต้อง</v>
      </c>
      <c r="X281" s="148" t="str">
        <f t="shared" si="40"/>
        <v>ข้อมูลไม่ถูกต้อง</v>
      </c>
      <c r="Y281" s="38"/>
      <c r="Z281" s="38"/>
      <c r="AA281" s="38"/>
    </row>
    <row r="282" spans="1:27" x14ac:dyDescent="0.45">
      <c r="A282" s="38">
        <v>277</v>
      </c>
      <c r="B282" s="38"/>
      <c r="C282" s="38"/>
      <c r="D282" s="38"/>
      <c r="E282" s="38"/>
      <c r="F282" s="35"/>
      <c r="G282" s="35"/>
      <c r="H282" s="150"/>
      <c r="I282" s="38"/>
      <c r="J282" s="149" t="str">
        <f t="shared" si="41"/>
        <v>รอข้อมูลคอลัมน์ H</v>
      </c>
      <c r="K282" s="150"/>
      <c r="L282" s="150"/>
      <c r="M282" s="150"/>
      <c r="N282" s="149" t="str" cm="1">
        <f t="array" ref="N282">IF(AND(K282:M282=""),"ยังไม่บันทึกข้อมูล",
IF(M282&lt;&gt;"",
IF(M282&gt;=1.3,M282,"เป็นไม้พุ่ม"),
IF(K282+L282&gt;=1.3,K282+L282,"เป็นไม้พุ่ม")))</f>
        <v>ยังไม่บันทึกข้อมูล</v>
      </c>
      <c r="O282" s="149" t="str">
        <f t="shared" si="34"/>
        <v>ข้อมูลไม่ถูกต้อง</v>
      </c>
      <c r="P282" s="149" t="str">
        <f t="shared" si="35"/>
        <v>ข้อมูลไม่ถูกต้อง</v>
      </c>
      <c r="Q282" s="149" t="str">
        <f t="shared" si="36"/>
        <v>ข้อมูลไม่ถูกต้อง</v>
      </c>
      <c r="R282" s="149" t="str">
        <f t="shared" si="37"/>
        <v>ข้อมูลไม่ถูกต้อง</v>
      </c>
      <c r="S282" s="149" t="str">
        <f>IF(ISNUMBER(R282),
IF(H$2=ตัวเลือก!A$30,"ยังไม่บันทึกข้อมูล",R282*0.27),"ข้อมูลไม่ถูกต้อง")</f>
        <v>ข้อมูลไม่ถูกต้อง</v>
      </c>
      <c r="T282" s="149" t="str">
        <f t="shared" si="38"/>
        <v>ข้อมูลไม่ถูกต้อง</v>
      </c>
      <c r="U282" s="149" t="str">
        <f>IF(ISNUMBER(R282),
IF(H$2=ตัวเลือก!A$30,"ยังไม่บันทึกข้อมูล",R282*0.47),"ข้อมูลไม่ถูกต้อง")</f>
        <v>ข้อมูลไม่ถูกต้อง</v>
      </c>
      <c r="V282" s="149" t="str">
        <f>IF(ISNUMBER(S282),
IF(H$2=ตัวเลือก!A$30,"ยังไม่บันทึกข้อมูล",S282*0.47),"ข้อมูลไม่ถูกต้อง")</f>
        <v>ข้อมูลไม่ถูกต้อง</v>
      </c>
      <c r="W282" s="149" t="str">
        <f t="shared" si="39"/>
        <v>ข้อมูลไม่ถูกต้อง</v>
      </c>
      <c r="X282" s="148" t="str">
        <f t="shared" si="40"/>
        <v>ข้อมูลไม่ถูกต้อง</v>
      </c>
      <c r="Y282" s="38"/>
      <c r="Z282" s="38"/>
      <c r="AA282" s="38"/>
    </row>
    <row r="283" spans="1:27" x14ac:dyDescent="0.45">
      <c r="A283" s="38">
        <v>278</v>
      </c>
      <c r="B283" s="38"/>
      <c r="C283" s="38"/>
      <c r="D283" s="38"/>
      <c r="E283" s="38"/>
      <c r="F283" s="35"/>
      <c r="G283" s="35"/>
      <c r="H283" s="150"/>
      <c r="I283" s="38"/>
      <c r="J283" s="149" t="str">
        <f t="shared" si="41"/>
        <v>รอข้อมูลคอลัมน์ H</v>
      </c>
      <c r="K283" s="150"/>
      <c r="L283" s="150"/>
      <c r="M283" s="150"/>
      <c r="N283" s="149" t="str" cm="1">
        <f t="array" ref="N283">IF(AND(K283:M283=""),"ยังไม่บันทึกข้อมูล",
IF(M283&lt;&gt;"",
IF(M283&gt;=1.3,M283,"เป็นไม้พุ่ม"),
IF(K283+L283&gt;=1.3,K283+L283,"เป็นไม้พุ่ม")))</f>
        <v>ยังไม่บันทึกข้อมูล</v>
      </c>
      <c r="O283" s="149" t="str">
        <f t="shared" si="34"/>
        <v>ข้อมูลไม่ถูกต้อง</v>
      </c>
      <c r="P283" s="149" t="str">
        <f t="shared" si="35"/>
        <v>ข้อมูลไม่ถูกต้อง</v>
      </c>
      <c r="Q283" s="149" t="str">
        <f t="shared" si="36"/>
        <v>ข้อมูลไม่ถูกต้อง</v>
      </c>
      <c r="R283" s="149" t="str">
        <f t="shared" si="37"/>
        <v>ข้อมูลไม่ถูกต้อง</v>
      </c>
      <c r="S283" s="149" t="str">
        <f>IF(ISNUMBER(R283),
IF(H$2=ตัวเลือก!A$30,"ยังไม่บันทึกข้อมูล",R283*0.27),"ข้อมูลไม่ถูกต้อง")</f>
        <v>ข้อมูลไม่ถูกต้อง</v>
      </c>
      <c r="T283" s="149" t="str">
        <f t="shared" si="38"/>
        <v>ข้อมูลไม่ถูกต้อง</v>
      </c>
      <c r="U283" s="149" t="str">
        <f>IF(ISNUMBER(R283),
IF(H$2=ตัวเลือก!A$30,"ยังไม่บันทึกข้อมูล",R283*0.47),"ข้อมูลไม่ถูกต้อง")</f>
        <v>ข้อมูลไม่ถูกต้อง</v>
      </c>
      <c r="V283" s="149" t="str">
        <f>IF(ISNUMBER(S283),
IF(H$2=ตัวเลือก!A$30,"ยังไม่บันทึกข้อมูล",S283*0.47),"ข้อมูลไม่ถูกต้อง")</f>
        <v>ข้อมูลไม่ถูกต้อง</v>
      </c>
      <c r="W283" s="149" t="str">
        <f t="shared" si="39"/>
        <v>ข้อมูลไม่ถูกต้อง</v>
      </c>
      <c r="X283" s="148" t="str">
        <f t="shared" si="40"/>
        <v>ข้อมูลไม่ถูกต้อง</v>
      </c>
      <c r="Y283" s="38"/>
      <c r="Z283" s="38"/>
      <c r="AA283" s="38"/>
    </row>
    <row r="284" spans="1:27" x14ac:dyDescent="0.45">
      <c r="A284" s="38">
        <v>279</v>
      </c>
      <c r="B284" s="38"/>
      <c r="C284" s="38"/>
      <c r="D284" s="38"/>
      <c r="E284" s="38"/>
      <c r="F284" s="35"/>
      <c r="G284" s="35"/>
      <c r="H284" s="150"/>
      <c r="I284" s="38"/>
      <c r="J284" s="149" t="str">
        <f t="shared" si="41"/>
        <v>รอข้อมูลคอลัมน์ H</v>
      </c>
      <c r="K284" s="150"/>
      <c r="L284" s="150"/>
      <c r="M284" s="150"/>
      <c r="N284" s="149" t="str" cm="1">
        <f t="array" ref="N284">IF(AND(K284:M284=""),"ยังไม่บันทึกข้อมูล",
IF(M284&lt;&gt;"",
IF(M284&gt;=1.3,M284,"เป็นไม้พุ่ม"),
IF(K284+L284&gt;=1.3,K284+L284,"เป็นไม้พุ่ม")))</f>
        <v>ยังไม่บันทึกข้อมูล</v>
      </c>
      <c r="O284" s="149" t="str">
        <f t="shared" si="34"/>
        <v>ข้อมูลไม่ถูกต้อง</v>
      </c>
      <c r="P284" s="149" t="str">
        <f t="shared" si="35"/>
        <v>ข้อมูลไม่ถูกต้อง</v>
      </c>
      <c r="Q284" s="149" t="str">
        <f t="shared" si="36"/>
        <v>ข้อมูลไม่ถูกต้อง</v>
      </c>
      <c r="R284" s="149" t="str">
        <f t="shared" si="37"/>
        <v>ข้อมูลไม่ถูกต้อง</v>
      </c>
      <c r="S284" s="149" t="str">
        <f>IF(ISNUMBER(R284),
IF(H$2=ตัวเลือก!A$30,"ยังไม่บันทึกข้อมูล",R284*0.27),"ข้อมูลไม่ถูกต้อง")</f>
        <v>ข้อมูลไม่ถูกต้อง</v>
      </c>
      <c r="T284" s="149" t="str">
        <f t="shared" si="38"/>
        <v>ข้อมูลไม่ถูกต้อง</v>
      </c>
      <c r="U284" s="149" t="str">
        <f>IF(ISNUMBER(R284),
IF(H$2=ตัวเลือก!A$30,"ยังไม่บันทึกข้อมูล",R284*0.47),"ข้อมูลไม่ถูกต้อง")</f>
        <v>ข้อมูลไม่ถูกต้อง</v>
      </c>
      <c r="V284" s="149" t="str">
        <f>IF(ISNUMBER(S284),
IF(H$2=ตัวเลือก!A$30,"ยังไม่บันทึกข้อมูล",S284*0.47),"ข้อมูลไม่ถูกต้อง")</f>
        <v>ข้อมูลไม่ถูกต้อง</v>
      </c>
      <c r="W284" s="149" t="str">
        <f t="shared" si="39"/>
        <v>ข้อมูลไม่ถูกต้อง</v>
      </c>
      <c r="X284" s="148" t="str">
        <f t="shared" si="40"/>
        <v>ข้อมูลไม่ถูกต้อง</v>
      </c>
      <c r="Y284" s="38"/>
      <c r="Z284" s="38"/>
      <c r="AA284" s="38"/>
    </row>
    <row r="285" spans="1:27" x14ac:dyDescent="0.45">
      <c r="A285" s="38">
        <v>280</v>
      </c>
      <c r="B285" s="38"/>
      <c r="C285" s="38"/>
      <c r="D285" s="38"/>
      <c r="E285" s="38"/>
      <c r="F285" s="35"/>
      <c r="G285" s="35"/>
      <c r="H285" s="150"/>
      <c r="I285" s="38"/>
      <c r="J285" s="149" t="str">
        <f t="shared" si="41"/>
        <v>รอข้อมูลคอลัมน์ H</v>
      </c>
      <c r="K285" s="150"/>
      <c r="L285" s="150"/>
      <c r="M285" s="150"/>
      <c r="N285" s="149" t="str" cm="1">
        <f t="array" ref="N285">IF(AND(K285:M285=""),"ยังไม่บันทึกข้อมูล",
IF(M285&lt;&gt;"",
IF(M285&gt;=1.3,M285,"เป็นไม้พุ่ม"),
IF(K285+L285&gt;=1.3,K285+L285,"เป็นไม้พุ่ม")))</f>
        <v>ยังไม่บันทึกข้อมูล</v>
      </c>
      <c r="O285" s="149" t="str">
        <f t="shared" si="34"/>
        <v>ข้อมูลไม่ถูกต้อง</v>
      </c>
      <c r="P285" s="149" t="str">
        <f t="shared" si="35"/>
        <v>ข้อมูลไม่ถูกต้อง</v>
      </c>
      <c r="Q285" s="149" t="str">
        <f t="shared" si="36"/>
        <v>ข้อมูลไม่ถูกต้อง</v>
      </c>
      <c r="R285" s="149" t="str">
        <f t="shared" si="37"/>
        <v>ข้อมูลไม่ถูกต้อง</v>
      </c>
      <c r="S285" s="149" t="str">
        <f>IF(ISNUMBER(R285),
IF(H$2=ตัวเลือก!A$30,"ยังไม่บันทึกข้อมูล",R285*0.27),"ข้อมูลไม่ถูกต้อง")</f>
        <v>ข้อมูลไม่ถูกต้อง</v>
      </c>
      <c r="T285" s="149" t="str">
        <f t="shared" si="38"/>
        <v>ข้อมูลไม่ถูกต้อง</v>
      </c>
      <c r="U285" s="149" t="str">
        <f>IF(ISNUMBER(R285),
IF(H$2=ตัวเลือก!A$30,"ยังไม่บันทึกข้อมูล",R285*0.47),"ข้อมูลไม่ถูกต้อง")</f>
        <v>ข้อมูลไม่ถูกต้อง</v>
      </c>
      <c r="V285" s="149" t="str">
        <f>IF(ISNUMBER(S285),
IF(H$2=ตัวเลือก!A$30,"ยังไม่บันทึกข้อมูล",S285*0.47),"ข้อมูลไม่ถูกต้อง")</f>
        <v>ข้อมูลไม่ถูกต้อง</v>
      </c>
      <c r="W285" s="149" t="str">
        <f t="shared" si="39"/>
        <v>ข้อมูลไม่ถูกต้อง</v>
      </c>
      <c r="X285" s="148" t="str">
        <f t="shared" si="40"/>
        <v>ข้อมูลไม่ถูกต้อง</v>
      </c>
      <c r="Y285" s="38"/>
      <c r="Z285" s="38"/>
      <c r="AA285" s="38"/>
    </row>
    <row r="286" spans="1:27" x14ac:dyDescent="0.45">
      <c r="A286" s="38">
        <v>281</v>
      </c>
      <c r="B286" s="38"/>
      <c r="C286" s="38"/>
      <c r="D286" s="38"/>
      <c r="E286" s="38"/>
      <c r="F286" s="35"/>
      <c r="G286" s="35"/>
      <c r="H286" s="150"/>
      <c r="I286" s="38"/>
      <c r="J286" s="149" t="str">
        <f t="shared" si="41"/>
        <v>รอข้อมูลคอลัมน์ H</v>
      </c>
      <c r="K286" s="150"/>
      <c r="L286" s="150"/>
      <c r="M286" s="150"/>
      <c r="N286" s="149" t="str" cm="1">
        <f t="array" ref="N286">IF(AND(K286:M286=""),"ยังไม่บันทึกข้อมูล",
IF(M286&lt;&gt;"",
IF(M286&gt;=1.3,M286,"เป็นไม้พุ่ม"),
IF(K286+L286&gt;=1.3,K286+L286,"เป็นไม้พุ่ม")))</f>
        <v>ยังไม่บันทึกข้อมูล</v>
      </c>
      <c r="O286" s="149" t="str">
        <f t="shared" si="34"/>
        <v>ข้อมูลไม่ถูกต้อง</v>
      </c>
      <c r="P286" s="149" t="str">
        <f t="shared" si="35"/>
        <v>ข้อมูลไม่ถูกต้อง</v>
      </c>
      <c r="Q286" s="149" t="str">
        <f t="shared" si="36"/>
        <v>ข้อมูลไม่ถูกต้อง</v>
      </c>
      <c r="R286" s="149" t="str">
        <f t="shared" si="37"/>
        <v>ข้อมูลไม่ถูกต้อง</v>
      </c>
      <c r="S286" s="149" t="str">
        <f>IF(ISNUMBER(R286),
IF(H$2=ตัวเลือก!A$30,"ยังไม่บันทึกข้อมูล",R286*0.27),"ข้อมูลไม่ถูกต้อง")</f>
        <v>ข้อมูลไม่ถูกต้อง</v>
      </c>
      <c r="T286" s="149" t="str">
        <f t="shared" si="38"/>
        <v>ข้อมูลไม่ถูกต้อง</v>
      </c>
      <c r="U286" s="149" t="str">
        <f>IF(ISNUMBER(R286),
IF(H$2=ตัวเลือก!A$30,"ยังไม่บันทึกข้อมูล",R286*0.47),"ข้อมูลไม่ถูกต้อง")</f>
        <v>ข้อมูลไม่ถูกต้อง</v>
      </c>
      <c r="V286" s="149" t="str">
        <f>IF(ISNUMBER(S286),
IF(H$2=ตัวเลือก!A$30,"ยังไม่บันทึกข้อมูล",S286*0.47),"ข้อมูลไม่ถูกต้อง")</f>
        <v>ข้อมูลไม่ถูกต้อง</v>
      </c>
      <c r="W286" s="149" t="str">
        <f t="shared" si="39"/>
        <v>ข้อมูลไม่ถูกต้อง</v>
      </c>
      <c r="X286" s="148" t="str">
        <f t="shared" si="40"/>
        <v>ข้อมูลไม่ถูกต้อง</v>
      </c>
      <c r="Y286" s="38"/>
      <c r="Z286" s="38"/>
      <c r="AA286" s="38"/>
    </row>
    <row r="287" spans="1:27" x14ac:dyDescent="0.45">
      <c r="A287" s="38">
        <v>282</v>
      </c>
      <c r="B287" s="38"/>
      <c r="C287" s="38"/>
      <c r="D287" s="38"/>
      <c r="E287" s="38"/>
      <c r="F287" s="35"/>
      <c r="G287" s="35"/>
      <c r="H287" s="150"/>
      <c r="I287" s="38"/>
      <c r="J287" s="149" t="str">
        <f t="shared" si="41"/>
        <v>รอข้อมูลคอลัมน์ H</v>
      </c>
      <c r="K287" s="150"/>
      <c r="L287" s="150"/>
      <c r="M287" s="150"/>
      <c r="N287" s="149" t="str" cm="1">
        <f t="array" ref="N287">IF(AND(K287:M287=""),"ยังไม่บันทึกข้อมูล",
IF(M287&lt;&gt;"",
IF(M287&gt;=1.3,M287,"เป็นไม้พุ่ม"),
IF(K287+L287&gt;=1.3,K287+L287,"เป็นไม้พุ่ม")))</f>
        <v>ยังไม่บันทึกข้อมูล</v>
      </c>
      <c r="O287" s="149" t="str">
        <f t="shared" si="34"/>
        <v>ข้อมูลไม่ถูกต้อง</v>
      </c>
      <c r="P287" s="149" t="str">
        <f t="shared" si="35"/>
        <v>ข้อมูลไม่ถูกต้อง</v>
      </c>
      <c r="Q287" s="149" t="str">
        <f t="shared" si="36"/>
        <v>ข้อมูลไม่ถูกต้อง</v>
      </c>
      <c r="R287" s="149" t="str">
        <f t="shared" si="37"/>
        <v>ข้อมูลไม่ถูกต้อง</v>
      </c>
      <c r="S287" s="149" t="str">
        <f>IF(ISNUMBER(R287),
IF(H$2=ตัวเลือก!A$30,"ยังไม่บันทึกข้อมูล",R287*0.27),"ข้อมูลไม่ถูกต้อง")</f>
        <v>ข้อมูลไม่ถูกต้อง</v>
      </c>
      <c r="T287" s="149" t="str">
        <f t="shared" si="38"/>
        <v>ข้อมูลไม่ถูกต้อง</v>
      </c>
      <c r="U287" s="149" t="str">
        <f>IF(ISNUMBER(R287),
IF(H$2=ตัวเลือก!A$30,"ยังไม่บันทึกข้อมูล",R287*0.47),"ข้อมูลไม่ถูกต้อง")</f>
        <v>ข้อมูลไม่ถูกต้อง</v>
      </c>
      <c r="V287" s="149" t="str">
        <f>IF(ISNUMBER(S287),
IF(H$2=ตัวเลือก!A$30,"ยังไม่บันทึกข้อมูล",S287*0.47),"ข้อมูลไม่ถูกต้อง")</f>
        <v>ข้อมูลไม่ถูกต้อง</v>
      </c>
      <c r="W287" s="149" t="str">
        <f t="shared" si="39"/>
        <v>ข้อมูลไม่ถูกต้อง</v>
      </c>
      <c r="X287" s="148" t="str">
        <f t="shared" si="40"/>
        <v>ข้อมูลไม่ถูกต้อง</v>
      </c>
      <c r="Y287" s="38"/>
      <c r="Z287" s="38"/>
      <c r="AA287" s="38"/>
    </row>
    <row r="288" spans="1:27" x14ac:dyDescent="0.45">
      <c r="A288" s="38">
        <v>283</v>
      </c>
      <c r="B288" s="38"/>
      <c r="C288" s="38"/>
      <c r="D288" s="38"/>
      <c r="E288" s="38"/>
      <c r="F288" s="35"/>
      <c r="G288" s="35"/>
      <c r="H288" s="150"/>
      <c r="I288" s="38"/>
      <c r="J288" s="149" t="str">
        <f t="shared" si="41"/>
        <v>รอข้อมูลคอลัมน์ H</v>
      </c>
      <c r="K288" s="150"/>
      <c r="L288" s="150"/>
      <c r="M288" s="150"/>
      <c r="N288" s="149" t="str" cm="1">
        <f t="array" ref="N288">IF(AND(K288:M288=""),"ยังไม่บันทึกข้อมูล",
IF(M288&lt;&gt;"",
IF(M288&gt;=1.3,M288,"เป็นไม้พุ่ม"),
IF(K288+L288&gt;=1.3,K288+L288,"เป็นไม้พุ่ม")))</f>
        <v>ยังไม่บันทึกข้อมูล</v>
      </c>
      <c r="O288" s="149" t="str">
        <f t="shared" si="34"/>
        <v>ข้อมูลไม่ถูกต้อง</v>
      </c>
      <c r="P288" s="149" t="str">
        <f t="shared" si="35"/>
        <v>ข้อมูลไม่ถูกต้อง</v>
      </c>
      <c r="Q288" s="149" t="str">
        <f t="shared" si="36"/>
        <v>ข้อมูลไม่ถูกต้อง</v>
      </c>
      <c r="R288" s="149" t="str">
        <f t="shared" si="37"/>
        <v>ข้อมูลไม่ถูกต้อง</v>
      </c>
      <c r="S288" s="149" t="str">
        <f>IF(ISNUMBER(R288),
IF(H$2=ตัวเลือก!A$30,"ยังไม่บันทึกข้อมูล",R288*0.27),"ข้อมูลไม่ถูกต้อง")</f>
        <v>ข้อมูลไม่ถูกต้อง</v>
      </c>
      <c r="T288" s="149" t="str">
        <f t="shared" si="38"/>
        <v>ข้อมูลไม่ถูกต้อง</v>
      </c>
      <c r="U288" s="149" t="str">
        <f>IF(ISNUMBER(R288),
IF(H$2=ตัวเลือก!A$30,"ยังไม่บันทึกข้อมูล",R288*0.47),"ข้อมูลไม่ถูกต้อง")</f>
        <v>ข้อมูลไม่ถูกต้อง</v>
      </c>
      <c r="V288" s="149" t="str">
        <f>IF(ISNUMBER(S288),
IF(H$2=ตัวเลือก!A$30,"ยังไม่บันทึกข้อมูล",S288*0.47),"ข้อมูลไม่ถูกต้อง")</f>
        <v>ข้อมูลไม่ถูกต้อง</v>
      </c>
      <c r="W288" s="149" t="str">
        <f t="shared" si="39"/>
        <v>ข้อมูลไม่ถูกต้อง</v>
      </c>
      <c r="X288" s="148" t="str">
        <f t="shared" si="40"/>
        <v>ข้อมูลไม่ถูกต้อง</v>
      </c>
      <c r="Y288" s="38"/>
      <c r="Z288" s="38"/>
      <c r="AA288" s="38"/>
    </row>
    <row r="289" spans="1:27" x14ac:dyDescent="0.45">
      <c r="A289" s="38">
        <v>284</v>
      </c>
      <c r="B289" s="38"/>
      <c r="C289" s="38"/>
      <c r="D289" s="38"/>
      <c r="E289" s="38"/>
      <c r="F289" s="35"/>
      <c r="G289" s="35"/>
      <c r="H289" s="150"/>
      <c r="I289" s="38"/>
      <c r="J289" s="149" t="str">
        <f t="shared" si="41"/>
        <v>รอข้อมูลคอลัมน์ H</v>
      </c>
      <c r="K289" s="150"/>
      <c r="L289" s="150"/>
      <c r="M289" s="150"/>
      <c r="N289" s="149" t="str" cm="1">
        <f t="array" ref="N289">IF(AND(K289:M289=""),"ยังไม่บันทึกข้อมูล",
IF(M289&lt;&gt;"",
IF(M289&gt;=1.3,M289,"เป็นไม้พุ่ม"),
IF(K289+L289&gt;=1.3,K289+L289,"เป็นไม้พุ่ม")))</f>
        <v>ยังไม่บันทึกข้อมูล</v>
      </c>
      <c r="O289" s="149" t="str">
        <f t="shared" si="34"/>
        <v>ข้อมูลไม่ถูกต้อง</v>
      </c>
      <c r="P289" s="149" t="str">
        <f t="shared" si="35"/>
        <v>ข้อมูลไม่ถูกต้อง</v>
      </c>
      <c r="Q289" s="149" t="str">
        <f t="shared" si="36"/>
        <v>ข้อมูลไม่ถูกต้อง</v>
      </c>
      <c r="R289" s="149" t="str">
        <f t="shared" si="37"/>
        <v>ข้อมูลไม่ถูกต้อง</v>
      </c>
      <c r="S289" s="149" t="str">
        <f>IF(ISNUMBER(R289),
IF(H$2=ตัวเลือก!A$30,"ยังไม่บันทึกข้อมูล",R289*0.27),"ข้อมูลไม่ถูกต้อง")</f>
        <v>ข้อมูลไม่ถูกต้อง</v>
      </c>
      <c r="T289" s="149" t="str">
        <f t="shared" si="38"/>
        <v>ข้อมูลไม่ถูกต้อง</v>
      </c>
      <c r="U289" s="149" t="str">
        <f>IF(ISNUMBER(R289),
IF(H$2=ตัวเลือก!A$30,"ยังไม่บันทึกข้อมูล",R289*0.47),"ข้อมูลไม่ถูกต้อง")</f>
        <v>ข้อมูลไม่ถูกต้อง</v>
      </c>
      <c r="V289" s="149" t="str">
        <f>IF(ISNUMBER(S289),
IF(H$2=ตัวเลือก!A$30,"ยังไม่บันทึกข้อมูล",S289*0.47),"ข้อมูลไม่ถูกต้อง")</f>
        <v>ข้อมูลไม่ถูกต้อง</v>
      </c>
      <c r="W289" s="149" t="str">
        <f t="shared" si="39"/>
        <v>ข้อมูลไม่ถูกต้อง</v>
      </c>
      <c r="X289" s="148" t="str">
        <f t="shared" si="40"/>
        <v>ข้อมูลไม่ถูกต้อง</v>
      </c>
      <c r="Y289" s="38"/>
      <c r="Z289" s="38"/>
      <c r="AA289" s="38"/>
    </row>
    <row r="290" spans="1:27" x14ac:dyDescent="0.45">
      <c r="A290" s="38">
        <v>285</v>
      </c>
      <c r="B290" s="38"/>
      <c r="C290" s="38"/>
      <c r="D290" s="38"/>
      <c r="E290" s="38"/>
      <c r="F290" s="35"/>
      <c r="G290" s="35"/>
      <c r="H290" s="150"/>
      <c r="I290" s="38"/>
      <c r="J290" s="149" t="str">
        <f t="shared" si="41"/>
        <v>รอข้อมูลคอลัมน์ H</v>
      </c>
      <c r="K290" s="150"/>
      <c r="L290" s="150"/>
      <c r="M290" s="150"/>
      <c r="N290" s="149" t="str" cm="1">
        <f t="array" ref="N290">IF(AND(K290:M290=""),"ยังไม่บันทึกข้อมูล",
IF(M290&lt;&gt;"",
IF(M290&gt;=1.3,M290,"เป็นไม้พุ่ม"),
IF(K290+L290&gt;=1.3,K290+L290,"เป็นไม้พุ่ม")))</f>
        <v>ยังไม่บันทึกข้อมูล</v>
      </c>
      <c r="O290" s="149" t="str">
        <f t="shared" si="34"/>
        <v>ข้อมูลไม่ถูกต้อง</v>
      </c>
      <c r="P290" s="149" t="str">
        <f t="shared" si="35"/>
        <v>ข้อมูลไม่ถูกต้อง</v>
      </c>
      <c r="Q290" s="149" t="str">
        <f t="shared" si="36"/>
        <v>ข้อมูลไม่ถูกต้อง</v>
      </c>
      <c r="R290" s="149" t="str">
        <f t="shared" si="37"/>
        <v>ข้อมูลไม่ถูกต้อง</v>
      </c>
      <c r="S290" s="149" t="str">
        <f>IF(ISNUMBER(R290),
IF(H$2=ตัวเลือก!A$30,"ยังไม่บันทึกข้อมูล",R290*0.27),"ข้อมูลไม่ถูกต้อง")</f>
        <v>ข้อมูลไม่ถูกต้อง</v>
      </c>
      <c r="T290" s="149" t="str">
        <f t="shared" si="38"/>
        <v>ข้อมูลไม่ถูกต้อง</v>
      </c>
      <c r="U290" s="149" t="str">
        <f>IF(ISNUMBER(R290),
IF(H$2=ตัวเลือก!A$30,"ยังไม่บันทึกข้อมูล",R290*0.47),"ข้อมูลไม่ถูกต้อง")</f>
        <v>ข้อมูลไม่ถูกต้อง</v>
      </c>
      <c r="V290" s="149" t="str">
        <f>IF(ISNUMBER(S290),
IF(H$2=ตัวเลือก!A$30,"ยังไม่บันทึกข้อมูล",S290*0.47),"ข้อมูลไม่ถูกต้อง")</f>
        <v>ข้อมูลไม่ถูกต้อง</v>
      </c>
      <c r="W290" s="149" t="str">
        <f t="shared" si="39"/>
        <v>ข้อมูลไม่ถูกต้อง</v>
      </c>
      <c r="X290" s="148" t="str">
        <f t="shared" si="40"/>
        <v>ข้อมูลไม่ถูกต้อง</v>
      </c>
      <c r="Y290" s="38"/>
      <c r="Z290" s="38"/>
      <c r="AA290" s="38"/>
    </row>
    <row r="291" spans="1:27" x14ac:dyDescent="0.45">
      <c r="A291" s="38">
        <v>286</v>
      </c>
      <c r="B291" s="38"/>
      <c r="C291" s="38"/>
      <c r="D291" s="38"/>
      <c r="E291" s="38"/>
      <c r="F291" s="35"/>
      <c r="G291" s="35"/>
      <c r="H291" s="150"/>
      <c r="I291" s="38"/>
      <c r="J291" s="149" t="str">
        <f t="shared" si="41"/>
        <v>รอข้อมูลคอลัมน์ H</v>
      </c>
      <c r="K291" s="150"/>
      <c r="L291" s="150"/>
      <c r="M291" s="150"/>
      <c r="N291" s="149" t="str" cm="1">
        <f t="array" ref="N291">IF(AND(K291:M291=""),"ยังไม่บันทึกข้อมูล",
IF(M291&lt;&gt;"",
IF(M291&gt;=1.3,M291,"เป็นไม้พุ่ม"),
IF(K291+L291&gt;=1.3,K291+L291,"เป็นไม้พุ่ม")))</f>
        <v>ยังไม่บันทึกข้อมูล</v>
      </c>
      <c r="O291" s="149" t="str">
        <f t="shared" si="34"/>
        <v>ข้อมูลไม่ถูกต้อง</v>
      </c>
      <c r="P291" s="149" t="str">
        <f t="shared" si="35"/>
        <v>ข้อมูลไม่ถูกต้อง</v>
      </c>
      <c r="Q291" s="149" t="str">
        <f t="shared" si="36"/>
        <v>ข้อมูลไม่ถูกต้อง</v>
      </c>
      <c r="R291" s="149" t="str">
        <f t="shared" si="37"/>
        <v>ข้อมูลไม่ถูกต้อง</v>
      </c>
      <c r="S291" s="149" t="str">
        <f>IF(ISNUMBER(R291),
IF(H$2=ตัวเลือก!A$30,"ยังไม่บันทึกข้อมูล",R291*0.27),"ข้อมูลไม่ถูกต้อง")</f>
        <v>ข้อมูลไม่ถูกต้อง</v>
      </c>
      <c r="T291" s="149" t="str">
        <f t="shared" si="38"/>
        <v>ข้อมูลไม่ถูกต้อง</v>
      </c>
      <c r="U291" s="149" t="str">
        <f>IF(ISNUMBER(R291),
IF(H$2=ตัวเลือก!A$30,"ยังไม่บันทึกข้อมูล",R291*0.47),"ข้อมูลไม่ถูกต้อง")</f>
        <v>ข้อมูลไม่ถูกต้อง</v>
      </c>
      <c r="V291" s="149" t="str">
        <f>IF(ISNUMBER(S291),
IF(H$2=ตัวเลือก!A$30,"ยังไม่บันทึกข้อมูล",S291*0.47),"ข้อมูลไม่ถูกต้อง")</f>
        <v>ข้อมูลไม่ถูกต้อง</v>
      </c>
      <c r="W291" s="149" t="str">
        <f t="shared" si="39"/>
        <v>ข้อมูลไม่ถูกต้อง</v>
      </c>
      <c r="X291" s="148" t="str">
        <f t="shared" si="40"/>
        <v>ข้อมูลไม่ถูกต้อง</v>
      </c>
      <c r="Y291" s="38"/>
      <c r="Z291" s="38"/>
      <c r="AA291" s="38"/>
    </row>
    <row r="292" spans="1:27" x14ac:dyDescent="0.45">
      <c r="A292" s="38">
        <v>287</v>
      </c>
      <c r="B292" s="38"/>
      <c r="C292" s="38"/>
      <c r="D292" s="38"/>
      <c r="E292" s="38"/>
      <c r="F292" s="35"/>
      <c r="G292" s="35"/>
      <c r="H292" s="150"/>
      <c r="I292" s="38"/>
      <c r="J292" s="149" t="str">
        <f t="shared" si="41"/>
        <v>รอข้อมูลคอลัมน์ H</v>
      </c>
      <c r="K292" s="150"/>
      <c r="L292" s="150"/>
      <c r="M292" s="150"/>
      <c r="N292" s="149" t="str" cm="1">
        <f t="array" ref="N292">IF(AND(K292:M292=""),"ยังไม่บันทึกข้อมูล",
IF(M292&lt;&gt;"",
IF(M292&gt;=1.3,M292,"เป็นไม้พุ่ม"),
IF(K292+L292&gt;=1.3,K292+L292,"เป็นไม้พุ่ม")))</f>
        <v>ยังไม่บันทึกข้อมูล</v>
      </c>
      <c r="O292" s="149" t="str">
        <f t="shared" si="34"/>
        <v>ข้อมูลไม่ถูกต้อง</v>
      </c>
      <c r="P292" s="149" t="str">
        <f t="shared" si="35"/>
        <v>ข้อมูลไม่ถูกต้อง</v>
      </c>
      <c r="Q292" s="149" t="str">
        <f t="shared" si="36"/>
        <v>ข้อมูลไม่ถูกต้อง</v>
      </c>
      <c r="R292" s="149" t="str">
        <f t="shared" si="37"/>
        <v>ข้อมูลไม่ถูกต้อง</v>
      </c>
      <c r="S292" s="149" t="str">
        <f>IF(ISNUMBER(R292),
IF(H$2=ตัวเลือก!A$30,"ยังไม่บันทึกข้อมูล",R292*0.27),"ข้อมูลไม่ถูกต้อง")</f>
        <v>ข้อมูลไม่ถูกต้อง</v>
      </c>
      <c r="T292" s="149" t="str">
        <f t="shared" si="38"/>
        <v>ข้อมูลไม่ถูกต้อง</v>
      </c>
      <c r="U292" s="149" t="str">
        <f>IF(ISNUMBER(R292),
IF(H$2=ตัวเลือก!A$30,"ยังไม่บันทึกข้อมูล",R292*0.47),"ข้อมูลไม่ถูกต้อง")</f>
        <v>ข้อมูลไม่ถูกต้อง</v>
      </c>
      <c r="V292" s="149" t="str">
        <f>IF(ISNUMBER(S292),
IF(H$2=ตัวเลือก!A$30,"ยังไม่บันทึกข้อมูล",S292*0.47),"ข้อมูลไม่ถูกต้อง")</f>
        <v>ข้อมูลไม่ถูกต้อง</v>
      </c>
      <c r="W292" s="149" t="str">
        <f t="shared" si="39"/>
        <v>ข้อมูลไม่ถูกต้อง</v>
      </c>
      <c r="X292" s="148" t="str">
        <f t="shared" si="40"/>
        <v>ข้อมูลไม่ถูกต้อง</v>
      </c>
      <c r="Y292" s="38"/>
      <c r="Z292" s="38"/>
      <c r="AA292" s="38"/>
    </row>
    <row r="293" spans="1:27" x14ac:dyDescent="0.45">
      <c r="A293" s="38">
        <v>288</v>
      </c>
      <c r="B293" s="38"/>
      <c r="C293" s="38"/>
      <c r="D293" s="38"/>
      <c r="E293" s="38"/>
      <c r="F293" s="35"/>
      <c r="G293" s="35"/>
      <c r="H293" s="150"/>
      <c r="I293" s="38"/>
      <c r="J293" s="149" t="str">
        <f t="shared" si="41"/>
        <v>รอข้อมูลคอลัมน์ H</v>
      </c>
      <c r="K293" s="150"/>
      <c r="L293" s="150"/>
      <c r="M293" s="150"/>
      <c r="N293" s="149" t="str" cm="1">
        <f t="array" ref="N293">IF(AND(K293:M293=""),"ยังไม่บันทึกข้อมูล",
IF(M293&lt;&gt;"",
IF(M293&gt;=1.3,M293,"เป็นไม้พุ่ม"),
IF(K293+L293&gt;=1.3,K293+L293,"เป็นไม้พุ่ม")))</f>
        <v>ยังไม่บันทึกข้อมูล</v>
      </c>
      <c r="O293" s="149" t="str">
        <f t="shared" si="34"/>
        <v>ข้อมูลไม่ถูกต้อง</v>
      </c>
      <c r="P293" s="149" t="str">
        <f t="shared" si="35"/>
        <v>ข้อมูลไม่ถูกต้อง</v>
      </c>
      <c r="Q293" s="149" t="str">
        <f t="shared" si="36"/>
        <v>ข้อมูลไม่ถูกต้อง</v>
      </c>
      <c r="R293" s="149" t="str">
        <f t="shared" si="37"/>
        <v>ข้อมูลไม่ถูกต้อง</v>
      </c>
      <c r="S293" s="149" t="str">
        <f>IF(ISNUMBER(R293),
IF(H$2=ตัวเลือก!A$30,"ยังไม่บันทึกข้อมูล",R293*0.27),"ข้อมูลไม่ถูกต้อง")</f>
        <v>ข้อมูลไม่ถูกต้อง</v>
      </c>
      <c r="T293" s="149" t="str">
        <f t="shared" si="38"/>
        <v>ข้อมูลไม่ถูกต้อง</v>
      </c>
      <c r="U293" s="149" t="str">
        <f>IF(ISNUMBER(R293),
IF(H$2=ตัวเลือก!A$30,"ยังไม่บันทึกข้อมูล",R293*0.47),"ข้อมูลไม่ถูกต้อง")</f>
        <v>ข้อมูลไม่ถูกต้อง</v>
      </c>
      <c r="V293" s="149" t="str">
        <f>IF(ISNUMBER(S293),
IF(H$2=ตัวเลือก!A$30,"ยังไม่บันทึกข้อมูล",S293*0.47),"ข้อมูลไม่ถูกต้อง")</f>
        <v>ข้อมูลไม่ถูกต้อง</v>
      </c>
      <c r="W293" s="149" t="str">
        <f t="shared" si="39"/>
        <v>ข้อมูลไม่ถูกต้อง</v>
      </c>
      <c r="X293" s="148" t="str">
        <f t="shared" si="40"/>
        <v>ข้อมูลไม่ถูกต้อง</v>
      </c>
      <c r="Y293" s="38"/>
      <c r="Z293" s="38"/>
      <c r="AA293" s="38"/>
    </row>
    <row r="294" spans="1:27" x14ac:dyDescent="0.45">
      <c r="A294" s="38">
        <v>289</v>
      </c>
      <c r="B294" s="38"/>
      <c r="C294" s="38"/>
      <c r="D294" s="38"/>
      <c r="E294" s="38"/>
      <c r="F294" s="35"/>
      <c r="G294" s="35"/>
      <c r="H294" s="150"/>
      <c r="I294" s="38"/>
      <c r="J294" s="149" t="str">
        <f t="shared" si="41"/>
        <v>รอข้อมูลคอลัมน์ H</v>
      </c>
      <c r="K294" s="150"/>
      <c r="L294" s="150"/>
      <c r="M294" s="150"/>
      <c r="N294" s="149" t="str" cm="1">
        <f t="array" ref="N294">IF(AND(K294:M294=""),"ยังไม่บันทึกข้อมูล",
IF(M294&lt;&gt;"",
IF(M294&gt;=1.3,M294,"เป็นไม้พุ่ม"),
IF(K294+L294&gt;=1.3,K294+L294,"เป็นไม้พุ่ม")))</f>
        <v>ยังไม่บันทึกข้อมูล</v>
      </c>
      <c r="O294" s="149" t="str">
        <f t="shared" si="34"/>
        <v>ข้อมูลไม่ถูกต้อง</v>
      </c>
      <c r="P294" s="149" t="str">
        <f t="shared" si="35"/>
        <v>ข้อมูลไม่ถูกต้อง</v>
      </c>
      <c r="Q294" s="149" t="str">
        <f t="shared" si="36"/>
        <v>ข้อมูลไม่ถูกต้อง</v>
      </c>
      <c r="R294" s="149" t="str">
        <f t="shared" si="37"/>
        <v>ข้อมูลไม่ถูกต้อง</v>
      </c>
      <c r="S294" s="149" t="str">
        <f>IF(ISNUMBER(R294),
IF(H$2=ตัวเลือก!A$30,"ยังไม่บันทึกข้อมูล",R294*0.27),"ข้อมูลไม่ถูกต้อง")</f>
        <v>ข้อมูลไม่ถูกต้อง</v>
      </c>
      <c r="T294" s="149" t="str">
        <f t="shared" si="38"/>
        <v>ข้อมูลไม่ถูกต้อง</v>
      </c>
      <c r="U294" s="149" t="str">
        <f>IF(ISNUMBER(R294),
IF(H$2=ตัวเลือก!A$30,"ยังไม่บันทึกข้อมูล",R294*0.47),"ข้อมูลไม่ถูกต้อง")</f>
        <v>ข้อมูลไม่ถูกต้อง</v>
      </c>
      <c r="V294" s="149" t="str">
        <f>IF(ISNUMBER(S294),
IF(H$2=ตัวเลือก!A$30,"ยังไม่บันทึกข้อมูล",S294*0.47),"ข้อมูลไม่ถูกต้อง")</f>
        <v>ข้อมูลไม่ถูกต้อง</v>
      </c>
      <c r="W294" s="149" t="str">
        <f t="shared" si="39"/>
        <v>ข้อมูลไม่ถูกต้อง</v>
      </c>
      <c r="X294" s="148" t="str">
        <f t="shared" si="40"/>
        <v>ข้อมูลไม่ถูกต้อง</v>
      </c>
      <c r="Y294" s="38"/>
      <c r="Z294" s="38"/>
      <c r="AA294" s="38"/>
    </row>
    <row r="295" spans="1:27" x14ac:dyDescent="0.45">
      <c r="A295" s="38">
        <v>290</v>
      </c>
      <c r="B295" s="38"/>
      <c r="C295" s="38"/>
      <c r="D295" s="38"/>
      <c r="E295" s="38"/>
      <c r="F295" s="35"/>
      <c r="G295" s="35"/>
      <c r="H295" s="150"/>
      <c r="I295" s="38"/>
      <c r="J295" s="149" t="str">
        <f t="shared" si="41"/>
        <v>รอข้อมูลคอลัมน์ H</v>
      </c>
      <c r="K295" s="150"/>
      <c r="L295" s="150"/>
      <c r="M295" s="150"/>
      <c r="N295" s="149" t="str" cm="1">
        <f t="array" ref="N295">IF(AND(K295:M295=""),"ยังไม่บันทึกข้อมูล",
IF(M295&lt;&gt;"",
IF(M295&gt;=1.3,M295,"เป็นไม้พุ่ม"),
IF(K295+L295&gt;=1.3,K295+L295,"เป็นไม้พุ่ม")))</f>
        <v>ยังไม่บันทึกข้อมูล</v>
      </c>
      <c r="O295" s="149" t="str">
        <f t="shared" si="34"/>
        <v>ข้อมูลไม่ถูกต้อง</v>
      </c>
      <c r="P295" s="149" t="str">
        <f t="shared" si="35"/>
        <v>ข้อมูลไม่ถูกต้อง</v>
      </c>
      <c r="Q295" s="149" t="str">
        <f t="shared" si="36"/>
        <v>ข้อมูลไม่ถูกต้อง</v>
      </c>
      <c r="R295" s="149" t="str">
        <f t="shared" si="37"/>
        <v>ข้อมูลไม่ถูกต้อง</v>
      </c>
      <c r="S295" s="149" t="str">
        <f>IF(ISNUMBER(R295),
IF(H$2=ตัวเลือก!A$30,"ยังไม่บันทึกข้อมูล",R295*0.27),"ข้อมูลไม่ถูกต้อง")</f>
        <v>ข้อมูลไม่ถูกต้อง</v>
      </c>
      <c r="T295" s="149" t="str">
        <f t="shared" si="38"/>
        <v>ข้อมูลไม่ถูกต้อง</v>
      </c>
      <c r="U295" s="149" t="str">
        <f>IF(ISNUMBER(R295),
IF(H$2=ตัวเลือก!A$30,"ยังไม่บันทึกข้อมูล",R295*0.47),"ข้อมูลไม่ถูกต้อง")</f>
        <v>ข้อมูลไม่ถูกต้อง</v>
      </c>
      <c r="V295" s="149" t="str">
        <f>IF(ISNUMBER(S295),
IF(H$2=ตัวเลือก!A$30,"ยังไม่บันทึกข้อมูล",S295*0.47),"ข้อมูลไม่ถูกต้อง")</f>
        <v>ข้อมูลไม่ถูกต้อง</v>
      </c>
      <c r="W295" s="149" t="str">
        <f t="shared" si="39"/>
        <v>ข้อมูลไม่ถูกต้อง</v>
      </c>
      <c r="X295" s="148" t="str">
        <f t="shared" si="40"/>
        <v>ข้อมูลไม่ถูกต้อง</v>
      </c>
      <c r="Y295" s="38"/>
      <c r="Z295" s="38"/>
      <c r="AA295" s="38"/>
    </row>
    <row r="296" spans="1:27" x14ac:dyDescent="0.45">
      <c r="A296" s="38">
        <v>291</v>
      </c>
      <c r="B296" s="38"/>
      <c r="C296" s="38"/>
      <c r="D296" s="38"/>
      <c r="E296" s="38"/>
      <c r="F296" s="35"/>
      <c r="G296" s="35"/>
      <c r="H296" s="150"/>
      <c r="I296" s="38"/>
      <c r="J296" s="149" t="str">
        <f t="shared" si="41"/>
        <v>รอข้อมูลคอลัมน์ H</v>
      </c>
      <c r="K296" s="150"/>
      <c r="L296" s="150"/>
      <c r="M296" s="150"/>
      <c r="N296" s="149" t="str" cm="1">
        <f t="array" ref="N296">IF(AND(K296:M296=""),"ยังไม่บันทึกข้อมูล",
IF(M296&lt;&gt;"",
IF(M296&gt;=1.3,M296,"เป็นไม้พุ่ม"),
IF(K296+L296&gt;=1.3,K296+L296,"เป็นไม้พุ่ม")))</f>
        <v>ยังไม่บันทึกข้อมูล</v>
      </c>
      <c r="O296" s="149" t="str">
        <f t="shared" si="34"/>
        <v>ข้อมูลไม่ถูกต้อง</v>
      </c>
      <c r="P296" s="149" t="str">
        <f t="shared" si="35"/>
        <v>ข้อมูลไม่ถูกต้อง</v>
      </c>
      <c r="Q296" s="149" t="str">
        <f t="shared" si="36"/>
        <v>ข้อมูลไม่ถูกต้อง</v>
      </c>
      <c r="R296" s="149" t="str">
        <f t="shared" si="37"/>
        <v>ข้อมูลไม่ถูกต้อง</v>
      </c>
      <c r="S296" s="149" t="str">
        <f>IF(ISNUMBER(R296),
IF(H$2=ตัวเลือก!A$30,"ยังไม่บันทึกข้อมูล",R296*0.27),"ข้อมูลไม่ถูกต้อง")</f>
        <v>ข้อมูลไม่ถูกต้อง</v>
      </c>
      <c r="T296" s="149" t="str">
        <f t="shared" si="38"/>
        <v>ข้อมูลไม่ถูกต้อง</v>
      </c>
      <c r="U296" s="149" t="str">
        <f>IF(ISNUMBER(R296),
IF(H$2=ตัวเลือก!A$30,"ยังไม่บันทึกข้อมูล",R296*0.47),"ข้อมูลไม่ถูกต้อง")</f>
        <v>ข้อมูลไม่ถูกต้อง</v>
      </c>
      <c r="V296" s="149" t="str">
        <f>IF(ISNUMBER(S296),
IF(H$2=ตัวเลือก!A$30,"ยังไม่บันทึกข้อมูล",S296*0.47),"ข้อมูลไม่ถูกต้อง")</f>
        <v>ข้อมูลไม่ถูกต้อง</v>
      </c>
      <c r="W296" s="149" t="str">
        <f t="shared" si="39"/>
        <v>ข้อมูลไม่ถูกต้อง</v>
      </c>
      <c r="X296" s="148" t="str">
        <f t="shared" si="40"/>
        <v>ข้อมูลไม่ถูกต้อง</v>
      </c>
      <c r="Y296" s="38"/>
      <c r="Z296" s="38"/>
      <c r="AA296" s="38"/>
    </row>
    <row r="297" spans="1:27" x14ac:dyDescent="0.45">
      <c r="A297" s="38">
        <v>292</v>
      </c>
      <c r="B297" s="38"/>
      <c r="C297" s="38"/>
      <c r="D297" s="38"/>
      <c r="E297" s="38"/>
      <c r="F297" s="35"/>
      <c r="G297" s="35"/>
      <c r="H297" s="150"/>
      <c r="I297" s="38"/>
      <c r="J297" s="149" t="str">
        <f t="shared" si="41"/>
        <v>รอข้อมูลคอลัมน์ H</v>
      </c>
      <c r="K297" s="150"/>
      <c r="L297" s="150"/>
      <c r="M297" s="150"/>
      <c r="N297" s="149" t="str" cm="1">
        <f t="array" ref="N297">IF(AND(K297:M297=""),"ยังไม่บันทึกข้อมูล",
IF(M297&lt;&gt;"",
IF(M297&gt;=1.3,M297,"เป็นไม้พุ่ม"),
IF(K297+L297&gt;=1.3,K297+L297,"เป็นไม้พุ่ม")))</f>
        <v>ยังไม่บันทึกข้อมูล</v>
      </c>
      <c r="O297" s="149" t="str">
        <f t="shared" si="34"/>
        <v>ข้อมูลไม่ถูกต้อง</v>
      </c>
      <c r="P297" s="149" t="str">
        <f t="shared" si="35"/>
        <v>ข้อมูลไม่ถูกต้อง</v>
      </c>
      <c r="Q297" s="149" t="str">
        <f t="shared" si="36"/>
        <v>ข้อมูลไม่ถูกต้อง</v>
      </c>
      <c r="R297" s="149" t="str">
        <f t="shared" si="37"/>
        <v>ข้อมูลไม่ถูกต้อง</v>
      </c>
      <c r="S297" s="149" t="str">
        <f>IF(ISNUMBER(R297),
IF(H$2=ตัวเลือก!A$30,"ยังไม่บันทึกข้อมูล",R297*0.27),"ข้อมูลไม่ถูกต้อง")</f>
        <v>ข้อมูลไม่ถูกต้อง</v>
      </c>
      <c r="T297" s="149" t="str">
        <f t="shared" si="38"/>
        <v>ข้อมูลไม่ถูกต้อง</v>
      </c>
      <c r="U297" s="149" t="str">
        <f>IF(ISNUMBER(R297),
IF(H$2=ตัวเลือก!A$30,"ยังไม่บันทึกข้อมูล",R297*0.47),"ข้อมูลไม่ถูกต้อง")</f>
        <v>ข้อมูลไม่ถูกต้อง</v>
      </c>
      <c r="V297" s="149" t="str">
        <f>IF(ISNUMBER(S297),
IF(H$2=ตัวเลือก!A$30,"ยังไม่บันทึกข้อมูล",S297*0.47),"ข้อมูลไม่ถูกต้อง")</f>
        <v>ข้อมูลไม่ถูกต้อง</v>
      </c>
      <c r="W297" s="149" t="str">
        <f t="shared" si="39"/>
        <v>ข้อมูลไม่ถูกต้อง</v>
      </c>
      <c r="X297" s="148" t="str">
        <f t="shared" si="40"/>
        <v>ข้อมูลไม่ถูกต้อง</v>
      </c>
      <c r="Y297" s="38"/>
      <c r="Z297" s="38"/>
      <c r="AA297" s="38"/>
    </row>
    <row r="298" spans="1:27" x14ac:dyDescent="0.45">
      <c r="A298" s="38">
        <v>293</v>
      </c>
      <c r="B298" s="38"/>
      <c r="C298" s="38"/>
      <c r="D298" s="38"/>
      <c r="E298" s="38"/>
      <c r="F298" s="35"/>
      <c r="G298" s="35"/>
      <c r="H298" s="150"/>
      <c r="I298" s="38"/>
      <c r="J298" s="149" t="str">
        <f t="shared" si="41"/>
        <v>รอข้อมูลคอลัมน์ H</v>
      </c>
      <c r="K298" s="150"/>
      <c r="L298" s="150"/>
      <c r="M298" s="150"/>
      <c r="N298" s="149" t="str" cm="1">
        <f t="array" ref="N298">IF(AND(K298:M298=""),"ยังไม่บันทึกข้อมูล",
IF(M298&lt;&gt;"",
IF(M298&gt;=1.3,M298,"เป็นไม้พุ่ม"),
IF(K298+L298&gt;=1.3,K298+L298,"เป็นไม้พุ่ม")))</f>
        <v>ยังไม่บันทึกข้อมูล</v>
      </c>
      <c r="O298" s="149" t="str">
        <f t="shared" si="34"/>
        <v>ข้อมูลไม่ถูกต้อง</v>
      </c>
      <c r="P298" s="149" t="str">
        <f t="shared" si="35"/>
        <v>ข้อมูลไม่ถูกต้อง</v>
      </c>
      <c r="Q298" s="149" t="str">
        <f t="shared" si="36"/>
        <v>ข้อมูลไม่ถูกต้อง</v>
      </c>
      <c r="R298" s="149" t="str">
        <f t="shared" si="37"/>
        <v>ข้อมูลไม่ถูกต้อง</v>
      </c>
      <c r="S298" s="149" t="str">
        <f>IF(ISNUMBER(R298),
IF(H$2=ตัวเลือก!A$30,"ยังไม่บันทึกข้อมูล",R298*0.27),"ข้อมูลไม่ถูกต้อง")</f>
        <v>ข้อมูลไม่ถูกต้อง</v>
      </c>
      <c r="T298" s="149" t="str">
        <f t="shared" si="38"/>
        <v>ข้อมูลไม่ถูกต้อง</v>
      </c>
      <c r="U298" s="149" t="str">
        <f>IF(ISNUMBER(R298),
IF(H$2=ตัวเลือก!A$30,"ยังไม่บันทึกข้อมูล",R298*0.47),"ข้อมูลไม่ถูกต้อง")</f>
        <v>ข้อมูลไม่ถูกต้อง</v>
      </c>
      <c r="V298" s="149" t="str">
        <f>IF(ISNUMBER(S298),
IF(H$2=ตัวเลือก!A$30,"ยังไม่บันทึกข้อมูล",S298*0.47),"ข้อมูลไม่ถูกต้อง")</f>
        <v>ข้อมูลไม่ถูกต้อง</v>
      </c>
      <c r="W298" s="149" t="str">
        <f t="shared" si="39"/>
        <v>ข้อมูลไม่ถูกต้อง</v>
      </c>
      <c r="X298" s="148" t="str">
        <f t="shared" si="40"/>
        <v>ข้อมูลไม่ถูกต้อง</v>
      </c>
      <c r="Y298" s="38"/>
      <c r="Z298" s="38"/>
      <c r="AA298" s="38"/>
    </row>
    <row r="299" spans="1:27" x14ac:dyDescent="0.45">
      <c r="A299" s="38">
        <v>294</v>
      </c>
      <c r="B299" s="38"/>
      <c r="C299" s="38"/>
      <c r="D299" s="38"/>
      <c r="E299" s="38"/>
      <c r="F299" s="35"/>
      <c r="G299" s="35"/>
      <c r="H299" s="150"/>
      <c r="I299" s="38"/>
      <c r="J299" s="149" t="str">
        <f t="shared" si="41"/>
        <v>รอข้อมูลคอลัมน์ H</v>
      </c>
      <c r="K299" s="150"/>
      <c r="L299" s="150"/>
      <c r="M299" s="150"/>
      <c r="N299" s="149" t="str" cm="1">
        <f t="array" ref="N299">IF(AND(K299:M299=""),"ยังไม่บันทึกข้อมูล",
IF(M299&lt;&gt;"",
IF(M299&gt;=1.3,M299,"เป็นไม้พุ่ม"),
IF(K299+L299&gt;=1.3,K299+L299,"เป็นไม้พุ่ม")))</f>
        <v>ยังไม่บันทึกข้อมูล</v>
      </c>
      <c r="O299" s="149" t="str">
        <f t="shared" si="34"/>
        <v>ข้อมูลไม่ถูกต้อง</v>
      </c>
      <c r="P299" s="149" t="str">
        <f t="shared" si="35"/>
        <v>ข้อมูลไม่ถูกต้อง</v>
      </c>
      <c r="Q299" s="149" t="str">
        <f t="shared" si="36"/>
        <v>ข้อมูลไม่ถูกต้อง</v>
      </c>
      <c r="R299" s="149" t="str">
        <f t="shared" si="37"/>
        <v>ข้อมูลไม่ถูกต้อง</v>
      </c>
      <c r="S299" s="149" t="str">
        <f>IF(ISNUMBER(R299),
IF(H$2=ตัวเลือก!A$30,"ยังไม่บันทึกข้อมูล",R299*0.27),"ข้อมูลไม่ถูกต้อง")</f>
        <v>ข้อมูลไม่ถูกต้อง</v>
      </c>
      <c r="T299" s="149" t="str">
        <f t="shared" si="38"/>
        <v>ข้อมูลไม่ถูกต้อง</v>
      </c>
      <c r="U299" s="149" t="str">
        <f>IF(ISNUMBER(R299),
IF(H$2=ตัวเลือก!A$30,"ยังไม่บันทึกข้อมูล",R299*0.47),"ข้อมูลไม่ถูกต้อง")</f>
        <v>ข้อมูลไม่ถูกต้อง</v>
      </c>
      <c r="V299" s="149" t="str">
        <f>IF(ISNUMBER(S299),
IF(H$2=ตัวเลือก!A$30,"ยังไม่บันทึกข้อมูล",S299*0.47),"ข้อมูลไม่ถูกต้อง")</f>
        <v>ข้อมูลไม่ถูกต้อง</v>
      </c>
      <c r="W299" s="149" t="str">
        <f t="shared" si="39"/>
        <v>ข้อมูลไม่ถูกต้อง</v>
      </c>
      <c r="X299" s="148" t="str">
        <f t="shared" si="40"/>
        <v>ข้อมูลไม่ถูกต้อง</v>
      </c>
      <c r="Y299" s="38"/>
      <c r="Z299" s="38"/>
      <c r="AA299" s="38"/>
    </row>
    <row r="300" spans="1:27" x14ac:dyDescent="0.45">
      <c r="A300" s="38">
        <v>295</v>
      </c>
      <c r="B300" s="38"/>
      <c r="C300" s="38"/>
      <c r="D300" s="38"/>
      <c r="E300" s="38"/>
      <c r="F300" s="35"/>
      <c r="G300" s="35"/>
      <c r="H300" s="150"/>
      <c r="I300" s="38"/>
      <c r="J300" s="149" t="str">
        <f t="shared" si="41"/>
        <v>รอข้อมูลคอลัมน์ H</v>
      </c>
      <c r="K300" s="150"/>
      <c r="L300" s="150"/>
      <c r="M300" s="150"/>
      <c r="N300" s="149" t="str" cm="1">
        <f t="array" ref="N300">IF(AND(K300:M300=""),"ยังไม่บันทึกข้อมูล",
IF(M300&lt;&gt;"",
IF(M300&gt;=1.3,M300,"เป็นไม้พุ่ม"),
IF(K300+L300&gt;=1.3,K300+L300,"เป็นไม้พุ่ม")))</f>
        <v>ยังไม่บันทึกข้อมูล</v>
      </c>
      <c r="O300" s="149" t="str">
        <f t="shared" si="34"/>
        <v>ข้อมูลไม่ถูกต้อง</v>
      </c>
      <c r="P300" s="149" t="str">
        <f t="shared" si="35"/>
        <v>ข้อมูลไม่ถูกต้อง</v>
      </c>
      <c r="Q300" s="149" t="str">
        <f t="shared" si="36"/>
        <v>ข้อมูลไม่ถูกต้อง</v>
      </c>
      <c r="R300" s="149" t="str">
        <f t="shared" si="37"/>
        <v>ข้อมูลไม่ถูกต้อง</v>
      </c>
      <c r="S300" s="149" t="str">
        <f>IF(ISNUMBER(R300),
IF(H$2=ตัวเลือก!A$30,"ยังไม่บันทึกข้อมูล",R300*0.27),"ข้อมูลไม่ถูกต้อง")</f>
        <v>ข้อมูลไม่ถูกต้อง</v>
      </c>
      <c r="T300" s="149" t="str">
        <f t="shared" si="38"/>
        <v>ข้อมูลไม่ถูกต้อง</v>
      </c>
      <c r="U300" s="149" t="str">
        <f>IF(ISNUMBER(R300),
IF(H$2=ตัวเลือก!A$30,"ยังไม่บันทึกข้อมูล",R300*0.47),"ข้อมูลไม่ถูกต้อง")</f>
        <v>ข้อมูลไม่ถูกต้อง</v>
      </c>
      <c r="V300" s="149" t="str">
        <f>IF(ISNUMBER(S300),
IF(H$2=ตัวเลือก!A$30,"ยังไม่บันทึกข้อมูล",S300*0.47),"ข้อมูลไม่ถูกต้อง")</f>
        <v>ข้อมูลไม่ถูกต้อง</v>
      </c>
      <c r="W300" s="149" t="str">
        <f t="shared" si="39"/>
        <v>ข้อมูลไม่ถูกต้อง</v>
      </c>
      <c r="X300" s="148" t="str">
        <f t="shared" si="40"/>
        <v>ข้อมูลไม่ถูกต้อง</v>
      </c>
      <c r="Y300" s="38"/>
      <c r="Z300" s="38"/>
      <c r="AA300" s="38"/>
    </row>
    <row r="301" spans="1:27" x14ac:dyDescent="0.45">
      <c r="A301" s="38">
        <v>296</v>
      </c>
      <c r="B301" s="38"/>
      <c r="C301" s="38"/>
      <c r="D301" s="38"/>
      <c r="E301" s="38"/>
      <c r="F301" s="35"/>
      <c r="G301" s="35"/>
      <c r="H301" s="150"/>
      <c r="I301" s="38"/>
      <c r="J301" s="149" t="str">
        <f t="shared" si="41"/>
        <v>รอข้อมูลคอลัมน์ H</v>
      </c>
      <c r="K301" s="150"/>
      <c r="L301" s="150"/>
      <c r="M301" s="150"/>
      <c r="N301" s="149" t="str" cm="1">
        <f t="array" ref="N301">IF(AND(K301:M301=""),"ยังไม่บันทึกข้อมูล",
IF(M301&lt;&gt;"",
IF(M301&gt;=1.3,M301,"เป็นไม้พุ่ม"),
IF(K301+L301&gt;=1.3,K301+L301,"เป็นไม้พุ่ม")))</f>
        <v>ยังไม่บันทึกข้อมูล</v>
      </c>
      <c r="O301" s="149" t="str">
        <f t="shared" si="34"/>
        <v>ข้อมูลไม่ถูกต้อง</v>
      </c>
      <c r="P301" s="149" t="str">
        <f t="shared" si="35"/>
        <v>ข้อมูลไม่ถูกต้อง</v>
      </c>
      <c r="Q301" s="149" t="str">
        <f t="shared" si="36"/>
        <v>ข้อมูลไม่ถูกต้อง</v>
      </c>
      <c r="R301" s="149" t="str">
        <f t="shared" si="37"/>
        <v>ข้อมูลไม่ถูกต้อง</v>
      </c>
      <c r="S301" s="149" t="str">
        <f>IF(ISNUMBER(R301),
IF(H$2=ตัวเลือก!A$30,"ยังไม่บันทึกข้อมูล",R301*0.27),"ข้อมูลไม่ถูกต้อง")</f>
        <v>ข้อมูลไม่ถูกต้อง</v>
      </c>
      <c r="T301" s="149" t="str">
        <f t="shared" si="38"/>
        <v>ข้อมูลไม่ถูกต้อง</v>
      </c>
      <c r="U301" s="149" t="str">
        <f>IF(ISNUMBER(R301),
IF(H$2=ตัวเลือก!A$30,"ยังไม่บันทึกข้อมูล",R301*0.47),"ข้อมูลไม่ถูกต้อง")</f>
        <v>ข้อมูลไม่ถูกต้อง</v>
      </c>
      <c r="V301" s="149" t="str">
        <f>IF(ISNUMBER(S301),
IF(H$2=ตัวเลือก!A$30,"ยังไม่บันทึกข้อมูล",S301*0.47),"ข้อมูลไม่ถูกต้อง")</f>
        <v>ข้อมูลไม่ถูกต้อง</v>
      </c>
      <c r="W301" s="149" t="str">
        <f t="shared" si="39"/>
        <v>ข้อมูลไม่ถูกต้อง</v>
      </c>
      <c r="X301" s="148" t="str">
        <f t="shared" si="40"/>
        <v>ข้อมูลไม่ถูกต้อง</v>
      </c>
      <c r="Y301" s="38"/>
      <c r="Z301" s="38"/>
      <c r="AA301" s="38"/>
    </row>
    <row r="302" spans="1:27" x14ac:dyDescent="0.45">
      <c r="A302" s="38">
        <v>297</v>
      </c>
      <c r="B302" s="38"/>
      <c r="C302" s="38"/>
      <c r="D302" s="38"/>
      <c r="E302" s="38"/>
      <c r="F302" s="35"/>
      <c r="G302" s="35"/>
      <c r="H302" s="150"/>
      <c r="I302" s="38"/>
      <c r="J302" s="149" t="str">
        <f t="shared" si="41"/>
        <v>รอข้อมูลคอลัมน์ H</v>
      </c>
      <c r="K302" s="150"/>
      <c r="L302" s="150"/>
      <c r="M302" s="150"/>
      <c r="N302" s="149" t="str" cm="1">
        <f t="array" ref="N302">IF(AND(K302:M302=""),"ยังไม่บันทึกข้อมูล",
IF(M302&lt;&gt;"",
IF(M302&gt;=1.3,M302,"เป็นไม้พุ่ม"),
IF(K302+L302&gt;=1.3,K302+L302,"เป็นไม้พุ่ม")))</f>
        <v>ยังไม่บันทึกข้อมูล</v>
      </c>
      <c r="O302" s="149" t="str">
        <f t="shared" si="34"/>
        <v>ข้อมูลไม่ถูกต้อง</v>
      </c>
      <c r="P302" s="149" t="str">
        <f t="shared" si="35"/>
        <v>ข้อมูลไม่ถูกต้อง</v>
      </c>
      <c r="Q302" s="149" t="str">
        <f t="shared" si="36"/>
        <v>ข้อมูลไม่ถูกต้อง</v>
      </c>
      <c r="R302" s="149" t="str">
        <f t="shared" si="37"/>
        <v>ข้อมูลไม่ถูกต้อง</v>
      </c>
      <c r="S302" s="149" t="str">
        <f>IF(ISNUMBER(R302),
IF(H$2=ตัวเลือก!A$30,"ยังไม่บันทึกข้อมูล",R302*0.27),"ข้อมูลไม่ถูกต้อง")</f>
        <v>ข้อมูลไม่ถูกต้อง</v>
      </c>
      <c r="T302" s="149" t="str">
        <f t="shared" si="38"/>
        <v>ข้อมูลไม่ถูกต้อง</v>
      </c>
      <c r="U302" s="149" t="str">
        <f>IF(ISNUMBER(R302),
IF(H$2=ตัวเลือก!A$30,"ยังไม่บันทึกข้อมูล",R302*0.47),"ข้อมูลไม่ถูกต้อง")</f>
        <v>ข้อมูลไม่ถูกต้อง</v>
      </c>
      <c r="V302" s="149" t="str">
        <f>IF(ISNUMBER(S302),
IF(H$2=ตัวเลือก!A$30,"ยังไม่บันทึกข้อมูล",S302*0.47),"ข้อมูลไม่ถูกต้อง")</f>
        <v>ข้อมูลไม่ถูกต้อง</v>
      </c>
      <c r="W302" s="149" t="str">
        <f t="shared" si="39"/>
        <v>ข้อมูลไม่ถูกต้อง</v>
      </c>
      <c r="X302" s="148" t="str">
        <f t="shared" si="40"/>
        <v>ข้อมูลไม่ถูกต้อง</v>
      </c>
      <c r="Y302" s="38"/>
      <c r="Z302" s="38"/>
      <c r="AA302" s="38"/>
    </row>
    <row r="303" spans="1:27" x14ac:dyDescent="0.45">
      <c r="A303" s="38">
        <v>298</v>
      </c>
      <c r="B303" s="38"/>
      <c r="C303" s="38"/>
      <c r="D303" s="38"/>
      <c r="E303" s="38"/>
      <c r="F303" s="35"/>
      <c r="G303" s="35"/>
      <c r="H303" s="150"/>
      <c r="I303" s="38"/>
      <c r="J303" s="149" t="str">
        <f t="shared" si="41"/>
        <v>รอข้อมูลคอลัมน์ H</v>
      </c>
      <c r="K303" s="150"/>
      <c r="L303" s="150"/>
      <c r="M303" s="150"/>
      <c r="N303" s="149" t="str" cm="1">
        <f t="array" ref="N303">IF(AND(K303:M303=""),"ยังไม่บันทึกข้อมูล",
IF(M303&lt;&gt;"",
IF(M303&gt;=1.3,M303,"เป็นไม้พุ่ม"),
IF(K303+L303&gt;=1.3,K303+L303,"เป็นไม้พุ่ม")))</f>
        <v>ยังไม่บันทึกข้อมูล</v>
      </c>
      <c r="O303" s="149" t="str">
        <f t="shared" si="34"/>
        <v>ข้อมูลไม่ถูกต้อง</v>
      </c>
      <c r="P303" s="149" t="str">
        <f t="shared" si="35"/>
        <v>ข้อมูลไม่ถูกต้อง</v>
      </c>
      <c r="Q303" s="149" t="str">
        <f t="shared" si="36"/>
        <v>ข้อมูลไม่ถูกต้อง</v>
      </c>
      <c r="R303" s="149" t="str">
        <f t="shared" si="37"/>
        <v>ข้อมูลไม่ถูกต้อง</v>
      </c>
      <c r="S303" s="149" t="str">
        <f>IF(ISNUMBER(R303),
IF(H$2=ตัวเลือก!A$30,"ยังไม่บันทึกข้อมูล",R303*0.27),"ข้อมูลไม่ถูกต้อง")</f>
        <v>ข้อมูลไม่ถูกต้อง</v>
      </c>
      <c r="T303" s="149" t="str">
        <f t="shared" si="38"/>
        <v>ข้อมูลไม่ถูกต้อง</v>
      </c>
      <c r="U303" s="149" t="str">
        <f>IF(ISNUMBER(R303),
IF(H$2=ตัวเลือก!A$30,"ยังไม่บันทึกข้อมูล",R303*0.47),"ข้อมูลไม่ถูกต้อง")</f>
        <v>ข้อมูลไม่ถูกต้อง</v>
      </c>
      <c r="V303" s="149" t="str">
        <f>IF(ISNUMBER(S303),
IF(H$2=ตัวเลือก!A$30,"ยังไม่บันทึกข้อมูล",S303*0.47),"ข้อมูลไม่ถูกต้อง")</f>
        <v>ข้อมูลไม่ถูกต้อง</v>
      </c>
      <c r="W303" s="149" t="str">
        <f t="shared" si="39"/>
        <v>ข้อมูลไม่ถูกต้อง</v>
      </c>
      <c r="X303" s="148" t="str">
        <f t="shared" si="40"/>
        <v>ข้อมูลไม่ถูกต้อง</v>
      </c>
      <c r="Y303" s="38"/>
      <c r="Z303" s="38"/>
      <c r="AA303" s="38"/>
    </row>
    <row r="304" spans="1:27" x14ac:dyDescent="0.45">
      <c r="A304" s="38">
        <v>299</v>
      </c>
      <c r="B304" s="38"/>
      <c r="C304" s="38"/>
      <c r="D304" s="38"/>
      <c r="E304" s="38"/>
      <c r="F304" s="35"/>
      <c r="G304" s="35"/>
      <c r="H304" s="150"/>
      <c r="I304" s="38"/>
      <c r="J304" s="149" t="str">
        <f t="shared" si="41"/>
        <v>รอข้อมูลคอลัมน์ H</v>
      </c>
      <c r="K304" s="150"/>
      <c r="L304" s="150"/>
      <c r="M304" s="150"/>
      <c r="N304" s="149" t="str" cm="1">
        <f t="array" ref="N304">IF(AND(K304:M304=""),"ยังไม่บันทึกข้อมูล",
IF(M304&lt;&gt;"",
IF(M304&gt;=1.3,M304,"เป็นไม้พุ่ม"),
IF(K304+L304&gt;=1.3,K304+L304,"เป็นไม้พุ่ม")))</f>
        <v>ยังไม่บันทึกข้อมูล</v>
      </c>
      <c r="O304" s="149" t="str">
        <f t="shared" si="34"/>
        <v>ข้อมูลไม่ถูกต้อง</v>
      </c>
      <c r="P304" s="149" t="str">
        <f t="shared" si="35"/>
        <v>ข้อมูลไม่ถูกต้อง</v>
      </c>
      <c r="Q304" s="149" t="str">
        <f t="shared" si="36"/>
        <v>ข้อมูลไม่ถูกต้อง</v>
      </c>
      <c r="R304" s="149" t="str">
        <f t="shared" si="37"/>
        <v>ข้อมูลไม่ถูกต้อง</v>
      </c>
      <c r="S304" s="149" t="str">
        <f>IF(ISNUMBER(R304),
IF(H$2=ตัวเลือก!A$30,"ยังไม่บันทึกข้อมูล",R304*0.27),"ข้อมูลไม่ถูกต้อง")</f>
        <v>ข้อมูลไม่ถูกต้อง</v>
      </c>
      <c r="T304" s="149" t="str">
        <f t="shared" si="38"/>
        <v>ข้อมูลไม่ถูกต้อง</v>
      </c>
      <c r="U304" s="149" t="str">
        <f>IF(ISNUMBER(R304),
IF(H$2=ตัวเลือก!A$30,"ยังไม่บันทึกข้อมูล",R304*0.47),"ข้อมูลไม่ถูกต้อง")</f>
        <v>ข้อมูลไม่ถูกต้อง</v>
      </c>
      <c r="V304" s="149" t="str">
        <f>IF(ISNUMBER(S304),
IF(H$2=ตัวเลือก!A$30,"ยังไม่บันทึกข้อมูล",S304*0.47),"ข้อมูลไม่ถูกต้อง")</f>
        <v>ข้อมูลไม่ถูกต้อง</v>
      </c>
      <c r="W304" s="149" t="str">
        <f t="shared" si="39"/>
        <v>ข้อมูลไม่ถูกต้อง</v>
      </c>
      <c r="X304" s="148" t="str">
        <f t="shared" si="40"/>
        <v>ข้อมูลไม่ถูกต้อง</v>
      </c>
      <c r="Y304" s="38"/>
      <c r="Z304" s="38"/>
      <c r="AA304" s="38"/>
    </row>
    <row r="305" spans="1:27" x14ac:dyDescent="0.45">
      <c r="A305" s="38">
        <v>300</v>
      </c>
      <c r="B305" s="38"/>
      <c r="C305" s="38"/>
      <c r="D305" s="38"/>
      <c r="E305" s="38"/>
      <c r="F305" s="35"/>
      <c r="G305" s="35"/>
      <c r="H305" s="150"/>
      <c r="I305" s="38"/>
      <c r="J305" s="149" t="str">
        <f t="shared" si="41"/>
        <v>รอข้อมูลคอลัมน์ H</v>
      </c>
      <c r="K305" s="150"/>
      <c r="L305" s="150"/>
      <c r="M305" s="150"/>
      <c r="N305" s="149" t="str" cm="1">
        <f t="array" ref="N305">IF(AND(K305:M305=""),"ยังไม่บันทึกข้อมูล",
IF(M305&lt;&gt;"",
IF(M305&gt;=1.3,M305,"เป็นไม้พุ่ม"),
IF(K305+L305&gt;=1.3,K305+L305,"เป็นไม้พุ่ม")))</f>
        <v>ยังไม่บันทึกข้อมูล</v>
      </c>
      <c r="O305" s="149" t="str">
        <f t="shared" si="34"/>
        <v>ข้อมูลไม่ถูกต้อง</v>
      </c>
      <c r="P305" s="149" t="str">
        <f t="shared" si="35"/>
        <v>ข้อมูลไม่ถูกต้อง</v>
      </c>
      <c r="Q305" s="149" t="str">
        <f t="shared" si="36"/>
        <v>ข้อมูลไม่ถูกต้อง</v>
      </c>
      <c r="R305" s="149" t="str">
        <f t="shared" si="37"/>
        <v>ข้อมูลไม่ถูกต้อง</v>
      </c>
      <c r="S305" s="149" t="str">
        <f>IF(ISNUMBER(R305),
IF(H$2=ตัวเลือก!A$30,"ยังไม่บันทึกข้อมูล",R305*0.27),"ข้อมูลไม่ถูกต้อง")</f>
        <v>ข้อมูลไม่ถูกต้อง</v>
      </c>
      <c r="T305" s="149" t="str">
        <f t="shared" si="38"/>
        <v>ข้อมูลไม่ถูกต้อง</v>
      </c>
      <c r="U305" s="149" t="str">
        <f>IF(ISNUMBER(R305),
IF(H$2=ตัวเลือก!A$30,"ยังไม่บันทึกข้อมูล",R305*0.47),"ข้อมูลไม่ถูกต้อง")</f>
        <v>ข้อมูลไม่ถูกต้อง</v>
      </c>
      <c r="V305" s="149" t="str">
        <f>IF(ISNUMBER(S305),
IF(H$2=ตัวเลือก!A$30,"ยังไม่บันทึกข้อมูล",S305*0.47),"ข้อมูลไม่ถูกต้อง")</f>
        <v>ข้อมูลไม่ถูกต้อง</v>
      </c>
      <c r="W305" s="149" t="str">
        <f t="shared" si="39"/>
        <v>ข้อมูลไม่ถูกต้อง</v>
      </c>
      <c r="X305" s="148" t="str">
        <f t="shared" si="40"/>
        <v>ข้อมูลไม่ถูกต้อง</v>
      </c>
      <c r="Y305" s="38"/>
      <c r="Z305" s="38"/>
      <c r="AA305" s="38"/>
    </row>
    <row r="306" spans="1:27" x14ac:dyDescent="0.45">
      <c r="A306" s="38">
        <v>301</v>
      </c>
      <c r="B306" s="38"/>
      <c r="C306" s="38"/>
      <c r="D306" s="38"/>
      <c r="E306" s="38"/>
      <c r="F306" s="35"/>
      <c r="G306" s="35"/>
      <c r="H306" s="150"/>
      <c r="I306" s="38"/>
      <c r="J306" s="149" t="str">
        <f t="shared" si="41"/>
        <v>รอข้อมูลคอลัมน์ H</v>
      </c>
      <c r="K306" s="150"/>
      <c r="L306" s="150"/>
      <c r="M306" s="150"/>
      <c r="N306" s="149" t="str" cm="1">
        <f t="array" ref="N306">IF(AND(K306:M306=""),"ยังไม่บันทึกข้อมูล",
IF(M306&lt;&gt;"",
IF(M306&gt;=1.3,M306,"เป็นไม้พุ่ม"),
IF(K306+L306&gt;=1.3,K306+L306,"เป็นไม้พุ่ม")))</f>
        <v>ยังไม่บันทึกข้อมูล</v>
      </c>
      <c r="O306" s="149" t="str">
        <f t="shared" si="34"/>
        <v>ข้อมูลไม่ถูกต้อง</v>
      </c>
      <c r="P306" s="149" t="str">
        <f t="shared" si="35"/>
        <v>ข้อมูลไม่ถูกต้อง</v>
      </c>
      <c r="Q306" s="149" t="str">
        <f t="shared" si="36"/>
        <v>ข้อมูลไม่ถูกต้อง</v>
      </c>
      <c r="R306" s="149" t="str">
        <f t="shared" si="37"/>
        <v>ข้อมูลไม่ถูกต้อง</v>
      </c>
      <c r="S306" s="149" t="str">
        <f>IF(ISNUMBER(R306),
IF(H$2=ตัวเลือก!A$30,"ยังไม่บันทึกข้อมูล",R306*0.27),"ข้อมูลไม่ถูกต้อง")</f>
        <v>ข้อมูลไม่ถูกต้อง</v>
      </c>
      <c r="T306" s="149" t="str">
        <f t="shared" si="38"/>
        <v>ข้อมูลไม่ถูกต้อง</v>
      </c>
      <c r="U306" s="149" t="str">
        <f>IF(ISNUMBER(R306),
IF(H$2=ตัวเลือก!A$30,"ยังไม่บันทึกข้อมูล",R306*0.47),"ข้อมูลไม่ถูกต้อง")</f>
        <v>ข้อมูลไม่ถูกต้อง</v>
      </c>
      <c r="V306" s="149" t="str">
        <f>IF(ISNUMBER(S306),
IF(H$2=ตัวเลือก!A$30,"ยังไม่บันทึกข้อมูล",S306*0.47),"ข้อมูลไม่ถูกต้อง")</f>
        <v>ข้อมูลไม่ถูกต้อง</v>
      </c>
      <c r="W306" s="149" t="str">
        <f t="shared" si="39"/>
        <v>ข้อมูลไม่ถูกต้อง</v>
      </c>
      <c r="X306" s="148" t="str">
        <f t="shared" si="40"/>
        <v>ข้อมูลไม่ถูกต้อง</v>
      </c>
      <c r="Y306" s="38"/>
      <c r="Z306" s="38"/>
      <c r="AA306" s="38"/>
    </row>
    <row r="307" spans="1:27" x14ac:dyDescent="0.45">
      <c r="A307" s="38">
        <v>302</v>
      </c>
      <c r="B307" s="38"/>
      <c r="C307" s="38"/>
      <c r="D307" s="38"/>
      <c r="E307" s="38"/>
      <c r="F307" s="35"/>
      <c r="G307" s="35"/>
      <c r="H307" s="150"/>
      <c r="I307" s="38"/>
      <c r="J307" s="149" t="str">
        <f t="shared" si="41"/>
        <v>รอข้อมูลคอลัมน์ H</v>
      </c>
      <c r="K307" s="150"/>
      <c r="L307" s="150"/>
      <c r="M307" s="150"/>
      <c r="N307" s="149" t="str" cm="1">
        <f t="array" ref="N307">IF(AND(K307:M307=""),"ยังไม่บันทึกข้อมูล",
IF(M307&lt;&gt;"",
IF(M307&gt;=1.3,M307,"เป็นไม้พุ่ม"),
IF(K307+L307&gt;=1.3,K307+L307,"เป็นไม้พุ่ม")))</f>
        <v>ยังไม่บันทึกข้อมูล</v>
      </c>
      <c r="O307" s="149" t="str">
        <f t="shared" si="34"/>
        <v>ข้อมูลไม่ถูกต้อง</v>
      </c>
      <c r="P307" s="149" t="str">
        <f t="shared" si="35"/>
        <v>ข้อมูลไม่ถูกต้อง</v>
      </c>
      <c r="Q307" s="149" t="str">
        <f t="shared" si="36"/>
        <v>ข้อมูลไม่ถูกต้อง</v>
      </c>
      <c r="R307" s="149" t="str">
        <f t="shared" si="37"/>
        <v>ข้อมูลไม่ถูกต้อง</v>
      </c>
      <c r="S307" s="149" t="str">
        <f>IF(ISNUMBER(R307),
IF(H$2=ตัวเลือก!A$30,"ยังไม่บันทึกข้อมูล",R307*0.27),"ข้อมูลไม่ถูกต้อง")</f>
        <v>ข้อมูลไม่ถูกต้อง</v>
      </c>
      <c r="T307" s="149" t="str">
        <f t="shared" si="38"/>
        <v>ข้อมูลไม่ถูกต้อง</v>
      </c>
      <c r="U307" s="149" t="str">
        <f>IF(ISNUMBER(R307),
IF(H$2=ตัวเลือก!A$30,"ยังไม่บันทึกข้อมูล",R307*0.47),"ข้อมูลไม่ถูกต้อง")</f>
        <v>ข้อมูลไม่ถูกต้อง</v>
      </c>
      <c r="V307" s="149" t="str">
        <f>IF(ISNUMBER(S307),
IF(H$2=ตัวเลือก!A$30,"ยังไม่บันทึกข้อมูล",S307*0.47),"ข้อมูลไม่ถูกต้อง")</f>
        <v>ข้อมูลไม่ถูกต้อง</v>
      </c>
      <c r="W307" s="149" t="str">
        <f t="shared" si="39"/>
        <v>ข้อมูลไม่ถูกต้อง</v>
      </c>
      <c r="X307" s="148" t="str">
        <f t="shared" si="40"/>
        <v>ข้อมูลไม่ถูกต้อง</v>
      </c>
      <c r="Y307" s="38"/>
      <c r="Z307" s="38"/>
      <c r="AA307" s="38"/>
    </row>
    <row r="308" spans="1:27" x14ac:dyDescent="0.45">
      <c r="A308" s="38">
        <v>303</v>
      </c>
      <c r="B308" s="38"/>
      <c r="C308" s="38"/>
      <c r="D308" s="38"/>
      <c r="E308" s="38"/>
      <c r="F308" s="35"/>
      <c r="G308" s="35"/>
      <c r="H308" s="150"/>
      <c r="I308" s="38"/>
      <c r="J308" s="149" t="str">
        <f t="shared" si="41"/>
        <v>รอข้อมูลคอลัมน์ H</v>
      </c>
      <c r="K308" s="150"/>
      <c r="L308" s="150"/>
      <c r="M308" s="150"/>
      <c r="N308" s="149" t="str" cm="1">
        <f t="array" ref="N308">IF(AND(K308:M308=""),"ยังไม่บันทึกข้อมูล",
IF(M308&lt;&gt;"",
IF(M308&gt;=1.3,M308,"เป็นไม้พุ่ม"),
IF(K308+L308&gt;=1.3,K308+L308,"เป็นไม้พุ่ม")))</f>
        <v>ยังไม่บันทึกข้อมูล</v>
      </c>
      <c r="O308" s="149" t="str">
        <f t="shared" si="34"/>
        <v>ข้อมูลไม่ถูกต้อง</v>
      </c>
      <c r="P308" s="149" t="str">
        <f t="shared" si="35"/>
        <v>ข้อมูลไม่ถูกต้อง</v>
      </c>
      <c r="Q308" s="149" t="str">
        <f t="shared" si="36"/>
        <v>ข้อมูลไม่ถูกต้อง</v>
      </c>
      <c r="R308" s="149" t="str">
        <f t="shared" si="37"/>
        <v>ข้อมูลไม่ถูกต้อง</v>
      </c>
      <c r="S308" s="149" t="str">
        <f>IF(ISNUMBER(R308),
IF(H$2=ตัวเลือก!A$30,"ยังไม่บันทึกข้อมูล",R308*0.27),"ข้อมูลไม่ถูกต้อง")</f>
        <v>ข้อมูลไม่ถูกต้อง</v>
      </c>
      <c r="T308" s="149" t="str">
        <f t="shared" si="38"/>
        <v>ข้อมูลไม่ถูกต้อง</v>
      </c>
      <c r="U308" s="149" t="str">
        <f>IF(ISNUMBER(R308),
IF(H$2=ตัวเลือก!A$30,"ยังไม่บันทึกข้อมูล",R308*0.47),"ข้อมูลไม่ถูกต้อง")</f>
        <v>ข้อมูลไม่ถูกต้อง</v>
      </c>
      <c r="V308" s="149" t="str">
        <f>IF(ISNUMBER(S308),
IF(H$2=ตัวเลือก!A$30,"ยังไม่บันทึกข้อมูล",S308*0.47),"ข้อมูลไม่ถูกต้อง")</f>
        <v>ข้อมูลไม่ถูกต้อง</v>
      </c>
      <c r="W308" s="149" t="str">
        <f t="shared" si="39"/>
        <v>ข้อมูลไม่ถูกต้อง</v>
      </c>
      <c r="X308" s="148" t="str">
        <f t="shared" si="40"/>
        <v>ข้อมูลไม่ถูกต้อง</v>
      </c>
      <c r="Y308" s="38"/>
      <c r="Z308" s="38"/>
      <c r="AA308" s="38"/>
    </row>
    <row r="309" spans="1:27" x14ac:dyDescent="0.45">
      <c r="A309" s="38">
        <v>304</v>
      </c>
      <c r="B309" s="38"/>
      <c r="C309" s="38"/>
      <c r="D309" s="38"/>
      <c r="E309" s="38"/>
      <c r="F309" s="35"/>
      <c r="G309" s="35"/>
      <c r="H309" s="150"/>
      <c r="I309" s="38"/>
      <c r="J309" s="149" t="str">
        <f t="shared" si="41"/>
        <v>รอข้อมูลคอลัมน์ H</v>
      </c>
      <c r="K309" s="150"/>
      <c r="L309" s="150"/>
      <c r="M309" s="150"/>
      <c r="N309" s="149" t="str" cm="1">
        <f t="array" ref="N309">IF(AND(K309:M309=""),"ยังไม่บันทึกข้อมูล",
IF(M309&lt;&gt;"",
IF(M309&gt;=1.3,M309,"เป็นไม้พุ่ม"),
IF(K309+L309&gt;=1.3,K309+L309,"เป็นไม้พุ่ม")))</f>
        <v>ยังไม่บันทึกข้อมูล</v>
      </c>
      <c r="O309" s="149" t="str">
        <f t="shared" si="34"/>
        <v>ข้อมูลไม่ถูกต้อง</v>
      </c>
      <c r="P309" s="149" t="str">
        <f t="shared" si="35"/>
        <v>ข้อมูลไม่ถูกต้อง</v>
      </c>
      <c r="Q309" s="149" t="str">
        <f t="shared" si="36"/>
        <v>ข้อมูลไม่ถูกต้อง</v>
      </c>
      <c r="R309" s="149" t="str">
        <f t="shared" si="37"/>
        <v>ข้อมูลไม่ถูกต้อง</v>
      </c>
      <c r="S309" s="149" t="str">
        <f>IF(ISNUMBER(R309),
IF(H$2=ตัวเลือก!A$30,"ยังไม่บันทึกข้อมูล",R309*0.27),"ข้อมูลไม่ถูกต้อง")</f>
        <v>ข้อมูลไม่ถูกต้อง</v>
      </c>
      <c r="T309" s="149" t="str">
        <f t="shared" si="38"/>
        <v>ข้อมูลไม่ถูกต้อง</v>
      </c>
      <c r="U309" s="149" t="str">
        <f>IF(ISNUMBER(R309),
IF(H$2=ตัวเลือก!A$30,"ยังไม่บันทึกข้อมูล",R309*0.47),"ข้อมูลไม่ถูกต้อง")</f>
        <v>ข้อมูลไม่ถูกต้อง</v>
      </c>
      <c r="V309" s="149" t="str">
        <f>IF(ISNUMBER(S309),
IF(H$2=ตัวเลือก!A$30,"ยังไม่บันทึกข้อมูล",S309*0.47),"ข้อมูลไม่ถูกต้อง")</f>
        <v>ข้อมูลไม่ถูกต้อง</v>
      </c>
      <c r="W309" s="149" t="str">
        <f t="shared" si="39"/>
        <v>ข้อมูลไม่ถูกต้อง</v>
      </c>
      <c r="X309" s="148" t="str">
        <f t="shared" si="40"/>
        <v>ข้อมูลไม่ถูกต้อง</v>
      </c>
      <c r="Y309" s="38"/>
      <c r="Z309" s="38"/>
      <c r="AA309" s="38"/>
    </row>
    <row r="310" spans="1:27" x14ac:dyDescent="0.45">
      <c r="A310" s="38">
        <v>305</v>
      </c>
      <c r="B310" s="38"/>
      <c r="C310" s="38"/>
      <c r="D310" s="38"/>
      <c r="E310" s="38"/>
      <c r="F310" s="35"/>
      <c r="G310" s="35"/>
      <c r="H310" s="150"/>
      <c r="I310" s="38"/>
      <c r="J310" s="149" t="str">
        <f t="shared" si="41"/>
        <v>รอข้อมูลคอลัมน์ H</v>
      </c>
      <c r="K310" s="150"/>
      <c r="L310" s="150"/>
      <c r="M310" s="150"/>
      <c r="N310" s="149" t="str" cm="1">
        <f t="array" ref="N310">IF(AND(K310:M310=""),"ยังไม่บันทึกข้อมูล",
IF(M310&lt;&gt;"",
IF(M310&gt;=1.3,M310,"เป็นไม้พุ่ม"),
IF(K310+L310&gt;=1.3,K310+L310,"เป็นไม้พุ่ม")))</f>
        <v>ยังไม่บันทึกข้อมูล</v>
      </c>
      <c r="O310" s="149" t="str">
        <f t="shared" si="34"/>
        <v>ข้อมูลไม่ถูกต้อง</v>
      </c>
      <c r="P310" s="149" t="str">
        <f t="shared" si="35"/>
        <v>ข้อมูลไม่ถูกต้อง</v>
      </c>
      <c r="Q310" s="149" t="str">
        <f t="shared" si="36"/>
        <v>ข้อมูลไม่ถูกต้อง</v>
      </c>
      <c r="R310" s="149" t="str">
        <f t="shared" si="37"/>
        <v>ข้อมูลไม่ถูกต้อง</v>
      </c>
      <c r="S310" s="149" t="str">
        <f>IF(ISNUMBER(R310),
IF(H$2=ตัวเลือก!A$30,"ยังไม่บันทึกข้อมูล",R310*0.27),"ข้อมูลไม่ถูกต้อง")</f>
        <v>ข้อมูลไม่ถูกต้อง</v>
      </c>
      <c r="T310" s="149" t="str">
        <f t="shared" si="38"/>
        <v>ข้อมูลไม่ถูกต้อง</v>
      </c>
      <c r="U310" s="149" t="str">
        <f>IF(ISNUMBER(R310),
IF(H$2=ตัวเลือก!A$30,"ยังไม่บันทึกข้อมูล",R310*0.47),"ข้อมูลไม่ถูกต้อง")</f>
        <v>ข้อมูลไม่ถูกต้อง</v>
      </c>
      <c r="V310" s="149" t="str">
        <f>IF(ISNUMBER(S310),
IF(H$2=ตัวเลือก!A$30,"ยังไม่บันทึกข้อมูล",S310*0.47),"ข้อมูลไม่ถูกต้อง")</f>
        <v>ข้อมูลไม่ถูกต้อง</v>
      </c>
      <c r="W310" s="149" t="str">
        <f t="shared" si="39"/>
        <v>ข้อมูลไม่ถูกต้อง</v>
      </c>
      <c r="X310" s="148" t="str">
        <f t="shared" si="40"/>
        <v>ข้อมูลไม่ถูกต้อง</v>
      </c>
      <c r="Y310" s="38"/>
      <c r="Z310" s="38"/>
      <c r="AA310" s="38"/>
    </row>
    <row r="311" spans="1:27" x14ac:dyDescent="0.45">
      <c r="A311" s="38">
        <v>306</v>
      </c>
      <c r="B311" s="38"/>
      <c r="C311" s="38"/>
      <c r="D311" s="38"/>
      <c r="E311" s="38"/>
      <c r="F311" s="35"/>
      <c r="G311" s="35"/>
      <c r="H311" s="150"/>
      <c r="I311" s="38"/>
      <c r="J311" s="149" t="str">
        <f t="shared" si="41"/>
        <v>รอข้อมูลคอลัมน์ H</v>
      </c>
      <c r="K311" s="150"/>
      <c r="L311" s="150"/>
      <c r="M311" s="150"/>
      <c r="N311" s="149" t="str" cm="1">
        <f t="array" ref="N311">IF(AND(K311:M311=""),"ยังไม่บันทึกข้อมูล",
IF(M311&lt;&gt;"",
IF(M311&gt;=1.3,M311,"เป็นไม้พุ่ม"),
IF(K311+L311&gt;=1.3,K311+L311,"เป็นไม้พุ่ม")))</f>
        <v>ยังไม่บันทึกข้อมูล</v>
      </c>
      <c r="O311" s="149" t="str">
        <f t="shared" si="34"/>
        <v>ข้อมูลไม่ถูกต้อง</v>
      </c>
      <c r="P311" s="149" t="str">
        <f t="shared" si="35"/>
        <v>ข้อมูลไม่ถูกต้อง</v>
      </c>
      <c r="Q311" s="149" t="str">
        <f t="shared" si="36"/>
        <v>ข้อมูลไม่ถูกต้อง</v>
      </c>
      <c r="R311" s="149" t="str">
        <f t="shared" si="37"/>
        <v>ข้อมูลไม่ถูกต้อง</v>
      </c>
      <c r="S311" s="149" t="str">
        <f>IF(ISNUMBER(R311),
IF(H$2=ตัวเลือก!A$30,"ยังไม่บันทึกข้อมูล",R311*0.27),"ข้อมูลไม่ถูกต้อง")</f>
        <v>ข้อมูลไม่ถูกต้อง</v>
      </c>
      <c r="T311" s="149" t="str">
        <f t="shared" si="38"/>
        <v>ข้อมูลไม่ถูกต้อง</v>
      </c>
      <c r="U311" s="149" t="str">
        <f>IF(ISNUMBER(R311),
IF(H$2=ตัวเลือก!A$30,"ยังไม่บันทึกข้อมูล",R311*0.47),"ข้อมูลไม่ถูกต้อง")</f>
        <v>ข้อมูลไม่ถูกต้อง</v>
      </c>
      <c r="V311" s="149" t="str">
        <f>IF(ISNUMBER(S311),
IF(H$2=ตัวเลือก!A$30,"ยังไม่บันทึกข้อมูล",S311*0.47),"ข้อมูลไม่ถูกต้อง")</f>
        <v>ข้อมูลไม่ถูกต้อง</v>
      </c>
      <c r="W311" s="149" t="str">
        <f t="shared" si="39"/>
        <v>ข้อมูลไม่ถูกต้อง</v>
      </c>
      <c r="X311" s="148" t="str">
        <f t="shared" si="40"/>
        <v>ข้อมูลไม่ถูกต้อง</v>
      </c>
      <c r="Y311" s="38"/>
      <c r="Z311" s="38"/>
      <c r="AA311" s="38"/>
    </row>
    <row r="312" spans="1:27" x14ac:dyDescent="0.45">
      <c r="A312" s="38">
        <v>307</v>
      </c>
      <c r="B312" s="38"/>
      <c r="C312" s="38"/>
      <c r="D312" s="38"/>
      <c r="E312" s="38"/>
      <c r="F312" s="35"/>
      <c r="G312" s="35"/>
      <c r="H312" s="150"/>
      <c r="I312" s="38"/>
      <c r="J312" s="149" t="str">
        <f t="shared" si="41"/>
        <v>รอข้อมูลคอลัมน์ H</v>
      </c>
      <c r="K312" s="150"/>
      <c r="L312" s="150"/>
      <c r="M312" s="150"/>
      <c r="N312" s="149" t="str" cm="1">
        <f t="array" ref="N312">IF(AND(K312:M312=""),"ยังไม่บันทึกข้อมูล",
IF(M312&lt;&gt;"",
IF(M312&gt;=1.3,M312,"เป็นไม้พุ่ม"),
IF(K312+L312&gt;=1.3,K312+L312,"เป็นไม้พุ่ม")))</f>
        <v>ยังไม่บันทึกข้อมูล</v>
      </c>
      <c r="O312" s="149" t="str">
        <f t="shared" si="34"/>
        <v>ข้อมูลไม่ถูกต้อง</v>
      </c>
      <c r="P312" s="149" t="str">
        <f t="shared" si="35"/>
        <v>ข้อมูลไม่ถูกต้อง</v>
      </c>
      <c r="Q312" s="149" t="str">
        <f t="shared" si="36"/>
        <v>ข้อมูลไม่ถูกต้อง</v>
      </c>
      <c r="R312" s="149" t="str">
        <f t="shared" si="37"/>
        <v>ข้อมูลไม่ถูกต้อง</v>
      </c>
      <c r="S312" s="149" t="str">
        <f>IF(ISNUMBER(R312),
IF(H$2=ตัวเลือก!A$30,"ยังไม่บันทึกข้อมูล",R312*0.27),"ข้อมูลไม่ถูกต้อง")</f>
        <v>ข้อมูลไม่ถูกต้อง</v>
      </c>
      <c r="T312" s="149" t="str">
        <f t="shared" si="38"/>
        <v>ข้อมูลไม่ถูกต้อง</v>
      </c>
      <c r="U312" s="149" t="str">
        <f>IF(ISNUMBER(R312),
IF(H$2=ตัวเลือก!A$30,"ยังไม่บันทึกข้อมูล",R312*0.47),"ข้อมูลไม่ถูกต้อง")</f>
        <v>ข้อมูลไม่ถูกต้อง</v>
      </c>
      <c r="V312" s="149" t="str">
        <f>IF(ISNUMBER(S312),
IF(H$2=ตัวเลือก!A$30,"ยังไม่บันทึกข้อมูล",S312*0.47),"ข้อมูลไม่ถูกต้อง")</f>
        <v>ข้อมูลไม่ถูกต้อง</v>
      </c>
      <c r="W312" s="149" t="str">
        <f t="shared" si="39"/>
        <v>ข้อมูลไม่ถูกต้อง</v>
      </c>
      <c r="X312" s="148" t="str">
        <f t="shared" si="40"/>
        <v>ข้อมูลไม่ถูกต้อง</v>
      </c>
      <c r="Y312" s="38"/>
      <c r="Z312" s="38"/>
      <c r="AA312" s="38"/>
    </row>
    <row r="313" spans="1:27" x14ac:dyDescent="0.45">
      <c r="A313" s="38">
        <v>308</v>
      </c>
      <c r="B313" s="38"/>
      <c r="C313" s="38"/>
      <c r="D313" s="38"/>
      <c r="E313" s="38"/>
      <c r="F313" s="35"/>
      <c r="G313" s="35"/>
      <c r="H313" s="150"/>
      <c r="I313" s="38"/>
      <c r="J313" s="149" t="str">
        <f t="shared" si="41"/>
        <v>รอข้อมูลคอลัมน์ H</v>
      </c>
      <c r="K313" s="150"/>
      <c r="L313" s="150"/>
      <c r="M313" s="150"/>
      <c r="N313" s="149" t="str" cm="1">
        <f t="array" ref="N313">IF(AND(K313:M313=""),"ยังไม่บันทึกข้อมูล",
IF(M313&lt;&gt;"",
IF(M313&gt;=1.3,M313,"เป็นไม้พุ่ม"),
IF(K313+L313&gt;=1.3,K313+L313,"เป็นไม้พุ่ม")))</f>
        <v>ยังไม่บันทึกข้อมูล</v>
      </c>
      <c r="O313" s="149" t="str">
        <f t="shared" si="34"/>
        <v>ข้อมูลไม่ถูกต้อง</v>
      </c>
      <c r="P313" s="149" t="str">
        <f t="shared" si="35"/>
        <v>ข้อมูลไม่ถูกต้อง</v>
      </c>
      <c r="Q313" s="149" t="str">
        <f t="shared" si="36"/>
        <v>ข้อมูลไม่ถูกต้อง</v>
      </c>
      <c r="R313" s="149" t="str">
        <f t="shared" si="37"/>
        <v>ข้อมูลไม่ถูกต้อง</v>
      </c>
      <c r="S313" s="149" t="str">
        <f>IF(ISNUMBER(R313),
IF(H$2=ตัวเลือก!A$30,"ยังไม่บันทึกข้อมูล",R313*0.27),"ข้อมูลไม่ถูกต้อง")</f>
        <v>ข้อมูลไม่ถูกต้อง</v>
      </c>
      <c r="T313" s="149" t="str">
        <f t="shared" si="38"/>
        <v>ข้อมูลไม่ถูกต้อง</v>
      </c>
      <c r="U313" s="149" t="str">
        <f>IF(ISNUMBER(R313),
IF(H$2=ตัวเลือก!A$30,"ยังไม่บันทึกข้อมูล",R313*0.47),"ข้อมูลไม่ถูกต้อง")</f>
        <v>ข้อมูลไม่ถูกต้อง</v>
      </c>
      <c r="V313" s="149" t="str">
        <f>IF(ISNUMBER(S313),
IF(H$2=ตัวเลือก!A$30,"ยังไม่บันทึกข้อมูล",S313*0.47),"ข้อมูลไม่ถูกต้อง")</f>
        <v>ข้อมูลไม่ถูกต้อง</v>
      </c>
      <c r="W313" s="149" t="str">
        <f t="shared" si="39"/>
        <v>ข้อมูลไม่ถูกต้อง</v>
      </c>
      <c r="X313" s="148" t="str">
        <f t="shared" si="40"/>
        <v>ข้อมูลไม่ถูกต้อง</v>
      </c>
      <c r="Y313" s="38"/>
      <c r="Z313" s="38"/>
      <c r="AA313" s="38"/>
    </row>
    <row r="314" spans="1:27" x14ac:dyDescent="0.45">
      <c r="A314" s="38">
        <v>309</v>
      </c>
      <c r="B314" s="38"/>
      <c r="C314" s="38"/>
      <c r="D314" s="38"/>
      <c r="E314" s="38"/>
      <c r="F314" s="35"/>
      <c r="G314" s="35"/>
      <c r="H314" s="150"/>
      <c r="I314" s="38"/>
      <c r="J314" s="149" t="str">
        <f t="shared" si="41"/>
        <v>รอข้อมูลคอลัมน์ H</v>
      </c>
      <c r="K314" s="150"/>
      <c r="L314" s="150"/>
      <c r="M314" s="150"/>
      <c r="N314" s="149" t="str" cm="1">
        <f t="array" ref="N314">IF(AND(K314:M314=""),"ยังไม่บันทึกข้อมูล",
IF(M314&lt;&gt;"",
IF(M314&gt;=1.3,M314,"เป็นไม้พุ่ม"),
IF(K314+L314&gt;=1.3,K314+L314,"เป็นไม้พุ่ม")))</f>
        <v>ยังไม่บันทึกข้อมูล</v>
      </c>
      <c r="O314" s="149" t="str">
        <f t="shared" si="34"/>
        <v>ข้อมูลไม่ถูกต้อง</v>
      </c>
      <c r="P314" s="149" t="str">
        <f t="shared" si="35"/>
        <v>ข้อมูลไม่ถูกต้อง</v>
      </c>
      <c r="Q314" s="149" t="str">
        <f t="shared" si="36"/>
        <v>ข้อมูลไม่ถูกต้อง</v>
      </c>
      <c r="R314" s="149" t="str">
        <f t="shared" si="37"/>
        <v>ข้อมูลไม่ถูกต้อง</v>
      </c>
      <c r="S314" s="149" t="str">
        <f>IF(ISNUMBER(R314),
IF(H$2=ตัวเลือก!A$30,"ยังไม่บันทึกข้อมูล",R314*0.27),"ข้อมูลไม่ถูกต้อง")</f>
        <v>ข้อมูลไม่ถูกต้อง</v>
      </c>
      <c r="T314" s="149" t="str">
        <f t="shared" si="38"/>
        <v>ข้อมูลไม่ถูกต้อง</v>
      </c>
      <c r="U314" s="149" t="str">
        <f>IF(ISNUMBER(R314),
IF(H$2=ตัวเลือก!A$30,"ยังไม่บันทึกข้อมูล",R314*0.47),"ข้อมูลไม่ถูกต้อง")</f>
        <v>ข้อมูลไม่ถูกต้อง</v>
      </c>
      <c r="V314" s="149" t="str">
        <f>IF(ISNUMBER(S314),
IF(H$2=ตัวเลือก!A$30,"ยังไม่บันทึกข้อมูล",S314*0.47),"ข้อมูลไม่ถูกต้อง")</f>
        <v>ข้อมูลไม่ถูกต้อง</v>
      </c>
      <c r="W314" s="149" t="str">
        <f t="shared" si="39"/>
        <v>ข้อมูลไม่ถูกต้อง</v>
      </c>
      <c r="X314" s="148" t="str">
        <f t="shared" si="40"/>
        <v>ข้อมูลไม่ถูกต้อง</v>
      </c>
      <c r="Y314" s="38"/>
      <c r="Z314" s="38"/>
      <c r="AA314" s="38"/>
    </row>
    <row r="315" spans="1:27" x14ac:dyDescent="0.45">
      <c r="A315" s="38">
        <v>310</v>
      </c>
      <c r="B315" s="38"/>
      <c r="C315" s="38"/>
      <c r="D315" s="38"/>
      <c r="E315" s="38"/>
      <c r="F315" s="35"/>
      <c r="G315" s="35"/>
      <c r="H315" s="150"/>
      <c r="I315" s="38"/>
      <c r="J315" s="149" t="str">
        <f t="shared" si="41"/>
        <v>รอข้อมูลคอลัมน์ H</v>
      </c>
      <c r="K315" s="150"/>
      <c r="L315" s="150"/>
      <c r="M315" s="150"/>
      <c r="N315" s="149" t="str" cm="1">
        <f t="array" ref="N315">IF(AND(K315:M315=""),"ยังไม่บันทึกข้อมูล",
IF(M315&lt;&gt;"",
IF(M315&gt;=1.3,M315,"เป็นไม้พุ่ม"),
IF(K315+L315&gt;=1.3,K315+L315,"เป็นไม้พุ่ม")))</f>
        <v>ยังไม่บันทึกข้อมูล</v>
      </c>
      <c r="O315" s="149" t="str">
        <f t="shared" si="34"/>
        <v>ข้อมูลไม่ถูกต้อง</v>
      </c>
      <c r="P315" s="149" t="str">
        <f t="shared" si="35"/>
        <v>ข้อมูลไม่ถูกต้อง</v>
      </c>
      <c r="Q315" s="149" t="str">
        <f t="shared" si="36"/>
        <v>ข้อมูลไม่ถูกต้อง</v>
      </c>
      <c r="R315" s="149" t="str">
        <f t="shared" si="37"/>
        <v>ข้อมูลไม่ถูกต้อง</v>
      </c>
      <c r="S315" s="149" t="str">
        <f>IF(ISNUMBER(R315),
IF(H$2=ตัวเลือก!A$30,"ยังไม่บันทึกข้อมูล",R315*0.27),"ข้อมูลไม่ถูกต้อง")</f>
        <v>ข้อมูลไม่ถูกต้อง</v>
      </c>
      <c r="T315" s="149" t="str">
        <f t="shared" si="38"/>
        <v>ข้อมูลไม่ถูกต้อง</v>
      </c>
      <c r="U315" s="149" t="str">
        <f>IF(ISNUMBER(R315),
IF(H$2=ตัวเลือก!A$30,"ยังไม่บันทึกข้อมูล",R315*0.47),"ข้อมูลไม่ถูกต้อง")</f>
        <v>ข้อมูลไม่ถูกต้อง</v>
      </c>
      <c r="V315" s="149" t="str">
        <f>IF(ISNUMBER(S315),
IF(H$2=ตัวเลือก!A$30,"ยังไม่บันทึกข้อมูล",S315*0.47),"ข้อมูลไม่ถูกต้อง")</f>
        <v>ข้อมูลไม่ถูกต้อง</v>
      </c>
      <c r="W315" s="149" t="str">
        <f t="shared" si="39"/>
        <v>ข้อมูลไม่ถูกต้อง</v>
      </c>
      <c r="X315" s="148" t="str">
        <f t="shared" si="40"/>
        <v>ข้อมูลไม่ถูกต้อง</v>
      </c>
      <c r="Y315" s="38"/>
      <c r="Z315" s="38"/>
      <c r="AA315" s="38"/>
    </row>
    <row r="316" spans="1:27" x14ac:dyDescent="0.45">
      <c r="A316" s="38">
        <v>311</v>
      </c>
      <c r="B316" s="38"/>
      <c r="C316" s="38"/>
      <c r="D316" s="38"/>
      <c r="E316" s="38"/>
      <c r="F316" s="35"/>
      <c r="G316" s="35"/>
      <c r="H316" s="150"/>
      <c r="I316" s="38"/>
      <c r="J316" s="149" t="str">
        <f t="shared" si="41"/>
        <v>รอข้อมูลคอลัมน์ H</v>
      </c>
      <c r="K316" s="150"/>
      <c r="L316" s="150"/>
      <c r="M316" s="150"/>
      <c r="N316" s="149" t="str" cm="1">
        <f t="array" ref="N316">IF(AND(K316:M316=""),"ยังไม่บันทึกข้อมูล",
IF(M316&lt;&gt;"",
IF(M316&gt;=1.3,M316,"เป็นไม้พุ่ม"),
IF(K316+L316&gt;=1.3,K316+L316,"เป็นไม้พุ่ม")))</f>
        <v>ยังไม่บันทึกข้อมูล</v>
      </c>
      <c r="O316" s="149" t="str">
        <f t="shared" si="34"/>
        <v>ข้อมูลไม่ถูกต้อง</v>
      </c>
      <c r="P316" s="149" t="str">
        <f t="shared" si="35"/>
        <v>ข้อมูลไม่ถูกต้อง</v>
      </c>
      <c r="Q316" s="149" t="str">
        <f t="shared" si="36"/>
        <v>ข้อมูลไม่ถูกต้อง</v>
      </c>
      <c r="R316" s="149" t="str">
        <f t="shared" si="37"/>
        <v>ข้อมูลไม่ถูกต้อง</v>
      </c>
      <c r="S316" s="149" t="str">
        <f>IF(ISNUMBER(R316),
IF(H$2=ตัวเลือก!A$30,"ยังไม่บันทึกข้อมูล",R316*0.27),"ข้อมูลไม่ถูกต้อง")</f>
        <v>ข้อมูลไม่ถูกต้อง</v>
      </c>
      <c r="T316" s="149" t="str">
        <f t="shared" si="38"/>
        <v>ข้อมูลไม่ถูกต้อง</v>
      </c>
      <c r="U316" s="149" t="str">
        <f>IF(ISNUMBER(R316),
IF(H$2=ตัวเลือก!A$30,"ยังไม่บันทึกข้อมูล",R316*0.47),"ข้อมูลไม่ถูกต้อง")</f>
        <v>ข้อมูลไม่ถูกต้อง</v>
      </c>
      <c r="V316" s="149" t="str">
        <f>IF(ISNUMBER(S316),
IF(H$2=ตัวเลือก!A$30,"ยังไม่บันทึกข้อมูล",S316*0.47),"ข้อมูลไม่ถูกต้อง")</f>
        <v>ข้อมูลไม่ถูกต้อง</v>
      </c>
      <c r="W316" s="149" t="str">
        <f t="shared" si="39"/>
        <v>ข้อมูลไม่ถูกต้อง</v>
      </c>
      <c r="X316" s="148" t="str">
        <f t="shared" si="40"/>
        <v>ข้อมูลไม่ถูกต้อง</v>
      </c>
      <c r="Y316" s="38"/>
      <c r="Z316" s="38"/>
      <c r="AA316" s="38"/>
    </row>
    <row r="317" spans="1:27" x14ac:dyDescent="0.45">
      <c r="A317" s="38">
        <v>312</v>
      </c>
      <c r="B317" s="38"/>
      <c r="C317" s="38"/>
      <c r="D317" s="38"/>
      <c r="E317" s="38"/>
      <c r="F317" s="35"/>
      <c r="G317" s="35"/>
      <c r="H317" s="150"/>
      <c r="I317" s="38"/>
      <c r="J317" s="149" t="str">
        <f t="shared" si="41"/>
        <v>รอข้อมูลคอลัมน์ H</v>
      </c>
      <c r="K317" s="150"/>
      <c r="L317" s="150"/>
      <c r="M317" s="150"/>
      <c r="N317" s="149" t="str" cm="1">
        <f t="array" ref="N317">IF(AND(K317:M317=""),"ยังไม่บันทึกข้อมูล",
IF(M317&lt;&gt;"",
IF(M317&gt;=1.3,M317,"เป็นไม้พุ่ม"),
IF(K317+L317&gt;=1.3,K317+L317,"เป็นไม้พุ่ม")))</f>
        <v>ยังไม่บันทึกข้อมูล</v>
      </c>
      <c r="O317" s="149" t="str">
        <f t="shared" si="34"/>
        <v>ข้อมูลไม่ถูกต้อง</v>
      </c>
      <c r="P317" s="149" t="str">
        <f t="shared" si="35"/>
        <v>ข้อมูลไม่ถูกต้อง</v>
      </c>
      <c r="Q317" s="149" t="str">
        <f t="shared" si="36"/>
        <v>ข้อมูลไม่ถูกต้อง</v>
      </c>
      <c r="R317" s="149" t="str">
        <f t="shared" si="37"/>
        <v>ข้อมูลไม่ถูกต้อง</v>
      </c>
      <c r="S317" s="149" t="str">
        <f>IF(ISNUMBER(R317),
IF(H$2=ตัวเลือก!A$30,"ยังไม่บันทึกข้อมูล",R317*0.27),"ข้อมูลไม่ถูกต้อง")</f>
        <v>ข้อมูลไม่ถูกต้อง</v>
      </c>
      <c r="T317" s="149" t="str">
        <f t="shared" si="38"/>
        <v>ข้อมูลไม่ถูกต้อง</v>
      </c>
      <c r="U317" s="149" t="str">
        <f>IF(ISNUMBER(R317),
IF(H$2=ตัวเลือก!A$30,"ยังไม่บันทึกข้อมูล",R317*0.47),"ข้อมูลไม่ถูกต้อง")</f>
        <v>ข้อมูลไม่ถูกต้อง</v>
      </c>
      <c r="V317" s="149" t="str">
        <f>IF(ISNUMBER(S317),
IF(H$2=ตัวเลือก!A$30,"ยังไม่บันทึกข้อมูล",S317*0.47),"ข้อมูลไม่ถูกต้อง")</f>
        <v>ข้อมูลไม่ถูกต้อง</v>
      </c>
      <c r="W317" s="149" t="str">
        <f t="shared" si="39"/>
        <v>ข้อมูลไม่ถูกต้อง</v>
      </c>
      <c r="X317" s="148" t="str">
        <f t="shared" si="40"/>
        <v>ข้อมูลไม่ถูกต้อง</v>
      </c>
      <c r="Y317" s="38"/>
      <c r="Z317" s="38"/>
      <c r="AA317" s="38"/>
    </row>
    <row r="318" spans="1:27" x14ac:dyDescent="0.45">
      <c r="A318" s="38">
        <v>313</v>
      </c>
      <c r="B318" s="38"/>
      <c r="C318" s="38"/>
      <c r="D318" s="38"/>
      <c r="E318" s="38"/>
      <c r="F318" s="35"/>
      <c r="G318" s="35"/>
      <c r="H318" s="150"/>
      <c r="I318" s="38"/>
      <c r="J318" s="149" t="str">
        <f t="shared" si="41"/>
        <v>รอข้อมูลคอลัมน์ H</v>
      </c>
      <c r="K318" s="150"/>
      <c r="L318" s="150"/>
      <c r="M318" s="150"/>
      <c r="N318" s="149" t="str" cm="1">
        <f t="array" ref="N318">IF(AND(K318:M318=""),"ยังไม่บันทึกข้อมูล",
IF(M318&lt;&gt;"",
IF(M318&gt;=1.3,M318,"เป็นไม้พุ่ม"),
IF(K318+L318&gt;=1.3,K318+L318,"เป็นไม้พุ่ม")))</f>
        <v>ยังไม่บันทึกข้อมูล</v>
      </c>
      <c r="O318" s="149" t="str">
        <f t="shared" si="34"/>
        <v>ข้อมูลไม่ถูกต้อง</v>
      </c>
      <c r="P318" s="149" t="str">
        <f t="shared" si="35"/>
        <v>ข้อมูลไม่ถูกต้อง</v>
      </c>
      <c r="Q318" s="149" t="str">
        <f t="shared" si="36"/>
        <v>ข้อมูลไม่ถูกต้อง</v>
      </c>
      <c r="R318" s="149" t="str">
        <f t="shared" si="37"/>
        <v>ข้อมูลไม่ถูกต้อง</v>
      </c>
      <c r="S318" s="149" t="str">
        <f>IF(ISNUMBER(R318),
IF(H$2=ตัวเลือก!A$30,"ยังไม่บันทึกข้อมูล",R318*0.27),"ข้อมูลไม่ถูกต้อง")</f>
        <v>ข้อมูลไม่ถูกต้อง</v>
      </c>
      <c r="T318" s="149" t="str">
        <f t="shared" si="38"/>
        <v>ข้อมูลไม่ถูกต้อง</v>
      </c>
      <c r="U318" s="149" t="str">
        <f>IF(ISNUMBER(R318),
IF(H$2=ตัวเลือก!A$30,"ยังไม่บันทึกข้อมูล",R318*0.47),"ข้อมูลไม่ถูกต้อง")</f>
        <v>ข้อมูลไม่ถูกต้อง</v>
      </c>
      <c r="V318" s="149" t="str">
        <f>IF(ISNUMBER(S318),
IF(H$2=ตัวเลือก!A$30,"ยังไม่บันทึกข้อมูล",S318*0.47),"ข้อมูลไม่ถูกต้อง")</f>
        <v>ข้อมูลไม่ถูกต้อง</v>
      </c>
      <c r="W318" s="149" t="str">
        <f t="shared" si="39"/>
        <v>ข้อมูลไม่ถูกต้อง</v>
      </c>
      <c r="X318" s="148" t="str">
        <f t="shared" si="40"/>
        <v>ข้อมูลไม่ถูกต้อง</v>
      </c>
      <c r="Y318" s="38"/>
      <c r="Z318" s="38"/>
      <c r="AA318" s="38"/>
    </row>
    <row r="319" spans="1:27" x14ac:dyDescent="0.45">
      <c r="A319" s="38">
        <v>314</v>
      </c>
      <c r="B319" s="38"/>
      <c r="C319" s="38"/>
      <c r="D319" s="38"/>
      <c r="E319" s="38"/>
      <c r="F319" s="35"/>
      <c r="G319" s="35"/>
      <c r="H319" s="150"/>
      <c r="I319" s="38"/>
      <c r="J319" s="149" t="str">
        <f t="shared" si="41"/>
        <v>รอข้อมูลคอลัมน์ H</v>
      </c>
      <c r="K319" s="150"/>
      <c r="L319" s="150"/>
      <c r="M319" s="150"/>
      <c r="N319" s="149" t="str" cm="1">
        <f t="array" ref="N319">IF(AND(K319:M319=""),"ยังไม่บันทึกข้อมูล",
IF(M319&lt;&gt;"",
IF(M319&gt;=1.3,M319,"เป็นไม้พุ่ม"),
IF(K319+L319&gt;=1.3,K319+L319,"เป็นไม้พุ่ม")))</f>
        <v>ยังไม่บันทึกข้อมูล</v>
      </c>
      <c r="O319" s="149" t="str">
        <f t="shared" si="34"/>
        <v>ข้อมูลไม่ถูกต้อง</v>
      </c>
      <c r="P319" s="149" t="str">
        <f t="shared" si="35"/>
        <v>ข้อมูลไม่ถูกต้อง</v>
      </c>
      <c r="Q319" s="149" t="str">
        <f t="shared" si="36"/>
        <v>ข้อมูลไม่ถูกต้อง</v>
      </c>
      <c r="R319" s="149" t="str">
        <f t="shared" si="37"/>
        <v>ข้อมูลไม่ถูกต้อง</v>
      </c>
      <c r="S319" s="149" t="str">
        <f>IF(ISNUMBER(R319),
IF(H$2=ตัวเลือก!A$30,"ยังไม่บันทึกข้อมูล",R319*0.27),"ข้อมูลไม่ถูกต้อง")</f>
        <v>ข้อมูลไม่ถูกต้อง</v>
      </c>
      <c r="T319" s="149" t="str">
        <f t="shared" si="38"/>
        <v>ข้อมูลไม่ถูกต้อง</v>
      </c>
      <c r="U319" s="149" t="str">
        <f>IF(ISNUMBER(R319),
IF(H$2=ตัวเลือก!A$30,"ยังไม่บันทึกข้อมูล",R319*0.47),"ข้อมูลไม่ถูกต้อง")</f>
        <v>ข้อมูลไม่ถูกต้อง</v>
      </c>
      <c r="V319" s="149" t="str">
        <f>IF(ISNUMBER(S319),
IF(H$2=ตัวเลือก!A$30,"ยังไม่บันทึกข้อมูล",S319*0.47),"ข้อมูลไม่ถูกต้อง")</f>
        <v>ข้อมูลไม่ถูกต้อง</v>
      </c>
      <c r="W319" s="149" t="str">
        <f t="shared" si="39"/>
        <v>ข้อมูลไม่ถูกต้อง</v>
      </c>
      <c r="X319" s="148" t="str">
        <f t="shared" si="40"/>
        <v>ข้อมูลไม่ถูกต้อง</v>
      </c>
      <c r="Y319" s="38"/>
      <c r="Z319" s="38"/>
      <c r="AA319" s="38"/>
    </row>
    <row r="320" spans="1:27" x14ac:dyDescent="0.45">
      <c r="A320" s="38">
        <v>315</v>
      </c>
      <c r="B320" s="38"/>
      <c r="C320" s="38"/>
      <c r="D320" s="38"/>
      <c r="E320" s="38"/>
      <c r="F320" s="35"/>
      <c r="G320" s="35"/>
      <c r="H320" s="150"/>
      <c r="I320" s="38"/>
      <c r="J320" s="149" t="str">
        <f t="shared" si="41"/>
        <v>รอข้อมูลคอลัมน์ H</v>
      </c>
      <c r="K320" s="150"/>
      <c r="L320" s="150"/>
      <c r="M320" s="150"/>
      <c r="N320" s="149" t="str" cm="1">
        <f t="array" ref="N320">IF(AND(K320:M320=""),"ยังไม่บันทึกข้อมูล",
IF(M320&lt;&gt;"",
IF(M320&gt;=1.3,M320,"เป็นไม้พุ่ม"),
IF(K320+L320&gt;=1.3,K320+L320,"เป็นไม้พุ่ม")))</f>
        <v>ยังไม่บันทึกข้อมูล</v>
      </c>
      <c r="O320" s="149" t="str">
        <f t="shared" si="34"/>
        <v>ข้อมูลไม่ถูกต้อง</v>
      </c>
      <c r="P320" s="149" t="str">
        <f t="shared" si="35"/>
        <v>ข้อมูลไม่ถูกต้อง</v>
      </c>
      <c r="Q320" s="149" t="str">
        <f t="shared" si="36"/>
        <v>ข้อมูลไม่ถูกต้อง</v>
      </c>
      <c r="R320" s="149" t="str">
        <f t="shared" si="37"/>
        <v>ข้อมูลไม่ถูกต้อง</v>
      </c>
      <c r="S320" s="149" t="str">
        <f>IF(ISNUMBER(R320),
IF(H$2=ตัวเลือก!A$30,"ยังไม่บันทึกข้อมูล",R320*0.27),"ข้อมูลไม่ถูกต้อง")</f>
        <v>ข้อมูลไม่ถูกต้อง</v>
      </c>
      <c r="T320" s="149" t="str">
        <f t="shared" si="38"/>
        <v>ข้อมูลไม่ถูกต้อง</v>
      </c>
      <c r="U320" s="149" t="str">
        <f>IF(ISNUMBER(R320),
IF(H$2=ตัวเลือก!A$30,"ยังไม่บันทึกข้อมูล",R320*0.47),"ข้อมูลไม่ถูกต้อง")</f>
        <v>ข้อมูลไม่ถูกต้อง</v>
      </c>
      <c r="V320" s="149" t="str">
        <f>IF(ISNUMBER(S320),
IF(H$2=ตัวเลือก!A$30,"ยังไม่บันทึกข้อมูล",S320*0.47),"ข้อมูลไม่ถูกต้อง")</f>
        <v>ข้อมูลไม่ถูกต้อง</v>
      </c>
      <c r="W320" s="149" t="str">
        <f t="shared" si="39"/>
        <v>ข้อมูลไม่ถูกต้อง</v>
      </c>
      <c r="X320" s="148" t="str">
        <f t="shared" si="40"/>
        <v>ข้อมูลไม่ถูกต้อง</v>
      </c>
      <c r="Y320" s="38"/>
      <c r="Z320" s="38"/>
      <c r="AA320" s="38"/>
    </row>
    <row r="321" spans="1:27" x14ac:dyDescent="0.45">
      <c r="A321" s="38">
        <v>316</v>
      </c>
      <c r="B321" s="38"/>
      <c r="C321" s="38"/>
      <c r="D321" s="38"/>
      <c r="E321" s="38"/>
      <c r="F321" s="35"/>
      <c r="G321" s="35"/>
      <c r="H321" s="150"/>
      <c r="I321" s="38"/>
      <c r="J321" s="149" t="str">
        <f t="shared" si="41"/>
        <v>รอข้อมูลคอลัมน์ H</v>
      </c>
      <c r="K321" s="150"/>
      <c r="L321" s="150"/>
      <c r="M321" s="150"/>
      <c r="N321" s="149" t="str" cm="1">
        <f t="array" ref="N321">IF(AND(K321:M321=""),"ยังไม่บันทึกข้อมูล",
IF(M321&lt;&gt;"",
IF(M321&gt;=1.3,M321,"เป็นไม้พุ่ม"),
IF(K321+L321&gt;=1.3,K321+L321,"เป็นไม้พุ่ม")))</f>
        <v>ยังไม่บันทึกข้อมูล</v>
      </c>
      <c r="O321" s="149" t="str">
        <f t="shared" si="34"/>
        <v>ข้อมูลไม่ถูกต้อง</v>
      </c>
      <c r="P321" s="149" t="str">
        <f t="shared" si="35"/>
        <v>ข้อมูลไม่ถูกต้อง</v>
      </c>
      <c r="Q321" s="149" t="str">
        <f t="shared" si="36"/>
        <v>ข้อมูลไม่ถูกต้อง</v>
      </c>
      <c r="R321" s="149" t="str">
        <f t="shared" si="37"/>
        <v>ข้อมูลไม่ถูกต้อง</v>
      </c>
      <c r="S321" s="149" t="str">
        <f>IF(ISNUMBER(R321),
IF(H$2=ตัวเลือก!A$30,"ยังไม่บันทึกข้อมูล",R321*0.27),"ข้อมูลไม่ถูกต้อง")</f>
        <v>ข้อมูลไม่ถูกต้อง</v>
      </c>
      <c r="T321" s="149" t="str">
        <f t="shared" si="38"/>
        <v>ข้อมูลไม่ถูกต้อง</v>
      </c>
      <c r="U321" s="149" t="str">
        <f>IF(ISNUMBER(R321),
IF(H$2=ตัวเลือก!A$30,"ยังไม่บันทึกข้อมูล",R321*0.47),"ข้อมูลไม่ถูกต้อง")</f>
        <v>ข้อมูลไม่ถูกต้อง</v>
      </c>
      <c r="V321" s="149" t="str">
        <f>IF(ISNUMBER(S321),
IF(H$2=ตัวเลือก!A$30,"ยังไม่บันทึกข้อมูล",S321*0.47),"ข้อมูลไม่ถูกต้อง")</f>
        <v>ข้อมูลไม่ถูกต้อง</v>
      </c>
      <c r="W321" s="149" t="str">
        <f t="shared" si="39"/>
        <v>ข้อมูลไม่ถูกต้อง</v>
      </c>
      <c r="X321" s="148" t="str">
        <f t="shared" si="40"/>
        <v>ข้อมูลไม่ถูกต้อง</v>
      </c>
      <c r="Y321" s="38"/>
      <c r="Z321" s="38"/>
      <c r="AA321" s="38"/>
    </row>
    <row r="322" spans="1:27" x14ac:dyDescent="0.45">
      <c r="A322" s="38">
        <v>317</v>
      </c>
      <c r="B322" s="38"/>
      <c r="C322" s="38"/>
      <c r="D322" s="38"/>
      <c r="E322" s="38"/>
      <c r="F322" s="35"/>
      <c r="G322" s="35"/>
      <c r="H322" s="150"/>
      <c r="I322" s="38"/>
      <c r="J322" s="149" t="str">
        <f t="shared" si="41"/>
        <v>รอข้อมูลคอลัมน์ H</v>
      </c>
      <c r="K322" s="150"/>
      <c r="L322" s="150"/>
      <c r="M322" s="150"/>
      <c r="N322" s="149" t="str" cm="1">
        <f t="array" ref="N322">IF(AND(K322:M322=""),"ยังไม่บันทึกข้อมูล",
IF(M322&lt;&gt;"",
IF(M322&gt;=1.3,M322,"เป็นไม้พุ่ม"),
IF(K322+L322&gt;=1.3,K322+L322,"เป็นไม้พุ่ม")))</f>
        <v>ยังไม่บันทึกข้อมูล</v>
      </c>
      <c r="O322" s="149" t="str">
        <f t="shared" si="34"/>
        <v>ข้อมูลไม่ถูกต้อง</v>
      </c>
      <c r="P322" s="149" t="str">
        <f t="shared" si="35"/>
        <v>ข้อมูลไม่ถูกต้อง</v>
      </c>
      <c r="Q322" s="149" t="str">
        <f t="shared" si="36"/>
        <v>ข้อมูลไม่ถูกต้อง</v>
      </c>
      <c r="R322" s="149" t="str">
        <f t="shared" si="37"/>
        <v>ข้อมูลไม่ถูกต้อง</v>
      </c>
      <c r="S322" s="149" t="str">
        <f>IF(ISNUMBER(R322),
IF(H$2=ตัวเลือก!A$30,"ยังไม่บันทึกข้อมูล",R322*0.27),"ข้อมูลไม่ถูกต้อง")</f>
        <v>ข้อมูลไม่ถูกต้อง</v>
      </c>
      <c r="T322" s="149" t="str">
        <f t="shared" si="38"/>
        <v>ข้อมูลไม่ถูกต้อง</v>
      </c>
      <c r="U322" s="149" t="str">
        <f>IF(ISNUMBER(R322),
IF(H$2=ตัวเลือก!A$30,"ยังไม่บันทึกข้อมูล",R322*0.47),"ข้อมูลไม่ถูกต้อง")</f>
        <v>ข้อมูลไม่ถูกต้อง</v>
      </c>
      <c r="V322" s="149" t="str">
        <f>IF(ISNUMBER(S322),
IF(H$2=ตัวเลือก!A$30,"ยังไม่บันทึกข้อมูล",S322*0.47),"ข้อมูลไม่ถูกต้อง")</f>
        <v>ข้อมูลไม่ถูกต้อง</v>
      </c>
      <c r="W322" s="149" t="str">
        <f t="shared" si="39"/>
        <v>ข้อมูลไม่ถูกต้อง</v>
      </c>
      <c r="X322" s="148" t="str">
        <f t="shared" si="40"/>
        <v>ข้อมูลไม่ถูกต้อง</v>
      </c>
      <c r="Y322" s="38"/>
      <c r="Z322" s="38"/>
      <c r="AA322" s="38"/>
    </row>
    <row r="323" spans="1:27" x14ac:dyDescent="0.45">
      <c r="A323" s="38">
        <v>318</v>
      </c>
      <c r="B323" s="38"/>
      <c r="C323" s="38"/>
      <c r="D323" s="38"/>
      <c r="E323" s="38"/>
      <c r="F323" s="35"/>
      <c r="G323" s="35"/>
      <c r="H323" s="150"/>
      <c r="I323" s="38"/>
      <c r="J323" s="149" t="str">
        <f t="shared" si="41"/>
        <v>รอข้อมูลคอลัมน์ H</v>
      </c>
      <c r="K323" s="150"/>
      <c r="L323" s="150"/>
      <c r="M323" s="150"/>
      <c r="N323" s="149" t="str" cm="1">
        <f t="array" ref="N323">IF(AND(K323:M323=""),"ยังไม่บันทึกข้อมูล",
IF(M323&lt;&gt;"",
IF(M323&gt;=1.3,M323,"เป็นไม้พุ่ม"),
IF(K323+L323&gt;=1.3,K323+L323,"เป็นไม้พุ่ม")))</f>
        <v>ยังไม่บันทึกข้อมูล</v>
      </c>
      <c r="O323" s="149" t="str">
        <f t="shared" si="34"/>
        <v>ข้อมูลไม่ถูกต้อง</v>
      </c>
      <c r="P323" s="149" t="str">
        <f t="shared" si="35"/>
        <v>ข้อมูลไม่ถูกต้อง</v>
      </c>
      <c r="Q323" s="149" t="str">
        <f t="shared" si="36"/>
        <v>ข้อมูลไม่ถูกต้อง</v>
      </c>
      <c r="R323" s="149" t="str">
        <f t="shared" si="37"/>
        <v>ข้อมูลไม่ถูกต้อง</v>
      </c>
      <c r="S323" s="149" t="str">
        <f>IF(ISNUMBER(R323),
IF(H$2=ตัวเลือก!A$30,"ยังไม่บันทึกข้อมูล",R323*0.27),"ข้อมูลไม่ถูกต้อง")</f>
        <v>ข้อมูลไม่ถูกต้อง</v>
      </c>
      <c r="T323" s="149" t="str">
        <f t="shared" si="38"/>
        <v>ข้อมูลไม่ถูกต้อง</v>
      </c>
      <c r="U323" s="149" t="str">
        <f>IF(ISNUMBER(R323),
IF(H$2=ตัวเลือก!A$30,"ยังไม่บันทึกข้อมูล",R323*0.47),"ข้อมูลไม่ถูกต้อง")</f>
        <v>ข้อมูลไม่ถูกต้อง</v>
      </c>
      <c r="V323" s="149" t="str">
        <f>IF(ISNUMBER(S323),
IF(H$2=ตัวเลือก!A$30,"ยังไม่บันทึกข้อมูล",S323*0.47),"ข้อมูลไม่ถูกต้อง")</f>
        <v>ข้อมูลไม่ถูกต้อง</v>
      </c>
      <c r="W323" s="149" t="str">
        <f t="shared" si="39"/>
        <v>ข้อมูลไม่ถูกต้อง</v>
      </c>
      <c r="X323" s="148" t="str">
        <f t="shared" si="40"/>
        <v>ข้อมูลไม่ถูกต้อง</v>
      </c>
      <c r="Y323" s="38"/>
      <c r="Z323" s="38"/>
      <c r="AA323" s="38"/>
    </row>
    <row r="324" spans="1:27" x14ac:dyDescent="0.45">
      <c r="A324" s="38">
        <v>319</v>
      </c>
      <c r="B324" s="38"/>
      <c r="C324" s="38"/>
      <c r="D324" s="38"/>
      <c r="E324" s="38"/>
      <c r="F324" s="35"/>
      <c r="G324" s="35"/>
      <c r="H324" s="150"/>
      <c r="I324" s="38"/>
      <c r="J324" s="149" t="str">
        <f t="shared" si="41"/>
        <v>รอข้อมูลคอลัมน์ H</v>
      </c>
      <c r="K324" s="150"/>
      <c r="L324" s="150"/>
      <c r="M324" s="150"/>
      <c r="N324" s="149" t="str" cm="1">
        <f t="array" ref="N324">IF(AND(K324:M324=""),"ยังไม่บันทึกข้อมูล",
IF(M324&lt;&gt;"",
IF(M324&gt;=1.3,M324,"เป็นไม้พุ่ม"),
IF(K324+L324&gt;=1.3,K324+L324,"เป็นไม้พุ่ม")))</f>
        <v>ยังไม่บันทึกข้อมูล</v>
      </c>
      <c r="O324" s="149" t="str">
        <f t="shared" si="34"/>
        <v>ข้อมูลไม่ถูกต้อง</v>
      </c>
      <c r="P324" s="149" t="str">
        <f t="shared" si="35"/>
        <v>ข้อมูลไม่ถูกต้อง</v>
      </c>
      <c r="Q324" s="149" t="str">
        <f t="shared" si="36"/>
        <v>ข้อมูลไม่ถูกต้อง</v>
      </c>
      <c r="R324" s="149" t="str">
        <f t="shared" si="37"/>
        <v>ข้อมูลไม่ถูกต้อง</v>
      </c>
      <c r="S324" s="149" t="str">
        <f>IF(ISNUMBER(R324),
IF(H$2=ตัวเลือก!A$30,"ยังไม่บันทึกข้อมูล",R324*0.27),"ข้อมูลไม่ถูกต้อง")</f>
        <v>ข้อมูลไม่ถูกต้อง</v>
      </c>
      <c r="T324" s="149" t="str">
        <f t="shared" si="38"/>
        <v>ข้อมูลไม่ถูกต้อง</v>
      </c>
      <c r="U324" s="149" t="str">
        <f>IF(ISNUMBER(R324),
IF(H$2=ตัวเลือก!A$30,"ยังไม่บันทึกข้อมูล",R324*0.47),"ข้อมูลไม่ถูกต้อง")</f>
        <v>ข้อมูลไม่ถูกต้อง</v>
      </c>
      <c r="V324" s="149" t="str">
        <f>IF(ISNUMBER(S324),
IF(H$2=ตัวเลือก!A$30,"ยังไม่บันทึกข้อมูล",S324*0.47),"ข้อมูลไม่ถูกต้อง")</f>
        <v>ข้อมูลไม่ถูกต้อง</v>
      </c>
      <c r="W324" s="149" t="str">
        <f t="shared" si="39"/>
        <v>ข้อมูลไม่ถูกต้อง</v>
      </c>
      <c r="X324" s="148" t="str">
        <f t="shared" si="40"/>
        <v>ข้อมูลไม่ถูกต้อง</v>
      </c>
      <c r="Y324" s="38"/>
      <c r="Z324" s="38"/>
      <c r="AA324" s="38"/>
    </row>
    <row r="325" spans="1:27" x14ac:dyDescent="0.45">
      <c r="A325" s="38">
        <v>320</v>
      </c>
      <c r="B325" s="38"/>
      <c r="C325" s="38"/>
      <c r="D325" s="38"/>
      <c r="E325" s="38"/>
      <c r="F325" s="35"/>
      <c r="G325" s="35"/>
      <c r="H325" s="150"/>
      <c r="I325" s="38"/>
      <c r="J325" s="149" t="str">
        <f t="shared" si="41"/>
        <v>รอข้อมูลคอลัมน์ H</v>
      </c>
      <c r="K325" s="150"/>
      <c r="L325" s="150"/>
      <c r="M325" s="150"/>
      <c r="N325" s="149" t="str" cm="1">
        <f t="array" ref="N325">IF(AND(K325:M325=""),"ยังไม่บันทึกข้อมูล",
IF(M325&lt;&gt;"",
IF(M325&gt;=1.3,M325,"เป็นไม้พุ่ม"),
IF(K325+L325&gt;=1.3,K325+L325,"เป็นไม้พุ่ม")))</f>
        <v>ยังไม่บันทึกข้อมูล</v>
      </c>
      <c r="O325" s="149" t="str">
        <f t="shared" si="34"/>
        <v>ข้อมูลไม่ถูกต้อง</v>
      </c>
      <c r="P325" s="149" t="str">
        <f t="shared" si="35"/>
        <v>ข้อมูลไม่ถูกต้อง</v>
      </c>
      <c r="Q325" s="149" t="str">
        <f t="shared" si="36"/>
        <v>ข้อมูลไม่ถูกต้อง</v>
      </c>
      <c r="R325" s="149" t="str">
        <f t="shared" si="37"/>
        <v>ข้อมูลไม่ถูกต้อง</v>
      </c>
      <c r="S325" s="149" t="str">
        <f>IF(ISNUMBER(R325),
IF(H$2=ตัวเลือก!A$30,"ยังไม่บันทึกข้อมูล",R325*0.27),"ข้อมูลไม่ถูกต้อง")</f>
        <v>ข้อมูลไม่ถูกต้อง</v>
      </c>
      <c r="T325" s="149" t="str">
        <f t="shared" si="38"/>
        <v>ข้อมูลไม่ถูกต้อง</v>
      </c>
      <c r="U325" s="149" t="str">
        <f>IF(ISNUMBER(R325),
IF(H$2=ตัวเลือก!A$30,"ยังไม่บันทึกข้อมูล",R325*0.47),"ข้อมูลไม่ถูกต้อง")</f>
        <v>ข้อมูลไม่ถูกต้อง</v>
      </c>
      <c r="V325" s="149" t="str">
        <f>IF(ISNUMBER(S325),
IF(H$2=ตัวเลือก!A$30,"ยังไม่บันทึกข้อมูล",S325*0.47),"ข้อมูลไม่ถูกต้อง")</f>
        <v>ข้อมูลไม่ถูกต้อง</v>
      </c>
      <c r="W325" s="149" t="str">
        <f t="shared" si="39"/>
        <v>ข้อมูลไม่ถูกต้อง</v>
      </c>
      <c r="X325" s="148" t="str">
        <f t="shared" si="40"/>
        <v>ข้อมูลไม่ถูกต้อง</v>
      </c>
      <c r="Y325" s="38"/>
      <c r="Z325" s="38"/>
      <c r="AA325" s="38"/>
    </row>
    <row r="326" spans="1:27" x14ac:dyDescent="0.45">
      <c r="A326" s="38">
        <v>321</v>
      </c>
      <c r="B326" s="38"/>
      <c r="C326" s="38"/>
      <c r="D326" s="38"/>
      <c r="E326" s="38"/>
      <c r="F326" s="35"/>
      <c r="G326" s="35"/>
      <c r="H326" s="150"/>
      <c r="I326" s="38"/>
      <c r="J326" s="149" t="str">
        <f t="shared" si="41"/>
        <v>รอข้อมูลคอลัมน์ H</v>
      </c>
      <c r="K326" s="150"/>
      <c r="L326" s="150"/>
      <c r="M326" s="150"/>
      <c r="N326" s="149" t="str" cm="1">
        <f t="array" ref="N326">IF(AND(K326:M326=""),"ยังไม่บันทึกข้อมูล",
IF(M326&lt;&gt;"",
IF(M326&gt;=1.3,M326,"เป็นไม้พุ่ม"),
IF(K326+L326&gt;=1.3,K326+L326,"เป็นไม้พุ่ม")))</f>
        <v>ยังไม่บันทึกข้อมูล</v>
      </c>
      <c r="O326" s="149" t="str">
        <f t="shared" si="34"/>
        <v>ข้อมูลไม่ถูกต้อง</v>
      </c>
      <c r="P326" s="149" t="str">
        <f t="shared" si="35"/>
        <v>ข้อมูลไม่ถูกต้อง</v>
      </c>
      <c r="Q326" s="149" t="str">
        <f t="shared" si="36"/>
        <v>ข้อมูลไม่ถูกต้อง</v>
      </c>
      <c r="R326" s="149" t="str">
        <f t="shared" si="37"/>
        <v>ข้อมูลไม่ถูกต้อง</v>
      </c>
      <c r="S326" s="149" t="str">
        <f>IF(ISNUMBER(R326),
IF(H$2=ตัวเลือก!A$30,"ยังไม่บันทึกข้อมูล",R326*0.27),"ข้อมูลไม่ถูกต้อง")</f>
        <v>ข้อมูลไม่ถูกต้อง</v>
      </c>
      <c r="T326" s="149" t="str">
        <f t="shared" si="38"/>
        <v>ข้อมูลไม่ถูกต้อง</v>
      </c>
      <c r="U326" s="149" t="str">
        <f>IF(ISNUMBER(R326),
IF(H$2=ตัวเลือก!A$30,"ยังไม่บันทึกข้อมูล",R326*0.47),"ข้อมูลไม่ถูกต้อง")</f>
        <v>ข้อมูลไม่ถูกต้อง</v>
      </c>
      <c r="V326" s="149" t="str">
        <f>IF(ISNUMBER(S326),
IF(H$2=ตัวเลือก!A$30,"ยังไม่บันทึกข้อมูล",S326*0.47),"ข้อมูลไม่ถูกต้อง")</f>
        <v>ข้อมูลไม่ถูกต้อง</v>
      </c>
      <c r="W326" s="149" t="str">
        <f t="shared" si="39"/>
        <v>ข้อมูลไม่ถูกต้อง</v>
      </c>
      <c r="X326" s="148" t="str">
        <f t="shared" si="40"/>
        <v>ข้อมูลไม่ถูกต้อง</v>
      </c>
      <c r="Y326" s="38"/>
      <c r="Z326" s="38"/>
      <c r="AA326" s="38"/>
    </row>
    <row r="327" spans="1:27" x14ac:dyDescent="0.45">
      <c r="A327" s="38">
        <v>322</v>
      </c>
      <c r="B327" s="38"/>
      <c r="C327" s="38"/>
      <c r="D327" s="38"/>
      <c r="E327" s="38"/>
      <c r="F327" s="35"/>
      <c r="G327" s="35"/>
      <c r="H327" s="150"/>
      <c r="I327" s="38"/>
      <c r="J327" s="149" t="str">
        <f t="shared" si="41"/>
        <v>รอข้อมูลคอลัมน์ H</v>
      </c>
      <c r="K327" s="150"/>
      <c r="L327" s="150"/>
      <c r="M327" s="150"/>
      <c r="N327" s="149" t="str" cm="1">
        <f t="array" ref="N327">IF(AND(K327:M327=""),"ยังไม่บันทึกข้อมูล",
IF(M327&lt;&gt;"",
IF(M327&gt;=1.3,M327,"เป็นไม้พุ่ม"),
IF(K327+L327&gt;=1.3,K327+L327,"เป็นไม้พุ่ม")))</f>
        <v>ยังไม่บันทึกข้อมูล</v>
      </c>
      <c r="O327" s="149" t="str">
        <f t="shared" ref="O327:O390" si="42">IF(AND(ISNUMBER(J327),ISNUMBER(N327)),0.0702*(((J327^2)*N327))^0.8737,"ข้อมูลไม่ถูกต้อง")</f>
        <v>ข้อมูลไม่ถูกต้อง</v>
      </c>
      <c r="P327" s="149" t="str">
        <f t="shared" ref="P327:P390" si="43">IF(AND(ISNUMBER(J327),ISNUMBER(N327)),0.0093*(((J327^2)*N327))^0.9403,"ข้อมูลไม่ถูกต้อง")</f>
        <v>ข้อมูลไม่ถูกต้อง</v>
      </c>
      <c r="Q327" s="149" t="str">
        <f t="shared" ref="Q327:Q390" si="44">IF(AND(ISNUMBER(K327),ISNUMBER(O327)),0.0244*(((K327^2)*O327))^1.0517,"ข้อมูลไม่ถูกต้อง")</f>
        <v>ข้อมูลไม่ถูกต้อง</v>
      </c>
      <c r="R327" s="149" t="str">
        <f t="shared" ref="R327:R390" si="45">IF(AND(O327&lt;&gt;"ข้อมูลไม่ถูกต้อง",P327&lt;&gt;"ข้อมูลไม่ถูกต้อง",Q327&lt;&gt;"ข้อมูลไม่ถูกต้อง"),O327+P327+Q327,"ข้อมูลไม่ถูกต้อง")</f>
        <v>ข้อมูลไม่ถูกต้อง</v>
      </c>
      <c r="S327" s="149" t="str">
        <f>IF(ISNUMBER(R327),
IF(H$2=ตัวเลือก!A$30,"ยังไม่บันทึกข้อมูล",R327*0.27),"ข้อมูลไม่ถูกต้อง")</f>
        <v>ข้อมูลไม่ถูกต้อง</v>
      </c>
      <c r="T327" s="149" t="str">
        <f t="shared" ref="T327:T390" si="46">IF(AND(ISNUMBER(R327),ISNUMBER(S327)),R327+S327,"ข้อมูลไม่ถูกต้อง")</f>
        <v>ข้อมูลไม่ถูกต้อง</v>
      </c>
      <c r="U327" s="149" t="str">
        <f>IF(ISNUMBER(R327),
IF(H$2=ตัวเลือก!A$30,"ยังไม่บันทึกข้อมูล",R327*0.47),"ข้อมูลไม่ถูกต้อง")</f>
        <v>ข้อมูลไม่ถูกต้อง</v>
      </c>
      <c r="V327" s="149" t="str">
        <f>IF(ISNUMBER(S327),
IF(H$2=ตัวเลือก!A$30,"ยังไม่บันทึกข้อมูล",S327*0.47),"ข้อมูลไม่ถูกต้อง")</f>
        <v>ข้อมูลไม่ถูกต้อง</v>
      </c>
      <c r="W327" s="149" t="str">
        <f t="shared" ref="W327:W390" si="47">IF(AND(ISNUMBER(U327),ISNUMBER(V327)),((U327+V327)/1000),"ข้อมูลไม่ถูกต้อง")</f>
        <v>ข้อมูลไม่ถูกต้อง</v>
      </c>
      <c r="X327" s="148" t="str">
        <f t="shared" si="40"/>
        <v>ข้อมูลไม่ถูกต้อง</v>
      </c>
      <c r="Y327" s="38"/>
      <c r="Z327" s="38"/>
      <c r="AA327" s="38"/>
    </row>
    <row r="328" spans="1:27" x14ac:dyDescent="0.45">
      <c r="A328" s="38">
        <v>323</v>
      </c>
      <c r="B328" s="38"/>
      <c r="C328" s="38"/>
      <c r="D328" s="38"/>
      <c r="E328" s="38"/>
      <c r="F328" s="35"/>
      <c r="G328" s="35"/>
      <c r="H328" s="150"/>
      <c r="I328" s="38"/>
      <c r="J328" s="149" t="str">
        <f t="shared" si="41"/>
        <v>รอข้อมูลคอลัมน์ H</v>
      </c>
      <c r="K328" s="150"/>
      <c r="L328" s="150"/>
      <c r="M328" s="150"/>
      <c r="N328" s="149" t="str" cm="1">
        <f t="array" ref="N328">IF(AND(K328:M328=""),"ยังไม่บันทึกข้อมูล",
IF(M328&lt;&gt;"",
IF(M328&gt;=1.3,M328,"เป็นไม้พุ่ม"),
IF(K328+L328&gt;=1.3,K328+L328,"เป็นไม้พุ่ม")))</f>
        <v>ยังไม่บันทึกข้อมูล</v>
      </c>
      <c r="O328" s="149" t="str">
        <f t="shared" si="42"/>
        <v>ข้อมูลไม่ถูกต้อง</v>
      </c>
      <c r="P328" s="149" t="str">
        <f t="shared" si="43"/>
        <v>ข้อมูลไม่ถูกต้อง</v>
      </c>
      <c r="Q328" s="149" t="str">
        <f t="shared" si="44"/>
        <v>ข้อมูลไม่ถูกต้อง</v>
      </c>
      <c r="R328" s="149" t="str">
        <f t="shared" si="45"/>
        <v>ข้อมูลไม่ถูกต้อง</v>
      </c>
      <c r="S328" s="149" t="str">
        <f>IF(ISNUMBER(R328),
IF(H$2=ตัวเลือก!A$30,"ยังไม่บันทึกข้อมูล",R328*0.27),"ข้อมูลไม่ถูกต้อง")</f>
        <v>ข้อมูลไม่ถูกต้อง</v>
      </c>
      <c r="T328" s="149" t="str">
        <f t="shared" si="46"/>
        <v>ข้อมูลไม่ถูกต้อง</v>
      </c>
      <c r="U328" s="149" t="str">
        <f>IF(ISNUMBER(R328),
IF(H$2=ตัวเลือก!A$30,"ยังไม่บันทึกข้อมูล",R328*0.47),"ข้อมูลไม่ถูกต้อง")</f>
        <v>ข้อมูลไม่ถูกต้อง</v>
      </c>
      <c r="V328" s="149" t="str">
        <f>IF(ISNUMBER(S328),
IF(H$2=ตัวเลือก!A$30,"ยังไม่บันทึกข้อมูล",S328*0.47),"ข้อมูลไม่ถูกต้อง")</f>
        <v>ข้อมูลไม่ถูกต้อง</v>
      </c>
      <c r="W328" s="149" t="str">
        <f t="shared" si="47"/>
        <v>ข้อมูลไม่ถูกต้อง</v>
      </c>
      <c r="X328" s="148" t="str">
        <f t="shared" si="40"/>
        <v>ข้อมูลไม่ถูกต้อง</v>
      </c>
      <c r="Y328" s="38"/>
      <c r="Z328" s="38"/>
      <c r="AA328" s="38"/>
    </row>
    <row r="329" spans="1:27" x14ac:dyDescent="0.45">
      <c r="A329" s="38">
        <v>324</v>
      </c>
      <c r="B329" s="38"/>
      <c r="C329" s="38"/>
      <c r="D329" s="38"/>
      <c r="E329" s="38"/>
      <c r="F329" s="35"/>
      <c r="G329" s="35"/>
      <c r="H329" s="150"/>
      <c r="I329" s="38"/>
      <c r="J329" s="149" t="str">
        <f t="shared" si="41"/>
        <v>รอข้อมูลคอลัมน์ H</v>
      </c>
      <c r="K329" s="150"/>
      <c r="L329" s="150"/>
      <c r="M329" s="150"/>
      <c r="N329" s="149" t="str" cm="1">
        <f t="array" ref="N329">IF(AND(K329:M329=""),"ยังไม่บันทึกข้อมูล",
IF(M329&lt;&gt;"",
IF(M329&gt;=1.3,M329,"เป็นไม้พุ่ม"),
IF(K329+L329&gt;=1.3,K329+L329,"เป็นไม้พุ่ม")))</f>
        <v>ยังไม่บันทึกข้อมูล</v>
      </c>
      <c r="O329" s="149" t="str">
        <f t="shared" si="42"/>
        <v>ข้อมูลไม่ถูกต้อง</v>
      </c>
      <c r="P329" s="149" t="str">
        <f t="shared" si="43"/>
        <v>ข้อมูลไม่ถูกต้อง</v>
      </c>
      <c r="Q329" s="149" t="str">
        <f t="shared" si="44"/>
        <v>ข้อมูลไม่ถูกต้อง</v>
      </c>
      <c r="R329" s="149" t="str">
        <f t="shared" si="45"/>
        <v>ข้อมูลไม่ถูกต้อง</v>
      </c>
      <c r="S329" s="149" t="str">
        <f>IF(ISNUMBER(R329),
IF(H$2=ตัวเลือก!A$30,"ยังไม่บันทึกข้อมูล",R329*0.27),"ข้อมูลไม่ถูกต้อง")</f>
        <v>ข้อมูลไม่ถูกต้อง</v>
      </c>
      <c r="T329" s="149" t="str">
        <f t="shared" si="46"/>
        <v>ข้อมูลไม่ถูกต้อง</v>
      </c>
      <c r="U329" s="149" t="str">
        <f>IF(ISNUMBER(R329),
IF(H$2=ตัวเลือก!A$30,"ยังไม่บันทึกข้อมูล",R329*0.47),"ข้อมูลไม่ถูกต้อง")</f>
        <v>ข้อมูลไม่ถูกต้อง</v>
      </c>
      <c r="V329" s="149" t="str">
        <f>IF(ISNUMBER(S329),
IF(H$2=ตัวเลือก!A$30,"ยังไม่บันทึกข้อมูล",S329*0.47),"ข้อมูลไม่ถูกต้อง")</f>
        <v>ข้อมูลไม่ถูกต้อง</v>
      </c>
      <c r="W329" s="149" t="str">
        <f t="shared" si="47"/>
        <v>ข้อมูลไม่ถูกต้อง</v>
      </c>
      <c r="X329" s="148" t="str">
        <f t="shared" si="40"/>
        <v>ข้อมูลไม่ถูกต้อง</v>
      </c>
      <c r="Y329" s="38"/>
      <c r="Z329" s="38"/>
      <c r="AA329" s="38"/>
    </row>
    <row r="330" spans="1:27" x14ac:dyDescent="0.45">
      <c r="A330" s="38">
        <v>325</v>
      </c>
      <c r="B330" s="38"/>
      <c r="C330" s="38"/>
      <c r="D330" s="38"/>
      <c r="E330" s="38"/>
      <c r="F330" s="35"/>
      <c r="G330" s="35"/>
      <c r="H330" s="150"/>
      <c r="I330" s="38"/>
      <c r="J330" s="149" t="str">
        <f t="shared" si="41"/>
        <v>รอข้อมูลคอลัมน์ H</v>
      </c>
      <c r="K330" s="150"/>
      <c r="L330" s="150"/>
      <c r="M330" s="150"/>
      <c r="N330" s="149" t="str" cm="1">
        <f t="array" ref="N330">IF(AND(K330:M330=""),"ยังไม่บันทึกข้อมูล",
IF(M330&lt;&gt;"",
IF(M330&gt;=1.3,M330,"เป็นไม้พุ่ม"),
IF(K330+L330&gt;=1.3,K330+L330,"เป็นไม้พุ่ม")))</f>
        <v>ยังไม่บันทึกข้อมูล</v>
      </c>
      <c r="O330" s="149" t="str">
        <f t="shared" si="42"/>
        <v>ข้อมูลไม่ถูกต้อง</v>
      </c>
      <c r="P330" s="149" t="str">
        <f t="shared" si="43"/>
        <v>ข้อมูลไม่ถูกต้อง</v>
      </c>
      <c r="Q330" s="149" t="str">
        <f t="shared" si="44"/>
        <v>ข้อมูลไม่ถูกต้อง</v>
      </c>
      <c r="R330" s="149" t="str">
        <f t="shared" si="45"/>
        <v>ข้อมูลไม่ถูกต้อง</v>
      </c>
      <c r="S330" s="149" t="str">
        <f>IF(ISNUMBER(R330),
IF(H$2=ตัวเลือก!A$30,"ยังไม่บันทึกข้อมูล",R330*0.27),"ข้อมูลไม่ถูกต้อง")</f>
        <v>ข้อมูลไม่ถูกต้อง</v>
      </c>
      <c r="T330" s="149" t="str">
        <f t="shared" si="46"/>
        <v>ข้อมูลไม่ถูกต้อง</v>
      </c>
      <c r="U330" s="149" t="str">
        <f>IF(ISNUMBER(R330),
IF(H$2=ตัวเลือก!A$30,"ยังไม่บันทึกข้อมูล",R330*0.47),"ข้อมูลไม่ถูกต้อง")</f>
        <v>ข้อมูลไม่ถูกต้อง</v>
      </c>
      <c r="V330" s="149" t="str">
        <f>IF(ISNUMBER(S330),
IF(H$2=ตัวเลือก!A$30,"ยังไม่บันทึกข้อมูล",S330*0.47),"ข้อมูลไม่ถูกต้อง")</f>
        <v>ข้อมูลไม่ถูกต้อง</v>
      </c>
      <c r="W330" s="149" t="str">
        <f t="shared" si="47"/>
        <v>ข้อมูลไม่ถูกต้อง</v>
      </c>
      <c r="X330" s="148" t="str">
        <f t="shared" si="40"/>
        <v>ข้อมูลไม่ถูกต้อง</v>
      </c>
      <c r="Y330" s="38"/>
      <c r="Z330" s="38"/>
      <c r="AA330" s="38"/>
    </row>
    <row r="331" spans="1:27" x14ac:dyDescent="0.45">
      <c r="A331" s="38">
        <v>326</v>
      </c>
      <c r="B331" s="38"/>
      <c r="C331" s="38"/>
      <c r="D331" s="38"/>
      <c r="E331" s="38"/>
      <c r="F331" s="35"/>
      <c r="G331" s="35"/>
      <c r="H331" s="150"/>
      <c r="I331" s="38"/>
      <c r="J331" s="149" t="str">
        <f t="shared" si="41"/>
        <v>รอข้อมูลคอลัมน์ H</v>
      </c>
      <c r="K331" s="150"/>
      <c r="L331" s="150"/>
      <c r="M331" s="150"/>
      <c r="N331" s="149" t="str" cm="1">
        <f t="array" ref="N331">IF(AND(K331:M331=""),"ยังไม่บันทึกข้อมูล",
IF(M331&lt;&gt;"",
IF(M331&gt;=1.3,M331,"เป็นไม้พุ่ม"),
IF(K331+L331&gt;=1.3,K331+L331,"เป็นไม้พุ่ม")))</f>
        <v>ยังไม่บันทึกข้อมูล</v>
      </c>
      <c r="O331" s="149" t="str">
        <f t="shared" si="42"/>
        <v>ข้อมูลไม่ถูกต้อง</v>
      </c>
      <c r="P331" s="149" t="str">
        <f t="shared" si="43"/>
        <v>ข้อมูลไม่ถูกต้อง</v>
      </c>
      <c r="Q331" s="149" t="str">
        <f t="shared" si="44"/>
        <v>ข้อมูลไม่ถูกต้อง</v>
      </c>
      <c r="R331" s="149" t="str">
        <f t="shared" si="45"/>
        <v>ข้อมูลไม่ถูกต้อง</v>
      </c>
      <c r="S331" s="149" t="str">
        <f>IF(ISNUMBER(R331),
IF(H$2=ตัวเลือก!A$30,"ยังไม่บันทึกข้อมูล",R331*0.27),"ข้อมูลไม่ถูกต้อง")</f>
        <v>ข้อมูลไม่ถูกต้อง</v>
      </c>
      <c r="T331" s="149" t="str">
        <f t="shared" si="46"/>
        <v>ข้อมูลไม่ถูกต้อง</v>
      </c>
      <c r="U331" s="149" t="str">
        <f>IF(ISNUMBER(R331),
IF(H$2=ตัวเลือก!A$30,"ยังไม่บันทึกข้อมูล",R331*0.47),"ข้อมูลไม่ถูกต้อง")</f>
        <v>ข้อมูลไม่ถูกต้อง</v>
      </c>
      <c r="V331" s="149" t="str">
        <f>IF(ISNUMBER(S331),
IF(H$2=ตัวเลือก!A$30,"ยังไม่บันทึกข้อมูล",S331*0.47),"ข้อมูลไม่ถูกต้อง")</f>
        <v>ข้อมูลไม่ถูกต้อง</v>
      </c>
      <c r="W331" s="149" t="str">
        <f t="shared" si="47"/>
        <v>ข้อมูลไม่ถูกต้อง</v>
      </c>
      <c r="X331" s="148" t="str">
        <f t="shared" si="40"/>
        <v>ข้อมูลไม่ถูกต้อง</v>
      </c>
      <c r="Y331" s="38"/>
      <c r="Z331" s="38"/>
      <c r="AA331" s="38"/>
    </row>
    <row r="332" spans="1:27" x14ac:dyDescent="0.45">
      <c r="A332" s="38">
        <v>327</v>
      </c>
      <c r="B332" s="38"/>
      <c r="C332" s="38"/>
      <c r="D332" s="38"/>
      <c r="E332" s="38"/>
      <c r="F332" s="35"/>
      <c r="G332" s="35"/>
      <c r="H332" s="150"/>
      <c r="I332" s="38"/>
      <c r="J332" s="149" t="str">
        <f t="shared" si="41"/>
        <v>รอข้อมูลคอลัมน์ H</v>
      </c>
      <c r="K332" s="150"/>
      <c r="L332" s="150"/>
      <c r="M332" s="150"/>
      <c r="N332" s="149" t="str" cm="1">
        <f t="array" ref="N332">IF(AND(K332:M332=""),"ยังไม่บันทึกข้อมูล",
IF(M332&lt;&gt;"",
IF(M332&gt;=1.3,M332,"เป็นไม้พุ่ม"),
IF(K332+L332&gt;=1.3,K332+L332,"เป็นไม้พุ่ม")))</f>
        <v>ยังไม่บันทึกข้อมูล</v>
      </c>
      <c r="O332" s="149" t="str">
        <f t="shared" si="42"/>
        <v>ข้อมูลไม่ถูกต้อง</v>
      </c>
      <c r="P332" s="149" t="str">
        <f t="shared" si="43"/>
        <v>ข้อมูลไม่ถูกต้อง</v>
      </c>
      <c r="Q332" s="149" t="str">
        <f t="shared" si="44"/>
        <v>ข้อมูลไม่ถูกต้อง</v>
      </c>
      <c r="R332" s="149" t="str">
        <f t="shared" si="45"/>
        <v>ข้อมูลไม่ถูกต้อง</v>
      </c>
      <c r="S332" s="149" t="str">
        <f>IF(ISNUMBER(R332),
IF(H$2=ตัวเลือก!A$30,"ยังไม่บันทึกข้อมูล",R332*0.27),"ข้อมูลไม่ถูกต้อง")</f>
        <v>ข้อมูลไม่ถูกต้อง</v>
      </c>
      <c r="T332" s="149" t="str">
        <f t="shared" si="46"/>
        <v>ข้อมูลไม่ถูกต้อง</v>
      </c>
      <c r="U332" s="149" t="str">
        <f>IF(ISNUMBER(R332),
IF(H$2=ตัวเลือก!A$30,"ยังไม่บันทึกข้อมูล",R332*0.47),"ข้อมูลไม่ถูกต้อง")</f>
        <v>ข้อมูลไม่ถูกต้อง</v>
      </c>
      <c r="V332" s="149" t="str">
        <f>IF(ISNUMBER(S332),
IF(H$2=ตัวเลือก!A$30,"ยังไม่บันทึกข้อมูล",S332*0.47),"ข้อมูลไม่ถูกต้อง")</f>
        <v>ข้อมูลไม่ถูกต้อง</v>
      </c>
      <c r="W332" s="149" t="str">
        <f t="shared" si="47"/>
        <v>ข้อมูลไม่ถูกต้อง</v>
      </c>
      <c r="X332" s="148" t="str">
        <f t="shared" ref="X332:X395" si="48">IF(ISNUMBER(W332),W332*(44/12),"ข้อมูลไม่ถูกต้อง")</f>
        <v>ข้อมูลไม่ถูกต้อง</v>
      </c>
      <c r="Y332" s="38"/>
      <c r="Z332" s="38"/>
      <c r="AA332" s="38"/>
    </row>
    <row r="333" spans="1:27" x14ac:dyDescent="0.45">
      <c r="A333" s="38">
        <v>328</v>
      </c>
      <c r="B333" s="38"/>
      <c r="C333" s="38"/>
      <c r="D333" s="38"/>
      <c r="E333" s="38"/>
      <c r="F333" s="35"/>
      <c r="G333" s="35"/>
      <c r="H333" s="150"/>
      <c r="I333" s="38"/>
      <c r="J333" s="149" t="str">
        <f t="shared" si="41"/>
        <v>รอข้อมูลคอลัมน์ H</v>
      </c>
      <c r="K333" s="150"/>
      <c r="L333" s="150"/>
      <c r="M333" s="150"/>
      <c r="N333" s="149" t="str" cm="1">
        <f t="array" ref="N333">IF(AND(K333:M333=""),"ยังไม่บันทึกข้อมูล",
IF(M333&lt;&gt;"",
IF(M333&gt;=1.3,M333,"เป็นไม้พุ่ม"),
IF(K333+L333&gt;=1.3,K333+L333,"เป็นไม้พุ่ม")))</f>
        <v>ยังไม่บันทึกข้อมูล</v>
      </c>
      <c r="O333" s="149" t="str">
        <f t="shared" si="42"/>
        <v>ข้อมูลไม่ถูกต้อง</v>
      </c>
      <c r="P333" s="149" t="str">
        <f t="shared" si="43"/>
        <v>ข้อมูลไม่ถูกต้อง</v>
      </c>
      <c r="Q333" s="149" t="str">
        <f t="shared" si="44"/>
        <v>ข้อมูลไม่ถูกต้อง</v>
      </c>
      <c r="R333" s="149" t="str">
        <f t="shared" si="45"/>
        <v>ข้อมูลไม่ถูกต้อง</v>
      </c>
      <c r="S333" s="149" t="str">
        <f>IF(ISNUMBER(R333),
IF(H$2=ตัวเลือก!A$30,"ยังไม่บันทึกข้อมูล",R333*0.27),"ข้อมูลไม่ถูกต้อง")</f>
        <v>ข้อมูลไม่ถูกต้อง</v>
      </c>
      <c r="T333" s="149" t="str">
        <f t="shared" si="46"/>
        <v>ข้อมูลไม่ถูกต้อง</v>
      </c>
      <c r="U333" s="149" t="str">
        <f>IF(ISNUMBER(R333),
IF(H$2=ตัวเลือก!A$30,"ยังไม่บันทึกข้อมูล",R333*0.47),"ข้อมูลไม่ถูกต้อง")</f>
        <v>ข้อมูลไม่ถูกต้อง</v>
      </c>
      <c r="V333" s="149" t="str">
        <f>IF(ISNUMBER(S333),
IF(H$2=ตัวเลือก!A$30,"ยังไม่บันทึกข้อมูล",S333*0.47),"ข้อมูลไม่ถูกต้อง")</f>
        <v>ข้อมูลไม่ถูกต้อง</v>
      </c>
      <c r="W333" s="149" t="str">
        <f t="shared" si="47"/>
        <v>ข้อมูลไม่ถูกต้อง</v>
      </c>
      <c r="X333" s="148" t="str">
        <f t="shared" si="48"/>
        <v>ข้อมูลไม่ถูกต้อง</v>
      </c>
      <c r="Y333" s="38"/>
      <c r="Z333" s="38"/>
      <c r="AA333" s="38"/>
    </row>
    <row r="334" spans="1:27" x14ac:dyDescent="0.45">
      <c r="A334" s="38">
        <v>329</v>
      </c>
      <c r="B334" s="38"/>
      <c r="C334" s="38"/>
      <c r="D334" s="38"/>
      <c r="E334" s="38"/>
      <c r="F334" s="35"/>
      <c r="G334" s="35"/>
      <c r="H334" s="150"/>
      <c r="I334" s="38"/>
      <c r="J334" s="149" t="str">
        <f t="shared" si="41"/>
        <v>รอข้อมูลคอลัมน์ H</v>
      </c>
      <c r="K334" s="150"/>
      <c r="L334" s="150"/>
      <c r="M334" s="150"/>
      <c r="N334" s="149" t="str" cm="1">
        <f t="array" ref="N334">IF(AND(K334:M334=""),"ยังไม่บันทึกข้อมูล",
IF(M334&lt;&gt;"",
IF(M334&gt;=1.3,M334,"เป็นไม้พุ่ม"),
IF(K334+L334&gt;=1.3,K334+L334,"เป็นไม้พุ่ม")))</f>
        <v>ยังไม่บันทึกข้อมูล</v>
      </c>
      <c r="O334" s="149" t="str">
        <f t="shared" si="42"/>
        <v>ข้อมูลไม่ถูกต้อง</v>
      </c>
      <c r="P334" s="149" t="str">
        <f t="shared" si="43"/>
        <v>ข้อมูลไม่ถูกต้อง</v>
      </c>
      <c r="Q334" s="149" t="str">
        <f t="shared" si="44"/>
        <v>ข้อมูลไม่ถูกต้อง</v>
      </c>
      <c r="R334" s="149" t="str">
        <f t="shared" si="45"/>
        <v>ข้อมูลไม่ถูกต้อง</v>
      </c>
      <c r="S334" s="149" t="str">
        <f>IF(ISNUMBER(R334),
IF(H$2=ตัวเลือก!A$30,"ยังไม่บันทึกข้อมูล",R334*0.27),"ข้อมูลไม่ถูกต้อง")</f>
        <v>ข้อมูลไม่ถูกต้อง</v>
      </c>
      <c r="T334" s="149" t="str">
        <f t="shared" si="46"/>
        <v>ข้อมูลไม่ถูกต้อง</v>
      </c>
      <c r="U334" s="149" t="str">
        <f>IF(ISNUMBER(R334),
IF(H$2=ตัวเลือก!A$30,"ยังไม่บันทึกข้อมูล",R334*0.47),"ข้อมูลไม่ถูกต้อง")</f>
        <v>ข้อมูลไม่ถูกต้อง</v>
      </c>
      <c r="V334" s="149" t="str">
        <f>IF(ISNUMBER(S334),
IF(H$2=ตัวเลือก!A$30,"ยังไม่บันทึกข้อมูล",S334*0.47),"ข้อมูลไม่ถูกต้อง")</f>
        <v>ข้อมูลไม่ถูกต้อง</v>
      </c>
      <c r="W334" s="149" t="str">
        <f t="shared" si="47"/>
        <v>ข้อมูลไม่ถูกต้อง</v>
      </c>
      <c r="X334" s="148" t="str">
        <f t="shared" si="48"/>
        <v>ข้อมูลไม่ถูกต้อง</v>
      </c>
      <c r="Y334" s="38"/>
      <c r="Z334" s="38"/>
      <c r="AA334" s="38"/>
    </row>
    <row r="335" spans="1:27" x14ac:dyDescent="0.45">
      <c r="A335" s="38">
        <v>330</v>
      </c>
      <c r="B335" s="38"/>
      <c r="C335" s="38"/>
      <c r="D335" s="38"/>
      <c r="E335" s="38"/>
      <c r="F335" s="35"/>
      <c r="G335" s="35"/>
      <c r="H335" s="150"/>
      <c r="I335" s="38"/>
      <c r="J335" s="149" t="str">
        <f t="shared" ref="J335:J398" si="49">IF(H335="","รอข้อมูลคอลัมน์ H",
IF(H335/PI()&gt;=4.5,H335/PI(),"ไม่นำมาคำนวณ"))</f>
        <v>รอข้อมูลคอลัมน์ H</v>
      </c>
      <c r="K335" s="150"/>
      <c r="L335" s="150"/>
      <c r="M335" s="150"/>
      <c r="N335" s="149" t="str" cm="1">
        <f t="array" ref="N335">IF(AND(K335:M335=""),"ยังไม่บันทึกข้อมูล",
IF(M335&lt;&gt;"",
IF(M335&gt;=1.3,M335,"เป็นไม้พุ่ม"),
IF(K335+L335&gt;=1.3,K335+L335,"เป็นไม้พุ่ม")))</f>
        <v>ยังไม่บันทึกข้อมูล</v>
      </c>
      <c r="O335" s="149" t="str">
        <f t="shared" si="42"/>
        <v>ข้อมูลไม่ถูกต้อง</v>
      </c>
      <c r="P335" s="149" t="str">
        <f t="shared" si="43"/>
        <v>ข้อมูลไม่ถูกต้อง</v>
      </c>
      <c r="Q335" s="149" t="str">
        <f t="shared" si="44"/>
        <v>ข้อมูลไม่ถูกต้อง</v>
      </c>
      <c r="R335" s="149" t="str">
        <f t="shared" si="45"/>
        <v>ข้อมูลไม่ถูกต้อง</v>
      </c>
      <c r="S335" s="149" t="str">
        <f>IF(ISNUMBER(R335),
IF(H$2=ตัวเลือก!A$30,"ยังไม่บันทึกข้อมูล",R335*0.27),"ข้อมูลไม่ถูกต้อง")</f>
        <v>ข้อมูลไม่ถูกต้อง</v>
      </c>
      <c r="T335" s="149" t="str">
        <f t="shared" si="46"/>
        <v>ข้อมูลไม่ถูกต้อง</v>
      </c>
      <c r="U335" s="149" t="str">
        <f>IF(ISNUMBER(R335),
IF(H$2=ตัวเลือก!A$30,"ยังไม่บันทึกข้อมูล",R335*0.47),"ข้อมูลไม่ถูกต้อง")</f>
        <v>ข้อมูลไม่ถูกต้อง</v>
      </c>
      <c r="V335" s="149" t="str">
        <f>IF(ISNUMBER(S335),
IF(H$2=ตัวเลือก!A$30,"ยังไม่บันทึกข้อมูล",S335*0.47),"ข้อมูลไม่ถูกต้อง")</f>
        <v>ข้อมูลไม่ถูกต้อง</v>
      </c>
      <c r="W335" s="149" t="str">
        <f t="shared" si="47"/>
        <v>ข้อมูลไม่ถูกต้อง</v>
      </c>
      <c r="X335" s="148" t="str">
        <f t="shared" si="48"/>
        <v>ข้อมูลไม่ถูกต้อง</v>
      </c>
      <c r="Y335" s="38"/>
      <c r="Z335" s="38"/>
      <c r="AA335" s="38"/>
    </row>
    <row r="336" spans="1:27" x14ac:dyDescent="0.45">
      <c r="A336" s="38">
        <v>331</v>
      </c>
      <c r="B336" s="38"/>
      <c r="C336" s="38"/>
      <c r="D336" s="38"/>
      <c r="E336" s="38"/>
      <c r="F336" s="35"/>
      <c r="G336" s="35"/>
      <c r="H336" s="150"/>
      <c r="I336" s="38"/>
      <c r="J336" s="149" t="str">
        <f t="shared" si="49"/>
        <v>รอข้อมูลคอลัมน์ H</v>
      </c>
      <c r="K336" s="150"/>
      <c r="L336" s="150"/>
      <c r="M336" s="150"/>
      <c r="N336" s="149" t="str" cm="1">
        <f t="array" ref="N336">IF(AND(K336:M336=""),"ยังไม่บันทึกข้อมูล",
IF(M336&lt;&gt;"",
IF(M336&gt;=1.3,M336,"เป็นไม้พุ่ม"),
IF(K336+L336&gt;=1.3,K336+L336,"เป็นไม้พุ่ม")))</f>
        <v>ยังไม่บันทึกข้อมูล</v>
      </c>
      <c r="O336" s="149" t="str">
        <f t="shared" si="42"/>
        <v>ข้อมูลไม่ถูกต้อง</v>
      </c>
      <c r="P336" s="149" t="str">
        <f t="shared" si="43"/>
        <v>ข้อมูลไม่ถูกต้อง</v>
      </c>
      <c r="Q336" s="149" t="str">
        <f t="shared" si="44"/>
        <v>ข้อมูลไม่ถูกต้อง</v>
      </c>
      <c r="R336" s="149" t="str">
        <f t="shared" si="45"/>
        <v>ข้อมูลไม่ถูกต้อง</v>
      </c>
      <c r="S336" s="149" t="str">
        <f>IF(ISNUMBER(R336),
IF(H$2=ตัวเลือก!A$30,"ยังไม่บันทึกข้อมูล",R336*0.27),"ข้อมูลไม่ถูกต้อง")</f>
        <v>ข้อมูลไม่ถูกต้อง</v>
      </c>
      <c r="T336" s="149" t="str">
        <f t="shared" si="46"/>
        <v>ข้อมูลไม่ถูกต้อง</v>
      </c>
      <c r="U336" s="149" t="str">
        <f>IF(ISNUMBER(R336),
IF(H$2=ตัวเลือก!A$30,"ยังไม่บันทึกข้อมูล",R336*0.47),"ข้อมูลไม่ถูกต้อง")</f>
        <v>ข้อมูลไม่ถูกต้อง</v>
      </c>
      <c r="V336" s="149" t="str">
        <f>IF(ISNUMBER(S336),
IF(H$2=ตัวเลือก!A$30,"ยังไม่บันทึกข้อมูล",S336*0.47),"ข้อมูลไม่ถูกต้อง")</f>
        <v>ข้อมูลไม่ถูกต้อง</v>
      </c>
      <c r="W336" s="149" t="str">
        <f t="shared" si="47"/>
        <v>ข้อมูลไม่ถูกต้อง</v>
      </c>
      <c r="X336" s="148" t="str">
        <f t="shared" si="48"/>
        <v>ข้อมูลไม่ถูกต้อง</v>
      </c>
      <c r="Y336" s="38"/>
      <c r="Z336" s="38"/>
      <c r="AA336" s="38"/>
    </row>
    <row r="337" spans="1:27" x14ac:dyDescent="0.45">
      <c r="A337" s="38">
        <v>332</v>
      </c>
      <c r="B337" s="38"/>
      <c r="C337" s="38"/>
      <c r="D337" s="38"/>
      <c r="E337" s="38"/>
      <c r="F337" s="35"/>
      <c r="G337" s="35"/>
      <c r="H337" s="150"/>
      <c r="I337" s="38"/>
      <c r="J337" s="149" t="str">
        <f t="shared" si="49"/>
        <v>รอข้อมูลคอลัมน์ H</v>
      </c>
      <c r="K337" s="150"/>
      <c r="L337" s="150"/>
      <c r="M337" s="150"/>
      <c r="N337" s="149" t="str" cm="1">
        <f t="array" ref="N337">IF(AND(K337:M337=""),"ยังไม่บันทึกข้อมูล",
IF(M337&lt;&gt;"",
IF(M337&gt;=1.3,M337,"เป็นไม้พุ่ม"),
IF(K337+L337&gt;=1.3,K337+L337,"เป็นไม้พุ่ม")))</f>
        <v>ยังไม่บันทึกข้อมูล</v>
      </c>
      <c r="O337" s="149" t="str">
        <f t="shared" si="42"/>
        <v>ข้อมูลไม่ถูกต้อง</v>
      </c>
      <c r="P337" s="149" t="str">
        <f t="shared" si="43"/>
        <v>ข้อมูลไม่ถูกต้อง</v>
      </c>
      <c r="Q337" s="149" t="str">
        <f t="shared" si="44"/>
        <v>ข้อมูลไม่ถูกต้อง</v>
      </c>
      <c r="R337" s="149" t="str">
        <f t="shared" si="45"/>
        <v>ข้อมูลไม่ถูกต้อง</v>
      </c>
      <c r="S337" s="149" t="str">
        <f>IF(ISNUMBER(R337),
IF(H$2=ตัวเลือก!A$30,"ยังไม่บันทึกข้อมูล",R337*0.27),"ข้อมูลไม่ถูกต้อง")</f>
        <v>ข้อมูลไม่ถูกต้อง</v>
      </c>
      <c r="T337" s="149" t="str">
        <f t="shared" si="46"/>
        <v>ข้อมูลไม่ถูกต้อง</v>
      </c>
      <c r="U337" s="149" t="str">
        <f>IF(ISNUMBER(R337),
IF(H$2=ตัวเลือก!A$30,"ยังไม่บันทึกข้อมูล",R337*0.47),"ข้อมูลไม่ถูกต้อง")</f>
        <v>ข้อมูลไม่ถูกต้อง</v>
      </c>
      <c r="V337" s="149" t="str">
        <f>IF(ISNUMBER(S337),
IF(H$2=ตัวเลือก!A$30,"ยังไม่บันทึกข้อมูล",S337*0.47),"ข้อมูลไม่ถูกต้อง")</f>
        <v>ข้อมูลไม่ถูกต้อง</v>
      </c>
      <c r="W337" s="149" t="str">
        <f t="shared" si="47"/>
        <v>ข้อมูลไม่ถูกต้อง</v>
      </c>
      <c r="X337" s="148" t="str">
        <f t="shared" si="48"/>
        <v>ข้อมูลไม่ถูกต้อง</v>
      </c>
      <c r="Y337" s="38"/>
      <c r="Z337" s="38"/>
      <c r="AA337" s="38"/>
    </row>
    <row r="338" spans="1:27" x14ac:dyDescent="0.45">
      <c r="A338" s="38">
        <v>333</v>
      </c>
      <c r="B338" s="38"/>
      <c r="C338" s="38"/>
      <c r="D338" s="38"/>
      <c r="E338" s="38"/>
      <c r="F338" s="35"/>
      <c r="G338" s="35"/>
      <c r="H338" s="150"/>
      <c r="I338" s="38"/>
      <c r="J338" s="149" t="str">
        <f t="shared" si="49"/>
        <v>รอข้อมูลคอลัมน์ H</v>
      </c>
      <c r="K338" s="150"/>
      <c r="L338" s="150"/>
      <c r="M338" s="150"/>
      <c r="N338" s="149" t="str" cm="1">
        <f t="array" ref="N338">IF(AND(K338:M338=""),"ยังไม่บันทึกข้อมูล",
IF(M338&lt;&gt;"",
IF(M338&gt;=1.3,M338,"เป็นไม้พุ่ม"),
IF(K338+L338&gt;=1.3,K338+L338,"เป็นไม้พุ่ม")))</f>
        <v>ยังไม่บันทึกข้อมูล</v>
      </c>
      <c r="O338" s="149" t="str">
        <f t="shared" si="42"/>
        <v>ข้อมูลไม่ถูกต้อง</v>
      </c>
      <c r="P338" s="149" t="str">
        <f t="shared" si="43"/>
        <v>ข้อมูลไม่ถูกต้อง</v>
      </c>
      <c r="Q338" s="149" t="str">
        <f t="shared" si="44"/>
        <v>ข้อมูลไม่ถูกต้อง</v>
      </c>
      <c r="R338" s="149" t="str">
        <f t="shared" si="45"/>
        <v>ข้อมูลไม่ถูกต้อง</v>
      </c>
      <c r="S338" s="149" t="str">
        <f>IF(ISNUMBER(R338),
IF(H$2=ตัวเลือก!A$30,"ยังไม่บันทึกข้อมูล",R338*0.27),"ข้อมูลไม่ถูกต้อง")</f>
        <v>ข้อมูลไม่ถูกต้อง</v>
      </c>
      <c r="T338" s="149" t="str">
        <f t="shared" si="46"/>
        <v>ข้อมูลไม่ถูกต้อง</v>
      </c>
      <c r="U338" s="149" t="str">
        <f>IF(ISNUMBER(R338),
IF(H$2=ตัวเลือก!A$30,"ยังไม่บันทึกข้อมูล",R338*0.47),"ข้อมูลไม่ถูกต้อง")</f>
        <v>ข้อมูลไม่ถูกต้อง</v>
      </c>
      <c r="V338" s="149" t="str">
        <f>IF(ISNUMBER(S338),
IF(H$2=ตัวเลือก!A$30,"ยังไม่บันทึกข้อมูล",S338*0.47),"ข้อมูลไม่ถูกต้อง")</f>
        <v>ข้อมูลไม่ถูกต้อง</v>
      </c>
      <c r="W338" s="149" t="str">
        <f t="shared" si="47"/>
        <v>ข้อมูลไม่ถูกต้อง</v>
      </c>
      <c r="X338" s="148" t="str">
        <f t="shared" si="48"/>
        <v>ข้อมูลไม่ถูกต้อง</v>
      </c>
      <c r="Y338" s="38"/>
      <c r="Z338" s="38"/>
      <c r="AA338" s="38"/>
    </row>
    <row r="339" spans="1:27" x14ac:dyDescent="0.45">
      <c r="A339" s="38">
        <v>334</v>
      </c>
      <c r="B339" s="38"/>
      <c r="C339" s="38"/>
      <c r="D339" s="38"/>
      <c r="E339" s="38"/>
      <c r="F339" s="35"/>
      <c r="G339" s="35"/>
      <c r="H339" s="150"/>
      <c r="I339" s="38"/>
      <c r="J339" s="149" t="str">
        <f t="shared" si="49"/>
        <v>รอข้อมูลคอลัมน์ H</v>
      </c>
      <c r="K339" s="150"/>
      <c r="L339" s="150"/>
      <c r="M339" s="150"/>
      <c r="N339" s="149" t="str" cm="1">
        <f t="array" ref="N339">IF(AND(K339:M339=""),"ยังไม่บันทึกข้อมูล",
IF(M339&lt;&gt;"",
IF(M339&gt;=1.3,M339,"เป็นไม้พุ่ม"),
IF(K339+L339&gt;=1.3,K339+L339,"เป็นไม้พุ่ม")))</f>
        <v>ยังไม่บันทึกข้อมูล</v>
      </c>
      <c r="O339" s="149" t="str">
        <f t="shared" si="42"/>
        <v>ข้อมูลไม่ถูกต้อง</v>
      </c>
      <c r="P339" s="149" t="str">
        <f t="shared" si="43"/>
        <v>ข้อมูลไม่ถูกต้อง</v>
      </c>
      <c r="Q339" s="149" t="str">
        <f t="shared" si="44"/>
        <v>ข้อมูลไม่ถูกต้อง</v>
      </c>
      <c r="R339" s="149" t="str">
        <f t="shared" si="45"/>
        <v>ข้อมูลไม่ถูกต้อง</v>
      </c>
      <c r="S339" s="149" t="str">
        <f>IF(ISNUMBER(R339),
IF(H$2=ตัวเลือก!A$30,"ยังไม่บันทึกข้อมูล",R339*0.27),"ข้อมูลไม่ถูกต้อง")</f>
        <v>ข้อมูลไม่ถูกต้อง</v>
      </c>
      <c r="T339" s="149" t="str">
        <f t="shared" si="46"/>
        <v>ข้อมูลไม่ถูกต้อง</v>
      </c>
      <c r="U339" s="149" t="str">
        <f>IF(ISNUMBER(R339),
IF(H$2=ตัวเลือก!A$30,"ยังไม่บันทึกข้อมูล",R339*0.47),"ข้อมูลไม่ถูกต้อง")</f>
        <v>ข้อมูลไม่ถูกต้อง</v>
      </c>
      <c r="V339" s="149" t="str">
        <f>IF(ISNUMBER(S339),
IF(H$2=ตัวเลือก!A$30,"ยังไม่บันทึกข้อมูล",S339*0.47),"ข้อมูลไม่ถูกต้อง")</f>
        <v>ข้อมูลไม่ถูกต้อง</v>
      </c>
      <c r="W339" s="149" t="str">
        <f t="shared" si="47"/>
        <v>ข้อมูลไม่ถูกต้อง</v>
      </c>
      <c r="X339" s="148" t="str">
        <f t="shared" si="48"/>
        <v>ข้อมูลไม่ถูกต้อง</v>
      </c>
      <c r="Y339" s="38"/>
      <c r="Z339" s="38"/>
      <c r="AA339" s="38"/>
    </row>
    <row r="340" spans="1:27" x14ac:dyDescent="0.45">
      <c r="A340" s="38">
        <v>335</v>
      </c>
      <c r="B340" s="38"/>
      <c r="C340" s="38"/>
      <c r="D340" s="38"/>
      <c r="E340" s="38"/>
      <c r="F340" s="35"/>
      <c r="G340" s="35"/>
      <c r="H340" s="150"/>
      <c r="I340" s="38"/>
      <c r="J340" s="149" t="str">
        <f t="shared" si="49"/>
        <v>รอข้อมูลคอลัมน์ H</v>
      </c>
      <c r="K340" s="150"/>
      <c r="L340" s="150"/>
      <c r="M340" s="150"/>
      <c r="N340" s="149" t="str" cm="1">
        <f t="array" ref="N340">IF(AND(K340:M340=""),"ยังไม่บันทึกข้อมูล",
IF(M340&lt;&gt;"",
IF(M340&gt;=1.3,M340,"เป็นไม้พุ่ม"),
IF(K340+L340&gt;=1.3,K340+L340,"เป็นไม้พุ่ม")))</f>
        <v>ยังไม่บันทึกข้อมูล</v>
      </c>
      <c r="O340" s="149" t="str">
        <f t="shared" si="42"/>
        <v>ข้อมูลไม่ถูกต้อง</v>
      </c>
      <c r="P340" s="149" t="str">
        <f t="shared" si="43"/>
        <v>ข้อมูลไม่ถูกต้อง</v>
      </c>
      <c r="Q340" s="149" t="str">
        <f t="shared" si="44"/>
        <v>ข้อมูลไม่ถูกต้อง</v>
      </c>
      <c r="R340" s="149" t="str">
        <f t="shared" si="45"/>
        <v>ข้อมูลไม่ถูกต้อง</v>
      </c>
      <c r="S340" s="149" t="str">
        <f>IF(ISNUMBER(R340),
IF(H$2=ตัวเลือก!A$30,"ยังไม่บันทึกข้อมูล",R340*0.27),"ข้อมูลไม่ถูกต้อง")</f>
        <v>ข้อมูลไม่ถูกต้อง</v>
      </c>
      <c r="T340" s="149" t="str">
        <f t="shared" si="46"/>
        <v>ข้อมูลไม่ถูกต้อง</v>
      </c>
      <c r="U340" s="149" t="str">
        <f>IF(ISNUMBER(R340),
IF(H$2=ตัวเลือก!A$30,"ยังไม่บันทึกข้อมูล",R340*0.47),"ข้อมูลไม่ถูกต้อง")</f>
        <v>ข้อมูลไม่ถูกต้อง</v>
      </c>
      <c r="V340" s="149" t="str">
        <f>IF(ISNUMBER(S340),
IF(H$2=ตัวเลือก!A$30,"ยังไม่บันทึกข้อมูล",S340*0.47),"ข้อมูลไม่ถูกต้อง")</f>
        <v>ข้อมูลไม่ถูกต้อง</v>
      </c>
      <c r="W340" s="149" t="str">
        <f t="shared" si="47"/>
        <v>ข้อมูลไม่ถูกต้อง</v>
      </c>
      <c r="X340" s="148" t="str">
        <f t="shared" si="48"/>
        <v>ข้อมูลไม่ถูกต้อง</v>
      </c>
      <c r="Y340" s="38"/>
      <c r="Z340" s="38"/>
      <c r="AA340" s="38"/>
    </row>
    <row r="341" spans="1:27" x14ac:dyDescent="0.45">
      <c r="A341" s="38">
        <v>336</v>
      </c>
      <c r="B341" s="38"/>
      <c r="C341" s="38"/>
      <c r="D341" s="38"/>
      <c r="E341" s="38"/>
      <c r="F341" s="35"/>
      <c r="G341" s="35"/>
      <c r="H341" s="150"/>
      <c r="I341" s="38"/>
      <c r="J341" s="149" t="str">
        <f t="shared" si="49"/>
        <v>รอข้อมูลคอลัมน์ H</v>
      </c>
      <c r="K341" s="150"/>
      <c r="L341" s="150"/>
      <c r="M341" s="150"/>
      <c r="N341" s="149" t="str" cm="1">
        <f t="array" ref="N341">IF(AND(K341:M341=""),"ยังไม่บันทึกข้อมูล",
IF(M341&lt;&gt;"",
IF(M341&gt;=1.3,M341,"เป็นไม้พุ่ม"),
IF(K341+L341&gt;=1.3,K341+L341,"เป็นไม้พุ่ม")))</f>
        <v>ยังไม่บันทึกข้อมูล</v>
      </c>
      <c r="O341" s="149" t="str">
        <f t="shared" si="42"/>
        <v>ข้อมูลไม่ถูกต้อง</v>
      </c>
      <c r="P341" s="149" t="str">
        <f t="shared" si="43"/>
        <v>ข้อมูลไม่ถูกต้อง</v>
      </c>
      <c r="Q341" s="149" t="str">
        <f t="shared" si="44"/>
        <v>ข้อมูลไม่ถูกต้อง</v>
      </c>
      <c r="R341" s="149" t="str">
        <f t="shared" si="45"/>
        <v>ข้อมูลไม่ถูกต้อง</v>
      </c>
      <c r="S341" s="149" t="str">
        <f>IF(ISNUMBER(R341),
IF(H$2=ตัวเลือก!A$30,"ยังไม่บันทึกข้อมูล",R341*0.27),"ข้อมูลไม่ถูกต้อง")</f>
        <v>ข้อมูลไม่ถูกต้อง</v>
      </c>
      <c r="T341" s="149" t="str">
        <f t="shared" si="46"/>
        <v>ข้อมูลไม่ถูกต้อง</v>
      </c>
      <c r="U341" s="149" t="str">
        <f>IF(ISNUMBER(R341),
IF(H$2=ตัวเลือก!A$30,"ยังไม่บันทึกข้อมูล",R341*0.47),"ข้อมูลไม่ถูกต้อง")</f>
        <v>ข้อมูลไม่ถูกต้อง</v>
      </c>
      <c r="V341" s="149" t="str">
        <f>IF(ISNUMBER(S341),
IF(H$2=ตัวเลือก!A$30,"ยังไม่บันทึกข้อมูล",S341*0.47),"ข้อมูลไม่ถูกต้อง")</f>
        <v>ข้อมูลไม่ถูกต้อง</v>
      </c>
      <c r="W341" s="149" t="str">
        <f t="shared" si="47"/>
        <v>ข้อมูลไม่ถูกต้อง</v>
      </c>
      <c r="X341" s="148" t="str">
        <f t="shared" si="48"/>
        <v>ข้อมูลไม่ถูกต้อง</v>
      </c>
      <c r="Y341" s="38"/>
      <c r="Z341" s="38"/>
      <c r="AA341" s="38"/>
    </row>
    <row r="342" spans="1:27" x14ac:dyDescent="0.45">
      <c r="A342" s="38">
        <v>337</v>
      </c>
      <c r="B342" s="38"/>
      <c r="C342" s="38"/>
      <c r="D342" s="38"/>
      <c r="E342" s="38"/>
      <c r="F342" s="35"/>
      <c r="G342" s="35"/>
      <c r="H342" s="150"/>
      <c r="I342" s="38"/>
      <c r="J342" s="149" t="str">
        <f t="shared" si="49"/>
        <v>รอข้อมูลคอลัมน์ H</v>
      </c>
      <c r="K342" s="150"/>
      <c r="L342" s="150"/>
      <c r="M342" s="150"/>
      <c r="N342" s="149" t="str" cm="1">
        <f t="array" ref="N342">IF(AND(K342:M342=""),"ยังไม่บันทึกข้อมูล",
IF(M342&lt;&gt;"",
IF(M342&gt;=1.3,M342,"เป็นไม้พุ่ม"),
IF(K342+L342&gt;=1.3,K342+L342,"เป็นไม้พุ่ม")))</f>
        <v>ยังไม่บันทึกข้อมูล</v>
      </c>
      <c r="O342" s="149" t="str">
        <f t="shared" si="42"/>
        <v>ข้อมูลไม่ถูกต้อง</v>
      </c>
      <c r="P342" s="149" t="str">
        <f t="shared" si="43"/>
        <v>ข้อมูลไม่ถูกต้อง</v>
      </c>
      <c r="Q342" s="149" t="str">
        <f t="shared" si="44"/>
        <v>ข้อมูลไม่ถูกต้อง</v>
      </c>
      <c r="R342" s="149" t="str">
        <f t="shared" si="45"/>
        <v>ข้อมูลไม่ถูกต้อง</v>
      </c>
      <c r="S342" s="149" t="str">
        <f>IF(ISNUMBER(R342),
IF(H$2=ตัวเลือก!A$30,"ยังไม่บันทึกข้อมูล",R342*0.27),"ข้อมูลไม่ถูกต้อง")</f>
        <v>ข้อมูลไม่ถูกต้อง</v>
      </c>
      <c r="T342" s="149" t="str">
        <f t="shared" si="46"/>
        <v>ข้อมูลไม่ถูกต้อง</v>
      </c>
      <c r="U342" s="149" t="str">
        <f>IF(ISNUMBER(R342),
IF(H$2=ตัวเลือก!A$30,"ยังไม่บันทึกข้อมูล",R342*0.47),"ข้อมูลไม่ถูกต้อง")</f>
        <v>ข้อมูลไม่ถูกต้อง</v>
      </c>
      <c r="V342" s="149" t="str">
        <f>IF(ISNUMBER(S342),
IF(H$2=ตัวเลือก!A$30,"ยังไม่บันทึกข้อมูล",S342*0.47),"ข้อมูลไม่ถูกต้อง")</f>
        <v>ข้อมูลไม่ถูกต้อง</v>
      </c>
      <c r="W342" s="149" t="str">
        <f t="shared" si="47"/>
        <v>ข้อมูลไม่ถูกต้อง</v>
      </c>
      <c r="X342" s="148" t="str">
        <f t="shared" si="48"/>
        <v>ข้อมูลไม่ถูกต้อง</v>
      </c>
      <c r="Y342" s="38"/>
      <c r="Z342" s="38"/>
      <c r="AA342" s="38"/>
    </row>
    <row r="343" spans="1:27" x14ac:dyDescent="0.45">
      <c r="A343" s="38">
        <v>338</v>
      </c>
      <c r="B343" s="38"/>
      <c r="C343" s="38"/>
      <c r="D343" s="38"/>
      <c r="E343" s="38"/>
      <c r="F343" s="35"/>
      <c r="G343" s="35"/>
      <c r="H343" s="150"/>
      <c r="I343" s="38"/>
      <c r="J343" s="149" t="str">
        <f t="shared" si="49"/>
        <v>รอข้อมูลคอลัมน์ H</v>
      </c>
      <c r="K343" s="150"/>
      <c r="L343" s="150"/>
      <c r="M343" s="150"/>
      <c r="N343" s="149" t="str" cm="1">
        <f t="array" ref="N343">IF(AND(K343:M343=""),"ยังไม่บันทึกข้อมูล",
IF(M343&lt;&gt;"",
IF(M343&gt;=1.3,M343,"เป็นไม้พุ่ม"),
IF(K343+L343&gt;=1.3,K343+L343,"เป็นไม้พุ่ม")))</f>
        <v>ยังไม่บันทึกข้อมูล</v>
      </c>
      <c r="O343" s="149" t="str">
        <f t="shared" si="42"/>
        <v>ข้อมูลไม่ถูกต้อง</v>
      </c>
      <c r="P343" s="149" t="str">
        <f t="shared" si="43"/>
        <v>ข้อมูลไม่ถูกต้อง</v>
      </c>
      <c r="Q343" s="149" t="str">
        <f t="shared" si="44"/>
        <v>ข้อมูลไม่ถูกต้อง</v>
      </c>
      <c r="R343" s="149" t="str">
        <f t="shared" si="45"/>
        <v>ข้อมูลไม่ถูกต้อง</v>
      </c>
      <c r="S343" s="149" t="str">
        <f>IF(ISNUMBER(R343),
IF(H$2=ตัวเลือก!A$30,"ยังไม่บันทึกข้อมูล",R343*0.27),"ข้อมูลไม่ถูกต้อง")</f>
        <v>ข้อมูลไม่ถูกต้อง</v>
      </c>
      <c r="T343" s="149" t="str">
        <f t="shared" si="46"/>
        <v>ข้อมูลไม่ถูกต้อง</v>
      </c>
      <c r="U343" s="149" t="str">
        <f>IF(ISNUMBER(R343),
IF(H$2=ตัวเลือก!A$30,"ยังไม่บันทึกข้อมูล",R343*0.47),"ข้อมูลไม่ถูกต้อง")</f>
        <v>ข้อมูลไม่ถูกต้อง</v>
      </c>
      <c r="V343" s="149" t="str">
        <f>IF(ISNUMBER(S343),
IF(H$2=ตัวเลือก!A$30,"ยังไม่บันทึกข้อมูล",S343*0.47),"ข้อมูลไม่ถูกต้อง")</f>
        <v>ข้อมูลไม่ถูกต้อง</v>
      </c>
      <c r="W343" s="149" t="str">
        <f t="shared" si="47"/>
        <v>ข้อมูลไม่ถูกต้อง</v>
      </c>
      <c r="X343" s="148" t="str">
        <f t="shared" si="48"/>
        <v>ข้อมูลไม่ถูกต้อง</v>
      </c>
      <c r="Y343" s="38"/>
      <c r="Z343" s="38"/>
      <c r="AA343" s="38"/>
    </row>
    <row r="344" spans="1:27" x14ac:dyDescent="0.45">
      <c r="A344" s="38">
        <v>339</v>
      </c>
      <c r="B344" s="38"/>
      <c r="C344" s="38"/>
      <c r="D344" s="38"/>
      <c r="E344" s="38"/>
      <c r="F344" s="35"/>
      <c r="G344" s="35"/>
      <c r="H344" s="150"/>
      <c r="I344" s="38"/>
      <c r="J344" s="149" t="str">
        <f t="shared" si="49"/>
        <v>รอข้อมูลคอลัมน์ H</v>
      </c>
      <c r="K344" s="150"/>
      <c r="L344" s="150"/>
      <c r="M344" s="150"/>
      <c r="N344" s="149" t="str" cm="1">
        <f t="array" ref="N344">IF(AND(K344:M344=""),"ยังไม่บันทึกข้อมูล",
IF(M344&lt;&gt;"",
IF(M344&gt;=1.3,M344,"เป็นไม้พุ่ม"),
IF(K344+L344&gt;=1.3,K344+L344,"เป็นไม้พุ่ม")))</f>
        <v>ยังไม่บันทึกข้อมูล</v>
      </c>
      <c r="O344" s="149" t="str">
        <f t="shared" si="42"/>
        <v>ข้อมูลไม่ถูกต้อง</v>
      </c>
      <c r="P344" s="149" t="str">
        <f t="shared" si="43"/>
        <v>ข้อมูลไม่ถูกต้อง</v>
      </c>
      <c r="Q344" s="149" t="str">
        <f t="shared" si="44"/>
        <v>ข้อมูลไม่ถูกต้อง</v>
      </c>
      <c r="R344" s="149" t="str">
        <f t="shared" si="45"/>
        <v>ข้อมูลไม่ถูกต้อง</v>
      </c>
      <c r="S344" s="149" t="str">
        <f>IF(ISNUMBER(R344),
IF(H$2=ตัวเลือก!A$30,"ยังไม่บันทึกข้อมูล",R344*0.27),"ข้อมูลไม่ถูกต้อง")</f>
        <v>ข้อมูลไม่ถูกต้อง</v>
      </c>
      <c r="T344" s="149" t="str">
        <f t="shared" si="46"/>
        <v>ข้อมูลไม่ถูกต้อง</v>
      </c>
      <c r="U344" s="149" t="str">
        <f>IF(ISNUMBER(R344),
IF(H$2=ตัวเลือก!A$30,"ยังไม่บันทึกข้อมูล",R344*0.47),"ข้อมูลไม่ถูกต้อง")</f>
        <v>ข้อมูลไม่ถูกต้อง</v>
      </c>
      <c r="V344" s="149" t="str">
        <f>IF(ISNUMBER(S344),
IF(H$2=ตัวเลือก!A$30,"ยังไม่บันทึกข้อมูล",S344*0.47),"ข้อมูลไม่ถูกต้อง")</f>
        <v>ข้อมูลไม่ถูกต้อง</v>
      </c>
      <c r="W344" s="149" t="str">
        <f t="shared" si="47"/>
        <v>ข้อมูลไม่ถูกต้อง</v>
      </c>
      <c r="X344" s="148" t="str">
        <f t="shared" si="48"/>
        <v>ข้อมูลไม่ถูกต้อง</v>
      </c>
      <c r="Y344" s="38"/>
      <c r="Z344" s="38"/>
      <c r="AA344" s="38"/>
    </row>
    <row r="345" spans="1:27" x14ac:dyDescent="0.45">
      <c r="A345" s="38">
        <v>340</v>
      </c>
      <c r="B345" s="38"/>
      <c r="C345" s="38"/>
      <c r="D345" s="38"/>
      <c r="E345" s="38"/>
      <c r="F345" s="35"/>
      <c r="G345" s="35"/>
      <c r="H345" s="150"/>
      <c r="I345" s="38"/>
      <c r="J345" s="149" t="str">
        <f t="shared" si="49"/>
        <v>รอข้อมูลคอลัมน์ H</v>
      </c>
      <c r="K345" s="150"/>
      <c r="L345" s="150"/>
      <c r="M345" s="150"/>
      <c r="N345" s="149" t="str" cm="1">
        <f t="array" ref="N345">IF(AND(K345:M345=""),"ยังไม่บันทึกข้อมูล",
IF(M345&lt;&gt;"",
IF(M345&gt;=1.3,M345,"เป็นไม้พุ่ม"),
IF(K345+L345&gt;=1.3,K345+L345,"เป็นไม้พุ่ม")))</f>
        <v>ยังไม่บันทึกข้อมูล</v>
      </c>
      <c r="O345" s="149" t="str">
        <f t="shared" si="42"/>
        <v>ข้อมูลไม่ถูกต้อง</v>
      </c>
      <c r="P345" s="149" t="str">
        <f t="shared" si="43"/>
        <v>ข้อมูลไม่ถูกต้อง</v>
      </c>
      <c r="Q345" s="149" t="str">
        <f t="shared" si="44"/>
        <v>ข้อมูลไม่ถูกต้อง</v>
      </c>
      <c r="R345" s="149" t="str">
        <f t="shared" si="45"/>
        <v>ข้อมูลไม่ถูกต้อง</v>
      </c>
      <c r="S345" s="149" t="str">
        <f>IF(ISNUMBER(R345),
IF(H$2=ตัวเลือก!A$30,"ยังไม่บันทึกข้อมูล",R345*0.27),"ข้อมูลไม่ถูกต้อง")</f>
        <v>ข้อมูลไม่ถูกต้อง</v>
      </c>
      <c r="T345" s="149" t="str">
        <f t="shared" si="46"/>
        <v>ข้อมูลไม่ถูกต้อง</v>
      </c>
      <c r="U345" s="149" t="str">
        <f>IF(ISNUMBER(R345),
IF(H$2=ตัวเลือก!A$30,"ยังไม่บันทึกข้อมูล",R345*0.47),"ข้อมูลไม่ถูกต้อง")</f>
        <v>ข้อมูลไม่ถูกต้อง</v>
      </c>
      <c r="V345" s="149" t="str">
        <f>IF(ISNUMBER(S345),
IF(H$2=ตัวเลือก!A$30,"ยังไม่บันทึกข้อมูล",S345*0.47),"ข้อมูลไม่ถูกต้อง")</f>
        <v>ข้อมูลไม่ถูกต้อง</v>
      </c>
      <c r="W345" s="149" t="str">
        <f t="shared" si="47"/>
        <v>ข้อมูลไม่ถูกต้อง</v>
      </c>
      <c r="X345" s="148" t="str">
        <f t="shared" si="48"/>
        <v>ข้อมูลไม่ถูกต้อง</v>
      </c>
      <c r="Y345" s="38"/>
      <c r="Z345" s="38"/>
      <c r="AA345" s="38"/>
    </row>
    <row r="346" spans="1:27" x14ac:dyDescent="0.45">
      <c r="A346" s="38">
        <v>341</v>
      </c>
      <c r="B346" s="38"/>
      <c r="C346" s="38"/>
      <c r="D346" s="38"/>
      <c r="E346" s="38"/>
      <c r="F346" s="35"/>
      <c r="G346" s="35"/>
      <c r="H346" s="150"/>
      <c r="I346" s="38"/>
      <c r="J346" s="149" t="str">
        <f t="shared" si="49"/>
        <v>รอข้อมูลคอลัมน์ H</v>
      </c>
      <c r="K346" s="150"/>
      <c r="L346" s="150"/>
      <c r="M346" s="150"/>
      <c r="N346" s="149" t="str" cm="1">
        <f t="array" ref="N346">IF(AND(K346:M346=""),"ยังไม่บันทึกข้อมูล",
IF(M346&lt;&gt;"",
IF(M346&gt;=1.3,M346,"เป็นไม้พุ่ม"),
IF(K346+L346&gt;=1.3,K346+L346,"เป็นไม้พุ่ม")))</f>
        <v>ยังไม่บันทึกข้อมูล</v>
      </c>
      <c r="O346" s="149" t="str">
        <f t="shared" si="42"/>
        <v>ข้อมูลไม่ถูกต้อง</v>
      </c>
      <c r="P346" s="149" t="str">
        <f t="shared" si="43"/>
        <v>ข้อมูลไม่ถูกต้อง</v>
      </c>
      <c r="Q346" s="149" t="str">
        <f t="shared" si="44"/>
        <v>ข้อมูลไม่ถูกต้อง</v>
      </c>
      <c r="R346" s="149" t="str">
        <f t="shared" si="45"/>
        <v>ข้อมูลไม่ถูกต้อง</v>
      </c>
      <c r="S346" s="149" t="str">
        <f>IF(ISNUMBER(R346),
IF(H$2=ตัวเลือก!A$30,"ยังไม่บันทึกข้อมูล",R346*0.27),"ข้อมูลไม่ถูกต้อง")</f>
        <v>ข้อมูลไม่ถูกต้อง</v>
      </c>
      <c r="T346" s="149" t="str">
        <f t="shared" si="46"/>
        <v>ข้อมูลไม่ถูกต้อง</v>
      </c>
      <c r="U346" s="149" t="str">
        <f>IF(ISNUMBER(R346),
IF(H$2=ตัวเลือก!A$30,"ยังไม่บันทึกข้อมูล",R346*0.47),"ข้อมูลไม่ถูกต้อง")</f>
        <v>ข้อมูลไม่ถูกต้อง</v>
      </c>
      <c r="V346" s="149" t="str">
        <f>IF(ISNUMBER(S346),
IF(H$2=ตัวเลือก!A$30,"ยังไม่บันทึกข้อมูล",S346*0.47),"ข้อมูลไม่ถูกต้อง")</f>
        <v>ข้อมูลไม่ถูกต้อง</v>
      </c>
      <c r="W346" s="149" t="str">
        <f t="shared" si="47"/>
        <v>ข้อมูลไม่ถูกต้อง</v>
      </c>
      <c r="X346" s="148" t="str">
        <f t="shared" si="48"/>
        <v>ข้อมูลไม่ถูกต้อง</v>
      </c>
      <c r="Y346" s="38"/>
      <c r="Z346" s="38"/>
      <c r="AA346" s="38"/>
    </row>
    <row r="347" spans="1:27" x14ac:dyDescent="0.45">
      <c r="A347" s="38">
        <v>342</v>
      </c>
      <c r="B347" s="38"/>
      <c r="C347" s="38"/>
      <c r="D347" s="38"/>
      <c r="E347" s="38"/>
      <c r="F347" s="35"/>
      <c r="G347" s="35"/>
      <c r="H347" s="150"/>
      <c r="I347" s="38"/>
      <c r="J347" s="149" t="str">
        <f t="shared" si="49"/>
        <v>รอข้อมูลคอลัมน์ H</v>
      </c>
      <c r="K347" s="150"/>
      <c r="L347" s="150"/>
      <c r="M347" s="150"/>
      <c r="N347" s="149" t="str" cm="1">
        <f t="array" ref="N347">IF(AND(K347:M347=""),"ยังไม่บันทึกข้อมูล",
IF(M347&lt;&gt;"",
IF(M347&gt;=1.3,M347,"เป็นไม้พุ่ม"),
IF(K347+L347&gt;=1.3,K347+L347,"เป็นไม้พุ่ม")))</f>
        <v>ยังไม่บันทึกข้อมูล</v>
      </c>
      <c r="O347" s="149" t="str">
        <f t="shared" si="42"/>
        <v>ข้อมูลไม่ถูกต้อง</v>
      </c>
      <c r="P347" s="149" t="str">
        <f t="shared" si="43"/>
        <v>ข้อมูลไม่ถูกต้อง</v>
      </c>
      <c r="Q347" s="149" t="str">
        <f t="shared" si="44"/>
        <v>ข้อมูลไม่ถูกต้อง</v>
      </c>
      <c r="R347" s="149" t="str">
        <f t="shared" si="45"/>
        <v>ข้อมูลไม่ถูกต้อง</v>
      </c>
      <c r="S347" s="149" t="str">
        <f>IF(ISNUMBER(R347),
IF(H$2=ตัวเลือก!A$30,"ยังไม่บันทึกข้อมูล",R347*0.27),"ข้อมูลไม่ถูกต้อง")</f>
        <v>ข้อมูลไม่ถูกต้อง</v>
      </c>
      <c r="T347" s="149" t="str">
        <f t="shared" si="46"/>
        <v>ข้อมูลไม่ถูกต้อง</v>
      </c>
      <c r="U347" s="149" t="str">
        <f>IF(ISNUMBER(R347),
IF(H$2=ตัวเลือก!A$30,"ยังไม่บันทึกข้อมูล",R347*0.47),"ข้อมูลไม่ถูกต้อง")</f>
        <v>ข้อมูลไม่ถูกต้อง</v>
      </c>
      <c r="V347" s="149" t="str">
        <f>IF(ISNUMBER(S347),
IF(H$2=ตัวเลือก!A$30,"ยังไม่บันทึกข้อมูล",S347*0.47),"ข้อมูลไม่ถูกต้อง")</f>
        <v>ข้อมูลไม่ถูกต้อง</v>
      </c>
      <c r="W347" s="149" t="str">
        <f t="shared" si="47"/>
        <v>ข้อมูลไม่ถูกต้อง</v>
      </c>
      <c r="X347" s="148" t="str">
        <f t="shared" si="48"/>
        <v>ข้อมูลไม่ถูกต้อง</v>
      </c>
      <c r="Y347" s="38"/>
      <c r="Z347" s="38"/>
      <c r="AA347" s="38"/>
    </row>
    <row r="348" spans="1:27" x14ac:dyDescent="0.45">
      <c r="A348" s="38">
        <v>343</v>
      </c>
      <c r="B348" s="38"/>
      <c r="C348" s="38"/>
      <c r="D348" s="38"/>
      <c r="E348" s="38"/>
      <c r="F348" s="35"/>
      <c r="G348" s="35"/>
      <c r="H348" s="150"/>
      <c r="I348" s="38"/>
      <c r="J348" s="149" t="str">
        <f t="shared" si="49"/>
        <v>รอข้อมูลคอลัมน์ H</v>
      </c>
      <c r="K348" s="150"/>
      <c r="L348" s="150"/>
      <c r="M348" s="150"/>
      <c r="N348" s="149" t="str" cm="1">
        <f t="array" ref="N348">IF(AND(K348:M348=""),"ยังไม่บันทึกข้อมูล",
IF(M348&lt;&gt;"",
IF(M348&gt;=1.3,M348,"เป็นไม้พุ่ม"),
IF(K348+L348&gt;=1.3,K348+L348,"เป็นไม้พุ่ม")))</f>
        <v>ยังไม่บันทึกข้อมูล</v>
      </c>
      <c r="O348" s="149" t="str">
        <f t="shared" si="42"/>
        <v>ข้อมูลไม่ถูกต้อง</v>
      </c>
      <c r="P348" s="149" t="str">
        <f t="shared" si="43"/>
        <v>ข้อมูลไม่ถูกต้อง</v>
      </c>
      <c r="Q348" s="149" t="str">
        <f t="shared" si="44"/>
        <v>ข้อมูลไม่ถูกต้อง</v>
      </c>
      <c r="R348" s="149" t="str">
        <f t="shared" si="45"/>
        <v>ข้อมูลไม่ถูกต้อง</v>
      </c>
      <c r="S348" s="149" t="str">
        <f>IF(ISNUMBER(R348),
IF(H$2=ตัวเลือก!A$30,"ยังไม่บันทึกข้อมูล",R348*0.27),"ข้อมูลไม่ถูกต้อง")</f>
        <v>ข้อมูลไม่ถูกต้อง</v>
      </c>
      <c r="T348" s="149" t="str">
        <f t="shared" si="46"/>
        <v>ข้อมูลไม่ถูกต้อง</v>
      </c>
      <c r="U348" s="149" t="str">
        <f>IF(ISNUMBER(R348),
IF(H$2=ตัวเลือก!A$30,"ยังไม่บันทึกข้อมูล",R348*0.47),"ข้อมูลไม่ถูกต้อง")</f>
        <v>ข้อมูลไม่ถูกต้อง</v>
      </c>
      <c r="V348" s="149" t="str">
        <f>IF(ISNUMBER(S348),
IF(H$2=ตัวเลือก!A$30,"ยังไม่บันทึกข้อมูล",S348*0.47),"ข้อมูลไม่ถูกต้อง")</f>
        <v>ข้อมูลไม่ถูกต้อง</v>
      </c>
      <c r="W348" s="149" t="str">
        <f t="shared" si="47"/>
        <v>ข้อมูลไม่ถูกต้อง</v>
      </c>
      <c r="X348" s="148" t="str">
        <f t="shared" si="48"/>
        <v>ข้อมูลไม่ถูกต้อง</v>
      </c>
      <c r="Y348" s="38"/>
      <c r="Z348" s="38"/>
      <c r="AA348" s="38"/>
    </row>
    <row r="349" spans="1:27" x14ac:dyDescent="0.45">
      <c r="A349" s="38">
        <v>344</v>
      </c>
      <c r="B349" s="38"/>
      <c r="C349" s="38"/>
      <c r="D349" s="38"/>
      <c r="E349" s="38"/>
      <c r="F349" s="35"/>
      <c r="G349" s="35"/>
      <c r="H349" s="150"/>
      <c r="I349" s="38"/>
      <c r="J349" s="149" t="str">
        <f t="shared" si="49"/>
        <v>รอข้อมูลคอลัมน์ H</v>
      </c>
      <c r="K349" s="150"/>
      <c r="L349" s="150"/>
      <c r="M349" s="150"/>
      <c r="N349" s="149" t="str" cm="1">
        <f t="array" ref="N349">IF(AND(K349:M349=""),"ยังไม่บันทึกข้อมูล",
IF(M349&lt;&gt;"",
IF(M349&gt;=1.3,M349,"เป็นไม้พุ่ม"),
IF(K349+L349&gt;=1.3,K349+L349,"เป็นไม้พุ่ม")))</f>
        <v>ยังไม่บันทึกข้อมูล</v>
      </c>
      <c r="O349" s="149" t="str">
        <f t="shared" si="42"/>
        <v>ข้อมูลไม่ถูกต้อง</v>
      </c>
      <c r="P349" s="149" t="str">
        <f t="shared" si="43"/>
        <v>ข้อมูลไม่ถูกต้อง</v>
      </c>
      <c r="Q349" s="149" t="str">
        <f t="shared" si="44"/>
        <v>ข้อมูลไม่ถูกต้อง</v>
      </c>
      <c r="R349" s="149" t="str">
        <f t="shared" si="45"/>
        <v>ข้อมูลไม่ถูกต้อง</v>
      </c>
      <c r="S349" s="149" t="str">
        <f>IF(ISNUMBER(R349),
IF(H$2=ตัวเลือก!A$30,"ยังไม่บันทึกข้อมูล",R349*0.27),"ข้อมูลไม่ถูกต้อง")</f>
        <v>ข้อมูลไม่ถูกต้อง</v>
      </c>
      <c r="T349" s="149" t="str">
        <f t="shared" si="46"/>
        <v>ข้อมูลไม่ถูกต้อง</v>
      </c>
      <c r="U349" s="149" t="str">
        <f>IF(ISNUMBER(R349),
IF(H$2=ตัวเลือก!A$30,"ยังไม่บันทึกข้อมูล",R349*0.47),"ข้อมูลไม่ถูกต้อง")</f>
        <v>ข้อมูลไม่ถูกต้อง</v>
      </c>
      <c r="V349" s="149" t="str">
        <f>IF(ISNUMBER(S349),
IF(H$2=ตัวเลือก!A$30,"ยังไม่บันทึกข้อมูล",S349*0.47),"ข้อมูลไม่ถูกต้อง")</f>
        <v>ข้อมูลไม่ถูกต้อง</v>
      </c>
      <c r="W349" s="149" t="str">
        <f t="shared" si="47"/>
        <v>ข้อมูลไม่ถูกต้อง</v>
      </c>
      <c r="X349" s="148" t="str">
        <f t="shared" si="48"/>
        <v>ข้อมูลไม่ถูกต้อง</v>
      </c>
      <c r="Y349" s="38"/>
      <c r="Z349" s="38"/>
      <c r="AA349" s="38"/>
    </row>
    <row r="350" spans="1:27" x14ac:dyDescent="0.45">
      <c r="A350" s="38">
        <v>345</v>
      </c>
      <c r="B350" s="38"/>
      <c r="C350" s="38"/>
      <c r="D350" s="38"/>
      <c r="E350" s="38"/>
      <c r="F350" s="35"/>
      <c r="G350" s="35"/>
      <c r="H350" s="150"/>
      <c r="I350" s="38"/>
      <c r="J350" s="149" t="str">
        <f t="shared" si="49"/>
        <v>รอข้อมูลคอลัมน์ H</v>
      </c>
      <c r="K350" s="150"/>
      <c r="L350" s="150"/>
      <c r="M350" s="150"/>
      <c r="N350" s="149" t="str" cm="1">
        <f t="array" ref="N350">IF(AND(K350:M350=""),"ยังไม่บันทึกข้อมูล",
IF(M350&lt;&gt;"",
IF(M350&gt;=1.3,M350,"เป็นไม้พุ่ม"),
IF(K350+L350&gt;=1.3,K350+L350,"เป็นไม้พุ่ม")))</f>
        <v>ยังไม่บันทึกข้อมูล</v>
      </c>
      <c r="O350" s="149" t="str">
        <f t="shared" si="42"/>
        <v>ข้อมูลไม่ถูกต้อง</v>
      </c>
      <c r="P350" s="149" t="str">
        <f t="shared" si="43"/>
        <v>ข้อมูลไม่ถูกต้อง</v>
      </c>
      <c r="Q350" s="149" t="str">
        <f t="shared" si="44"/>
        <v>ข้อมูลไม่ถูกต้อง</v>
      </c>
      <c r="R350" s="149" t="str">
        <f t="shared" si="45"/>
        <v>ข้อมูลไม่ถูกต้อง</v>
      </c>
      <c r="S350" s="149" t="str">
        <f>IF(ISNUMBER(R350),
IF(H$2=ตัวเลือก!A$30,"ยังไม่บันทึกข้อมูล",R350*0.27),"ข้อมูลไม่ถูกต้อง")</f>
        <v>ข้อมูลไม่ถูกต้อง</v>
      </c>
      <c r="T350" s="149" t="str">
        <f t="shared" si="46"/>
        <v>ข้อมูลไม่ถูกต้อง</v>
      </c>
      <c r="U350" s="149" t="str">
        <f>IF(ISNUMBER(R350),
IF(H$2=ตัวเลือก!A$30,"ยังไม่บันทึกข้อมูล",R350*0.47),"ข้อมูลไม่ถูกต้อง")</f>
        <v>ข้อมูลไม่ถูกต้อง</v>
      </c>
      <c r="V350" s="149" t="str">
        <f>IF(ISNUMBER(S350),
IF(H$2=ตัวเลือก!A$30,"ยังไม่บันทึกข้อมูล",S350*0.47),"ข้อมูลไม่ถูกต้อง")</f>
        <v>ข้อมูลไม่ถูกต้อง</v>
      </c>
      <c r="W350" s="149" t="str">
        <f t="shared" si="47"/>
        <v>ข้อมูลไม่ถูกต้อง</v>
      </c>
      <c r="X350" s="148" t="str">
        <f t="shared" si="48"/>
        <v>ข้อมูลไม่ถูกต้อง</v>
      </c>
      <c r="Y350" s="38"/>
      <c r="Z350" s="38"/>
      <c r="AA350" s="38"/>
    </row>
    <row r="351" spans="1:27" x14ac:dyDescent="0.45">
      <c r="A351" s="38">
        <v>346</v>
      </c>
      <c r="B351" s="38"/>
      <c r="C351" s="38"/>
      <c r="D351" s="38"/>
      <c r="E351" s="38"/>
      <c r="F351" s="35"/>
      <c r="G351" s="35"/>
      <c r="H351" s="150"/>
      <c r="I351" s="38"/>
      <c r="J351" s="149" t="str">
        <f t="shared" si="49"/>
        <v>รอข้อมูลคอลัมน์ H</v>
      </c>
      <c r="K351" s="150"/>
      <c r="L351" s="150"/>
      <c r="M351" s="150"/>
      <c r="N351" s="149" t="str" cm="1">
        <f t="array" ref="N351">IF(AND(K351:M351=""),"ยังไม่บันทึกข้อมูล",
IF(M351&lt;&gt;"",
IF(M351&gt;=1.3,M351,"เป็นไม้พุ่ม"),
IF(K351+L351&gt;=1.3,K351+L351,"เป็นไม้พุ่ม")))</f>
        <v>ยังไม่บันทึกข้อมูล</v>
      </c>
      <c r="O351" s="149" t="str">
        <f t="shared" si="42"/>
        <v>ข้อมูลไม่ถูกต้อง</v>
      </c>
      <c r="P351" s="149" t="str">
        <f t="shared" si="43"/>
        <v>ข้อมูลไม่ถูกต้อง</v>
      </c>
      <c r="Q351" s="149" t="str">
        <f t="shared" si="44"/>
        <v>ข้อมูลไม่ถูกต้อง</v>
      </c>
      <c r="R351" s="149" t="str">
        <f t="shared" si="45"/>
        <v>ข้อมูลไม่ถูกต้อง</v>
      </c>
      <c r="S351" s="149" t="str">
        <f>IF(ISNUMBER(R351),
IF(H$2=ตัวเลือก!A$30,"ยังไม่บันทึกข้อมูล",R351*0.27),"ข้อมูลไม่ถูกต้อง")</f>
        <v>ข้อมูลไม่ถูกต้อง</v>
      </c>
      <c r="T351" s="149" t="str">
        <f t="shared" si="46"/>
        <v>ข้อมูลไม่ถูกต้อง</v>
      </c>
      <c r="U351" s="149" t="str">
        <f>IF(ISNUMBER(R351),
IF(H$2=ตัวเลือก!A$30,"ยังไม่บันทึกข้อมูล",R351*0.47),"ข้อมูลไม่ถูกต้อง")</f>
        <v>ข้อมูลไม่ถูกต้อง</v>
      </c>
      <c r="V351" s="149" t="str">
        <f>IF(ISNUMBER(S351),
IF(H$2=ตัวเลือก!A$30,"ยังไม่บันทึกข้อมูล",S351*0.47),"ข้อมูลไม่ถูกต้อง")</f>
        <v>ข้อมูลไม่ถูกต้อง</v>
      </c>
      <c r="W351" s="149" t="str">
        <f t="shared" si="47"/>
        <v>ข้อมูลไม่ถูกต้อง</v>
      </c>
      <c r="X351" s="148" t="str">
        <f t="shared" si="48"/>
        <v>ข้อมูลไม่ถูกต้อง</v>
      </c>
      <c r="Y351" s="38"/>
      <c r="Z351" s="38"/>
      <c r="AA351" s="38"/>
    </row>
    <row r="352" spans="1:27" x14ac:dyDescent="0.45">
      <c r="A352" s="38">
        <v>347</v>
      </c>
      <c r="B352" s="38"/>
      <c r="C352" s="38"/>
      <c r="D352" s="38"/>
      <c r="E352" s="38"/>
      <c r="F352" s="35"/>
      <c r="G352" s="35"/>
      <c r="H352" s="150"/>
      <c r="I352" s="38"/>
      <c r="J352" s="149" t="str">
        <f t="shared" si="49"/>
        <v>รอข้อมูลคอลัมน์ H</v>
      </c>
      <c r="K352" s="150"/>
      <c r="L352" s="150"/>
      <c r="M352" s="150"/>
      <c r="N352" s="149" t="str" cm="1">
        <f t="array" ref="N352">IF(AND(K352:M352=""),"ยังไม่บันทึกข้อมูล",
IF(M352&lt;&gt;"",
IF(M352&gt;=1.3,M352,"เป็นไม้พุ่ม"),
IF(K352+L352&gt;=1.3,K352+L352,"เป็นไม้พุ่ม")))</f>
        <v>ยังไม่บันทึกข้อมูล</v>
      </c>
      <c r="O352" s="149" t="str">
        <f t="shared" si="42"/>
        <v>ข้อมูลไม่ถูกต้อง</v>
      </c>
      <c r="P352" s="149" t="str">
        <f t="shared" si="43"/>
        <v>ข้อมูลไม่ถูกต้อง</v>
      </c>
      <c r="Q352" s="149" t="str">
        <f t="shared" si="44"/>
        <v>ข้อมูลไม่ถูกต้อง</v>
      </c>
      <c r="R352" s="149" t="str">
        <f t="shared" si="45"/>
        <v>ข้อมูลไม่ถูกต้อง</v>
      </c>
      <c r="S352" s="149" t="str">
        <f>IF(ISNUMBER(R352),
IF(H$2=ตัวเลือก!A$30,"ยังไม่บันทึกข้อมูล",R352*0.27),"ข้อมูลไม่ถูกต้อง")</f>
        <v>ข้อมูลไม่ถูกต้อง</v>
      </c>
      <c r="T352" s="149" t="str">
        <f t="shared" si="46"/>
        <v>ข้อมูลไม่ถูกต้อง</v>
      </c>
      <c r="U352" s="149" t="str">
        <f>IF(ISNUMBER(R352),
IF(H$2=ตัวเลือก!A$30,"ยังไม่บันทึกข้อมูล",R352*0.47),"ข้อมูลไม่ถูกต้อง")</f>
        <v>ข้อมูลไม่ถูกต้อง</v>
      </c>
      <c r="V352" s="149" t="str">
        <f>IF(ISNUMBER(S352),
IF(H$2=ตัวเลือก!A$30,"ยังไม่บันทึกข้อมูล",S352*0.47),"ข้อมูลไม่ถูกต้อง")</f>
        <v>ข้อมูลไม่ถูกต้อง</v>
      </c>
      <c r="W352" s="149" t="str">
        <f t="shared" si="47"/>
        <v>ข้อมูลไม่ถูกต้อง</v>
      </c>
      <c r="X352" s="148" t="str">
        <f t="shared" si="48"/>
        <v>ข้อมูลไม่ถูกต้อง</v>
      </c>
      <c r="Y352" s="38"/>
      <c r="Z352" s="38"/>
      <c r="AA352" s="38"/>
    </row>
    <row r="353" spans="1:27" x14ac:dyDescent="0.45">
      <c r="A353" s="38">
        <v>348</v>
      </c>
      <c r="B353" s="38"/>
      <c r="C353" s="38"/>
      <c r="D353" s="38"/>
      <c r="E353" s="38"/>
      <c r="F353" s="35"/>
      <c r="G353" s="35"/>
      <c r="H353" s="150"/>
      <c r="I353" s="38"/>
      <c r="J353" s="149" t="str">
        <f t="shared" si="49"/>
        <v>รอข้อมูลคอลัมน์ H</v>
      </c>
      <c r="K353" s="150"/>
      <c r="L353" s="150"/>
      <c r="M353" s="150"/>
      <c r="N353" s="149" t="str" cm="1">
        <f t="array" ref="N353">IF(AND(K353:M353=""),"ยังไม่บันทึกข้อมูล",
IF(M353&lt;&gt;"",
IF(M353&gt;=1.3,M353,"เป็นไม้พุ่ม"),
IF(K353+L353&gt;=1.3,K353+L353,"เป็นไม้พุ่ม")))</f>
        <v>ยังไม่บันทึกข้อมูล</v>
      </c>
      <c r="O353" s="149" t="str">
        <f t="shared" si="42"/>
        <v>ข้อมูลไม่ถูกต้อง</v>
      </c>
      <c r="P353" s="149" t="str">
        <f t="shared" si="43"/>
        <v>ข้อมูลไม่ถูกต้อง</v>
      </c>
      <c r="Q353" s="149" t="str">
        <f t="shared" si="44"/>
        <v>ข้อมูลไม่ถูกต้อง</v>
      </c>
      <c r="R353" s="149" t="str">
        <f t="shared" si="45"/>
        <v>ข้อมูลไม่ถูกต้อง</v>
      </c>
      <c r="S353" s="149" t="str">
        <f>IF(ISNUMBER(R353),
IF(H$2=ตัวเลือก!A$30,"ยังไม่บันทึกข้อมูล",R353*0.27),"ข้อมูลไม่ถูกต้อง")</f>
        <v>ข้อมูลไม่ถูกต้อง</v>
      </c>
      <c r="T353" s="149" t="str">
        <f t="shared" si="46"/>
        <v>ข้อมูลไม่ถูกต้อง</v>
      </c>
      <c r="U353" s="149" t="str">
        <f>IF(ISNUMBER(R353),
IF(H$2=ตัวเลือก!A$30,"ยังไม่บันทึกข้อมูล",R353*0.47),"ข้อมูลไม่ถูกต้อง")</f>
        <v>ข้อมูลไม่ถูกต้อง</v>
      </c>
      <c r="V353" s="149" t="str">
        <f>IF(ISNUMBER(S353),
IF(H$2=ตัวเลือก!A$30,"ยังไม่บันทึกข้อมูล",S353*0.47),"ข้อมูลไม่ถูกต้อง")</f>
        <v>ข้อมูลไม่ถูกต้อง</v>
      </c>
      <c r="W353" s="149" t="str">
        <f t="shared" si="47"/>
        <v>ข้อมูลไม่ถูกต้อง</v>
      </c>
      <c r="X353" s="148" t="str">
        <f t="shared" si="48"/>
        <v>ข้อมูลไม่ถูกต้อง</v>
      </c>
      <c r="Y353" s="38"/>
      <c r="Z353" s="38"/>
      <c r="AA353" s="38"/>
    </row>
    <row r="354" spans="1:27" x14ac:dyDescent="0.45">
      <c r="A354" s="38">
        <v>349</v>
      </c>
      <c r="B354" s="38"/>
      <c r="C354" s="38"/>
      <c r="D354" s="38"/>
      <c r="E354" s="38"/>
      <c r="F354" s="35"/>
      <c r="G354" s="35"/>
      <c r="H354" s="150"/>
      <c r="I354" s="38"/>
      <c r="J354" s="149" t="str">
        <f t="shared" si="49"/>
        <v>รอข้อมูลคอลัมน์ H</v>
      </c>
      <c r="K354" s="150"/>
      <c r="L354" s="150"/>
      <c r="M354" s="150"/>
      <c r="N354" s="149" t="str" cm="1">
        <f t="array" ref="N354">IF(AND(K354:M354=""),"ยังไม่บันทึกข้อมูล",
IF(M354&lt;&gt;"",
IF(M354&gt;=1.3,M354,"เป็นไม้พุ่ม"),
IF(K354+L354&gt;=1.3,K354+L354,"เป็นไม้พุ่ม")))</f>
        <v>ยังไม่บันทึกข้อมูล</v>
      </c>
      <c r="O354" s="149" t="str">
        <f t="shared" si="42"/>
        <v>ข้อมูลไม่ถูกต้อง</v>
      </c>
      <c r="P354" s="149" t="str">
        <f t="shared" si="43"/>
        <v>ข้อมูลไม่ถูกต้อง</v>
      </c>
      <c r="Q354" s="149" t="str">
        <f t="shared" si="44"/>
        <v>ข้อมูลไม่ถูกต้อง</v>
      </c>
      <c r="R354" s="149" t="str">
        <f t="shared" si="45"/>
        <v>ข้อมูลไม่ถูกต้อง</v>
      </c>
      <c r="S354" s="149" t="str">
        <f>IF(ISNUMBER(R354),
IF(H$2=ตัวเลือก!A$30,"ยังไม่บันทึกข้อมูล",R354*0.27),"ข้อมูลไม่ถูกต้อง")</f>
        <v>ข้อมูลไม่ถูกต้อง</v>
      </c>
      <c r="T354" s="149" t="str">
        <f t="shared" si="46"/>
        <v>ข้อมูลไม่ถูกต้อง</v>
      </c>
      <c r="U354" s="149" t="str">
        <f>IF(ISNUMBER(R354),
IF(H$2=ตัวเลือก!A$30,"ยังไม่บันทึกข้อมูล",R354*0.47),"ข้อมูลไม่ถูกต้อง")</f>
        <v>ข้อมูลไม่ถูกต้อง</v>
      </c>
      <c r="V354" s="149" t="str">
        <f>IF(ISNUMBER(S354),
IF(H$2=ตัวเลือก!A$30,"ยังไม่บันทึกข้อมูล",S354*0.47),"ข้อมูลไม่ถูกต้อง")</f>
        <v>ข้อมูลไม่ถูกต้อง</v>
      </c>
      <c r="W354" s="149" t="str">
        <f t="shared" si="47"/>
        <v>ข้อมูลไม่ถูกต้อง</v>
      </c>
      <c r="X354" s="148" t="str">
        <f t="shared" si="48"/>
        <v>ข้อมูลไม่ถูกต้อง</v>
      </c>
      <c r="Y354" s="38"/>
      <c r="Z354" s="38"/>
      <c r="AA354" s="38"/>
    </row>
    <row r="355" spans="1:27" x14ac:dyDescent="0.45">
      <c r="A355" s="38">
        <v>350</v>
      </c>
      <c r="B355" s="38"/>
      <c r="C355" s="38"/>
      <c r="D355" s="38"/>
      <c r="E355" s="38"/>
      <c r="F355" s="35"/>
      <c r="G355" s="35"/>
      <c r="H355" s="150"/>
      <c r="I355" s="38"/>
      <c r="J355" s="149" t="str">
        <f t="shared" si="49"/>
        <v>รอข้อมูลคอลัมน์ H</v>
      </c>
      <c r="K355" s="150"/>
      <c r="L355" s="150"/>
      <c r="M355" s="150"/>
      <c r="N355" s="149" t="str" cm="1">
        <f t="array" ref="N355">IF(AND(K355:M355=""),"ยังไม่บันทึกข้อมูล",
IF(M355&lt;&gt;"",
IF(M355&gt;=1.3,M355,"เป็นไม้พุ่ม"),
IF(K355+L355&gt;=1.3,K355+L355,"เป็นไม้พุ่ม")))</f>
        <v>ยังไม่บันทึกข้อมูล</v>
      </c>
      <c r="O355" s="149" t="str">
        <f t="shared" si="42"/>
        <v>ข้อมูลไม่ถูกต้อง</v>
      </c>
      <c r="P355" s="149" t="str">
        <f t="shared" si="43"/>
        <v>ข้อมูลไม่ถูกต้อง</v>
      </c>
      <c r="Q355" s="149" t="str">
        <f t="shared" si="44"/>
        <v>ข้อมูลไม่ถูกต้อง</v>
      </c>
      <c r="R355" s="149" t="str">
        <f t="shared" si="45"/>
        <v>ข้อมูลไม่ถูกต้อง</v>
      </c>
      <c r="S355" s="149" t="str">
        <f>IF(ISNUMBER(R355),
IF(H$2=ตัวเลือก!A$30,"ยังไม่บันทึกข้อมูล",R355*0.27),"ข้อมูลไม่ถูกต้อง")</f>
        <v>ข้อมูลไม่ถูกต้อง</v>
      </c>
      <c r="T355" s="149" t="str">
        <f t="shared" si="46"/>
        <v>ข้อมูลไม่ถูกต้อง</v>
      </c>
      <c r="U355" s="149" t="str">
        <f>IF(ISNUMBER(R355),
IF(H$2=ตัวเลือก!A$30,"ยังไม่บันทึกข้อมูล",R355*0.47),"ข้อมูลไม่ถูกต้อง")</f>
        <v>ข้อมูลไม่ถูกต้อง</v>
      </c>
      <c r="V355" s="149" t="str">
        <f>IF(ISNUMBER(S355),
IF(H$2=ตัวเลือก!A$30,"ยังไม่บันทึกข้อมูล",S355*0.47),"ข้อมูลไม่ถูกต้อง")</f>
        <v>ข้อมูลไม่ถูกต้อง</v>
      </c>
      <c r="W355" s="149" t="str">
        <f t="shared" si="47"/>
        <v>ข้อมูลไม่ถูกต้อง</v>
      </c>
      <c r="X355" s="148" t="str">
        <f t="shared" si="48"/>
        <v>ข้อมูลไม่ถูกต้อง</v>
      </c>
      <c r="Y355" s="38"/>
      <c r="Z355" s="38"/>
      <c r="AA355" s="38"/>
    </row>
    <row r="356" spans="1:27" x14ac:dyDescent="0.45">
      <c r="A356" s="38">
        <v>351</v>
      </c>
      <c r="B356" s="38"/>
      <c r="C356" s="38"/>
      <c r="D356" s="38"/>
      <c r="E356" s="38"/>
      <c r="F356" s="35"/>
      <c r="G356" s="35"/>
      <c r="H356" s="150"/>
      <c r="I356" s="38"/>
      <c r="J356" s="149" t="str">
        <f t="shared" si="49"/>
        <v>รอข้อมูลคอลัมน์ H</v>
      </c>
      <c r="K356" s="150"/>
      <c r="L356" s="150"/>
      <c r="M356" s="150"/>
      <c r="N356" s="149" t="str" cm="1">
        <f t="array" ref="N356">IF(AND(K356:M356=""),"ยังไม่บันทึกข้อมูล",
IF(M356&lt;&gt;"",
IF(M356&gt;=1.3,M356,"เป็นไม้พุ่ม"),
IF(K356+L356&gt;=1.3,K356+L356,"เป็นไม้พุ่ม")))</f>
        <v>ยังไม่บันทึกข้อมูล</v>
      </c>
      <c r="O356" s="149" t="str">
        <f t="shared" si="42"/>
        <v>ข้อมูลไม่ถูกต้อง</v>
      </c>
      <c r="P356" s="149" t="str">
        <f t="shared" si="43"/>
        <v>ข้อมูลไม่ถูกต้อง</v>
      </c>
      <c r="Q356" s="149" t="str">
        <f t="shared" si="44"/>
        <v>ข้อมูลไม่ถูกต้อง</v>
      </c>
      <c r="R356" s="149" t="str">
        <f t="shared" si="45"/>
        <v>ข้อมูลไม่ถูกต้อง</v>
      </c>
      <c r="S356" s="149" t="str">
        <f>IF(ISNUMBER(R356),
IF(H$2=ตัวเลือก!A$30,"ยังไม่บันทึกข้อมูล",R356*0.27),"ข้อมูลไม่ถูกต้อง")</f>
        <v>ข้อมูลไม่ถูกต้อง</v>
      </c>
      <c r="T356" s="149" t="str">
        <f t="shared" si="46"/>
        <v>ข้อมูลไม่ถูกต้อง</v>
      </c>
      <c r="U356" s="149" t="str">
        <f>IF(ISNUMBER(R356),
IF(H$2=ตัวเลือก!A$30,"ยังไม่บันทึกข้อมูล",R356*0.47),"ข้อมูลไม่ถูกต้อง")</f>
        <v>ข้อมูลไม่ถูกต้อง</v>
      </c>
      <c r="V356" s="149" t="str">
        <f>IF(ISNUMBER(S356),
IF(H$2=ตัวเลือก!A$30,"ยังไม่บันทึกข้อมูล",S356*0.47),"ข้อมูลไม่ถูกต้อง")</f>
        <v>ข้อมูลไม่ถูกต้อง</v>
      </c>
      <c r="W356" s="149" t="str">
        <f t="shared" si="47"/>
        <v>ข้อมูลไม่ถูกต้อง</v>
      </c>
      <c r="X356" s="148" t="str">
        <f t="shared" si="48"/>
        <v>ข้อมูลไม่ถูกต้อง</v>
      </c>
      <c r="Y356" s="38"/>
      <c r="Z356" s="38"/>
      <c r="AA356" s="38"/>
    </row>
    <row r="357" spans="1:27" x14ac:dyDescent="0.45">
      <c r="A357" s="38">
        <v>352</v>
      </c>
      <c r="B357" s="38"/>
      <c r="C357" s="38"/>
      <c r="D357" s="38"/>
      <c r="E357" s="38"/>
      <c r="F357" s="35"/>
      <c r="G357" s="35"/>
      <c r="H357" s="150"/>
      <c r="I357" s="38"/>
      <c r="J357" s="149" t="str">
        <f t="shared" si="49"/>
        <v>รอข้อมูลคอลัมน์ H</v>
      </c>
      <c r="K357" s="150"/>
      <c r="L357" s="150"/>
      <c r="M357" s="150"/>
      <c r="N357" s="149" t="str" cm="1">
        <f t="array" ref="N357">IF(AND(K357:M357=""),"ยังไม่บันทึกข้อมูล",
IF(M357&lt;&gt;"",
IF(M357&gt;=1.3,M357,"เป็นไม้พุ่ม"),
IF(K357+L357&gt;=1.3,K357+L357,"เป็นไม้พุ่ม")))</f>
        <v>ยังไม่บันทึกข้อมูล</v>
      </c>
      <c r="O357" s="149" t="str">
        <f t="shared" si="42"/>
        <v>ข้อมูลไม่ถูกต้อง</v>
      </c>
      <c r="P357" s="149" t="str">
        <f t="shared" si="43"/>
        <v>ข้อมูลไม่ถูกต้อง</v>
      </c>
      <c r="Q357" s="149" t="str">
        <f t="shared" si="44"/>
        <v>ข้อมูลไม่ถูกต้อง</v>
      </c>
      <c r="R357" s="149" t="str">
        <f t="shared" si="45"/>
        <v>ข้อมูลไม่ถูกต้อง</v>
      </c>
      <c r="S357" s="149" t="str">
        <f>IF(ISNUMBER(R357),
IF(H$2=ตัวเลือก!A$30,"ยังไม่บันทึกข้อมูล",R357*0.27),"ข้อมูลไม่ถูกต้อง")</f>
        <v>ข้อมูลไม่ถูกต้อง</v>
      </c>
      <c r="T357" s="149" t="str">
        <f t="shared" si="46"/>
        <v>ข้อมูลไม่ถูกต้อง</v>
      </c>
      <c r="U357" s="149" t="str">
        <f>IF(ISNUMBER(R357),
IF(H$2=ตัวเลือก!A$30,"ยังไม่บันทึกข้อมูล",R357*0.47),"ข้อมูลไม่ถูกต้อง")</f>
        <v>ข้อมูลไม่ถูกต้อง</v>
      </c>
      <c r="V357" s="149" t="str">
        <f>IF(ISNUMBER(S357),
IF(H$2=ตัวเลือก!A$30,"ยังไม่บันทึกข้อมูล",S357*0.47),"ข้อมูลไม่ถูกต้อง")</f>
        <v>ข้อมูลไม่ถูกต้อง</v>
      </c>
      <c r="W357" s="149" t="str">
        <f t="shared" si="47"/>
        <v>ข้อมูลไม่ถูกต้อง</v>
      </c>
      <c r="X357" s="148" t="str">
        <f t="shared" si="48"/>
        <v>ข้อมูลไม่ถูกต้อง</v>
      </c>
      <c r="Y357" s="38"/>
      <c r="Z357" s="38"/>
      <c r="AA357" s="38"/>
    </row>
    <row r="358" spans="1:27" x14ac:dyDescent="0.45">
      <c r="A358" s="38">
        <v>353</v>
      </c>
      <c r="B358" s="38"/>
      <c r="C358" s="38"/>
      <c r="D358" s="38"/>
      <c r="E358" s="38"/>
      <c r="F358" s="35"/>
      <c r="G358" s="35"/>
      <c r="H358" s="150"/>
      <c r="I358" s="38"/>
      <c r="J358" s="149" t="str">
        <f t="shared" si="49"/>
        <v>รอข้อมูลคอลัมน์ H</v>
      </c>
      <c r="K358" s="150"/>
      <c r="L358" s="150"/>
      <c r="M358" s="150"/>
      <c r="N358" s="149" t="str" cm="1">
        <f t="array" ref="N358">IF(AND(K358:M358=""),"ยังไม่บันทึกข้อมูล",
IF(M358&lt;&gt;"",
IF(M358&gt;=1.3,M358,"เป็นไม้พุ่ม"),
IF(K358+L358&gt;=1.3,K358+L358,"เป็นไม้พุ่ม")))</f>
        <v>ยังไม่บันทึกข้อมูล</v>
      </c>
      <c r="O358" s="149" t="str">
        <f t="shared" si="42"/>
        <v>ข้อมูลไม่ถูกต้อง</v>
      </c>
      <c r="P358" s="149" t="str">
        <f t="shared" si="43"/>
        <v>ข้อมูลไม่ถูกต้อง</v>
      </c>
      <c r="Q358" s="149" t="str">
        <f t="shared" si="44"/>
        <v>ข้อมูลไม่ถูกต้อง</v>
      </c>
      <c r="R358" s="149" t="str">
        <f t="shared" si="45"/>
        <v>ข้อมูลไม่ถูกต้อง</v>
      </c>
      <c r="S358" s="149" t="str">
        <f>IF(ISNUMBER(R358),
IF(H$2=ตัวเลือก!A$30,"ยังไม่บันทึกข้อมูล",R358*0.27),"ข้อมูลไม่ถูกต้อง")</f>
        <v>ข้อมูลไม่ถูกต้อง</v>
      </c>
      <c r="T358" s="149" t="str">
        <f t="shared" si="46"/>
        <v>ข้อมูลไม่ถูกต้อง</v>
      </c>
      <c r="U358" s="149" t="str">
        <f>IF(ISNUMBER(R358),
IF(H$2=ตัวเลือก!A$30,"ยังไม่บันทึกข้อมูล",R358*0.47),"ข้อมูลไม่ถูกต้อง")</f>
        <v>ข้อมูลไม่ถูกต้อง</v>
      </c>
      <c r="V358" s="149" t="str">
        <f>IF(ISNUMBER(S358),
IF(H$2=ตัวเลือก!A$30,"ยังไม่บันทึกข้อมูล",S358*0.47),"ข้อมูลไม่ถูกต้อง")</f>
        <v>ข้อมูลไม่ถูกต้อง</v>
      </c>
      <c r="W358" s="149" t="str">
        <f t="shared" si="47"/>
        <v>ข้อมูลไม่ถูกต้อง</v>
      </c>
      <c r="X358" s="148" t="str">
        <f t="shared" si="48"/>
        <v>ข้อมูลไม่ถูกต้อง</v>
      </c>
      <c r="Y358" s="38"/>
      <c r="Z358" s="38"/>
      <c r="AA358" s="38"/>
    </row>
    <row r="359" spans="1:27" x14ac:dyDescent="0.45">
      <c r="A359" s="38">
        <v>354</v>
      </c>
      <c r="B359" s="38"/>
      <c r="C359" s="38"/>
      <c r="D359" s="38"/>
      <c r="E359" s="38"/>
      <c r="F359" s="35"/>
      <c r="G359" s="35"/>
      <c r="H359" s="150"/>
      <c r="I359" s="38"/>
      <c r="J359" s="149" t="str">
        <f t="shared" si="49"/>
        <v>รอข้อมูลคอลัมน์ H</v>
      </c>
      <c r="K359" s="150"/>
      <c r="L359" s="150"/>
      <c r="M359" s="150"/>
      <c r="N359" s="149" t="str" cm="1">
        <f t="array" ref="N359">IF(AND(K359:M359=""),"ยังไม่บันทึกข้อมูล",
IF(M359&lt;&gt;"",
IF(M359&gt;=1.3,M359,"เป็นไม้พุ่ม"),
IF(K359+L359&gt;=1.3,K359+L359,"เป็นไม้พุ่ม")))</f>
        <v>ยังไม่บันทึกข้อมูล</v>
      </c>
      <c r="O359" s="149" t="str">
        <f t="shared" si="42"/>
        <v>ข้อมูลไม่ถูกต้อง</v>
      </c>
      <c r="P359" s="149" t="str">
        <f t="shared" si="43"/>
        <v>ข้อมูลไม่ถูกต้อง</v>
      </c>
      <c r="Q359" s="149" t="str">
        <f t="shared" si="44"/>
        <v>ข้อมูลไม่ถูกต้อง</v>
      </c>
      <c r="R359" s="149" t="str">
        <f t="shared" si="45"/>
        <v>ข้อมูลไม่ถูกต้อง</v>
      </c>
      <c r="S359" s="149" t="str">
        <f>IF(ISNUMBER(R359),
IF(H$2=ตัวเลือก!A$30,"ยังไม่บันทึกข้อมูล",R359*0.27),"ข้อมูลไม่ถูกต้อง")</f>
        <v>ข้อมูลไม่ถูกต้อง</v>
      </c>
      <c r="T359" s="149" t="str">
        <f t="shared" si="46"/>
        <v>ข้อมูลไม่ถูกต้อง</v>
      </c>
      <c r="U359" s="149" t="str">
        <f>IF(ISNUMBER(R359),
IF(H$2=ตัวเลือก!A$30,"ยังไม่บันทึกข้อมูล",R359*0.47),"ข้อมูลไม่ถูกต้อง")</f>
        <v>ข้อมูลไม่ถูกต้อง</v>
      </c>
      <c r="V359" s="149" t="str">
        <f>IF(ISNUMBER(S359),
IF(H$2=ตัวเลือก!A$30,"ยังไม่บันทึกข้อมูล",S359*0.47),"ข้อมูลไม่ถูกต้อง")</f>
        <v>ข้อมูลไม่ถูกต้อง</v>
      </c>
      <c r="W359" s="149" t="str">
        <f t="shared" si="47"/>
        <v>ข้อมูลไม่ถูกต้อง</v>
      </c>
      <c r="X359" s="148" t="str">
        <f t="shared" si="48"/>
        <v>ข้อมูลไม่ถูกต้อง</v>
      </c>
      <c r="Y359" s="38"/>
      <c r="Z359" s="38"/>
      <c r="AA359" s="38"/>
    </row>
    <row r="360" spans="1:27" x14ac:dyDescent="0.45">
      <c r="A360" s="38">
        <v>355</v>
      </c>
      <c r="B360" s="38"/>
      <c r="C360" s="38"/>
      <c r="D360" s="38"/>
      <c r="E360" s="38"/>
      <c r="F360" s="35"/>
      <c r="G360" s="35"/>
      <c r="H360" s="150"/>
      <c r="I360" s="38"/>
      <c r="J360" s="149" t="str">
        <f t="shared" si="49"/>
        <v>รอข้อมูลคอลัมน์ H</v>
      </c>
      <c r="K360" s="150"/>
      <c r="L360" s="150"/>
      <c r="M360" s="150"/>
      <c r="N360" s="149" t="str" cm="1">
        <f t="array" ref="N360">IF(AND(K360:M360=""),"ยังไม่บันทึกข้อมูล",
IF(M360&lt;&gt;"",
IF(M360&gt;=1.3,M360,"เป็นไม้พุ่ม"),
IF(K360+L360&gt;=1.3,K360+L360,"เป็นไม้พุ่ม")))</f>
        <v>ยังไม่บันทึกข้อมูล</v>
      </c>
      <c r="O360" s="149" t="str">
        <f t="shared" si="42"/>
        <v>ข้อมูลไม่ถูกต้อง</v>
      </c>
      <c r="P360" s="149" t="str">
        <f t="shared" si="43"/>
        <v>ข้อมูลไม่ถูกต้อง</v>
      </c>
      <c r="Q360" s="149" t="str">
        <f t="shared" si="44"/>
        <v>ข้อมูลไม่ถูกต้อง</v>
      </c>
      <c r="R360" s="149" t="str">
        <f t="shared" si="45"/>
        <v>ข้อมูลไม่ถูกต้อง</v>
      </c>
      <c r="S360" s="149" t="str">
        <f>IF(ISNUMBER(R360),
IF(H$2=ตัวเลือก!A$30,"ยังไม่บันทึกข้อมูล",R360*0.27),"ข้อมูลไม่ถูกต้อง")</f>
        <v>ข้อมูลไม่ถูกต้อง</v>
      </c>
      <c r="T360" s="149" t="str">
        <f t="shared" si="46"/>
        <v>ข้อมูลไม่ถูกต้อง</v>
      </c>
      <c r="U360" s="149" t="str">
        <f>IF(ISNUMBER(R360),
IF(H$2=ตัวเลือก!A$30,"ยังไม่บันทึกข้อมูล",R360*0.47),"ข้อมูลไม่ถูกต้อง")</f>
        <v>ข้อมูลไม่ถูกต้อง</v>
      </c>
      <c r="V360" s="149" t="str">
        <f>IF(ISNUMBER(S360),
IF(H$2=ตัวเลือก!A$30,"ยังไม่บันทึกข้อมูล",S360*0.47),"ข้อมูลไม่ถูกต้อง")</f>
        <v>ข้อมูลไม่ถูกต้อง</v>
      </c>
      <c r="W360" s="149" t="str">
        <f t="shared" si="47"/>
        <v>ข้อมูลไม่ถูกต้อง</v>
      </c>
      <c r="X360" s="148" t="str">
        <f t="shared" si="48"/>
        <v>ข้อมูลไม่ถูกต้อง</v>
      </c>
      <c r="Y360" s="38"/>
      <c r="Z360" s="38"/>
      <c r="AA360" s="38"/>
    </row>
    <row r="361" spans="1:27" x14ac:dyDescent="0.45">
      <c r="A361" s="38">
        <v>356</v>
      </c>
      <c r="B361" s="38"/>
      <c r="C361" s="38"/>
      <c r="D361" s="38"/>
      <c r="E361" s="38"/>
      <c r="F361" s="35"/>
      <c r="G361" s="35"/>
      <c r="H361" s="150"/>
      <c r="I361" s="38"/>
      <c r="J361" s="149" t="str">
        <f t="shared" si="49"/>
        <v>รอข้อมูลคอลัมน์ H</v>
      </c>
      <c r="K361" s="150"/>
      <c r="L361" s="150"/>
      <c r="M361" s="150"/>
      <c r="N361" s="149" t="str" cm="1">
        <f t="array" ref="N361">IF(AND(K361:M361=""),"ยังไม่บันทึกข้อมูล",
IF(M361&lt;&gt;"",
IF(M361&gt;=1.3,M361,"เป็นไม้พุ่ม"),
IF(K361+L361&gt;=1.3,K361+L361,"เป็นไม้พุ่ม")))</f>
        <v>ยังไม่บันทึกข้อมูล</v>
      </c>
      <c r="O361" s="149" t="str">
        <f t="shared" si="42"/>
        <v>ข้อมูลไม่ถูกต้อง</v>
      </c>
      <c r="P361" s="149" t="str">
        <f t="shared" si="43"/>
        <v>ข้อมูลไม่ถูกต้อง</v>
      </c>
      <c r="Q361" s="149" t="str">
        <f t="shared" si="44"/>
        <v>ข้อมูลไม่ถูกต้อง</v>
      </c>
      <c r="R361" s="149" t="str">
        <f t="shared" si="45"/>
        <v>ข้อมูลไม่ถูกต้อง</v>
      </c>
      <c r="S361" s="149" t="str">
        <f>IF(ISNUMBER(R361),
IF(H$2=ตัวเลือก!A$30,"ยังไม่บันทึกข้อมูล",R361*0.27),"ข้อมูลไม่ถูกต้อง")</f>
        <v>ข้อมูลไม่ถูกต้อง</v>
      </c>
      <c r="T361" s="149" t="str">
        <f t="shared" si="46"/>
        <v>ข้อมูลไม่ถูกต้อง</v>
      </c>
      <c r="U361" s="149" t="str">
        <f>IF(ISNUMBER(R361),
IF(H$2=ตัวเลือก!A$30,"ยังไม่บันทึกข้อมูล",R361*0.47),"ข้อมูลไม่ถูกต้อง")</f>
        <v>ข้อมูลไม่ถูกต้อง</v>
      </c>
      <c r="V361" s="149" t="str">
        <f>IF(ISNUMBER(S361),
IF(H$2=ตัวเลือก!A$30,"ยังไม่บันทึกข้อมูล",S361*0.47),"ข้อมูลไม่ถูกต้อง")</f>
        <v>ข้อมูลไม่ถูกต้อง</v>
      </c>
      <c r="W361" s="149" t="str">
        <f t="shared" si="47"/>
        <v>ข้อมูลไม่ถูกต้อง</v>
      </c>
      <c r="X361" s="148" t="str">
        <f t="shared" si="48"/>
        <v>ข้อมูลไม่ถูกต้อง</v>
      </c>
      <c r="Y361" s="38"/>
      <c r="Z361" s="38"/>
      <c r="AA361" s="38"/>
    </row>
    <row r="362" spans="1:27" x14ac:dyDescent="0.45">
      <c r="A362" s="38">
        <v>357</v>
      </c>
      <c r="B362" s="38"/>
      <c r="C362" s="38"/>
      <c r="D362" s="38"/>
      <c r="E362" s="38"/>
      <c r="F362" s="35"/>
      <c r="G362" s="35"/>
      <c r="H362" s="150"/>
      <c r="I362" s="38"/>
      <c r="J362" s="149" t="str">
        <f t="shared" si="49"/>
        <v>รอข้อมูลคอลัมน์ H</v>
      </c>
      <c r="K362" s="150"/>
      <c r="L362" s="150"/>
      <c r="M362" s="150"/>
      <c r="N362" s="149" t="str" cm="1">
        <f t="array" ref="N362">IF(AND(K362:M362=""),"ยังไม่บันทึกข้อมูล",
IF(M362&lt;&gt;"",
IF(M362&gt;=1.3,M362,"เป็นไม้พุ่ม"),
IF(K362+L362&gt;=1.3,K362+L362,"เป็นไม้พุ่ม")))</f>
        <v>ยังไม่บันทึกข้อมูล</v>
      </c>
      <c r="O362" s="149" t="str">
        <f t="shared" si="42"/>
        <v>ข้อมูลไม่ถูกต้อง</v>
      </c>
      <c r="P362" s="149" t="str">
        <f t="shared" si="43"/>
        <v>ข้อมูลไม่ถูกต้อง</v>
      </c>
      <c r="Q362" s="149" t="str">
        <f t="shared" si="44"/>
        <v>ข้อมูลไม่ถูกต้อง</v>
      </c>
      <c r="R362" s="149" t="str">
        <f t="shared" si="45"/>
        <v>ข้อมูลไม่ถูกต้อง</v>
      </c>
      <c r="S362" s="149" t="str">
        <f>IF(ISNUMBER(R362),
IF(H$2=ตัวเลือก!A$30,"ยังไม่บันทึกข้อมูล",R362*0.27),"ข้อมูลไม่ถูกต้อง")</f>
        <v>ข้อมูลไม่ถูกต้อง</v>
      </c>
      <c r="T362" s="149" t="str">
        <f t="shared" si="46"/>
        <v>ข้อมูลไม่ถูกต้อง</v>
      </c>
      <c r="U362" s="149" t="str">
        <f>IF(ISNUMBER(R362),
IF(H$2=ตัวเลือก!A$30,"ยังไม่บันทึกข้อมูล",R362*0.47),"ข้อมูลไม่ถูกต้อง")</f>
        <v>ข้อมูลไม่ถูกต้อง</v>
      </c>
      <c r="V362" s="149" t="str">
        <f>IF(ISNUMBER(S362),
IF(H$2=ตัวเลือก!A$30,"ยังไม่บันทึกข้อมูล",S362*0.47),"ข้อมูลไม่ถูกต้อง")</f>
        <v>ข้อมูลไม่ถูกต้อง</v>
      </c>
      <c r="W362" s="149" t="str">
        <f t="shared" si="47"/>
        <v>ข้อมูลไม่ถูกต้อง</v>
      </c>
      <c r="X362" s="148" t="str">
        <f t="shared" si="48"/>
        <v>ข้อมูลไม่ถูกต้อง</v>
      </c>
      <c r="Y362" s="38"/>
      <c r="Z362" s="38"/>
      <c r="AA362" s="38"/>
    </row>
    <row r="363" spans="1:27" x14ac:dyDescent="0.45">
      <c r="A363" s="38">
        <v>358</v>
      </c>
      <c r="B363" s="38"/>
      <c r="C363" s="38"/>
      <c r="D363" s="38"/>
      <c r="E363" s="38"/>
      <c r="F363" s="35"/>
      <c r="G363" s="35"/>
      <c r="H363" s="150"/>
      <c r="I363" s="38"/>
      <c r="J363" s="149" t="str">
        <f t="shared" si="49"/>
        <v>รอข้อมูลคอลัมน์ H</v>
      </c>
      <c r="K363" s="150"/>
      <c r="L363" s="150"/>
      <c r="M363" s="150"/>
      <c r="N363" s="149" t="str" cm="1">
        <f t="array" ref="N363">IF(AND(K363:M363=""),"ยังไม่บันทึกข้อมูล",
IF(M363&lt;&gt;"",
IF(M363&gt;=1.3,M363,"เป็นไม้พุ่ม"),
IF(K363+L363&gt;=1.3,K363+L363,"เป็นไม้พุ่ม")))</f>
        <v>ยังไม่บันทึกข้อมูล</v>
      </c>
      <c r="O363" s="149" t="str">
        <f t="shared" si="42"/>
        <v>ข้อมูลไม่ถูกต้อง</v>
      </c>
      <c r="P363" s="149" t="str">
        <f t="shared" si="43"/>
        <v>ข้อมูลไม่ถูกต้อง</v>
      </c>
      <c r="Q363" s="149" t="str">
        <f t="shared" si="44"/>
        <v>ข้อมูลไม่ถูกต้อง</v>
      </c>
      <c r="R363" s="149" t="str">
        <f t="shared" si="45"/>
        <v>ข้อมูลไม่ถูกต้อง</v>
      </c>
      <c r="S363" s="149" t="str">
        <f>IF(ISNUMBER(R363),
IF(H$2=ตัวเลือก!A$30,"ยังไม่บันทึกข้อมูล",R363*0.27),"ข้อมูลไม่ถูกต้อง")</f>
        <v>ข้อมูลไม่ถูกต้อง</v>
      </c>
      <c r="T363" s="149" t="str">
        <f t="shared" si="46"/>
        <v>ข้อมูลไม่ถูกต้อง</v>
      </c>
      <c r="U363" s="149" t="str">
        <f>IF(ISNUMBER(R363),
IF(H$2=ตัวเลือก!A$30,"ยังไม่บันทึกข้อมูล",R363*0.47),"ข้อมูลไม่ถูกต้อง")</f>
        <v>ข้อมูลไม่ถูกต้อง</v>
      </c>
      <c r="V363" s="149" t="str">
        <f>IF(ISNUMBER(S363),
IF(H$2=ตัวเลือก!A$30,"ยังไม่บันทึกข้อมูล",S363*0.47),"ข้อมูลไม่ถูกต้อง")</f>
        <v>ข้อมูลไม่ถูกต้อง</v>
      </c>
      <c r="W363" s="149" t="str">
        <f t="shared" si="47"/>
        <v>ข้อมูลไม่ถูกต้อง</v>
      </c>
      <c r="X363" s="148" t="str">
        <f t="shared" si="48"/>
        <v>ข้อมูลไม่ถูกต้อง</v>
      </c>
      <c r="Y363" s="38"/>
      <c r="Z363" s="38"/>
      <c r="AA363" s="38"/>
    </row>
    <row r="364" spans="1:27" x14ac:dyDescent="0.45">
      <c r="A364" s="38">
        <v>359</v>
      </c>
      <c r="B364" s="38"/>
      <c r="C364" s="38"/>
      <c r="D364" s="38"/>
      <c r="E364" s="38"/>
      <c r="F364" s="35"/>
      <c r="G364" s="35"/>
      <c r="H364" s="150"/>
      <c r="I364" s="38"/>
      <c r="J364" s="149" t="str">
        <f t="shared" si="49"/>
        <v>รอข้อมูลคอลัมน์ H</v>
      </c>
      <c r="K364" s="150"/>
      <c r="L364" s="150"/>
      <c r="M364" s="150"/>
      <c r="N364" s="149" t="str" cm="1">
        <f t="array" ref="N364">IF(AND(K364:M364=""),"ยังไม่บันทึกข้อมูล",
IF(M364&lt;&gt;"",
IF(M364&gt;=1.3,M364,"เป็นไม้พุ่ม"),
IF(K364+L364&gt;=1.3,K364+L364,"เป็นไม้พุ่ม")))</f>
        <v>ยังไม่บันทึกข้อมูล</v>
      </c>
      <c r="O364" s="149" t="str">
        <f t="shared" si="42"/>
        <v>ข้อมูลไม่ถูกต้อง</v>
      </c>
      <c r="P364" s="149" t="str">
        <f t="shared" si="43"/>
        <v>ข้อมูลไม่ถูกต้อง</v>
      </c>
      <c r="Q364" s="149" t="str">
        <f t="shared" si="44"/>
        <v>ข้อมูลไม่ถูกต้อง</v>
      </c>
      <c r="R364" s="149" t="str">
        <f t="shared" si="45"/>
        <v>ข้อมูลไม่ถูกต้อง</v>
      </c>
      <c r="S364" s="149" t="str">
        <f>IF(ISNUMBER(R364),
IF(H$2=ตัวเลือก!A$30,"ยังไม่บันทึกข้อมูล",R364*0.27),"ข้อมูลไม่ถูกต้อง")</f>
        <v>ข้อมูลไม่ถูกต้อง</v>
      </c>
      <c r="T364" s="149" t="str">
        <f t="shared" si="46"/>
        <v>ข้อมูลไม่ถูกต้อง</v>
      </c>
      <c r="U364" s="149" t="str">
        <f>IF(ISNUMBER(R364),
IF(H$2=ตัวเลือก!A$30,"ยังไม่บันทึกข้อมูล",R364*0.47),"ข้อมูลไม่ถูกต้อง")</f>
        <v>ข้อมูลไม่ถูกต้อง</v>
      </c>
      <c r="V364" s="149" t="str">
        <f>IF(ISNUMBER(S364),
IF(H$2=ตัวเลือก!A$30,"ยังไม่บันทึกข้อมูล",S364*0.47),"ข้อมูลไม่ถูกต้อง")</f>
        <v>ข้อมูลไม่ถูกต้อง</v>
      </c>
      <c r="W364" s="149" t="str">
        <f t="shared" si="47"/>
        <v>ข้อมูลไม่ถูกต้อง</v>
      </c>
      <c r="X364" s="148" t="str">
        <f t="shared" si="48"/>
        <v>ข้อมูลไม่ถูกต้อง</v>
      </c>
      <c r="Y364" s="38"/>
      <c r="Z364" s="38"/>
      <c r="AA364" s="38"/>
    </row>
    <row r="365" spans="1:27" x14ac:dyDescent="0.45">
      <c r="A365" s="38">
        <v>360</v>
      </c>
      <c r="B365" s="38"/>
      <c r="C365" s="38"/>
      <c r="D365" s="38"/>
      <c r="E365" s="38"/>
      <c r="F365" s="35"/>
      <c r="G365" s="35"/>
      <c r="H365" s="150"/>
      <c r="I365" s="38"/>
      <c r="J365" s="149" t="str">
        <f t="shared" si="49"/>
        <v>รอข้อมูลคอลัมน์ H</v>
      </c>
      <c r="K365" s="150"/>
      <c r="L365" s="150"/>
      <c r="M365" s="150"/>
      <c r="N365" s="149" t="str" cm="1">
        <f t="array" ref="N365">IF(AND(K365:M365=""),"ยังไม่บันทึกข้อมูล",
IF(M365&lt;&gt;"",
IF(M365&gt;=1.3,M365,"เป็นไม้พุ่ม"),
IF(K365+L365&gt;=1.3,K365+L365,"เป็นไม้พุ่ม")))</f>
        <v>ยังไม่บันทึกข้อมูล</v>
      </c>
      <c r="O365" s="149" t="str">
        <f t="shared" si="42"/>
        <v>ข้อมูลไม่ถูกต้อง</v>
      </c>
      <c r="P365" s="149" t="str">
        <f t="shared" si="43"/>
        <v>ข้อมูลไม่ถูกต้อง</v>
      </c>
      <c r="Q365" s="149" t="str">
        <f t="shared" si="44"/>
        <v>ข้อมูลไม่ถูกต้อง</v>
      </c>
      <c r="R365" s="149" t="str">
        <f t="shared" si="45"/>
        <v>ข้อมูลไม่ถูกต้อง</v>
      </c>
      <c r="S365" s="149" t="str">
        <f>IF(ISNUMBER(R365),
IF(H$2=ตัวเลือก!A$30,"ยังไม่บันทึกข้อมูล",R365*0.27),"ข้อมูลไม่ถูกต้อง")</f>
        <v>ข้อมูลไม่ถูกต้อง</v>
      </c>
      <c r="T365" s="149" t="str">
        <f t="shared" si="46"/>
        <v>ข้อมูลไม่ถูกต้อง</v>
      </c>
      <c r="U365" s="149" t="str">
        <f>IF(ISNUMBER(R365),
IF(H$2=ตัวเลือก!A$30,"ยังไม่บันทึกข้อมูล",R365*0.47),"ข้อมูลไม่ถูกต้อง")</f>
        <v>ข้อมูลไม่ถูกต้อง</v>
      </c>
      <c r="V365" s="149" t="str">
        <f>IF(ISNUMBER(S365),
IF(H$2=ตัวเลือก!A$30,"ยังไม่บันทึกข้อมูล",S365*0.47),"ข้อมูลไม่ถูกต้อง")</f>
        <v>ข้อมูลไม่ถูกต้อง</v>
      </c>
      <c r="W365" s="149" t="str">
        <f t="shared" si="47"/>
        <v>ข้อมูลไม่ถูกต้อง</v>
      </c>
      <c r="X365" s="148" t="str">
        <f t="shared" si="48"/>
        <v>ข้อมูลไม่ถูกต้อง</v>
      </c>
      <c r="Y365" s="38"/>
      <c r="Z365" s="38"/>
      <c r="AA365" s="38"/>
    </row>
    <row r="366" spans="1:27" x14ac:dyDescent="0.45">
      <c r="A366" s="38">
        <v>361</v>
      </c>
      <c r="B366" s="38"/>
      <c r="C366" s="38"/>
      <c r="D366" s="38"/>
      <c r="E366" s="38"/>
      <c r="F366" s="35"/>
      <c r="G366" s="35"/>
      <c r="H366" s="150"/>
      <c r="I366" s="38"/>
      <c r="J366" s="149" t="str">
        <f t="shared" si="49"/>
        <v>รอข้อมูลคอลัมน์ H</v>
      </c>
      <c r="K366" s="150"/>
      <c r="L366" s="150"/>
      <c r="M366" s="150"/>
      <c r="N366" s="149" t="str" cm="1">
        <f t="array" ref="N366">IF(AND(K366:M366=""),"ยังไม่บันทึกข้อมูล",
IF(M366&lt;&gt;"",
IF(M366&gt;=1.3,M366,"เป็นไม้พุ่ม"),
IF(K366+L366&gt;=1.3,K366+L366,"เป็นไม้พุ่ม")))</f>
        <v>ยังไม่บันทึกข้อมูล</v>
      </c>
      <c r="O366" s="149" t="str">
        <f t="shared" si="42"/>
        <v>ข้อมูลไม่ถูกต้อง</v>
      </c>
      <c r="P366" s="149" t="str">
        <f t="shared" si="43"/>
        <v>ข้อมูลไม่ถูกต้อง</v>
      </c>
      <c r="Q366" s="149" t="str">
        <f t="shared" si="44"/>
        <v>ข้อมูลไม่ถูกต้อง</v>
      </c>
      <c r="R366" s="149" t="str">
        <f t="shared" si="45"/>
        <v>ข้อมูลไม่ถูกต้อง</v>
      </c>
      <c r="S366" s="149" t="str">
        <f>IF(ISNUMBER(R366),
IF(H$2=ตัวเลือก!A$30,"ยังไม่บันทึกข้อมูล",R366*0.27),"ข้อมูลไม่ถูกต้อง")</f>
        <v>ข้อมูลไม่ถูกต้อง</v>
      </c>
      <c r="T366" s="149" t="str">
        <f t="shared" si="46"/>
        <v>ข้อมูลไม่ถูกต้อง</v>
      </c>
      <c r="U366" s="149" t="str">
        <f>IF(ISNUMBER(R366),
IF(H$2=ตัวเลือก!A$30,"ยังไม่บันทึกข้อมูล",R366*0.47),"ข้อมูลไม่ถูกต้อง")</f>
        <v>ข้อมูลไม่ถูกต้อง</v>
      </c>
      <c r="V366" s="149" t="str">
        <f>IF(ISNUMBER(S366),
IF(H$2=ตัวเลือก!A$30,"ยังไม่บันทึกข้อมูล",S366*0.47),"ข้อมูลไม่ถูกต้อง")</f>
        <v>ข้อมูลไม่ถูกต้อง</v>
      </c>
      <c r="W366" s="149" t="str">
        <f t="shared" si="47"/>
        <v>ข้อมูลไม่ถูกต้อง</v>
      </c>
      <c r="X366" s="148" t="str">
        <f t="shared" si="48"/>
        <v>ข้อมูลไม่ถูกต้อง</v>
      </c>
      <c r="Y366" s="38"/>
      <c r="Z366" s="38"/>
      <c r="AA366" s="38"/>
    </row>
    <row r="367" spans="1:27" x14ac:dyDescent="0.45">
      <c r="A367" s="38">
        <v>362</v>
      </c>
      <c r="B367" s="38"/>
      <c r="C367" s="38"/>
      <c r="D367" s="38"/>
      <c r="E367" s="38"/>
      <c r="F367" s="35"/>
      <c r="G367" s="35"/>
      <c r="H367" s="150"/>
      <c r="I367" s="38"/>
      <c r="J367" s="149" t="str">
        <f t="shared" si="49"/>
        <v>รอข้อมูลคอลัมน์ H</v>
      </c>
      <c r="K367" s="150"/>
      <c r="L367" s="150"/>
      <c r="M367" s="150"/>
      <c r="N367" s="149" t="str" cm="1">
        <f t="array" ref="N367">IF(AND(K367:M367=""),"ยังไม่บันทึกข้อมูล",
IF(M367&lt;&gt;"",
IF(M367&gt;=1.3,M367,"เป็นไม้พุ่ม"),
IF(K367+L367&gt;=1.3,K367+L367,"เป็นไม้พุ่ม")))</f>
        <v>ยังไม่บันทึกข้อมูล</v>
      </c>
      <c r="O367" s="149" t="str">
        <f t="shared" si="42"/>
        <v>ข้อมูลไม่ถูกต้อง</v>
      </c>
      <c r="P367" s="149" t="str">
        <f t="shared" si="43"/>
        <v>ข้อมูลไม่ถูกต้อง</v>
      </c>
      <c r="Q367" s="149" t="str">
        <f t="shared" si="44"/>
        <v>ข้อมูลไม่ถูกต้อง</v>
      </c>
      <c r="R367" s="149" t="str">
        <f t="shared" si="45"/>
        <v>ข้อมูลไม่ถูกต้อง</v>
      </c>
      <c r="S367" s="149" t="str">
        <f>IF(ISNUMBER(R367),
IF(H$2=ตัวเลือก!A$30,"ยังไม่บันทึกข้อมูล",R367*0.27),"ข้อมูลไม่ถูกต้อง")</f>
        <v>ข้อมูลไม่ถูกต้อง</v>
      </c>
      <c r="T367" s="149" t="str">
        <f t="shared" si="46"/>
        <v>ข้อมูลไม่ถูกต้อง</v>
      </c>
      <c r="U367" s="149" t="str">
        <f>IF(ISNUMBER(R367),
IF(H$2=ตัวเลือก!A$30,"ยังไม่บันทึกข้อมูล",R367*0.47),"ข้อมูลไม่ถูกต้อง")</f>
        <v>ข้อมูลไม่ถูกต้อง</v>
      </c>
      <c r="V367" s="149" t="str">
        <f>IF(ISNUMBER(S367),
IF(H$2=ตัวเลือก!A$30,"ยังไม่บันทึกข้อมูล",S367*0.47),"ข้อมูลไม่ถูกต้อง")</f>
        <v>ข้อมูลไม่ถูกต้อง</v>
      </c>
      <c r="W367" s="149" t="str">
        <f t="shared" si="47"/>
        <v>ข้อมูลไม่ถูกต้อง</v>
      </c>
      <c r="X367" s="148" t="str">
        <f t="shared" si="48"/>
        <v>ข้อมูลไม่ถูกต้อง</v>
      </c>
      <c r="Y367" s="38"/>
      <c r="Z367" s="38"/>
      <c r="AA367" s="38"/>
    </row>
    <row r="368" spans="1:27" x14ac:dyDescent="0.45">
      <c r="A368" s="38">
        <v>363</v>
      </c>
      <c r="B368" s="38"/>
      <c r="C368" s="38"/>
      <c r="D368" s="38"/>
      <c r="E368" s="38"/>
      <c r="F368" s="35"/>
      <c r="G368" s="35"/>
      <c r="H368" s="150"/>
      <c r="I368" s="38"/>
      <c r="J368" s="149" t="str">
        <f t="shared" si="49"/>
        <v>รอข้อมูลคอลัมน์ H</v>
      </c>
      <c r="K368" s="150"/>
      <c r="L368" s="150"/>
      <c r="M368" s="150"/>
      <c r="N368" s="149" t="str" cm="1">
        <f t="array" ref="N368">IF(AND(K368:M368=""),"ยังไม่บันทึกข้อมูล",
IF(M368&lt;&gt;"",
IF(M368&gt;=1.3,M368,"เป็นไม้พุ่ม"),
IF(K368+L368&gt;=1.3,K368+L368,"เป็นไม้พุ่ม")))</f>
        <v>ยังไม่บันทึกข้อมูล</v>
      </c>
      <c r="O368" s="149" t="str">
        <f t="shared" si="42"/>
        <v>ข้อมูลไม่ถูกต้อง</v>
      </c>
      <c r="P368" s="149" t="str">
        <f t="shared" si="43"/>
        <v>ข้อมูลไม่ถูกต้อง</v>
      </c>
      <c r="Q368" s="149" t="str">
        <f t="shared" si="44"/>
        <v>ข้อมูลไม่ถูกต้อง</v>
      </c>
      <c r="R368" s="149" t="str">
        <f t="shared" si="45"/>
        <v>ข้อมูลไม่ถูกต้อง</v>
      </c>
      <c r="S368" s="149" t="str">
        <f>IF(ISNUMBER(R368),
IF(H$2=ตัวเลือก!A$30,"ยังไม่บันทึกข้อมูล",R368*0.27),"ข้อมูลไม่ถูกต้อง")</f>
        <v>ข้อมูลไม่ถูกต้อง</v>
      </c>
      <c r="T368" s="149" t="str">
        <f t="shared" si="46"/>
        <v>ข้อมูลไม่ถูกต้อง</v>
      </c>
      <c r="U368" s="149" t="str">
        <f>IF(ISNUMBER(R368),
IF(H$2=ตัวเลือก!A$30,"ยังไม่บันทึกข้อมูล",R368*0.47),"ข้อมูลไม่ถูกต้อง")</f>
        <v>ข้อมูลไม่ถูกต้อง</v>
      </c>
      <c r="V368" s="149" t="str">
        <f>IF(ISNUMBER(S368),
IF(H$2=ตัวเลือก!A$30,"ยังไม่บันทึกข้อมูล",S368*0.47),"ข้อมูลไม่ถูกต้อง")</f>
        <v>ข้อมูลไม่ถูกต้อง</v>
      </c>
      <c r="W368" s="149" t="str">
        <f t="shared" si="47"/>
        <v>ข้อมูลไม่ถูกต้อง</v>
      </c>
      <c r="X368" s="148" t="str">
        <f t="shared" si="48"/>
        <v>ข้อมูลไม่ถูกต้อง</v>
      </c>
      <c r="Y368" s="38"/>
      <c r="Z368" s="38"/>
      <c r="AA368" s="38"/>
    </row>
    <row r="369" spans="1:27" x14ac:dyDescent="0.45">
      <c r="A369" s="38">
        <v>364</v>
      </c>
      <c r="B369" s="38"/>
      <c r="C369" s="38"/>
      <c r="D369" s="38"/>
      <c r="E369" s="38"/>
      <c r="F369" s="35"/>
      <c r="G369" s="35"/>
      <c r="H369" s="150"/>
      <c r="I369" s="38"/>
      <c r="J369" s="149" t="str">
        <f t="shared" si="49"/>
        <v>รอข้อมูลคอลัมน์ H</v>
      </c>
      <c r="K369" s="150"/>
      <c r="L369" s="150"/>
      <c r="M369" s="150"/>
      <c r="N369" s="149" t="str" cm="1">
        <f t="array" ref="N369">IF(AND(K369:M369=""),"ยังไม่บันทึกข้อมูล",
IF(M369&lt;&gt;"",
IF(M369&gt;=1.3,M369,"เป็นไม้พุ่ม"),
IF(K369+L369&gt;=1.3,K369+L369,"เป็นไม้พุ่ม")))</f>
        <v>ยังไม่บันทึกข้อมูล</v>
      </c>
      <c r="O369" s="149" t="str">
        <f t="shared" si="42"/>
        <v>ข้อมูลไม่ถูกต้อง</v>
      </c>
      <c r="P369" s="149" t="str">
        <f t="shared" si="43"/>
        <v>ข้อมูลไม่ถูกต้อง</v>
      </c>
      <c r="Q369" s="149" t="str">
        <f t="shared" si="44"/>
        <v>ข้อมูลไม่ถูกต้อง</v>
      </c>
      <c r="R369" s="149" t="str">
        <f t="shared" si="45"/>
        <v>ข้อมูลไม่ถูกต้อง</v>
      </c>
      <c r="S369" s="149" t="str">
        <f>IF(ISNUMBER(R369),
IF(H$2=ตัวเลือก!A$30,"ยังไม่บันทึกข้อมูล",R369*0.27),"ข้อมูลไม่ถูกต้อง")</f>
        <v>ข้อมูลไม่ถูกต้อง</v>
      </c>
      <c r="T369" s="149" t="str">
        <f t="shared" si="46"/>
        <v>ข้อมูลไม่ถูกต้อง</v>
      </c>
      <c r="U369" s="149" t="str">
        <f>IF(ISNUMBER(R369),
IF(H$2=ตัวเลือก!A$30,"ยังไม่บันทึกข้อมูล",R369*0.47),"ข้อมูลไม่ถูกต้อง")</f>
        <v>ข้อมูลไม่ถูกต้อง</v>
      </c>
      <c r="V369" s="149" t="str">
        <f>IF(ISNUMBER(S369),
IF(H$2=ตัวเลือก!A$30,"ยังไม่บันทึกข้อมูล",S369*0.47),"ข้อมูลไม่ถูกต้อง")</f>
        <v>ข้อมูลไม่ถูกต้อง</v>
      </c>
      <c r="W369" s="149" t="str">
        <f t="shared" si="47"/>
        <v>ข้อมูลไม่ถูกต้อง</v>
      </c>
      <c r="X369" s="148" t="str">
        <f t="shared" si="48"/>
        <v>ข้อมูลไม่ถูกต้อง</v>
      </c>
      <c r="Y369" s="38"/>
      <c r="Z369" s="38"/>
      <c r="AA369" s="38"/>
    </row>
    <row r="370" spans="1:27" x14ac:dyDescent="0.45">
      <c r="A370" s="38">
        <v>365</v>
      </c>
      <c r="B370" s="38"/>
      <c r="C370" s="38"/>
      <c r="D370" s="38"/>
      <c r="E370" s="38"/>
      <c r="F370" s="35"/>
      <c r="G370" s="35"/>
      <c r="H370" s="150"/>
      <c r="I370" s="38"/>
      <c r="J370" s="149" t="str">
        <f t="shared" si="49"/>
        <v>รอข้อมูลคอลัมน์ H</v>
      </c>
      <c r="K370" s="150"/>
      <c r="L370" s="150"/>
      <c r="M370" s="150"/>
      <c r="N370" s="149" t="str" cm="1">
        <f t="array" ref="N370">IF(AND(K370:M370=""),"ยังไม่บันทึกข้อมูล",
IF(M370&lt;&gt;"",
IF(M370&gt;=1.3,M370,"เป็นไม้พุ่ม"),
IF(K370+L370&gt;=1.3,K370+L370,"เป็นไม้พุ่ม")))</f>
        <v>ยังไม่บันทึกข้อมูล</v>
      </c>
      <c r="O370" s="149" t="str">
        <f t="shared" si="42"/>
        <v>ข้อมูลไม่ถูกต้อง</v>
      </c>
      <c r="P370" s="149" t="str">
        <f t="shared" si="43"/>
        <v>ข้อมูลไม่ถูกต้อง</v>
      </c>
      <c r="Q370" s="149" t="str">
        <f t="shared" si="44"/>
        <v>ข้อมูลไม่ถูกต้อง</v>
      </c>
      <c r="R370" s="149" t="str">
        <f t="shared" si="45"/>
        <v>ข้อมูลไม่ถูกต้อง</v>
      </c>
      <c r="S370" s="149" t="str">
        <f>IF(ISNUMBER(R370),
IF(H$2=ตัวเลือก!A$30,"ยังไม่บันทึกข้อมูล",R370*0.27),"ข้อมูลไม่ถูกต้อง")</f>
        <v>ข้อมูลไม่ถูกต้อง</v>
      </c>
      <c r="T370" s="149" t="str">
        <f t="shared" si="46"/>
        <v>ข้อมูลไม่ถูกต้อง</v>
      </c>
      <c r="U370" s="149" t="str">
        <f>IF(ISNUMBER(R370),
IF(H$2=ตัวเลือก!A$30,"ยังไม่บันทึกข้อมูล",R370*0.47),"ข้อมูลไม่ถูกต้อง")</f>
        <v>ข้อมูลไม่ถูกต้อง</v>
      </c>
      <c r="V370" s="149" t="str">
        <f>IF(ISNUMBER(S370),
IF(H$2=ตัวเลือก!A$30,"ยังไม่บันทึกข้อมูล",S370*0.47),"ข้อมูลไม่ถูกต้อง")</f>
        <v>ข้อมูลไม่ถูกต้อง</v>
      </c>
      <c r="W370" s="149" t="str">
        <f t="shared" si="47"/>
        <v>ข้อมูลไม่ถูกต้อง</v>
      </c>
      <c r="X370" s="148" t="str">
        <f t="shared" si="48"/>
        <v>ข้อมูลไม่ถูกต้อง</v>
      </c>
      <c r="Y370" s="38"/>
      <c r="Z370" s="38"/>
      <c r="AA370" s="38"/>
    </row>
    <row r="371" spans="1:27" x14ac:dyDescent="0.45">
      <c r="A371" s="38">
        <v>366</v>
      </c>
      <c r="B371" s="38"/>
      <c r="C371" s="38"/>
      <c r="D371" s="38"/>
      <c r="E371" s="38"/>
      <c r="F371" s="35"/>
      <c r="G371" s="35"/>
      <c r="H371" s="150"/>
      <c r="I371" s="38"/>
      <c r="J371" s="149" t="str">
        <f t="shared" si="49"/>
        <v>รอข้อมูลคอลัมน์ H</v>
      </c>
      <c r="K371" s="150"/>
      <c r="L371" s="150"/>
      <c r="M371" s="150"/>
      <c r="N371" s="149" t="str" cm="1">
        <f t="array" ref="N371">IF(AND(K371:M371=""),"ยังไม่บันทึกข้อมูล",
IF(M371&lt;&gt;"",
IF(M371&gt;=1.3,M371,"เป็นไม้พุ่ม"),
IF(K371+L371&gt;=1.3,K371+L371,"เป็นไม้พุ่ม")))</f>
        <v>ยังไม่บันทึกข้อมูล</v>
      </c>
      <c r="O371" s="149" t="str">
        <f t="shared" si="42"/>
        <v>ข้อมูลไม่ถูกต้อง</v>
      </c>
      <c r="P371" s="149" t="str">
        <f t="shared" si="43"/>
        <v>ข้อมูลไม่ถูกต้อง</v>
      </c>
      <c r="Q371" s="149" t="str">
        <f t="shared" si="44"/>
        <v>ข้อมูลไม่ถูกต้อง</v>
      </c>
      <c r="R371" s="149" t="str">
        <f t="shared" si="45"/>
        <v>ข้อมูลไม่ถูกต้อง</v>
      </c>
      <c r="S371" s="149" t="str">
        <f>IF(ISNUMBER(R371),
IF(H$2=ตัวเลือก!A$30,"ยังไม่บันทึกข้อมูล",R371*0.27),"ข้อมูลไม่ถูกต้อง")</f>
        <v>ข้อมูลไม่ถูกต้อง</v>
      </c>
      <c r="T371" s="149" t="str">
        <f t="shared" si="46"/>
        <v>ข้อมูลไม่ถูกต้อง</v>
      </c>
      <c r="U371" s="149" t="str">
        <f>IF(ISNUMBER(R371),
IF(H$2=ตัวเลือก!A$30,"ยังไม่บันทึกข้อมูล",R371*0.47),"ข้อมูลไม่ถูกต้อง")</f>
        <v>ข้อมูลไม่ถูกต้อง</v>
      </c>
      <c r="V371" s="149" t="str">
        <f>IF(ISNUMBER(S371),
IF(H$2=ตัวเลือก!A$30,"ยังไม่บันทึกข้อมูล",S371*0.47),"ข้อมูลไม่ถูกต้อง")</f>
        <v>ข้อมูลไม่ถูกต้อง</v>
      </c>
      <c r="W371" s="149" t="str">
        <f t="shared" si="47"/>
        <v>ข้อมูลไม่ถูกต้อง</v>
      </c>
      <c r="X371" s="148" t="str">
        <f t="shared" si="48"/>
        <v>ข้อมูลไม่ถูกต้อง</v>
      </c>
      <c r="Y371" s="38"/>
      <c r="Z371" s="38"/>
      <c r="AA371" s="38"/>
    </row>
    <row r="372" spans="1:27" x14ac:dyDescent="0.45">
      <c r="A372" s="38">
        <v>367</v>
      </c>
      <c r="B372" s="38"/>
      <c r="C372" s="38"/>
      <c r="D372" s="38"/>
      <c r="E372" s="38"/>
      <c r="F372" s="35"/>
      <c r="G372" s="35"/>
      <c r="H372" s="150"/>
      <c r="I372" s="38"/>
      <c r="J372" s="149" t="str">
        <f t="shared" si="49"/>
        <v>รอข้อมูลคอลัมน์ H</v>
      </c>
      <c r="K372" s="150"/>
      <c r="L372" s="150"/>
      <c r="M372" s="150"/>
      <c r="N372" s="149" t="str" cm="1">
        <f t="array" ref="N372">IF(AND(K372:M372=""),"ยังไม่บันทึกข้อมูล",
IF(M372&lt;&gt;"",
IF(M372&gt;=1.3,M372,"เป็นไม้พุ่ม"),
IF(K372+L372&gt;=1.3,K372+L372,"เป็นไม้พุ่ม")))</f>
        <v>ยังไม่บันทึกข้อมูล</v>
      </c>
      <c r="O372" s="149" t="str">
        <f t="shared" si="42"/>
        <v>ข้อมูลไม่ถูกต้อง</v>
      </c>
      <c r="P372" s="149" t="str">
        <f t="shared" si="43"/>
        <v>ข้อมูลไม่ถูกต้อง</v>
      </c>
      <c r="Q372" s="149" t="str">
        <f t="shared" si="44"/>
        <v>ข้อมูลไม่ถูกต้อง</v>
      </c>
      <c r="R372" s="149" t="str">
        <f t="shared" si="45"/>
        <v>ข้อมูลไม่ถูกต้อง</v>
      </c>
      <c r="S372" s="149" t="str">
        <f>IF(ISNUMBER(R372),
IF(H$2=ตัวเลือก!A$30,"ยังไม่บันทึกข้อมูล",R372*0.27),"ข้อมูลไม่ถูกต้อง")</f>
        <v>ข้อมูลไม่ถูกต้อง</v>
      </c>
      <c r="T372" s="149" t="str">
        <f t="shared" si="46"/>
        <v>ข้อมูลไม่ถูกต้อง</v>
      </c>
      <c r="U372" s="149" t="str">
        <f>IF(ISNUMBER(R372),
IF(H$2=ตัวเลือก!A$30,"ยังไม่บันทึกข้อมูล",R372*0.47),"ข้อมูลไม่ถูกต้อง")</f>
        <v>ข้อมูลไม่ถูกต้อง</v>
      </c>
      <c r="V372" s="149" t="str">
        <f>IF(ISNUMBER(S372),
IF(H$2=ตัวเลือก!A$30,"ยังไม่บันทึกข้อมูล",S372*0.47),"ข้อมูลไม่ถูกต้อง")</f>
        <v>ข้อมูลไม่ถูกต้อง</v>
      </c>
      <c r="W372" s="149" t="str">
        <f t="shared" si="47"/>
        <v>ข้อมูลไม่ถูกต้อง</v>
      </c>
      <c r="X372" s="148" t="str">
        <f t="shared" si="48"/>
        <v>ข้อมูลไม่ถูกต้อง</v>
      </c>
      <c r="Y372" s="38"/>
      <c r="Z372" s="38"/>
      <c r="AA372" s="38"/>
    </row>
    <row r="373" spans="1:27" x14ac:dyDescent="0.45">
      <c r="A373" s="38">
        <v>368</v>
      </c>
      <c r="B373" s="38"/>
      <c r="C373" s="38"/>
      <c r="D373" s="38"/>
      <c r="E373" s="38"/>
      <c r="F373" s="35"/>
      <c r="G373" s="35"/>
      <c r="H373" s="150"/>
      <c r="I373" s="38"/>
      <c r="J373" s="149" t="str">
        <f t="shared" si="49"/>
        <v>รอข้อมูลคอลัมน์ H</v>
      </c>
      <c r="K373" s="150"/>
      <c r="L373" s="150"/>
      <c r="M373" s="150"/>
      <c r="N373" s="149" t="str" cm="1">
        <f t="array" ref="N373">IF(AND(K373:M373=""),"ยังไม่บันทึกข้อมูล",
IF(M373&lt;&gt;"",
IF(M373&gt;=1.3,M373,"เป็นไม้พุ่ม"),
IF(K373+L373&gt;=1.3,K373+L373,"เป็นไม้พุ่ม")))</f>
        <v>ยังไม่บันทึกข้อมูล</v>
      </c>
      <c r="O373" s="149" t="str">
        <f t="shared" si="42"/>
        <v>ข้อมูลไม่ถูกต้อง</v>
      </c>
      <c r="P373" s="149" t="str">
        <f t="shared" si="43"/>
        <v>ข้อมูลไม่ถูกต้อง</v>
      </c>
      <c r="Q373" s="149" t="str">
        <f t="shared" si="44"/>
        <v>ข้อมูลไม่ถูกต้อง</v>
      </c>
      <c r="R373" s="149" t="str">
        <f t="shared" si="45"/>
        <v>ข้อมูลไม่ถูกต้อง</v>
      </c>
      <c r="S373" s="149" t="str">
        <f>IF(ISNUMBER(R373),
IF(H$2=ตัวเลือก!A$30,"ยังไม่บันทึกข้อมูล",R373*0.27),"ข้อมูลไม่ถูกต้อง")</f>
        <v>ข้อมูลไม่ถูกต้อง</v>
      </c>
      <c r="T373" s="149" t="str">
        <f t="shared" si="46"/>
        <v>ข้อมูลไม่ถูกต้อง</v>
      </c>
      <c r="U373" s="149" t="str">
        <f>IF(ISNUMBER(R373),
IF(H$2=ตัวเลือก!A$30,"ยังไม่บันทึกข้อมูล",R373*0.47),"ข้อมูลไม่ถูกต้อง")</f>
        <v>ข้อมูลไม่ถูกต้อง</v>
      </c>
      <c r="V373" s="149" t="str">
        <f>IF(ISNUMBER(S373),
IF(H$2=ตัวเลือก!A$30,"ยังไม่บันทึกข้อมูล",S373*0.47),"ข้อมูลไม่ถูกต้อง")</f>
        <v>ข้อมูลไม่ถูกต้อง</v>
      </c>
      <c r="W373" s="149" t="str">
        <f t="shared" si="47"/>
        <v>ข้อมูลไม่ถูกต้อง</v>
      </c>
      <c r="X373" s="148" t="str">
        <f t="shared" si="48"/>
        <v>ข้อมูลไม่ถูกต้อง</v>
      </c>
      <c r="Y373" s="38"/>
      <c r="Z373" s="38"/>
      <c r="AA373" s="38"/>
    </row>
    <row r="374" spans="1:27" x14ac:dyDescent="0.45">
      <c r="A374" s="38">
        <v>369</v>
      </c>
      <c r="B374" s="38"/>
      <c r="C374" s="38"/>
      <c r="D374" s="38"/>
      <c r="E374" s="38"/>
      <c r="F374" s="35"/>
      <c r="G374" s="35"/>
      <c r="H374" s="150"/>
      <c r="I374" s="38"/>
      <c r="J374" s="149" t="str">
        <f t="shared" si="49"/>
        <v>รอข้อมูลคอลัมน์ H</v>
      </c>
      <c r="K374" s="150"/>
      <c r="L374" s="150"/>
      <c r="M374" s="150"/>
      <c r="N374" s="149" t="str" cm="1">
        <f t="array" ref="N374">IF(AND(K374:M374=""),"ยังไม่บันทึกข้อมูล",
IF(M374&lt;&gt;"",
IF(M374&gt;=1.3,M374,"เป็นไม้พุ่ม"),
IF(K374+L374&gt;=1.3,K374+L374,"เป็นไม้พุ่ม")))</f>
        <v>ยังไม่บันทึกข้อมูล</v>
      </c>
      <c r="O374" s="149" t="str">
        <f t="shared" si="42"/>
        <v>ข้อมูลไม่ถูกต้อง</v>
      </c>
      <c r="P374" s="149" t="str">
        <f t="shared" si="43"/>
        <v>ข้อมูลไม่ถูกต้อง</v>
      </c>
      <c r="Q374" s="149" t="str">
        <f t="shared" si="44"/>
        <v>ข้อมูลไม่ถูกต้อง</v>
      </c>
      <c r="R374" s="149" t="str">
        <f t="shared" si="45"/>
        <v>ข้อมูลไม่ถูกต้อง</v>
      </c>
      <c r="S374" s="149" t="str">
        <f>IF(ISNUMBER(R374),
IF(H$2=ตัวเลือก!A$30,"ยังไม่บันทึกข้อมูล",R374*0.27),"ข้อมูลไม่ถูกต้อง")</f>
        <v>ข้อมูลไม่ถูกต้อง</v>
      </c>
      <c r="T374" s="149" t="str">
        <f t="shared" si="46"/>
        <v>ข้อมูลไม่ถูกต้อง</v>
      </c>
      <c r="U374" s="149" t="str">
        <f>IF(ISNUMBER(R374),
IF(H$2=ตัวเลือก!A$30,"ยังไม่บันทึกข้อมูล",R374*0.47),"ข้อมูลไม่ถูกต้อง")</f>
        <v>ข้อมูลไม่ถูกต้อง</v>
      </c>
      <c r="V374" s="149" t="str">
        <f>IF(ISNUMBER(S374),
IF(H$2=ตัวเลือก!A$30,"ยังไม่บันทึกข้อมูล",S374*0.47),"ข้อมูลไม่ถูกต้อง")</f>
        <v>ข้อมูลไม่ถูกต้อง</v>
      </c>
      <c r="W374" s="149" t="str">
        <f t="shared" si="47"/>
        <v>ข้อมูลไม่ถูกต้อง</v>
      </c>
      <c r="X374" s="148" t="str">
        <f t="shared" si="48"/>
        <v>ข้อมูลไม่ถูกต้อง</v>
      </c>
      <c r="Y374" s="38"/>
      <c r="Z374" s="38"/>
      <c r="AA374" s="38"/>
    </row>
    <row r="375" spans="1:27" x14ac:dyDescent="0.45">
      <c r="A375" s="38">
        <v>370</v>
      </c>
      <c r="B375" s="38"/>
      <c r="C375" s="38"/>
      <c r="D375" s="38"/>
      <c r="E375" s="38"/>
      <c r="F375" s="35"/>
      <c r="G375" s="35"/>
      <c r="H375" s="150"/>
      <c r="I375" s="38"/>
      <c r="J375" s="149" t="str">
        <f t="shared" si="49"/>
        <v>รอข้อมูลคอลัมน์ H</v>
      </c>
      <c r="K375" s="150"/>
      <c r="L375" s="150"/>
      <c r="M375" s="150"/>
      <c r="N375" s="149" t="str" cm="1">
        <f t="array" ref="N375">IF(AND(K375:M375=""),"ยังไม่บันทึกข้อมูล",
IF(M375&lt;&gt;"",
IF(M375&gt;=1.3,M375,"เป็นไม้พุ่ม"),
IF(K375+L375&gt;=1.3,K375+L375,"เป็นไม้พุ่ม")))</f>
        <v>ยังไม่บันทึกข้อมูล</v>
      </c>
      <c r="O375" s="149" t="str">
        <f t="shared" si="42"/>
        <v>ข้อมูลไม่ถูกต้อง</v>
      </c>
      <c r="P375" s="149" t="str">
        <f t="shared" si="43"/>
        <v>ข้อมูลไม่ถูกต้อง</v>
      </c>
      <c r="Q375" s="149" t="str">
        <f t="shared" si="44"/>
        <v>ข้อมูลไม่ถูกต้อง</v>
      </c>
      <c r="R375" s="149" t="str">
        <f t="shared" si="45"/>
        <v>ข้อมูลไม่ถูกต้อง</v>
      </c>
      <c r="S375" s="149" t="str">
        <f>IF(ISNUMBER(R375),
IF(H$2=ตัวเลือก!A$30,"ยังไม่บันทึกข้อมูล",R375*0.27),"ข้อมูลไม่ถูกต้อง")</f>
        <v>ข้อมูลไม่ถูกต้อง</v>
      </c>
      <c r="T375" s="149" t="str">
        <f t="shared" si="46"/>
        <v>ข้อมูลไม่ถูกต้อง</v>
      </c>
      <c r="U375" s="149" t="str">
        <f>IF(ISNUMBER(R375),
IF(H$2=ตัวเลือก!A$30,"ยังไม่บันทึกข้อมูล",R375*0.47),"ข้อมูลไม่ถูกต้อง")</f>
        <v>ข้อมูลไม่ถูกต้อง</v>
      </c>
      <c r="V375" s="149" t="str">
        <f>IF(ISNUMBER(S375),
IF(H$2=ตัวเลือก!A$30,"ยังไม่บันทึกข้อมูล",S375*0.47),"ข้อมูลไม่ถูกต้อง")</f>
        <v>ข้อมูลไม่ถูกต้อง</v>
      </c>
      <c r="W375" s="149" t="str">
        <f t="shared" si="47"/>
        <v>ข้อมูลไม่ถูกต้อง</v>
      </c>
      <c r="X375" s="148" t="str">
        <f t="shared" si="48"/>
        <v>ข้อมูลไม่ถูกต้อง</v>
      </c>
      <c r="Y375" s="38"/>
      <c r="Z375" s="38"/>
      <c r="AA375" s="38"/>
    </row>
    <row r="376" spans="1:27" x14ac:dyDescent="0.45">
      <c r="A376" s="38">
        <v>371</v>
      </c>
      <c r="B376" s="38"/>
      <c r="C376" s="38"/>
      <c r="D376" s="38"/>
      <c r="E376" s="38"/>
      <c r="F376" s="35"/>
      <c r="G376" s="35"/>
      <c r="H376" s="150"/>
      <c r="I376" s="38"/>
      <c r="J376" s="149" t="str">
        <f t="shared" si="49"/>
        <v>รอข้อมูลคอลัมน์ H</v>
      </c>
      <c r="K376" s="150"/>
      <c r="L376" s="150"/>
      <c r="M376" s="150"/>
      <c r="N376" s="149" t="str" cm="1">
        <f t="array" ref="N376">IF(AND(K376:M376=""),"ยังไม่บันทึกข้อมูล",
IF(M376&lt;&gt;"",
IF(M376&gt;=1.3,M376,"เป็นไม้พุ่ม"),
IF(K376+L376&gt;=1.3,K376+L376,"เป็นไม้พุ่ม")))</f>
        <v>ยังไม่บันทึกข้อมูล</v>
      </c>
      <c r="O376" s="149" t="str">
        <f t="shared" si="42"/>
        <v>ข้อมูลไม่ถูกต้อง</v>
      </c>
      <c r="P376" s="149" t="str">
        <f t="shared" si="43"/>
        <v>ข้อมูลไม่ถูกต้อง</v>
      </c>
      <c r="Q376" s="149" t="str">
        <f t="shared" si="44"/>
        <v>ข้อมูลไม่ถูกต้อง</v>
      </c>
      <c r="R376" s="149" t="str">
        <f t="shared" si="45"/>
        <v>ข้อมูลไม่ถูกต้อง</v>
      </c>
      <c r="S376" s="149" t="str">
        <f>IF(ISNUMBER(R376),
IF(H$2=ตัวเลือก!A$30,"ยังไม่บันทึกข้อมูล",R376*0.27),"ข้อมูลไม่ถูกต้อง")</f>
        <v>ข้อมูลไม่ถูกต้อง</v>
      </c>
      <c r="T376" s="149" t="str">
        <f t="shared" si="46"/>
        <v>ข้อมูลไม่ถูกต้อง</v>
      </c>
      <c r="U376" s="149" t="str">
        <f>IF(ISNUMBER(R376),
IF(H$2=ตัวเลือก!A$30,"ยังไม่บันทึกข้อมูล",R376*0.47),"ข้อมูลไม่ถูกต้อง")</f>
        <v>ข้อมูลไม่ถูกต้อง</v>
      </c>
      <c r="V376" s="149" t="str">
        <f>IF(ISNUMBER(S376),
IF(H$2=ตัวเลือก!A$30,"ยังไม่บันทึกข้อมูล",S376*0.47),"ข้อมูลไม่ถูกต้อง")</f>
        <v>ข้อมูลไม่ถูกต้อง</v>
      </c>
      <c r="W376" s="149" t="str">
        <f t="shared" si="47"/>
        <v>ข้อมูลไม่ถูกต้อง</v>
      </c>
      <c r="X376" s="148" t="str">
        <f t="shared" si="48"/>
        <v>ข้อมูลไม่ถูกต้อง</v>
      </c>
      <c r="Y376" s="38"/>
      <c r="Z376" s="38"/>
      <c r="AA376" s="38"/>
    </row>
    <row r="377" spans="1:27" x14ac:dyDescent="0.45">
      <c r="A377" s="38">
        <v>372</v>
      </c>
      <c r="B377" s="38"/>
      <c r="C377" s="38"/>
      <c r="D377" s="38"/>
      <c r="E377" s="38"/>
      <c r="F377" s="35"/>
      <c r="G377" s="35"/>
      <c r="H377" s="150"/>
      <c r="I377" s="38"/>
      <c r="J377" s="149" t="str">
        <f t="shared" si="49"/>
        <v>รอข้อมูลคอลัมน์ H</v>
      </c>
      <c r="K377" s="150"/>
      <c r="L377" s="150"/>
      <c r="M377" s="150"/>
      <c r="N377" s="149" t="str" cm="1">
        <f t="array" ref="N377">IF(AND(K377:M377=""),"ยังไม่บันทึกข้อมูล",
IF(M377&lt;&gt;"",
IF(M377&gt;=1.3,M377,"เป็นไม้พุ่ม"),
IF(K377+L377&gt;=1.3,K377+L377,"เป็นไม้พุ่ม")))</f>
        <v>ยังไม่บันทึกข้อมูล</v>
      </c>
      <c r="O377" s="149" t="str">
        <f t="shared" si="42"/>
        <v>ข้อมูลไม่ถูกต้อง</v>
      </c>
      <c r="P377" s="149" t="str">
        <f t="shared" si="43"/>
        <v>ข้อมูลไม่ถูกต้อง</v>
      </c>
      <c r="Q377" s="149" t="str">
        <f t="shared" si="44"/>
        <v>ข้อมูลไม่ถูกต้อง</v>
      </c>
      <c r="R377" s="149" t="str">
        <f t="shared" si="45"/>
        <v>ข้อมูลไม่ถูกต้อง</v>
      </c>
      <c r="S377" s="149" t="str">
        <f>IF(ISNUMBER(R377),
IF(H$2=ตัวเลือก!A$30,"ยังไม่บันทึกข้อมูล",R377*0.27),"ข้อมูลไม่ถูกต้อง")</f>
        <v>ข้อมูลไม่ถูกต้อง</v>
      </c>
      <c r="T377" s="149" t="str">
        <f t="shared" si="46"/>
        <v>ข้อมูลไม่ถูกต้อง</v>
      </c>
      <c r="U377" s="149" t="str">
        <f>IF(ISNUMBER(R377),
IF(H$2=ตัวเลือก!A$30,"ยังไม่บันทึกข้อมูล",R377*0.47),"ข้อมูลไม่ถูกต้อง")</f>
        <v>ข้อมูลไม่ถูกต้อง</v>
      </c>
      <c r="V377" s="149" t="str">
        <f>IF(ISNUMBER(S377),
IF(H$2=ตัวเลือก!A$30,"ยังไม่บันทึกข้อมูล",S377*0.47),"ข้อมูลไม่ถูกต้อง")</f>
        <v>ข้อมูลไม่ถูกต้อง</v>
      </c>
      <c r="W377" s="149" t="str">
        <f t="shared" si="47"/>
        <v>ข้อมูลไม่ถูกต้อง</v>
      </c>
      <c r="X377" s="148" t="str">
        <f t="shared" si="48"/>
        <v>ข้อมูลไม่ถูกต้อง</v>
      </c>
      <c r="Y377" s="38"/>
      <c r="Z377" s="38"/>
      <c r="AA377" s="38"/>
    </row>
    <row r="378" spans="1:27" x14ac:dyDescent="0.45">
      <c r="A378" s="38">
        <v>373</v>
      </c>
      <c r="B378" s="38"/>
      <c r="C378" s="38"/>
      <c r="D378" s="38"/>
      <c r="E378" s="38"/>
      <c r="F378" s="35"/>
      <c r="G378" s="35"/>
      <c r="H378" s="150"/>
      <c r="I378" s="38"/>
      <c r="J378" s="149" t="str">
        <f t="shared" si="49"/>
        <v>รอข้อมูลคอลัมน์ H</v>
      </c>
      <c r="K378" s="150"/>
      <c r="L378" s="150"/>
      <c r="M378" s="150"/>
      <c r="N378" s="149" t="str" cm="1">
        <f t="array" ref="N378">IF(AND(K378:M378=""),"ยังไม่บันทึกข้อมูล",
IF(M378&lt;&gt;"",
IF(M378&gt;=1.3,M378,"เป็นไม้พุ่ม"),
IF(K378+L378&gt;=1.3,K378+L378,"เป็นไม้พุ่ม")))</f>
        <v>ยังไม่บันทึกข้อมูล</v>
      </c>
      <c r="O378" s="149" t="str">
        <f t="shared" si="42"/>
        <v>ข้อมูลไม่ถูกต้อง</v>
      </c>
      <c r="P378" s="149" t="str">
        <f t="shared" si="43"/>
        <v>ข้อมูลไม่ถูกต้อง</v>
      </c>
      <c r="Q378" s="149" t="str">
        <f t="shared" si="44"/>
        <v>ข้อมูลไม่ถูกต้อง</v>
      </c>
      <c r="R378" s="149" t="str">
        <f t="shared" si="45"/>
        <v>ข้อมูลไม่ถูกต้อง</v>
      </c>
      <c r="S378" s="149" t="str">
        <f>IF(ISNUMBER(R378),
IF(H$2=ตัวเลือก!A$30,"ยังไม่บันทึกข้อมูล",R378*0.27),"ข้อมูลไม่ถูกต้อง")</f>
        <v>ข้อมูลไม่ถูกต้อง</v>
      </c>
      <c r="T378" s="149" t="str">
        <f t="shared" si="46"/>
        <v>ข้อมูลไม่ถูกต้อง</v>
      </c>
      <c r="U378" s="149" t="str">
        <f>IF(ISNUMBER(R378),
IF(H$2=ตัวเลือก!A$30,"ยังไม่บันทึกข้อมูล",R378*0.47),"ข้อมูลไม่ถูกต้อง")</f>
        <v>ข้อมูลไม่ถูกต้อง</v>
      </c>
      <c r="V378" s="149" t="str">
        <f>IF(ISNUMBER(S378),
IF(H$2=ตัวเลือก!A$30,"ยังไม่บันทึกข้อมูล",S378*0.47),"ข้อมูลไม่ถูกต้อง")</f>
        <v>ข้อมูลไม่ถูกต้อง</v>
      </c>
      <c r="W378" s="149" t="str">
        <f t="shared" si="47"/>
        <v>ข้อมูลไม่ถูกต้อง</v>
      </c>
      <c r="X378" s="148" t="str">
        <f t="shared" si="48"/>
        <v>ข้อมูลไม่ถูกต้อง</v>
      </c>
      <c r="Y378" s="38"/>
      <c r="Z378" s="38"/>
      <c r="AA378" s="38"/>
    </row>
    <row r="379" spans="1:27" x14ac:dyDescent="0.45">
      <c r="A379" s="38">
        <v>374</v>
      </c>
      <c r="B379" s="38"/>
      <c r="C379" s="38"/>
      <c r="D379" s="38"/>
      <c r="E379" s="38"/>
      <c r="F379" s="35"/>
      <c r="G379" s="35"/>
      <c r="H379" s="150"/>
      <c r="I379" s="38"/>
      <c r="J379" s="149" t="str">
        <f t="shared" si="49"/>
        <v>รอข้อมูลคอลัมน์ H</v>
      </c>
      <c r="K379" s="150"/>
      <c r="L379" s="150"/>
      <c r="M379" s="150"/>
      <c r="N379" s="149" t="str" cm="1">
        <f t="array" ref="N379">IF(AND(K379:M379=""),"ยังไม่บันทึกข้อมูล",
IF(M379&lt;&gt;"",
IF(M379&gt;=1.3,M379,"เป็นไม้พุ่ม"),
IF(K379+L379&gt;=1.3,K379+L379,"เป็นไม้พุ่ม")))</f>
        <v>ยังไม่บันทึกข้อมูล</v>
      </c>
      <c r="O379" s="149" t="str">
        <f t="shared" si="42"/>
        <v>ข้อมูลไม่ถูกต้อง</v>
      </c>
      <c r="P379" s="149" t="str">
        <f t="shared" si="43"/>
        <v>ข้อมูลไม่ถูกต้อง</v>
      </c>
      <c r="Q379" s="149" t="str">
        <f t="shared" si="44"/>
        <v>ข้อมูลไม่ถูกต้อง</v>
      </c>
      <c r="R379" s="149" t="str">
        <f t="shared" si="45"/>
        <v>ข้อมูลไม่ถูกต้อง</v>
      </c>
      <c r="S379" s="149" t="str">
        <f>IF(ISNUMBER(R379),
IF(H$2=ตัวเลือก!A$30,"ยังไม่บันทึกข้อมูล",R379*0.27),"ข้อมูลไม่ถูกต้อง")</f>
        <v>ข้อมูลไม่ถูกต้อง</v>
      </c>
      <c r="T379" s="149" t="str">
        <f t="shared" si="46"/>
        <v>ข้อมูลไม่ถูกต้อง</v>
      </c>
      <c r="U379" s="149" t="str">
        <f>IF(ISNUMBER(R379),
IF(H$2=ตัวเลือก!A$30,"ยังไม่บันทึกข้อมูล",R379*0.47),"ข้อมูลไม่ถูกต้อง")</f>
        <v>ข้อมูลไม่ถูกต้อง</v>
      </c>
      <c r="V379" s="149" t="str">
        <f>IF(ISNUMBER(S379),
IF(H$2=ตัวเลือก!A$30,"ยังไม่บันทึกข้อมูล",S379*0.47),"ข้อมูลไม่ถูกต้อง")</f>
        <v>ข้อมูลไม่ถูกต้อง</v>
      </c>
      <c r="W379" s="149" t="str">
        <f t="shared" si="47"/>
        <v>ข้อมูลไม่ถูกต้อง</v>
      </c>
      <c r="X379" s="148" t="str">
        <f t="shared" si="48"/>
        <v>ข้อมูลไม่ถูกต้อง</v>
      </c>
      <c r="Y379" s="38"/>
      <c r="Z379" s="38"/>
      <c r="AA379" s="38"/>
    </row>
    <row r="380" spans="1:27" x14ac:dyDescent="0.45">
      <c r="A380" s="38">
        <v>375</v>
      </c>
      <c r="B380" s="38"/>
      <c r="C380" s="38"/>
      <c r="D380" s="38"/>
      <c r="E380" s="38"/>
      <c r="F380" s="35"/>
      <c r="G380" s="35"/>
      <c r="H380" s="150"/>
      <c r="I380" s="38"/>
      <c r="J380" s="149" t="str">
        <f t="shared" si="49"/>
        <v>รอข้อมูลคอลัมน์ H</v>
      </c>
      <c r="K380" s="150"/>
      <c r="L380" s="150"/>
      <c r="M380" s="150"/>
      <c r="N380" s="149" t="str" cm="1">
        <f t="array" ref="N380">IF(AND(K380:M380=""),"ยังไม่บันทึกข้อมูล",
IF(M380&lt;&gt;"",
IF(M380&gt;=1.3,M380,"เป็นไม้พุ่ม"),
IF(K380+L380&gt;=1.3,K380+L380,"เป็นไม้พุ่ม")))</f>
        <v>ยังไม่บันทึกข้อมูล</v>
      </c>
      <c r="O380" s="149" t="str">
        <f t="shared" si="42"/>
        <v>ข้อมูลไม่ถูกต้อง</v>
      </c>
      <c r="P380" s="149" t="str">
        <f t="shared" si="43"/>
        <v>ข้อมูลไม่ถูกต้อง</v>
      </c>
      <c r="Q380" s="149" t="str">
        <f t="shared" si="44"/>
        <v>ข้อมูลไม่ถูกต้อง</v>
      </c>
      <c r="R380" s="149" t="str">
        <f t="shared" si="45"/>
        <v>ข้อมูลไม่ถูกต้อง</v>
      </c>
      <c r="S380" s="149" t="str">
        <f>IF(ISNUMBER(R380),
IF(H$2=ตัวเลือก!A$30,"ยังไม่บันทึกข้อมูล",R380*0.27),"ข้อมูลไม่ถูกต้อง")</f>
        <v>ข้อมูลไม่ถูกต้อง</v>
      </c>
      <c r="T380" s="149" t="str">
        <f t="shared" si="46"/>
        <v>ข้อมูลไม่ถูกต้อง</v>
      </c>
      <c r="U380" s="149" t="str">
        <f>IF(ISNUMBER(R380),
IF(H$2=ตัวเลือก!A$30,"ยังไม่บันทึกข้อมูล",R380*0.47),"ข้อมูลไม่ถูกต้อง")</f>
        <v>ข้อมูลไม่ถูกต้อง</v>
      </c>
      <c r="V380" s="149" t="str">
        <f>IF(ISNUMBER(S380),
IF(H$2=ตัวเลือก!A$30,"ยังไม่บันทึกข้อมูล",S380*0.47),"ข้อมูลไม่ถูกต้อง")</f>
        <v>ข้อมูลไม่ถูกต้อง</v>
      </c>
      <c r="W380" s="149" t="str">
        <f t="shared" si="47"/>
        <v>ข้อมูลไม่ถูกต้อง</v>
      </c>
      <c r="X380" s="148" t="str">
        <f t="shared" si="48"/>
        <v>ข้อมูลไม่ถูกต้อง</v>
      </c>
      <c r="Y380" s="38"/>
      <c r="Z380" s="38"/>
      <c r="AA380" s="38"/>
    </row>
    <row r="381" spans="1:27" x14ac:dyDescent="0.45">
      <c r="A381" s="38">
        <v>376</v>
      </c>
      <c r="B381" s="38"/>
      <c r="C381" s="38"/>
      <c r="D381" s="38"/>
      <c r="E381" s="38"/>
      <c r="F381" s="35"/>
      <c r="G381" s="35"/>
      <c r="H381" s="150"/>
      <c r="I381" s="38"/>
      <c r="J381" s="149" t="str">
        <f t="shared" si="49"/>
        <v>รอข้อมูลคอลัมน์ H</v>
      </c>
      <c r="K381" s="150"/>
      <c r="L381" s="150"/>
      <c r="M381" s="150"/>
      <c r="N381" s="149" t="str" cm="1">
        <f t="array" ref="N381">IF(AND(K381:M381=""),"ยังไม่บันทึกข้อมูล",
IF(M381&lt;&gt;"",
IF(M381&gt;=1.3,M381,"เป็นไม้พุ่ม"),
IF(K381+L381&gt;=1.3,K381+L381,"เป็นไม้พุ่ม")))</f>
        <v>ยังไม่บันทึกข้อมูล</v>
      </c>
      <c r="O381" s="149" t="str">
        <f t="shared" si="42"/>
        <v>ข้อมูลไม่ถูกต้อง</v>
      </c>
      <c r="P381" s="149" t="str">
        <f t="shared" si="43"/>
        <v>ข้อมูลไม่ถูกต้อง</v>
      </c>
      <c r="Q381" s="149" t="str">
        <f t="shared" si="44"/>
        <v>ข้อมูลไม่ถูกต้อง</v>
      </c>
      <c r="R381" s="149" t="str">
        <f t="shared" si="45"/>
        <v>ข้อมูลไม่ถูกต้อง</v>
      </c>
      <c r="S381" s="149" t="str">
        <f>IF(ISNUMBER(R381),
IF(H$2=ตัวเลือก!A$30,"ยังไม่บันทึกข้อมูล",R381*0.27),"ข้อมูลไม่ถูกต้อง")</f>
        <v>ข้อมูลไม่ถูกต้อง</v>
      </c>
      <c r="T381" s="149" t="str">
        <f t="shared" si="46"/>
        <v>ข้อมูลไม่ถูกต้อง</v>
      </c>
      <c r="U381" s="149" t="str">
        <f>IF(ISNUMBER(R381),
IF(H$2=ตัวเลือก!A$30,"ยังไม่บันทึกข้อมูล",R381*0.47),"ข้อมูลไม่ถูกต้อง")</f>
        <v>ข้อมูลไม่ถูกต้อง</v>
      </c>
      <c r="V381" s="149" t="str">
        <f>IF(ISNUMBER(S381),
IF(H$2=ตัวเลือก!A$30,"ยังไม่บันทึกข้อมูล",S381*0.47),"ข้อมูลไม่ถูกต้อง")</f>
        <v>ข้อมูลไม่ถูกต้อง</v>
      </c>
      <c r="W381" s="149" t="str">
        <f t="shared" si="47"/>
        <v>ข้อมูลไม่ถูกต้อง</v>
      </c>
      <c r="X381" s="148" t="str">
        <f t="shared" si="48"/>
        <v>ข้อมูลไม่ถูกต้อง</v>
      </c>
      <c r="Y381" s="38"/>
      <c r="Z381" s="38"/>
      <c r="AA381" s="38"/>
    </row>
    <row r="382" spans="1:27" x14ac:dyDescent="0.45">
      <c r="A382" s="38">
        <v>377</v>
      </c>
      <c r="B382" s="38"/>
      <c r="C382" s="38"/>
      <c r="D382" s="38"/>
      <c r="E382" s="38"/>
      <c r="F382" s="35"/>
      <c r="G382" s="35"/>
      <c r="H382" s="150"/>
      <c r="I382" s="38"/>
      <c r="J382" s="149" t="str">
        <f t="shared" si="49"/>
        <v>รอข้อมูลคอลัมน์ H</v>
      </c>
      <c r="K382" s="150"/>
      <c r="L382" s="150"/>
      <c r="M382" s="150"/>
      <c r="N382" s="149" t="str" cm="1">
        <f t="array" ref="N382">IF(AND(K382:M382=""),"ยังไม่บันทึกข้อมูล",
IF(M382&lt;&gt;"",
IF(M382&gt;=1.3,M382,"เป็นไม้พุ่ม"),
IF(K382+L382&gt;=1.3,K382+L382,"เป็นไม้พุ่ม")))</f>
        <v>ยังไม่บันทึกข้อมูล</v>
      </c>
      <c r="O382" s="149" t="str">
        <f t="shared" si="42"/>
        <v>ข้อมูลไม่ถูกต้อง</v>
      </c>
      <c r="P382" s="149" t="str">
        <f t="shared" si="43"/>
        <v>ข้อมูลไม่ถูกต้อง</v>
      </c>
      <c r="Q382" s="149" t="str">
        <f t="shared" si="44"/>
        <v>ข้อมูลไม่ถูกต้อง</v>
      </c>
      <c r="R382" s="149" t="str">
        <f t="shared" si="45"/>
        <v>ข้อมูลไม่ถูกต้อง</v>
      </c>
      <c r="S382" s="149" t="str">
        <f>IF(ISNUMBER(R382),
IF(H$2=ตัวเลือก!A$30,"ยังไม่บันทึกข้อมูล",R382*0.27),"ข้อมูลไม่ถูกต้อง")</f>
        <v>ข้อมูลไม่ถูกต้อง</v>
      </c>
      <c r="T382" s="149" t="str">
        <f t="shared" si="46"/>
        <v>ข้อมูลไม่ถูกต้อง</v>
      </c>
      <c r="U382" s="149" t="str">
        <f>IF(ISNUMBER(R382),
IF(H$2=ตัวเลือก!A$30,"ยังไม่บันทึกข้อมูล",R382*0.47),"ข้อมูลไม่ถูกต้อง")</f>
        <v>ข้อมูลไม่ถูกต้อง</v>
      </c>
      <c r="V382" s="149" t="str">
        <f>IF(ISNUMBER(S382),
IF(H$2=ตัวเลือก!A$30,"ยังไม่บันทึกข้อมูล",S382*0.47),"ข้อมูลไม่ถูกต้อง")</f>
        <v>ข้อมูลไม่ถูกต้อง</v>
      </c>
      <c r="W382" s="149" t="str">
        <f t="shared" si="47"/>
        <v>ข้อมูลไม่ถูกต้อง</v>
      </c>
      <c r="X382" s="148" t="str">
        <f t="shared" si="48"/>
        <v>ข้อมูลไม่ถูกต้อง</v>
      </c>
      <c r="Y382" s="38"/>
      <c r="Z382" s="38"/>
      <c r="AA382" s="38"/>
    </row>
    <row r="383" spans="1:27" x14ac:dyDescent="0.45">
      <c r="A383" s="38">
        <v>378</v>
      </c>
      <c r="B383" s="38"/>
      <c r="C383" s="38"/>
      <c r="D383" s="38"/>
      <c r="E383" s="38"/>
      <c r="F383" s="35"/>
      <c r="G383" s="35"/>
      <c r="H383" s="150"/>
      <c r="I383" s="38"/>
      <c r="J383" s="149" t="str">
        <f t="shared" si="49"/>
        <v>รอข้อมูลคอลัมน์ H</v>
      </c>
      <c r="K383" s="150"/>
      <c r="L383" s="150"/>
      <c r="M383" s="150"/>
      <c r="N383" s="149" t="str" cm="1">
        <f t="array" ref="N383">IF(AND(K383:M383=""),"ยังไม่บันทึกข้อมูล",
IF(M383&lt;&gt;"",
IF(M383&gt;=1.3,M383,"เป็นไม้พุ่ม"),
IF(K383+L383&gt;=1.3,K383+L383,"เป็นไม้พุ่ม")))</f>
        <v>ยังไม่บันทึกข้อมูล</v>
      </c>
      <c r="O383" s="149" t="str">
        <f t="shared" si="42"/>
        <v>ข้อมูลไม่ถูกต้อง</v>
      </c>
      <c r="P383" s="149" t="str">
        <f t="shared" si="43"/>
        <v>ข้อมูลไม่ถูกต้อง</v>
      </c>
      <c r="Q383" s="149" t="str">
        <f t="shared" si="44"/>
        <v>ข้อมูลไม่ถูกต้อง</v>
      </c>
      <c r="R383" s="149" t="str">
        <f t="shared" si="45"/>
        <v>ข้อมูลไม่ถูกต้อง</v>
      </c>
      <c r="S383" s="149" t="str">
        <f>IF(ISNUMBER(R383),
IF(H$2=ตัวเลือก!A$30,"ยังไม่บันทึกข้อมูล",R383*0.27),"ข้อมูลไม่ถูกต้อง")</f>
        <v>ข้อมูลไม่ถูกต้อง</v>
      </c>
      <c r="T383" s="149" t="str">
        <f t="shared" si="46"/>
        <v>ข้อมูลไม่ถูกต้อง</v>
      </c>
      <c r="U383" s="149" t="str">
        <f>IF(ISNUMBER(R383),
IF(H$2=ตัวเลือก!A$30,"ยังไม่บันทึกข้อมูล",R383*0.47),"ข้อมูลไม่ถูกต้อง")</f>
        <v>ข้อมูลไม่ถูกต้อง</v>
      </c>
      <c r="V383" s="149" t="str">
        <f>IF(ISNUMBER(S383),
IF(H$2=ตัวเลือก!A$30,"ยังไม่บันทึกข้อมูล",S383*0.47),"ข้อมูลไม่ถูกต้อง")</f>
        <v>ข้อมูลไม่ถูกต้อง</v>
      </c>
      <c r="W383" s="149" t="str">
        <f t="shared" si="47"/>
        <v>ข้อมูลไม่ถูกต้อง</v>
      </c>
      <c r="X383" s="148" t="str">
        <f t="shared" si="48"/>
        <v>ข้อมูลไม่ถูกต้อง</v>
      </c>
      <c r="Y383" s="38"/>
      <c r="Z383" s="38"/>
      <c r="AA383" s="38"/>
    </row>
    <row r="384" spans="1:27" x14ac:dyDescent="0.45">
      <c r="A384" s="38">
        <v>379</v>
      </c>
      <c r="B384" s="38"/>
      <c r="C384" s="38"/>
      <c r="D384" s="38"/>
      <c r="E384" s="38"/>
      <c r="F384" s="35"/>
      <c r="G384" s="35"/>
      <c r="H384" s="150"/>
      <c r="I384" s="38"/>
      <c r="J384" s="149" t="str">
        <f t="shared" si="49"/>
        <v>รอข้อมูลคอลัมน์ H</v>
      </c>
      <c r="K384" s="150"/>
      <c r="L384" s="150"/>
      <c r="M384" s="150"/>
      <c r="N384" s="149" t="str" cm="1">
        <f t="array" ref="N384">IF(AND(K384:M384=""),"ยังไม่บันทึกข้อมูล",
IF(M384&lt;&gt;"",
IF(M384&gt;=1.3,M384,"เป็นไม้พุ่ม"),
IF(K384+L384&gt;=1.3,K384+L384,"เป็นไม้พุ่ม")))</f>
        <v>ยังไม่บันทึกข้อมูล</v>
      </c>
      <c r="O384" s="149" t="str">
        <f t="shared" si="42"/>
        <v>ข้อมูลไม่ถูกต้อง</v>
      </c>
      <c r="P384" s="149" t="str">
        <f t="shared" si="43"/>
        <v>ข้อมูลไม่ถูกต้อง</v>
      </c>
      <c r="Q384" s="149" t="str">
        <f t="shared" si="44"/>
        <v>ข้อมูลไม่ถูกต้อง</v>
      </c>
      <c r="R384" s="149" t="str">
        <f t="shared" si="45"/>
        <v>ข้อมูลไม่ถูกต้อง</v>
      </c>
      <c r="S384" s="149" t="str">
        <f>IF(ISNUMBER(R384),
IF(H$2=ตัวเลือก!A$30,"ยังไม่บันทึกข้อมูล",R384*0.27),"ข้อมูลไม่ถูกต้อง")</f>
        <v>ข้อมูลไม่ถูกต้อง</v>
      </c>
      <c r="T384" s="149" t="str">
        <f t="shared" si="46"/>
        <v>ข้อมูลไม่ถูกต้อง</v>
      </c>
      <c r="U384" s="149" t="str">
        <f>IF(ISNUMBER(R384),
IF(H$2=ตัวเลือก!A$30,"ยังไม่บันทึกข้อมูล",R384*0.47),"ข้อมูลไม่ถูกต้อง")</f>
        <v>ข้อมูลไม่ถูกต้อง</v>
      </c>
      <c r="V384" s="149" t="str">
        <f>IF(ISNUMBER(S384),
IF(H$2=ตัวเลือก!A$30,"ยังไม่บันทึกข้อมูล",S384*0.47),"ข้อมูลไม่ถูกต้อง")</f>
        <v>ข้อมูลไม่ถูกต้อง</v>
      </c>
      <c r="W384" s="149" t="str">
        <f t="shared" si="47"/>
        <v>ข้อมูลไม่ถูกต้อง</v>
      </c>
      <c r="X384" s="148" t="str">
        <f t="shared" si="48"/>
        <v>ข้อมูลไม่ถูกต้อง</v>
      </c>
      <c r="Y384" s="38"/>
      <c r="Z384" s="38"/>
      <c r="AA384" s="38"/>
    </row>
    <row r="385" spans="1:27" x14ac:dyDescent="0.45">
      <c r="A385" s="38">
        <v>380</v>
      </c>
      <c r="B385" s="38"/>
      <c r="C385" s="38"/>
      <c r="D385" s="38"/>
      <c r="E385" s="38"/>
      <c r="F385" s="35"/>
      <c r="G385" s="35"/>
      <c r="H385" s="150"/>
      <c r="I385" s="38"/>
      <c r="J385" s="149" t="str">
        <f t="shared" si="49"/>
        <v>รอข้อมูลคอลัมน์ H</v>
      </c>
      <c r="K385" s="150"/>
      <c r="L385" s="150"/>
      <c r="M385" s="150"/>
      <c r="N385" s="149" t="str" cm="1">
        <f t="array" ref="N385">IF(AND(K385:M385=""),"ยังไม่บันทึกข้อมูล",
IF(M385&lt;&gt;"",
IF(M385&gt;=1.3,M385,"เป็นไม้พุ่ม"),
IF(K385+L385&gt;=1.3,K385+L385,"เป็นไม้พุ่ม")))</f>
        <v>ยังไม่บันทึกข้อมูล</v>
      </c>
      <c r="O385" s="149" t="str">
        <f t="shared" si="42"/>
        <v>ข้อมูลไม่ถูกต้อง</v>
      </c>
      <c r="P385" s="149" t="str">
        <f t="shared" si="43"/>
        <v>ข้อมูลไม่ถูกต้อง</v>
      </c>
      <c r="Q385" s="149" t="str">
        <f t="shared" si="44"/>
        <v>ข้อมูลไม่ถูกต้อง</v>
      </c>
      <c r="R385" s="149" t="str">
        <f t="shared" si="45"/>
        <v>ข้อมูลไม่ถูกต้อง</v>
      </c>
      <c r="S385" s="149" t="str">
        <f>IF(ISNUMBER(R385),
IF(H$2=ตัวเลือก!A$30,"ยังไม่บันทึกข้อมูล",R385*0.27),"ข้อมูลไม่ถูกต้อง")</f>
        <v>ข้อมูลไม่ถูกต้อง</v>
      </c>
      <c r="T385" s="149" t="str">
        <f t="shared" si="46"/>
        <v>ข้อมูลไม่ถูกต้อง</v>
      </c>
      <c r="U385" s="149" t="str">
        <f>IF(ISNUMBER(R385),
IF(H$2=ตัวเลือก!A$30,"ยังไม่บันทึกข้อมูล",R385*0.47),"ข้อมูลไม่ถูกต้อง")</f>
        <v>ข้อมูลไม่ถูกต้อง</v>
      </c>
      <c r="V385" s="149" t="str">
        <f>IF(ISNUMBER(S385),
IF(H$2=ตัวเลือก!A$30,"ยังไม่บันทึกข้อมูล",S385*0.47),"ข้อมูลไม่ถูกต้อง")</f>
        <v>ข้อมูลไม่ถูกต้อง</v>
      </c>
      <c r="W385" s="149" t="str">
        <f t="shared" si="47"/>
        <v>ข้อมูลไม่ถูกต้อง</v>
      </c>
      <c r="X385" s="148" t="str">
        <f t="shared" si="48"/>
        <v>ข้อมูลไม่ถูกต้อง</v>
      </c>
      <c r="Y385" s="38"/>
      <c r="Z385" s="38"/>
      <c r="AA385" s="38"/>
    </row>
    <row r="386" spans="1:27" x14ac:dyDescent="0.45">
      <c r="A386" s="38">
        <v>381</v>
      </c>
      <c r="B386" s="38"/>
      <c r="C386" s="38"/>
      <c r="D386" s="38"/>
      <c r="E386" s="38"/>
      <c r="F386" s="35"/>
      <c r="G386" s="35"/>
      <c r="H386" s="150"/>
      <c r="I386" s="38"/>
      <c r="J386" s="149" t="str">
        <f t="shared" si="49"/>
        <v>รอข้อมูลคอลัมน์ H</v>
      </c>
      <c r="K386" s="150"/>
      <c r="L386" s="150"/>
      <c r="M386" s="150"/>
      <c r="N386" s="149" t="str" cm="1">
        <f t="array" ref="N386">IF(AND(K386:M386=""),"ยังไม่บันทึกข้อมูล",
IF(M386&lt;&gt;"",
IF(M386&gt;=1.3,M386,"เป็นไม้พุ่ม"),
IF(K386+L386&gt;=1.3,K386+L386,"เป็นไม้พุ่ม")))</f>
        <v>ยังไม่บันทึกข้อมูล</v>
      </c>
      <c r="O386" s="149" t="str">
        <f t="shared" si="42"/>
        <v>ข้อมูลไม่ถูกต้อง</v>
      </c>
      <c r="P386" s="149" t="str">
        <f t="shared" si="43"/>
        <v>ข้อมูลไม่ถูกต้อง</v>
      </c>
      <c r="Q386" s="149" t="str">
        <f t="shared" si="44"/>
        <v>ข้อมูลไม่ถูกต้อง</v>
      </c>
      <c r="R386" s="149" t="str">
        <f t="shared" si="45"/>
        <v>ข้อมูลไม่ถูกต้อง</v>
      </c>
      <c r="S386" s="149" t="str">
        <f>IF(ISNUMBER(R386),
IF(H$2=ตัวเลือก!A$30,"ยังไม่บันทึกข้อมูล",R386*0.27),"ข้อมูลไม่ถูกต้อง")</f>
        <v>ข้อมูลไม่ถูกต้อง</v>
      </c>
      <c r="T386" s="149" t="str">
        <f t="shared" si="46"/>
        <v>ข้อมูลไม่ถูกต้อง</v>
      </c>
      <c r="U386" s="149" t="str">
        <f>IF(ISNUMBER(R386),
IF(H$2=ตัวเลือก!A$30,"ยังไม่บันทึกข้อมูล",R386*0.47),"ข้อมูลไม่ถูกต้อง")</f>
        <v>ข้อมูลไม่ถูกต้อง</v>
      </c>
      <c r="V386" s="149" t="str">
        <f>IF(ISNUMBER(S386),
IF(H$2=ตัวเลือก!A$30,"ยังไม่บันทึกข้อมูล",S386*0.47),"ข้อมูลไม่ถูกต้อง")</f>
        <v>ข้อมูลไม่ถูกต้อง</v>
      </c>
      <c r="W386" s="149" t="str">
        <f t="shared" si="47"/>
        <v>ข้อมูลไม่ถูกต้อง</v>
      </c>
      <c r="X386" s="148" t="str">
        <f t="shared" si="48"/>
        <v>ข้อมูลไม่ถูกต้อง</v>
      </c>
      <c r="Y386" s="38"/>
      <c r="Z386" s="38"/>
      <c r="AA386" s="38"/>
    </row>
    <row r="387" spans="1:27" x14ac:dyDescent="0.45">
      <c r="A387" s="38">
        <v>382</v>
      </c>
      <c r="B387" s="38"/>
      <c r="C387" s="38"/>
      <c r="D387" s="38"/>
      <c r="E387" s="38"/>
      <c r="F387" s="35"/>
      <c r="G387" s="35"/>
      <c r="H387" s="150"/>
      <c r="I387" s="38"/>
      <c r="J387" s="149" t="str">
        <f t="shared" si="49"/>
        <v>รอข้อมูลคอลัมน์ H</v>
      </c>
      <c r="K387" s="150"/>
      <c r="L387" s="150"/>
      <c r="M387" s="150"/>
      <c r="N387" s="149" t="str" cm="1">
        <f t="array" ref="N387">IF(AND(K387:M387=""),"ยังไม่บันทึกข้อมูล",
IF(M387&lt;&gt;"",
IF(M387&gt;=1.3,M387,"เป็นไม้พุ่ม"),
IF(K387+L387&gt;=1.3,K387+L387,"เป็นไม้พุ่ม")))</f>
        <v>ยังไม่บันทึกข้อมูล</v>
      </c>
      <c r="O387" s="149" t="str">
        <f t="shared" si="42"/>
        <v>ข้อมูลไม่ถูกต้อง</v>
      </c>
      <c r="P387" s="149" t="str">
        <f t="shared" si="43"/>
        <v>ข้อมูลไม่ถูกต้อง</v>
      </c>
      <c r="Q387" s="149" t="str">
        <f t="shared" si="44"/>
        <v>ข้อมูลไม่ถูกต้อง</v>
      </c>
      <c r="R387" s="149" t="str">
        <f t="shared" si="45"/>
        <v>ข้อมูลไม่ถูกต้อง</v>
      </c>
      <c r="S387" s="149" t="str">
        <f>IF(ISNUMBER(R387),
IF(H$2=ตัวเลือก!A$30,"ยังไม่บันทึกข้อมูล",R387*0.27),"ข้อมูลไม่ถูกต้อง")</f>
        <v>ข้อมูลไม่ถูกต้อง</v>
      </c>
      <c r="T387" s="149" t="str">
        <f t="shared" si="46"/>
        <v>ข้อมูลไม่ถูกต้อง</v>
      </c>
      <c r="U387" s="149" t="str">
        <f>IF(ISNUMBER(R387),
IF(H$2=ตัวเลือก!A$30,"ยังไม่บันทึกข้อมูล",R387*0.47),"ข้อมูลไม่ถูกต้อง")</f>
        <v>ข้อมูลไม่ถูกต้อง</v>
      </c>
      <c r="V387" s="149" t="str">
        <f>IF(ISNUMBER(S387),
IF(H$2=ตัวเลือก!A$30,"ยังไม่บันทึกข้อมูล",S387*0.47),"ข้อมูลไม่ถูกต้อง")</f>
        <v>ข้อมูลไม่ถูกต้อง</v>
      </c>
      <c r="W387" s="149" t="str">
        <f t="shared" si="47"/>
        <v>ข้อมูลไม่ถูกต้อง</v>
      </c>
      <c r="X387" s="148" t="str">
        <f t="shared" si="48"/>
        <v>ข้อมูลไม่ถูกต้อง</v>
      </c>
      <c r="Y387" s="38"/>
      <c r="Z387" s="38"/>
      <c r="AA387" s="38"/>
    </row>
    <row r="388" spans="1:27" x14ac:dyDescent="0.45">
      <c r="A388" s="38">
        <v>383</v>
      </c>
      <c r="B388" s="38"/>
      <c r="C388" s="38"/>
      <c r="D388" s="38"/>
      <c r="E388" s="38"/>
      <c r="F388" s="35"/>
      <c r="G388" s="35"/>
      <c r="H388" s="150"/>
      <c r="I388" s="38"/>
      <c r="J388" s="149" t="str">
        <f t="shared" si="49"/>
        <v>รอข้อมูลคอลัมน์ H</v>
      </c>
      <c r="K388" s="150"/>
      <c r="L388" s="150"/>
      <c r="M388" s="150"/>
      <c r="N388" s="149" t="str" cm="1">
        <f t="array" ref="N388">IF(AND(K388:M388=""),"ยังไม่บันทึกข้อมูล",
IF(M388&lt;&gt;"",
IF(M388&gt;=1.3,M388,"เป็นไม้พุ่ม"),
IF(K388+L388&gt;=1.3,K388+L388,"เป็นไม้พุ่ม")))</f>
        <v>ยังไม่บันทึกข้อมูล</v>
      </c>
      <c r="O388" s="149" t="str">
        <f t="shared" si="42"/>
        <v>ข้อมูลไม่ถูกต้อง</v>
      </c>
      <c r="P388" s="149" t="str">
        <f t="shared" si="43"/>
        <v>ข้อมูลไม่ถูกต้อง</v>
      </c>
      <c r="Q388" s="149" t="str">
        <f t="shared" si="44"/>
        <v>ข้อมูลไม่ถูกต้อง</v>
      </c>
      <c r="R388" s="149" t="str">
        <f t="shared" si="45"/>
        <v>ข้อมูลไม่ถูกต้อง</v>
      </c>
      <c r="S388" s="149" t="str">
        <f>IF(ISNUMBER(R388),
IF(H$2=ตัวเลือก!A$30,"ยังไม่บันทึกข้อมูล",R388*0.27),"ข้อมูลไม่ถูกต้อง")</f>
        <v>ข้อมูลไม่ถูกต้อง</v>
      </c>
      <c r="T388" s="149" t="str">
        <f t="shared" si="46"/>
        <v>ข้อมูลไม่ถูกต้อง</v>
      </c>
      <c r="U388" s="149" t="str">
        <f>IF(ISNUMBER(R388),
IF(H$2=ตัวเลือก!A$30,"ยังไม่บันทึกข้อมูล",R388*0.47),"ข้อมูลไม่ถูกต้อง")</f>
        <v>ข้อมูลไม่ถูกต้อง</v>
      </c>
      <c r="V388" s="149" t="str">
        <f>IF(ISNUMBER(S388),
IF(H$2=ตัวเลือก!A$30,"ยังไม่บันทึกข้อมูล",S388*0.47),"ข้อมูลไม่ถูกต้อง")</f>
        <v>ข้อมูลไม่ถูกต้อง</v>
      </c>
      <c r="W388" s="149" t="str">
        <f t="shared" si="47"/>
        <v>ข้อมูลไม่ถูกต้อง</v>
      </c>
      <c r="X388" s="148" t="str">
        <f t="shared" si="48"/>
        <v>ข้อมูลไม่ถูกต้อง</v>
      </c>
      <c r="Y388" s="38"/>
      <c r="Z388" s="38"/>
      <c r="AA388" s="38"/>
    </row>
    <row r="389" spans="1:27" x14ac:dyDescent="0.45">
      <c r="A389" s="38">
        <v>384</v>
      </c>
      <c r="B389" s="38"/>
      <c r="C389" s="38"/>
      <c r="D389" s="38"/>
      <c r="E389" s="38"/>
      <c r="F389" s="35"/>
      <c r="G389" s="35"/>
      <c r="H389" s="150"/>
      <c r="I389" s="38"/>
      <c r="J389" s="149" t="str">
        <f t="shared" si="49"/>
        <v>รอข้อมูลคอลัมน์ H</v>
      </c>
      <c r="K389" s="150"/>
      <c r="L389" s="150"/>
      <c r="M389" s="150"/>
      <c r="N389" s="149" t="str" cm="1">
        <f t="array" ref="N389">IF(AND(K389:M389=""),"ยังไม่บันทึกข้อมูล",
IF(M389&lt;&gt;"",
IF(M389&gt;=1.3,M389,"เป็นไม้พุ่ม"),
IF(K389+L389&gt;=1.3,K389+L389,"เป็นไม้พุ่ม")))</f>
        <v>ยังไม่บันทึกข้อมูล</v>
      </c>
      <c r="O389" s="149" t="str">
        <f t="shared" si="42"/>
        <v>ข้อมูลไม่ถูกต้อง</v>
      </c>
      <c r="P389" s="149" t="str">
        <f t="shared" si="43"/>
        <v>ข้อมูลไม่ถูกต้อง</v>
      </c>
      <c r="Q389" s="149" t="str">
        <f t="shared" si="44"/>
        <v>ข้อมูลไม่ถูกต้อง</v>
      </c>
      <c r="R389" s="149" t="str">
        <f t="shared" si="45"/>
        <v>ข้อมูลไม่ถูกต้อง</v>
      </c>
      <c r="S389" s="149" t="str">
        <f>IF(ISNUMBER(R389),
IF(H$2=ตัวเลือก!A$30,"ยังไม่บันทึกข้อมูล",R389*0.27),"ข้อมูลไม่ถูกต้อง")</f>
        <v>ข้อมูลไม่ถูกต้อง</v>
      </c>
      <c r="T389" s="149" t="str">
        <f t="shared" si="46"/>
        <v>ข้อมูลไม่ถูกต้อง</v>
      </c>
      <c r="U389" s="149" t="str">
        <f>IF(ISNUMBER(R389),
IF(H$2=ตัวเลือก!A$30,"ยังไม่บันทึกข้อมูล",R389*0.47),"ข้อมูลไม่ถูกต้อง")</f>
        <v>ข้อมูลไม่ถูกต้อง</v>
      </c>
      <c r="V389" s="149" t="str">
        <f>IF(ISNUMBER(S389),
IF(H$2=ตัวเลือก!A$30,"ยังไม่บันทึกข้อมูล",S389*0.47),"ข้อมูลไม่ถูกต้อง")</f>
        <v>ข้อมูลไม่ถูกต้อง</v>
      </c>
      <c r="W389" s="149" t="str">
        <f t="shared" si="47"/>
        <v>ข้อมูลไม่ถูกต้อง</v>
      </c>
      <c r="X389" s="148" t="str">
        <f t="shared" si="48"/>
        <v>ข้อมูลไม่ถูกต้อง</v>
      </c>
      <c r="Y389" s="38"/>
      <c r="Z389" s="38"/>
      <c r="AA389" s="38"/>
    </row>
    <row r="390" spans="1:27" x14ac:dyDescent="0.45">
      <c r="A390" s="38">
        <v>385</v>
      </c>
      <c r="B390" s="38"/>
      <c r="C390" s="38"/>
      <c r="D390" s="38"/>
      <c r="E390" s="38"/>
      <c r="F390" s="35"/>
      <c r="G390" s="35"/>
      <c r="H390" s="150"/>
      <c r="I390" s="38"/>
      <c r="J390" s="149" t="str">
        <f t="shared" si="49"/>
        <v>รอข้อมูลคอลัมน์ H</v>
      </c>
      <c r="K390" s="150"/>
      <c r="L390" s="150"/>
      <c r="M390" s="150"/>
      <c r="N390" s="149" t="str" cm="1">
        <f t="array" ref="N390">IF(AND(K390:M390=""),"ยังไม่บันทึกข้อมูล",
IF(M390&lt;&gt;"",
IF(M390&gt;=1.3,M390,"เป็นไม้พุ่ม"),
IF(K390+L390&gt;=1.3,K390+L390,"เป็นไม้พุ่ม")))</f>
        <v>ยังไม่บันทึกข้อมูล</v>
      </c>
      <c r="O390" s="149" t="str">
        <f t="shared" si="42"/>
        <v>ข้อมูลไม่ถูกต้อง</v>
      </c>
      <c r="P390" s="149" t="str">
        <f t="shared" si="43"/>
        <v>ข้อมูลไม่ถูกต้อง</v>
      </c>
      <c r="Q390" s="149" t="str">
        <f t="shared" si="44"/>
        <v>ข้อมูลไม่ถูกต้อง</v>
      </c>
      <c r="R390" s="149" t="str">
        <f t="shared" si="45"/>
        <v>ข้อมูลไม่ถูกต้อง</v>
      </c>
      <c r="S390" s="149" t="str">
        <f>IF(ISNUMBER(R390),
IF(H$2=ตัวเลือก!A$30,"ยังไม่บันทึกข้อมูล",R390*0.27),"ข้อมูลไม่ถูกต้อง")</f>
        <v>ข้อมูลไม่ถูกต้อง</v>
      </c>
      <c r="T390" s="149" t="str">
        <f t="shared" si="46"/>
        <v>ข้อมูลไม่ถูกต้อง</v>
      </c>
      <c r="U390" s="149" t="str">
        <f>IF(ISNUMBER(R390),
IF(H$2=ตัวเลือก!A$30,"ยังไม่บันทึกข้อมูล",R390*0.47),"ข้อมูลไม่ถูกต้อง")</f>
        <v>ข้อมูลไม่ถูกต้อง</v>
      </c>
      <c r="V390" s="149" t="str">
        <f>IF(ISNUMBER(S390),
IF(H$2=ตัวเลือก!A$30,"ยังไม่บันทึกข้อมูล",S390*0.47),"ข้อมูลไม่ถูกต้อง")</f>
        <v>ข้อมูลไม่ถูกต้อง</v>
      </c>
      <c r="W390" s="149" t="str">
        <f t="shared" si="47"/>
        <v>ข้อมูลไม่ถูกต้อง</v>
      </c>
      <c r="X390" s="148" t="str">
        <f t="shared" si="48"/>
        <v>ข้อมูลไม่ถูกต้อง</v>
      </c>
      <c r="Y390" s="38"/>
      <c r="Z390" s="38"/>
      <c r="AA390" s="38"/>
    </row>
    <row r="391" spans="1:27" x14ac:dyDescent="0.45">
      <c r="A391" s="38">
        <v>386</v>
      </c>
      <c r="B391" s="38"/>
      <c r="C391" s="38"/>
      <c r="D391" s="38"/>
      <c r="E391" s="38"/>
      <c r="F391" s="35"/>
      <c r="G391" s="35"/>
      <c r="H391" s="150"/>
      <c r="I391" s="38"/>
      <c r="J391" s="149" t="str">
        <f t="shared" si="49"/>
        <v>รอข้อมูลคอลัมน์ H</v>
      </c>
      <c r="K391" s="150"/>
      <c r="L391" s="150"/>
      <c r="M391" s="150"/>
      <c r="N391" s="149" t="str" cm="1">
        <f t="array" ref="N391">IF(AND(K391:M391=""),"ยังไม่บันทึกข้อมูล",
IF(M391&lt;&gt;"",
IF(M391&gt;=1.3,M391,"เป็นไม้พุ่ม"),
IF(K391+L391&gt;=1.3,K391+L391,"เป็นไม้พุ่ม")))</f>
        <v>ยังไม่บันทึกข้อมูล</v>
      </c>
      <c r="O391" s="149" t="str">
        <f t="shared" ref="O391:O454" si="50">IF(AND(ISNUMBER(J391),ISNUMBER(N391)),0.0702*(((J391^2)*N391))^0.8737,"ข้อมูลไม่ถูกต้อง")</f>
        <v>ข้อมูลไม่ถูกต้อง</v>
      </c>
      <c r="P391" s="149" t="str">
        <f t="shared" ref="P391:P454" si="51">IF(AND(ISNUMBER(J391),ISNUMBER(N391)),0.0093*(((J391^2)*N391))^0.9403,"ข้อมูลไม่ถูกต้อง")</f>
        <v>ข้อมูลไม่ถูกต้อง</v>
      </c>
      <c r="Q391" s="149" t="str">
        <f t="shared" ref="Q391:Q454" si="52">IF(AND(ISNUMBER(K391),ISNUMBER(O391)),0.0244*(((K391^2)*O391))^1.0517,"ข้อมูลไม่ถูกต้อง")</f>
        <v>ข้อมูลไม่ถูกต้อง</v>
      </c>
      <c r="R391" s="149" t="str">
        <f t="shared" ref="R391:R454" si="53">IF(AND(O391&lt;&gt;"ข้อมูลไม่ถูกต้อง",P391&lt;&gt;"ข้อมูลไม่ถูกต้อง",Q391&lt;&gt;"ข้อมูลไม่ถูกต้อง"),O391+P391+Q391,"ข้อมูลไม่ถูกต้อง")</f>
        <v>ข้อมูลไม่ถูกต้อง</v>
      </c>
      <c r="S391" s="149" t="str">
        <f>IF(ISNUMBER(R391),
IF(H$2=ตัวเลือก!A$30,"ยังไม่บันทึกข้อมูล",R391*0.27),"ข้อมูลไม่ถูกต้อง")</f>
        <v>ข้อมูลไม่ถูกต้อง</v>
      </c>
      <c r="T391" s="149" t="str">
        <f t="shared" ref="T391:T454" si="54">IF(AND(ISNUMBER(R391),ISNUMBER(S391)),R391+S391,"ข้อมูลไม่ถูกต้อง")</f>
        <v>ข้อมูลไม่ถูกต้อง</v>
      </c>
      <c r="U391" s="149" t="str">
        <f>IF(ISNUMBER(R391),
IF(H$2=ตัวเลือก!A$30,"ยังไม่บันทึกข้อมูล",R391*0.47),"ข้อมูลไม่ถูกต้อง")</f>
        <v>ข้อมูลไม่ถูกต้อง</v>
      </c>
      <c r="V391" s="149" t="str">
        <f>IF(ISNUMBER(S391),
IF(H$2=ตัวเลือก!A$30,"ยังไม่บันทึกข้อมูล",S391*0.47),"ข้อมูลไม่ถูกต้อง")</f>
        <v>ข้อมูลไม่ถูกต้อง</v>
      </c>
      <c r="W391" s="149" t="str">
        <f t="shared" ref="W391:W454" si="55">IF(AND(ISNUMBER(U391),ISNUMBER(V391)),((U391+V391)/1000),"ข้อมูลไม่ถูกต้อง")</f>
        <v>ข้อมูลไม่ถูกต้อง</v>
      </c>
      <c r="X391" s="148" t="str">
        <f t="shared" si="48"/>
        <v>ข้อมูลไม่ถูกต้อง</v>
      </c>
      <c r="Y391" s="38"/>
      <c r="Z391" s="38"/>
      <c r="AA391" s="38"/>
    </row>
    <row r="392" spans="1:27" x14ac:dyDescent="0.45">
      <c r="A392" s="38">
        <v>387</v>
      </c>
      <c r="B392" s="38"/>
      <c r="C392" s="38"/>
      <c r="D392" s="38"/>
      <c r="E392" s="38"/>
      <c r="F392" s="35"/>
      <c r="G392" s="35"/>
      <c r="H392" s="150"/>
      <c r="I392" s="38"/>
      <c r="J392" s="149" t="str">
        <f t="shared" si="49"/>
        <v>รอข้อมูลคอลัมน์ H</v>
      </c>
      <c r="K392" s="150"/>
      <c r="L392" s="150"/>
      <c r="M392" s="150"/>
      <c r="N392" s="149" t="str" cm="1">
        <f t="array" ref="N392">IF(AND(K392:M392=""),"ยังไม่บันทึกข้อมูล",
IF(M392&lt;&gt;"",
IF(M392&gt;=1.3,M392,"เป็นไม้พุ่ม"),
IF(K392+L392&gt;=1.3,K392+L392,"เป็นไม้พุ่ม")))</f>
        <v>ยังไม่บันทึกข้อมูล</v>
      </c>
      <c r="O392" s="149" t="str">
        <f t="shared" si="50"/>
        <v>ข้อมูลไม่ถูกต้อง</v>
      </c>
      <c r="P392" s="149" t="str">
        <f t="shared" si="51"/>
        <v>ข้อมูลไม่ถูกต้อง</v>
      </c>
      <c r="Q392" s="149" t="str">
        <f t="shared" si="52"/>
        <v>ข้อมูลไม่ถูกต้อง</v>
      </c>
      <c r="R392" s="149" t="str">
        <f t="shared" si="53"/>
        <v>ข้อมูลไม่ถูกต้อง</v>
      </c>
      <c r="S392" s="149" t="str">
        <f>IF(ISNUMBER(R392),
IF(H$2=ตัวเลือก!A$30,"ยังไม่บันทึกข้อมูล",R392*0.27),"ข้อมูลไม่ถูกต้อง")</f>
        <v>ข้อมูลไม่ถูกต้อง</v>
      </c>
      <c r="T392" s="149" t="str">
        <f t="shared" si="54"/>
        <v>ข้อมูลไม่ถูกต้อง</v>
      </c>
      <c r="U392" s="149" t="str">
        <f>IF(ISNUMBER(R392),
IF(H$2=ตัวเลือก!A$30,"ยังไม่บันทึกข้อมูล",R392*0.47),"ข้อมูลไม่ถูกต้อง")</f>
        <v>ข้อมูลไม่ถูกต้อง</v>
      </c>
      <c r="V392" s="149" t="str">
        <f>IF(ISNUMBER(S392),
IF(H$2=ตัวเลือก!A$30,"ยังไม่บันทึกข้อมูล",S392*0.47),"ข้อมูลไม่ถูกต้อง")</f>
        <v>ข้อมูลไม่ถูกต้อง</v>
      </c>
      <c r="W392" s="149" t="str">
        <f t="shared" si="55"/>
        <v>ข้อมูลไม่ถูกต้อง</v>
      </c>
      <c r="X392" s="148" t="str">
        <f t="shared" si="48"/>
        <v>ข้อมูลไม่ถูกต้อง</v>
      </c>
      <c r="Y392" s="38"/>
      <c r="Z392" s="38"/>
      <c r="AA392" s="38"/>
    </row>
    <row r="393" spans="1:27" x14ac:dyDescent="0.45">
      <c r="A393" s="38">
        <v>388</v>
      </c>
      <c r="B393" s="38"/>
      <c r="C393" s="38"/>
      <c r="D393" s="38"/>
      <c r="E393" s="38"/>
      <c r="F393" s="35"/>
      <c r="G393" s="35"/>
      <c r="H393" s="150"/>
      <c r="I393" s="38"/>
      <c r="J393" s="149" t="str">
        <f t="shared" si="49"/>
        <v>รอข้อมูลคอลัมน์ H</v>
      </c>
      <c r="K393" s="150"/>
      <c r="L393" s="150"/>
      <c r="M393" s="150"/>
      <c r="N393" s="149" t="str" cm="1">
        <f t="array" ref="N393">IF(AND(K393:M393=""),"ยังไม่บันทึกข้อมูล",
IF(M393&lt;&gt;"",
IF(M393&gt;=1.3,M393,"เป็นไม้พุ่ม"),
IF(K393+L393&gt;=1.3,K393+L393,"เป็นไม้พุ่ม")))</f>
        <v>ยังไม่บันทึกข้อมูล</v>
      </c>
      <c r="O393" s="149" t="str">
        <f t="shared" si="50"/>
        <v>ข้อมูลไม่ถูกต้อง</v>
      </c>
      <c r="P393" s="149" t="str">
        <f t="shared" si="51"/>
        <v>ข้อมูลไม่ถูกต้อง</v>
      </c>
      <c r="Q393" s="149" t="str">
        <f t="shared" si="52"/>
        <v>ข้อมูลไม่ถูกต้อง</v>
      </c>
      <c r="R393" s="149" t="str">
        <f t="shared" si="53"/>
        <v>ข้อมูลไม่ถูกต้อง</v>
      </c>
      <c r="S393" s="149" t="str">
        <f>IF(ISNUMBER(R393),
IF(H$2=ตัวเลือก!A$30,"ยังไม่บันทึกข้อมูล",R393*0.27),"ข้อมูลไม่ถูกต้อง")</f>
        <v>ข้อมูลไม่ถูกต้อง</v>
      </c>
      <c r="T393" s="149" t="str">
        <f t="shared" si="54"/>
        <v>ข้อมูลไม่ถูกต้อง</v>
      </c>
      <c r="U393" s="149" t="str">
        <f>IF(ISNUMBER(R393),
IF(H$2=ตัวเลือก!A$30,"ยังไม่บันทึกข้อมูล",R393*0.47),"ข้อมูลไม่ถูกต้อง")</f>
        <v>ข้อมูลไม่ถูกต้อง</v>
      </c>
      <c r="V393" s="149" t="str">
        <f>IF(ISNUMBER(S393),
IF(H$2=ตัวเลือก!A$30,"ยังไม่บันทึกข้อมูล",S393*0.47),"ข้อมูลไม่ถูกต้อง")</f>
        <v>ข้อมูลไม่ถูกต้อง</v>
      </c>
      <c r="W393" s="149" t="str">
        <f t="shared" si="55"/>
        <v>ข้อมูลไม่ถูกต้อง</v>
      </c>
      <c r="X393" s="148" t="str">
        <f t="shared" si="48"/>
        <v>ข้อมูลไม่ถูกต้อง</v>
      </c>
      <c r="Y393" s="38"/>
      <c r="Z393" s="38"/>
      <c r="AA393" s="38"/>
    </row>
    <row r="394" spans="1:27" x14ac:dyDescent="0.45">
      <c r="A394" s="38">
        <v>389</v>
      </c>
      <c r="B394" s="38"/>
      <c r="C394" s="38"/>
      <c r="D394" s="38"/>
      <c r="E394" s="38"/>
      <c r="F394" s="35"/>
      <c r="G394" s="35"/>
      <c r="H394" s="150"/>
      <c r="I394" s="38"/>
      <c r="J394" s="149" t="str">
        <f t="shared" si="49"/>
        <v>รอข้อมูลคอลัมน์ H</v>
      </c>
      <c r="K394" s="150"/>
      <c r="L394" s="150"/>
      <c r="M394" s="150"/>
      <c r="N394" s="149" t="str" cm="1">
        <f t="array" ref="N394">IF(AND(K394:M394=""),"ยังไม่บันทึกข้อมูล",
IF(M394&lt;&gt;"",
IF(M394&gt;=1.3,M394,"เป็นไม้พุ่ม"),
IF(K394+L394&gt;=1.3,K394+L394,"เป็นไม้พุ่ม")))</f>
        <v>ยังไม่บันทึกข้อมูล</v>
      </c>
      <c r="O394" s="149" t="str">
        <f t="shared" si="50"/>
        <v>ข้อมูลไม่ถูกต้อง</v>
      </c>
      <c r="P394" s="149" t="str">
        <f t="shared" si="51"/>
        <v>ข้อมูลไม่ถูกต้อง</v>
      </c>
      <c r="Q394" s="149" t="str">
        <f t="shared" si="52"/>
        <v>ข้อมูลไม่ถูกต้อง</v>
      </c>
      <c r="R394" s="149" t="str">
        <f t="shared" si="53"/>
        <v>ข้อมูลไม่ถูกต้อง</v>
      </c>
      <c r="S394" s="149" t="str">
        <f>IF(ISNUMBER(R394),
IF(H$2=ตัวเลือก!A$30,"ยังไม่บันทึกข้อมูล",R394*0.27),"ข้อมูลไม่ถูกต้อง")</f>
        <v>ข้อมูลไม่ถูกต้อง</v>
      </c>
      <c r="T394" s="149" t="str">
        <f t="shared" si="54"/>
        <v>ข้อมูลไม่ถูกต้อง</v>
      </c>
      <c r="U394" s="149" t="str">
        <f>IF(ISNUMBER(R394),
IF(H$2=ตัวเลือก!A$30,"ยังไม่บันทึกข้อมูล",R394*0.47),"ข้อมูลไม่ถูกต้อง")</f>
        <v>ข้อมูลไม่ถูกต้อง</v>
      </c>
      <c r="V394" s="149" t="str">
        <f>IF(ISNUMBER(S394),
IF(H$2=ตัวเลือก!A$30,"ยังไม่บันทึกข้อมูล",S394*0.47),"ข้อมูลไม่ถูกต้อง")</f>
        <v>ข้อมูลไม่ถูกต้อง</v>
      </c>
      <c r="W394" s="149" t="str">
        <f t="shared" si="55"/>
        <v>ข้อมูลไม่ถูกต้อง</v>
      </c>
      <c r="X394" s="148" t="str">
        <f t="shared" si="48"/>
        <v>ข้อมูลไม่ถูกต้อง</v>
      </c>
      <c r="Y394" s="38"/>
      <c r="Z394" s="38"/>
      <c r="AA394" s="38"/>
    </row>
    <row r="395" spans="1:27" x14ac:dyDescent="0.45">
      <c r="A395" s="38">
        <v>390</v>
      </c>
      <c r="B395" s="38"/>
      <c r="C395" s="38"/>
      <c r="D395" s="38"/>
      <c r="E395" s="38"/>
      <c r="F395" s="35"/>
      <c r="G395" s="35"/>
      <c r="H395" s="150"/>
      <c r="I395" s="38"/>
      <c r="J395" s="149" t="str">
        <f t="shared" si="49"/>
        <v>รอข้อมูลคอลัมน์ H</v>
      </c>
      <c r="K395" s="150"/>
      <c r="L395" s="150"/>
      <c r="M395" s="150"/>
      <c r="N395" s="149" t="str" cm="1">
        <f t="array" ref="N395">IF(AND(K395:M395=""),"ยังไม่บันทึกข้อมูล",
IF(M395&lt;&gt;"",
IF(M395&gt;=1.3,M395,"เป็นไม้พุ่ม"),
IF(K395+L395&gt;=1.3,K395+L395,"เป็นไม้พุ่ม")))</f>
        <v>ยังไม่บันทึกข้อมูล</v>
      </c>
      <c r="O395" s="149" t="str">
        <f t="shared" si="50"/>
        <v>ข้อมูลไม่ถูกต้อง</v>
      </c>
      <c r="P395" s="149" t="str">
        <f t="shared" si="51"/>
        <v>ข้อมูลไม่ถูกต้อง</v>
      </c>
      <c r="Q395" s="149" t="str">
        <f t="shared" si="52"/>
        <v>ข้อมูลไม่ถูกต้อง</v>
      </c>
      <c r="R395" s="149" t="str">
        <f t="shared" si="53"/>
        <v>ข้อมูลไม่ถูกต้อง</v>
      </c>
      <c r="S395" s="149" t="str">
        <f>IF(ISNUMBER(R395),
IF(H$2=ตัวเลือก!A$30,"ยังไม่บันทึกข้อมูล",R395*0.27),"ข้อมูลไม่ถูกต้อง")</f>
        <v>ข้อมูลไม่ถูกต้อง</v>
      </c>
      <c r="T395" s="149" t="str">
        <f t="shared" si="54"/>
        <v>ข้อมูลไม่ถูกต้อง</v>
      </c>
      <c r="U395" s="149" t="str">
        <f>IF(ISNUMBER(R395),
IF(H$2=ตัวเลือก!A$30,"ยังไม่บันทึกข้อมูล",R395*0.47),"ข้อมูลไม่ถูกต้อง")</f>
        <v>ข้อมูลไม่ถูกต้อง</v>
      </c>
      <c r="V395" s="149" t="str">
        <f>IF(ISNUMBER(S395),
IF(H$2=ตัวเลือก!A$30,"ยังไม่บันทึกข้อมูล",S395*0.47),"ข้อมูลไม่ถูกต้อง")</f>
        <v>ข้อมูลไม่ถูกต้อง</v>
      </c>
      <c r="W395" s="149" t="str">
        <f t="shared" si="55"/>
        <v>ข้อมูลไม่ถูกต้อง</v>
      </c>
      <c r="X395" s="148" t="str">
        <f t="shared" si="48"/>
        <v>ข้อมูลไม่ถูกต้อง</v>
      </c>
      <c r="Y395" s="38"/>
      <c r="Z395" s="38"/>
      <c r="AA395" s="38"/>
    </row>
    <row r="396" spans="1:27" x14ac:dyDescent="0.45">
      <c r="A396" s="38">
        <v>391</v>
      </c>
      <c r="B396" s="38"/>
      <c r="C396" s="38"/>
      <c r="D396" s="38"/>
      <c r="E396" s="38"/>
      <c r="F396" s="35"/>
      <c r="G396" s="35"/>
      <c r="H396" s="150"/>
      <c r="I396" s="38"/>
      <c r="J396" s="149" t="str">
        <f t="shared" si="49"/>
        <v>รอข้อมูลคอลัมน์ H</v>
      </c>
      <c r="K396" s="150"/>
      <c r="L396" s="150"/>
      <c r="M396" s="150"/>
      <c r="N396" s="149" t="str" cm="1">
        <f t="array" ref="N396">IF(AND(K396:M396=""),"ยังไม่บันทึกข้อมูล",
IF(M396&lt;&gt;"",
IF(M396&gt;=1.3,M396,"เป็นไม้พุ่ม"),
IF(K396+L396&gt;=1.3,K396+L396,"เป็นไม้พุ่ม")))</f>
        <v>ยังไม่บันทึกข้อมูล</v>
      </c>
      <c r="O396" s="149" t="str">
        <f t="shared" si="50"/>
        <v>ข้อมูลไม่ถูกต้อง</v>
      </c>
      <c r="P396" s="149" t="str">
        <f t="shared" si="51"/>
        <v>ข้อมูลไม่ถูกต้อง</v>
      </c>
      <c r="Q396" s="149" t="str">
        <f t="shared" si="52"/>
        <v>ข้อมูลไม่ถูกต้อง</v>
      </c>
      <c r="R396" s="149" t="str">
        <f t="shared" si="53"/>
        <v>ข้อมูลไม่ถูกต้อง</v>
      </c>
      <c r="S396" s="149" t="str">
        <f>IF(ISNUMBER(R396),
IF(H$2=ตัวเลือก!A$30,"ยังไม่บันทึกข้อมูล",R396*0.27),"ข้อมูลไม่ถูกต้อง")</f>
        <v>ข้อมูลไม่ถูกต้อง</v>
      </c>
      <c r="T396" s="149" t="str">
        <f t="shared" si="54"/>
        <v>ข้อมูลไม่ถูกต้อง</v>
      </c>
      <c r="U396" s="149" t="str">
        <f>IF(ISNUMBER(R396),
IF(H$2=ตัวเลือก!A$30,"ยังไม่บันทึกข้อมูล",R396*0.47),"ข้อมูลไม่ถูกต้อง")</f>
        <v>ข้อมูลไม่ถูกต้อง</v>
      </c>
      <c r="V396" s="149" t="str">
        <f>IF(ISNUMBER(S396),
IF(H$2=ตัวเลือก!A$30,"ยังไม่บันทึกข้อมูล",S396*0.47),"ข้อมูลไม่ถูกต้อง")</f>
        <v>ข้อมูลไม่ถูกต้อง</v>
      </c>
      <c r="W396" s="149" t="str">
        <f t="shared" si="55"/>
        <v>ข้อมูลไม่ถูกต้อง</v>
      </c>
      <c r="X396" s="148" t="str">
        <f t="shared" ref="X396:X459" si="56">IF(ISNUMBER(W396),W396*(44/12),"ข้อมูลไม่ถูกต้อง")</f>
        <v>ข้อมูลไม่ถูกต้อง</v>
      </c>
      <c r="Y396" s="38"/>
      <c r="Z396" s="38"/>
      <c r="AA396" s="38"/>
    </row>
    <row r="397" spans="1:27" x14ac:dyDescent="0.45">
      <c r="A397" s="38">
        <v>392</v>
      </c>
      <c r="B397" s="38"/>
      <c r="C397" s="38"/>
      <c r="D397" s="38"/>
      <c r="E397" s="38"/>
      <c r="F397" s="35"/>
      <c r="G397" s="35"/>
      <c r="H397" s="150"/>
      <c r="I397" s="38"/>
      <c r="J397" s="149" t="str">
        <f t="shared" si="49"/>
        <v>รอข้อมูลคอลัมน์ H</v>
      </c>
      <c r="K397" s="150"/>
      <c r="L397" s="150"/>
      <c r="M397" s="150"/>
      <c r="N397" s="149" t="str" cm="1">
        <f t="array" ref="N397">IF(AND(K397:M397=""),"ยังไม่บันทึกข้อมูล",
IF(M397&lt;&gt;"",
IF(M397&gt;=1.3,M397,"เป็นไม้พุ่ม"),
IF(K397+L397&gt;=1.3,K397+L397,"เป็นไม้พุ่ม")))</f>
        <v>ยังไม่บันทึกข้อมูล</v>
      </c>
      <c r="O397" s="149" t="str">
        <f t="shared" si="50"/>
        <v>ข้อมูลไม่ถูกต้อง</v>
      </c>
      <c r="P397" s="149" t="str">
        <f t="shared" si="51"/>
        <v>ข้อมูลไม่ถูกต้อง</v>
      </c>
      <c r="Q397" s="149" t="str">
        <f t="shared" si="52"/>
        <v>ข้อมูลไม่ถูกต้อง</v>
      </c>
      <c r="R397" s="149" t="str">
        <f t="shared" si="53"/>
        <v>ข้อมูลไม่ถูกต้อง</v>
      </c>
      <c r="S397" s="149" t="str">
        <f>IF(ISNUMBER(R397),
IF(H$2=ตัวเลือก!A$30,"ยังไม่บันทึกข้อมูล",R397*0.27),"ข้อมูลไม่ถูกต้อง")</f>
        <v>ข้อมูลไม่ถูกต้อง</v>
      </c>
      <c r="T397" s="149" t="str">
        <f t="shared" si="54"/>
        <v>ข้อมูลไม่ถูกต้อง</v>
      </c>
      <c r="U397" s="149" t="str">
        <f>IF(ISNUMBER(R397),
IF(H$2=ตัวเลือก!A$30,"ยังไม่บันทึกข้อมูล",R397*0.47),"ข้อมูลไม่ถูกต้อง")</f>
        <v>ข้อมูลไม่ถูกต้อง</v>
      </c>
      <c r="V397" s="149" t="str">
        <f>IF(ISNUMBER(S397),
IF(H$2=ตัวเลือก!A$30,"ยังไม่บันทึกข้อมูล",S397*0.47),"ข้อมูลไม่ถูกต้อง")</f>
        <v>ข้อมูลไม่ถูกต้อง</v>
      </c>
      <c r="W397" s="149" t="str">
        <f t="shared" si="55"/>
        <v>ข้อมูลไม่ถูกต้อง</v>
      </c>
      <c r="X397" s="148" t="str">
        <f t="shared" si="56"/>
        <v>ข้อมูลไม่ถูกต้อง</v>
      </c>
      <c r="Y397" s="38"/>
      <c r="Z397" s="38"/>
      <c r="AA397" s="38"/>
    </row>
    <row r="398" spans="1:27" x14ac:dyDescent="0.45">
      <c r="A398" s="38">
        <v>393</v>
      </c>
      <c r="B398" s="38"/>
      <c r="C398" s="38"/>
      <c r="D398" s="38"/>
      <c r="E398" s="38"/>
      <c r="F398" s="35"/>
      <c r="G398" s="35"/>
      <c r="H398" s="150"/>
      <c r="I398" s="38"/>
      <c r="J398" s="149" t="str">
        <f t="shared" si="49"/>
        <v>รอข้อมูลคอลัมน์ H</v>
      </c>
      <c r="K398" s="150"/>
      <c r="L398" s="150"/>
      <c r="M398" s="150"/>
      <c r="N398" s="149" t="str" cm="1">
        <f t="array" ref="N398">IF(AND(K398:M398=""),"ยังไม่บันทึกข้อมูล",
IF(M398&lt;&gt;"",
IF(M398&gt;=1.3,M398,"เป็นไม้พุ่ม"),
IF(K398+L398&gt;=1.3,K398+L398,"เป็นไม้พุ่ม")))</f>
        <v>ยังไม่บันทึกข้อมูล</v>
      </c>
      <c r="O398" s="149" t="str">
        <f t="shared" si="50"/>
        <v>ข้อมูลไม่ถูกต้อง</v>
      </c>
      <c r="P398" s="149" t="str">
        <f t="shared" si="51"/>
        <v>ข้อมูลไม่ถูกต้อง</v>
      </c>
      <c r="Q398" s="149" t="str">
        <f t="shared" si="52"/>
        <v>ข้อมูลไม่ถูกต้อง</v>
      </c>
      <c r="R398" s="149" t="str">
        <f t="shared" si="53"/>
        <v>ข้อมูลไม่ถูกต้อง</v>
      </c>
      <c r="S398" s="149" t="str">
        <f>IF(ISNUMBER(R398),
IF(H$2=ตัวเลือก!A$30,"ยังไม่บันทึกข้อมูล",R398*0.27),"ข้อมูลไม่ถูกต้อง")</f>
        <v>ข้อมูลไม่ถูกต้อง</v>
      </c>
      <c r="T398" s="149" t="str">
        <f t="shared" si="54"/>
        <v>ข้อมูลไม่ถูกต้อง</v>
      </c>
      <c r="U398" s="149" t="str">
        <f>IF(ISNUMBER(R398),
IF(H$2=ตัวเลือก!A$30,"ยังไม่บันทึกข้อมูล",R398*0.47),"ข้อมูลไม่ถูกต้อง")</f>
        <v>ข้อมูลไม่ถูกต้อง</v>
      </c>
      <c r="V398" s="149" t="str">
        <f>IF(ISNUMBER(S398),
IF(H$2=ตัวเลือก!A$30,"ยังไม่บันทึกข้อมูล",S398*0.47),"ข้อมูลไม่ถูกต้อง")</f>
        <v>ข้อมูลไม่ถูกต้อง</v>
      </c>
      <c r="W398" s="149" t="str">
        <f t="shared" si="55"/>
        <v>ข้อมูลไม่ถูกต้อง</v>
      </c>
      <c r="X398" s="148" t="str">
        <f t="shared" si="56"/>
        <v>ข้อมูลไม่ถูกต้อง</v>
      </c>
      <c r="Y398" s="38"/>
      <c r="Z398" s="38"/>
      <c r="AA398" s="38"/>
    </row>
    <row r="399" spans="1:27" x14ac:dyDescent="0.45">
      <c r="A399" s="38">
        <v>394</v>
      </c>
      <c r="B399" s="38"/>
      <c r="C399" s="38"/>
      <c r="D399" s="38"/>
      <c r="E399" s="38"/>
      <c r="F399" s="35"/>
      <c r="G399" s="35"/>
      <c r="H399" s="150"/>
      <c r="I399" s="38"/>
      <c r="J399" s="149" t="str">
        <f t="shared" ref="J399:J462" si="57">IF(H399="","รอข้อมูลคอลัมน์ H",
IF(H399/PI()&gt;=4.5,H399/PI(),"ไม่นำมาคำนวณ"))</f>
        <v>รอข้อมูลคอลัมน์ H</v>
      </c>
      <c r="K399" s="150"/>
      <c r="L399" s="150"/>
      <c r="M399" s="150"/>
      <c r="N399" s="149" t="str" cm="1">
        <f t="array" ref="N399">IF(AND(K399:M399=""),"ยังไม่บันทึกข้อมูล",
IF(M399&lt;&gt;"",
IF(M399&gt;=1.3,M399,"เป็นไม้พุ่ม"),
IF(K399+L399&gt;=1.3,K399+L399,"เป็นไม้พุ่ม")))</f>
        <v>ยังไม่บันทึกข้อมูล</v>
      </c>
      <c r="O399" s="149" t="str">
        <f t="shared" si="50"/>
        <v>ข้อมูลไม่ถูกต้อง</v>
      </c>
      <c r="P399" s="149" t="str">
        <f t="shared" si="51"/>
        <v>ข้อมูลไม่ถูกต้อง</v>
      </c>
      <c r="Q399" s="149" t="str">
        <f t="shared" si="52"/>
        <v>ข้อมูลไม่ถูกต้อง</v>
      </c>
      <c r="R399" s="149" t="str">
        <f t="shared" si="53"/>
        <v>ข้อมูลไม่ถูกต้อง</v>
      </c>
      <c r="S399" s="149" t="str">
        <f>IF(ISNUMBER(R399),
IF(H$2=ตัวเลือก!A$30,"ยังไม่บันทึกข้อมูล",R399*0.27),"ข้อมูลไม่ถูกต้อง")</f>
        <v>ข้อมูลไม่ถูกต้อง</v>
      </c>
      <c r="T399" s="149" t="str">
        <f t="shared" si="54"/>
        <v>ข้อมูลไม่ถูกต้อง</v>
      </c>
      <c r="U399" s="149" t="str">
        <f>IF(ISNUMBER(R399),
IF(H$2=ตัวเลือก!A$30,"ยังไม่บันทึกข้อมูล",R399*0.47),"ข้อมูลไม่ถูกต้อง")</f>
        <v>ข้อมูลไม่ถูกต้อง</v>
      </c>
      <c r="V399" s="149" t="str">
        <f>IF(ISNUMBER(S399),
IF(H$2=ตัวเลือก!A$30,"ยังไม่บันทึกข้อมูล",S399*0.47),"ข้อมูลไม่ถูกต้อง")</f>
        <v>ข้อมูลไม่ถูกต้อง</v>
      </c>
      <c r="W399" s="149" t="str">
        <f t="shared" si="55"/>
        <v>ข้อมูลไม่ถูกต้อง</v>
      </c>
      <c r="X399" s="148" t="str">
        <f t="shared" si="56"/>
        <v>ข้อมูลไม่ถูกต้อง</v>
      </c>
      <c r="Y399" s="38"/>
      <c r="Z399" s="38"/>
      <c r="AA399" s="38"/>
    </row>
    <row r="400" spans="1:27" x14ac:dyDescent="0.45">
      <c r="A400" s="38">
        <v>395</v>
      </c>
      <c r="B400" s="38"/>
      <c r="C400" s="38"/>
      <c r="D400" s="38"/>
      <c r="E400" s="38"/>
      <c r="F400" s="35"/>
      <c r="G400" s="35"/>
      <c r="H400" s="150"/>
      <c r="I400" s="38"/>
      <c r="J400" s="149" t="str">
        <f t="shared" si="57"/>
        <v>รอข้อมูลคอลัมน์ H</v>
      </c>
      <c r="K400" s="150"/>
      <c r="L400" s="150"/>
      <c r="M400" s="150"/>
      <c r="N400" s="149" t="str" cm="1">
        <f t="array" ref="N400">IF(AND(K400:M400=""),"ยังไม่บันทึกข้อมูล",
IF(M400&lt;&gt;"",
IF(M400&gt;=1.3,M400,"เป็นไม้พุ่ม"),
IF(K400+L400&gt;=1.3,K400+L400,"เป็นไม้พุ่ม")))</f>
        <v>ยังไม่บันทึกข้อมูล</v>
      </c>
      <c r="O400" s="149" t="str">
        <f t="shared" si="50"/>
        <v>ข้อมูลไม่ถูกต้อง</v>
      </c>
      <c r="P400" s="149" t="str">
        <f t="shared" si="51"/>
        <v>ข้อมูลไม่ถูกต้อง</v>
      </c>
      <c r="Q400" s="149" t="str">
        <f t="shared" si="52"/>
        <v>ข้อมูลไม่ถูกต้อง</v>
      </c>
      <c r="R400" s="149" t="str">
        <f t="shared" si="53"/>
        <v>ข้อมูลไม่ถูกต้อง</v>
      </c>
      <c r="S400" s="149" t="str">
        <f>IF(ISNUMBER(R400),
IF(H$2=ตัวเลือก!A$30,"ยังไม่บันทึกข้อมูล",R400*0.27),"ข้อมูลไม่ถูกต้อง")</f>
        <v>ข้อมูลไม่ถูกต้อง</v>
      </c>
      <c r="T400" s="149" t="str">
        <f t="shared" si="54"/>
        <v>ข้อมูลไม่ถูกต้อง</v>
      </c>
      <c r="U400" s="149" t="str">
        <f>IF(ISNUMBER(R400),
IF(H$2=ตัวเลือก!A$30,"ยังไม่บันทึกข้อมูล",R400*0.47),"ข้อมูลไม่ถูกต้อง")</f>
        <v>ข้อมูลไม่ถูกต้อง</v>
      </c>
      <c r="V400" s="149" t="str">
        <f>IF(ISNUMBER(S400),
IF(H$2=ตัวเลือก!A$30,"ยังไม่บันทึกข้อมูล",S400*0.47),"ข้อมูลไม่ถูกต้อง")</f>
        <v>ข้อมูลไม่ถูกต้อง</v>
      </c>
      <c r="W400" s="149" t="str">
        <f t="shared" si="55"/>
        <v>ข้อมูลไม่ถูกต้อง</v>
      </c>
      <c r="X400" s="148" t="str">
        <f t="shared" si="56"/>
        <v>ข้อมูลไม่ถูกต้อง</v>
      </c>
      <c r="Y400" s="38"/>
      <c r="Z400" s="38"/>
      <c r="AA400" s="38"/>
    </row>
    <row r="401" spans="1:27" x14ac:dyDescent="0.45">
      <c r="A401" s="38">
        <v>396</v>
      </c>
      <c r="B401" s="38"/>
      <c r="C401" s="38"/>
      <c r="D401" s="38"/>
      <c r="E401" s="38"/>
      <c r="F401" s="35"/>
      <c r="G401" s="35"/>
      <c r="H401" s="150"/>
      <c r="I401" s="38"/>
      <c r="J401" s="149" t="str">
        <f t="shared" si="57"/>
        <v>รอข้อมูลคอลัมน์ H</v>
      </c>
      <c r="K401" s="150"/>
      <c r="L401" s="150"/>
      <c r="M401" s="150"/>
      <c r="N401" s="149" t="str" cm="1">
        <f t="array" ref="N401">IF(AND(K401:M401=""),"ยังไม่บันทึกข้อมูล",
IF(M401&lt;&gt;"",
IF(M401&gt;=1.3,M401,"เป็นไม้พุ่ม"),
IF(K401+L401&gt;=1.3,K401+L401,"เป็นไม้พุ่ม")))</f>
        <v>ยังไม่บันทึกข้อมูล</v>
      </c>
      <c r="O401" s="149" t="str">
        <f t="shared" si="50"/>
        <v>ข้อมูลไม่ถูกต้อง</v>
      </c>
      <c r="P401" s="149" t="str">
        <f t="shared" si="51"/>
        <v>ข้อมูลไม่ถูกต้อง</v>
      </c>
      <c r="Q401" s="149" t="str">
        <f t="shared" si="52"/>
        <v>ข้อมูลไม่ถูกต้อง</v>
      </c>
      <c r="R401" s="149" t="str">
        <f t="shared" si="53"/>
        <v>ข้อมูลไม่ถูกต้อง</v>
      </c>
      <c r="S401" s="149" t="str">
        <f>IF(ISNUMBER(R401),
IF(H$2=ตัวเลือก!A$30,"ยังไม่บันทึกข้อมูล",R401*0.27),"ข้อมูลไม่ถูกต้อง")</f>
        <v>ข้อมูลไม่ถูกต้อง</v>
      </c>
      <c r="T401" s="149" t="str">
        <f t="shared" si="54"/>
        <v>ข้อมูลไม่ถูกต้อง</v>
      </c>
      <c r="U401" s="149" t="str">
        <f>IF(ISNUMBER(R401),
IF(H$2=ตัวเลือก!A$30,"ยังไม่บันทึกข้อมูล",R401*0.47),"ข้อมูลไม่ถูกต้อง")</f>
        <v>ข้อมูลไม่ถูกต้อง</v>
      </c>
      <c r="V401" s="149" t="str">
        <f>IF(ISNUMBER(S401),
IF(H$2=ตัวเลือก!A$30,"ยังไม่บันทึกข้อมูล",S401*0.47),"ข้อมูลไม่ถูกต้อง")</f>
        <v>ข้อมูลไม่ถูกต้อง</v>
      </c>
      <c r="W401" s="149" t="str">
        <f t="shared" si="55"/>
        <v>ข้อมูลไม่ถูกต้อง</v>
      </c>
      <c r="X401" s="148" t="str">
        <f t="shared" si="56"/>
        <v>ข้อมูลไม่ถูกต้อง</v>
      </c>
      <c r="Y401" s="38"/>
      <c r="Z401" s="38"/>
      <c r="AA401" s="38"/>
    </row>
    <row r="402" spans="1:27" x14ac:dyDescent="0.45">
      <c r="A402" s="38">
        <v>397</v>
      </c>
      <c r="B402" s="38"/>
      <c r="C402" s="38"/>
      <c r="D402" s="38"/>
      <c r="E402" s="38"/>
      <c r="F402" s="35"/>
      <c r="G402" s="35"/>
      <c r="H402" s="150"/>
      <c r="I402" s="38"/>
      <c r="J402" s="149" t="str">
        <f t="shared" si="57"/>
        <v>รอข้อมูลคอลัมน์ H</v>
      </c>
      <c r="K402" s="150"/>
      <c r="L402" s="150"/>
      <c r="M402" s="150"/>
      <c r="N402" s="149" t="str" cm="1">
        <f t="array" ref="N402">IF(AND(K402:M402=""),"ยังไม่บันทึกข้อมูล",
IF(M402&lt;&gt;"",
IF(M402&gt;=1.3,M402,"เป็นไม้พุ่ม"),
IF(K402+L402&gt;=1.3,K402+L402,"เป็นไม้พุ่ม")))</f>
        <v>ยังไม่บันทึกข้อมูล</v>
      </c>
      <c r="O402" s="149" t="str">
        <f t="shared" si="50"/>
        <v>ข้อมูลไม่ถูกต้อง</v>
      </c>
      <c r="P402" s="149" t="str">
        <f t="shared" si="51"/>
        <v>ข้อมูลไม่ถูกต้อง</v>
      </c>
      <c r="Q402" s="149" t="str">
        <f t="shared" si="52"/>
        <v>ข้อมูลไม่ถูกต้อง</v>
      </c>
      <c r="R402" s="149" t="str">
        <f t="shared" si="53"/>
        <v>ข้อมูลไม่ถูกต้อง</v>
      </c>
      <c r="S402" s="149" t="str">
        <f>IF(ISNUMBER(R402),
IF(H$2=ตัวเลือก!A$30,"ยังไม่บันทึกข้อมูล",R402*0.27),"ข้อมูลไม่ถูกต้อง")</f>
        <v>ข้อมูลไม่ถูกต้อง</v>
      </c>
      <c r="T402" s="149" t="str">
        <f t="shared" si="54"/>
        <v>ข้อมูลไม่ถูกต้อง</v>
      </c>
      <c r="U402" s="149" t="str">
        <f>IF(ISNUMBER(R402),
IF(H$2=ตัวเลือก!A$30,"ยังไม่บันทึกข้อมูล",R402*0.47),"ข้อมูลไม่ถูกต้อง")</f>
        <v>ข้อมูลไม่ถูกต้อง</v>
      </c>
      <c r="V402" s="149" t="str">
        <f>IF(ISNUMBER(S402),
IF(H$2=ตัวเลือก!A$30,"ยังไม่บันทึกข้อมูล",S402*0.47),"ข้อมูลไม่ถูกต้อง")</f>
        <v>ข้อมูลไม่ถูกต้อง</v>
      </c>
      <c r="W402" s="149" t="str">
        <f t="shared" si="55"/>
        <v>ข้อมูลไม่ถูกต้อง</v>
      </c>
      <c r="X402" s="148" t="str">
        <f t="shared" si="56"/>
        <v>ข้อมูลไม่ถูกต้อง</v>
      </c>
      <c r="Y402" s="38"/>
      <c r="Z402" s="38"/>
      <c r="AA402" s="38"/>
    </row>
    <row r="403" spans="1:27" x14ac:dyDescent="0.45">
      <c r="A403" s="38">
        <v>398</v>
      </c>
      <c r="B403" s="38"/>
      <c r="C403" s="38"/>
      <c r="D403" s="38"/>
      <c r="E403" s="38"/>
      <c r="F403" s="35"/>
      <c r="G403" s="35"/>
      <c r="H403" s="150"/>
      <c r="I403" s="38"/>
      <c r="J403" s="149" t="str">
        <f t="shared" si="57"/>
        <v>รอข้อมูลคอลัมน์ H</v>
      </c>
      <c r="K403" s="150"/>
      <c r="L403" s="150"/>
      <c r="M403" s="150"/>
      <c r="N403" s="149" t="str" cm="1">
        <f t="array" ref="N403">IF(AND(K403:M403=""),"ยังไม่บันทึกข้อมูล",
IF(M403&lt;&gt;"",
IF(M403&gt;=1.3,M403,"เป็นไม้พุ่ม"),
IF(K403+L403&gt;=1.3,K403+L403,"เป็นไม้พุ่ม")))</f>
        <v>ยังไม่บันทึกข้อมูล</v>
      </c>
      <c r="O403" s="149" t="str">
        <f t="shared" si="50"/>
        <v>ข้อมูลไม่ถูกต้อง</v>
      </c>
      <c r="P403" s="149" t="str">
        <f t="shared" si="51"/>
        <v>ข้อมูลไม่ถูกต้อง</v>
      </c>
      <c r="Q403" s="149" t="str">
        <f t="shared" si="52"/>
        <v>ข้อมูลไม่ถูกต้อง</v>
      </c>
      <c r="R403" s="149" t="str">
        <f t="shared" si="53"/>
        <v>ข้อมูลไม่ถูกต้อง</v>
      </c>
      <c r="S403" s="149" t="str">
        <f>IF(ISNUMBER(R403),
IF(H$2=ตัวเลือก!A$30,"ยังไม่บันทึกข้อมูล",R403*0.27),"ข้อมูลไม่ถูกต้อง")</f>
        <v>ข้อมูลไม่ถูกต้อง</v>
      </c>
      <c r="T403" s="149" t="str">
        <f t="shared" si="54"/>
        <v>ข้อมูลไม่ถูกต้อง</v>
      </c>
      <c r="U403" s="149" t="str">
        <f>IF(ISNUMBER(R403),
IF(H$2=ตัวเลือก!A$30,"ยังไม่บันทึกข้อมูล",R403*0.47),"ข้อมูลไม่ถูกต้อง")</f>
        <v>ข้อมูลไม่ถูกต้อง</v>
      </c>
      <c r="V403" s="149" t="str">
        <f>IF(ISNUMBER(S403),
IF(H$2=ตัวเลือก!A$30,"ยังไม่บันทึกข้อมูล",S403*0.47),"ข้อมูลไม่ถูกต้อง")</f>
        <v>ข้อมูลไม่ถูกต้อง</v>
      </c>
      <c r="W403" s="149" t="str">
        <f t="shared" si="55"/>
        <v>ข้อมูลไม่ถูกต้อง</v>
      </c>
      <c r="X403" s="148" t="str">
        <f t="shared" si="56"/>
        <v>ข้อมูลไม่ถูกต้อง</v>
      </c>
      <c r="Y403" s="38"/>
      <c r="Z403" s="38"/>
      <c r="AA403" s="38"/>
    </row>
    <row r="404" spans="1:27" x14ac:dyDescent="0.45">
      <c r="A404" s="38">
        <v>399</v>
      </c>
      <c r="B404" s="38"/>
      <c r="C404" s="38"/>
      <c r="D404" s="38"/>
      <c r="E404" s="38"/>
      <c r="F404" s="35"/>
      <c r="G404" s="35"/>
      <c r="H404" s="150"/>
      <c r="I404" s="38"/>
      <c r="J404" s="149" t="str">
        <f t="shared" si="57"/>
        <v>รอข้อมูลคอลัมน์ H</v>
      </c>
      <c r="K404" s="150"/>
      <c r="L404" s="150"/>
      <c r="M404" s="150"/>
      <c r="N404" s="149" t="str" cm="1">
        <f t="array" ref="N404">IF(AND(K404:M404=""),"ยังไม่บันทึกข้อมูล",
IF(M404&lt;&gt;"",
IF(M404&gt;=1.3,M404,"เป็นไม้พุ่ม"),
IF(K404+L404&gt;=1.3,K404+L404,"เป็นไม้พุ่ม")))</f>
        <v>ยังไม่บันทึกข้อมูล</v>
      </c>
      <c r="O404" s="149" t="str">
        <f t="shared" si="50"/>
        <v>ข้อมูลไม่ถูกต้อง</v>
      </c>
      <c r="P404" s="149" t="str">
        <f t="shared" si="51"/>
        <v>ข้อมูลไม่ถูกต้อง</v>
      </c>
      <c r="Q404" s="149" t="str">
        <f t="shared" si="52"/>
        <v>ข้อมูลไม่ถูกต้อง</v>
      </c>
      <c r="R404" s="149" t="str">
        <f t="shared" si="53"/>
        <v>ข้อมูลไม่ถูกต้อง</v>
      </c>
      <c r="S404" s="149" t="str">
        <f>IF(ISNUMBER(R404),
IF(H$2=ตัวเลือก!A$30,"ยังไม่บันทึกข้อมูล",R404*0.27),"ข้อมูลไม่ถูกต้อง")</f>
        <v>ข้อมูลไม่ถูกต้อง</v>
      </c>
      <c r="T404" s="149" t="str">
        <f t="shared" si="54"/>
        <v>ข้อมูลไม่ถูกต้อง</v>
      </c>
      <c r="U404" s="149" t="str">
        <f>IF(ISNUMBER(R404),
IF(H$2=ตัวเลือก!A$30,"ยังไม่บันทึกข้อมูล",R404*0.47),"ข้อมูลไม่ถูกต้อง")</f>
        <v>ข้อมูลไม่ถูกต้อง</v>
      </c>
      <c r="V404" s="149" t="str">
        <f>IF(ISNUMBER(S404),
IF(H$2=ตัวเลือก!A$30,"ยังไม่บันทึกข้อมูล",S404*0.47),"ข้อมูลไม่ถูกต้อง")</f>
        <v>ข้อมูลไม่ถูกต้อง</v>
      </c>
      <c r="W404" s="149" t="str">
        <f t="shared" si="55"/>
        <v>ข้อมูลไม่ถูกต้อง</v>
      </c>
      <c r="X404" s="148" t="str">
        <f t="shared" si="56"/>
        <v>ข้อมูลไม่ถูกต้อง</v>
      </c>
      <c r="Y404" s="38"/>
      <c r="Z404" s="38"/>
      <c r="AA404" s="38"/>
    </row>
    <row r="405" spans="1:27" x14ac:dyDescent="0.45">
      <c r="A405" s="38">
        <v>400</v>
      </c>
      <c r="B405" s="38"/>
      <c r="C405" s="38"/>
      <c r="D405" s="38"/>
      <c r="E405" s="38"/>
      <c r="F405" s="35"/>
      <c r="G405" s="35"/>
      <c r="H405" s="150"/>
      <c r="I405" s="38"/>
      <c r="J405" s="149" t="str">
        <f t="shared" si="57"/>
        <v>รอข้อมูลคอลัมน์ H</v>
      </c>
      <c r="K405" s="150"/>
      <c r="L405" s="150"/>
      <c r="M405" s="150"/>
      <c r="N405" s="149" t="str" cm="1">
        <f t="array" ref="N405">IF(AND(K405:M405=""),"ยังไม่บันทึกข้อมูล",
IF(M405&lt;&gt;"",
IF(M405&gt;=1.3,M405,"เป็นไม้พุ่ม"),
IF(K405+L405&gt;=1.3,K405+L405,"เป็นไม้พุ่ม")))</f>
        <v>ยังไม่บันทึกข้อมูล</v>
      </c>
      <c r="O405" s="149" t="str">
        <f t="shared" si="50"/>
        <v>ข้อมูลไม่ถูกต้อง</v>
      </c>
      <c r="P405" s="149" t="str">
        <f t="shared" si="51"/>
        <v>ข้อมูลไม่ถูกต้อง</v>
      </c>
      <c r="Q405" s="149" t="str">
        <f t="shared" si="52"/>
        <v>ข้อมูลไม่ถูกต้อง</v>
      </c>
      <c r="R405" s="149" t="str">
        <f t="shared" si="53"/>
        <v>ข้อมูลไม่ถูกต้อง</v>
      </c>
      <c r="S405" s="149" t="str">
        <f>IF(ISNUMBER(R405),
IF(H$2=ตัวเลือก!A$30,"ยังไม่บันทึกข้อมูล",R405*0.27),"ข้อมูลไม่ถูกต้อง")</f>
        <v>ข้อมูลไม่ถูกต้อง</v>
      </c>
      <c r="T405" s="149" t="str">
        <f t="shared" si="54"/>
        <v>ข้อมูลไม่ถูกต้อง</v>
      </c>
      <c r="U405" s="149" t="str">
        <f>IF(ISNUMBER(R405),
IF(H$2=ตัวเลือก!A$30,"ยังไม่บันทึกข้อมูล",R405*0.47),"ข้อมูลไม่ถูกต้อง")</f>
        <v>ข้อมูลไม่ถูกต้อง</v>
      </c>
      <c r="V405" s="149" t="str">
        <f>IF(ISNUMBER(S405),
IF(H$2=ตัวเลือก!A$30,"ยังไม่บันทึกข้อมูล",S405*0.47),"ข้อมูลไม่ถูกต้อง")</f>
        <v>ข้อมูลไม่ถูกต้อง</v>
      </c>
      <c r="W405" s="149" t="str">
        <f t="shared" si="55"/>
        <v>ข้อมูลไม่ถูกต้อง</v>
      </c>
      <c r="X405" s="148" t="str">
        <f t="shared" si="56"/>
        <v>ข้อมูลไม่ถูกต้อง</v>
      </c>
      <c r="Y405" s="38"/>
      <c r="Z405" s="38"/>
      <c r="AA405" s="38"/>
    </row>
    <row r="406" spans="1:27" x14ac:dyDescent="0.45">
      <c r="A406" s="38">
        <v>401</v>
      </c>
      <c r="B406" s="38"/>
      <c r="C406" s="38"/>
      <c r="D406" s="38"/>
      <c r="E406" s="38"/>
      <c r="F406" s="35"/>
      <c r="G406" s="35"/>
      <c r="H406" s="150"/>
      <c r="I406" s="38"/>
      <c r="J406" s="149" t="str">
        <f t="shared" si="57"/>
        <v>รอข้อมูลคอลัมน์ H</v>
      </c>
      <c r="K406" s="150"/>
      <c r="L406" s="150"/>
      <c r="M406" s="150"/>
      <c r="N406" s="149" t="str" cm="1">
        <f t="array" ref="N406">IF(AND(K406:M406=""),"ยังไม่บันทึกข้อมูล",
IF(M406&lt;&gt;"",
IF(M406&gt;=1.3,M406,"เป็นไม้พุ่ม"),
IF(K406+L406&gt;=1.3,K406+L406,"เป็นไม้พุ่ม")))</f>
        <v>ยังไม่บันทึกข้อมูล</v>
      </c>
      <c r="O406" s="149" t="str">
        <f t="shared" si="50"/>
        <v>ข้อมูลไม่ถูกต้อง</v>
      </c>
      <c r="P406" s="149" t="str">
        <f t="shared" si="51"/>
        <v>ข้อมูลไม่ถูกต้อง</v>
      </c>
      <c r="Q406" s="149" t="str">
        <f t="shared" si="52"/>
        <v>ข้อมูลไม่ถูกต้อง</v>
      </c>
      <c r="R406" s="149" t="str">
        <f t="shared" si="53"/>
        <v>ข้อมูลไม่ถูกต้อง</v>
      </c>
      <c r="S406" s="149" t="str">
        <f>IF(ISNUMBER(R406),
IF(H$2=ตัวเลือก!A$30,"ยังไม่บันทึกข้อมูล",R406*0.27),"ข้อมูลไม่ถูกต้อง")</f>
        <v>ข้อมูลไม่ถูกต้อง</v>
      </c>
      <c r="T406" s="149" t="str">
        <f t="shared" si="54"/>
        <v>ข้อมูลไม่ถูกต้อง</v>
      </c>
      <c r="U406" s="149" t="str">
        <f>IF(ISNUMBER(R406),
IF(H$2=ตัวเลือก!A$30,"ยังไม่บันทึกข้อมูล",R406*0.47),"ข้อมูลไม่ถูกต้อง")</f>
        <v>ข้อมูลไม่ถูกต้อง</v>
      </c>
      <c r="V406" s="149" t="str">
        <f>IF(ISNUMBER(S406),
IF(H$2=ตัวเลือก!A$30,"ยังไม่บันทึกข้อมูล",S406*0.47),"ข้อมูลไม่ถูกต้อง")</f>
        <v>ข้อมูลไม่ถูกต้อง</v>
      </c>
      <c r="W406" s="149" t="str">
        <f t="shared" si="55"/>
        <v>ข้อมูลไม่ถูกต้อง</v>
      </c>
      <c r="X406" s="148" t="str">
        <f t="shared" si="56"/>
        <v>ข้อมูลไม่ถูกต้อง</v>
      </c>
      <c r="Y406" s="38"/>
      <c r="Z406" s="38"/>
      <c r="AA406" s="38"/>
    </row>
    <row r="407" spans="1:27" x14ac:dyDescent="0.45">
      <c r="A407" s="38">
        <v>402</v>
      </c>
      <c r="B407" s="38"/>
      <c r="C407" s="38"/>
      <c r="D407" s="38"/>
      <c r="E407" s="38"/>
      <c r="F407" s="35"/>
      <c r="G407" s="35"/>
      <c r="H407" s="150"/>
      <c r="I407" s="38"/>
      <c r="J407" s="149" t="str">
        <f t="shared" si="57"/>
        <v>รอข้อมูลคอลัมน์ H</v>
      </c>
      <c r="K407" s="150"/>
      <c r="L407" s="150"/>
      <c r="M407" s="150"/>
      <c r="N407" s="149" t="str" cm="1">
        <f t="array" ref="N407">IF(AND(K407:M407=""),"ยังไม่บันทึกข้อมูล",
IF(M407&lt;&gt;"",
IF(M407&gt;=1.3,M407,"เป็นไม้พุ่ม"),
IF(K407+L407&gt;=1.3,K407+L407,"เป็นไม้พุ่ม")))</f>
        <v>ยังไม่บันทึกข้อมูล</v>
      </c>
      <c r="O407" s="149" t="str">
        <f t="shared" si="50"/>
        <v>ข้อมูลไม่ถูกต้อง</v>
      </c>
      <c r="P407" s="149" t="str">
        <f t="shared" si="51"/>
        <v>ข้อมูลไม่ถูกต้อง</v>
      </c>
      <c r="Q407" s="149" t="str">
        <f t="shared" si="52"/>
        <v>ข้อมูลไม่ถูกต้อง</v>
      </c>
      <c r="R407" s="149" t="str">
        <f t="shared" si="53"/>
        <v>ข้อมูลไม่ถูกต้อง</v>
      </c>
      <c r="S407" s="149" t="str">
        <f>IF(ISNUMBER(R407),
IF(H$2=ตัวเลือก!A$30,"ยังไม่บันทึกข้อมูล",R407*0.27),"ข้อมูลไม่ถูกต้อง")</f>
        <v>ข้อมูลไม่ถูกต้อง</v>
      </c>
      <c r="T407" s="149" t="str">
        <f t="shared" si="54"/>
        <v>ข้อมูลไม่ถูกต้อง</v>
      </c>
      <c r="U407" s="149" t="str">
        <f>IF(ISNUMBER(R407),
IF(H$2=ตัวเลือก!A$30,"ยังไม่บันทึกข้อมูล",R407*0.47),"ข้อมูลไม่ถูกต้อง")</f>
        <v>ข้อมูลไม่ถูกต้อง</v>
      </c>
      <c r="V407" s="149" t="str">
        <f>IF(ISNUMBER(S407),
IF(H$2=ตัวเลือก!A$30,"ยังไม่บันทึกข้อมูล",S407*0.47),"ข้อมูลไม่ถูกต้อง")</f>
        <v>ข้อมูลไม่ถูกต้อง</v>
      </c>
      <c r="W407" s="149" t="str">
        <f t="shared" si="55"/>
        <v>ข้อมูลไม่ถูกต้อง</v>
      </c>
      <c r="X407" s="148" t="str">
        <f t="shared" si="56"/>
        <v>ข้อมูลไม่ถูกต้อง</v>
      </c>
      <c r="Y407" s="38"/>
      <c r="Z407" s="38"/>
      <c r="AA407" s="38"/>
    </row>
    <row r="408" spans="1:27" x14ac:dyDescent="0.45">
      <c r="A408" s="38">
        <v>403</v>
      </c>
      <c r="B408" s="38"/>
      <c r="C408" s="38"/>
      <c r="D408" s="38"/>
      <c r="E408" s="38"/>
      <c r="F408" s="35"/>
      <c r="G408" s="35"/>
      <c r="H408" s="150"/>
      <c r="I408" s="38"/>
      <c r="J408" s="149" t="str">
        <f t="shared" si="57"/>
        <v>รอข้อมูลคอลัมน์ H</v>
      </c>
      <c r="K408" s="150"/>
      <c r="L408" s="150"/>
      <c r="M408" s="150"/>
      <c r="N408" s="149" t="str" cm="1">
        <f t="array" ref="N408">IF(AND(K408:M408=""),"ยังไม่บันทึกข้อมูล",
IF(M408&lt;&gt;"",
IF(M408&gt;=1.3,M408,"เป็นไม้พุ่ม"),
IF(K408+L408&gt;=1.3,K408+L408,"เป็นไม้พุ่ม")))</f>
        <v>ยังไม่บันทึกข้อมูล</v>
      </c>
      <c r="O408" s="149" t="str">
        <f t="shared" si="50"/>
        <v>ข้อมูลไม่ถูกต้อง</v>
      </c>
      <c r="P408" s="149" t="str">
        <f t="shared" si="51"/>
        <v>ข้อมูลไม่ถูกต้อง</v>
      </c>
      <c r="Q408" s="149" t="str">
        <f t="shared" si="52"/>
        <v>ข้อมูลไม่ถูกต้อง</v>
      </c>
      <c r="R408" s="149" t="str">
        <f t="shared" si="53"/>
        <v>ข้อมูลไม่ถูกต้อง</v>
      </c>
      <c r="S408" s="149" t="str">
        <f>IF(ISNUMBER(R408),
IF(H$2=ตัวเลือก!A$30,"ยังไม่บันทึกข้อมูล",R408*0.27),"ข้อมูลไม่ถูกต้อง")</f>
        <v>ข้อมูลไม่ถูกต้อง</v>
      </c>
      <c r="T408" s="149" t="str">
        <f t="shared" si="54"/>
        <v>ข้อมูลไม่ถูกต้อง</v>
      </c>
      <c r="U408" s="149" t="str">
        <f>IF(ISNUMBER(R408),
IF(H$2=ตัวเลือก!A$30,"ยังไม่บันทึกข้อมูล",R408*0.47),"ข้อมูลไม่ถูกต้อง")</f>
        <v>ข้อมูลไม่ถูกต้อง</v>
      </c>
      <c r="V408" s="149" t="str">
        <f>IF(ISNUMBER(S408),
IF(H$2=ตัวเลือก!A$30,"ยังไม่บันทึกข้อมูล",S408*0.47),"ข้อมูลไม่ถูกต้อง")</f>
        <v>ข้อมูลไม่ถูกต้อง</v>
      </c>
      <c r="W408" s="149" t="str">
        <f t="shared" si="55"/>
        <v>ข้อมูลไม่ถูกต้อง</v>
      </c>
      <c r="X408" s="148" t="str">
        <f t="shared" si="56"/>
        <v>ข้อมูลไม่ถูกต้อง</v>
      </c>
      <c r="Y408" s="38"/>
      <c r="Z408" s="38"/>
      <c r="AA408" s="38"/>
    </row>
    <row r="409" spans="1:27" x14ac:dyDescent="0.45">
      <c r="A409" s="38">
        <v>404</v>
      </c>
      <c r="B409" s="38"/>
      <c r="C409" s="38"/>
      <c r="D409" s="38"/>
      <c r="E409" s="38"/>
      <c r="F409" s="35"/>
      <c r="G409" s="35"/>
      <c r="H409" s="150"/>
      <c r="I409" s="38"/>
      <c r="J409" s="149" t="str">
        <f t="shared" si="57"/>
        <v>รอข้อมูลคอลัมน์ H</v>
      </c>
      <c r="K409" s="150"/>
      <c r="L409" s="150"/>
      <c r="M409" s="150"/>
      <c r="N409" s="149" t="str" cm="1">
        <f t="array" ref="N409">IF(AND(K409:M409=""),"ยังไม่บันทึกข้อมูล",
IF(M409&lt;&gt;"",
IF(M409&gt;=1.3,M409,"เป็นไม้พุ่ม"),
IF(K409+L409&gt;=1.3,K409+L409,"เป็นไม้พุ่ม")))</f>
        <v>ยังไม่บันทึกข้อมูล</v>
      </c>
      <c r="O409" s="149" t="str">
        <f t="shared" si="50"/>
        <v>ข้อมูลไม่ถูกต้อง</v>
      </c>
      <c r="P409" s="149" t="str">
        <f t="shared" si="51"/>
        <v>ข้อมูลไม่ถูกต้อง</v>
      </c>
      <c r="Q409" s="149" t="str">
        <f t="shared" si="52"/>
        <v>ข้อมูลไม่ถูกต้อง</v>
      </c>
      <c r="R409" s="149" t="str">
        <f t="shared" si="53"/>
        <v>ข้อมูลไม่ถูกต้อง</v>
      </c>
      <c r="S409" s="149" t="str">
        <f>IF(ISNUMBER(R409),
IF(H$2=ตัวเลือก!A$30,"ยังไม่บันทึกข้อมูล",R409*0.27),"ข้อมูลไม่ถูกต้อง")</f>
        <v>ข้อมูลไม่ถูกต้อง</v>
      </c>
      <c r="T409" s="149" t="str">
        <f t="shared" si="54"/>
        <v>ข้อมูลไม่ถูกต้อง</v>
      </c>
      <c r="U409" s="149" t="str">
        <f>IF(ISNUMBER(R409),
IF(H$2=ตัวเลือก!A$30,"ยังไม่บันทึกข้อมูล",R409*0.47),"ข้อมูลไม่ถูกต้อง")</f>
        <v>ข้อมูลไม่ถูกต้อง</v>
      </c>
      <c r="V409" s="149" t="str">
        <f>IF(ISNUMBER(S409),
IF(H$2=ตัวเลือก!A$30,"ยังไม่บันทึกข้อมูล",S409*0.47),"ข้อมูลไม่ถูกต้อง")</f>
        <v>ข้อมูลไม่ถูกต้อง</v>
      </c>
      <c r="W409" s="149" t="str">
        <f t="shared" si="55"/>
        <v>ข้อมูลไม่ถูกต้อง</v>
      </c>
      <c r="X409" s="148" t="str">
        <f t="shared" si="56"/>
        <v>ข้อมูลไม่ถูกต้อง</v>
      </c>
      <c r="Y409" s="38"/>
      <c r="Z409" s="38"/>
      <c r="AA409" s="38"/>
    </row>
    <row r="410" spans="1:27" x14ac:dyDescent="0.45">
      <c r="A410" s="38">
        <v>405</v>
      </c>
      <c r="B410" s="38"/>
      <c r="C410" s="38"/>
      <c r="D410" s="38"/>
      <c r="E410" s="38"/>
      <c r="F410" s="35"/>
      <c r="G410" s="35"/>
      <c r="H410" s="150"/>
      <c r="I410" s="38"/>
      <c r="J410" s="149" t="str">
        <f t="shared" si="57"/>
        <v>รอข้อมูลคอลัมน์ H</v>
      </c>
      <c r="K410" s="150"/>
      <c r="L410" s="150"/>
      <c r="M410" s="150"/>
      <c r="N410" s="149" t="str" cm="1">
        <f t="array" ref="N410">IF(AND(K410:M410=""),"ยังไม่บันทึกข้อมูล",
IF(M410&lt;&gt;"",
IF(M410&gt;=1.3,M410,"เป็นไม้พุ่ม"),
IF(K410+L410&gt;=1.3,K410+L410,"เป็นไม้พุ่ม")))</f>
        <v>ยังไม่บันทึกข้อมูล</v>
      </c>
      <c r="O410" s="149" t="str">
        <f t="shared" si="50"/>
        <v>ข้อมูลไม่ถูกต้อง</v>
      </c>
      <c r="P410" s="149" t="str">
        <f t="shared" si="51"/>
        <v>ข้อมูลไม่ถูกต้อง</v>
      </c>
      <c r="Q410" s="149" t="str">
        <f t="shared" si="52"/>
        <v>ข้อมูลไม่ถูกต้อง</v>
      </c>
      <c r="R410" s="149" t="str">
        <f t="shared" si="53"/>
        <v>ข้อมูลไม่ถูกต้อง</v>
      </c>
      <c r="S410" s="149" t="str">
        <f>IF(ISNUMBER(R410),
IF(H$2=ตัวเลือก!A$30,"ยังไม่บันทึกข้อมูล",R410*0.27),"ข้อมูลไม่ถูกต้อง")</f>
        <v>ข้อมูลไม่ถูกต้อง</v>
      </c>
      <c r="T410" s="149" t="str">
        <f t="shared" si="54"/>
        <v>ข้อมูลไม่ถูกต้อง</v>
      </c>
      <c r="U410" s="149" t="str">
        <f>IF(ISNUMBER(R410),
IF(H$2=ตัวเลือก!A$30,"ยังไม่บันทึกข้อมูล",R410*0.47),"ข้อมูลไม่ถูกต้อง")</f>
        <v>ข้อมูลไม่ถูกต้อง</v>
      </c>
      <c r="V410" s="149" t="str">
        <f>IF(ISNUMBER(S410),
IF(H$2=ตัวเลือก!A$30,"ยังไม่บันทึกข้อมูล",S410*0.47),"ข้อมูลไม่ถูกต้อง")</f>
        <v>ข้อมูลไม่ถูกต้อง</v>
      </c>
      <c r="W410" s="149" t="str">
        <f t="shared" si="55"/>
        <v>ข้อมูลไม่ถูกต้อง</v>
      </c>
      <c r="X410" s="148" t="str">
        <f t="shared" si="56"/>
        <v>ข้อมูลไม่ถูกต้อง</v>
      </c>
      <c r="Y410" s="38"/>
      <c r="Z410" s="38"/>
      <c r="AA410" s="38"/>
    </row>
    <row r="411" spans="1:27" x14ac:dyDescent="0.45">
      <c r="A411" s="38">
        <v>406</v>
      </c>
      <c r="B411" s="38"/>
      <c r="C411" s="38"/>
      <c r="D411" s="38"/>
      <c r="E411" s="38"/>
      <c r="F411" s="35"/>
      <c r="G411" s="35"/>
      <c r="H411" s="150"/>
      <c r="I411" s="38"/>
      <c r="J411" s="149" t="str">
        <f t="shared" si="57"/>
        <v>รอข้อมูลคอลัมน์ H</v>
      </c>
      <c r="K411" s="150"/>
      <c r="L411" s="150"/>
      <c r="M411" s="150"/>
      <c r="N411" s="149" t="str" cm="1">
        <f t="array" ref="N411">IF(AND(K411:M411=""),"ยังไม่บันทึกข้อมูล",
IF(M411&lt;&gt;"",
IF(M411&gt;=1.3,M411,"เป็นไม้พุ่ม"),
IF(K411+L411&gt;=1.3,K411+L411,"เป็นไม้พุ่ม")))</f>
        <v>ยังไม่บันทึกข้อมูล</v>
      </c>
      <c r="O411" s="149" t="str">
        <f t="shared" si="50"/>
        <v>ข้อมูลไม่ถูกต้อง</v>
      </c>
      <c r="P411" s="149" t="str">
        <f t="shared" si="51"/>
        <v>ข้อมูลไม่ถูกต้อง</v>
      </c>
      <c r="Q411" s="149" t="str">
        <f t="shared" si="52"/>
        <v>ข้อมูลไม่ถูกต้อง</v>
      </c>
      <c r="R411" s="149" t="str">
        <f t="shared" si="53"/>
        <v>ข้อมูลไม่ถูกต้อง</v>
      </c>
      <c r="S411" s="149" t="str">
        <f>IF(ISNUMBER(R411),
IF(H$2=ตัวเลือก!A$30,"ยังไม่บันทึกข้อมูล",R411*0.27),"ข้อมูลไม่ถูกต้อง")</f>
        <v>ข้อมูลไม่ถูกต้อง</v>
      </c>
      <c r="T411" s="149" t="str">
        <f t="shared" si="54"/>
        <v>ข้อมูลไม่ถูกต้อง</v>
      </c>
      <c r="U411" s="149" t="str">
        <f>IF(ISNUMBER(R411),
IF(H$2=ตัวเลือก!A$30,"ยังไม่บันทึกข้อมูล",R411*0.47),"ข้อมูลไม่ถูกต้อง")</f>
        <v>ข้อมูลไม่ถูกต้อง</v>
      </c>
      <c r="V411" s="149" t="str">
        <f>IF(ISNUMBER(S411),
IF(H$2=ตัวเลือก!A$30,"ยังไม่บันทึกข้อมูล",S411*0.47),"ข้อมูลไม่ถูกต้อง")</f>
        <v>ข้อมูลไม่ถูกต้อง</v>
      </c>
      <c r="W411" s="149" t="str">
        <f t="shared" si="55"/>
        <v>ข้อมูลไม่ถูกต้อง</v>
      </c>
      <c r="X411" s="148" t="str">
        <f t="shared" si="56"/>
        <v>ข้อมูลไม่ถูกต้อง</v>
      </c>
      <c r="Y411" s="38"/>
      <c r="Z411" s="38"/>
      <c r="AA411" s="38"/>
    </row>
    <row r="412" spans="1:27" x14ac:dyDescent="0.45">
      <c r="A412" s="38">
        <v>407</v>
      </c>
      <c r="B412" s="38"/>
      <c r="C412" s="38"/>
      <c r="D412" s="38"/>
      <c r="E412" s="38"/>
      <c r="F412" s="35"/>
      <c r="G412" s="35"/>
      <c r="H412" s="150"/>
      <c r="I412" s="38"/>
      <c r="J412" s="149" t="str">
        <f t="shared" si="57"/>
        <v>รอข้อมูลคอลัมน์ H</v>
      </c>
      <c r="K412" s="150"/>
      <c r="L412" s="150"/>
      <c r="M412" s="150"/>
      <c r="N412" s="149" t="str" cm="1">
        <f t="array" ref="N412">IF(AND(K412:M412=""),"ยังไม่บันทึกข้อมูล",
IF(M412&lt;&gt;"",
IF(M412&gt;=1.3,M412,"เป็นไม้พุ่ม"),
IF(K412+L412&gt;=1.3,K412+L412,"เป็นไม้พุ่ม")))</f>
        <v>ยังไม่บันทึกข้อมูล</v>
      </c>
      <c r="O412" s="149" t="str">
        <f t="shared" si="50"/>
        <v>ข้อมูลไม่ถูกต้อง</v>
      </c>
      <c r="P412" s="149" t="str">
        <f t="shared" si="51"/>
        <v>ข้อมูลไม่ถูกต้อง</v>
      </c>
      <c r="Q412" s="149" t="str">
        <f t="shared" si="52"/>
        <v>ข้อมูลไม่ถูกต้อง</v>
      </c>
      <c r="R412" s="149" t="str">
        <f t="shared" si="53"/>
        <v>ข้อมูลไม่ถูกต้อง</v>
      </c>
      <c r="S412" s="149" t="str">
        <f>IF(ISNUMBER(R412),
IF(H$2=ตัวเลือก!A$30,"ยังไม่บันทึกข้อมูล",R412*0.27),"ข้อมูลไม่ถูกต้อง")</f>
        <v>ข้อมูลไม่ถูกต้อง</v>
      </c>
      <c r="T412" s="149" t="str">
        <f t="shared" si="54"/>
        <v>ข้อมูลไม่ถูกต้อง</v>
      </c>
      <c r="U412" s="149" t="str">
        <f>IF(ISNUMBER(R412),
IF(H$2=ตัวเลือก!A$30,"ยังไม่บันทึกข้อมูล",R412*0.47),"ข้อมูลไม่ถูกต้อง")</f>
        <v>ข้อมูลไม่ถูกต้อง</v>
      </c>
      <c r="V412" s="149" t="str">
        <f>IF(ISNUMBER(S412),
IF(H$2=ตัวเลือก!A$30,"ยังไม่บันทึกข้อมูล",S412*0.47),"ข้อมูลไม่ถูกต้อง")</f>
        <v>ข้อมูลไม่ถูกต้อง</v>
      </c>
      <c r="W412" s="149" t="str">
        <f t="shared" si="55"/>
        <v>ข้อมูลไม่ถูกต้อง</v>
      </c>
      <c r="X412" s="148" t="str">
        <f t="shared" si="56"/>
        <v>ข้อมูลไม่ถูกต้อง</v>
      </c>
      <c r="Y412" s="38"/>
      <c r="Z412" s="38"/>
      <c r="AA412" s="38"/>
    </row>
    <row r="413" spans="1:27" x14ac:dyDescent="0.45">
      <c r="A413" s="38">
        <v>408</v>
      </c>
      <c r="B413" s="38"/>
      <c r="C413" s="38"/>
      <c r="D413" s="38"/>
      <c r="E413" s="38"/>
      <c r="F413" s="35"/>
      <c r="G413" s="35"/>
      <c r="H413" s="150"/>
      <c r="I413" s="38"/>
      <c r="J413" s="149" t="str">
        <f t="shared" si="57"/>
        <v>รอข้อมูลคอลัมน์ H</v>
      </c>
      <c r="K413" s="150"/>
      <c r="L413" s="150"/>
      <c r="M413" s="150"/>
      <c r="N413" s="149" t="str" cm="1">
        <f t="array" ref="N413">IF(AND(K413:M413=""),"ยังไม่บันทึกข้อมูล",
IF(M413&lt;&gt;"",
IF(M413&gt;=1.3,M413,"เป็นไม้พุ่ม"),
IF(K413+L413&gt;=1.3,K413+L413,"เป็นไม้พุ่ม")))</f>
        <v>ยังไม่บันทึกข้อมูล</v>
      </c>
      <c r="O413" s="149" t="str">
        <f t="shared" si="50"/>
        <v>ข้อมูลไม่ถูกต้อง</v>
      </c>
      <c r="P413" s="149" t="str">
        <f t="shared" si="51"/>
        <v>ข้อมูลไม่ถูกต้อง</v>
      </c>
      <c r="Q413" s="149" t="str">
        <f t="shared" si="52"/>
        <v>ข้อมูลไม่ถูกต้อง</v>
      </c>
      <c r="R413" s="149" t="str">
        <f t="shared" si="53"/>
        <v>ข้อมูลไม่ถูกต้อง</v>
      </c>
      <c r="S413" s="149" t="str">
        <f>IF(ISNUMBER(R413),
IF(H$2=ตัวเลือก!A$30,"ยังไม่บันทึกข้อมูล",R413*0.27),"ข้อมูลไม่ถูกต้อง")</f>
        <v>ข้อมูลไม่ถูกต้อง</v>
      </c>
      <c r="T413" s="149" t="str">
        <f t="shared" si="54"/>
        <v>ข้อมูลไม่ถูกต้อง</v>
      </c>
      <c r="U413" s="149" t="str">
        <f>IF(ISNUMBER(R413),
IF(H$2=ตัวเลือก!A$30,"ยังไม่บันทึกข้อมูล",R413*0.47),"ข้อมูลไม่ถูกต้อง")</f>
        <v>ข้อมูลไม่ถูกต้อง</v>
      </c>
      <c r="V413" s="149" t="str">
        <f>IF(ISNUMBER(S413),
IF(H$2=ตัวเลือก!A$30,"ยังไม่บันทึกข้อมูล",S413*0.47),"ข้อมูลไม่ถูกต้อง")</f>
        <v>ข้อมูลไม่ถูกต้อง</v>
      </c>
      <c r="W413" s="149" t="str">
        <f t="shared" si="55"/>
        <v>ข้อมูลไม่ถูกต้อง</v>
      </c>
      <c r="X413" s="148" t="str">
        <f t="shared" si="56"/>
        <v>ข้อมูลไม่ถูกต้อง</v>
      </c>
      <c r="Y413" s="38"/>
      <c r="Z413" s="38"/>
      <c r="AA413" s="38"/>
    </row>
    <row r="414" spans="1:27" x14ac:dyDescent="0.45">
      <c r="A414" s="38">
        <v>409</v>
      </c>
      <c r="B414" s="38"/>
      <c r="C414" s="38"/>
      <c r="D414" s="38"/>
      <c r="E414" s="38"/>
      <c r="F414" s="35"/>
      <c r="G414" s="35"/>
      <c r="H414" s="150"/>
      <c r="I414" s="38"/>
      <c r="J414" s="149" t="str">
        <f t="shared" si="57"/>
        <v>รอข้อมูลคอลัมน์ H</v>
      </c>
      <c r="K414" s="150"/>
      <c r="L414" s="150"/>
      <c r="M414" s="150"/>
      <c r="N414" s="149" t="str" cm="1">
        <f t="array" ref="N414">IF(AND(K414:M414=""),"ยังไม่บันทึกข้อมูล",
IF(M414&lt;&gt;"",
IF(M414&gt;=1.3,M414,"เป็นไม้พุ่ม"),
IF(K414+L414&gt;=1.3,K414+L414,"เป็นไม้พุ่ม")))</f>
        <v>ยังไม่บันทึกข้อมูล</v>
      </c>
      <c r="O414" s="149" t="str">
        <f t="shared" si="50"/>
        <v>ข้อมูลไม่ถูกต้อง</v>
      </c>
      <c r="P414" s="149" t="str">
        <f t="shared" si="51"/>
        <v>ข้อมูลไม่ถูกต้อง</v>
      </c>
      <c r="Q414" s="149" t="str">
        <f t="shared" si="52"/>
        <v>ข้อมูลไม่ถูกต้อง</v>
      </c>
      <c r="R414" s="149" t="str">
        <f t="shared" si="53"/>
        <v>ข้อมูลไม่ถูกต้อง</v>
      </c>
      <c r="S414" s="149" t="str">
        <f>IF(ISNUMBER(R414),
IF(H$2=ตัวเลือก!A$30,"ยังไม่บันทึกข้อมูล",R414*0.27),"ข้อมูลไม่ถูกต้อง")</f>
        <v>ข้อมูลไม่ถูกต้อง</v>
      </c>
      <c r="T414" s="149" t="str">
        <f t="shared" si="54"/>
        <v>ข้อมูลไม่ถูกต้อง</v>
      </c>
      <c r="U414" s="149" t="str">
        <f>IF(ISNUMBER(R414),
IF(H$2=ตัวเลือก!A$30,"ยังไม่บันทึกข้อมูล",R414*0.47),"ข้อมูลไม่ถูกต้อง")</f>
        <v>ข้อมูลไม่ถูกต้อง</v>
      </c>
      <c r="V414" s="149" t="str">
        <f>IF(ISNUMBER(S414),
IF(H$2=ตัวเลือก!A$30,"ยังไม่บันทึกข้อมูล",S414*0.47),"ข้อมูลไม่ถูกต้อง")</f>
        <v>ข้อมูลไม่ถูกต้อง</v>
      </c>
      <c r="W414" s="149" t="str">
        <f t="shared" si="55"/>
        <v>ข้อมูลไม่ถูกต้อง</v>
      </c>
      <c r="X414" s="148" t="str">
        <f t="shared" si="56"/>
        <v>ข้อมูลไม่ถูกต้อง</v>
      </c>
      <c r="Y414" s="38"/>
      <c r="Z414" s="38"/>
      <c r="AA414" s="38"/>
    </row>
    <row r="415" spans="1:27" x14ac:dyDescent="0.45">
      <c r="A415" s="38">
        <v>410</v>
      </c>
      <c r="B415" s="38"/>
      <c r="C415" s="38"/>
      <c r="D415" s="38"/>
      <c r="E415" s="38"/>
      <c r="F415" s="35"/>
      <c r="G415" s="35"/>
      <c r="H415" s="150"/>
      <c r="I415" s="38"/>
      <c r="J415" s="149" t="str">
        <f t="shared" si="57"/>
        <v>รอข้อมูลคอลัมน์ H</v>
      </c>
      <c r="K415" s="150"/>
      <c r="L415" s="150"/>
      <c r="M415" s="150"/>
      <c r="N415" s="149" t="str" cm="1">
        <f t="array" ref="N415">IF(AND(K415:M415=""),"ยังไม่บันทึกข้อมูล",
IF(M415&lt;&gt;"",
IF(M415&gt;=1.3,M415,"เป็นไม้พุ่ม"),
IF(K415+L415&gt;=1.3,K415+L415,"เป็นไม้พุ่ม")))</f>
        <v>ยังไม่บันทึกข้อมูล</v>
      </c>
      <c r="O415" s="149" t="str">
        <f t="shared" si="50"/>
        <v>ข้อมูลไม่ถูกต้อง</v>
      </c>
      <c r="P415" s="149" t="str">
        <f t="shared" si="51"/>
        <v>ข้อมูลไม่ถูกต้อง</v>
      </c>
      <c r="Q415" s="149" t="str">
        <f t="shared" si="52"/>
        <v>ข้อมูลไม่ถูกต้อง</v>
      </c>
      <c r="R415" s="149" t="str">
        <f t="shared" si="53"/>
        <v>ข้อมูลไม่ถูกต้อง</v>
      </c>
      <c r="S415" s="149" t="str">
        <f>IF(ISNUMBER(R415),
IF(H$2=ตัวเลือก!A$30,"ยังไม่บันทึกข้อมูล",R415*0.27),"ข้อมูลไม่ถูกต้อง")</f>
        <v>ข้อมูลไม่ถูกต้อง</v>
      </c>
      <c r="T415" s="149" t="str">
        <f t="shared" si="54"/>
        <v>ข้อมูลไม่ถูกต้อง</v>
      </c>
      <c r="U415" s="149" t="str">
        <f>IF(ISNUMBER(R415),
IF(H$2=ตัวเลือก!A$30,"ยังไม่บันทึกข้อมูล",R415*0.47),"ข้อมูลไม่ถูกต้อง")</f>
        <v>ข้อมูลไม่ถูกต้อง</v>
      </c>
      <c r="V415" s="149" t="str">
        <f>IF(ISNUMBER(S415),
IF(H$2=ตัวเลือก!A$30,"ยังไม่บันทึกข้อมูล",S415*0.47),"ข้อมูลไม่ถูกต้อง")</f>
        <v>ข้อมูลไม่ถูกต้อง</v>
      </c>
      <c r="W415" s="149" t="str">
        <f t="shared" si="55"/>
        <v>ข้อมูลไม่ถูกต้อง</v>
      </c>
      <c r="X415" s="148" t="str">
        <f t="shared" si="56"/>
        <v>ข้อมูลไม่ถูกต้อง</v>
      </c>
      <c r="Y415" s="38"/>
      <c r="Z415" s="38"/>
      <c r="AA415" s="38"/>
    </row>
    <row r="416" spans="1:27" x14ac:dyDescent="0.45">
      <c r="A416" s="38">
        <v>411</v>
      </c>
      <c r="B416" s="38"/>
      <c r="C416" s="38"/>
      <c r="D416" s="38"/>
      <c r="E416" s="38"/>
      <c r="F416" s="35"/>
      <c r="G416" s="35"/>
      <c r="H416" s="150"/>
      <c r="I416" s="38"/>
      <c r="J416" s="149" t="str">
        <f t="shared" si="57"/>
        <v>รอข้อมูลคอลัมน์ H</v>
      </c>
      <c r="K416" s="150"/>
      <c r="L416" s="150"/>
      <c r="M416" s="150"/>
      <c r="N416" s="149" t="str" cm="1">
        <f t="array" ref="N416">IF(AND(K416:M416=""),"ยังไม่บันทึกข้อมูล",
IF(M416&lt;&gt;"",
IF(M416&gt;=1.3,M416,"เป็นไม้พุ่ม"),
IF(K416+L416&gt;=1.3,K416+L416,"เป็นไม้พุ่ม")))</f>
        <v>ยังไม่บันทึกข้อมูล</v>
      </c>
      <c r="O416" s="149" t="str">
        <f t="shared" si="50"/>
        <v>ข้อมูลไม่ถูกต้อง</v>
      </c>
      <c r="P416" s="149" t="str">
        <f t="shared" si="51"/>
        <v>ข้อมูลไม่ถูกต้อง</v>
      </c>
      <c r="Q416" s="149" t="str">
        <f t="shared" si="52"/>
        <v>ข้อมูลไม่ถูกต้อง</v>
      </c>
      <c r="R416" s="149" t="str">
        <f t="shared" si="53"/>
        <v>ข้อมูลไม่ถูกต้อง</v>
      </c>
      <c r="S416" s="149" t="str">
        <f>IF(ISNUMBER(R416),
IF(H$2=ตัวเลือก!A$30,"ยังไม่บันทึกข้อมูล",R416*0.27),"ข้อมูลไม่ถูกต้อง")</f>
        <v>ข้อมูลไม่ถูกต้อง</v>
      </c>
      <c r="T416" s="149" t="str">
        <f t="shared" si="54"/>
        <v>ข้อมูลไม่ถูกต้อง</v>
      </c>
      <c r="U416" s="149" t="str">
        <f>IF(ISNUMBER(R416),
IF(H$2=ตัวเลือก!A$30,"ยังไม่บันทึกข้อมูล",R416*0.47),"ข้อมูลไม่ถูกต้อง")</f>
        <v>ข้อมูลไม่ถูกต้อง</v>
      </c>
      <c r="V416" s="149" t="str">
        <f>IF(ISNUMBER(S416),
IF(H$2=ตัวเลือก!A$30,"ยังไม่บันทึกข้อมูล",S416*0.47),"ข้อมูลไม่ถูกต้อง")</f>
        <v>ข้อมูลไม่ถูกต้อง</v>
      </c>
      <c r="W416" s="149" t="str">
        <f t="shared" si="55"/>
        <v>ข้อมูลไม่ถูกต้อง</v>
      </c>
      <c r="X416" s="148" t="str">
        <f t="shared" si="56"/>
        <v>ข้อมูลไม่ถูกต้อง</v>
      </c>
      <c r="Y416" s="38"/>
      <c r="Z416" s="38"/>
      <c r="AA416" s="38"/>
    </row>
    <row r="417" spans="1:27" x14ac:dyDescent="0.45">
      <c r="A417" s="38">
        <v>412</v>
      </c>
      <c r="B417" s="38"/>
      <c r="C417" s="38"/>
      <c r="D417" s="38"/>
      <c r="E417" s="38"/>
      <c r="F417" s="35"/>
      <c r="G417" s="35"/>
      <c r="H417" s="150"/>
      <c r="I417" s="38"/>
      <c r="J417" s="149" t="str">
        <f t="shared" si="57"/>
        <v>รอข้อมูลคอลัมน์ H</v>
      </c>
      <c r="K417" s="150"/>
      <c r="L417" s="150"/>
      <c r="M417" s="150"/>
      <c r="N417" s="149" t="str" cm="1">
        <f t="array" ref="N417">IF(AND(K417:M417=""),"ยังไม่บันทึกข้อมูล",
IF(M417&lt;&gt;"",
IF(M417&gt;=1.3,M417,"เป็นไม้พุ่ม"),
IF(K417+L417&gt;=1.3,K417+L417,"เป็นไม้พุ่ม")))</f>
        <v>ยังไม่บันทึกข้อมูล</v>
      </c>
      <c r="O417" s="149" t="str">
        <f t="shared" si="50"/>
        <v>ข้อมูลไม่ถูกต้อง</v>
      </c>
      <c r="P417" s="149" t="str">
        <f t="shared" si="51"/>
        <v>ข้อมูลไม่ถูกต้อง</v>
      </c>
      <c r="Q417" s="149" t="str">
        <f t="shared" si="52"/>
        <v>ข้อมูลไม่ถูกต้อง</v>
      </c>
      <c r="R417" s="149" t="str">
        <f t="shared" si="53"/>
        <v>ข้อมูลไม่ถูกต้อง</v>
      </c>
      <c r="S417" s="149" t="str">
        <f>IF(ISNUMBER(R417),
IF(H$2=ตัวเลือก!A$30,"ยังไม่บันทึกข้อมูล",R417*0.27),"ข้อมูลไม่ถูกต้อง")</f>
        <v>ข้อมูลไม่ถูกต้อง</v>
      </c>
      <c r="T417" s="149" t="str">
        <f t="shared" si="54"/>
        <v>ข้อมูลไม่ถูกต้อง</v>
      </c>
      <c r="U417" s="149" t="str">
        <f>IF(ISNUMBER(R417),
IF(H$2=ตัวเลือก!A$30,"ยังไม่บันทึกข้อมูล",R417*0.47),"ข้อมูลไม่ถูกต้อง")</f>
        <v>ข้อมูลไม่ถูกต้อง</v>
      </c>
      <c r="V417" s="149" t="str">
        <f>IF(ISNUMBER(S417),
IF(H$2=ตัวเลือก!A$30,"ยังไม่บันทึกข้อมูล",S417*0.47),"ข้อมูลไม่ถูกต้อง")</f>
        <v>ข้อมูลไม่ถูกต้อง</v>
      </c>
      <c r="W417" s="149" t="str">
        <f t="shared" si="55"/>
        <v>ข้อมูลไม่ถูกต้อง</v>
      </c>
      <c r="X417" s="148" t="str">
        <f t="shared" si="56"/>
        <v>ข้อมูลไม่ถูกต้อง</v>
      </c>
      <c r="Y417" s="38"/>
      <c r="Z417" s="38"/>
      <c r="AA417" s="38"/>
    </row>
    <row r="418" spans="1:27" x14ac:dyDescent="0.45">
      <c r="A418" s="38">
        <v>413</v>
      </c>
      <c r="B418" s="38"/>
      <c r="C418" s="38"/>
      <c r="D418" s="38"/>
      <c r="E418" s="38"/>
      <c r="F418" s="35"/>
      <c r="G418" s="35"/>
      <c r="H418" s="150"/>
      <c r="I418" s="38"/>
      <c r="J418" s="149" t="str">
        <f t="shared" si="57"/>
        <v>รอข้อมูลคอลัมน์ H</v>
      </c>
      <c r="K418" s="150"/>
      <c r="L418" s="150"/>
      <c r="M418" s="150"/>
      <c r="N418" s="149" t="str" cm="1">
        <f t="array" ref="N418">IF(AND(K418:M418=""),"ยังไม่บันทึกข้อมูล",
IF(M418&lt;&gt;"",
IF(M418&gt;=1.3,M418,"เป็นไม้พุ่ม"),
IF(K418+L418&gt;=1.3,K418+L418,"เป็นไม้พุ่ม")))</f>
        <v>ยังไม่บันทึกข้อมูล</v>
      </c>
      <c r="O418" s="149" t="str">
        <f t="shared" si="50"/>
        <v>ข้อมูลไม่ถูกต้อง</v>
      </c>
      <c r="P418" s="149" t="str">
        <f t="shared" si="51"/>
        <v>ข้อมูลไม่ถูกต้อง</v>
      </c>
      <c r="Q418" s="149" t="str">
        <f t="shared" si="52"/>
        <v>ข้อมูลไม่ถูกต้อง</v>
      </c>
      <c r="R418" s="149" t="str">
        <f t="shared" si="53"/>
        <v>ข้อมูลไม่ถูกต้อง</v>
      </c>
      <c r="S418" s="149" t="str">
        <f>IF(ISNUMBER(R418),
IF(H$2=ตัวเลือก!A$30,"ยังไม่บันทึกข้อมูล",R418*0.27),"ข้อมูลไม่ถูกต้อง")</f>
        <v>ข้อมูลไม่ถูกต้อง</v>
      </c>
      <c r="T418" s="149" t="str">
        <f t="shared" si="54"/>
        <v>ข้อมูลไม่ถูกต้อง</v>
      </c>
      <c r="U418" s="149" t="str">
        <f>IF(ISNUMBER(R418),
IF(H$2=ตัวเลือก!A$30,"ยังไม่บันทึกข้อมูล",R418*0.47),"ข้อมูลไม่ถูกต้อง")</f>
        <v>ข้อมูลไม่ถูกต้อง</v>
      </c>
      <c r="V418" s="149" t="str">
        <f>IF(ISNUMBER(S418),
IF(H$2=ตัวเลือก!A$30,"ยังไม่บันทึกข้อมูล",S418*0.47),"ข้อมูลไม่ถูกต้อง")</f>
        <v>ข้อมูลไม่ถูกต้อง</v>
      </c>
      <c r="W418" s="149" t="str">
        <f t="shared" si="55"/>
        <v>ข้อมูลไม่ถูกต้อง</v>
      </c>
      <c r="X418" s="148" t="str">
        <f t="shared" si="56"/>
        <v>ข้อมูลไม่ถูกต้อง</v>
      </c>
      <c r="Y418" s="38"/>
      <c r="Z418" s="38"/>
      <c r="AA418" s="38"/>
    </row>
    <row r="419" spans="1:27" x14ac:dyDescent="0.45">
      <c r="A419" s="38">
        <v>414</v>
      </c>
      <c r="B419" s="38"/>
      <c r="C419" s="38"/>
      <c r="D419" s="38"/>
      <c r="E419" s="38"/>
      <c r="F419" s="35"/>
      <c r="G419" s="35"/>
      <c r="H419" s="150"/>
      <c r="I419" s="38"/>
      <c r="J419" s="149" t="str">
        <f t="shared" si="57"/>
        <v>รอข้อมูลคอลัมน์ H</v>
      </c>
      <c r="K419" s="150"/>
      <c r="L419" s="150"/>
      <c r="M419" s="150"/>
      <c r="N419" s="149" t="str" cm="1">
        <f t="array" ref="N419">IF(AND(K419:M419=""),"ยังไม่บันทึกข้อมูล",
IF(M419&lt;&gt;"",
IF(M419&gt;=1.3,M419,"เป็นไม้พุ่ม"),
IF(K419+L419&gt;=1.3,K419+L419,"เป็นไม้พุ่ม")))</f>
        <v>ยังไม่บันทึกข้อมูล</v>
      </c>
      <c r="O419" s="149" t="str">
        <f t="shared" si="50"/>
        <v>ข้อมูลไม่ถูกต้อง</v>
      </c>
      <c r="P419" s="149" t="str">
        <f t="shared" si="51"/>
        <v>ข้อมูลไม่ถูกต้อง</v>
      </c>
      <c r="Q419" s="149" t="str">
        <f t="shared" si="52"/>
        <v>ข้อมูลไม่ถูกต้อง</v>
      </c>
      <c r="R419" s="149" t="str">
        <f t="shared" si="53"/>
        <v>ข้อมูลไม่ถูกต้อง</v>
      </c>
      <c r="S419" s="149" t="str">
        <f>IF(ISNUMBER(R419),
IF(H$2=ตัวเลือก!A$30,"ยังไม่บันทึกข้อมูล",R419*0.27),"ข้อมูลไม่ถูกต้อง")</f>
        <v>ข้อมูลไม่ถูกต้อง</v>
      </c>
      <c r="T419" s="149" t="str">
        <f t="shared" si="54"/>
        <v>ข้อมูลไม่ถูกต้อง</v>
      </c>
      <c r="U419" s="149" t="str">
        <f>IF(ISNUMBER(R419),
IF(H$2=ตัวเลือก!A$30,"ยังไม่บันทึกข้อมูล",R419*0.47),"ข้อมูลไม่ถูกต้อง")</f>
        <v>ข้อมูลไม่ถูกต้อง</v>
      </c>
      <c r="V419" s="149" t="str">
        <f>IF(ISNUMBER(S419),
IF(H$2=ตัวเลือก!A$30,"ยังไม่บันทึกข้อมูล",S419*0.47),"ข้อมูลไม่ถูกต้อง")</f>
        <v>ข้อมูลไม่ถูกต้อง</v>
      </c>
      <c r="W419" s="149" t="str">
        <f t="shared" si="55"/>
        <v>ข้อมูลไม่ถูกต้อง</v>
      </c>
      <c r="X419" s="148" t="str">
        <f t="shared" si="56"/>
        <v>ข้อมูลไม่ถูกต้อง</v>
      </c>
      <c r="Y419" s="38"/>
      <c r="Z419" s="38"/>
      <c r="AA419" s="38"/>
    </row>
    <row r="420" spans="1:27" x14ac:dyDescent="0.45">
      <c r="A420" s="38">
        <v>415</v>
      </c>
      <c r="B420" s="38"/>
      <c r="C420" s="38"/>
      <c r="D420" s="38"/>
      <c r="E420" s="38"/>
      <c r="F420" s="35"/>
      <c r="G420" s="35"/>
      <c r="H420" s="150"/>
      <c r="I420" s="38"/>
      <c r="J420" s="149" t="str">
        <f t="shared" si="57"/>
        <v>รอข้อมูลคอลัมน์ H</v>
      </c>
      <c r="K420" s="150"/>
      <c r="L420" s="150"/>
      <c r="M420" s="150"/>
      <c r="N420" s="149" t="str" cm="1">
        <f t="array" ref="N420">IF(AND(K420:M420=""),"ยังไม่บันทึกข้อมูล",
IF(M420&lt;&gt;"",
IF(M420&gt;=1.3,M420,"เป็นไม้พุ่ม"),
IF(K420+L420&gt;=1.3,K420+L420,"เป็นไม้พุ่ม")))</f>
        <v>ยังไม่บันทึกข้อมูล</v>
      </c>
      <c r="O420" s="149" t="str">
        <f t="shared" si="50"/>
        <v>ข้อมูลไม่ถูกต้อง</v>
      </c>
      <c r="P420" s="149" t="str">
        <f t="shared" si="51"/>
        <v>ข้อมูลไม่ถูกต้อง</v>
      </c>
      <c r="Q420" s="149" t="str">
        <f t="shared" si="52"/>
        <v>ข้อมูลไม่ถูกต้อง</v>
      </c>
      <c r="R420" s="149" t="str">
        <f t="shared" si="53"/>
        <v>ข้อมูลไม่ถูกต้อง</v>
      </c>
      <c r="S420" s="149" t="str">
        <f>IF(ISNUMBER(R420),
IF(H$2=ตัวเลือก!A$30,"ยังไม่บันทึกข้อมูล",R420*0.27),"ข้อมูลไม่ถูกต้อง")</f>
        <v>ข้อมูลไม่ถูกต้อง</v>
      </c>
      <c r="T420" s="149" t="str">
        <f t="shared" si="54"/>
        <v>ข้อมูลไม่ถูกต้อง</v>
      </c>
      <c r="U420" s="149" t="str">
        <f>IF(ISNUMBER(R420),
IF(H$2=ตัวเลือก!A$30,"ยังไม่บันทึกข้อมูล",R420*0.47),"ข้อมูลไม่ถูกต้อง")</f>
        <v>ข้อมูลไม่ถูกต้อง</v>
      </c>
      <c r="V420" s="149" t="str">
        <f>IF(ISNUMBER(S420),
IF(H$2=ตัวเลือก!A$30,"ยังไม่บันทึกข้อมูล",S420*0.47),"ข้อมูลไม่ถูกต้อง")</f>
        <v>ข้อมูลไม่ถูกต้อง</v>
      </c>
      <c r="W420" s="149" t="str">
        <f t="shared" si="55"/>
        <v>ข้อมูลไม่ถูกต้อง</v>
      </c>
      <c r="X420" s="148" t="str">
        <f t="shared" si="56"/>
        <v>ข้อมูลไม่ถูกต้อง</v>
      </c>
      <c r="Y420" s="38"/>
      <c r="Z420" s="38"/>
      <c r="AA420" s="38"/>
    </row>
    <row r="421" spans="1:27" x14ac:dyDescent="0.45">
      <c r="A421" s="38">
        <v>416</v>
      </c>
      <c r="B421" s="38"/>
      <c r="C421" s="38"/>
      <c r="D421" s="38"/>
      <c r="E421" s="38"/>
      <c r="F421" s="35"/>
      <c r="G421" s="35"/>
      <c r="H421" s="150"/>
      <c r="I421" s="38"/>
      <c r="J421" s="149" t="str">
        <f t="shared" si="57"/>
        <v>รอข้อมูลคอลัมน์ H</v>
      </c>
      <c r="K421" s="150"/>
      <c r="L421" s="150"/>
      <c r="M421" s="150"/>
      <c r="N421" s="149" t="str" cm="1">
        <f t="array" ref="N421">IF(AND(K421:M421=""),"ยังไม่บันทึกข้อมูล",
IF(M421&lt;&gt;"",
IF(M421&gt;=1.3,M421,"เป็นไม้พุ่ม"),
IF(K421+L421&gt;=1.3,K421+L421,"เป็นไม้พุ่ม")))</f>
        <v>ยังไม่บันทึกข้อมูล</v>
      </c>
      <c r="O421" s="149" t="str">
        <f t="shared" si="50"/>
        <v>ข้อมูลไม่ถูกต้อง</v>
      </c>
      <c r="P421" s="149" t="str">
        <f t="shared" si="51"/>
        <v>ข้อมูลไม่ถูกต้อง</v>
      </c>
      <c r="Q421" s="149" t="str">
        <f t="shared" si="52"/>
        <v>ข้อมูลไม่ถูกต้อง</v>
      </c>
      <c r="R421" s="149" t="str">
        <f t="shared" si="53"/>
        <v>ข้อมูลไม่ถูกต้อง</v>
      </c>
      <c r="S421" s="149" t="str">
        <f>IF(ISNUMBER(R421),
IF(H$2=ตัวเลือก!A$30,"ยังไม่บันทึกข้อมูล",R421*0.27),"ข้อมูลไม่ถูกต้อง")</f>
        <v>ข้อมูลไม่ถูกต้อง</v>
      </c>
      <c r="T421" s="149" t="str">
        <f t="shared" si="54"/>
        <v>ข้อมูลไม่ถูกต้อง</v>
      </c>
      <c r="U421" s="149" t="str">
        <f>IF(ISNUMBER(R421),
IF(H$2=ตัวเลือก!A$30,"ยังไม่บันทึกข้อมูล",R421*0.47),"ข้อมูลไม่ถูกต้อง")</f>
        <v>ข้อมูลไม่ถูกต้อง</v>
      </c>
      <c r="V421" s="149" t="str">
        <f>IF(ISNUMBER(S421),
IF(H$2=ตัวเลือก!A$30,"ยังไม่บันทึกข้อมูล",S421*0.47),"ข้อมูลไม่ถูกต้อง")</f>
        <v>ข้อมูลไม่ถูกต้อง</v>
      </c>
      <c r="W421" s="149" t="str">
        <f t="shared" si="55"/>
        <v>ข้อมูลไม่ถูกต้อง</v>
      </c>
      <c r="X421" s="148" t="str">
        <f t="shared" si="56"/>
        <v>ข้อมูลไม่ถูกต้อง</v>
      </c>
      <c r="Y421" s="38"/>
      <c r="Z421" s="38"/>
      <c r="AA421" s="38"/>
    </row>
    <row r="422" spans="1:27" x14ac:dyDescent="0.45">
      <c r="A422" s="38">
        <v>417</v>
      </c>
      <c r="B422" s="38"/>
      <c r="C422" s="38"/>
      <c r="D422" s="38"/>
      <c r="E422" s="38"/>
      <c r="F422" s="35"/>
      <c r="G422" s="35"/>
      <c r="H422" s="150"/>
      <c r="I422" s="38"/>
      <c r="J422" s="149" t="str">
        <f t="shared" si="57"/>
        <v>รอข้อมูลคอลัมน์ H</v>
      </c>
      <c r="K422" s="150"/>
      <c r="L422" s="150"/>
      <c r="M422" s="150"/>
      <c r="N422" s="149" t="str" cm="1">
        <f t="array" ref="N422">IF(AND(K422:M422=""),"ยังไม่บันทึกข้อมูล",
IF(M422&lt;&gt;"",
IF(M422&gt;=1.3,M422,"เป็นไม้พุ่ม"),
IF(K422+L422&gt;=1.3,K422+L422,"เป็นไม้พุ่ม")))</f>
        <v>ยังไม่บันทึกข้อมูล</v>
      </c>
      <c r="O422" s="149" t="str">
        <f t="shared" si="50"/>
        <v>ข้อมูลไม่ถูกต้อง</v>
      </c>
      <c r="P422" s="149" t="str">
        <f t="shared" si="51"/>
        <v>ข้อมูลไม่ถูกต้อง</v>
      </c>
      <c r="Q422" s="149" t="str">
        <f t="shared" si="52"/>
        <v>ข้อมูลไม่ถูกต้อง</v>
      </c>
      <c r="R422" s="149" t="str">
        <f t="shared" si="53"/>
        <v>ข้อมูลไม่ถูกต้อง</v>
      </c>
      <c r="S422" s="149" t="str">
        <f>IF(ISNUMBER(R422),
IF(H$2=ตัวเลือก!A$30,"ยังไม่บันทึกข้อมูล",R422*0.27),"ข้อมูลไม่ถูกต้อง")</f>
        <v>ข้อมูลไม่ถูกต้อง</v>
      </c>
      <c r="T422" s="149" t="str">
        <f t="shared" si="54"/>
        <v>ข้อมูลไม่ถูกต้อง</v>
      </c>
      <c r="U422" s="149" t="str">
        <f>IF(ISNUMBER(R422),
IF(H$2=ตัวเลือก!A$30,"ยังไม่บันทึกข้อมูล",R422*0.47),"ข้อมูลไม่ถูกต้อง")</f>
        <v>ข้อมูลไม่ถูกต้อง</v>
      </c>
      <c r="V422" s="149" t="str">
        <f>IF(ISNUMBER(S422),
IF(H$2=ตัวเลือก!A$30,"ยังไม่บันทึกข้อมูล",S422*0.47),"ข้อมูลไม่ถูกต้อง")</f>
        <v>ข้อมูลไม่ถูกต้อง</v>
      </c>
      <c r="W422" s="149" t="str">
        <f t="shared" si="55"/>
        <v>ข้อมูลไม่ถูกต้อง</v>
      </c>
      <c r="X422" s="148" t="str">
        <f t="shared" si="56"/>
        <v>ข้อมูลไม่ถูกต้อง</v>
      </c>
      <c r="Y422" s="38"/>
      <c r="Z422" s="38"/>
      <c r="AA422" s="38"/>
    </row>
    <row r="423" spans="1:27" x14ac:dyDescent="0.45">
      <c r="A423" s="38">
        <v>418</v>
      </c>
      <c r="B423" s="38"/>
      <c r="C423" s="38"/>
      <c r="D423" s="38"/>
      <c r="E423" s="38"/>
      <c r="F423" s="35"/>
      <c r="G423" s="35"/>
      <c r="H423" s="150"/>
      <c r="I423" s="38"/>
      <c r="J423" s="149" t="str">
        <f t="shared" si="57"/>
        <v>รอข้อมูลคอลัมน์ H</v>
      </c>
      <c r="K423" s="150"/>
      <c r="L423" s="150"/>
      <c r="M423" s="150"/>
      <c r="N423" s="149" t="str" cm="1">
        <f t="array" ref="N423">IF(AND(K423:M423=""),"ยังไม่บันทึกข้อมูล",
IF(M423&lt;&gt;"",
IF(M423&gt;=1.3,M423,"เป็นไม้พุ่ม"),
IF(K423+L423&gt;=1.3,K423+L423,"เป็นไม้พุ่ม")))</f>
        <v>ยังไม่บันทึกข้อมูล</v>
      </c>
      <c r="O423" s="149" t="str">
        <f t="shared" si="50"/>
        <v>ข้อมูลไม่ถูกต้อง</v>
      </c>
      <c r="P423" s="149" t="str">
        <f t="shared" si="51"/>
        <v>ข้อมูลไม่ถูกต้อง</v>
      </c>
      <c r="Q423" s="149" t="str">
        <f t="shared" si="52"/>
        <v>ข้อมูลไม่ถูกต้อง</v>
      </c>
      <c r="R423" s="149" t="str">
        <f t="shared" si="53"/>
        <v>ข้อมูลไม่ถูกต้อง</v>
      </c>
      <c r="S423" s="149" t="str">
        <f>IF(ISNUMBER(R423),
IF(H$2=ตัวเลือก!A$30,"ยังไม่บันทึกข้อมูล",R423*0.27),"ข้อมูลไม่ถูกต้อง")</f>
        <v>ข้อมูลไม่ถูกต้อง</v>
      </c>
      <c r="T423" s="149" t="str">
        <f t="shared" si="54"/>
        <v>ข้อมูลไม่ถูกต้อง</v>
      </c>
      <c r="U423" s="149" t="str">
        <f>IF(ISNUMBER(R423),
IF(H$2=ตัวเลือก!A$30,"ยังไม่บันทึกข้อมูล",R423*0.47),"ข้อมูลไม่ถูกต้อง")</f>
        <v>ข้อมูลไม่ถูกต้อง</v>
      </c>
      <c r="V423" s="149" t="str">
        <f>IF(ISNUMBER(S423),
IF(H$2=ตัวเลือก!A$30,"ยังไม่บันทึกข้อมูล",S423*0.47),"ข้อมูลไม่ถูกต้อง")</f>
        <v>ข้อมูลไม่ถูกต้อง</v>
      </c>
      <c r="W423" s="149" t="str">
        <f t="shared" si="55"/>
        <v>ข้อมูลไม่ถูกต้อง</v>
      </c>
      <c r="X423" s="148" t="str">
        <f t="shared" si="56"/>
        <v>ข้อมูลไม่ถูกต้อง</v>
      </c>
      <c r="Y423" s="38"/>
      <c r="Z423" s="38"/>
      <c r="AA423" s="38"/>
    </row>
    <row r="424" spans="1:27" x14ac:dyDescent="0.45">
      <c r="A424" s="38">
        <v>419</v>
      </c>
      <c r="B424" s="38"/>
      <c r="C424" s="38"/>
      <c r="D424" s="38"/>
      <c r="E424" s="38"/>
      <c r="F424" s="35"/>
      <c r="G424" s="35"/>
      <c r="H424" s="150"/>
      <c r="I424" s="38"/>
      <c r="J424" s="149" t="str">
        <f t="shared" si="57"/>
        <v>รอข้อมูลคอลัมน์ H</v>
      </c>
      <c r="K424" s="150"/>
      <c r="L424" s="150"/>
      <c r="M424" s="150"/>
      <c r="N424" s="149" t="str" cm="1">
        <f t="array" ref="N424">IF(AND(K424:M424=""),"ยังไม่บันทึกข้อมูล",
IF(M424&lt;&gt;"",
IF(M424&gt;=1.3,M424,"เป็นไม้พุ่ม"),
IF(K424+L424&gt;=1.3,K424+L424,"เป็นไม้พุ่ม")))</f>
        <v>ยังไม่บันทึกข้อมูล</v>
      </c>
      <c r="O424" s="149" t="str">
        <f t="shared" si="50"/>
        <v>ข้อมูลไม่ถูกต้อง</v>
      </c>
      <c r="P424" s="149" t="str">
        <f t="shared" si="51"/>
        <v>ข้อมูลไม่ถูกต้อง</v>
      </c>
      <c r="Q424" s="149" t="str">
        <f t="shared" si="52"/>
        <v>ข้อมูลไม่ถูกต้อง</v>
      </c>
      <c r="R424" s="149" t="str">
        <f t="shared" si="53"/>
        <v>ข้อมูลไม่ถูกต้อง</v>
      </c>
      <c r="S424" s="149" t="str">
        <f>IF(ISNUMBER(R424),
IF(H$2=ตัวเลือก!A$30,"ยังไม่บันทึกข้อมูล",R424*0.27),"ข้อมูลไม่ถูกต้อง")</f>
        <v>ข้อมูลไม่ถูกต้อง</v>
      </c>
      <c r="T424" s="149" t="str">
        <f t="shared" si="54"/>
        <v>ข้อมูลไม่ถูกต้อง</v>
      </c>
      <c r="U424" s="149" t="str">
        <f>IF(ISNUMBER(R424),
IF(H$2=ตัวเลือก!A$30,"ยังไม่บันทึกข้อมูล",R424*0.47),"ข้อมูลไม่ถูกต้อง")</f>
        <v>ข้อมูลไม่ถูกต้อง</v>
      </c>
      <c r="V424" s="149" t="str">
        <f>IF(ISNUMBER(S424),
IF(H$2=ตัวเลือก!A$30,"ยังไม่บันทึกข้อมูล",S424*0.47),"ข้อมูลไม่ถูกต้อง")</f>
        <v>ข้อมูลไม่ถูกต้อง</v>
      </c>
      <c r="W424" s="149" t="str">
        <f t="shared" si="55"/>
        <v>ข้อมูลไม่ถูกต้อง</v>
      </c>
      <c r="X424" s="148" t="str">
        <f t="shared" si="56"/>
        <v>ข้อมูลไม่ถูกต้อง</v>
      </c>
      <c r="Y424" s="38"/>
      <c r="Z424" s="38"/>
      <c r="AA424" s="38"/>
    </row>
    <row r="425" spans="1:27" x14ac:dyDescent="0.45">
      <c r="A425" s="38">
        <v>420</v>
      </c>
      <c r="B425" s="38"/>
      <c r="C425" s="38"/>
      <c r="D425" s="38"/>
      <c r="E425" s="38"/>
      <c r="F425" s="35"/>
      <c r="G425" s="35"/>
      <c r="H425" s="150"/>
      <c r="I425" s="38"/>
      <c r="J425" s="149" t="str">
        <f t="shared" si="57"/>
        <v>รอข้อมูลคอลัมน์ H</v>
      </c>
      <c r="K425" s="150"/>
      <c r="L425" s="150"/>
      <c r="M425" s="150"/>
      <c r="N425" s="149" t="str" cm="1">
        <f t="array" ref="N425">IF(AND(K425:M425=""),"ยังไม่บันทึกข้อมูล",
IF(M425&lt;&gt;"",
IF(M425&gt;=1.3,M425,"เป็นไม้พุ่ม"),
IF(K425+L425&gt;=1.3,K425+L425,"เป็นไม้พุ่ม")))</f>
        <v>ยังไม่บันทึกข้อมูล</v>
      </c>
      <c r="O425" s="149" t="str">
        <f t="shared" si="50"/>
        <v>ข้อมูลไม่ถูกต้อง</v>
      </c>
      <c r="P425" s="149" t="str">
        <f t="shared" si="51"/>
        <v>ข้อมูลไม่ถูกต้อง</v>
      </c>
      <c r="Q425" s="149" t="str">
        <f t="shared" si="52"/>
        <v>ข้อมูลไม่ถูกต้อง</v>
      </c>
      <c r="R425" s="149" t="str">
        <f t="shared" si="53"/>
        <v>ข้อมูลไม่ถูกต้อง</v>
      </c>
      <c r="S425" s="149" t="str">
        <f>IF(ISNUMBER(R425),
IF(H$2=ตัวเลือก!A$30,"ยังไม่บันทึกข้อมูล",R425*0.27),"ข้อมูลไม่ถูกต้อง")</f>
        <v>ข้อมูลไม่ถูกต้อง</v>
      </c>
      <c r="T425" s="149" t="str">
        <f t="shared" si="54"/>
        <v>ข้อมูลไม่ถูกต้อง</v>
      </c>
      <c r="U425" s="149" t="str">
        <f>IF(ISNUMBER(R425),
IF(H$2=ตัวเลือก!A$30,"ยังไม่บันทึกข้อมูล",R425*0.47),"ข้อมูลไม่ถูกต้อง")</f>
        <v>ข้อมูลไม่ถูกต้อง</v>
      </c>
      <c r="V425" s="149" t="str">
        <f>IF(ISNUMBER(S425),
IF(H$2=ตัวเลือก!A$30,"ยังไม่บันทึกข้อมูล",S425*0.47),"ข้อมูลไม่ถูกต้อง")</f>
        <v>ข้อมูลไม่ถูกต้อง</v>
      </c>
      <c r="W425" s="149" t="str">
        <f t="shared" si="55"/>
        <v>ข้อมูลไม่ถูกต้อง</v>
      </c>
      <c r="X425" s="148" t="str">
        <f t="shared" si="56"/>
        <v>ข้อมูลไม่ถูกต้อง</v>
      </c>
      <c r="Y425" s="38"/>
      <c r="Z425" s="38"/>
      <c r="AA425" s="38"/>
    </row>
    <row r="426" spans="1:27" x14ac:dyDescent="0.45">
      <c r="A426" s="38">
        <v>421</v>
      </c>
      <c r="B426" s="38"/>
      <c r="C426" s="38"/>
      <c r="D426" s="38"/>
      <c r="E426" s="38"/>
      <c r="F426" s="35"/>
      <c r="G426" s="35"/>
      <c r="H426" s="150"/>
      <c r="I426" s="38"/>
      <c r="J426" s="149" t="str">
        <f t="shared" si="57"/>
        <v>รอข้อมูลคอลัมน์ H</v>
      </c>
      <c r="K426" s="150"/>
      <c r="L426" s="150"/>
      <c r="M426" s="150"/>
      <c r="N426" s="149" t="str" cm="1">
        <f t="array" ref="N426">IF(AND(K426:M426=""),"ยังไม่บันทึกข้อมูล",
IF(M426&lt;&gt;"",
IF(M426&gt;=1.3,M426,"เป็นไม้พุ่ม"),
IF(K426+L426&gt;=1.3,K426+L426,"เป็นไม้พุ่ม")))</f>
        <v>ยังไม่บันทึกข้อมูล</v>
      </c>
      <c r="O426" s="149" t="str">
        <f t="shared" si="50"/>
        <v>ข้อมูลไม่ถูกต้อง</v>
      </c>
      <c r="P426" s="149" t="str">
        <f t="shared" si="51"/>
        <v>ข้อมูลไม่ถูกต้อง</v>
      </c>
      <c r="Q426" s="149" t="str">
        <f t="shared" si="52"/>
        <v>ข้อมูลไม่ถูกต้อง</v>
      </c>
      <c r="R426" s="149" t="str">
        <f t="shared" si="53"/>
        <v>ข้อมูลไม่ถูกต้อง</v>
      </c>
      <c r="S426" s="149" t="str">
        <f>IF(ISNUMBER(R426),
IF(H$2=ตัวเลือก!A$30,"ยังไม่บันทึกข้อมูล",R426*0.27),"ข้อมูลไม่ถูกต้อง")</f>
        <v>ข้อมูลไม่ถูกต้อง</v>
      </c>
      <c r="T426" s="149" t="str">
        <f t="shared" si="54"/>
        <v>ข้อมูลไม่ถูกต้อง</v>
      </c>
      <c r="U426" s="149" t="str">
        <f>IF(ISNUMBER(R426),
IF(H$2=ตัวเลือก!A$30,"ยังไม่บันทึกข้อมูล",R426*0.47),"ข้อมูลไม่ถูกต้อง")</f>
        <v>ข้อมูลไม่ถูกต้อง</v>
      </c>
      <c r="V426" s="149" t="str">
        <f>IF(ISNUMBER(S426),
IF(H$2=ตัวเลือก!A$30,"ยังไม่บันทึกข้อมูล",S426*0.47),"ข้อมูลไม่ถูกต้อง")</f>
        <v>ข้อมูลไม่ถูกต้อง</v>
      </c>
      <c r="W426" s="149" t="str">
        <f t="shared" si="55"/>
        <v>ข้อมูลไม่ถูกต้อง</v>
      </c>
      <c r="X426" s="148" t="str">
        <f t="shared" si="56"/>
        <v>ข้อมูลไม่ถูกต้อง</v>
      </c>
      <c r="Y426" s="38"/>
      <c r="Z426" s="38"/>
      <c r="AA426" s="38"/>
    </row>
    <row r="427" spans="1:27" x14ac:dyDescent="0.45">
      <c r="A427" s="38">
        <v>422</v>
      </c>
      <c r="B427" s="38"/>
      <c r="C427" s="38"/>
      <c r="D427" s="38"/>
      <c r="E427" s="38"/>
      <c r="F427" s="35"/>
      <c r="G427" s="35"/>
      <c r="H427" s="150"/>
      <c r="I427" s="38"/>
      <c r="J427" s="149" t="str">
        <f t="shared" si="57"/>
        <v>รอข้อมูลคอลัมน์ H</v>
      </c>
      <c r="K427" s="150"/>
      <c r="L427" s="150"/>
      <c r="M427" s="150"/>
      <c r="N427" s="149" t="str" cm="1">
        <f t="array" ref="N427">IF(AND(K427:M427=""),"ยังไม่บันทึกข้อมูล",
IF(M427&lt;&gt;"",
IF(M427&gt;=1.3,M427,"เป็นไม้พุ่ม"),
IF(K427+L427&gt;=1.3,K427+L427,"เป็นไม้พุ่ม")))</f>
        <v>ยังไม่บันทึกข้อมูล</v>
      </c>
      <c r="O427" s="149" t="str">
        <f t="shared" si="50"/>
        <v>ข้อมูลไม่ถูกต้อง</v>
      </c>
      <c r="P427" s="149" t="str">
        <f t="shared" si="51"/>
        <v>ข้อมูลไม่ถูกต้อง</v>
      </c>
      <c r="Q427" s="149" t="str">
        <f t="shared" si="52"/>
        <v>ข้อมูลไม่ถูกต้อง</v>
      </c>
      <c r="R427" s="149" t="str">
        <f t="shared" si="53"/>
        <v>ข้อมูลไม่ถูกต้อง</v>
      </c>
      <c r="S427" s="149" t="str">
        <f>IF(ISNUMBER(R427),
IF(H$2=ตัวเลือก!A$30,"ยังไม่บันทึกข้อมูล",R427*0.27),"ข้อมูลไม่ถูกต้อง")</f>
        <v>ข้อมูลไม่ถูกต้อง</v>
      </c>
      <c r="T427" s="149" t="str">
        <f t="shared" si="54"/>
        <v>ข้อมูลไม่ถูกต้อง</v>
      </c>
      <c r="U427" s="149" t="str">
        <f>IF(ISNUMBER(R427),
IF(H$2=ตัวเลือก!A$30,"ยังไม่บันทึกข้อมูล",R427*0.47),"ข้อมูลไม่ถูกต้อง")</f>
        <v>ข้อมูลไม่ถูกต้อง</v>
      </c>
      <c r="V427" s="149" t="str">
        <f>IF(ISNUMBER(S427),
IF(H$2=ตัวเลือก!A$30,"ยังไม่บันทึกข้อมูล",S427*0.47),"ข้อมูลไม่ถูกต้อง")</f>
        <v>ข้อมูลไม่ถูกต้อง</v>
      </c>
      <c r="W427" s="149" t="str">
        <f t="shared" si="55"/>
        <v>ข้อมูลไม่ถูกต้อง</v>
      </c>
      <c r="X427" s="148" t="str">
        <f t="shared" si="56"/>
        <v>ข้อมูลไม่ถูกต้อง</v>
      </c>
      <c r="Y427" s="38"/>
      <c r="Z427" s="38"/>
      <c r="AA427" s="38"/>
    </row>
    <row r="428" spans="1:27" x14ac:dyDescent="0.45">
      <c r="A428" s="38">
        <v>423</v>
      </c>
      <c r="B428" s="38"/>
      <c r="C428" s="38"/>
      <c r="D428" s="38"/>
      <c r="E428" s="38"/>
      <c r="F428" s="35"/>
      <c r="G428" s="35"/>
      <c r="H428" s="150"/>
      <c r="I428" s="38"/>
      <c r="J428" s="149" t="str">
        <f t="shared" si="57"/>
        <v>รอข้อมูลคอลัมน์ H</v>
      </c>
      <c r="K428" s="150"/>
      <c r="L428" s="150"/>
      <c r="M428" s="150"/>
      <c r="N428" s="149" t="str" cm="1">
        <f t="array" ref="N428">IF(AND(K428:M428=""),"ยังไม่บันทึกข้อมูล",
IF(M428&lt;&gt;"",
IF(M428&gt;=1.3,M428,"เป็นไม้พุ่ม"),
IF(K428+L428&gt;=1.3,K428+L428,"เป็นไม้พุ่ม")))</f>
        <v>ยังไม่บันทึกข้อมูล</v>
      </c>
      <c r="O428" s="149" t="str">
        <f t="shared" si="50"/>
        <v>ข้อมูลไม่ถูกต้อง</v>
      </c>
      <c r="P428" s="149" t="str">
        <f t="shared" si="51"/>
        <v>ข้อมูลไม่ถูกต้อง</v>
      </c>
      <c r="Q428" s="149" t="str">
        <f t="shared" si="52"/>
        <v>ข้อมูลไม่ถูกต้อง</v>
      </c>
      <c r="R428" s="149" t="str">
        <f t="shared" si="53"/>
        <v>ข้อมูลไม่ถูกต้อง</v>
      </c>
      <c r="S428" s="149" t="str">
        <f>IF(ISNUMBER(R428),
IF(H$2=ตัวเลือก!A$30,"ยังไม่บันทึกข้อมูล",R428*0.27),"ข้อมูลไม่ถูกต้อง")</f>
        <v>ข้อมูลไม่ถูกต้อง</v>
      </c>
      <c r="T428" s="149" t="str">
        <f t="shared" si="54"/>
        <v>ข้อมูลไม่ถูกต้อง</v>
      </c>
      <c r="U428" s="149" t="str">
        <f>IF(ISNUMBER(R428),
IF(H$2=ตัวเลือก!A$30,"ยังไม่บันทึกข้อมูล",R428*0.47),"ข้อมูลไม่ถูกต้อง")</f>
        <v>ข้อมูลไม่ถูกต้อง</v>
      </c>
      <c r="V428" s="149" t="str">
        <f>IF(ISNUMBER(S428),
IF(H$2=ตัวเลือก!A$30,"ยังไม่บันทึกข้อมูล",S428*0.47),"ข้อมูลไม่ถูกต้อง")</f>
        <v>ข้อมูลไม่ถูกต้อง</v>
      </c>
      <c r="W428" s="149" t="str">
        <f t="shared" si="55"/>
        <v>ข้อมูลไม่ถูกต้อง</v>
      </c>
      <c r="X428" s="148" t="str">
        <f t="shared" si="56"/>
        <v>ข้อมูลไม่ถูกต้อง</v>
      </c>
      <c r="Y428" s="38"/>
      <c r="Z428" s="38"/>
      <c r="AA428" s="38"/>
    </row>
    <row r="429" spans="1:27" x14ac:dyDescent="0.45">
      <c r="A429" s="38">
        <v>424</v>
      </c>
      <c r="B429" s="38"/>
      <c r="C429" s="38"/>
      <c r="D429" s="38"/>
      <c r="E429" s="38"/>
      <c r="F429" s="35"/>
      <c r="G429" s="35"/>
      <c r="H429" s="150"/>
      <c r="I429" s="38"/>
      <c r="J429" s="149" t="str">
        <f t="shared" si="57"/>
        <v>รอข้อมูลคอลัมน์ H</v>
      </c>
      <c r="K429" s="150"/>
      <c r="L429" s="150"/>
      <c r="M429" s="150"/>
      <c r="N429" s="149" t="str" cm="1">
        <f t="array" ref="N429">IF(AND(K429:M429=""),"ยังไม่บันทึกข้อมูล",
IF(M429&lt;&gt;"",
IF(M429&gt;=1.3,M429,"เป็นไม้พุ่ม"),
IF(K429+L429&gt;=1.3,K429+L429,"เป็นไม้พุ่ม")))</f>
        <v>ยังไม่บันทึกข้อมูล</v>
      </c>
      <c r="O429" s="149" t="str">
        <f t="shared" si="50"/>
        <v>ข้อมูลไม่ถูกต้อง</v>
      </c>
      <c r="P429" s="149" t="str">
        <f t="shared" si="51"/>
        <v>ข้อมูลไม่ถูกต้อง</v>
      </c>
      <c r="Q429" s="149" t="str">
        <f t="shared" si="52"/>
        <v>ข้อมูลไม่ถูกต้อง</v>
      </c>
      <c r="R429" s="149" t="str">
        <f t="shared" si="53"/>
        <v>ข้อมูลไม่ถูกต้อง</v>
      </c>
      <c r="S429" s="149" t="str">
        <f>IF(ISNUMBER(R429),
IF(H$2=ตัวเลือก!A$30,"ยังไม่บันทึกข้อมูล",R429*0.27),"ข้อมูลไม่ถูกต้อง")</f>
        <v>ข้อมูลไม่ถูกต้อง</v>
      </c>
      <c r="T429" s="149" t="str">
        <f t="shared" si="54"/>
        <v>ข้อมูลไม่ถูกต้อง</v>
      </c>
      <c r="U429" s="149" t="str">
        <f>IF(ISNUMBER(R429),
IF(H$2=ตัวเลือก!A$30,"ยังไม่บันทึกข้อมูล",R429*0.47),"ข้อมูลไม่ถูกต้อง")</f>
        <v>ข้อมูลไม่ถูกต้อง</v>
      </c>
      <c r="V429" s="149" t="str">
        <f>IF(ISNUMBER(S429),
IF(H$2=ตัวเลือก!A$30,"ยังไม่บันทึกข้อมูล",S429*0.47),"ข้อมูลไม่ถูกต้อง")</f>
        <v>ข้อมูลไม่ถูกต้อง</v>
      </c>
      <c r="W429" s="149" t="str">
        <f t="shared" si="55"/>
        <v>ข้อมูลไม่ถูกต้อง</v>
      </c>
      <c r="X429" s="148" t="str">
        <f t="shared" si="56"/>
        <v>ข้อมูลไม่ถูกต้อง</v>
      </c>
      <c r="Y429" s="38"/>
      <c r="Z429" s="38"/>
      <c r="AA429" s="38"/>
    </row>
    <row r="430" spans="1:27" x14ac:dyDescent="0.45">
      <c r="A430" s="38">
        <v>425</v>
      </c>
      <c r="B430" s="38"/>
      <c r="C430" s="38"/>
      <c r="D430" s="38"/>
      <c r="E430" s="38"/>
      <c r="F430" s="35"/>
      <c r="G430" s="35"/>
      <c r="H430" s="150"/>
      <c r="I430" s="38"/>
      <c r="J430" s="149" t="str">
        <f t="shared" si="57"/>
        <v>รอข้อมูลคอลัมน์ H</v>
      </c>
      <c r="K430" s="150"/>
      <c r="L430" s="150"/>
      <c r="M430" s="150"/>
      <c r="N430" s="149" t="str" cm="1">
        <f t="array" ref="N430">IF(AND(K430:M430=""),"ยังไม่บันทึกข้อมูล",
IF(M430&lt;&gt;"",
IF(M430&gt;=1.3,M430,"เป็นไม้พุ่ม"),
IF(K430+L430&gt;=1.3,K430+L430,"เป็นไม้พุ่ม")))</f>
        <v>ยังไม่บันทึกข้อมูล</v>
      </c>
      <c r="O430" s="149" t="str">
        <f t="shared" si="50"/>
        <v>ข้อมูลไม่ถูกต้อง</v>
      </c>
      <c r="P430" s="149" t="str">
        <f t="shared" si="51"/>
        <v>ข้อมูลไม่ถูกต้อง</v>
      </c>
      <c r="Q430" s="149" t="str">
        <f t="shared" si="52"/>
        <v>ข้อมูลไม่ถูกต้อง</v>
      </c>
      <c r="R430" s="149" t="str">
        <f t="shared" si="53"/>
        <v>ข้อมูลไม่ถูกต้อง</v>
      </c>
      <c r="S430" s="149" t="str">
        <f>IF(ISNUMBER(R430),
IF(H$2=ตัวเลือก!A$30,"ยังไม่บันทึกข้อมูล",R430*0.27),"ข้อมูลไม่ถูกต้อง")</f>
        <v>ข้อมูลไม่ถูกต้อง</v>
      </c>
      <c r="T430" s="149" t="str">
        <f t="shared" si="54"/>
        <v>ข้อมูลไม่ถูกต้อง</v>
      </c>
      <c r="U430" s="149" t="str">
        <f>IF(ISNUMBER(R430),
IF(H$2=ตัวเลือก!A$30,"ยังไม่บันทึกข้อมูล",R430*0.47),"ข้อมูลไม่ถูกต้อง")</f>
        <v>ข้อมูลไม่ถูกต้อง</v>
      </c>
      <c r="V430" s="149" t="str">
        <f>IF(ISNUMBER(S430),
IF(H$2=ตัวเลือก!A$30,"ยังไม่บันทึกข้อมูล",S430*0.47),"ข้อมูลไม่ถูกต้อง")</f>
        <v>ข้อมูลไม่ถูกต้อง</v>
      </c>
      <c r="W430" s="149" t="str">
        <f t="shared" si="55"/>
        <v>ข้อมูลไม่ถูกต้อง</v>
      </c>
      <c r="X430" s="148" t="str">
        <f t="shared" si="56"/>
        <v>ข้อมูลไม่ถูกต้อง</v>
      </c>
      <c r="Y430" s="38"/>
      <c r="Z430" s="38"/>
      <c r="AA430" s="38"/>
    </row>
    <row r="431" spans="1:27" x14ac:dyDescent="0.45">
      <c r="A431" s="38">
        <v>426</v>
      </c>
      <c r="B431" s="38"/>
      <c r="C431" s="38"/>
      <c r="D431" s="38"/>
      <c r="E431" s="38"/>
      <c r="F431" s="35"/>
      <c r="G431" s="35"/>
      <c r="H431" s="150"/>
      <c r="I431" s="38"/>
      <c r="J431" s="149" t="str">
        <f t="shared" si="57"/>
        <v>รอข้อมูลคอลัมน์ H</v>
      </c>
      <c r="K431" s="150"/>
      <c r="L431" s="150"/>
      <c r="M431" s="150"/>
      <c r="N431" s="149" t="str" cm="1">
        <f t="array" ref="N431">IF(AND(K431:M431=""),"ยังไม่บันทึกข้อมูล",
IF(M431&lt;&gt;"",
IF(M431&gt;=1.3,M431,"เป็นไม้พุ่ม"),
IF(K431+L431&gt;=1.3,K431+L431,"เป็นไม้พุ่ม")))</f>
        <v>ยังไม่บันทึกข้อมูล</v>
      </c>
      <c r="O431" s="149" t="str">
        <f t="shared" si="50"/>
        <v>ข้อมูลไม่ถูกต้อง</v>
      </c>
      <c r="P431" s="149" t="str">
        <f t="shared" si="51"/>
        <v>ข้อมูลไม่ถูกต้อง</v>
      </c>
      <c r="Q431" s="149" t="str">
        <f t="shared" si="52"/>
        <v>ข้อมูลไม่ถูกต้อง</v>
      </c>
      <c r="R431" s="149" t="str">
        <f t="shared" si="53"/>
        <v>ข้อมูลไม่ถูกต้อง</v>
      </c>
      <c r="S431" s="149" t="str">
        <f>IF(ISNUMBER(R431),
IF(H$2=ตัวเลือก!A$30,"ยังไม่บันทึกข้อมูล",R431*0.27),"ข้อมูลไม่ถูกต้อง")</f>
        <v>ข้อมูลไม่ถูกต้อง</v>
      </c>
      <c r="T431" s="149" t="str">
        <f t="shared" si="54"/>
        <v>ข้อมูลไม่ถูกต้อง</v>
      </c>
      <c r="U431" s="149" t="str">
        <f>IF(ISNUMBER(R431),
IF(H$2=ตัวเลือก!A$30,"ยังไม่บันทึกข้อมูล",R431*0.47),"ข้อมูลไม่ถูกต้อง")</f>
        <v>ข้อมูลไม่ถูกต้อง</v>
      </c>
      <c r="V431" s="149" t="str">
        <f>IF(ISNUMBER(S431),
IF(H$2=ตัวเลือก!A$30,"ยังไม่บันทึกข้อมูล",S431*0.47),"ข้อมูลไม่ถูกต้อง")</f>
        <v>ข้อมูลไม่ถูกต้อง</v>
      </c>
      <c r="W431" s="149" t="str">
        <f t="shared" si="55"/>
        <v>ข้อมูลไม่ถูกต้อง</v>
      </c>
      <c r="X431" s="148" t="str">
        <f t="shared" si="56"/>
        <v>ข้อมูลไม่ถูกต้อง</v>
      </c>
      <c r="Y431" s="38"/>
      <c r="Z431" s="38"/>
      <c r="AA431" s="38"/>
    </row>
    <row r="432" spans="1:27" x14ac:dyDescent="0.45">
      <c r="A432" s="38">
        <v>427</v>
      </c>
      <c r="B432" s="38"/>
      <c r="C432" s="38"/>
      <c r="D432" s="38"/>
      <c r="E432" s="38"/>
      <c r="F432" s="35"/>
      <c r="G432" s="35"/>
      <c r="H432" s="150"/>
      <c r="I432" s="38"/>
      <c r="J432" s="149" t="str">
        <f t="shared" si="57"/>
        <v>รอข้อมูลคอลัมน์ H</v>
      </c>
      <c r="K432" s="150"/>
      <c r="L432" s="150"/>
      <c r="M432" s="150"/>
      <c r="N432" s="149" t="str" cm="1">
        <f t="array" ref="N432">IF(AND(K432:M432=""),"ยังไม่บันทึกข้อมูล",
IF(M432&lt;&gt;"",
IF(M432&gt;=1.3,M432,"เป็นไม้พุ่ม"),
IF(K432+L432&gt;=1.3,K432+L432,"เป็นไม้พุ่ม")))</f>
        <v>ยังไม่บันทึกข้อมูล</v>
      </c>
      <c r="O432" s="149" t="str">
        <f t="shared" si="50"/>
        <v>ข้อมูลไม่ถูกต้อง</v>
      </c>
      <c r="P432" s="149" t="str">
        <f t="shared" si="51"/>
        <v>ข้อมูลไม่ถูกต้อง</v>
      </c>
      <c r="Q432" s="149" t="str">
        <f t="shared" si="52"/>
        <v>ข้อมูลไม่ถูกต้อง</v>
      </c>
      <c r="R432" s="149" t="str">
        <f t="shared" si="53"/>
        <v>ข้อมูลไม่ถูกต้อง</v>
      </c>
      <c r="S432" s="149" t="str">
        <f>IF(ISNUMBER(R432),
IF(H$2=ตัวเลือก!A$30,"ยังไม่บันทึกข้อมูล",R432*0.27),"ข้อมูลไม่ถูกต้อง")</f>
        <v>ข้อมูลไม่ถูกต้อง</v>
      </c>
      <c r="T432" s="149" t="str">
        <f t="shared" si="54"/>
        <v>ข้อมูลไม่ถูกต้อง</v>
      </c>
      <c r="U432" s="149" t="str">
        <f>IF(ISNUMBER(R432),
IF(H$2=ตัวเลือก!A$30,"ยังไม่บันทึกข้อมูล",R432*0.47),"ข้อมูลไม่ถูกต้อง")</f>
        <v>ข้อมูลไม่ถูกต้อง</v>
      </c>
      <c r="V432" s="149" t="str">
        <f>IF(ISNUMBER(S432),
IF(H$2=ตัวเลือก!A$30,"ยังไม่บันทึกข้อมูล",S432*0.47),"ข้อมูลไม่ถูกต้อง")</f>
        <v>ข้อมูลไม่ถูกต้อง</v>
      </c>
      <c r="W432" s="149" t="str">
        <f t="shared" si="55"/>
        <v>ข้อมูลไม่ถูกต้อง</v>
      </c>
      <c r="X432" s="148" t="str">
        <f t="shared" si="56"/>
        <v>ข้อมูลไม่ถูกต้อง</v>
      </c>
      <c r="Y432" s="38"/>
      <c r="Z432" s="38"/>
      <c r="AA432" s="38"/>
    </row>
    <row r="433" spans="1:27" x14ac:dyDescent="0.45">
      <c r="A433" s="38">
        <v>428</v>
      </c>
      <c r="B433" s="38"/>
      <c r="C433" s="38"/>
      <c r="D433" s="38"/>
      <c r="E433" s="38"/>
      <c r="F433" s="35"/>
      <c r="G433" s="35"/>
      <c r="H433" s="150"/>
      <c r="I433" s="38"/>
      <c r="J433" s="149" t="str">
        <f t="shared" si="57"/>
        <v>รอข้อมูลคอลัมน์ H</v>
      </c>
      <c r="K433" s="150"/>
      <c r="L433" s="150"/>
      <c r="M433" s="150"/>
      <c r="N433" s="149" t="str" cm="1">
        <f t="array" ref="N433">IF(AND(K433:M433=""),"ยังไม่บันทึกข้อมูล",
IF(M433&lt;&gt;"",
IF(M433&gt;=1.3,M433,"เป็นไม้พุ่ม"),
IF(K433+L433&gt;=1.3,K433+L433,"เป็นไม้พุ่ม")))</f>
        <v>ยังไม่บันทึกข้อมูล</v>
      </c>
      <c r="O433" s="149" t="str">
        <f t="shared" si="50"/>
        <v>ข้อมูลไม่ถูกต้อง</v>
      </c>
      <c r="P433" s="149" t="str">
        <f t="shared" si="51"/>
        <v>ข้อมูลไม่ถูกต้อง</v>
      </c>
      <c r="Q433" s="149" t="str">
        <f t="shared" si="52"/>
        <v>ข้อมูลไม่ถูกต้อง</v>
      </c>
      <c r="R433" s="149" t="str">
        <f t="shared" si="53"/>
        <v>ข้อมูลไม่ถูกต้อง</v>
      </c>
      <c r="S433" s="149" t="str">
        <f>IF(ISNUMBER(R433),
IF(H$2=ตัวเลือก!A$30,"ยังไม่บันทึกข้อมูล",R433*0.27),"ข้อมูลไม่ถูกต้อง")</f>
        <v>ข้อมูลไม่ถูกต้อง</v>
      </c>
      <c r="T433" s="149" t="str">
        <f t="shared" si="54"/>
        <v>ข้อมูลไม่ถูกต้อง</v>
      </c>
      <c r="U433" s="149" t="str">
        <f>IF(ISNUMBER(R433),
IF(H$2=ตัวเลือก!A$30,"ยังไม่บันทึกข้อมูล",R433*0.47),"ข้อมูลไม่ถูกต้อง")</f>
        <v>ข้อมูลไม่ถูกต้อง</v>
      </c>
      <c r="V433" s="149" t="str">
        <f>IF(ISNUMBER(S433),
IF(H$2=ตัวเลือก!A$30,"ยังไม่บันทึกข้อมูล",S433*0.47),"ข้อมูลไม่ถูกต้อง")</f>
        <v>ข้อมูลไม่ถูกต้อง</v>
      </c>
      <c r="W433" s="149" t="str">
        <f t="shared" si="55"/>
        <v>ข้อมูลไม่ถูกต้อง</v>
      </c>
      <c r="X433" s="148" t="str">
        <f t="shared" si="56"/>
        <v>ข้อมูลไม่ถูกต้อง</v>
      </c>
      <c r="Y433" s="38"/>
      <c r="Z433" s="38"/>
      <c r="AA433" s="38"/>
    </row>
    <row r="434" spans="1:27" x14ac:dyDescent="0.45">
      <c r="A434" s="38">
        <v>429</v>
      </c>
      <c r="B434" s="38"/>
      <c r="C434" s="38"/>
      <c r="D434" s="38"/>
      <c r="E434" s="38"/>
      <c r="F434" s="35"/>
      <c r="G434" s="35"/>
      <c r="H434" s="150"/>
      <c r="I434" s="38"/>
      <c r="J434" s="149" t="str">
        <f t="shared" si="57"/>
        <v>รอข้อมูลคอลัมน์ H</v>
      </c>
      <c r="K434" s="150"/>
      <c r="L434" s="150"/>
      <c r="M434" s="150"/>
      <c r="N434" s="149" t="str" cm="1">
        <f t="array" ref="N434">IF(AND(K434:M434=""),"ยังไม่บันทึกข้อมูล",
IF(M434&lt;&gt;"",
IF(M434&gt;=1.3,M434,"เป็นไม้พุ่ม"),
IF(K434+L434&gt;=1.3,K434+L434,"เป็นไม้พุ่ม")))</f>
        <v>ยังไม่บันทึกข้อมูล</v>
      </c>
      <c r="O434" s="149" t="str">
        <f t="shared" si="50"/>
        <v>ข้อมูลไม่ถูกต้อง</v>
      </c>
      <c r="P434" s="149" t="str">
        <f t="shared" si="51"/>
        <v>ข้อมูลไม่ถูกต้อง</v>
      </c>
      <c r="Q434" s="149" t="str">
        <f t="shared" si="52"/>
        <v>ข้อมูลไม่ถูกต้อง</v>
      </c>
      <c r="R434" s="149" t="str">
        <f t="shared" si="53"/>
        <v>ข้อมูลไม่ถูกต้อง</v>
      </c>
      <c r="S434" s="149" t="str">
        <f>IF(ISNUMBER(R434),
IF(H$2=ตัวเลือก!A$30,"ยังไม่บันทึกข้อมูล",R434*0.27),"ข้อมูลไม่ถูกต้อง")</f>
        <v>ข้อมูลไม่ถูกต้อง</v>
      </c>
      <c r="T434" s="149" t="str">
        <f t="shared" si="54"/>
        <v>ข้อมูลไม่ถูกต้อง</v>
      </c>
      <c r="U434" s="149" t="str">
        <f>IF(ISNUMBER(R434),
IF(H$2=ตัวเลือก!A$30,"ยังไม่บันทึกข้อมูล",R434*0.47),"ข้อมูลไม่ถูกต้อง")</f>
        <v>ข้อมูลไม่ถูกต้อง</v>
      </c>
      <c r="V434" s="149" t="str">
        <f>IF(ISNUMBER(S434),
IF(H$2=ตัวเลือก!A$30,"ยังไม่บันทึกข้อมูล",S434*0.47),"ข้อมูลไม่ถูกต้อง")</f>
        <v>ข้อมูลไม่ถูกต้อง</v>
      </c>
      <c r="W434" s="149" t="str">
        <f t="shared" si="55"/>
        <v>ข้อมูลไม่ถูกต้อง</v>
      </c>
      <c r="X434" s="148" t="str">
        <f t="shared" si="56"/>
        <v>ข้อมูลไม่ถูกต้อง</v>
      </c>
      <c r="Y434" s="38"/>
      <c r="Z434" s="38"/>
      <c r="AA434" s="38"/>
    </row>
    <row r="435" spans="1:27" x14ac:dyDescent="0.45">
      <c r="A435" s="38">
        <v>430</v>
      </c>
      <c r="B435" s="38"/>
      <c r="C435" s="38"/>
      <c r="D435" s="38"/>
      <c r="E435" s="38"/>
      <c r="F435" s="35"/>
      <c r="G435" s="35"/>
      <c r="H435" s="150"/>
      <c r="I435" s="38"/>
      <c r="J435" s="149" t="str">
        <f t="shared" si="57"/>
        <v>รอข้อมูลคอลัมน์ H</v>
      </c>
      <c r="K435" s="150"/>
      <c r="L435" s="150"/>
      <c r="M435" s="150"/>
      <c r="N435" s="149" t="str" cm="1">
        <f t="array" ref="N435">IF(AND(K435:M435=""),"ยังไม่บันทึกข้อมูล",
IF(M435&lt;&gt;"",
IF(M435&gt;=1.3,M435,"เป็นไม้พุ่ม"),
IF(K435+L435&gt;=1.3,K435+L435,"เป็นไม้พุ่ม")))</f>
        <v>ยังไม่บันทึกข้อมูล</v>
      </c>
      <c r="O435" s="149" t="str">
        <f t="shared" si="50"/>
        <v>ข้อมูลไม่ถูกต้อง</v>
      </c>
      <c r="P435" s="149" t="str">
        <f t="shared" si="51"/>
        <v>ข้อมูลไม่ถูกต้อง</v>
      </c>
      <c r="Q435" s="149" t="str">
        <f t="shared" si="52"/>
        <v>ข้อมูลไม่ถูกต้อง</v>
      </c>
      <c r="R435" s="149" t="str">
        <f t="shared" si="53"/>
        <v>ข้อมูลไม่ถูกต้อง</v>
      </c>
      <c r="S435" s="149" t="str">
        <f>IF(ISNUMBER(R435),
IF(H$2=ตัวเลือก!A$30,"ยังไม่บันทึกข้อมูล",R435*0.27),"ข้อมูลไม่ถูกต้อง")</f>
        <v>ข้อมูลไม่ถูกต้อง</v>
      </c>
      <c r="T435" s="149" t="str">
        <f t="shared" si="54"/>
        <v>ข้อมูลไม่ถูกต้อง</v>
      </c>
      <c r="U435" s="149" t="str">
        <f>IF(ISNUMBER(R435),
IF(H$2=ตัวเลือก!A$30,"ยังไม่บันทึกข้อมูล",R435*0.47),"ข้อมูลไม่ถูกต้อง")</f>
        <v>ข้อมูลไม่ถูกต้อง</v>
      </c>
      <c r="V435" s="149" t="str">
        <f>IF(ISNUMBER(S435),
IF(H$2=ตัวเลือก!A$30,"ยังไม่บันทึกข้อมูล",S435*0.47),"ข้อมูลไม่ถูกต้อง")</f>
        <v>ข้อมูลไม่ถูกต้อง</v>
      </c>
      <c r="W435" s="149" t="str">
        <f t="shared" si="55"/>
        <v>ข้อมูลไม่ถูกต้อง</v>
      </c>
      <c r="X435" s="148" t="str">
        <f t="shared" si="56"/>
        <v>ข้อมูลไม่ถูกต้อง</v>
      </c>
      <c r="Y435" s="38"/>
      <c r="Z435" s="38"/>
      <c r="AA435" s="38"/>
    </row>
    <row r="436" spans="1:27" x14ac:dyDescent="0.45">
      <c r="A436" s="38">
        <v>431</v>
      </c>
      <c r="B436" s="38"/>
      <c r="C436" s="38"/>
      <c r="D436" s="38"/>
      <c r="E436" s="38"/>
      <c r="F436" s="35"/>
      <c r="G436" s="35"/>
      <c r="H436" s="150"/>
      <c r="I436" s="38"/>
      <c r="J436" s="149" t="str">
        <f t="shared" si="57"/>
        <v>รอข้อมูลคอลัมน์ H</v>
      </c>
      <c r="K436" s="150"/>
      <c r="L436" s="150"/>
      <c r="M436" s="150"/>
      <c r="N436" s="149" t="str" cm="1">
        <f t="array" ref="N436">IF(AND(K436:M436=""),"ยังไม่บันทึกข้อมูล",
IF(M436&lt;&gt;"",
IF(M436&gt;=1.3,M436,"เป็นไม้พุ่ม"),
IF(K436+L436&gt;=1.3,K436+L436,"เป็นไม้พุ่ม")))</f>
        <v>ยังไม่บันทึกข้อมูล</v>
      </c>
      <c r="O436" s="149" t="str">
        <f t="shared" si="50"/>
        <v>ข้อมูลไม่ถูกต้อง</v>
      </c>
      <c r="P436" s="149" t="str">
        <f t="shared" si="51"/>
        <v>ข้อมูลไม่ถูกต้อง</v>
      </c>
      <c r="Q436" s="149" t="str">
        <f t="shared" si="52"/>
        <v>ข้อมูลไม่ถูกต้อง</v>
      </c>
      <c r="R436" s="149" t="str">
        <f t="shared" si="53"/>
        <v>ข้อมูลไม่ถูกต้อง</v>
      </c>
      <c r="S436" s="149" t="str">
        <f>IF(ISNUMBER(R436),
IF(H$2=ตัวเลือก!A$30,"ยังไม่บันทึกข้อมูล",R436*0.27),"ข้อมูลไม่ถูกต้อง")</f>
        <v>ข้อมูลไม่ถูกต้อง</v>
      </c>
      <c r="T436" s="149" t="str">
        <f t="shared" si="54"/>
        <v>ข้อมูลไม่ถูกต้อง</v>
      </c>
      <c r="U436" s="149" t="str">
        <f>IF(ISNUMBER(R436),
IF(H$2=ตัวเลือก!A$30,"ยังไม่บันทึกข้อมูล",R436*0.47),"ข้อมูลไม่ถูกต้อง")</f>
        <v>ข้อมูลไม่ถูกต้อง</v>
      </c>
      <c r="V436" s="149" t="str">
        <f>IF(ISNUMBER(S436),
IF(H$2=ตัวเลือก!A$30,"ยังไม่บันทึกข้อมูล",S436*0.47),"ข้อมูลไม่ถูกต้อง")</f>
        <v>ข้อมูลไม่ถูกต้อง</v>
      </c>
      <c r="W436" s="149" t="str">
        <f t="shared" si="55"/>
        <v>ข้อมูลไม่ถูกต้อง</v>
      </c>
      <c r="X436" s="148" t="str">
        <f t="shared" si="56"/>
        <v>ข้อมูลไม่ถูกต้อง</v>
      </c>
      <c r="Y436" s="38"/>
      <c r="Z436" s="38"/>
      <c r="AA436" s="38"/>
    </row>
    <row r="437" spans="1:27" x14ac:dyDescent="0.45">
      <c r="A437" s="38">
        <v>432</v>
      </c>
      <c r="B437" s="38"/>
      <c r="C437" s="38"/>
      <c r="D437" s="38"/>
      <c r="E437" s="38"/>
      <c r="F437" s="35"/>
      <c r="G437" s="35"/>
      <c r="H437" s="150"/>
      <c r="I437" s="38"/>
      <c r="J437" s="149" t="str">
        <f t="shared" si="57"/>
        <v>รอข้อมูลคอลัมน์ H</v>
      </c>
      <c r="K437" s="150"/>
      <c r="L437" s="150"/>
      <c r="M437" s="150"/>
      <c r="N437" s="149" t="str" cm="1">
        <f t="array" ref="N437">IF(AND(K437:M437=""),"ยังไม่บันทึกข้อมูล",
IF(M437&lt;&gt;"",
IF(M437&gt;=1.3,M437,"เป็นไม้พุ่ม"),
IF(K437+L437&gt;=1.3,K437+L437,"เป็นไม้พุ่ม")))</f>
        <v>ยังไม่บันทึกข้อมูล</v>
      </c>
      <c r="O437" s="149" t="str">
        <f t="shared" si="50"/>
        <v>ข้อมูลไม่ถูกต้อง</v>
      </c>
      <c r="P437" s="149" t="str">
        <f t="shared" si="51"/>
        <v>ข้อมูลไม่ถูกต้อง</v>
      </c>
      <c r="Q437" s="149" t="str">
        <f t="shared" si="52"/>
        <v>ข้อมูลไม่ถูกต้อง</v>
      </c>
      <c r="R437" s="149" t="str">
        <f t="shared" si="53"/>
        <v>ข้อมูลไม่ถูกต้อง</v>
      </c>
      <c r="S437" s="149" t="str">
        <f>IF(ISNUMBER(R437),
IF(H$2=ตัวเลือก!A$30,"ยังไม่บันทึกข้อมูล",R437*0.27),"ข้อมูลไม่ถูกต้อง")</f>
        <v>ข้อมูลไม่ถูกต้อง</v>
      </c>
      <c r="T437" s="149" t="str">
        <f t="shared" si="54"/>
        <v>ข้อมูลไม่ถูกต้อง</v>
      </c>
      <c r="U437" s="149" t="str">
        <f>IF(ISNUMBER(R437),
IF(H$2=ตัวเลือก!A$30,"ยังไม่บันทึกข้อมูล",R437*0.47),"ข้อมูลไม่ถูกต้อง")</f>
        <v>ข้อมูลไม่ถูกต้อง</v>
      </c>
      <c r="V437" s="149" t="str">
        <f>IF(ISNUMBER(S437),
IF(H$2=ตัวเลือก!A$30,"ยังไม่บันทึกข้อมูล",S437*0.47),"ข้อมูลไม่ถูกต้อง")</f>
        <v>ข้อมูลไม่ถูกต้อง</v>
      </c>
      <c r="W437" s="149" t="str">
        <f t="shared" si="55"/>
        <v>ข้อมูลไม่ถูกต้อง</v>
      </c>
      <c r="X437" s="148" t="str">
        <f t="shared" si="56"/>
        <v>ข้อมูลไม่ถูกต้อง</v>
      </c>
      <c r="Y437" s="38"/>
      <c r="Z437" s="38"/>
      <c r="AA437" s="38"/>
    </row>
    <row r="438" spans="1:27" x14ac:dyDescent="0.45">
      <c r="A438" s="38">
        <v>433</v>
      </c>
      <c r="B438" s="38"/>
      <c r="C438" s="38"/>
      <c r="D438" s="38"/>
      <c r="E438" s="38"/>
      <c r="F438" s="35"/>
      <c r="G438" s="35"/>
      <c r="H438" s="150"/>
      <c r="I438" s="38"/>
      <c r="J438" s="149" t="str">
        <f t="shared" si="57"/>
        <v>รอข้อมูลคอลัมน์ H</v>
      </c>
      <c r="K438" s="150"/>
      <c r="L438" s="150"/>
      <c r="M438" s="150"/>
      <c r="N438" s="149" t="str" cm="1">
        <f t="array" ref="N438">IF(AND(K438:M438=""),"ยังไม่บันทึกข้อมูล",
IF(M438&lt;&gt;"",
IF(M438&gt;=1.3,M438,"เป็นไม้พุ่ม"),
IF(K438+L438&gt;=1.3,K438+L438,"เป็นไม้พุ่ม")))</f>
        <v>ยังไม่บันทึกข้อมูล</v>
      </c>
      <c r="O438" s="149" t="str">
        <f t="shared" si="50"/>
        <v>ข้อมูลไม่ถูกต้อง</v>
      </c>
      <c r="P438" s="149" t="str">
        <f t="shared" si="51"/>
        <v>ข้อมูลไม่ถูกต้อง</v>
      </c>
      <c r="Q438" s="149" t="str">
        <f t="shared" si="52"/>
        <v>ข้อมูลไม่ถูกต้อง</v>
      </c>
      <c r="R438" s="149" t="str">
        <f t="shared" si="53"/>
        <v>ข้อมูลไม่ถูกต้อง</v>
      </c>
      <c r="S438" s="149" t="str">
        <f>IF(ISNUMBER(R438),
IF(H$2=ตัวเลือก!A$30,"ยังไม่บันทึกข้อมูล",R438*0.27),"ข้อมูลไม่ถูกต้อง")</f>
        <v>ข้อมูลไม่ถูกต้อง</v>
      </c>
      <c r="T438" s="149" t="str">
        <f t="shared" si="54"/>
        <v>ข้อมูลไม่ถูกต้อง</v>
      </c>
      <c r="U438" s="149" t="str">
        <f>IF(ISNUMBER(R438),
IF(H$2=ตัวเลือก!A$30,"ยังไม่บันทึกข้อมูล",R438*0.47),"ข้อมูลไม่ถูกต้อง")</f>
        <v>ข้อมูลไม่ถูกต้อง</v>
      </c>
      <c r="V438" s="149" t="str">
        <f>IF(ISNUMBER(S438),
IF(H$2=ตัวเลือก!A$30,"ยังไม่บันทึกข้อมูล",S438*0.47),"ข้อมูลไม่ถูกต้อง")</f>
        <v>ข้อมูลไม่ถูกต้อง</v>
      </c>
      <c r="W438" s="149" t="str">
        <f t="shared" si="55"/>
        <v>ข้อมูลไม่ถูกต้อง</v>
      </c>
      <c r="X438" s="148" t="str">
        <f t="shared" si="56"/>
        <v>ข้อมูลไม่ถูกต้อง</v>
      </c>
      <c r="Y438" s="38"/>
      <c r="Z438" s="38"/>
      <c r="AA438" s="38"/>
    </row>
    <row r="439" spans="1:27" x14ac:dyDescent="0.45">
      <c r="A439" s="38">
        <v>434</v>
      </c>
      <c r="B439" s="38"/>
      <c r="C439" s="38"/>
      <c r="D439" s="38"/>
      <c r="E439" s="38"/>
      <c r="F439" s="35"/>
      <c r="G439" s="35"/>
      <c r="H439" s="150"/>
      <c r="I439" s="38"/>
      <c r="J439" s="149" t="str">
        <f t="shared" si="57"/>
        <v>รอข้อมูลคอลัมน์ H</v>
      </c>
      <c r="K439" s="150"/>
      <c r="L439" s="150"/>
      <c r="M439" s="150"/>
      <c r="N439" s="149" t="str" cm="1">
        <f t="array" ref="N439">IF(AND(K439:M439=""),"ยังไม่บันทึกข้อมูล",
IF(M439&lt;&gt;"",
IF(M439&gt;=1.3,M439,"เป็นไม้พุ่ม"),
IF(K439+L439&gt;=1.3,K439+L439,"เป็นไม้พุ่ม")))</f>
        <v>ยังไม่บันทึกข้อมูล</v>
      </c>
      <c r="O439" s="149" t="str">
        <f t="shared" si="50"/>
        <v>ข้อมูลไม่ถูกต้อง</v>
      </c>
      <c r="P439" s="149" t="str">
        <f t="shared" si="51"/>
        <v>ข้อมูลไม่ถูกต้อง</v>
      </c>
      <c r="Q439" s="149" t="str">
        <f t="shared" si="52"/>
        <v>ข้อมูลไม่ถูกต้อง</v>
      </c>
      <c r="R439" s="149" t="str">
        <f t="shared" si="53"/>
        <v>ข้อมูลไม่ถูกต้อง</v>
      </c>
      <c r="S439" s="149" t="str">
        <f>IF(ISNUMBER(R439),
IF(H$2=ตัวเลือก!A$30,"ยังไม่บันทึกข้อมูล",R439*0.27),"ข้อมูลไม่ถูกต้อง")</f>
        <v>ข้อมูลไม่ถูกต้อง</v>
      </c>
      <c r="T439" s="149" t="str">
        <f t="shared" si="54"/>
        <v>ข้อมูลไม่ถูกต้อง</v>
      </c>
      <c r="U439" s="149" t="str">
        <f>IF(ISNUMBER(R439),
IF(H$2=ตัวเลือก!A$30,"ยังไม่บันทึกข้อมูล",R439*0.47),"ข้อมูลไม่ถูกต้อง")</f>
        <v>ข้อมูลไม่ถูกต้อง</v>
      </c>
      <c r="V439" s="149" t="str">
        <f>IF(ISNUMBER(S439),
IF(H$2=ตัวเลือก!A$30,"ยังไม่บันทึกข้อมูล",S439*0.47),"ข้อมูลไม่ถูกต้อง")</f>
        <v>ข้อมูลไม่ถูกต้อง</v>
      </c>
      <c r="W439" s="149" t="str">
        <f t="shared" si="55"/>
        <v>ข้อมูลไม่ถูกต้อง</v>
      </c>
      <c r="X439" s="148" t="str">
        <f t="shared" si="56"/>
        <v>ข้อมูลไม่ถูกต้อง</v>
      </c>
      <c r="Y439" s="38"/>
      <c r="Z439" s="38"/>
      <c r="AA439" s="38"/>
    </row>
    <row r="440" spans="1:27" x14ac:dyDescent="0.45">
      <c r="A440" s="38">
        <v>435</v>
      </c>
      <c r="B440" s="38"/>
      <c r="C440" s="38"/>
      <c r="D440" s="38"/>
      <c r="E440" s="38"/>
      <c r="F440" s="35"/>
      <c r="G440" s="35"/>
      <c r="H440" s="150"/>
      <c r="I440" s="38"/>
      <c r="J440" s="149" t="str">
        <f t="shared" si="57"/>
        <v>รอข้อมูลคอลัมน์ H</v>
      </c>
      <c r="K440" s="150"/>
      <c r="L440" s="150"/>
      <c r="M440" s="150"/>
      <c r="N440" s="149" t="str" cm="1">
        <f t="array" ref="N440">IF(AND(K440:M440=""),"ยังไม่บันทึกข้อมูล",
IF(M440&lt;&gt;"",
IF(M440&gt;=1.3,M440,"เป็นไม้พุ่ม"),
IF(K440+L440&gt;=1.3,K440+L440,"เป็นไม้พุ่ม")))</f>
        <v>ยังไม่บันทึกข้อมูล</v>
      </c>
      <c r="O440" s="149" t="str">
        <f t="shared" si="50"/>
        <v>ข้อมูลไม่ถูกต้อง</v>
      </c>
      <c r="P440" s="149" t="str">
        <f t="shared" si="51"/>
        <v>ข้อมูลไม่ถูกต้อง</v>
      </c>
      <c r="Q440" s="149" t="str">
        <f t="shared" si="52"/>
        <v>ข้อมูลไม่ถูกต้อง</v>
      </c>
      <c r="R440" s="149" t="str">
        <f t="shared" si="53"/>
        <v>ข้อมูลไม่ถูกต้อง</v>
      </c>
      <c r="S440" s="149" t="str">
        <f>IF(ISNUMBER(R440),
IF(H$2=ตัวเลือก!A$30,"ยังไม่บันทึกข้อมูล",R440*0.27),"ข้อมูลไม่ถูกต้อง")</f>
        <v>ข้อมูลไม่ถูกต้อง</v>
      </c>
      <c r="T440" s="149" t="str">
        <f t="shared" si="54"/>
        <v>ข้อมูลไม่ถูกต้อง</v>
      </c>
      <c r="U440" s="149" t="str">
        <f>IF(ISNUMBER(R440),
IF(H$2=ตัวเลือก!A$30,"ยังไม่บันทึกข้อมูล",R440*0.47),"ข้อมูลไม่ถูกต้อง")</f>
        <v>ข้อมูลไม่ถูกต้อง</v>
      </c>
      <c r="V440" s="149" t="str">
        <f>IF(ISNUMBER(S440),
IF(H$2=ตัวเลือก!A$30,"ยังไม่บันทึกข้อมูล",S440*0.47),"ข้อมูลไม่ถูกต้อง")</f>
        <v>ข้อมูลไม่ถูกต้อง</v>
      </c>
      <c r="W440" s="149" t="str">
        <f t="shared" si="55"/>
        <v>ข้อมูลไม่ถูกต้อง</v>
      </c>
      <c r="X440" s="148" t="str">
        <f t="shared" si="56"/>
        <v>ข้อมูลไม่ถูกต้อง</v>
      </c>
      <c r="Y440" s="38"/>
      <c r="Z440" s="38"/>
      <c r="AA440" s="38"/>
    </row>
    <row r="441" spans="1:27" x14ac:dyDescent="0.45">
      <c r="A441" s="38">
        <v>436</v>
      </c>
      <c r="B441" s="38"/>
      <c r="C441" s="38"/>
      <c r="D441" s="38"/>
      <c r="E441" s="38"/>
      <c r="F441" s="35"/>
      <c r="G441" s="35"/>
      <c r="H441" s="150"/>
      <c r="I441" s="38"/>
      <c r="J441" s="149" t="str">
        <f t="shared" si="57"/>
        <v>รอข้อมูลคอลัมน์ H</v>
      </c>
      <c r="K441" s="150"/>
      <c r="L441" s="150"/>
      <c r="M441" s="150"/>
      <c r="N441" s="149" t="str" cm="1">
        <f t="array" ref="N441">IF(AND(K441:M441=""),"ยังไม่บันทึกข้อมูล",
IF(M441&lt;&gt;"",
IF(M441&gt;=1.3,M441,"เป็นไม้พุ่ม"),
IF(K441+L441&gt;=1.3,K441+L441,"เป็นไม้พุ่ม")))</f>
        <v>ยังไม่บันทึกข้อมูล</v>
      </c>
      <c r="O441" s="149" t="str">
        <f t="shared" si="50"/>
        <v>ข้อมูลไม่ถูกต้อง</v>
      </c>
      <c r="P441" s="149" t="str">
        <f t="shared" si="51"/>
        <v>ข้อมูลไม่ถูกต้อง</v>
      </c>
      <c r="Q441" s="149" t="str">
        <f t="shared" si="52"/>
        <v>ข้อมูลไม่ถูกต้อง</v>
      </c>
      <c r="R441" s="149" t="str">
        <f t="shared" si="53"/>
        <v>ข้อมูลไม่ถูกต้อง</v>
      </c>
      <c r="S441" s="149" t="str">
        <f>IF(ISNUMBER(R441),
IF(H$2=ตัวเลือก!A$30,"ยังไม่บันทึกข้อมูล",R441*0.27),"ข้อมูลไม่ถูกต้อง")</f>
        <v>ข้อมูลไม่ถูกต้อง</v>
      </c>
      <c r="T441" s="149" t="str">
        <f t="shared" si="54"/>
        <v>ข้อมูลไม่ถูกต้อง</v>
      </c>
      <c r="U441" s="149" t="str">
        <f>IF(ISNUMBER(R441),
IF(H$2=ตัวเลือก!A$30,"ยังไม่บันทึกข้อมูล",R441*0.47),"ข้อมูลไม่ถูกต้อง")</f>
        <v>ข้อมูลไม่ถูกต้อง</v>
      </c>
      <c r="V441" s="149" t="str">
        <f>IF(ISNUMBER(S441),
IF(H$2=ตัวเลือก!A$30,"ยังไม่บันทึกข้อมูล",S441*0.47),"ข้อมูลไม่ถูกต้อง")</f>
        <v>ข้อมูลไม่ถูกต้อง</v>
      </c>
      <c r="W441" s="149" t="str">
        <f t="shared" si="55"/>
        <v>ข้อมูลไม่ถูกต้อง</v>
      </c>
      <c r="X441" s="148" t="str">
        <f t="shared" si="56"/>
        <v>ข้อมูลไม่ถูกต้อง</v>
      </c>
      <c r="Y441" s="38"/>
      <c r="Z441" s="38"/>
      <c r="AA441" s="38"/>
    </row>
    <row r="442" spans="1:27" x14ac:dyDescent="0.45">
      <c r="A442" s="38">
        <v>437</v>
      </c>
      <c r="B442" s="38"/>
      <c r="C442" s="38"/>
      <c r="D442" s="38"/>
      <c r="E442" s="38"/>
      <c r="F442" s="35"/>
      <c r="G442" s="35"/>
      <c r="H442" s="150"/>
      <c r="I442" s="38"/>
      <c r="J442" s="149" t="str">
        <f t="shared" si="57"/>
        <v>รอข้อมูลคอลัมน์ H</v>
      </c>
      <c r="K442" s="150"/>
      <c r="L442" s="150"/>
      <c r="M442" s="150"/>
      <c r="N442" s="149" t="str" cm="1">
        <f t="array" ref="N442">IF(AND(K442:M442=""),"ยังไม่บันทึกข้อมูล",
IF(M442&lt;&gt;"",
IF(M442&gt;=1.3,M442,"เป็นไม้พุ่ม"),
IF(K442+L442&gt;=1.3,K442+L442,"เป็นไม้พุ่ม")))</f>
        <v>ยังไม่บันทึกข้อมูล</v>
      </c>
      <c r="O442" s="149" t="str">
        <f t="shared" si="50"/>
        <v>ข้อมูลไม่ถูกต้อง</v>
      </c>
      <c r="P442" s="149" t="str">
        <f t="shared" si="51"/>
        <v>ข้อมูลไม่ถูกต้อง</v>
      </c>
      <c r="Q442" s="149" t="str">
        <f t="shared" si="52"/>
        <v>ข้อมูลไม่ถูกต้อง</v>
      </c>
      <c r="R442" s="149" t="str">
        <f t="shared" si="53"/>
        <v>ข้อมูลไม่ถูกต้อง</v>
      </c>
      <c r="S442" s="149" t="str">
        <f>IF(ISNUMBER(R442),
IF(H$2=ตัวเลือก!A$30,"ยังไม่บันทึกข้อมูล",R442*0.27),"ข้อมูลไม่ถูกต้อง")</f>
        <v>ข้อมูลไม่ถูกต้อง</v>
      </c>
      <c r="T442" s="149" t="str">
        <f t="shared" si="54"/>
        <v>ข้อมูลไม่ถูกต้อง</v>
      </c>
      <c r="U442" s="149" t="str">
        <f>IF(ISNUMBER(R442),
IF(H$2=ตัวเลือก!A$30,"ยังไม่บันทึกข้อมูล",R442*0.47),"ข้อมูลไม่ถูกต้อง")</f>
        <v>ข้อมูลไม่ถูกต้อง</v>
      </c>
      <c r="V442" s="149" t="str">
        <f>IF(ISNUMBER(S442),
IF(H$2=ตัวเลือก!A$30,"ยังไม่บันทึกข้อมูล",S442*0.47),"ข้อมูลไม่ถูกต้อง")</f>
        <v>ข้อมูลไม่ถูกต้อง</v>
      </c>
      <c r="W442" s="149" t="str">
        <f t="shared" si="55"/>
        <v>ข้อมูลไม่ถูกต้อง</v>
      </c>
      <c r="X442" s="148" t="str">
        <f t="shared" si="56"/>
        <v>ข้อมูลไม่ถูกต้อง</v>
      </c>
      <c r="Y442" s="38"/>
      <c r="Z442" s="38"/>
      <c r="AA442" s="38"/>
    </row>
    <row r="443" spans="1:27" x14ac:dyDescent="0.45">
      <c r="A443" s="38">
        <v>438</v>
      </c>
      <c r="B443" s="38"/>
      <c r="C443" s="38"/>
      <c r="D443" s="38"/>
      <c r="E443" s="38"/>
      <c r="F443" s="35"/>
      <c r="G443" s="35"/>
      <c r="H443" s="150"/>
      <c r="I443" s="38"/>
      <c r="J443" s="149" t="str">
        <f t="shared" si="57"/>
        <v>รอข้อมูลคอลัมน์ H</v>
      </c>
      <c r="K443" s="150"/>
      <c r="L443" s="150"/>
      <c r="M443" s="150"/>
      <c r="N443" s="149" t="str" cm="1">
        <f t="array" ref="N443">IF(AND(K443:M443=""),"ยังไม่บันทึกข้อมูล",
IF(M443&lt;&gt;"",
IF(M443&gt;=1.3,M443,"เป็นไม้พุ่ม"),
IF(K443+L443&gt;=1.3,K443+L443,"เป็นไม้พุ่ม")))</f>
        <v>ยังไม่บันทึกข้อมูล</v>
      </c>
      <c r="O443" s="149" t="str">
        <f t="shared" si="50"/>
        <v>ข้อมูลไม่ถูกต้อง</v>
      </c>
      <c r="P443" s="149" t="str">
        <f t="shared" si="51"/>
        <v>ข้อมูลไม่ถูกต้อง</v>
      </c>
      <c r="Q443" s="149" t="str">
        <f t="shared" si="52"/>
        <v>ข้อมูลไม่ถูกต้อง</v>
      </c>
      <c r="R443" s="149" t="str">
        <f t="shared" si="53"/>
        <v>ข้อมูลไม่ถูกต้อง</v>
      </c>
      <c r="S443" s="149" t="str">
        <f>IF(ISNUMBER(R443),
IF(H$2=ตัวเลือก!A$30,"ยังไม่บันทึกข้อมูล",R443*0.27),"ข้อมูลไม่ถูกต้อง")</f>
        <v>ข้อมูลไม่ถูกต้อง</v>
      </c>
      <c r="T443" s="149" t="str">
        <f t="shared" si="54"/>
        <v>ข้อมูลไม่ถูกต้อง</v>
      </c>
      <c r="U443" s="149" t="str">
        <f>IF(ISNUMBER(R443),
IF(H$2=ตัวเลือก!A$30,"ยังไม่บันทึกข้อมูล",R443*0.47),"ข้อมูลไม่ถูกต้อง")</f>
        <v>ข้อมูลไม่ถูกต้อง</v>
      </c>
      <c r="V443" s="149" t="str">
        <f>IF(ISNUMBER(S443),
IF(H$2=ตัวเลือก!A$30,"ยังไม่บันทึกข้อมูล",S443*0.47),"ข้อมูลไม่ถูกต้อง")</f>
        <v>ข้อมูลไม่ถูกต้อง</v>
      </c>
      <c r="W443" s="149" t="str">
        <f t="shared" si="55"/>
        <v>ข้อมูลไม่ถูกต้อง</v>
      </c>
      <c r="X443" s="148" t="str">
        <f t="shared" si="56"/>
        <v>ข้อมูลไม่ถูกต้อง</v>
      </c>
      <c r="Y443" s="38"/>
      <c r="Z443" s="38"/>
      <c r="AA443" s="38"/>
    </row>
    <row r="444" spans="1:27" x14ac:dyDescent="0.45">
      <c r="A444" s="38">
        <v>439</v>
      </c>
      <c r="B444" s="38"/>
      <c r="C444" s="38"/>
      <c r="D444" s="38"/>
      <c r="E444" s="38"/>
      <c r="F444" s="35"/>
      <c r="G444" s="35"/>
      <c r="H444" s="150"/>
      <c r="I444" s="38"/>
      <c r="J444" s="149" t="str">
        <f t="shared" si="57"/>
        <v>รอข้อมูลคอลัมน์ H</v>
      </c>
      <c r="K444" s="150"/>
      <c r="L444" s="150"/>
      <c r="M444" s="150"/>
      <c r="N444" s="149" t="str" cm="1">
        <f t="array" ref="N444">IF(AND(K444:M444=""),"ยังไม่บันทึกข้อมูล",
IF(M444&lt;&gt;"",
IF(M444&gt;=1.3,M444,"เป็นไม้พุ่ม"),
IF(K444+L444&gt;=1.3,K444+L444,"เป็นไม้พุ่ม")))</f>
        <v>ยังไม่บันทึกข้อมูล</v>
      </c>
      <c r="O444" s="149" t="str">
        <f t="shared" si="50"/>
        <v>ข้อมูลไม่ถูกต้อง</v>
      </c>
      <c r="P444" s="149" t="str">
        <f t="shared" si="51"/>
        <v>ข้อมูลไม่ถูกต้อง</v>
      </c>
      <c r="Q444" s="149" t="str">
        <f t="shared" si="52"/>
        <v>ข้อมูลไม่ถูกต้อง</v>
      </c>
      <c r="R444" s="149" t="str">
        <f t="shared" si="53"/>
        <v>ข้อมูลไม่ถูกต้อง</v>
      </c>
      <c r="S444" s="149" t="str">
        <f>IF(ISNUMBER(R444),
IF(H$2=ตัวเลือก!A$30,"ยังไม่บันทึกข้อมูล",R444*0.27),"ข้อมูลไม่ถูกต้อง")</f>
        <v>ข้อมูลไม่ถูกต้อง</v>
      </c>
      <c r="T444" s="149" t="str">
        <f t="shared" si="54"/>
        <v>ข้อมูลไม่ถูกต้อง</v>
      </c>
      <c r="U444" s="149" t="str">
        <f>IF(ISNUMBER(R444),
IF(H$2=ตัวเลือก!A$30,"ยังไม่บันทึกข้อมูล",R444*0.47),"ข้อมูลไม่ถูกต้อง")</f>
        <v>ข้อมูลไม่ถูกต้อง</v>
      </c>
      <c r="V444" s="149" t="str">
        <f>IF(ISNUMBER(S444),
IF(H$2=ตัวเลือก!A$30,"ยังไม่บันทึกข้อมูล",S444*0.47),"ข้อมูลไม่ถูกต้อง")</f>
        <v>ข้อมูลไม่ถูกต้อง</v>
      </c>
      <c r="W444" s="149" t="str">
        <f t="shared" si="55"/>
        <v>ข้อมูลไม่ถูกต้อง</v>
      </c>
      <c r="X444" s="148" t="str">
        <f t="shared" si="56"/>
        <v>ข้อมูลไม่ถูกต้อง</v>
      </c>
      <c r="Y444" s="38"/>
      <c r="Z444" s="38"/>
      <c r="AA444" s="38"/>
    </row>
    <row r="445" spans="1:27" x14ac:dyDescent="0.45">
      <c r="A445" s="38">
        <v>440</v>
      </c>
      <c r="B445" s="38"/>
      <c r="C445" s="38"/>
      <c r="D445" s="38"/>
      <c r="E445" s="38"/>
      <c r="F445" s="35"/>
      <c r="G445" s="35"/>
      <c r="H445" s="150"/>
      <c r="I445" s="38"/>
      <c r="J445" s="149" t="str">
        <f t="shared" si="57"/>
        <v>รอข้อมูลคอลัมน์ H</v>
      </c>
      <c r="K445" s="150"/>
      <c r="L445" s="150"/>
      <c r="M445" s="150"/>
      <c r="N445" s="149" t="str" cm="1">
        <f t="array" ref="N445">IF(AND(K445:M445=""),"ยังไม่บันทึกข้อมูล",
IF(M445&lt;&gt;"",
IF(M445&gt;=1.3,M445,"เป็นไม้พุ่ม"),
IF(K445+L445&gt;=1.3,K445+L445,"เป็นไม้พุ่ม")))</f>
        <v>ยังไม่บันทึกข้อมูล</v>
      </c>
      <c r="O445" s="149" t="str">
        <f t="shared" si="50"/>
        <v>ข้อมูลไม่ถูกต้อง</v>
      </c>
      <c r="P445" s="149" t="str">
        <f t="shared" si="51"/>
        <v>ข้อมูลไม่ถูกต้อง</v>
      </c>
      <c r="Q445" s="149" t="str">
        <f t="shared" si="52"/>
        <v>ข้อมูลไม่ถูกต้อง</v>
      </c>
      <c r="R445" s="149" t="str">
        <f t="shared" si="53"/>
        <v>ข้อมูลไม่ถูกต้อง</v>
      </c>
      <c r="S445" s="149" t="str">
        <f>IF(ISNUMBER(R445),
IF(H$2=ตัวเลือก!A$30,"ยังไม่บันทึกข้อมูล",R445*0.27),"ข้อมูลไม่ถูกต้อง")</f>
        <v>ข้อมูลไม่ถูกต้อง</v>
      </c>
      <c r="T445" s="149" t="str">
        <f t="shared" si="54"/>
        <v>ข้อมูลไม่ถูกต้อง</v>
      </c>
      <c r="U445" s="149" t="str">
        <f>IF(ISNUMBER(R445),
IF(H$2=ตัวเลือก!A$30,"ยังไม่บันทึกข้อมูล",R445*0.47),"ข้อมูลไม่ถูกต้อง")</f>
        <v>ข้อมูลไม่ถูกต้อง</v>
      </c>
      <c r="V445" s="149" t="str">
        <f>IF(ISNUMBER(S445),
IF(H$2=ตัวเลือก!A$30,"ยังไม่บันทึกข้อมูล",S445*0.47),"ข้อมูลไม่ถูกต้อง")</f>
        <v>ข้อมูลไม่ถูกต้อง</v>
      </c>
      <c r="W445" s="149" t="str">
        <f t="shared" si="55"/>
        <v>ข้อมูลไม่ถูกต้อง</v>
      </c>
      <c r="X445" s="148" t="str">
        <f t="shared" si="56"/>
        <v>ข้อมูลไม่ถูกต้อง</v>
      </c>
      <c r="Y445" s="38"/>
      <c r="Z445" s="38"/>
      <c r="AA445" s="38"/>
    </row>
    <row r="446" spans="1:27" x14ac:dyDescent="0.45">
      <c r="A446" s="38">
        <v>441</v>
      </c>
      <c r="B446" s="38"/>
      <c r="C446" s="38"/>
      <c r="D446" s="38"/>
      <c r="E446" s="38"/>
      <c r="F446" s="35"/>
      <c r="G446" s="35"/>
      <c r="H446" s="150"/>
      <c r="I446" s="38"/>
      <c r="J446" s="149" t="str">
        <f t="shared" si="57"/>
        <v>รอข้อมูลคอลัมน์ H</v>
      </c>
      <c r="K446" s="150"/>
      <c r="L446" s="150"/>
      <c r="M446" s="150"/>
      <c r="N446" s="149" t="str" cm="1">
        <f t="array" ref="N446">IF(AND(K446:M446=""),"ยังไม่บันทึกข้อมูล",
IF(M446&lt;&gt;"",
IF(M446&gt;=1.3,M446,"เป็นไม้พุ่ม"),
IF(K446+L446&gt;=1.3,K446+L446,"เป็นไม้พุ่ม")))</f>
        <v>ยังไม่บันทึกข้อมูล</v>
      </c>
      <c r="O446" s="149" t="str">
        <f t="shared" si="50"/>
        <v>ข้อมูลไม่ถูกต้อง</v>
      </c>
      <c r="P446" s="149" t="str">
        <f t="shared" si="51"/>
        <v>ข้อมูลไม่ถูกต้อง</v>
      </c>
      <c r="Q446" s="149" t="str">
        <f t="shared" si="52"/>
        <v>ข้อมูลไม่ถูกต้อง</v>
      </c>
      <c r="R446" s="149" t="str">
        <f t="shared" si="53"/>
        <v>ข้อมูลไม่ถูกต้อง</v>
      </c>
      <c r="S446" s="149" t="str">
        <f>IF(ISNUMBER(R446),
IF(H$2=ตัวเลือก!A$30,"ยังไม่บันทึกข้อมูล",R446*0.27),"ข้อมูลไม่ถูกต้อง")</f>
        <v>ข้อมูลไม่ถูกต้อง</v>
      </c>
      <c r="T446" s="149" t="str">
        <f t="shared" si="54"/>
        <v>ข้อมูลไม่ถูกต้อง</v>
      </c>
      <c r="U446" s="149" t="str">
        <f>IF(ISNUMBER(R446),
IF(H$2=ตัวเลือก!A$30,"ยังไม่บันทึกข้อมูล",R446*0.47),"ข้อมูลไม่ถูกต้อง")</f>
        <v>ข้อมูลไม่ถูกต้อง</v>
      </c>
      <c r="V446" s="149" t="str">
        <f>IF(ISNUMBER(S446),
IF(H$2=ตัวเลือก!A$30,"ยังไม่บันทึกข้อมูล",S446*0.47),"ข้อมูลไม่ถูกต้อง")</f>
        <v>ข้อมูลไม่ถูกต้อง</v>
      </c>
      <c r="W446" s="149" t="str">
        <f t="shared" si="55"/>
        <v>ข้อมูลไม่ถูกต้อง</v>
      </c>
      <c r="X446" s="148" t="str">
        <f t="shared" si="56"/>
        <v>ข้อมูลไม่ถูกต้อง</v>
      </c>
      <c r="Y446" s="38"/>
      <c r="Z446" s="38"/>
      <c r="AA446" s="38"/>
    </row>
    <row r="447" spans="1:27" x14ac:dyDescent="0.45">
      <c r="A447" s="38">
        <v>442</v>
      </c>
      <c r="B447" s="38"/>
      <c r="C447" s="38"/>
      <c r="D447" s="38"/>
      <c r="E447" s="38"/>
      <c r="F447" s="35"/>
      <c r="G447" s="35"/>
      <c r="H447" s="150"/>
      <c r="I447" s="38"/>
      <c r="J447" s="149" t="str">
        <f t="shared" si="57"/>
        <v>รอข้อมูลคอลัมน์ H</v>
      </c>
      <c r="K447" s="150"/>
      <c r="L447" s="150"/>
      <c r="M447" s="150"/>
      <c r="N447" s="149" t="str" cm="1">
        <f t="array" ref="N447">IF(AND(K447:M447=""),"ยังไม่บันทึกข้อมูล",
IF(M447&lt;&gt;"",
IF(M447&gt;=1.3,M447,"เป็นไม้พุ่ม"),
IF(K447+L447&gt;=1.3,K447+L447,"เป็นไม้พุ่ม")))</f>
        <v>ยังไม่บันทึกข้อมูล</v>
      </c>
      <c r="O447" s="149" t="str">
        <f t="shared" si="50"/>
        <v>ข้อมูลไม่ถูกต้อง</v>
      </c>
      <c r="P447" s="149" t="str">
        <f t="shared" si="51"/>
        <v>ข้อมูลไม่ถูกต้อง</v>
      </c>
      <c r="Q447" s="149" t="str">
        <f t="shared" si="52"/>
        <v>ข้อมูลไม่ถูกต้อง</v>
      </c>
      <c r="R447" s="149" t="str">
        <f t="shared" si="53"/>
        <v>ข้อมูลไม่ถูกต้อง</v>
      </c>
      <c r="S447" s="149" t="str">
        <f>IF(ISNUMBER(R447),
IF(H$2=ตัวเลือก!A$30,"ยังไม่บันทึกข้อมูล",R447*0.27),"ข้อมูลไม่ถูกต้อง")</f>
        <v>ข้อมูลไม่ถูกต้อง</v>
      </c>
      <c r="T447" s="149" t="str">
        <f t="shared" si="54"/>
        <v>ข้อมูลไม่ถูกต้อง</v>
      </c>
      <c r="U447" s="149" t="str">
        <f>IF(ISNUMBER(R447),
IF(H$2=ตัวเลือก!A$30,"ยังไม่บันทึกข้อมูล",R447*0.47),"ข้อมูลไม่ถูกต้อง")</f>
        <v>ข้อมูลไม่ถูกต้อง</v>
      </c>
      <c r="V447" s="149" t="str">
        <f>IF(ISNUMBER(S447),
IF(H$2=ตัวเลือก!A$30,"ยังไม่บันทึกข้อมูล",S447*0.47),"ข้อมูลไม่ถูกต้อง")</f>
        <v>ข้อมูลไม่ถูกต้อง</v>
      </c>
      <c r="W447" s="149" t="str">
        <f t="shared" si="55"/>
        <v>ข้อมูลไม่ถูกต้อง</v>
      </c>
      <c r="X447" s="148" t="str">
        <f t="shared" si="56"/>
        <v>ข้อมูลไม่ถูกต้อง</v>
      </c>
      <c r="Y447" s="38"/>
      <c r="Z447" s="38"/>
      <c r="AA447" s="38"/>
    </row>
    <row r="448" spans="1:27" x14ac:dyDescent="0.45">
      <c r="A448" s="38">
        <v>443</v>
      </c>
      <c r="B448" s="38"/>
      <c r="C448" s="38"/>
      <c r="D448" s="38"/>
      <c r="E448" s="38"/>
      <c r="F448" s="35"/>
      <c r="G448" s="35"/>
      <c r="H448" s="150"/>
      <c r="I448" s="38"/>
      <c r="J448" s="149" t="str">
        <f t="shared" si="57"/>
        <v>รอข้อมูลคอลัมน์ H</v>
      </c>
      <c r="K448" s="150"/>
      <c r="L448" s="150"/>
      <c r="M448" s="150"/>
      <c r="N448" s="149" t="str" cm="1">
        <f t="array" ref="N448">IF(AND(K448:M448=""),"ยังไม่บันทึกข้อมูล",
IF(M448&lt;&gt;"",
IF(M448&gt;=1.3,M448,"เป็นไม้พุ่ม"),
IF(K448+L448&gt;=1.3,K448+L448,"เป็นไม้พุ่ม")))</f>
        <v>ยังไม่บันทึกข้อมูล</v>
      </c>
      <c r="O448" s="149" t="str">
        <f t="shared" si="50"/>
        <v>ข้อมูลไม่ถูกต้อง</v>
      </c>
      <c r="P448" s="149" t="str">
        <f t="shared" si="51"/>
        <v>ข้อมูลไม่ถูกต้อง</v>
      </c>
      <c r="Q448" s="149" t="str">
        <f t="shared" si="52"/>
        <v>ข้อมูลไม่ถูกต้อง</v>
      </c>
      <c r="R448" s="149" t="str">
        <f t="shared" si="53"/>
        <v>ข้อมูลไม่ถูกต้อง</v>
      </c>
      <c r="S448" s="149" t="str">
        <f>IF(ISNUMBER(R448),
IF(H$2=ตัวเลือก!A$30,"ยังไม่บันทึกข้อมูล",R448*0.27),"ข้อมูลไม่ถูกต้อง")</f>
        <v>ข้อมูลไม่ถูกต้อง</v>
      </c>
      <c r="T448" s="149" t="str">
        <f t="shared" si="54"/>
        <v>ข้อมูลไม่ถูกต้อง</v>
      </c>
      <c r="U448" s="149" t="str">
        <f>IF(ISNUMBER(R448),
IF(H$2=ตัวเลือก!A$30,"ยังไม่บันทึกข้อมูล",R448*0.47),"ข้อมูลไม่ถูกต้อง")</f>
        <v>ข้อมูลไม่ถูกต้อง</v>
      </c>
      <c r="V448" s="149" t="str">
        <f>IF(ISNUMBER(S448),
IF(H$2=ตัวเลือก!A$30,"ยังไม่บันทึกข้อมูล",S448*0.47),"ข้อมูลไม่ถูกต้อง")</f>
        <v>ข้อมูลไม่ถูกต้อง</v>
      </c>
      <c r="W448" s="149" t="str">
        <f t="shared" si="55"/>
        <v>ข้อมูลไม่ถูกต้อง</v>
      </c>
      <c r="X448" s="148" t="str">
        <f t="shared" si="56"/>
        <v>ข้อมูลไม่ถูกต้อง</v>
      </c>
      <c r="Y448" s="38"/>
      <c r="Z448" s="38"/>
      <c r="AA448" s="38"/>
    </row>
    <row r="449" spans="1:27" x14ac:dyDescent="0.45">
      <c r="A449" s="38">
        <v>444</v>
      </c>
      <c r="B449" s="38"/>
      <c r="C449" s="38"/>
      <c r="D449" s="38"/>
      <c r="E449" s="38"/>
      <c r="F449" s="35"/>
      <c r="G449" s="35"/>
      <c r="H449" s="150"/>
      <c r="I449" s="38"/>
      <c r="J449" s="149" t="str">
        <f t="shared" si="57"/>
        <v>รอข้อมูลคอลัมน์ H</v>
      </c>
      <c r="K449" s="150"/>
      <c r="L449" s="150"/>
      <c r="M449" s="150"/>
      <c r="N449" s="149" t="str" cm="1">
        <f t="array" ref="N449">IF(AND(K449:M449=""),"ยังไม่บันทึกข้อมูล",
IF(M449&lt;&gt;"",
IF(M449&gt;=1.3,M449,"เป็นไม้พุ่ม"),
IF(K449+L449&gt;=1.3,K449+L449,"เป็นไม้พุ่ม")))</f>
        <v>ยังไม่บันทึกข้อมูล</v>
      </c>
      <c r="O449" s="149" t="str">
        <f t="shared" si="50"/>
        <v>ข้อมูลไม่ถูกต้อง</v>
      </c>
      <c r="P449" s="149" t="str">
        <f t="shared" si="51"/>
        <v>ข้อมูลไม่ถูกต้อง</v>
      </c>
      <c r="Q449" s="149" t="str">
        <f t="shared" si="52"/>
        <v>ข้อมูลไม่ถูกต้อง</v>
      </c>
      <c r="R449" s="149" t="str">
        <f t="shared" si="53"/>
        <v>ข้อมูลไม่ถูกต้อง</v>
      </c>
      <c r="S449" s="149" t="str">
        <f>IF(ISNUMBER(R449),
IF(H$2=ตัวเลือก!A$30,"ยังไม่บันทึกข้อมูล",R449*0.27),"ข้อมูลไม่ถูกต้อง")</f>
        <v>ข้อมูลไม่ถูกต้อง</v>
      </c>
      <c r="T449" s="149" t="str">
        <f t="shared" si="54"/>
        <v>ข้อมูลไม่ถูกต้อง</v>
      </c>
      <c r="U449" s="149" t="str">
        <f>IF(ISNUMBER(R449),
IF(H$2=ตัวเลือก!A$30,"ยังไม่บันทึกข้อมูล",R449*0.47),"ข้อมูลไม่ถูกต้อง")</f>
        <v>ข้อมูลไม่ถูกต้อง</v>
      </c>
      <c r="V449" s="149" t="str">
        <f>IF(ISNUMBER(S449),
IF(H$2=ตัวเลือก!A$30,"ยังไม่บันทึกข้อมูล",S449*0.47),"ข้อมูลไม่ถูกต้อง")</f>
        <v>ข้อมูลไม่ถูกต้อง</v>
      </c>
      <c r="W449" s="149" t="str">
        <f t="shared" si="55"/>
        <v>ข้อมูลไม่ถูกต้อง</v>
      </c>
      <c r="X449" s="148" t="str">
        <f t="shared" si="56"/>
        <v>ข้อมูลไม่ถูกต้อง</v>
      </c>
      <c r="Y449" s="38"/>
      <c r="Z449" s="38"/>
      <c r="AA449" s="38"/>
    </row>
    <row r="450" spans="1:27" x14ac:dyDescent="0.45">
      <c r="A450" s="38">
        <v>445</v>
      </c>
      <c r="B450" s="38"/>
      <c r="C450" s="38"/>
      <c r="D450" s="38"/>
      <c r="E450" s="38"/>
      <c r="F450" s="35"/>
      <c r="G450" s="35"/>
      <c r="H450" s="150"/>
      <c r="I450" s="38"/>
      <c r="J450" s="149" t="str">
        <f t="shared" si="57"/>
        <v>รอข้อมูลคอลัมน์ H</v>
      </c>
      <c r="K450" s="150"/>
      <c r="L450" s="150"/>
      <c r="M450" s="150"/>
      <c r="N450" s="149" t="str" cm="1">
        <f t="array" ref="N450">IF(AND(K450:M450=""),"ยังไม่บันทึกข้อมูล",
IF(M450&lt;&gt;"",
IF(M450&gt;=1.3,M450,"เป็นไม้พุ่ม"),
IF(K450+L450&gt;=1.3,K450+L450,"เป็นไม้พุ่ม")))</f>
        <v>ยังไม่บันทึกข้อมูล</v>
      </c>
      <c r="O450" s="149" t="str">
        <f t="shared" si="50"/>
        <v>ข้อมูลไม่ถูกต้อง</v>
      </c>
      <c r="P450" s="149" t="str">
        <f t="shared" si="51"/>
        <v>ข้อมูลไม่ถูกต้อง</v>
      </c>
      <c r="Q450" s="149" t="str">
        <f t="shared" si="52"/>
        <v>ข้อมูลไม่ถูกต้อง</v>
      </c>
      <c r="R450" s="149" t="str">
        <f t="shared" si="53"/>
        <v>ข้อมูลไม่ถูกต้อง</v>
      </c>
      <c r="S450" s="149" t="str">
        <f>IF(ISNUMBER(R450),
IF(H$2=ตัวเลือก!A$30,"ยังไม่บันทึกข้อมูล",R450*0.27),"ข้อมูลไม่ถูกต้อง")</f>
        <v>ข้อมูลไม่ถูกต้อง</v>
      </c>
      <c r="T450" s="149" t="str">
        <f t="shared" si="54"/>
        <v>ข้อมูลไม่ถูกต้อง</v>
      </c>
      <c r="U450" s="149" t="str">
        <f>IF(ISNUMBER(R450),
IF(H$2=ตัวเลือก!A$30,"ยังไม่บันทึกข้อมูล",R450*0.47),"ข้อมูลไม่ถูกต้อง")</f>
        <v>ข้อมูลไม่ถูกต้อง</v>
      </c>
      <c r="V450" s="149" t="str">
        <f>IF(ISNUMBER(S450),
IF(H$2=ตัวเลือก!A$30,"ยังไม่บันทึกข้อมูล",S450*0.47),"ข้อมูลไม่ถูกต้อง")</f>
        <v>ข้อมูลไม่ถูกต้อง</v>
      </c>
      <c r="W450" s="149" t="str">
        <f t="shared" si="55"/>
        <v>ข้อมูลไม่ถูกต้อง</v>
      </c>
      <c r="X450" s="148" t="str">
        <f t="shared" si="56"/>
        <v>ข้อมูลไม่ถูกต้อง</v>
      </c>
      <c r="Y450" s="38"/>
      <c r="Z450" s="38"/>
      <c r="AA450" s="38"/>
    </row>
    <row r="451" spans="1:27" x14ac:dyDescent="0.45">
      <c r="A451" s="38">
        <v>446</v>
      </c>
      <c r="B451" s="38"/>
      <c r="C451" s="38"/>
      <c r="D451" s="38"/>
      <c r="E451" s="38"/>
      <c r="F451" s="35"/>
      <c r="G451" s="35"/>
      <c r="H451" s="150"/>
      <c r="I451" s="38"/>
      <c r="J451" s="149" t="str">
        <f t="shared" si="57"/>
        <v>รอข้อมูลคอลัมน์ H</v>
      </c>
      <c r="K451" s="150"/>
      <c r="L451" s="150"/>
      <c r="M451" s="150"/>
      <c r="N451" s="149" t="str" cm="1">
        <f t="array" ref="N451">IF(AND(K451:M451=""),"ยังไม่บันทึกข้อมูล",
IF(M451&lt;&gt;"",
IF(M451&gt;=1.3,M451,"เป็นไม้พุ่ม"),
IF(K451+L451&gt;=1.3,K451+L451,"เป็นไม้พุ่ม")))</f>
        <v>ยังไม่บันทึกข้อมูล</v>
      </c>
      <c r="O451" s="149" t="str">
        <f t="shared" si="50"/>
        <v>ข้อมูลไม่ถูกต้อง</v>
      </c>
      <c r="P451" s="149" t="str">
        <f t="shared" si="51"/>
        <v>ข้อมูลไม่ถูกต้อง</v>
      </c>
      <c r="Q451" s="149" t="str">
        <f t="shared" si="52"/>
        <v>ข้อมูลไม่ถูกต้อง</v>
      </c>
      <c r="R451" s="149" t="str">
        <f t="shared" si="53"/>
        <v>ข้อมูลไม่ถูกต้อง</v>
      </c>
      <c r="S451" s="149" t="str">
        <f>IF(ISNUMBER(R451),
IF(H$2=ตัวเลือก!A$30,"ยังไม่บันทึกข้อมูล",R451*0.27),"ข้อมูลไม่ถูกต้อง")</f>
        <v>ข้อมูลไม่ถูกต้อง</v>
      </c>
      <c r="T451" s="149" t="str">
        <f t="shared" si="54"/>
        <v>ข้อมูลไม่ถูกต้อง</v>
      </c>
      <c r="U451" s="149" t="str">
        <f>IF(ISNUMBER(R451),
IF(H$2=ตัวเลือก!A$30,"ยังไม่บันทึกข้อมูล",R451*0.47),"ข้อมูลไม่ถูกต้อง")</f>
        <v>ข้อมูลไม่ถูกต้อง</v>
      </c>
      <c r="V451" s="149" t="str">
        <f>IF(ISNUMBER(S451),
IF(H$2=ตัวเลือก!A$30,"ยังไม่บันทึกข้อมูล",S451*0.47),"ข้อมูลไม่ถูกต้อง")</f>
        <v>ข้อมูลไม่ถูกต้อง</v>
      </c>
      <c r="W451" s="149" t="str">
        <f t="shared" si="55"/>
        <v>ข้อมูลไม่ถูกต้อง</v>
      </c>
      <c r="X451" s="148" t="str">
        <f t="shared" si="56"/>
        <v>ข้อมูลไม่ถูกต้อง</v>
      </c>
      <c r="Y451" s="38"/>
      <c r="Z451" s="38"/>
      <c r="AA451" s="38"/>
    </row>
    <row r="452" spans="1:27" x14ac:dyDescent="0.45">
      <c r="A452" s="38">
        <v>447</v>
      </c>
      <c r="B452" s="38"/>
      <c r="C452" s="38"/>
      <c r="D452" s="38"/>
      <c r="E452" s="38"/>
      <c r="F452" s="35"/>
      <c r="G452" s="35"/>
      <c r="H452" s="150"/>
      <c r="I452" s="38"/>
      <c r="J452" s="149" t="str">
        <f t="shared" si="57"/>
        <v>รอข้อมูลคอลัมน์ H</v>
      </c>
      <c r="K452" s="150"/>
      <c r="L452" s="150"/>
      <c r="M452" s="150"/>
      <c r="N452" s="149" t="str" cm="1">
        <f t="array" ref="N452">IF(AND(K452:M452=""),"ยังไม่บันทึกข้อมูล",
IF(M452&lt;&gt;"",
IF(M452&gt;=1.3,M452,"เป็นไม้พุ่ม"),
IF(K452+L452&gt;=1.3,K452+L452,"เป็นไม้พุ่ม")))</f>
        <v>ยังไม่บันทึกข้อมูล</v>
      </c>
      <c r="O452" s="149" t="str">
        <f t="shared" si="50"/>
        <v>ข้อมูลไม่ถูกต้อง</v>
      </c>
      <c r="P452" s="149" t="str">
        <f t="shared" si="51"/>
        <v>ข้อมูลไม่ถูกต้อง</v>
      </c>
      <c r="Q452" s="149" t="str">
        <f t="shared" si="52"/>
        <v>ข้อมูลไม่ถูกต้อง</v>
      </c>
      <c r="R452" s="149" t="str">
        <f t="shared" si="53"/>
        <v>ข้อมูลไม่ถูกต้อง</v>
      </c>
      <c r="S452" s="149" t="str">
        <f>IF(ISNUMBER(R452),
IF(H$2=ตัวเลือก!A$30,"ยังไม่บันทึกข้อมูล",R452*0.27),"ข้อมูลไม่ถูกต้อง")</f>
        <v>ข้อมูลไม่ถูกต้อง</v>
      </c>
      <c r="T452" s="149" t="str">
        <f t="shared" si="54"/>
        <v>ข้อมูลไม่ถูกต้อง</v>
      </c>
      <c r="U452" s="149" t="str">
        <f>IF(ISNUMBER(R452),
IF(H$2=ตัวเลือก!A$30,"ยังไม่บันทึกข้อมูล",R452*0.47),"ข้อมูลไม่ถูกต้อง")</f>
        <v>ข้อมูลไม่ถูกต้อง</v>
      </c>
      <c r="V452" s="149" t="str">
        <f>IF(ISNUMBER(S452),
IF(H$2=ตัวเลือก!A$30,"ยังไม่บันทึกข้อมูล",S452*0.47),"ข้อมูลไม่ถูกต้อง")</f>
        <v>ข้อมูลไม่ถูกต้อง</v>
      </c>
      <c r="W452" s="149" t="str">
        <f t="shared" si="55"/>
        <v>ข้อมูลไม่ถูกต้อง</v>
      </c>
      <c r="X452" s="148" t="str">
        <f t="shared" si="56"/>
        <v>ข้อมูลไม่ถูกต้อง</v>
      </c>
      <c r="Y452" s="38"/>
      <c r="Z452" s="38"/>
      <c r="AA452" s="38"/>
    </row>
    <row r="453" spans="1:27" x14ac:dyDescent="0.45">
      <c r="A453" s="38">
        <v>448</v>
      </c>
      <c r="B453" s="38"/>
      <c r="C453" s="38"/>
      <c r="D453" s="38"/>
      <c r="E453" s="38"/>
      <c r="F453" s="35"/>
      <c r="G453" s="35"/>
      <c r="H453" s="150"/>
      <c r="I453" s="38"/>
      <c r="J453" s="149" t="str">
        <f t="shared" si="57"/>
        <v>รอข้อมูลคอลัมน์ H</v>
      </c>
      <c r="K453" s="150"/>
      <c r="L453" s="150"/>
      <c r="M453" s="150"/>
      <c r="N453" s="149" t="str" cm="1">
        <f t="array" ref="N453">IF(AND(K453:M453=""),"ยังไม่บันทึกข้อมูล",
IF(M453&lt;&gt;"",
IF(M453&gt;=1.3,M453,"เป็นไม้พุ่ม"),
IF(K453+L453&gt;=1.3,K453+L453,"เป็นไม้พุ่ม")))</f>
        <v>ยังไม่บันทึกข้อมูล</v>
      </c>
      <c r="O453" s="149" t="str">
        <f t="shared" si="50"/>
        <v>ข้อมูลไม่ถูกต้อง</v>
      </c>
      <c r="P453" s="149" t="str">
        <f t="shared" si="51"/>
        <v>ข้อมูลไม่ถูกต้อง</v>
      </c>
      <c r="Q453" s="149" t="str">
        <f t="shared" si="52"/>
        <v>ข้อมูลไม่ถูกต้อง</v>
      </c>
      <c r="R453" s="149" t="str">
        <f t="shared" si="53"/>
        <v>ข้อมูลไม่ถูกต้อง</v>
      </c>
      <c r="S453" s="149" t="str">
        <f>IF(ISNUMBER(R453),
IF(H$2=ตัวเลือก!A$30,"ยังไม่บันทึกข้อมูล",R453*0.27),"ข้อมูลไม่ถูกต้อง")</f>
        <v>ข้อมูลไม่ถูกต้อง</v>
      </c>
      <c r="T453" s="149" t="str">
        <f t="shared" si="54"/>
        <v>ข้อมูลไม่ถูกต้อง</v>
      </c>
      <c r="U453" s="149" t="str">
        <f>IF(ISNUMBER(R453),
IF(H$2=ตัวเลือก!A$30,"ยังไม่บันทึกข้อมูล",R453*0.47),"ข้อมูลไม่ถูกต้อง")</f>
        <v>ข้อมูลไม่ถูกต้อง</v>
      </c>
      <c r="V453" s="149" t="str">
        <f>IF(ISNUMBER(S453),
IF(H$2=ตัวเลือก!A$30,"ยังไม่บันทึกข้อมูล",S453*0.47),"ข้อมูลไม่ถูกต้อง")</f>
        <v>ข้อมูลไม่ถูกต้อง</v>
      </c>
      <c r="W453" s="149" t="str">
        <f t="shared" si="55"/>
        <v>ข้อมูลไม่ถูกต้อง</v>
      </c>
      <c r="X453" s="148" t="str">
        <f t="shared" si="56"/>
        <v>ข้อมูลไม่ถูกต้อง</v>
      </c>
      <c r="Y453" s="38"/>
      <c r="Z453" s="38"/>
      <c r="AA453" s="38"/>
    </row>
    <row r="454" spans="1:27" x14ac:dyDescent="0.45">
      <c r="A454" s="38">
        <v>449</v>
      </c>
      <c r="B454" s="38"/>
      <c r="C454" s="38"/>
      <c r="D454" s="38"/>
      <c r="E454" s="38"/>
      <c r="F454" s="35"/>
      <c r="G454" s="35"/>
      <c r="H454" s="150"/>
      <c r="I454" s="38"/>
      <c r="J454" s="149" t="str">
        <f t="shared" si="57"/>
        <v>รอข้อมูลคอลัมน์ H</v>
      </c>
      <c r="K454" s="150"/>
      <c r="L454" s="150"/>
      <c r="M454" s="150"/>
      <c r="N454" s="149" t="str" cm="1">
        <f t="array" ref="N454">IF(AND(K454:M454=""),"ยังไม่บันทึกข้อมูล",
IF(M454&lt;&gt;"",
IF(M454&gt;=1.3,M454,"เป็นไม้พุ่ม"),
IF(K454+L454&gt;=1.3,K454+L454,"เป็นไม้พุ่ม")))</f>
        <v>ยังไม่บันทึกข้อมูล</v>
      </c>
      <c r="O454" s="149" t="str">
        <f t="shared" si="50"/>
        <v>ข้อมูลไม่ถูกต้อง</v>
      </c>
      <c r="P454" s="149" t="str">
        <f t="shared" si="51"/>
        <v>ข้อมูลไม่ถูกต้อง</v>
      </c>
      <c r="Q454" s="149" t="str">
        <f t="shared" si="52"/>
        <v>ข้อมูลไม่ถูกต้อง</v>
      </c>
      <c r="R454" s="149" t="str">
        <f t="shared" si="53"/>
        <v>ข้อมูลไม่ถูกต้อง</v>
      </c>
      <c r="S454" s="149" t="str">
        <f>IF(ISNUMBER(R454),
IF(H$2=ตัวเลือก!A$30,"ยังไม่บันทึกข้อมูล",R454*0.27),"ข้อมูลไม่ถูกต้อง")</f>
        <v>ข้อมูลไม่ถูกต้อง</v>
      </c>
      <c r="T454" s="149" t="str">
        <f t="shared" si="54"/>
        <v>ข้อมูลไม่ถูกต้อง</v>
      </c>
      <c r="U454" s="149" t="str">
        <f>IF(ISNUMBER(R454),
IF(H$2=ตัวเลือก!A$30,"ยังไม่บันทึกข้อมูล",R454*0.47),"ข้อมูลไม่ถูกต้อง")</f>
        <v>ข้อมูลไม่ถูกต้อง</v>
      </c>
      <c r="V454" s="149" t="str">
        <f>IF(ISNUMBER(S454),
IF(H$2=ตัวเลือก!A$30,"ยังไม่บันทึกข้อมูล",S454*0.47),"ข้อมูลไม่ถูกต้อง")</f>
        <v>ข้อมูลไม่ถูกต้อง</v>
      </c>
      <c r="W454" s="149" t="str">
        <f t="shared" si="55"/>
        <v>ข้อมูลไม่ถูกต้อง</v>
      </c>
      <c r="X454" s="148" t="str">
        <f t="shared" si="56"/>
        <v>ข้อมูลไม่ถูกต้อง</v>
      </c>
      <c r="Y454" s="38"/>
      <c r="Z454" s="38"/>
      <c r="AA454" s="38"/>
    </row>
    <row r="455" spans="1:27" x14ac:dyDescent="0.45">
      <c r="A455" s="38">
        <v>450</v>
      </c>
      <c r="B455" s="38"/>
      <c r="C455" s="38"/>
      <c r="D455" s="38"/>
      <c r="E455" s="38"/>
      <c r="F455" s="35"/>
      <c r="G455" s="35"/>
      <c r="H455" s="150"/>
      <c r="I455" s="38"/>
      <c r="J455" s="149" t="str">
        <f t="shared" si="57"/>
        <v>รอข้อมูลคอลัมน์ H</v>
      </c>
      <c r="K455" s="150"/>
      <c r="L455" s="150"/>
      <c r="M455" s="150"/>
      <c r="N455" s="149" t="str" cm="1">
        <f t="array" ref="N455">IF(AND(K455:M455=""),"ยังไม่บันทึกข้อมูล",
IF(M455&lt;&gt;"",
IF(M455&gt;=1.3,M455,"เป็นไม้พุ่ม"),
IF(K455+L455&gt;=1.3,K455+L455,"เป็นไม้พุ่ม")))</f>
        <v>ยังไม่บันทึกข้อมูล</v>
      </c>
      <c r="O455" s="149" t="str">
        <f t="shared" ref="O455:O518" si="58">IF(AND(ISNUMBER(J455),ISNUMBER(N455)),0.0702*(((J455^2)*N455))^0.8737,"ข้อมูลไม่ถูกต้อง")</f>
        <v>ข้อมูลไม่ถูกต้อง</v>
      </c>
      <c r="P455" s="149" t="str">
        <f t="shared" ref="P455:P518" si="59">IF(AND(ISNUMBER(J455),ISNUMBER(N455)),0.0093*(((J455^2)*N455))^0.9403,"ข้อมูลไม่ถูกต้อง")</f>
        <v>ข้อมูลไม่ถูกต้อง</v>
      </c>
      <c r="Q455" s="149" t="str">
        <f t="shared" ref="Q455:Q518" si="60">IF(AND(ISNUMBER(K455),ISNUMBER(O455)),0.0244*(((K455^2)*O455))^1.0517,"ข้อมูลไม่ถูกต้อง")</f>
        <v>ข้อมูลไม่ถูกต้อง</v>
      </c>
      <c r="R455" s="149" t="str">
        <f t="shared" ref="R455:R518" si="61">IF(AND(O455&lt;&gt;"ข้อมูลไม่ถูกต้อง",P455&lt;&gt;"ข้อมูลไม่ถูกต้อง",Q455&lt;&gt;"ข้อมูลไม่ถูกต้อง"),O455+P455+Q455,"ข้อมูลไม่ถูกต้อง")</f>
        <v>ข้อมูลไม่ถูกต้อง</v>
      </c>
      <c r="S455" s="149" t="str">
        <f>IF(ISNUMBER(R455),
IF(H$2=ตัวเลือก!A$30,"ยังไม่บันทึกข้อมูล",R455*0.27),"ข้อมูลไม่ถูกต้อง")</f>
        <v>ข้อมูลไม่ถูกต้อง</v>
      </c>
      <c r="T455" s="149" t="str">
        <f t="shared" ref="T455:T518" si="62">IF(AND(ISNUMBER(R455),ISNUMBER(S455)),R455+S455,"ข้อมูลไม่ถูกต้อง")</f>
        <v>ข้อมูลไม่ถูกต้อง</v>
      </c>
      <c r="U455" s="149" t="str">
        <f>IF(ISNUMBER(R455),
IF(H$2=ตัวเลือก!A$30,"ยังไม่บันทึกข้อมูล",R455*0.47),"ข้อมูลไม่ถูกต้อง")</f>
        <v>ข้อมูลไม่ถูกต้อง</v>
      </c>
      <c r="V455" s="149" t="str">
        <f>IF(ISNUMBER(S455),
IF(H$2=ตัวเลือก!A$30,"ยังไม่บันทึกข้อมูล",S455*0.47),"ข้อมูลไม่ถูกต้อง")</f>
        <v>ข้อมูลไม่ถูกต้อง</v>
      </c>
      <c r="W455" s="149" t="str">
        <f t="shared" ref="W455:W518" si="63">IF(AND(ISNUMBER(U455),ISNUMBER(V455)),((U455+V455)/1000),"ข้อมูลไม่ถูกต้อง")</f>
        <v>ข้อมูลไม่ถูกต้อง</v>
      </c>
      <c r="X455" s="148" t="str">
        <f t="shared" si="56"/>
        <v>ข้อมูลไม่ถูกต้อง</v>
      </c>
      <c r="Y455" s="38"/>
      <c r="Z455" s="38"/>
      <c r="AA455" s="38"/>
    </row>
    <row r="456" spans="1:27" x14ac:dyDescent="0.45">
      <c r="A456" s="38">
        <v>451</v>
      </c>
      <c r="B456" s="38"/>
      <c r="C456" s="38"/>
      <c r="D456" s="38"/>
      <c r="E456" s="38"/>
      <c r="F456" s="35"/>
      <c r="G456" s="35"/>
      <c r="H456" s="150"/>
      <c r="I456" s="38"/>
      <c r="J456" s="149" t="str">
        <f t="shared" si="57"/>
        <v>รอข้อมูลคอลัมน์ H</v>
      </c>
      <c r="K456" s="150"/>
      <c r="L456" s="150"/>
      <c r="M456" s="150"/>
      <c r="N456" s="149" t="str" cm="1">
        <f t="array" ref="N456">IF(AND(K456:M456=""),"ยังไม่บันทึกข้อมูล",
IF(M456&lt;&gt;"",
IF(M456&gt;=1.3,M456,"เป็นไม้พุ่ม"),
IF(K456+L456&gt;=1.3,K456+L456,"เป็นไม้พุ่ม")))</f>
        <v>ยังไม่บันทึกข้อมูล</v>
      </c>
      <c r="O456" s="149" t="str">
        <f t="shared" si="58"/>
        <v>ข้อมูลไม่ถูกต้อง</v>
      </c>
      <c r="P456" s="149" t="str">
        <f t="shared" si="59"/>
        <v>ข้อมูลไม่ถูกต้อง</v>
      </c>
      <c r="Q456" s="149" t="str">
        <f t="shared" si="60"/>
        <v>ข้อมูลไม่ถูกต้อง</v>
      </c>
      <c r="R456" s="149" t="str">
        <f t="shared" si="61"/>
        <v>ข้อมูลไม่ถูกต้อง</v>
      </c>
      <c r="S456" s="149" t="str">
        <f>IF(ISNUMBER(R456),
IF(H$2=ตัวเลือก!A$30,"ยังไม่บันทึกข้อมูล",R456*0.27),"ข้อมูลไม่ถูกต้อง")</f>
        <v>ข้อมูลไม่ถูกต้อง</v>
      </c>
      <c r="T456" s="149" t="str">
        <f t="shared" si="62"/>
        <v>ข้อมูลไม่ถูกต้อง</v>
      </c>
      <c r="U456" s="149" t="str">
        <f>IF(ISNUMBER(R456),
IF(H$2=ตัวเลือก!A$30,"ยังไม่บันทึกข้อมูล",R456*0.47),"ข้อมูลไม่ถูกต้อง")</f>
        <v>ข้อมูลไม่ถูกต้อง</v>
      </c>
      <c r="V456" s="149" t="str">
        <f>IF(ISNUMBER(S456),
IF(H$2=ตัวเลือก!A$30,"ยังไม่บันทึกข้อมูล",S456*0.47),"ข้อมูลไม่ถูกต้อง")</f>
        <v>ข้อมูลไม่ถูกต้อง</v>
      </c>
      <c r="W456" s="149" t="str">
        <f t="shared" si="63"/>
        <v>ข้อมูลไม่ถูกต้อง</v>
      </c>
      <c r="X456" s="148" t="str">
        <f t="shared" si="56"/>
        <v>ข้อมูลไม่ถูกต้อง</v>
      </c>
      <c r="Y456" s="38"/>
      <c r="Z456" s="38"/>
      <c r="AA456" s="38"/>
    </row>
    <row r="457" spans="1:27" x14ac:dyDescent="0.45">
      <c r="A457" s="38">
        <v>452</v>
      </c>
      <c r="B457" s="38"/>
      <c r="C457" s="38"/>
      <c r="D457" s="38"/>
      <c r="E457" s="38"/>
      <c r="F457" s="35"/>
      <c r="G457" s="35"/>
      <c r="H457" s="150"/>
      <c r="I457" s="38"/>
      <c r="J457" s="149" t="str">
        <f t="shared" si="57"/>
        <v>รอข้อมูลคอลัมน์ H</v>
      </c>
      <c r="K457" s="150"/>
      <c r="L457" s="150"/>
      <c r="M457" s="150"/>
      <c r="N457" s="149" t="str" cm="1">
        <f t="array" ref="N457">IF(AND(K457:M457=""),"ยังไม่บันทึกข้อมูล",
IF(M457&lt;&gt;"",
IF(M457&gt;=1.3,M457,"เป็นไม้พุ่ม"),
IF(K457+L457&gt;=1.3,K457+L457,"เป็นไม้พุ่ม")))</f>
        <v>ยังไม่บันทึกข้อมูล</v>
      </c>
      <c r="O457" s="149" t="str">
        <f t="shared" si="58"/>
        <v>ข้อมูลไม่ถูกต้อง</v>
      </c>
      <c r="P457" s="149" t="str">
        <f t="shared" si="59"/>
        <v>ข้อมูลไม่ถูกต้อง</v>
      </c>
      <c r="Q457" s="149" t="str">
        <f t="shared" si="60"/>
        <v>ข้อมูลไม่ถูกต้อง</v>
      </c>
      <c r="R457" s="149" t="str">
        <f t="shared" si="61"/>
        <v>ข้อมูลไม่ถูกต้อง</v>
      </c>
      <c r="S457" s="149" t="str">
        <f>IF(ISNUMBER(R457),
IF(H$2=ตัวเลือก!A$30,"ยังไม่บันทึกข้อมูล",R457*0.27),"ข้อมูลไม่ถูกต้อง")</f>
        <v>ข้อมูลไม่ถูกต้อง</v>
      </c>
      <c r="T457" s="149" t="str">
        <f t="shared" si="62"/>
        <v>ข้อมูลไม่ถูกต้อง</v>
      </c>
      <c r="U457" s="149" t="str">
        <f>IF(ISNUMBER(R457),
IF(H$2=ตัวเลือก!A$30,"ยังไม่บันทึกข้อมูล",R457*0.47),"ข้อมูลไม่ถูกต้อง")</f>
        <v>ข้อมูลไม่ถูกต้อง</v>
      </c>
      <c r="V457" s="149" t="str">
        <f>IF(ISNUMBER(S457),
IF(H$2=ตัวเลือก!A$30,"ยังไม่บันทึกข้อมูล",S457*0.47),"ข้อมูลไม่ถูกต้อง")</f>
        <v>ข้อมูลไม่ถูกต้อง</v>
      </c>
      <c r="W457" s="149" t="str">
        <f t="shared" si="63"/>
        <v>ข้อมูลไม่ถูกต้อง</v>
      </c>
      <c r="X457" s="148" t="str">
        <f t="shared" si="56"/>
        <v>ข้อมูลไม่ถูกต้อง</v>
      </c>
      <c r="Y457" s="38"/>
      <c r="Z457" s="38"/>
      <c r="AA457" s="38"/>
    </row>
    <row r="458" spans="1:27" x14ac:dyDescent="0.45">
      <c r="A458" s="38">
        <v>453</v>
      </c>
      <c r="B458" s="38"/>
      <c r="C458" s="38"/>
      <c r="D458" s="38"/>
      <c r="E458" s="38"/>
      <c r="F458" s="35"/>
      <c r="G458" s="35"/>
      <c r="H458" s="150"/>
      <c r="I458" s="38"/>
      <c r="J458" s="149" t="str">
        <f t="shared" si="57"/>
        <v>รอข้อมูลคอลัมน์ H</v>
      </c>
      <c r="K458" s="150"/>
      <c r="L458" s="150"/>
      <c r="M458" s="150"/>
      <c r="N458" s="149" t="str" cm="1">
        <f t="array" ref="N458">IF(AND(K458:M458=""),"ยังไม่บันทึกข้อมูล",
IF(M458&lt;&gt;"",
IF(M458&gt;=1.3,M458,"เป็นไม้พุ่ม"),
IF(K458+L458&gt;=1.3,K458+L458,"เป็นไม้พุ่ม")))</f>
        <v>ยังไม่บันทึกข้อมูล</v>
      </c>
      <c r="O458" s="149" t="str">
        <f t="shared" si="58"/>
        <v>ข้อมูลไม่ถูกต้อง</v>
      </c>
      <c r="P458" s="149" t="str">
        <f t="shared" si="59"/>
        <v>ข้อมูลไม่ถูกต้อง</v>
      </c>
      <c r="Q458" s="149" t="str">
        <f t="shared" si="60"/>
        <v>ข้อมูลไม่ถูกต้อง</v>
      </c>
      <c r="R458" s="149" t="str">
        <f t="shared" si="61"/>
        <v>ข้อมูลไม่ถูกต้อง</v>
      </c>
      <c r="S458" s="149" t="str">
        <f>IF(ISNUMBER(R458),
IF(H$2=ตัวเลือก!A$30,"ยังไม่บันทึกข้อมูล",R458*0.27),"ข้อมูลไม่ถูกต้อง")</f>
        <v>ข้อมูลไม่ถูกต้อง</v>
      </c>
      <c r="T458" s="149" t="str">
        <f t="shared" si="62"/>
        <v>ข้อมูลไม่ถูกต้อง</v>
      </c>
      <c r="U458" s="149" t="str">
        <f>IF(ISNUMBER(R458),
IF(H$2=ตัวเลือก!A$30,"ยังไม่บันทึกข้อมูล",R458*0.47),"ข้อมูลไม่ถูกต้อง")</f>
        <v>ข้อมูลไม่ถูกต้อง</v>
      </c>
      <c r="V458" s="149" t="str">
        <f>IF(ISNUMBER(S458),
IF(H$2=ตัวเลือก!A$30,"ยังไม่บันทึกข้อมูล",S458*0.47),"ข้อมูลไม่ถูกต้อง")</f>
        <v>ข้อมูลไม่ถูกต้อง</v>
      </c>
      <c r="W458" s="149" t="str">
        <f t="shared" si="63"/>
        <v>ข้อมูลไม่ถูกต้อง</v>
      </c>
      <c r="X458" s="148" t="str">
        <f t="shared" si="56"/>
        <v>ข้อมูลไม่ถูกต้อง</v>
      </c>
      <c r="Y458" s="38"/>
      <c r="Z458" s="38"/>
      <c r="AA458" s="38"/>
    </row>
    <row r="459" spans="1:27" x14ac:dyDescent="0.45">
      <c r="A459" s="38">
        <v>454</v>
      </c>
      <c r="B459" s="38"/>
      <c r="C459" s="38"/>
      <c r="D459" s="38"/>
      <c r="E459" s="38"/>
      <c r="F459" s="35"/>
      <c r="G459" s="35"/>
      <c r="H459" s="150"/>
      <c r="I459" s="38"/>
      <c r="J459" s="149" t="str">
        <f t="shared" si="57"/>
        <v>รอข้อมูลคอลัมน์ H</v>
      </c>
      <c r="K459" s="150"/>
      <c r="L459" s="150"/>
      <c r="M459" s="150"/>
      <c r="N459" s="149" t="str" cm="1">
        <f t="array" ref="N459">IF(AND(K459:M459=""),"ยังไม่บันทึกข้อมูล",
IF(M459&lt;&gt;"",
IF(M459&gt;=1.3,M459,"เป็นไม้พุ่ม"),
IF(K459+L459&gt;=1.3,K459+L459,"เป็นไม้พุ่ม")))</f>
        <v>ยังไม่บันทึกข้อมูล</v>
      </c>
      <c r="O459" s="149" t="str">
        <f t="shared" si="58"/>
        <v>ข้อมูลไม่ถูกต้อง</v>
      </c>
      <c r="P459" s="149" t="str">
        <f t="shared" si="59"/>
        <v>ข้อมูลไม่ถูกต้อง</v>
      </c>
      <c r="Q459" s="149" t="str">
        <f t="shared" si="60"/>
        <v>ข้อมูลไม่ถูกต้อง</v>
      </c>
      <c r="R459" s="149" t="str">
        <f t="shared" si="61"/>
        <v>ข้อมูลไม่ถูกต้อง</v>
      </c>
      <c r="S459" s="149" t="str">
        <f>IF(ISNUMBER(R459),
IF(H$2=ตัวเลือก!A$30,"ยังไม่บันทึกข้อมูล",R459*0.27),"ข้อมูลไม่ถูกต้อง")</f>
        <v>ข้อมูลไม่ถูกต้อง</v>
      </c>
      <c r="T459" s="149" t="str">
        <f t="shared" si="62"/>
        <v>ข้อมูลไม่ถูกต้อง</v>
      </c>
      <c r="U459" s="149" t="str">
        <f>IF(ISNUMBER(R459),
IF(H$2=ตัวเลือก!A$30,"ยังไม่บันทึกข้อมูล",R459*0.47),"ข้อมูลไม่ถูกต้อง")</f>
        <v>ข้อมูลไม่ถูกต้อง</v>
      </c>
      <c r="V459" s="149" t="str">
        <f>IF(ISNUMBER(S459),
IF(H$2=ตัวเลือก!A$30,"ยังไม่บันทึกข้อมูล",S459*0.47),"ข้อมูลไม่ถูกต้อง")</f>
        <v>ข้อมูลไม่ถูกต้อง</v>
      </c>
      <c r="W459" s="149" t="str">
        <f t="shared" si="63"/>
        <v>ข้อมูลไม่ถูกต้อง</v>
      </c>
      <c r="X459" s="148" t="str">
        <f t="shared" si="56"/>
        <v>ข้อมูลไม่ถูกต้อง</v>
      </c>
      <c r="Y459" s="38"/>
      <c r="Z459" s="38"/>
      <c r="AA459" s="38"/>
    </row>
    <row r="460" spans="1:27" x14ac:dyDescent="0.45">
      <c r="A460" s="38">
        <v>455</v>
      </c>
      <c r="B460" s="38"/>
      <c r="C460" s="38"/>
      <c r="D460" s="38"/>
      <c r="E460" s="38"/>
      <c r="F460" s="35"/>
      <c r="G460" s="35"/>
      <c r="H460" s="150"/>
      <c r="I460" s="38"/>
      <c r="J460" s="149" t="str">
        <f t="shared" si="57"/>
        <v>รอข้อมูลคอลัมน์ H</v>
      </c>
      <c r="K460" s="150"/>
      <c r="L460" s="150"/>
      <c r="M460" s="150"/>
      <c r="N460" s="149" t="str" cm="1">
        <f t="array" ref="N460">IF(AND(K460:M460=""),"ยังไม่บันทึกข้อมูล",
IF(M460&lt;&gt;"",
IF(M460&gt;=1.3,M460,"เป็นไม้พุ่ม"),
IF(K460+L460&gt;=1.3,K460+L460,"เป็นไม้พุ่ม")))</f>
        <v>ยังไม่บันทึกข้อมูล</v>
      </c>
      <c r="O460" s="149" t="str">
        <f t="shared" si="58"/>
        <v>ข้อมูลไม่ถูกต้อง</v>
      </c>
      <c r="P460" s="149" t="str">
        <f t="shared" si="59"/>
        <v>ข้อมูลไม่ถูกต้อง</v>
      </c>
      <c r="Q460" s="149" t="str">
        <f t="shared" si="60"/>
        <v>ข้อมูลไม่ถูกต้อง</v>
      </c>
      <c r="R460" s="149" t="str">
        <f t="shared" si="61"/>
        <v>ข้อมูลไม่ถูกต้อง</v>
      </c>
      <c r="S460" s="149" t="str">
        <f>IF(ISNUMBER(R460),
IF(H$2=ตัวเลือก!A$30,"ยังไม่บันทึกข้อมูล",R460*0.27),"ข้อมูลไม่ถูกต้อง")</f>
        <v>ข้อมูลไม่ถูกต้อง</v>
      </c>
      <c r="T460" s="149" t="str">
        <f t="shared" si="62"/>
        <v>ข้อมูลไม่ถูกต้อง</v>
      </c>
      <c r="U460" s="149" t="str">
        <f>IF(ISNUMBER(R460),
IF(H$2=ตัวเลือก!A$30,"ยังไม่บันทึกข้อมูล",R460*0.47),"ข้อมูลไม่ถูกต้อง")</f>
        <v>ข้อมูลไม่ถูกต้อง</v>
      </c>
      <c r="V460" s="149" t="str">
        <f>IF(ISNUMBER(S460),
IF(H$2=ตัวเลือก!A$30,"ยังไม่บันทึกข้อมูล",S460*0.47),"ข้อมูลไม่ถูกต้อง")</f>
        <v>ข้อมูลไม่ถูกต้อง</v>
      </c>
      <c r="W460" s="149" t="str">
        <f t="shared" si="63"/>
        <v>ข้อมูลไม่ถูกต้อง</v>
      </c>
      <c r="X460" s="148" t="str">
        <f t="shared" ref="X460:X523" si="64">IF(ISNUMBER(W460),W460*(44/12),"ข้อมูลไม่ถูกต้อง")</f>
        <v>ข้อมูลไม่ถูกต้อง</v>
      </c>
      <c r="Y460" s="38"/>
      <c r="Z460" s="38"/>
      <c r="AA460" s="38"/>
    </row>
    <row r="461" spans="1:27" x14ac:dyDescent="0.45">
      <c r="A461" s="38">
        <v>456</v>
      </c>
      <c r="B461" s="38"/>
      <c r="C461" s="38"/>
      <c r="D461" s="38"/>
      <c r="E461" s="38"/>
      <c r="F461" s="35"/>
      <c r="G461" s="35"/>
      <c r="H461" s="150"/>
      <c r="I461" s="38"/>
      <c r="J461" s="149" t="str">
        <f t="shared" si="57"/>
        <v>รอข้อมูลคอลัมน์ H</v>
      </c>
      <c r="K461" s="150"/>
      <c r="L461" s="150"/>
      <c r="M461" s="150"/>
      <c r="N461" s="149" t="str" cm="1">
        <f t="array" ref="N461">IF(AND(K461:M461=""),"ยังไม่บันทึกข้อมูล",
IF(M461&lt;&gt;"",
IF(M461&gt;=1.3,M461,"เป็นไม้พุ่ม"),
IF(K461+L461&gt;=1.3,K461+L461,"เป็นไม้พุ่ม")))</f>
        <v>ยังไม่บันทึกข้อมูล</v>
      </c>
      <c r="O461" s="149" t="str">
        <f t="shared" si="58"/>
        <v>ข้อมูลไม่ถูกต้อง</v>
      </c>
      <c r="P461" s="149" t="str">
        <f t="shared" si="59"/>
        <v>ข้อมูลไม่ถูกต้อง</v>
      </c>
      <c r="Q461" s="149" t="str">
        <f t="shared" si="60"/>
        <v>ข้อมูลไม่ถูกต้อง</v>
      </c>
      <c r="R461" s="149" t="str">
        <f t="shared" si="61"/>
        <v>ข้อมูลไม่ถูกต้อง</v>
      </c>
      <c r="S461" s="149" t="str">
        <f>IF(ISNUMBER(R461),
IF(H$2=ตัวเลือก!A$30,"ยังไม่บันทึกข้อมูล",R461*0.27),"ข้อมูลไม่ถูกต้อง")</f>
        <v>ข้อมูลไม่ถูกต้อง</v>
      </c>
      <c r="T461" s="149" t="str">
        <f t="shared" si="62"/>
        <v>ข้อมูลไม่ถูกต้อง</v>
      </c>
      <c r="U461" s="149" t="str">
        <f>IF(ISNUMBER(R461),
IF(H$2=ตัวเลือก!A$30,"ยังไม่บันทึกข้อมูล",R461*0.47),"ข้อมูลไม่ถูกต้อง")</f>
        <v>ข้อมูลไม่ถูกต้อง</v>
      </c>
      <c r="V461" s="149" t="str">
        <f>IF(ISNUMBER(S461),
IF(H$2=ตัวเลือก!A$30,"ยังไม่บันทึกข้อมูล",S461*0.47),"ข้อมูลไม่ถูกต้อง")</f>
        <v>ข้อมูลไม่ถูกต้อง</v>
      </c>
      <c r="W461" s="149" t="str">
        <f t="shared" si="63"/>
        <v>ข้อมูลไม่ถูกต้อง</v>
      </c>
      <c r="X461" s="148" t="str">
        <f t="shared" si="64"/>
        <v>ข้อมูลไม่ถูกต้อง</v>
      </c>
      <c r="Y461" s="38"/>
      <c r="Z461" s="38"/>
      <c r="AA461" s="38"/>
    </row>
    <row r="462" spans="1:27" x14ac:dyDescent="0.45">
      <c r="A462" s="38">
        <v>457</v>
      </c>
      <c r="B462" s="38"/>
      <c r="C462" s="38"/>
      <c r="D462" s="38"/>
      <c r="E462" s="38"/>
      <c r="F462" s="35"/>
      <c r="G462" s="35"/>
      <c r="H462" s="150"/>
      <c r="I462" s="38"/>
      <c r="J462" s="149" t="str">
        <f t="shared" si="57"/>
        <v>รอข้อมูลคอลัมน์ H</v>
      </c>
      <c r="K462" s="150"/>
      <c r="L462" s="150"/>
      <c r="M462" s="150"/>
      <c r="N462" s="149" t="str" cm="1">
        <f t="array" ref="N462">IF(AND(K462:M462=""),"ยังไม่บันทึกข้อมูล",
IF(M462&lt;&gt;"",
IF(M462&gt;=1.3,M462,"เป็นไม้พุ่ม"),
IF(K462+L462&gt;=1.3,K462+L462,"เป็นไม้พุ่ม")))</f>
        <v>ยังไม่บันทึกข้อมูล</v>
      </c>
      <c r="O462" s="149" t="str">
        <f t="shared" si="58"/>
        <v>ข้อมูลไม่ถูกต้อง</v>
      </c>
      <c r="P462" s="149" t="str">
        <f t="shared" si="59"/>
        <v>ข้อมูลไม่ถูกต้อง</v>
      </c>
      <c r="Q462" s="149" t="str">
        <f t="shared" si="60"/>
        <v>ข้อมูลไม่ถูกต้อง</v>
      </c>
      <c r="R462" s="149" t="str">
        <f t="shared" si="61"/>
        <v>ข้อมูลไม่ถูกต้อง</v>
      </c>
      <c r="S462" s="149" t="str">
        <f>IF(ISNUMBER(R462),
IF(H$2=ตัวเลือก!A$30,"ยังไม่บันทึกข้อมูล",R462*0.27),"ข้อมูลไม่ถูกต้อง")</f>
        <v>ข้อมูลไม่ถูกต้อง</v>
      </c>
      <c r="T462" s="149" t="str">
        <f t="shared" si="62"/>
        <v>ข้อมูลไม่ถูกต้อง</v>
      </c>
      <c r="U462" s="149" t="str">
        <f>IF(ISNUMBER(R462),
IF(H$2=ตัวเลือก!A$30,"ยังไม่บันทึกข้อมูล",R462*0.47),"ข้อมูลไม่ถูกต้อง")</f>
        <v>ข้อมูลไม่ถูกต้อง</v>
      </c>
      <c r="V462" s="149" t="str">
        <f>IF(ISNUMBER(S462),
IF(H$2=ตัวเลือก!A$30,"ยังไม่บันทึกข้อมูล",S462*0.47),"ข้อมูลไม่ถูกต้อง")</f>
        <v>ข้อมูลไม่ถูกต้อง</v>
      </c>
      <c r="W462" s="149" t="str">
        <f t="shared" si="63"/>
        <v>ข้อมูลไม่ถูกต้อง</v>
      </c>
      <c r="X462" s="148" t="str">
        <f t="shared" si="64"/>
        <v>ข้อมูลไม่ถูกต้อง</v>
      </c>
      <c r="Y462" s="38"/>
      <c r="Z462" s="38"/>
      <c r="AA462" s="38"/>
    </row>
    <row r="463" spans="1:27" x14ac:dyDescent="0.45">
      <c r="A463" s="38">
        <v>458</v>
      </c>
      <c r="B463" s="38"/>
      <c r="C463" s="38"/>
      <c r="D463" s="38"/>
      <c r="E463" s="38"/>
      <c r="F463" s="35"/>
      <c r="G463" s="35"/>
      <c r="H463" s="150"/>
      <c r="I463" s="38"/>
      <c r="J463" s="149" t="str">
        <f t="shared" ref="J463:J526" si="65">IF(H463="","รอข้อมูลคอลัมน์ H",
IF(H463/PI()&gt;=4.5,H463/PI(),"ไม่นำมาคำนวณ"))</f>
        <v>รอข้อมูลคอลัมน์ H</v>
      </c>
      <c r="K463" s="150"/>
      <c r="L463" s="150"/>
      <c r="M463" s="150"/>
      <c r="N463" s="149" t="str" cm="1">
        <f t="array" ref="N463">IF(AND(K463:M463=""),"ยังไม่บันทึกข้อมูล",
IF(M463&lt;&gt;"",
IF(M463&gt;=1.3,M463,"เป็นไม้พุ่ม"),
IF(K463+L463&gt;=1.3,K463+L463,"เป็นไม้พุ่ม")))</f>
        <v>ยังไม่บันทึกข้อมูล</v>
      </c>
      <c r="O463" s="149" t="str">
        <f t="shared" si="58"/>
        <v>ข้อมูลไม่ถูกต้อง</v>
      </c>
      <c r="P463" s="149" t="str">
        <f t="shared" si="59"/>
        <v>ข้อมูลไม่ถูกต้อง</v>
      </c>
      <c r="Q463" s="149" t="str">
        <f t="shared" si="60"/>
        <v>ข้อมูลไม่ถูกต้อง</v>
      </c>
      <c r="R463" s="149" t="str">
        <f t="shared" si="61"/>
        <v>ข้อมูลไม่ถูกต้อง</v>
      </c>
      <c r="S463" s="149" t="str">
        <f>IF(ISNUMBER(R463),
IF(H$2=ตัวเลือก!A$30,"ยังไม่บันทึกข้อมูล",R463*0.27),"ข้อมูลไม่ถูกต้อง")</f>
        <v>ข้อมูลไม่ถูกต้อง</v>
      </c>
      <c r="T463" s="149" t="str">
        <f t="shared" si="62"/>
        <v>ข้อมูลไม่ถูกต้อง</v>
      </c>
      <c r="U463" s="149" t="str">
        <f>IF(ISNUMBER(R463),
IF(H$2=ตัวเลือก!A$30,"ยังไม่บันทึกข้อมูล",R463*0.47),"ข้อมูลไม่ถูกต้อง")</f>
        <v>ข้อมูลไม่ถูกต้อง</v>
      </c>
      <c r="V463" s="149" t="str">
        <f>IF(ISNUMBER(S463),
IF(H$2=ตัวเลือก!A$30,"ยังไม่บันทึกข้อมูล",S463*0.47),"ข้อมูลไม่ถูกต้อง")</f>
        <v>ข้อมูลไม่ถูกต้อง</v>
      </c>
      <c r="W463" s="149" t="str">
        <f t="shared" si="63"/>
        <v>ข้อมูลไม่ถูกต้อง</v>
      </c>
      <c r="X463" s="148" t="str">
        <f t="shared" si="64"/>
        <v>ข้อมูลไม่ถูกต้อง</v>
      </c>
      <c r="Y463" s="38"/>
      <c r="Z463" s="38"/>
      <c r="AA463" s="38"/>
    </row>
    <row r="464" spans="1:27" x14ac:dyDescent="0.45">
      <c r="A464" s="38">
        <v>459</v>
      </c>
      <c r="B464" s="38"/>
      <c r="C464" s="38"/>
      <c r="D464" s="38"/>
      <c r="E464" s="38"/>
      <c r="F464" s="35"/>
      <c r="G464" s="35"/>
      <c r="H464" s="150"/>
      <c r="I464" s="38"/>
      <c r="J464" s="149" t="str">
        <f t="shared" si="65"/>
        <v>รอข้อมูลคอลัมน์ H</v>
      </c>
      <c r="K464" s="150"/>
      <c r="L464" s="150"/>
      <c r="M464" s="150"/>
      <c r="N464" s="149" t="str" cm="1">
        <f t="array" ref="N464">IF(AND(K464:M464=""),"ยังไม่บันทึกข้อมูล",
IF(M464&lt;&gt;"",
IF(M464&gt;=1.3,M464,"เป็นไม้พุ่ม"),
IF(K464+L464&gt;=1.3,K464+L464,"เป็นไม้พุ่ม")))</f>
        <v>ยังไม่บันทึกข้อมูล</v>
      </c>
      <c r="O464" s="149" t="str">
        <f t="shared" si="58"/>
        <v>ข้อมูลไม่ถูกต้อง</v>
      </c>
      <c r="P464" s="149" t="str">
        <f t="shared" si="59"/>
        <v>ข้อมูลไม่ถูกต้อง</v>
      </c>
      <c r="Q464" s="149" t="str">
        <f t="shared" si="60"/>
        <v>ข้อมูลไม่ถูกต้อง</v>
      </c>
      <c r="R464" s="149" t="str">
        <f t="shared" si="61"/>
        <v>ข้อมูลไม่ถูกต้อง</v>
      </c>
      <c r="S464" s="149" t="str">
        <f>IF(ISNUMBER(R464),
IF(H$2=ตัวเลือก!A$30,"ยังไม่บันทึกข้อมูล",R464*0.27),"ข้อมูลไม่ถูกต้อง")</f>
        <v>ข้อมูลไม่ถูกต้อง</v>
      </c>
      <c r="T464" s="149" t="str">
        <f t="shared" si="62"/>
        <v>ข้อมูลไม่ถูกต้อง</v>
      </c>
      <c r="U464" s="149" t="str">
        <f>IF(ISNUMBER(R464),
IF(H$2=ตัวเลือก!A$30,"ยังไม่บันทึกข้อมูล",R464*0.47),"ข้อมูลไม่ถูกต้อง")</f>
        <v>ข้อมูลไม่ถูกต้อง</v>
      </c>
      <c r="V464" s="149" t="str">
        <f>IF(ISNUMBER(S464),
IF(H$2=ตัวเลือก!A$30,"ยังไม่บันทึกข้อมูล",S464*0.47),"ข้อมูลไม่ถูกต้อง")</f>
        <v>ข้อมูลไม่ถูกต้อง</v>
      </c>
      <c r="W464" s="149" t="str">
        <f t="shared" si="63"/>
        <v>ข้อมูลไม่ถูกต้อง</v>
      </c>
      <c r="X464" s="148" t="str">
        <f t="shared" si="64"/>
        <v>ข้อมูลไม่ถูกต้อง</v>
      </c>
      <c r="Y464" s="38"/>
      <c r="Z464" s="38"/>
      <c r="AA464" s="38"/>
    </row>
    <row r="465" spans="1:27" x14ac:dyDescent="0.45">
      <c r="A465" s="38">
        <v>460</v>
      </c>
      <c r="B465" s="38"/>
      <c r="C465" s="38"/>
      <c r="D465" s="38"/>
      <c r="E465" s="38"/>
      <c r="F465" s="35"/>
      <c r="G465" s="35"/>
      <c r="H465" s="150"/>
      <c r="I465" s="38"/>
      <c r="J465" s="149" t="str">
        <f t="shared" si="65"/>
        <v>รอข้อมูลคอลัมน์ H</v>
      </c>
      <c r="K465" s="150"/>
      <c r="L465" s="150"/>
      <c r="M465" s="150"/>
      <c r="N465" s="149" t="str" cm="1">
        <f t="array" ref="N465">IF(AND(K465:M465=""),"ยังไม่บันทึกข้อมูล",
IF(M465&lt;&gt;"",
IF(M465&gt;=1.3,M465,"เป็นไม้พุ่ม"),
IF(K465+L465&gt;=1.3,K465+L465,"เป็นไม้พุ่ม")))</f>
        <v>ยังไม่บันทึกข้อมูล</v>
      </c>
      <c r="O465" s="149" t="str">
        <f t="shared" si="58"/>
        <v>ข้อมูลไม่ถูกต้อง</v>
      </c>
      <c r="P465" s="149" t="str">
        <f t="shared" si="59"/>
        <v>ข้อมูลไม่ถูกต้อง</v>
      </c>
      <c r="Q465" s="149" t="str">
        <f t="shared" si="60"/>
        <v>ข้อมูลไม่ถูกต้อง</v>
      </c>
      <c r="R465" s="149" t="str">
        <f t="shared" si="61"/>
        <v>ข้อมูลไม่ถูกต้อง</v>
      </c>
      <c r="S465" s="149" t="str">
        <f>IF(ISNUMBER(R465),
IF(H$2=ตัวเลือก!A$30,"ยังไม่บันทึกข้อมูล",R465*0.27),"ข้อมูลไม่ถูกต้อง")</f>
        <v>ข้อมูลไม่ถูกต้อง</v>
      </c>
      <c r="T465" s="149" t="str">
        <f t="shared" si="62"/>
        <v>ข้อมูลไม่ถูกต้อง</v>
      </c>
      <c r="U465" s="149" t="str">
        <f>IF(ISNUMBER(R465),
IF(H$2=ตัวเลือก!A$30,"ยังไม่บันทึกข้อมูล",R465*0.47),"ข้อมูลไม่ถูกต้อง")</f>
        <v>ข้อมูลไม่ถูกต้อง</v>
      </c>
      <c r="V465" s="149" t="str">
        <f>IF(ISNUMBER(S465),
IF(H$2=ตัวเลือก!A$30,"ยังไม่บันทึกข้อมูล",S465*0.47),"ข้อมูลไม่ถูกต้อง")</f>
        <v>ข้อมูลไม่ถูกต้อง</v>
      </c>
      <c r="W465" s="149" t="str">
        <f t="shared" si="63"/>
        <v>ข้อมูลไม่ถูกต้อง</v>
      </c>
      <c r="X465" s="148" t="str">
        <f t="shared" si="64"/>
        <v>ข้อมูลไม่ถูกต้อง</v>
      </c>
      <c r="Y465" s="38"/>
      <c r="Z465" s="38"/>
      <c r="AA465" s="38"/>
    </row>
    <row r="466" spans="1:27" x14ac:dyDescent="0.45">
      <c r="A466" s="38">
        <v>461</v>
      </c>
      <c r="B466" s="38"/>
      <c r="C466" s="38"/>
      <c r="D466" s="38"/>
      <c r="E466" s="38"/>
      <c r="F466" s="35"/>
      <c r="G466" s="35"/>
      <c r="H466" s="150"/>
      <c r="I466" s="38"/>
      <c r="J466" s="149" t="str">
        <f t="shared" si="65"/>
        <v>รอข้อมูลคอลัมน์ H</v>
      </c>
      <c r="K466" s="150"/>
      <c r="L466" s="150"/>
      <c r="M466" s="150"/>
      <c r="N466" s="149" t="str" cm="1">
        <f t="array" ref="N466">IF(AND(K466:M466=""),"ยังไม่บันทึกข้อมูล",
IF(M466&lt;&gt;"",
IF(M466&gt;=1.3,M466,"เป็นไม้พุ่ม"),
IF(K466+L466&gt;=1.3,K466+L466,"เป็นไม้พุ่ม")))</f>
        <v>ยังไม่บันทึกข้อมูล</v>
      </c>
      <c r="O466" s="149" t="str">
        <f t="shared" si="58"/>
        <v>ข้อมูลไม่ถูกต้อง</v>
      </c>
      <c r="P466" s="149" t="str">
        <f t="shared" si="59"/>
        <v>ข้อมูลไม่ถูกต้อง</v>
      </c>
      <c r="Q466" s="149" t="str">
        <f t="shared" si="60"/>
        <v>ข้อมูลไม่ถูกต้อง</v>
      </c>
      <c r="R466" s="149" t="str">
        <f t="shared" si="61"/>
        <v>ข้อมูลไม่ถูกต้อง</v>
      </c>
      <c r="S466" s="149" t="str">
        <f>IF(ISNUMBER(R466),
IF(H$2=ตัวเลือก!A$30,"ยังไม่บันทึกข้อมูล",R466*0.27),"ข้อมูลไม่ถูกต้อง")</f>
        <v>ข้อมูลไม่ถูกต้อง</v>
      </c>
      <c r="T466" s="149" t="str">
        <f t="shared" si="62"/>
        <v>ข้อมูลไม่ถูกต้อง</v>
      </c>
      <c r="U466" s="149" t="str">
        <f>IF(ISNUMBER(R466),
IF(H$2=ตัวเลือก!A$30,"ยังไม่บันทึกข้อมูล",R466*0.47),"ข้อมูลไม่ถูกต้อง")</f>
        <v>ข้อมูลไม่ถูกต้อง</v>
      </c>
      <c r="V466" s="149" t="str">
        <f>IF(ISNUMBER(S466),
IF(H$2=ตัวเลือก!A$30,"ยังไม่บันทึกข้อมูล",S466*0.47),"ข้อมูลไม่ถูกต้อง")</f>
        <v>ข้อมูลไม่ถูกต้อง</v>
      </c>
      <c r="W466" s="149" t="str">
        <f t="shared" si="63"/>
        <v>ข้อมูลไม่ถูกต้อง</v>
      </c>
      <c r="X466" s="148" t="str">
        <f t="shared" si="64"/>
        <v>ข้อมูลไม่ถูกต้อง</v>
      </c>
      <c r="Y466" s="38"/>
      <c r="Z466" s="38"/>
      <c r="AA466" s="38"/>
    </row>
    <row r="467" spans="1:27" x14ac:dyDescent="0.45">
      <c r="A467" s="38">
        <v>462</v>
      </c>
      <c r="B467" s="38"/>
      <c r="C467" s="38"/>
      <c r="D467" s="38"/>
      <c r="E467" s="38"/>
      <c r="F467" s="35"/>
      <c r="G467" s="35"/>
      <c r="H467" s="150"/>
      <c r="I467" s="38"/>
      <c r="J467" s="149" t="str">
        <f t="shared" si="65"/>
        <v>รอข้อมูลคอลัมน์ H</v>
      </c>
      <c r="K467" s="150"/>
      <c r="L467" s="150"/>
      <c r="M467" s="150"/>
      <c r="N467" s="149" t="str" cm="1">
        <f t="array" ref="N467">IF(AND(K467:M467=""),"ยังไม่บันทึกข้อมูล",
IF(M467&lt;&gt;"",
IF(M467&gt;=1.3,M467,"เป็นไม้พุ่ม"),
IF(K467+L467&gt;=1.3,K467+L467,"เป็นไม้พุ่ม")))</f>
        <v>ยังไม่บันทึกข้อมูล</v>
      </c>
      <c r="O467" s="149" t="str">
        <f t="shared" si="58"/>
        <v>ข้อมูลไม่ถูกต้อง</v>
      </c>
      <c r="P467" s="149" t="str">
        <f t="shared" si="59"/>
        <v>ข้อมูลไม่ถูกต้อง</v>
      </c>
      <c r="Q467" s="149" t="str">
        <f t="shared" si="60"/>
        <v>ข้อมูลไม่ถูกต้อง</v>
      </c>
      <c r="R467" s="149" t="str">
        <f t="shared" si="61"/>
        <v>ข้อมูลไม่ถูกต้อง</v>
      </c>
      <c r="S467" s="149" t="str">
        <f>IF(ISNUMBER(R467),
IF(H$2=ตัวเลือก!A$30,"ยังไม่บันทึกข้อมูล",R467*0.27),"ข้อมูลไม่ถูกต้อง")</f>
        <v>ข้อมูลไม่ถูกต้อง</v>
      </c>
      <c r="T467" s="149" t="str">
        <f t="shared" si="62"/>
        <v>ข้อมูลไม่ถูกต้อง</v>
      </c>
      <c r="U467" s="149" t="str">
        <f>IF(ISNUMBER(R467),
IF(H$2=ตัวเลือก!A$30,"ยังไม่บันทึกข้อมูล",R467*0.47),"ข้อมูลไม่ถูกต้อง")</f>
        <v>ข้อมูลไม่ถูกต้อง</v>
      </c>
      <c r="V467" s="149" t="str">
        <f>IF(ISNUMBER(S467),
IF(H$2=ตัวเลือก!A$30,"ยังไม่บันทึกข้อมูล",S467*0.47),"ข้อมูลไม่ถูกต้อง")</f>
        <v>ข้อมูลไม่ถูกต้อง</v>
      </c>
      <c r="W467" s="149" t="str">
        <f t="shared" si="63"/>
        <v>ข้อมูลไม่ถูกต้อง</v>
      </c>
      <c r="X467" s="148" t="str">
        <f t="shared" si="64"/>
        <v>ข้อมูลไม่ถูกต้อง</v>
      </c>
      <c r="Y467" s="38"/>
      <c r="Z467" s="38"/>
      <c r="AA467" s="38"/>
    </row>
    <row r="468" spans="1:27" x14ac:dyDescent="0.45">
      <c r="A468" s="38">
        <v>463</v>
      </c>
      <c r="B468" s="38"/>
      <c r="C468" s="38"/>
      <c r="D468" s="38"/>
      <c r="E468" s="38"/>
      <c r="F468" s="35"/>
      <c r="G468" s="35"/>
      <c r="H468" s="150"/>
      <c r="I468" s="38"/>
      <c r="J468" s="149" t="str">
        <f t="shared" si="65"/>
        <v>รอข้อมูลคอลัมน์ H</v>
      </c>
      <c r="K468" s="150"/>
      <c r="L468" s="150"/>
      <c r="M468" s="150"/>
      <c r="N468" s="149" t="str" cm="1">
        <f t="array" ref="N468">IF(AND(K468:M468=""),"ยังไม่บันทึกข้อมูล",
IF(M468&lt;&gt;"",
IF(M468&gt;=1.3,M468,"เป็นไม้พุ่ม"),
IF(K468+L468&gt;=1.3,K468+L468,"เป็นไม้พุ่ม")))</f>
        <v>ยังไม่บันทึกข้อมูล</v>
      </c>
      <c r="O468" s="149" t="str">
        <f t="shared" si="58"/>
        <v>ข้อมูลไม่ถูกต้อง</v>
      </c>
      <c r="P468" s="149" t="str">
        <f t="shared" si="59"/>
        <v>ข้อมูลไม่ถูกต้อง</v>
      </c>
      <c r="Q468" s="149" t="str">
        <f t="shared" si="60"/>
        <v>ข้อมูลไม่ถูกต้อง</v>
      </c>
      <c r="R468" s="149" t="str">
        <f t="shared" si="61"/>
        <v>ข้อมูลไม่ถูกต้อง</v>
      </c>
      <c r="S468" s="149" t="str">
        <f>IF(ISNUMBER(R468),
IF(H$2=ตัวเลือก!A$30,"ยังไม่บันทึกข้อมูล",R468*0.27),"ข้อมูลไม่ถูกต้อง")</f>
        <v>ข้อมูลไม่ถูกต้อง</v>
      </c>
      <c r="T468" s="149" t="str">
        <f t="shared" si="62"/>
        <v>ข้อมูลไม่ถูกต้อง</v>
      </c>
      <c r="U468" s="149" t="str">
        <f>IF(ISNUMBER(R468),
IF(H$2=ตัวเลือก!A$30,"ยังไม่บันทึกข้อมูล",R468*0.47),"ข้อมูลไม่ถูกต้อง")</f>
        <v>ข้อมูลไม่ถูกต้อง</v>
      </c>
      <c r="V468" s="149" t="str">
        <f>IF(ISNUMBER(S468),
IF(H$2=ตัวเลือก!A$30,"ยังไม่บันทึกข้อมูล",S468*0.47),"ข้อมูลไม่ถูกต้อง")</f>
        <v>ข้อมูลไม่ถูกต้อง</v>
      </c>
      <c r="W468" s="149" t="str">
        <f t="shared" si="63"/>
        <v>ข้อมูลไม่ถูกต้อง</v>
      </c>
      <c r="X468" s="148" t="str">
        <f t="shared" si="64"/>
        <v>ข้อมูลไม่ถูกต้อง</v>
      </c>
      <c r="Y468" s="38"/>
      <c r="Z468" s="38"/>
      <c r="AA468" s="38"/>
    </row>
    <row r="469" spans="1:27" x14ac:dyDescent="0.45">
      <c r="A469" s="38">
        <v>464</v>
      </c>
      <c r="B469" s="38"/>
      <c r="C469" s="38"/>
      <c r="D469" s="38"/>
      <c r="E469" s="38"/>
      <c r="F469" s="35"/>
      <c r="G469" s="35"/>
      <c r="H469" s="150"/>
      <c r="I469" s="38"/>
      <c r="J469" s="149" t="str">
        <f t="shared" si="65"/>
        <v>รอข้อมูลคอลัมน์ H</v>
      </c>
      <c r="K469" s="150"/>
      <c r="L469" s="150"/>
      <c r="M469" s="150"/>
      <c r="N469" s="149" t="str" cm="1">
        <f t="array" ref="N469">IF(AND(K469:M469=""),"ยังไม่บันทึกข้อมูล",
IF(M469&lt;&gt;"",
IF(M469&gt;=1.3,M469,"เป็นไม้พุ่ม"),
IF(K469+L469&gt;=1.3,K469+L469,"เป็นไม้พุ่ม")))</f>
        <v>ยังไม่บันทึกข้อมูล</v>
      </c>
      <c r="O469" s="149" t="str">
        <f t="shared" si="58"/>
        <v>ข้อมูลไม่ถูกต้อง</v>
      </c>
      <c r="P469" s="149" t="str">
        <f t="shared" si="59"/>
        <v>ข้อมูลไม่ถูกต้อง</v>
      </c>
      <c r="Q469" s="149" t="str">
        <f t="shared" si="60"/>
        <v>ข้อมูลไม่ถูกต้อง</v>
      </c>
      <c r="R469" s="149" t="str">
        <f t="shared" si="61"/>
        <v>ข้อมูลไม่ถูกต้อง</v>
      </c>
      <c r="S469" s="149" t="str">
        <f>IF(ISNUMBER(R469),
IF(H$2=ตัวเลือก!A$30,"ยังไม่บันทึกข้อมูล",R469*0.27),"ข้อมูลไม่ถูกต้อง")</f>
        <v>ข้อมูลไม่ถูกต้อง</v>
      </c>
      <c r="T469" s="149" t="str">
        <f t="shared" si="62"/>
        <v>ข้อมูลไม่ถูกต้อง</v>
      </c>
      <c r="U469" s="149" t="str">
        <f>IF(ISNUMBER(R469),
IF(H$2=ตัวเลือก!A$30,"ยังไม่บันทึกข้อมูล",R469*0.47),"ข้อมูลไม่ถูกต้อง")</f>
        <v>ข้อมูลไม่ถูกต้อง</v>
      </c>
      <c r="V469" s="149" t="str">
        <f>IF(ISNUMBER(S469),
IF(H$2=ตัวเลือก!A$30,"ยังไม่บันทึกข้อมูล",S469*0.47),"ข้อมูลไม่ถูกต้อง")</f>
        <v>ข้อมูลไม่ถูกต้อง</v>
      </c>
      <c r="W469" s="149" t="str">
        <f t="shared" si="63"/>
        <v>ข้อมูลไม่ถูกต้อง</v>
      </c>
      <c r="X469" s="148" t="str">
        <f t="shared" si="64"/>
        <v>ข้อมูลไม่ถูกต้อง</v>
      </c>
      <c r="Y469" s="38"/>
      <c r="Z469" s="38"/>
      <c r="AA469" s="38"/>
    </row>
    <row r="470" spans="1:27" x14ac:dyDescent="0.45">
      <c r="A470" s="38">
        <v>465</v>
      </c>
      <c r="B470" s="38"/>
      <c r="C470" s="38"/>
      <c r="D470" s="38"/>
      <c r="E470" s="38"/>
      <c r="F470" s="35"/>
      <c r="G470" s="35"/>
      <c r="H470" s="150"/>
      <c r="I470" s="38"/>
      <c r="J470" s="149" t="str">
        <f t="shared" si="65"/>
        <v>รอข้อมูลคอลัมน์ H</v>
      </c>
      <c r="K470" s="150"/>
      <c r="L470" s="150"/>
      <c r="M470" s="150"/>
      <c r="N470" s="149" t="str" cm="1">
        <f t="array" ref="N470">IF(AND(K470:M470=""),"ยังไม่บันทึกข้อมูล",
IF(M470&lt;&gt;"",
IF(M470&gt;=1.3,M470,"เป็นไม้พุ่ม"),
IF(K470+L470&gt;=1.3,K470+L470,"เป็นไม้พุ่ม")))</f>
        <v>ยังไม่บันทึกข้อมูล</v>
      </c>
      <c r="O470" s="149" t="str">
        <f t="shared" si="58"/>
        <v>ข้อมูลไม่ถูกต้อง</v>
      </c>
      <c r="P470" s="149" t="str">
        <f t="shared" si="59"/>
        <v>ข้อมูลไม่ถูกต้อง</v>
      </c>
      <c r="Q470" s="149" t="str">
        <f t="shared" si="60"/>
        <v>ข้อมูลไม่ถูกต้อง</v>
      </c>
      <c r="R470" s="149" t="str">
        <f t="shared" si="61"/>
        <v>ข้อมูลไม่ถูกต้อง</v>
      </c>
      <c r="S470" s="149" t="str">
        <f>IF(ISNUMBER(R470),
IF(H$2=ตัวเลือก!A$30,"ยังไม่บันทึกข้อมูล",R470*0.27),"ข้อมูลไม่ถูกต้อง")</f>
        <v>ข้อมูลไม่ถูกต้อง</v>
      </c>
      <c r="T470" s="149" t="str">
        <f t="shared" si="62"/>
        <v>ข้อมูลไม่ถูกต้อง</v>
      </c>
      <c r="U470" s="149" t="str">
        <f>IF(ISNUMBER(R470),
IF(H$2=ตัวเลือก!A$30,"ยังไม่บันทึกข้อมูล",R470*0.47),"ข้อมูลไม่ถูกต้อง")</f>
        <v>ข้อมูลไม่ถูกต้อง</v>
      </c>
      <c r="V470" s="149" t="str">
        <f>IF(ISNUMBER(S470),
IF(H$2=ตัวเลือก!A$30,"ยังไม่บันทึกข้อมูล",S470*0.47),"ข้อมูลไม่ถูกต้อง")</f>
        <v>ข้อมูลไม่ถูกต้อง</v>
      </c>
      <c r="W470" s="149" t="str">
        <f t="shared" si="63"/>
        <v>ข้อมูลไม่ถูกต้อง</v>
      </c>
      <c r="X470" s="148" t="str">
        <f t="shared" si="64"/>
        <v>ข้อมูลไม่ถูกต้อง</v>
      </c>
      <c r="Y470" s="38"/>
      <c r="Z470" s="38"/>
      <c r="AA470" s="38"/>
    </row>
    <row r="471" spans="1:27" x14ac:dyDescent="0.45">
      <c r="A471" s="38">
        <v>466</v>
      </c>
      <c r="B471" s="38"/>
      <c r="C471" s="38"/>
      <c r="D471" s="38"/>
      <c r="E471" s="38"/>
      <c r="F471" s="35"/>
      <c r="G471" s="35"/>
      <c r="H471" s="150"/>
      <c r="I471" s="38"/>
      <c r="J471" s="149" t="str">
        <f t="shared" si="65"/>
        <v>รอข้อมูลคอลัมน์ H</v>
      </c>
      <c r="K471" s="150"/>
      <c r="L471" s="150"/>
      <c r="M471" s="150"/>
      <c r="N471" s="149" t="str" cm="1">
        <f t="array" ref="N471">IF(AND(K471:M471=""),"ยังไม่บันทึกข้อมูล",
IF(M471&lt;&gt;"",
IF(M471&gt;=1.3,M471,"เป็นไม้พุ่ม"),
IF(K471+L471&gt;=1.3,K471+L471,"เป็นไม้พุ่ม")))</f>
        <v>ยังไม่บันทึกข้อมูล</v>
      </c>
      <c r="O471" s="149" t="str">
        <f t="shared" si="58"/>
        <v>ข้อมูลไม่ถูกต้อง</v>
      </c>
      <c r="P471" s="149" t="str">
        <f t="shared" si="59"/>
        <v>ข้อมูลไม่ถูกต้อง</v>
      </c>
      <c r="Q471" s="149" t="str">
        <f t="shared" si="60"/>
        <v>ข้อมูลไม่ถูกต้อง</v>
      </c>
      <c r="R471" s="149" t="str">
        <f t="shared" si="61"/>
        <v>ข้อมูลไม่ถูกต้อง</v>
      </c>
      <c r="S471" s="149" t="str">
        <f>IF(ISNUMBER(R471),
IF(H$2=ตัวเลือก!A$30,"ยังไม่บันทึกข้อมูล",R471*0.27),"ข้อมูลไม่ถูกต้อง")</f>
        <v>ข้อมูลไม่ถูกต้อง</v>
      </c>
      <c r="T471" s="149" t="str">
        <f t="shared" si="62"/>
        <v>ข้อมูลไม่ถูกต้อง</v>
      </c>
      <c r="U471" s="149" t="str">
        <f>IF(ISNUMBER(R471),
IF(H$2=ตัวเลือก!A$30,"ยังไม่บันทึกข้อมูล",R471*0.47),"ข้อมูลไม่ถูกต้อง")</f>
        <v>ข้อมูลไม่ถูกต้อง</v>
      </c>
      <c r="V471" s="149" t="str">
        <f>IF(ISNUMBER(S471),
IF(H$2=ตัวเลือก!A$30,"ยังไม่บันทึกข้อมูล",S471*0.47),"ข้อมูลไม่ถูกต้อง")</f>
        <v>ข้อมูลไม่ถูกต้อง</v>
      </c>
      <c r="W471" s="149" t="str">
        <f t="shared" si="63"/>
        <v>ข้อมูลไม่ถูกต้อง</v>
      </c>
      <c r="X471" s="148" t="str">
        <f t="shared" si="64"/>
        <v>ข้อมูลไม่ถูกต้อง</v>
      </c>
      <c r="Y471" s="38"/>
      <c r="Z471" s="38"/>
      <c r="AA471" s="38"/>
    </row>
    <row r="472" spans="1:27" x14ac:dyDescent="0.45">
      <c r="A472" s="38">
        <v>467</v>
      </c>
      <c r="B472" s="38"/>
      <c r="C472" s="38"/>
      <c r="D472" s="38"/>
      <c r="E472" s="38"/>
      <c r="F472" s="35"/>
      <c r="G472" s="35"/>
      <c r="H472" s="150"/>
      <c r="I472" s="38"/>
      <c r="J472" s="149" t="str">
        <f t="shared" si="65"/>
        <v>รอข้อมูลคอลัมน์ H</v>
      </c>
      <c r="K472" s="150"/>
      <c r="L472" s="150"/>
      <c r="M472" s="150"/>
      <c r="N472" s="149" t="str" cm="1">
        <f t="array" ref="N472">IF(AND(K472:M472=""),"ยังไม่บันทึกข้อมูล",
IF(M472&lt;&gt;"",
IF(M472&gt;=1.3,M472,"เป็นไม้พุ่ม"),
IF(K472+L472&gt;=1.3,K472+L472,"เป็นไม้พุ่ม")))</f>
        <v>ยังไม่บันทึกข้อมูล</v>
      </c>
      <c r="O472" s="149" t="str">
        <f t="shared" si="58"/>
        <v>ข้อมูลไม่ถูกต้อง</v>
      </c>
      <c r="P472" s="149" t="str">
        <f t="shared" si="59"/>
        <v>ข้อมูลไม่ถูกต้อง</v>
      </c>
      <c r="Q472" s="149" t="str">
        <f t="shared" si="60"/>
        <v>ข้อมูลไม่ถูกต้อง</v>
      </c>
      <c r="R472" s="149" t="str">
        <f t="shared" si="61"/>
        <v>ข้อมูลไม่ถูกต้อง</v>
      </c>
      <c r="S472" s="149" t="str">
        <f>IF(ISNUMBER(R472),
IF(H$2=ตัวเลือก!A$30,"ยังไม่บันทึกข้อมูล",R472*0.27),"ข้อมูลไม่ถูกต้อง")</f>
        <v>ข้อมูลไม่ถูกต้อง</v>
      </c>
      <c r="T472" s="149" t="str">
        <f t="shared" si="62"/>
        <v>ข้อมูลไม่ถูกต้อง</v>
      </c>
      <c r="U472" s="149" t="str">
        <f>IF(ISNUMBER(R472),
IF(H$2=ตัวเลือก!A$30,"ยังไม่บันทึกข้อมูล",R472*0.47),"ข้อมูลไม่ถูกต้อง")</f>
        <v>ข้อมูลไม่ถูกต้อง</v>
      </c>
      <c r="V472" s="149" t="str">
        <f>IF(ISNUMBER(S472),
IF(H$2=ตัวเลือก!A$30,"ยังไม่บันทึกข้อมูล",S472*0.47),"ข้อมูลไม่ถูกต้อง")</f>
        <v>ข้อมูลไม่ถูกต้อง</v>
      </c>
      <c r="W472" s="149" t="str">
        <f t="shared" si="63"/>
        <v>ข้อมูลไม่ถูกต้อง</v>
      </c>
      <c r="X472" s="148" t="str">
        <f t="shared" si="64"/>
        <v>ข้อมูลไม่ถูกต้อง</v>
      </c>
      <c r="Y472" s="38"/>
      <c r="Z472" s="38"/>
      <c r="AA472" s="38"/>
    </row>
    <row r="473" spans="1:27" x14ac:dyDescent="0.45">
      <c r="A473" s="38">
        <v>468</v>
      </c>
      <c r="B473" s="38"/>
      <c r="C473" s="38"/>
      <c r="D473" s="38"/>
      <c r="E473" s="38"/>
      <c r="F473" s="35"/>
      <c r="G473" s="35"/>
      <c r="H473" s="150"/>
      <c r="I473" s="38"/>
      <c r="J473" s="149" t="str">
        <f t="shared" si="65"/>
        <v>รอข้อมูลคอลัมน์ H</v>
      </c>
      <c r="K473" s="150"/>
      <c r="L473" s="150"/>
      <c r="M473" s="150"/>
      <c r="N473" s="149" t="str" cm="1">
        <f t="array" ref="N473">IF(AND(K473:M473=""),"ยังไม่บันทึกข้อมูล",
IF(M473&lt;&gt;"",
IF(M473&gt;=1.3,M473,"เป็นไม้พุ่ม"),
IF(K473+L473&gt;=1.3,K473+L473,"เป็นไม้พุ่ม")))</f>
        <v>ยังไม่บันทึกข้อมูล</v>
      </c>
      <c r="O473" s="149" t="str">
        <f t="shared" si="58"/>
        <v>ข้อมูลไม่ถูกต้อง</v>
      </c>
      <c r="P473" s="149" t="str">
        <f t="shared" si="59"/>
        <v>ข้อมูลไม่ถูกต้อง</v>
      </c>
      <c r="Q473" s="149" t="str">
        <f t="shared" si="60"/>
        <v>ข้อมูลไม่ถูกต้อง</v>
      </c>
      <c r="R473" s="149" t="str">
        <f t="shared" si="61"/>
        <v>ข้อมูลไม่ถูกต้อง</v>
      </c>
      <c r="S473" s="149" t="str">
        <f>IF(ISNUMBER(R473),
IF(H$2=ตัวเลือก!A$30,"ยังไม่บันทึกข้อมูล",R473*0.27),"ข้อมูลไม่ถูกต้อง")</f>
        <v>ข้อมูลไม่ถูกต้อง</v>
      </c>
      <c r="T473" s="149" t="str">
        <f t="shared" si="62"/>
        <v>ข้อมูลไม่ถูกต้อง</v>
      </c>
      <c r="U473" s="149" t="str">
        <f>IF(ISNUMBER(R473),
IF(H$2=ตัวเลือก!A$30,"ยังไม่บันทึกข้อมูล",R473*0.47),"ข้อมูลไม่ถูกต้อง")</f>
        <v>ข้อมูลไม่ถูกต้อง</v>
      </c>
      <c r="V473" s="149" t="str">
        <f>IF(ISNUMBER(S473),
IF(H$2=ตัวเลือก!A$30,"ยังไม่บันทึกข้อมูล",S473*0.47),"ข้อมูลไม่ถูกต้อง")</f>
        <v>ข้อมูลไม่ถูกต้อง</v>
      </c>
      <c r="W473" s="149" t="str">
        <f t="shared" si="63"/>
        <v>ข้อมูลไม่ถูกต้อง</v>
      </c>
      <c r="X473" s="148" t="str">
        <f t="shared" si="64"/>
        <v>ข้อมูลไม่ถูกต้อง</v>
      </c>
      <c r="Y473" s="38"/>
      <c r="Z473" s="38"/>
      <c r="AA473" s="38"/>
    </row>
    <row r="474" spans="1:27" x14ac:dyDescent="0.45">
      <c r="A474" s="38">
        <v>469</v>
      </c>
      <c r="B474" s="38"/>
      <c r="C474" s="38"/>
      <c r="D474" s="38"/>
      <c r="E474" s="38"/>
      <c r="F474" s="35"/>
      <c r="G474" s="35"/>
      <c r="H474" s="150"/>
      <c r="I474" s="38"/>
      <c r="J474" s="149" t="str">
        <f t="shared" si="65"/>
        <v>รอข้อมูลคอลัมน์ H</v>
      </c>
      <c r="K474" s="150"/>
      <c r="L474" s="150"/>
      <c r="M474" s="150"/>
      <c r="N474" s="149" t="str" cm="1">
        <f t="array" ref="N474">IF(AND(K474:M474=""),"ยังไม่บันทึกข้อมูล",
IF(M474&lt;&gt;"",
IF(M474&gt;=1.3,M474,"เป็นไม้พุ่ม"),
IF(K474+L474&gt;=1.3,K474+L474,"เป็นไม้พุ่ม")))</f>
        <v>ยังไม่บันทึกข้อมูล</v>
      </c>
      <c r="O474" s="149" t="str">
        <f t="shared" si="58"/>
        <v>ข้อมูลไม่ถูกต้อง</v>
      </c>
      <c r="P474" s="149" t="str">
        <f t="shared" si="59"/>
        <v>ข้อมูลไม่ถูกต้อง</v>
      </c>
      <c r="Q474" s="149" t="str">
        <f t="shared" si="60"/>
        <v>ข้อมูลไม่ถูกต้อง</v>
      </c>
      <c r="R474" s="149" t="str">
        <f t="shared" si="61"/>
        <v>ข้อมูลไม่ถูกต้อง</v>
      </c>
      <c r="S474" s="149" t="str">
        <f>IF(ISNUMBER(R474),
IF(H$2=ตัวเลือก!A$30,"ยังไม่บันทึกข้อมูล",R474*0.27),"ข้อมูลไม่ถูกต้อง")</f>
        <v>ข้อมูลไม่ถูกต้อง</v>
      </c>
      <c r="T474" s="149" t="str">
        <f t="shared" si="62"/>
        <v>ข้อมูลไม่ถูกต้อง</v>
      </c>
      <c r="U474" s="149" t="str">
        <f>IF(ISNUMBER(R474),
IF(H$2=ตัวเลือก!A$30,"ยังไม่บันทึกข้อมูล",R474*0.47),"ข้อมูลไม่ถูกต้อง")</f>
        <v>ข้อมูลไม่ถูกต้อง</v>
      </c>
      <c r="V474" s="149" t="str">
        <f>IF(ISNUMBER(S474),
IF(H$2=ตัวเลือก!A$30,"ยังไม่บันทึกข้อมูล",S474*0.47),"ข้อมูลไม่ถูกต้อง")</f>
        <v>ข้อมูลไม่ถูกต้อง</v>
      </c>
      <c r="W474" s="149" t="str">
        <f t="shared" si="63"/>
        <v>ข้อมูลไม่ถูกต้อง</v>
      </c>
      <c r="X474" s="148" t="str">
        <f t="shared" si="64"/>
        <v>ข้อมูลไม่ถูกต้อง</v>
      </c>
      <c r="Y474" s="38"/>
      <c r="Z474" s="38"/>
      <c r="AA474" s="38"/>
    </row>
    <row r="475" spans="1:27" x14ac:dyDescent="0.45">
      <c r="A475" s="38">
        <v>470</v>
      </c>
      <c r="B475" s="38"/>
      <c r="C475" s="38"/>
      <c r="D475" s="38"/>
      <c r="E475" s="38"/>
      <c r="F475" s="35"/>
      <c r="G475" s="35"/>
      <c r="H475" s="150"/>
      <c r="I475" s="38"/>
      <c r="J475" s="149" t="str">
        <f t="shared" si="65"/>
        <v>รอข้อมูลคอลัมน์ H</v>
      </c>
      <c r="K475" s="150"/>
      <c r="L475" s="150"/>
      <c r="M475" s="150"/>
      <c r="N475" s="149" t="str" cm="1">
        <f t="array" ref="N475">IF(AND(K475:M475=""),"ยังไม่บันทึกข้อมูล",
IF(M475&lt;&gt;"",
IF(M475&gt;=1.3,M475,"เป็นไม้พุ่ม"),
IF(K475+L475&gt;=1.3,K475+L475,"เป็นไม้พุ่ม")))</f>
        <v>ยังไม่บันทึกข้อมูล</v>
      </c>
      <c r="O475" s="149" t="str">
        <f t="shared" si="58"/>
        <v>ข้อมูลไม่ถูกต้อง</v>
      </c>
      <c r="P475" s="149" t="str">
        <f t="shared" si="59"/>
        <v>ข้อมูลไม่ถูกต้อง</v>
      </c>
      <c r="Q475" s="149" t="str">
        <f t="shared" si="60"/>
        <v>ข้อมูลไม่ถูกต้อง</v>
      </c>
      <c r="R475" s="149" t="str">
        <f t="shared" si="61"/>
        <v>ข้อมูลไม่ถูกต้อง</v>
      </c>
      <c r="S475" s="149" t="str">
        <f>IF(ISNUMBER(R475),
IF(H$2=ตัวเลือก!A$30,"ยังไม่บันทึกข้อมูล",R475*0.27),"ข้อมูลไม่ถูกต้อง")</f>
        <v>ข้อมูลไม่ถูกต้อง</v>
      </c>
      <c r="T475" s="149" t="str">
        <f t="shared" si="62"/>
        <v>ข้อมูลไม่ถูกต้อง</v>
      </c>
      <c r="U475" s="149" t="str">
        <f>IF(ISNUMBER(R475),
IF(H$2=ตัวเลือก!A$30,"ยังไม่บันทึกข้อมูล",R475*0.47),"ข้อมูลไม่ถูกต้อง")</f>
        <v>ข้อมูลไม่ถูกต้อง</v>
      </c>
      <c r="V475" s="149" t="str">
        <f>IF(ISNUMBER(S475),
IF(H$2=ตัวเลือก!A$30,"ยังไม่บันทึกข้อมูล",S475*0.47),"ข้อมูลไม่ถูกต้อง")</f>
        <v>ข้อมูลไม่ถูกต้อง</v>
      </c>
      <c r="W475" s="149" t="str">
        <f t="shared" si="63"/>
        <v>ข้อมูลไม่ถูกต้อง</v>
      </c>
      <c r="X475" s="148" t="str">
        <f t="shared" si="64"/>
        <v>ข้อมูลไม่ถูกต้อง</v>
      </c>
      <c r="Y475" s="38"/>
      <c r="Z475" s="38"/>
      <c r="AA475" s="38"/>
    </row>
    <row r="476" spans="1:27" x14ac:dyDescent="0.45">
      <c r="A476" s="38">
        <v>471</v>
      </c>
      <c r="B476" s="38"/>
      <c r="C476" s="38"/>
      <c r="D476" s="38"/>
      <c r="E476" s="38"/>
      <c r="F476" s="35"/>
      <c r="G476" s="35"/>
      <c r="H476" s="150"/>
      <c r="I476" s="38"/>
      <c r="J476" s="149" t="str">
        <f t="shared" si="65"/>
        <v>รอข้อมูลคอลัมน์ H</v>
      </c>
      <c r="K476" s="150"/>
      <c r="L476" s="150"/>
      <c r="M476" s="150"/>
      <c r="N476" s="149" t="str" cm="1">
        <f t="array" ref="N476">IF(AND(K476:M476=""),"ยังไม่บันทึกข้อมูล",
IF(M476&lt;&gt;"",
IF(M476&gt;=1.3,M476,"เป็นไม้พุ่ม"),
IF(K476+L476&gt;=1.3,K476+L476,"เป็นไม้พุ่ม")))</f>
        <v>ยังไม่บันทึกข้อมูล</v>
      </c>
      <c r="O476" s="149" t="str">
        <f t="shared" si="58"/>
        <v>ข้อมูลไม่ถูกต้อง</v>
      </c>
      <c r="P476" s="149" t="str">
        <f t="shared" si="59"/>
        <v>ข้อมูลไม่ถูกต้อง</v>
      </c>
      <c r="Q476" s="149" t="str">
        <f t="shared" si="60"/>
        <v>ข้อมูลไม่ถูกต้อง</v>
      </c>
      <c r="R476" s="149" t="str">
        <f t="shared" si="61"/>
        <v>ข้อมูลไม่ถูกต้อง</v>
      </c>
      <c r="S476" s="149" t="str">
        <f>IF(ISNUMBER(R476),
IF(H$2=ตัวเลือก!A$30,"ยังไม่บันทึกข้อมูล",R476*0.27),"ข้อมูลไม่ถูกต้อง")</f>
        <v>ข้อมูลไม่ถูกต้อง</v>
      </c>
      <c r="T476" s="149" t="str">
        <f t="shared" si="62"/>
        <v>ข้อมูลไม่ถูกต้อง</v>
      </c>
      <c r="U476" s="149" t="str">
        <f>IF(ISNUMBER(R476),
IF(H$2=ตัวเลือก!A$30,"ยังไม่บันทึกข้อมูล",R476*0.47),"ข้อมูลไม่ถูกต้อง")</f>
        <v>ข้อมูลไม่ถูกต้อง</v>
      </c>
      <c r="V476" s="149" t="str">
        <f>IF(ISNUMBER(S476),
IF(H$2=ตัวเลือก!A$30,"ยังไม่บันทึกข้อมูล",S476*0.47),"ข้อมูลไม่ถูกต้อง")</f>
        <v>ข้อมูลไม่ถูกต้อง</v>
      </c>
      <c r="W476" s="149" t="str">
        <f t="shared" si="63"/>
        <v>ข้อมูลไม่ถูกต้อง</v>
      </c>
      <c r="X476" s="148" t="str">
        <f t="shared" si="64"/>
        <v>ข้อมูลไม่ถูกต้อง</v>
      </c>
      <c r="Y476" s="38"/>
      <c r="Z476" s="38"/>
      <c r="AA476" s="38"/>
    </row>
    <row r="477" spans="1:27" x14ac:dyDescent="0.45">
      <c r="A477" s="38">
        <v>472</v>
      </c>
      <c r="B477" s="38"/>
      <c r="C477" s="38"/>
      <c r="D477" s="38"/>
      <c r="E477" s="38"/>
      <c r="F477" s="35"/>
      <c r="G477" s="35"/>
      <c r="H477" s="150"/>
      <c r="I477" s="38"/>
      <c r="J477" s="149" t="str">
        <f t="shared" si="65"/>
        <v>รอข้อมูลคอลัมน์ H</v>
      </c>
      <c r="K477" s="150"/>
      <c r="L477" s="150"/>
      <c r="M477" s="150"/>
      <c r="N477" s="149" t="str" cm="1">
        <f t="array" ref="N477">IF(AND(K477:M477=""),"ยังไม่บันทึกข้อมูล",
IF(M477&lt;&gt;"",
IF(M477&gt;=1.3,M477,"เป็นไม้พุ่ม"),
IF(K477+L477&gt;=1.3,K477+L477,"เป็นไม้พุ่ม")))</f>
        <v>ยังไม่บันทึกข้อมูล</v>
      </c>
      <c r="O477" s="149" t="str">
        <f t="shared" si="58"/>
        <v>ข้อมูลไม่ถูกต้อง</v>
      </c>
      <c r="P477" s="149" t="str">
        <f t="shared" si="59"/>
        <v>ข้อมูลไม่ถูกต้อง</v>
      </c>
      <c r="Q477" s="149" t="str">
        <f t="shared" si="60"/>
        <v>ข้อมูลไม่ถูกต้อง</v>
      </c>
      <c r="R477" s="149" t="str">
        <f t="shared" si="61"/>
        <v>ข้อมูลไม่ถูกต้อง</v>
      </c>
      <c r="S477" s="149" t="str">
        <f>IF(ISNUMBER(R477),
IF(H$2=ตัวเลือก!A$30,"ยังไม่บันทึกข้อมูล",R477*0.27),"ข้อมูลไม่ถูกต้อง")</f>
        <v>ข้อมูลไม่ถูกต้อง</v>
      </c>
      <c r="T477" s="149" t="str">
        <f t="shared" si="62"/>
        <v>ข้อมูลไม่ถูกต้อง</v>
      </c>
      <c r="U477" s="149" t="str">
        <f>IF(ISNUMBER(R477),
IF(H$2=ตัวเลือก!A$30,"ยังไม่บันทึกข้อมูล",R477*0.47),"ข้อมูลไม่ถูกต้อง")</f>
        <v>ข้อมูลไม่ถูกต้อง</v>
      </c>
      <c r="V477" s="149" t="str">
        <f>IF(ISNUMBER(S477),
IF(H$2=ตัวเลือก!A$30,"ยังไม่บันทึกข้อมูล",S477*0.47),"ข้อมูลไม่ถูกต้อง")</f>
        <v>ข้อมูลไม่ถูกต้อง</v>
      </c>
      <c r="W477" s="149" t="str">
        <f t="shared" si="63"/>
        <v>ข้อมูลไม่ถูกต้อง</v>
      </c>
      <c r="X477" s="148" t="str">
        <f t="shared" si="64"/>
        <v>ข้อมูลไม่ถูกต้อง</v>
      </c>
      <c r="Y477" s="38"/>
      <c r="Z477" s="38"/>
      <c r="AA477" s="38"/>
    </row>
    <row r="478" spans="1:27" x14ac:dyDescent="0.45">
      <c r="A478" s="38">
        <v>473</v>
      </c>
      <c r="B478" s="38"/>
      <c r="C478" s="38"/>
      <c r="D478" s="38"/>
      <c r="E478" s="38"/>
      <c r="F478" s="35"/>
      <c r="G478" s="35"/>
      <c r="H478" s="150"/>
      <c r="I478" s="38"/>
      <c r="J478" s="149" t="str">
        <f t="shared" si="65"/>
        <v>รอข้อมูลคอลัมน์ H</v>
      </c>
      <c r="K478" s="150"/>
      <c r="L478" s="150"/>
      <c r="M478" s="150"/>
      <c r="N478" s="149" t="str" cm="1">
        <f t="array" ref="N478">IF(AND(K478:M478=""),"ยังไม่บันทึกข้อมูล",
IF(M478&lt;&gt;"",
IF(M478&gt;=1.3,M478,"เป็นไม้พุ่ม"),
IF(K478+L478&gt;=1.3,K478+L478,"เป็นไม้พุ่ม")))</f>
        <v>ยังไม่บันทึกข้อมูล</v>
      </c>
      <c r="O478" s="149" t="str">
        <f t="shared" si="58"/>
        <v>ข้อมูลไม่ถูกต้อง</v>
      </c>
      <c r="P478" s="149" t="str">
        <f t="shared" si="59"/>
        <v>ข้อมูลไม่ถูกต้อง</v>
      </c>
      <c r="Q478" s="149" t="str">
        <f t="shared" si="60"/>
        <v>ข้อมูลไม่ถูกต้อง</v>
      </c>
      <c r="R478" s="149" t="str">
        <f t="shared" si="61"/>
        <v>ข้อมูลไม่ถูกต้อง</v>
      </c>
      <c r="S478" s="149" t="str">
        <f>IF(ISNUMBER(R478),
IF(H$2=ตัวเลือก!A$30,"ยังไม่บันทึกข้อมูล",R478*0.27),"ข้อมูลไม่ถูกต้อง")</f>
        <v>ข้อมูลไม่ถูกต้อง</v>
      </c>
      <c r="T478" s="149" t="str">
        <f t="shared" si="62"/>
        <v>ข้อมูลไม่ถูกต้อง</v>
      </c>
      <c r="U478" s="149" t="str">
        <f>IF(ISNUMBER(R478),
IF(H$2=ตัวเลือก!A$30,"ยังไม่บันทึกข้อมูล",R478*0.47),"ข้อมูลไม่ถูกต้อง")</f>
        <v>ข้อมูลไม่ถูกต้อง</v>
      </c>
      <c r="V478" s="149" t="str">
        <f>IF(ISNUMBER(S478),
IF(H$2=ตัวเลือก!A$30,"ยังไม่บันทึกข้อมูล",S478*0.47),"ข้อมูลไม่ถูกต้อง")</f>
        <v>ข้อมูลไม่ถูกต้อง</v>
      </c>
      <c r="W478" s="149" t="str">
        <f t="shared" si="63"/>
        <v>ข้อมูลไม่ถูกต้อง</v>
      </c>
      <c r="X478" s="148" t="str">
        <f t="shared" si="64"/>
        <v>ข้อมูลไม่ถูกต้อง</v>
      </c>
      <c r="Y478" s="38"/>
      <c r="Z478" s="38"/>
      <c r="AA478" s="38"/>
    </row>
    <row r="479" spans="1:27" x14ac:dyDescent="0.45">
      <c r="A479" s="38">
        <v>474</v>
      </c>
      <c r="B479" s="38"/>
      <c r="C479" s="38"/>
      <c r="D479" s="38"/>
      <c r="E479" s="38"/>
      <c r="F479" s="35"/>
      <c r="G479" s="35"/>
      <c r="H479" s="150"/>
      <c r="I479" s="38"/>
      <c r="J479" s="149" t="str">
        <f t="shared" si="65"/>
        <v>รอข้อมูลคอลัมน์ H</v>
      </c>
      <c r="K479" s="150"/>
      <c r="L479" s="150"/>
      <c r="M479" s="150"/>
      <c r="N479" s="149" t="str" cm="1">
        <f t="array" ref="N479">IF(AND(K479:M479=""),"ยังไม่บันทึกข้อมูล",
IF(M479&lt;&gt;"",
IF(M479&gt;=1.3,M479,"เป็นไม้พุ่ม"),
IF(K479+L479&gt;=1.3,K479+L479,"เป็นไม้พุ่ม")))</f>
        <v>ยังไม่บันทึกข้อมูล</v>
      </c>
      <c r="O479" s="149" t="str">
        <f t="shared" si="58"/>
        <v>ข้อมูลไม่ถูกต้อง</v>
      </c>
      <c r="P479" s="149" t="str">
        <f t="shared" si="59"/>
        <v>ข้อมูลไม่ถูกต้อง</v>
      </c>
      <c r="Q479" s="149" t="str">
        <f t="shared" si="60"/>
        <v>ข้อมูลไม่ถูกต้อง</v>
      </c>
      <c r="R479" s="149" t="str">
        <f t="shared" si="61"/>
        <v>ข้อมูลไม่ถูกต้อง</v>
      </c>
      <c r="S479" s="149" t="str">
        <f>IF(ISNUMBER(R479),
IF(H$2=ตัวเลือก!A$30,"ยังไม่บันทึกข้อมูล",R479*0.27),"ข้อมูลไม่ถูกต้อง")</f>
        <v>ข้อมูลไม่ถูกต้อง</v>
      </c>
      <c r="T479" s="149" t="str">
        <f t="shared" si="62"/>
        <v>ข้อมูลไม่ถูกต้อง</v>
      </c>
      <c r="U479" s="149" t="str">
        <f>IF(ISNUMBER(R479),
IF(H$2=ตัวเลือก!A$30,"ยังไม่บันทึกข้อมูล",R479*0.47),"ข้อมูลไม่ถูกต้อง")</f>
        <v>ข้อมูลไม่ถูกต้อง</v>
      </c>
      <c r="V479" s="149" t="str">
        <f>IF(ISNUMBER(S479),
IF(H$2=ตัวเลือก!A$30,"ยังไม่บันทึกข้อมูล",S479*0.47),"ข้อมูลไม่ถูกต้อง")</f>
        <v>ข้อมูลไม่ถูกต้อง</v>
      </c>
      <c r="W479" s="149" t="str">
        <f t="shared" si="63"/>
        <v>ข้อมูลไม่ถูกต้อง</v>
      </c>
      <c r="X479" s="148" t="str">
        <f t="shared" si="64"/>
        <v>ข้อมูลไม่ถูกต้อง</v>
      </c>
      <c r="Y479" s="38"/>
      <c r="Z479" s="38"/>
      <c r="AA479" s="38"/>
    </row>
    <row r="480" spans="1:27" x14ac:dyDescent="0.45">
      <c r="A480" s="38">
        <v>475</v>
      </c>
      <c r="B480" s="38"/>
      <c r="C480" s="38"/>
      <c r="D480" s="38"/>
      <c r="E480" s="38"/>
      <c r="F480" s="35"/>
      <c r="G480" s="35"/>
      <c r="H480" s="150"/>
      <c r="I480" s="38"/>
      <c r="J480" s="149" t="str">
        <f t="shared" si="65"/>
        <v>รอข้อมูลคอลัมน์ H</v>
      </c>
      <c r="K480" s="150"/>
      <c r="L480" s="150"/>
      <c r="M480" s="150"/>
      <c r="N480" s="149" t="str" cm="1">
        <f t="array" ref="N480">IF(AND(K480:M480=""),"ยังไม่บันทึกข้อมูล",
IF(M480&lt;&gt;"",
IF(M480&gt;=1.3,M480,"เป็นไม้พุ่ม"),
IF(K480+L480&gt;=1.3,K480+L480,"เป็นไม้พุ่ม")))</f>
        <v>ยังไม่บันทึกข้อมูล</v>
      </c>
      <c r="O480" s="149" t="str">
        <f t="shared" si="58"/>
        <v>ข้อมูลไม่ถูกต้อง</v>
      </c>
      <c r="P480" s="149" t="str">
        <f t="shared" si="59"/>
        <v>ข้อมูลไม่ถูกต้อง</v>
      </c>
      <c r="Q480" s="149" t="str">
        <f t="shared" si="60"/>
        <v>ข้อมูลไม่ถูกต้อง</v>
      </c>
      <c r="R480" s="149" t="str">
        <f t="shared" si="61"/>
        <v>ข้อมูลไม่ถูกต้อง</v>
      </c>
      <c r="S480" s="149" t="str">
        <f>IF(ISNUMBER(R480),
IF(H$2=ตัวเลือก!A$30,"ยังไม่บันทึกข้อมูล",R480*0.27),"ข้อมูลไม่ถูกต้อง")</f>
        <v>ข้อมูลไม่ถูกต้อง</v>
      </c>
      <c r="T480" s="149" t="str">
        <f t="shared" si="62"/>
        <v>ข้อมูลไม่ถูกต้อง</v>
      </c>
      <c r="U480" s="149" t="str">
        <f>IF(ISNUMBER(R480),
IF(H$2=ตัวเลือก!A$30,"ยังไม่บันทึกข้อมูล",R480*0.47),"ข้อมูลไม่ถูกต้อง")</f>
        <v>ข้อมูลไม่ถูกต้อง</v>
      </c>
      <c r="V480" s="149" t="str">
        <f>IF(ISNUMBER(S480),
IF(H$2=ตัวเลือก!A$30,"ยังไม่บันทึกข้อมูล",S480*0.47),"ข้อมูลไม่ถูกต้อง")</f>
        <v>ข้อมูลไม่ถูกต้อง</v>
      </c>
      <c r="W480" s="149" t="str">
        <f t="shared" si="63"/>
        <v>ข้อมูลไม่ถูกต้อง</v>
      </c>
      <c r="X480" s="148" t="str">
        <f t="shared" si="64"/>
        <v>ข้อมูลไม่ถูกต้อง</v>
      </c>
      <c r="Y480" s="38"/>
      <c r="Z480" s="38"/>
      <c r="AA480" s="38"/>
    </row>
    <row r="481" spans="1:27" x14ac:dyDescent="0.45">
      <c r="A481" s="38">
        <v>476</v>
      </c>
      <c r="B481" s="38"/>
      <c r="C481" s="38"/>
      <c r="D481" s="38"/>
      <c r="E481" s="38"/>
      <c r="F481" s="35"/>
      <c r="G481" s="35"/>
      <c r="H481" s="150"/>
      <c r="I481" s="38"/>
      <c r="J481" s="149" t="str">
        <f t="shared" si="65"/>
        <v>รอข้อมูลคอลัมน์ H</v>
      </c>
      <c r="K481" s="150"/>
      <c r="L481" s="150"/>
      <c r="M481" s="150"/>
      <c r="N481" s="149" t="str" cm="1">
        <f t="array" ref="N481">IF(AND(K481:M481=""),"ยังไม่บันทึกข้อมูล",
IF(M481&lt;&gt;"",
IF(M481&gt;=1.3,M481,"เป็นไม้พุ่ม"),
IF(K481+L481&gt;=1.3,K481+L481,"เป็นไม้พุ่ม")))</f>
        <v>ยังไม่บันทึกข้อมูล</v>
      </c>
      <c r="O481" s="149" t="str">
        <f t="shared" si="58"/>
        <v>ข้อมูลไม่ถูกต้อง</v>
      </c>
      <c r="P481" s="149" t="str">
        <f t="shared" si="59"/>
        <v>ข้อมูลไม่ถูกต้อง</v>
      </c>
      <c r="Q481" s="149" t="str">
        <f t="shared" si="60"/>
        <v>ข้อมูลไม่ถูกต้อง</v>
      </c>
      <c r="R481" s="149" t="str">
        <f t="shared" si="61"/>
        <v>ข้อมูลไม่ถูกต้อง</v>
      </c>
      <c r="S481" s="149" t="str">
        <f>IF(ISNUMBER(R481),
IF(H$2=ตัวเลือก!A$30,"ยังไม่บันทึกข้อมูล",R481*0.27),"ข้อมูลไม่ถูกต้อง")</f>
        <v>ข้อมูลไม่ถูกต้อง</v>
      </c>
      <c r="T481" s="149" t="str">
        <f t="shared" si="62"/>
        <v>ข้อมูลไม่ถูกต้อง</v>
      </c>
      <c r="U481" s="149" t="str">
        <f>IF(ISNUMBER(R481),
IF(H$2=ตัวเลือก!A$30,"ยังไม่บันทึกข้อมูล",R481*0.47),"ข้อมูลไม่ถูกต้อง")</f>
        <v>ข้อมูลไม่ถูกต้อง</v>
      </c>
      <c r="V481" s="149" t="str">
        <f>IF(ISNUMBER(S481),
IF(H$2=ตัวเลือก!A$30,"ยังไม่บันทึกข้อมูล",S481*0.47),"ข้อมูลไม่ถูกต้อง")</f>
        <v>ข้อมูลไม่ถูกต้อง</v>
      </c>
      <c r="W481" s="149" t="str">
        <f t="shared" si="63"/>
        <v>ข้อมูลไม่ถูกต้อง</v>
      </c>
      <c r="X481" s="148" t="str">
        <f t="shared" si="64"/>
        <v>ข้อมูลไม่ถูกต้อง</v>
      </c>
      <c r="Y481" s="38"/>
      <c r="Z481" s="38"/>
      <c r="AA481" s="38"/>
    </row>
    <row r="482" spans="1:27" x14ac:dyDescent="0.45">
      <c r="A482" s="38">
        <v>477</v>
      </c>
      <c r="B482" s="38"/>
      <c r="C482" s="38"/>
      <c r="D482" s="38"/>
      <c r="E482" s="38"/>
      <c r="F482" s="35"/>
      <c r="G482" s="35"/>
      <c r="H482" s="150"/>
      <c r="I482" s="38"/>
      <c r="J482" s="149" t="str">
        <f t="shared" si="65"/>
        <v>รอข้อมูลคอลัมน์ H</v>
      </c>
      <c r="K482" s="150"/>
      <c r="L482" s="150"/>
      <c r="M482" s="150"/>
      <c r="N482" s="149" t="str" cm="1">
        <f t="array" ref="N482">IF(AND(K482:M482=""),"ยังไม่บันทึกข้อมูล",
IF(M482&lt;&gt;"",
IF(M482&gt;=1.3,M482,"เป็นไม้พุ่ม"),
IF(K482+L482&gt;=1.3,K482+L482,"เป็นไม้พุ่ม")))</f>
        <v>ยังไม่บันทึกข้อมูล</v>
      </c>
      <c r="O482" s="149" t="str">
        <f t="shared" si="58"/>
        <v>ข้อมูลไม่ถูกต้อง</v>
      </c>
      <c r="P482" s="149" t="str">
        <f t="shared" si="59"/>
        <v>ข้อมูลไม่ถูกต้อง</v>
      </c>
      <c r="Q482" s="149" t="str">
        <f t="shared" si="60"/>
        <v>ข้อมูลไม่ถูกต้อง</v>
      </c>
      <c r="R482" s="149" t="str">
        <f t="shared" si="61"/>
        <v>ข้อมูลไม่ถูกต้อง</v>
      </c>
      <c r="S482" s="149" t="str">
        <f>IF(ISNUMBER(R482),
IF(H$2=ตัวเลือก!A$30,"ยังไม่บันทึกข้อมูล",R482*0.27),"ข้อมูลไม่ถูกต้อง")</f>
        <v>ข้อมูลไม่ถูกต้อง</v>
      </c>
      <c r="T482" s="149" t="str">
        <f t="shared" si="62"/>
        <v>ข้อมูลไม่ถูกต้อง</v>
      </c>
      <c r="U482" s="149" t="str">
        <f>IF(ISNUMBER(R482),
IF(H$2=ตัวเลือก!A$30,"ยังไม่บันทึกข้อมูล",R482*0.47),"ข้อมูลไม่ถูกต้อง")</f>
        <v>ข้อมูลไม่ถูกต้อง</v>
      </c>
      <c r="V482" s="149" t="str">
        <f>IF(ISNUMBER(S482),
IF(H$2=ตัวเลือก!A$30,"ยังไม่บันทึกข้อมูล",S482*0.47),"ข้อมูลไม่ถูกต้อง")</f>
        <v>ข้อมูลไม่ถูกต้อง</v>
      </c>
      <c r="W482" s="149" t="str">
        <f t="shared" si="63"/>
        <v>ข้อมูลไม่ถูกต้อง</v>
      </c>
      <c r="X482" s="148" t="str">
        <f t="shared" si="64"/>
        <v>ข้อมูลไม่ถูกต้อง</v>
      </c>
      <c r="Y482" s="38"/>
      <c r="Z482" s="38"/>
      <c r="AA482" s="38"/>
    </row>
    <row r="483" spans="1:27" x14ac:dyDescent="0.45">
      <c r="A483" s="38">
        <v>478</v>
      </c>
      <c r="B483" s="38"/>
      <c r="C483" s="38"/>
      <c r="D483" s="38"/>
      <c r="E483" s="38"/>
      <c r="F483" s="35"/>
      <c r="G483" s="35"/>
      <c r="H483" s="150"/>
      <c r="I483" s="38"/>
      <c r="J483" s="149" t="str">
        <f t="shared" si="65"/>
        <v>รอข้อมูลคอลัมน์ H</v>
      </c>
      <c r="K483" s="150"/>
      <c r="L483" s="150"/>
      <c r="M483" s="150"/>
      <c r="N483" s="149" t="str" cm="1">
        <f t="array" ref="N483">IF(AND(K483:M483=""),"ยังไม่บันทึกข้อมูล",
IF(M483&lt;&gt;"",
IF(M483&gt;=1.3,M483,"เป็นไม้พุ่ม"),
IF(K483+L483&gt;=1.3,K483+L483,"เป็นไม้พุ่ม")))</f>
        <v>ยังไม่บันทึกข้อมูล</v>
      </c>
      <c r="O483" s="149" t="str">
        <f t="shared" si="58"/>
        <v>ข้อมูลไม่ถูกต้อง</v>
      </c>
      <c r="P483" s="149" t="str">
        <f t="shared" si="59"/>
        <v>ข้อมูลไม่ถูกต้อง</v>
      </c>
      <c r="Q483" s="149" t="str">
        <f t="shared" si="60"/>
        <v>ข้อมูลไม่ถูกต้อง</v>
      </c>
      <c r="R483" s="149" t="str">
        <f t="shared" si="61"/>
        <v>ข้อมูลไม่ถูกต้อง</v>
      </c>
      <c r="S483" s="149" t="str">
        <f>IF(ISNUMBER(R483),
IF(H$2=ตัวเลือก!A$30,"ยังไม่บันทึกข้อมูล",R483*0.27),"ข้อมูลไม่ถูกต้อง")</f>
        <v>ข้อมูลไม่ถูกต้อง</v>
      </c>
      <c r="T483" s="149" t="str">
        <f t="shared" si="62"/>
        <v>ข้อมูลไม่ถูกต้อง</v>
      </c>
      <c r="U483" s="149" t="str">
        <f>IF(ISNUMBER(R483),
IF(H$2=ตัวเลือก!A$30,"ยังไม่บันทึกข้อมูล",R483*0.47),"ข้อมูลไม่ถูกต้อง")</f>
        <v>ข้อมูลไม่ถูกต้อง</v>
      </c>
      <c r="V483" s="149" t="str">
        <f>IF(ISNUMBER(S483),
IF(H$2=ตัวเลือก!A$30,"ยังไม่บันทึกข้อมูล",S483*0.47),"ข้อมูลไม่ถูกต้อง")</f>
        <v>ข้อมูลไม่ถูกต้อง</v>
      </c>
      <c r="W483" s="149" t="str">
        <f t="shared" si="63"/>
        <v>ข้อมูลไม่ถูกต้อง</v>
      </c>
      <c r="X483" s="148" t="str">
        <f t="shared" si="64"/>
        <v>ข้อมูลไม่ถูกต้อง</v>
      </c>
      <c r="Y483" s="38"/>
      <c r="Z483" s="38"/>
      <c r="AA483" s="38"/>
    </row>
    <row r="484" spans="1:27" x14ac:dyDescent="0.45">
      <c r="A484" s="38">
        <v>479</v>
      </c>
      <c r="B484" s="38"/>
      <c r="C484" s="38"/>
      <c r="D484" s="38"/>
      <c r="E484" s="38"/>
      <c r="F484" s="35"/>
      <c r="G484" s="35"/>
      <c r="H484" s="150"/>
      <c r="I484" s="38"/>
      <c r="J484" s="149" t="str">
        <f t="shared" si="65"/>
        <v>รอข้อมูลคอลัมน์ H</v>
      </c>
      <c r="K484" s="150"/>
      <c r="L484" s="150"/>
      <c r="M484" s="150"/>
      <c r="N484" s="149" t="str" cm="1">
        <f t="array" ref="N484">IF(AND(K484:M484=""),"ยังไม่บันทึกข้อมูล",
IF(M484&lt;&gt;"",
IF(M484&gt;=1.3,M484,"เป็นไม้พุ่ม"),
IF(K484+L484&gt;=1.3,K484+L484,"เป็นไม้พุ่ม")))</f>
        <v>ยังไม่บันทึกข้อมูล</v>
      </c>
      <c r="O484" s="149" t="str">
        <f t="shared" si="58"/>
        <v>ข้อมูลไม่ถูกต้อง</v>
      </c>
      <c r="P484" s="149" t="str">
        <f t="shared" si="59"/>
        <v>ข้อมูลไม่ถูกต้อง</v>
      </c>
      <c r="Q484" s="149" t="str">
        <f t="shared" si="60"/>
        <v>ข้อมูลไม่ถูกต้อง</v>
      </c>
      <c r="R484" s="149" t="str">
        <f t="shared" si="61"/>
        <v>ข้อมูลไม่ถูกต้อง</v>
      </c>
      <c r="S484" s="149" t="str">
        <f>IF(ISNUMBER(R484),
IF(H$2=ตัวเลือก!A$30,"ยังไม่บันทึกข้อมูล",R484*0.27),"ข้อมูลไม่ถูกต้อง")</f>
        <v>ข้อมูลไม่ถูกต้อง</v>
      </c>
      <c r="T484" s="149" t="str">
        <f t="shared" si="62"/>
        <v>ข้อมูลไม่ถูกต้อง</v>
      </c>
      <c r="U484" s="149" t="str">
        <f>IF(ISNUMBER(R484),
IF(H$2=ตัวเลือก!A$30,"ยังไม่บันทึกข้อมูล",R484*0.47),"ข้อมูลไม่ถูกต้อง")</f>
        <v>ข้อมูลไม่ถูกต้อง</v>
      </c>
      <c r="V484" s="149" t="str">
        <f>IF(ISNUMBER(S484),
IF(H$2=ตัวเลือก!A$30,"ยังไม่บันทึกข้อมูล",S484*0.47),"ข้อมูลไม่ถูกต้อง")</f>
        <v>ข้อมูลไม่ถูกต้อง</v>
      </c>
      <c r="W484" s="149" t="str">
        <f t="shared" si="63"/>
        <v>ข้อมูลไม่ถูกต้อง</v>
      </c>
      <c r="X484" s="148" t="str">
        <f t="shared" si="64"/>
        <v>ข้อมูลไม่ถูกต้อง</v>
      </c>
      <c r="Y484" s="38"/>
      <c r="Z484" s="38"/>
      <c r="AA484" s="38"/>
    </row>
    <row r="485" spans="1:27" x14ac:dyDescent="0.45">
      <c r="A485" s="38">
        <v>480</v>
      </c>
      <c r="B485" s="38"/>
      <c r="C485" s="38"/>
      <c r="D485" s="38"/>
      <c r="E485" s="38"/>
      <c r="F485" s="35"/>
      <c r="G485" s="35"/>
      <c r="H485" s="150"/>
      <c r="I485" s="38"/>
      <c r="J485" s="149" t="str">
        <f t="shared" si="65"/>
        <v>รอข้อมูลคอลัมน์ H</v>
      </c>
      <c r="K485" s="150"/>
      <c r="L485" s="150"/>
      <c r="M485" s="150"/>
      <c r="N485" s="149" t="str" cm="1">
        <f t="array" ref="N485">IF(AND(K485:M485=""),"ยังไม่บันทึกข้อมูล",
IF(M485&lt;&gt;"",
IF(M485&gt;=1.3,M485,"เป็นไม้พุ่ม"),
IF(K485+L485&gt;=1.3,K485+L485,"เป็นไม้พุ่ม")))</f>
        <v>ยังไม่บันทึกข้อมูล</v>
      </c>
      <c r="O485" s="149" t="str">
        <f t="shared" si="58"/>
        <v>ข้อมูลไม่ถูกต้อง</v>
      </c>
      <c r="P485" s="149" t="str">
        <f t="shared" si="59"/>
        <v>ข้อมูลไม่ถูกต้อง</v>
      </c>
      <c r="Q485" s="149" t="str">
        <f t="shared" si="60"/>
        <v>ข้อมูลไม่ถูกต้อง</v>
      </c>
      <c r="R485" s="149" t="str">
        <f t="shared" si="61"/>
        <v>ข้อมูลไม่ถูกต้อง</v>
      </c>
      <c r="S485" s="149" t="str">
        <f>IF(ISNUMBER(R485),
IF(H$2=ตัวเลือก!A$30,"ยังไม่บันทึกข้อมูล",R485*0.27),"ข้อมูลไม่ถูกต้อง")</f>
        <v>ข้อมูลไม่ถูกต้อง</v>
      </c>
      <c r="T485" s="149" t="str">
        <f t="shared" si="62"/>
        <v>ข้อมูลไม่ถูกต้อง</v>
      </c>
      <c r="U485" s="149" t="str">
        <f>IF(ISNUMBER(R485),
IF(H$2=ตัวเลือก!A$30,"ยังไม่บันทึกข้อมูล",R485*0.47),"ข้อมูลไม่ถูกต้อง")</f>
        <v>ข้อมูลไม่ถูกต้อง</v>
      </c>
      <c r="V485" s="149" t="str">
        <f>IF(ISNUMBER(S485),
IF(H$2=ตัวเลือก!A$30,"ยังไม่บันทึกข้อมูล",S485*0.47),"ข้อมูลไม่ถูกต้อง")</f>
        <v>ข้อมูลไม่ถูกต้อง</v>
      </c>
      <c r="W485" s="149" t="str">
        <f t="shared" si="63"/>
        <v>ข้อมูลไม่ถูกต้อง</v>
      </c>
      <c r="X485" s="148" t="str">
        <f t="shared" si="64"/>
        <v>ข้อมูลไม่ถูกต้อง</v>
      </c>
      <c r="Y485" s="38"/>
      <c r="Z485" s="38"/>
      <c r="AA485" s="38"/>
    </row>
    <row r="486" spans="1:27" x14ac:dyDescent="0.45">
      <c r="A486" s="38">
        <v>481</v>
      </c>
      <c r="B486" s="38"/>
      <c r="C486" s="38"/>
      <c r="D486" s="38"/>
      <c r="E486" s="38"/>
      <c r="F486" s="35"/>
      <c r="G486" s="35"/>
      <c r="H486" s="150"/>
      <c r="I486" s="38"/>
      <c r="J486" s="149" t="str">
        <f t="shared" si="65"/>
        <v>รอข้อมูลคอลัมน์ H</v>
      </c>
      <c r="K486" s="150"/>
      <c r="L486" s="150"/>
      <c r="M486" s="150"/>
      <c r="N486" s="149" t="str" cm="1">
        <f t="array" ref="N486">IF(AND(K486:M486=""),"ยังไม่บันทึกข้อมูล",
IF(M486&lt;&gt;"",
IF(M486&gt;=1.3,M486,"เป็นไม้พุ่ม"),
IF(K486+L486&gt;=1.3,K486+L486,"เป็นไม้พุ่ม")))</f>
        <v>ยังไม่บันทึกข้อมูล</v>
      </c>
      <c r="O486" s="149" t="str">
        <f t="shared" si="58"/>
        <v>ข้อมูลไม่ถูกต้อง</v>
      </c>
      <c r="P486" s="149" t="str">
        <f t="shared" si="59"/>
        <v>ข้อมูลไม่ถูกต้อง</v>
      </c>
      <c r="Q486" s="149" t="str">
        <f t="shared" si="60"/>
        <v>ข้อมูลไม่ถูกต้อง</v>
      </c>
      <c r="R486" s="149" t="str">
        <f t="shared" si="61"/>
        <v>ข้อมูลไม่ถูกต้อง</v>
      </c>
      <c r="S486" s="149" t="str">
        <f>IF(ISNUMBER(R486),
IF(H$2=ตัวเลือก!A$30,"ยังไม่บันทึกข้อมูล",R486*0.27),"ข้อมูลไม่ถูกต้อง")</f>
        <v>ข้อมูลไม่ถูกต้อง</v>
      </c>
      <c r="T486" s="149" t="str">
        <f t="shared" si="62"/>
        <v>ข้อมูลไม่ถูกต้อง</v>
      </c>
      <c r="U486" s="149" t="str">
        <f>IF(ISNUMBER(R486),
IF(H$2=ตัวเลือก!A$30,"ยังไม่บันทึกข้อมูล",R486*0.47),"ข้อมูลไม่ถูกต้อง")</f>
        <v>ข้อมูลไม่ถูกต้อง</v>
      </c>
      <c r="V486" s="149" t="str">
        <f>IF(ISNUMBER(S486),
IF(H$2=ตัวเลือก!A$30,"ยังไม่บันทึกข้อมูล",S486*0.47),"ข้อมูลไม่ถูกต้อง")</f>
        <v>ข้อมูลไม่ถูกต้อง</v>
      </c>
      <c r="W486" s="149" t="str">
        <f t="shared" si="63"/>
        <v>ข้อมูลไม่ถูกต้อง</v>
      </c>
      <c r="X486" s="148" t="str">
        <f t="shared" si="64"/>
        <v>ข้อมูลไม่ถูกต้อง</v>
      </c>
      <c r="Y486" s="38"/>
      <c r="Z486" s="38"/>
      <c r="AA486" s="38"/>
    </row>
    <row r="487" spans="1:27" x14ac:dyDescent="0.45">
      <c r="A487" s="38">
        <v>482</v>
      </c>
      <c r="B487" s="38"/>
      <c r="C487" s="38"/>
      <c r="D487" s="38"/>
      <c r="E487" s="38"/>
      <c r="F487" s="35"/>
      <c r="G487" s="35"/>
      <c r="H487" s="150"/>
      <c r="I487" s="38"/>
      <c r="J487" s="149" t="str">
        <f t="shared" si="65"/>
        <v>รอข้อมูลคอลัมน์ H</v>
      </c>
      <c r="K487" s="150"/>
      <c r="L487" s="150"/>
      <c r="M487" s="150"/>
      <c r="N487" s="149" t="str" cm="1">
        <f t="array" ref="N487">IF(AND(K487:M487=""),"ยังไม่บันทึกข้อมูล",
IF(M487&lt;&gt;"",
IF(M487&gt;=1.3,M487,"เป็นไม้พุ่ม"),
IF(K487+L487&gt;=1.3,K487+L487,"เป็นไม้พุ่ม")))</f>
        <v>ยังไม่บันทึกข้อมูล</v>
      </c>
      <c r="O487" s="149" t="str">
        <f t="shared" si="58"/>
        <v>ข้อมูลไม่ถูกต้อง</v>
      </c>
      <c r="P487" s="149" t="str">
        <f t="shared" si="59"/>
        <v>ข้อมูลไม่ถูกต้อง</v>
      </c>
      <c r="Q487" s="149" t="str">
        <f t="shared" si="60"/>
        <v>ข้อมูลไม่ถูกต้อง</v>
      </c>
      <c r="R487" s="149" t="str">
        <f t="shared" si="61"/>
        <v>ข้อมูลไม่ถูกต้อง</v>
      </c>
      <c r="S487" s="149" t="str">
        <f>IF(ISNUMBER(R487),
IF(H$2=ตัวเลือก!A$30,"ยังไม่บันทึกข้อมูล",R487*0.27),"ข้อมูลไม่ถูกต้อง")</f>
        <v>ข้อมูลไม่ถูกต้อง</v>
      </c>
      <c r="T487" s="149" t="str">
        <f t="shared" si="62"/>
        <v>ข้อมูลไม่ถูกต้อง</v>
      </c>
      <c r="U487" s="149" t="str">
        <f>IF(ISNUMBER(R487),
IF(H$2=ตัวเลือก!A$30,"ยังไม่บันทึกข้อมูล",R487*0.47),"ข้อมูลไม่ถูกต้อง")</f>
        <v>ข้อมูลไม่ถูกต้อง</v>
      </c>
      <c r="V487" s="149" t="str">
        <f>IF(ISNUMBER(S487),
IF(H$2=ตัวเลือก!A$30,"ยังไม่บันทึกข้อมูล",S487*0.47),"ข้อมูลไม่ถูกต้อง")</f>
        <v>ข้อมูลไม่ถูกต้อง</v>
      </c>
      <c r="W487" s="149" t="str">
        <f t="shared" si="63"/>
        <v>ข้อมูลไม่ถูกต้อง</v>
      </c>
      <c r="X487" s="148" t="str">
        <f t="shared" si="64"/>
        <v>ข้อมูลไม่ถูกต้อง</v>
      </c>
      <c r="Y487" s="38"/>
      <c r="Z487" s="38"/>
      <c r="AA487" s="38"/>
    </row>
    <row r="488" spans="1:27" x14ac:dyDescent="0.45">
      <c r="A488" s="38">
        <v>483</v>
      </c>
      <c r="B488" s="38"/>
      <c r="C488" s="38"/>
      <c r="D488" s="38"/>
      <c r="E488" s="38"/>
      <c r="F488" s="35"/>
      <c r="G488" s="35"/>
      <c r="H488" s="150"/>
      <c r="I488" s="38"/>
      <c r="J488" s="149" t="str">
        <f t="shared" si="65"/>
        <v>รอข้อมูลคอลัมน์ H</v>
      </c>
      <c r="K488" s="150"/>
      <c r="L488" s="150"/>
      <c r="M488" s="150"/>
      <c r="N488" s="149" t="str" cm="1">
        <f t="array" ref="N488">IF(AND(K488:M488=""),"ยังไม่บันทึกข้อมูล",
IF(M488&lt;&gt;"",
IF(M488&gt;=1.3,M488,"เป็นไม้พุ่ม"),
IF(K488+L488&gt;=1.3,K488+L488,"เป็นไม้พุ่ม")))</f>
        <v>ยังไม่บันทึกข้อมูล</v>
      </c>
      <c r="O488" s="149" t="str">
        <f t="shared" si="58"/>
        <v>ข้อมูลไม่ถูกต้อง</v>
      </c>
      <c r="P488" s="149" t="str">
        <f t="shared" si="59"/>
        <v>ข้อมูลไม่ถูกต้อง</v>
      </c>
      <c r="Q488" s="149" t="str">
        <f t="shared" si="60"/>
        <v>ข้อมูลไม่ถูกต้อง</v>
      </c>
      <c r="R488" s="149" t="str">
        <f t="shared" si="61"/>
        <v>ข้อมูลไม่ถูกต้อง</v>
      </c>
      <c r="S488" s="149" t="str">
        <f>IF(ISNUMBER(R488),
IF(H$2=ตัวเลือก!A$30,"ยังไม่บันทึกข้อมูล",R488*0.27),"ข้อมูลไม่ถูกต้อง")</f>
        <v>ข้อมูลไม่ถูกต้อง</v>
      </c>
      <c r="T488" s="149" t="str">
        <f t="shared" si="62"/>
        <v>ข้อมูลไม่ถูกต้อง</v>
      </c>
      <c r="U488" s="149" t="str">
        <f>IF(ISNUMBER(R488),
IF(H$2=ตัวเลือก!A$30,"ยังไม่บันทึกข้อมูล",R488*0.47),"ข้อมูลไม่ถูกต้อง")</f>
        <v>ข้อมูลไม่ถูกต้อง</v>
      </c>
      <c r="V488" s="149" t="str">
        <f>IF(ISNUMBER(S488),
IF(H$2=ตัวเลือก!A$30,"ยังไม่บันทึกข้อมูล",S488*0.47),"ข้อมูลไม่ถูกต้อง")</f>
        <v>ข้อมูลไม่ถูกต้อง</v>
      </c>
      <c r="W488" s="149" t="str">
        <f t="shared" si="63"/>
        <v>ข้อมูลไม่ถูกต้อง</v>
      </c>
      <c r="X488" s="148" t="str">
        <f t="shared" si="64"/>
        <v>ข้อมูลไม่ถูกต้อง</v>
      </c>
      <c r="Y488" s="38"/>
      <c r="Z488" s="38"/>
      <c r="AA488" s="38"/>
    </row>
    <row r="489" spans="1:27" x14ac:dyDescent="0.45">
      <c r="A489" s="38">
        <v>484</v>
      </c>
      <c r="B489" s="38"/>
      <c r="C489" s="38"/>
      <c r="D489" s="38"/>
      <c r="E489" s="38"/>
      <c r="F489" s="35"/>
      <c r="G489" s="35"/>
      <c r="H489" s="150"/>
      <c r="I489" s="38"/>
      <c r="J489" s="149" t="str">
        <f t="shared" si="65"/>
        <v>รอข้อมูลคอลัมน์ H</v>
      </c>
      <c r="K489" s="150"/>
      <c r="L489" s="150"/>
      <c r="M489" s="150"/>
      <c r="N489" s="149" t="str" cm="1">
        <f t="array" ref="N489">IF(AND(K489:M489=""),"ยังไม่บันทึกข้อมูล",
IF(M489&lt;&gt;"",
IF(M489&gt;=1.3,M489,"เป็นไม้พุ่ม"),
IF(K489+L489&gt;=1.3,K489+L489,"เป็นไม้พุ่ม")))</f>
        <v>ยังไม่บันทึกข้อมูล</v>
      </c>
      <c r="O489" s="149" t="str">
        <f t="shared" si="58"/>
        <v>ข้อมูลไม่ถูกต้อง</v>
      </c>
      <c r="P489" s="149" t="str">
        <f t="shared" si="59"/>
        <v>ข้อมูลไม่ถูกต้อง</v>
      </c>
      <c r="Q489" s="149" t="str">
        <f t="shared" si="60"/>
        <v>ข้อมูลไม่ถูกต้อง</v>
      </c>
      <c r="R489" s="149" t="str">
        <f t="shared" si="61"/>
        <v>ข้อมูลไม่ถูกต้อง</v>
      </c>
      <c r="S489" s="149" t="str">
        <f>IF(ISNUMBER(R489),
IF(H$2=ตัวเลือก!A$30,"ยังไม่บันทึกข้อมูล",R489*0.27),"ข้อมูลไม่ถูกต้อง")</f>
        <v>ข้อมูลไม่ถูกต้อง</v>
      </c>
      <c r="T489" s="149" t="str">
        <f t="shared" si="62"/>
        <v>ข้อมูลไม่ถูกต้อง</v>
      </c>
      <c r="U489" s="149" t="str">
        <f>IF(ISNUMBER(R489),
IF(H$2=ตัวเลือก!A$30,"ยังไม่บันทึกข้อมูล",R489*0.47),"ข้อมูลไม่ถูกต้อง")</f>
        <v>ข้อมูลไม่ถูกต้อง</v>
      </c>
      <c r="V489" s="149" t="str">
        <f>IF(ISNUMBER(S489),
IF(H$2=ตัวเลือก!A$30,"ยังไม่บันทึกข้อมูล",S489*0.47),"ข้อมูลไม่ถูกต้อง")</f>
        <v>ข้อมูลไม่ถูกต้อง</v>
      </c>
      <c r="W489" s="149" t="str">
        <f t="shared" si="63"/>
        <v>ข้อมูลไม่ถูกต้อง</v>
      </c>
      <c r="X489" s="148" t="str">
        <f t="shared" si="64"/>
        <v>ข้อมูลไม่ถูกต้อง</v>
      </c>
      <c r="Y489" s="38"/>
      <c r="Z489" s="38"/>
      <c r="AA489" s="38"/>
    </row>
    <row r="490" spans="1:27" x14ac:dyDescent="0.45">
      <c r="A490" s="38">
        <v>485</v>
      </c>
      <c r="B490" s="38"/>
      <c r="C490" s="38"/>
      <c r="D490" s="38"/>
      <c r="E490" s="38"/>
      <c r="F490" s="35"/>
      <c r="G490" s="35"/>
      <c r="H490" s="150"/>
      <c r="I490" s="38"/>
      <c r="J490" s="149" t="str">
        <f t="shared" si="65"/>
        <v>รอข้อมูลคอลัมน์ H</v>
      </c>
      <c r="K490" s="150"/>
      <c r="L490" s="150"/>
      <c r="M490" s="150"/>
      <c r="N490" s="149" t="str" cm="1">
        <f t="array" ref="N490">IF(AND(K490:M490=""),"ยังไม่บันทึกข้อมูล",
IF(M490&lt;&gt;"",
IF(M490&gt;=1.3,M490,"เป็นไม้พุ่ม"),
IF(K490+L490&gt;=1.3,K490+L490,"เป็นไม้พุ่ม")))</f>
        <v>ยังไม่บันทึกข้อมูล</v>
      </c>
      <c r="O490" s="149" t="str">
        <f t="shared" si="58"/>
        <v>ข้อมูลไม่ถูกต้อง</v>
      </c>
      <c r="P490" s="149" t="str">
        <f t="shared" si="59"/>
        <v>ข้อมูลไม่ถูกต้อง</v>
      </c>
      <c r="Q490" s="149" t="str">
        <f t="shared" si="60"/>
        <v>ข้อมูลไม่ถูกต้อง</v>
      </c>
      <c r="R490" s="149" t="str">
        <f t="shared" si="61"/>
        <v>ข้อมูลไม่ถูกต้อง</v>
      </c>
      <c r="S490" s="149" t="str">
        <f>IF(ISNUMBER(R490),
IF(H$2=ตัวเลือก!A$30,"ยังไม่บันทึกข้อมูล",R490*0.27),"ข้อมูลไม่ถูกต้อง")</f>
        <v>ข้อมูลไม่ถูกต้อง</v>
      </c>
      <c r="T490" s="149" t="str">
        <f t="shared" si="62"/>
        <v>ข้อมูลไม่ถูกต้อง</v>
      </c>
      <c r="U490" s="149" t="str">
        <f>IF(ISNUMBER(R490),
IF(H$2=ตัวเลือก!A$30,"ยังไม่บันทึกข้อมูล",R490*0.47),"ข้อมูลไม่ถูกต้อง")</f>
        <v>ข้อมูลไม่ถูกต้อง</v>
      </c>
      <c r="V490" s="149" t="str">
        <f>IF(ISNUMBER(S490),
IF(H$2=ตัวเลือก!A$30,"ยังไม่บันทึกข้อมูล",S490*0.47),"ข้อมูลไม่ถูกต้อง")</f>
        <v>ข้อมูลไม่ถูกต้อง</v>
      </c>
      <c r="W490" s="149" t="str">
        <f t="shared" si="63"/>
        <v>ข้อมูลไม่ถูกต้อง</v>
      </c>
      <c r="X490" s="148" t="str">
        <f t="shared" si="64"/>
        <v>ข้อมูลไม่ถูกต้อง</v>
      </c>
      <c r="Y490" s="38"/>
      <c r="Z490" s="38"/>
      <c r="AA490" s="38"/>
    </row>
    <row r="491" spans="1:27" x14ac:dyDescent="0.45">
      <c r="A491" s="38">
        <v>486</v>
      </c>
      <c r="B491" s="38"/>
      <c r="C491" s="38"/>
      <c r="D491" s="38"/>
      <c r="E491" s="38"/>
      <c r="F491" s="35"/>
      <c r="G491" s="35"/>
      <c r="H491" s="150"/>
      <c r="I491" s="38"/>
      <c r="J491" s="149" t="str">
        <f t="shared" si="65"/>
        <v>รอข้อมูลคอลัมน์ H</v>
      </c>
      <c r="K491" s="150"/>
      <c r="L491" s="150"/>
      <c r="M491" s="150"/>
      <c r="N491" s="149" t="str" cm="1">
        <f t="array" ref="N491">IF(AND(K491:M491=""),"ยังไม่บันทึกข้อมูล",
IF(M491&lt;&gt;"",
IF(M491&gt;=1.3,M491,"เป็นไม้พุ่ม"),
IF(K491+L491&gt;=1.3,K491+L491,"เป็นไม้พุ่ม")))</f>
        <v>ยังไม่บันทึกข้อมูล</v>
      </c>
      <c r="O491" s="149" t="str">
        <f t="shared" si="58"/>
        <v>ข้อมูลไม่ถูกต้อง</v>
      </c>
      <c r="P491" s="149" t="str">
        <f t="shared" si="59"/>
        <v>ข้อมูลไม่ถูกต้อง</v>
      </c>
      <c r="Q491" s="149" t="str">
        <f t="shared" si="60"/>
        <v>ข้อมูลไม่ถูกต้อง</v>
      </c>
      <c r="R491" s="149" t="str">
        <f t="shared" si="61"/>
        <v>ข้อมูลไม่ถูกต้อง</v>
      </c>
      <c r="S491" s="149" t="str">
        <f>IF(ISNUMBER(R491),
IF(H$2=ตัวเลือก!A$30,"ยังไม่บันทึกข้อมูล",R491*0.27),"ข้อมูลไม่ถูกต้อง")</f>
        <v>ข้อมูลไม่ถูกต้อง</v>
      </c>
      <c r="T491" s="149" t="str">
        <f t="shared" si="62"/>
        <v>ข้อมูลไม่ถูกต้อง</v>
      </c>
      <c r="U491" s="149" t="str">
        <f>IF(ISNUMBER(R491),
IF(H$2=ตัวเลือก!A$30,"ยังไม่บันทึกข้อมูล",R491*0.47),"ข้อมูลไม่ถูกต้อง")</f>
        <v>ข้อมูลไม่ถูกต้อง</v>
      </c>
      <c r="V491" s="149" t="str">
        <f>IF(ISNUMBER(S491),
IF(H$2=ตัวเลือก!A$30,"ยังไม่บันทึกข้อมูล",S491*0.47),"ข้อมูลไม่ถูกต้อง")</f>
        <v>ข้อมูลไม่ถูกต้อง</v>
      </c>
      <c r="W491" s="149" t="str">
        <f t="shared" si="63"/>
        <v>ข้อมูลไม่ถูกต้อง</v>
      </c>
      <c r="X491" s="148" t="str">
        <f t="shared" si="64"/>
        <v>ข้อมูลไม่ถูกต้อง</v>
      </c>
      <c r="Y491" s="38"/>
      <c r="Z491" s="38"/>
      <c r="AA491" s="38"/>
    </row>
    <row r="492" spans="1:27" x14ac:dyDescent="0.45">
      <c r="A492" s="38">
        <v>487</v>
      </c>
      <c r="B492" s="38"/>
      <c r="C492" s="38"/>
      <c r="D492" s="38"/>
      <c r="E492" s="38"/>
      <c r="F492" s="35"/>
      <c r="G492" s="35"/>
      <c r="H492" s="150"/>
      <c r="I492" s="38"/>
      <c r="J492" s="149" t="str">
        <f t="shared" si="65"/>
        <v>รอข้อมูลคอลัมน์ H</v>
      </c>
      <c r="K492" s="150"/>
      <c r="L492" s="150"/>
      <c r="M492" s="150"/>
      <c r="N492" s="149" t="str" cm="1">
        <f t="array" ref="N492">IF(AND(K492:M492=""),"ยังไม่บันทึกข้อมูล",
IF(M492&lt;&gt;"",
IF(M492&gt;=1.3,M492,"เป็นไม้พุ่ม"),
IF(K492+L492&gt;=1.3,K492+L492,"เป็นไม้พุ่ม")))</f>
        <v>ยังไม่บันทึกข้อมูล</v>
      </c>
      <c r="O492" s="149" t="str">
        <f t="shared" si="58"/>
        <v>ข้อมูลไม่ถูกต้อง</v>
      </c>
      <c r="P492" s="149" t="str">
        <f t="shared" si="59"/>
        <v>ข้อมูลไม่ถูกต้อง</v>
      </c>
      <c r="Q492" s="149" t="str">
        <f t="shared" si="60"/>
        <v>ข้อมูลไม่ถูกต้อง</v>
      </c>
      <c r="R492" s="149" t="str">
        <f t="shared" si="61"/>
        <v>ข้อมูลไม่ถูกต้อง</v>
      </c>
      <c r="S492" s="149" t="str">
        <f>IF(ISNUMBER(R492),
IF(H$2=ตัวเลือก!A$30,"ยังไม่บันทึกข้อมูล",R492*0.27),"ข้อมูลไม่ถูกต้อง")</f>
        <v>ข้อมูลไม่ถูกต้อง</v>
      </c>
      <c r="T492" s="149" t="str">
        <f t="shared" si="62"/>
        <v>ข้อมูลไม่ถูกต้อง</v>
      </c>
      <c r="U492" s="149" t="str">
        <f>IF(ISNUMBER(R492),
IF(H$2=ตัวเลือก!A$30,"ยังไม่บันทึกข้อมูล",R492*0.47),"ข้อมูลไม่ถูกต้อง")</f>
        <v>ข้อมูลไม่ถูกต้อง</v>
      </c>
      <c r="V492" s="149" t="str">
        <f>IF(ISNUMBER(S492),
IF(H$2=ตัวเลือก!A$30,"ยังไม่บันทึกข้อมูล",S492*0.47),"ข้อมูลไม่ถูกต้อง")</f>
        <v>ข้อมูลไม่ถูกต้อง</v>
      </c>
      <c r="W492" s="149" t="str">
        <f t="shared" si="63"/>
        <v>ข้อมูลไม่ถูกต้อง</v>
      </c>
      <c r="X492" s="148" t="str">
        <f t="shared" si="64"/>
        <v>ข้อมูลไม่ถูกต้อง</v>
      </c>
      <c r="Y492" s="38"/>
      <c r="Z492" s="38"/>
      <c r="AA492" s="38"/>
    </row>
    <row r="493" spans="1:27" x14ac:dyDescent="0.45">
      <c r="A493" s="38">
        <v>488</v>
      </c>
      <c r="B493" s="38"/>
      <c r="C493" s="38"/>
      <c r="D493" s="38"/>
      <c r="E493" s="38"/>
      <c r="F493" s="35"/>
      <c r="G493" s="35"/>
      <c r="H493" s="150"/>
      <c r="I493" s="38"/>
      <c r="J493" s="149" t="str">
        <f t="shared" si="65"/>
        <v>รอข้อมูลคอลัมน์ H</v>
      </c>
      <c r="K493" s="150"/>
      <c r="L493" s="150"/>
      <c r="M493" s="150"/>
      <c r="N493" s="149" t="str" cm="1">
        <f t="array" ref="N493">IF(AND(K493:M493=""),"ยังไม่บันทึกข้อมูล",
IF(M493&lt;&gt;"",
IF(M493&gt;=1.3,M493,"เป็นไม้พุ่ม"),
IF(K493+L493&gt;=1.3,K493+L493,"เป็นไม้พุ่ม")))</f>
        <v>ยังไม่บันทึกข้อมูล</v>
      </c>
      <c r="O493" s="149" t="str">
        <f t="shared" si="58"/>
        <v>ข้อมูลไม่ถูกต้อง</v>
      </c>
      <c r="P493" s="149" t="str">
        <f t="shared" si="59"/>
        <v>ข้อมูลไม่ถูกต้อง</v>
      </c>
      <c r="Q493" s="149" t="str">
        <f t="shared" si="60"/>
        <v>ข้อมูลไม่ถูกต้อง</v>
      </c>
      <c r="R493" s="149" t="str">
        <f t="shared" si="61"/>
        <v>ข้อมูลไม่ถูกต้อง</v>
      </c>
      <c r="S493" s="149" t="str">
        <f>IF(ISNUMBER(R493),
IF(H$2=ตัวเลือก!A$30,"ยังไม่บันทึกข้อมูล",R493*0.27),"ข้อมูลไม่ถูกต้อง")</f>
        <v>ข้อมูลไม่ถูกต้อง</v>
      </c>
      <c r="T493" s="149" t="str">
        <f t="shared" si="62"/>
        <v>ข้อมูลไม่ถูกต้อง</v>
      </c>
      <c r="U493" s="149" t="str">
        <f>IF(ISNUMBER(R493),
IF(H$2=ตัวเลือก!A$30,"ยังไม่บันทึกข้อมูล",R493*0.47),"ข้อมูลไม่ถูกต้อง")</f>
        <v>ข้อมูลไม่ถูกต้อง</v>
      </c>
      <c r="V493" s="149" t="str">
        <f>IF(ISNUMBER(S493),
IF(H$2=ตัวเลือก!A$30,"ยังไม่บันทึกข้อมูล",S493*0.47),"ข้อมูลไม่ถูกต้อง")</f>
        <v>ข้อมูลไม่ถูกต้อง</v>
      </c>
      <c r="W493" s="149" t="str">
        <f t="shared" si="63"/>
        <v>ข้อมูลไม่ถูกต้อง</v>
      </c>
      <c r="X493" s="148" t="str">
        <f t="shared" si="64"/>
        <v>ข้อมูลไม่ถูกต้อง</v>
      </c>
      <c r="Y493" s="38"/>
      <c r="Z493" s="38"/>
      <c r="AA493" s="38"/>
    </row>
    <row r="494" spans="1:27" x14ac:dyDescent="0.45">
      <c r="A494" s="38">
        <v>489</v>
      </c>
      <c r="B494" s="38"/>
      <c r="C494" s="38"/>
      <c r="D494" s="38"/>
      <c r="E494" s="38"/>
      <c r="F494" s="35"/>
      <c r="G494" s="35"/>
      <c r="H494" s="150"/>
      <c r="I494" s="38"/>
      <c r="J494" s="149" t="str">
        <f t="shared" si="65"/>
        <v>รอข้อมูลคอลัมน์ H</v>
      </c>
      <c r="K494" s="150"/>
      <c r="L494" s="150"/>
      <c r="M494" s="150"/>
      <c r="N494" s="149" t="str" cm="1">
        <f t="array" ref="N494">IF(AND(K494:M494=""),"ยังไม่บันทึกข้อมูล",
IF(M494&lt;&gt;"",
IF(M494&gt;=1.3,M494,"เป็นไม้พุ่ม"),
IF(K494+L494&gt;=1.3,K494+L494,"เป็นไม้พุ่ม")))</f>
        <v>ยังไม่บันทึกข้อมูล</v>
      </c>
      <c r="O494" s="149" t="str">
        <f t="shared" si="58"/>
        <v>ข้อมูลไม่ถูกต้อง</v>
      </c>
      <c r="P494" s="149" t="str">
        <f t="shared" si="59"/>
        <v>ข้อมูลไม่ถูกต้อง</v>
      </c>
      <c r="Q494" s="149" t="str">
        <f t="shared" si="60"/>
        <v>ข้อมูลไม่ถูกต้อง</v>
      </c>
      <c r="R494" s="149" t="str">
        <f t="shared" si="61"/>
        <v>ข้อมูลไม่ถูกต้อง</v>
      </c>
      <c r="S494" s="149" t="str">
        <f>IF(ISNUMBER(R494),
IF(H$2=ตัวเลือก!A$30,"ยังไม่บันทึกข้อมูล",R494*0.27),"ข้อมูลไม่ถูกต้อง")</f>
        <v>ข้อมูลไม่ถูกต้อง</v>
      </c>
      <c r="T494" s="149" t="str">
        <f t="shared" si="62"/>
        <v>ข้อมูลไม่ถูกต้อง</v>
      </c>
      <c r="U494" s="149" t="str">
        <f>IF(ISNUMBER(R494),
IF(H$2=ตัวเลือก!A$30,"ยังไม่บันทึกข้อมูล",R494*0.47),"ข้อมูลไม่ถูกต้อง")</f>
        <v>ข้อมูลไม่ถูกต้อง</v>
      </c>
      <c r="V494" s="149" t="str">
        <f>IF(ISNUMBER(S494),
IF(H$2=ตัวเลือก!A$30,"ยังไม่บันทึกข้อมูล",S494*0.47),"ข้อมูลไม่ถูกต้อง")</f>
        <v>ข้อมูลไม่ถูกต้อง</v>
      </c>
      <c r="W494" s="149" t="str">
        <f t="shared" si="63"/>
        <v>ข้อมูลไม่ถูกต้อง</v>
      </c>
      <c r="X494" s="148" t="str">
        <f t="shared" si="64"/>
        <v>ข้อมูลไม่ถูกต้อง</v>
      </c>
      <c r="Y494" s="38"/>
      <c r="Z494" s="38"/>
      <c r="AA494" s="38"/>
    </row>
    <row r="495" spans="1:27" x14ac:dyDescent="0.45">
      <c r="A495" s="38">
        <v>490</v>
      </c>
      <c r="B495" s="38"/>
      <c r="C495" s="38"/>
      <c r="D495" s="38"/>
      <c r="E495" s="38"/>
      <c r="F495" s="35"/>
      <c r="G495" s="35"/>
      <c r="H495" s="150"/>
      <c r="I495" s="38"/>
      <c r="J495" s="149" t="str">
        <f t="shared" si="65"/>
        <v>รอข้อมูลคอลัมน์ H</v>
      </c>
      <c r="K495" s="150"/>
      <c r="L495" s="150"/>
      <c r="M495" s="150"/>
      <c r="N495" s="149" t="str" cm="1">
        <f t="array" ref="N495">IF(AND(K495:M495=""),"ยังไม่บันทึกข้อมูล",
IF(M495&lt;&gt;"",
IF(M495&gt;=1.3,M495,"เป็นไม้พุ่ม"),
IF(K495+L495&gt;=1.3,K495+L495,"เป็นไม้พุ่ม")))</f>
        <v>ยังไม่บันทึกข้อมูล</v>
      </c>
      <c r="O495" s="149" t="str">
        <f t="shared" si="58"/>
        <v>ข้อมูลไม่ถูกต้อง</v>
      </c>
      <c r="P495" s="149" t="str">
        <f t="shared" si="59"/>
        <v>ข้อมูลไม่ถูกต้อง</v>
      </c>
      <c r="Q495" s="149" t="str">
        <f t="shared" si="60"/>
        <v>ข้อมูลไม่ถูกต้อง</v>
      </c>
      <c r="R495" s="149" t="str">
        <f t="shared" si="61"/>
        <v>ข้อมูลไม่ถูกต้อง</v>
      </c>
      <c r="S495" s="149" t="str">
        <f>IF(ISNUMBER(R495),
IF(H$2=ตัวเลือก!A$30,"ยังไม่บันทึกข้อมูล",R495*0.27),"ข้อมูลไม่ถูกต้อง")</f>
        <v>ข้อมูลไม่ถูกต้อง</v>
      </c>
      <c r="T495" s="149" t="str">
        <f t="shared" si="62"/>
        <v>ข้อมูลไม่ถูกต้อง</v>
      </c>
      <c r="U495" s="149" t="str">
        <f>IF(ISNUMBER(R495),
IF(H$2=ตัวเลือก!A$30,"ยังไม่บันทึกข้อมูล",R495*0.47),"ข้อมูลไม่ถูกต้อง")</f>
        <v>ข้อมูลไม่ถูกต้อง</v>
      </c>
      <c r="V495" s="149" t="str">
        <f>IF(ISNUMBER(S495),
IF(H$2=ตัวเลือก!A$30,"ยังไม่บันทึกข้อมูล",S495*0.47),"ข้อมูลไม่ถูกต้อง")</f>
        <v>ข้อมูลไม่ถูกต้อง</v>
      </c>
      <c r="W495" s="149" t="str">
        <f t="shared" si="63"/>
        <v>ข้อมูลไม่ถูกต้อง</v>
      </c>
      <c r="X495" s="148" t="str">
        <f t="shared" si="64"/>
        <v>ข้อมูลไม่ถูกต้อง</v>
      </c>
      <c r="Y495" s="38"/>
      <c r="Z495" s="38"/>
      <c r="AA495" s="38"/>
    </row>
    <row r="496" spans="1:27" x14ac:dyDescent="0.45">
      <c r="A496" s="38">
        <v>491</v>
      </c>
      <c r="B496" s="38"/>
      <c r="C496" s="38"/>
      <c r="D496" s="38"/>
      <c r="E496" s="38"/>
      <c r="F496" s="35"/>
      <c r="G496" s="35"/>
      <c r="H496" s="150"/>
      <c r="I496" s="38"/>
      <c r="J496" s="149" t="str">
        <f t="shared" si="65"/>
        <v>รอข้อมูลคอลัมน์ H</v>
      </c>
      <c r="K496" s="150"/>
      <c r="L496" s="150"/>
      <c r="M496" s="150"/>
      <c r="N496" s="149" t="str" cm="1">
        <f t="array" ref="N496">IF(AND(K496:M496=""),"ยังไม่บันทึกข้อมูล",
IF(M496&lt;&gt;"",
IF(M496&gt;=1.3,M496,"เป็นไม้พุ่ม"),
IF(K496+L496&gt;=1.3,K496+L496,"เป็นไม้พุ่ม")))</f>
        <v>ยังไม่บันทึกข้อมูล</v>
      </c>
      <c r="O496" s="149" t="str">
        <f t="shared" si="58"/>
        <v>ข้อมูลไม่ถูกต้อง</v>
      </c>
      <c r="P496" s="149" t="str">
        <f t="shared" si="59"/>
        <v>ข้อมูลไม่ถูกต้อง</v>
      </c>
      <c r="Q496" s="149" t="str">
        <f t="shared" si="60"/>
        <v>ข้อมูลไม่ถูกต้อง</v>
      </c>
      <c r="R496" s="149" t="str">
        <f t="shared" si="61"/>
        <v>ข้อมูลไม่ถูกต้อง</v>
      </c>
      <c r="S496" s="149" t="str">
        <f>IF(ISNUMBER(R496),
IF(H$2=ตัวเลือก!A$30,"ยังไม่บันทึกข้อมูล",R496*0.27),"ข้อมูลไม่ถูกต้อง")</f>
        <v>ข้อมูลไม่ถูกต้อง</v>
      </c>
      <c r="T496" s="149" t="str">
        <f t="shared" si="62"/>
        <v>ข้อมูลไม่ถูกต้อง</v>
      </c>
      <c r="U496" s="149" t="str">
        <f>IF(ISNUMBER(R496),
IF(H$2=ตัวเลือก!A$30,"ยังไม่บันทึกข้อมูล",R496*0.47),"ข้อมูลไม่ถูกต้อง")</f>
        <v>ข้อมูลไม่ถูกต้อง</v>
      </c>
      <c r="V496" s="149" t="str">
        <f>IF(ISNUMBER(S496),
IF(H$2=ตัวเลือก!A$30,"ยังไม่บันทึกข้อมูล",S496*0.47),"ข้อมูลไม่ถูกต้อง")</f>
        <v>ข้อมูลไม่ถูกต้อง</v>
      </c>
      <c r="W496" s="149" t="str">
        <f t="shared" si="63"/>
        <v>ข้อมูลไม่ถูกต้อง</v>
      </c>
      <c r="X496" s="148" t="str">
        <f t="shared" si="64"/>
        <v>ข้อมูลไม่ถูกต้อง</v>
      </c>
      <c r="Y496" s="38"/>
      <c r="Z496" s="38"/>
      <c r="AA496" s="38"/>
    </row>
    <row r="497" spans="1:27" x14ac:dyDescent="0.45">
      <c r="A497" s="38">
        <v>492</v>
      </c>
      <c r="B497" s="38"/>
      <c r="C497" s="38"/>
      <c r="D497" s="38"/>
      <c r="E497" s="38"/>
      <c r="F497" s="35"/>
      <c r="G497" s="35"/>
      <c r="H497" s="150"/>
      <c r="I497" s="38"/>
      <c r="J497" s="149" t="str">
        <f t="shared" si="65"/>
        <v>รอข้อมูลคอลัมน์ H</v>
      </c>
      <c r="K497" s="150"/>
      <c r="L497" s="150"/>
      <c r="M497" s="150"/>
      <c r="N497" s="149" t="str" cm="1">
        <f t="array" ref="N497">IF(AND(K497:M497=""),"ยังไม่บันทึกข้อมูล",
IF(M497&lt;&gt;"",
IF(M497&gt;=1.3,M497,"เป็นไม้พุ่ม"),
IF(K497+L497&gt;=1.3,K497+L497,"เป็นไม้พุ่ม")))</f>
        <v>ยังไม่บันทึกข้อมูล</v>
      </c>
      <c r="O497" s="149" t="str">
        <f t="shared" si="58"/>
        <v>ข้อมูลไม่ถูกต้อง</v>
      </c>
      <c r="P497" s="149" t="str">
        <f t="shared" si="59"/>
        <v>ข้อมูลไม่ถูกต้อง</v>
      </c>
      <c r="Q497" s="149" t="str">
        <f t="shared" si="60"/>
        <v>ข้อมูลไม่ถูกต้อง</v>
      </c>
      <c r="R497" s="149" t="str">
        <f t="shared" si="61"/>
        <v>ข้อมูลไม่ถูกต้อง</v>
      </c>
      <c r="S497" s="149" t="str">
        <f>IF(ISNUMBER(R497),
IF(H$2=ตัวเลือก!A$30,"ยังไม่บันทึกข้อมูล",R497*0.27),"ข้อมูลไม่ถูกต้อง")</f>
        <v>ข้อมูลไม่ถูกต้อง</v>
      </c>
      <c r="T497" s="149" t="str">
        <f t="shared" si="62"/>
        <v>ข้อมูลไม่ถูกต้อง</v>
      </c>
      <c r="U497" s="149" t="str">
        <f>IF(ISNUMBER(R497),
IF(H$2=ตัวเลือก!A$30,"ยังไม่บันทึกข้อมูล",R497*0.47),"ข้อมูลไม่ถูกต้อง")</f>
        <v>ข้อมูลไม่ถูกต้อง</v>
      </c>
      <c r="V497" s="149" t="str">
        <f>IF(ISNUMBER(S497),
IF(H$2=ตัวเลือก!A$30,"ยังไม่บันทึกข้อมูล",S497*0.47),"ข้อมูลไม่ถูกต้อง")</f>
        <v>ข้อมูลไม่ถูกต้อง</v>
      </c>
      <c r="W497" s="149" t="str">
        <f t="shared" si="63"/>
        <v>ข้อมูลไม่ถูกต้อง</v>
      </c>
      <c r="X497" s="148" t="str">
        <f t="shared" si="64"/>
        <v>ข้อมูลไม่ถูกต้อง</v>
      </c>
      <c r="Y497" s="38"/>
      <c r="Z497" s="38"/>
      <c r="AA497" s="38"/>
    </row>
    <row r="498" spans="1:27" x14ac:dyDescent="0.45">
      <c r="A498" s="38">
        <v>493</v>
      </c>
      <c r="B498" s="38"/>
      <c r="C498" s="38"/>
      <c r="D498" s="38"/>
      <c r="E498" s="38"/>
      <c r="F498" s="35"/>
      <c r="G498" s="35"/>
      <c r="H498" s="150"/>
      <c r="I498" s="38"/>
      <c r="J498" s="149" t="str">
        <f t="shared" si="65"/>
        <v>รอข้อมูลคอลัมน์ H</v>
      </c>
      <c r="K498" s="150"/>
      <c r="L498" s="150"/>
      <c r="M498" s="150"/>
      <c r="N498" s="149" t="str" cm="1">
        <f t="array" ref="N498">IF(AND(K498:M498=""),"ยังไม่บันทึกข้อมูล",
IF(M498&lt;&gt;"",
IF(M498&gt;=1.3,M498,"เป็นไม้พุ่ม"),
IF(K498+L498&gt;=1.3,K498+L498,"เป็นไม้พุ่ม")))</f>
        <v>ยังไม่บันทึกข้อมูล</v>
      </c>
      <c r="O498" s="149" t="str">
        <f t="shared" si="58"/>
        <v>ข้อมูลไม่ถูกต้อง</v>
      </c>
      <c r="P498" s="149" t="str">
        <f t="shared" si="59"/>
        <v>ข้อมูลไม่ถูกต้อง</v>
      </c>
      <c r="Q498" s="149" t="str">
        <f t="shared" si="60"/>
        <v>ข้อมูลไม่ถูกต้อง</v>
      </c>
      <c r="R498" s="149" t="str">
        <f t="shared" si="61"/>
        <v>ข้อมูลไม่ถูกต้อง</v>
      </c>
      <c r="S498" s="149" t="str">
        <f>IF(ISNUMBER(R498),
IF(H$2=ตัวเลือก!A$30,"ยังไม่บันทึกข้อมูล",R498*0.27),"ข้อมูลไม่ถูกต้อง")</f>
        <v>ข้อมูลไม่ถูกต้อง</v>
      </c>
      <c r="T498" s="149" t="str">
        <f t="shared" si="62"/>
        <v>ข้อมูลไม่ถูกต้อง</v>
      </c>
      <c r="U498" s="149" t="str">
        <f>IF(ISNUMBER(R498),
IF(H$2=ตัวเลือก!A$30,"ยังไม่บันทึกข้อมูล",R498*0.47),"ข้อมูลไม่ถูกต้อง")</f>
        <v>ข้อมูลไม่ถูกต้อง</v>
      </c>
      <c r="V498" s="149" t="str">
        <f>IF(ISNUMBER(S498),
IF(H$2=ตัวเลือก!A$30,"ยังไม่บันทึกข้อมูล",S498*0.47),"ข้อมูลไม่ถูกต้อง")</f>
        <v>ข้อมูลไม่ถูกต้อง</v>
      </c>
      <c r="W498" s="149" t="str">
        <f t="shared" si="63"/>
        <v>ข้อมูลไม่ถูกต้อง</v>
      </c>
      <c r="X498" s="148" t="str">
        <f t="shared" si="64"/>
        <v>ข้อมูลไม่ถูกต้อง</v>
      </c>
      <c r="Y498" s="38"/>
      <c r="Z498" s="38"/>
      <c r="AA498" s="38"/>
    </row>
    <row r="499" spans="1:27" x14ac:dyDescent="0.45">
      <c r="A499" s="38">
        <v>494</v>
      </c>
      <c r="B499" s="38"/>
      <c r="C499" s="38"/>
      <c r="D499" s="38"/>
      <c r="E499" s="38"/>
      <c r="F499" s="35"/>
      <c r="G499" s="35"/>
      <c r="H499" s="150"/>
      <c r="I499" s="38"/>
      <c r="J499" s="149" t="str">
        <f t="shared" si="65"/>
        <v>รอข้อมูลคอลัมน์ H</v>
      </c>
      <c r="K499" s="150"/>
      <c r="L499" s="150"/>
      <c r="M499" s="150"/>
      <c r="N499" s="149" t="str" cm="1">
        <f t="array" ref="N499">IF(AND(K499:M499=""),"ยังไม่บันทึกข้อมูล",
IF(M499&lt;&gt;"",
IF(M499&gt;=1.3,M499,"เป็นไม้พุ่ม"),
IF(K499+L499&gt;=1.3,K499+L499,"เป็นไม้พุ่ม")))</f>
        <v>ยังไม่บันทึกข้อมูล</v>
      </c>
      <c r="O499" s="149" t="str">
        <f t="shared" si="58"/>
        <v>ข้อมูลไม่ถูกต้อง</v>
      </c>
      <c r="P499" s="149" t="str">
        <f t="shared" si="59"/>
        <v>ข้อมูลไม่ถูกต้อง</v>
      </c>
      <c r="Q499" s="149" t="str">
        <f t="shared" si="60"/>
        <v>ข้อมูลไม่ถูกต้อง</v>
      </c>
      <c r="R499" s="149" t="str">
        <f t="shared" si="61"/>
        <v>ข้อมูลไม่ถูกต้อง</v>
      </c>
      <c r="S499" s="149" t="str">
        <f>IF(ISNUMBER(R499),
IF(H$2=ตัวเลือก!A$30,"ยังไม่บันทึกข้อมูล",R499*0.27),"ข้อมูลไม่ถูกต้อง")</f>
        <v>ข้อมูลไม่ถูกต้อง</v>
      </c>
      <c r="T499" s="149" t="str">
        <f t="shared" si="62"/>
        <v>ข้อมูลไม่ถูกต้อง</v>
      </c>
      <c r="U499" s="149" t="str">
        <f>IF(ISNUMBER(R499),
IF(H$2=ตัวเลือก!A$30,"ยังไม่บันทึกข้อมูล",R499*0.47),"ข้อมูลไม่ถูกต้อง")</f>
        <v>ข้อมูลไม่ถูกต้อง</v>
      </c>
      <c r="V499" s="149" t="str">
        <f>IF(ISNUMBER(S499),
IF(H$2=ตัวเลือก!A$30,"ยังไม่บันทึกข้อมูล",S499*0.47),"ข้อมูลไม่ถูกต้อง")</f>
        <v>ข้อมูลไม่ถูกต้อง</v>
      </c>
      <c r="W499" s="149" t="str">
        <f t="shared" si="63"/>
        <v>ข้อมูลไม่ถูกต้อง</v>
      </c>
      <c r="X499" s="148" t="str">
        <f t="shared" si="64"/>
        <v>ข้อมูลไม่ถูกต้อง</v>
      </c>
      <c r="Y499" s="38"/>
      <c r="Z499" s="38"/>
      <c r="AA499" s="38"/>
    </row>
    <row r="500" spans="1:27" x14ac:dyDescent="0.45">
      <c r="A500" s="38">
        <v>495</v>
      </c>
      <c r="B500" s="38"/>
      <c r="C500" s="38"/>
      <c r="D500" s="38"/>
      <c r="E500" s="38"/>
      <c r="F500" s="35"/>
      <c r="G500" s="35"/>
      <c r="H500" s="150"/>
      <c r="I500" s="38"/>
      <c r="J500" s="149" t="str">
        <f t="shared" si="65"/>
        <v>รอข้อมูลคอลัมน์ H</v>
      </c>
      <c r="K500" s="150"/>
      <c r="L500" s="150"/>
      <c r="M500" s="150"/>
      <c r="N500" s="149" t="str" cm="1">
        <f t="array" ref="N500">IF(AND(K500:M500=""),"ยังไม่บันทึกข้อมูล",
IF(M500&lt;&gt;"",
IF(M500&gt;=1.3,M500,"เป็นไม้พุ่ม"),
IF(K500+L500&gt;=1.3,K500+L500,"เป็นไม้พุ่ม")))</f>
        <v>ยังไม่บันทึกข้อมูล</v>
      </c>
      <c r="O500" s="149" t="str">
        <f t="shared" si="58"/>
        <v>ข้อมูลไม่ถูกต้อง</v>
      </c>
      <c r="P500" s="149" t="str">
        <f t="shared" si="59"/>
        <v>ข้อมูลไม่ถูกต้อง</v>
      </c>
      <c r="Q500" s="149" t="str">
        <f t="shared" si="60"/>
        <v>ข้อมูลไม่ถูกต้อง</v>
      </c>
      <c r="R500" s="149" t="str">
        <f t="shared" si="61"/>
        <v>ข้อมูลไม่ถูกต้อง</v>
      </c>
      <c r="S500" s="149" t="str">
        <f>IF(ISNUMBER(R500),
IF(H$2=ตัวเลือก!A$30,"ยังไม่บันทึกข้อมูล",R500*0.27),"ข้อมูลไม่ถูกต้อง")</f>
        <v>ข้อมูลไม่ถูกต้อง</v>
      </c>
      <c r="T500" s="149" t="str">
        <f t="shared" si="62"/>
        <v>ข้อมูลไม่ถูกต้อง</v>
      </c>
      <c r="U500" s="149" t="str">
        <f>IF(ISNUMBER(R500),
IF(H$2=ตัวเลือก!A$30,"ยังไม่บันทึกข้อมูล",R500*0.47),"ข้อมูลไม่ถูกต้อง")</f>
        <v>ข้อมูลไม่ถูกต้อง</v>
      </c>
      <c r="V500" s="149" t="str">
        <f>IF(ISNUMBER(S500),
IF(H$2=ตัวเลือก!A$30,"ยังไม่บันทึกข้อมูล",S500*0.47),"ข้อมูลไม่ถูกต้อง")</f>
        <v>ข้อมูลไม่ถูกต้อง</v>
      </c>
      <c r="W500" s="149" t="str">
        <f t="shared" si="63"/>
        <v>ข้อมูลไม่ถูกต้อง</v>
      </c>
      <c r="X500" s="148" t="str">
        <f t="shared" si="64"/>
        <v>ข้อมูลไม่ถูกต้อง</v>
      </c>
      <c r="Y500" s="38"/>
      <c r="Z500" s="38"/>
      <c r="AA500" s="38"/>
    </row>
    <row r="501" spans="1:27" x14ac:dyDescent="0.45">
      <c r="A501" s="38">
        <v>496</v>
      </c>
      <c r="B501" s="38"/>
      <c r="C501" s="38"/>
      <c r="D501" s="38"/>
      <c r="E501" s="38"/>
      <c r="F501" s="35"/>
      <c r="G501" s="35"/>
      <c r="H501" s="150"/>
      <c r="I501" s="38"/>
      <c r="J501" s="149" t="str">
        <f t="shared" si="65"/>
        <v>รอข้อมูลคอลัมน์ H</v>
      </c>
      <c r="K501" s="150"/>
      <c r="L501" s="150"/>
      <c r="M501" s="150"/>
      <c r="N501" s="149" t="str" cm="1">
        <f t="array" ref="N501">IF(AND(K501:M501=""),"ยังไม่บันทึกข้อมูล",
IF(M501&lt;&gt;"",
IF(M501&gt;=1.3,M501,"เป็นไม้พุ่ม"),
IF(K501+L501&gt;=1.3,K501+L501,"เป็นไม้พุ่ม")))</f>
        <v>ยังไม่บันทึกข้อมูล</v>
      </c>
      <c r="O501" s="149" t="str">
        <f t="shared" si="58"/>
        <v>ข้อมูลไม่ถูกต้อง</v>
      </c>
      <c r="P501" s="149" t="str">
        <f t="shared" si="59"/>
        <v>ข้อมูลไม่ถูกต้อง</v>
      </c>
      <c r="Q501" s="149" t="str">
        <f t="shared" si="60"/>
        <v>ข้อมูลไม่ถูกต้อง</v>
      </c>
      <c r="R501" s="149" t="str">
        <f t="shared" si="61"/>
        <v>ข้อมูลไม่ถูกต้อง</v>
      </c>
      <c r="S501" s="149" t="str">
        <f>IF(ISNUMBER(R501),
IF(H$2=ตัวเลือก!A$30,"ยังไม่บันทึกข้อมูล",R501*0.27),"ข้อมูลไม่ถูกต้อง")</f>
        <v>ข้อมูลไม่ถูกต้อง</v>
      </c>
      <c r="T501" s="149" t="str">
        <f t="shared" si="62"/>
        <v>ข้อมูลไม่ถูกต้อง</v>
      </c>
      <c r="U501" s="149" t="str">
        <f>IF(ISNUMBER(R501),
IF(H$2=ตัวเลือก!A$30,"ยังไม่บันทึกข้อมูล",R501*0.47),"ข้อมูลไม่ถูกต้อง")</f>
        <v>ข้อมูลไม่ถูกต้อง</v>
      </c>
      <c r="V501" s="149" t="str">
        <f>IF(ISNUMBER(S501),
IF(H$2=ตัวเลือก!A$30,"ยังไม่บันทึกข้อมูล",S501*0.47),"ข้อมูลไม่ถูกต้อง")</f>
        <v>ข้อมูลไม่ถูกต้อง</v>
      </c>
      <c r="W501" s="149" t="str">
        <f t="shared" si="63"/>
        <v>ข้อมูลไม่ถูกต้อง</v>
      </c>
      <c r="X501" s="148" t="str">
        <f t="shared" si="64"/>
        <v>ข้อมูลไม่ถูกต้อง</v>
      </c>
      <c r="Y501" s="38"/>
      <c r="Z501" s="38"/>
      <c r="AA501" s="38"/>
    </row>
    <row r="502" spans="1:27" x14ac:dyDescent="0.45">
      <c r="A502" s="38">
        <v>497</v>
      </c>
      <c r="B502" s="38"/>
      <c r="C502" s="38"/>
      <c r="D502" s="38"/>
      <c r="E502" s="38"/>
      <c r="F502" s="35"/>
      <c r="G502" s="35"/>
      <c r="H502" s="150"/>
      <c r="I502" s="38"/>
      <c r="J502" s="149" t="str">
        <f t="shared" si="65"/>
        <v>รอข้อมูลคอลัมน์ H</v>
      </c>
      <c r="K502" s="150"/>
      <c r="L502" s="150"/>
      <c r="M502" s="150"/>
      <c r="N502" s="149" t="str" cm="1">
        <f t="array" ref="N502">IF(AND(K502:M502=""),"ยังไม่บันทึกข้อมูล",
IF(M502&lt;&gt;"",
IF(M502&gt;=1.3,M502,"เป็นไม้พุ่ม"),
IF(K502+L502&gt;=1.3,K502+L502,"เป็นไม้พุ่ม")))</f>
        <v>ยังไม่บันทึกข้อมูล</v>
      </c>
      <c r="O502" s="149" t="str">
        <f t="shared" si="58"/>
        <v>ข้อมูลไม่ถูกต้อง</v>
      </c>
      <c r="P502" s="149" t="str">
        <f t="shared" si="59"/>
        <v>ข้อมูลไม่ถูกต้อง</v>
      </c>
      <c r="Q502" s="149" t="str">
        <f t="shared" si="60"/>
        <v>ข้อมูลไม่ถูกต้อง</v>
      </c>
      <c r="R502" s="149" t="str">
        <f t="shared" si="61"/>
        <v>ข้อมูลไม่ถูกต้อง</v>
      </c>
      <c r="S502" s="149" t="str">
        <f>IF(ISNUMBER(R502),
IF(H$2=ตัวเลือก!A$30,"ยังไม่บันทึกข้อมูล",R502*0.27),"ข้อมูลไม่ถูกต้อง")</f>
        <v>ข้อมูลไม่ถูกต้อง</v>
      </c>
      <c r="T502" s="149" t="str">
        <f t="shared" si="62"/>
        <v>ข้อมูลไม่ถูกต้อง</v>
      </c>
      <c r="U502" s="149" t="str">
        <f>IF(ISNUMBER(R502),
IF(H$2=ตัวเลือก!A$30,"ยังไม่บันทึกข้อมูล",R502*0.47),"ข้อมูลไม่ถูกต้อง")</f>
        <v>ข้อมูลไม่ถูกต้อง</v>
      </c>
      <c r="V502" s="149" t="str">
        <f>IF(ISNUMBER(S502),
IF(H$2=ตัวเลือก!A$30,"ยังไม่บันทึกข้อมูล",S502*0.47),"ข้อมูลไม่ถูกต้อง")</f>
        <v>ข้อมูลไม่ถูกต้อง</v>
      </c>
      <c r="W502" s="149" t="str">
        <f t="shared" si="63"/>
        <v>ข้อมูลไม่ถูกต้อง</v>
      </c>
      <c r="X502" s="148" t="str">
        <f t="shared" si="64"/>
        <v>ข้อมูลไม่ถูกต้อง</v>
      </c>
      <c r="Y502" s="38"/>
      <c r="Z502" s="38"/>
      <c r="AA502" s="38"/>
    </row>
    <row r="503" spans="1:27" x14ac:dyDescent="0.45">
      <c r="A503" s="38">
        <v>498</v>
      </c>
      <c r="B503" s="38"/>
      <c r="C503" s="38"/>
      <c r="D503" s="38"/>
      <c r="E503" s="38"/>
      <c r="F503" s="35"/>
      <c r="G503" s="35"/>
      <c r="H503" s="150"/>
      <c r="I503" s="38"/>
      <c r="J503" s="149" t="str">
        <f t="shared" si="65"/>
        <v>รอข้อมูลคอลัมน์ H</v>
      </c>
      <c r="K503" s="150"/>
      <c r="L503" s="150"/>
      <c r="M503" s="150"/>
      <c r="N503" s="149" t="str" cm="1">
        <f t="array" ref="N503">IF(AND(K503:M503=""),"ยังไม่บันทึกข้อมูล",
IF(M503&lt;&gt;"",
IF(M503&gt;=1.3,M503,"เป็นไม้พุ่ม"),
IF(K503+L503&gt;=1.3,K503+L503,"เป็นไม้พุ่ม")))</f>
        <v>ยังไม่บันทึกข้อมูล</v>
      </c>
      <c r="O503" s="149" t="str">
        <f t="shared" si="58"/>
        <v>ข้อมูลไม่ถูกต้อง</v>
      </c>
      <c r="P503" s="149" t="str">
        <f t="shared" si="59"/>
        <v>ข้อมูลไม่ถูกต้อง</v>
      </c>
      <c r="Q503" s="149" t="str">
        <f t="shared" si="60"/>
        <v>ข้อมูลไม่ถูกต้อง</v>
      </c>
      <c r="R503" s="149" t="str">
        <f t="shared" si="61"/>
        <v>ข้อมูลไม่ถูกต้อง</v>
      </c>
      <c r="S503" s="149" t="str">
        <f>IF(ISNUMBER(R503),
IF(H$2=ตัวเลือก!A$30,"ยังไม่บันทึกข้อมูล",R503*0.27),"ข้อมูลไม่ถูกต้อง")</f>
        <v>ข้อมูลไม่ถูกต้อง</v>
      </c>
      <c r="T503" s="149" t="str">
        <f t="shared" si="62"/>
        <v>ข้อมูลไม่ถูกต้อง</v>
      </c>
      <c r="U503" s="149" t="str">
        <f>IF(ISNUMBER(R503),
IF(H$2=ตัวเลือก!A$30,"ยังไม่บันทึกข้อมูล",R503*0.47),"ข้อมูลไม่ถูกต้อง")</f>
        <v>ข้อมูลไม่ถูกต้อง</v>
      </c>
      <c r="V503" s="149" t="str">
        <f>IF(ISNUMBER(S503),
IF(H$2=ตัวเลือก!A$30,"ยังไม่บันทึกข้อมูล",S503*0.47),"ข้อมูลไม่ถูกต้อง")</f>
        <v>ข้อมูลไม่ถูกต้อง</v>
      </c>
      <c r="W503" s="149" t="str">
        <f t="shared" si="63"/>
        <v>ข้อมูลไม่ถูกต้อง</v>
      </c>
      <c r="X503" s="148" t="str">
        <f t="shared" si="64"/>
        <v>ข้อมูลไม่ถูกต้อง</v>
      </c>
      <c r="Y503" s="38"/>
      <c r="Z503" s="38"/>
      <c r="AA503" s="38"/>
    </row>
    <row r="504" spans="1:27" x14ac:dyDescent="0.45">
      <c r="A504" s="38">
        <v>499</v>
      </c>
      <c r="B504" s="38"/>
      <c r="C504" s="38"/>
      <c r="D504" s="38"/>
      <c r="E504" s="38"/>
      <c r="F504" s="35"/>
      <c r="G504" s="35"/>
      <c r="H504" s="150"/>
      <c r="I504" s="38"/>
      <c r="J504" s="149" t="str">
        <f t="shared" si="65"/>
        <v>รอข้อมูลคอลัมน์ H</v>
      </c>
      <c r="K504" s="150"/>
      <c r="L504" s="150"/>
      <c r="M504" s="150"/>
      <c r="N504" s="149" t="str" cm="1">
        <f t="array" ref="N504">IF(AND(K504:M504=""),"ยังไม่บันทึกข้อมูล",
IF(M504&lt;&gt;"",
IF(M504&gt;=1.3,M504,"เป็นไม้พุ่ม"),
IF(K504+L504&gt;=1.3,K504+L504,"เป็นไม้พุ่ม")))</f>
        <v>ยังไม่บันทึกข้อมูล</v>
      </c>
      <c r="O504" s="149" t="str">
        <f t="shared" si="58"/>
        <v>ข้อมูลไม่ถูกต้อง</v>
      </c>
      <c r="P504" s="149" t="str">
        <f t="shared" si="59"/>
        <v>ข้อมูลไม่ถูกต้อง</v>
      </c>
      <c r="Q504" s="149" t="str">
        <f t="shared" si="60"/>
        <v>ข้อมูลไม่ถูกต้อง</v>
      </c>
      <c r="R504" s="149" t="str">
        <f t="shared" si="61"/>
        <v>ข้อมูลไม่ถูกต้อง</v>
      </c>
      <c r="S504" s="149" t="str">
        <f>IF(ISNUMBER(R504),
IF(H$2=ตัวเลือก!A$30,"ยังไม่บันทึกข้อมูล",R504*0.27),"ข้อมูลไม่ถูกต้อง")</f>
        <v>ข้อมูลไม่ถูกต้อง</v>
      </c>
      <c r="T504" s="149" t="str">
        <f t="shared" si="62"/>
        <v>ข้อมูลไม่ถูกต้อง</v>
      </c>
      <c r="U504" s="149" t="str">
        <f>IF(ISNUMBER(R504),
IF(H$2=ตัวเลือก!A$30,"ยังไม่บันทึกข้อมูล",R504*0.47),"ข้อมูลไม่ถูกต้อง")</f>
        <v>ข้อมูลไม่ถูกต้อง</v>
      </c>
      <c r="V504" s="149" t="str">
        <f>IF(ISNUMBER(S504),
IF(H$2=ตัวเลือก!A$30,"ยังไม่บันทึกข้อมูล",S504*0.47),"ข้อมูลไม่ถูกต้อง")</f>
        <v>ข้อมูลไม่ถูกต้อง</v>
      </c>
      <c r="W504" s="149" t="str">
        <f t="shared" si="63"/>
        <v>ข้อมูลไม่ถูกต้อง</v>
      </c>
      <c r="X504" s="148" t="str">
        <f t="shared" si="64"/>
        <v>ข้อมูลไม่ถูกต้อง</v>
      </c>
      <c r="Y504" s="38"/>
      <c r="Z504" s="38"/>
      <c r="AA504" s="38"/>
    </row>
    <row r="505" spans="1:27" x14ac:dyDescent="0.45">
      <c r="A505" s="38">
        <v>500</v>
      </c>
      <c r="B505" s="38"/>
      <c r="C505" s="38"/>
      <c r="D505" s="38"/>
      <c r="E505" s="38"/>
      <c r="F505" s="35"/>
      <c r="G505" s="35"/>
      <c r="H505" s="150"/>
      <c r="I505" s="38"/>
      <c r="J505" s="149" t="str">
        <f t="shared" si="65"/>
        <v>รอข้อมูลคอลัมน์ H</v>
      </c>
      <c r="K505" s="150"/>
      <c r="L505" s="150"/>
      <c r="M505" s="150"/>
      <c r="N505" s="149" t="str" cm="1">
        <f t="array" ref="N505">IF(AND(K505:M505=""),"ยังไม่บันทึกข้อมูล",
IF(M505&lt;&gt;"",
IF(M505&gt;=1.3,M505,"เป็นไม้พุ่ม"),
IF(K505+L505&gt;=1.3,K505+L505,"เป็นไม้พุ่ม")))</f>
        <v>ยังไม่บันทึกข้อมูล</v>
      </c>
      <c r="O505" s="149" t="str">
        <f t="shared" si="58"/>
        <v>ข้อมูลไม่ถูกต้อง</v>
      </c>
      <c r="P505" s="149" t="str">
        <f t="shared" si="59"/>
        <v>ข้อมูลไม่ถูกต้อง</v>
      </c>
      <c r="Q505" s="149" t="str">
        <f t="shared" si="60"/>
        <v>ข้อมูลไม่ถูกต้อง</v>
      </c>
      <c r="R505" s="149" t="str">
        <f t="shared" si="61"/>
        <v>ข้อมูลไม่ถูกต้อง</v>
      </c>
      <c r="S505" s="149" t="str">
        <f>IF(ISNUMBER(R505),
IF(H$2=ตัวเลือก!A$30,"ยังไม่บันทึกข้อมูล",R505*0.27),"ข้อมูลไม่ถูกต้อง")</f>
        <v>ข้อมูลไม่ถูกต้อง</v>
      </c>
      <c r="T505" s="149" t="str">
        <f t="shared" si="62"/>
        <v>ข้อมูลไม่ถูกต้อง</v>
      </c>
      <c r="U505" s="149" t="str">
        <f>IF(ISNUMBER(R505),
IF(H$2=ตัวเลือก!A$30,"ยังไม่บันทึกข้อมูล",R505*0.47),"ข้อมูลไม่ถูกต้อง")</f>
        <v>ข้อมูลไม่ถูกต้อง</v>
      </c>
      <c r="V505" s="149" t="str">
        <f>IF(ISNUMBER(S505),
IF(H$2=ตัวเลือก!A$30,"ยังไม่บันทึกข้อมูล",S505*0.47),"ข้อมูลไม่ถูกต้อง")</f>
        <v>ข้อมูลไม่ถูกต้อง</v>
      </c>
      <c r="W505" s="149" t="str">
        <f t="shared" si="63"/>
        <v>ข้อมูลไม่ถูกต้อง</v>
      </c>
      <c r="X505" s="148" t="str">
        <f t="shared" si="64"/>
        <v>ข้อมูลไม่ถูกต้อง</v>
      </c>
      <c r="Y505" s="38"/>
      <c r="Z505" s="38"/>
      <c r="AA505" s="38"/>
    </row>
    <row r="506" spans="1:27" x14ac:dyDescent="0.45">
      <c r="A506" s="38">
        <v>501</v>
      </c>
      <c r="B506" s="38"/>
      <c r="C506" s="38"/>
      <c r="D506" s="38"/>
      <c r="E506" s="38"/>
      <c r="F506" s="35"/>
      <c r="G506" s="35"/>
      <c r="H506" s="150"/>
      <c r="I506" s="38"/>
      <c r="J506" s="149" t="str">
        <f t="shared" si="65"/>
        <v>รอข้อมูลคอลัมน์ H</v>
      </c>
      <c r="K506" s="150"/>
      <c r="L506" s="150"/>
      <c r="M506" s="150"/>
      <c r="N506" s="149" t="str" cm="1">
        <f t="array" ref="N506">IF(AND(K506:M506=""),"ยังไม่บันทึกข้อมูล",
IF(M506&lt;&gt;"",
IF(M506&gt;=1.3,M506,"เป็นไม้พุ่ม"),
IF(K506+L506&gt;=1.3,K506+L506,"เป็นไม้พุ่ม")))</f>
        <v>ยังไม่บันทึกข้อมูล</v>
      </c>
      <c r="O506" s="149" t="str">
        <f t="shared" si="58"/>
        <v>ข้อมูลไม่ถูกต้อง</v>
      </c>
      <c r="P506" s="149" t="str">
        <f t="shared" si="59"/>
        <v>ข้อมูลไม่ถูกต้อง</v>
      </c>
      <c r="Q506" s="149" t="str">
        <f t="shared" si="60"/>
        <v>ข้อมูลไม่ถูกต้อง</v>
      </c>
      <c r="R506" s="149" t="str">
        <f t="shared" si="61"/>
        <v>ข้อมูลไม่ถูกต้อง</v>
      </c>
      <c r="S506" s="149" t="str">
        <f>IF(ISNUMBER(R506),
IF(H$2=ตัวเลือก!A$30,"ยังไม่บันทึกข้อมูล",R506*0.27),"ข้อมูลไม่ถูกต้อง")</f>
        <v>ข้อมูลไม่ถูกต้อง</v>
      </c>
      <c r="T506" s="149" t="str">
        <f t="shared" si="62"/>
        <v>ข้อมูลไม่ถูกต้อง</v>
      </c>
      <c r="U506" s="149" t="str">
        <f>IF(ISNUMBER(R506),
IF(H$2=ตัวเลือก!A$30,"ยังไม่บันทึกข้อมูล",R506*0.47),"ข้อมูลไม่ถูกต้อง")</f>
        <v>ข้อมูลไม่ถูกต้อง</v>
      </c>
      <c r="V506" s="149" t="str">
        <f>IF(ISNUMBER(S506),
IF(H$2=ตัวเลือก!A$30,"ยังไม่บันทึกข้อมูล",S506*0.47),"ข้อมูลไม่ถูกต้อง")</f>
        <v>ข้อมูลไม่ถูกต้อง</v>
      </c>
      <c r="W506" s="149" t="str">
        <f t="shared" si="63"/>
        <v>ข้อมูลไม่ถูกต้อง</v>
      </c>
      <c r="X506" s="148" t="str">
        <f t="shared" si="64"/>
        <v>ข้อมูลไม่ถูกต้อง</v>
      </c>
      <c r="Y506" s="38"/>
      <c r="Z506" s="38"/>
      <c r="AA506" s="38"/>
    </row>
    <row r="507" spans="1:27" x14ac:dyDescent="0.45">
      <c r="A507" s="38">
        <v>502</v>
      </c>
      <c r="B507" s="38"/>
      <c r="C507" s="38"/>
      <c r="D507" s="38"/>
      <c r="E507" s="38"/>
      <c r="F507" s="35"/>
      <c r="G507" s="35"/>
      <c r="H507" s="150"/>
      <c r="I507" s="38"/>
      <c r="J507" s="149" t="str">
        <f t="shared" si="65"/>
        <v>รอข้อมูลคอลัมน์ H</v>
      </c>
      <c r="K507" s="150"/>
      <c r="L507" s="150"/>
      <c r="M507" s="150"/>
      <c r="N507" s="149" t="str" cm="1">
        <f t="array" ref="N507">IF(AND(K507:M507=""),"ยังไม่บันทึกข้อมูล",
IF(M507&lt;&gt;"",
IF(M507&gt;=1.3,M507,"เป็นไม้พุ่ม"),
IF(K507+L507&gt;=1.3,K507+L507,"เป็นไม้พุ่ม")))</f>
        <v>ยังไม่บันทึกข้อมูล</v>
      </c>
      <c r="O507" s="149" t="str">
        <f t="shared" si="58"/>
        <v>ข้อมูลไม่ถูกต้อง</v>
      </c>
      <c r="P507" s="149" t="str">
        <f t="shared" si="59"/>
        <v>ข้อมูลไม่ถูกต้อง</v>
      </c>
      <c r="Q507" s="149" t="str">
        <f t="shared" si="60"/>
        <v>ข้อมูลไม่ถูกต้อง</v>
      </c>
      <c r="R507" s="149" t="str">
        <f t="shared" si="61"/>
        <v>ข้อมูลไม่ถูกต้อง</v>
      </c>
      <c r="S507" s="149" t="str">
        <f>IF(ISNUMBER(R507),
IF(H$2=ตัวเลือก!A$30,"ยังไม่บันทึกข้อมูล",R507*0.27),"ข้อมูลไม่ถูกต้อง")</f>
        <v>ข้อมูลไม่ถูกต้อง</v>
      </c>
      <c r="T507" s="149" t="str">
        <f t="shared" si="62"/>
        <v>ข้อมูลไม่ถูกต้อง</v>
      </c>
      <c r="U507" s="149" t="str">
        <f>IF(ISNUMBER(R507),
IF(H$2=ตัวเลือก!A$30,"ยังไม่บันทึกข้อมูล",R507*0.47),"ข้อมูลไม่ถูกต้อง")</f>
        <v>ข้อมูลไม่ถูกต้อง</v>
      </c>
      <c r="V507" s="149" t="str">
        <f>IF(ISNUMBER(S507),
IF(H$2=ตัวเลือก!A$30,"ยังไม่บันทึกข้อมูล",S507*0.47),"ข้อมูลไม่ถูกต้อง")</f>
        <v>ข้อมูลไม่ถูกต้อง</v>
      </c>
      <c r="W507" s="149" t="str">
        <f t="shared" si="63"/>
        <v>ข้อมูลไม่ถูกต้อง</v>
      </c>
      <c r="X507" s="148" t="str">
        <f t="shared" si="64"/>
        <v>ข้อมูลไม่ถูกต้อง</v>
      </c>
      <c r="Y507" s="38"/>
      <c r="Z507" s="38"/>
      <c r="AA507" s="38"/>
    </row>
    <row r="508" spans="1:27" x14ac:dyDescent="0.45">
      <c r="A508" s="38">
        <v>503</v>
      </c>
      <c r="B508" s="38"/>
      <c r="C508" s="38"/>
      <c r="D508" s="38"/>
      <c r="E508" s="38"/>
      <c r="F508" s="35"/>
      <c r="G508" s="35"/>
      <c r="H508" s="150"/>
      <c r="I508" s="38"/>
      <c r="J508" s="149" t="str">
        <f t="shared" si="65"/>
        <v>รอข้อมูลคอลัมน์ H</v>
      </c>
      <c r="K508" s="150"/>
      <c r="L508" s="150"/>
      <c r="M508" s="150"/>
      <c r="N508" s="149" t="str" cm="1">
        <f t="array" ref="N508">IF(AND(K508:M508=""),"ยังไม่บันทึกข้อมูล",
IF(M508&lt;&gt;"",
IF(M508&gt;=1.3,M508,"เป็นไม้พุ่ม"),
IF(K508+L508&gt;=1.3,K508+L508,"เป็นไม้พุ่ม")))</f>
        <v>ยังไม่บันทึกข้อมูล</v>
      </c>
      <c r="O508" s="149" t="str">
        <f t="shared" si="58"/>
        <v>ข้อมูลไม่ถูกต้อง</v>
      </c>
      <c r="P508" s="149" t="str">
        <f t="shared" si="59"/>
        <v>ข้อมูลไม่ถูกต้อง</v>
      </c>
      <c r="Q508" s="149" t="str">
        <f t="shared" si="60"/>
        <v>ข้อมูลไม่ถูกต้อง</v>
      </c>
      <c r="R508" s="149" t="str">
        <f t="shared" si="61"/>
        <v>ข้อมูลไม่ถูกต้อง</v>
      </c>
      <c r="S508" s="149" t="str">
        <f>IF(ISNUMBER(R508),
IF(H$2=ตัวเลือก!A$30,"ยังไม่บันทึกข้อมูล",R508*0.27),"ข้อมูลไม่ถูกต้อง")</f>
        <v>ข้อมูลไม่ถูกต้อง</v>
      </c>
      <c r="T508" s="149" t="str">
        <f t="shared" si="62"/>
        <v>ข้อมูลไม่ถูกต้อง</v>
      </c>
      <c r="U508" s="149" t="str">
        <f>IF(ISNUMBER(R508),
IF(H$2=ตัวเลือก!A$30,"ยังไม่บันทึกข้อมูล",R508*0.47),"ข้อมูลไม่ถูกต้อง")</f>
        <v>ข้อมูลไม่ถูกต้อง</v>
      </c>
      <c r="V508" s="149" t="str">
        <f>IF(ISNUMBER(S508),
IF(H$2=ตัวเลือก!A$30,"ยังไม่บันทึกข้อมูล",S508*0.47),"ข้อมูลไม่ถูกต้อง")</f>
        <v>ข้อมูลไม่ถูกต้อง</v>
      </c>
      <c r="W508" s="149" t="str">
        <f t="shared" si="63"/>
        <v>ข้อมูลไม่ถูกต้อง</v>
      </c>
      <c r="X508" s="148" t="str">
        <f t="shared" si="64"/>
        <v>ข้อมูลไม่ถูกต้อง</v>
      </c>
      <c r="Y508" s="38"/>
      <c r="Z508" s="38"/>
      <c r="AA508" s="38"/>
    </row>
    <row r="509" spans="1:27" x14ac:dyDescent="0.45">
      <c r="A509" s="38">
        <v>504</v>
      </c>
      <c r="B509" s="38"/>
      <c r="C509" s="38"/>
      <c r="D509" s="38"/>
      <c r="E509" s="38"/>
      <c r="F509" s="35"/>
      <c r="G509" s="35"/>
      <c r="H509" s="150"/>
      <c r="I509" s="38"/>
      <c r="J509" s="149" t="str">
        <f t="shared" si="65"/>
        <v>รอข้อมูลคอลัมน์ H</v>
      </c>
      <c r="K509" s="150"/>
      <c r="L509" s="150"/>
      <c r="M509" s="150"/>
      <c r="N509" s="149" t="str" cm="1">
        <f t="array" ref="N509">IF(AND(K509:M509=""),"ยังไม่บันทึกข้อมูล",
IF(M509&lt;&gt;"",
IF(M509&gt;=1.3,M509,"เป็นไม้พุ่ม"),
IF(K509+L509&gt;=1.3,K509+L509,"เป็นไม้พุ่ม")))</f>
        <v>ยังไม่บันทึกข้อมูล</v>
      </c>
      <c r="O509" s="149" t="str">
        <f t="shared" si="58"/>
        <v>ข้อมูลไม่ถูกต้อง</v>
      </c>
      <c r="P509" s="149" t="str">
        <f t="shared" si="59"/>
        <v>ข้อมูลไม่ถูกต้อง</v>
      </c>
      <c r="Q509" s="149" t="str">
        <f t="shared" si="60"/>
        <v>ข้อมูลไม่ถูกต้อง</v>
      </c>
      <c r="R509" s="149" t="str">
        <f t="shared" si="61"/>
        <v>ข้อมูลไม่ถูกต้อง</v>
      </c>
      <c r="S509" s="149" t="str">
        <f>IF(ISNUMBER(R509),
IF(H$2=ตัวเลือก!A$30,"ยังไม่บันทึกข้อมูล",R509*0.27),"ข้อมูลไม่ถูกต้อง")</f>
        <v>ข้อมูลไม่ถูกต้อง</v>
      </c>
      <c r="T509" s="149" t="str">
        <f t="shared" si="62"/>
        <v>ข้อมูลไม่ถูกต้อง</v>
      </c>
      <c r="U509" s="149" t="str">
        <f>IF(ISNUMBER(R509),
IF(H$2=ตัวเลือก!A$30,"ยังไม่บันทึกข้อมูล",R509*0.47),"ข้อมูลไม่ถูกต้อง")</f>
        <v>ข้อมูลไม่ถูกต้อง</v>
      </c>
      <c r="V509" s="149" t="str">
        <f>IF(ISNUMBER(S509),
IF(H$2=ตัวเลือก!A$30,"ยังไม่บันทึกข้อมูล",S509*0.47),"ข้อมูลไม่ถูกต้อง")</f>
        <v>ข้อมูลไม่ถูกต้อง</v>
      </c>
      <c r="W509" s="149" t="str">
        <f t="shared" si="63"/>
        <v>ข้อมูลไม่ถูกต้อง</v>
      </c>
      <c r="X509" s="148" t="str">
        <f t="shared" si="64"/>
        <v>ข้อมูลไม่ถูกต้อง</v>
      </c>
      <c r="Y509" s="38"/>
      <c r="Z509" s="38"/>
      <c r="AA509" s="38"/>
    </row>
    <row r="510" spans="1:27" x14ac:dyDescent="0.45">
      <c r="A510" s="38">
        <v>505</v>
      </c>
      <c r="B510" s="38"/>
      <c r="C510" s="38"/>
      <c r="D510" s="38"/>
      <c r="E510" s="38"/>
      <c r="F510" s="35"/>
      <c r="G510" s="35"/>
      <c r="H510" s="150"/>
      <c r="I510" s="38"/>
      <c r="J510" s="149" t="str">
        <f t="shared" si="65"/>
        <v>รอข้อมูลคอลัมน์ H</v>
      </c>
      <c r="K510" s="150"/>
      <c r="L510" s="150"/>
      <c r="M510" s="150"/>
      <c r="N510" s="149" t="str" cm="1">
        <f t="array" ref="N510">IF(AND(K510:M510=""),"ยังไม่บันทึกข้อมูล",
IF(M510&lt;&gt;"",
IF(M510&gt;=1.3,M510,"เป็นไม้พุ่ม"),
IF(K510+L510&gt;=1.3,K510+L510,"เป็นไม้พุ่ม")))</f>
        <v>ยังไม่บันทึกข้อมูล</v>
      </c>
      <c r="O510" s="149" t="str">
        <f t="shared" si="58"/>
        <v>ข้อมูลไม่ถูกต้อง</v>
      </c>
      <c r="P510" s="149" t="str">
        <f t="shared" si="59"/>
        <v>ข้อมูลไม่ถูกต้อง</v>
      </c>
      <c r="Q510" s="149" t="str">
        <f t="shared" si="60"/>
        <v>ข้อมูลไม่ถูกต้อง</v>
      </c>
      <c r="R510" s="149" t="str">
        <f t="shared" si="61"/>
        <v>ข้อมูลไม่ถูกต้อง</v>
      </c>
      <c r="S510" s="149" t="str">
        <f>IF(ISNUMBER(R510),
IF(H$2=ตัวเลือก!A$30,"ยังไม่บันทึกข้อมูล",R510*0.27),"ข้อมูลไม่ถูกต้อง")</f>
        <v>ข้อมูลไม่ถูกต้อง</v>
      </c>
      <c r="T510" s="149" t="str">
        <f t="shared" si="62"/>
        <v>ข้อมูลไม่ถูกต้อง</v>
      </c>
      <c r="U510" s="149" t="str">
        <f>IF(ISNUMBER(R510),
IF(H$2=ตัวเลือก!A$30,"ยังไม่บันทึกข้อมูล",R510*0.47),"ข้อมูลไม่ถูกต้อง")</f>
        <v>ข้อมูลไม่ถูกต้อง</v>
      </c>
      <c r="V510" s="149" t="str">
        <f>IF(ISNUMBER(S510),
IF(H$2=ตัวเลือก!A$30,"ยังไม่บันทึกข้อมูล",S510*0.47),"ข้อมูลไม่ถูกต้อง")</f>
        <v>ข้อมูลไม่ถูกต้อง</v>
      </c>
      <c r="W510" s="149" t="str">
        <f t="shared" si="63"/>
        <v>ข้อมูลไม่ถูกต้อง</v>
      </c>
      <c r="X510" s="148" t="str">
        <f t="shared" si="64"/>
        <v>ข้อมูลไม่ถูกต้อง</v>
      </c>
      <c r="Y510" s="38"/>
      <c r="Z510" s="38"/>
      <c r="AA510" s="38"/>
    </row>
    <row r="511" spans="1:27" x14ac:dyDescent="0.45">
      <c r="A511" s="38">
        <v>506</v>
      </c>
      <c r="B511" s="38"/>
      <c r="C511" s="38"/>
      <c r="D511" s="38"/>
      <c r="E511" s="38"/>
      <c r="F511" s="35"/>
      <c r="G511" s="35"/>
      <c r="H511" s="150"/>
      <c r="I511" s="38"/>
      <c r="J511" s="149" t="str">
        <f t="shared" si="65"/>
        <v>รอข้อมูลคอลัมน์ H</v>
      </c>
      <c r="K511" s="150"/>
      <c r="L511" s="150"/>
      <c r="M511" s="150"/>
      <c r="N511" s="149" t="str" cm="1">
        <f t="array" ref="N511">IF(AND(K511:M511=""),"ยังไม่บันทึกข้อมูล",
IF(M511&lt;&gt;"",
IF(M511&gt;=1.3,M511,"เป็นไม้พุ่ม"),
IF(K511+L511&gt;=1.3,K511+L511,"เป็นไม้พุ่ม")))</f>
        <v>ยังไม่บันทึกข้อมูล</v>
      </c>
      <c r="O511" s="149" t="str">
        <f t="shared" si="58"/>
        <v>ข้อมูลไม่ถูกต้อง</v>
      </c>
      <c r="P511" s="149" t="str">
        <f t="shared" si="59"/>
        <v>ข้อมูลไม่ถูกต้อง</v>
      </c>
      <c r="Q511" s="149" t="str">
        <f t="shared" si="60"/>
        <v>ข้อมูลไม่ถูกต้อง</v>
      </c>
      <c r="R511" s="149" t="str">
        <f t="shared" si="61"/>
        <v>ข้อมูลไม่ถูกต้อง</v>
      </c>
      <c r="S511" s="149" t="str">
        <f>IF(ISNUMBER(R511),
IF(H$2=ตัวเลือก!A$30,"ยังไม่บันทึกข้อมูล",R511*0.27),"ข้อมูลไม่ถูกต้อง")</f>
        <v>ข้อมูลไม่ถูกต้อง</v>
      </c>
      <c r="T511" s="149" t="str">
        <f t="shared" si="62"/>
        <v>ข้อมูลไม่ถูกต้อง</v>
      </c>
      <c r="U511" s="149" t="str">
        <f>IF(ISNUMBER(R511),
IF(H$2=ตัวเลือก!A$30,"ยังไม่บันทึกข้อมูล",R511*0.47),"ข้อมูลไม่ถูกต้อง")</f>
        <v>ข้อมูลไม่ถูกต้อง</v>
      </c>
      <c r="V511" s="149" t="str">
        <f>IF(ISNUMBER(S511),
IF(H$2=ตัวเลือก!A$30,"ยังไม่บันทึกข้อมูล",S511*0.47),"ข้อมูลไม่ถูกต้อง")</f>
        <v>ข้อมูลไม่ถูกต้อง</v>
      </c>
      <c r="W511" s="149" t="str">
        <f t="shared" si="63"/>
        <v>ข้อมูลไม่ถูกต้อง</v>
      </c>
      <c r="X511" s="148" t="str">
        <f t="shared" si="64"/>
        <v>ข้อมูลไม่ถูกต้อง</v>
      </c>
      <c r="Y511" s="38"/>
      <c r="Z511" s="38"/>
      <c r="AA511" s="38"/>
    </row>
    <row r="512" spans="1:27" x14ac:dyDescent="0.45">
      <c r="A512" s="38">
        <v>507</v>
      </c>
      <c r="B512" s="38"/>
      <c r="C512" s="38"/>
      <c r="D512" s="38"/>
      <c r="E512" s="38"/>
      <c r="F512" s="35"/>
      <c r="G512" s="35"/>
      <c r="H512" s="150"/>
      <c r="I512" s="38"/>
      <c r="J512" s="149" t="str">
        <f t="shared" si="65"/>
        <v>รอข้อมูลคอลัมน์ H</v>
      </c>
      <c r="K512" s="150"/>
      <c r="L512" s="150"/>
      <c r="M512" s="150"/>
      <c r="N512" s="149" t="str" cm="1">
        <f t="array" ref="N512">IF(AND(K512:M512=""),"ยังไม่บันทึกข้อมูล",
IF(M512&lt;&gt;"",
IF(M512&gt;=1.3,M512,"เป็นไม้พุ่ม"),
IF(K512+L512&gt;=1.3,K512+L512,"เป็นไม้พุ่ม")))</f>
        <v>ยังไม่บันทึกข้อมูล</v>
      </c>
      <c r="O512" s="149" t="str">
        <f t="shared" si="58"/>
        <v>ข้อมูลไม่ถูกต้อง</v>
      </c>
      <c r="P512" s="149" t="str">
        <f t="shared" si="59"/>
        <v>ข้อมูลไม่ถูกต้อง</v>
      </c>
      <c r="Q512" s="149" t="str">
        <f t="shared" si="60"/>
        <v>ข้อมูลไม่ถูกต้อง</v>
      </c>
      <c r="R512" s="149" t="str">
        <f t="shared" si="61"/>
        <v>ข้อมูลไม่ถูกต้อง</v>
      </c>
      <c r="S512" s="149" t="str">
        <f>IF(ISNUMBER(R512),
IF(H$2=ตัวเลือก!A$30,"ยังไม่บันทึกข้อมูล",R512*0.27),"ข้อมูลไม่ถูกต้อง")</f>
        <v>ข้อมูลไม่ถูกต้อง</v>
      </c>
      <c r="T512" s="149" t="str">
        <f t="shared" si="62"/>
        <v>ข้อมูลไม่ถูกต้อง</v>
      </c>
      <c r="U512" s="149" t="str">
        <f>IF(ISNUMBER(R512),
IF(H$2=ตัวเลือก!A$30,"ยังไม่บันทึกข้อมูล",R512*0.47),"ข้อมูลไม่ถูกต้อง")</f>
        <v>ข้อมูลไม่ถูกต้อง</v>
      </c>
      <c r="V512" s="149" t="str">
        <f>IF(ISNUMBER(S512),
IF(H$2=ตัวเลือก!A$30,"ยังไม่บันทึกข้อมูล",S512*0.47),"ข้อมูลไม่ถูกต้อง")</f>
        <v>ข้อมูลไม่ถูกต้อง</v>
      </c>
      <c r="W512" s="149" t="str">
        <f t="shared" si="63"/>
        <v>ข้อมูลไม่ถูกต้อง</v>
      </c>
      <c r="X512" s="148" t="str">
        <f t="shared" si="64"/>
        <v>ข้อมูลไม่ถูกต้อง</v>
      </c>
      <c r="Y512" s="38"/>
      <c r="Z512" s="38"/>
      <c r="AA512" s="38"/>
    </row>
    <row r="513" spans="1:27" x14ac:dyDescent="0.45">
      <c r="A513" s="38">
        <v>508</v>
      </c>
      <c r="B513" s="38"/>
      <c r="C513" s="38"/>
      <c r="D513" s="38"/>
      <c r="E513" s="38"/>
      <c r="F513" s="35"/>
      <c r="G513" s="35"/>
      <c r="H513" s="150"/>
      <c r="I513" s="38"/>
      <c r="J513" s="149" t="str">
        <f t="shared" si="65"/>
        <v>รอข้อมูลคอลัมน์ H</v>
      </c>
      <c r="K513" s="150"/>
      <c r="L513" s="150"/>
      <c r="M513" s="150"/>
      <c r="N513" s="149" t="str" cm="1">
        <f t="array" ref="N513">IF(AND(K513:M513=""),"ยังไม่บันทึกข้อมูล",
IF(M513&lt;&gt;"",
IF(M513&gt;=1.3,M513,"เป็นไม้พุ่ม"),
IF(K513+L513&gt;=1.3,K513+L513,"เป็นไม้พุ่ม")))</f>
        <v>ยังไม่บันทึกข้อมูล</v>
      </c>
      <c r="O513" s="149" t="str">
        <f t="shared" si="58"/>
        <v>ข้อมูลไม่ถูกต้อง</v>
      </c>
      <c r="P513" s="149" t="str">
        <f t="shared" si="59"/>
        <v>ข้อมูลไม่ถูกต้อง</v>
      </c>
      <c r="Q513" s="149" t="str">
        <f t="shared" si="60"/>
        <v>ข้อมูลไม่ถูกต้อง</v>
      </c>
      <c r="R513" s="149" t="str">
        <f t="shared" si="61"/>
        <v>ข้อมูลไม่ถูกต้อง</v>
      </c>
      <c r="S513" s="149" t="str">
        <f>IF(ISNUMBER(R513),
IF(H$2=ตัวเลือก!A$30,"ยังไม่บันทึกข้อมูล",R513*0.27),"ข้อมูลไม่ถูกต้อง")</f>
        <v>ข้อมูลไม่ถูกต้อง</v>
      </c>
      <c r="T513" s="149" t="str">
        <f t="shared" si="62"/>
        <v>ข้อมูลไม่ถูกต้อง</v>
      </c>
      <c r="U513" s="149" t="str">
        <f>IF(ISNUMBER(R513),
IF(H$2=ตัวเลือก!A$30,"ยังไม่บันทึกข้อมูล",R513*0.47),"ข้อมูลไม่ถูกต้อง")</f>
        <v>ข้อมูลไม่ถูกต้อง</v>
      </c>
      <c r="V513" s="149" t="str">
        <f>IF(ISNUMBER(S513),
IF(H$2=ตัวเลือก!A$30,"ยังไม่บันทึกข้อมูล",S513*0.47),"ข้อมูลไม่ถูกต้อง")</f>
        <v>ข้อมูลไม่ถูกต้อง</v>
      </c>
      <c r="W513" s="149" t="str">
        <f t="shared" si="63"/>
        <v>ข้อมูลไม่ถูกต้อง</v>
      </c>
      <c r="X513" s="148" t="str">
        <f t="shared" si="64"/>
        <v>ข้อมูลไม่ถูกต้อง</v>
      </c>
      <c r="Y513" s="38"/>
      <c r="Z513" s="38"/>
      <c r="AA513" s="38"/>
    </row>
    <row r="514" spans="1:27" x14ac:dyDescent="0.45">
      <c r="A514" s="38">
        <v>509</v>
      </c>
      <c r="B514" s="38"/>
      <c r="C514" s="38"/>
      <c r="D514" s="38"/>
      <c r="E514" s="38"/>
      <c r="F514" s="35"/>
      <c r="G514" s="35"/>
      <c r="H514" s="150"/>
      <c r="I514" s="38"/>
      <c r="J514" s="149" t="str">
        <f t="shared" si="65"/>
        <v>รอข้อมูลคอลัมน์ H</v>
      </c>
      <c r="K514" s="150"/>
      <c r="L514" s="150"/>
      <c r="M514" s="150"/>
      <c r="N514" s="149" t="str" cm="1">
        <f t="array" ref="N514">IF(AND(K514:M514=""),"ยังไม่บันทึกข้อมูล",
IF(M514&lt;&gt;"",
IF(M514&gt;=1.3,M514,"เป็นไม้พุ่ม"),
IF(K514+L514&gt;=1.3,K514+L514,"เป็นไม้พุ่ม")))</f>
        <v>ยังไม่บันทึกข้อมูล</v>
      </c>
      <c r="O514" s="149" t="str">
        <f t="shared" si="58"/>
        <v>ข้อมูลไม่ถูกต้อง</v>
      </c>
      <c r="P514" s="149" t="str">
        <f t="shared" si="59"/>
        <v>ข้อมูลไม่ถูกต้อง</v>
      </c>
      <c r="Q514" s="149" t="str">
        <f t="shared" si="60"/>
        <v>ข้อมูลไม่ถูกต้อง</v>
      </c>
      <c r="R514" s="149" t="str">
        <f t="shared" si="61"/>
        <v>ข้อมูลไม่ถูกต้อง</v>
      </c>
      <c r="S514" s="149" t="str">
        <f>IF(ISNUMBER(R514),
IF(H$2=ตัวเลือก!A$30,"ยังไม่บันทึกข้อมูล",R514*0.27),"ข้อมูลไม่ถูกต้อง")</f>
        <v>ข้อมูลไม่ถูกต้อง</v>
      </c>
      <c r="T514" s="149" t="str">
        <f t="shared" si="62"/>
        <v>ข้อมูลไม่ถูกต้อง</v>
      </c>
      <c r="U514" s="149" t="str">
        <f>IF(ISNUMBER(R514),
IF(H$2=ตัวเลือก!A$30,"ยังไม่บันทึกข้อมูล",R514*0.47),"ข้อมูลไม่ถูกต้อง")</f>
        <v>ข้อมูลไม่ถูกต้อง</v>
      </c>
      <c r="V514" s="149" t="str">
        <f>IF(ISNUMBER(S514),
IF(H$2=ตัวเลือก!A$30,"ยังไม่บันทึกข้อมูล",S514*0.47),"ข้อมูลไม่ถูกต้อง")</f>
        <v>ข้อมูลไม่ถูกต้อง</v>
      </c>
      <c r="W514" s="149" t="str">
        <f t="shared" si="63"/>
        <v>ข้อมูลไม่ถูกต้อง</v>
      </c>
      <c r="X514" s="148" t="str">
        <f t="shared" si="64"/>
        <v>ข้อมูลไม่ถูกต้อง</v>
      </c>
      <c r="Y514" s="38"/>
      <c r="Z514" s="38"/>
      <c r="AA514" s="38"/>
    </row>
    <row r="515" spans="1:27" x14ac:dyDescent="0.45">
      <c r="A515" s="38">
        <v>510</v>
      </c>
      <c r="B515" s="38"/>
      <c r="C515" s="38"/>
      <c r="D515" s="38"/>
      <c r="E515" s="38"/>
      <c r="F515" s="35"/>
      <c r="G515" s="35"/>
      <c r="H515" s="150"/>
      <c r="I515" s="38"/>
      <c r="J515" s="149" t="str">
        <f t="shared" si="65"/>
        <v>รอข้อมูลคอลัมน์ H</v>
      </c>
      <c r="K515" s="150"/>
      <c r="L515" s="150"/>
      <c r="M515" s="150"/>
      <c r="N515" s="149" t="str" cm="1">
        <f t="array" ref="N515">IF(AND(K515:M515=""),"ยังไม่บันทึกข้อมูล",
IF(M515&lt;&gt;"",
IF(M515&gt;=1.3,M515,"เป็นไม้พุ่ม"),
IF(K515+L515&gt;=1.3,K515+L515,"เป็นไม้พุ่ม")))</f>
        <v>ยังไม่บันทึกข้อมูล</v>
      </c>
      <c r="O515" s="149" t="str">
        <f t="shared" si="58"/>
        <v>ข้อมูลไม่ถูกต้อง</v>
      </c>
      <c r="P515" s="149" t="str">
        <f t="shared" si="59"/>
        <v>ข้อมูลไม่ถูกต้อง</v>
      </c>
      <c r="Q515" s="149" t="str">
        <f t="shared" si="60"/>
        <v>ข้อมูลไม่ถูกต้อง</v>
      </c>
      <c r="R515" s="149" t="str">
        <f t="shared" si="61"/>
        <v>ข้อมูลไม่ถูกต้อง</v>
      </c>
      <c r="S515" s="149" t="str">
        <f>IF(ISNUMBER(R515),
IF(H$2=ตัวเลือก!A$30,"ยังไม่บันทึกข้อมูล",R515*0.27),"ข้อมูลไม่ถูกต้อง")</f>
        <v>ข้อมูลไม่ถูกต้อง</v>
      </c>
      <c r="T515" s="149" t="str">
        <f t="shared" si="62"/>
        <v>ข้อมูลไม่ถูกต้อง</v>
      </c>
      <c r="U515" s="149" t="str">
        <f>IF(ISNUMBER(R515),
IF(H$2=ตัวเลือก!A$30,"ยังไม่บันทึกข้อมูล",R515*0.47),"ข้อมูลไม่ถูกต้อง")</f>
        <v>ข้อมูลไม่ถูกต้อง</v>
      </c>
      <c r="V515" s="149" t="str">
        <f>IF(ISNUMBER(S515),
IF(H$2=ตัวเลือก!A$30,"ยังไม่บันทึกข้อมูล",S515*0.47),"ข้อมูลไม่ถูกต้อง")</f>
        <v>ข้อมูลไม่ถูกต้อง</v>
      </c>
      <c r="W515" s="149" t="str">
        <f t="shared" si="63"/>
        <v>ข้อมูลไม่ถูกต้อง</v>
      </c>
      <c r="X515" s="148" t="str">
        <f t="shared" si="64"/>
        <v>ข้อมูลไม่ถูกต้อง</v>
      </c>
      <c r="Y515" s="38"/>
      <c r="Z515" s="38"/>
      <c r="AA515" s="38"/>
    </row>
    <row r="516" spans="1:27" x14ac:dyDescent="0.45">
      <c r="A516" s="38">
        <v>511</v>
      </c>
      <c r="B516" s="38"/>
      <c r="C516" s="38"/>
      <c r="D516" s="38"/>
      <c r="E516" s="38"/>
      <c r="F516" s="35"/>
      <c r="G516" s="35"/>
      <c r="H516" s="150"/>
      <c r="I516" s="38"/>
      <c r="J516" s="149" t="str">
        <f t="shared" si="65"/>
        <v>รอข้อมูลคอลัมน์ H</v>
      </c>
      <c r="K516" s="150"/>
      <c r="L516" s="150"/>
      <c r="M516" s="150"/>
      <c r="N516" s="149" t="str" cm="1">
        <f t="array" ref="N516">IF(AND(K516:M516=""),"ยังไม่บันทึกข้อมูล",
IF(M516&lt;&gt;"",
IF(M516&gt;=1.3,M516,"เป็นไม้พุ่ม"),
IF(K516+L516&gt;=1.3,K516+L516,"เป็นไม้พุ่ม")))</f>
        <v>ยังไม่บันทึกข้อมูล</v>
      </c>
      <c r="O516" s="149" t="str">
        <f t="shared" si="58"/>
        <v>ข้อมูลไม่ถูกต้อง</v>
      </c>
      <c r="P516" s="149" t="str">
        <f t="shared" si="59"/>
        <v>ข้อมูลไม่ถูกต้อง</v>
      </c>
      <c r="Q516" s="149" t="str">
        <f t="shared" si="60"/>
        <v>ข้อมูลไม่ถูกต้อง</v>
      </c>
      <c r="R516" s="149" t="str">
        <f t="shared" si="61"/>
        <v>ข้อมูลไม่ถูกต้อง</v>
      </c>
      <c r="S516" s="149" t="str">
        <f>IF(ISNUMBER(R516),
IF(H$2=ตัวเลือก!A$30,"ยังไม่บันทึกข้อมูล",R516*0.27),"ข้อมูลไม่ถูกต้อง")</f>
        <v>ข้อมูลไม่ถูกต้อง</v>
      </c>
      <c r="T516" s="149" t="str">
        <f t="shared" si="62"/>
        <v>ข้อมูลไม่ถูกต้อง</v>
      </c>
      <c r="U516" s="149" t="str">
        <f>IF(ISNUMBER(R516),
IF(H$2=ตัวเลือก!A$30,"ยังไม่บันทึกข้อมูล",R516*0.47),"ข้อมูลไม่ถูกต้อง")</f>
        <v>ข้อมูลไม่ถูกต้อง</v>
      </c>
      <c r="V516" s="149" t="str">
        <f>IF(ISNUMBER(S516),
IF(H$2=ตัวเลือก!A$30,"ยังไม่บันทึกข้อมูล",S516*0.47),"ข้อมูลไม่ถูกต้อง")</f>
        <v>ข้อมูลไม่ถูกต้อง</v>
      </c>
      <c r="W516" s="149" t="str">
        <f t="shared" si="63"/>
        <v>ข้อมูลไม่ถูกต้อง</v>
      </c>
      <c r="X516" s="148" t="str">
        <f t="shared" si="64"/>
        <v>ข้อมูลไม่ถูกต้อง</v>
      </c>
      <c r="Y516" s="38"/>
      <c r="Z516" s="38"/>
      <c r="AA516" s="38"/>
    </row>
    <row r="517" spans="1:27" x14ac:dyDescent="0.45">
      <c r="A517" s="38">
        <v>512</v>
      </c>
      <c r="B517" s="38"/>
      <c r="C517" s="38"/>
      <c r="D517" s="38"/>
      <c r="E517" s="38"/>
      <c r="F517" s="35"/>
      <c r="G517" s="35"/>
      <c r="H517" s="150"/>
      <c r="I517" s="38"/>
      <c r="J517" s="149" t="str">
        <f t="shared" si="65"/>
        <v>รอข้อมูลคอลัมน์ H</v>
      </c>
      <c r="K517" s="150"/>
      <c r="L517" s="150"/>
      <c r="M517" s="150"/>
      <c r="N517" s="149" t="str" cm="1">
        <f t="array" ref="N517">IF(AND(K517:M517=""),"ยังไม่บันทึกข้อมูล",
IF(M517&lt;&gt;"",
IF(M517&gt;=1.3,M517,"เป็นไม้พุ่ม"),
IF(K517+L517&gt;=1.3,K517+L517,"เป็นไม้พุ่ม")))</f>
        <v>ยังไม่บันทึกข้อมูล</v>
      </c>
      <c r="O517" s="149" t="str">
        <f t="shared" si="58"/>
        <v>ข้อมูลไม่ถูกต้อง</v>
      </c>
      <c r="P517" s="149" t="str">
        <f t="shared" si="59"/>
        <v>ข้อมูลไม่ถูกต้อง</v>
      </c>
      <c r="Q517" s="149" t="str">
        <f t="shared" si="60"/>
        <v>ข้อมูลไม่ถูกต้อง</v>
      </c>
      <c r="R517" s="149" t="str">
        <f t="shared" si="61"/>
        <v>ข้อมูลไม่ถูกต้อง</v>
      </c>
      <c r="S517" s="149" t="str">
        <f>IF(ISNUMBER(R517),
IF(H$2=ตัวเลือก!A$30,"ยังไม่บันทึกข้อมูล",R517*0.27),"ข้อมูลไม่ถูกต้อง")</f>
        <v>ข้อมูลไม่ถูกต้อง</v>
      </c>
      <c r="T517" s="149" t="str">
        <f t="shared" si="62"/>
        <v>ข้อมูลไม่ถูกต้อง</v>
      </c>
      <c r="U517" s="149" t="str">
        <f>IF(ISNUMBER(R517),
IF(H$2=ตัวเลือก!A$30,"ยังไม่บันทึกข้อมูล",R517*0.47),"ข้อมูลไม่ถูกต้อง")</f>
        <v>ข้อมูลไม่ถูกต้อง</v>
      </c>
      <c r="V517" s="149" t="str">
        <f>IF(ISNUMBER(S517),
IF(H$2=ตัวเลือก!A$30,"ยังไม่บันทึกข้อมูล",S517*0.47),"ข้อมูลไม่ถูกต้อง")</f>
        <v>ข้อมูลไม่ถูกต้อง</v>
      </c>
      <c r="W517" s="149" t="str">
        <f t="shared" si="63"/>
        <v>ข้อมูลไม่ถูกต้อง</v>
      </c>
      <c r="X517" s="148" t="str">
        <f t="shared" si="64"/>
        <v>ข้อมูลไม่ถูกต้อง</v>
      </c>
      <c r="Y517" s="38"/>
      <c r="Z517" s="38"/>
      <c r="AA517" s="38"/>
    </row>
    <row r="518" spans="1:27" x14ac:dyDescent="0.45">
      <c r="A518" s="38">
        <v>513</v>
      </c>
      <c r="B518" s="38"/>
      <c r="C518" s="38"/>
      <c r="D518" s="38"/>
      <c r="E518" s="38"/>
      <c r="F518" s="35"/>
      <c r="G518" s="35"/>
      <c r="H518" s="150"/>
      <c r="I518" s="38"/>
      <c r="J518" s="149" t="str">
        <f t="shared" si="65"/>
        <v>รอข้อมูลคอลัมน์ H</v>
      </c>
      <c r="K518" s="150"/>
      <c r="L518" s="150"/>
      <c r="M518" s="150"/>
      <c r="N518" s="149" t="str" cm="1">
        <f t="array" ref="N518">IF(AND(K518:M518=""),"ยังไม่บันทึกข้อมูล",
IF(M518&lt;&gt;"",
IF(M518&gt;=1.3,M518,"เป็นไม้พุ่ม"),
IF(K518+L518&gt;=1.3,K518+L518,"เป็นไม้พุ่ม")))</f>
        <v>ยังไม่บันทึกข้อมูล</v>
      </c>
      <c r="O518" s="149" t="str">
        <f t="shared" si="58"/>
        <v>ข้อมูลไม่ถูกต้อง</v>
      </c>
      <c r="P518" s="149" t="str">
        <f t="shared" si="59"/>
        <v>ข้อมูลไม่ถูกต้อง</v>
      </c>
      <c r="Q518" s="149" t="str">
        <f t="shared" si="60"/>
        <v>ข้อมูลไม่ถูกต้อง</v>
      </c>
      <c r="R518" s="149" t="str">
        <f t="shared" si="61"/>
        <v>ข้อมูลไม่ถูกต้อง</v>
      </c>
      <c r="S518" s="149" t="str">
        <f>IF(ISNUMBER(R518),
IF(H$2=ตัวเลือก!A$30,"ยังไม่บันทึกข้อมูล",R518*0.27),"ข้อมูลไม่ถูกต้อง")</f>
        <v>ข้อมูลไม่ถูกต้อง</v>
      </c>
      <c r="T518" s="149" t="str">
        <f t="shared" si="62"/>
        <v>ข้อมูลไม่ถูกต้อง</v>
      </c>
      <c r="U518" s="149" t="str">
        <f>IF(ISNUMBER(R518),
IF(H$2=ตัวเลือก!A$30,"ยังไม่บันทึกข้อมูล",R518*0.47),"ข้อมูลไม่ถูกต้อง")</f>
        <v>ข้อมูลไม่ถูกต้อง</v>
      </c>
      <c r="V518" s="149" t="str">
        <f>IF(ISNUMBER(S518),
IF(H$2=ตัวเลือก!A$30,"ยังไม่บันทึกข้อมูล",S518*0.47),"ข้อมูลไม่ถูกต้อง")</f>
        <v>ข้อมูลไม่ถูกต้อง</v>
      </c>
      <c r="W518" s="149" t="str">
        <f t="shared" si="63"/>
        <v>ข้อมูลไม่ถูกต้อง</v>
      </c>
      <c r="X518" s="148" t="str">
        <f t="shared" si="64"/>
        <v>ข้อมูลไม่ถูกต้อง</v>
      </c>
      <c r="Y518" s="38"/>
      <c r="Z518" s="38"/>
      <c r="AA518" s="38"/>
    </row>
    <row r="519" spans="1:27" x14ac:dyDescent="0.45">
      <c r="A519" s="38">
        <v>514</v>
      </c>
      <c r="B519" s="38"/>
      <c r="C519" s="38"/>
      <c r="D519" s="38"/>
      <c r="E519" s="38"/>
      <c r="F519" s="35"/>
      <c r="G519" s="35"/>
      <c r="H519" s="150"/>
      <c r="I519" s="38"/>
      <c r="J519" s="149" t="str">
        <f t="shared" si="65"/>
        <v>รอข้อมูลคอลัมน์ H</v>
      </c>
      <c r="K519" s="150"/>
      <c r="L519" s="150"/>
      <c r="M519" s="150"/>
      <c r="N519" s="149" t="str" cm="1">
        <f t="array" ref="N519">IF(AND(K519:M519=""),"ยังไม่บันทึกข้อมูล",
IF(M519&lt;&gt;"",
IF(M519&gt;=1.3,M519,"เป็นไม้พุ่ม"),
IF(K519+L519&gt;=1.3,K519+L519,"เป็นไม้พุ่ม")))</f>
        <v>ยังไม่บันทึกข้อมูล</v>
      </c>
      <c r="O519" s="149" t="str">
        <f t="shared" ref="O519:O582" si="66">IF(AND(ISNUMBER(J519),ISNUMBER(N519)),0.0702*(((J519^2)*N519))^0.8737,"ข้อมูลไม่ถูกต้อง")</f>
        <v>ข้อมูลไม่ถูกต้อง</v>
      </c>
      <c r="P519" s="149" t="str">
        <f t="shared" ref="P519:P582" si="67">IF(AND(ISNUMBER(J519),ISNUMBER(N519)),0.0093*(((J519^2)*N519))^0.9403,"ข้อมูลไม่ถูกต้อง")</f>
        <v>ข้อมูลไม่ถูกต้อง</v>
      </c>
      <c r="Q519" s="149" t="str">
        <f t="shared" ref="Q519:Q582" si="68">IF(AND(ISNUMBER(K519),ISNUMBER(O519)),0.0244*(((K519^2)*O519))^1.0517,"ข้อมูลไม่ถูกต้อง")</f>
        <v>ข้อมูลไม่ถูกต้อง</v>
      </c>
      <c r="R519" s="149" t="str">
        <f t="shared" ref="R519:R582" si="69">IF(AND(O519&lt;&gt;"ข้อมูลไม่ถูกต้อง",P519&lt;&gt;"ข้อมูลไม่ถูกต้อง",Q519&lt;&gt;"ข้อมูลไม่ถูกต้อง"),O519+P519+Q519,"ข้อมูลไม่ถูกต้อง")</f>
        <v>ข้อมูลไม่ถูกต้อง</v>
      </c>
      <c r="S519" s="149" t="str">
        <f>IF(ISNUMBER(R519),
IF(H$2=ตัวเลือก!A$30,"ยังไม่บันทึกข้อมูล",R519*0.27),"ข้อมูลไม่ถูกต้อง")</f>
        <v>ข้อมูลไม่ถูกต้อง</v>
      </c>
      <c r="T519" s="149" t="str">
        <f t="shared" ref="T519:T582" si="70">IF(AND(ISNUMBER(R519),ISNUMBER(S519)),R519+S519,"ข้อมูลไม่ถูกต้อง")</f>
        <v>ข้อมูลไม่ถูกต้อง</v>
      </c>
      <c r="U519" s="149" t="str">
        <f>IF(ISNUMBER(R519),
IF(H$2=ตัวเลือก!A$30,"ยังไม่บันทึกข้อมูล",R519*0.47),"ข้อมูลไม่ถูกต้อง")</f>
        <v>ข้อมูลไม่ถูกต้อง</v>
      </c>
      <c r="V519" s="149" t="str">
        <f>IF(ISNUMBER(S519),
IF(H$2=ตัวเลือก!A$30,"ยังไม่บันทึกข้อมูล",S519*0.47),"ข้อมูลไม่ถูกต้อง")</f>
        <v>ข้อมูลไม่ถูกต้อง</v>
      </c>
      <c r="W519" s="149" t="str">
        <f t="shared" ref="W519:W582" si="71">IF(AND(ISNUMBER(U519),ISNUMBER(V519)),((U519+V519)/1000),"ข้อมูลไม่ถูกต้อง")</f>
        <v>ข้อมูลไม่ถูกต้อง</v>
      </c>
      <c r="X519" s="148" t="str">
        <f t="shared" si="64"/>
        <v>ข้อมูลไม่ถูกต้อง</v>
      </c>
      <c r="Y519" s="38"/>
      <c r="Z519" s="38"/>
      <c r="AA519" s="38"/>
    </row>
    <row r="520" spans="1:27" x14ac:dyDescent="0.45">
      <c r="A520" s="38">
        <v>515</v>
      </c>
      <c r="B520" s="38"/>
      <c r="C520" s="38"/>
      <c r="D520" s="38"/>
      <c r="E520" s="38"/>
      <c r="F520" s="35"/>
      <c r="G520" s="35"/>
      <c r="H520" s="150"/>
      <c r="I520" s="38"/>
      <c r="J520" s="149" t="str">
        <f t="shared" si="65"/>
        <v>รอข้อมูลคอลัมน์ H</v>
      </c>
      <c r="K520" s="150"/>
      <c r="L520" s="150"/>
      <c r="M520" s="150"/>
      <c r="N520" s="149" t="str" cm="1">
        <f t="array" ref="N520">IF(AND(K520:M520=""),"ยังไม่บันทึกข้อมูล",
IF(M520&lt;&gt;"",
IF(M520&gt;=1.3,M520,"เป็นไม้พุ่ม"),
IF(K520+L520&gt;=1.3,K520+L520,"เป็นไม้พุ่ม")))</f>
        <v>ยังไม่บันทึกข้อมูล</v>
      </c>
      <c r="O520" s="149" t="str">
        <f t="shared" si="66"/>
        <v>ข้อมูลไม่ถูกต้อง</v>
      </c>
      <c r="P520" s="149" t="str">
        <f t="shared" si="67"/>
        <v>ข้อมูลไม่ถูกต้อง</v>
      </c>
      <c r="Q520" s="149" t="str">
        <f t="shared" si="68"/>
        <v>ข้อมูลไม่ถูกต้อง</v>
      </c>
      <c r="R520" s="149" t="str">
        <f t="shared" si="69"/>
        <v>ข้อมูลไม่ถูกต้อง</v>
      </c>
      <c r="S520" s="149" t="str">
        <f>IF(ISNUMBER(R520),
IF(H$2=ตัวเลือก!A$30,"ยังไม่บันทึกข้อมูล",R520*0.27),"ข้อมูลไม่ถูกต้อง")</f>
        <v>ข้อมูลไม่ถูกต้อง</v>
      </c>
      <c r="T520" s="149" t="str">
        <f t="shared" si="70"/>
        <v>ข้อมูลไม่ถูกต้อง</v>
      </c>
      <c r="U520" s="149" t="str">
        <f>IF(ISNUMBER(R520),
IF(H$2=ตัวเลือก!A$30,"ยังไม่บันทึกข้อมูล",R520*0.47),"ข้อมูลไม่ถูกต้อง")</f>
        <v>ข้อมูลไม่ถูกต้อง</v>
      </c>
      <c r="V520" s="149" t="str">
        <f>IF(ISNUMBER(S520),
IF(H$2=ตัวเลือก!A$30,"ยังไม่บันทึกข้อมูล",S520*0.47),"ข้อมูลไม่ถูกต้อง")</f>
        <v>ข้อมูลไม่ถูกต้อง</v>
      </c>
      <c r="W520" s="149" t="str">
        <f t="shared" si="71"/>
        <v>ข้อมูลไม่ถูกต้อง</v>
      </c>
      <c r="X520" s="148" t="str">
        <f t="shared" si="64"/>
        <v>ข้อมูลไม่ถูกต้อง</v>
      </c>
      <c r="Y520" s="38"/>
      <c r="Z520" s="38"/>
      <c r="AA520" s="38"/>
    </row>
    <row r="521" spans="1:27" x14ac:dyDescent="0.45">
      <c r="A521" s="38">
        <v>516</v>
      </c>
      <c r="B521" s="38"/>
      <c r="C521" s="38"/>
      <c r="D521" s="38"/>
      <c r="E521" s="38"/>
      <c r="F521" s="35"/>
      <c r="G521" s="35"/>
      <c r="H521" s="150"/>
      <c r="I521" s="38"/>
      <c r="J521" s="149" t="str">
        <f t="shared" si="65"/>
        <v>รอข้อมูลคอลัมน์ H</v>
      </c>
      <c r="K521" s="150"/>
      <c r="L521" s="150"/>
      <c r="M521" s="150"/>
      <c r="N521" s="149" t="str" cm="1">
        <f t="array" ref="N521">IF(AND(K521:M521=""),"ยังไม่บันทึกข้อมูล",
IF(M521&lt;&gt;"",
IF(M521&gt;=1.3,M521,"เป็นไม้พุ่ม"),
IF(K521+L521&gt;=1.3,K521+L521,"เป็นไม้พุ่ม")))</f>
        <v>ยังไม่บันทึกข้อมูล</v>
      </c>
      <c r="O521" s="149" t="str">
        <f t="shared" si="66"/>
        <v>ข้อมูลไม่ถูกต้อง</v>
      </c>
      <c r="P521" s="149" t="str">
        <f t="shared" si="67"/>
        <v>ข้อมูลไม่ถูกต้อง</v>
      </c>
      <c r="Q521" s="149" t="str">
        <f t="shared" si="68"/>
        <v>ข้อมูลไม่ถูกต้อง</v>
      </c>
      <c r="R521" s="149" t="str">
        <f t="shared" si="69"/>
        <v>ข้อมูลไม่ถูกต้อง</v>
      </c>
      <c r="S521" s="149" t="str">
        <f>IF(ISNUMBER(R521),
IF(H$2=ตัวเลือก!A$30,"ยังไม่บันทึกข้อมูล",R521*0.27),"ข้อมูลไม่ถูกต้อง")</f>
        <v>ข้อมูลไม่ถูกต้อง</v>
      </c>
      <c r="T521" s="149" t="str">
        <f t="shared" si="70"/>
        <v>ข้อมูลไม่ถูกต้อง</v>
      </c>
      <c r="U521" s="149" t="str">
        <f>IF(ISNUMBER(R521),
IF(H$2=ตัวเลือก!A$30,"ยังไม่บันทึกข้อมูล",R521*0.47),"ข้อมูลไม่ถูกต้อง")</f>
        <v>ข้อมูลไม่ถูกต้อง</v>
      </c>
      <c r="V521" s="149" t="str">
        <f>IF(ISNUMBER(S521),
IF(H$2=ตัวเลือก!A$30,"ยังไม่บันทึกข้อมูล",S521*0.47),"ข้อมูลไม่ถูกต้อง")</f>
        <v>ข้อมูลไม่ถูกต้อง</v>
      </c>
      <c r="W521" s="149" t="str">
        <f t="shared" si="71"/>
        <v>ข้อมูลไม่ถูกต้อง</v>
      </c>
      <c r="X521" s="148" t="str">
        <f t="shared" si="64"/>
        <v>ข้อมูลไม่ถูกต้อง</v>
      </c>
      <c r="Y521" s="38"/>
      <c r="Z521" s="38"/>
      <c r="AA521" s="38"/>
    </row>
    <row r="522" spans="1:27" x14ac:dyDescent="0.45">
      <c r="A522" s="38">
        <v>517</v>
      </c>
      <c r="B522" s="38"/>
      <c r="C522" s="38"/>
      <c r="D522" s="38"/>
      <c r="E522" s="38"/>
      <c r="F522" s="35"/>
      <c r="G522" s="35"/>
      <c r="H522" s="150"/>
      <c r="I522" s="38"/>
      <c r="J522" s="149" t="str">
        <f t="shared" si="65"/>
        <v>รอข้อมูลคอลัมน์ H</v>
      </c>
      <c r="K522" s="150"/>
      <c r="L522" s="150"/>
      <c r="M522" s="150"/>
      <c r="N522" s="149" t="str" cm="1">
        <f t="array" ref="N522">IF(AND(K522:M522=""),"ยังไม่บันทึกข้อมูล",
IF(M522&lt;&gt;"",
IF(M522&gt;=1.3,M522,"เป็นไม้พุ่ม"),
IF(K522+L522&gt;=1.3,K522+L522,"เป็นไม้พุ่ม")))</f>
        <v>ยังไม่บันทึกข้อมูล</v>
      </c>
      <c r="O522" s="149" t="str">
        <f t="shared" si="66"/>
        <v>ข้อมูลไม่ถูกต้อง</v>
      </c>
      <c r="P522" s="149" t="str">
        <f t="shared" si="67"/>
        <v>ข้อมูลไม่ถูกต้อง</v>
      </c>
      <c r="Q522" s="149" t="str">
        <f t="shared" si="68"/>
        <v>ข้อมูลไม่ถูกต้อง</v>
      </c>
      <c r="R522" s="149" t="str">
        <f t="shared" si="69"/>
        <v>ข้อมูลไม่ถูกต้อง</v>
      </c>
      <c r="S522" s="149" t="str">
        <f>IF(ISNUMBER(R522),
IF(H$2=ตัวเลือก!A$30,"ยังไม่บันทึกข้อมูล",R522*0.27),"ข้อมูลไม่ถูกต้อง")</f>
        <v>ข้อมูลไม่ถูกต้อง</v>
      </c>
      <c r="T522" s="149" t="str">
        <f t="shared" si="70"/>
        <v>ข้อมูลไม่ถูกต้อง</v>
      </c>
      <c r="U522" s="149" t="str">
        <f>IF(ISNUMBER(R522),
IF(H$2=ตัวเลือก!A$30,"ยังไม่บันทึกข้อมูล",R522*0.47),"ข้อมูลไม่ถูกต้อง")</f>
        <v>ข้อมูลไม่ถูกต้อง</v>
      </c>
      <c r="V522" s="149" t="str">
        <f>IF(ISNUMBER(S522),
IF(H$2=ตัวเลือก!A$30,"ยังไม่บันทึกข้อมูล",S522*0.47),"ข้อมูลไม่ถูกต้อง")</f>
        <v>ข้อมูลไม่ถูกต้อง</v>
      </c>
      <c r="W522" s="149" t="str">
        <f t="shared" si="71"/>
        <v>ข้อมูลไม่ถูกต้อง</v>
      </c>
      <c r="X522" s="148" t="str">
        <f t="shared" si="64"/>
        <v>ข้อมูลไม่ถูกต้อง</v>
      </c>
      <c r="Y522" s="38"/>
      <c r="Z522" s="38"/>
      <c r="AA522" s="38"/>
    </row>
    <row r="523" spans="1:27" x14ac:dyDescent="0.45">
      <c r="A523" s="38">
        <v>518</v>
      </c>
      <c r="B523" s="38"/>
      <c r="C523" s="38"/>
      <c r="D523" s="38"/>
      <c r="E523" s="38"/>
      <c r="F523" s="35"/>
      <c r="G523" s="35"/>
      <c r="H523" s="150"/>
      <c r="I523" s="38"/>
      <c r="J523" s="149" t="str">
        <f t="shared" si="65"/>
        <v>รอข้อมูลคอลัมน์ H</v>
      </c>
      <c r="K523" s="150"/>
      <c r="L523" s="150"/>
      <c r="M523" s="150"/>
      <c r="N523" s="149" t="str" cm="1">
        <f t="array" ref="N523">IF(AND(K523:M523=""),"ยังไม่บันทึกข้อมูล",
IF(M523&lt;&gt;"",
IF(M523&gt;=1.3,M523,"เป็นไม้พุ่ม"),
IF(K523+L523&gt;=1.3,K523+L523,"เป็นไม้พุ่ม")))</f>
        <v>ยังไม่บันทึกข้อมูล</v>
      </c>
      <c r="O523" s="149" t="str">
        <f t="shared" si="66"/>
        <v>ข้อมูลไม่ถูกต้อง</v>
      </c>
      <c r="P523" s="149" t="str">
        <f t="shared" si="67"/>
        <v>ข้อมูลไม่ถูกต้อง</v>
      </c>
      <c r="Q523" s="149" t="str">
        <f t="shared" si="68"/>
        <v>ข้อมูลไม่ถูกต้อง</v>
      </c>
      <c r="R523" s="149" t="str">
        <f t="shared" si="69"/>
        <v>ข้อมูลไม่ถูกต้อง</v>
      </c>
      <c r="S523" s="149" t="str">
        <f>IF(ISNUMBER(R523),
IF(H$2=ตัวเลือก!A$30,"ยังไม่บันทึกข้อมูล",R523*0.27),"ข้อมูลไม่ถูกต้อง")</f>
        <v>ข้อมูลไม่ถูกต้อง</v>
      </c>
      <c r="T523" s="149" t="str">
        <f t="shared" si="70"/>
        <v>ข้อมูลไม่ถูกต้อง</v>
      </c>
      <c r="U523" s="149" t="str">
        <f>IF(ISNUMBER(R523),
IF(H$2=ตัวเลือก!A$30,"ยังไม่บันทึกข้อมูล",R523*0.47),"ข้อมูลไม่ถูกต้อง")</f>
        <v>ข้อมูลไม่ถูกต้อง</v>
      </c>
      <c r="V523" s="149" t="str">
        <f>IF(ISNUMBER(S523),
IF(H$2=ตัวเลือก!A$30,"ยังไม่บันทึกข้อมูล",S523*0.47),"ข้อมูลไม่ถูกต้อง")</f>
        <v>ข้อมูลไม่ถูกต้อง</v>
      </c>
      <c r="W523" s="149" t="str">
        <f t="shared" si="71"/>
        <v>ข้อมูลไม่ถูกต้อง</v>
      </c>
      <c r="X523" s="148" t="str">
        <f t="shared" si="64"/>
        <v>ข้อมูลไม่ถูกต้อง</v>
      </c>
      <c r="Y523" s="38"/>
      <c r="Z523" s="38"/>
      <c r="AA523" s="38"/>
    </row>
    <row r="524" spans="1:27" x14ac:dyDescent="0.45">
      <c r="A524" s="38">
        <v>519</v>
      </c>
      <c r="B524" s="38"/>
      <c r="C524" s="38"/>
      <c r="D524" s="38"/>
      <c r="E524" s="38"/>
      <c r="F524" s="35"/>
      <c r="G524" s="35"/>
      <c r="H524" s="150"/>
      <c r="I524" s="38"/>
      <c r="J524" s="149" t="str">
        <f t="shared" si="65"/>
        <v>รอข้อมูลคอลัมน์ H</v>
      </c>
      <c r="K524" s="150"/>
      <c r="L524" s="150"/>
      <c r="M524" s="150"/>
      <c r="N524" s="149" t="str" cm="1">
        <f t="array" ref="N524">IF(AND(K524:M524=""),"ยังไม่บันทึกข้อมูล",
IF(M524&lt;&gt;"",
IF(M524&gt;=1.3,M524,"เป็นไม้พุ่ม"),
IF(K524+L524&gt;=1.3,K524+L524,"เป็นไม้พุ่ม")))</f>
        <v>ยังไม่บันทึกข้อมูล</v>
      </c>
      <c r="O524" s="149" t="str">
        <f t="shared" si="66"/>
        <v>ข้อมูลไม่ถูกต้อง</v>
      </c>
      <c r="P524" s="149" t="str">
        <f t="shared" si="67"/>
        <v>ข้อมูลไม่ถูกต้อง</v>
      </c>
      <c r="Q524" s="149" t="str">
        <f t="shared" si="68"/>
        <v>ข้อมูลไม่ถูกต้อง</v>
      </c>
      <c r="R524" s="149" t="str">
        <f t="shared" si="69"/>
        <v>ข้อมูลไม่ถูกต้อง</v>
      </c>
      <c r="S524" s="149" t="str">
        <f>IF(ISNUMBER(R524),
IF(H$2=ตัวเลือก!A$30,"ยังไม่บันทึกข้อมูล",R524*0.27),"ข้อมูลไม่ถูกต้อง")</f>
        <v>ข้อมูลไม่ถูกต้อง</v>
      </c>
      <c r="T524" s="149" t="str">
        <f t="shared" si="70"/>
        <v>ข้อมูลไม่ถูกต้อง</v>
      </c>
      <c r="U524" s="149" t="str">
        <f>IF(ISNUMBER(R524),
IF(H$2=ตัวเลือก!A$30,"ยังไม่บันทึกข้อมูล",R524*0.47),"ข้อมูลไม่ถูกต้อง")</f>
        <v>ข้อมูลไม่ถูกต้อง</v>
      </c>
      <c r="V524" s="149" t="str">
        <f>IF(ISNUMBER(S524),
IF(H$2=ตัวเลือก!A$30,"ยังไม่บันทึกข้อมูล",S524*0.47),"ข้อมูลไม่ถูกต้อง")</f>
        <v>ข้อมูลไม่ถูกต้อง</v>
      </c>
      <c r="W524" s="149" t="str">
        <f t="shared" si="71"/>
        <v>ข้อมูลไม่ถูกต้อง</v>
      </c>
      <c r="X524" s="148" t="str">
        <f t="shared" ref="X524:X587" si="72">IF(ISNUMBER(W524),W524*(44/12),"ข้อมูลไม่ถูกต้อง")</f>
        <v>ข้อมูลไม่ถูกต้อง</v>
      </c>
      <c r="Y524" s="38"/>
      <c r="Z524" s="38"/>
      <c r="AA524" s="38"/>
    </row>
    <row r="525" spans="1:27" x14ac:dyDescent="0.45">
      <c r="A525" s="38">
        <v>520</v>
      </c>
      <c r="B525" s="38"/>
      <c r="C525" s="38"/>
      <c r="D525" s="38"/>
      <c r="E525" s="38"/>
      <c r="F525" s="35"/>
      <c r="G525" s="35"/>
      <c r="H525" s="150"/>
      <c r="I525" s="38"/>
      <c r="J525" s="149" t="str">
        <f t="shared" si="65"/>
        <v>รอข้อมูลคอลัมน์ H</v>
      </c>
      <c r="K525" s="150"/>
      <c r="L525" s="150"/>
      <c r="M525" s="150"/>
      <c r="N525" s="149" t="str" cm="1">
        <f t="array" ref="N525">IF(AND(K525:M525=""),"ยังไม่บันทึกข้อมูล",
IF(M525&lt;&gt;"",
IF(M525&gt;=1.3,M525,"เป็นไม้พุ่ม"),
IF(K525+L525&gt;=1.3,K525+L525,"เป็นไม้พุ่ม")))</f>
        <v>ยังไม่บันทึกข้อมูล</v>
      </c>
      <c r="O525" s="149" t="str">
        <f t="shared" si="66"/>
        <v>ข้อมูลไม่ถูกต้อง</v>
      </c>
      <c r="P525" s="149" t="str">
        <f t="shared" si="67"/>
        <v>ข้อมูลไม่ถูกต้อง</v>
      </c>
      <c r="Q525" s="149" t="str">
        <f t="shared" si="68"/>
        <v>ข้อมูลไม่ถูกต้อง</v>
      </c>
      <c r="R525" s="149" t="str">
        <f t="shared" si="69"/>
        <v>ข้อมูลไม่ถูกต้อง</v>
      </c>
      <c r="S525" s="149" t="str">
        <f>IF(ISNUMBER(R525),
IF(H$2=ตัวเลือก!A$30,"ยังไม่บันทึกข้อมูล",R525*0.27),"ข้อมูลไม่ถูกต้อง")</f>
        <v>ข้อมูลไม่ถูกต้อง</v>
      </c>
      <c r="T525" s="149" t="str">
        <f t="shared" si="70"/>
        <v>ข้อมูลไม่ถูกต้อง</v>
      </c>
      <c r="U525" s="149" t="str">
        <f>IF(ISNUMBER(R525),
IF(H$2=ตัวเลือก!A$30,"ยังไม่บันทึกข้อมูล",R525*0.47),"ข้อมูลไม่ถูกต้อง")</f>
        <v>ข้อมูลไม่ถูกต้อง</v>
      </c>
      <c r="V525" s="149" t="str">
        <f>IF(ISNUMBER(S525),
IF(H$2=ตัวเลือก!A$30,"ยังไม่บันทึกข้อมูล",S525*0.47),"ข้อมูลไม่ถูกต้อง")</f>
        <v>ข้อมูลไม่ถูกต้อง</v>
      </c>
      <c r="W525" s="149" t="str">
        <f t="shared" si="71"/>
        <v>ข้อมูลไม่ถูกต้อง</v>
      </c>
      <c r="X525" s="148" t="str">
        <f t="shared" si="72"/>
        <v>ข้อมูลไม่ถูกต้อง</v>
      </c>
      <c r="Y525" s="38"/>
      <c r="Z525" s="38"/>
      <c r="AA525" s="38"/>
    </row>
    <row r="526" spans="1:27" x14ac:dyDescent="0.45">
      <c r="A526" s="38">
        <v>521</v>
      </c>
      <c r="B526" s="38"/>
      <c r="C526" s="38"/>
      <c r="D526" s="38"/>
      <c r="E526" s="38"/>
      <c r="F526" s="35"/>
      <c r="G526" s="35"/>
      <c r="H526" s="150"/>
      <c r="I526" s="38"/>
      <c r="J526" s="149" t="str">
        <f t="shared" si="65"/>
        <v>รอข้อมูลคอลัมน์ H</v>
      </c>
      <c r="K526" s="150"/>
      <c r="L526" s="150"/>
      <c r="M526" s="150"/>
      <c r="N526" s="149" t="str" cm="1">
        <f t="array" ref="N526">IF(AND(K526:M526=""),"ยังไม่บันทึกข้อมูล",
IF(M526&lt;&gt;"",
IF(M526&gt;=1.3,M526,"เป็นไม้พุ่ม"),
IF(K526+L526&gt;=1.3,K526+L526,"เป็นไม้พุ่ม")))</f>
        <v>ยังไม่บันทึกข้อมูล</v>
      </c>
      <c r="O526" s="149" t="str">
        <f t="shared" si="66"/>
        <v>ข้อมูลไม่ถูกต้อง</v>
      </c>
      <c r="P526" s="149" t="str">
        <f t="shared" si="67"/>
        <v>ข้อมูลไม่ถูกต้อง</v>
      </c>
      <c r="Q526" s="149" t="str">
        <f t="shared" si="68"/>
        <v>ข้อมูลไม่ถูกต้อง</v>
      </c>
      <c r="R526" s="149" t="str">
        <f t="shared" si="69"/>
        <v>ข้อมูลไม่ถูกต้อง</v>
      </c>
      <c r="S526" s="149" t="str">
        <f>IF(ISNUMBER(R526),
IF(H$2=ตัวเลือก!A$30,"ยังไม่บันทึกข้อมูล",R526*0.27),"ข้อมูลไม่ถูกต้อง")</f>
        <v>ข้อมูลไม่ถูกต้อง</v>
      </c>
      <c r="T526" s="149" t="str">
        <f t="shared" si="70"/>
        <v>ข้อมูลไม่ถูกต้อง</v>
      </c>
      <c r="U526" s="149" t="str">
        <f>IF(ISNUMBER(R526),
IF(H$2=ตัวเลือก!A$30,"ยังไม่บันทึกข้อมูล",R526*0.47),"ข้อมูลไม่ถูกต้อง")</f>
        <v>ข้อมูลไม่ถูกต้อง</v>
      </c>
      <c r="V526" s="149" t="str">
        <f>IF(ISNUMBER(S526),
IF(H$2=ตัวเลือก!A$30,"ยังไม่บันทึกข้อมูล",S526*0.47),"ข้อมูลไม่ถูกต้อง")</f>
        <v>ข้อมูลไม่ถูกต้อง</v>
      </c>
      <c r="W526" s="149" t="str">
        <f t="shared" si="71"/>
        <v>ข้อมูลไม่ถูกต้อง</v>
      </c>
      <c r="X526" s="148" t="str">
        <f t="shared" si="72"/>
        <v>ข้อมูลไม่ถูกต้อง</v>
      </c>
      <c r="Y526" s="38"/>
      <c r="Z526" s="38"/>
      <c r="AA526" s="38"/>
    </row>
    <row r="527" spans="1:27" x14ac:dyDescent="0.45">
      <c r="A527" s="38">
        <v>522</v>
      </c>
      <c r="B527" s="38"/>
      <c r="C527" s="38"/>
      <c r="D527" s="38"/>
      <c r="E527" s="38"/>
      <c r="F527" s="35"/>
      <c r="G527" s="35"/>
      <c r="H527" s="150"/>
      <c r="I527" s="38"/>
      <c r="J527" s="149" t="str">
        <f t="shared" ref="J527:J590" si="73">IF(H527="","รอข้อมูลคอลัมน์ H",
IF(H527/PI()&gt;=4.5,H527/PI(),"ไม่นำมาคำนวณ"))</f>
        <v>รอข้อมูลคอลัมน์ H</v>
      </c>
      <c r="K527" s="150"/>
      <c r="L527" s="150"/>
      <c r="M527" s="150"/>
      <c r="N527" s="149" t="str" cm="1">
        <f t="array" ref="N527">IF(AND(K527:M527=""),"ยังไม่บันทึกข้อมูล",
IF(M527&lt;&gt;"",
IF(M527&gt;=1.3,M527,"เป็นไม้พุ่ม"),
IF(K527+L527&gt;=1.3,K527+L527,"เป็นไม้พุ่ม")))</f>
        <v>ยังไม่บันทึกข้อมูล</v>
      </c>
      <c r="O527" s="149" t="str">
        <f t="shared" si="66"/>
        <v>ข้อมูลไม่ถูกต้อง</v>
      </c>
      <c r="P527" s="149" t="str">
        <f t="shared" si="67"/>
        <v>ข้อมูลไม่ถูกต้อง</v>
      </c>
      <c r="Q527" s="149" t="str">
        <f t="shared" si="68"/>
        <v>ข้อมูลไม่ถูกต้อง</v>
      </c>
      <c r="R527" s="149" t="str">
        <f t="shared" si="69"/>
        <v>ข้อมูลไม่ถูกต้อง</v>
      </c>
      <c r="S527" s="149" t="str">
        <f>IF(ISNUMBER(R527),
IF(H$2=ตัวเลือก!A$30,"ยังไม่บันทึกข้อมูล",R527*0.27),"ข้อมูลไม่ถูกต้อง")</f>
        <v>ข้อมูลไม่ถูกต้อง</v>
      </c>
      <c r="T527" s="149" t="str">
        <f t="shared" si="70"/>
        <v>ข้อมูลไม่ถูกต้อง</v>
      </c>
      <c r="U527" s="149" t="str">
        <f>IF(ISNUMBER(R527),
IF(H$2=ตัวเลือก!A$30,"ยังไม่บันทึกข้อมูล",R527*0.47),"ข้อมูลไม่ถูกต้อง")</f>
        <v>ข้อมูลไม่ถูกต้อง</v>
      </c>
      <c r="V527" s="149" t="str">
        <f>IF(ISNUMBER(S527),
IF(H$2=ตัวเลือก!A$30,"ยังไม่บันทึกข้อมูล",S527*0.47),"ข้อมูลไม่ถูกต้อง")</f>
        <v>ข้อมูลไม่ถูกต้อง</v>
      </c>
      <c r="W527" s="149" t="str">
        <f t="shared" si="71"/>
        <v>ข้อมูลไม่ถูกต้อง</v>
      </c>
      <c r="X527" s="148" t="str">
        <f t="shared" si="72"/>
        <v>ข้อมูลไม่ถูกต้อง</v>
      </c>
      <c r="Y527" s="38"/>
      <c r="Z527" s="38"/>
      <c r="AA527" s="38"/>
    </row>
    <row r="528" spans="1:27" x14ac:dyDescent="0.45">
      <c r="A528" s="38">
        <v>523</v>
      </c>
      <c r="B528" s="38"/>
      <c r="C528" s="38"/>
      <c r="D528" s="38"/>
      <c r="E528" s="38"/>
      <c r="F528" s="35"/>
      <c r="G528" s="35"/>
      <c r="H528" s="150"/>
      <c r="I528" s="38"/>
      <c r="J528" s="149" t="str">
        <f t="shared" si="73"/>
        <v>รอข้อมูลคอลัมน์ H</v>
      </c>
      <c r="K528" s="150"/>
      <c r="L528" s="150"/>
      <c r="M528" s="150"/>
      <c r="N528" s="149" t="str" cm="1">
        <f t="array" ref="N528">IF(AND(K528:M528=""),"ยังไม่บันทึกข้อมูล",
IF(M528&lt;&gt;"",
IF(M528&gt;=1.3,M528,"เป็นไม้พุ่ม"),
IF(K528+L528&gt;=1.3,K528+L528,"เป็นไม้พุ่ม")))</f>
        <v>ยังไม่บันทึกข้อมูล</v>
      </c>
      <c r="O528" s="149" t="str">
        <f t="shared" si="66"/>
        <v>ข้อมูลไม่ถูกต้อง</v>
      </c>
      <c r="P528" s="149" t="str">
        <f t="shared" si="67"/>
        <v>ข้อมูลไม่ถูกต้อง</v>
      </c>
      <c r="Q528" s="149" t="str">
        <f t="shared" si="68"/>
        <v>ข้อมูลไม่ถูกต้อง</v>
      </c>
      <c r="R528" s="149" t="str">
        <f t="shared" si="69"/>
        <v>ข้อมูลไม่ถูกต้อง</v>
      </c>
      <c r="S528" s="149" t="str">
        <f>IF(ISNUMBER(R528),
IF(H$2=ตัวเลือก!A$30,"ยังไม่บันทึกข้อมูล",R528*0.27),"ข้อมูลไม่ถูกต้อง")</f>
        <v>ข้อมูลไม่ถูกต้อง</v>
      </c>
      <c r="T528" s="149" t="str">
        <f t="shared" si="70"/>
        <v>ข้อมูลไม่ถูกต้อง</v>
      </c>
      <c r="U528" s="149" t="str">
        <f>IF(ISNUMBER(R528),
IF(H$2=ตัวเลือก!A$30,"ยังไม่บันทึกข้อมูล",R528*0.47),"ข้อมูลไม่ถูกต้อง")</f>
        <v>ข้อมูลไม่ถูกต้อง</v>
      </c>
      <c r="V528" s="149" t="str">
        <f>IF(ISNUMBER(S528),
IF(H$2=ตัวเลือก!A$30,"ยังไม่บันทึกข้อมูล",S528*0.47),"ข้อมูลไม่ถูกต้อง")</f>
        <v>ข้อมูลไม่ถูกต้อง</v>
      </c>
      <c r="W528" s="149" t="str">
        <f t="shared" si="71"/>
        <v>ข้อมูลไม่ถูกต้อง</v>
      </c>
      <c r="X528" s="148" t="str">
        <f t="shared" si="72"/>
        <v>ข้อมูลไม่ถูกต้อง</v>
      </c>
      <c r="Y528" s="38"/>
      <c r="Z528" s="38"/>
      <c r="AA528" s="38"/>
    </row>
    <row r="529" spans="1:27" x14ac:dyDescent="0.45">
      <c r="A529" s="38">
        <v>524</v>
      </c>
      <c r="B529" s="38"/>
      <c r="C529" s="38"/>
      <c r="D529" s="38"/>
      <c r="E529" s="38"/>
      <c r="F529" s="35"/>
      <c r="G529" s="35"/>
      <c r="H529" s="150"/>
      <c r="I529" s="38"/>
      <c r="J529" s="149" t="str">
        <f t="shared" si="73"/>
        <v>รอข้อมูลคอลัมน์ H</v>
      </c>
      <c r="K529" s="150"/>
      <c r="L529" s="150"/>
      <c r="M529" s="150"/>
      <c r="N529" s="149" t="str" cm="1">
        <f t="array" ref="N529">IF(AND(K529:M529=""),"ยังไม่บันทึกข้อมูล",
IF(M529&lt;&gt;"",
IF(M529&gt;=1.3,M529,"เป็นไม้พุ่ม"),
IF(K529+L529&gt;=1.3,K529+L529,"เป็นไม้พุ่ม")))</f>
        <v>ยังไม่บันทึกข้อมูล</v>
      </c>
      <c r="O529" s="149" t="str">
        <f t="shared" si="66"/>
        <v>ข้อมูลไม่ถูกต้อง</v>
      </c>
      <c r="P529" s="149" t="str">
        <f t="shared" si="67"/>
        <v>ข้อมูลไม่ถูกต้อง</v>
      </c>
      <c r="Q529" s="149" t="str">
        <f t="shared" si="68"/>
        <v>ข้อมูลไม่ถูกต้อง</v>
      </c>
      <c r="R529" s="149" t="str">
        <f t="shared" si="69"/>
        <v>ข้อมูลไม่ถูกต้อง</v>
      </c>
      <c r="S529" s="149" t="str">
        <f>IF(ISNUMBER(R529),
IF(H$2=ตัวเลือก!A$30,"ยังไม่บันทึกข้อมูล",R529*0.27),"ข้อมูลไม่ถูกต้อง")</f>
        <v>ข้อมูลไม่ถูกต้อง</v>
      </c>
      <c r="T529" s="149" t="str">
        <f t="shared" si="70"/>
        <v>ข้อมูลไม่ถูกต้อง</v>
      </c>
      <c r="U529" s="149" t="str">
        <f>IF(ISNUMBER(R529),
IF(H$2=ตัวเลือก!A$30,"ยังไม่บันทึกข้อมูล",R529*0.47),"ข้อมูลไม่ถูกต้อง")</f>
        <v>ข้อมูลไม่ถูกต้อง</v>
      </c>
      <c r="V529" s="149" t="str">
        <f>IF(ISNUMBER(S529),
IF(H$2=ตัวเลือก!A$30,"ยังไม่บันทึกข้อมูล",S529*0.47),"ข้อมูลไม่ถูกต้อง")</f>
        <v>ข้อมูลไม่ถูกต้อง</v>
      </c>
      <c r="W529" s="149" t="str">
        <f t="shared" si="71"/>
        <v>ข้อมูลไม่ถูกต้อง</v>
      </c>
      <c r="X529" s="148" t="str">
        <f t="shared" si="72"/>
        <v>ข้อมูลไม่ถูกต้อง</v>
      </c>
      <c r="Y529" s="38"/>
      <c r="Z529" s="38"/>
      <c r="AA529" s="38"/>
    </row>
    <row r="530" spans="1:27" x14ac:dyDescent="0.45">
      <c r="A530" s="38">
        <v>525</v>
      </c>
      <c r="B530" s="38"/>
      <c r="C530" s="38"/>
      <c r="D530" s="38"/>
      <c r="E530" s="38"/>
      <c r="F530" s="35"/>
      <c r="G530" s="35"/>
      <c r="H530" s="150"/>
      <c r="I530" s="38"/>
      <c r="J530" s="149" t="str">
        <f t="shared" si="73"/>
        <v>รอข้อมูลคอลัมน์ H</v>
      </c>
      <c r="K530" s="150"/>
      <c r="L530" s="150"/>
      <c r="M530" s="150"/>
      <c r="N530" s="149" t="str" cm="1">
        <f t="array" ref="N530">IF(AND(K530:M530=""),"ยังไม่บันทึกข้อมูล",
IF(M530&lt;&gt;"",
IF(M530&gt;=1.3,M530,"เป็นไม้พุ่ม"),
IF(K530+L530&gt;=1.3,K530+L530,"เป็นไม้พุ่ม")))</f>
        <v>ยังไม่บันทึกข้อมูล</v>
      </c>
      <c r="O530" s="149" t="str">
        <f t="shared" si="66"/>
        <v>ข้อมูลไม่ถูกต้อง</v>
      </c>
      <c r="P530" s="149" t="str">
        <f t="shared" si="67"/>
        <v>ข้อมูลไม่ถูกต้อง</v>
      </c>
      <c r="Q530" s="149" t="str">
        <f t="shared" si="68"/>
        <v>ข้อมูลไม่ถูกต้อง</v>
      </c>
      <c r="R530" s="149" t="str">
        <f t="shared" si="69"/>
        <v>ข้อมูลไม่ถูกต้อง</v>
      </c>
      <c r="S530" s="149" t="str">
        <f>IF(ISNUMBER(R530),
IF(H$2=ตัวเลือก!A$30,"ยังไม่บันทึกข้อมูล",R530*0.27),"ข้อมูลไม่ถูกต้อง")</f>
        <v>ข้อมูลไม่ถูกต้อง</v>
      </c>
      <c r="T530" s="149" t="str">
        <f t="shared" si="70"/>
        <v>ข้อมูลไม่ถูกต้อง</v>
      </c>
      <c r="U530" s="149" t="str">
        <f>IF(ISNUMBER(R530),
IF(H$2=ตัวเลือก!A$30,"ยังไม่บันทึกข้อมูล",R530*0.47),"ข้อมูลไม่ถูกต้อง")</f>
        <v>ข้อมูลไม่ถูกต้อง</v>
      </c>
      <c r="V530" s="149" t="str">
        <f>IF(ISNUMBER(S530),
IF(H$2=ตัวเลือก!A$30,"ยังไม่บันทึกข้อมูล",S530*0.47),"ข้อมูลไม่ถูกต้อง")</f>
        <v>ข้อมูลไม่ถูกต้อง</v>
      </c>
      <c r="W530" s="149" t="str">
        <f t="shared" si="71"/>
        <v>ข้อมูลไม่ถูกต้อง</v>
      </c>
      <c r="X530" s="148" t="str">
        <f t="shared" si="72"/>
        <v>ข้อมูลไม่ถูกต้อง</v>
      </c>
      <c r="Y530" s="38"/>
      <c r="Z530" s="38"/>
      <c r="AA530" s="38"/>
    </row>
    <row r="531" spans="1:27" x14ac:dyDescent="0.45">
      <c r="A531" s="38">
        <v>526</v>
      </c>
      <c r="B531" s="38"/>
      <c r="C531" s="38"/>
      <c r="D531" s="38"/>
      <c r="E531" s="38"/>
      <c r="F531" s="35"/>
      <c r="G531" s="35"/>
      <c r="H531" s="150"/>
      <c r="I531" s="38"/>
      <c r="J531" s="149" t="str">
        <f t="shared" si="73"/>
        <v>รอข้อมูลคอลัมน์ H</v>
      </c>
      <c r="K531" s="150"/>
      <c r="L531" s="150"/>
      <c r="M531" s="150"/>
      <c r="N531" s="149" t="str" cm="1">
        <f t="array" ref="N531">IF(AND(K531:M531=""),"ยังไม่บันทึกข้อมูล",
IF(M531&lt;&gt;"",
IF(M531&gt;=1.3,M531,"เป็นไม้พุ่ม"),
IF(K531+L531&gt;=1.3,K531+L531,"เป็นไม้พุ่ม")))</f>
        <v>ยังไม่บันทึกข้อมูล</v>
      </c>
      <c r="O531" s="149" t="str">
        <f t="shared" si="66"/>
        <v>ข้อมูลไม่ถูกต้อง</v>
      </c>
      <c r="P531" s="149" t="str">
        <f t="shared" si="67"/>
        <v>ข้อมูลไม่ถูกต้อง</v>
      </c>
      <c r="Q531" s="149" t="str">
        <f t="shared" si="68"/>
        <v>ข้อมูลไม่ถูกต้อง</v>
      </c>
      <c r="R531" s="149" t="str">
        <f t="shared" si="69"/>
        <v>ข้อมูลไม่ถูกต้อง</v>
      </c>
      <c r="S531" s="149" t="str">
        <f>IF(ISNUMBER(R531),
IF(H$2=ตัวเลือก!A$30,"ยังไม่บันทึกข้อมูล",R531*0.27),"ข้อมูลไม่ถูกต้อง")</f>
        <v>ข้อมูลไม่ถูกต้อง</v>
      </c>
      <c r="T531" s="149" t="str">
        <f t="shared" si="70"/>
        <v>ข้อมูลไม่ถูกต้อง</v>
      </c>
      <c r="U531" s="149" t="str">
        <f>IF(ISNUMBER(R531),
IF(H$2=ตัวเลือก!A$30,"ยังไม่บันทึกข้อมูล",R531*0.47),"ข้อมูลไม่ถูกต้อง")</f>
        <v>ข้อมูลไม่ถูกต้อง</v>
      </c>
      <c r="V531" s="149" t="str">
        <f>IF(ISNUMBER(S531),
IF(H$2=ตัวเลือก!A$30,"ยังไม่บันทึกข้อมูล",S531*0.47),"ข้อมูลไม่ถูกต้อง")</f>
        <v>ข้อมูลไม่ถูกต้อง</v>
      </c>
      <c r="W531" s="149" t="str">
        <f t="shared" si="71"/>
        <v>ข้อมูลไม่ถูกต้อง</v>
      </c>
      <c r="X531" s="148" t="str">
        <f t="shared" si="72"/>
        <v>ข้อมูลไม่ถูกต้อง</v>
      </c>
      <c r="Y531" s="38"/>
      <c r="Z531" s="38"/>
      <c r="AA531" s="38"/>
    </row>
    <row r="532" spans="1:27" x14ac:dyDescent="0.45">
      <c r="A532" s="38">
        <v>527</v>
      </c>
      <c r="B532" s="38"/>
      <c r="C532" s="38"/>
      <c r="D532" s="38"/>
      <c r="E532" s="38"/>
      <c r="F532" s="35"/>
      <c r="G532" s="35"/>
      <c r="H532" s="150"/>
      <c r="I532" s="38"/>
      <c r="J532" s="149" t="str">
        <f t="shared" si="73"/>
        <v>รอข้อมูลคอลัมน์ H</v>
      </c>
      <c r="K532" s="150"/>
      <c r="L532" s="150"/>
      <c r="M532" s="150"/>
      <c r="N532" s="149" t="str" cm="1">
        <f t="array" ref="N532">IF(AND(K532:M532=""),"ยังไม่บันทึกข้อมูล",
IF(M532&lt;&gt;"",
IF(M532&gt;=1.3,M532,"เป็นไม้พุ่ม"),
IF(K532+L532&gt;=1.3,K532+L532,"เป็นไม้พุ่ม")))</f>
        <v>ยังไม่บันทึกข้อมูล</v>
      </c>
      <c r="O532" s="149" t="str">
        <f t="shared" si="66"/>
        <v>ข้อมูลไม่ถูกต้อง</v>
      </c>
      <c r="P532" s="149" t="str">
        <f t="shared" si="67"/>
        <v>ข้อมูลไม่ถูกต้อง</v>
      </c>
      <c r="Q532" s="149" t="str">
        <f t="shared" si="68"/>
        <v>ข้อมูลไม่ถูกต้อง</v>
      </c>
      <c r="R532" s="149" t="str">
        <f t="shared" si="69"/>
        <v>ข้อมูลไม่ถูกต้อง</v>
      </c>
      <c r="S532" s="149" t="str">
        <f>IF(ISNUMBER(R532),
IF(H$2=ตัวเลือก!A$30,"ยังไม่บันทึกข้อมูล",R532*0.27),"ข้อมูลไม่ถูกต้อง")</f>
        <v>ข้อมูลไม่ถูกต้อง</v>
      </c>
      <c r="T532" s="149" t="str">
        <f t="shared" si="70"/>
        <v>ข้อมูลไม่ถูกต้อง</v>
      </c>
      <c r="U532" s="149" t="str">
        <f>IF(ISNUMBER(R532),
IF(H$2=ตัวเลือก!A$30,"ยังไม่บันทึกข้อมูล",R532*0.47),"ข้อมูลไม่ถูกต้อง")</f>
        <v>ข้อมูลไม่ถูกต้อง</v>
      </c>
      <c r="V532" s="149" t="str">
        <f>IF(ISNUMBER(S532),
IF(H$2=ตัวเลือก!A$30,"ยังไม่บันทึกข้อมูล",S532*0.47),"ข้อมูลไม่ถูกต้อง")</f>
        <v>ข้อมูลไม่ถูกต้อง</v>
      </c>
      <c r="W532" s="149" t="str">
        <f t="shared" si="71"/>
        <v>ข้อมูลไม่ถูกต้อง</v>
      </c>
      <c r="X532" s="148" t="str">
        <f t="shared" si="72"/>
        <v>ข้อมูลไม่ถูกต้อง</v>
      </c>
      <c r="Y532" s="38"/>
      <c r="Z532" s="38"/>
      <c r="AA532" s="38"/>
    </row>
    <row r="533" spans="1:27" x14ac:dyDescent="0.45">
      <c r="A533" s="38">
        <v>528</v>
      </c>
      <c r="B533" s="38"/>
      <c r="C533" s="38"/>
      <c r="D533" s="38"/>
      <c r="E533" s="38"/>
      <c r="F533" s="35"/>
      <c r="G533" s="35"/>
      <c r="H533" s="150"/>
      <c r="I533" s="38"/>
      <c r="J533" s="149" t="str">
        <f t="shared" si="73"/>
        <v>รอข้อมูลคอลัมน์ H</v>
      </c>
      <c r="K533" s="150"/>
      <c r="L533" s="150"/>
      <c r="M533" s="150"/>
      <c r="N533" s="149" t="str" cm="1">
        <f t="array" ref="N533">IF(AND(K533:M533=""),"ยังไม่บันทึกข้อมูล",
IF(M533&lt;&gt;"",
IF(M533&gt;=1.3,M533,"เป็นไม้พุ่ม"),
IF(K533+L533&gt;=1.3,K533+L533,"เป็นไม้พุ่ม")))</f>
        <v>ยังไม่บันทึกข้อมูล</v>
      </c>
      <c r="O533" s="149" t="str">
        <f t="shared" si="66"/>
        <v>ข้อมูลไม่ถูกต้อง</v>
      </c>
      <c r="P533" s="149" t="str">
        <f t="shared" si="67"/>
        <v>ข้อมูลไม่ถูกต้อง</v>
      </c>
      <c r="Q533" s="149" t="str">
        <f t="shared" si="68"/>
        <v>ข้อมูลไม่ถูกต้อง</v>
      </c>
      <c r="R533" s="149" t="str">
        <f t="shared" si="69"/>
        <v>ข้อมูลไม่ถูกต้อง</v>
      </c>
      <c r="S533" s="149" t="str">
        <f>IF(ISNUMBER(R533),
IF(H$2=ตัวเลือก!A$30,"ยังไม่บันทึกข้อมูล",R533*0.27),"ข้อมูลไม่ถูกต้อง")</f>
        <v>ข้อมูลไม่ถูกต้อง</v>
      </c>
      <c r="T533" s="149" t="str">
        <f t="shared" si="70"/>
        <v>ข้อมูลไม่ถูกต้อง</v>
      </c>
      <c r="U533" s="149" t="str">
        <f>IF(ISNUMBER(R533),
IF(H$2=ตัวเลือก!A$30,"ยังไม่บันทึกข้อมูล",R533*0.47),"ข้อมูลไม่ถูกต้อง")</f>
        <v>ข้อมูลไม่ถูกต้อง</v>
      </c>
      <c r="V533" s="149" t="str">
        <f>IF(ISNUMBER(S533),
IF(H$2=ตัวเลือก!A$30,"ยังไม่บันทึกข้อมูล",S533*0.47),"ข้อมูลไม่ถูกต้อง")</f>
        <v>ข้อมูลไม่ถูกต้อง</v>
      </c>
      <c r="W533" s="149" t="str">
        <f t="shared" si="71"/>
        <v>ข้อมูลไม่ถูกต้อง</v>
      </c>
      <c r="X533" s="148" t="str">
        <f t="shared" si="72"/>
        <v>ข้อมูลไม่ถูกต้อง</v>
      </c>
      <c r="Y533" s="38"/>
      <c r="Z533" s="38"/>
      <c r="AA533" s="38"/>
    </row>
    <row r="534" spans="1:27" x14ac:dyDescent="0.45">
      <c r="A534" s="38">
        <v>529</v>
      </c>
      <c r="B534" s="38"/>
      <c r="C534" s="38"/>
      <c r="D534" s="38"/>
      <c r="E534" s="38"/>
      <c r="F534" s="35"/>
      <c r="G534" s="35"/>
      <c r="H534" s="150"/>
      <c r="I534" s="38"/>
      <c r="J534" s="149" t="str">
        <f t="shared" si="73"/>
        <v>รอข้อมูลคอลัมน์ H</v>
      </c>
      <c r="K534" s="150"/>
      <c r="L534" s="150"/>
      <c r="M534" s="150"/>
      <c r="N534" s="149" t="str" cm="1">
        <f t="array" ref="N534">IF(AND(K534:M534=""),"ยังไม่บันทึกข้อมูล",
IF(M534&lt;&gt;"",
IF(M534&gt;=1.3,M534,"เป็นไม้พุ่ม"),
IF(K534+L534&gt;=1.3,K534+L534,"เป็นไม้พุ่ม")))</f>
        <v>ยังไม่บันทึกข้อมูล</v>
      </c>
      <c r="O534" s="149" t="str">
        <f t="shared" si="66"/>
        <v>ข้อมูลไม่ถูกต้อง</v>
      </c>
      <c r="P534" s="149" t="str">
        <f t="shared" si="67"/>
        <v>ข้อมูลไม่ถูกต้อง</v>
      </c>
      <c r="Q534" s="149" t="str">
        <f t="shared" si="68"/>
        <v>ข้อมูลไม่ถูกต้อง</v>
      </c>
      <c r="R534" s="149" t="str">
        <f t="shared" si="69"/>
        <v>ข้อมูลไม่ถูกต้อง</v>
      </c>
      <c r="S534" s="149" t="str">
        <f>IF(ISNUMBER(R534),
IF(H$2=ตัวเลือก!A$30,"ยังไม่บันทึกข้อมูล",R534*0.27),"ข้อมูลไม่ถูกต้อง")</f>
        <v>ข้อมูลไม่ถูกต้อง</v>
      </c>
      <c r="T534" s="149" t="str">
        <f t="shared" si="70"/>
        <v>ข้อมูลไม่ถูกต้อง</v>
      </c>
      <c r="U534" s="149" t="str">
        <f>IF(ISNUMBER(R534),
IF(H$2=ตัวเลือก!A$30,"ยังไม่บันทึกข้อมูล",R534*0.47),"ข้อมูลไม่ถูกต้อง")</f>
        <v>ข้อมูลไม่ถูกต้อง</v>
      </c>
      <c r="V534" s="149" t="str">
        <f>IF(ISNUMBER(S534),
IF(H$2=ตัวเลือก!A$30,"ยังไม่บันทึกข้อมูล",S534*0.47),"ข้อมูลไม่ถูกต้อง")</f>
        <v>ข้อมูลไม่ถูกต้อง</v>
      </c>
      <c r="W534" s="149" t="str">
        <f t="shared" si="71"/>
        <v>ข้อมูลไม่ถูกต้อง</v>
      </c>
      <c r="X534" s="148" t="str">
        <f t="shared" si="72"/>
        <v>ข้อมูลไม่ถูกต้อง</v>
      </c>
      <c r="Y534" s="38"/>
      <c r="Z534" s="38"/>
      <c r="AA534" s="38"/>
    </row>
    <row r="535" spans="1:27" x14ac:dyDescent="0.45">
      <c r="A535" s="38">
        <v>530</v>
      </c>
      <c r="B535" s="38"/>
      <c r="C535" s="38"/>
      <c r="D535" s="38"/>
      <c r="E535" s="38"/>
      <c r="F535" s="35"/>
      <c r="G535" s="35"/>
      <c r="H535" s="150"/>
      <c r="I535" s="38"/>
      <c r="J535" s="149" t="str">
        <f t="shared" si="73"/>
        <v>รอข้อมูลคอลัมน์ H</v>
      </c>
      <c r="K535" s="150"/>
      <c r="L535" s="150"/>
      <c r="M535" s="150"/>
      <c r="N535" s="149" t="str" cm="1">
        <f t="array" ref="N535">IF(AND(K535:M535=""),"ยังไม่บันทึกข้อมูล",
IF(M535&lt;&gt;"",
IF(M535&gt;=1.3,M535,"เป็นไม้พุ่ม"),
IF(K535+L535&gt;=1.3,K535+L535,"เป็นไม้พุ่ม")))</f>
        <v>ยังไม่บันทึกข้อมูล</v>
      </c>
      <c r="O535" s="149" t="str">
        <f t="shared" si="66"/>
        <v>ข้อมูลไม่ถูกต้อง</v>
      </c>
      <c r="P535" s="149" t="str">
        <f t="shared" si="67"/>
        <v>ข้อมูลไม่ถูกต้อง</v>
      </c>
      <c r="Q535" s="149" t="str">
        <f t="shared" si="68"/>
        <v>ข้อมูลไม่ถูกต้อง</v>
      </c>
      <c r="R535" s="149" t="str">
        <f t="shared" si="69"/>
        <v>ข้อมูลไม่ถูกต้อง</v>
      </c>
      <c r="S535" s="149" t="str">
        <f>IF(ISNUMBER(R535),
IF(H$2=ตัวเลือก!A$30,"ยังไม่บันทึกข้อมูล",R535*0.27),"ข้อมูลไม่ถูกต้อง")</f>
        <v>ข้อมูลไม่ถูกต้อง</v>
      </c>
      <c r="T535" s="149" t="str">
        <f t="shared" si="70"/>
        <v>ข้อมูลไม่ถูกต้อง</v>
      </c>
      <c r="U535" s="149" t="str">
        <f>IF(ISNUMBER(R535),
IF(H$2=ตัวเลือก!A$30,"ยังไม่บันทึกข้อมูล",R535*0.47),"ข้อมูลไม่ถูกต้อง")</f>
        <v>ข้อมูลไม่ถูกต้อง</v>
      </c>
      <c r="V535" s="149" t="str">
        <f>IF(ISNUMBER(S535),
IF(H$2=ตัวเลือก!A$30,"ยังไม่บันทึกข้อมูล",S535*0.47),"ข้อมูลไม่ถูกต้อง")</f>
        <v>ข้อมูลไม่ถูกต้อง</v>
      </c>
      <c r="W535" s="149" t="str">
        <f t="shared" si="71"/>
        <v>ข้อมูลไม่ถูกต้อง</v>
      </c>
      <c r="X535" s="148" t="str">
        <f t="shared" si="72"/>
        <v>ข้อมูลไม่ถูกต้อง</v>
      </c>
      <c r="Y535" s="38"/>
      <c r="Z535" s="38"/>
      <c r="AA535" s="38"/>
    </row>
    <row r="536" spans="1:27" x14ac:dyDescent="0.45">
      <c r="A536" s="38">
        <v>531</v>
      </c>
      <c r="B536" s="38"/>
      <c r="C536" s="38"/>
      <c r="D536" s="38"/>
      <c r="E536" s="38"/>
      <c r="F536" s="35"/>
      <c r="G536" s="35"/>
      <c r="H536" s="150"/>
      <c r="I536" s="38"/>
      <c r="J536" s="149" t="str">
        <f t="shared" si="73"/>
        <v>รอข้อมูลคอลัมน์ H</v>
      </c>
      <c r="K536" s="150"/>
      <c r="L536" s="150"/>
      <c r="M536" s="150"/>
      <c r="N536" s="149" t="str" cm="1">
        <f t="array" ref="N536">IF(AND(K536:M536=""),"ยังไม่บันทึกข้อมูล",
IF(M536&lt;&gt;"",
IF(M536&gt;=1.3,M536,"เป็นไม้พุ่ม"),
IF(K536+L536&gt;=1.3,K536+L536,"เป็นไม้พุ่ม")))</f>
        <v>ยังไม่บันทึกข้อมูล</v>
      </c>
      <c r="O536" s="149" t="str">
        <f t="shared" si="66"/>
        <v>ข้อมูลไม่ถูกต้อง</v>
      </c>
      <c r="P536" s="149" t="str">
        <f t="shared" si="67"/>
        <v>ข้อมูลไม่ถูกต้อง</v>
      </c>
      <c r="Q536" s="149" t="str">
        <f t="shared" si="68"/>
        <v>ข้อมูลไม่ถูกต้อง</v>
      </c>
      <c r="R536" s="149" t="str">
        <f t="shared" si="69"/>
        <v>ข้อมูลไม่ถูกต้อง</v>
      </c>
      <c r="S536" s="149" t="str">
        <f>IF(ISNUMBER(R536),
IF(H$2=ตัวเลือก!A$30,"ยังไม่บันทึกข้อมูล",R536*0.27),"ข้อมูลไม่ถูกต้อง")</f>
        <v>ข้อมูลไม่ถูกต้อง</v>
      </c>
      <c r="T536" s="149" t="str">
        <f t="shared" si="70"/>
        <v>ข้อมูลไม่ถูกต้อง</v>
      </c>
      <c r="U536" s="149" t="str">
        <f>IF(ISNUMBER(R536),
IF(H$2=ตัวเลือก!A$30,"ยังไม่บันทึกข้อมูล",R536*0.47),"ข้อมูลไม่ถูกต้อง")</f>
        <v>ข้อมูลไม่ถูกต้อง</v>
      </c>
      <c r="V536" s="149" t="str">
        <f>IF(ISNUMBER(S536),
IF(H$2=ตัวเลือก!A$30,"ยังไม่บันทึกข้อมูล",S536*0.47),"ข้อมูลไม่ถูกต้อง")</f>
        <v>ข้อมูลไม่ถูกต้อง</v>
      </c>
      <c r="W536" s="149" t="str">
        <f t="shared" si="71"/>
        <v>ข้อมูลไม่ถูกต้อง</v>
      </c>
      <c r="X536" s="148" t="str">
        <f t="shared" si="72"/>
        <v>ข้อมูลไม่ถูกต้อง</v>
      </c>
      <c r="Y536" s="38"/>
      <c r="Z536" s="38"/>
      <c r="AA536" s="38"/>
    </row>
    <row r="537" spans="1:27" x14ac:dyDescent="0.45">
      <c r="A537" s="38">
        <v>532</v>
      </c>
      <c r="B537" s="38"/>
      <c r="C537" s="38"/>
      <c r="D537" s="38"/>
      <c r="E537" s="38"/>
      <c r="F537" s="35"/>
      <c r="G537" s="35"/>
      <c r="H537" s="150"/>
      <c r="I537" s="38"/>
      <c r="J537" s="149" t="str">
        <f t="shared" si="73"/>
        <v>รอข้อมูลคอลัมน์ H</v>
      </c>
      <c r="K537" s="150"/>
      <c r="L537" s="150"/>
      <c r="M537" s="150"/>
      <c r="N537" s="149" t="str" cm="1">
        <f t="array" ref="N537">IF(AND(K537:M537=""),"ยังไม่บันทึกข้อมูล",
IF(M537&lt;&gt;"",
IF(M537&gt;=1.3,M537,"เป็นไม้พุ่ม"),
IF(K537+L537&gt;=1.3,K537+L537,"เป็นไม้พุ่ม")))</f>
        <v>ยังไม่บันทึกข้อมูล</v>
      </c>
      <c r="O537" s="149" t="str">
        <f t="shared" si="66"/>
        <v>ข้อมูลไม่ถูกต้อง</v>
      </c>
      <c r="P537" s="149" t="str">
        <f t="shared" si="67"/>
        <v>ข้อมูลไม่ถูกต้อง</v>
      </c>
      <c r="Q537" s="149" t="str">
        <f t="shared" si="68"/>
        <v>ข้อมูลไม่ถูกต้อง</v>
      </c>
      <c r="R537" s="149" t="str">
        <f t="shared" si="69"/>
        <v>ข้อมูลไม่ถูกต้อง</v>
      </c>
      <c r="S537" s="149" t="str">
        <f>IF(ISNUMBER(R537),
IF(H$2=ตัวเลือก!A$30,"ยังไม่บันทึกข้อมูล",R537*0.27),"ข้อมูลไม่ถูกต้อง")</f>
        <v>ข้อมูลไม่ถูกต้อง</v>
      </c>
      <c r="T537" s="149" t="str">
        <f t="shared" si="70"/>
        <v>ข้อมูลไม่ถูกต้อง</v>
      </c>
      <c r="U537" s="149" t="str">
        <f>IF(ISNUMBER(R537),
IF(H$2=ตัวเลือก!A$30,"ยังไม่บันทึกข้อมูล",R537*0.47),"ข้อมูลไม่ถูกต้อง")</f>
        <v>ข้อมูลไม่ถูกต้อง</v>
      </c>
      <c r="V537" s="149" t="str">
        <f>IF(ISNUMBER(S537),
IF(H$2=ตัวเลือก!A$30,"ยังไม่บันทึกข้อมูล",S537*0.47),"ข้อมูลไม่ถูกต้อง")</f>
        <v>ข้อมูลไม่ถูกต้อง</v>
      </c>
      <c r="W537" s="149" t="str">
        <f t="shared" si="71"/>
        <v>ข้อมูลไม่ถูกต้อง</v>
      </c>
      <c r="X537" s="148" t="str">
        <f t="shared" si="72"/>
        <v>ข้อมูลไม่ถูกต้อง</v>
      </c>
      <c r="Y537" s="38"/>
      <c r="Z537" s="38"/>
      <c r="AA537" s="38"/>
    </row>
    <row r="538" spans="1:27" x14ac:dyDescent="0.45">
      <c r="A538" s="38">
        <v>533</v>
      </c>
      <c r="B538" s="38"/>
      <c r="C538" s="38"/>
      <c r="D538" s="38"/>
      <c r="E538" s="38"/>
      <c r="F538" s="35"/>
      <c r="G538" s="35"/>
      <c r="H538" s="150"/>
      <c r="I538" s="38"/>
      <c r="J538" s="149" t="str">
        <f t="shared" si="73"/>
        <v>รอข้อมูลคอลัมน์ H</v>
      </c>
      <c r="K538" s="150"/>
      <c r="L538" s="150"/>
      <c r="M538" s="150"/>
      <c r="N538" s="149" t="str" cm="1">
        <f t="array" ref="N538">IF(AND(K538:M538=""),"ยังไม่บันทึกข้อมูล",
IF(M538&lt;&gt;"",
IF(M538&gt;=1.3,M538,"เป็นไม้พุ่ม"),
IF(K538+L538&gt;=1.3,K538+L538,"เป็นไม้พุ่ม")))</f>
        <v>ยังไม่บันทึกข้อมูล</v>
      </c>
      <c r="O538" s="149" t="str">
        <f t="shared" si="66"/>
        <v>ข้อมูลไม่ถูกต้อง</v>
      </c>
      <c r="P538" s="149" t="str">
        <f t="shared" si="67"/>
        <v>ข้อมูลไม่ถูกต้อง</v>
      </c>
      <c r="Q538" s="149" t="str">
        <f t="shared" si="68"/>
        <v>ข้อมูลไม่ถูกต้อง</v>
      </c>
      <c r="R538" s="149" t="str">
        <f t="shared" si="69"/>
        <v>ข้อมูลไม่ถูกต้อง</v>
      </c>
      <c r="S538" s="149" t="str">
        <f>IF(ISNUMBER(R538),
IF(H$2=ตัวเลือก!A$30,"ยังไม่บันทึกข้อมูล",R538*0.27),"ข้อมูลไม่ถูกต้อง")</f>
        <v>ข้อมูลไม่ถูกต้อง</v>
      </c>
      <c r="T538" s="149" t="str">
        <f t="shared" si="70"/>
        <v>ข้อมูลไม่ถูกต้อง</v>
      </c>
      <c r="U538" s="149" t="str">
        <f>IF(ISNUMBER(R538),
IF(H$2=ตัวเลือก!A$30,"ยังไม่บันทึกข้อมูล",R538*0.47),"ข้อมูลไม่ถูกต้อง")</f>
        <v>ข้อมูลไม่ถูกต้อง</v>
      </c>
      <c r="V538" s="149" t="str">
        <f>IF(ISNUMBER(S538),
IF(H$2=ตัวเลือก!A$30,"ยังไม่บันทึกข้อมูล",S538*0.47),"ข้อมูลไม่ถูกต้อง")</f>
        <v>ข้อมูลไม่ถูกต้อง</v>
      </c>
      <c r="W538" s="149" t="str">
        <f t="shared" si="71"/>
        <v>ข้อมูลไม่ถูกต้อง</v>
      </c>
      <c r="X538" s="148" t="str">
        <f t="shared" si="72"/>
        <v>ข้อมูลไม่ถูกต้อง</v>
      </c>
      <c r="Y538" s="38"/>
      <c r="Z538" s="38"/>
      <c r="AA538" s="38"/>
    </row>
    <row r="539" spans="1:27" x14ac:dyDescent="0.45">
      <c r="A539" s="38">
        <v>534</v>
      </c>
      <c r="B539" s="38"/>
      <c r="C539" s="38"/>
      <c r="D539" s="38"/>
      <c r="E539" s="38"/>
      <c r="F539" s="35"/>
      <c r="G539" s="35"/>
      <c r="H539" s="150"/>
      <c r="I539" s="38"/>
      <c r="J539" s="149" t="str">
        <f t="shared" si="73"/>
        <v>รอข้อมูลคอลัมน์ H</v>
      </c>
      <c r="K539" s="150"/>
      <c r="L539" s="150"/>
      <c r="M539" s="150"/>
      <c r="N539" s="149" t="str" cm="1">
        <f t="array" ref="N539">IF(AND(K539:M539=""),"ยังไม่บันทึกข้อมูล",
IF(M539&lt;&gt;"",
IF(M539&gt;=1.3,M539,"เป็นไม้พุ่ม"),
IF(K539+L539&gt;=1.3,K539+L539,"เป็นไม้พุ่ม")))</f>
        <v>ยังไม่บันทึกข้อมูล</v>
      </c>
      <c r="O539" s="149" t="str">
        <f t="shared" si="66"/>
        <v>ข้อมูลไม่ถูกต้อง</v>
      </c>
      <c r="P539" s="149" t="str">
        <f t="shared" si="67"/>
        <v>ข้อมูลไม่ถูกต้อง</v>
      </c>
      <c r="Q539" s="149" t="str">
        <f t="shared" si="68"/>
        <v>ข้อมูลไม่ถูกต้อง</v>
      </c>
      <c r="R539" s="149" t="str">
        <f t="shared" si="69"/>
        <v>ข้อมูลไม่ถูกต้อง</v>
      </c>
      <c r="S539" s="149" t="str">
        <f>IF(ISNUMBER(R539),
IF(H$2=ตัวเลือก!A$30,"ยังไม่บันทึกข้อมูล",R539*0.27),"ข้อมูลไม่ถูกต้อง")</f>
        <v>ข้อมูลไม่ถูกต้อง</v>
      </c>
      <c r="T539" s="149" t="str">
        <f t="shared" si="70"/>
        <v>ข้อมูลไม่ถูกต้อง</v>
      </c>
      <c r="U539" s="149" t="str">
        <f>IF(ISNUMBER(R539),
IF(H$2=ตัวเลือก!A$30,"ยังไม่บันทึกข้อมูล",R539*0.47),"ข้อมูลไม่ถูกต้อง")</f>
        <v>ข้อมูลไม่ถูกต้อง</v>
      </c>
      <c r="V539" s="149" t="str">
        <f>IF(ISNUMBER(S539),
IF(H$2=ตัวเลือก!A$30,"ยังไม่บันทึกข้อมูล",S539*0.47),"ข้อมูลไม่ถูกต้อง")</f>
        <v>ข้อมูลไม่ถูกต้อง</v>
      </c>
      <c r="W539" s="149" t="str">
        <f t="shared" si="71"/>
        <v>ข้อมูลไม่ถูกต้อง</v>
      </c>
      <c r="X539" s="148" t="str">
        <f t="shared" si="72"/>
        <v>ข้อมูลไม่ถูกต้อง</v>
      </c>
      <c r="Y539" s="38"/>
      <c r="Z539" s="38"/>
      <c r="AA539" s="38"/>
    </row>
    <row r="540" spans="1:27" x14ac:dyDescent="0.45">
      <c r="A540" s="38">
        <v>535</v>
      </c>
      <c r="B540" s="38"/>
      <c r="C540" s="38"/>
      <c r="D540" s="38"/>
      <c r="E540" s="38"/>
      <c r="F540" s="35"/>
      <c r="G540" s="35"/>
      <c r="H540" s="150"/>
      <c r="I540" s="38"/>
      <c r="J540" s="149" t="str">
        <f t="shared" si="73"/>
        <v>รอข้อมูลคอลัมน์ H</v>
      </c>
      <c r="K540" s="150"/>
      <c r="L540" s="150"/>
      <c r="M540" s="150"/>
      <c r="N540" s="149" t="str" cm="1">
        <f t="array" ref="N540">IF(AND(K540:M540=""),"ยังไม่บันทึกข้อมูล",
IF(M540&lt;&gt;"",
IF(M540&gt;=1.3,M540,"เป็นไม้พุ่ม"),
IF(K540+L540&gt;=1.3,K540+L540,"เป็นไม้พุ่ม")))</f>
        <v>ยังไม่บันทึกข้อมูล</v>
      </c>
      <c r="O540" s="149" t="str">
        <f t="shared" si="66"/>
        <v>ข้อมูลไม่ถูกต้อง</v>
      </c>
      <c r="P540" s="149" t="str">
        <f t="shared" si="67"/>
        <v>ข้อมูลไม่ถูกต้อง</v>
      </c>
      <c r="Q540" s="149" t="str">
        <f t="shared" si="68"/>
        <v>ข้อมูลไม่ถูกต้อง</v>
      </c>
      <c r="R540" s="149" t="str">
        <f t="shared" si="69"/>
        <v>ข้อมูลไม่ถูกต้อง</v>
      </c>
      <c r="S540" s="149" t="str">
        <f>IF(ISNUMBER(R540),
IF(H$2=ตัวเลือก!A$30,"ยังไม่บันทึกข้อมูล",R540*0.27),"ข้อมูลไม่ถูกต้อง")</f>
        <v>ข้อมูลไม่ถูกต้อง</v>
      </c>
      <c r="T540" s="149" t="str">
        <f t="shared" si="70"/>
        <v>ข้อมูลไม่ถูกต้อง</v>
      </c>
      <c r="U540" s="149" t="str">
        <f>IF(ISNUMBER(R540),
IF(H$2=ตัวเลือก!A$30,"ยังไม่บันทึกข้อมูล",R540*0.47),"ข้อมูลไม่ถูกต้อง")</f>
        <v>ข้อมูลไม่ถูกต้อง</v>
      </c>
      <c r="V540" s="149" t="str">
        <f>IF(ISNUMBER(S540),
IF(H$2=ตัวเลือก!A$30,"ยังไม่บันทึกข้อมูล",S540*0.47),"ข้อมูลไม่ถูกต้อง")</f>
        <v>ข้อมูลไม่ถูกต้อง</v>
      </c>
      <c r="W540" s="149" t="str">
        <f t="shared" si="71"/>
        <v>ข้อมูลไม่ถูกต้อง</v>
      </c>
      <c r="X540" s="148" t="str">
        <f t="shared" si="72"/>
        <v>ข้อมูลไม่ถูกต้อง</v>
      </c>
      <c r="Y540" s="38"/>
      <c r="Z540" s="38"/>
      <c r="AA540" s="38"/>
    </row>
    <row r="541" spans="1:27" x14ac:dyDescent="0.45">
      <c r="A541" s="38">
        <v>536</v>
      </c>
      <c r="B541" s="38"/>
      <c r="C541" s="38"/>
      <c r="D541" s="38"/>
      <c r="E541" s="38"/>
      <c r="F541" s="35"/>
      <c r="G541" s="35"/>
      <c r="H541" s="150"/>
      <c r="I541" s="38"/>
      <c r="J541" s="149" t="str">
        <f t="shared" si="73"/>
        <v>รอข้อมูลคอลัมน์ H</v>
      </c>
      <c r="K541" s="150"/>
      <c r="L541" s="150"/>
      <c r="M541" s="150"/>
      <c r="N541" s="149" t="str" cm="1">
        <f t="array" ref="N541">IF(AND(K541:M541=""),"ยังไม่บันทึกข้อมูล",
IF(M541&lt;&gt;"",
IF(M541&gt;=1.3,M541,"เป็นไม้พุ่ม"),
IF(K541+L541&gt;=1.3,K541+L541,"เป็นไม้พุ่ม")))</f>
        <v>ยังไม่บันทึกข้อมูล</v>
      </c>
      <c r="O541" s="149" t="str">
        <f t="shared" si="66"/>
        <v>ข้อมูลไม่ถูกต้อง</v>
      </c>
      <c r="P541" s="149" t="str">
        <f t="shared" si="67"/>
        <v>ข้อมูลไม่ถูกต้อง</v>
      </c>
      <c r="Q541" s="149" t="str">
        <f t="shared" si="68"/>
        <v>ข้อมูลไม่ถูกต้อง</v>
      </c>
      <c r="R541" s="149" t="str">
        <f t="shared" si="69"/>
        <v>ข้อมูลไม่ถูกต้อง</v>
      </c>
      <c r="S541" s="149" t="str">
        <f>IF(ISNUMBER(R541),
IF(H$2=ตัวเลือก!A$30,"ยังไม่บันทึกข้อมูล",R541*0.27),"ข้อมูลไม่ถูกต้อง")</f>
        <v>ข้อมูลไม่ถูกต้อง</v>
      </c>
      <c r="T541" s="149" t="str">
        <f t="shared" si="70"/>
        <v>ข้อมูลไม่ถูกต้อง</v>
      </c>
      <c r="U541" s="149" t="str">
        <f>IF(ISNUMBER(R541),
IF(H$2=ตัวเลือก!A$30,"ยังไม่บันทึกข้อมูล",R541*0.47),"ข้อมูลไม่ถูกต้อง")</f>
        <v>ข้อมูลไม่ถูกต้อง</v>
      </c>
      <c r="V541" s="149" t="str">
        <f>IF(ISNUMBER(S541),
IF(H$2=ตัวเลือก!A$30,"ยังไม่บันทึกข้อมูล",S541*0.47),"ข้อมูลไม่ถูกต้อง")</f>
        <v>ข้อมูลไม่ถูกต้อง</v>
      </c>
      <c r="W541" s="149" t="str">
        <f t="shared" si="71"/>
        <v>ข้อมูลไม่ถูกต้อง</v>
      </c>
      <c r="X541" s="148" t="str">
        <f t="shared" si="72"/>
        <v>ข้อมูลไม่ถูกต้อง</v>
      </c>
      <c r="Y541" s="38"/>
      <c r="Z541" s="38"/>
      <c r="AA541" s="38"/>
    </row>
    <row r="542" spans="1:27" x14ac:dyDescent="0.45">
      <c r="A542" s="38">
        <v>537</v>
      </c>
      <c r="B542" s="38"/>
      <c r="C542" s="38"/>
      <c r="D542" s="38"/>
      <c r="E542" s="38"/>
      <c r="F542" s="35"/>
      <c r="G542" s="35"/>
      <c r="H542" s="150"/>
      <c r="I542" s="38"/>
      <c r="J542" s="149" t="str">
        <f t="shared" si="73"/>
        <v>รอข้อมูลคอลัมน์ H</v>
      </c>
      <c r="K542" s="150"/>
      <c r="L542" s="150"/>
      <c r="M542" s="150"/>
      <c r="N542" s="149" t="str" cm="1">
        <f t="array" ref="N542">IF(AND(K542:M542=""),"ยังไม่บันทึกข้อมูล",
IF(M542&lt;&gt;"",
IF(M542&gt;=1.3,M542,"เป็นไม้พุ่ม"),
IF(K542+L542&gt;=1.3,K542+L542,"เป็นไม้พุ่ม")))</f>
        <v>ยังไม่บันทึกข้อมูล</v>
      </c>
      <c r="O542" s="149" t="str">
        <f t="shared" si="66"/>
        <v>ข้อมูลไม่ถูกต้อง</v>
      </c>
      <c r="P542" s="149" t="str">
        <f t="shared" si="67"/>
        <v>ข้อมูลไม่ถูกต้อง</v>
      </c>
      <c r="Q542" s="149" t="str">
        <f t="shared" si="68"/>
        <v>ข้อมูลไม่ถูกต้อง</v>
      </c>
      <c r="R542" s="149" t="str">
        <f t="shared" si="69"/>
        <v>ข้อมูลไม่ถูกต้อง</v>
      </c>
      <c r="S542" s="149" t="str">
        <f>IF(ISNUMBER(R542),
IF(H$2=ตัวเลือก!A$30,"ยังไม่บันทึกข้อมูล",R542*0.27),"ข้อมูลไม่ถูกต้อง")</f>
        <v>ข้อมูลไม่ถูกต้อง</v>
      </c>
      <c r="T542" s="149" t="str">
        <f t="shared" si="70"/>
        <v>ข้อมูลไม่ถูกต้อง</v>
      </c>
      <c r="U542" s="149" t="str">
        <f>IF(ISNUMBER(R542),
IF(H$2=ตัวเลือก!A$30,"ยังไม่บันทึกข้อมูล",R542*0.47),"ข้อมูลไม่ถูกต้อง")</f>
        <v>ข้อมูลไม่ถูกต้อง</v>
      </c>
      <c r="V542" s="149" t="str">
        <f>IF(ISNUMBER(S542),
IF(H$2=ตัวเลือก!A$30,"ยังไม่บันทึกข้อมูล",S542*0.47),"ข้อมูลไม่ถูกต้อง")</f>
        <v>ข้อมูลไม่ถูกต้อง</v>
      </c>
      <c r="W542" s="149" t="str">
        <f t="shared" si="71"/>
        <v>ข้อมูลไม่ถูกต้อง</v>
      </c>
      <c r="X542" s="148" t="str">
        <f t="shared" si="72"/>
        <v>ข้อมูลไม่ถูกต้อง</v>
      </c>
      <c r="Y542" s="38"/>
      <c r="Z542" s="38"/>
      <c r="AA542" s="38"/>
    </row>
    <row r="543" spans="1:27" x14ac:dyDescent="0.45">
      <c r="A543" s="38">
        <v>538</v>
      </c>
      <c r="B543" s="38"/>
      <c r="C543" s="38"/>
      <c r="D543" s="38"/>
      <c r="E543" s="38"/>
      <c r="F543" s="35"/>
      <c r="G543" s="35"/>
      <c r="H543" s="150"/>
      <c r="I543" s="38"/>
      <c r="J543" s="149" t="str">
        <f t="shared" si="73"/>
        <v>รอข้อมูลคอลัมน์ H</v>
      </c>
      <c r="K543" s="150"/>
      <c r="L543" s="150"/>
      <c r="M543" s="150"/>
      <c r="N543" s="149" t="str" cm="1">
        <f t="array" ref="N543">IF(AND(K543:M543=""),"ยังไม่บันทึกข้อมูล",
IF(M543&lt;&gt;"",
IF(M543&gt;=1.3,M543,"เป็นไม้พุ่ม"),
IF(K543+L543&gt;=1.3,K543+L543,"เป็นไม้พุ่ม")))</f>
        <v>ยังไม่บันทึกข้อมูล</v>
      </c>
      <c r="O543" s="149" t="str">
        <f t="shared" si="66"/>
        <v>ข้อมูลไม่ถูกต้อง</v>
      </c>
      <c r="P543" s="149" t="str">
        <f t="shared" si="67"/>
        <v>ข้อมูลไม่ถูกต้อง</v>
      </c>
      <c r="Q543" s="149" t="str">
        <f t="shared" si="68"/>
        <v>ข้อมูลไม่ถูกต้อง</v>
      </c>
      <c r="R543" s="149" t="str">
        <f t="shared" si="69"/>
        <v>ข้อมูลไม่ถูกต้อง</v>
      </c>
      <c r="S543" s="149" t="str">
        <f>IF(ISNUMBER(R543),
IF(H$2=ตัวเลือก!A$30,"ยังไม่บันทึกข้อมูล",R543*0.27),"ข้อมูลไม่ถูกต้อง")</f>
        <v>ข้อมูลไม่ถูกต้อง</v>
      </c>
      <c r="T543" s="149" t="str">
        <f t="shared" si="70"/>
        <v>ข้อมูลไม่ถูกต้อง</v>
      </c>
      <c r="U543" s="149" t="str">
        <f>IF(ISNUMBER(R543),
IF(H$2=ตัวเลือก!A$30,"ยังไม่บันทึกข้อมูล",R543*0.47),"ข้อมูลไม่ถูกต้อง")</f>
        <v>ข้อมูลไม่ถูกต้อง</v>
      </c>
      <c r="V543" s="149" t="str">
        <f>IF(ISNUMBER(S543),
IF(H$2=ตัวเลือก!A$30,"ยังไม่บันทึกข้อมูล",S543*0.47),"ข้อมูลไม่ถูกต้อง")</f>
        <v>ข้อมูลไม่ถูกต้อง</v>
      </c>
      <c r="W543" s="149" t="str">
        <f t="shared" si="71"/>
        <v>ข้อมูลไม่ถูกต้อง</v>
      </c>
      <c r="X543" s="148" t="str">
        <f t="shared" si="72"/>
        <v>ข้อมูลไม่ถูกต้อง</v>
      </c>
      <c r="Y543" s="38"/>
      <c r="Z543" s="38"/>
      <c r="AA543" s="38"/>
    </row>
    <row r="544" spans="1:27" x14ac:dyDescent="0.45">
      <c r="A544" s="38">
        <v>539</v>
      </c>
      <c r="B544" s="38"/>
      <c r="C544" s="38"/>
      <c r="D544" s="38"/>
      <c r="E544" s="38"/>
      <c r="F544" s="35"/>
      <c r="G544" s="35"/>
      <c r="H544" s="150"/>
      <c r="I544" s="38"/>
      <c r="J544" s="149" t="str">
        <f t="shared" si="73"/>
        <v>รอข้อมูลคอลัมน์ H</v>
      </c>
      <c r="K544" s="150"/>
      <c r="L544" s="150"/>
      <c r="M544" s="150"/>
      <c r="N544" s="149" t="str" cm="1">
        <f t="array" ref="N544">IF(AND(K544:M544=""),"ยังไม่บันทึกข้อมูล",
IF(M544&lt;&gt;"",
IF(M544&gt;=1.3,M544,"เป็นไม้พุ่ม"),
IF(K544+L544&gt;=1.3,K544+L544,"เป็นไม้พุ่ม")))</f>
        <v>ยังไม่บันทึกข้อมูล</v>
      </c>
      <c r="O544" s="149" t="str">
        <f t="shared" si="66"/>
        <v>ข้อมูลไม่ถูกต้อง</v>
      </c>
      <c r="P544" s="149" t="str">
        <f t="shared" si="67"/>
        <v>ข้อมูลไม่ถูกต้อง</v>
      </c>
      <c r="Q544" s="149" t="str">
        <f t="shared" si="68"/>
        <v>ข้อมูลไม่ถูกต้อง</v>
      </c>
      <c r="R544" s="149" t="str">
        <f t="shared" si="69"/>
        <v>ข้อมูลไม่ถูกต้อง</v>
      </c>
      <c r="S544" s="149" t="str">
        <f>IF(ISNUMBER(R544),
IF(H$2=ตัวเลือก!A$30,"ยังไม่บันทึกข้อมูล",R544*0.27),"ข้อมูลไม่ถูกต้อง")</f>
        <v>ข้อมูลไม่ถูกต้อง</v>
      </c>
      <c r="T544" s="149" t="str">
        <f t="shared" si="70"/>
        <v>ข้อมูลไม่ถูกต้อง</v>
      </c>
      <c r="U544" s="149" t="str">
        <f>IF(ISNUMBER(R544),
IF(H$2=ตัวเลือก!A$30,"ยังไม่บันทึกข้อมูล",R544*0.47),"ข้อมูลไม่ถูกต้อง")</f>
        <v>ข้อมูลไม่ถูกต้อง</v>
      </c>
      <c r="V544" s="149" t="str">
        <f>IF(ISNUMBER(S544),
IF(H$2=ตัวเลือก!A$30,"ยังไม่บันทึกข้อมูล",S544*0.47),"ข้อมูลไม่ถูกต้อง")</f>
        <v>ข้อมูลไม่ถูกต้อง</v>
      </c>
      <c r="W544" s="149" t="str">
        <f t="shared" si="71"/>
        <v>ข้อมูลไม่ถูกต้อง</v>
      </c>
      <c r="X544" s="148" t="str">
        <f t="shared" si="72"/>
        <v>ข้อมูลไม่ถูกต้อง</v>
      </c>
      <c r="Y544" s="38"/>
      <c r="Z544" s="38"/>
      <c r="AA544" s="38"/>
    </row>
    <row r="545" spans="1:27" x14ac:dyDescent="0.45">
      <c r="A545" s="38">
        <v>540</v>
      </c>
      <c r="B545" s="38"/>
      <c r="C545" s="38"/>
      <c r="D545" s="38"/>
      <c r="E545" s="38"/>
      <c r="F545" s="35"/>
      <c r="G545" s="35"/>
      <c r="H545" s="150"/>
      <c r="I545" s="38"/>
      <c r="J545" s="149" t="str">
        <f t="shared" si="73"/>
        <v>รอข้อมูลคอลัมน์ H</v>
      </c>
      <c r="K545" s="150"/>
      <c r="L545" s="150"/>
      <c r="M545" s="150"/>
      <c r="N545" s="149" t="str" cm="1">
        <f t="array" ref="N545">IF(AND(K545:M545=""),"ยังไม่บันทึกข้อมูล",
IF(M545&lt;&gt;"",
IF(M545&gt;=1.3,M545,"เป็นไม้พุ่ม"),
IF(K545+L545&gt;=1.3,K545+L545,"เป็นไม้พุ่ม")))</f>
        <v>ยังไม่บันทึกข้อมูล</v>
      </c>
      <c r="O545" s="149" t="str">
        <f t="shared" si="66"/>
        <v>ข้อมูลไม่ถูกต้อง</v>
      </c>
      <c r="P545" s="149" t="str">
        <f t="shared" si="67"/>
        <v>ข้อมูลไม่ถูกต้อง</v>
      </c>
      <c r="Q545" s="149" t="str">
        <f t="shared" si="68"/>
        <v>ข้อมูลไม่ถูกต้อง</v>
      </c>
      <c r="R545" s="149" t="str">
        <f t="shared" si="69"/>
        <v>ข้อมูลไม่ถูกต้อง</v>
      </c>
      <c r="S545" s="149" t="str">
        <f>IF(ISNUMBER(R545),
IF(H$2=ตัวเลือก!A$30,"ยังไม่บันทึกข้อมูล",R545*0.27),"ข้อมูลไม่ถูกต้อง")</f>
        <v>ข้อมูลไม่ถูกต้อง</v>
      </c>
      <c r="T545" s="149" t="str">
        <f t="shared" si="70"/>
        <v>ข้อมูลไม่ถูกต้อง</v>
      </c>
      <c r="U545" s="149" t="str">
        <f>IF(ISNUMBER(R545),
IF(H$2=ตัวเลือก!A$30,"ยังไม่บันทึกข้อมูล",R545*0.47),"ข้อมูลไม่ถูกต้อง")</f>
        <v>ข้อมูลไม่ถูกต้อง</v>
      </c>
      <c r="V545" s="149" t="str">
        <f>IF(ISNUMBER(S545),
IF(H$2=ตัวเลือก!A$30,"ยังไม่บันทึกข้อมูล",S545*0.47),"ข้อมูลไม่ถูกต้อง")</f>
        <v>ข้อมูลไม่ถูกต้อง</v>
      </c>
      <c r="W545" s="149" t="str">
        <f t="shared" si="71"/>
        <v>ข้อมูลไม่ถูกต้อง</v>
      </c>
      <c r="X545" s="148" t="str">
        <f t="shared" si="72"/>
        <v>ข้อมูลไม่ถูกต้อง</v>
      </c>
      <c r="Y545" s="38"/>
      <c r="Z545" s="38"/>
      <c r="AA545" s="38"/>
    </row>
    <row r="546" spans="1:27" x14ac:dyDescent="0.45">
      <c r="A546" s="38">
        <v>541</v>
      </c>
      <c r="B546" s="38"/>
      <c r="C546" s="38"/>
      <c r="D546" s="38"/>
      <c r="E546" s="38"/>
      <c r="F546" s="35"/>
      <c r="G546" s="35"/>
      <c r="H546" s="150"/>
      <c r="I546" s="38"/>
      <c r="J546" s="149" t="str">
        <f t="shared" si="73"/>
        <v>รอข้อมูลคอลัมน์ H</v>
      </c>
      <c r="K546" s="150"/>
      <c r="L546" s="150"/>
      <c r="M546" s="150"/>
      <c r="N546" s="149" t="str" cm="1">
        <f t="array" ref="N546">IF(AND(K546:M546=""),"ยังไม่บันทึกข้อมูล",
IF(M546&lt;&gt;"",
IF(M546&gt;=1.3,M546,"เป็นไม้พุ่ม"),
IF(K546+L546&gt;=1.3,K546+L546,"เป็นไม้พุ่ม")))</f>
        <v>ยังไม่บันทึกข้อมูล</v>
      </c>
      <c r="O546" s="149" t="str">
        <f t="shared" si="66"/>
        <v>ข้อมูลไม่ถูกต้อง</v>
      </c>
      <c r="P546" s="149" t="str">
        <f t="shared" si="67"/>
        <v>ข้อมูลไม่ถูกต้อง</v>
      </c>
      <c r="Q546" s="149" t="str">
        <f t="shared" si="68"/>
        <v>ข้อมูลไม่ถูกต้อง</v>
      </c>
      <c r="R546" s="149" t="str">
        <f t="shared" si="69"/>
        <v>ข้อมูลไม่ถูกต้อง</v>
      </c>
      <c r="S546" s="149" t="str">
        <f>IF(ISNUMBER(R546),
IF(H$2=ตัวเลือก!A$30,"ยังไม่บันทึกข้อมูล",R546*0.27),"ข้อมูลไม่ถูกต้อง")</f>
        <v>ข้อมูลไม่ถูกต้อง</v>
      </c>
      <c r="T546" s="149" t="str">
        <f t="shared" si="70"/>
        <v>ข้อมูลไม่ถูกต้อง</v>
      </c>
      <c r="U546" s="149" t="str">
        <f>IF(ISNUMBER(R546),
IF(H$2=ตัวเลือก!A$30,"ยังไม่บันทึกข้อมูล",R546*0.47),"ข้อมูลไม่ถูกต้อง")</f>
        <v>ข้อมูลไม่ถูกต้อง</v>
      </c>
      <c r="V546" s="149" t="str">
        <f>IF(ISNUMBER(S546),
IF(H$2=ตัวเลือก!A$30,"ยังไม่บันทึกข้อมูล",S546*0.47),"ข้อมูลไม่ถูกต้อง")</f>
        <v>ข้อมูลไม่ถูกต้อง</v>
      </c>
      <c r="W546" s="149" t="str">
        <f t="shared" si="71"/>
        <v>ข้อมูลไม่ถูกต้อง</v>
      </c>
      <c r="X546" s="148" t="str">
        <f t="shared" si="72"/>
        <v>ข้อมูลไม่ถูกต้อง</v>
      </c>
      <c r="Y546" s="38"/>
      <c r="Z546" s="38"/>
      <c r="AA546" s="38"/>
    </row>
    <row r="547" spans="1:27" x14ac:dyDescent="0.45">
      <c r="A547" s="38">
        <v>542</v>
      </c>
      <c r="B547" s="38"/>
      <c r="C547" s="38"/>
      <c r="D547" s="38"/>
      <c r="E547" s="38"/>
      <c r="F547" s="35"/>
      <c r="G547" s="35"/>
      <c r="H547" s="150"/>
      <c r="I547" s="38"/>
      <c r="J547" s="149" t="str">
        <f t="shared" si="73"/>
        <v>รอข้อมูลคอลัมน์ H</v>
      </c>
      <c r="K547" s="150"/>
      <c r="L547" s="150"/>
      <c r="M547" s="150"/>
      <c r="N547" s="149" t="str" cm="1">
        <f t="array" ref="N547">IF(AND(K547:M547=""),"ยังไม่บันทึกข้อมูล",
IF(M547&lt;&gt;"",
IF(M547&gt;=1.3,M547,"เป็นไม้พุ่ม"),
IF(K547+L547&gt;=1.3,K547+L547,"เป็นไม้พุ่ม")))</f>
        <v>ยังไม่บันทึกข้อมูล</v>
      </c>
      <c r="O547" s="149" t="str">
        <f t="shared" si="66"/>
        <v>ข้อมูลไม่ถูกต้อง</v>
      </c>
      <c r="P547" s="149" t="str">
        <f t="shared" si="67"/>
        <v>ข้อมูลไม่ถูกต้อง</v>
      </c>
      <c r="Q547" s="149" t="str">
        <f t="shared" si="68"/>
        <v>ข้อมูลไม่ถูกต้อง</v>
      </c>
      <c r="R547" s="149" t="str">
        <f t="shared" si="69"/>
        <v>ข้อมูลไม่ถูกต้อง</v>
      </c>
      <c r="S547" s="149" t="str">
        <f>IF(ISNUMBER(R547),
IF(H$2=ตัวเลือก!A$30,"ยังไม่บันทึกข้อมูล",R547*0.27),"ข้อมูลไม่ถูกต้อง")</f>
        <v>ข้อมูลไม่ถูกต้อง</v>
      </c>
      <c r="T547" s="149" t="str">
        <f t="shared" si="70"/>
        <v>ข้อมูลไม่ถูกต้อง</v>
      </c>
      <c r="U547" s="149" t="str">
        <f>IF(ISNUMBER(R547),
IF(H$2=ตัวเลือก!A$30,"ยังไม่บันทึกข้อมูล",R547*0.47),"ข้อมูลไม่ถูกต้อง")</f>
        <v>ข้อมูลไม่ถูกต้อง</v>
      </c>
      <c r="V547" s="149" t="str">
        <f>IF(ISNUMBER(S547),
IF(H$2=ตัวเลือก!A$30,"ยังไม่บันทึกข้อมูล",S547*0.47),"ข้อมูลไม่ถูกต้อง")</f>
        <v>ข้อมูลไม่ถูกต้อง</v>
      </c>
      <c r="W547" s="149" t="str">
        <f t="shared" si="71"/>
        <v>ข้อมูลไม่ถูกต้อง</v>
      </c>
      <c r="X547" s="148" t="str">
        <f t="shared" si="72"/>
        <v>ข้อมูลไม่ถูกต้อง</v>
      </c>
      <c r="Y547" s="38"/>
      <c r="Z547" s="38"/>
      <c r="AA547" s="38"/>
    </row>
    <row r="548" spans="1:27" x14ac:dyDescent="0.45">
      <c r="A548" s="38">
        <v>543</v>
      </c>
      <c r="B548" s="38"/>
      <c r="C548" s="38"/>
      <c r="D548" s="38"/>
      <c r="E548" s="38"/>
      <c r="F548" s="35"/>
      <c r="G548" s="35"/>
      <c r="H548" s="150"/>
      <c r="I548" s="38"/>
      <c r="J548" s="149" t="str">
        <f t="shared" si="73"/>
        <v>รอข้อมูลคอลัมน์ H</v>
      </c>
      <c r="K548" s="150"/>
      <c r="L548" s="150"/>
      <c r="M548" s="150"/>
      <c r="N548" s="149" t="str" cm="1">
        <f t="array" ref="N548">IF(AND(K548:M548=""),"ยังไม่บันทึกข้อมูล",
IF(M548&lt;&gt;"",
IF(M548&gt;=1.3,M548,"เป็นไม้พุ่ม"),
IF(K548+L548&gt;=1.3,K548+L548,"เป็นไม้พุ่ม")))</f>
        <v>ยังไม่บันทึกข้อมูล</v>
      </c>
      <c r="O548" s="149" t="str">
        <f t="shared" si="66"/>
        <v>ข้อมูลไม่ถูกต้อง</v>
      </c>
      <c r="P548" s="149" t="str">
        <f t="shared" si="67"/>
        <v>ข้อมูลไม่ถูกต้อง</v>
      </c>
      <c r="Q548" s="149" t="str">
        <f t="shared" si="68"/>
        <v>ข้อมูลไม่ถูกต้อง</v>
      </c>
      <c r="R548" s="149" t="str">
        <f t="shared" si="69"/>
        <v>ข้อมูลไม่ถูกต้อง</v>
      </c>
      <c r="S548" s="149" t="str">
        <f>IF(ISNUMBER(R548),
IF(H$2=ตัวเลือก!A$30,"ยังไม่บันทึกข้อมูล",R548*0.27),"ข้อมูลไม่ถูกต้อง")</f>
        <v>ข้อมูลไม่ถูกต้อง</v>
      </c>
      <c r="T548" s="149" t="str">
        <f t="shared" si="70"/>
        <v>ข้อมูลไม่ถูกต้อง</v>
      </c>
      <c r="U548" s="149" t="str">
        <f>IF(ISNUMBER(R548),
IF(H$2=ตัวเลือก!A$30,"ยังไม่บันทึกข้อมูล",R548*0.47),"ข้อมูลไม่ถูกต้อง")</f>
        <v>ข้อมูลไม่ถูกต้อง</v>
      </c>
      <c r="V548" s="149" t="str">
        <f>IF(ISNUMBER(S548),
IF(H$2=ตัวเลือก!A$30,"ยังไม่บันทึกข้อมูล",S548*0.47),"ข้อมูลไม่ถูกต้อง")</f>
        <v>ข้อมูลไม่ถูกต้อง</v>
      </c>
      <c r="W548" s="149" t="str">
        <f t="shared" si="71"/>
        <v>ข้อมูลไม่ถูกต้อง</v>
      </c>
      <c r="X548" s="148" t="str">
        <f t="shared" si="72"/>
        <v>ข้อมูลไม่ถูกต้อง</v>
      </c>
      <c r="Y548" s="38"/>
      <c r="Z548" s="38"/>
      <c r="AA548" s="38"/>
    </row>
    <row r="549" spans="1:27" x14ac:dyDescent="0.45">
      <c r="A549" s="38">
        <v>544</v>
      </c>
      <c r="B549" s="38"/>
      <c r="C549" s="38"/>
      <c r="D549" s="38"/>
      <c r="E549" s="38"/>
      <c r="F549" s="35"/>
      <c r="G549" s="35"/>
      <c r="H549" s="150"/>
      <c r="I549" s="38"/>
      <c r="J549" s="149" t="str">
        <f t="shared" si="73"/>
        <v>รอข้อมูลคอลัมน์ H</v>
      </c>
      <c r="K549" s="150"/>
      <c r="L549" s="150"/>
      <c r="M549" s="150"/>
      <c r="N549" s="149" t="str" cm="1">
        <f t="array" ref="N549">IF(AND(K549:M549=""),"ยังไม่บันทึกข้อมูล",
IF(M549&lt;&gt;"",
IF(M549&gt;=1.3,M549,"เป็นไม้พุ่ม"),
IF(K549+L549&gt;=1.3,K549+L549,"เป็นไม้พุ่ม")))</f>
        <v>ยังไม่บันทึกข้อมูล</v>
      </c>
      <c r="O549" s="149" t="str">
        <f t="shared" si="66"/>
        <v>ข้อมูลไม่ถูกต้อง</v>
      </c>
      <c r="P549" s="149" t="str">
        <f t="shared" si="67"/>
        <v>ข้อมูลไม่ถูกต้อง</v>
      </c>
      <c r="Q549" s="149" t="str">
        <f t="shared" si="68"/>
        <v>ข้อมูลไม่ถูกต้อง</v>
      </c>
      <c r="R549" s="149" t="str">
        <f t="shared" si="69"/>
        <v>ข้อมูลไม่ถูกต้อง</v>
      </c>
      <c r="S549" s="149" t="str">
        <f>IF(ISNUMBER(R549),
IF(H$2=ตัวเลือก!A$30,"ยังไม่บันทึกข้อมูล",R549*0.27),"ข้อมูลไม่ถูกต้อง")</f>
        <v>ข้อมูลไม่ถูกต้อง</v>
      </c>
      <c r="T549" s="149" t="str">
        <f t="shared" si="70"/>
        <v>ข้อมูลไม่ถูกต้อง</v>
      </c>
      <c r="U549" s="149" t="str">
        <f>IF(ISNUMBER(R549),
IF(H$2=ตัวเลือก!A$30,"ยังไม่บันทึกข้อมูล",R549*0.47),"ข้อมูลไม่ถูกต้อง")</f>
        <v>ข้อมูลไม่ถูกต้อง</v>
      </c>
      <c r="V549" s="149" t="str">
        <f>IF(ISNUMBER(S549),
IF(H$2=ตัวเลือก!A$30,"ยังไม่บันทึกข้อมูล",S549*0.47),"ข้อมูลไม่ถูกต้อง")</f>
        <v>ข้อมูลไม่ถูกต้อง</v>
      </c>
      <c r="W549" s="149" t="str">
        <f t="shared" si="71"/>
        <v>ข้อมูลไม่ถูกต้อง</v>
      </c>
      <c r="X549" s="148" t="str">
        <f t="shared" si="72"/>
        <v>ข้อมูลไม่ถูกต้อง</v>
      </c>
      <c r="Y549" s="38"/>
      <c r="Z549" s="38"/>
      <c r="AA549" s="38"/>
    </row>
    <row r="550" spans="1:27" x14ac:dyDescent="0.45">
      <c r="A550" s="38">
        <v>545</v>
      </c>
      <c r="B550" s="38"/>
      <c r="C550" s="38"/>
      <c r="D550" s="38"/>
      <c r="E550" s="38"/>
      <c r="F550" s="35"/>
      <c r="G550" s="35"/>
      <c r="H550" s="150"/>
      <c r="I550" s="38"/>
      <c r="J550" s="149" t="str">
        <f t="shared" si="73"/>
        <v>รอข้อมูลคอลัมน์ H</v>
      </c>
      <c r="K550" s="150"/>
      <c r="L550" s="150"/>
      <c r="M550" s="150"/>
      <c r="N550" s="149" t="str" cm="1">
        <f t="array" ref="N550">IF(AND(K550:M550=""),"ยังไม่บันทึกข้อมูล",
IF(M550&lt;&gt;"",
IF(M550&gt;=1.3,M550,"เป็นไม้พุ่ม"),
IF(K550+L550&gt;=1.3,K550+L550,"เป็นไม้พุ่ม")))</f>
        <v>ยังไม่บันทึกข้อมูล</v>
      </c>
      <c r="O550" s="149" t="str">
        <f t="shared" si="66"/>
        <v>ข้อมูลไม่ถูกต้อง</v>
      </c>
      <c r="P550" s="149" t="str">
        <f t="shared" si="67"/>
        <v>ข้อมูลไม่ถูกต้อง</v>
      </c>
      <c r="Q550" s="149" t="str">
        <f t="shared" si="68"/>
        <v>ข้อมูลไม่ถูกต้อง</v>
      </c>
      <c r="R550" s="149" t="str">
        <f t="shared" si="69"/>
        <v>ข้อมูลไม่ถูกต้อง</v>
      </c>
      <c r="S550" s="149" t="str">
        <f>IF(ISNUMBER(R550),
IF(H$2=ตัวเลือก!A$30,"ยังไม่บันทึกข้อมูล",R550*0.27),"ข้อมูลไม่ถูกต้อง")</f>
        <v>ข้อมูลไม่ถูกต้อง</v>
      </c>
      <c r="T550" s="149" t="str">
        <f t="shared" si="70"/>
        <v>ข้อมูลไม่ถูกต้อง</v>
      </c>
      <c r="U550" s="149" t="str">
        <f>IF(ISNUMBER(R550),
IF(H$2=ตัวเลือก!A$30,"ยังไม่บันทึกข้อมูล",R550*0.47),"ข้อมูลไม่ถูกต้อง")</f>
        <v>ข้อมูลไม่ถูกต้อง</v>
      </c>
      <c r="V550" s="149" t="str">
        <f>IF(ISNUMBER(S550),
IF(H$2=ตัวเลือก!A$30,"ยังไม่บันทึกข้อมูล",S550*0.47),"ข้อมูลไม่ถูกต้อง")</f>
        <v>ข้อมูลไม่ถูกต้อง</v>
      </c>
      <c r="W550" s="149" t="str">
        <f t="shared" si="71"/>
        <v>ข้อมูลไม่ถูกต้อง</v>
      </c>
      <c r="X550" s="148" t="str">
        <f t="shared" si="72"/>
        <v>ข้อมูลไม่ถูกต้อง</v>
      </c>
      <c r="Y550" s="38"/>
      <c r="Z550" s="38"/>
      <c r="AA550" s="38"/>
    </row>
    <row r="551" spans="1:27" x14ac:dyDescent="0.45">
      <c r="A551" s="38">
        <v>546</v>
      </c>
      <c r="B551" s="38"/>
      <c r="C551" s="38"/>
      <c r="D551" s="38"/>
      <c r="E551" s="38"/>
      <c r="F551" s="35"/>
      <c r="G551" s="35"/>
      <c r="H551" s="150"/>
      <c r="I551" s="38"/>
      <c r="J551" s="149" t="str">
        <f t="shared" si="73"/>
        <v>รอข้อมูลคอลัมน์ H</v>
      </c>
      <c r="K551" s="150"/>
      <c r="L551" s="150"/>
      <c r="M551" s="150"/>
      <c r="N551" s="149" t="str" cm="1">
        <f t="array" ref="N551">IF(AND(K551:M551=""),"ยังไม่บันทึกข้อมูล",
IF(M551&lt;&gt;"",
IF(M551&gt;=1.3,M551,"เป็นไม้พุ่ม"),
IF(K551+L551&gt;=1.3,K551+L551,"เป็นไม้พุ่ม")))</f>
        <v>ยังไม่บันทึกข้อมูล</v>
      </c>
      <c r="O551" s="149" t="str">
        <f t="shared" si="66"/>
        <v>ข้อมูลไม่ถูกต้อง</v>
      </c>
      <c r="P551" s="149" t="str">
        <f t="shared" si="67"/>
        <v>ข้อมูลไม่ถูกต้อง</v>
      </c>
      <c r="Q551" s="149" t="str">
        <f t="shared" si="68"/>
        <v>ข้อมูลไม่ถูกต้อง</v>
      </c>
      <c r="R551" s="149" t="str">
        <f t="shared" si="69"/>
        <v>ข้อมูลไม่ถูกต้อง</v>
      </c>
      <c r="S551" s="149" t="str">
        <f>IF(ISNUMBER(R551),
IF(H$2=ตัวเลือก!A$30,"ยังไม่บันทึกข้อมูล",R551*0.27),"ข้อมูลไม่ถูกต้อง")</f>
        <v>ข้อมูลไม่ถูกต้อง</v>
      </c>
      <c r="T551" s="149" t="str">
        <f t="shared" si="70"/>
        <v>ข้อมูลไม่ถูกต้อง</v>
      </c>
      <c r="U551" s="149" t="str">
        <f>IF(ISNUMBER(R551),
IF(H$2=ตัวเลือก!A$30,"ยังไม่บันทึกข้อมูล",R551*0.47),"ข้อมูลไม่ถูกต้อง")</f>
        <v>ข้อมูลไม่ถูกต้อง</v>
      </c>
      <c r="V551" s="149" t="str">
        <f>IF(ISNUMBER(S551),
IF(H$2=ตัวเลือก!A$30,"ยังไม่บันทึกข้อมูล",S551*0.47),"ข้อมูลไม่ถูกต้อง")</f>
        <v>ข้อมูลไม่ถูกต้อง</v>
      </c>
      <c r="W551" s="149" t="str">
        <f t="shared" si="71"/>
        <v>ข้อมูลไม่ถูกต้อง</v>
      </c>
      <c r="X551" s="148" t="str">
        <f t="shared" si="72"/>
        <v>ข้อมูลไม่ถูกต้อง</v>
      </c>
      <c r="Y551" s="38"/>
      <c r="Z551" s="38"/>
      <c r="AA551" s="38"/>
    </row>
    <row r="552" spans="1:27" x14ac:dyDescent="0.45">
      <c r="A552" s="38">
        <v>547</v>
      </c>
      <c r="B552" s="38"/>
      <c r="C552" s="38"/>
      <c r="D552" s="38"/>
      <c r="E552" s="38"/>
      <c r="F552" s="35"/>
      <c r="G552" s="35"/>
      <c r="H552" s="150"/>
      <c r="I552" s="38"/>
      <c r="J552" s="149" t="str">
        <f t="shared" si="73"/>
        <v>รอข้อมูลคอลัมน์ H</v>
      </c>
      <c r="K552" s="150"/>
      <c r="L552" s="150"/>
      <c r="M552" s="150"/>
      <c r="N552" s="149" t="str" cm="1">
        <f t="array" ref="N552">IF(AND(K552:M552=""),"ยังไม่บันทึกข้อมูล",
IF(M552&lt;&gt;"",
IF(M552&gt;=1.3,M552,"เป็นไม้พุ่ม"),
IF(K552+L552&gt;=1.3,K552+L552,"เป็นไม้พุ่ม")))</f>
        <v>ยังไม่บันทึกข้อมูล</v>
      </c>
      <c r="O552" s="149" t="str">
        <f t="shared" si="66"/>
        <v>ข้อมูลไม่ถูกต้อง</v>
      </c>
      <c r="P552" s="149" t="str">
        <f t="shared" si="67"/>
        <v>ข้อมูลไม่ถูกต้อง</v>
      </c>
      <c r="Q552" s="149" t="str">
        <f t="shared" si="68"/>
        <v>ข้อมูลไม่ถูกต้อง</v>
      </c>
      <c r="R552" s="149" t="str">
        <f t="shared" si="69"/>
        <v>ข้อมูลไม่ถูกต้อง</v>
      </c>
      <c r="S552" s="149" t="str">
        <f>IF(ISNUMBER(R552),
IF(H$2=ตัวเลือก!A$30,"ยังไม่บันทึกข้อมูล",R552*0.27),"ข้อมูลไม่ถูกต้อง")</f>
        <v>ข้อมูลไม่ถูกต้อง</v>
      </c>
      <c r="T552" s="149" t="str">
        <f t="shared" si="70"/>
        <v>ข้อมูลไม่ถูกต้อง</v>
      </c>
      <c r="U552" s="149" t="str">
        <f>IF(ISNUMBER(R552),
IF(H$2=ตัวเลือก!A$30,"ยังไม่บันทึกข้อมูล",R552*0.47),"ข้อมูลไม่ถูกต้อง")</f>
        <v>ข้อมูลไม่ถูกต้อง</v>
      </c>
      <c r="V552" s="149" t="str">
        <f>IF(ISNUMBER(S552),
IF(H$2=ตัวเลือก!A$30,"ยังไม่บันทึกข้อมูล",S552*0.47),"ข้อมูลไม่ถูกต้อง")</f>
        <v>ข้อมูลไม่ถูกต้อง</v>
      </c>
      <c r="W552" s="149" t="str">
        <f t="shared" si="71"/>
        <v>ข้อมูลไม่ถูกต้อง</v>
      </c>
      <c r="X552" s="148" t="str">
        <f t="shared" si="72"/>
        <v>ข้อมูลไม่ถูกต้อง</v>
      </c>
      <c r="Y552" s="38"/>
      <c r="Z552" s="38"/>
      <c r="AA552" s="38"/>
    </row>
    <row r="553" spans="1:27" x14ac:dyDescent="0.45">
      <c r="A553" s="38">
        <v>548</v>
      </c>
      <c r="B553" s="38"/>
      <c r="C553" s="38"/>
      <c r="D553" s="38"/>
      <c r="E553" s="38"/>
      <c r="F553" s="35"/>
      <c r="G553" s="35"/>
      <c r="H553" s="150"/>
      <c r="I553" s="38"/>
      <c r="J553" s="149" t="str">
        <f t="shared" si="73"/>
        <v>รอข้อมูลคอลัมน์ H</v>
      </c>
      <c r="K553" s="150"/>
      <c r="L553" s="150"/>
      <c r="M553" s="150"/>
      <c r="N553" s="149" t="str" cm="1">
        <f t="array" ref="N553">IF(AND(K553:M553=""),"ยังไม่บันทึกข้อมูล",
IF(M553&lt;&gt;"",
IF(M553&gt;=1.3,M553,"เป็นไม้พุ่ม"),
IF(K553+L553&gt;=1.3,K553+L553,"เป็นไม้พุ่ม")))</f>
        <v>ยังไม่บันทึกข้อมูล</v>
      </c>
      <c r="O553" s="149" t="str">
        <f t="shared" si="66"/>
        <v>ข้อมูลไม่ถูกต้อง</v>
      </c>
      <c r="P553" s="149" t="str">
        <f t="shared" si="67"/>
        <v>ข้อมูลไม่ถูกต้อง</v>
      </c>
      <c r="Q553" s="149" t="str">
        <f t="shared" si="68"/>
        <v>ข้อมูลไม่ถูกต้อง</v>
      </c>
      <c r="R553" s="149" t="str">
        <f t="shared" si="69"/>
        <v>ข้อมูลไม่ถูกต้อง</v>
      </c>
      <c r="S553" s="149" t="str">
        <f>IF(ISNUMBER(R553),
IF(H$2=ตัวเลือก!A$30,"ยังไม่บันทึกข้อมูล",R553*0.27),"ข้อมูลไม่ถูกต้อง")</f>
        <v>ข้อมูลไม่ถูกต้อง</v>
      </c>
      <c r="T553" s="149" t="str">
        <f t="shared" si="70"/>
        <v>ข้อมูลไม่ถูกต้อง</v>
      </c>
      <c r="U553" s="149" t="str">
        <f>IF(ISNUMBER(R553),
IF(H$2=ตัวเลือก!A$30,"ยังไม่บันทึกข้อมูล",R553*0.47),"ข้อมูลไม่ถูกต้อง")</f>
        <v>ข้อมูลไม่ถูกต้อง</v>
      </c>
      <c r="V553" s="149" t="str">
        <f>IF(ISNUMBER(S553),
IF(H$2=ตัวเลือก!A$30,"ยังไม่บันทึกข้อมูล",S553*0.47),"ข้อมูลไม่ถูกต้อง")</f>
        <v>ข้อมูลไม่ถูกต้อง</v>
      </c>
      <c r="W553" s="149" t="str">
        <f t="shared" si="71"/>
        <v>ข้อมูลไม่ถูกต้อง</v>
      </c>
      <c r="X553" s="148" t="str">
        <f t="shared" si="72"/>
        <v>ข้อมูลไม่ถูกต้อง</v>
      </c>
      <c r="Y553" s="38"/>
      <c r="Z553" s="38"/>
      <c r="AA553" s="38"/>
    </row>
    <row r="554" spans="1:27" x14ac:dyDescent="0.45">
      <c r="A554" s="38">
        <v>549</v>
      </c>
      <c r="B554" s="38"/>
      <c r="C554" s="38"/>
      <c r="D554" s="38"/>
      <c r="E554" s="38"/>
      <c r="F554" s="35"/>
      <c r="G554" s="35"/>
      <c r="H554" s="150"/>
      <c r="I554" s="38"/>
      <c r="J554" s="149" t="str">
        <f t="shared" si="73"/>
        <v>รอข้อมูลคอลัมน์ H</v>
      </c>
      <c r="K554" s="150"/>
      <c r="L554" s="150"/>
      <c r="M554" s="150"/>
      <c r="N554" s="149" t="str" cm="1">
        <f t="array" ref="N554">IF(AND(K554:M554=""),"ยังไม่บันทึกข้อมูล",
IF(M554&lt;&gt;"",
IF(M554&gt;=1.3,M554,"เป็นไม้พุ่ม"),
IF(K554+L554&gt;=1.3,K554+L554,"เป็นไม้พุ่ม")))</f>
        <v>ยังไม่บันทึกข้อมูล</v>
      </c>
      <c r="O554" s="149" t="str">
        <f t="shared" si="66"/>
        <v>ข้อมูลไม่ถูกต้อง</v>
      </c>
      <c r="P554" s="149" t="str">
        <f t="shared" si="67"/>
        <v>ข้อมูลไม่ถูกต้อง</v>
      </c>
      <c r="Q554" s="149" t="str">
        <f t="shared" si="68"/>
        <v>ข้อมูลไม่ถูกต้อง</v>
      </c>
      <c r="R554" s="149" t="str">
        <f t="shared" si="69"/>
        <v>ข้อมูลไม่ถูกต้อง</v>
      </c>
      <c r="S554" s="149" t="str">
        <f>IF(ISNUMBER(R554),
IF(H$2=ตัวเลือก!A$30,"ยังไม่บันทึกข้อมูล",R554*0.27),"ข้อมูลไม่ถูกต้อง")</f>
        <v>ข้อมูลไม่ถูกต้อง</v>
      </c>
      <c r="T554" s="149" t="str">
        <f t="shared" si="70"/>
        <v>ข้อมูลไม่ถูกต้อง</v>
      </c>
      <c r="U554" s="149" t="str">
        <f>IF(ISNUMBER(R554),
IF(H$2=ตัวเลือก!A$30,"ยังไม่บันทึกข้อมูล",R554*0.47),"ข้อมูลไม่ถูกต้อง")</f>
        <v>ข้อมูลไม่ถูกต้อง</v>
      </c>
      <c r="V554" s="149" t="str">
        <f>IF(ISNUMBER(S554),
IF(H$2=ตัวเลือก!A$30,"ยังไม่บันทึกข้อมูล",S554*0.47),"ข้อมูลไม่ถูกต้อง")</f>
        <v>ข้อมูลไม่ถูกต้อง</v>
      </c>
      <c r="W554" s="149" t="str">
        <f t="shared" si="71"/>
        <v>ข้อมูลไม่ถูกต้อง</v>
      </c>
      <c r="X554" s="148" t="str">
        <f t="shared" si="72"/>
        <v>ข้อมูลไม่ถูกต้อง</v>
      </c>
      <c r="Y554" s="38"/>
      <c r="Z554" s="38"/>
      <c r="AA554" s="38"/>
    </row>
    <row r="555" spans="1:27" x14ac:dyDescent="0.45">
      <c r="A555" s="38">
        <v>550</v>
      </c>
      <c r="B555" s="38"/>
      <c r="C555" s="38"/>
      <c r="D555" s="38"/>
      <c r="E555" s="38"/>
      <c r="F555" s="35"/>
      <c r="G555" s="35"/>
      <c r="H555" s="150"/>
      <c r="I555" s="38"/>
      <c r="J555" s="149" t="str">
        <f t="shared" si="73"/>
        <v>รอข้อมูลคอลัมน์ H</v>
      </c>
      <c r="K555" s="150"/>
      <c r="L555" s="150"/>
      <c r="M555" s="150"/>
      <c r="N555" s="149" t="str" cm="1">
        <f t="array" ref="N555">IF(AND(K555:M555=""),"ยังไม่บันทึกข้อมูล",
IF(M555&lt;&gt;"",
IF(M555&gt;=1.3,M555,"เป็นไม้พุ่ม"),
IF(K555+L555&gt;=1.3,K555+L555,"เป็นไม้พุ่ม")))</f>
        <v>ยังไม่บันทึกข้อมูล</v>
      </c>
      <c r="O555" s="149" t="str">
        <f t="shared" si="66"/>
        <v>ข้อมูลไม่ถูกต้อง</v>
      </c>
      <c r="P555" s="149" t="str">
        <f t="shared" si="67"/>
        <v>ข้อมูลไม่ถูกต้อง</v>
      </c>
      <c r="Q555" s="149" t="str">
        <f t="shared" si="68"/>
        <v>ข้อมูลไม่ถูกต้อง</v>
      </c>
      <c r="R555" s="149" t="str">
        <f t="shared" si="69"/>
        <v>ข้อมูลไม่ถูกต้อง</v>
      </c>
      <c r="S555" s="149" t="str">
        <f>IF(ISNUMBER(R555),
IF(H$2=ตัวเลือก!A$30,"ยังไม่บันทึกข้อมูล",R555*0.27),"ข้อมูลไม่ถูกต้อง")</f>
        <v>ข้อมูลไม่ถูกต้อง</v>
      </c>
      <c r="T555" s="149" t="str">
        <f t="shared" si="70"/>
        <v>ข้อมูลไม่ถูกต้อง</v>
      </c>
      <c r="U555" s="149" t="str">
        <f>IF(ISNUMBER(R555),
IF(H$2=ตัวเลือก!A$30,"ยังไม่บันทึกข้อมูล",R555*0.47),"ข้อมูลไม่ถูกต้อง")</f>
        <v>ข้อมูลไม่ถูกต้อง</v>
      </c>
      <c r="V555" s="149" t="str">
        <f>IF(ISNUMBER(S555),
IF(H$2=ตัวเลือก!A$30,"ยังไม่บันทึกข้อมูล",S555*0.47),"ข้อมูลไม่ถูกต้อง")</f>
        <v>ข้อมูลไม่ถูกต้อง</v>
      </c>
      <c r="W555" s="149" t="str">
        <f t="shared" si="71"/>
        <v>ข้อมูลไม่ถูกต้อง</v>
      </c>
      <c r="X555" s="148" t="str">
        <f t="shared" si="72"/>
        <v>ข้อมูลไม่ถูกต้อง</v>
      </c>
      <c r="Y555" s="38"/>
      <c r="Z555" s="38"/>
      <c r="AA555" s="38"/>
    </row>
    <row r="556" spans="1:27" x14ac:dyDescent="0.45">
      <c r="A556" s="38">
        <v>551</v>
      </c>
      <c r="B556" s="38"/>
      <c r="C556" s="38"/>
      <c r="D556" s="38"/>
      <c r="E556" s="38"/>
      <c r="F556" s="35"/>
      <c r="G556" s="35"/>
      <c r="H556" s="150"/>
      <c r="I556" s="38"/>
      <c r="J556" s="149" t="str">
        <f t="shared" si="73"/>
        <v>รอข้อมูลคอลัมน์ H</v>
      </c>
      <c r="K556" s="150"/>
      <c r="L556" s="150"/>
      <c r="M556" s="150"/>
      <c r="N556" s="149" t="str" cm="1">
        <f t="array" ref="N556">IF(AND(K556:M556=""),"ยังไม่บันทึกข้อมูล",
IF(M556&lt;&gt;"",
IF(M556&gt;=1.3,M556,"เป็นไม้พุ่ม"),
IF(K556+L556&gt;=1.3,K556+L556,"เป็นไม้พุ่ม")))</f>
        <v>ยังไม่บันทึกข้อมูล</v>
      </c>
      <c r="O556" s="149" t="str">
        <f t="shared" si="66"/>
        <v>ข้อมูลไม่ถูกต้อง</v>
      </c>
      <c r="P556" s="149" t="str">
        <f t="shared" si="67"/>
        <v>ข้อมูลไม่ถูกต้อง</v>
      </c>
      <c r="Q556" s="149" t="str">
        <f t="shared" si="68"/>
        <v>ข้อมูลไม่ถูกต้อง</v>
      </c>
      <c r="R556" s="149" t="str">
        <f t="shared" si="69"/>
        <v>ข้อมูลไม่ถูกต้อง</v>
      </c>
      <c r="S556" s="149" t="str">
        <f>IF(ISNUMBER(R556),
IF(H$2=ตัวเลือก!A$30,"ยังไม่บันทึกข้อมูล",R556*0.27),"ข้อมูลไม่ถูกต้อง")</f>
        <v>ข้อมูลไม่ถูกต้อง</v>
      </c>
      <c r="T556" s="149" t="str">
        <f t="shared" si="70"/>
        <v>ข้อมูลไม่ถูกต้อง</v>
      </c>
      <c r="U556" s="149" t="str">
        <f>IF(ISNUMBER(R556),
IF(H$2=ตัวเลือก!A$30,"ยังไม่บันทึกข้อมูล",R556*0.47),"ข้อมูลไม่ถูกต้อง")</f>
        <v>ข้อมูลไม่ถูกต้อง</v>
      </c>
      <c r="V556" s="149" t="str">
        <f>IF(ISNUMBER(S556),
IF(H$2=ตัวเลือก!A$30,"ยังไม่บันทึกข้อมูล",S556*0.47),"ข้อมูลไม่ถูกต้อง")</f>
        <v>ข้อมูลไม่ถูกต้อง</v>
      </c>
      <c r="W556" s="149" t="str">
        <f t="shared" si="71"/>
        <v>ข้อมูลไม่ถูกต้อง</v>
      </c>
      <c r="X556" s="148" t="str">
        <f t="shared" si="72"/>
        <v>ข้อมูลไม่ถูกต้อง</v>
      </c>
      <c r="Y556" s="38"/>
      <c r="Z556" s="38"/>
      <c r="AA556" s="38"/>
    </row>
    <row r="557" spans="1:27" x14ac:dyDescent="0.45">
      <c r="A557" s="38">
        <v>552</v>
      </c>
      <c r="B557" s="38"/>
      <c r="C557" s="38"/>
      <c r="D557" s="38"/>
      <c r="E557" s="38"/>
      <c r="F557" s="35"/>
      <c r="G557" s="35"/>
      <c r="H557" s="150"/>
      <c r="I557" s="38"/>
      <c r="J557" s="149" t="str">
        <f t="shared" si="73"/>
        <v>รอข้อมูลคอลัมน์ H</v>
      </c>
      <c r="K557" s="150"/>
      <c r="L557" s="150"/>
      <c r="M557" s="150"/>
      <c r="N557" s="149" t="str" cm="1">
        <f t="array" ref="N557">IF(AND(K557:M557=""),"ยังไม่บันทึกข้อมูล",
IF(M557&lt;&gt;"",
IF(M557&gt;=1.3,M557,"เป็นไม้พุ่ม"),
IF(K557+L557&gt;=1.3,K557+L557,"เป็นไม้พุ่ม")))</f>
        <v>ยังไม่บันทึกข้อมูล</v>
      </c>
      <c r="O557" s="149" t="str">
        <f t="shared" si="66"/>
        <v>ข้อมูลไม่ถูกต้อง</v>
      </c>
      <c r="P557" s="149" t="str">
        <f t="shared" si="67"/>
        <v>ข้อมูลไม่ถูกต้อง</v>
      </c>
      <c r="Q557" s="149" t="str">
        <f t="shared" si="68"/>
        <v>ข้อมูลไม่ถูกต้อง</v>
      </c>
      <c r="R557" s="149" t="str">
        <f t="shared" si="69"/>
        <v>ข้อมูลไม่ถูกต้อง</v>
      </c>
      <c r="S557" s="149" t="str">
        <f>IF(ISNUMBER(R557),
IF(H$2=ตัวเลือก!A$30,"ยังไม่บันทึกข้อมูล",R557*0.27),"ข้อมูลไม่ถูกต้อง")</f>
        <v>ข้อมูลไม่ถูกต้อง</v>
      </c>
      <c r="T557" s="149" t="str">
        <f t="shared" si="70"/>
        <v>ข้อมูลไม่ถูกต้อง</v>
      </c>
      <c r="U557" s="149" t="str">
        <f>IF(ISNUMBER(R557),
IF(H$2=ตัวเลือก!A$30,"ยังไม่บันทึกข้อมูล",R557*0.47),"ข้อมูลไม่ถูกต้อง")</f>
        <v>ข้อมูลไม่ถูกต้อง</v>
      </c>
      <c r="V557" s="149" t="str">
        <f>IF(ISNUMBER(S557),
IF(H$2=ตัวเลือก!A$30,"ยังไม่บันทึกข้อมูล",S557*0.47),"ข้อมูลไม่ถูกต้อง")</f>
        <v>ข้อมูลไม่ถูกต้อง</v>
      </c>
      <c r="W557" s="149" t="str">
        <f t="shared" si="71"/>
        <v>ข้อมูลไม่ถูกต้อง</v>
      </c>
      <c r="X557" s="148" t="str">
        <f t="shared" si="72"/>
        <v>ข้อมูลไม่ถูกต้อง</v>
      </c>
      <c r="Y557" s="38"/>
      <c r="Z557" s="38"/>
      <c r="AA557" s="38"/>
    </row>
    <row r="558" spans="1:27" x14ac:dyDescent="0.45">
      <c r="A558" s="38">
        <v>553</v>
      </c>
      <c r="B558" s="38"/>
      <c r="C558" s="38"/>
      <c r="D558" s="38"/>
      <c r="E558" s="38"/>
      <c r="F558" s="35"/>
      <c r="G558" s="35"/>
      <c r="H558" s="150"/>
      <c r="I558" s="38"/>
      <c r="J558" s="149" t="str">
        <f t="shared" si="73"/>
        <v>รอข้อมูลคอลัมน์ H</v>
      </c>
      <c r="K558" s="150"/>
      <c r="L558" s="150"/>
      <c r="M558" s="150"/>
      <c r="N558" s="149" t="str" cm="1">
        <f t="array" ref="N558">IF(AND(K558:M558=""),"ยังไม่บันทึกข้อมูล",
IF(M558&lt;&gt;"",
IF(M558&gt;=1.3,M558,"เป็นไม้พุ่ม"),
IF(K558+L558&gt;=1.3,K558+L558,"เป็นไม้พุ่ม")))</f>
        <v>ยังไม่บันทึกข้อมูล</v>
      </c>
      <c r="O558" s="149" t="str">
        <f t="shared" si="66"/>
        <v>ข้อมูลไม่ถูกต้อง</v>
      </c>
      <c r="P558" s="149" t="str">
        <f t="shared" si="67"/>
        <v>ข้อมูลไม่ถูกต้อง</v>
      </c>
      <c r="Q558" s="149" t="str">
        <f t="shared" si="68"/>
        <v>ข้อมูลไม่ถูกต้อง</v>
      </c>
      <c r="R558" s="149" t="str">
        <f t="shared" si="69"/>
        <v>ข้อมูลไม่ถูกต้อง</v>
      </c>
      <c r="S558" s="149" t="str">
        <f>IF(ISNUMBER(R558),
IF(H$2=ตัวเลือก!A$30,"ยังไม่บันทึกข้อมูล",R558*0.27),"ข้อมูลไม่ถูกต้อง")</f>
        <v>ข้อมูลไม่ถูกต้อง</v>
      </c>
      <c r="T558" s="149" t="str">
        <f t="shared" si="70"/>
        <v>ข้อมูลไม่ถูกต้อง</v>
      </c>
      <c r="U558" s="149" t="str">
        <f>IF(ISNUMBER(R558),
IF(H$2=ตัวเลือก!A$30,"ยังไม่บันทึกข้อมูล",R558*0.47),"ข้อมูลไม่ถูกต้อง")</f>
        <v>ข้อมูลไม่ถูกต้อง</v>
      </c>
      <c r="V558" s="149" t="str">
        <f>IF(ISNUMBER(S558),
IF(H$2=ตัวเลือก!A$30,"ยังไม่บันทึกข้อมูล",S558*0.47),"ข้อมูลไม่ถูกต้อง")</f>
        <v>ข้อมูลไม่ถูกต้อง</v>
      </c>
      <c r="W558" s="149" t="str">
        <f t="shared" si="71"/>
        <v>ข้อมูลไม่ถูกต้อง</v>
      </c>
      <c r="X558" s="148" t="str">
        <f t="shared" si="72"/>
        <v>ข้อมูลไม่ถูกต้อง</v>
      </c>
      <c r="Y558" s="38"/>
      <c r="Z558" s="38"/>
      <c r="AA558" s="38"/>
    </row>
    <row r="559" spans="1:27" x14ac:dyDescent="0.45">
      <c r="A559" s="38">
        <v>554</v>
      </c>
      <c r="B559" s="38"/>
      <c r="C559" s="38"/>
      <c r="D559" s="38"/>
      <c r="E559" s="38"/>
      <c r="F559" s="35"/>
      <c r="G559" s="35"/>
      <c r="H559" s="150"/>
      <c r="I559" s="38"/>
      <c r="J559" s="149" t="str">
        <f t="shared" si="73"/>
        <v>รอข้อมูลคอลัมน์ H</v>
      </c>
      <c r="K559" s="150"/>
      <c r="L559" s="150"/>
      <c r="M559" s="150"/>
      <c r="N559" s="149" t="str" cm="1">
        <f t="array" ref="N559">IF(AND(K559:M559=""),"ยังไม่บันทึกข้อมูล",
IF(M559&lt;&gt;"",
IF(M559&gt;=1.3,M559,"เป็นไม้พุ่ม"),
IF(K559+L559&gt;=1.3,K559+L559,"เป็นไม้พุ่ม")))</f>
        <v>ยังไม่บันทึกข้อมูล</v>
      </c>
      <c r="O559" s="149" t="str">
        <f t="shared" si="66"/>
        <v>ข้อมูลไม่ถูกต้อง</v>
      </c>
      <c r="P559" s="149" t="str">
        <f t="shared" si="67"/>
        <v>ข้อมูลไม่ถูกต้อง</v>
      </c>
      <c r="Q559" s="149" t="str">
        <f t="shared" si="68"/>
        <v>ข้อมูลไม่ถูกต้อง</v>
      </c>
      <c r="R559" s="149" t="str">
        <f t="shared" si="69"/>
        <v>ข้อมูลไม่ถูกต้อง</v>
      </c>
      <c r="S559" s="149" t="str">
        <f>IF(ISNUMBER(R559),
IF(H$2=ตัวเลือก!A$30,"ยังไม่บันทึกข้อมูล",R559*0.27),"ข้อมูลไม่ถูกต้อง")</f>
        <v>ข้อมูลไม่ถูกต้อง</v>
      </c>
      <c r="T559" s="149" t="str">
        <f t="shared" si="70"/>
        <v>ข้อมูลไม่ถูกต้อง</v>
      </c>
      <c r="U559" s="149" t="str">
        <f>IF(ISNUMBER(R559),
IF(H$2=ตัวเลือก!A$30,"ยังไม่บันทึกข้อมูล",R559*0.47),"ข้อมูลไม่ถูกต้อง")</f>
        <v>ข้อมูลไม่ถูกต้อง</v>
      </c>
      <c r="V559" s="149" t="str">
        <f>IF(ISNUMBER(S559),
IF(H$2=ตัวเลือก!A$30,"ยังไม่บันทึกข้อมูล",S559*0.47),"ข้อมูลไม่ถูกต้อง")</f>
        <v>ข้อมูลไม่ถูกต้อง</v>
      </c>
      <c r="W559" s="149" t="str">
        <f t="shared" si="71"/>
        <v>ข้อมูลไม่ถูกต้อง</v>
      </c>
      <c r="X559" s="148" t="str">
        <f t="shared" si="72"/>
        <v>ข้อมูลไม่ถูกต้อง</v>
      </c>
      <c r="Y559" s="38"/>
      <c r="Z559" s="38"/>
      <c r="AA559" s="38"/>
    </row>
    <row r="560" spans="1:27" x14ac:dyDescent="0.45">
      <c r="A560" s="38">
        <v>555</v>
      </c>
      <c r="B560" s="38"/>
      <c r="C560" s="38"/>
      <c r="D560" s="38"/>
      <c r="E560" s="38"/>
      <c r="F560" s="35"/>
      <c r="G560" s="35"/>
      <c r="H560" s="150"/>
      <c r="I560" s="38"/>
      <c r="J560" s="149" t="str">
        <f t="shared" si="73"/>
        <v>รอข้อมูลคอลัมน์ H</v>
      </c>
      <c r="K560" s="150"/>
      <c r="L560" s="150"/>
      <c r="M560" s="150"/>
      <c r="N560" s="149" t="str" cm="1">
        <f t="array" ref="N560">IF(AND(K560:M560=""),"ยังไม่บันทึกข้อมูล",
IF(M560&lt;&gt;"",
IF(M560&gt;=1.3,M560,"เป็นไม้พุ่ม"),
IF(K560+L560&gt;=1.3,K560+L560,"เป็นไม้พุ่ม")))</f>
        <v>ยังไม่บันทึกข้อมูล</v>
      </c>
      <c r="O560" s="149" t="str">
        <f t="shared" si="66"/>
        <v>ข้อมูลไม่ถูกต้อง</v>
      </c>
      <c r="P560" s="149" t="str">
        <f t="shared" si="67"/>
        <v>ข้อมูลไม่ถูกต้อง</v>
      </c>
      <c r="Q560" s="149" t="str">
        <f t="shared" si="68"/>
        <v>ข้อมูลไม่ถูกต้อง</v>
      </c>
      <c r="R560" s="149" t="str">
        <f t="shared" si="69"/>
        <v>ข้อมูลไม่ถูกต้อง</v>
      </c>
      <c r="S560" s="149" t="str">
        <f>IF(ISNUMBER(R560),
IF(H$2=ตัวเลือก!A$30,"ยังไม่บันทึกข้อมูล",R560*0.27),"ข้อมูลไม่ถูกต้อง")</f>
        <v>ข้อมูลไม่ถูกต้อง</v>
      </c>
      <c r="T560" s="149" t="str">
        <f t="shared" si="70"/>
        <v>ข้อมูลไม่ถูกต้อง</v>
      </c>
      <c r="U560" s="149" t="str">
        <f>IF(ISNUMBER(R560),
IF(H$2=ตัวเลือก!A$30,"ยังไม่บันทึกข้อมูล",R560*0.47),"ข้อมูลไม่ถูกต้อง")</f>
        <v>ข้อมูลไม่ถูกต้อง</v>
      </c>
      <c r="V560" s="149" t="str">
        <f>IF(ISNUMBER(S560),
IF(H$2=ตัวเลือก!A$30,"ยังไม่บันทึกข้อมูล",S560*0.47),"ข้อมูลไม่ถูกต้อง")</f>
        <v>ข้อมูลไม่ถูกต้อง</v>
      </c>
      <c r="W560" s="149" t="str">
        <f t="shared" si="71"/>
        <v>ข้อมูลไม่ถูกต้อง</v>
      </c>
      <c r="X560" s="148" t="str">
        <f t="shared" si="72"/>
        <v>ข้อมูลไม่ถูกต้อง</v>
      </c>
      <c r="Y560" s="38"/>
      <c r="Z560" s="38"/>
      <c r="AA560" s="38"/>
    </row>
    <row r="561" spans="1:27" x14ac:dyDescent="0.45">
      <c r="A561" s="38">
        <v>556</v>
      </c>
      <c r="B561" s="38"/>
      <c r="C561" s="38"/>
      <c r="D561" s="38"/>
      <c r="E561" s="38"/>
      <c r="F561" s="35"/>
      <c r="G561" s="35"/>
      <c r="H561" s="150"/>
      <c r="I561" s="38"/>
      <c r="J561" s="149" t="str">
        <f t="shared" si="73"/>
        <v>รอข้อมูลคอลัมน์ H</v>
      </c>
      <c r="K561" s="150"/>
      <c r="L561" s="150"/>
      <c r="M561" s="150"/>
      <c r="N561" s="149" t="str" cm="1">
        <f t="array" ref="N561">IF(AND(K561:M561=""),"ยังไม่บันทึกข้อมูล",
IF(M561&lt;&gt;"",
IF(M561&gt;=1.3,M561,"เป็นไม้พุ่ม"),
IF(K561+L561&gt;=1.3,K561+L561,"เป็นไม้พุ่ม")))</f>
        <v>ยังไม่บันทึกข้อมูล</v>
      </c>
      <c r="O561" s="149" t="str">
        <f t="shared" si="66"/>
        <v>ข้อมูลไม่ถูกต้อง</v>
      </c>
      <c r="P561" s="149" t="str">
        <f t="shared" si="67"/>
        <v>ข้อมูลไม่ถูกต้อง</v>
      </c>
      <c r="Q561" s="149" t="str">
        <f t="shared" si="68"/>
        <v>ข้อมูลไม่ถูกต้อง</v>
      </c>
      <c r="R561" s="149" t="str">
        <f t="shared" si="69"/>
        <v>ข้อมูลไม่ถูกต้อง</v>
      </c>
      <c r="S561" s="149" t="str">
        <f>IF(ISNUMBER(R561),
IF(H$2=ตัวเลือก!A$30,"ยังไม่บันทึกข้อมูล",R561*0.27),"ข้อมูลไม่ถูกต้อง")</f>
        <v>ข้อมูลไม่ถูกต้อง</v>
      </c>
      <c r="T561" s="149" t="str">
        <f t="shared" si="70"/>
        <v>ข้อมูลไม่ถูกต้อง</v>
      </c>
      <c r="U561" s="149" t="str">
        <f>IF(ISNUMBER(R561),
IF(H$2=ตัวเลือก!A$30,"ยังไม่บันทึกข้อมูล",R561*0.47),"ข้อมูลไม่ถูกต้อง")</f>
        <v>ข้อมูลไม่ถูกต้อง</v>
      </c>
      <c r="V561" s="149" t="str">
        <f>IF(ISNUMBER(S561),
IF(H$2=ตัวเลือก!A$30,"ยังไม่บันทึกข้อมูล",S561*0.47),"ข้อมูลไม่ถูกต้อง")</f>
        <v>ข้อมูลไม่ถูกต้อง</v>
      </c>
      <c r="W561" s="149" t="str">
        <f t="shared" si="71"/>
        <v>ข้อมูลไม่ถูกต้อง</v>
      </c>
      <c r="X561" s="148" t="str">
        <f t="shared" si="72"/>
        <v>ข้อมูลไม่ถูกต้อง</v>
      </c>
      <c r="Y561" s="38"/>
      <c r="Z561" s="38"/>
      <c r="AA561" s="38"/>
    </row>
    <row r="562" spans="1:27" x14ac:dyDescent="0.45">
      <c r="A562" s="38">
        <v>557</v>
      </c>
      <c r="B562" s="38"/>
      <c r="C562" s="38"/>
      <c r="D562" s="38"/>
      <c r="E562" s="38"/>
      <c r="F562" s="35"/>
      <c r="G562" s="35"/>
      <c r="H562" s="150"/>
      <c r="I562" s="38"/>
      <c r="J562" s="149" t="str">
        <f t="shared" si="73"/>
        <v>รอข้อมูลคอลัมน์ H</v>
      </c>
      <c r="K562" s="150"/>
      <c r="L562" s="150"/>
      <c r="M562" s="150"/>
      <c r="N562" s="149" t="str" cm="1">
        <f t="array" ref="N562">IF(AND(K562:M562=""),"ยังไม่บันทึกข้อมูล",
IF(M562&lt;&gt;"",
IF(M562&gt;=1.3,M562,"เป็นไม้พุ่ม"),
IF(K562+L562&gt;=1.3,K562+L562,"เป็นไม้พุ่ม")))</f>
        <v>ยังไม่บันทึกข้อมูล</v>
      </c>
      <c r="O562" s="149" t="str">
        <f t="shared" si="66"/>
        <v>ข้อมูลไม่ถูกต้อง</v>
      </c>
      <c r="P562" s="149" t="str">
        <f t="shared" si="67"/>
        <v>ข้อมูลไม่ถูกต้อง</v>
      </c>
      <c r="Q562" s="149" t="str">
        <f t="shared" si="68"/>
        <v>ข้อมูลไม่ถูกต้อง</v>
      </c>
      <c r="R562" s="149" t="str">
        <f t="shared" si="69"/>
        <v>ข้อมูลไม่ถูกต้อง</v>
      </c>
      <c r="S562" s="149" t="str">
        <f>IF(ISNUMBER(R562),
IF(H$2=ตัวเลือก!A$30,"ยังไม่บันทึกข้อมูล",R562*0.27),"ข้อมูลไม่ถูกต้อง")</f>
        <v>ข้อมูลไม่ถูกต้อง</v>
      </c>
      <c r="T562" s="149" t="str">
        <f t="shared" si="70"/>
        <v>ข้อมูลไม่ถูกต้อง</v>
      </c>
      <c r="U562" s="149" t="str">
        <f>IF(ISNUMBER(R562),
IF(H$2=ตัวเลือก!A$30,"ยังไม่บันทึกข้อมูล",R562*0.47),"ข้อมูลไม่ถูกต้อง")</f>
        <v>ข้อมูลไม่ถูกต้อง</v>
      </c>
      <c r="V562" s="149" t="str">
        <f>IF(ISNUMBER(S562),
IF(H$2=ตัวเลือก!A$30,"ยังไม่บันทึกข้อมูล",S562*0.47),"ข้อมูลไม่ถูกต้อง")</f>
        <v>ข้อมูลไม่ถูกต้อง</v>
      </c>
      <c r="W562" s="149" t="str">
        <f t="shared" si="71"/>
        <v>ข้อมูลไม่ถูกต้อง</v>
      </c>
      <c r="X562" s="148" t="str">
        <f t="shared" si="72"/>
        <v>ข้อมูลไม่ถูกต้อง</v>
      </c>
      <c r="Y562" s="38"/>
      <c r="Z562" s="38"/>
      <c r="AA562" s="38"/>
    </row>
    <row r="563" spans="1:27" x14ac:dyDescent="0.45">
      <c r="A563" s="38">
        <v>558</v>
      </c>
      <c r="B563" s="38"/>
      <c r="C563" s="38"/>
      <c r="D563" s="38"/>
      <c r="E563" s="38"/>
      <c r="F563" s="35"/>
      <c r="G563" s="35"/>
      <c r="H563" s="150"/>
      <c r="I563" s="38"/>
      <c r="J563" s="149" t="str">
        <f t="shared" si="73"/>
        <v>รอข้อมูลคอลัมน์ H</v>
      </c>
      <c r="K563" s="150"/>
      <c r="L563" s="150"/>
      <c r="M563" s="150"/>
      <c r="N563" s="149" t="str" cm="1">
        <f t="array" ref="N563">IF(AND(K563:M563=""),"ยังไม่บันทึกข้อมูล",
IF(M563&lt;&gt;"",
IF(M563&gt;=1.3,M563,"เป็นไม้พุ่ม"),
IF(K563+L563&gt;=1.3,K563+L563,"เป็นไม้พุ่ม")))</f>
        <v>ยังไม่บันทึกข้อมูล</v>
      </c>
      <c r="O563" s="149" t="str">
        <f t="shared" si="66"/>
        <v>ข้อมูลไม่ถูกต้อง</v>
      </c>
      <c r="P563" s="149" t="str">
        <f t="shared" si="67"/>
        <v>ข้อมูลไม่ถูกต้อง</v>
      </c>
      <c r="Q563" s="149" t="str">
        <f t="shared" si="68"/>
        <v>ข้อมูลไม่ถูกต้อง</v>
      </c>
      <c r="R563" s="149" t="str">
        <f t="shared" si="69"/>
        <v>ข้อมูลไม่ถูกต้อง</v>
      </c>
      <c r="S563" s="149" t="str">
        <f>IF(ISNUMBER(R563),
IF(H$2=ตัวเลือก!A$30,"ยังไม่บันทึกข้อมูล",R563*0.27),"ข้อมูลไม่ถูกต้อง")</f>
        <v>ข้อมูลไม่ถูกต้อง</v>
      </c>
      <c r="T563" s="149" t="str">
        <f t="shared" si="70"/>
        <v>ข้อมูลไม่ถูกต้อง</v>
      </c>
      <c r="U563" s="149" t="str">
        <f>IF(ISNUMBER(R563),
IF(H$2=ตัวเลือก!A$30,"ยังไม่บันทึกข้อมูล",R563*0.47),"ข้อมูลไม่ถูกต้อง")</f>
        <v>ข้อมูลไม่ถูกต้อง</v>
      </c>
      <c r="V563" s="149" t="str">
        <f>IF(ISNUMBER(S563),
IF(H$2=ตัวเลือก!A$30,"ยังไม่บันทึกข้อมูล",S563*0.47),"ข้อมูลไม่ถูกต้อง")</f>
        <v>ข้อมูลไม่ถูกต้อง</v>
      </c>
      <c r="W563" s="149" t="str">
        <f t="shared" si="71"/>
        <v>ข้อมูลไม่ถูกต้อง</v>
      </c>
      <c r="X563" s="148" t="str">
        <f t="shared" si="72"/>
        <v>ข้อมูลไม่ถูกต้อง</v>
      </c>
      <c r="Y563" s="38"/>
      <c r="Z563" s="38"/>
      <c r="AA563" s="38"/>
    </row>
    <row r="564" spans="1:27" x14ac:dyDescent="0.45">
      <c r="A564" s="38">
        <v>559</v>
      </c>
      <c r="B564" s="38"/>
      <c r="C564" s="38"/>
      <c r="D564" s="38"/>
      <c r="E564" s="38"/>
      <c r="F564" s="35"/>
      <c r="G564" s="35"/>
      <c r="H564" s="150"/>
      <c r="I564" s="38"/>
      <c r="J564" s="149" t="str">
        <f t="shared" si="73"/>
        <v>รอข้อมูลคอลัมน์ H</v>
      </c>
      <c r="K564" s="150"/>
      <c r="L564" s="150"/>
      <c r="M564" s="150"/>
      <c r="N564" s="149" t="str" cm="1">
        <f t="array" ref="N564">IF(AND(K564:M564=""),"ยังไม่บันทึกข้อมูล",
IF(M564&lt;&gt;"",
IF(M564&gt;=1.3,M564,"เป็นไม้พุ่ม"),
IF(K564+L564&gt;=1.3,K564+L564,"เป็นไม้พุ่ม")))</f>
        <v>ยังไม่บันทึกข้อมูล</v>
      </c>
      <c r="O564" s="149" t="str">
        <f t="shared" si="66"/>
        <v>ข้อมูลไม่ถูกต้อง</v>
      </c>
      <c r="P564" s="149" t="str">
        <f t="shared" si="67"/>
        <v>ข้อมูลไม่ถูกต้อง</v>
      </c>
      <c r="Q564" s="149" t="str">
        <f t="shared" si="68"/>
        <v>ข้อมูลไม่ถูกต้อง</v>
      </c>
      <c r="R564" s="149" t="str">
        <f t="shared" si="69"/>
        <v>ข้อมูลไม่ถูกต้อง</v>
      </c>
      <c r="S564" s="149" t="str">
        <f>IF(ISNUMBER(R564),
IF(H$2=ตัวเลือก!A$30,"ยังไม่บันทึกข้อมูล",R564*0.27),"ข้อมูลไม่ถูกต้อง")</f>
        <v>ข้อมูลไม่ถูกต้อง</v>
      </c>
      <c r="T564" s="149" t="str">
        <f t="shared" si="70"/>
        <v>ข้อมูลไม่ถูกต้อง</v>
      </c>
      <c r="U564" s="149" t="str">
        <f>IF(ISNUMBER(R564),
IF(H$2=ตัวเลือก!A$30,"ยังไม่บันทึกข้อมูล",R564*0.47),"ข้อมูลไม่ถูกต้อง")</f>
        <v>ข้อมูลไม่ถูกต้อง</v>
      </c>
      <c r="V564" s="149" t="str">
        <f>IF(ISNUMBER(S564),
IF(H$2=ตัวเลือก!A$30,"ยังไม่บันทึกข้อมูล",S564*0.47),"ข้อมูลไม่ถูกต้อง")</f>
        <v>ข้อมูลไม่ถูกต้อง</v>
      </c>
      <c r="W564" s="149" t="str">
        <f t="shared" si="71"/>
        <v>ข้อมูลไม่ถูกต้อง</v>
      </c>
      <c r="X564" s="148" t="str">
        <f t="shared" si="72"/>
        <v>ข้อมูลไม่ถูกต้อง</v>
      </c>
      <c r="Y564" s="38"/>
      <c r="Z564" s="38"/>
      <c r="AA564" s="38"/>
    </row>
    <row r="565" spans="1:27" x14ac:dyDescent="0.45">
      <c r="A565" s="38">
        <v>560</v>
      </c>
      <c r="B565" s="38"/>
      <c r="C565" s="38"/>
      <c r="D565" s="38"/>
      <c r="E565" s="38"/>
      <c r="F565" s="35"/>
      <c r="G565" s="35"/>
      <c r="H565" s="150"/>
      <c r="I565" s="38"/>
      <c r="J565" s="149" t="str">
        <f t="shared" si="73"/>
        <v>รอข้อมูลคอลัมน์ H</v>
      </c>
      <c r="K565" s="150"/>
      <c r="L565" s="150"/>
      <c r="M565" s="150"/>
      <c r="N565" s="149" t="str" cm="1">
        <f t="array" ref="N565">IF(AND(K565:M565=""),"ยังไม่บันทึกข้อมูล",
IF(M565&lt;&gt;"",
IF(M565&gt;=1.3,M565,"เป็นไม้พุ่ม"),
IF(K565+L565&gt;=1.3,K565+L565,"เป็นไม้พุ่ม")))</f>
        <v>ยังไม่บันทึกข้อมูล</v>
      </c>
      <c r="O565" s="149" t="str">
        <f t="shared" si="66"/>
        <v>ข้อมูลไม่ถูกต้อง</v>
      </c>
      <c r="P565" s="149" t="str">
        <f t="shared" si="67"/>
        <v>ข้อมูลไม่ถูกต้อง</v>
      </c>
      <c r="Q565" s="149" t="str">
        <f t="shared" si="68"/>
        <v>ข้อมูลไม่ถูกต้อง</v>
      </c>
      <c r="R565" s="149" t="str">
        <f t="shared" si="69"/>
        <v>ข้อมูลไม่ถูกต้อง</v>
      </c>
      <c r="S565" s="149" t="str">
        <f>IF(ISNUMBER(R565),
IF(H$2=ตัวเลือก!A$30,"ยังไม่บันทึกข้อมูล",R565*0.27),"ข้อมูลไม่ถูกต้อง")</f>
        <v>ข้อมูลไม่ถูกต้อง</v>
      </c>
      <c r="T565" s="149" t="str">
        <f t="shared" si="70"/>
        <v>ข้อมูลไม่ถูกต้อง</v>
      </c>
      <c r="U565" s="149" t="str">
        <f>IF(ISNUMBER(R565),
IF(H$2=ตัวเลือก!A$30,"ยังไม่บันทึกข้อมูล",R565*0.47),"ข้อมูลไม่ถูกต้อง")</f>
        <v>ข้อมูลไม่ถูกต้อง</v>
      </c>
      <c r="V565" s="149" t="str">
        <f>IF(ISNUMBER(S565),
IF(H$2=ตัวเลือก!A$30,"ยังไม่บันทึกข้อมูล",S565*0.47),"ข้อมูลไม่ถูกต้อง")</f>
        <v>ข้อมูลไม่ถูกต้อง</v>
      </c>
      <c r="W565" s="149" t="str">
        <f t="shared" si="71"/>
        <v>ข้อมูลไม่ถูกต้อง</v>
      </c>
      <c r="X565" s="148" t="str">
        <f t="shared" si="72"/>
        <v>ข้อมูลไม่ถูกต้อง</v>
      </c>
      <c r="Y565" s="38"/>
      <c r="Z565" s="38"/>
      <c r="AA565" s="38"/>
    </row>
    <row r="566" spans="1:27" x14ac:dyDescent="0.45">
      <c r="A566" s="38">
        <v>561</v>
      </c>
      <c r="B566" s="38"/>
      <c r="C566" s="38"/>
      <c r="D566" s="38"/>
      <c r="E566" s="38"/>
      <c r="F566" s="35"/>
      <c r="G566" s="35"/>
      <c r="H566" s="150"/>
      <c r="I566" s="38"/>
      <c r="J566" s="149" t="str">
        <f t="shared" si="73"/>
        <v>รอข้อมูลคอลัมน์ H</v>
      </c>
      <c r="K566" s="150"/>
      <c r="L566" s="150"/>
      <c r="M566" s="150"/>
      <c r="N566" s="149" t="str" cm="1">
        <f t="array" ref="N566">IF(AND(K566:M566=""),"ยังไม่บันทึกข้อมูล",
IF(M566&lt;&gt;"",
IF(M566&gt;=1.3,M566,"เป็นไม้พุ่ม"),
IF(K566+L566&gt;=1.3,K566+L566,"เป็นไม้พุ่ม")))</f>
        <v>ยังไม่บันทึกข้อมูล</v>
      </c>
      <c r="O566" s="149" t="str">
        <f t="shared" si="66"/>
        <v>ข้อมูลไม่ถูกต้อง</v>
      </c>
      <c r="P566" s="149" t="str">
        <f t="shared" si="67"/>
        <v>ข้อมูลไม่ถูกต้อง</v>
      </c>
      <c r="Q566" s="149" t="str">
        <f t="shared" si="68"/>
        <v>ข้อมูลไม่ถูกต้อง</v>
      </c>
      <c r="R566" s="149" t="str">
        <f t="shared" si="69"/>
        <v>ข้อมูลไม่ถูกต้อง</v>
      </c>
      <c r="S566" s="149" t="str">
        <f>IF(ISNUMBER(R566),
IF(H$2=ตัวเลือก!A$30,"ยังไม่บันทึกข้อมูล",R566*0.27),"ข้อมูลไม่ถูกต้อง")</f>
        <v>ข้อมูลไม่ถูกต้อง</v>
      </c>
      <c r="T566" s="149" t="str">
        <f t="shared" si="70"/>
        <v>ข้อมูลไม่ถูกต้อง</v>
      </c>
      <c r="U566" s="149" t="str">
        <f>IF(ISNUMBER(R566),
IF(H$2=ตัวเลือก!A$30,"ยังไม่บันทึกข้อมูล",R566*0.47),"ข้อมูลไม่ถูกต้อง")</f>
        <v>ข้อมูลไม่ถูกต้อง</v>
      </c>
      <c r="V566" s="149" t="str">
        <f>IF(ISNUMBER(S566),
IF(H$2=ตัวเลือก!A$30,"ยังไม่บันทึกข้อมูล",S566*0.47),"ข้อมูลไม่ถูกต้อง")</f>
        <v>ข้อมูลไม่ถูกต้อง</v>
      </c>
      <c r="W566" s="149" t="str">
        <f t="shared" si="71"/>
        <v>ข้อมูลไม่ถูกต้อง</v>
      </c>
      <c r="X566" s="148" t="str">
        <f t="shared" si="72"/>
        <v>ข้อมูลไม่ถูกต้อง</v>
      </c>
      <c r="Y566" s="38"/>
      <c r="Z566" s="38"/>
      <c r="AA566" s="38"/>
    </row>
    <row r="567" spans="1:27" x14ac:dyDescent="0.45">
      <c r="A567" s="38">
        <v>562</v>
      </c>
      <c r="B567" s="38"/>
      <c r="C567" s="38"/>
      <c r="D567" s="38"/>
      <c r="E567" s="38"/>
      <c r="F567" s="35"/>
      <c r="G567" s="35"/>
      <c r="H567" s="150"/>
      <c r="I567" s="38"/>
      <c r="J567" s="149" t="str">
        <f t="shared" si="73"/>
        <v>รอข้อมูลคอลัมน์ H</v>
      </c>
      <c r="K567" s="150"/>
      <c r="L567" s="150"/>
      <c r="M567" s="150"/>
      <c r="N567" s="149" t="str" cm="1">
        <f t="array" ref="N567">IF(AND(K567:M567=""),"ยังไม่บันทึกข้อมูล",
IF(M567&lt;&gt;"",
IF(M567&gt;=1.3,M567,"เป็นไม้พุ่ม"),
IF(K567+L567&gt;=1.3,K567+L567,"เป็นไม้พุ่ม")))</f>
        <v>ยังไม่บันทึกข้อมูล</v>
      </c>
      <c r="O567" s="149" t="str">
        <f t="shared" si="66"/>
        <v>ข้อมูลไม่ถูกต้อง</v>
      </c>
      <c r="P567" s="149" t="str">
        <f t="shared" si="67"/>
        <v>ข้อมูลไม่ถูกต้อง</v>
      </c>
      <c r="Q567" s="149" t="str">
        <f t="shared" si="68"/>
        <v>ข้อมูลไม่ถูกต้อง</v>
      </c>
      <c r="R567" s="149" t="str">
        <f t="shared" si="69"/>
        <v>ข้อมูลไม่ถูกต้อง</v>
      </c>
      <c r="S567" s="149" t="str">
        <f>IF(ISNUMBER(R567),
IF(H$2=ตัวเลือก!A$30,"ยังไม่บันทึกข้อมูล",R567*0.27),"ข้อมูลไม่ถูกต้อง")</f>
        <v>ข้อมูลไม่ถูกต้อง</v>
      </c>
      <c r="T567" s="149" t="str">
        <f t="shared" si="70"/>
        <v>ข้อมูลไม่ถูกต้อง</v>
      </c>
      <c r="U567" s="149" t="str">
        <f>IF(ISNUMBER(R567),
IF(H$2=ตัวเลือก!A$30,"ยังไม่บันทึกข้อมูล",R567*0.47),"ข้อมูลไม่ถูกต้อง")</f>
        <v>ข้อมูลไม่ถูกต้อง</v>
      </c>
      <c r="V567" s="149" t="str">
        <f>IF(ISNUMBER(S567),
IF(H$2=ตัวเลือก!A$30,"ยังไม่บันทึกข้อมูล",S567*0.47),"ข้อมูลไม่ถูกต้อง")</f>
        <v>ข้อมูลไม่ถูกต้อง</v>
      </c>
      <c r="W567" s="149" t="str">
        <f t="shared" si="71"/>
        <v>ข้อมูลไม่ถูกต้อง</v>
      </c>
      <c r="X567" s="148" t="str">
        <f t="shared" si="72"/>
        <v>ข้อมูลไม่ถูกต้อง</v>
      </c>
      <c r="Y567" s="38"/>
      <c r="Z567" s="38"/>
      <c r="AA567" s="38"/>
    </row>
    <row r="568" spans="1:27" x14ac:dyDescent="0.45">
      <c r="A568" s="38">
        <v>563</v>
      </c>
      <c r="B568" s="38"/>
      <c r="C568" s="38"/>
      <c r="D568" s="38"/>
      <c r="E568" s="38"/>
      <c r="F568" s="35"/>
      <c r="G568" s="35"/>
      <c r="H568" s="150"/>
      <c r="I568" s="38"/>
      <c r="J568" s="149" t="str">
        <f t="shared" si="73"/>
        <v>รอข้อมูลคอลัมน์ H</v>
      </c>
      <c r="K568" s="150"/>
      <c r="L568" s="150"/>
      <c r="M568" s="150"/>
      <c r="N568" s="149" t="str" cm="1">
        <f t="array" ref="N568">IF(AND(K568:M568=""),"ยังไม่บันทึกข้อมูล",
IF(M568&lt;&gt;"",
IF(M568&gt;=1.3,M568,"เป็นไม้พุ่ม"),
IF(K568+L568&gt;=1.3,K568+L568,"เป็นไม้พุ่ม")))</f>
        <v>ยังไม่บันทึกข้อมูล</v>
      </c>
      <c r="O568" s="149" t="str">
        <f t="shared" si="66"/>
        <v>ข้อมูลไม่ถูกต้อง</v>
      </c>
      <c r="P568" s="149" t="str">
        <f t="shared" si="67"/>
        <v>ข้อมูลไม่ถูกต้อง</v>
      </c>
      <c r="Q568" s="149" t="str">
        <f t="shared" si="68"/>
        <v>ข้อมูลไม่ถูกต้อง</v>
      </c>
      <c r="R568" s="149" t="str">
        <f t="shared" si="69"/>
        <v>ข้อมูลไม่ถูกต้อง</v>
      </c>
      <c r="S568" s="149" t="str">
        <f>IF(ISNUMBER(R568),
IF(H$2=ตัวเลือก!A$30,"ยังไม่บันทึกข้อมูล",R568*0.27),"ข้อมูลไม่ถูกต้อง")</f>
        <v>ข้อมูลไม่ถูกต้อง</v>
      </c>
      <c r="T568" s="149" t="str">
        <f t="shared" si="70"/>
        <v>ข้อมูลไม่ถูกต้อง</v>
      </c>
      <c r="U568" s="149" t="str">
        <f>IF(ISNUMBER(R568),
IF(H$2=ตัวเลือก!A$30,"ยังไม่บันทึกข้อมูล",R568*0.47),"ข้อมูลไม่ถูกต้อง")</f>
        <v>ข้อมูลไม่ถูกต้อง</v>
      </c>
      <c r="V568" s="149" t="str">
        <f>IF(ISNUMBER(S568),
IF(H$2=ตัวเลือก!A$30,"ยังไม่บันทึกข้อมูล",S568*0.47),"ข้อมูลไม่ถูกต้อง")</f>
        <v>ข้อมูลไม่ถูกต้อง</v>
      </c>
      <c r="W568" s="149" t="str">
        <f t="shared" si="71"/>
        <v>ข้อมูลไม่ถูกต้อง</v>
      </c>
      <c r="X568" s="148" t="str">
        <f t="shared" si="72"/>
        <v>ข้อมูลไม่ถูกต้อง</v>
      </c>
      <c r="Y568" s="38"/>
      <c r="Z568" s="38"/>
      <c r="AA568" s="38"/>
    </row>
    <row r="569" spans="1:27" x14ac:dyDescent="0.45">
      <c r="A569" s="38">
        <v>564</v>
      </c>
      <c r="B569" s="38"/>
      <c r="C569" s="38"/>
      <c r="D569" s="38"/>
      <c r="E569" s="38"/>
      <c r="F569" s="35"/>
      <c r="G569" s="35"/>
      <c r="H569" s="150"/>
      <c r="I569" s="38"/>
      <c r="J569" s="149" t="str">
        <f t="shared" si="73"/>
        <v>รอข้อมูลคอลัมน์ H</v>
      </c>
      <c r="K569" s="150"/>
      <c r="L569" s="150"/>
      <c r="M569" s="150"/>
      <c r="N569" s="149" t="str" cm="1">
        <f t="array" ref="N569">IF(AND(K569:M569=""),"ยังไม่บันทึกข้อมูล",
IF(M569&lt;&gt;"",
IF(M569&gt;=1.3,M569,"เป็นไม้พุ่ม"),
IF(K569+L569&gt;=1.3,K569+L569,"เป็นไม้พุ่ม")))</f>
        <v>ยังไม่บันทึกข้อมูล</v>
      </c>
      <c r="O569" s="149" t="str">
        <f t="shared" si="66"/>
        <v>ข้อมูลไม่ถูกต้อง</v>
      </c>
      <c r="P569" s="149" t="str">
        <f t="shared" si="67"/>
        <v>ข้อมูลไม่ถูกต้อง</v>
      </c>
      <c r="Q569" s="149" t="str">
        <f t="shared" si="68"/>
        <v>ข้อมูลไม่ถูกต้อง</v>
      </c>
      <c r="R569" s="149" t="str">
        <f t="shared" si="69"/>
        <v>ข้อมูลไม่ถูกต้อง</v>
      </c>
      <c r="S569" s="149" t="str">
        <f>IF(ISNUMBER(R569),
IF(H$2=ตัวเลือก!A$30,"ยังไม่บันทึกข้อมูล",R569*0.27),"ข้อมูลไม่ถูกต้อง")</f>
        <v>ข้อมูลไม่ถูกต้อง</v>
      </c>
      <c r="T569" s="149" t="str">
        <f t="shared" si="70"/>
        <v>ข้อมูลไม่ถูกต้อง</v>
      </c>
      <c r="U569" s="149" t="str">
        <f>IF(ISNUMBER(R569),
IF(H$2=ตัวเลือก!A$30,"ยังไม่บันทึกข้อมูล",R569*0.47),"ข้อมูลไม่ถูกต้อง")</f>
        <v>ข้อมูลไม่ถูกต้อง</v>
      </c>
      <c r="V569" s="149" t="str">
        <f>IF(ISNUMBER(S569),
IF(H$2=ตัวเลือก!A$30,"ยังไม่บันทึกข้อมูล",S569*0.47),"ข้อมูลไม่ถูกต้อง")</f>
        <v>ข้อมูลไม่ถูกต้อง</v>
      </c>
      <c r="W569" s="149" t="str">
        <f t="shared" si="71"/>
        <v>ข้อมูลไม่ถูกต้อง</v>
      </c>
      <c r="X569" s="148" t="str">
        <f t="shared" si="72"/>
        <v>ข้อมูลไม่ถูกต้อง</v>
      </c>
      <c r="Y569" s="38"/>
      <c r="Z569" s="38"/>
      <c r="AA569" s="38"/>
    </row>
    <row r="570" spans="1:27" x14ac:dyDescent="0.45">
      <c r="A570" s="38">
        <v>565</v>
      </c>
      <c r="B570" s="38"/>
      <c r="C570" s="38"/>
      <c r="D570" s="38"/>
      <c r="E570" s="38"/>
      <c r="F570" s="35"/>
      <c r="G570" s="35"/>
      <c r="H570" s="150"/>
      <c r="I570" s="38"/>
      <c r="J570" s="149" t="str">
        <f t="shared" si="73"/>
        <v>รอข้อมูลคอลัมน์ H</v>
      </c>
      <c r="K570" s="150"/>
      <c r="L570" s="150"/>
      <c r="M570" s="150"/>
      <c r="N570" s="149" t="str" cm="1">
        <f t="array" ref="N570">IF(AND(K570:M570=""),"ยังไม่บันทึกข้อมูล",
IF(M570&lt;&gt;"",
IF(M570&gt;=1.3,M570,"เป็นไม้พุ่ม"),
IF(K570+L570&gt;=1.3,K570+L570,"เป็นไม้พุ่ม")))</f>
        <v>ยังไม่บันทึกข้อมูล</v>
      </c>
      <c r="O570" s="149" t="str">
        <f t="shared" si="66"/>
        <v>ข้อมูลไม่ถูกต้อง</v>
      </c>
      <c r="P570" s="149" t="str">
        <f t="shared" si="67"/>
        <v>ข้อมูลไม่ถูกต้อง</v>
      </c>
      <c r="Q570" s="149" t="str">
        <f t="shared" si="68"/>
        <v>ข้อมูลไม่ถูกต้อง</v>
      </c>
      <c r="R570" s="149" t="str">
        <f t="shared" si="69"/>
        <v>ข้อมูลไม่ถูกต้อง</v>
      </c>
      <c r="S570" s="149" t="str">
        <f>IF(ISNUMBER(R570),
IF(H$2=ตัวเลือก!A$30,"ยังไม่บันทึกข้อมูล",R570*0.27),"ข้อมูลไม่ถูกต้อง")</f>
        <v>ข้อมูลไม่ถูกต้อง</v>
      </c>
      <c r="T570" s="149" t="str">
        <f t="shared" si="70"/>
        <v>ข้อมูลไม่ถูกต้อง</v>
      </c>
      <c r="U570" s="149" t="str">
        <f>IF(ISNUMBER(R570),
IF(H$2=ตัวเลือก!A$30,"ยังไม่บันทึกข้อมูล",R570*0.47),"ข้อมูลไม่ถูกต้อง")</f>
        <v>ข้อมูลไม่ถูกต้อง</v>
      </c>
      <c r="V570" s="149" t="str">
        <f>IF(ISNUMBER(S570),
IF(H$2=ตัวเลือก!A$30,"ยังไม่บันทึกข้อมูล",S570*0.47),"ข้อมูลไม่ถูกต้อง")</f>
        <v>ข้อมูลไม่ถูกต้อง</v>
      </c>
      <c r="W570" s="149" t="str">
        <f t="shared" si="71"/>
        <v>ข้อมูลไม่ถูกต้อง</v>
      </c>
      <c r="X570" s="148" t="str">
        <f t="shared" si="72"/>
        <v>ข้อมูลไม่ถูกต้อง</v>
      </c>
      <c r="Y570" s="38"/>
      <c r="Z570" s="38"/>
      <c r="AA570" s="38"/>
    </row>
    <row r="571" spans="1:27" x14ac:dyDescent="0.45">
      <c r="A571" s="38">
        <v>566</v>
      </c>
      <c r="B571" s="38"/>
      <c r="C571" s="38"/>
      <c r="D571" s="38"/>
      <c r="E571" s="38"/>
      <c r="F571" s="35"/>
      <c r="G571" s="35"/>
      <c r="H571" s="150"/>
      <c r="I571" s="38"/>
      <c r="J571" s="149" t="str">
        <f t="shared" si="73"/>
        <v>รอข้อมูลคอลัมน์ H</v>
      </c>
      <c r="K571" s="150"/>
      <c r="L571" s="150"/>
      <c r="M571" s="150"/>
      <c r="N571" s="149" t="str" cm="1">
        <f t="array" ref="N571">IF(AND(K571:M571=""),"ยังไม่บันทึกข้อมูล",
IF(M571&lt;&gt;"",
IF(M571&gt;=1.3,M571,"เป็นไม้พุ่ม"),
IF(K571+L571&gt;=1.3,K571+L571,"เป็นไม้พุ่ม")))</f>
        <v>ยังไม่บันทึกข้อมูล</v>
      </c>
      <c r="O571" s="149" t="str">
        <f t="shared" si="66"/>
        <v>ข้อมูลไม่ถูกต้อง</v>
      </c>
      <c r="P571" s="149" t="str">
        <f t="shared" si="67"/>
        <v>ข้อมูลไม่ถูกต้อง</v>
      </c>
      <c r="Q571" s="149" t="str">
        <f t="shared" si="68"/>
        <v>ข้อมูลไม่ถูกต้อง</v>
      </c>
      <c r="R571" s="149" t="str">
        <f t="shared" si="69"/>
        <v>ข้อมูลไม่ถูกต้อง</v>
      </c>
      <c r="S571" s="149" t="str">
        <f>IF(ISNUMBER(R571),
IF(H$2=ตัวเลือก!A$30,"ยังไม่บันทึกข้อมูล",R571*0.27),"ข้อมูลไม่ถูกต้อง")</f>
        <v>ข้อมูลไม่ถูกต้อง</v>
      </c>
      <c r="T571" s="149" t="str">
        <f t="shared" si="70"/>
        <v>ข้อมูลไม่ถูกต้อง</v>
      </c>
      <c r="U571" s="149" t="str">
        <f>IF(ISNUMBER(R571),
IF(H$2=ตัวเลือก!A$30,"ยังไม่บันทึกข้อมูล",R571*0.47),"ข้อมูลไม่ถูกต้อง")</f>
        <v>ข้อมูลไม่ถูกต้อง</v>
      </c>
      <c r="V571" s="149" t="str">
        <f>IF(ISNUMBER(S571),
IF(H$2=ตัวเลือก!A$30,"ยังไม่บันทึกข้อมูล",S571*0.47),"ข้อมูลไม่ถูกต้อง")</f>
        <v>ข้อมูลไม่ถูกต้อง</v>
      </c>
      <c r="W571" s="149" t="str">
        <f t="shared" si="71"/>
        <v>ข้อมูลไม่ถูกต้อง</v>
      </c>
      <c r="X571" s="148" t="str">
        <f t="shared" si="72"/>
        <v>ข้อมูลไม่ถูกต้อง</v>
      </c>
      <c r="Y571" s="38"/>
      <c r="Z571" s="38"/>
      <c r="AA571" s="38"/>
    </row>
    <row r="572" spans="1:27" x14ac:dyDescent="0.45">
      <c r="A572" s="38">
        <v>567</v>
      </c>
      <c r="B572" s="38"/>
      <c r="C572" s="38"/>
      <c r="D572" s="38"/>
      <c r="E572" s="38"/>
      <c r="F572" s="35"/>
      <c r="G572" s="35"/>
      <c r="H572" s="150"/>
      <c r="I572" s="38"/>
      <c r="J572" s="149" t="str">
        <f t="shared" si="73"/>
        <v>รอข้อมูลคอลัมน์ H</v>
      </c>
      <c r="K572" s="150"/>
      <c r="L572" s="150"/>
      <c r="M572" s="150"/>
      <c r="N572" s="149" t="str" cm="1">
        <f t="array" ref="N572">IF(AND(K572:M572=""),"ยังไม่บันทึกข้อมูล",
IF(M572&lt;&gt;"",
IF(M572&gt;=1.3,M572,"เป็นไม้พุ่ม"),
IF(K572+L572&gt;=1.3,K572+L572,"เป็นไม้พุ่ม")))</f>
        <v>ยังไม่บันทึกข้อมูล</v>
      </c>
      <c r="O572" s="149" t="str">
        <f t="shared" si="66"/>
        <v>ข้อมูลไม่ถูกต้อง</v>
      </c>
      <c r="P572" s="149" t="str">
        <f t="shared" si="67"/>
        <v>ข้อมูลไม่ถูกต้อง</v>
      </c>
      <c r="Q572" s="149" t="str">
        <f t="shared" si="68"/>
        <v>ข้อมูลไม่ถูกต้อง</v>
      </c>
      <c r="R572" s="149" t="str">
        <f t="shared" si="69"/>
        <v>ข้อมูลไม่ถูกต้อง</v>
      </c>
      <c r="S572" s="149" t="str">
        <f>IF(ISNUMBER(R572),
IF(H$2=ตัวเลือก!A$30,"ยังไม่บันทึกข้อมูล",R572*0.27),"ข้อมูลไม่ถูกต้อง")</f>
        <v>ข้อมูลไม่ถูกต้อง</v>
      </c>
      <c r="T572" s="149" t="str">
        <f t="shared" si="70"/>
        <v>ข้อมูลไม่ถูกต้อง</v>
      </c>
      <c r="U572" s="149" t="str">
        <f>IF(ISNUMBER(R572),
IF(H$2=ตัวเลือก!A$30,"ยังไม่บันทึกข้อมูล",R572*0.47),"ข้อมูลไม่ถูกต้อง")</f>
        <v>ข้อมูลไม่ถูกต้อง</v>
      </c>
      <c r="V572" s="149" t="str">
        <f>IF(ISNUMBER(S572),
IF(H$2=ตัวเลือก!A$30,"ยังไม่บันทึกข้อมูล",S572*0.47),"ข้อมูลไม่ถูกต้อง")</f>
        <v>ข้อมูลไม่ถูกต้อง</v>
      </c>
      <c r="W572" s="149" t="str">
        <f t="shared" si="71"/>
        <v>ข้อมูลไม่ถูกต้อง</v>
      </c>
      <c r="X572" s="148" t="str">
        <f t="shared" si="72"/>
        <v>ข้อมูลไม่ถูกต้อง</v>
      </c>
      <c r="Y572" s="38"/>
      <c r="Z572" s="38"/>
      <c r="AA572" s="38"/>
    </row>
    <row r="573" spans="1:27" x14ac:dyDescent="0.45">
      <c r="A573" s="38">
        <v>568</v>
      </c>
      <c r="B573" s="38"/>
      <c r="C573" s="38"/>
      <c r="D573" s="38"/>
      <c r="E573" s="38"/>
      <c r="F573" s="35"/>
      <c r="G573" s="35"/>
      <c r="H573" s="150"/>
      <c r="I573" s="38"/>
      <c r="J573" s="149" t="str">
        <f t="shared" si="73"/>
        <v>รอข้อมูลคอลัมน์ H</v>
      </c>
      <c r="K573" s="150"/>
      <c r="L573" s="150"/>
      <c r="M573" s="150"/>
      <c r="N573" s="149" t="str" cm="1">
        <f t="array" ref="N573">IF(AND(K573:M573=""),"ยังไม่บันทึกข้อมูล",
IF(M573&lt;&gt;"",
IF(M573&gt;=1.3,M573,"เป็นไม้พุ่ม"),
IF(K573+L573&gt;=1.3,K573+L573,"เป็นไม้พุ่ม")))</f>
        <v>ยังไม่บันทึกข้อมูล</v>
      </c>
      <c r="O573" s="149" t="str">
        <f t="shared" si="66"/>
        <v>ข้อมูลไม่ถูกต้อง</v>
      </c>
      <c r="P573" s="149" t="str">
        <f t="shared" si="67"/>
        <v>ข้อมูลไม่ถูกต้อง</v>
      </c>
      <c r="Q573" s="149" t="str">
        <f t="shared" si="68"/>
        <v>ข้อมูลไม่ถูกต้อง</v>
      </c>
      <c r="R573" s="149" t="str">
        <f t="shared" si="69"/>
        <v>ข้อมูลไม่ถูกต้อง</v>
      </c>
      <c r="S573" s="149" t="str">
        <f>IF(ISNUMBER(R573),
IF(H$2=ตัวเลือก!A$30,"ยังไม่บันทึกข้อมูล",R573*0.27),"ข้อมูลไม่ถูกต้อง")</f>
        <v>ข้อมูลไม่ถูกต้อง</v>
      </c>
      <c r="T573" s="149" t="str">
        <f t="shared" si="70"/>
        <v>ข้อมูลไม่ถูกต้อง</v>
      </c>
      <c r="U573" s="149" t="str">
        <f>IF(ISNUMBER(R573),
IF(H$2=ตัวเลือก!A$30,"ยังไม่บันทึกข้อมูล",R573*0.47),"ข้อมูลไม่ถูกต้อง")</f>
        <v>ข้อมูลไม่ถูกต้อง</v>
      </c>
      <c r="V573" s="149" t="str">
        <f>IF(ISNUMBER(S573),
IF(H$2=ตัวเลือก!A$30,"ยังไม่บันทึกข้อมูล",S573*0.47),"ข้อมูลไม่ถูกต้อง")</f>
        <v>ข้อมูลไม่ถูกต้อง</v>
      </c>
      <c r="W573" s="149" t="str">
        <f t="shared" si="71"/>
        <v>ข้อมูลไม่ถูกต้อง</v>
      </c>
      <c r="X573" s="148" t="str">
        <f t="shared" si="72"/>
        <v>ข้อมูลไม่ถูกต้อง</v>
      </c>
      <c r="Y573" s="38"/>
      <c r="Z573" s="38"/>
      <c r="AA573" s="38"/>
    </row>
    <row r="574" spans="1:27" x14ac:dyDescent="0.45">
      <c r="A574" s="38">
        <v>569</v>
      </c>
      <c r="B574" s="38"/>
      <c r="C574" s="38"/>
      <c r="D574" s="38"/>
      <c r="E574" s="38"/>
      <c r="F574" s="35"/>
      <c r="G574" s="35"/>
      <c r="H574" s="150"/>
      <c r="I574" s="38"/>
      <c r="J574" s="149" t="str">
        <f t="shared" si="73"/>
        <v>รอข้อมูลคอลัมน์ H</v>
      </c>
      <c r="K574" s="150"/>
      <c r="L574" s="150"/>
      <c r="M574" s="150"/>
      <c r="N574" s="149" t="str" cm="1">
        <f t="array" ref="N574">IF(AND(K574:M574=""),"ยังไม่บันทึกข้อมูล",
IF(M574&lt;&gt;"",
IF(M574&gt;=1.3,M574,"เป็นไม้พุ่ม"),
IF(K574+L574&gt;=1.3,K574+L574,"เป็นไม้พุ่ม")))</f>
        <v>ยังไม่บันทึกข้อมูล</v>
      </c>
      <c r="O574" s="149" t="str">
        <f t="shared" si="66"/>
        <v>ข้อมูลไม่ถูกต้อง</v>
      </c>
      <c r="P574" s="149" t="str">
        <f t="shared" si="67"/>
        <v>ข้อมูลไม่ถูกต้อง</v>
      </c>
      <c r="Q574" s="149" t="str">
        <f t="shared" si="68"/>
        <v>ข้อมูลไม่ถูกต้อง</v>
      </c>
      <c r="R574" s="149" t="str">
        <f t="shared" si="69"/>
        <v>ข้อมูลไม่ถูกต้อง</v>
      </c>
      <c r="S574" s="149" t="str">
        <f>IF(ISNUMBER(R574),
IF(H$2=ตัวเลือก!A$30,"ยังไม่บันทึกข้อมูล",R574*0.27),"ข้อมูลไม่ถูกต้อง")</f>
        <v>ข้อมูลไม่ถูกต้อง</v>
      </c>
      <c r="T574" s="149" t="str">
        <f t="shared" si="70"/>
        <v>ข้อมูลไม่ถูกต้อง</v>
      </c>
      <c r="U574" s="149" t="str">
        <f>IF(ISNUMBER(R574),
IF(H$2=ตัวเลือก!A$30,"ยังไม่บันทึกข้อมูล",R574*0.47),"ข้อมูลไม่ถูกต้อง")</f>
        <v>ข้อมูลไม่ถูกต้อง</v>
      </c>
      <c r="V574" s="149" t="str">
        <f>IF(ISNUMBER(S574),
IF(H$2=ตัวเลือก!A$30,"ยังไม่บันทึกข้อมูล",S574*0.47),"ข้อมูลไม่ถูกต้อง")</f>
        <v>ข้อมูลไม่ถูกต้อง</v>
      </c>
      <c r="W574" s="149" t="str">
        <f t="shared" si="71"/>
        <v>ข้อมูลไม่ถูกต้อง</v>
      </c>
      <c r="X574" s="148" t="str">
        <f t="shared" si="72"/>
        <v>ข้อมูลไม่ถูกต้อง</v>
      </c>
      <c r="Y574" s="38"/>
      <c r="Z574" s="38"/>
      <c r="AA574" s="38"/>
    </row>
    <row r="575" spans="1:27" x14ac:dyDescent="0.45">
      <c r="A575" s="38">
        <v>570</v>
      </c>
      <c r="B575" s="38"/>
      <c r="C575" s="38"/>
      <c r="D575" s="38"/>
      <c r="E575" s="38"/>
      <c r="F575" s="35"/>
      <c r="G575" s="35"/>
      <c r="H575" s="150"/>
      <c r="I575" s="38"/>
      <c r="J575" s="149" t="str">
        <f t="shared" si="73"/>
        <v>รอข้อมูลคอลัมน์ H</v>
      </c>
      <c r="K575" s="150"/>
      <c r="L575" s="150"/>
      <c r="M575" s="150"/>
      <c r="N575" s="149" t="str" cm="1">
        <f t="array" ref="N575">IF(AND(K575:M575=""),"ยังไม่บันทึกข้อมูล",
IF(M575&lt;&gt;"",
IF(M575&gt;=1.3,M575,"เป็นไม้พุ่ม"),
IF(K575+L575&gt;=1.3,K575+L575,"เป็นไม้พุ่ม")))</f>
        <v>ยังไม่บันทึกข้อมูล</v>
      </c>
      <c r="O575" s="149" t="str">
        <f t="shared" si="66"/>
        <v>ข้อมูลไม่ถูกต้อง</v>
      </c>
      <c r="P575" s="149" t="str">
        <f t="shared" si="67"/>
        <v>ข้อมูลไม่ถูกต้อง</v>
      </c>
      <c r="Q575" s="149" t="str">
        <f t="shared" si="68"/>
        <v>ข้อมูลไม่ถูกต้อง</v>
      </c>
      <c r="R575" s="149" t="str">
        <f t="shared" si="69"/>
        <v>ข้อมูลไม่ถูกต้อง</v>
      </c>
      <c r="S575" s="149" t="str">
        <f>IF(ISNUMBER(R575),
IF(H$2=ตัวเลือก!A$30,"ยังไม่บันทึกข้อมูล",R575*0.27),"ข้อมูลไม่ถูกต้อง")</f>
        <v>ข้อมูลไม่ถูกต้อง</v>
      </c>
      <c r="T575" s="149" t="str">
        <f t="shared" si="70"/>
        <v>ข้อมูลไม่ถูกต้อง</v>
      </c>
      <c r="U575" s="149" t="str">
        <f>IF(ISNUMBER(R575),
IF(H$2=ตัวเลือก!A$30,"ยังไม่บันทึกข้อมูล",R575*0.47),"ข้อมูลไม่ถูกต้อง")</f>
        <v>ข้อมูลไม่ถูกต้อง</v>
      </c>
      <c r="V575" s="149" t="str">
        <f>IF(ISNUMBER(S575),
IF(H$2=ตัวเลือก!A$30,"ยังไม่บันทึกข้อมูล",S575*0.47),"ข้อมูลไม่ถูกต้อง")</f>
        <v>ข้อมูลไม่ถูกต้อง</v>
      </c>
      <c r="W575" s="149" t="str">
        <f t="shared" si="71"/>
        <v>ข้อมูลไม่ถูกต้อง</v>
      </c>
      <c r="X575" s="148" t="str">
        <f t="shared" si="72"/>
        <v>ข้อมูลไม่ถูกต้อง</v>
      </c>
      <c r="Y575" s="38"/>
      <c r="Z575" s="38"/>
      <c r="AA575" s="38"/>
    </row>
    <row r="576" spans="1:27" x14ac:dyDescent="0.45">
      <c r="A576" s="38">
        <v>571</v>
      </c>
      <c r="B576" s="38"/>
      <c r="C576" s="38"/>
      <c r="D576" s="38"/>
      <c r="E576" s="38"/>
      <c r="F576" s="35"/>
      <c r="G576" s="35"/>
      <c r="H576" s="150"/>
      <c r="I576" s="38"/>
      <c r="J576" s="149" t="str">
        <f t="shared" si="73"/>
        <v>รอข้อมูลคอลัมน์ H</v>
      </c>
      <c r="K576" s="150"/>
      <c r="L576" s="150"/>
      <c r="M576" s="150"/>
      <c r="N576" s="149" t="str" cm="1">
        <f t="array" ref="N576">IF(AND(K576:M576=""),"ยังไม่บันทึกข้อมูล",
IF(M576&lt;&gt;"",
IF(M576&gt;=1.3,M576,"เป็นไม้พุ่ม"),
IF(K576+L576&gt;=1.3,K576+L576,"เป็นไม้พุ่ม")))</f>
        <v>ยังไม่บันทึกข้อมูล</v>
      </c>
      <c r="O576" s="149" t="str">
        <f t="shared" si="66"/>
        <v>ข้อมูลไม่ถูกต้อง</v>
      </c>
      <c r="P576" s="149" t="str">
        <f t="shared" si="67"/>
        <v>ข้อมูลไม่ถูกต้อง</v>
      </c>
      <c r="Q576" s="149" t="str">
        <f t="shared" si="68"/>
        <v>ข้อมูลไม่ถูกต้อง</v>
      </c>
      <c r="R576" s="149" t="str">
        <f t="shared" si="69"/>
        <v>ข้อมูลไม่ถูกต้อง</v>
      </c>
      <c r="S576" s="149" t="str">
        <f>IF(ISNUMBER(R576),
IF(H$2=ตัวเลือก!A$30,"ยังไม่บันทึกข้อมูล",R576*0.27),"ข้อมูลไม่ถูกต้อง")</f>
        <v>ข้อมูลไม่ถูกต้อง</v>
      </c>
      <c r="T576" s="149" t="str">
        <f t="shared" si="70"/>
        <v>ข้อมูลไม่ถูกต้อง</v>
      </c>
      <c r="U576" s="149" t="str">
        <f>IF(ISNUMBER(R576),
IF(H$2=ตัวเลือก!A$30,"ยังไม่บันทึกข้อมูล",R576*0.47),"ข้อมูลไม่ถูกต้อง")</f>
        <v>ข้อมูลไม่ถูกต้อง</v>
      </c>
      <c r="V576" s="149" t="str">
        <f>IF(ISNUMBER(S576),
IF(H$2=ตัวเลือก!A$30,"ยังไม่บันทึกข้อมูล",S576*0.47),"ข้อมูลไม่ถูกต้อง")</f>
        <v>ข้อมูลไม่ถูกต้อง</v>
      </c>
      <c r="W576" s="149" t="str">
        <f t="shared" si="71"/>
        <v>ข้อมูลไม่ถูกต้อง</v>
      </c>
      <c r="X576" s="148" t="str">
        <f t="shared" si="72"/>
        <v>ข้อมูลไม่ถูกต้อง</v>
      </c>
      <c r="Y576" s="38"/>
      <c r="Z576" s="38"/>
      <c r="AA576" s="38"/>
    </row>
    <row r="577" spans="1:27" x14ac:dyDescent="0.45">
      <c r="A577" s="38">
        <v>572</v>
      </c>
      <c r="B577" s="38"/>
      <c r="C577" s="38"/>
      <c r="D577" s="38"/>
      <c r="E577" s="38"/>
      <c r="F577" s="35"/>
      <c r="G577" s="35"/>
      <c r="H577" s="150"/>
      <c r="I577" s="38"/>
      <c r="J577" s="149" t="str">
        <f t="shared" si="73"/>
        <v>รอข้อมูลคอลัมน์ H</v>
      </c>
      <c r="K577" s="150"/>
      <c r="L577" s="150"/>
      <c r="M577" s="150"/>
      <c r="N577" s="149" t="str" cm="1">
        <f t="array" ref="N577">IF(AND(K577:M577=""),"ยังไม่บันทึกข้อมูล",
IF(M577&lt;&gt;"",
IF(M577&gt;=1.3,M577,"เป็นไม้พุ่ม"),
IF(K577+L577&gt;=1.3,K577+L577,"เป็นไม้พุ่ม")))</f>
        <v>ยังไม่บันทึกข้อมูล</v>
      </c>
      <c r="O577" s="149" t="str">
        <f t="shared" si="66"/>
        <v>ข้อมูลไม่ถูกต้อง</v>
      </c>
      <c r="P577" s="149" t="str">
        <f t="shared" si="67"/>
        <v>ข้อมูลไม่ถูกต้อง</v>
      </c>
      <c r="Q577" s="149" t="str">
        <f t="shared" si="68"/>
        <v>ข้อมูลไม่ถูกต้อง</v>
      </c>
      <c r="R577" s="149" t="str">
        <f t="shared" si="69"/>
        <v>ข้อมูลไม่ถูกต้อง</v>
      </c>
      <c r="S577" s="149" t="str">
        <f>IF(ISNUMBER(R577),
IF(H$2=ตัวเลือก!A$30,"ยังไม่บันทึกข้อมูล",R577*0.27),"ข้อมูลไม่ถูกต้อง")</f>
        <v>ข้อมูลไม่ถูกต้อง</v>
      </c>
      <c r="T577" s="149" t="str">
        <f t="shared" si="70"/>
        <v>ข้อมูลไม่ถูกต้อง</v>
      </c>
      <c r="U577" s="149" t="str">
        <f>IF(ISNUMBER(R577),
IF(H$2=ตัวเลือก!A$30,"ยังไม่บันทึกข้อมูล",R577*0.47),"ข้อมูลไม่ถูกต้อง")</f>
        <v>ข้อมูลไม่ถูกต้อง</v>
      </c>
      <c r="V577" s="149" t="str">
        <f>IF(ISNUMBER(S577),
IF(H$2=ตัวเลือก!A$30,"ยังไม่บันทึกข้อมูล",S577*0.47),"ข้อมูลไม่ถูกต้อง")</f>
        <v>ข้อมูลไม่ถูกต้อง</v>
      </c>
      <c r="W577" s="149" t="str">
        <f t="shared" si="71"/>
        <v>ข้อมูลไม่ถูกต้อง</v>
      </c>
      <c r="X577" s="148" t="str">
        <f t="shared" si="72"/>
        <v>ข้อมูลไม่ถูกต้อง</v>
      </c>
      <c r="Y577" s="38"/>
      <c r="Z577" s="38"/>
      <c r="AA577" s="38"/>
    </row>
    <row r="578" spans="1:27" x14ac:dyDescent="0.45">
      <c r="A578" s="38">
        <v>573</v>
      </c>
      <c r="B578" s="38"/>
      <c r="C578" s="38"/>
      <c r="D578" s="38"/>
      <c r="E578" s="38"/>
      <c r="F578" s="35"/>
      <c r="G578" s="35"/>
      <c r="H578" s="150"/>
      <c r="I578" s="38"/>
      <c r="J578" s="149" t="str">
        <f t="shared" si="73"/>
        <v>รอข้อมูลคอลัมน์ H</v>
      </c>
      <c r="K578" s="150"/>
      <c r="L578" s="150"/>
      <c r="M578" s="150"/>
      <c r="N578" s="149" t="str" cm="1">
        <f t="array" ref="N578">IF(AND(K578:M578=""),"ยังไม่บันทึกข้อมูล",
IF(M578&lt;&gt;"",
IF(M578&gt;=1.3,M578,"เป็นไม้พุ่ม"),
IF(K578+L578&gt;=1.3,K578+L578,"เป็นไม้พุ่ม")))</f>
        <v>ยังไม่บันทึกข้อมูล</v>
      </c>
      <c r="O578" s="149" t="str">
        <f t="shared" si="66"/>
        <v>ข้อมูลไม่ถูกต้อง</v>
      </c>
      <c r="P578" s="149" t="str">
        <f t="shared" si="67"/>
        <v>ข้อมูลไม่ถูกต้อง</v>
      </c>
      <c r="Q578" s="149" t="str">
        <f t="shared" si="68"/>
        <v>ข้อมูลไม่ถูกต้อง</v>
      </c>
      <c r="R578" s="149" t="str">
        <f t="shared" si="69"/>
        <v>ข้อมูลไม่ถูกต้อง</v>
      </c>
      <c r="S578" s="149" t="str">
        <f>IF(ISNUMBER(R578),
IF(H$2=ตัวเลือก!A$30,"ยังไม่บันทึกข้อมูล",R578*0.27),"ข้อมูลไม่ถูกต้อง")</f>
        <v>ข้อมูลไม่ถูกต้อง</v>
      </c>
      <c r="T578" s="149" t="str">
        <f t="shared" si="70"/>
        <v>ข้อมูลไม่ถูกต้อง</v>
      </c>
      <c r="U578" s="149" t="str">
        <f>IF(ISNUMBER(R578),
IF(H$2=ตัวเลือก!A$30,"ยังไม่บันทึกข้อมูล",R578*0.47),"ข้อมูลไม่ถูกต้อง")</f>
        <v>ข้อมูลไม่ถูกต้อง</v>
      </c>
      <c r="V578" s="149" t="str">
        <f>IF(ISNUMBER(S578),
IF(H$2=ตัวเลือก!A$30,"ยังไม่บันทึกข้อมูล",S578*0.47),"ข้อมูลไม่ถูกต้อง")</f>
        <v>ข้อมูลไม่ถูกต้อง</v>
      </c>
      <c r="W578" s="149" t="str">
        <f t="shared" si="71"/>
        <v>ข้อมูลไม่ถูกต้อง</v>
      </c>
      <c r="X578" s="148" t="str">
        <f t="shared" si="72"/>
        <v>ข้อมูลไม่ถูกต้อง</v>
      </c>
      <c r="Y578" s="38"/>
      <c r="Z578" s="38"/>
      <c r="AA578" s="38"/>
    </row>
    <row r="579" spans="1:27" x14ac:dyDescent="0.45">
      <c r="A579" s="38">
        <v>574</v>
      </c>
      <c r="B579" s="38"/>
      <c r="C579" s="38"/>
      <c r="D579" s="38"/>
      <c r="E579" s="38"/>
      <c r="F579" s="35"/>
      <c r="G579" s="35"/>
      <c r="H579" s="150"/>
      <c r="I579" s="38"/>
      <c r="J579" s="149" t="str">
        <f t="shared" si="73"/>
        <v>รอข้อมูลคอลัมน์ H</v>
      </c>
      <c r="K579" s="150"/>
      <c r="L579" s="150"/>
      <c r="M579" s="150"/>
      <c r="N579" s="149" t="str" cm="1">
        <f t="array" ref="N579">IF(AND(K579:M579=""),"ยังไม่บันทึกข้อมูล",
IF(M579&lt;&gt;"",
IF(M579&gt;=1.3,M579,"เป็นไม้พุ่ม"),
IF(K579+L579&gt;=1.3,K579+L579,"เป็นไม้พุ่ม")))</f>
        <v>ยังไม่บันทึกข้อมูล</v>
      </c>
      <c r="O579" s="149" t="str">
        <f t="shared" si="66"/>
        <v>ข้อมูลไม่ถูกต้อง</v>
      </c>
      <c r="P579" s="149" t="str">
        <f t="shared" si="67"/>
        <v>ข้อมูลไม่ถูกต้อง</v>
      </c>
      <c r="Q579" s="149" t="str">
        <f t="shared" si="68"/>
        <v>ข้อมูลไม่ถูกต้อง</v>
      </c>
      <c r="R579" s="149" t="str">
        <f t="shared" si="69"/>
        <v>ข้อมูลไม่ถูกต้อง</v>
      </c>
      <c r="S579" s="149" t="str">
        <f>IF(ISNUMBER(R579),
IF(H$2=ตัวเลือก!A$30,"ยังไม่บันทึกข้อมูล",R579*0.27),"ข้อมูลไม่ถูกต้อง")</f>
        <v>ข้อมูลไม่ถูกต้อง</v>
      </c>
      <c r="T579" s="149" t="str">
        <f t="shared" si="70"/>
        <v>ข้อมูลไม่ถูกต้อง</v>
      </c>
      <c r="U579" s="149" t="str">
        <f>IF(ISNUMBER(R579),
IF(H$2=ตัวเลือก!A$30,"ยังไม่บันทึกข้อมูล",R579*0.47),"ข้อมูลไม่ถูกต้อง")</f>
        <v>ข้อมูลไม่ถูกต้อง</v>
      </c>
      <c r="V579" s="149" t="str">
        <f>IF(ISNUMBER(S579),
IF(H$2=ตัวเลือก!A$30,"ยังไม่บันทึกข้อมูล",S579*0.47),"ข้อมูลไม่ถูกต้อง")</f>
        <v>ข้อมูลไม่ถูกต้อง</v>
      </c>
      <c r="W579" s="149" t="str">
        <f t="shared" si="71"/>
        <v>ข้อมูลไม่ถูกต้อง</v>
      </c>
      <c r="X579" s="148" t="str">
        <f t="shared" si="72"/>
        <v>ข้อมูลไม่ถูกต้อง</v>
      </c>
      <c r="Y579" s="38"/>
      <c r="Z579" s="38"/>
      <c r="AA579" s="38"/>
    </row>
    <row r="580" spans="1:27" x14ac:dyDescent="0.45">
      <c r="A580" s="38">
        <v>575</v>
      </c>
      <c r="B580" s="38"/>
      <c r="C580" s="38"/>
      <c r="D580" s="38"/>
      <c r="E580" s="38"/>
      <c r="F580" s="35"/>
      <c r="G580" s="35"/>
      <c r="H580" s="150"/>
      <c r="I580" s="38"/>
      <c r="J580" s="149" t="str">
        <f t="shared" si="73"/>
        <v>รอข้อมูลคอลัมน์ H</v>
      </c>
      <c r="K580" s="150"/>
      <c r="L580" s="150"/>
      <c r="M580" s="150"/>
      <c r="N580" s="149" t="str" cm="1">
        <f t="array" ref="N580">IF(AND(K580:M580=""),"ยังไม่บันทึกข้อมูล",
IF(M580&lt;&gt;"",
IF(M580&gt;=1.3,M580,"เป็นไม้พุ่ม"),
IF(K580+L580&gt;=1.3,K580+L580,"เป็นไม้พุ่ม")))</f>
        <v>ยังไม่บันทึกข้อมูล</v>
      </c>
      <c r="O580" s="149" t="str">
        <f t="shared" si="66"/>
        <v>ข้อมูลไม่ถูกต้อง</v>
      </c>
      <c r="P580" s="149" t="str">
        <f t="shared" si="67"/>
        <v>ข้อมูลไม่ถูกต้อง</v>
      </c>
      <c r="Q580" s="149" t="str">
        <f t="shared" si="68"/>
        <v>ข้อมูลไม่ถูกต้อง</v>
      </c>
      <c r="R580" s="149" t="str">
        <f t="shared" si="69"/>
        <v>ข้อมูลไม่ถูกต้อง</v>
      </c>
      <c r="S580" s="149" t="str">
        <f>IF(ISNUMBER(R580),
IF(H$2=ตัวเลือก!A$30,"ยังไม่บันทึกข้อมูล",R580*0.27),"ข้อมูลไม่ถูกต้อง")</f>
        <v>ข้อมูลไม่ถูกต้อง</v>
      </c>
      <c r="T580" s="149" t="str">
        <f t="shared" si="70"/>
        <v>ข้อมูลไม่ถูกต้อง</v>
      </c>
      <c r="U580" s="149" t="str">
        <f>IF(ISNUMBER(R580),
IF(H$2=ตัวเลือก!A$30,"ยังไม่บันทึกข้อมูล",R580*0.47),"ข้อมูลไม่ถูกต้อง")</f>
        <v>ข้อมูลไม่ถูกต้อง</v>
      </c>
      <c r="V580" s="149" t="str">
        <f>IF(ISNUMBER(S580),
IF(H$2=ตัวเลือก!A$30,"ยังไม่บันทึกข้อมูล",S580*0.47),"ข้อมูลไม่ถูกต้อง")</f>
        <v>ข้อมูลไม่ถูกต้อง</v>
      </c>
      <c r="W580" s="149" t="str">
        <f t="shared" si="71"/>
        <v>ข้อมูลไม่ถูกต้อง</v>
      </c>
      <c r="X580" s="148" t="str">
        <f t="shared" si="72"/>
        <v>ข้อมูลไม่ถูกต้อง</v>
      </c>
      <c r="Y580" s="38"/>
      <c r="Z580" s="38"/>
      <c r="AA580" s="38"/>
    </row>
    <row r="581" spans="1:27" x14ac:dyDescent="0.45">
      <c r="A581" s="38">
        <v>576</v>
      </c>
      <c r="B581" s="38"/>
      <c r="C581" s="38"/>
      <c r="D581" s="38"/>
      <c r="E581" s="38"/>
      <c r="F581" s="35"/>
      <c r="G581" s="35"/>
      <c r="H581" s="150"/>
      <c r="I581" s="38"/>
      <c r="J581" s="149" t="str">
        <f t="shared" si="73"/>
        <v>รอข้อมูลคอลัมน์ H</v>
      </c>
      <c r="K581" s="150"/>
      <c r="L581" s="150"/>
      <c r="M581" s="150"/>
      <c r="N581" s="149" t="str" cm="1">
        <f t="array" ref="N581">IF(AND(K581:M581=""),"ยังไม่บันทึกข้อมูล",
IF(M581&lt;&gt;"",
IF(M581&gt;=1.3,M581,"เป็นไม้พุ่ม"),
IF(K581+L581&gt;=1.3,K581+L581,"เป็นไม้พุ่ม")))</f>
        <v>ยังไม่บันทึกข้อมูล</v>
      </c>
      <c r="O581" s="149" t="str">
        <f t="shared" si="66"/>
        <v>ข้อมูลไม่ถูกต้อง</v>
      </c>
      <c r="P581" s="149" t="str">
        <f t="shared" si="67"/>
        <v>ข้อมูลไม่ถูกต้อง</v>
      </c>
      <c r="Q581" s="149" t="str">
        <f t="shared" si="68"/>
        <v>ข้อมูลไม่ถูกต้อง</v>
      </c>
      <c r="R581" s="149" t="str">
        <f t="shared" si="69"/>
        <v>ข้อมูลไม่ถูกต้อง</v>
      </c>
      <c r="S581" s="149" t="str">
        <f>IF(ISNUMBER(R581),
IF(H$2=ตัวเลือก!A$30,"ยังไม่บันทึกข้อมูล",R581*0.27),"ข้อมูลไม่ถูกต้อง")</f>
        <v>ข้อมูลไม่ถูกต้อง</v>
      </c>
      <c r="T581" s="149" t="str">
        <f t="shared" si="70"/>
        <v>ข้อมูลไม่ถูกต้อง</v>
      </c>
      <c r="U581" s="149" t="str">
        <f>IF(ISNUMBER(R581),
IF(H$2=ตัวเลือก!A$30,"ยังไม่บันทึกข้อมูล",R581*0.47),"ข้อมูลไม่ถูกต้อง")</f>
        <v>ข้อมูลไม่ถูกต้อง</v>
      </c>
      <c r="V581" s="149" t="str">
        <f>IF(ISNUMBER(S581),
IF(H$2=ตัวเลือก!A$30,"ยังไม่บันทึกข้อมูล",S581*0.47),"ข้อมูลไม่ถูกต้อง")</f>
        <v>ข้อมูลไม่ถูกต้อง</v>
      </c>
      <c r="W581" s="149" t="str">
        <f t="shared" si="71"/>
        <v>ข้อมูลไม่ถูกต้อง</v>
      </c>
      <c r="X581" s="148" t="str">
        <f t="shared" si="72"/>
        <v>ข้อมูลไม่ถูกต้อง</v>
      </c>
      <c r="Y581" s="38"/>
      <c r="Z581" s="38"/>
      <c r="AA581" s="38"/>
    </row>
    <row r="582" spans="1:27" x14ac:dyDescent="0.45">
      <c r="A582" s="38">
        <v>577</v>
      </c>
      <c r="B582" s="38"/>
      <c r="C582" s="38"/>
      <c r="D582" s="38"/>
      <c r="E582" s="38"/>
      <c r="F582" s="35"/>
      <c r="G582" s="35"/>
      <c r="H582" s="150"/>
      <c r="I582" s="38"/>
      <c r="J582" s="149" t="str">
        <f t="shared" si="73"/>
        <v>รอข้อมูลคอลัมน์ H</v>
      </c>
      <c r="K582" s="150"/>
      <c r="L582" s="150"/>
      <c r="M582" s="150"/>
      <c r="N582" s="149" t="str" cm="1">
        <f t="array" ref="N582">IF(AND(K582:M582=""),"ยังไม่บันทึกข้อมูล",
IF(M582&lt;&gt;"",
IF(M582&gt;=1.3,M582,"เป็นไม้พุ่ม"),
IF(K582+L582&gt;=1.3,K582+L582,"เป็นไม้พุ่ม")))</f>
        <v>ยังไม่บันทึกข้อมูล</v>
      </c>
      <c r="O582" s="149" t="str">
        <f t="shared" si="66"/>
        <v>ข้อมูลไม่ถูกต้อง</v>
      </c>
      <c r="P582" s="149" t="str">
        <f t="shared" si="67"/>
        <v>ข้อมูลไม่ถูกต้อง</v>
      </c>
      <c r="Q582" s="149" t="str">
        <f t="shared" si="68"/>
        <v>ข้อมูลไม่ถูกต้อง</v>
      </c>
      <c r="R582" s="149" t="str">
        <f t="shared" si="69"/>
        <v>ข้อมูลไม่ถูกต้อง</v>
      </c>
      <c r="S582" s="149" t="str">
        <f>IF(ISNUMBER(R582),
IF(H$2=ตัวเลือก!A$30,"ยังไม่บันทึกข้อมูล",R582*0.27),"ข้อมูลไม่ถูกต้อง")</f>
        <v>ข้อมูลไม่ถูกต้อง</v>
      </c>
      <c r="T582" s="149" t="str">
        <f t="shared" si="70"/>
        <v>ข้อมูลไม่ถูกต้อง</v>
      </c>
      <c r="U582" s="149" t="str">
        <f>IF(ISNUMBER(R582),
IF(H$2=ตัวเลือก!A$30,"ยังไม่บันทึกข้อมูล",R582*0.47),"ข้อมูลไม่ถูกต้อง")</f>
        <v>ข้อมูลไม่ถูกต้อง</v>
      </c>
      <c r="V582" s="149" t="str">
        <f>IF(ISNUMBER(S582),
IF(H$2=ตัวเลือก!A$30,"ยังไม่บันทึกข้อมูล",S582*0.47),"ข้อมูลไม่ถูกต้อง")</f>
        <v>ข้อมูลไม่ถูกต้อง</v>
      </c>
      <c r="W582" s="149" t="str">
        <f t="shared" si="71"/>
        <v>ข้อมูลไม่ถูกต้อง</v>
      </c>
      <c r="X582" s="148" t="str">
        <f t="shared" si="72"/>
        <v>ข้อมูลไม่ถูกต้อง</v>
      </c>
      <c r="Y582" s="38"/>
      <c r="Z582" s="38"/>
      <c r="AA582" s="38"/>
    </row>
    <row r="583" spans="1:27" x14ac:dyDescent="0.45">
      <c r="A583" s="38">
        <v>578</v>
      </c>
      <c r="B583" s="38"/>
      <c r="C583" s="38"/>
      <c r="D583" s="38"/>
      <c r="E583" s="38"/>
      <c r="F583" s="35"/>
      <c r="G583" s="35"/>
      <c r="H583" s="150"/>
      <c r="I583" s="38"/>
      <c r="J583" s="149" t="str">
        <f t="shared" si="73"/>
        <v>รอข้อมูลคอลัมน์ H</v>
      </c>
      <c r="K583" s="150"/>
      <c r="L583" s="150"/>
      <c r="M583" s="150"/>
      <c r="N583" s="149" t="str" cm="1">
        <f t="array" ref="N583">IF(AND(K583:M583=""),"ยังไม่บันทึกข้อมูล",
IF(M583&lt;&gt;"",
IF(M583&gt;=1.3,M583,"เป็นไม้พุ่ม"),
IF(K583+L583&gt;=1.3,K583+L583,"เป็นไม้พุ่ม")))</f>
        <v>ยังไม่บันทึกข้อมูล</v>
      </c>
      <c r="O583" s="149" t="str">
        <f t="shared" ref="O583:O646" si="74">IF(AND(ISNUMBER(J583),ISNUMBER(N583)),0.0702*(((J583^2)*N583))^0.8737,"ข้อมูลไม่ถูกต้อง")</f>
        <v>ข้อมูลไม่ถูกต้อง</v>
      </c>
      <c r="P583" s="149" t="str">
        <f t="shared" ref="P583:P646" si="75">IF(AND(ISNUMBER(J583),ISNUMBER(N583)),0.0093*(((J583^2)*N583))^0.9403,"ข้อมูลไม่ถูกต้อง")</f>
        <v>ข้อมูลไม่ถูกต้อง</v>
      </c>
      <c r="Q583" s="149" t="str">
        <f t="shared" ref="Q583:Q646" si="76">IF(AND(ISNUMBER(K583),ISNUMBER(O583)),0.0244*(((K583^2)*O583))^1.0517,"ข้อมูลไม่ถูกต้อง")</f>
        <v>ข้อมูลไม่ถูกต้อง</v>
      </c>
      <c r="R583" s="149" t="str">
        <f t="shared" ref="R583:R646" si="77">IF(AND(O583&lt;&gt;"ข้อมูลไม่ถูกต้อง",P583&lt;&gt;"ข้อมูลไม่ถูกต้อง",Q583&lt;&gt;"ข้อมูลไม่ถูกต้อง"),O583+P583+Q583,"ข้อมูลไม่ถูกต้อง")</f>
        <v>ข้อมูลไม่ถูกต้อง</v>
      </c>
      <c r="S583" s="149" t="str">
        <f>IF(ISNUMBER(R583),
IF(H$2=ตัวเลือก!A$30,"ยังไม่บันทึกข้อมูล",R583*0.27),"ข้อมูลไม่ถูกต้อง")</f>
        <v>ข้อมูลไม่ถูกต้อง</v>
      </c>
      <c r="T583" s="149" t="str">
        <f t="shared" ref="T583:T646" si="78">IF(AND(ISNUMBER(R583),ISNUMBER(S583)),R583+S583,"ข้อมูลไม่ถูกต้อง")</f>
        <v>ข้อมูลไม่ถูกต้อง</v>
      </c>
      <c r="U583" s="149" t="str">
        <f>IF(ISNUMBER(R583),
IF(H$2=ตัวเลือก!A$30,"ยังไม่บันทึกข้อมูล",R583*0.47),"ข้อมูลไม่ถูกต้อง")</f>
        <v>ข้อมูลไม่ถูกต้อง</v>
      </c>
      <c r="V583" s="149" t="str">
        <f>IF(ISNUMBER(S583),
IF(H$2=ตัวเลือก!A$30,"ยังไม่บันทึกข้อมูล",S583*0.47),"ข้อมูลไม่ถูกต้อง")</f>
        <v>ข้อมูลไม่ถูกต้อง</v>
      </c>
      <c r="W583" s="149" t="str">
        <f t="shared" ref="W583:W646" si="79">IF(AND(ISNUMBER(U583),ISNUMBER(V583)),((U583+V583)/1000),"ข้อมูลไม่ถูกต้อง")</f>
        <v>ข้อมูลไม่ถูกต้อง</v>
      </c>
      <c r="X583" s="148" t="str">
        <f t="shared" si="72"/>
        <v>ข้อมูลไม่ถูกต้อง</v>
      </c>
      <c r="Y583" s="38"/>
      <c r="Z583" s="38"/>
      <c r="AA583" s="38"/>
    </row>
    <row r="584" spans="1:27" x14ac:dyDescent="0.45">
      <c r="A584" s="38">
        <v>579</v>
      </c>
      <c r="B584" s="38"/>
      <c r="C584" s="38"/>
      <c r="D584" s="38"/>
      <c r="E584" s="38"/>
      <c r="F584" s="35"/>
      <c r="G584" s="35"/>
      <c r="H584" s="150"/>
      <c r="I584" s="38"/>
      <c r="J584" s="149" t="str">
        <f t="shared" si="73"/>
        <v>รอข้อมูลคอลัมน์ H</v>
      </c>
      <c r="K584" s="150"/>
      <c r="L584" s="150"/>
      <c r="M584" s="150"/>
      <c r="N584" s="149" t="str" cm="1">
        <f t="array" ref="N584">IF(AND(K584:M584=""),"ยังไม่บันทึกข้อมูล",
IF(M584&lt;&gt;"",
IF(M584&gt;=1.3,M584,"เป็นไม้พุ่ม"),
IF(K584+L584&gt;=1.3,K584+L584,"เป็นไม้พุ่ม")))</f>
        <v>ยังไม่บันทึกข้อมูล</v>
      </c>
      <c r="O584" s="149" t="str">
        <f t="shared" si="74"/>
        <v>ข้อมูลไม่ถูกต้อง</v>
      </c>
      <c r="P584" s="149" t="str">
        <f t="shared" si="75"/>
        <v>ข้อมูลไม่ถูกต้อง</v>
      </c>
      <c r="Q584" s="149" t="str">
        <f t="shared" si="76"/>
        <v>ข้อมูลไม่ถูกต้อง</v>
      </c>
      <c r="R584" s="149" t="str">
        <f t="shared" si="77"/>
        <v>ข้อมูลไม่ถูกต้อง</v>
      </c>
      <c r="S584" s="149" t="str">
        <f>IF(ISNUMBER(R584),
IF(H$2=ตัวเลือก!A$30,"ยังไม่บันทึกข้อมูล",R584*0.27),"ข้อมูลไม่ถูกต้อง")</f>
        <v>ข้อมูลไม่ถูกต้อง</v>
      </c>
      <c r="T584" s="149" t="str">
        <f t="shared" si="78"/>
        <v>ข้อมูลไม่ถูกต้อง</v>
      </c>
      <c r="U584" s="149" t="str">
        <f>IF(ISNUMBER(R584),
IF(H$2=ตัวเลือก!A$30,"ยังไม่บันทึกข้อมูล",R584*0.47),"ข้อมูลไม่ถูกต้อง")</f>
        <v>ข้อมูลไม่ถูกต้อง</v>
      </c>
      <c r="V584" s="149" t="str">
        <f>IF(ISNUMBER(S584),
IF(H$2=ตัวเลือก!A$30,"ยังไม่บันทึกข้อมูล",S584*0.47),"ข้อมูลไม่ถูกต้อง")</f>
        <v>ข้อมูลไม่ถูกต้อง</v>
      </c>
      <c r="W584" s="149" t="str">
        <f t="shared" si="79"/>
        <v>ข้อมูลไม่ถูกต้อง</v>
      </c>
      <c r="X584" s="148" t="str">
        <f t="shared" si="72"/>
        <v>ข้อมูลไม่ถูกต้อง</v>
      </c>
      <c r="Y584" s="38"/>
      <c r="Z584" s="38"/>
      <c r="AA584" s="38"/>
    </row>
    <row r="585" spans="1:27" x14ac:dyDescent="0.45">
      <c r="A585" s="38">
        <v>580</v>
      </c>
      <c r="B585" s="38"/>
      <c r="C585" s="38"/>
      <c r="D585" s="38"/>
      <c r="E585" s="38"/>
      <c r="F585" s="35"/>
      <c r="G585" s="35"/>
      <c r="H585" s="150"/>
      <c r="I585" s="38"/>
      <c r="J585" s="149" t="str">
        <f t="shared" si="73"/>
        <v>รอข้อมูลคอลัมน์ H</v>
      </c>
      <c r="K585" s="150"/>
      <c r="L585" s="150"/>
      <c r="M585" s="150"/>
      <c r="N585" s="149" t="str" cm="1">
        <f t="array" ref="N585">IF(AND(K585:M585=""),"ยังไม่บันทึกข้อมูล",
IF(M585&lt;&gt;"",
IF(M585&gt;=1.3,M585,"เป็นไม้พุ่ม"),
IF(K585+L585&gt;=1.3,K585+L585,"เป็นไม้พุ่ม")))</f>
        <v>ยังไม่บันทึกข้อมูล</v>
      </c>
      <c r="O585" s="149" t="str">
        <f t="shared" si="74"/>
        <v>ข้อมูลไม่ถูกต้อง</v>
      </c>
      <c r="P585" s="149" t="str">
        <f t="shared" si="75"/>
        <v>ข้อมูลไม่ถูกต้อง</v>
      </c>
      <c r="Q585" s="149" t="str">
        <f t="shared" si="76"/>
        <v>ข้อมูลไม่ถูกต้อง</v>
      </c>
      <c r="R585" s="149" t="str">
        <f t="shared" si="77"/>
        <v>ข้อมูลไม่ถูกต้อง</v>
      </c>
      <c r="S585" s="149" t="str">
        <f>IF(ISNUMBER(R585),
IF(H$2=ตัวเลือก!A$30,"ยังไม่บันทึกข้อมูล",R585*0.27),"ข้อมูลไม่ถูกต้อง")</f>
        <v>ข้อมูลไม่ถูกต้อง</v>
      </c>
      <c r="T585" s="149" t="str">
        <f t="shared" si="78"/>
        <v>ข้อมูลไม่ถูกต้อง</v>
      </c>
      <c r="U585" s="149" t="str">
        <f>IF(ISNUMBER(R585),
IF(H$2=ตัวเลือก!A$30,"ยังไม่บันทึกข้อมูล",R585*0.47),"ข้อมูลไม่ถูกต้อง")</f>
        <v>ข้อมูลไม่ถูกต้อง</v>
      </c>
      <c r="V585" s="149" t="str">
        <f>IF(ISNUMBER(S585),
IF(H$2=ตัวเลือก!A$30,"ยังไม่บันทึกข้อมูล",S585*0.47),"ข้อมูลไม่ถูกต้อง")</f>
        <v>ข้อมูลไม่ถูกต้อง</v>
      </c>
      <c r="W585" s="149" t="str">
        <f t="shared" si="79"/>
        <v>ข้อมูลไม่ถูกต้อง</v>
      </c>
      <c r="X585" s="148" t="str">
        <f t="shared" si="72"/>
        <v>ข้อมูลไม่ถูกต้อง</v>
      </c>
      <c r="Y585" s="38"/>
      <c r="Z585" s="38"/>
      <c r="AA585" s="38"/>
    </row>
    <row r="586" spans="1:27" x14ac:dyDescent="0.45">
      <c r="A586" s="38">
        <v>581</v>
      </c>
      <c r="B586" s="38"/>
      <c r="C586" s="38"/>
      <c r="D586" s="38"/>
      <c r="E586" s="38"/>
      <c r="F586" s="35"/>
      <c r="G586" s="35"/>
      <c r="H586" s="150"/>
      <c r="I586" s="38"/>
      <c r="J586" s="149" t="str">
        <f t="shared" si="73"/>
        <v>รอข้อมูลคอลัมน์ H</v>
      </c>
      <c r="K586" s="150"/>
      <c r="L586" s="150"/>
      <c r="M586" s="150"/>
      <c r="N586" s="149" t="str" cm="1">
        <f t="array" ref="N586">IF(AND(K586:M586=""),"ยังไม่บันทึกข้อมูล",
IF(M586&lt;&gt;"",
IF(M586&gt;=1.3,M586,"เป็นไม้พุ่ม"),
IF(K586+L586&gt;=1.3,K586+L586,"เป็นไม้พุ่ม")))</f>
        <v>ยังไม่บันทึกข้อมูล</v>
      </c>
      <c r="O586" s="149" t="str">
        <f t="shared" si="74"/>
        <v>ข้อมูลไม่ถูกต้อง</v>
      </c>
      <c r="P586" s="149" t="str">
        <f t="shared" si="75"/>
        <v>ข้อมูลไม่ถูกต้อง</v>
      </c>
      <c r="Q586" s="149" t="str">
        <f t="shared" si="76"/>
        <v>ข้อมูลไม่ถูกต้อง</v>
      </c>
      <c r="R586" s="149" t="str">
        <f t="shared" si="77"/>
        <v>ข้อมูลไม่ถูกต้อง</v>
      </c>
      <c r="S586" s="149" t="str">
        <f>IF(ISNUMBER(R586),
IF(H$2=ตัวเลือก!A$30,"ยังไม่บันทึกข้อมูล",R586*0.27),"ข้อมูลไม่ถูกต้อง")</f>
        <v>ข้อมูลไม่ถูกต้อง</v>
      </c>
      <c r="T586" s="149" t="str">
        <f t="shared" si="78"/>
        <v>ข้อมูลไม่ถูกต้อง</v>
      </c>
      <c r="U586" s="149" t="str">
        <f>IF(ISNUMBER(R586),
IF(H$2=ตัวเลือก!A$30,"ยังไม่บันทึกข้อมูล",R586*0.47),"ข้อมูลไม่ถูกต้อง")</f>
        <v>ข้อมูลไม่ถูกต้อง</v>
      </c>
      <c r="V586" s="149" t="str">
        <f>IF(ISNUMBER(S586),
IF(H$2=ตัวเลือก!A$30,"ยังไม่บันทึกข้อมูล",S586*0.47),"ข้อมูลไม่ถูกต้อง")</f>
        <v>ข้อมูลไม่ถูกต้อง</v>
      </c>
      <c r="W586" s="149" t="str">
        <f t="shared" si="79"/>
        <v>ข้อมูลไม่ถูกต้อง</v>
      </c>
      <c r="X586" s="148" t="str">
        <f t="shared" si="72"/>
        <v>ข้อมูลไม่ถูกต้อง</v>
      </c>
      <c r="Y586" s="38"/>
      <c r="Z586" s="38"/>
      <c r="AA586" s="38"/>
    </row>
    <row r="587" spans="1:27" x14ac:dyDescent="0.45">
      <c r="A587" s="38">
        <v>582</v>
      </c>
      <c r="B587" s="38"/>
      <c r="C587" s="38"/>
      <c r="D587" s="38"/>
      <c r="E587" s="38"/>
      <c r="F587" s="35"/>
      <c r="G587" s="35"/>
      <c r="H587" s="150"/>
      <c r="I587" s="38"/>
      <c r="J587" s="149" t="str">
        <f t="shared" si="73"/>
        <v>รอข้อมูลคอลัมน์ H</v>
      </c>
      <c r="K587" s="150"/>
      <c r="L587" s="150"/>
      <c r="M587" s="150"/>
      <c r="N587" s="149" t="str" cm="1">
        <f t="array" ref="N587">IF(AND(K587:M587=""),"ยังไม่บันทึกข้อมูล",
IF(M587&lt;&gt;"",
IF(M587&gt;=1.3,M587,"เป็นไม้พุ่ม"),
IF(K587+L587&gt;=1.3,K587+L587,"เป็นไม้พุ่ม")))</f>
        <v>ยังไม่บันทึกข้อมูล</v>
      </c>
      <c r="O587" s="149" t="str">
        <f t="shared" si="74"/>
        <v>ข้อมูลไม่ถูกต้อง</v>
      </c>
      <c r="P587" s="149" t="str">
        <f t="shared" si="75"/>
        <v>ข้อมูลไม่ถูกต้อง</v>
      </c>
      <c r="Q587" s="149" t="str">
        <f t="shared" si="76"/>
        <v>ข้อมูลไม่ถูกต้อง</v>
      </c>
      <c r="R587" s="149" t="str">
        <f t="shared" si="77"/>
        <v>ข้อมูลไม่ถูกต้อง</v>
      </c>
      <c r="S587" s="149" t="str">
        <f>IF(ISNUMBER(R587),
IF(H$2=ตัวเลือก!A$30,"ยังไม่บันทึกข้อมูล",R587*0.27),"ข้อมูลไม่ถูกต้อง")</f>
        <v>ข้อมูลไม่ถูกต้อง</v>
      </c>
      <c r="T587" s="149" t="str">
        <f t="shared" si="78"/>
        <v>ข้อมูลไม่ถูกต้อง</v>
      </c>
      <c r="U587" s="149" t="str">
        <f>IF(ISNUMBER(R587),
IF(H$2=ตัวเลือก!A$30,"ยังไม่บันทึกข้อมูล",R587*0.47),"ข้อมูลไม่ถูกต้อง")</f>
        <v>ข้อมูลไม่ถูกต้อง</v>
      </c>
      <c r="V587" s="149" t="str">
        <f>IF(ISNUMBER(S587),
IF(H$2=ตัวเลือก!A$30,"ยังไม่บันทึกข้อมูล",S587*0.47),"ข้อมูลไม่ถูกต้อง")</f>
        <v>ข้อมูลไม่ถูกต้อง</v>
      </c>
      <c r="W587" s="149" t="str">
        <f t="shared" si="79"/>
        <v>ข้อมูลไม่ถูกต้อง</v>
      </c>
      <c r="X587" s="148" t="str">
        <f t="shared" si="72"/>
        <v>ข้อมูลไม่ถูกต้อง</v>
      </c>
      <c r="Y587" s="38"/>
      <c r="Z587" s="38"/>
      <c r="AA587" s="38"/>
    </row>
    <row r="588" spans="1:27" x14ac:dyDescent="0.45">
      <c r="A588" s="38">
        <v>583</v>
      </c>
      <c r="B588" s="38"/>
      <c r="C588" s="38"/>
      <c r="D588" s="38"/>
      <c r="E588" s="38"/>
      <c r="F588" s="35"/>
      <c r="G588" s="35"/>
      <c r="H588" s="150"/>
      <c r="I588" s="38"/>
      <c r="J588" s="149" t="str">
        <f t="shared" si="73"/>
        <v>รอข้อมูลคอลัมน์ H</v>
      </c>
      <c r="K588" s="150"/>
      <c r="L588" s="150"/>
      <c r="M588" s="150"/>
      <c r="N588" s="149" t="str" cm="1">
        <f t="array" ref="N588">IF(AND(K588:M588=""),"ยังไม่บันทึกข้อมูล",
IF(M588&lt;&gt;"",
IF(M588&gt;=1.3,M588,"เป็นไม้พุ่ม"),
IF(K588+L588&gt;=1.3,K588+L588,"เป็นไม้พุ่ม")))</f>
        <v>ยังไม่บันทึกข้อมูล</v>
      </c>
      <c r="O588" s="149" t="str">
        <f t="shared" si="74"/>
        <v>ข้อมูลไม่ถูกต้อง</v>
      </c>
      <c r="P588" s="149" t="str">
        <f t="shared" si="75"/>
        <v>ข้อมูลไม่ถูกต้อง</v>
      </c>
      <c r="Q588" s="149" t="str">
        <f t="shared" si="76"/>
        <v>ข้อมูลไม่ถูกต้อง</v>
      </c>
      <c r="R588" s="149" t="str">
        <f t="shared" si="77"/>
        <v>ข้อมูลไม่ถูกต้อง</v>
      </c>
      <c r="S588" s="149" t="str">
        <f>IF(ISNUMBER(R588),
IF(H$2=ตัวเลือก!A$30,"ยังไม่บันทึกข้อมูล",R588*0.27),"ข้อมูลไม่ถูกต้อง")</f>
        <v>ข้อมูลไม่ถูกต้อง</v>
      </c>
      <c r="T588" s="149" t="str">
        <f t="shared" si="78"/>
        <v>ข้อมูลไม่ถูกต้อง</v>
      </c>
      <c r="U588" s="149" t="str">
        <f>IF(ISNUMBER(R588),
IF(H$2=ตัวเลือก!A$30,"ยังไม่บันทึกข้อมูล",R588*0.47),"ข้อมูลไม่ถูกต้อง")</f>
        <v>ข้อมูลไม่ถูกต้อง</v>
      </c>
      <c r="V588" s="149" t="str">
        <f>IF(ISNUMBER(S588),
IF(H$2=ตัวเลือก!A$30,"ยังไม่บันทึกข้อมูล",S588*0.47),"ข้อมูลไม่ถูกต้อง")</f>
        <v>ข้อมูลไม่ถูกต้อง</v>
      </c>
      <c r="W588" s="149" t="str">
        <f t="shared" si="79"/>
        <v>ข้อมูลไม่ถูกต้อง</v>
      </c>
      <c r="X588" s="148" t="str">
        <f t="shared" ref="X588:X651" si="80">IF(ISNUMBER(W588),W588*(44/12),"ข้อมูลไม่ถูกต้อง")</f>
        <v>ข้อมูลไม่ถูกต้อง</v>
      </c>
      <c r="Y588" s="38"/>
      <c r="Z588" s="38"/>
      <c r="AA588" s="38"/>
    </row>
    <row r="589" spans="1:27" x14ac:dyDescent="0.45">
      <c r="A589" s="38">
        <v>584</v>
      </c>
      <c r="B589" s="38"/>
      <c r="C589" s="38"/>
      <c r="D589" s="38"/>
      <c r="E589" s="38"/>
      <c r="F589" s="35"/>
      <c r="G589" s="35"/>
      <c r="H589" s="150"/>
      <c r="I589" s="38"/>
      <c r="J589" s="149" t="str">
        <f t="shared" si="73"/>
        <v>รอข้อมูลคอลัมน์ H</v>
      </c>
      <c r="K589" s="150"/>
      <c r="L589" s="150"/>
      <c r="M589" s="150"/>
      <c r="N589" s="149" t="str" cm="1">
        <f t="array" ref="N589">IF(AND(K589:M589=""),"ยังไม่บันทึกข้อมูล",
IF(M589&lt;&gt;"",
IF(M589&gt;=1.3,M589,"เป็นไม้พุ่ม"),
IF(K589+L589&gt;=1.3,K589+L589,"เป็นไม้พุ่ม")))</f>
        <v>ยังไม่บันทึกข้อมูล</v>
      </c>
      <c r="O589" s="149" t="str">
        <f t="shared" si="74"/>
        <v>ข้อมูลไม่ถูกต้อง</v>
      </c>
      <c r="P589" s="149" t="str">
        <f t="shared" si="75"/>
        <v>ข้อมูลไม่ถูกต้อง</v>
      </c>
      <c r="Q589" s="149" t="str">
        <f t="shared" si="76"/>
        <v>ข้อมูลไม่ถูกต้อง</v>
      </c>
      <c r="R589" s="149" t="str">
        <f t="shared" si="77"/>
        <v>ข้อมูลไม่ถูกต้อง</v>
      </c>
      <c r="S589" s="149" t="str">
        <f>IF(ISNUMBER(R589),
IF(H$2=ตัวเลือก!A$30,"ยังไม่บันทึกข้อมูล",R589*0.27),"ข้อมูลไม่ถูกต้อง")</f>
        <v>ข้อมูลไม่ถูกต้อง</v>
      </c>
      <c r="T589" s="149" t="str">
        <f t="shared" si="78"/>
        <v>ข้อมูลไม่ถูกต้อง</v>
      </c>
      <c r="U589" s="149" t="str">
        <f>IF(ISNUMBER(R589),
IF(H$2=ตัวเลือก!A$30,"ยังไม่บันทึกข้อมูล",R589*0.47),"ข้อมูลไม่ถูกต้อง")</f>
        <v>ข้อมูลไม่ถูกต้อง</v>
      </c>
      <c r="V589" s="149" t="str">
        <f>IF(ISNUMBER(S589),
IF(H$2=ตัวเลือก!A$30,"ยังไม่บันทึกข้อมูล",S589*0.47),"ข้อมูลไม่ถูกต้อง")</f>
        <v>ข้อมูลไม่ถูกต้อง</v>
      </c>
      <c r="W589" s="149" t="str">
        <f t="shared" si="79"/>
        <v>ข้อมูลไม่ถูกต้อง</v>
      </c>
      <c r="X589" s="148" t="str">
        <f t="shared" si="80"/>
        <v>ข้อมูลไม่ถูกต้อง</v>
      </c>
      <c r="Y589" s="38"/>
      <c r="Z589" s="38"/>
      <c r="AA589" s="38"/>
    </row>
    <row r="590" spans="1:27" x14ac:dyDescent="0.45">
      <c r="A590" s="38">
        <v>585</v>
      </c>
      <c r="B590" s="38"/>
      <c r="C590" s="38"/>
      <c r="D590" s="38"/>
      <c r="E590" s="38"/>
      <c r="F590" s="35"/>
      <c r="G590" s="35"/>
      <c r="H590" s="150"/>
      <c r="I590" s="38"/>
      <c r="J590" s="149" t="str">
        <f t="shared" si="73"/>
        <v>รอข้อมูลคอลัมน์ H</v>
      </c>
      <c r="K590" s="150"/>
      <c r="L590" s="150"/>
      <c r="M590" s="150"/>
      <c r="N590" s="149" t="str" cm="1">
        <f t="array" ref="N590">IF(AND(K590:M590=""),"ยังไม่บันทึกข้อมูล",
IF(M590&lt;&gt;"",
IF(M590&gt;=1.3,M590,"เป็นไม้พุ่ม"),
IF(K590+L590&gt;=1.3,K590+L590,"เป็นไม้พุ่ม")))</f>
        <v>ยังไม่บันทึกข้อมูล</v>
      </c>
      <c r="O590" s="149" t="str">
        <f t="shared" si="74"/>
        <v>ข้อมูลไม่ถูกต้อง</v>
      </c>
      <c r="P590" s="149" t="str">
        <f t="shared" si="75"/>
        <v>ข้อมูลไม่ถูกต้อง</v>
      </c>
      <c r="Q590" s="149" t="str">
        <f t="shared" si="76"/>
        <v>ข้อมูลไม่ถูกต้อง</v>
      </c>
      <c r="R590" s="149" t="str">
        <f t="shared" si="77"/>
        <v>ข้อมูลไม่ถูกต้อง</v>
      </c>
      <c r="S590" s="149" t="str">
        <f>IF(ISNUMBER(R590),
IF(H$2=ตัวเลือก!A$30,"ยังไม่บันทึกข้อมูล",R590*0.27),"ข้อมูลไม่ถูกต้อง")</f>
        <v>ข้อมูลไม่ถูกต้อง</v>
      </c>
      <c r="T590" s="149" t="str">
        <f t="shared" si="78"/>
        <v>ข้อมูลไม่ถูกต้อง</v>
      </c>
      <c r="U590" s="149" t="str">
        <f>IF(ISNUMBER(R590),
IF(H$2=ตัวเลือก!A$30,"ยังไม่บันทึกข้อมูล",R590*0.47),"ข้อมูลไม่ถูกต้อง")</f>
        <v>ข้อมูลไม่ถูกต้อง</v>
      </c>
      <c r="V590" s="149" t="str">
        <f>IF(ISNUMBER(S590),
IF(H$2=ตัวเลือก!A$30,"ยังไม่บันทึกข้อมูล",S590*0.47),"ข้อมูลไม่ถูกต้อง")</f>
        <v>ข้อมูลไม่ถูกต้อง</v>
      </c>
      <c r="W590" s="149" t="str">
        <f t="shared" si="79"/>
        <v>ข้อมูลไม่ถูกต้อง</v>
      </c>
      <c r="X590" s="148" t="str">
        <f t="shared" si="80"/>
        <v>ข้อมูลไม่ถูกต้อง</v>
      </c>
      <c r="Y590" s="38"/>
      <c r="Z590" s="38"/>
      <c r="AA590" s="38"/>
    </row>
    <row r="591" spans="1:27" x14ac:dyDescent="0.45">
      <c r="A591" s="38">
        <v>586</v>
      </c>
      <c r="B591" s="38"/>
      <c r="C591" s="38"/>
      <c r="D591" s="38"/>
      <c r="E591" s="38"/>
      <c r="F591" s="35"/>
      <c r="G591" s="35"/>
      <c r="H591" s="150"/>
      <c r="I591" s="38"/>
      <c r="J591" s="149" t="str">
        <f t="shared" ref="J591:J654" si="81">IF(H591="","รอข้อมูลคอลัมน์ H",
IF(H591/PI()&gt;=4.5,H591/PI(),"ไม่นำมาคำนวณ"))</f>
        <v>รอข้อมูลคอลัมน์ H</v>
      </c>
      <c r="K591" s="150"/>
      <c r="L591" s="150"/>
      <c r="M591" s="150"/>
      <c r="N591" s="149" t="str" cm="1">
        <f t="array" ref="N591">IF(AND(K591:M591=""),"ยังไม่บันทึกข้อมูล",
IF(M591&lt;&gt;"",
IF(M591&gt;=1.3,M591,"เป็นไม้พุ่ม"),
IF(K591+L591&gt;=1.3,K591+L591,"เป็นไม้พุ่ม")))</f>
        <v>ยังไม่บันทึกข้อมูล</v>
      </c>
      <c r="O591" s="149" t="str">
        <f t="shared" si="74"/>
        <v>ข้อมูลไม่ถูกต้อง</v>
      </c>
      <c r="P591" s="149" t="str">
        <f t="shared" si="75"/>
        <v>ข้อมูลไม่ถูกต้อง</v>
      </c>
      <c r="Q591" s="149" t="str">
        <f t="shared" si="76"/>
        <v>ข้อมูลไม่ถูกต้อง</v>
      </c>
      <c r="R591" s="149" t="str">
        <f t="shared" si="77"/>
        <v>ข้อมูลไม่ถูกต้อง</v>
      </c>
      <c r="S591" s="149" t="str">
        <f>IF(ISNUMBER(R591),
IF(H$2=ตัวเลือก!A$30,"ยังไม่บันทึกข้อมูล",R591*0.27),"ข้อมูลไม่ถูกต้อง")</f>
        <v>ข้อมูลไม่ถูกต้อง</v>
      </c>
      <c r="T591" s="149" t="str">
        <f t="shared" si="78"/>
        <v>ข้อมูลไม่ถูกต้อง</v>
      </c>
      <c r="U591" s="149" t="str">
        <f>IF(ISNUMBER(R591),
IF(H$2=ตัวเลือก!A$30,"ยังไม่บันทึกข้อมูล",R591*0.47),"ข้อมูลไม่ถูกต้อง")</f>
        <v>ข้อมูลไม่ถูกต้อง</v>
      </c>
      <c r="V591" s="149" t="str">
        <f>IF(ISNUMBER(S591),
IF(H$2=ตัวเลือก!A$30,"ยังไม่บันทึกข้อมูล",S591*0.47),"ข้อมูลไม่ถูกต้อง")</f>
        <v>ข้อมูลไม่ถูกต้อง</v>
      </c>
      <c r="W591" s="149" t="str">
        <f t="shared" si="79"/>
        <v>ข้อมูลไม่ถูกต้อง</v>
      </c>
      <c r="X591" s="148" t="str">
        <f t="shared" si="80"/>
        <v>ข้อมูลไม่ถูกต้อง</v>
      </c>
      <c r="Y591" s="38"/>
      <c r="Z591" s="38"/>
      <c r="AA591" s="38"/>
    </row>
    <row r="592" spans="1:27" x14ac:dyDescent="0.45">
      <c r="A592" s="38">
        <v>587</v>
      </c>
      <c r="B592" s="38"/>
      <c r="C592" s="38"/>
      <c r="D592" s="38"/>
      <c r="E592" s="38"/>
      <c r="F592" s="35"/>
      <c r="G592" s="35"/>
      <c r="H592" s="150"/>
      <c r="I592" s="38"/>
      <c r="J592" s="149" t="str">
        <f t="shared" si="81"/>
        <v>รอข้อมูลคอลัมน์ H</v>
      </c>
      <c r="K592" s="150"/>
      <c r="L592" s="150"/>
      <c r="M592" s="150"/>
      <c r="N592" s="149" t="str" cm="1">
        <f t="array" ref="N592">IF(AND(K592:M592=""),"ยังไม่บันทึกข้อมูล",
IF(M592&lt;&gt;"",
IF(M592&gt;=1.3,M592,"เป็นไม้พุ่ม"),
IF(K592+L592&gt;=1.3,K592+L592,"เป็นไม้พุ่ม")))</f>
        <v>ยังไม่บันทึกข้อมูล</v>
      </c>
      <c r="O592" s="149" t="str">
        <f t="shared" si="74"/>
        <v>ข้อมูลไม่ถูกต้อง</v>
      </c>
      <c r="P592" s="149" t="str">
        <f t="shared" si="75"/>
        <v>ข้อมูลไม่ถูกต้อง</v>
      </c>
      <c r="Q592" s="149" t="str">
        <f t="shared" si="76"/>
        <v>ข้อมูลไม่ถูกต้อง</v>
      </c>
      <c r="R592" s="149" t="str">
        <f t="shared" si="77"/>
        <v>ข้อมูลไม่ถูกต้อง</v>
      </c>
      <c r="S592" s="149" t="str">
        <f>IF(ISNUMBER(R592),
IF(H$2=ตัวเลือก!A$30,"ยังไม่บันทึกข้อมูล",R592*0.27),"ข้อมูลไม่ถูกต้อง")</f>
        <v>ข้อมูลไม่ถูกต้อง</v>
      </c>
      <c r="T592" s="149" t="str">
        <f t="shared" si="78"/>
        <v>ข้อมูลไม่ถูกต้อง</v>
      </c>
      <c r="U592" s="149" t="str">
        <f>IF(ISNUMBER(R592),
IF(H$2=ตัวเลือก!A$30,"ยังไม่บันทึกข้อมูล",R592*0.47),"ข้อมูลไม่ถูกต้อง")</f>
        <v>ข้อมูลไม่ถูกต้อง</v>
      </c>
      <c r="V592" s="149" t="str">
        <f>IF(ISNUMBER(S592),
IF(H$2=ตัวเลือก!A$30,"ยังไม่บันทึกข้อมูล",S592*0.47),"ข้อมูลไม่ถูกต้อง")</f>
        <v>ข้อมูลไม่ถูกต้อง</v>
      </c>
      <c r="W592" s="149" t="str">
        <f t="shared" si="79"/>
        <v>ข้อมูลไม่ถูกต้อง</v>
      </c>
      <c r="X592" s="148" t="str">
        <f t="shared" si="80"/>
        <v>ข้อมูลไม่ถูกต้อง</v>
      </c>
      <c r="Y592" s="38"/>
      <c r="Z592" s="38"/>
      <c r="AA592" s="38"/>
    </row>
    <row r="593" spans="1:27" x14ac:dyDescent="0.45">
      <c r="A593" s="38">
        <v>588</v>
      </c>
      <c r="B593" s="38"/>
      <c r="C593" s="38"/>
      <c r="D593" s="38"/>
      <c r="E593" s="38"/>
      <c r="F593" s="35"/>
      <c r="G593" s="35"/>
      <c r="H593" s="150"/>
      <c r="I593" s="38"/>
      <c r="J593" s="149" t="str">
        <f t="shared" si="81"/>
        <v>รอข้อมูลคอลัมน์ H</v>
      </c>
      <c r="K593" s="150"/>
      <c r="L593" s="150"/>
      <c r="M593" s="150"/>
      <c r="N593" s="149" t="str" cm="1">
        <f t="array" ref="N593">IF(AND(K593:M593=""),"ยังไม่บันทึกข้อมูล",
IF(M593&lt;&gt;"",
IF(M593&gt;=1.3,M593,"เป็นไม้พุ่ม"),
IF(K593+L593&gt;=1.3,K593+L593,"เป็นไม้พุ่ม")))</f>
        <v>ยังไม่บันทึกข้อมูล</v>
      </c>
      <c r="O593" s="149" t="str">
        <f t="shared" si="74"/>
        <v>ข้อมูลไม่ถูกต้อง</v>
      </c>
      <c r="P593" s="149" t="str">
        <f t="shared" si="75"/>
        <v>ข้อมูลไม่ถูกต้อง</v>
      </c>
      <c r="Q593" s="149" t="str">
        <f t="shared" si="76"/>
        <v>ข้อมูลไม่ถูกต้อง</v>
      </c>
      <c r="R593" s="149" t="str">
        <f t="shared" si="77"/>
        <v>ข้อมูลไม่ถูกต้อง</v>
      </c>
      <c r="S593" s="149" t="str">
        <f>IF(ISNUMBER(R593),
IF(H$2=ตัวเลือก!A$30,"ยังไม่บันทึกข้อมูล",R593*0.27),"ข้อมูลไม่ถูกต้อง")</f>
        <v>ข้อมูลไม่ถูกต้อง</v>
      </c>
      <c r="T593" s="149" t="str">
        <f t="shared" si="78"/>
        <v>ข้อมูลไม่ถูกต้อง</v>
      </c>
      <c r="U593" s="149" t="str">
        <f>IF(ISNUMBER(R593),
IF(H$2=ตัวเลือก!A$30,"ยังไม่บันทึกข้อมูล",R593*0.47),"ข้อมูลไม่ถูกต้อง")</f>
        <v>ข้อมูลไม่ถูกต้อง</v>
      </c>
      <c r="V593" s="149" t="str">
        <f>IF(ISNUMBER(S593),
IF(H$2=ตัวเลือก!A$30,"ยังไม่บันทึกข้อมูล",S593*0.47),"ข้อมูลไม่ถูกต้อง")</f>
        <v>ข้อมูลไม่ถูกต้อง</v>
      </c>
      <c r="W593" s="149" t="str">
        <f t="shared" si="79"/>
        <v>ข้อมูลไม่ถูกต้อง</v>
      </c>
      <c r="X593" s="148" t="str">
        <f t="shared" si="80"/>
        <v>ข้อมูลไม่ถูกต้อง</v>
      </c>
      <c r="Y593" s="38"/>
      <c r="Z593" s="38"/>
      <c r="AA593" s="38"/>
    </row>
    <row r="594" spans="1:27" x14ac:dyDescent="0.45">
      <c r="A594" s="38">
        <v>589</v>
      </c>
      <c r="B594" s="38"/>
      <c r="C594" s="38"/>
      <c r="D594" s="38"/>
      <c r="E594" s="38"/>
      <c r="F594" s="35"/>
      <c r="G594" s="35"/>
      <c r="H594" s="150"/>
      <c r="I594" s="38"/>
      <c r="J594" s="149" t="str">
        <f t="shared" si="81"/>
        <v>รอข้อมูลคอลัมน์ H</v>
      </c>
      <c r="K594" s="150"/>
      <c r="L594" s="150"/>
      <c r="M594" s="150"/>
      <c r="N594" s="149" t="str" cm="1">
        <f t="array" ref="N594">IF(AND(K594:M594=""),"ยังไม่บันทึกข้อมูล",
IF(M594&lt;&gt;"",
IF(M594&gt;=1.3,M594,"เป็นไม้พุ่ม"),
IF(K594+L594&gt;=1.3,K594+L594,"เป็นไม้พุ่ม")))</f>
        <v>ยังไม่บันทึกข้อมูล</v>
      </c>
      <c r="O594" s="149" t="str">
        <f t="shared" si="74"/>
        <v>ข้อมูลไม่ถูกต้อง</v>
      </c>
      <c r="P594" s="149" t="str">
        <f t="shared" si="75"/>
        <v>ข้อมูลไม่ถูกต้อง</v>
      </c>
      <c r="Q594" s="149" t="str">
        <f t="shared" si="76"/>
        <v>ข้อมูลไม่ถูกต้อง</v>
      </c>
      <c r="R594" s="149" t="str">
        <f t="shared" si="77"/>
        <v>ข้อมูลไม่ถูกต้อง</v>
      </c>
      <c r="S594" s="149" t="str">
        <f>IF(ISNUMBER(R594),
IF(H$2=ตัวเลือก!A$30,"ยังไม่บันทึกข้อมูล",R594*0.27),"ข้อมูลไม่ถูกต้อง")</f>
        <v>ข้อมูลไม่ถูกต้อง</v>
      </c>
      <c r="T594" s="149" t="str">
        <f t="shared" si="78"/>
        <v>ข้อมูลไม่ถูกต้อง</v>
      </c>
      <c r="U594" s="149" t="str">
        <f>IF(ISNUMBER(R594),
IF(H$2=ตัวเลือก!A$30,"ยังไม่บันทึกข้อมูล",R594*0.47),"ข้อมูลไม่ถูกต้อง")</f>
        <v>ข้อมูลไม่ถูกต้อง</v>
      </c>
      <c r="V594" s="149" t="str">
        <f>IF(ISNUMBER(S594),
IF(H$2=ตัวเลือก!A$30,"ยังไม่บันทึกข้อมูล",S594*0.47),"ข้อมูลไม่ถูกต้อง")</f>
        <v>ข้อมูลไม่ถูกต้อง</v>
      </c>
      <c r="W594" s="149" t="str">
        <f t="shared" si="79"/>
        <v>ข้อมูลไม่ถูกต้อง</v>
      </c>
      <c r="X594" s="148" t="str">
        <f t="shared" si="80"/>
        <v>ข้อมูลไม่ถูกต้อง</v>
      </c>
      <c r="Y594" s="38"/>
      <c r="Z594" s="38"/>
      <c r="AA594" s="38"/>
    </row>
    <row r="595" spans="1:27" x14ac:dyDescent="0.45">
      <c r="A595" s="38">
        <v>590</v>
      </c>
      <c r="B595" s="38"/>
      <c r="C595" s="38"/>
      <c r="D595" s="38"/>
      <c r="E595" s="38"/>
      <c r="F595" s="35"/>
      <c r="G595" s="35"/>
      <c r="H595" s="150"/>
      <c r="I595" s="38"/>
      <c r="J595" s="149" t="str">
        <f t="shared" si="81"/>
        <v>รอข้อมูลคอลัมน์ H</v>
      </c>
      <c r="K595" s="150"/>
      <c r="L595" s="150"/>
      <c r="M595" s="150"/>
      <c r="N595" s="149" t="str" cm="1">
        <f t="array" ref="N595">IF(AND(K595:M595=""),"ยังไม่บันทึกข้อมูล",
IF(M595&lt;&gt;"",
IF(M595&gt;=1.3,M595,"เป็นไม้พุ่ม"),
IF(K595+L595&gt;=1.3,K595+L595,"เป็นไม้พุ่ม")))</f>
        <v>ยังไม่บันทึกข้อมูล</v>
      </c>
      <c r="O595" s="149" t="str">
        <f t="shared" si="74"/>
        <v>ข้อมูลไม่ถูกต้อง</v>
      </c>
      <c r="P595" s="149" t="str">
        <f t="shared" si="75"/>
        <v>ข้อมูลไม่ถูกต้อง</v>
      </c>
      <c r="Q595" s="149" t="str">
        <f t="shared" si="76"/>
        <v>ข้อมูลไม่ถูกต้อง</v>
      </c>
      <c r="R595" s="149" t="str">
        <f t="shared" si="77"/>
        <v>ข้อมูลไม่ถูกต้อง</v>
      </c>
      <c r="S595" s="149" t="str">
        <f>IF(ISNUMBER(R595),
IF(H$2=ตัวเลือก!A$30,"ยังไม่บันทึกข้อมูล",R595*0.27),"ข้อมูลไม่ถูกต้อง")</f>
        <v>ข้อมูลไม่ถูกต้อง</v>
      </c>
      <c r="T595" s="149" t="str">
        <f t="shared" si="78"/>
        <v>ข้อมูลไม่ถูกต้อง</v>
      </c>
      <c r="U595" s="149" t="str">
        <f>IF(ISNUMBER(R595),
IF(H$2=ตัวเลือก!A$30,"ยังไม่บันทึกข้อมูล",R595*0.47),"ข้อมูลไม่ถูกต้อง")</f>
        <v>ข้อมูลไม่ถูกต้อง</v>
      </c>
      <c r="V595" s="149" t="str">
        <f>IF(ISNUMBER(S595),
IF(H$2=ตัวเลือก!A$30,"ยังไม่บันทึกข้อมูล",S595*0.47),"ข้อมูลไม่ถูกต้อง")</f>
        <v>ข้อมูลไม่ถูกต้อง</v>
      </c>
      <c r="W595" s="149" t="str">
        <f t="shared" si="79"/>
        <v>ข้อมูลไม่ถูกต้อง</v>
      </c>
      <c r="X595" s="148" t="str">
        <f t="shared" si="80"/>
        <v>ข้อมูลไม่ถูกต้อง</v>
      </c>
      <c r="Y595" s="38"/>
      <c r="Z595" s="38"/>
      <c r="AA595" s="38"/>
    </row>
    <row r="596" spans="1:27" x14ac:dyDescent="0.45">
      <c r="A596" s="38">
        <v>591</v>
      </c>
      <c r="B596" s="38"/>
      <c r="C596" s="38"/>
      <c r="D596" s="38"/>
      <c r="E596" s="38"/>
      <c r="F596" s="35"/>
      <c r="G596" s="35"/>
      <c r="H596" s="150"/>
      <c r="I596" s="38"/>
      <c r="J596" s="149" t="str">
        <f t="shared" si="81"/>
        <v>รอข้อมูลคอลัมน์ H</v>
      </c>
      <c r="K596" s="150"/>
      <c r="L596" s="150"/>
      <c r="M596" s="150"/>
      <c r="N596" s="149" t="str" cm="1">
        <f t="array" ref="N596">IF(AND(K596:M596=""),"ยังไม่บันทึกข้อมูล",
IF(M596&lt;&gt;"",
IF(M596&gt;=1.3,M596,"เป็นไม้พุ่ม"),
IF(K596+L596&gt;=1.3,K596+L596,"เป็นไม้พุ่ม")))</f>
        <v>ยังไม่บันทึกข้อมูล</v>
      </c>
      <c r="O596" s="149" t="str">
        <f t="shared" si="74"/>
        <v>ข้อมูลไม่ถูกต้อง</v>
      </c>
      <c r="P596" s="149" t="str">
        <f t="shared" si="75"/>
        <v>ข้อมูลไม่ถูกต้อง</v>
      </c>
      <c r="Q596" s="149" t="str">
        <f t="shared" si="76"/>
        <v>ข้อมูลไม่ถูกต้อง</v>
      </c>
      <c r="R596" s="149" t="str">
        <f t="shared" si="77"/>
        <v>ข้อมูลไม่ถูกต้อง</v>
      </c>
      <c r="S596" s="149" t="str">
        <f>IF(ISNUMBER(R596),
IF(H$2=ตัวเลือก!A$30,"ยังไม่บันทึกข้อมูล",R596*0.27),"ข้อมูลไม่ถูกต้อง")</f>
        <v>ข้อมูลไม่ถูกต้อง</v>
      </c>
      <c r="T596" s="149" t="str">
        <f t="shared" si="78"/>
        <v>ข้อมูลไม่ถูกต้อง</v>
      </c>
      <c r="U596" s="149" t="str">
        <f>IF(ISNUMBER(R596),
IF(H$2=ตัวเลือก!A$30,"ยังไม่บันทึกข้อมูล",R596*0.47),"ข้อมูลไม่ถูกต้อง")</f>
        <v>ข้อมูลไม่ถูกต้อง</v>
      </c>
      <c r="V596" s="149" t="str">
        <f>IF(ISNUMBER(S596),
IF(H$2=ตัวเลือก!A$30,"ยังไม่บันทึกข้อมูล",S596*0.47),"ข้อมูลไม่ถูกต้อง")</f>
        <v>ข้อมูลไม่ถูกต้อง</v>
      </c>
      <c r="W596" s="149" t="str">
        <f t="shared" si="79"/>
        <v>ข้อมูลไม่ถูกต้อง</v>
      </c>
      <c r="X596" s="148" t="str">
        <f t="shared" si="80"/>
        <v>ข้อมูลไม่ถูกต้อง</v>
      </c>
      <c r="Y596" s="38"/>
      <c r="Z596" s="38"/>
      <c r="AA596" s="38"/>
    </row>
    <row r="597" spans="1:27" x14ac:dyDescent="0.45">
      <c r="A597" s="38">
        <v>592</v>
      </c>
      <c r="B597" s="38"/>
      <c r="C597" s="38"/>
      <c r="D597" s="38"/>
      <c r="E597" s="38"/>
      <c r="F597" s="35"/>
      <c r="G597" s="35"/>
      <c r="H597" s="150"/>
      <c r="I597" s="38"/>
      <c r="J597" s="149" t="str">
        <f t="shared" si="81"/>
        <v>รอข้อมูลคอลัมน์ H</v>
      </c>
      <c r="K597" s="150"/>
      <c r="L597" s="150"/>
      <c r="M597" s="150"/>
      <c r="N597" s="149" t="str" cm="1">
        <f t="array" ref="N597">IF(AND(K597:M597=""),"ยังไม่บันทึกข้อมูล",
IF(M597&lt;&gt;"",
IF(M597&gt;=1.3,M597,"เป็นไม้พุ่ม"),
IF(K597+L597&gt;=1.3,K597+L597,"เป็นไม้พุ่ม")))</f>
        <v>ยังไม่บันทึกข้อมูล</v>
      </c>
      <c r="O597" s="149" t="str">
        <f t="shared" si="74"/>
        <v>ข้อมูลไม่ถูกต้อง</v>
      </c>
      <c r="P597" s="149" t="str">
        <f t="shared" si="75"/>
        <v>ข้อมูลไม่ถูกต้อง</v>
      </c>
      <c r="Q597" s="149" t="str">
        <f t="shared" si="76"/>
        <v>ข้อมูลไม่ถูกต้อง</v>
      </c>
      <c r="R597" s="149" t="str">
        <f t="shared" si="77"/>
        <v>ข้อมูลไม่ถูกต้อง</v>
      </c>
      <c r="S597" s="149" t="str">
        <f>IF(ISNUMBER(R597),
IF(H$2=ตัวเลือก!A$30,"ยังไม่บันทึกข้อมูล",R597*0.27),"ข้อมูลไม่ถูกต้อง")</f>
        <v>ข้อมูลไม่ถูกต้อง</v>
      </c>
      <c r="T597" s="149" t="str">
        <f t="shared" si="78"/>
        <v>ข้อมูลไม่ถูกต้อง</v>
      </c>
      <c r="U597" s="149" t="str">
        <f>IF(ISNUMBER(R597),
IF(H$2=ตัวเลือก!A$30,"ยังไม่บันทึกข้อมูล",R597*0.47),"ข้อมูลไม่ถูกต้อง")</f>
        <v>ข้อมูลไม่ถูกต้อง</v>
      </c>
      <c r="V597" s="149" t="str">
        <f>IF(ISNUMBER(S597),
IF(H$2=ตัวเลือก!A$30,"ยังไม่บันทึกข้อมูล",S597*0.47),"ข้อมูลไม่ถูกต้อง")</f>
        <v>ข้อมูลไม่ถูกต้อง</v>
      </c>
      <c r="W597" s="149" t="str">
        <f t="shared" si="79"/>
        <v>ข้อมูลไม่ถูกต้อง</v>
      </c>
      <c r="X597" s="148" t="str">
        <f t="shared" si="80"/>
        <v>ข้อมูลไม่ถูกต้อง</v>
      </c>
      <c r="Y597" s="38"/>
      <c r="Z597" s="38"/>
      <c r="AA597" s="38"/>
    </row>
    <row r="598" spans="1:27" x14ac:dyDescent="0.45">
      <c r="A598" s="38">
        <v>593</v>
      </c>
      <c r="B598" s="38"/>
      <c r="C598" s="38"/>
      <c r="D598" s="38"/>
      <c r="E598" s="38"/>
      <c r="F598" s="35"/>
      <c r="G598" s="35"/>
      <c r="H598" s="150"/>
      <c r="I598" s="38"/>
      <c r="J598" s="149" t="str">
        <f t="shared" si="81"/>
        <v>รอข้อมูลคอลัมน์ H</v>
      </c>
      <c r="K598" s="150"/>
      <c r="L598" s="150"/>
      <c r="M598" s="150"/>
      <c r="N598" s="149" t="str" cm="1">
        <f t="array" ref="N598">IF(AND(K598:M598=""),"ยังไม่บันทึกข้อมูล",
IF(M598&lt;&gt;"",
IF(M598&gt;=1.3,M598,"เป็นไม้พุ่ม"),
IF(K598+L598&gt;=1.3,K598+L598,"เป็นไม้พุ่ม")))</f>
        <v>ยังไม่บันทึกข้อมูล</v>
      </c>
      <c r="O598" s="149" t="str">
        <f t="shared" si="74"/>
        <v>ข้อมูลไม่ถูกต้อง</v>
      </c>
      <c r="P598" s="149" t="str">
        <f t="shared" si="75"/>
        <v>ข้อมูลไม่ถูกต้อง</v>
      </c>
      <c r="Q598" s="149" t="str">
        <f t="shared" si="76"/>
        <v>ข้อมูลไม่ถูกต้อง</v>
      </c>
      <c r="R598" s="149" t="str">
        <f t="shared" si="77"/>
        <v>ข้อมูลไม่ถูกต้อง</v>
      </c>
      <c r="S598" s="149" t="str">
        <f>IF(ISNUMBER(R598),
IF(H$2=ตัวเลือก!A$30,"ยังไม่บันทึกข้อมูล",R598*0.27),"ข้อมูลไม่ถูกต้อง")</f>
        <v>ข้อมูลไม่ถูกต้อง</v>
      </c>
      <c r="T598" s="149" t="str">
        <f t="shared" si="78"/>
        <v>ข้อมูลไม่ถูกต้อง</v>
      </c>
      <c r="U598" s="149" t="str">
        <f>IF(ISNUMBER(R598),
IF(H$2=ตัวเลือก!A$30,"ยังไม่บันทึกข้อมูล",R598*0.47),"ข้อมูลไม่ถูกต้อง")</f>
        <v>ข้อมูลไม่ถูกต้อง</v>
      </c>
      <c r="V598" s="149" t="str">
        <f>IF(ISNUMBER(S598),
IF(H$2=ตัวเลือก!A$30,"ยังไม่บันทึกข้อมูล",S598*0.47),"ข้อมูลไม่ถูกต้อง")</f>
        <v>ข้อมูลไม่ถูกต้อง</v>
      </c>
      <c r="W598" s="149" t="str">
        <f t="shared" si="79"/>
        <v>ข้อมูลไม่ถูกต้อง</v>
      </c>
      <c r="X598" s="148" t="str">
        <f t="shared" si="80"/>
        <v>ข้อมูลไม่ถูกต้อง</v>
      </c>
      <c r="Y598" s="38"/>
      <c r="Z598" s="38"/>
      <c r="AA598" s="38"/>
    </row>
    <row r="599" spans="1:27" x14ac:dyDescent="0.45">
      <c r="A599" s="38">
        <v>594</v>
      </c>
      <c r="B599" s="38"/>
      <c r="C599" s="38"/>
      <c r="D599" s="38"/>
      <c r="E599" s="38"/>
      <c r="F599" s="35"/>
      <c r="G599" s="35"/>
      <c r="H599" s="150"/>
      <c r="I599" s="38"/>
      <c r="J599" s="149" t="str">
        <f t="shared" si="81"/>
        <v>รอข้อมูลคอลัมน์ H</v>
      </c>
      <c r="K599" s="150"/>
      <c r="L599" s="150"/>
      <c r="M599" s="150"/>
      <c r="N599" s="149" t="str" cm="1">
        <f t="array" ref="N599">IF(AND(K599:M599=""),"ยังไม่บันทึกข้อมูล",
IF(M599&lt;&gt;"",
IF(M599&gt;=1.3,M599,"เป็นไม้พุ่ม"),
IF(K599+L599&gt;=1.3,K599+L599,"เป็นไม้พุ่ม")))</f>
        <v>ยังไม่บันทึกข้อมูล</v>
      </c>
      <c r="O599" s="149" t="str">
        <f t="shared" si="74"/>
        <v>ข้อมูลไม่ถูกต้อง</v>
      </c>
      <c r="P599" s="149" t="str">
        <f t="shared" si="75"/>
        <v>ข้อมูลไม่ถูกต้อง</v>
      </c>
      <c r="Q599" s="149" t="str">
        <f t="shared" si="76"/>
        <v>ข้อมูลไม่ถูกต้อง</v>
      </c>
      <c r="R599" s="149" t="str">
        <f t="shared" si="77"/>
        <v>ข้อมูลไม่ถูกต้อง</v>
      </c>
      <c r="S599" s="149" t="str">
        <f>IF(ISNUMBER(R599),
IF(H$2=ตัวเลือก!A$30,"ยังไม่บันทึกข้อมูล",R599*0.27),"ข้อมูลไม่ถูกต้อง")</f>
        <v>ข้อมูลไม่ถูกต้อง</v>
      </c>
      <c r="T599" s="149" t="str">
        <f t="shared" si="78"/>
        <v>ข้อมูลไม่ถูกต้อง</v>
      </c>
      <c r="U599" s="149" t="str">
        <f>IF(ISNUMBER(R599),
IF(H$2=ตัวเลือก!A$30,"ยังไม่บันทึกข้อมูล",R599*0.47),"ข้อมูลไม่ถูกต้อง")</f>
        <v>ข้อมูลไม่ถูกต้อง</v>
      </c>
      <c r="V599" s="149" t="str">
        <f>IF(ISNUMBER(S599),
IF(H$2=ตัวเลือก!A$30,"ยังไม่บันทึกข้อมูล",S599*0.47),"ข้อมูลไม่ถูกต้อง")</f>
        <v>ข้อมูลไม่ถูกต้อง</v>
      </c>
      <c r="W599" s="149" t="str">
        <f t="shared" si="79"/>
        <v>ข้อมูลไม่ถูกต้อง</v>
      </c>
      <c r="X599" s="148" t="str">
        <f t="shared" si="80"/>
        <v>ข้อมูลไม่ถูกต้อง</v>
      </c>
      <c r="Y599" s="38"/>
      <c r="Z599" s="38"/>
      <c r="AA599" s="38"/>
    </row>
    <row r="600" spans="1:27" x14ac:dyDescent="0.45">
      <c r="A600" s="38">
        <v>595</v>
      </c>
      <c r="B600" s="38"/>
      <c r="C600" s="38"/>
      <c r="D600" s="38"/>
      <c r="E600" s="38"/>
      <c r="F600" s="35"/>
      <c r="G600" s="35"/>
      <c r="H600" s="150"/>
      <c r="I600" s="38"/>
      <c r="J600" s="149" t="str">
        <f t="shared" si="81"/>
        <v>รอข้อมูลคอลัมน์ H</v>
      </c>
      <c r="K600" s="150"/>
      <c r="L600" s="150"/>
      <c r="M600" s="150"/>
      <c r="N600" s="149" t="str" cm="1">
        <f t="array" ref="N600">IF(AND(K600:M600=""),"ยังไม่บันทึกข้อมูล",
IF(M600&lt;&gt;"",
IF(M600&gt;=1.3,M600,"เป็นไม้พุ่ม"),
IF(K600+L600&gt;=1.3,K600+L600,"เป็นไม้พุ่ม")))</f>
        <v>ยังไม่บันทึกข้อมูล</v>
      </c>
      <c r="O600" s="149" t="str">
        <f t="shared" si="74"/>
        <v>ข้อมูลไม่ถูกต้อง</v>
      </c>
      <c r="P600" s="149" t="str">
        <f t="shared" si="75"/>
        <v>ข้อมูลไม่ถูกต้อง</v>
      </c>
      <c r="Q600" s="149" t="str">
        <f t="shared" si="76"/>
        <v>ข้อมูลไม่ถูกต้อง</v>
      </c>
      <c r="R600" s="149" t="str">
        <f t="shared" si="77"/>
        <v>ข้อมูลไม่ถูกต้อง</v>
      </c>
      <c r="S600" s="149" t="str">
        <f>IF(ISNUMBER(R600),
IF(H$2=ตัวเลือก!A$30,"ยังไม่บันทึกข้อมูล",R600*0.27),"ข้อมูลไม่ถูกต้อง")</f>
        <v>ข้อมูลไม่ถูกต้อง</v>
      </c>
      <c r="T600" s="149" t="str">
        <f t="shared" si="78"/>
        <v>ข้อมูลไม่ถูกต้อง</v>
      </c>
      <c r="U600" s="149" t="str">
        <f>IF(ISNUMBER(R600),
IF(H$2=ตัวเลือก!A$30,"ยังไม่บันทึกข้อมูล",R600*0.47),"ข้อมูลไม่ถูกต้อง")</f>
        <v>ข้อมูลไม่ถูกต้อง</v>
      </c>
      <c r="V600" s="149" t="str">
        <f>IF(ISNUMBER(S600),
IF(H$2=ตัวเลือก!A$30,"ยังไม่บันทึกข้อมูล",S600*0.47),"ข้อมูลไม่ถูกต้อง")</f>
        <v>ข้อมูลไม่ถูกต้อง</v>
      </c>
      <c r="W600" s="149" t="str">
        <f t="shared" si="79"/>
        <v>ข้อมูลไม่ถูกต้อง</v>
      </c>
      <c r="X600" s="148" t="str">
        <f t="shared" si="80"/>
        <v>ข้อมูลไม่ถูกต้อง</v>
      </c>
      <c r="Y600" s="38"/>
      <c r="Z600" s="38"/>
      <c r="AA600" s="38"/>
    </row>
    <row r="601" spans="1:27" x14ac:dyDescent="0.45">
      <c r="A601" s="38">
        <v>596</v>
      </c>
      <c r="B601" s="38"/>
      <c r="C601" s="38"/>
      <c r="D601" s="38"/>
      <c r="E601" s="38"/>
      <c r="F601" s="35"/>
      <c r="G601" s="35"/>
      <c r="H601" s="150"/>
      <c r="I601" s="38"/>
      <c r="J601" s="149" t="str">
        <f t="shared" si="81"/>
        <v>รอข้อมูลคอลัมน์ H</v>
      </c>
      <c r="K601" s="150"/>
      <c r="L601" s="150"/>
      <c r="M601" s="150"/>
      <c r="N601" s="149" t="str" cm="1">
        <f t="array" ref="N601">IF(AND(K601:M601=""),"ยังไม่บันทึกข้อมูล",
IF(M601&lt;&gt;"",
IF(M601&gt;=1.3,M601,"เป็นไม้พุ่ม"),
IF(K601+L601&gt;=1.3,K601+L601,"เป็นไม้พุ่ม")))</f>
        <v>ยังไม่บันทึกข้อมูล</v>
      </c>
      <c r="O601" s="149" t="str">
        <f t="shared" si="74"/>
        <v>ข้อมูลไม่ถูกต้อง</v>
      </c>
      <c r="P601" s="149" t="str">
        <f t="shared" si="75"/>
        <v>ข้อมูลไม่ถูกต้อง</v>
      </c>
      <c r="Q601" s="149" t="str">
        <f t="shared" si="76"/>
        <v>ข้อมูลไม่ถูกต้อง</v>
      </c>
      <c r="R601" s="149" t="str">
        <f t="shared" si="77"/>
        <v>ข้อมูลไม่ถูกต้อง</v>
      </c>
      <c r="S601" s="149" t="str">
        <f>IF(ISNUMBER(R601),
IF(H$2=ตัวเลือก!A$30,"ยังไม่บันทึกข้อมูล",R601*0.27),"ข้อมูลไม่ถูกต้อง")</f>
        <v>ข้อมูลไม่ถูกต้อง</v>
      </c>
      <c r="T601" s="149" t="str">
        <f t="shared" si="78"/>
        <v>ข้อมูลไม่ถูกต้อง</v>
      </c>
      <c r="U601" s="149" t="str">
        <f>IF(ISNUMBER(R601),
IF(H$2=ตัวเลือก!A$30,"ยังไม่บันทึกข้อมูล",R601*0.47),"ข้อมูลไม่ถูกต้อง")</f>
        <v>ข้อมูลไม่ถูกต้อง</v>
      </c>
      <c r="V601" s="149" t="str">
        <f>IF(ISNUMBER(S601),
IF(H$2=ตัวเลือก!A$30,"ยังไม่บันทึกข้อมูล",S601*0.47),"ข้อมูลไม่ถูกต้อง")</f>
        <v>ข้อมูลไม่ถูกต้อง</v>
      </c>
      <c r="W601" s="149" t="str">
        <f t="shared" si="79"/>
        <v>ข้อมูลไม่ถูกต้อง</v>
      </c>
      <c r="X601" s="148" t="str">
        <f t="shared" si="80"/>
        <v>ข้อมูลไม่ถูกต้อง</v>
      </c>
      <c r="Y601" s="38"/>
      <c r="Z601" s="38"/>
      <c r="AA601" s="38"/>
    </row>
    <row r="602" spans="1:27" x14ac:dyDescent="0.45">
      <c r="A602" s="38">
        <v>597</v>
      </c>
      <c r="B602" s="38"/>
      <c r="C602" s="38"/>
      <c r="D602" s="38"/>
      <c r="E602" s="38"/>
      <c r="F602" s="35"/>
      <c r="G602" s="35"/>
      <c r="H602" s="150"/>
      <c r="I602" s="38"/>
      <c r="J602" s="149" t="str">
        <f t="shared" si="81"/>
        <v>รอข้อมูลคอลัมน์ H</v>
      </c>
      <c r="K602" s="150"/>
      <c r="L602" s="150"/>
      <c r="M602" s="150"/>
      <c r="N602" s="149" t="str" cm="1">
        <f t="array" ref="N602">IF(AND(K602:M602=""),"ยังไม่บันทึกข้อมูล",
IF(M602&lt;&gt;"",
IF(M602&gt;=1.3,M602,"เป็นไม้พุ่ม"),
IF(K602+L602&gt;=1.3,K602+L602,"เป็นไม้พุ่ม")))</f>
        <v>ยังไม่บันทึกข้อมูล</v>
      </c>
      <c r="O602" s="149" t="str">
        <f t="shared" si="74"/>
        <v>ข้อมูลไม่ถูกต้อง</v>
      </c>
      <c r="P602" s="149" t="str">
        <f t="shared" si="75"/>
        <v>ข้อมูลไม่ถูกต้อง</v>
      </c>
      <c r="Q602" s="149" t="str">
        <f t="shared" si="76"/>
        <v>ข้อมูลไม่ถูกต้อง</v>
      </c>
      <c r="R602" s="149" t="str">
        <f t="shared" si="77"/>
        <v>ข้อมูลไม่ถูกต้อง</v>
      </c>
      <c r="S602" s="149" t="str">
        <f>IF(ISNUMBER(R602),
IF(H$2=ตัวเลือก!A$30,"ยังไม่บันทึกข้อมูล",R602*0.27),"ข้อมูลไม่ถูกต้อง")</f>
        <v>ข้อมูลไม่ถูกต้อง</v>
      </c>
      <c r="T602" s="149" t="str">
        <f t="shared" si="78"/>
        <v>ข้อมูลไม่ถูกต้อง</v>
      </c>
      <c r="U602" s="149" t="str">
        <f>IF(ISNUMBER(R602),
IF(H$2=ตัวเลือก!A$30,"ยังไม่บันทึกข้อมูล",R602*0.47),"ข้อมูลไม่ถูกต้อง")</f>
        <v>ข้อมูลไม่ถูกต้อง</v>
      </c>
      <c r="V602" s="149" t="str">
        <f>IF(ISNUMBER(S602),
IF(H$2=ตัวเลือก!A$30,"ยังไม่บันทึกข้อมูล",S602*0.47),"ข้อมูลไม่ถูกต้อง")</f>
        <v>ข้อมูลไม่ถูกต้อง</v>
      </c>
      <c r="W602" s="149" t="str">
        <f t="shared" si="79"/>
        <v>ข้อมูลไม่ถูกต้อง</v>
      </c>
      <c r="X602" s="148" t="str">
        <f t="shared" si="80"/>
        <v>ข้อมูลไม่ถูกต้อง</v>
      </c>
      <c r="Y602" s="38"/>
      <c r="Z602" s="38"/>
      <c r="AA602" s="38"/>
    </row>
    <row r="603" spans="1:27" x14ac:dyDescent="0.45">
      <c r="A603" s="38">
        <v>598</v>
      </c>
      <c r="B603" s="38"/>
      <c r="C603" s="38"/>
      <c r="D603" s="38"/>
      <c r="E603" s="38"/>
      <c r="F603" s="35"/>
      <c r="G603" s="35"/>
      <c r="H603" s="150"/>
      <c r="I603" s="38"/>
      <c r="J603" s="149" t="str">
        <f t="shared" si="81"/>
        <v>รอข้อมูลคอลัมน์ H</v>
      </c>
      <c r="K603" s="150"/>
      <c r="L603" s="150"/>
      <c r="M603" s="150"/>
      <c r="N603" s="149" t="str" cm="1">
        <f t="array" ref="N603">IF(AND(K603:M603=""),"ยังไม่บันทึกข้อมูล",
IF(M603&lt;&gt;"",
IF(M603&gt;=1.3,M603,"เป็นไม้พุ่ม"),
IF(K603+L603&gt;=1.3,K603+L603,"เป็นไม้พุ่ม")))</f>
        <v>ยังไม่บันทึกข้อมูล</v>
      </c>
      <c r="O603" s="149" t="str">
        <f t="shared" si="74"/>
        <v>ข้อมูลไม่ถูกต้อง</v>
      </c>
      <c r="P603" s="149" t="str">
        <f t="shared" si="75"/>
        <v>ข้อมูลไม่ถูกต้อง</v>
      </c>
      <c r="Q603" s="149" t="str">
        <f t="shared" si="76"/>
        <v>ข้อมูลไม่ถูกต้อง</v>
      </c>
      <c r="R603" s="149" t="str">
        <f t="shared" si="77"/>
        <v>ข้อมูลไม่ถูกต้อง</v>
      </c>
      <c r="S603" s="149" t="str">
        <f>IF(ISNUMBER(R603),
IF(H$2=ตัวเลือก!A$30,"ยังไม่บันทึกข้อมูล",R603*0.27),"ข้อมูลไม่ถูกต้อง")</f>
        <v>ข้อมูลไม่ถูกต้อง</v>
      </c>
      <c r="T603" s="149" t="str">
        <f t="shared" si="78"/>
        <v>ข้อมูลไม่ถูกต้อง</v>
      </c>
      <c r="U603" s="149" t="str">
        <f>IF(ISNUMBER(R603),
IF(H$2=ตัวเลือก!A$30,"ยังไม่บันทึกข้อมูล",R603*0.47),"ข้อมูลไม่ถูกต้อง")</f>
        <v>ข้อมูลไม่ถูกต้อง</v>
      </c>
      <c r="V603" s="149" t="str">
        <f>IF(ISNUMBER(S603),
IF(H$2=ตัวเลือก!A$30,"ยังไม่บันทึกข้อมูล",S603*0.47),"ข้อมูลไม่ถูกต้อง")</f>
        <v>ข้อมูลไม่ถูกต้อง</v>
      </c>
      <c r="W603" s="149" t="str">
        <f t="shared" si="79"/>
        <v>ข้อมูลไม่ถูกต้อง</v>
      </c>
      <c r="X603" s="148" t="str">
        <f t="shared" si="80"/>
        <v>ข้อมูลไม่ถูกต้อง</v>
      </c>
      <c r="Y603" s="38"/>
      <c r="Z603" s="38"/>
      <c r="AA603" s="38"/>
    </row>
    <row r="604" spans="1:27" x14ac:dyDescent="0.45">
      <c r="A604" s="38">
        <v>599</v>
      </c>
      <c r="B604" s="38"/>
      <c r="C604" s="38"/>
      <c r="D604" s="38"/>
      <c r="E604" s="38"/>
      <c r="F604" s="35"/>
      <c r="G604" s="35"/>
      <c r="H604" s="150"/>
      <c r="I604" s="38"/>
      <c r="J604" s="149" t="str">
        <f t="shared" si="81"/>
        <v>รอข้อมูลคอลัมน์ H</v>
      </c>
      <c r="K604" s="150"/>
      <c r="L604" s="150"/>
      <c r="M604" s="150"/>
      <c r="N604" s="149" t="str" cm="1">
        <f t="array" ref="N604">IF(AND(K604:M604=""),"ยังไม่บันทึกข้อมูล",
IF(M604&lt;&gt;"",
IF(M604&gt;=1.3,M604,"เป็นไม้พุ่ม"),
IF(K604+L604&gt;=1.3,K604+L604,"เป็นไม้พุ่ม")))</f>
        <v>ยังไม่บันทึกข้อมูล</v>
      </c>
      <c r="O604" s="149" t="str">
        <f t="shared" si="74"/>
        <v>ข้อมูลไม่ถูกต้อง</v>
      </c>
      <c r="P604" s="149" t="str">
        <f t="shared" si="75"/>
        <v>ข้อมูลไม่ถูกต้อง</v>
      </c>
      <c r="Q604" s="149" t="str">
        <f t="shared" si="76"/>
        <v>ข้อมูลไม่ถูกต้อง</v>
      </c>
      <c r="R604" s="149" t="str">
        <f t="shared" si="77"/>
        <v>ข้อมูลไม่ถูกต้อง</v>
      </c>
      <c r="S604" s="149" t="str">
        <f>IF(ISNUMBER(R604),
IF(H$2=ตัวเลือก!A$30,"ยังไม่บันทึกข้อมูล",R604*0.27),"ข้อมูลไม่ถูกต้อง")</f>
        <v>ข้อมูลไม่ถูกต้อง</v>
      </c>
      <c r="T604" s="149" t="str">
        <f t="shared" si="78"/>
        <v>ข้อมูลไม่ถูกต้อง</v>
      </c>
      <c r="U604" s="149" t="str">
        <f>IF(ISNUMBER(R604),
IF(H$2=ตัวเลือก!A$30,"ยังไม่บันทึกข้อมูล",R604*0.47),"ข้อมูลไม่ถูกต้อง")</f>
        <v>ข้อมูลไม่ถูกต้อง</v>
      </c>
      <c r="V604" s="149" t="str">
        <f>IF(ISNUMBER(S604),
IF(H$2=ตัวเลือก!A$30,"ยังไม่บันทึกข้อมูล",S604*0.47),"ข้อมูลไม่ถูกต้อง")</f>
        <v>ข้อมูลไม่ถูกต้อง</v>
      </c>
      <c r="W604" s="149" t="str">
        <f t="shared" si="79"/>
        <v>ข้อมูลไม่ถูกต้อง</v>
      </c>
      <c r="X604" s="148" t="str">
        <f t="shared" si="80"/>
        <v>ข้อมูลไม่ถูกต้อง</v>
      </c>
      <c r="Y604" s="38"/>
      <c r="Z604" s="38"/>
      <c r="AA604" s="38"/>
    </row>
    <row r="605" spans="1:27" x14ac:dyDescent="0.45">
      <c r="A605" s="38">
        <v>600</v>
      </c>
      <c r="B605" s="38"/>
      <c r="C605" s="38"/>
      <c r="D605" s="38"/>
      <c r="E605" s="38"/>
      <c r="F605" s="35"/>
      <c r="G605" s="35"/>
      <c r="H605" s="150"/>
      <c r="I605" s="38"/>
      <c r="J605" s="149" t="str">
        <f t="shared" si="81"/>
        <v>รอข้อมูลคอลัมน์ H</v>
      </c>
      <c r="K605" s="150"/>
      <c r="L605" s="150"/>
      <c r="M605" s="150"/>
      <c r="N605" s="149" t="str" cm="1">
        <f t="array" ref="N605">IF(AND(K605:M605=""),"ยังไม่บันทึกข้อมูล",
IF(M605&lt;&gt;"",
IF(M605&gt;=1.3,M605,"เป็นไม้พุ่ม"),
IF(K605+L605&gt;=1.3,K605+L605,"เป็นไม้พุ่ม")))</f>
        <v>ยังไม่บันทึกข้อมูล</v>
      </c>
      <c r="O605" s="149" t="str">
        <f t="shared" si="74"/>
        <v>ข้อมูลไม่ถูกต้อง</v>
      </c>
      <c r="P605" s="149" t="str">
        <f t="shared" si="75"/>
        <v>ข้อมูลไม่ถูกต้อง</v>
      </c>
      <c r="Q605" s="149" t="str">
        <f t="shared" si="76"/>
        <v>ข้อมูลไม่ถูกต้อง</v>
      </c>
      <c r="R605" s="149" t="str">
        <f t="shared" si="77"/>
        <v>ข้อมูลไม่ถูกต้อง</v>
      </c>
      <c r="S605" s="149" t="str">
        <f>IF(ISNUMBER(R605),
IF(H$2=ตัวเลือก!A$30,"ยังไม่บันทึกข้อมูล",R605*0.27),"ข้อมูลไม่ถูกต้อง")</f>
        <v>ข้อมูลไม่ถูกต้อง</v>
      </c>
      <c r="T605" s="149" t="str">
        <f t="shared" si="78"/>
        <v>ข้อมูลไม่ถูกต้อง</v>
      </c>
      <c r="U605" s="149" t="str">
        <f>IF(ISNUMBER(R605),
IF(H$2=ตัวเลือก!A$30,"ยังไม่บันทึกข้อมูล",R605*0.47),"ข้อมูลไม่ถูกต้อง")</f>
        <v>ข้อมูลไม่ถูกต้อง</v>
      </c>
      <c r="V605" s="149" t="str">
        <f>IF(ISNUMBER(S605),
IF(H$2=ตัวเลือก!A$30,"ยังไม่บันทึกข้อมูล",S605*0.47),"ข้อมูลไม่ถูกต้อง")</f>
        <v>ข้อมูลไม่ถูกต้อง</v>
      </c>
      <c r="W605" s="149" t="str">
        <f t="shared" si="79"/>
        <v>ข้อมูลไม่ถูกต้อง</v>
      </c>
      <c r="X605" s="148" t="str">
        <f t="shared" si="80"/>
        <v>ข้อมูลไม่ถูกต้อง</v>
      </c>
      <c r="Y605" s="38"/>
      <c r="Z605" s="38"/>
      <c r="AA605" s="38"/>
    </row>
    <row r="606" spans="1:27" x14ac:dyDescent="0.45">
      <c r="A606" s="38">
        <v>601</v>
      </c>
      <c r="B606" s="38"/>
      <c r="C606" s="38"/>
      <c r="D606" s="38"/>
      <c r="E606" s="38"/>
      <c r="F606" s="35"/>
      <c r="G606" s="35"/>
      <c r="H606" s="150"/>
      <c r="I606" s="38"/>
      <c r="J606" s="149" t="str">
        <f t="shared" si="81"/>
        <v>รอข้อมูลคอลัมน์ H</v>
      </c>
      <c r="K606" s="150"/>
      <c r="L606" s="150"/>
      <c r="M606" s="150"/>
      <c r="N606" s="149" t="str" cm="1">
        <f t="array" ref="N606">IF(AND(K606:M606=""),"ยังไม่บันทึกข้อมูล",
IF(M606&lt;&gt;"",
IF(M606&gt;=1.3,M606,"เป็นไม้พุ่ม"),
IF(K606+L606&gt;=1.3,K606+L606,"เป็นไม้พุ่ม")))</f>
        <v>ยังไม่บันทึกข้อมูล</v>
      </c>
      <c r="O606" s="149" t="str">
        <f t="shared" si="74"/>
        <v>ข้อมูลไม่ถูกต้อง</v>
      </c>
      <c r="P606" s="149" t="str">
        <f t="shared" si="75"/>
        <v>ข้อมูลไม่ถูกต้อง</v>
      </c>
      <c r="Q606" s="149" t="str">
        <f t="shared" si="76"/>
        <v>ข้อมูลไม่ถูกต้อง</v>
      </c>
      <c r="R606" s="149" t="str">
        <f t="shared" si="77"/>
        <v>ข้อมูลไม่ถูกต้อง</v>
      </c>
      <c r="S606" s="149" t="str">
        <f>IF(ISNUMBER(R606),
IF(H$2=ตัวเลือก!A$30,"ยังไม่บันทึกข้อมูล",R606*0.27),"ข้อมูลไม่ถูกต้อง")</f>
        <v>ข้อมูลไม่ถูกต้อง</v>
      </c>
      <c r="T606" s="149" t="str">
        <f t="shared" si="78"/>
        <v>ข้อมูลไม่ถูกต้อง</v>
      </c>
      <c r="U606" s="149" t="str">
        <f>IF(ISNUMBER(R606),
IF(H$2=ตัวเลือก!A$30,"ยังไม่บันทึกข้อมูล",R606*0.47),"ข้อมูลไม่ถูกต้อง")</f>
        <v>ข้อมูลไม่ถูกต้อง</v>
      </c>
      <c r="V606" s="149" t="str">
        <f>IF(ISNUMBER(S606),
IF(H$2=ตัวเลือก!A$30,"ยังไม่บันทึกข้อมูล",S606*0.47),"ข้อมูลไม่ถูกต้อง")</f>
        <v>ข้อมูลไม่ถูกต้อง</v>
      </c>
      <c r="W606" s="149" t="str">
        <f t="shared" si="79"/>
        <v>ข้อมูลไม่ถูกต้อง</v>
      </c>
      <c r="X606" s="148" t="str">
        <f t="shared" si="80"/>
        <v>ข้อมูลไม่ถูกต้อง</v>
      </c>
      <c r="Y606" s="38"/>
      <c r="Z606" s="38"/>
      <c r="AA606" s="38"/>
    </row>
    <row r="607" spans="1:27" x14ac:dyDescent="0.45">
      <c r="A607" s="38">
        <v>602</v>
      </c>
      <c r="B607" s="38"/>
      <c r="C607" s="38"/>
      <c r="D607" s="38"/>
      <c r="E607" s="38"/>
      <c r="F607" s="35"/>
      <c r="G607" s="35"/>
      <c r="H607" s="150"/>
      <c r="I607" s="38"/>
      <c r="J607" s="149" t="str">
        <f t="shared" si="81"/>
        <v>รอข้อมูลคอลัมน์ H</v>
      </c>
      <c r="K607" s="150"/>
      <c r="L607" s="150"/>
      <c r="M607" s="150"/>
      <c r="N607" s="149" t="str" cm="1">
        <f t="array" ref="N607">IF(AND(K607:M607=""),"ยังไม่บันทึกข้อมูล",
IF(M607&lt;&gt;"",
IF(M607&gt;=1.3,M607,"เป็นไม้พุ่ม"),
IF(K607+L607&gt;=1.3,K607+L607,"เป็นไม้พุ่ม")))</f>
        <v>ยังไม่บันทึกข้อมูล</v>
      </c>
      <c r="O607" s="149" t="str">
        <f t="shared" si="74"/>
        <v>ข้อมูลไม่ถูกต้อง</v>
      </c>
      <c r="P607" s="149" t="str">
        <f t="shared" si="75"/>
        <v>ข้อมูลไม่ถูกต้อง</v>
      </c>
      <c r="Q607" s="149" t="str">
        <f t="shared" si="76"/>
        <v>ข้อมูลไม่ถูกต้อง</v>
      </c>
      <c r="R607" s="149" t="str">
        <f t="shared" si="77"/>
        <v>ข้อมูลไม่ถูกต้อง</v>
      </c>
      <c r="S607" s="149" t="str">
        <f>IF(ISNUMBER(R607),
IF(H$2=ตัวเลือก!A$30,"ยังไม่บันทึกข้อมูล",R607*0.27),"ข้อมูลไม่ถูกต้อง")</f>
        <v>ข้อมูลไม่ถูกต้อง</v>
      </c>
      <c r="T607" s="149" t="str">
        <f t="shared" si="78"/>
        <v>ข้อมูลไม่ถูกต้อง</v>
      </c>
      <c r="U607" s="149" t="str">
        <f>IF(ISNUMBER(R607),
IF(H$2=ตัวเลือก!A$30,"ยังไม่บันทึกข้อมูล",R607*0.47),"ข้อมูลไม่ถูกต้อง")</f>
        <v>ข้อมูลไม่ถูกต้อง</v>
      </c>
      <c r="V607" s="149" t="str">
        <f>IF(ISNUMBER(S607),
IF(H$2=ตัวเลือก!A$30,"ยังไม่บันทึกข้อมูล",S607*0.47),"ข้อมูลไม่ถูกต้อง")</f>
        <v>ข้อมูลไม่ถูกต้อง</v>
      </c>
      <c r="W607" s="149" t="str">
        <f t="shared" si="79"/>
        <v>ข้อมูลไม่ถูกต้อง</v>
      </c>
      <c r="X607" s="148" t="str">
        <f t="shared" si="80"/>
        <v>ข้อมูลไม่ถูกต้อง</v>
      </c>
      <c r="Y607" s="38"/>
      <c r="Z607" s="38"/>
      <c r="AA607" s="38"/>
    </row>
    <row r="608" spans="1:27" x14ac:dyDescent="0.45">
      <c r="A608" s="38">
        <v>603</v>
      </c>
      <c r="B608" s="38"/>
      <c r="C608" s="38"/>
      <c r="D608" s="38"/>
      <c r="E608" s="38"/>
      <c r="F608" s="35"/>
      <c r="G608" s="35"/>
      <c r="H608" s="150"/>
      <c r="I608" s="38"/>
      <c r="J608" s="149" t="str">
        <f t="shared" si="81"/>
        <v>รอข้อมูลคอลัมน์ H</v>
      </c>
      <c r="K608" s="150"/>
      <c r="L608" s="150"/>
      <c r="M608" s="150"/>
      <c r="N608" s="149" t="str" cm="1">
        <f t="array" ref="N608">IF(AND(K608:M608=""),"ยังไม่บันทึกข้อมูล",
IF(M608&lt;&gt;"",
IF(M608&gt;=1.3,M608,"เป็นไม้พุ่ม"),
IF(K608+L608&gt;=1.3,K608+L608,"เป็นไม้พุ่ม")))</f>
        <v>ยังไม่บันทึกข้อมูล</v>
      </c>
      <c r="O608" s="149" t="str">
        <f t="shared" si="74"/>
        <v>ข้อมูลไม่ถูกต้อง</v>
      </c>
      <c r="P608" s="149" t="str">
        <f t="shared" si="75"/>
        <v>ข้อมูลไม่ถูกต้อง</v>
      </c>
      <c r="Q608" s="149" t="str">
        <f t="shared" si="76"/>
        <v>ข้อมูลไม่ถูกต้อง</v>
      </c>
      <c r="R608" s="149" t="str">
        <f t="shared" si="77"/>
        <v>ข้อมูลไม่ถูกต้อง</v>
      </c>
      <c r="S608" s="149" t="str">
        <f>IF(ISNUMBER(R608),
IF(H$2=ตัวเลือก!A$30,"ยังไม่บันทึกข้อมูล",R608*0.27),"ข้อมูลไม่ถูกต้อง")</f>
        <v>ข้อมูลไม่ถูกต้อง</v>
      </c>
      <c r="T608" s="149" t="str">
        <f t="shared" si="78"/>
        <v>ข้อมูลไม่ถูกต้อง</v>
      </c>
      <c r="U608" s="149" t="str">
        <f>IF(ISNUMBER(R608),
IF(H$2=ตัวเลือก!A$30,"ยังไม่บันทึกข้อมูล",R608*0.47),"ข้อมูลไม่ถูกต้อง")</f>
        <v>ข้อมูลไม่ถูกต้อง</v>
      </c>
      <c r="V608" s="149" t="str">
        <f>IF(ISNUMBER(S608),
IF(H$2=ตัวเลือก!A$30,"ยังไม่บันทึกข้อมูล",S608*0.47),"ข้อมูลไม่ถูกต้อง")</f>
        <v>ข้อมูลไม่ถูกต้อง</v>
      </c>
      <c r="W608" s="149" t="str">
        <f t="shared" si="79"/>
        <v>ข้อมูลไม่ถูกต้อง</v>
      </c>
      <c r="X608" s="148" t="str">
        <f t="shared" si="80"/>
        <v>ข้อมูลไม่ถูกต้อง</v>
      </c>
      <c r="Y608" s="38"/>
      <c r="Z608" s="38"/>
      <c r="AA608" s="38"/>
    </row>
    <row r="609" spans="1:27" x14ac:dyDescent="0.45">
      <c r="A609" s="38">
        <v>604</v>
      </c>
      <c r="B609" s="38"/>
      <c r="C609" s="38"/>
      <c r="D609" s="38"/>
      <c r="E609" s="38"/>
      <c r="F609" s="35"/>
      <c r="G609" s="35"/>
      <c r="H609" s="150"/>
      <c r="I609" s="38"/>
      <c r="J609" s="149" t="str">
        <f t="shared" si="81"/>
        <v>รอข้อมูลคอลัมน์ H</v>
      </c>
      <c r="K609" s="150"/>
      <c r="L609" s="150"/>
      <c r="M609" s="150"/>
      <c r="N609" s="149" t="str" cm="1">
        <f t="array" ref="N609">IF(AND(K609:M609=""),"ยังไม่บันทึกข้อมูล",
IF(M609&lt;&gt;"",
IF(M609&gt;=1.3,M609,"เป็นไม้พุ่ม"),
IF(K609+L609&gt;=1.3,K609+L609,"เป็นไม้พุ่ม")))</f>
        <v>ยังไม่บันทึกข้อมูล</v>
      </c>
      <c r="O609" s="149" t="str">
        <f t="shared" si="74"/>
        <v>ข้อมูลไม่ถูกต้อง</v>
      </c>
      <c r="P609" s="149" t="str">
        <f t="shared" si="75"/>
        <v>ข้อมูลไม่ถูกต้อง</v>
      </c>
      <c r="Q609" s="149" t="str">
        <f t="shared" si="76"/>
        <v>ข้อมูลไม่ถูกต้อง</v>
      </c>
      <c r="R609" s="149" t="str">
        <f t="shared" si="77"/>
        <v>ข้อมูลไม่ถูกต้อง</v>
      </c>
      <c r="S609" s="149" t="str">
        <f>IF(ISNUMBER(R609),
IF(H$2=ตัวเลือก!A$30,"ยังไม่บันทึกข้อมูล",R609*0.27),"ข้อมูลไม่ถูกต้อง")</f>
        <v>ข้อมูลไม่ถูกต้อง</v>
      </c>
      <c r="T609" s="149" t="str">
        <f t="shared" si="78"/>
        <v>ข้อมูลไม่ถูกต้อง</v>
      </c>
      <c r="U609" s="149" t="str">
        <f>IF(ISNUMBER(R609),
IF(H$2=ตัวเลือก!A$30,"ยังไม่บันทึกข้อมูล",R609*0.47),"ข้อมูลไม่ถูกต้อง")</f>
        <v>ข้อมูลไม่ถูกต้อง</v>
      </c>
      <c r="V609" s="149" t="str">
        <f>IF(ISNUMBER(S609),
IF(H$2=ตัวเลือก!A$30,"ยังไม่บันทึกข้อมูล",S609*0.47),"ข้อมูลไม่ถูกต้อง")</f>
        <v>ข้อมูลไม่ถูกต้อง</v>
      </c>
      <c r="W609" s="149" t="str">
        <f t="shared" si="79"/>
        <v>ข้อมูลไม่ถูกต้อง</v>
      </c>
      <c r="X609" s="148" t="str">
        <f t="shared" si="80"/>
        <v>ข้อมูลไม่ถูกต้อง</v>
      </c>
      <c r="Y609" s="38"/>
      <c r="Z609" s="38"/>
      <c r="AA609" s="38"/>
    </row>
    <row r="610" spans="1:27" x14ac:dyDescent="0.45">
      <c r="A610" s="38">
        <v>605</v>
      </c>
      <c r="B610" s="38"/>
      <c r="C610" s="38"/>
      <c r="D610" s="38"/>
      <c r="E610" s="38"/>
      <c r="F610" s="35"/>
      <c r="G610" s="35"/>
      <c r="H610" s="150"/>
      <c r="I610" s="38"/>
      <c r="J610" s="149" t="str">
        <f t="shared" si="81"/>
        <v>รอข้อมูลคอลัมน์ H</v>
      </c>
      <c r="K610" s="150"/>
      <c r="L610" s="150"/>
      <c r="M610" s="150"/>
      <c r="N610" s="149" t="str" cm="1">
        <f t="array" ref="N610">IF(AND(K610:M610=""),"ยังไม่บันทึกข้อมูล",
IF(M610&lt;&gt;"",
IF(M610&gt;=1.3,M610,"เป็นไม้พุ่ม"),
IF(K610+L610&gt;=1.3,K610+L610,"เป็นไม้พุ่ม")))</f>
        <v>ยังไม่บันทึกข้อมูล</v>
      </c>
      <c r="O610" s="149" t="str">
        <f t="shared" si="74"/>
        <v>ข้อมูลไม่ถูกต้อง</v>
      </c>
      <c r="P610" s="149" t="str">
        <f t="shared" si="75"/>
        <v>ข้อมูลไม่ถูกต้อง</v>
      </c>
      <c r="Q610" s="149" t="str">
        <f t="shared" si="76"/>
        <v>ข้อมูลไม่ถูกต้อง</v>
      </c>
      <c r="R610" s="149" t="str">
        <f t="shared" si="77"/>
        <v>ข้อมูลไม่ถูกต้อง</v>
      </c>
      <c r="S610" s="149" t="str">
        <f>IF(ISNUMBER(R610),
IF(H$2=ตัวเลือก!A$30,"ยังไม่บันทึกข้อมูล",R610*0.27),"ข้อมูลไม่ถูกต้อง")</f>
        <v>ข้อมูลไม่ถูกต้อง</v>
      </c>
      <c r="T610" s="149" t="str">
        <f t="shared" si="78"/>
        <v>ข้อมูลไม่ถูกต้อง</v>
      </c>
      <c r="U610" s="149" t="str">
        <f>IF(ISNUMBER(R610),
IF(H$2=ตัวเลือก!A$30,"ยังไม่บันทึกข้อมูล",R610*0.47),"ข้อมูลไม่ถูกต้อง")</f>
        <v>ข้อมูลไม่ถูกต้อง</v>
      </c>
      <c r="V610" s="149" t="str">
        <f>IF(ISNUMBER(S610),
IF(H$2=ตัวเลือก!A$30,"ยังไม่บันทึกข้อมูล",S610*0.47),"ข้อมูลไม่ถูกต้อง")</f>
        <v>ข้อมูลไม่ถูกต้อง</v>
      </c>
      <c r="W610" s="149" t="str">
        <f t="shared" si="79"/>
        <v>ข้อมูลไม่ถูกต้อง</v>
      </c>
      <c r="X610" s="148" t="str">
        <f t="shared" si="80"/>
        <v>ข้อมูลไม่ถูกต้อง</v>
      </c>
      <c r="Y610" s="38"/>
      <c r="Z610" s="38"/>
      <c r="AA610" s="38"/>
    </row>
    <row r="611" spans="1:27" x14ac:dyDescent="0.45">
      <c r="A611" s="38">
        <v>606</v>
      </c>
      <c r="B611" s="38"/>
      <c r="C611" s="38"/>
      <c r="D611" s="38"/>
      <c r="E611" s="38"/>
      <c r="F611" s="35"/>
      <c r="G611" s="35"/>
      <c r="H611" s="150"/>
      <c r="I611" s="38"/>
      <c r="J611" s="149" t="str">
        <f t="shared" si="81"/>
        <v>รอข้อมูลคอลัมน์ H</v>
      </c>
      <c r="K611" s="150"/>
      <c r="L611" s="150"/>
      <c r="M611" s="150"/>
      <c r="N611" s="149" t="str" cm="1">
        <f t="array" ref="N611">IF(AND(K611:M611=""),"ยังไม่บันทึกข้อมูล",
IF(M611&lt;&gt;"",
IF(M611&gt;=1.3,M611,"เป็นไม้พุ่ม"),
IF(K611+L611&gt;=1.3,K611+L611,"เป็นไม้พุ่ม")))</f>
        <v>ยังไม่บันทึกข้อมูล</v>
      </c>
      <c r="O611" s="149" t="str">
        <f t="shared" si="74"/>
        <v>ข้อมูลไม่ถูกต้อง</v>
      </c>
      <c r="P611" s="149" t="str">
        <f t="shared" si="75"/>
        <v>ข้อมูลไม่ถูกต้อง</v>
      </c>
      <c r="Q611" s="149" t="str">
        <f t="shared" si="76"/>
        <v>ข้อมูลไม่ถูกต้อง</v>
      </c>
      <c r="R611" s="149" t="str">
        <f t="shared" si="77"/>
        <v>ข้อมูลไม่ถูกต้อง</v>
      </c>
      <c r="S611" s="149" t="str">
        <f>IF(ISNUMBER(R611),
IF(H$2=ตัวเลือก!A$30,"ยังไม่บันทึกข้อมูล",R611*0.27),"ข้อมูลไม่ถูกต้อง")</f>
        <v>ข้อมูลไม่ถูกต้อง</v>
      </c>
      <c r="T611" s="149" t="str">
        <f t="shared" si="78"/>
        <v>ข้อมูลไม่ถูกต้อง</v>
      </c>
      <c r="U611" s="149" t="str">
        <f>IF(ISNUMBER(R611),
IF(H$2=ตัวเลือก!A$30,"ยังไม่บันทึกข้อมูล",R611*0.47),"ข้อมูลไม่ถูกต้อง")</f>
        <v>ข้อมูลไม่ถูกต้อง</v>
      </c>
      <c r="V611" s="149" t="str">
        <f>IF(ISNUMBER(S611),
IF(H$2=ตัวเลือก!A$30,"ยังไม่บันทึกข้อมูล",S611*0.47),"ข้อมูลไม่ถูกต้อง")</f>
        <v>ข้อมูลไม่ถูกต้อง</v>
      </c>
      <c r="W611" s="149" t="str">
        <f t="shared" si="79"/>
        <v>ข้อมูลไม่ถูกต้อง</v>
      </c>
      <c r="X611" s="148" t="str">
        <f t="shared" si="80"/>
        <v>ข้อมูลไม่ถูกต้อง</v>
      </c>
      <c r="Y611" s="38"/>
      <c r="Z611" s="38"/>
      <c r="AA611" s="38"/>
    </row>
    <row r="612" spans="1:27" x14ac:dyDescent="0.45">
      <c r="A612" s="38">
        <v>607</v>
      </c>
      <c r="B612" s="38"/>
      <c r="C612" s="38"/>
      <c r="D612" s="38"/>
      <c r="E612" s="38"/>
      <c r="F612" s="35"/>
      <c r="G612" s="35"/>
      <c r="H612" s="150"/>
      <c r="I612" s="38"/>
      <c r="J612" s="149" t="str">
        <f t="shared" si="81"/>
        <v>รอข้อมูลคอลัมน์ H</v>
      </c>
      <c r="K612" s="150"/>
      <c r="L612" s="150"/>
      <c r="M612" s="150"/>
      <c r="N612" s="149" t="str" cm="1">
        <f t="array" ref="N612">IF(AND(K612:M612=""),"ยังไม่บันทึกข้อมูล",
IF(M612&lt;&gt;"",
IF(M612&gt;=1.3,M612,"เป็นไม้พุ่ม"),
IF(K612+L612&gt;=1.3,K612+L612,"เป็นไม้พุ่ม")))</f>
        <v>ยังไม่บันทึกข้อมูล</v>
      </c>
      <c r="O612" s="149" t="str">
        <f t="shared" si="74"/>
        <v>ข้อมูลไม่ถูกต้อง</v>
      </c>
      <c r="P612" s="149" t="str">
        <f t="shared" si="75"/>
        <v>ข้อมูลไม่ถูกต้อง</v>
      </c>
      <c r="Q612" s="149" t="str">
        <f t="shared" si="76"/>
        <v>ข้อมูลไม่ถูกต้อง</v>
      </c>
      <c r="R612" s="149" t="str">
        <f t="shared" si="77"/>
        <v>ข้อมูลไม่ถูกต้อง</v>
      </c>
      <c r="S612" s="149" t="str">
        <f>IF(ISNUMBER(R612),
IF(H$2=ตัวเลือก!A$30,"ยังไม่บันทึกข้อมูล",R612*0.27),"ข้อมูลไม่ถูกต้อง")</f>
        <v>ข้อมูลไม่ถูกต้อง</v>
      </c>
      <c r="T612" s="149" t="str">
        <f t="shared" si="78"/>
        <v>ข้อมูลไม่ถูกต้อง</v>
      </c>
      <c r="U612" s="149" t="str">
        <f>IF(ISNUMBER(R612),
IF(H$2=ตัวเลือก!A$30,"ยังไม่บันทึกข้อมูล",R612*0.47),"ข้อมูลไม่ถูกต้อง")</f>
        <v>ข้อมูลไม่ถูกต้อง</v>
      </c>
      <c r="V612" s="149" t="str">
        <f>IF(ISNUMBER(S612),
IF(H$2=ตัวเลือก!A$30,"ยังไม่บันทึกข้อมูล",S612*0.47),"ข้อมูลไม่ถูกต้อง")</f>
        <v>ข้อมูลไม่ถูกต้อง</v>
      </c>
      <c r="W612" s="149" t="str">
        <f t="shared" si="79"/>
        <v>ข้อมูลไม่ถูกต้อง</v>
      </c>
      <c r="X612" s="148" t="str">
        <f t="shared" si="80"/>
        <v>ข้อมูลไม่ถูกต้อง</v>
      </c>
      <c r="Y612" s="38"/>
      <c r="Z612" s="38"/>
      <c r="AA612" s="38"/>
    </row>
    <row r="613" spans="1:27" x14ac:dyDescent="0.45">
      <c r="A613" s="38">
        <v>608</v>
      </c>
      <c r="B613" s="38"/>
      <c r="C613" s="38"/>
      <c r="D613" s="38"/>
      <c r="E613" s="38"/>
      <c r="F613" s="35"/>
      <c r="G613" s="35"/>
      <c r="H613" s="150"/>
      <c r="I613" s="38"/>
      <c r="J613" s="149" t="str">
        <f t="shared" si="81"/>
        <v>รอข้อมูลคอลัมน์ H</v>
      </c>
      <c r="K613" s="150"/>
      <c r="L613" s="150"/>
      <c r="M613" s="150"/>
      <c r="N613" s="149" t="str" cm="1">
        <f t="array" ref="N613">IF(AND(K613:M613=""),"ยังไม่บันทึกข้อมูล",
IF(M613&lt;&gt;"",
IF(M613&gt;=1.3,M613,"เป็นไม้พุ่ม"),
IF(K613+L613&gt;=1.3,K613+L613,"เป็นไม้พุ่ม")))</f>
        <v>ยังไม่บันทึกข้อมูล</v>
      </c>
      <c r="O613" s="149" t="str">
        <f t="shared" si="74"/>
        <v>ข้อมูลไม่ถูกต้อง</v>
      </c>
      <c r="P613" s="149" t="str">
        <f t="shared" si="75"/>
        <v>ข้อมูลไม่ถูกต้อง</v>
      </c>
      <c r="Q613" s="149" t="str">
        <f t="shared" si="76"/>
        <v>ข้อมูลไม่ถูกต้อง</v>
      </c>
      <c r="R613" s="149" t="str">
        <f t="shared" si="77"/>
        <v>ข้อมูลไม่ถูกต้อง</v>
      </c>
      <c r="S613" s="149" t="str">
        <f>IF(ISNUMBER(R613),
IF(H$2=ตัวเลือก!A$30,"ยังไม่บันทึกข้อมูล",R613*0.27),"ข้อมูลไม่ถูกต้อง")</f>
        <v>ข้อมูลไม่ถูกต้อง</v>
      </c>
      <c r="T613" s="149" t="str">
        <f t="shared" si="78"/>
        <v>ข้อมูลไม่ถูกต้อง</v>
      </c>
      <c r="U613" s="149" t="str">
        <f>IF(ISNUMBER(R613),
IF(H$2=ตัวเลือก!A$30,"ยังไม่บันทึกข้อมูล",R613*0.47),"ข้อมูลไม่ถูกต้อง")</f>
        <v>ข้อมูลไม่ถูกต้อง</v>
      </c>
      <c r="V613" s="149" t="str">
        <f>IF(ISNUMBER(S613),
IF(H$2=ตัวเลือก!A$30,"ยังไม่บันทึกข้อมูล",S613*0.47),"ข้อมูลไม่ถูกต้อง")</f>
        <v>ข้อมูลไม่ถูกต้อง</v>
      </c>
      <c r="W613" s="149" t="str">
        <f t="shared" si="79"/>
        <v>ข้อมูลไม่ถูกต้อง</v>
      </c>
      <c r="X613" s="148" t="str">
        <f t="shared" si="80"/>
        <v>ข้อมูลไม่ถูกต้อง</v>
      </c>
      <c r="Y613" s="38"/>
      <c r="Z613" s="38"/>
      <c r="AA613" s="38"/>
    </row>
    <row r="614" spans="1:27" x14ac:dyDescent="0.45">
      <c r="A614" s="38">
        <v>609</v>
      </c>
      <c r="B614" s="38"/>
      <c r="C614" s="38"/>
      <c r="D614" s="38"/>
      <c r="E614" s="38"/>
      <c r="F614" s="35"/>
      <c r="G614" s="35"/>
      <c r="H614" s="150"/>
      <c r="I614" s="38"/>
      <c r="J614" s="149" t="str">
        <f t="shared" si="81"/>
        <v>รอข้อมูลคอลัมน์ H</v>
      </c>
      <c r="K614" s="150"/>
      <c r="L614" s="150"/>
      <c r="M614" s="150"/>
      <c r="N614" s="149" t="str" cm="1">
        <f t="array" ref="N614">IF(AND(K614:M614=""),"ยังไม่บันทึกข้อมูล",
IF(M614&lt;&gt;"",
IF(M614&gt;=1.3,M614,"เป็นไม้พุ่ม"),
IF(K614+L614&gt;=1.3,K614+L614,"เป็นไม้พุ่ม")))</f>
        <v>ยังไม่บันทึกข้อมูล</v>
      </c>
      <c r="O614" s="149" t="str">
        <f t="shared" si="74"/>
        <v>ข้อมูลไม่ถูกต้อง</v>
      </c>
      <c r="P614" s="149" t="str">
        <f t="shared" si="75"/>
        <v>ข้อมูลไม่ถูกต้อง</v>
      </c>
      <c r="Q614" s="149" t="str">
        <f t="shared" si="76"/>
        <v>ข้อมูลไม่ถูกต้อง</v>
      </c>
      <c r="R614" s="149" t="str">
        <f t="shared" si="77"/>
        <v>ข้อมูลไม่ถูกต้อง</v>
      </c>
      <c r="S614" s="149" t="str">
        <f>IF(ISNUMBER(R614),
IF(H$2=ตัวเลือก!A$30,"ยังไม่บันทึกข้อมูล",R614*0.27),"ข้อมูลไม่ถูกต้อง")</f>
        <v>ข้อมูลไม่ถูกต้อง</v>
      </c>
      <c r="T614" s="149" t="str">
        <f t="shared" si="78"/>
        <v>ข้อมูลไม่ถูกต้อง</v>
      </c>
      <c r="U614" s="149" t="str">
        <f>IF(ISNUMBER(R614),
IF(H$2=ตัวเลือก!A$30,"ยังไม่บันทึกข้อมูล",R614*0.47),"ข้อมูลไม่ถูกต้อง")</f>
        <v>ข้อมูลไม่ถูกต้อง</v>
      </c>
      <c r="V614" s="149" t="str">
        <f>IF(ISNUMBER(S614),
IF(H$2=ตัวเลือก!A$30,"ยังไม่บันทึกข้อมูล",S614*0.47),"ข้อมูลไม่ถูกต้อง")</f>
        <v>ข้อมูลไม่ถูกต้อง</v>
      </c>
      <c r="W614" s="149" t="str">
        <f t="shared" si="79"/>
        <v>ข้อมูลไม่ถูกต้อง</v>
      </c>
      <c r="X614" s="148" t="str">
        <f t="shared" si="80"/>
        <v>ข้อมูลไม่ถูกต้อง</v>
      </c>
      <c r="Y614" s="38"/>
      <c r="Z614" s="38"/>
      <c r="AA614" s="38"/>
    </row>
    <row r="615" spans="1:27" x14ac:dyDescent="0.45">
      <c r="A615" s="38">
        <v>610</v>
      </c>
      <c r="B615" s="38"/>
      <c r="C615" s="38"/>
      <c r="D615" s="38"/>
      <c r="E615" s="38"/>
      <c r="F615" s="35"/>
      <c r="G615" s="35"/>
      <c r="H615" s="150"/>
      <c r="I615" s="38"/>
      <c r="J615" s="149" t="str">
        <f t="shared" si="81"/>
        <v>รอข้อมูลคอลัมน์ H</v>
      </c>
      <c r="K615" s="150"/>
      <c r="L615" s="150"/>
      <c r="M615" s="150"/>
      <c r="N615" s="149" t="str" cm="1">
        <f t="array" ref="N615">IF(AND(K615:M615=""),"ยังไม่บันทึกข้อมูล",
IF(M615&lt;&gt;"",
IF(M615&gt;=1.3,M615,"เป็นไม้พุ่ม"),
IF(K615+L615&gt;=1.3,K615+L615,"เป็นไม้พุ่ม")))</f>
        <v>ยังไม่บันทึกข้อมูล</v>
      </c>
      <c r="O615" s="149" t="str">
        <f t="shared" si="74"/>
        <v>ข้อมูลไม่ถูกต้อง</v>
      </c>
      <c r="P615" s="149" t="str">
        <f t="shared" si="75"/>
        <v>ข้อมูลไม่ถูกต้อง</v>
      </c>
      <c r="Q615" s="149" t="str">
        <f t="shared" si="76"/>
        <v>ข้อมูลไม่ถูกต้อง</v>
      </c>
      <c r="R615" s="149" t="str">
        <f t="shared" si="77"/>
        <v>ข้อมูลไม่ถูกต้อง</v>
      </c>
      <c r="S615" s="149" t="str">
        <f>IF(ISNUMBER(R615),
IF(H$2=ตัวเลือก!A$30,"ยังไม่บันทึกข้อมูล",R615*0.27),"ข้อมูลไม่ถูกต้อง")</f>
        <v>ข้อมูลไม่ถูกต้อง</v>
      </c>
      <c r="T615" s="149" t="str">
        <f t="shared" si="78"/>
        <v>ข้อมูลไม่ถูกต้อง</v>
      </c>
      <c r="U615" s="149" t="str">
        <f>IF(ISNUMBER(R615),
IF(H$2=ตัวเลือก!A$30,"ยังไม่บันทึกข้อมูล",R615*0.47),"ข้อมูลไม่ถูกต้อง")</f>
        <v>ข้อมูลไม่ถูกต้อง</v>
      </c>
      <c r="V615" s="149" t="str">
        <f>IF(ISNUMBER(S615),
IF(H$2=ตัวเลือก!A$30,"ยังไม่บันทึกข้อมูล",S615*0.47),"ข้อมูลไม่ถูกต้อง")</f>
        <v>ข้อมูลไม่ถูกต้อง</v>
      </c>
      <c r="W615" s="149" t="str">
        <f t="shared" si="79"/>
        <v>ข้อมูลไม่ถูกต้อง</v>
      </c>
      <c r="X615" s="148" t="str">
        <f t="shared" si="80"/>
        <v>ข้อมูลไม่ถูกต้อง</v>
      </c>
      <c r="Y615" s="38"/>
      <c r="Z615" s="38"/>
      <c r="AA615" s="38"/>
    </row>
    <row r="616" spans="1:27" x14ac:dyDescent="0.45">
      <c r="A616" s="38">
        <v>611</v>
      </c>
      <c r="B616" s="38"/>
      <c r="C616" s="38"/>
      <c r="D616" s="38"/>
      <c r="E616" s="38"/>
      <c r="F616" s="35"/>
      <c r="G616" s="35"/>
      <c r="H616" s="150"/>
      <c r="I616" s="38"/>
      <c r="J616" s="149" t="str">
        <f t="shared" si="81"/>
        <v>รอข้อมูลคอลัมน์ H</v>
      </c>
      <c r="K616" s="150"/>
      <c r="L616" s="150"/>
      <c r="M616" s="150"/>
      <c r="N616" s="149" t="str" cm="1">
        <f t="array" ref="N616">IF(AND(K616:M616=""),"ยังไม่บันทึกข้อมูล",
IF(M616&lt;&gt;"",
IF(M616&gt;=1.3,M616,"เป็นไม้พุ่ม"),
IF(K616+L616&gt;=1.3,K616+L616,"เป็นไม้พุ่ม")))</f>
        <v>ยังไม่บันทึกข้อมูล</v>
      </c>
      <c r="O616" s="149" t="str">
        <f t="shared" si="74"/>
        <v>ข้อมูลไม่ถูกต้อง</v>
      </c>
      <c r="P616" s="149" t="str">
        <f t="shared" si="75"/>
        <v>ข้อมูลไม่ถูกต้อง</v>
      </c>
      <c r="Q616" s="149" t="str">
        <f t="shared" si="76"/>
        <v>ข้อมูลไม่ถูกต้อง</v>
      </c>
      <c r="R616" s="149" t="str">
        <f t="shared" si="77"/>
        <v>ข้อมูลไม่ถูกต้อง</v>
      </c>
      <c r="S616" s="149" t="str">
        <f>IF(ISNUMBER(R616),
IF(H$2=ตัวเลือก!A$30,"ยังไม่บันทึกข้อมูล",R616*0.27),"ข้อมูลไม่ถูกต้อง")</f>
        <v>ข้อมูลไม่ถูกต้อง</v>
      </c>
      <c r="T616" s="149" t="str">
        <f t="shared" si="78"/>
        <v>ข้อมูลไม่ถูกต้อง</v>
      </c>
      <c r="U616" s="149" t="str">
        <f>IF(ISNUMBER(R616),
IF(H$2=ตัวเลือก!A$30,"ยังไม่บันทึกข้อมูล",R616*0.47),"ข้อมูลไม่ถูกต้อง")</f>
        <v>ข้อมูลไม่ถูกต้อง</v>
      </c>
      <c r="V616" s="149" t="str">
        <f>IF(ISNUMBER(S616),
IF(H$2=ตัวเลือก!A$30,"ยังไม่บันทึกข้อมูล",S616*0.47),"ข้อมูลไม่ถูกต้อง")</f>
        <v>ข้อมูลไม่ถูกต้อง</v>
      </c>
      <c r="W616" s="149" t="str">
        <f t="shared" si="79"/>
        <v>ข้อมูลไม่ถูกต้อง</v>
      </c>
      <c r="X616" s="148" t="str">
        <f t="shared" si="80"/>
        <v>ข้อมูลไม่ถูกต้อง</v>
      </c>
      <c r="Y616" s="38"/>
      <c r="Z616" s="38"/>
      <c r="AA616" s="38"/>
    </row>
    <row r="617" spans="1:27" x14ac:dyDescent="0.45">
      <c r="A617" s="38">
        <v>612</v>
      </c>
      <c r="B617" s="38"/>
      <c r="C617" s="38"/>
      <c r="D617" s="38"/>
      <c r="E617" s="38"/>
      <c r="F617" s="35"/>
      <c r="G617" s="35"/>
      <c r="H617" s="150"/>
      <c r="I617" s="38"/>
      <c r="J617" s="149" t="str">
        <f t="shared" si="81"/>
        <v>รอข้อมูลคอลัมน์ H</v>
      </c>
      <c r="K617" s="150"/>
      <c r="L617" s="150"/>
      <c r="M617" s="150"/>
      <c r="N617" s="149" t="str" cm="1">
        <f t="array" ref="N617">IF(AND(K617:M617=""),"ยังไม่บันทึกข้อมูล",
IF(M617&lt;&gt;"",
IF(M617&gt;=1.3,M617,"เป็นไม้พุ่ม"),
IF(K617+L617&gt;=1.3,K617+L617,"เป็นไม้พุ่ม")))</f>
        <v>ยังไม่บันทึกข้อมูล</v>
      </c>
      <c r="O617" s="149" t="str">
        <f t="shared" si="74"/>
        <v>ข้อมูลไม่ถูกต้อง</v>
      </c>
      <c r="P617" s="149" t="str">
        <f t="shared" si="75"/>
        <v>ข้อมูลไม่ถูกต้อง</v>
      </c>
      <c r="Q617" s="149" t="str">
        <f t="shared" si="76"/>
        <v>ข้อมูลไม่ถูกต้อง</v>
      </c>
      <c r="R617" s="149" t="str">
        <f t="shared" si="77"/>
        <v>ข้อมูลไม่ถูกต้อง</v>
      </c>
      <c r="S617" s="149" t="str">
        <f>IF(ISNUMBER(R617),
IF(H$2=ตัวเลือก!A$30,"ยังไม่บันทึกข้อมูล",R617*0.27),"ข้อมูลไม่ถูกต้อง")</f>
        <v>ข้อมูลไม่ถูกต้อง</v>
      </c>
      <c r="T617" s="149" t="str">
        <f t="shared" si="78"/>
        <v>ข้อมูลไม่ถูกต้อง</v>
      </c>
      <c r="U617" s="149" t="str">
        <f>IF(ISNUMBER(R617),
IF(H$2=ตัวเลือก!A$30,"ยังไม่บันทึกข้อมูล",R617*0.47),"ข้อมูลไม่ถูกต้อง")</f>
        <v>ข้อมูลไม่ถูกต้อง</v>
      </c>
      <c r="V617" s="149" t="str">
        <f>IF(ISNUMBER(S617),
IF(H$2=ตัวเลือก!A$30,"ยังไม่บันทึกข้อมูล",S617*0.47),"ข้อมูลไม่ถูกต้อง")</f>
        <v>ข้อมูลไม่ถูกต้อง</v>
      </c>
      <c r="W617" s="149" t="str">
        <f t="shared" si="79"/>
        <v>ข้อมูลไม่ถูกต้อง</v>
      </c>
      <c r="X617" s="148" t="str">
        <f t="shared" si="80"/>
        <v>ข้อมูลไม่ถูกต้อง</v>
      </c>
      <c r="Y617" s="38"/>
      <c r="Z617" s="38"/>
      <c r="AA617" s="38"/>
    </row>
    <row r="618" spans="1:27" x14ac:dyDescent="0.45">
      <c r="A618" s="38">
        <v>613</v>
      </c>
      <c r="B618" s="38"/>
      <c r="C618" s="38"/>
      <c r="D618" s="38"/>
      <c r="E618" s="38"/>
      <c r="F618" s="35"/>
      <c r="G618" s="35"/>
      <c r="H618" s="150"/>
      <c r="I618" s="38"/>
      <c r="J618" s="149" t="str">
        <f t="shared" si="81"/>
        <v>รอข้อมูลคอลัมน์ H</v>
      </c>
      <c r="K618" s="150"/>
      <c r="L618" s="150"/>
      <c r="M618" s="150"/>
      <c r="N618" s="149" t="str" cm="1">
        <f t="array" ref="N618">IF(AND(K618:M618=""),"ยังไม่บันทึกข้อมูล",
IF(M618&lt;&gt;"",
IF(M618&gt;=1.3,M618,"เป็นไม้พุ่ม"),
IF(K618+L618&gt;=1.3,K618+L618,"เป็นไม้พุ่ม")))</f>
        <v>ยังไม่บันทึกข้อมูล</v>
      </c>
      <c r="O618" s="149" t="str">
        <f t="shared" si="74"/>
        <v>ข้อมูลไม่ถูกต้อง</v>
      </c>
      <c r="P618" s="149" t="str">
        <f t="shared" si="75"/>
        <v>ข้อมูลไม่ถูกต้อง</v>
      </c>
      <c r="Q618" s="149" t="str">
        <f t="shared" si="76"/>
        <v>ข้อมูลไม่ถูกต้อง</v>
      </c>
      <c r="R618" s="149" t="str">
        <f t="shared" si="77"/>
        <v>ข้อมูลไม่ถูกต้อง</v>
      </c>
      <c r="S618" s="149" t="str">
        <f>IF(ISNUMBER(R618),
IF(H$2=ตัวเลือก!A$30,"ยังไม่บันทึกข้อมูล",R618*0.27),"ข้อมูลไม่ถูกต้อง")</f>
        <v>ข้อมูลไม่ถูกต้อง</v>
      </c>
      <c r="T618" s="149" t="str">
        <f t="shared" si="78"/>
        <v>ข้อมูลไม่ถูกต้อง</v>
      </c>
      <c r="U618" s="149" t="str">
        <f>IF(ISNUMBER(R618),
IF(H$2=ตัวเลือก!A$30,"ยังไม่บันทึกข้อมูล",R618*0.47),"ข้อมูลไม่ถูกต้อง")</f>
        <v>ข้อมูลไม่ถูกต้อง</v>
      </c>
      <c r="V618" s="149" t="str">
        <f>IF(ISNUMBER(S618),
IF(H$2=ตัวเลือก!A$30,"ยังไม่บันทึกข้อมูล",S618*0.47),"ข้อมูลไม่ถูกต้อง")</f>
        <v>ข้อมูลไม่ถูกต้อง</v>
      </c>
      <c r="W618" s="149" t="str">
        <f t="shared" si="79"/>
        <v>ข้อมูลไม่ถูกต้อง</v>
      </c>
      <c r="X618" s="148" t="str">
        <f t="shared" si="80"/>
        <v>ข้อมูลไม่ถูกต้อง</v>
      </c>
      <c r="Y618" s="38"/>
      <c r="Z618" s="38"/>
      <c r="AA618" s="38"/>
    </row>
    <row r="619" spans="1:27" x14ac:dyDescent="0.45">
      <c r="A619" s="38">
        <v>614</v>
      </c>
      <c r="B619" s="38"/>
      <c r="C619" s="38"/>
      <c r="D619" s="38"/>
      <c r="E619" s="38"/>
      <c r="F619" s="35"/>
      <c r="G619" s="35"/>
      <c r="H619" s="150"/>
      <c r="I619" s="38"/>
      <c r="J619" s="149" t="str">
        <f t="shared" si="81"/>
        <v>รอข้อมูลคอลัมน์ H</v>
      </c>
      <c r="K619" s="150"/>
      <c r="L619" s="150"/>
      <c r="M619" s="150"/>
      <c r="N619" s="149" t="str" cm="1">
        <f t="array" ref="N619">IF(AND(K619:M619=""),"ยังไม่บันทึกข้อมูล",
IF(M619&lt;&gt;"",
IF(M619&gt;=1.3,M619,"เป็นไม้พุ่ม"),
IF(K619+L619&gt;=1.3,K619+L619,"เป็นไม้พุ่ม")))</f>
        <v>ยังไม่บันทึกข้อมูล</v>
      </c>
      <c r="O619" s="149" t="str">
        <f t="shared" si="74"/>
        <v>ข้อมูลไม่ถูกต้อง</v>
      </c>
      <c r="P619" s="149" t="str">
        <f t="shared" si="75"/>
        <v>ข้อมูลไม่ถูกต้อง</v>
      </c>
      <c r="Q619" s="149" t="str">
        <f t="shared" si="76"/>
        <v>ข้อมูลไม่ถูกต้อง</v>
      </c>
      <c r="R619" s="149" t="str">
        <f t="shared" si="77"/>
        <v>ข้อมูลไม่ถูกต้อง</v>
      </c>
      <c r="S619" s="149" t="str">
        <f>IF(ISNUMBER(R619),
IF(H$2=ตัวเลือก!A$30,"ยังไม่บันทึกข้อมูล",R619*0.27),"ข้อมูลไม่ถูกต้อง")</f>
        <v>ข้อมูลไม่ถูกต้อง</v>
      </c>
      <c r="T619" s="149" t="str">
        <f t="shared" si="78"/>
        <v>ข้อมูลไม่ถูกต้อง</v>
      </c>
      <c r="U619" s="149" t="str">
        <f>IF(ISNUMBER(R619),
IF(H$2=ตัวเลือก!A$30,"ยังไม่บันทึกข้อมูล",R619*0.47),"ข้อมูลไม่ถูกต้อง")</f>
        <v>ข้อมูลไม่ถูกต้อง</v>
      </c>
      <c r="V619" s="149" t="str">
        <f>IF(ISNUMBER(S619),
IF(H$2=ตัวเลือก!A$30,"ยังไม่บันทึกข้อมูล",S619*0.47),"ข้อมูลไม่ถูกต้อง")</f>
        <v>ข้อมูลไม่ถูกต้อง</v>
      </c>
      <c r="W619" s="149" t="str">
        <f t="shared" si="79"/>
        <v>ข้อมูลไม่ถูกต้อง</v>
      </c>
      <c r="X619" s="148" t="str">
        <f t="shared" si="80"/>
        <v>ข้อมูลไม่ถูกต้อง</v>
      </c>
      <c r="Y619" s="38"/>
      <c r="Z619" s="38"/>
      <c r="AA619" s="38"/>
    </row>
    <row r="620" spans="1:27" x14ac:dyDescent="0.45">
      <c r="A620" s="38">
        <v>615</v>
      </c>
      <c r="B620" s="38"/>
      <c r="C620" s="38"/>
      <c r="D620" s="38"/>
      <c r="E620" s="38"/>
      <c r="F620" s="35"/>
      <c r="G620" s="35"/>
      <c r="H620" s="150"/>
      <c r="I620" s="38"/>
      <c r="J620" s="149" t="str">
        <f t="shared" si="81"/>
        <v>รอข้อมูลคอลัมน์ H</v>
      </c>
      <c r="K620" s="150"/>
      <c r="L620" s="150"/>
      <c r="M620" s="150"/>
      <c r="N620" s="149" t="str" cm="1">
        <f t="array" ref="N620">IF(AND(K620:M620=""),"ยังไม่บันทึกข้อมูล",
IF(M620&lt;&gt;"",
IF(M620&gt;=1.3,M620,"เป็นไม้พุ่ม"),
IF(K620+L620&gt;=1.3,K620+L620,"เป็นไม้พุ่ม")))</f>
        <v>ยังไม่บันทึกข้อมูล</v>
      </c>
      <c r="O620" s="149" t="str">
        <f t="shared" si="74"/>
        <v>ข้อมูลไม่ถูกต้อง</v>
      </c>
      <c r="P620" s="149" t="str">
        <f t="shared" si="75"/>
        <v>ข้อมูลไม่ถูกต้อง</v>
      </c>
      <c r="Q620" s="149" t="str">
        <f t="shared" si="76"/>
        <v>ข้อมูลไม่ถูกต้อง</v>
      </c>
      <c r="R620" s="149" t="str">
        <f t="shared" si="77"/>
        <v>ข้อมูลไม่ถูกต้อง</v>
      </c>
      <c r="S620" s="149" t="str">
        <f>IF(ISNUMBER(R620),
IF(H$2=ตัวเลือก!A$30,"ยังไม่บันทึกข้อมูล",R620*0.27),"ข้อมูลไม่ถูกต้อง")</f>
        <v>ข้อมูลไม่ถูกต้อง</v>
      </c>
      <c r="T620" s="149" t="str">
        <f t="shared" si="78"/>
        <v>ข้อมูลไม่ถูกต้อง</v>
      </c>
      <c r="U620" s="149" t="str">
        <f>IF(ISNUMBER(R620),
IF(H$2=ตัวเลือก!A$30,"ยังไม่บันทึกข้อมูล",R620*0.47),"ข้อมูลไม่ถูกต้อง")</f>
        <v>ข้อมูลไม่ถูกต้อง</v>
      </c>
      <c r="V620" s="149" t="str">
        <f>IF(ISNUMBER(S620),
IF(H$2=ตัวเลือก!A$30,"ยังไม่บันทึกข้อมูล",S620*0.47),"ข้อมูลไม่ถูกต้อง")</f>
        <v>ข้อมูลไม่ถูกต้อง</v>
      </c>
      <c r="W620" s="149" t="str">
        <f t="shared" si="79"/>
        <v>ข้อมูลไม่ถูกต้อง</v>
      </c>
      <c r="X620" s="148" t="str">
        <f t="shared" si="80"/>
        <v>ข้อมูลไม่ถูกต้อง</v>
      </c>
      <c r="Y620" s="38"/>
      <c r="Z620" s="38"/>
      <c r="AA620" s="38"/>
    </row>
    <row r="621" spans="1:27" x14ac:dyDescent="0.45">
      <c r="A621" s="38">
        <v>616</v>
      </c>
      <c r="B621" s="38"/>
      <c r="C621" s="38"/>
      <c r="D621" s="38"/>
      <c r="E621" s="38"/>
      <c r="F621" s="35"/>
      <c r="G621" s="35"/>
      <c r="H621" s="150"/>
      <c r="I621" s="38"/>
      <c r="J621" s="149" t="str">
        <f t="shared" si="81"/>
        <v>รอข้อมูลคอลัมน์ H</v>
      </c>
      <c r="K621" s="150"/>
      <c r="L621" s="150"/>
      <c r="M621" s="150"/>
      <c r="N621" s="149" t="str" cm="1">
        <f t="array" ref="N621">IF(AND(K621:M621=""),"ยังไม่บันทึกข้อมูล",
IF(M621&lt;&gt;"",
IF(M621&gt;=1.3,M621,"เป็นไม้พุ่ม"),
IF(K621+L621&gt;=1.3,K621+L621,"เป็นไม้พุ่ม")))</f>
        <v>ยังไม่บันทึกข้อมูล</v>
      </c>
      <c r="O621" s="149" t="str">
        <f t="shared" si="74"/>
        <v>ข้อมูลไม่ถูกต้อง</v>
      </c>
      <c r="P621" s="149" t="str">
        <f t="shared" si="75"/>
        <v>ข้อมูลไม่ถูกต้อง</v>
      </c>
      <c r="Q621" s="149" t="str">
        <f t="shared" si="76"/>
        <v>ข้อมูลไม่ถูกต้อง</v>
      </c>
      <c r="R621" s="149" t="str">
        <f t="shared" si="77"/>
        <v>ข้อมูลไม่ถูกต้อง</v>
      </c>
      <c r="S621" s="149" t="str">
        <f>IF(ISNUMBER(R621),
IF(H$2=ตัวเลือก!A$30,"ยังไม่บันทึกข้อมูล",R621*0.27),"ข้อมูลไม่ถูกต้อง")</f>
        <v>ข้อมูลไม่ถูกต้อง</v>
      </c>
      <c r="T621" s="149" t="str">
        <f t="shared" si="78"/>
        <v>ข้อมูลไม่ถูกต้อง</v>
      </c>
      <c r="U621" s="149" t="str">
        <f>IF(ISNUMBER(R621),
IF(H$2=ตัวเลือก!A$30,"ยังไม่บันทึกข้อมูล",R621*0.47),"ข้อมูลไม่ถูกต้อง")</f>
        <v>ข้อมูลไม่ถูกต้อง</v>
      </c>
      <c r="V621" s="149" t="str">
        <f>IF(ISNUMBER(S621),
IF(H$2=ตัวเลือก!A$30,"ยังไม่บันทึกข้อมูล",S621*0.47),"ข้อมูลไม่ถูกต้อง")</f>
        <v>ข้อมูลไม่ถูกต้อง</v>
      </c>
      <c r="W621" s="149" t="str">
        <f t="shared" si="79"/>
        <v>ข้อมูลไม่ถูกต้อง</v>
      </c>
      <c r="X621" s="148" t="str">
        <f t="shared" si="80"/>
        <v>ข้อมูลไม่ถูกต้อง</v>
      </c>
      <c r="Y621" s="38"/>
      <c r="Z621" s="38"/>
      <c r="AA621" s="38"/>
    </row>
    <row r="622" spans="1:27" x14ac:dyDescent="0.45">
      <c r="A622" s="38">
        <v>617</v>
      </c>
      <c r="B622" s="38"/>
      <c r="C622" s="38"/>
      <c r="D622" s="38"/>
      <c r="E622" s="38"/>
      <c r="F622" s="35"/>
      <c r="G622" s="35"/>
      <c r="H622" s="150"/>
      <c r="I622" s="38"/>
      <c r="J622" s="149" t="str">
        <f t="shared" si="81"/>
        <v>รอข้อมูลคอลัมน์ H</v>
      </c>
      <c r="K622" s="150"/>
      <c r="L622" s="150"/>
      <c r="M622" s="150"/>
      <c r="N622" s="149" t="str" cm="1">
        <f t="array" ref="N622">IF(AND(K622:M622=""),"ยังไม่บันทึกข้อมูล",
IF(M622&lt;&gt;"",
IF(M622&gt;=1.3,M622,"เป็นไม้พุ่ม"),
IF(K622+L622&gt;=1.3,K622+L622,"เป็นไม้พุ่ม")))</f>
        <v>ยังไม่บันทึกข้อมูล</v>
      </c>
      <c r="O622" s="149" t="str">
        <f t="shared" si="74"/>
        <v>ข้อมูลไม่ถูกต้อง</v>
      </c>
      <c r="P622" s="149" t="str">
        <f t="shared" si="75"/>
        <v>ข้อมูลไม่ถูกต้อง</v>
      </c>
      <c r="Q622" s="149" t="str">
        <f t="shared" si="76"/>
        <v>ข้อมูลไม่ถูกต้อง</v>
      </c>
      <c r="R622" s="149" t="str">
        <f t="shared" si="77"/>
        <v>ข้อมูลไม่ถูกต้อง</v>
      </c>
      <c r="S622" s="149" t="str">
        <f>IF(ISNUMBER(R622),
IF(H$2=ตัวเลือก!A$30,"ยังไม่บันทึกข้อมูล",R622*0.27),"ข้อมูลไม่ถูกต้อง")</f>
        <v>ข้อมูลไม่ถูกต้อง</v>
      </c>
      <c r="T622" s="149" t="str">
        <f t="shared" si="78"/>
        <v>ข้อมูลไม่ถูกต้อง</v>
      </c>
      <c r="U622" s="149" t="str">
        <f>IF(ISNUMBER(R622),
IF(H$2=ตัวเลือก!A$30,"ยังไม่บันทึกข้อมูล",R622*0.47),"ข้อมูลไม่ถูกต้อง")</f>
        <v>ข้อมูลไม่ถูกต้อง</v>
      </c>
      <c r="V622" s="149" t="str">
        <f>IF(ISNUMBER(S622),
IF(H$2=ตัวเลือก!A$30,"ยังไม่บันทึกข้อมูล",S622*0.47),"ข้อมูลไม่ถูกต้อง")</f>
        <v>ข้อมูลไม่ถูกต้อง</v>
      </c>
      <c r="W622" s="149" t="str">
        <f t="shared" si="79"/>
        <v>ข้อมูลไม่ถูกต้อง</v>
      </c>
      <c r="X622" s="148" t="str">
        <f t="shared" si="80"/>
        <v>ข้อมูลไม่ถูกต้อง</v>
      </c>
      <c r="Y622" s="38"/>
      <c r="Z622" s="38"/>
      <c r="AA622" s="38"/>
    </row>
    <row r="623" spans="1:27" x14ac:dyDescent="0.45">
      <c r="A623" s="38">
        <v>618</v>
      </c>
      <c r="B623" s="38"/>
      <c r="C623" s="38"/>
      <c r="D623" s="38"/>
      <c r="E623" s="38"/>
      <c r="F623" s="35"/>
      <c r="G623" s="35"/>
      <c r="H623" s="150"/>
      <c r="I623" s="38"/>
      <c r="J623" s="149" t="str">
        <f t="shared" si="81"/>
        <v>รอข้อมูลคอลัมน์ H</v>
      </c>
      <c r="K623" s="150"/>
      <c r="L623" s="150"/>
      <c r="M623" s="150"/>
      <c r="N623" s="149" t="str" cm="1">
        <f t="array" ref="N623">IF(AND(K623:M623=""),"ยังไม่บันทึกข้อมูล",
IF(M623&lt;&gt;"",
IF(M623&gt;=1.3,M623,"เป็นไม้พุ่ม"),
IF(K623+L623&gt;=1.3,K623+L623,"เป็นไม้พุ่ม")))</f>
        <v>ยังไม่บันทึกข้อมูล</v>
      </c>
      <c r="O623" s="149" t="str">
        <f t="shared" si="74"/>
        <v>ข้อมูลไม่ถูกต้อง</v>
      </c>
      <c r="P623" s="149" t="str">
        <f t="shared" si="75"/>
        <v>ข้อมูลไม่ถูกต้อง</v>
      </c>
      <c r="Q623" s="149" t="str">
        <f t="shared" si="76"/>
        <v>ข้อมูลไม่ถูกต้อง</v>
      </c>
      <c r="R623" s="149" t="str">
        <f t="shared" si="77"/>
        <v>ข้อมูลไม่ถูกต้อง</v>
      </c>
      <c r="S623" s="149" t="str">
        <f>IF(ISNUMBER(R623),
IF(H$2=ตัวเลือก!A$30,"ยังไม่บันทึกข้อมูล",R623*0.27),"ข้อมูลไม่ถูกต้อง")</f>
        <v>ข้อมูลไม่ถูกต้อง</v>
      </c>
      <c r="T623" s="149" t="str">
        <f t="shared" si="78"/>
        <v>ข้อมูลไม่ถูกต้อง</v>
      </c>
      <c r="U623" s="149" t="str">
        <f>IF(ISNUMBER(R623),
IF(H$2=ตัวเลือก!A$30,"ยังไม่บันทึกข้อมูล",R623*0.47),"ข้อมูลไม่ถูกต้อง")</f>
        <v>ข้อมูลไม่ถูกต้อง</v>
      </c>
      <c r="V623" s="149" t="str">
        <f>IF(ISNUMBER(S623),
IF(H$2=ตัวเลือก!A$30,"ยังไม่บันทึกข้อมูล",S623*0.47),"ข้อมูลไม่ถูกต้อง")</f>
        <v>ข้อมูลไม่ถูกต้อง</v>
      </c>
      <c r="W623" s="149" t="str">
        <f t="shared" si="79"/>
        <v>ข้อมูลไม่ถูกต้อง</v>
      </c>
      <c r="X623" s="148" t="str">
        <f t="shared" si="80"/>
        <v>ข้อมูลไม่ถูกต้อง</v>
      </c>
      <c r="Y623" s="38"/>
      <c r="Z623" s="38"/>
      <c r="AA623" s="38"/>
    </row>
    <row r="624" spans="1:27" x14ac:dyDescent="0.45">
      <c r="A624" s="38">
        <v>619</v>
      </c>
      <c r="B624" s="38"/>
      <c r="C624" s="38"/>
      <c r="D624" s="38"/>
      <c r="E624" s="38"/>
      <c r="F624" s="35"/>
      <c r="G624" s="35"/>
      <c r="H624" s="150"/>
      <c r="I624" s="38"/>
      <c r="J624" s="149" t="str">
        <f t="shared" si="81"/>
        <v>รอข้อมูลคอลัมน์ H</v>
      </c>
      <c r="K624" s="150"/>
      <c r="L624" s="150"/>
      <c r="M624" s="150"/>
      <c r="N624" s="149" t="str" cm="1">
        <f t="array" ref="N624">IF(AND(K624:M624=""),"ยังไม่บันทึกข้อมูล",
IF(M624&lt;&gt;"",
IF(M624&gt;=1.3,M624,"เป็นไม้พุ่ม"),
IF(K624+L624&gt;=1.3,K624+L624,"เป็นไม้พุ่ม")))</f>
        <v>ยังไม่บันทึกข้อมูล</v>
      </c>
      <c r="O624" s="149" t="str">
        <f t="shared" si="74"/>
        <v>ข้อมูลไม่ถูกต้อง</v>
      </c>
      <c r="P624" s="149" t="str">
        <f t="shared" si="75"/>
        <v>ข้อมูลไม่ถูกต้อง</v>
      </c>
      <c r="Q624" s="149" t="str">
        <f t="shared" si="76"/>
        <v>ข้อมูลไม่ถูกต้อง</v>
      </c>
      <c r="R624" s="149" t="str">
        <f t="shared" si="77"/>
        <v>ข้อมูลไม่ถูกต้อง</v>
      </c>
      <c r="S624" s="149" t="str">
        <f>IF(ISNUMBER(R624),
IF(H$2=ตัวเลือก!A$30,"ยังไม่บันทึกข้อมูล",R624*0.27),"ข้อมูลไม่ถูกต้อง")</f>
        <v>ข้อมูลไม่ถูกต้อง</v>
      </c>
      <c r="T624" s="149" t="str">
        <f t="shared" si="78"/>
        <v>ข้อมูลไม่ถูกต้อง</v>
      </c>
      <c r="U624" s="149" t="str">
        <f>IF(ISNUMBER(R624),
IF(H$2=ตัวเลือก!A$30,"ยังไม่บันทึกข้อมูล",R624*0.47),"ข้อมูลไม่ถูกต้อง")</f>
        <v>ข้อมูลไม่ถูกต้อง</v>
      </c>
      <c r="V624" s="149" t="str">
        <f>IF(ISNUMBER(S624),
IF(H$2=ตัวเลือก!A$30,"ยังไม่บันทึกข้อมูล",S624*0.47),"ข้อมูลไม่ถูกต้อง")</f>
        <v>ข้อมูลไม่ถูกต้อง</v>
      </c>
      <c r="W624" s="149" t="str">
        <f t="shared" si="79"/>
        <v>ข้อมูลไม่ถูกต้อง</v>
      </c>
      <c r="X624" s="148" t="str">
        <f t="shared" si="80"/>
        <v>ข้อมูลไม่ถูกต้อง</v>
      </c>
      <c r="Y624" s="38"/>
      <c r="Z624" s="38"/>
      <c r="AA624" s="38"/>
    </row>
    <row r="625" spans="1:27" x14ac:dyDescent="0.45">
      <c r="A625" s="38">
        <v>620</v>
      </c>
      <c r="B625" s="38"/>
      <c r="C625" s="38"/>
      <c r="D625" s="38"/>
      <c r="E625" s="38"/>
      <c r="F625" s="35"/>
      <c r="G625" s="35"/>
      <c r="H625" s="150"/>
      <c r="I625" s="38"/>
      <c r="J625" s="149" t="str">
        <f t="shared" si="81"/>
        <v>รอข้อมูลคอลัมน์ H</v>
      </c>
      <c r="K625" s="150"/>
      <c r="L625" s="150"/>
      <c r="M625" s="150"/>
      <c r="N625" s="149" t="str" cm="1">
        <f t="array" ref="N625">IF(AND(K625:M625=""),"ยังไม่บันทึกข้อมูล",
IF(M625&lt;&gt;"",
IF(M625&gt;=1.3,M625,"เป็นไม้พุ่ม"),
IF(K625+L625&gt;=1.3,K625+L625,"เป็นไม้พุ่ม")))</f>
        <v>ยังไม่บันทึกข้อมูล</v>
      </c>
      <c r="O625" s="149" t="str">
        <f t="shared" si="74"/>
        <v>ข้อมูลไม่ถูกต้อง</v>
      </c>
      <c r="P625" s="149" t="str">
        <f t="shared" si="75"/>
        <v>ข้อมูลไม่ถูกต้อง</v>
      </c>
      <c r="Q625" s="149" t="str">
        <f t="shared" si="76"/>
        <v>ข้อมูลไม่ถูกต้อง</v>
      </c>
      <c r="R625" s="149" t="str">
        <f t="shared" si="77"/>
        <v>ข้อมูลไม่ถูกต้อง</v>
      </c>
      <c r="S625" s="149" t="str">
        <f>IF(ISNUMBER(R625),
IF(H$2=ตัวเลือก!A$30,"ยังไม่บันทึกข้อมูล",R625*0.27),"ข้อมูลไม่ถูกต้อง")</f>
        <v>ข้อมูลไม่ถูกต้อง</v>
      </c>
      <c r="T625" s="149" t="str">
        <f t="shared" si="78"/>
        <v>ข้อมูลไม่ถูกต้อง</v>
      </c>
      <c r="U625" s="149" t="str">
        <f>IF(ISNUMBER(R625),
IF(H$2=ตัวเลือก!A$30,"ยังไม่บันทึกข้อมูล",R625*0.47),"ข้อมูลไม่ถูกต้อง")</f>
        <v>ข้อมูลไม่ถูกต้อง</v>
      </c>
      <c r="V625" s="149" t="str">
        <f>IF(ISNUMBER(S625),
IF(H$2=ตัวเลือก!A$30,"ยังไม่บันทึกข้อมูล",S625*0.47),"ข้อมูลไม่ถูกต้อง")</f>
        <v>ข้อมูลไม่ถูกต้อง</v>
      </c>
      <c r="W625" s="149" t="str">
        <f t="shared" si="79"/>
        <v>ข้อมูลไม่ถูกต้อง</v>
      </c>
      <c r="X625" s="148" t="str">
        <f t="shared" si="80"/>
        <v>ข้อมูลไม่ถูกต้อง</v>
      </c>
      <c r="Y625" s="38"/>
      <c r="Z625" s="38"/>
      <c r="AA625" s="38"/>
    </row>
    <row r="626" spans="1:27" x14ac:dyDescent="0.45">
      <c r="A626" s="38">
        <v>621</v>
      </c>
      <c r="B626" s="38"/>
      <c r="C626" s="38"/>
      <c r="D626" s="38"/>
      <c r="E626" s="38"/>
      <c r="F626" s="35"/>
      <c r="G626" s="35"/>
      <c r="H626" s="150"/>
      <c r="I626" s="38"/>
      <c r="J626" s="149" t="str">
        <f t="shared" si="81"/>
        <v>รอข้อมูลคอลัมน์ H</v>
      </c>
      <c r="K626" s="150"/>
      <c r="L626" s="150"/>
      <c r="M626" s="150"/>
      <c r="N626" s="149" t="str" cm="1">
        <f t="array" ref="N626">IF(AND(K626:M626=""),"ยังไม่บันทึกข้อมูล",
IF(M626&lt;&gt;"",
IF(M626&gt;=1.3,M626,"เป็นไม้พุ่ม"),
IF(K626+L626&gt;=1.3,K626+L626,"เป็นไม้พุ่ม")))</f>
        <v>ยังไม่บันทึกข้อมูล</v>
      </c>
      <c r="O626" s="149" t="str">
        <f t="shared" si="74"/>
        <v>ข้อมูลไม่ถูกต้อง</v>
      </c>
      <c r="P626" s="149" t="str">
        <f t="shared" si="75"/>
        <v>ข้อมูลไม่ถูกต้อง</v>
      </c>
      <c r="Q626" s="149" t="str">
        <f t="shared" si="76"/>
        <v>ข้อมูลไม่ถูกต้อง</v>
      </c>
      <c r="R626" s="149" t="str">
        <f t="shared" si="77"/>
        <v>ข้อมูลไม่ถูกต้อง</v>
      </c>
      <c r="S626" s="149" t="str">
        <f>IF(ISNUMBER(R626),
IF(H$2=ตัวเลือก!A$30,"ยังไม่บันทึกข้อมูล",R626*0.27),"ข้อมูลไม่ถูกต้อง")</f>
        <v>ข้อมูลไม่ถูกต้อง</v>
      </c>
      <c r="T626" s="149" t="str">
        <f t="shared" si="78"/>
        <v>ข้อมูลไม่ถูกต้อง</v>
      </c>
      <c r="U626" s="149" t="str">
        <f>IF(ISNUMBER(R626),
IF(H$2=ตัวเลือก!A$30,"ยังไม่บันทึกข้อมูล",R626*0.47),"ข้อมูลไม่ถูกต้อง")</f>
        <v>ข้อมูลไม่ถูกต้อง</v>
      </c>
      <c r="V626" s="149" t="str">
        <f>IF(ISNUMBER(S626),
IF(H$2=ตัวเลือก!A$30,"ยังไม่บันทึกข้อมูล",S626*0.47),"ข้อมูลไม่ถูกต้อง")</f>
        <v>ข้อมูลไม่ถูกต้อง</v>
      </c>
      <c r="W626" s="149" t="str">
        <f t="shared" si="79"/>
        <v>ข้อมูลไม่ถูกต้อง</v>
      </c>
      <c r="X626" s="148" t="str">
        <f t="shared" si="80"/>
        <v>ข้อมูลไม่ถูกต้อง</v>
      </c>
      <c r="Y626" s="38"/>
      <c r="Z626" s="38"/>
      <c r="AA626" s="38"/>
    </row>
    <row r="627" spans="1:27" x14ac:dyDescent="0.45">
      <c r="A627" s="38">
        <v>622</v>
      </c>
      <c r="B627" s="38"/>
      <c r="C627" s="38"/>
      <c r="D627" s="38"/>
      <c r="E627" s="38"/>
      <c r="F627" s="35"/>
      <c r="G627" s="35"/>
      <c r="H627" s="150"/>
      <c r="I627" s="38"/>
      <c r="J627" s="149" t="str">
        <f t="shared" si="81"/>
        <v>รอข้อมูลคอลัมน์ H</v>
      </c>
      <c r="K627" s="150"/>
      <c r="L627" s="150"/>
      <c r="M627" s="150"/>
      <c r="N627" s="149" t="str" cm="1">
        <f t="array" ref="N627">IF(AND(K627:M627=""),"ยังไม่บันทึกข้อมูล",
IF(M627&lt;&gt;"",
IF(M627&gt;=1.3,M627,"เป็นไม้พุ่ม"),
IF(K627+L627&gt;=1.3,K627+L627,"เป็นไม้พุ่ม")))</f>
        <v>ยังไม่บันทึกข้อมูล</v>
      </c>
      <c r="O627" s="149" t="str">
        <f t="shared" si="74"/>
        <v>ข้อมูลไม่ถูกต้อง</v>
      </c>
      <c r="P627" s="149" t="str">
        <f t="shared" si="75"/>
        <v>ข้อมูลไม่ถูกต้อง</v>
      </c>
      <c r="Q627" s="149" t="str">
        <f t="shared" si="76"/>
        <v>ข้อมูลไม่ถูกต้อง</v>
      </c>
      <c r="R627" s="149" t="str">
        <f t="shared" si="77"/>
        <v>ข้อมูลไม่ถูกต้อง</v>
      </c>
      <c r="S627" s="149" t="str">
        <f>IF(ISNUMBER(R627),
IF(H$2=ตัวเลือก!A$30,"ยังไม่บันทึกข้อมูล",R627*0.27),"ข้อมูลไม่ถูกต้อง")</f>
        <v>ข้อมูลไม่ถูกต้อง</v>
      </c>
      <c r="T627" s="149" t="str">
        <f t="shared" si="78"/>
        <v>ข้อมูลไม่ถูกต้อง</v>
      </c>
      <c r="U627" s="149" t="str">
        <f>IF(ISNUMBER(R627),
IF(H$2=ตัวเลือก!A$30,"ยังไม่บันทึกข้อมูล",R627*0.47),"ข้อมูลไม่ถูกต้อง")</f>
        <v>ข้อมูลไม่ถูกต้อง</v>
      </c>
      <c r="V627" s="149" t="str">
        <f>IF(ISNUMBER(S627),
IF(H$2=ตัวเลือก!A$30,"ยังไม่บันทึกข้อมูล",S627*0.47),"ข้อมูลไม่ถูกต้อง")</f>
        <v>ข้อมูลไม่ถูกต้อง</v>
      </c>
      <c r="W627" s="149" t="str">
        <f t="shared" si="79"/>
        <v>ข้อมูลไม่ถูกต้อง</v>
      </c>
      <c r="X627" s="148" t="str">
        <f t="shared" si="80"/>
        <v>ข้อมูลไม่ถูกต้อง</v>
      </c>
      <c r="Y627" s="38"/>
      <c r="Z627" s="38"/>
      <c r="AA627" s="38"/>
    </row>
    <row r="628" spans="1:27" x14ac:dyDescent="0.45">
      <c r="A628" s="38">
        <v>623</v>
      </c>
      <c r="B628" s="38"/>
      <c r="C628" s="38"/>
      <c r="D628" s="38"/>
      <c r="E628" s="38"/>
      <c r="F628" s="35"/>
      <c r="G628" s="35"/>
      <c r="H628" s="150"/>
      <c r="I628" s="38"/>
      <c r="J628" s="149" t="str">
        <f t="shared" si="81"/>
        <v>รอข้อมูลคอลัมน์ H</v>
      </c>
      <c r="K628" s="150"/>
      <c r="L628" s="150"/>
      <c r="M628" s="150"/>
      <c r="N628" s="149" t="str" cm="1">
        <f t="array" ref="N628">IF(AND(K628:M628=""),"ยังไม่บันทึกข้อมูล",
IF(M628&lt;&gt;"",
IF(M628&gt;=1.3,M628,"เป็นไม้พุ่ม"),
IF(K628+L628&gt;=1.3,K628+L628,"เป็นไม้พุ่ม")))</f>
        <v>ยังไม่บันทึกข้อมูล</v>
      </c>
      <c r="O628" s="149" t="str">
        <f t="shared" si="74"/>
        <v>ข้อมูลไม่ถูกต้อง</v>
      </c>
      <c r="P628" s="149" t="str">
        <f t="shared" si="75"/>
        <v>ข้อมูลไม่ถูกต้อง</v>
      </c>
      <c r="Q628" s="149" t="str">
        <f t="shared" si="76"/>
        <v>ข้อมูลไม่ถูกต้อง</v>
      </c>
      <c r="R628" s="149" t="str">
        <f t="shared" si="77"/>
        <v>ข้อมูลไม่ถูกต้อง</v>
      </c>
      <c r="S628" s="149" t="str">
        <f>IF(ISNUMBER(R628),
IF(H$2=ตัวเลือก!A$30,"ยังไม่บันทึกข้อมูล",R628*0.27),"ข้อมูลไม่ถูกต้อง")</f>
        <v>ข้อมูลไม่ถูกต้อง</v>
      </c>
      <c r="T628" s="149" t="str">
        <f t="shared" si="78"/>
        <v>ข้อมูลไม่ถูกต้อง</v>
      </c>
      <c r="U628" s="149" t="str">
        <f>IF(ISNUMBER(R628),
IF(H$2=ตัวเลือก!A$30,"ยังไม่บันทึกข้อมูล",R628*0.47),"ข้อมูลไม่ถูกต้อง")</f>
        <v>ข้อมูลไม่ถูกต้อง</v>
      </c>
      <c r="V628" s="149" t="str">
        <f>IF(ISNUMBER(S628),
IF(H$2=ตัวเลือก!A$30,"ยังไม่บันทึกข้อมูล",S628*0.47),"ข้อมูลไม่ถูกต้อง")</f>
        <v>ข้อมูลไม่ถูกต้อง</v>
      </c>
      <c r="W628" s="149" t="str">
        <f t="shared" si="79"/>
        <v>ข้อมูลไม่ถูกต้อง</v>
      </c>
      <c r="X628" s="148" t="str">
        <f t="shared" si="80"/>
        <v>ข้อมูลไม่ถูกต้อง</v>
      </c>
      <c r="Y628" s="38"/>
      <c r="Z628" s="38"/>
      <c r="AA628" s="38"/>
    </row>
    <row r="629" spans="1:27" x14ac:dyDescent="0.45">
      <c r="A629" s="38">
        <v>624</v>
      </c>
      <c r="B629" s="38"/>
      <c r="C629" s="38"/>
      <c r="D629" s="38"/>
      <c r="E629" s="38"/>
      <c r="F629" s="35"/>
      <c r="G629" s="35"/>
      <c r="H629" s="150"/>
      <c r="I629" s="38"/>
      <c r="J629" s="149" t="str">
        <f t="shared" si="81"/>
        <v>รอข้อมูลคอลัมน์ H</v>
      </c>
      <c r="K629" s="150"/>
      <c r="L629" s="150"/>
      <c r="M629" s="150"/>
      <c r="N629" s="149" t="str" cm="1">
        <f t="array" ref="N629">IF(AND(K629:M629=""),"ยังไม่บันทึกข้อมูล",
IF(M629&lt;&gt;"",
IF(M629&gt;=1.3,M629,"เป็นไม้พุ่ม"),
IF(K629+L629&gt;=1.3,K629+L629,"เป็นไม้พุ่ม")))</f>
        <v>ยังไม่บันทึกข้อมูล</v>
      </c>
      <c r="O629" s="149" t="str">
        <f t="shared" si="74"/>
        <v>ข้อมูลไม่ถูกต้อง</v>
      </c>
      <c r="P629" s="149" t="str">
        <f t="shared" si="75"/>
        <v>ข้อมูลไม่ถูกต้อง</v>
      </c>
      <c r="Q629" s="149" t="str">
        <f t="shared" si="76"/>
        <v>ข้อมูลไม่ถูกต้อง</v>
      </c>
      <c r="R629" s="149" t="str">
        <f t="shared" si="77"/>
        <v>ข้อมูลไม่ถูกต้อง</v>
      </c>
      <c r="S629" s="149" t="str">
        <f>IF(ISNUMBER(R629),
IF(H$2=ตัวเลือก!A$30,"ยังไม่บันทึกข้อมูล",R629*0.27),"ข้อมูลไม่ถูกต้อง")</f>
        <v>ข้อมูลไม่ถูกต้อง</v>
      </c>
      <c r="T629" s="149" t="str">
        <f t="shared" si="78"/>
        <v>ข้อมูลไม่ถูกต้อง</v>
      </c>
      <c r="U629" s="149" t="str">
        <f>IF(ISNUMBER(R629),
IF(H$2=ตัวเลือก!A$30,"ยังไม่บันทึกข้อมูล",R629*0.47),"ข้อมูลไม่ถูกต้อง")</f>
        <v>ข้อมูลไม่ถูกต้อง</v>
      </c>
      <c r="V629" s="149" t="str">
        <f>IF(ISNUMBER(S629),
IF(H$2=ตัวเลือก!A$30,"ยังไม่บันทึกข้อมูล",S629*0.47),"ข้อมูลไม่ถูกต้อง")</f>
        <v>ข้อมูลไม่ถูกต้อง</v>
      </c>
      <c r="W629" s="149" t="str">
        <f t="shared" si="79"/>
        <v>ข้อมูลไม่ถูกต้อง</v>
      </c>
      <c r="X629" s="148" t="str">
        <f t="shared" si="80"/>
        <v>ข้อมูลไม่ถูกต้อง</v>
      </c>
      <c r="Y629" s="38"/>
      <c r="Z629" s="38"/>
      <c r="AA629" s="38"/>
    </row>
    <row r="630" spans="1:27" x14ac:dyDescent="0.45">
      <c r="A630" s="38">
        <v>625</v>
      </c>
      <c r="B630" s="38"/>
      <c r="C630" s="38"/>
      <c r="D630" s="38"/>
      <c r="E630" s="38"/>
      <c r="F630" s="35"/>
      <c r="G630" s="35"/>
      <c r="H630" s="150"/>
      <c r="I630" s="38"/>
      <c r="J630" s="149" t="str">
        <f t="shared" si="81"/>
        <v>รอข้อมูลคอลัมน์ H</v>
      </c>
      <c r="K630" s="150"/>
      <c r="L630" s="150"/>
      <c r="M630" s="150"/>
      <c r="N630" s="149" t="str" cm="1">
        <f t="array" ref="N630">IF(AND(K630:M630=""),"ยังไม่บันทึกข้อมูล",
IF(M630&lt;&gt;"",
IF(M630&gt;=1.3,M630,"เป็นไม้พุ่ม"),
IF(K630+L630&gt;=1.3,K630+L630,"เป็นไม้พุ่ม")))</f>
        <v>ยังไม่บันทึกข้อมูล</v>
      </c>
      <c r="O630" s="149" t="str">
        <f t="shared" si="74"/>
        <v>ข้อมูลไม่ถูกต้อง</v>
      </c>
      <c r="P630" s="149" t="str">
        <f t="shared" si="75"/>
        <v>ข้อมูลไม่ถูกต้อง</v>
      </c>
      <c r="Q630" s="149" t="str">
        <f t="shared" si="76"/>
        <v>ข้อมูลไม่ถูกต้อง</v>
      </c>
      <c r="R630" s="149" t="str">
        <f t="shared" si="77"/>
        <v>ข้อมูลไม่ถูกต้อง</v>
      </c>
      <c r="S630" s="149" t="str">
        <f>IF(ISNUMBER(R630),
IF(H$2=ตัวเลือก!A$30,"ยังไม่บันทึกข้อมูล",R630*0.27),"ข้อมูลไม่ถูกต้อง")</f>
        <v>ข้อมูลไม่ถูกต้อง</v>
      </c>
      <c r="T630" s="149" t="str">
        <f t="shared" si="78"/>
        <v>ข้อมูลไม่ถูกต้อง</v>
      </c>
      <c r="U630" s="149" t="str">
        <f>IF(ISNUMBER(R630),
IF(H$2=ตัวเลือก!A$30,"ยังไม่บันทึกข้อมูล",R630*0.47),"ข้อมูลไม่ถูกต้อง")</f>
        <v>ข้อมูลไม่ถูกต้อง</v>
      </c>
      <c r="V630" s="149" t="str">
        <f>IF(ISNUMBER(S630),
IF(H$2=ตัวเลือก!A$30,"ยังไม่บันทึกข้อมูล",S630*0.47),"ข้อมูลไม่ถูกต้อง")</f>
        <v>ข้อมูลไม่ถูกต้อง</v>
      </c>
      <c r="W630" s="149" t="str">
        <f t="shared" si="79"/>
        <v>ข้อมูลไม่ถูกต้อง</v>
      </c>
      <c r="X630" s="148" t="str">
        <f t="shared" si="80"/>
        <v>ข้อมูลไม่ถูกต้อง</v>
      </c>
      <c r="Y630" s="38"/>
      <c r="Z630" s="38"/>
      <c r="AA630" s="38"/>
    </row>
    <row r="631" spans="1:27" x14ac:dyDescent="0.45">
      <c r="A631" s="38">
        <v>626</v>
      </c>
      <c r="B631" s="38"/>
      <c r="C631" s="38"/>
      <c r="D631" s="38"/>
      <c r="E631" s="38"/>
      <c r="F631" s="35"/>
      <c r="G631" s="35"/>
      <c r="H631" s="150"/>
      <c r="I631" s="38"/>
      <c r="J631" s="149" t="str">
        <f t="shared" si="81"/>
        <v>รอข้อมูลคอลัมน์ H</v>
      </c>
      <c r="K631" s="150"/>
      <c r="L631" s="150"/>
      <c r="M631" s="150"/>
      <c r="N631" s="149" t="str" cm="1">
        <f t="array" ref="N631">IF(AND(K631:M631=""),"ยังไม่บันทึกข้อมูล",
IF(M631&lt;&gt;"",
IF(M631&gt;=1.3,M631,"เป็นไม้พุ่ม"),
IF(K631+L631&gt;=1.3,K631+L631,"เป็นไม้พุ่ม")))</f>
        <v>ยังไม่บันทึกข้อมูล</v>
      </c>
      <c r="O631" s="149" t="str">
        <f t="shared" si="74"/>
        <v>ข้อมูลไม่ถูกต้อง</v>
      </c>
      <c r="P631" s="149" t="str">
        <f t="shared" si="75"/>
        <v>ข้อมูลไม่ถูกต้อง</v>
      </c>
      <c r="Q631" s="149" t="str">
        <f t="shared" si="76"/>
        <v>ข้อมูลไม่ถูกต้อง</v>
      </c>
      <c r="R631" s="149" t="str">
        <f t="shared" si="77"/>
        <v>ข้อมูลไม่ถูกต้อง</v>
      </c>
      <c r="S631" s="149" t="str">
        <f>IF(ISNUMBER(R631),
IF(H$2=ตัวเลือก!A$30,"ยังไม่บันทึกข้อมูล",R631*0.27),"ข้อมูลไม่ถูกต้อง")</f>
        <v>ข้อมูลไม่ถูกต้อง</v>
      </c>
      <c r="T631" s="149" t="str">
        <f t="shared" si="78"/>
        <v>ข้อมูลไม่ถูกต้อง</v>
      </c>
      <c r="U631" s="149" t="str">
        <f>IF(ISNUMBER(R631),
IF(H$2=ตัวเลือก!A$30,"ยังไม่บันทึกข้อมูล",R631*0.47),"ข้อมูลไม่ถูกต้อง")</f>
        <v>ข้อมูลไม่ถูกต้อง</v>
      </c>
      <c r="V631" s="149" t="str">
        <f>IF(ISNUMBER(S631),
IF(H$2=ตัวเลือก!A$30,"ยังไม่บันทึกข้อมูล",S631*0.47),"ข้อมูลไม่ถูกต้อง")</f>
        <v>ข้อมูลไม่ถูกต้อง</v>
      </c>
      <c r="W631" s="149" t="str">
        <f t="shared" si="79"/>
        <v>ข้อมูลไม่ถูกต้อง</v>
      </c>
      <c r="X631" s="148" t="str">
        <f t="shared" si="80"/>
        <v>ข้อมูลไม่ถูกต้อง</v>
      </c>
      <c r="Y631" s="38"/>
      <c r="Z631" s="38"/>
      <c r="AA631" s="38"/>
    </row>
    <row r="632" spans="1:27" x14ac:dyDescent="0.45">
      <c r="A632" s="38">
        <v>627</v>
      </c>
      <c r="B632" s="38"/>
      <c r="C632" s="38"/>
      <c r="D632" s="38"/>
      <c r="E632" s="38"/>
      <c r="F632" s="35"/>
      <c r="G632" s="35"/>
      <c r="H632" s="150"/>
      <c r="I632" s="38"/>
      <c r="J632" s="149" t="str">
        <f t="shared" si="81"/>
        <v>รอข้อมูลคอลัมน์ H</v>
      </c>
      <c r="K632" s="150"/>
      <c r="L632" s="150"/>
      <c r="M632" s="150"/>
      <c r="N632" s="149" t="str" cm="1">
        <f t="array" ref="N632">IF(AND(K632:M632=""),"ยังไม่บันทึกข้อมูล",
IF(M632&lt;&gt;"",
IF(M632&gt;=1.3,M632,"เป็นไม้พุ่ม"),
IF(K632+L632&gt;=1.3,K632+L632,"เป็นไม้พุ่ม")))</f>
        <v>ยังไม่บันทึกข้อมูล</v>
      </c>
      <c r="O632" s="149" t="str">
        <f t="shared" si="74"/>
        <v>ข้อมูลไม่ถูกต้อง</v>
      </c>
      <c r="P632" s="149" t="str">
        <f t="shared" si="75"/>
        <v>ข้อมูลไม่ถูกต้อง</v>
      </c>
      <c r="Q632" s="149" t="str">
        <f t="shared" si="76"/>
        <v>ข้อมูลไม่ถูกต้อง</v>
      </c>
      <c r="R632" s="149" t="str">
        <f t="shared" si="77"/>
        <v>ข้อมูลไม่ถูกต้อง</v>
      </c>
      <c r="S632" s="149" t="str">
        <f>IF(ISNUMBER(R632),
IF(H$2=ตัวเลือก!A$30,"ยังไม่บันทึกข้อมูล",R632*0.27),"ข้อมูลไม่ถูกต้อง")</f>
        <v>ข้อมูลไม่ถูกต้อง</v>
      </c>
      <c r="T632" s="149" t="str">
        <f t="shared" si="78"/>
        <v>ข้อมูลไม่ถูกต้อง</v>
      </c>
      <c r="U632" s="149" t="str">
        <f>IF(ISNUMBER(R632),
IF(H$2=ตัวเลือก!A$30,"ยังไม่บันทึกข้อมูล",R632*0.47),"ข้อมูลไม่ถูกต้อง")</f>
        <v>ข้อมูลไม่ถูกต้อง</v>
      </c>
      <c r="V632" s="149" t="str">
        <f>IF(ISNUMBER(S632),
IF(H$2=ตัวเลือก!A$30,"ยังไม่บันทึกข้อมูล",S632*0.47),"ข้อมูลไม่ถูกต้อง")</f>
        <v>ข้อมูลไม่ถูกต้อง</v>
      </c>
      <c r="W632" s="149" t="str">
        <f t="shared" si="79"/>
        <v>ข้อมูลไม่ถูกต้อง</v>
      </c>
      <c r="X632" s="148" t="str">
        <f t="shared" si="80"/>
        <v>ข้อมูลไม่ถูกต้อง</v>
      </c>
      <c r="Y632" s="38"/>
      <c r="Z632" s="38"/>
      <c r="AA632" s="38"/>
    </row>
    <row r="633" spans="1:27" x14ac:dyDescent="0.45">
      <c r="A633" s="38">
        <v>628</v>
      </c>
      <c r="B633" s="38"/>
      <c r="C633" s="38"/>
      <c r="D633" s="38"/>
      <c r="E633" s="38"/>
      <c r="F633" s="35"/>
      <c r="G633" s="35"/>
      <c r="H633" s="150"/>
      <c r="I633" s="38"/>
      <c r="J633" s="149" t="str">
        <f t="shared" si="81"/>
        <v>รอข้อมูลคอลัมน์ H</v>
      </c>
      <c r="K633" s="150"/>
      <c r="L633" s="150"/>
      <c r="M633" s="150"/>
      <c r="N633" s="149" t="str" cm="1">
        <f t="array" ref="N633">IF(AND(K633:M633=""),"ยังไม่บันทึกข้อมูล",
IF(M633&lt;&gt;"",
IF(M633&gt;=1.3,M633,"เป็นไม้พุ่ม"),
IF(K633+L633&gt;=1.3,K633+L633,"เป็นไม้พุ่ม")))</f>
        <v>ยังไม่บันทึกข้อมูล</v>
      </c>
      <c r="O633" s="149" t="str">
        <f t="shared" si="74"/>
        <v>ข้อมูลไม่ถูกต้อง</v>
      </c>
      <c r="P633" s="149" t="str">
        <f t="shared" si="75"/>
        <v>ข้อมูลไม่ถูกต้อง</v>
      </c>
      <c r="Q633" s="149" t="str">
        <f t="shared" si="76"/>
        <v>ข้อมูลไม่ถูกต้อง</v>
      </c>
      <c r="R633" s="149" t="str">
        <f t="shared" si="77"/>
        <v>ข้อมูลไม่ถูกต้อง</v>
      </c>
      <c r="S633" s="149" t="str">
        <f>IF(ISNUMBER(R633),
IF(H$2=ตัวเลือก!A$30,"ยังไม่บันทึกข้อมูล",R633*0.27),"ข้อมูลไม่ถูกต้อง")</f>
        <v>ข้อมูลไม่ถูกต้อง</v>
      </c>
      <c r="T633" s="149" t="str">
        <f t="shared" si="78"/>
        <v>ข้อมูลไม่ถูกต้อง</v>
      </c>
      <c r="U633" s="149" t="str">
        <f>IF(ISNUMBER(R633),
IF(H$2=ตัวเลือก!A$30,"ยังไม่บันทึกข้อมูล",R633*0.47),"ข้อมูลไม่ถูกต้อง")</f>
        <v>ข้อมูลไม่ถูกต้อง</v>
      </c>
      <c r="V633" s="149" t="str">
        <f>IF(ISNUMBER(S633),
IF(H$2=ตัวเลือก!A$30,"ยังไม่บันทึกข้อมูล",S633*0.47),"ข้อมูลไม่ถูกต้อง")</f>
        <v>ข้อมูลไม่ถูกต้อง</v>
      </c>
      <c r="W633" s="149" t="str">
        <f t="shared" si="79"/>
        <v>ข้อมูลไม่ถูกต้อง</v>
      </c>
      <c r="X633" s="148" t="str">
        <f t="shared" si="80"/>
        <v>ข้อมูลไม่ถูกต้อง</v>
      </c>
      <c r="Y633" s="38"/>
      <c r="Z633" s="38"/>
      <c r="AA633" s="38"/>
    </row>
    <row r="634" spans="1:27" x14ac:dyDescent="0.45">
      <c r="A634" s="38">
        <v>629</v>
      </c>
      <c r="B634" s="38"/>
      <c r="C634" s="38"/>
      <c r="D634" s="38"/>
      <c r="E634" s="38"/>
      <c r="F634" s="35"/>
      <c r="G634" s="35"/>
      <c r="H634" s="150"/>
      <c r="I634" s="38"/>
      <c r="J634" s="149" t="str">
        <f t="shared" si="81"/>
        <v>รอข้อมูลคอลัมน์ H</v>
      </c>
      <c r="K634" s="150"/>
      <c r="L634" s="150"/>
      <c r="M634" s="150"/>
      <c r="N634" s="149" t="str" cm="1">
        <f t="array" ref="N634">IF(AND(K634:M634=""),"ยังไม่บันทึกข้อมูล",
IF(M634&lt;&gt;"",
IF(M634&gt;=1.3,M634,"เป็นไม้พุ่ม"),
IF(K634+L634&gt;=1.3,K634+L634,"เป็นไม้พุ่ม")))</f>
        <v>ยังไม่บันทึกข้อมูล</v>
      </c>
      <c r="O634" s="149" t="str">
        <f t="shared" si="74"/>
        <v>ข้อมูลไม่ถูกต้อง</v>
      </c>
      <c r="P634" s="149" t="str">
        <f t="shared" si="75"/>
        <v>ข้อมูลไม่ถูกต้อง</v>
      </c>
      <c r="Q634" s="149" t="str">
        <f t="shared" si="76"/>
        <v>ข้อมูลไม่ถูกต้อง</v>
      </c>
      <c r="R634" s="149" t="str">
        <f t="shared" si="77"/>
        <v>ข้อมูลไม่ถูกต้อง</v>
      </c>
      <c r="S634" s="149" t="str">
        <f>IF(ISNUMBER(R634),
IF(H$2=ตัวเลือก!A$30,"ยังไม่บันทึกข้อมูล",R634*0.27),"ข้อมูลไม่ถูกต้อง")</f>
        <v>ข้อมูลไม่ถูกต้อง</v>
      </c>
      <c r="T634" s="149" t="str">
        <f t="shared" si="78"/>
        <v>ข้อมูลไม่ถูกต้อง</v>
      </c>
      <c r="U634" s="149" t="str">
        <f>IF(ISNUMBER(R634),
IF(H$2=ตัวเลือก!A$30,"ยังไม่บันทึกข้อมูล",R634*0.47),"ข้อมูลไม่ถูกต้อง")</f>
        <v>ข้อมูลไม่ถูกต้อง</v>
      </c>
      <c r="V634" s="149" t="str">
        <f>IF(ISNUMBER(S634),
IF(H$2=ตัวเลือก!A$30,"ยังไม่บันทึกข้อมูล",S634*0.47),"ข้อมูลไม่ถูกต้อง")</f>
        <v>ข้อมูลไม่ถูกต้อง</v>
      </c>
      <c r="W634" s="149" t="str">
        <f t="shared" si="79"/>
        <v>ข้อมูลไม่ถูกต้อง</v>
      </c>
      <c r="X634" s="148" t="str">
        <f t="shared" si="80"/>
        <v>ข้อมูลไม่ถูกต้อง</v>
      </c>
      <c r="Y634" s="38"/>
      <c r="Z634" s="38"/>
      <c r="AA634" s="38"/>
    </row>
    <row r="635" spans="1:27" x14ac:dyDescent="0.45">
      <c r="A635" s="38">
        <v>630</v>
      </c>
      <c r="B635" s="38"/>
      <c r="C635" s="38"/>
      <c r="D635" s="38"/>
      <c r="E635" s="38"/>
      <c r="F635" s="35"/>
      <c r="G635" s="35"/>
      <c r="H635" s="150"/>
      <c r="I635" s="38"/>
      <c r="J635" s="149" t="str">
        <f t="shared" si="81"/>
        <v>รอข้อมูลคอลัมน์ H</v>
      </c>
      <c r="K635" s="150"/>
      <c r="L635" s="150"/>
      <c r="M635" s="150"/>
      <c r="N635" s="149" t="str" cm="1">
        <f t="array" ref="N635">IF(AND(K635:M635=""),"ยังไม่บันทึกข้อมูล",
IF(M635&lt;&gt;"",
IF(M635&gt;=1.3,M635,"เป็นไม้พุ่ม"),
IF(K635+L635&gt;=1.3,K635+L635,"เป็นไม้พุ่ม")))</f>
        <v>ยังไม่บันทึกข้อมูล</v>
      </c>
      <c r="O635" s="149" t="str">
        <f t="shared" si="74"/>
        <v>ข้อมูลไม่ถูกต้อง</v>
      </c>
      <c r="P635" s="149" t="str">
        <f t="shared" si="75"/>
        <v>ข้อมูลไม่ถูกต้อง</v>
      </c>
      <c r="Q635" s="149" t="str">
        <f t="shared" si="76"/>
        <v>ข้อมูลไม่ถูกต้อง</v>
      </c>
      <c r="R635" s="149" t="str">
        <f t="shared" si="77"/>
        <v>ข้อมูลไม่ถูกต้อง</v>
      </c>
      <c r="S635" s="149" t="str">
        <f>IF(ISNUMBER(R635),
IF(H$2=ตัวเลือก!A$30,"ยังไม่บันทึกข้อมูล",R635*0.27),"ข้อมูลไม่ถูกต้อง")</f>
        <v>ข้อมูลไม่ถูกต้อง</v>
      </c>
      <c r="T635" s="149" t="str">
        <f t="shared" si="78"/>
        <v>ข้อมูลไม่ถูกต้อง</v>
      </c>
      <c r="U635" s="149" t="str">
        <f>IF(ISNUMBER(R635),
IF(H$2=ตัวเลือก!A$30,"ยังไม่บันทึกข้อมูล",R635*0.47),"ข้อมูลไม่ถูกต้อง")</f>
        <v>ข้อมูลไม่ถูกต้อง</v>
      </c>
      <c r="V635" s="149" t="str">
        <f>IF(ISNUMBER(S635),
IF(H$2=ตัวเลือก!A$30,"ยังไม่บันทึกข้อมูล",S635*0.47),"ข้อมูลไม่ถูกต้อง")</f>
        <v>ข้อมูลไม่ถูกต้อง</v>
      </c>
      <c r="W635" s="149" t="str">
        <f t="shared" si="79"/>
        <v>ข้อมูลไม่ถูกต้อง</v>
      </c>
      <c r="X635" s="148" t="str">
        <f t="shared" si="80"/>
        <v>ข้อมูลไม่ถูกต้อง</v>
      </c>
      <c r="Y635" s="38"/>
      <c r="Z635" s="38"/>
      <c r="AA635" s="38"/>
    </row>
    <row r="636" spans="1:27" x14ac:dyDescent="0.45">
      <c r="A636" s="38">
        <v>631</v>
      </c>
      <c r="B636" s="38"/>
      <c r="C636" s="38"/>
      <c r="D636" s="38"/>
      <c r="E636" s="38"/>
      <c r="F636" s="35"/>
      <c r="G636" s="35"/>
      <c r="H636" s="150"/>
      <c r="I636" s="38"/>
      <c r="J636" s="149" t="str">
        <f t="shared" si="81"/>
        <v>รอข้อมูลคอลัมน์ H</v>
      </c>
      <c r="K636" s="150"/>
      <c r="L636" s="150"/>
      <c r="M636" s="150"/>
      <c r="N636" s="149" t="str" cm="1">
        <f t="array" ref="N636">IF(AND(K636:M636=""),"ยังไม่บันทึกข้อมูล",
IF(M636&lt;&gt;"",
IF(M636&gt;=1.3,M636,"เป็นไม้พุ่ม"),
IF(K636+L636&gt;=1.3,K636+L636,"เป็นไม้พุ่ม")))</f>
        <v>ยังไม่บันทึกข้อมูล</v>
      </c>
      <c r="O636" s="149" t="str">
        <f t="shared" si="74"/>
        <v>ข้อมูลไม่ถูกต้อง</v>
      </c>
      <c r="P636" s="149" t="str">
        <f t="shared" si="75"/>
        <v>ข้อมูลไม่ถูกต้อง</v>
      </c>
      <c r="Q636" s="149" t="str">
        <f t="shared" si="76"/>
        <v>ข้อมูลไม่ถูกต้อง</v>
      </c>
      <c r="R636" s="149" t="str">
        <f t="shared" si="77"/>
        <v>ข้อมูลไม่ถูกต้อง</v>
      </c>
      <c r="S636" s="149" t="str">
        <f>IF(ISNUMBER(R636),
IF(H$2=ตัวเลือก!A$30,"ยังไม่บันทึกข้อมูล",R636*0.27),"ข้อมูลไม่ถูกต้อง")</f>
        <v>ข้อมูลไม่ถูกต้อง</v>
      </c>
      <c r="T636" s="149" t="str">
        <f t="shared" si="78"/>
        <v>ข้อมูลไม่ถูกต้อง</v>
      </c>
      <c r="U636" s="149" t="str">
        <f>IF(ISNUMBER(R636),
IF(H$2=ตัวเลือก!A$30,"ยังไม่บันทึกข้อมูล",R636*0.47),"ข้อมูลไม่ถูกต้อง")</f>
        <v>ข้อมูลไม่ถูกต้อง</v>
      </c>
      <c r="V636" s="149" t="str">
        <f>IF(ISNUMBER(S636),
IF(H$2=ตัวเลือก!A$30,"ยังไม่บันทึกข้อมูล",S636*0.47),"ข้อมูลไม่ถูกต้อง")</f>
        <v>ข้อมูลไม่ถูกต้อง</v>
      </c>
      <c r="W636" s="149" t="str">
        <f t="shared" si="79"/>
        <v>ข้อมูลไม่ถูกต้อง</v>
      </c>
      <c r="X636" s="148" t="str">
        <f t="shared" si="80"/>
        <v>ข้อมูลไม่ถูกต้อง</v>
      </c>
      <c r="Y636" s="38"/>
      <c r="Z636" s="38"/>
      <c r="AA636" s="38"/>
    </row>
    <row r="637" spans="1:27" x14ac:dyDescent="0.45">
      <c r="A637" s="38">
        <v>632</v>
      </c>
      <c r="B637" s="38"/>
      <c r="C637" s="38"/>
      <c r="D637" s="38"/>
      <c r="E637" s="38"/>
      <c r="F637" s="35"/>
      <c r="G637" s="35"/>
      <c r="H637" s="150"/>
      <c r="I637" s="38"/>
      <c r="J637" s="149" t="str">
        <f t="shared" si="81"/>
        <v>รอข้อมูลคอลัมน์ H</v>
      </c>
      <c r="K637" s="150"/>
      <c r="L637" s="150"/>
      <c r="M637" s="150"/>
      <c r="N637" s="149" t="str" cm="1">
        <f t="array" ref="N637">IF(AND(K637:M637=""),"ยังไม่บันทึกข้อมูล",
IF(M637&lt;&gt;"",
IF(M637&gt;=1.3,M637,"เป็นไม้พุ่ม"),
IF(K637+L637&gt;=1.3,K637+L637,"เป็นไม้พุ่ม")))</f>
        <v>ยังไม่บันทึกข้อมูล</v>
      </c>
      <c r="O637" s="149" t="str">
        <f t="shared" si="74"/>
        <v>ข้อมูลไม่ถูกต้อง</v>
      </c>
      <c r="P637" s="149" t="str">
        <f t="shared" si="75"/>
        <v>ข้อมูลไม่ถูกต้อง</v>
      </c>
      <c r="Q637" s="149" t="str">
        <f t="shared" si="76"/>
        <v>ข้อมูลไม่ถูกต้อง</v>
      </c>
      <c r="R637" s="149" t="str">
        <f t="shared" si="77"/>
        <v>ข้อมูลไม่ถูกต้อง</v>
      </c>
      <c r="S637" s="149" t="str">
        <f>IF(ISNUMBER(R637),
IF(H$2=ตัวเลือก!A$30,"ยังไม่บันทึกข้อมูล",R637*0.27),"ข้อมูลไม่ถูกต้อง")</f>
        <v>ข้อมูลไม่ถูกต้อง</v>
      </c>
      <c r="T637" s="149" t="str">
        <f t="shared" si="78"/>
        <v>ข้อมูลไม่ถูกต้อง</v>
      </c>
      <c r="U637" s="149" t="str">
        <f>IF(ISNUMBER(R637),
IF(H$2=ตัวเลือก!A$30,"ยังไม่บันทึกข้อมูล",R637*0.47),"ข้อมูลไม่ถูกต้อง")</f>
        <v>ข้อมูลไม่ถูกต้อง</v>
      </c>
      <c r="V637" s="149" t="str">
        <f>IF(ISNUMBER(S637),
IF(H$2=ตัวเลือก!A$30,"ยังไม่บันทึกข้อมูล",S637*0.47),"ข้อมูลไม่ถูกต้อง")</f>
        <v>ข้อมูลไม่ถูกต้อง</v>
      </c>
      <c r="W637" s="149" t="str">
        <f t="shared" si="79"/>
        <v>ข้อมูลไม่ถูกต้อง</v>
      </c>
      <c r="X637" s="148" t="str">
        <f t="shared" si="80"/>
        <v>ข้อมูลไม่ถูกต้อง</v>
      </c>
      <c r="Y637" s="38"/>
      <c r="Z637" s="38"/>
      <c r="AA637" s="38"/>
    </row>
    <row r="638" spans="1:27" x14ac:dyDescent="0.45">
      <c r="A638" s="38">
        <v>633</v>
      </c>
      <c r="B638" s="38"/>
      <c r="C638" s="38"/>
      <c r="D638" s="38"/>
      <c r="E638" s="38"/>
      <c r="F638" s="35"/>
      <c r="G638" s="35"/>
      <c r="H638" s="150"/>
      <c r="I638" s="38"/>
      <c r="J638" s="149" t="str">
        <f t="shared" si="81"/>
        <v>รอข้อมูลคอลัมน์ H</v>
      </c>
      <c r="K638" s="150"/>
      <c r="L638" s="150"/>
      <c r="M638" s="150"/>
      <c r="N638" s="149" t="str" cm="1">
        <f t="array" ref="N638">IF(AND(K638:M638=""),"ยังไม่บันทึกข้อมูล",
IF(M638&lt;&gt;"",
IF(M638&gt;=1.3,M638,"เป็นไม้พุ่ม"),
IF(K638+L638&gt;=1.3,K638+L638,"เป็นไม้พุ่ม")))</f>
        <v>ยังไม่บันทึกข้อมูล</v>
      </c>
      <c r="O638" s="149" t="str">
        <f t="shared" si="74"/>
        <v>ข้อมูลไม่ถูกต้อง</v>
      </c>
      <c r="P638" s="149" t="str">
        <f t="shared" si="75"/>
        <v>ข้อมูลไม่ถูกต้อง</v>
      </c>
      <c r="Q638" s="149" t="str">
        <f t="shared" si="76"/>
        <v>ข้อมูลไม่ถูกต้อง</v>
      </c>
      <c r="R638" s="149" t="str">
        <f t="shared" si="77"/>
        <v>ข้อมูลไม่ถูกต้อง</v>
      </c>
      <c r="S638" s="149" t="str">
        <f>IF(ISNUMBER(R638),
IF(H$2=ตัวเลือก!A$30,"ยังไม่บันทึกข้อมูล",R638*0.27),"ข้อมูลไม่ถูกต้อง")</f>
        <v>ข้อมูลไม่ถูกต้อง</v>
      </c>
      <c r="T638" s="149" t="str">
        <f t="shared" si="78"/>
        <v>ข้อมูลไม่ถูกต้อง</v>
      </c>
      <c r="U638" s="149" t="str">
        <f>IF(ISNUMBER(R638),
IF(H$2=ตัวเลือก!A$30,"ยังไม่บันทึกข้อมูล",R638*0.47),"ข้อมูลไม่ถูกต้อง")</f>
        <v>ข้อมูลไม่ถูกต้อง</v>
      </c>
      <c r="V638" s="149" t="str">
        <f>IF(ISNUMBER(S638),
IF(H$2=ตัวเลือก!A$30,"ยังไม่บันทึกข้อมูล",S638*0.47),"ข้อมูลไม่ถูกต้อง")</f>
        <v>ข้อมูลไม่ถูกต้อง</v>
      </c>
      <c r="W638" s="149" t="str">
        <f t="shared" si="79"/>
        <v>ข้อมูลไม่ถูกต้อง</v>
      </c>
      <c r="X638" s="148" t="str">
        <f t="shared" si="80"/>
        <v>ข้อมูลไม่ถูกต้อง</v>
      </c>
      <c r="Y638" s="38"/>
      <c r="Z638" s="38"/>
      <c r="AA638" s="38"/>
    </row>
    <row r="639" spans="1:27" x14ac:dyDescent="0.45">
      <c r="A639" s="38">
        <v>634</v>
      </c>
      <c r="B639" s="38"/>
      <c r="C639" s="38"/>
      <c r="D639" s="38"/>
      <c r="E639" s="38"/>
      <c r="F639" s="35"/>
      <c r="G639" s="35"/>
      <c r="H639" s="150"/>
      <c r="I639" s="38"/>
      <c r="J639" s="149" t="str">
        <f t="shared" si="81"/>
        <v>รอข้อมูลคอลัมน์ H</v>
      </c>
      <c r="K639" s="150"/>
      <c r="L639" s="150"/>
      <c r="M639" s="150"/>
      <c r="N639" s="149" t="str" cm="1">
        <f t="array" ref="N639">IF(AND(K639:M639=""),"ยังไม่บันทึกข้อมูล",
IF(M639&lt;&gt;"",
IF(M639&gt;=1.3,M639,"เป็นไม้พุ่ม"),
IF(K639+L639&gt;=1.3,K639+L639,"เป็นไม้พุ่ม")))</f>
        <v>ยังไม่บันทึกข้อมูล</v>
      </c>
      <c r="O639" s="149" t="str">
        <f t="shared" si="74"/>
        <v>ข้อมูลไม่ถูกต้อง</v>
      </c>
      <c r="P639" s="149" t="str">
        <f t="shared" si="75"/>
        <v>ข้อมูลไม่ถูกต้อง</v>
      </c>
      <c r="Q639" s="149" t="str">
        <f t="shared" si="76"/>
        <v>ข้อมูลไม่ถูกต้อง</v>
      </c>
      <c r="R639" s="149" t="str">
        <f t="shared" si="77"/>
        <v>ข้อมูลไม่ถูกต้อง</v>
      </c>
      <c r="S639" s="149" t="str">
        <f>IF(ISNUMBER(R639),
IF(H$2=ตัวเลือก!A$30,"ยังไม่บันทึกข้อมูล",R639*0.27),"ข้อมูลไม่ถูกต้อง")</f>
        <v>ข้อมูลไม่ถูกต้อง</v>
      </c>
      <c r="T639" s="149" t="str">
        <f t="shared" si="78"/>
        <v>ข้อมูลไม่ถูกต้อง</v>
      </c>
      <c r="U639" s="149" t="str">
        <f>IF(ISNUMBER(R639),
IF(H$2=ตัวเลือก!A$30,"ยังไม่บันทึกข้อมูล",R639*0.47),"ข้อมูลไม่ถูกต้อง")</f>
        <v>ข้อมูลไม่ถูกต้อง</v>
      </c>
      <c r="V639" s="149" t="str">
        <f>IF(ISNUMBER(S639),
IF(H$2=ตัวเลือก!A$30,"ยังไม่บันทึกข้อมูล",S639*0.47),"ข้อมูลไม่ถูกต้อง")</f>
        <v>ข้อมูลไม่ถูกต้อง</v>
      </c>
      <c r="W639" s="149" t="str">
        <f t="shared" si="79"/>
        <v>ข้อมูลไม่ถูกต้อง</v>
      </c>
      <c r="X639" s="148" t="str">
        <f t="shared" si="80"/>
        <v>ข้อมูลไม่ถูกต้อง</v>
      </c>
      <c r="Y639" s="38"/>
      <c r="Z639" s="38"/>
      <c r="AA639" s="38"/>
    </row>
    <row r="640" spans="1:27" x14ac:dyDescent="0.45">
      <c r="A640" s="38">
        <v>635</v>
      </c>
      <c r="B640" s="38"/>
      <c r="C640" s="38"/>
      <c r="D640" s="38"/>
      <c r="E640" s="38"/>
      <c r="F640" s="35"/>
      <c r="G640" s="35"/>
      <c r="H640" s="150"/>
      <c r="I640" s="38"/>
      <c r="J640" s="149" t="str">
        <f t="shared" si="81"/>
        <v>รอข้อมูลคอลัมน์ H</v>
      </c>
      <c r="K640" s="150"/>
      <c r="L640" s="150"/>
      <c r="M640" s="150"/>
      <c r="N640" s="149" t="str" cm="1">
        <f t="array" ref="N640">IF(AND(K640:M640=""),"ยังไม่บันทึกข้อมูล",
IF(M640&lt;&gt;"",
IF(M640&gt;=1.3,M640,"เป็นไม้พุ่ม"),
IF(K640+L640&gt;=1.3,K640+L640,"เป็นไม้พุ่ม")))</f>
        <v>ยังไม่บันทึกข้อมูล</v>
      </c>
      <c r="O640" s="149" t="str">
        <f t="shared" si="74"/>
        <v>ข้อมูลไม่ถูกต้อง</v>
      </c>
      <c r="P640" s="149" t="str">
        <f t="shared" si="75"/>
        <v>ข้อมูลไม่ถูกต้อง</v>
      </c>
      <c r="Q640" s="149" t="str">
        <f t="shared" si="76"/>
        <v>ข้อมูลไม่ถูกต้อง</v>
      </c>
      <c r="R640" s="149" t="str">
        <f t="shared" si="77"/>
        <v>ข้อมูลไม่ถูกต้อง</v>
      </c>
      <c r="S640" s="149" t="str">
        <f>IF(ISNUMBER(R640),
IF(H$2=ตัวเลือก!A$30,"ยังไม่บันทึกข้อมูล",R640*0.27),"ข้อมูลไม่ถูกต้อง")</f>
        <v>ข้อมูลไม่ถูกต้อง</v>
      </c>
      <c r="T640" s="149" t="str">
        <f t="shared" si="78"/>
        <v>ข้อมูลไม่ถูกต้อง</v>
      </c>
      <c r="U640" s="149" t="str">
        <f>IF(ISNUMBER(R640),
IF(H$2=ตัวเลือก!A$30,"ยังไม่บันทึกข้อมูล",R640*0.47),"ข้อมูลไม่ถูกต้อง")</f>
        <v>ข้อมูลไม่ถูกต้อง</v>
      </c>
      <c r="V640" s="149" t="str">
        <f>IF(ISNUMBER(S640),
IF(H$2=ตัวเลือก!A$30,"ยังไม่บันทึกข้อมูล",S640*0.47),"ข้อมูลไม่ถูกต้อง")</f>
        <v>ข้อมูลไม่ถูกต้อง</v>
      </c>
      <c r="W640" s="149" t="str">
        <f t="shared" si="79"/>
        <v>ข้อมูลไม่ถูกต้อง</v>
      </c>
      <c r="X640" s="148" t="str">
        <f t="shared" si="80"/>
        <v>ข้อมูลไม่ถูกต้อง</v>
      </c>
      <c r="Y640" s="38"/>
      <c r="Z640" s="38"/>
      <c r="AA640" s="38"/>
    </row>
    <row r="641" spans="1:27" x14ac:dyDescent="0.45">
      <c r="A641" s="38">
        <v>636</v>
      </c>
      <c r="B641" s="38"/>
      <c r="C641" s="38"/>
      <c r="D641" s="38"/>
      <c r="E641" s="38"/>
      <c r="F641" s="35"/>
      <c r="G641" s="35"/>
      <c r="H641" s="150"/>
      <c r="I641" s="38"/>
      <c r="J641" s="149" t="str">
        <f t="shared" si="81"/>
        <v>รอข้อมูลคอลัมน์ H</v>
      </c>
      <c r="K641" s="150"/>
      <c r="L641" s="150"/>
      <c r="M641" s="150"/>
      <c r="N641" s="149" t="str" cm="1">
        <f t="array" ref="N641">IF(AND(K641:M641=""),"ยังไม่บันทึกข้อมูล",
IF(M641&lt;&gt;"",
IF(M641&gt;=1.3,M641,"เป็นไม้พุ่ม"),
IF(K641+L641&gt;=1.3,K641+L641,"เป็นไม้พุ่ม")))</f>
        <v>ยังไม่บันทึกข้อมูล</v>
      </c>
      <c r="O641" s="149" t="str">
        <f t="shared" si="74"/>
        <v>ข้อมูลไม่ถูกต้อง</v>
      </c>
      <c r="P641" s="149" t="str">
        <f t="shared" si="75"/>
        <v>ข้อมูลไม่ถูกต้อง</v>
      </c>
      <c r="Q641" s="149" t="str">
        <f t="shared" si="76"/>
        <v>ข้อมูลไม่ถูกต้อง</v>
      </c>
      <c r="R641" s="149" t="str">
        <f t="shared" si="77"/>
        <v>ข้อมูลไม่ถูกต้อง</v>
      </c>
      <c r="S641" s="149" t="str">
        <f>IF(ISNUMBER(R641),
IF(H$2=ตัวเลือก!A$30,"ยังไม่บันทึกข้อมูล",R641*0.27),"ข้อมูลไม่ถูกต้อง")</f>
        <v>ข้อมูลไม่ถูกต้อง</v>
      </c>
      <c r="T641" s="149" t="str">
        <f t="shared" si="78"/>
        <v>ข้อมูลไม่ถูกต้อง</v>
      </c>
      <c r="U641" s="149" t="str">
        <f>IF(ISNUMBER(R641),
IF(H$2=ตัวเลือก!A$30,"ยังไม่บันทึกข้อมูล",R641*0.47),"ข้อมูลไม่ถูกต้อง")</f>
        <v>ข้อมูลไม่ถูกต้อง</v>
      </c>
      <c r="V641" s="149" t="str">
        <f>IF(ISNUMBER(S641),
IF(H$2=ตัวเลือก!A$30,"ยังไม่บันทึกข้อมูล",S641*0.47),"ข้อมูลไม่ถูกต้อง")</f>
        <v>ข้อมูลไม่ถูกต้อง</v>
      </c>
      <c r="W641" s="149" t="str">
        <f t="shared" si="79"/>
        <v>ข้อมูลไม่ถูกต้อง</v>
      </c>
      <c r="X641" s="148" t="str">
        <f t="shared" si="80"/>
        <v>ข้อมูลไม่ถูกต้อง</v>
      </c>
      <c r="Y641" s="38"/>
      <c r="Z641" s="38"/>
      <c r="AA641" s="38"/>
    </row>
    <row r="642" spans="1:27" x14ac:dyDescent="0.45">
      <c r="A642" s="38">
        <v>637</v>
      </c>
      <c r="B642" s="38"/>
      <c r="C642" s="38"/>
      <c r="D642" s="38"/>
      <c r="E642" s="38"/>
      <c r="F642" s="35"/>
      <c r="G642" s="35"/>
      <c r="H642" s="150"/>
      <c r="I642" s="38"/>
      <c r="J642" s="149" t="str">
        <f t="shared" si="81"/>
        <v>รอข้อมูลคอลัมน์ H</v>
      </c>
      <c r="K642" s="150"/>
      <c r="L642" s="150"/>
      <c r="M642" s="150"/>
      <c r="N642" s="149" t="str" cm="1">
        <f t="array" ref="N642">IF(AND(K642:M642=""),"ยังไม่บันทึกข้อมูล",
IF(M642&lt;&gt;"",
IF(M642&gt;=1.3,M642,"เป็นไม้พุ่ม"),
IF(K642+L642&gt;=1.3,K642+L642,"เป็นไม้พุ่ม")))</f>
        <v>ยังไม่บันทึกข้อมูล</v>
      </c>
      <c r="O642" s="149" t="str">
        <f t="shared" si="74"/>
        <v>ข้อมูลไม่ถูกต้อง</v>
      </c>
      <c r="P642" s="149" t="str">
        <f t="shared" si="75"/>
        <v>ข้อมูลไม่ถูกต้อง</v>
      </c>
      <c r="Q642" s="149" t="str">
        <f t="shared" si="76"/>
        <v>ข้อมูลไม่ถูกต้อง</v>
      </c>
      <c r="R642" s="149" t="str">
        <f t="shared" si="77"/>
        <v>ข้อมูลไม่ถูกต้อง</v>
      </c>
      <c r="S642" s="149" t="str">
        <f>IF(ISNUMBER(R642),
IF(H$2=ตัวเลือก!A$30,"ยังไม่บันทึกข้อมูล",R642*0.27),"ข้อมูลไม่ถูกต้อง")</f>
        <v>ข้อมูลไม่ถูกต้อง</v>
      </c>
      <c r="T642" s="149" t="str">
        <f t="shared" si="78"/>
        <v>ข้อมูลไม่ถูกต้อง</v>
      </c>
      <c r="U642" s="149" t="str">
        <f>IF(ISNUMBER(R642),
IF(H$2=ตัวเลือก!A$30,"ยังไม่บันทึกข้อมูล",R642*0.47),"ข้อมูลไม่ถูกต้อง")</f>
        <v>ข้อมูลไม่ถูกต้อง</v>
      </c>
      <c r="V642" s="149" t="str">
        <f>IF(ISNUMBER(S642),
IF(H$2=ตัวเลือก!A$30,"ยังไม่บันทึกข้อมูล",S642*0.47),"ข้อมูลไม่ถูกต้อง")</f>
        <v>ข้อมูลไม่ถูกต้อง</v>
      </c>
      <c r="W642" s="149" t="str">
        <f t="shared" si="79"/>
        <v>ข้อมูลไม่ถูกต้อง</v>
      </c>
      <c r="X642" s="148" t="str">
        <f t="shared" si="80"/>
        <v>ข้อมูลไม่ถูกต้อง</v>
      </c>
      <c r="Y642" s="38"/>
      <c r="Z642" s="38"/>
      <c r="AA642" s="38"/>
    </row>
    <row r="643" spans="1:27" x14ac:dyDescent="0.45">
      <c r="A643" s="38">
        <v>638</v>
      </c>
      <c r="B643" s="38"/>
      <c r="C643" s="38"/>
      <c r="D643" s="38"/>
      <c r="E643" s="38"/>
      <c r="F643" s="35"/>
      <c r="G643" s="35"/>
      <c r="H643" s="150"/>
      <c r="I643" s="38"/>
      <c r="J643" s="149" t="str">
        <f t="shared" si="81"/>
        <v>รอข้อมูลคอลัมน์ H</v>
      </c>
      <c r="K643" s="150"/>
      <c r="L643" s="150"/>
      <c r="M643" s="150"/>
      <c r="N643" s="149" t="str" cm="1">
        <f t="array" ref="N643">IF(AND(K643:M643=""),"ยังไม่บันทึกข้อมูล",
IF(M643&lt;&gt;"",
IF(M643&gt;=1.3,M643,"เป็นไม้พุ่ม"),
IF(K643+L643&gt;=1.3,K643+L643,"เป็นไม้พุ่ม")))</f>
        <v>ยังไม่บันทึกข้อมูล</v>
      </c>
      <c r="O643" s="149" t="str">
        <f t="shared" si="74"/>
        <v>ข้อมูลไม่ถูกต้อง</v>
      </c>
      <c r="P643" s="149" t="str">
        <f t="shared" si="75"/>
        <v>ข้อมูลไม่ถูกต้อง</v>
      </c>
      <c r="Q643" s="149" t="str">
        <f t="shared" si="76"/>
        <v>ข้อมูลไม่ถูกต้อง</v>
      </c>
      <c r="R643" s="149" t="str">
        <f t="shared" si="77"/>
        <v>ข้อมูลไม่ถูกต้อง</v>
      </c>
      <c r="S643" s="149" t="str">
        <f>IF(ISNUMBER(R643),
IF(H$2=ตัวเลือก!A$30,"ยังไม่บันทึกข้อมูล",R643*0.27),"ข้อมูลไม่ถูกต้อง")</f>
        <v>ข้อมูลไม่ถูกต้อง</v>
      </c>
      <c r="T643" s="149" t="str">
        <f t="shared" si="78"/>
        <v>ข้อมูลไม่ถูกต้อง</v>
      </c>
      <c r="U643" s="149" t="str">
        <f>IF(ISNUMBER(R643),
IF(H$2=ตัวเลือก!A$30,"ยังไม่บันทึกข้อมูล",R643*0.47),"ข้อมูลไม่ถูกต้อง")</f>
        <v>ข้อมูลไม่ถูกต้อง</v>
      </c>
      <c r="V643" s="149" t="str">
        <f>IF(ISNUMBER(S643),
IF(H$2=ตัวเลือก!A$30,"ยังไม่บันทึกข้อมูล",S643*0.47),"ข้อมูลไม่ถูกต้อง")</f>
        <v>ข้อมูลไม่ถูกต้อง</v>
      </c>
      <c r="W643" s="149" t="str">
        <f t="shared" si="79"/>
        <v>ข้อมูลไม่ถูกต้อง</v>
      </c>
      <c r="X643" s="148" t="str">
        <f t="shared" si="80"/>
        <v>ข้อมูลไม่ถูกต้อง</v>
      </c>
      <c r="Y643" s="38"/>
      <c r="Z643" s="38"/>
      <c r="AA643" s="38"/>
    </row>
    <row r="644" spans="1:27" x14ac:dyDescent="0.45">
      <c r="A644" s="38">
        <v>639</v>
      </c>
      <c r="B644" s="38"/>
      <c r="C644" s="38"/>
      <c r="D644" s="38"/>
      <c r="E644" s="38"/>
      <c r="F644" s="35"/>
      <c r="G644" s="35"/>
      <c r="H644" s="150"/>
      <c r="I644" s="38"/>
      <c r="J644" s="149" t="str">
        <f t="shared" si="81"/>
        <v>รอข้อมูลคอลัมน์ H</v>
      </c>
      <c r="K644" s="150"/>
      <c r="L644" s="150"/>
      <c r="M644" s="150"/>
      <c r="N644" s="149" t="str" cm="1">
        <f t="array" ref="N644">IF(AND(K644:M644=""),"ยังไม่บันทึกข้อมูล",
IF(M644&lt;&gt;"",
IF(M644&gt;=1.3,M644,"เป็นไม้พุ่ม"),
IF(K644+L644&gt;=1.3,K644+L644,"เป็นไม้พุ่ม")))</f>
        <v>ยังไม่บันทึกข้อมูล</v>
      </c>
      <c r="O644" s="149" t="str">
        <f t="shared" si="74"/>
        <v>ข้อมูลไม่ถูกต้อง</v>
      </c>
      <c r="P644" s="149" t="str">
        <f t="shared" si="75"/>
        <v>ข้อมูลไม่ถูกต้อง</v>
      </c>
      <c r="Q644" s="149" t="str">
        <f t="shared" si="76"/>
        <v>ข้อมูลไม่ถูกต้อง</v>
      </c>
      <c r="R644" s="149" t="str">
        <f t="shared" si="77"/>
        <v>ข้อมูลไม่ถูกต้อง</v>
      </c>
      <c r="S644" s="149" t="str">
        <f>IF(ISNUMBER(R644),
IF(H$2=ตัวเลือก!A$30,"ยังไม่บันทึกข้อมูล",R644*0.27),"ข้อมูลไม่ถูกต้อง")</f>
        <v>ข้อมูลไม่ถูกต้อง</v>
      </c>
      <c r="T644" s="149" t="str">
        <f t="shared" si="78"/>
        <v>ข้อมูลไม่ถูกต้อง</v>
      </c>
      <c r="U644" s="149" t="str">
        <f>IF(ISNUMBER(R644),
IF(H$2=ตัวเลือก!A$30,"ยังไม่บันทึกข้อมูล",R644*0.47),"ข้อมูลไม่ถูกต้อง")</f>
        <v>ข้อมูลไม่ถูกต้อง</v>
      </c>
      <c r="V644" s="149" t="str">
        <f>IF(ISNUMBER(S644),
IF(H$2=ตัวเลือก!A$30,"ยังไม่บันทึกข้อมูล",S644*0.47),"ข้อมูลไม่ถูกต้อง")</f>
        <v>ข้อมูลไม่ถูกต้อง</v>
      </c>
      <c r="W644" s="149" t="str">
        <f t="shared" si="79"/>
        <v>ข้อมูลไม่ถูกต้อง</v>
      </c>
      <c r="X644" s="148" t="str">
        <f t="shared" si="80"/>
        <v>ข้อมูลไม่ถูกต้อง</v>
      </c>
      <c r="Y644" s="38"/>
      <c r="Z644" s="38"/>
      <c r="AA644" s="38"/>
    </row>
    <row r="645" spans="1:27" x14ac:dyDescent="0.45">
      <c r="A645" s="38">
        <v>640</v>
      </c>
      <c r="B645" s="38"/>
      <c r="C645" s="38"/>
      <c r="D645" s="38"/>
      <c r="E645" s="38"/>
      <c r="F645" s="35"/>
      <c r="G645" s="35"/>
      <c r="H645" s="150"/>
      <c r="I645" s="38"/>
      <c r="J645" s="149" t="str">
        <f t="shared" si="81"/>
        <v>รอข้อมูลคอลัมน์ H</v>
      </c>
      <c r="K645" s="150"/>
      <c r="L645" s="150"/>
      <c r="M645" s="150"/>
      <c r="N645" s="149" t="str" cm="1">
        <f t="array" ref="N645">IF(AND(K645:M645=""),"ยังไม่บันทึกข้อมูล",
IF(M645&lt;&gt;"",
IF(M645&gt;=1.3,M645,"เป็นไม้พุ่ม"),
IF(K645+L645&gt;=1.3,K645+L645,"เป็นไม้พุ่ม")))</f>
        <v>ยังไม่บันทึกข้อมูล</v>
      </c>
      <c r="O645" s="149" t="str">
        <f t="shared" si="74"/>
        <v>ข้อมูลไม่ถูกต้อง</v>
      </c>
      <c r="P645" s="149" t="str">
        <f t="shared" si="75"/>
        <v>ข้อมูลไม่ถูกต้อง</v>
      </c>
      <c r="Q645" s="149" t="str">
        <f t="shared" si="76"/>
        <v>ข้อมูลไม่ถูกต้อง</v>
      </c>
      <c r="R645" s="149" t="str">
        <f t="shared" si="77"/>
        <v>ข้อมูลไม่ถูกต้อง</v>
      </c>
      <c r="S645" s="149" t="str">
        <f>IF(ISNUMBER(R645),
IF(H$2=ตัวเลือก!A$30,"ยังไม่บันทึกข้อมูล",R645*0.27),"ข้อมูลไม่ถูกต้อง")</f>
        <v>ข้อมูลไม่ถูกต้อง</v>
      </c>
      <c r="T645" s="149" t="str">
        <f t="shared" si="78"/>
        <v>ข้อมูลไม่ถูกต้อง</v>
      </c>
      <c r="U645" s="149" t="str">
        <f>IF(ISNUMBER(R645),
IF(H$2=ตัวเลือก!A$30,"ยังไม่บันทึกข้อมูล",R645*0.47),"ข้อมูลไม่ถูกต้อง")</f>
        <v>ข้อมูลไม่ถูกต้อง</v>
      </c>
      <c r="V645" s="149" t="str">
        <f>IF(ISNUMBER(S645),
IF(H$2=ตัวเลือก!A$30,"ยังไม่บันทึกข้อมูล",S645*0.47),"ข้อมูลไม่ถูกต้อง")</f>
        <v>ข้อมูลไม่ถูกต้อง</v>
      </c>
      <c r="W645" s="149" t="str">
        <f t="shared" si="79"/>
        <v>ข้อมูลไม่ถูกต้อง</v>
      </c>
      <c r="X645" s="148" t="str">
        <f t="shared" si="80"/>
        <v>ข้อมูลไม่ถูกต้อง</v>
      </c>
      <c r="Y645" s="38"/>
      <c r="Z645" s="38"/>
      <c r="AA645" s="38"/>
    </row>
    <row r="646" spans="1:27" x14ac:dyDescent="0.45">
      <c r="A646" s="38">
        <v>641</v>
      </c>
      <c r="B646" s="38"/>
      <c r="C646" s="38"/>
      <c r="D646" s="38"/>
      <c r="E646" s="38"/>
      <c r="F646" s="35"/>
      <c r="G646" s="35"/>
      <c r="H646" s="150"/>
      <c r="I646" s="38"/>
      <c r="J646" s="149" t="str">
        <f t="shared" si="81"/>
        <v>รอข้อมูลคอลัมน์ H</v>
      </c>
      <c r="K646" s="150"/>
      <c r="L646" s="150"/>
      <c r="M646" s="150"/>
      <c r="N646" s="149" t="str" cm="1">
        <f t="array" ref="N646">IF(AND(K646:M646=""),"ยังไม่บันทึกข้อมูล",
IF(M646&lt;&gt;"",
IF(M646&gt;=1.3,M646,"เป็นไม้พุ่ม"),
IF(K646+L646&gt;=1.3,K646+L646,"เป็นไม้พุ่ม")))</f>
        <v>ยังไม่บันทึกข้อมูล</v>
      </c>
      <c r="O646" s="149" t="str">
        <f t="shared" si="74"/>
        <v>ข้อมูลไม่ถูกต้อง</v>
      </c>
      <c r="P646" s="149" t="str">
        <f t="shared" si="75"/>
        <v>ข้อมูลไม่ถูกต้อง</v>
      </c>
      <c r="Q646" s="149" t="str">
        <f t="shared" si="76"/>
        <v>ข้อมูลไม่ถูกต้อง</v>
      </c>
      <c r="R646" s="149" t="str">
        <f t="shared" si="77"/>
        <v>ข้อมูลไม่ถูกต้อง</v>
      </c>
      <c r="S646" s="149" t="str">
        <f>IF(ISNUMBER(R646),
IF(H$2=ตัวเลือก!A$30,"ยังไม่บันทึกข้อมูล",R646*0.27),"ข้อมูลไม่ถูกต้อง")</f>
        <v>ข้อมูลไม่ถูกต้อง</v>
      </c>
      <c r="T646" s="149" t="str">
        <f t="shared" si="78"/>
        <v>ข้อมูลไม่ถูกต้อง</v>
      </c>
      <c r="U646" s="149" t="str">
        <f>IF(ISNUMBER(R646),
IF(H$2=ตัวเลือก!A$30,"ยังไม่บันทึกข้อมูล",R646*0.47),"ข้อมูลไม่ถูกต้อง")</f>
        <v>ข้อมูลไม่ถูกต้อง</v>
      </c>
      <c r="V646" s="149" t="str">
        <f>IF(ISNUMBER(S646),
IF(H$2=ตัวเลือก!A$30,"ยังไม่บันทึกข้อมูล",S646*0.47),"ข้อมูลไม่ถูกต้อง")</f>
        <v>ข้อมูลไม่ถูกต้อง</v>
      </c>
      <c r="W646" s="149" t="str">
        <f t="shared" si="79"/>
        <v>ข้อมูลไม่ถูกต้อง</v>
      </c>
      <c r="X646" s="148" t="str">
        <f t="shared" si="80"/>
        <v>ข้อมูลไม่ถูกต้อง</v>
      </c>
      <c r="Y646" s="38"/>
      <c r="Z646" s="38"/>
      <c r="AA646" s="38"/>
    </row>
    <row r="647" spans="1:27" x14ac:dyDescent="0.45">
      <c r="A647" s="38">
        <v>642</v>
      </c>
      <c r="B647" s="38"/>
      <c r="C647" s="38"/>
      <c r="D647" s="38"/>
      <c r="E647" s="38"/>
      <c r="F647" s="35"/>
      <c r="G647" s="35"/>
      <c r="H647" s="150"/>
      <c r="I647" s="38"/>
      <c r="J647" s="149" t="str">
        <f t="shared" si="81"/>
        <v>รอข้อมูลคอลัมน์ H</v>
      </c>
      <c r="K647" s="150"/>
      <c r="L647" s="150"/>
      <c r="M647" s="150"/>
      <c r="N647" s="149" t="str" cm="1">
        <f t="array" ref="N647">IF(AND(K647:M647=""),"ยังไม่บันทึกข้อมูล",
IF(M647&lt;&gt;"",
IF(M647&gt;=1.3,M647,"เป็นไม้พุ่ม"),
IF(K647+L647&gt;=1.3,K647+L647,"เป็นไม้พุ่ม")))</f>
        <v>ยังไม่บันทึกข้อมูล</v>
      </c>
      <c r="O647" s="149" t="str">
        <f t="shared" ref="O647:O710" si="82">IF(AND(ISNUMBER(J647),ISNUMBER(N647)),0.0702*(((J647^2)*N647))^0.8737,"ข้อมูลไม่ถูกต้อง")</f>
        <v>ข้อมูลไม่ถูกต้อง</v>
      </c>
      <c r="P647" s="149" t="str">
        <f t="shared" ref="P647:P710" si="83">IF(AND(ISNUMBER(J647),ISNUMBER(N647)),0.0093*(((J647^2)*N647))^0.9403,"ข้อมูลไม่ถูกต้อง")</f>
        <v>ข้อมูลไม่ถูกต้อง</v>
      </c>
      <c r="Q647" s="149" t="str">
        <f t="shared" ref="Q647:Q710" si="84">IF(AND(ISNUMBER(K647),ISNUMBER(O647)),0.0244*(((K647^2)*O647))^1.0517,"ข้อมูลไม่ถูกต้อง")</f>
        <v>ข้อมูลไม่ถูกต้อง</v>
      </c>
      <c r="R647" s="149" t="str">
        <f t="shared" ref="R647:R710" si="85">IF(AND(O647&lt;&gt;"ข้อมูลไม่ถูกต้อง",P647&lt;&gt;"ข้อมูลไม่ถูกต้อง",Q647&lt;&gt;"ข้อมูลไม่ถูกต้อง"),O647+P647+Q647,"ข้อมูลไม่ถูกต้อง")</f>
        <v>ข้อมูลไม่ถูกต้อง</v>
      </c>
      <c r="S647" s="149" t="str">
        <f>IF(ISNUMBER(R647),
IF(H$2=ตัวเลือก!A$30,"ยังไม่บันทึกข้อมูล",R647*0.27),"ข้อมูลไม่ถูกต้อง")</f>
        <v>ข้อมูลไม่ถูกต้อง</v>
      </c>
      <c r="T647" s="149" t="str">
        <f t="shared" ref="T647:T710" si="86">IF(AND(ISNUMBER(R647),ISNUMBER(S647)),R647+S647,"ข้อมูลไม่ถูกต้อง")</f>
        <v>ข้อมูลไม่ถูกต้อง</v>
      </c>
      <c r="U647" s="149" t="str">
        <f>IF(ISNUMBER(R647),
IF(H$2=ตัวเลือก!A$30,"ยังไม่บันทึกข้อมูล",R647*0.47),"ข้อมูลไม่ถูกต้อง")</f>
        <v>ข้อมูลไม่ถูกต้อง</v>
      </c>
      <c r="V647" s="149" t="str">
        <f>IF(ISNUMBER(S647),
IF(H$2=ตัวเลือก!A$30,"ยังไม่บันทึกข้อมูล",S647*0.47),"ข้อมูลไม่ถูกต้อง")</f>
        <v>ข้อมูลไม่ถูกต้อง</v>
      </c>
      <c r="W647" s="149" t="str">
        <f t="shared" ref="W647:W710" si="87">IF(AND(ISNUMBER(U647),ISNUMBER(V647)),((U647+V647)/1000),"ข้อมูลไม่ถูกต้อง")</f>
        <v>ข้อมูลไม่ถูกต้อง</v>
      </c>
      <c r="X647" s="148" t="str">
        <f t="shared" si="80"/>
        <v>ข้อมูลไม่ถูกต้อง</v>
      </c>
      <c r="Y647" s="38"/>
      <c r="Z647" s="38"/>
      <c r="AA647" s="38"/>
    </row>
    <row r="648" spans="1:27" x14ac:dyDescent="0.45">
      <c r="A648" s="38">
        <v>643</v>
      </c>
      <c r="B648" s="38"/>
      <c r="C648" s="38"/>
      <c r="D648" s="38"/>
      <c r="E648" s="38"/>
      <c r="F648" s="35"/>
      <c r="G648" s="35"/>
      <c r="H648" s="150"/>
      <c r="I648" s="38"/>
      <c r="J648" s="149" t="str">
        <f t="shared" si="81"/>
        <v>รอข้อมูลคอลัมน์ H</v>
      </c>
      <c r="K648" s="150"/>
      <c r="L648" s="150"/>
      <c r="M648" s="150"/>
      <c r="N648" s="149" t="str" cm="1">
        <f t="array" ref="N648">IF(AND(K648:M648=""),"ยังไม่บันทึกข้อมูล",
IF(M648&lt;&gt;"",
IF(M648&gt;=1.3,M648,"เป็นไม้พุ่ม"),
IF(K648+L648&gt;=1.3,K648+L648,"เป็นไม้พุ่ม")))</f>
        <v>ยังไม่บันทึกข้อมูล</v>
      </c>
      <c r="O648" s="149" t="str">
        <f t="shared" si="82"/>
        <v>ข้อมูลไม่ถูกต้อง</v>
      </c>
      <c r="P648" s="149" t="str">
        <f t="shared" si="83"/>
        <v>ข้อมูลไม่ถูกต้อง</v>
      </c>
      <c r="Q648" s="149" t="str">
        <f t="shared" si="84"/>
        <v>ข้อมูลไม่ถูกต้อง</v>
      </c>
      <c r="R648" s="149" t="str">
        <f t="shared" si="85"/>
        <v>ข้อมูลไม่ถูกต้อง</v>
      </c>
      <c r="S648" s="149" t="str">
        <f>IF(ISNUMBER(R648),
IF(H$2=ตัวเลือก!A$30,"ยังไม่บันทึกข้อมูล",R648*0.27),"ข้อมูลไม่ถูกต้อง")</f>
        <v>ข้อมูลไม่ถูกต้อง</v>
      </c>
      <c r="T648" s="149" t="str">
        <f t="shared" si="86"/>
        <v>ข้อมูลไม่ถูกต้อง</v>
      </c>
      <c r="U648" s="149" t="str">
        <f>IF(ISNUMBER(R648),
IF(H$2=ตัวเลือก!A$30,"ยังไม่บันทึกข้อมูล",R648*0.47),"ข้อมูลไม่ถูกต้อง")</f>
        <v>ข้อมูลไม่ถูกต้อง</v>
      </c>
      <c r="V648" s="149" t="str">
        <f>IF(ISNUMBER(S648),
IF(H$2=ตัวเลือก!A$30,"ยังไม่บันทึกข้อมูล",S648*0.47),"ข้อมูลไม่ถูกต้อง")</f>
        <v>ข้อมูลไม่ถูกต้อง</v>
      </c>
      <c r="W648" s="149" t="str">
        <f t="shared" si="87"/>
        <v>ข้อมูลไม่ถูกต้อง</v>
      </c>
      <c r="X648" s="148" t="str">
        <f t="shared" si="80"/>
        <v>ข้อมูลไม่ถูกต้อง</v>
      </c>
      <c r="Y648" s="38"/>
      <c r="Z648" s="38"/>
      <c r="AA648" s="38"/>
    </row>
    <row r="649" spans="1:27" x14ac:dyDescent="0.45">
      <c r="A649" s="38">
        <v>644</v>
      </c>
      <c r="B649" s="38"/>
      <c r="C649" s="38"/>
      <c r="D649" s="38"/>
      <c r="E649" s="38"/>
      <c r="F649" s="35"/>
      <c r="G649" s="35"/>
      <c r="H649" s="150"/>
      <c r="I649" s="38"/>
      <c r="J649" s="149" t="str">
        <f t="shared" si="81"/>
        <v>รอข้อมูลคอลัมน์ H</v>
      </c>
      <c r="K649" s="150"/>
      <c r="L649" s="150"/>
      <c r="M649" s="150"/>
      <c r="N649" s="149" t="str" cm="1">
        <f t="array" ref="N649">IF(AND(K649:M649=""),"ยังไม่บันทึกข้อมูล",
IF(M649&lt;&gt;"",
IF(M649&gt;=1.3,M649,"เป็นไม้พุ่ม"),
IF(K649+L649&gt;=1.3,K649+L649,"เป็นไม้พุ่ม")))</f>
        <v>ยังไม่บันทึกข้อมูล</v>
      </c>
      <c r="O649" s="149" t="str">
        <f t="shared" si="82"/>
        <v>ข้อมูลไม่ถูกต้อง</v>
      </c>
      <c r="P649" s="149" t="str">
        <f t="shared" si="83"/>
        <v>ข้อมูลไม่ถูกต้อง</v>
      </c>
      <c r="Q649" s="149" t="str">
        <f t="shared" si="84"/>
        <v>ข้อมูลไม่ถูกต้อง</v>
      </c>
      <c r="R649" s="149" t="str">
        <f t="shared" si="85"/>
        <v>ข้อมูลไม่ถูกต้อง</v>
      </c>
      <c r="S649" s="149" t="str">
        <f>IF(ISNUMBER(R649),
IF(H$2=ตัวเลือก!A$30,"ยังไม่บันทึกข้อมูล",R649*0.27),"ข้อมูลไม่ถูกต้อง")</f>
        <v>ข้อมูลไม่ถูกต้อง</v>
      </c>
      <c r="T649" s="149" t="str">
        <f t="shared" si="86"/>
        <v>ข้อมูลไม่ถูกต้อง</v>
      </c>
      <c r="U649" s="149" t="str">
        <f>IF(ISNUMBER(R649),
IF(H$2=ตัวเลือก!A$30,"ยังไม่บันทึกข้อมูล",R649*0.47),"ข้อมูลไม่ถูกต้อง")</f>
        <v>ข้อมูลไม่ถูกต้อง</v>
      </c>
      <c r="V649" s="149" t="str">
        <f>IF(ISNUMBER(S649),
IF(H$2=ตัวเลือก!A$30,"ยังไม่บันทึกข้อมูล",S649*0.47),"ข้อมูลไม่ถูกต้อง")</f>
        <v>ข้อมูลไม่ถูกต้อง</v>
      </c>
      <c r="W649" s="149" t="str">
        <f t="shared" si="87"/>
        <v>ข้อมูลไม่ถูกต้อง</v>
      </c>
      <c r="X649" s="148" t="str">
        <f t="shared" si="80"/>
        <v>ข้อมูลไม่ถูกต้อง</v>
      </c>
      <c r="Y649" s="38"/>
      <c r="Z649" s="38"/>
      <c r="AA649" s="38"/>
    </row>
    <row r="650" spans="1:27" x14ac:dyDescent="0.45">
      <c r="A650" s="38">
        <v>645</v>
      </c>
      <c r="B650" s="38"/>
      <c r="C650" s="38"/>
      <c r="D650" s="38"/>
      <c r="E650" s="38"/>
      <c r="F650" s="35"/>
      <c r="G650" s="35"/>
      <c r="H650" s="150"/>
      <c r="I650" s="38"/>
      <c r="J650" s="149" t="str">
        <f t="shared" si="81"/>
        <v>รอข้อมูลคอลัมน์ H</v>
      </c>
      <c r="K650" s="150"/>
      <c r="L650" s="150"/>
      <c r="M650" s="150"/>
      <c r="N650" s="149" t="str" cm="1">
        <f t="array" ref="N650">IF(AND(K650:M650=""),"ยังไม่บันทึกข้อมูล",
IF(M650&lt;&gt;"",
IF(M650&gt;=1.3,M650,"เป็นไม้พุ่ม"),
IF(K650+L650&gt;=1.3,K650+L650,"เป็นไม้พุ่ม")))</f>
        <v>ยังไม่บันทึกข้อมูล</v>
      </c>
      <c r="O650" s="149" t="str">
        <f t="shared" si="82"/>
        <v>ข้อมูลไม่ถูกต้อง</v>
      </c>
      <c r="P650" s="149" t="str">
        <f t="shared" si="83"/>
        <v>ข้อมูลไม่ถูกต้อง</v>
      </c>
      <c r="Q650" s="149" t="str">
        <f t="shared" si="84"/>
        <v>ข้อมูลไม่ถูกต้อง</v>
      </c>
      <c r="R650" s="149" t="str">
        <f t="shared" si="85"/>
        <v>ข้อมูลไม่ถูกต้อง</v>
      </c>
      <c r="S650" s="149" t="str">
        <f>IF(ISNUMBER(R650),
IF(H$2=ตัวเลือก!A$30,"ยังไม่บันทึกข้อมูล",R650*0.27),"ข้อมูลไม่ถูกต้อง")</f>
        <v>ข้อมูลไม่ถูกต้อง</v>
      </c>
      <c r="T650" s="149" t="str">
        <f t="shared" si="86"/>
        <v>ข้อมูลไม่ถูกต้อง</v>
      </c>
      <c r="U650" s="149" t="str">
        <f>IF(ISNUMBER(R650),
IF(H$2=ตัวเลือก!A$30,"ยังไม่บันทึกข้อมูล",R650*0.47),"ข้อมูลไม่ถูกต้อง")</f>
        <v>ข้อมูลไม่ถูกต้อง</v>
      </c>
      <c r="V650" s="149" t="str">
        <f>IF(ISNUMBER(S650),
IF(H$2=ตัวเลือก!A$30,"ยังไม่บันทึกข้อมูล",S650*0.47),"ข้อมูลไม่ถูกต้อง")</f>
        <v>ข้อมูลไม่ถูกต้อง</v>
      </c>
      <c r="W650" s="149" t="str">
        <f t="shared" si="87"/>
        <v>ข้อมูลไม่ถูกต้อง</v>
      </c>
      <c r="X650" s="148" t="str">
        <f t="shared" si="80"/>
        <v>ข้อมูลไม่ถูกต้อง</v>
      </c>
      <c r="Y650" s="38"/>
      <c r="Z650" s="38"/>
      <c r="AA650" s="38"/>
    </row>
    <row r="651" spans="1:27" x14ac:dyDescent="0.45">
      <c r="A651" s="38">
        <v>646</v>
      </c>
      <c r="B651" s="38"/>
      <c r="C651" s="38"/>
      <c r="D651" s="38"/>
      <c r="E651" s="38"/>
      <c r="F651" s="35"/>
      <c r="G651" s="35"/>
      <c r="H651" s="150"/>
      <c r="I651" s="38"/>
      <c r="J651" s="149" t="str">
        <f t="shared" si="81"/>
        <v>รอข้อมูลคอลัมน์ H</v>
      </c>
      <c r="K651" s="150"/>
      <c r="L651" s="150"/>
      <c r="M651" s="150"/>
      <c r="N651" s="149" t="str" cm="1">
        <f t="array" ref="N651">IF(AND(K651:M651=""),"ยังไม่บันทึกข้อมูล",
IF(M651&lt;&gt;"",
IF(M651&gt;=1.3,M651,"เป็นไม้พุ่ม"),
IF(K651+L651&gt;=1.3,K651+L651,"เป็นไม้พุ่ม")))</f>
        <v>ยังไม่บันทึกข้อมูล</v>
      </c>
      <c r="O651" s="149" t="str">
        <f t="shared" si="82"/>
        <v>ข้อมูลไม่ถูกต้อง</v>
      </c>
      <c r="P651" s="149" t="str">
        <f t="shared" si="83"/>
        <v>ข้อมูลไม่ถูกต้อง</v>
      </c>
      <c r="Q651" s="149" t="str">
        <f t="shared" si="84"/>
        <v>ข้อมูลไม่ถูกต้อง</v>
      </c>
      <c r="R651" s="149" t="str">
        <f t="shared" si="85"/>
        <v>ข้อมูลไม่ถูกต้อง</v>
      </c>
      <c r="S651" s="149" t="str">
        <f>IF(ISNUMBER(R651),
IF(H$2=ตัวเลือก!A$30,"ยังไม่บันทึกข้อมูล",R651*0.27),"ข้อมูลไม่ถูกต้อง")</f>
        <v>ข้อมูลไม่ถูกต้อง</v>
      </c>
      <c r="T651" s="149" t="str">
        <f t="shared" si="86"/>
        <v>ข้อมูลไม่ถูกต้อง</v>
      </c>
      <c r="U651" s="149" t="str">
        <f>IF(ISNUMBER(R651),
IF(H$2=ตัวเลือก!A$30,"ยังไม่บันทึกข้อมูล",R651*0.47),"ข้อมูลไม่ถูกต้อง")</f>
        <v>ข้อมูลไม่ถูกต้อง</v>
      </c>
      <c r="V651" s="149" t="str">
        <f>IF(ISNUMBER(S651),
IF(H$2=ตัวเลือก!A$30,"ยังไม่บันทึกข้อมูล",S651*0.47),"ข้อมูลไม่ถูกต้อง")</f>
        <v>ข้อมูลไม่ถูกต้อง</v>
      </c>
      <c r="W651" s="149" t="str">
        <f t="shared" si="87"/>
        <v>ข้อมูลไม่ถูกต้อง</v>
      </c>
      <c r="X651" s="148" t="str">
        <f t="shared" si="80"/>
        <v>ข้อมูลไม่ถูกต้อง</v>
      </c>
      <c r="Y651" s="38"/>
      <c r="Z651" s="38"/>
      <c r="AA651" s="38"/>
    </row>
    <row r="652" spans="1:27" x14ac:dyDescent="0.45">
      <c r="A652" s="38">
        <v>647</v>
      </c>
      <c r="B652" s="38"/>
      <c r="C652" s="38"/>
      <c r="D652" s="38"/>
      <c r="E652" s="38"/>
      <c r="F652" s="35"/>
      <c r="G652" s="35"/>
      <c r="H652" s="150"/>
      <c r="I652" s="38"/>
      <c r="J652" s="149" t="str">
        <f t="shared" si="81"/>
        <v>รอข้อมูลคอลัมน์ H</v>
      </c>
      <c r="K652" s="150"/>
      <c r="L652" s="150"/>
      <c r="M652" s="150"/>
      <c r="N652" s="149" t="str" cm="1">
        <f t="array" ref="N652">IF(AND(K652:M652=""),"ยังไม่บันทึกข้อมูล",
IF(M652&lt;&gt;"",
IF(M652&gt;=1.3,M652,"เป็นไม้พุ่ม"),
IF(K652+L652&gt;=1.3,K652+L652,"เป็นไม้พุ่ม")))</f>
        <v>ยังไม่บันทึกข้อมูล</v>
      </c>
      <c r="O652" s="149" t="str">
        <f t="shared" si="82"/>
        <v>ข้อมูลไม่ถูกต้อง</v>
      </c>
      <c r="P652" s="149" t="str">
        <f t="shared" si="83"/>
        <v>ข้อมูลไม่ถูกต้อง</v>
      </c>
      <c r="Q652" s="149" t="str">
        <f t="shared" si="84"/>
        <v>ข้อมูลไม่ถูกต้อง</v>
      </c>
      <c r="R652" s="149" t="str">
        <f t="shared" si="85"/>
        <v>ข้อมูลไม่ถูกต้อง</v>
      </c>
      <c r="S652" s="149" t="str">
        <f>IF(ISNUMBER(R652),
IF(H$2=ตัวเลือก!A$30,"ยังไม่บันทึกข้อมูล",R652*0.27),"ข้อมูลไม่ถูกต้อง")</f>
        <v>ข้อมูลไม่ถูกต้อง</v>
      </c>
      <c r="T652" s="149" t="str">
        <f t="shared" si="86"/>
        <v>ข้อมูลไม่ถูกต้อง</v>
      </c>
      <c r="U652" s="149" t="str">
        <f>IF(ISNUMBER(R652),
IF(H$2=ตัวเลือก!A$30,"ยังไม่บันทึกข้อมูล",R652*0.47),"ข้อมูลไม่ถูกต้อง")</f>
        <v>ข้อมูลไม่ถูกต้อง</v>
      </c>
      <c r="V652" s="149" t="str">
        <f>IF(ISNUMBER(S652),
IF(H$2=ตัวเลือก!A$30,"ยังไม่บันทึกข้อมูล",S652*0.47),"ข้อมูลไม่ถูกต้อง")</f>
        <v>ข้อมูลไม่ถูกต้อง</v>
      </c>
      <c r="W652" s="149" t="str">
        <f t="shared" si="87"/>
        <v>ข้อมูลไม่ถูกต้อง</v>
      </c>
      <c r="X652" s="148" t="str">
        <f t="shared" ref="X652:X715" si="88">IF(ISNUMBER(W652),W652*(44/12),"ข้อมูลไม่ถูกต้อง")</f>
        <v>ข้อมูลไม่ถูกต้อง</v>
      </c>
      <c r="Y652" s="38"/>
      <c r="Z652" s="38"/>
      <c r="AA652" s="38"/>
    </row>
    <row r="653" spans="1:27" x14ac:dyDescent="0.45">
      <c r="A653" s="38">
        <v>648</v>
      </c>
      <c r="B653" s="38"/>
      <c r="C653" s="38"/>
      <c r="D653" s="38"/>
      <c r="E653" s="38"/>
      <c r="F653" s="35"/>
      <c r="G653" s="35"/>
      <c r="H653" s="150"/>
      <c r="I653" s="38"/>
      <c r="J653" s="149" t="str">
        <f t="shared" si="81"/>
        <v>รอข้อมูลคอลัมน์ H</v>
      </c>
      <c r="K653" s="150"/>
      <c r="L653" s="150"/>
      <c r="M653" s="150"/>
      <c r="N653" s="149" t="str" cm="1">
        <f t="array" ref="N653">IF(AND(K653:M653=""),"ยังไม่บันทึกข้อมูล",
IF(M653&lt;&gt;"",
IF(M653&gt;=1.3,M653,"เป็นไม้พุ่ม"),
IF(K653+L653&gt;=1.3,K653+L653,"เป็นไม้พุ่ม")))</f>
        <v>ยังไม่บันทึกข้อมูล</v>
      </c>
      <c r="O653" s="149" t="str">
        <f t="shared" si="82"/>
        <v>ข้อมูลไม่ถูกต้อง</v>
      </c>
      <c r="P653" s="149" t="str">
        <f t="shared" si="83"/>
        <v>ข้อมูลไม่ถูกต้อง</v>
      </c>
      <c r="Q653" s="149" t="str">
        <f t="shared" si="84"/>
        <v>ข้อมูลไม่ถูกต้อง</v>
      </c>
      <c r="R653" s="149" t="str">
        <f t="shared" si="85"/>
        <v>ข้อมูลไม่ถูกต้อง</v>
      </c>
      <c r="S653" s="149" t="str">
        <f>IF(ISNUMBER(R653),
IF(H$2=ตัวเลือก!A$30,"ยังไม่บันทึกข้อมูล",R653*0.27),"ข้อมูลไม่ถูกต้อง")</f>
        <v>ข้อมูลไม่ถูกต้อง</v>
      </c>
      <c r="T653" s="149" t="str">
        <f t="shared" si="86"/>
        <v>ข้อมูลไม่ถูกต้อง</v>
      </c>
      <c r="U653" s="149" t="str">
        <f>IF(ISNUMBER(R653),
IF(H$2=ตัวเลือก!A$30,"ยังไม่บันทึกข้อมูล",R653*0.47),"ข้อมูลไม่ถูกต้อง")</f>
        <v>ข้อมูลไม่ถูกต้อง</v>
      </c>
      <c r="V653" s="149" t="str">
        <f>IF(ISNUMBER(S653),
IF(H$2=ตัวเลือก!A$30,"ยังไม่บันทึกข้อมูล",S653*0.47),"ข้อมูลไม่ถูกต้อง")</f>
        <v>ข้อมูลไม่ถูกต้อง</v>
      </c>
      <c r="W653" s="149" t="str">
        <f t="shared" si="87"/>
        <v>ข้อมูลไม่ถูกต้อง</v>
      </c>
      <c r="X653" s="148" t="str">
        <f t="shared" si="88"/>
        <v>ข้อมูลไม่ถูกต้อง</v>
      </c>
      <c r="Y653" s="38"/>
      <c r="Z653" s="38"/>
      <c r="AA653" s="38"/>
    </row>
    <row r="654" spans="1:27" x14ac:dyDescent="0.45">
      <c r="A654" s="38">
        <v>649</v>
      </c>
      <c r="B654" s="38"/>
      <c r="C654" s="38"/>
      <c r="D654" s="38"/>
      <c r="E654" s="38"/>
      <c r="F654" s="35"/>
      <c r="G654" s="35"/>
      <c r="H654" s="150"/>
      <c r="I654" s="38"/>
      <c r="J654" s="149" t="str">
        <f t="shared" si="81"/>
        <v>รอข้อมูลคอลัมน์ H</v>
      </c>
      <c r="K654" s="150"/>
      <c r="L654" s="150"/>
      <c r="M654" s="150"/>
      <c r="N654" s="149" t="str" cm="1">
        <f t="array" ref="N654">IF(AND(K654:M654=""),"ยังไม่บันทึกข้อมูล",
IF(M654&lt;&gt;"",
IF(M654&gt;=1.3,M654,"เป็นไม้พุ่ม"),
IF(K654+L654&gt;=1.3,K654+L654,"เป็นไม้พุ่ม")))</f>
        <v>ยังไม่บันทึกข้อมูล</v>
      </c>
      <c r="O654" s="149" t="str">
        <f t="shared" si="82"/>
        <v>ข้อมูลไม่ถูกต้อง</v>
      </c>
      <c r="P654" s="149" t="str">
        <f t="shared" si="83"/>
        <v>ข้อมูลไม่ถูกต้อง</v>
      </c>
      <c r="Q654" s="149" t="str">
        <f t="shared" si="84"/>
        <v>ข้อมูลไม่ถูกต้อง</v>
      </c>
      <c r="R654" s="149" t="str">
        <f t="shared" si="85"/>
        <v>ข้อมูลไม่ถูกต้อง</v>
      </c>
      <c r="S654" s="149" t="str">
        <f>IF(ISNUMBER(R654),
IF(H$2=ตัวเลือก!A$30,"ยังไม่บันทึกข้อมูล",R654*0.27),"ข้อมูลไม่ถูกต้อง")</f>
        <v>ข้อมูลไม่ถูกต้อง</v>
      </c>
      <c r="T654" s="149" t="str">
        <f t="shared" si="86"/>
        <v>ข้อมูลไม่ถูกต้อง</v>
      </c>
      <c r="U654" s="149" t="str">
        <f>IF(ISNUMBER(R654),
IF(H$2=ตัวเลือก!A$30,"ยังไม่บันทึกข้อมูล",R654*0.47),"ข้อมูลไม่ถูกต้อง")</f>
        <v>ข้อมูลไม่ถูกต้อง</v>
      </c>
      <c r="V654" s="149" t="str">
        <f>IF(ISNUMBER(S654),
IF(H$2=ตัวเลือก!A$30,"ยังไม่บันทึกข้อมูล",S654*0.47),"ข้อมูลไม่ถูกต้อง")</f>
        <v>ข้อมูลไม่ถูกต้อง</v>
      </c>
      <c r="W654" s="149" t="str">
        <f t="shared" si="87"/>
        <v>ข้อมูลไม่ถูกต้อง</v>
      </c>
      <c r="X654" s="148" t="str">
        <f t="shared" si="88"/>
        <v>ข้อมูลไม่ถูกต้อง</v>
      </c>
      <c r="Y654" s="38"/>
      <c r="Z654" s="38"/>
      <c r="AA654" s="38"/>
    </row>
    <row r="655" spans="1:27" x14ac:dyDescent="0.45">
      <c r="A655" s="38">
        <v>650</v>
      </c>
      <c r="B655" s="38"/>
      <c r="C655" s="38"/>
      <c r="D655" s="38"/>
      <c r="E655" s="38"/>
      <c r="F655" s="35"/>
      <c r="G655" s="35"/>
      <c r="H655" s="150"/>
      <c r="I655" s="38"/>
      <c r="J655" s="149" t="str">
        <f t="shared" ref="J655:J718" si="89">IF(H655="","รอข้อมูลคอลัมน์ H",
IF(H655/PI()&gt;=4.5,H655/PI(),"ไม่นำมาคำนวณ"))</f>
        <v>รอข้อมูลคอลัมน์ H</v>
      </c>
      <c r="K655" s="150"/>
      <c r="L655" s="150"/>
      <c r="M655" s="150"/>
      <c r="N655" s="149" t="str" cm="1">
        <f t="array" ref="N655">IF(AND(K655:M655=""),"ยังไม่บันทึกข้อมูล",
IF(M655&lt;&gt;"",
IF(M655&gt;=1.3,M655,"เป็นไม้พุ่ม"),
IF(K655+L655&gt;=1.3,K655+L655,"เป็นไม้พุ่ม")))</f>
        <v>ยังไม่บันทึกข้อมูล</v>
      </c>
      <c r="O655" s="149" t="str">
        <f t="shared" si="82"/>
        <v>ข้อมูลไม่ถูกต้อง</v>
      </c>
      <c r="P655" s="149" t="str">
        <f t="shared" si="83"/>
        <v>ข้อมูลไม่ถูกต้อง</v>
      </c>
      <c r="Q655" s="149" t="str">
        <f t="shared" si="84"/>
        <v>ข้อมูลไม่ถูกต้อง</v>
      </c>
      <c r="R655" s="149" t="str">
        <f t="shared" si="85"/>
        <v>ข้อมูลไม่ถูกต้อง</v>
      </c>
      <c r="S655" s="149" t="str">
        <f>IF(ISNUMBER(R655),
IF(H$2=ตัวเลือก!A$30,"ยังไม่บันทึกข้อมูล",R655*0.27),"ข้อมูลไม่ถูกต้อง")</f>
        <v>ข้อมูลไม่ถูกต้อง</v>
      </c>
      <c r="T655" s="149" t="str">
        <f t="shared" si="86"/>
        <v>ข้อมูลไม่ถูกต้อง</v>
      </c>
      <c r="U655" s="149" t="str">
        <f>IF(ISNUMBER(R655),
IF(H$2=ตัวเลือก!A$30,"ยังไม่บันทึกข้อมูล",R655*0.47),"ข้อมูลไม่ถูกต้อง")</f>
        <v>ข้อมูลไม่ถูกต้อง</v>
      </c>
      <c r="V655" s="149" t="str">
        <f>IF(ISNUMBER(S655),
IF(H$2=ตัวเลือก!A$30,"ยังไม่บันทึกข้อมูล",S655*0.47),"ข้อมูลไม่ถูกต้อง")</f>
        <v>ข้อมูลไม่ถูกต้อง</v>
      </c>
      <c r="W655" s="149" t="str">
        <f t="shared" si="87"/>
        <v>ข้อมูลไม่ถูกต้อง</v>
      </c>
      <c r="X655" s="148" t="str">
        <f t="shared" si="88"/>
        <v>ข้อมูลไม่ถูกต้อง</v>
      </c>
      <c r="Y655" s="38"/>
      <c r="Z655" s="38"/>
      <c r="AA655" s="38"/>
    </row>
    <row r="656" spans="1:27" x14ac:dyDescent="0.45">
      <c r="A656" s="38">
        <v>651</v>
      </c>
      <c r="B656" s="38"/>
      <c r="C656" s="38"/>
      <c r="D656" s="38"/>
      <c r="E656" s="38"/>
      <c r="F656" s="35"/>
      <c r="G656" s="35"/>
      <c r="H656" s="150"/>
      <c r="I656" s="38"/>
      <c r="J656" s="149" t="str">
        <f t="shared" si="89"/>
        <v>รอข้อมูลคอลัมน์ H</v>
      </c>
      <c r="K656" s="150"/>
      <c r="L656" s="150"/>
      <c r="M656" s="150"/>
      <c r="N656" s="149" t="str" cm="1">
        <f t="array" ref="N656">IF(AND(K656:M656=""),"ยังไม่บันทึกข้อมูล",
IF(M656&lt;&gt;"",
IF(M656&gt;=1.3,M656,"เป็นไม้พุ่ม"),
IF(K656+L656&gt;=1.3,K656+L656,"เป็นไม้พุ่ม")))</f>
        <v>ยังไม่บันทึกข้อมูล</v>
      </c>
      <c r="O656" s="149" t="str">
        <f t="shared" si="82"/>
        <v>ข้อมูลไม่ถูกต้อง</v>
      </c>
      <c r="P656" s="149" t="str">
        <f t="shared" si="83"/>
        <v>ข้อมูลไม่ถูกต้อง</v>
      </c>
      <c r="Q656" s="149" t="str">
        <f t="shared" si="84"/>
        <v>ข้อมูลไม่ถูกต้อง</v>
      </c>
      <c r="R656" s="149" t="str">
        <f t="shared" si="85"/>
        <v>ข้อมูลไม่ถูกต้อง</v>
      </c>
      <c r="S656" s="149" t="str">
        <f>IF(ISNUMBER(R656),
IF(H$2=ตัวเลือก!A$30,"ยังไม่บันทึกข้อมูล",R656*0.27),"ข้อมูลไม่ถูกต้อง")</f>
        <v>ข้อมูลไม่ถูกต้อง</v>
      </c>
      <c r="T656" s="149" t="str">
        <f t="shared" si="86"/>
        <v>ข้อมูลไม่ถูกต้อง</v>
      </c>
      <c r="U656" s="149" t="str">
        <f>IF(ISNUMBER(R656),
IF(H$2=ตัวเลือก!A$30,"ยังไม่บันทึกข้อมูล",R656*0.47),"ข้อมูลไม่ถูกต้อง")</f>
        <v>ข้อมูลไม่ถูกต้อง</v>
      </c>
      <c r="V656" s="149" t="str">
        <f>IF(ISNUMBER(S656),
IF(H$2=ตัวเลือก!A$30,"ยังไม่บันทึกข้อมูล",S656*0.47),"ข้อมูลไม่ถูกต้อง")</f>
        <v>ข้อมูลไม่ถูกต้อง</v>
      </c>
      <c r="W656" s="149" t="str">
        <f t="shared" si="87"/>
        <v>ข้อมูลไม่ถูกต้อง</v>
      </c>
      <c r="X656" s="148" t="str">
        <f t="shared" si="88"/>
        <v>ข้อมูลไม่ถูกต้อง</v>
      </c>
      <c r="Y656" s="38"/>
      <c r="Z656" s="38"/>
      <c r="AA656" s="38"/>
    </row>
    <row r="657" spans="1:27" x14ac:dyDescent="0.45">
      <c r="A657" s="38">
        <v>652</v>
      </c>
      <c r="B657" s="38"/>
      <c r="C657" s="38"/>
      <c r="D657" s="38"/>
      <c r="E657" s="38"/>
      <c r="F657" s="35"/>
      <c r="G657" s="35"/>
      <c r="H657" s="150"/>
      <c r="I657" s="38"/>
      <c r="J657" s="149" t="str">
        <f t="shared" si="89"/>
        <v>รอข้อมูลคอลัมน์ H</v>
      </c>
      <c r="K657" s="150"/>
      <c r="L657" s="150"/>
      <c r="M657" s="150"/>
      <c r="N657" s="149" t="str" cm="1">
        <f t="array" ref="N657">IF(AND(K657:M657=""),"ยังไม่บันทึกข้อมูล",
IF(M657&lt;&gt;"",
IF(M657&gt;=1.3,M657,"เป็นไม้พุ่ม"),
IF(K657+L657&gt;=1.3,K657+L657,"เป็นไม้พุ่ม")))</f>
        <v>ยังไม่บันทึกข้อมูล</v>
      </c>
      <c r="O657" s="149" t="str">
        <f t="shared" si="82"/>
        <v>ข้อมูลไม่ถูกต้อง</v>
      </c>
      <c r="P657" s="149" t="str">
        <f t="shared" si="83"/>
        <v>ข้อมูลไม่ถูกต้อง</v>
      </c>
      <c r="Q657" s="149" t="str">
        <f t="shared" si="84"/>
        <v>ข้อมูลไม่ถูกต้อง</v>
      </c>
      <c r="R657" s="149" t="str">
        <f t="shared" si="85"/>
        <v>ข้อมูลไม่ถูกต้อง</v>
      </c>
      <c r="S657" s="149" t="str">
        <f>IF(ISNUMBER(R657),
IF(H$2=ตัวเลือก!A$30,"ยังไม่บันทึกข้อมูล",R657*0.27),"ข้อมูลไม่ถูกต้อง")</f>
        <v>ข้อมูลไม่ถูกต้อง</v>
      </c>
      <c r="T657" s="149" t="str">
        <f t="shared" si="86"/>
        <v>ข้อมูลไม่ถูกต้อง</v>
      </c>
      <c r="U657" s="149" t="str">
        <f>IF(ISNUMBER(R657),
IF(H$2=ตัวเลือก!A$30,"ยังไม่บันทึกข้อมูล",R657*0.47),"ข้อมูลไม่ถูกต้อง")</f>
        <v>ข้อมูลไม่ถูกต้อง</v>
      </c>
      <c r="V657" s="149" t="str">
        <f>IF(ISNUMBER(S657),
IF(H$2=ตัวเลือก!A$30,"ยังไม่บันทึกข้อมูล",S657*0.47),"ข้อมูลไม่ถูกต้อง")</f>
        <v>ข้อมูลไม่ถูกต้อง</v>
      </c>
      <c r="W657" s="149" t="str">
        <f t="shared" si="87"/>
        <v>ข้อมูลไม่ถูกต้อง</v>
      </c>
      <c r="X657" s="148" t="str">
        <f t="shared" si="88"/>
        <v>ข้อมูลไม่ถูกต้อง</v>
      </c>
      <c r="Y657" s="38"/>
      <c r="Z657" s="38"/>
      <c r="AA657" s="38"/>
    </row>
    <row r="658" spans="1:27" x14ac:dyDescent="0.45">
      <c r="A658" s="38">
        <v>653</v>
      </c>
      <c r="B658" s="38"/>
      <c r="C658" s="38"/>
      <c r="D658" s="38"/>
      <c r="E658" s="38"/>
      <c r="F658" s="35"/>
      <c r="G658" s="35"/>
      <c r="H658" s="150"/>
      <c r="I658" s="38"/>
      <c r="J658" s="149" t="str">
        <f t="shared" si="89"/>
        <v>รอข้อมูลคอลัมน์ H</v>
      </c>
      <c r="K658" s="150"/>
      <c r="L658" s="150"/>
      <c r="M658" s="150"/>
      <c r="N658" s="149" t="str" cm="1">
        <f t="array" ref="N658">IF(AND(K658:M658=""),"ยังไม่บันทึกข้อมูล",
IF(M658&lt;&gt;"",
IF(M658&gt;=1.3,M658,"เป็นไม้พุ่ม"),
IF(K658+L658&gt;=1.3,K658+L658,"เป็นไม้พุ่ม")))</f>
        <v>ยังไม่บันทึกข้อมูล</v>
      </c>
      <c r="O658" s="149" t="str">
        <f t="shared" si="82"/>
        <v>ข้อมูลไม่ถูกต้อง</v>
      </c>
      <c r="P658" s="149" t="str">
        <f t="shared" si="83"/>
        <v>ข้อมูลไม่ถูกต้อง</v>
      </c>
      <c r="Q658" s="149" t="str">
        <f t="shared" si="84"/>
        <v>ข้อมูลไม่ถูกต้อง</v>
      </c>
      <c r="R658" s="149" t="str">
        <f t="shared" si="85"/>
        <v>ข้อมูลไม่ถูกต้อง</v>
      </c>
      <c r="S658" s="149" t="str">
        <f>IF(ISNUMBER(R658),
IF(H$2=ตัวเลือก!A$30,"ยังไม่บันทึกข้อมูล",R658*0.27),"ข้อมูลไม่ถูกต้อง")</f>
        <v>ข้อมูลไม่ถูกต้อง</v>
      </c>
      <c r="T658" s="149" t="str">
        <f t="shared" si="86"/>
        <v>ข้อมูลไม่ถูกต้อง</v>
      </c>
      <c r="U658" s="149" t="str">
        <f>IF(ISNUMBER(R658),
IF(H$2=ตัวเลือก!A$30,"ยังไม่บันทึกข้อมูล",R658*0.47),"ข้อมูลไม่ถูกต้อง")</f>
        <v>ข้อมูลไม่ถูกต้อง</v>
      </c>
      <c r="V658" s="149" t="str">
        <f>IF(ISNUMBER(S658),
IF(H$2=ตัวเลือก!A$30,"ยังไม่บันทึกข้อมูล",S658*0.47),"ข้อมูลไม่ถูกต้อง")</f>
        <v>ข้อมูลไม่ถูกต้อง</v>
      </c>
      <c r="W658" s="149" t="str">
        <f t="shared" si="87"/>
        <v>ข้อมูลไม่ถูกต้อง</v>
      </c>
      <c r="X658" s="148" t="str">
        <f t="shared" si="88"/>
        <v>ข้อมูลไม่ถูกต้อง</v>
      </c>
      <c r="Y658" s="38"/>
      <c r="Z658" s="38"/>
      <c r="AA658" s="38"/>
    </row>
    <row r="659" spans="1:27" x14ac:dyDescent="0.45">
      <c r="A659" s="38">
        <v>654</v>
      </c>
      <c r="B659" s="38"/>
      <c r="C659" s="38"/>
      <c r="D659" s="38"/>
      <c r="E659" s="38"/>
      <c r="F659" s="35"/>
      <c r="G659" s="35"/>
      <c r="H659" s="150"/>
      <c r="I659" s="38"/>
      <c r="J659" s="149" t="str">
        <f t="shared" si="89"/>
        <v>รอข้อมูลคอลัมน์ H</v>
      </c>
      <c r="K659" s="150"/>
      <c r="L659" s="150"/>
      <c r="M659" s="150"/>
      <c r="N659" s="149" t="str" cm="1">
        <f t="array" ref="N659">IF(AND(K659:M659=""),"ยังไม่บันทึกข้อมูล",
IF(M659&lt;&gt;"",
IF(M659&gt;=1.3,M659,"เป็นไม้พุ่ม"),
IF(K659+L659&gt;=1.3,K659+L659,"เป็นไม้พุ่ม")))</f>
        <v>ยังไม่บันทึกข้อมูล</v>
      </c>
      <c r="O659" s="149" t="str">
        <f t="shared" si="82"/>
        <v>ข้อมูลไม่ถูกต้อง</v>
      </c>
      <c r="P659" s="149" t="str">
        <f t="shared" si="83"/>
        <v>ข้อมูลไม่ถูกต้อง</v>
      </c>
      <c r="Q659" s="149" t="str">
        <f t="shared" si="84"/>
        <v>ข้อมูลไม่ถูกต้อง</v>
      </c>
      <c r="R659" s="149" t="str">
        <f t="shared" si="85"/>
        <v>ข้อมูลไม่ถูกต้อง</v>
      </c>
      <c r="S659" s="149" t="str">
        <f>IF(ISNUMBER(R659),
IF(H$2=ตัวเลือก!A$30,"ยังไม่บันทึกข้อมูล",R659*0.27),"ข้อมูลไม่ถูกต้อง")</f>
        <v>ข้อมูลไม่ถูกต้อง</v>
      </c>
      <c r="T659" s="149" t="str">
        <f t="shared" si="86"/>
        <v>ข้อมูลไม่ถูกต้อง</v>
      </c>
      <c r="U659" s="149" t="str">
        <f>IF(ISNUMBER(R659),
IF(H$2=ตัวเลือก!A$30,"ยังไม่บันทึกข้อมูล",R659*0.47),"ข้อมูลไม่ถูกต้อง")</f>
        <v>ข้อมูลไม่ถูกต้อง</v>
      </c>
      <c r="V659" s="149" t="str">
        <f>IF(ISNUMBER(S659),
IF(H$2=ตัวเลือก!A$30,"ยังไม่บันทึกข้อมูล",S659*0.47),"ข้อมูลไม่ถูกต้อง")</f>
        <v>ข้อมูลไม่ถูกต้อง</v>
      </c>
      <c r="W659" s="149" t="str">
        <f t="shared" si="87"/>
        <v>ข้อมูลไม่ถูกต้อง</v>
      </c>
      <c r="X659" s="148" t="str">
        <f t="shared" si="88"/>
        <v>ข้อมูลไม่ถูกต้อง</v>
      </c>
      <c r="Y659" s="38"/>
      <c r="Z659" s="38"/>
      <c r="AA659" s="38"/>
    </row>
    <row r="660" spans="1:27" x14ac:dyDescent="0.45">
      <c r="A660" s="38">
        <v>655</v>
      </c>
      <c r="B660" s="38"/>
      <c r="C660" s="38"/>
      <c r="D660" s="38"/>
      <c r="E660" s="38"/>
      <c r="F660" s="35"/>
      <c r="G660" s="35"/>
      <c r="H660" s="150"/>
      <c r="I660" s="38"/>
      <c r="J660" s="149" t="str">
        <f t="shared" si="89"/>
        <v>รอข้อมูลคอลัมน์ H</v>
      </c>
      <c r="K660" s="150"/>
      <c r="L660" s="150"/>
      <c r="M660" s="150"/>
      <c r="N660" s="149" t="str" cm="1">
        <f t="array" ref="N660">IF(AND(K660:M660=""),"ยังไม่บันทึกข้อมูล",
IF(M660&lt;&gt;"",
IF(M660&gt;=1.3,M660,"เป็นไม้พุ่ม"),
IF(K660+L660&gt;=1.3,K660+L660,"เป็นไม้พุ่ม")))</f>
        <v>ยังไม่บันทึกข้อมูล</v>
      </c>
      <c r="O660" s="149" t="str">
        <f t="shared" si="82"/>
        <v>ข้อมูลไม่ถูกต้อง</v>
      </c>
      <c r="P660" s="149" t="str">
        <f t="shared" si="83"/>
        <v>ข้อมูลไม่ถูกต้อง</v>
      </c>
      <c r="Q660" s="149" t="str">
        <f t="shared" si="84"/>
        <v>ข้อมูลไม่ถูกต้อง</v>
      </c>
      <c r="R660" s="149" t="str">
        <f t="shared" si="85"/>
        <v>ข้อมูลไม่ถูกต้อง</v>
      </c>
      <c r="S660" s="149" t="str">
        <f>IF(ISNUMBER(R660),
IF(H$2=ตัวเลือก!A$30,"ยังไม่บันทึกข้อมูล",R660*0.27),"ข้อมูลไม่ถูกต้อง")</f>
        <v>ข้อมูลไม่ถูกต้อง</v>
      </c>
      <c r="T660" s="149" t="str">
        <f t="shared" si="86"/>
        <v>ข้อมูลไม่ถูกต้อง</v>
      </c>
      <c r="U660" s="149" t="str">
        <f>IF(ISNUMBER(R660),
IF(H$2=ตัวเลือก!A$30,"ยังไม่บันทึกข้อมูล",R660*0.47),"ข้อมูลไม่ถูกต้อง")</f>
        <v>ข้อมูลไม่ถูกต้อง</v>
      </c>
      <c r="V660" s="149" t="str">
        <f>IF(ISNUMBER(S660),
IF(H$2=ตัวเลือก!A$30,"ยังไม่บันทึกข้อมูล",S660*0.47),"ข้อมูลไม่ถูกต้อง")</f>
        <v>ข้อมูลไม่ถูกต้อง</v>
      </c>
      <c r="W660" s="149" t="str">
        <f t="shared" si="87"/>
        <v>ข้อมูลไม่ถูกต้อง</v>
      </c>
      <c r="X660" s="148" t="str">
        <f t="shared" si="88"/>
        <v>ข้อมูลไม่ถูกต้อง</v>
      </c>
      <c r="Y660" s="38"/>
      <c r="Z660" s="38"/>
      <c r="AA660" s="38"/>
    </row>
    <row r="661" spans="1:27" x14ac:dyDescent="0.45">
      <c r="A661" s="38">
        <v>656</v>
      </c>
      <c r="B661" s="38"/>
      <c r="C661" s="38"/>
      <c r="D661" s="38"/>
      <c r="E661" s="38"/>
      <c r="F661" s="35"/>
      <c r="G661" s="35"/>
      <c r="H661" s="150"/>
      <c r="I661" s="38"/>
      <c r="J661" s="149" t="str">
        <f t="shared" si="89"/>
        <v>รอข้อมูลคอลัมน์ H</v>
      </c>
      <c r="K661" s="150"/>
      <c r="L661" s="150"/>
      <c r="M661" s="150"/>
      <c r="N661" s="149" t="str" cm="1">
        <f t="array" ref="N661">IF(AND(K661:M661=""),"ยังไม่บันทึกข้อมูล",
IF(M661&lt;&gt;"",
IF(M661&gt;=1.3,M661,"เป็นไม้พุ่ม"),
IF(K661+L661&gt;=1.3,K661+L661,"เป็นไม้พุ่ม")))</f>
        <v>ยังไม่บันทึกข้อมูล</v>
      </c>
      <c r="O661" s="149" t="str">
        <f t="shared" si="82"/>
        <v>ข้อมูลไม่ถูกต้อง</v>
      </c>
      <c r="P661" s="149" t="str">
        <f t="shared" si="83"/>
        <v>ข้อมูลไม่ถูกต้อง</v>
      </c>
      <c r="Q661" s="149" t="str">
        <f t="shared" si="84"/>
        <v>ข้อมูลไม่ถูกต้อง</v>
      </c>
      <c r="R661" s="149" t="str">
        <f t="shared" si="85"/>
        <v>ข้อมูลไม่ถูกต้อง</v>
      </c>
      <c r="S661" s="149" t="str">
        <f>IF(ISNUMBER(R661),
IF(H$2=ตัวเลือก!A$30,"ยังไม่บันทึกข้อมูล",R661*0.27),"ข้อมูลไม่ถูกต้อง")</f>
        <v>ข้อมูลไม่ถูกต้อง</v>
      </c>
      <c r="T661" s="149" t="str">
        <f t="shared" si="86"/>
        <v>ข้อมูลไม่ถูกต้อง</v>
      </c>
      <c r="U661" s="149" t="str">
        <f>IF(ISNUMBER(R661),
IF(H$2=ตัวเลือก!A$30,"ยังไม่บันทึกข้อมูล",R661*0.47),"ข้อมูลไม่ถูกต้อง")</f>
        <v>ข้อมูลไม่ถูกต้อง</v>
      </c>
      <c r="V661" s="149" t="str">
        <f>IF(ISNUMBER(S661),
IF(H$2=ตัวเลือก!A$30,"ยังไม่บันทึกข้อมูล",S661*0.47),"ข้อมูลไม่ถูกต้อง")</f>
        <v>ข้อมูลไม่ถูกต้อง</v>
      </c>
      <c r="W661" s="149" t="str">
        <f t="shared" si="87"/>
        <v>ข้อมูลไม่ถูกต้อง</v>
      </c>
      <c r="X661" s="148" t="str">
        <f t="shared" si="88"/>
        <v>ข้อมูลไม่ถูกต้อง</v>
      </c>
      <c r="Y661" s="38"/>
      <c r="Z661" s="38"/>
      <c r="AA661" s="38"/>
    </row>
    <row r="662" spans="1:27" x14ac:dyDescent="0.45">
      <c r="A662" s="38">
        <v>657</v>
      </c>
      <c r="B662" s="38"/>
      <c r="C662" s="38"/>
      <c r="D662" s="38"/>
      <c r="E662" s="38"/>
      <c r="F662" s="35"/>
      <c r="G662" s="35"/>
      <c r="H662" s="150"/>
      <c r="I662" s="38"/>
      <c r="J662" s="149" t="str">
        <f t="shared" si="89"/>
        <v>รอข้อมูลคอลัมน์ H</v>
      </c>
      <c r="K662" s="150"/>
      <c r="L662" s="150"/>
      <c r="M662" s="150"/>
      <c r="N662" s="149" t="str" cm="1">
        <f t="array" ref="N662">IF(AND(K662:M662=""),"ยังไม่บันทึกข้อมูล",
IF(M662&lt;&gt;"",
IF(M662&gt;=1.3,M662,"เป็นไม้พุ่ม"),
IF(K662+L662&gt;=1.3,K662+L662,"เป็นไม้พุ่ม")))</f>
        <v>ยังไม่บันทึกข้อมูล</v>
      </c>
      <c r="O662" s="149" t="str">
        <f t="shared" si="82"/>
        <v>ข้อมูลไม่ถูกต้อง</v>
      </c>
      <c r="P662" s="149" t="str">
        <f t="shared" si="83"/>
        <v>ข้อมูลไม่ถูกต้อง</v>
      </c>
      <c r="Q662" s="149" t="str">
        <f t="shared" si="84"/>
        <v>ข้อมูลไม่ถูกต้อง</v>
      </c>
      <c r="R662" s="149" t="str">
        <f t="shared" si="85"/>
        <v>ข้อมูลไม่ถูกต้อง</v>
      </c>
      <c r="S662" s="149" t="str">
        <f>IF(ISNUMBER(R662),
IF(H$2=ตัวเลือก!A$30,"ยังไม่บันทึกข้อมูล",R662*0.27),"ข้อมูลไม่ถูกต้อง")</f>
        <v>ข้อมูลไม่ถูกต้อง</v>
      </c>
      <c r="T662" s="149" t="str">
        <f t="shared" si="86"/>
        <v>ข้อมูลไม่ถูกต้อง</v>
      </c>
      <c r="U662" s="149" t="str">
        <f>IF(ISNUMBER(R662),
IF(H$2=ตัวเลือก!A$30,"ยังไม่บันทึกข้อมูล",R662*0.47),"ข้อมูลไม่ถูกต้อง")</f>
        <v>ข้อมูลไม่ถูกต้อง</v>
      </c>
      <c r="V662" s="149" t="str">
        <f>IF(ISNUMBER(S662),
IF(H$2=ตัวเลือก!A$30,"ยังไม่บันทึกข้อมูล",S662*0.47),"ข้อมูลไม่ถูกต้อง")</f>
        <v>ข้อมูลไม่ถูกต้อง</v>
      </c>
      <c r="W662" s="149" t="str">
        <f t="shared" si="87"/>
        <v>ข้อมูลไม่ถูกต้อง</v>
      </c>
      <c r="X662" s="148" t="str">
        <f t="shared" si="88"/>
        <v>ข้อมูลไม่ถูกต้อง</v>
      </c>
      <c r="Y662" s="38"/>
      <c r="Z662" s="38"/>
      <c r="AA662" s="38"/>
    </row>
    <row r="663" spans="1:27" x14ac:dyDescent="0.45">
      <c r="A663" s="38">
        <v>658</v>
      </c>
      <c r="B663" s="38"/>
      <c r="C663" s="38"/>
      <c r="D663" s="38"/>
      <c r="E663" s="38"/>
      <c r="F663" s="35"/>
      <c r="G663" s="35"/>
      <c r="H663" s="150"/>
      <c r="I663" s="38"/>
      <c r="J663" s="149" t="str">
        <f t="shared" si="89"/>
        <v>รอข้อมูลคอลัมน์ H</v>
      </c>
      <c r="K663" s="150"/>
      <c r="L663" s="150"/>
      <c r="M663" s="150"/>
      <c r="N663" s="149" t="str" cm="1">
        <f t="array" ref="N663">IF(AND(K663:M663=""),"ยังไม่บันทึกข้อมูล",
IF(M663&lt;&gt;"",
IF(M663&gt;=1.3,M663,"เป็นไม้พุ่ม"),
IF(K663+L663&gt;=1.3,K663+L663,"เป็นไม้พุ่ม")))</f>
        <v>ยังไม่บันทึกข้อมูล</v>
      </c>
      <c r="O663" s="149" t="str">
        <f t="shared" si="82"/>
        <v>ข้อมูลไม่ถูกต้อง</v>
      </c>
      <c r="P663" s="149" t="str">
        <f t="shared" si="83"/>
        <v>ข้อมูลไม่ถูกต้อง</v>
      </c>
      <c r="Q663" s="149" t="str">
        <f t="shared" si="84"/>
        <v>ข้อมูลไม่ถูกต้อง</v>
      </c>
      <c r="R663" s="149" t="str">
        <f t="shared" si="85"/>
        <v>ข้อมูลไม่ถูกต้อง</v>
      </c>
      <c r="S663" s="149" t="str">
        <f>IF(ISNUMBER(R663),
IF(H$2=ตัวเลือก!A$30,"ยังไม่บันทึกข้อมูล",R663*0.27),"ข้อมูลไม่ถูกต้อง")</f>
        <v>ข้อมูลไม่ถูกต้อง</v>
      </c>
      <c r="T663" s="149" t="str">
        <f t="shared" si="86"/>
        <v>ข้อมูลไม่ถูกต้อง</v>
      </c>
      <c r="U663" s="149" t="str">
        <f>IF(ISNUMBER(R663),
IF(H$2=ตัวเลือก!A$30,"ยังไม่บันทึกข้อมูล",R663*0.47),"ข้อมูลไม่ถูกต้อง")</f>
        <v>ข้อมูลไม่ถูกต้อง</v>
      </c>
      <c r="V663" s="149" t="str">
        <f>IF(ISNUMBER(S663),
IF(H$2=ตัวเลือก!A$30,"ยังไม่บันทึกข้อมูล",S663*0.47),"ข้อมูลไม่ถูกต้อง")</f>
        <v>ข้อมูลไม่ถูกต้อง</v>
      </c>
      <c r="W663" s="149" t="str">
        <f t="shared" si="87"/>
        <v>ข้อมูลไม่ถูกต้อง</v>
      </c>
      <c r="X663" s="148" t="str">
        <f t="shared" si="88"/>
        <v>ข้อมูลไม่ถูกต้อง</v>
      </c>
      <c r="Y663" s="38"/>
      <c r="Z663" s="38"/>
      <c r="AA663" s="38"/>
    </row>
    <row r="664" spans="1:27" x14ac:dyDescent="0.45">
      <c r="A664" s="38">
        <v>659</v>
      </c>
      <c r="B664" s="38"/>
      <c r="C664" s="38"/>
      <c r="D664" s="38"/>
      <c r="E664" s="38"/>
      <c r="F664" s="35"/>
      <c r="G664" s="35"/>
      <c r="H664" s="150"/>
      <c r="I664" s="38"/>
      <c r="J664" s="149" t="str">
        <f t="shared" si="89"/>
        <v>รอข้อมูลคอลัมน์ H</v>
      </c>
      <c r="K664" s="150"/>
      <c r="L664" s="150"/>
      <c r="M664" s="150"/>
      <c r="N664" s="149" t="str" cm="1">
        <f t="array" ref="N664">IF(AND(K664:M664=""),"ยังไม่บันทึกข้อมูล",
IF(M664&lt;&gt;"",
IF(M664&gt;=1.3,M664,"เป็นไม้พุ่ม"),
IF(K664+L664&gt;=1.3,K664+L664,"เป็นไม้พุ่ม")))</f>
        <v>ยังไม่บันทึกข้อมูล</v>
      </c>
      <c r="O664" s="149" t="str">
        <f t="shared" si="82"/>
        <v>ข้อมูลไม่ถูกต้อง</v>
      </c>
      <c r="P664" s="149" t="str">
        <f t="shared" si="83"/>
        <v>ข้อมูลไม่ถูกต้อง</v>
      </c>
      <c r="Q664" s="149" t="str">
        <f t="shared" si="84"/>
        <v>ข้อมูลไม่ถูกต้อง</v>
      </c>
      <c r="R664" s="149" t="str">
        <f t="shared" si="85"/>
        <v>ข้อมูลไม่ถูกต้อง</v>
      </c>
      <c r="S664" s="149" t="str">
        <f>IF(ISNUMBER(R664),
IF(H$2=ตัวเลือก!A$30,"ยังไม่บันทึกข้อมูล",R664*0.27),"ข้อมูลไม่ถูกต้อง")</f>
        <v>ข้อมูลไม่ถูกต้อง</v>
      </c>
      <c r="T664" s="149" t="str">
        <f t="shared" si="86"/>
        <v>ข้อมูลไม่ถูกต้อง</v>
      </c>
      <c r="U664" s="149" t="str">
        <f>IF(ISNUMBER(R664),
IF(H$2=ตัวเลือก!A$30,"ยังไม่บันทึกข้อมูล",R664*0.47),"ข้อมูลไม่ถูกต้อง")</f>
        <v>ข้อมูลไม่ถูกต้อง</v>
      </c>
      <c r="V664" s="149" t="str">
        <f>IF(ISNUMBER(S664),
IF(H$2=ตัวเลือก!A$30,"ยังไม่บันทึกข้อมูล",S664*0.47),"ข้อมูลไม่ถูกต้อง")</f>
        <v>ข้อมูลไม่ถูกต้อง</v>
      </c>
      <c r="W664" s="149" t="str">
        <f t="shared" si="87"/>
        <v>ข้อมูลไม่ถูกต้อง</v>
      </c>
      <c r="X664" s="148" t="str">
        <f t="shared" si="88"/>
        <v>ข้อมูลไม่ถูกต้อง</v>
      </c>
      <c r="Y664" s="38"/>
      <c r="Z664" s="38"/>
      <c r="AA664" s="38"/>
    </row>
    <row r="665" spans="1:27" x14ac:dyDescent="0.45">
      <c r="A665" s="38">
        <v>660</v>
      </c>
      <c r="B665" s="38"/>
      <c r="C665" s="38"/>
      <c r="D665" s="38"/>
      <c r="E665" s="38"/>
      <c r="F665" s="35"/>
      <c r="G665" s="35"/>
      <c r="H665" s="150"/>
      <c r="I665" s="38"/>
      <c r="J665" s="149" t="str">
        <f t="shared" si="89"/>
        <v>รอข้อมูลคอลัมน์ H</v>
      </c>
      <c r="K665" s="150"/>
      <c r="L665" s="150"/>
      <c r="M665" s="150"/>
      <c r="N665" s="149" t="str" cm="1">
        <f t="array" ref="N665">IF(AND(K665:M665=""),"ยังไม่บันทึกข้อมูล",
IF(M665&lt;&gt;"",
IF(M665&gt;=1.3,M665,"เป็นไม้พุ่ม"),
IF(K665+L665&gt;=1.3,K665+L665,"เป็นไม้พุ่ม")))</f>
        <v>ยังไม่บันทึกข้อมูล</v>
      </c>
      <c r="O665" s="149" t="str">
        <f t="shared" si="82"/>
        <v>ข้อมูลไม่ถูกต้อง</v>
      </c>
      <c r="P665" s="149" t="str">
        <f t="shared" si="83"/>
        <v>ข้อมูลไม่ถูกต้อง</v>
      </c>
      <c r="Q665" s="149" t="str">
        <f t="shared" si="84"/>
        <v>ข้อมูลไม่ถูกต้อง</v>
      </c>
      <c r="R665" s="149" t="str">
        <f t="shared" si="85"/>
        <v>ข้อมูลไม่ถูกต้อง</v>
      </c>
      <c r="S665" s="149" t="str">
        <f>IF(ISNUMBER(R665),
IF(H$2=ตัวเลือก!A$30,"ยังไม่บันทึกข้อมูล",R665*0.27),"ข้อมูลไม่ถูกต้อง")</f>
        <v>ข้อมูลไม่ถูกต้อง</v>
      </c>
      <c r="T665" s="149" t="str">
        <f t="shared" si="86"/>
        <v>ข้อมูลไม่ถูกต้อง</v>
      </c>
      <c r="U665" s="149" t="str">
        <f>IF(ISNUMBER(R665),
IF(H$2=ตัวเลือก!A$30,"ยังไม่บันทึกข้อมูล",R665*0.47),"ข้อมูลไม่ถูกต้อง")</f>
        <v>ข้อมูลไม่ถูกต้อง</v>
      </c>
      <c r="V665" s="149" t="str">
        <f>IF(ISNUMBER(S665),
IF(H$2=ตัวเลือก!A$30,"ยังไม่บันทึกข้อมูล",S665*0.47),"ข้อมูลไม่ถูกต้อง")</f>
        <v>ข้อมูลไม่ถูกต้อง</v>
      </c>
      <c r="W665" s="149" t="str">
        <f t="shared" si="87"/>
        <v>ข้อมูลไม่ถูกต้อง</v>
      </c>
      <c r="X665" s="148" t="str">
        <f t="shared" si="88"/>
        <v>ข้อมูลไม่ถูกต้อง</v>
      </c>
      <c r="Y665" s="38"/>
      <c r="Z665" s="38"/>
      <c r="AA665" s="38"/>
    </row>
    <row r="666" spans="1:27" x14ac:dyDescent="0.45">
      <c r="A666" s="38">
        <v>661</v>
      </c>
      <c r="B666" s="38"/>
      <c r="C666" s="38"/>
      <c r="D666" s="38"/>
      <c r="E666" s="38"/>
      <c r="F666" s="35"/>
      <c r="G666" s="35"/>
      <c r="H666" s="150"/>
      <c r="I666" s="38"/>
      <c r="J666" s="149" t="str">
        <f t="shared" si="89"/>
        <v>รอข้อมูลคอลัมน์ H</v>
      </c>
      <c r="K666" s="150"/>
      <c r="L666" s="150"/>
      <c r="M666" s="150"/>
      <c r="N666" s="149" t="str" cm="1">
        <f t="array" ref="N666">IF(AND(K666:M666=""),"ยังไม่บันทึกข้อมูล",
IF(M666&lt;&gt;"",
IF(M666&gt;=1.3,M666,"เป็นไม้พุ่ม"),
IF(K666+L666&gt;=1.3,K666+L666,"เป็นไม้พุ่ม")))</f>
        <v>ยังไม่บันทึกข้อมูล</v>
      </c>
      <c r="O666" s="149" t="str">
        <f t="shared" si="82"/>
        <v>ข้อมูลไม่ถูกต้อง</v>
      </c>
      <c r="P666" s="149" t="str">
        <f t="shared" si="83"/>
        <v>ข้อมูลไม่ถูกต้อง</v>
      </c>
      <c r="Q666" s="149" t="str">
        <f t="shared" si="84"/>
        <v>ข้อมูลไม่ถูกต้อง</v>
      </c>
      <c r="R666" s="149" t="str">
        <f t="shared" si="85"/>
        <v>ข้อมูลไม่ถูกต้อง</v>
      </c>
      <c r="S666" s="149" t="str">
        <f>IF(ISNUMBER(R666),
IF(H$2=ตัวเลือก!A$30,"ยังไม่บันทึกข้อมูล",R666*0.27),"ข้อมูลไม่ถูกต้อง")</f>
        <v>ข้อมูลไม่ถูกต้อง</v>
      </c>
      <c r="T666" s="149" t="str">
        <f t="shared" si="86"/>
        <v>ข้อมูลไม่ถูกต้อง</v>
      </c>
      <c r="U666" s="149" t="str">
        <f>IF(ISNUMBER(R666),
IF(H$2=ตัวเลือก!A$30,"ยังไม่บันทึกข้อมูล",R666*0.47),"ข้อมูลไม่ถูกต้อง")</f>
        <v>ข้อมูลไม่ถูกต้อง</v>
      </c>
      <c r="V666" s="149" t="str">
        <f>IF(ISNUMBER(S666),
IF(H$2=ตัวเลือก!A$30,"ยังไม่บันทึกข้อมูล",S666*0.47),"ข้อมูลไม่ถูกต้อง")</f>
        <v>ข้อมูลไม่ถูกต้อง</v>
      </c>
      <c r="W666" s="149" t="str">
        <f t="shared" si="87"/>
        <v>ข้อมูลไม่ถูกต้อง</v>
      </c>
      <c r="X666" s="148" t="str">
        <f t="shared" si="88"/>
        <v>ข้อมูลไม่ถูกต้อง</v>
      </c>
      <c r="Y666" s="38"/>
      <c r="Z666" s="38"/>
      <c r="AA666" s="38"/>
    </row>
    <row r="667" spans="1:27" x14ac:dyDescent="0.45">
      <c r="A667" s="38">
        <v>662</v>
      </c>
      <c r="B667" s="38"/>
      <c r="C667" s="38"/>
      <c r="D667" s="38"/>
      <c r="E667" s="38"/>
      <c r="F667" s="35"/>
      <c r="G667" s="35"/>
      <c r="H667" s="150"/>
      <c r="I667" s="38"/>
      <c r="J667" s="149" t="str">
        <f t="shared" si="89"/>
        <v>รอข้อมูลคอลัมน์ H</v>
      </c>
      <c r="K667" s="150"/>
      <c r="L667" s="150"/>
      <c r="M667" s="150"/>
      <c r="N667" s="149" t="str" cm="1">
        <f t="array" ref="N667">IF(AND(K667:M667=""),"ยังไม่บันทึกข้อมูล",
IF(M667&lt;&gt;"",
IF(M667&gt;=1.3,M667,"เป็นไม้พุ่ม"),
IF(K667+L667&gt;=1.3,K667+L667,"เป็นไม้พุ่ม")))</f>
        <v>ยังไม่บันทึกข้อมูล</v>
      </c>
      <c r="O667" s="149" t="str">
        <f t="shared" si="82"/>
        <v>ข้อมูลไม่ถูกต้อง</v>
      </c>
      <c r="P667" s="149" t="str">
        <f t="shared" si="83"/>
        <v>ข้อมูลไม่ถูกต้อง</v>
      </c>
      <c r="Q667" s="149" t="str">
        <f t="shared" si="84"/>
        <v>ข้อมูลไม่ถูกต้อง</v>
      </c>
      <c r="R667" s="149" t="str">
        <f t="shared" si="85"/>
        <v>ข้อมูลไม่ถูกต้อง</v>
      </c>
      <c r="S667" s="149" t="str">
        <f>IF(ISNUMBER(R667),
IF(H$2=ตัวเลือก!A$30,"ยังไม่บันทึกข้อมูล",R667*0.27),"ข้อมูลไม่ถูกต้อง")</f>
        <v>ข้อมูลไม่ถูกต้อง</v>
      </c>
      <c r="T667" s="149" t="str">
        <f t="shared" si="86"/>
        <v>ข้อมูลไม่ถูกต้อง</v>
      </c>
      <c r="U667" s="149" t="str">
        <f>IF(ISNUMBER(R667),
IF(H$2=ตัวเลือก!A$30,"ยังไม่บันทึกข้อมูล",R667*0.47),"ข้อมูลไม่ถูกต้อง")</f>
        <v>ข้อมูลไม่ถูกต้อง</v>
      </c>
      <c r="V667" s="149" t="str">
        <f>IF(ISNUMBER(S667),
IF(H$2=ตัวเลือก!A$30,"ยังไม่บันทึกข้อมูล",S667*0.47),"ข้อมูลไม่ถูกต้อง")</f>
        <v>ข้อมูลไม่ถูกต้อง</v>
      </c>
      <c r="W667" s="149" t="str">
        <f t="shared" si="87"/>
        <v>ข้อมูลไม่ถูกต้อง</v>
      </c>
      <c r="X667" s="148" t="str">
        <f t="shared" si="88"/>
        <v>ข้อมูลไม่ถูกต้อง</v>
      </c>
      <c r="Y667" s="38"/>
      <c r="Z667" s="38"/>
      <c r="AA667" s="38"/>
    </row>
    <row r="668" spans="1:27" x14ac:dyDescent="0.45">
      <c r="A668" s="38">
        <v>663</v>
      </c>
      <c r="B668" s="38"/>
      <c r="C668" s="38"/>
      <c r="D668" s="38"/>
      <c r="E668" s="38"/>
      <c r="F668" s="35"/>
      <c r="G668" s="35"/>
      <c r="H668" s="150"/>
      <c r="I668" s="38"/>
      <c r="J668" s="149" t="str">
        <f t="shared" si="89"/>
        <v>รอข้อมูลคอลัมน์ H</v>
      </c>
      <c r="K668" s="150"/>
      <c r="L668" s="150"/>
      <c r="M668" s="150"/>
      <c r="N668" s="149" t="str" cm="1">
        <f t="array" ref="N668">IF(AND(K668:M668=""),"ยังไม่บันทึกข้อมูล",
IF(M668&lt;&gt;"",
IF(M668&gt;=1.3,M668,"เป็นไม้พุ่ม"),
IF(K668+L668&gt;=1.3,K668+L668,"เป็นไม้พุ่ม")))</f>
        <v>ยังไม่บันทึกข้อมูล</v>
      </c>
      <c r="O668" s="149" t="str">
        <f t="shared" si="82"/>
        <v>ข้อมูลไม่ถูกต้อง</v>
      </c>
      <c r="P668" s="149" t="str">
        <f t="shared" si="83"/>
        <v>ข้อมูลไม่ถูกต้อง</v>
      </c>
      <c r="Q668" s="149" t="str">
        <f t="shared" si="84"/>
        <v>ข้อมูลไม่ถูกต้อง</v>
      </c>
      <c r="R668" s="149" t="str">
        <f t="shared" si="85"/>
        <v>ข้อมูลไม่ถูกต้อง</v>
      </c>
      <c r="S668" s="149" t="str">
        <f>IF(ISNUMBER(R668),
IF(H$2=ตัวเลือก!A$30,"ยังไม่บันทึกข้อมูล",R668*0.27),"ข้อมูลไม่ถูกต้อง")</f>
        <v>ข้อมูลไม่ถูกต้อง</v>
      </c>
      <c r="T668" s="149" t="str">
        <f t="shared" si="86"/>
        <v>ข้อมูลไม่ถูกต้อง</v>
      </c>
      <c r="U668" s="149" t="str">
        <f>IF(ISNUMBER(R668),
IF(H$2=ตัวเลือก!A$30,"ยังไม่บันทึกข้อมูล",R668*0.47),"ข้อมูลไม่ถูกต้อง")</f>
        <v>ข้อมูลไม่ถูกต้อง</v>
      </c>
      <c r="V668" s="149" t="str">
        <f>IF(ISNUMBER(S668),
IF(H$2=ตัวเลือก!A$30,"ยังไม่บันทึกข้อมูล",S668*0.47),"ข้อมูลไม่ถูกต้อง")</f>
        <v>ข้อมูลไม่ถูกต้อง</v>
      </c>
      <c r="W668" s="149" t="str">
        <f t="shared" si="87"/>
        <v>ข้อมูลไม่ถูกต้อง</v>
      </c>
      <c r="X668" s="148" t="str">
        <f t="shared" si="88"/>
        <v>ข้อมูลไม่ถูกต้อง</v>
      </c>
      <c r="Y668" s="38"/>
      <c r="Z668" s="38"/>
      <c r="AA668" s="38"/>
    </row>
    <row r="669" spans="1:27" x14ac:dyDescent="0.45">
      <c r="A669" s="38">
        <v>664</v>
      </c>
      <c r="B669" s="38"/>
      <c r="C669" s="38"/>
      <c r="D669" s="38"/>
      <c r="E669" s="38"/>
      <c r="F669" s="35"/>
      <c r="G669" s="35"/>
      <c r="H669" s="150"/>
      <c r="I669" s="38"/>
      <c r="J669" s="149" t="str">
        <f t="shared" si="89"/>
        <v>รอข้อมูลคอลัมน์ H</v>
      </c>
      <c r="K669" s="150"/>
      <c r="L669" s="150"/>
      <c r="M669" s="150"/>
      <c r="N669" s="149" t="str" cm="1">
        <f t="array" ref="N669">IF(AND(K669:M669=""),"ยังไม่บันทึกข้อมูล",
IF(M669&lt;&gt;"",
IF(M669&gt;=1.3,M669,"เป็นไม้พุ่ม"),
IF(K669+L669&gt;=1.3,K669+L669,"เป็นไม้พุ่ม")))</f>
        <v>ยังไม่บันทึกข้อมูล</v>
      </c>
      <c r="O669" s="149" t="str">
        <f t="shared" si="82"/>
        <v>ข้อมูลไม่ถูกต้อง</v>
      </c>
      <c r="P669" s="149" t="str">
        <f t="shared" si="83"/>
        <v>ข้อมูลไม่ถูกต้อง</v>
      </c>
      <c r="Q669" s="149" t="str">
        <f t="shared" si="84"/>
        <v>ข้อมูลไม่ถูกต้อง</v>
      </c>
      <c r="R669" s="149" t="str">
        <f t="shared" si="85"/>
        <v>ข้อมูลไม่ถูกต้อง</v>
      </c>
      <c r="S669" s="149" t="str">
        <f>IF(ISNUMBER(R669),
IF(H$2=ตัวเลือก!A$30,"ยังไม่บันทึกข้อมูล",R669*0.27),"ข้อมูลไม่ถูกต้อง")</f>
        <v>ข้อมูลไม่ถูกต้อง</v>
      </c>
      <c r="T669" s="149" t="str">
        <f t="shared" si="86"/>
        <v>ข้อมูลไม่ถูกต้อง</v>
      </c>
      <c r="U669" s="149" t="str">
        <f>IF(ISNUMBER(R669),
IF(H$2=ตัวเลือก!A$30,"ยังไม่บันทึกข้อมูล",R669*0.47),"ข้อมูลไม่ถูกต้อง")</f>
        <v>ข้อมูลไม่ถูกต้อง</v>
      </c>
      <c r="V669" s="149" t="str">
        <f>IF(ISNUMBER(S669),
IF(H$2=ตัวเลือก!A$30,"ยังไม่บันทึกข้อมูล",S669*0.47),"ข้อมูลไม่ถูกต้อง")</f>
        <v>ข้อมูลไม่ถูกต้อง</v>
      </c>
      <c r="W669" s="149" t="str">
        <f t="shared" si="87"/>
        <v>ข้อมูลไม่ถูกต้อง</v>
      </c>
      <c r="X669" s="148" t="str">
        <f t="shared" si="88"/>
        <v>ข้อมูลไม่ถูกต้อง</v>
      </c>
      <c r="Y669" s="38"/>
      <c r="Z669" s="38"/>
      <c r="AA669" s="38"/>
    </row>
    <row r="670" spans="1:27" x14ac:dyDescent="0.45">
      <c r="A670" s="38">
        <v>665</v>
      </c>
      <c r="B670" s="38"/>
      <c r="C670" s="38"/>
      <c r="D670" s="38"/>
      <c r="E670" s="38"/>
      <c r="F670" s="35"/>
      <c r="G670" s="35"/>
      <c r="H670" s="150"/>
      <c r="I670" s="38"/>
      <c r="J670" s="149" t="str">
        <f t="shared" si="89"/>
        <v>รอข้อมูลคอลัมน์ H</v>
      </c>
      <c r="K670" s="150"/>
      <c r="L670" s="150"/>
      <c r="M670" s="150"/>
      <c r="N670" s="149" t="str" cm="1">
        <f t="array" ref="N670">IF(AND(K670:M670=""),"ยังไม่บันทึกข้อมูล",
IF(M670&lt;&gt;"",
IF(M670&gt;=1.3,M670,"เป็นไม้พุ่ม"),
IF(K670+L670&gt;=1.3,K670+L670,"เป็นไม้พุ่ม")))</f>
        <v>ยังไม่บันทึกข้อมูล</v>
      </c>
      <c r="O670" s="149" t="str">
        <f t="shared" si="82"/>
        <v>ข้อมูลไม่ถูกต้อง</v>
      </c>
      <c r="P670" s="149" t="str">
        <f t="shared" si="83"/>
        <v>ข้อมูลไม่ถูกต้อง</v>
      </c>
      <c r="Q670" s="149" t="str">
        <f t="shared" si="84"/>
        <v>ข้อมูลไม่ถูกต้อง</v>
      </c>
      <c r="R670" s="149" t="str">
        <f t="shared" si="85"/>
        <v>ข้อมูลไม่ถูกต้อง</v>
      </c>
      <c r="S670" s="149" t="str">
        <f>IF(ISNUMBER(R670),
IF(H$2=ตัวเลือก!A$30,"ยังไม่บันทึกข้อมูล",R670*0.27),"ข้อมูลไม่ถูกต้อง")</f>
        <v>ข้อมูลไม่ถูกต้อง</v>
      </c>
      <c r="T670" s="149" t="str">
        <f t="shared" si="86"/>
        <v>ข้อมูลไม่ถูกต้อง</v>
      </c>
      <c r="U670" s="149" t="str">
        <f>IF(ISNUMBER(R670),
IF(H$2=ตัวเลือก!A$30,"ยังไม่บันทึกข้อมูล",R670*0.47),"ข้อมูลไม่ถูกต้อง")</f>
        <v>ข้อมูลไม่ถูกต้อง</v>
      </c>
      <c r="V670" s="149" t="str">
        <f>IF(ISNUMBER(S670),
IF(H$2=ตัวเลือก!A$30,"ยังไม่บันทึกข้อมูล",S670*0.47),"ข้อมูลไม่ถูกต้อง")</f>
        <v>ข้อมูลไม่ถูกต้อง</v>
      </c>
      <c r="W670" s="149" t="str">
        <f t="shared" si="87"/>
        <v>ข้อมูลไม่ถูกต้อง</v>
      </c>
      <c r="X670" s="148" t="str">
        <f t="shared" si="88"/>
        <v>ข้อมูลไม่ถูกต้อง</v>
      </c>
      <c r="Y670" s="38"/>
      <c r="Z670" s="38"/>
      <c r="AA670" s="38"/>
    </row>
    <row r="671" spans="1:27" x14ac:dyDescent="0.45">
      <c r="A671" s="38">
        <v>666</v>
      </c>
      <c r="B671" s="38"/>
      <c r="C671" s="38"/>
      <c r="D671" s="38"/>
      <c r="E671" s="38"/>
      <c r="F671" s="35"/>
      <c r="G671" s="35"/>
      <c r="H671" s="150"/>
      <c r="I671" s="38"/>
      <c r="J671" s="149" t="str">
        <f t="shared" si="89"/>
        <v>รอข้อมูลคอลัมน์ H</v>
      </c>
      <c r="K671" s="150"/>
      <c r="L671" s="150"/>
      <c r="M671" s="150"/>
      <c r="N671" s="149" t="str" cm="1">
        <f t="array" ref="N671">IF(AND(K671:M671=""),"ยังไม่บันทึกข้อมูล",
IF(M671&lt;&gt;"",
IF(M671&gt;=1.3,M671,"เป็นไม้พุ่ม"),
IF(K671+L671&gt;=1.3,K671+L671,"เป็นไม้พุ่ม")))</f>
        <v>ยังไม่บันทึกข้อมูล</v>
      </c>
      <c r="O671" s="149" t="str">
        <f t="shared" si="82"/>
        <v>ข้อมูลไม่ถูกต้อง</v>
      </c>
      <c r="P671" s="149" t="str">
        <f t="shared" si="83"/>
        <v>ข้อมูลไม่ถูกต้อง</v>
      </c>
      <c r="Q671" s="149" t="str">
        <f t="shared" si="84"/>
        <v>ข้อมูลไม่ถูกต้อง</v>
      </c>
      <c r="R671" s="149" t="str">
        <f t="shared" si="85"/>
        <v>ข้อมูลไม่ถูกต้อง</v>
      </c>
      <c r="S671" s="149" t="str">
        <f>IF(ISNUMBER(R671),
IF(H$2=ตัวเลือก!A$30,"ยังไม่บันทึกข้อมูล",R671*0.27),"ข้อมูลไม่ถูกต้อง")</f>
        <v>ข้อมูลไม่ถูกต้อง</v>
      </c>
      <c r="T671" s="149" t="str">
        <f t="shared" si="86"/>
        <v>ข้อมูลไม่ถูกต้อง</v>
      </c>
      <c r="U671" s="149" t="str">
        <f>IF(ISNUMBER(R671),
IF(H$2=ตัวเลือก!A$30,"ยังไม่บันทึกข้อมูล",R671*0.47),"ข้อมูลไม่ถูกต้อง")</f>
        <v>ข้อมูลไม่ถูกต้อง</v>
      </c>
      <c r="V671" s="149" t="str">
        <f>IF(ISNUMBER(S671),
IF(H$2=ตัวเลือก!A$30,"ยังไม่บันทึกข้อมูล",S671*0.47),"ข้อมูลไม่ถูกต้อง")</f>
        <v>ข้อมูลไม่ถูกต้อง</v>
      </c>
      <c r="W671" s="149" t="str">
        <f t="shared" si="87"/>
        <v>ข้อมูลไม่ถูกต้อง</v>
      </c>
      <c r="X671" s="148" t="str">
        <f t="shared" si="88"/>
        <v>ข้อมูลไม่ถูกต้อง</v>
      </c>
      <c r="Y671" s="38"/>
      <c r="Z671" s="38"/>
      <c r="AA671" s="38"/>
    </row>
    <row r="672" spans="1:27" x14ac:dyDescent="0.45">
      <c r="A672" s="38">
        <v>667</v>
      </c>
      <c r="B672" s="38"/>
      <c r="C672" s="38"/>
      <c r="D672" s="38"/>
      <c r="E672" s="38"/>
      <c r="F672" s="35"/>
      <c r="G672" s="35"/>
      <c r="H672" s="150"/>
      <c r="I672" s="38"/>
      <c r="J672" s="149" t="str">
        <f t="shared" si="89"/>
        <v>รอข้อมูลคอลัมน์ H</v>
      </c>
      <c r="K672" s="150"/>
      <c r="L672" s="150"/>
      <c r="M672" s="150"/>
      <c r="N672" s="149" t="str" cm="1">
        <f t="array" ref="N672">IF(AND(K672:M672=""),"ยังไม่บันทึกข้อมูล",
IF(M672&lt;&gt;"",
IF(M672&gt;=1.3,M672,"เป็นไม้พุ่ม"),
IF(K672+L672&gt;=1.3,K672+L672,"เป็นไม้พุ่ม")))</f>
        <v>ยังไม่บันทึกข้อมูล</v>
      </c>
      <c r="O672" s="149" t="str">
        <f t="shared" si="82"/>
        <v>ข้อมูลไม่ถูกต้อง</v>
      </c>
      <c r="P672" s="149" t="str">
        <f t="shared" si="83"/>
        <v>ข้อมูลไม่ถูกต้อง</v>
      </c>
      <c r="Q672" s="149" t="str">
        <f t="shared" si="84"/>
        <v>ข้อมูลไม่ถูกต้อง</v>
      </c>
      <c r="R672" s="149" t="str">
        <f t="shared" si="85"/>
        <v>ข้อมูลไม่ถูกต้อง</v>
      </c>
      <c r="S672" s="149" t="str">
        <f>IF(ISNUMBER(R672),
IF(H$2=ตัวเลือก!A$30,"ยังไม่บันทึกข้อมูล",R672*0.27),"ข้อมูลไม่ถูกต้อง")</f>
        <v>ข้อมูลไม่ถูกต้อง</v>
      </c>
      <c r="T672" s="149" t="str">
        <f t="shared" si="86"/>
        <v>ข้อมูลไม่ถูกต้อง</v>
      </c>
      <c r="U672" s="149" t="str">
        <f>IF(ISNUMBER(R672),
IF(H$2=ตัวเลือก!A$30,"ยังไม่บันทึกข้อมูล",R672*0.47),"ข้อมูลไม่ถูกต้อง")</f>
        <v>ข้อมูลไม่ถูกต้อง</v>
      </c>
      <c r="V672" s="149" t="str">
        <f>IF(ISNUMBER(S672),
IF(H$2=ตัวเลือก!A$30,"ยังไม่บันทึกข้อมูล",S672*0.47),"ข้อมูลไม่ถูกต้อง")</f>
        <v>ข้อมูลไม่ถูกต้อง</v>
      </c>
      <c r="W672" s="149" t="str">
        <f t="shared" si="87"/>
        <v>ข้อมูลไม่ถูกต้อง</v>
      </c>
      <c r="X672" s="148" t="str">
        <f t="shared" si="88"/>
        <v>ข้อมูลไม่ถูกต้อง</v>
      </c>
      <c r="Y672" s="38"/>
      <c r="Z672" s="38"/>
      <c r="AA672" s="38"/>
    </row>
    <row r="673" spans="1:27" x14ac:dyDescent="0.45">
      <c r="A673" s="38">
        <v>668</v>
      </c>
      <c r="B673" s="38"/>
      <c r="C673" s="38"/>
      <c r="D673" s="38"/>
      <c r="E673" s="38"/>
      <c r="F673" s="35"/>
      <c r="G673" s="35"/>
      <c r="H673" s="150"/>
      <c r="I673" s="38"/>
      <c r="J673" s="149" t="str">
        <f t="shared" si="89"/>
        <v>รอข้อมูลคอลัมน์ H</v>
      </c>
      <c r="K673" s="150"/>
      <c r="L673" s="150"/>
      <c r="M673" s="150"/>
      <c r="N673" s="149" t="str" cm="1">
        <f t="array" ref="N673">IF(AND(K673:M673=""),"ยังไม่บันทึกข้อมูล",
IF(M673&lt;&gt;"",
IF(M673&gt;=1.3,M673,"เป็นไม้พุ่ม"),
IF(K673+L673&gt;=1.3,K673+L673,"เป็นไม้พุ่ม")))</f>
        <v>ยังไม่บันทึกข้อมูล</v>
      </c>
      <c r="O673" s="149" t="str">
        <f t="shared" si="82"/>
        <v>ข้อมูลไม่ถูกต้อง</v>
      </c>
      <c r="P673" s="149" t="str">
        <f t="shared" si="83"/>
        <v>ข้อมูลไม่ถูกต้อง</v>
      </c>
      <c r="Q673" s="149" t="str">
        <f t="shared" si="84"/>
        <v>ข้อมูลไม่ถูกต้อง</v>
      </c>
      <c r="R673" s="149" t="str">
        <f t="shared" si="85"/>
        <v>ข้อมูลไม่ถูกต้อง</v>
      </c>
      <c r="S673" s="149" t="str">
        <f>IF(ISNUMBER(R673),
IF(H$2=ตัวเลือก!A$30,"ยังไม่บันทึกข้อมูล",R673*0.27),"ข้อมูลไม่ถูกต้อง")</f>
        <v>ข้อมูลไม่ถูกต้อง</v>
      </c>
      <c r="T673" s="149" t="str">
        <f t="shared" si="86"/>
        <v>ข้อมูลไม่ถูกต้อง</v>
      </c>
      <c r="U673" s="149" t="str">
        <f>IF(ISNUMBER(R673),
IF(H$2=ตัวเลือก!A$30,"ยังไม่บันทึกข้อมูล",R673*0.47),"ข้อมูลไม่ถูกต้อง")</f>
        <v>ข้อมูลไม่ถูกต้อง</v>
      </c>
      <c r="V673" s="149" t="str">
        <f>IF(ISNUMBER(S673),
IF(H$2=ตัวเลือก!A$30,"ยังไม่บันทึกข้อมูล",S673*0.47),"ข้อมูลไม่ถูกต้อง")</f>
        <v>ข้อมูลไม่ถูกต้อง</v>
      </c>
      <c r="W673" s="149" t="str">
        <f t="shared" si="87"/>
        <v>ข้อมูลไม่ถูกต้อง</v>
      </c>
      <c r="X673" s="148" t="str">
        <f t="shared" si="88"/>
        <v>ข้อมูลไม่ถูกต้อง</v>
      </c>
      <c r="Y673" s="38"/>
      <c r="Z673" s="38"/>
      <c r="AA673" s="38"/>
    </row>
    <row r="674" spans="1:27" x14ac:dyDescent="0.45">
      <c r="A674" s="38">
        <v>669</v>
      </c>
      <c r="B674" s="38"/>
      <c r="C674" s="38"/>
      <c r="D674" s="38"/>
      <c r="E674" s="38"/>
      <c r="F674" s="35"/>
      <c r="G674" s="35"/>
      <c r="H674" s="150"/>
      <c r="I674" s="38"/>
      <c r="J674" s="149" t="str">
        <f t="shared" si="89"/>
        <v>รอข้อมูลคอลัมน์ H</v>
      </c>
      <c r="K674" s="150"/>
      <c r="L674" s="150"/>
      <c r="M674" s="150"/>
      <c r="N674" s="149" t="str" cm="1">
        <f t="array" ref="N674">IF(AND(K674:M674=""),"ยังไม่บันทึกข้อมูล",
IF(M674&lt;&gt;"",
IF(M674&gt;=1.3,M674,"เป็นไม้พุ่ม"),
IF(K674+L674&gt;=1.3,K674+L674,"เป็นไม้พุ่ม")))</f>
        <v>ยังไม่บันทึกข้อมูล</v>
      </c>
      <c r="O674" s="149" t="str">
        <f t="shared" si="82"/>
        <v>ข้อมูลไม่ถูกต้อง</v>
      </c>
      <c r="P674" s="149" t="str">
        <f t="shared" si="83"/>
        <v>ข้อมูลไม่ถูกต้อง</v>
      </c>
      <c r="Q674" s="149" t="str">
        <f t="shared" si="84"/>
        <v>ข้อมูลไม่ถูกต้อง</v>
      </c>
      <c r="R674" s="149" t="str">
        <f t="shared" si="85"/>
        <v>ข้อมูลไม่ถูกต้อง</v>
      </c>
      <c r="S674" s="149" t="str">
        <f>IF(ISNUMBER(R674),
IF(H$2=ตัวเลือก!A$30,"ยังไม่บันทึกข้อมูล",R674*0.27),"ข้อมูลไม่ถูกต้อง")</f>
        <v>ข้อมูลไม่ถูกต้อง</v>
      </c>
      <c r="T674" s="149" t="str">
        <f t="shared" si="86"/>
        <v>ข้อมูลไม่ถูกต้อง</v>
      </c>
      <c r="U674" s="149" t="str">
        <f>IF(ISNUMBER(R674),
IF(H$2=ตัวเลือก!A$30,"ยังไม่บันทึกข้อมูล",R674*0.47),"ข้อมูลไม่ถูกต้อง")</f>
        <v>ข้อมูลไม่ถูกต้อง</v>
      </c>
      <c r="V674" s="149" t="str">
        <f>IF(ISNUMBER(S674),
IF(H$2=ตัวเลือก!A$30,"ยังไม่บันทึกข้อมูล",S674*0.47),"ข้อมูลไม่ถูกต้อง")</f>
        <v>ข้อมูลไม่ถูกต้อง</v>
      </c>
      <c r="W674" s="149" t="str">
        <f t="shared" si="87"/>
        <v>ข้อมูลไม่ถูกต้อง</v>
      </c>
      <c r="X674" s="148" t="str">
        <f t="shared" si="88"/>
        <v>ข้อมูลไม่ถูกต้อง</v>
      </c>
      <c r="Y674" s="38"/>
      <c r="Z674" s="38"/>
      <c r="AA674" s="38"/>
    </row>
    <row r="675" spans="1:27" x14ac:dyDescent="0.45">
      <c r="A675" s="38">
        <v>670</v>
      </c>
      <c r="B675" s="38"/>
      <c r="C675" s="38"/>
      <c r="D675" s="38"/>
      <c r="E675" s="38"/>
      <c r="F675" s="35"/>
      <c r="G675" s="35"/>
      <c r="H675" s="150"/>
      <c r="I675" s="38"/>
      <c r="J675" s="149" t="str">
        <f t="shared" si="89"/>
        <v>รอข้อมูลคอลัมน์ H</v>
      </c>
      <c r="K675" s="150"/>
      <c r="L675" s="150"/>
      <c r="M675" s="150"/>
      <c r="N675" s="149" t="str" cm="1">
        <f t="array" ref="N675">IF(AND(K675:M675=""),"ยังไม่บันทึกข้อมูล",
IF(M675&lt;&gt;"",
IF(M675&gt;=1.3,M675,"เป็นไม้พุ่ม"),
IF(K675+L675&gt;=1.3,K675+L675,"เป็นไม้พุ่ม")))</f>
        <v>ยังไม่บันทึกข้อมูล</v>
      </c>
      <c r="O675" s="149" t="str">
        <f t="shared" si="82"/>
        <v>ข้อมูลไม่ถูกต้อง</v>
      </c>
      <c r="P675" s="149" t="str">
        <f t="shared" si="83"/>
        <v>ข้อมูลไม่ถูกต้อง</v>
      </c>
      <c r="Q675" s="149" t="str">
        <f t="shared" si="84"/>
        <v>ข้อมูลไม่ถูกต้อง</v>
      </c>
      <c r="R675" s="149" t="str">
        <f t="shared" si="85"/>
        <v>ข้อมูลไม่ถูกต้อง</v>
      </c>
      <c r="S675" s="149" t="str">
        <f>IF(ISNUMBER(R675),
IF(H$2=ตัวเลือก!A$30,"ยังไม่บันทึกข้อมูล",R675*0.27),"ข้อมูลไม่ถูกต้อง")</f>
        <v>ข้อมูลไม่ถูกต้อง</v>
      </c>
      <c r="T675" s="149" t="str">
        <f t="shared" si="86"/>
        <v>ข้อมูลไม่ถูกต้อง</v>
      </c>
      <c r="U675" s="149" t="str">
        <f>IF(ISNUMBER(R675),
IF(H$2=ตัวเลือก!A$30,"ยังไม่บันทึกข้อมูล",R675*0.47),"ข้อมูลไม่ถูกต้อง")</f>
        <v>ข้อมูลไม่ถูกต้อง</v>
      </c>
      <c r="V675" s="149" t="str">
        <f>IF(ISNUMBER(S675),
IF(H$2=ตัวเลือก!A$30,"ยังไม่บันทึกข้อมูล",S675*0.47),"ข้อมูลไม่ถูกต้อง")</f>
        <v>ข้อมูลไม่ถูกต้อง</v>
      </c>
      <c r="W675" s="149" t="str">
        <f t="shared" si="87"/>
        <v>ข้อมูลไม่ถูกต้อง</v>
      </c>
      <c r="X675" s="148" t="str">
        <f t="shared" si="88"/>
        <v>ข้อมูลไม่ถูกต้อง</v>
      </c>
      <c r="Y675" s="38"/>
      <c r="Z675" s="38"/>
      <c r="AA675" s="38"/>
    </row>
    <row r="676" spans="1:27" x14ac:dyDescent="0.45">
      <c r="A676" s="38">
        <v>671</v>
      </c>
      <c r="B676" s="38"/>
      <c r="C676" s="38"/>
      <c r="D676" s="38"/>
      <c r="E676" s="38"/>
      <c r="F676" s="35"/>
      <c r="G676" s="35"/>
      <c r="H676" s="150"/>
      <c r="I676" s="38"/>
      <c r="J676" s="149" t="str">
        <f t="shared" si="89"/>
        <v>รอข้อมูลคอลัมน์ H</v>
      </c>
      <c r="K676" s="150"/>
      <c r="L676" s="150"/>
      <c r="M676" s="150"/>
      <c r="N676" s="149" t="str" cm="1">
        <f t="array" ref="N676">IF(AND(K676:M676=""),"ยังไม่บันทึกข้อมูล",
IF(M676&lt;&gt;"",
IF(M676&gt;=1.3,M676,"เป็นไม้พุ่ม"),
IF(K676+L676&gt;=1.3,K676+L676,"เป็นไม้พุ่ม")))</f>
        <v>ยังไม่บันทึกข้อมูล</v>
      </c>
      <c r="O676" s="149" t="str">
        <f t="shared" si="82"/>
        <v>ข้อมูลไม่ถูกต้อง</v>
      </c>
      <c r="P676" s="149" t="str">
        <f t="shared" si="83"/>
        <v>ข้อมูลไม่ถูกต้อง</v>
      </c>
      <c r="Q676" s="149" t="str">
        <f t="shared" si="84"/>
        <v>ข้อมูลไม่ถูกต้อง</v>
      </c>
      <c r="R676" s="149" t="str">
        <f t="shared" si="85"/>
        <v>ข้อมูลไม่ถูกต้อง</v>
      </c>
      <c r="S676" s="149" t="str">
        <f>IF(ISNUMBER(R676),
IF(H$2=ตัวเลือก!A$30,"ยังไม่บันทึกข้อมูล",R676*0.27),"ข้อมูลไม่ถูกต้อง")</f>
        <v>ข้อมูลไม่ถูกต้อง</v>
      </c>
      <c r="T676" s="149" t="str">
        <f t="shared" si="86"/>
        <v>ข้อมูลไม่ถูกต้อง</v>
      </c>
      <c r="U676" s="149" t="str">
        <f>IF(ISNUMBER(R676),
IF(H$2=ตัวเลือก!A$30,"ยังไม่บันทึกข้อมูล",R676*0.47),"ข้อมูลไม่ถูกต้อง")</f>
        <v>ข้อมูลไม่ถูกต้อง</v>
      </c>
      <c r="V676" s="149" t="str">
        <f>IF(ISNUMBER(S676),
IF(H$2=ตัวเลือก!A$30,"ยังไม่บันทึกข้อมูล",S676*0.47),"ข้อมูลไม่ถูกต้อง")</f>
        <v>ข้อมูลไม่ถูกต้อง</v>
      </c>
      <c r="W676" s="149" t="str">
        <f t="shared" si="87"/>
        <v>ข้อมูลไม่ถูกต้อง</v>
      </c>
      <c r="X676" s="148" t="str">
        <f t="shared" si="88"/>
        <v>ข้อมูลไม่ถูกต้อง</v>
      </c>
      <c r="Y676" s="38"/>
      <c r="Z676" s="38"/>
      <c r="AA676" s="38"/>
    </row>
    <row r="677" spans="1:27" x14ac:dyDescent="0.45">
      <c r="A677" s="38">
        <v>672</v>
      </c>
      <c r="B677" s="38"/>
      <c r="C677" s="38"/>
      <c r="D677" s="38"/>
      <c r="E677" s="38"/>
      <c r="F677" s="35"/>
      <c r="G677" s="35"/>
      <c r="H677" s="150"/>
      <c r="I677" s="38"/>
      <c r="J677" s="149" t="str">
        <f t="shared" si="89"/>
        <v>รอข้อมูลคอลัมน์ H</v>
      </c>
      <c r="K677" s="150"/>
      <c r="L677" s="150"/>
      <c r="M677" s="150"/>
      <c r="N677" s="149" t="str" cm="1">
        <f t="array" ref="N677">IF(AND(K677:M677=""),"ยังไม่บันทึกข้อมูล",
IF(M677&lt;&gt;"",
IF(M677&gt;=1.3,M677,"เป็นไม้พุ่ม"),
IF(K677+L677&gt;=1.3,K677+L677,"เป็นไม้พุ่ม")))</f>
        <v>ยังไม่บันทึกข้อมูล</v>
      </c>
      <c r="O677" s="149" t="str">
        <f t="shared" si="82"/>
        <v>ข้อมูลไม่ถูกต้อง</v>
      </c>
      <c r="P677" s="149" t="str">
        <f t="shared" si="83"/>
        <v>ข้อมูลไม่ถูกต้อง</v>
      </c>
      <c r="Q677" s="149" t="str">
        <f t="shared" si="84"/>
        <v>ข้อมูลไม่ถูกต้อง</v>
      </c>
      <c r="R677" s="149" t="str">
        <f t="shared" si="85"/>
        <v>ข้อมูลไม่ถูกต้อง</v>
      </c>
      <c r="S677" s="149" t="str">
        <f>IF(ISNUMBER(R677),
IF(H$2=ตัวเลือก!A$30,"ยังไม่บันทึกข้อมูล",R677*0.27),"ข้อมูลไม่ถูกต้อง")</f>
        <v>ข้อมูลไม่ถูกต้อง</v>
      </c>
      <c r="T677" s="149" t="str">
        <f t="shared" si="86"/>
        <v>ข้อมูลไม่ถูกต้อง</v>
      </c>
      <c r="U677" s="149" t="str">
        <f>IF(ISNUMBER(R677),
IF(H$2=ตัวเลือก!A$30,"ยังไม่บันทึกข้อมูล",R677*0.47),"ข้อมูลไม่ถูกต้อง")</f>
        <v>ข้อมูลไม่ถูกต้อง</v>
      </c>
      <c r="V677" s="149" t="str">
        <f>IF(ISNUMBER(S677),
IF(H$2=ตัวเลือก!A$30,"ยังไม่บันทึกข้อมูล",S677*0.47),"ข้อมูลไม่ถูกต้อง")</f>
        <v>ข้อมูลไม่ถูกต้อง</v>
      </c>
      <c r="W677" s="149" t="str">
        <f t="shared" si="87"/>
        <v>ข้อมูลไม่ถูกต้อง</v>
      </c>
      <c r="X677" s="148" t="str">
        <f t="shared" si="88"/>
        <v>ข้อมูลไม่ถูกต้อง</v>
      </c>
      <c r="Y677" s="38"/>
      <c r="Z677" s="38"/>
      <c r="AA677" s="38"/>
    </row>
    <row r="678" spans="1:27" x14ac:dyDescent="0.45">
      <c r="A678" s="38">
        <v>673</v>
      </c>
      <c r="B678" s="38"/>
      <c r="C678" s="38"/>
      <c r="D678" s="38"/>
      <c r="E678" s="38"/>
      <c r="F678" s="35"/>
      <c r="G678" s="35"/>
      <c r="H678" s="150"/>
      <c r="I678" s="38"/>
      <c r="J678" s="149" t="str">
        <f t="shared" si="89"/>
        <v>รอข้อมูลคอลัมน์ H</v>
      </c>
      <c r="K678" s="150"/>
      <c r="L678" s="150"/>
      <c r="M678" s="150"/>
      <c r="N678" s="149" t="str" cm="1">
        <f t="array" ref="N678">IF(AND(K678:M678=""),"ยังไม่บันทึกข้อมูล",
IF(M678&lt;&gt;"",
IF(M678&gt;=1.3,M678,"เป็นไม้พุ่ม"),
IF(K678+L678&gt;=1.3,K678+L678,"เป็นไม้พุ่ม")))</f>
        <v>ยังไม่บันทึกข้อมูล</v>
      </c>
      <c r="O678" s="149" t="str">
        <f t="shared" si="82"/>
        <v>ข้อมูลไม่ถูกต้อง</v>
      </c>
      <c r="P678" s="149" t="str">
        <f t="shared" si="83"/>
        <v>ข้อมูลไม่ถูกต้อง</v>
      </c>
      <c r="Q678" s="149" t="str">
        <f t="shared" si="84"/>
        <v>ข้อมูลไม่ถูกต้อง</v>
      </c>
      <c r="R678" s="149" t="str">
        <f t="shared" si="85"/>
        <v>ข้อมูลไม่ถูกต้อง</v>
      </c>
      <c r="S678" s="149" t="str">
        <f>IF(ISNUMBER(R678),
IF(H$2=ตัวเลือก!A$30,"ยังไม่บันทึกข้อมูล",R678*0.27),"ข้อมูลไม่ถูกต้อง")</f>
        <v>ข้อมูลไม่ถูกต้อง</v>
      </c>
      <c r="T678" s="149" t="str">
        <f t="shared" si="86"/>
        <v>ข้อมูลไม่ถูกต้อง</v>
      </c>
      <c r="U678" s="149" t="str">
        <f>IF(ISNUMBER(R678),
IF(H$2=ตัวเลือก!A$30,"ยังไม่บันทึกข้อมูล",R678*0.47),"ข้อมูลไม่ถูกต้อง")</f>
        <v>ข้อมูลไม่ถูกต้อง</v>
      </c>
      <c r="V678" s="149" t="str">
        <f>IF(ISNUMBER(S678),
IF(H$2=ตัวเลือก!A$30,"ยังไม่บันทึกข้อมูล",S678*0.47),"ข้อมูลไม่ถูกต้อง")</f>
        <v>ข้อมูลไม่ถูกต้อง</v>
      </c>
      <c r="W678" s="149" t="str">
        <f t="shared" si="87"/>
        <v>ข้อมูลไม่ถูกต้อง</v>
      </c>
      <c r="X678" s="148" t="str">
        <f t="shared" si="88"/>
        <v>ข้อมูลไม่ถูกต้อง</v>
      </c>
      <c r="Y678" s="38"/>
      <c r="Z678" s="38"/>
      <c r="AA678" s="38"/>
    </row>
    <row r="679" spans="1:27" x14ac:dyDescent="0.45">
      <c r="A679" s="38">
        <v>674</v>
      </c>
      <c r="B679" s="38"/>
      <c r="C679" s="38"/>
      <c r="D679" s="38"/>
      <c r="E679" s="38"/>
      <c r="F679" s="35"/>
      <c r="G679" s="35"/>
      <c r="H679" s="150"/>
      <c r="I679" s="38"/>
      <c r="J679" s="149" t="str">
        <f t="shared" si="89"/>
        <v>รอข้อมูลคอลัมน์ H</v>
      </c>
      <c r="K679" s="150"/>
      <c r="L679" s="150"/>
      <c r="M679" s="150"/>
      <c r="N679" s="149" t="str" cm="1">
        <f t="array" ref="N679">IF(AND(K679:M679=""),"ยังไม่บันทึกข้อมูล",
IF(M679&lt;&gt;"",
IF(M679&gt;=1.3,M679,"เป็นไม้พุ่ม"),
IF(K679+L679&gt;=1.3,K679+L679,"เป็นไม้พุ่ม")))</f>
        <v>ยังไม่บันทึกข้อมูล</v>
      </c>
      <c r="O679" s="149" t="str">
        <f t="shared" si="82"/>
        <v>ข้อมูลไม่ถูกต้อง</v>
      </c>
      <c r="P679" s="149" t="str">
        <f t="shared" si="83"/>
        <v>ข้อมูลไม่ถูกต้อง</v>
      </c>
      <c r="Q679" s="149" t="str">
        <f t="shared" si="84"/>
        <v>ข้อมูลไม่ถูกต้อง</v>
      </c>
      <c r="R679" s="149" t="str">
        <f t="shared" si="85"/>
        <v>ข้อมูลไม่ถูกต้อง</v>
      </c>
      <c r="S679" s="149" t="str">
        <f>IF(ISNUMBER(R679),
IF(H$2=ตัวเลือก!A$30,"ยังไม่บันทึกข้อมูล",R679*0.27),"ข้อมูลไม่ถูกต้อง")</f>
        <v>ข้อมูลไม่ถูกต้อง</v>
      </c>
      <c r="T679" s="149" t="str">
        <f t="shared" si="86"/>
        <v>ข้อมูลไม่ถูกต้อง</v>
      </c>
      <c r="U679" s="149" t="str">
        <f>IF(ISNUMBER(R679),
IF(H$2=ตัวเลือก!A$30,"ยังไม่บันทึกข้อมูล",R679*0.47),"ข้อมูลไม่ถูกต้อง")</f>
        <v>ข้อมูลไม่ถูกต้อง</v>
      </c>
      <c r="V679" s="149" t="str">
        <f>IF(ISNUMBER(S679),
IF(H$2=ตัวเลือก!A$30,"ยังไม่บันทึกข้อมูล",S679*0.47),"ข้อมูลไม่ถูกต้อง")</f>
        <v>ข้อมูลไม่ถูกต้อง</v>
      </c>
      <c r="W679" s="149" t="str">
        <f t="shared" si="87"/>
        <v>ข้อมูลไม่ถูกต้อง</v>
      </c>
      <c r="X679" s="148" t="str">
        <f t="shared" si="88"/>
        <v>ข้อมูลไม่ถูกต้อง</v>
      </c>
      <c r="Y679" s="38"/>
      <c r="Z679" s="38"/>
      <c r="AA679" s="38"/>
    </row>
    <row r="680" spans="1:27" x14ac:dyDescent="0.45">
      <c r="A680" s="38">
        <v>675</v>
      </c>
      <c r="B680" s="38"/>
      <c r="C680" s="38"/>
      <c r="D680" s="38"/>
      <c r="E680" s="38"/>
      <c r="F680" s="35"/>
      <c r="G680" s="35"/>
      <c r="H680" s="150"/>
      <c r="I680" s="38"/>
      <c r="J680" s="149" t="str">
        <f t="shared" si="89"/>
        <v>รอข้อมูลคอลัมน์ H</v>
      </c>
      <c r="K680" s="150"/>
      <c r="L680" s="150"/>
      <c r="M680" s="150"/>
      <c r="N680" s="149" t="str" cm="1">
        <f t="array" ref="N680">IF(AND(K680:M680=""),"ยังไม่บันทึกข้อมูล",
IF(M680&lt;&gt;"",
IF(M680&gt;=1.3,M680,"เป็นไม้พุ่ม"),
IF(K680+L680&gt;=1.3,K680+L680,"เป็นไม้พุ่ม")))</f>
        <v>ยังไม่บันทึกข้อมูล</v>
      </c>
      <c r="O680" s="149" t="str">
        <f t="shared" si="82"/>
        <v>ข้อมูลไม่ถูกต้อง</v>
      </c>
      <c r="P680" s="149" t="str">
        <f t="shared" si="83"/>
        <v>ข้อมูลไม่ถูกต้อง</v>
      </c>
      <c r="Q680" s="149" t="str">
        <f t="shared" si="84"/>
        <v>ข้อมูลไม่ถูกต้อง</v>
      </c>
      <c r="R680" s="149" t="str">
        <f t="shared" si="85"/>
        <v>ข้อมูลไม่ถูกต้อง</v>
      </c>
      <c r="S680" s="149" t="str">
        <f>IF(ISNUMBER(R680),
IF(H$2=ตัวเลือก!A$30,"ยังไม่บันทึกข้อมูล",R680*0.27),"ข้อมูลไม่ถูกต้อง")</f>
        <v>ข้อมูลไม่ถูกต้อง</v>
      </c>
      <c r="T680" s="149" t="str">
        <f t="shared" si="86"/>
        <v>ข้อมูลไม่ถูกต้อง</v>
      </c>
      <c r="U680" s="149" t="str">
        <f>IF(ISNUMBER(R680),
IF(H$2=ตัวเลือก!A$30,"ยังไม่บันทึกข้อมูล",R680*0.47),"ข้อมูลไม่ถูกต้อง")</f>
        <v>ข้อมูลไม่ถูกต้อง</v>
      </c>
      <c r="V680" s="149" t="str">
        <f>IF(ISNUMBER(S680),
IF(H$2=ตัวเลือก!A$30,"ยังไม่บันทึกข้อมูล",S680*0.47),"ข้อมูลไม่ถูกต้อง")</f>
        <v>ข้อมูลไม่ถูกต้อง</v>
      </c>
      <c r="W680" s="149" t="str">
        <f t="shared" si="87"/>
        <v>ข้อมูลไม่ถูกต้อง</v>
      </c>
      <c r="X680" s="148" t="str">
        <f t="shared" si="88"/>
        <v>ข้อมูลไม่ถูกต้อง</v>
      </c>
      <c r="Y680" s="38"/>
      <c r="Z680" s="38"/>
      <c r="AA680" s="38"/>
    </row>
    <row r="681" spans="1:27" x14ac:dyDescent="0.45">
      <c r="A681" s="38">
        <v>676</v>
      </c>
      <c r="B681" s="38"/>
      <c r="C681" s="38"/>
      <c r="D681" s="38"/>
      <c r="E681" s="38"/>
      <c r="F681" s="35"/>
      <c r="G681" s="35"/>
      <c r="H681" s="150"/>
      <c r="I681" s="38"/>
      <c r="J681" s="149" t="str">
        <f t="shared" si="89"/>
        <v>รอข้อมูลคอลัมน์ H</v>
      </c>
      <c r="K681" s="150"/>
      <c r="L681" s="150"/>
      <c r="M681" s="150"/>
      <c r="N681" s="149" t="str" cm="1">
        <f t="array" ref="N681">IF(AND(K681:M681=""),"ยังไม่บันทึกข้อมูล",
IF(M681&lt;&gt;"",
IF(M681&gt;=1.3,M681,"เป็นไม้พุ่ม"),
IF(K681+L681&gt;=1.3,K681+L681,"เป็นไม้พุ่ม")))</f>
        <v>ยังไม่บันทึกข้อมูล</v>
      </c>
      <c r="O681" s="149" t="str">
        <f t="shared" si="82"/>
        <v>ข้อมูลไม่ถูกต้อง</v>
      </c>
      <c r="P681" s="149" t="str">
        <f t="shared" si="83"/>
        <v>ข้อมูลไม่ถูกต้อง</v>
      </c>
      <c r="Q681" s="149" t="str">
        <f t="shared" si="84"/>
        <v>ข้อมูลไม่ถูกต้อง</v>
      </c>
      <c r="R681" s="149" t="str">
        <f t="shared" si="85"/>
        <v>ข้อมูลไม่ถูกต้อง</v>
      </c>
      <c r="S681" s="149" t="str">
        <f>IF(ISNUMBER(R681),
IF(H$2=ตัวเลือก!A$30,"ยังไม่บันทึกข้อมูล",R681*0.27),"ข้อมูลไม่ถูกต้อง")</f>
        <v>ข้อมูลไม่ถูกต้อง</v>
      </c>
      <c r="T681" s="149" t="str">
        <f t="shared" si="86"/>
        <v>ข้อมูลไม่ถูกต้อง</v>
      </c>
      <c r="U681" s="149" t="str">
        <f>IF(ISNUMBER(R681),
IF(H$2=ตัวเลือก!A$30,"ยังไม่บันทึกข้อมูล",R681*0.47),"ข้อมูลไม่ถูกต้อง")</f>
        <v>ข้อมูลไม่ถูกต้อง</v>
      </c>
      <c r="V681" s="149" t="str">
        <f>IF(ISNUMBER(S681),
IF(H$2=ตัวเลือก!A$30,"ยังไม่บันทึกข้อมูล",S681*0.47),"ข้อมูลไม่ถูกต้อง")</f>
        <v>ข้อมูลไม่ถูกต้อง</v>
      </c>
      <c r="W681" s="149" t="str">
        <f t="shared" si="87"/>
        <v>ข้อมูลไม่ถูกต้อง</v>
      </c>
      <c r="X681" s="148" t="str">
        <f t="shared" si="88"/>
        <v>ข้อมูลไม่ถูกต้อง</v>
      </c>
      <c r="Y681" s="38"/>
      <c r="Z681" s="38"/>
      <c r="AA681" s="38"/>
    </row>
    <row r="682" spans="1:27" x14ac:dyDescent="0.45">
      <c r="A682" s="38">
        <v>677</v>
      </c>
      <c r="B682" s="38"/>
      <c r="C682" s="38"/>
      <c r="D682" s="38"/>
      <c r="E682" s="38"/>
      <c r="F682" s="35"/>
      <c r="G682" s="35"/>
      <c r="H682" s="150"/>
      <c r="I682" s="38"/>
      <c r="J682" s="149" t="str">
        <f t="shared" si="89"/>
        <v>รอข้อมูลคอลัมน์ H</v>
      </c>
      <c r="K682" s="150"/>
      <c r="L682" s="150"/>
      <c r="M682" s="150"/>
      <c r="N682" s="149" t="str" cm="1">
        <f t="array" ref="N682">IF(AND(K682:M682=""),"ยังไม่บันทึกข้อมูล",
IF(M682&lt;&gt;"",
IF(M682&gt;=1.3,M682,"เป็นไม้พุ่ม"),
IF(K682+L682&gt;=1.3,K682+L682,"เป็นไม้พุ่ม")))</f>
        <v>ยังไม่บันทึกข้อมูล</v>
      </c>
      <c r="O682" s="149" t="str">
        <f t="shared" si="82"/>
        <v>ข้อมูลไม่ถูกต้อง</v>
      </c>
      <c r="P682" s="149" t="str">
        <f t="shared" si="83"/>
        <v>ข้อมูลไม่ถูกต้อง</v>
      </c>
      <c r="Q682" s="149" t="str">
        <f t="shared" si="84"/>
        <v>ข้อมูลไม่ถูกต้อง</v>
      </c>
      <c r="R682" s="149" t="str">
        <f t="shared" si="85"/>
        <v>ข้อมูลไม่ถูกต้อง</v>
      </c>
      <c r="S682" s="149" t="str">
        <f>IF(ISNUMBER(R682),
IF(H$2=ตัวเลือก!A$30,"ยังไม่บันทึกข้อมูล",R682*0.27),"ข้อมูลไม่ถูกต้อง")</f>
        <v>ข้อมูลไม่ถูกต้อง</v>
      </c>
      <c r="T682" s="149" t="str">
        <f t="shared" si="86"/>
        <v>ข้อมูลไม่ถูกต้อง</v>
      </c>
      <c r="U682" s="149" t="str">
        <f>IF(ISNUMBER(R682),
IF(H$2=ตัวเลือก!A$30,"ยังไม่บันทึกข้อมูล",R682*0.47),"ข้อมูลไม่ถูกต้อง")</f>
        <v>ข้อมูลไม่ถูกต้อง</v>
      </c>
      <c r="V682" s="149" t="str">
        <f>IF(ISNUMBER(S682),
IF(H$2=ตัวเลือก!A$30,"ยังไม่บันทึกข้อมูล",S682*0.47),"ข้อมูลไม่ถูกต้อง")</f>
        <v>ข้อมูลไม่ถูกต้อง</v>
      </c>
      <c r="W682" s="149" t="str">
        <f t="shared" si="87"/>
        <v>ข้อมูลไม่ถูกต้อง</v>
      </c>
      <c r="X682" s="148" t="str">
        <f t="shared" si="88"/>
        <v>ข้อมูลไม่ถูกต้อง</v>
      </c>
      <c r="Y682" s="38"/>
      <c r="Z682" s="38"/>
      <c r="AA682" s="38"/>
    </row>
    <row r="683" spans="1:27" x14ac:dyDescent="0.45">
      <c r="A683" s="38">
        <v>678</v>
      </c>
      <c r="B683" s="38"/>
      <c r="C683" s="38"/>
      <c r="D683" s="38"/>
      <c r="E683" s="38"/>
      <c r="F683" s="35"/>
      <c r="G683" s="35"/>
      <c r="H683" s="150"/>
      <c r="I683" s="38"/>
      <c r="J683" s="149" t="str">
        <f t="shared" si="89"/>
        <v>รอข้อมูลคอลัมน์ H</v>
      </c>
      <c r="K683" s="150"/>
      <c r="L683" s="150"/>
      <c r="M683" s="150"/>
      <c r="N683" s="149" t="str" cm="1">
        <f t="array" ref="N683">IF(AND(K683:M683=""),"ยังไม่บันทึกข้อมูล",
IF(M683&lt;&gt;"",
IF(M683&gt;=1.3,M683,"เป็นไม้พุ่ม"),
IF(K683+L683&gt;=1.3,K683+L683,"เป็นไม้พุ่ม")))</f>
        <v>ยังไม่บันทึกข้อมูล</v>
      </c>
      <c r="O683" s="149" t="str">
        <f t="shared" si="82"/>
        <v>ข้อมูลไม่ถูกต้อง</v>
      </c>
      <c r="P683" s="149" t="str">
        <f t="shared" si="83"/>
        <v>ข้อมูลไม่ถูกต้อง</v>
      </c>
      <c r="Q683" s="149" t="str">
        <f t="shared" si="84"/>
        <v>ข้อมูลไม่ถูกต้อง</v>
      </c>
      <c r="R683" s="149" t="str">
        <f t="shared" si="85"/>
        <v>ข้อมูลไม่ถูกต้อง</v>
      </c>
      <c r="S683" s="149" t="str">
        <f>IF(ISNUMBER(R683),
IF(H$2=ตัวเลือก!A$30,"ยังไม่บันทึกข้อมูล",R683*0.27),"ข้อมูลไม่ถูกต้อง")</f>
        <v>ข้อมูลไม่ถูกต้อง</v>
      </c>
      <c r="T683" s="149" t="str">
        <f t="shared" si="86"/>
        <v>ข้อมูลไม่ถูกต้อง</v>
      </c>
      <c r="U683" s="149" t="str">
        <f>IF(ISNUMBER(R683),
IF(H$2=ตัวเลือก!A$30,"ยังไม่บันทึกข้อมูล",R683*0.47),"ข้อมูลไม่ถูกต้อง")</f>
        <v>ข้อมูลไม่ถูกต้อง</v>
      </c>
      <c r="V683" s="149" t="str">
        <f>IF(ISNUMBER(S683),
IF(H$2=ตัวเลือก!A$30,"ยังไม่บันทึกข้อมูล",S683*0.47),"ข้อมูลไม่ถูกต้อง")</f>
        <v>ข้อมูลไม่ถูกต้อง</v>
      </c>
      <c r="W683" s="149" t="str">
        <f t="shared" si="87"/>
        <v>ข้อมูลไม่ถูกต้อง</v>
      </c>
      <c r="X683" s="148" t="str">
        <f t="shared" si="88"/>
        <v>ข้อมูลไม่ถูกต้อง</v>
      </c>
      <c r="Y683" s="38"/>
      <c r="Z683" s="38"/>
      <c r="AA683" s="38"/>
    </row>
    <row r="684" spans="1:27" x14ac:dyDescent="0.45">
      <c r="A684" s="38">
        <v>679</v>
      </c>
      <c r="B684" s="38"/>
      <c r="C684" s="38"/>
      <c r="D684" s="38"/>
      <c r="E684" s="38"/>
      <c r="F684" s="35"/>
      <c r="G684" s="35"/>
      <c r="H684" s="150"/>
      <c r="I684" s="38"/>
      <c r="J684" s="149" t="str">
        <f t="shared" si="89"/>
        <v>รอข้อมูลคอลัมน์ H</v>
      </c>
      <c r="K684" s="150"/>
      <c r="L684" s="150"/>
      <c r="M684" s="150"/>
      <c r="N684" s="149" t="str" cm="1">
        <f t="array" ref="N684">IF(AND(K684:M684=""),"ยังไม่บันทึกข้อมูล",
IF(M684&lt;&gt;"",
IF(M684&gt;=1.3,M684,"เป็นไม้พุ่ม"),
IF(K684+L684&gt;=1.3,K684+L684,"เป็นไม้พุ่ม")))</f>
        <v>ยังไม่บันทึกข้อมูล</v>
      </c>
      <c r="O684" s="149" t="str">
        <f t="shared" si="82"/>
        <v>ข้อมูลไม่ถูกต้อง</v>
      </c>
      <c r="P684" s="149" t="str">
        <f t="shared" si="83"/>
        <v>ข้อมูลไม่ถูกต้อง</v>
      </c>
      <c r="Q684" s="149" t="str">
        <f t="shared" si="84"/>
        <v>ข้อมูลไม่ถูกต้อง</v>
      </c>
      <c r="R684" s="149" t="str">
        <f t="shared" si="85"/>
        <v>ข้อมูลไม่ถูกต้อง</v>
      </c>
      <c r="S684" s="149" t="str">
        <f>IF(ISNUMBER(R684),
IF(H$2=ตัวเลือก!A$30,"ยังไม่บันทึกข้อมูล",R684*0.27),"ข้อมูลไม่ถูกต้อง")</f>
        <v>ข้อมูลไม่ถูกต้อง</v>
      </c>
      <c r="T684" s="149" t="str">
        <f t="shared" si="86"/>
        <v>ข้อมูลไม่ถูกต้อง</v>
      </c>
      <c r="U684" s="149" t="str">
        <f>IF(ISNUMBER(R684),
IF(H$2=ตัวเลือก!A$30,"ยังไม่บันทึกข้อมูล",R684*0.47),"ข้อมูลไม่ถูกต้อง")</f>
        <v>ข้อมูลไม่ถูกต้อง</v>
      </c>
      <c r="V684" s="149" t="str">
        <f>IF(ISNUMBER(S684),
IF(H$2=ตัวเลือก!A$30,"ยังไม่บันทึกข้อมูล",S684*0.47),"ข้อมูลไม่ถูกต้อง")</f>
        <v>ข้อมูลไม่ถูกต้อง</v>
      </c>
      <c r="W684" s="149" t="str">
        <f t="shared" si="87"/>
        <v>ข้อมูลไม่ถูกต้อง</v>
      </c>
      <c r="X684" s="148" t="str">
        <f t="shared" si="88"/>
        <v>ข้อมูลไม่ถูกต้อง</v>
      </c>
      <c r="Y684" s="38"/>
      <c r="Z684" s="38"/>
      <c r="AA684" s="38"/>
    </row>
    <row r="685" spans="1:27" x14ac:dyDescent="0.45">
      <c r="A685" s="38">
        <v>680</v>
      </c>
      <c r="B685" s="38"/>
      <c r="C685" s="38"/>
      <c r="D685" s="38"/>
      <c r="E685" s="38"/>
      <c r="F685" s="35"/>
      <c r="G685" s="35"/>
      <c r="H685" s="150"/>
      <c r="I685" s="38"/>
      <c r="J685" s="149" t="str">
        <f t="shared" si="89"/>
        <v>รอข้อมูลคอลัมน์ H</v>
      </c>
      <c r="K685" s="150"/>
      <c r="L685" s="150"/>
      <c r="M685" s="150"/>
      <c r="N685" s="149" t="str" cm="1">
        <f t="array" ref="N685">IF(AND(K685:M685=""),"ยังไม่บันทึกข้อมูล",
IF(M685&lt;&gt;"",
IF(M685&gt;=1.3,M685,"เป็นไม้พุ่ม"),
IF(K685+L685&gt;=1.3,K685+L685,"เป็นไม้พุ่ม")))</f>
        <v>ยังไม่บันทึกข้อมูล</v>
      </c>
      <c r="O685" s="149" t="str">
        <f t="shared" si="82"/>
        <v>ข้อมูลไม่ถูกต้อง</v>
      </c>
      <c r="P685" s="149" t="str">
        <f t="shared" si="83"/>
        <v>ข้อมูลไม่ถูกต้อง</v>
      </c>
      <c r="Q685" s="149" t="str">
        <f t="shared" si="84"/>
        <v>ข้อมูลไม่ถูกต้อง</v>
      </c>
      <c r="R685" s="149" t="str">
        <f t="shared" si="85"/>
        <v>ข้อมูลไม่ถูกต้อง</v>
      </c>
      <c r="S685" s="149" t="str">
        <f>IF(ISNUMBER(R685),
IF(H$2=ตัวเลือก!A$30,"ยังไม่บันทึกข้อมูล",R685*0.27),"ข้อมูลไม่ถูกต้อง")</f>
        <v>ข้อมูลไม่ถูกต้อง</v>
      </c>
      <c r="T685" s="149" t="str">
        <f t="shared" si="86"/>
        <v>ข้อมูลไม่ถูกต้อง</v>
      </c>
      <c r="U685" s="149" t="str">
        <f>IF(ISNUMBER(R685),
IF(H$2=ตัวเลือก!A$30,"ยังไม่บันทึกข้อมูล",R685*0.47),"ข้อมูลไม่ถูกต้อง")</f>
        <v>ข้อมูลไม่ถูกต้อง</v>
      </c>
      <c r="V685" s="149" t="str">
        <f>IF(ISNUMBER(S685),
IF(H$2=ตัวเลือก!A$30,"ยังไม่บันทึกข้อมูล",S685*0.47),"ข้อมูลไม่ถูกต้อง")</f>
        <v>ข้อมูลไม่ถูกต้อง</v>
      </c>
      <c r="W685" s="149" t="str">
        <f t="shared" si="87"/>
        <v>ข้อมูลไม่ถูกต้อง</v>
      </c>
      <c r="X685" s="148" t="str">
        <f t="shared" si="88"/>
        <v>ข้อมูลไม่ถูกต้อง</v>
      </c>
      <c r="Y685" s="38"/>
      <c r="Z685" s="38"/>
      <c r="AA685" s="38"/>
    </row>
    <row r="686" spans="1:27" x14ac:dyDescent="0.45">
      <c r="A686" s="38">
        <v>681</v>
      </c>
      <c r="B686" s="38"/>
      <c r="C686" s="38"/>
      <c r="D686" s="38"/>
      <c r="E686" s="38"/>
      <c r="F686" s="35"/>
      <c r="G686" s="35"/>
      <c r="H686" s="150"/>
      <c r="I686" s="38"/>
      <c r="J686" s="149" t="str">
        <f t="shared" si="89"/>
        <v>รอข้อมูลคอลัมน์ H</v>
      </c>
      <c r="K686" s="150"/>
      <c r="L686" s="150"/>
      <c r="M686" s="150"/>
      <c r="N686" s="149" t="str" cm="1">
        <f t="array" ref="N686">IF(AND(K686:M686=""),"ยังไม่บันทึกข้อมูล",
IF(M686&lt;&gt;"",
IF(M686&gt;=1.3,M686,"เป็นไม้พุ่ม"),
IF(K686+L686&gt;=1.3,K686+L686,"เป็นไม้พุ่ม")))</f>
        <v>ยังไม่บันทึกข้อมูล</v>
      </c>
      <c r="O686" s="149" t="str">
        <f t="shared" si="82"/>
        <v>ข้อมูลไม่ถูกต้อง</v>
      </c>
      <c r="P686" s="149" t="str">
        <f t="shared" si="83"/>
        <v>ข้อมูลไม่ถูกต้อง</v>
      </c>
      <c r="Q686" s="149" t="str">
        <f t="shared" si="84"/>
        <v>ข้อมูลไม่ถูกต้อง</v>
      </c>
      <c r="R686" s="149" t="str">
        <f t="shared" si="85"/>
        <v>ข้อมูลไม่ถูกต้อง</v>
      </c>
      <c r="S686" s="149" t="str">
        <f>IF(ISNUMBER(R686),
IF(H$2=ตัวเลือก!A$30,"ยังไม่บันทึกข้อมูล",R686*0.27),"ข้อมูลไม่ถูกต้อง")</f>
        <v>ข้อมูลไม่ถูกต้อง</v>
      </c>
      <c r="T686" s="149" t="str">
        <f t="shared" si="86"/>
        <v>ข้อมูลไม่ถูกต้อง</v>
      </c>
      <c r="U686" s="149" t="str">
        <f>IF(ISNUMBER(R686),
IF(H$2=ตัวเลือก!A$30,"ยังไม่บันทึกข้อมูล",R686*0.47),"ข้อมูลไม่ถูกต้อง")</f>
        <v>ข้อมูลไม่ถูกต้อง</v>
      </c>
      <c r="V686" s="149" t="str">
        <f>IF(ISNUMBER(S686),
IF(H$2=ตัวเลือก!A$30,"ยังไม่บันทึกข้อมูล",S686*0.47),"ข้อมูลไม่ถูกต้อง")</f>
        <v>ข้อมูลไม่ถูกต้อง</v>
      </c>
      <c r="W686" s="149" t="str">
        <f t="shared" si="87"/>
        <v>ข้อมูลไม่ถูกต้อง</v>
      </c>
      <c r="X686" s="148" t="str">
        <f t="shared" si="88"/>
        <v>ข้อมูลไม่ถูกต้อง</v>
      </c>
      <c r="Y686" s="38"/>
      <c r="Z686" s="38"/>
      <c r="AA686" s="38"/>
    </row>
    <row r="687" spans="1:27" x14ac:dyDescent="0.45">
      <c r="A687" s="38">
        <v>682</v>
      </c>
      <c r="B687" s="38"/>
      <c r="C687" s="38"/>
      <c r="D687" s="38"/>
      <c r="E687" s="38"/>
      <c r="F687" s="35"/>
      <c r="G687" s="35"/>
      <c r="H687" s="150"/>
      <c r="I687" s="38"/>
      <c r="J687" s="149" t="str">
        <f t="shared" si="89"/>
        <v>รอข้อมูลคอลัมน์ H</v>
      </c>
      <c r="K687" s="150"/>
      <c r="L687" s="150"/>
      <c r="M687" s="150"/>
      <c r="N687" s="149" t="str" cm="1">
        <f t="array" ref="N687">IF(AND(K687:M687=""),"ยังไม่บันทึกข้อมูล",
IF(M687&lt;&gt;"",
IF(M687&gt;=1.3,M687,"เป็นไม้พุ่ม"),
IF(K687+L687&gt;=1.3,K687+L687,"เป็นไม้พุ่ม")))</f>
        <v>ยังไม่บันทึกข้อมูล</v>
      </c>
      <c r="O687" s="149" t="str">
        <f t="shared" si="82"/>
        <v>ข้อมูลไม่ถูกต้อง</v>
      </c>
      <c r="P687" s="149" t="str">
        <f t="shared" si="83"/>
        <v>ข้อมูลไม่ถูกต้อง</v>
      </c>
      <c r="Q687" s="149" t="str">
        <f t="shared" si="84"/>
        <v>ข้อมูลไม่ถูกต้อง</v>
      </c>
      <c r="R687" s="149" t="str">
        <f t="shared" si="85"/>
        <v>ข้อมูลไม่ถูกต้อง</v>
      </c>
      <c r="S687" s="149" t="str">
        <f>IF(ISNUMBER(R687),
IF(H$2=ตัวเลือก!A$30,"ยังไม่บันทึกข้อมูล",R687*0.27),"ข้อมูลไม่ถูกต้อง")</f>
        <v>ข้อมูลไม่ถูกต้อง</v>
      </c>
      <c r="T687" s="149" t="str">
        <f t="shared" si="86"/>
        <v>ข้อมูลไม่ถูกต้อง</v>
      </c>
      <c r="U687" s="149" t="str">
        <f>IF(ISNUMBER(R687),
IF(H$2=ตัวเลือก!A$30,"ยังไม่บันทึกข้อมูล",R687*0.47),"ข้อมูลไม่ถูกต้อง")</f>
        <v>ข้อมูลไม่ถูกต้อง</v>
      </c>
      <c r="V687" s="149" t="str">
        <f>IF(ISNUMBER(S687),
IF(H$2=ตัวเลือก!A$30,"ยังไม่บันทึกข้อมูล",S687*0.47),"ข้อมูลไม่ถูกต้อง")</f>
        <v>ข้อมูลไม่ถูกต้อง</v>
      </c>
      <c r="W687" s="149" t="str">
        <f t="shared" si="87"/>
        <v>ข้อมูลไม่ถูกต้อง</v>
      </c>
      <c r="X687" s="148" t="str">
        <f t="shared" si="88"/>
        <v>ข้อมูลไม่ถูกต้อง</v>
      </c>
      <c r="Y687" s="38"/>
      <c r="Z687" s="38"/>
      <c r="AA687" s="38"/>
    </row>
    <row r="688" spans="1:27" x14ac:dyDescent="0.45">
      <c r="A688" s="38">
        <v>683</v>
      </c>
      <c r="B688" s="38"/>
      <c r="C688" s="38"/>
      <c r="D688" s="38"/>
      <c r="E688" s="38"/>
      <c r="F688" s="35"/>
      <c r="G688" s="35"/>
      <c r="H688" s="150"/>
      <c r="I688" s="38"/>
      <c r="J688" s="149" t="str">
        <f t="shared" si="89"/>
        <v>รอข้อมูลคอลัมน์ H</v>
      </c>
      <c r="K688" s="150"/>
      <c r="L688" s="150"/>
      <c r="M688" s="150"/>
      <c r="N688" s="149" t="str" cm="1">
        <f t="array" ref="N688">IF(AND(K688:M688=""),"ยังไม่บันทึกข้อมูล",
IF(M688&lt;&gt;"",
IF(M688&gt;=1.3,M688,"เป็นไม้พุ่ม"),
IF(K688+L688&gt;=1.3,K688+L688,"เป็นไม้พุ่ม")))</f>
        <v>ยังไม่บันทึกข้อมูล</v>
      </c>
      <c r="O688" s="149" t="str">
        <f t="shared" si="82"/>
        <v>ข้อมูลไม่ถูกต้อง</v>
      </c>
      <c r="P688" s="149" t="str">
        <f t="shared" si="83"/>
        <v>ข้อมูลไม่ถูกต้อง</v>
      </c>
      <c r="Q688" s="149" t="str">
        <f t="shared" si="84"/>
        <v>ข้อมูลไม่ถูกต้อง</v>
      </c>
      <c r="R688" s="149" t="str">
        <f t="shared" si="85"/>
        <v>ข้อมูลไม่ถูกต้อง</v>
      </c>
      <c r="S688" s="149" t="str">
        <f>IF(ISNUMBER(R688),
IF(H$2=ตัวเลือก!A$30,"ยังไม่บันทึกข้อมูล",R688*0.27),"ข้อมูลไม่ถูกต้อง")</f>
        <v>ข้อมูลไม่ถูกต้อง</v>
      </c>
      <c r="T688" s="149" t="str">
        <f t="shared" si="86"/>
        <v>ข้อมูลไม่ถูกต้อง</v>
      </c>
      <c r="U688" s="149" t="str">
        <f>IF(ISNUMBER(R688),
IF(H$2=ตัวเลือก!A$30,"ยังไม่บันทึกข้อมูล",R688*0.47),"ข้อมูลไม่ถูกต้อง")</f>
        <v>ข้อมูลไม่ถูกต้อง</v>
      </c>
      <c r="V688" s="149" t="str">
        <f>IF(ISNUMBER(S688),
IF(H$2=ตัวเลือก!A$30,"ยังไม่บันทึกข้อมูล",S688*0.47),"ข้อมูลไม่ถูกต้อง")</f>
        <v>ข้อมูลไม่ถูกต้อง</v>
      </c>
      <c r="W688" s="149" t="str">
        <f t="shared" si="87"/>
        <v>ข้อมูลไม่ถูกต้อง</v>
      </c>
      <c r="X688" s="148" t="str">
        <f t="shared" si="88"/>
        <v>ข้อมูลไม่ถูกต้อง</v>
      </c>
      <c r="Y688" s="38"/>
      <c r="Z688" s="38"/>
      <c r="AA688" s="38"/>
    </row>
    <row r="689" spans="1:27" x14ac:dyDescent="0.45">
      <c r="A689" s="38">
        <v>684</v>
      </c>
      <c r="B689" s="38"/>
      <c r="C689" s="38"/>
      <c r="D689" s="38"/>
      <c r="E689" s="38"/>
      <c r="F689" s="35"/>
      <c r="G689" s="35"/>
      <c r="H689" s="150"/>
      <c r="I689" s="38"/>
      <c r="J689" s="149" t="str">
        <f t="shared" si="89"/>
        <v>รอข้อมูลคอลัมน์ H</v>
      </c>
      <c r="K689" s="150"/>
      <c r="L689" s="150"/>
      <c r="M689" s="150"/>
      <c r="N689" s="149" t="str" cm="1">
        <f t="array" ref="N689">IF(AND(K689:M689=""),"ยังไม่บันทึกข้อมูล",
IF(M689&lt;&gt;"",
IF(M689&gt;=1.3,M689,"เป็นไม้พุ่ม"),
IF(K689+L689&gt;=1.3,K689+L689,"เป็นไม้พุ่ม")))</f>
        <v>ยังไม่บันทึกข้อมูล</v>
      </c>
      <c r="O689" s="149" t="str">
        <f t="shared" si="82"/>
        <v>ข้อมูลไม่ถูกต้อง</v>
      </c>
      <c r="P689" s="149" t="str">
        <f t="shared" si="83"/>
        <v>ข้อมูลไม่ถูกต้อง</v>
      </c>
      <c r="Q689" s="149" t="str">
        <f t="shared" si="84"/>
        <v>ข้อมูลไม่ถูกต้อง</v>
      </c>
      <c r="R689" s="149" t="str">
        <f t="shared" si="85"/>
        <v>ข้อมูลไม่ถูกต้อง</v>
      </c>
      <c r="S689" s="149" t="str">
        <f>IF(ISNUMBER(R689),
IF(H$2=ตัวเลือก!A$30,"ยังไม่บันทึกข้อมูล",R689*0.27),"ข้อมูลไม่ถูกต้อง")</f>
        <v>ข้อมูลไม่ถูกต้อง</v>
      </c>
      <c r="T689" s="149" t="str">
        <f t="shared" si="86"/>
        <v>ข้อมูลไม่ถูกต้อง</v>
      </c>
      <c r="U689" s="149" t="str">
        <f>IF(ISNUMBER(R689),
IF(H$2=ตัวเลือก!A$30,"ยังไม่บันทึกข้อมูล",R689*0.47),"ข้อมูลไม่ถูกต้อง")</f>
        <v>ข้อมูลไม่ถูกต้อง</v>
      </c>
      <c r="V689" s="149" t="str">
        <f>IF(ISNUMBER(S689),
IF(H$2=ตัวเลือก!A$30,"ยังไม่บันทึกข้อมูล",S689*0.47),"ข้อมูลไม่ถูกต้อง")</f>
        <v>ข้อมูลไม่ถูกต้อง</v>
      </c>
      <c r="W689" s="149" t="str">
        <f t="shared" si="87"/>
        <v>ข้อมูลไม่ถูกต้อง</v>
      </c>
      <c r="X689" s="148" t="str">
        <f t="shared" si="88"/>
        <v>ข้อมูลไม่ถูกต้อง</v>
      </c>
      <c r="Y689" s="38"/>
      <c r="Z689" s="38"/>
      <c r="AA689" s="38"/>
    </row>
    <row r="690" spans="1:27" x14ac:dyDescent="0.45">
      <c r="A690" s="38">
        <v>685</v>
      </c>
      <c r="B690" s="38"/>
      <c r="C690" s="38"/>
      <c r="D690" s="38"/>
      <c r="E690" s="38"/>
      <c r="F690" s="35"/>
      <c r="G690" s="35"/>
      <c r="H690" s="150"/>
      <c r="I690" s="38"/>
      <c r="J690" s="149" t="str">
        <f t="shared" si="89"/>
        <v>รอข้อมูลคอลัมน์ H</v>
      </c>
      <c r="K690" s="150"/>
      <c r="L690" s="150"/>
      <c r="M690" s="150"/>
      <c r="N690" s="149" t="str" cm="1">
        <f t="array" ref="N690">IF(AND(K690:M690=""),"ยังไม่บันทึกข้อมูล",
IF(M690&lt;&gt;"",
IF(M690&gt;=1.3,M690,"เป็นไม้พุ่ม"),
IF(K690+L690&gt;=1.3,K690+L690,"เป็นไม้พุ่ม")))</f>
        <v>ยังไม่บันทึกข้อมูล</v>
      </c>
      <c r="O690" s="149" t="str">
        <f t="shared" si="82"/>
        <v>ข้อมูลไม่ถูกต้อง</v>
      </c>
      <c r="P690" s="149" t="str">
        <f t="shared" si="83"/>
        <v>ข้อมูลไม่ถูกต้อง</v>
      </c>
      <c r="Q690" s="149" t="str">
        <f t="shared" si="84"/>
        <v>ข้อมูลไม่ถูกต้อง</v>
      </c>
      <c r="R690" s="149" t="str">
        <f t="shared" si="85"/>
        <v>ข้อมูลไม่ถูกต้อง</v>
      </c>
      <c r="S690" s="149" t="str">
        <f>IF(ISNUMBER(R690),
IF(H$2=ตัวเลือก!A$30,"ยังไม่บันทึกข้อมูล",R690*0.27),"ข้อมูลไม่ถูกต้อง")</f>
        <v>ข้อมูลไม่ถูกต้อง</v>
      </c>
      <c r="T690" s="149" t="str">
        <f t="shared" si="86"/>
        <v>ข้อมูลไม่ถูกต้อง</v>
      </c>
      <c r="U690" s="149" t="str">
        <f>IF(ISNUMBER(R690),
IF(H$2=ตัวเลือก!A$30,"ยังไม่บันทึกข้อมูล",R690*0.47),"ข้อมูลไม่ถูกต้อง")</f>
        <v>ข้อมูลไม่ถูกต้อง</v>
      </c>
      <c r="V690" s="149" t="str">
        <f>IF(ISNUMBER(S690),
IF(H$2=ตัวเลือก!A$30,"ยังไม่บันทึกข้อมูล",S690*0.47),"ข้อมูลไม่ถูกต้อง")</f>
        <v>ข้อมูลไม่ถูกต้อง</v>
      </c>
      <c r="W690" s="149" t="str">
        <f t="shared" si="87"/>
        <v>ข้อมูลไม่ถูกต้อง</v>
      </c>
      <c r="X690" s="148" t="str">
        <f t="shared" si="88"/>
        <v>ข้อมูลไม่ถูกต้อง</v>
      </c>
      <c r="Y690" s="38"/>
      <c r="Z690" s="38"/>
      <c r="AA690" s="38"/>
    </row>
    <row r="691" spans="1:27" x14ac:dyDescent="0.45">
      <c r="A691" s="38">
        <v>686</v>
      </c>
      <c r="B691" s="38"/>
      <c r="C691" s="38"/>
      <c r="D691" s="38"/>
      <c r="E691" s="38"/>
      <c r="F691" s="35"/>
      <c r="G691" s="35"/>
      <c r="H691" s="150"/>
      <c r="I691" s="38"/>
      <c r="J691" s="149" t="str">
        <f t="shared" si="89"/>
        <v>รอข้อมูลคอลัมน์ H</v>
      </c>
      <c r="K691" s="150"/>
      <c r="L691" s="150"/>
      <c r="M691" s="150"/>
      <c r="N691" s="149" t="str" cm="1">
        <f t="array" ref="N691">IF(AND(K691:M691=""),"ยังไม่บันทึกข้อมูล",
IF(M691&lt;&gt;"",
IF(M691&gt;=1.3,M691,"เป็นไม้พุ่ม"),
IF(K691+L691&gt;=1.3,K691+L691,"เป็นไม้พุ่ม")))</f>
        <v>ยังไม่บันทึกข้อมูล</v>
      </c>
      <c r="O691" s="149" t="str">
        <f t="shared" si="82"/>
        <v>ข้อมูลไม่ถูกต้อง</v>
      </c>
      <c r="P691" s="149" t="str">
        <f t="shared" si="83"/>
        <v>ข้อมูลไม่ถูกต้อง</v>
      </c>
      <c r="Q691" s="149" t="str">
        <f t="shared" si="84"/>
        <v>ข้อมูลไม่ถูกต้อง</v>
      </c>
      <c r="R691" s="149" t="str">
        <f t="shared" si="85"/>
        <v>ข้อมูลไม่ถูกต้อง</v>
      </c>
      <c r="S691" s="149" t="str">
        <f>IF(ISNUMBER(R691),
IF(H$2=ตัวเลือก!A$30,"ยังไม่บันทึกข้อมูล",R691*0.27),"ข้อมูลไม่ถูกต้อง")</f>
        <v>ข้อมูลไม่ถูกต้อง</v>
      </c>
      <c r="T691" s="149" t="str">
        <f t="shared" si="86"/>
        <v>ข้อมูลไม่ถูกต้อง</v>
      </c>
      <c r="U691" s="149" t="str">
        <f>IF(ISNUMBER(R691),
IF(H$2=ตัวเลือก!A$30,"ยังไม่บันทึกข้อมูล",R691*0.47),"ข้อมูลไม่ถูกต้อง")</f>
        <v>ข้อมูลไม่ถูกต้อง</v>
      </c>
      <c r="V691" s="149" t="str">
        <f>IF(ISNUMBER(S691),
IF(H$2=ตัวเลือก!A$30,"ยังไม่บันทึกข้อมูล",S691*0.47),"ข้อมูลไม่ถูกต้อง")</f>
        <v>ข้อมูลไม่ถูกต้อง</v>
      </c>
      <c r="W691" s="149" t="str">
        <f t="shared" si="87"/>
        <v>ข้อมูลไม่ถูกต้อง</v>
      </c>
      <c r="X691" s="148" t="str">
        <f t="shared" si="88"/>
        <v>ข้อมูลไม่ถูกต้อง</v>
      </c>
      <c r="Y691" s="38"/>
      <c r="Z691" s="38"/>
      <c r="AA691" s="38"/>
    </row>
    <row r="692" spans="1:27" x14ac:dyDescent="0.45">
      <c r="A692" s="38">
        <v>687</v>
      </c>
      <c r="B692" s="38"/>
      <c r="C692" s="38"/>
      <c r="D692" s="38"/>
      <c r="E692" s="38"/>
      <c r="F692" s="35"/>
      <c r="G692" s="35"/>
      <c r="H692" s="150"/>
      <c r="I692" s="38"/>
      <c r="J692" s="149" t="str">
        <f t="shared" si="89"/>
        <v>รอข้อมูลคอลัมน์ H</v>
      </c>
      <c r="K692" s="150"/>
      <c r="L692" s="150"/>
      <c r="M692" s="150"/>
      <c r="N692" s="149" t="str" cm="1">
        <f t="array" ref="N692">IF(AND(K692:M692=""),"ยังไม่บันทึกข้อมูล",
IF(M692&lt;&gt;"",
IF(M692&gt;=1.3,M692,"เป็นไม้พุ่ม"),
IF(K692+L692&gt;=1.3,K692+L692,"เป็นไม้พุ่ม")))</f>
        <v>ยังไม่บันทึกข้อมูล</v>
      </c>
      <c r="O692" s="149" t="str">
        <f t="shared" si="82"/>
        <v>ข้อมูลไม่ถูกต้อง</v>
      </c>
      <c r="P692" s="149" t="str">
        <f t="shared" si="83"/>
        <v>ข้อมูลไม่ถูกต้อง</v>
      </c>
      <c r="Q692" s="149" t="str">
        <f t="shared" si="84"/>
        <v>ข้อมูลไม่ถูกต้อง</v>
      </c>
      <c r="R692" s="149" t="str">
        <f t="shared" si="85"/>
        <v>ข้อมูลไม่ถูกต้อง</v>
      </c>
      <c r="S692" s="149" t="str">
        <f>IF(ISNUMBER(R692),
IF(H$2=ตัวเลือก!A$30,"ยังไม่บันทึกข้อมูล",R692*0.27),"ข้อมูลไม่ถูกต้อง")</f>
        <v>ข้อมูลไม่ถูกต้อง</v>
      </c>
      <c r="T692" s="149" t="str">
        <f t="shared" si="86"/>
        <v>ข้อมูลไม่ถูกต้อง</v>
      </c>
      <c r="U692" s="149" t="str">
        <f>IF(ISNUMBER(R692),
IF(H$2=ตัวเลือก!A$30,"ยังไม่บันทึกข้อมูล",R692*0.47),"ข้อมูลไม่ถูกต้อง")</f>
        <v>ข้อมูลไม่ถูกต้อง</v>
      </c>
      <c r="V692" s="149" t="str">
        <f>IF(ISNUMBER(S692),
IF(H$2=ตัวเลือก!A$30,"ยังไม่บันทึกข้อมูล",S692*0.47),"ข้อมูลไม่ถูกต้อง")</f>
        <v>ข้อมูลไม่ถูกต้อง</v>
      </c>
      <c r="W692" s="149" t="str">
        <f t="shared" si="87"/>
        <v>ข้อมูลไม่ถูกต้อง</v>
      </c>
      <c r="X692" s="148" t="str">
        <f t="shared" si="88"/>
        <v>ข้อมูลไม่ถูกต้อง</v>
      </c>
      <c r="Y692" s="38"/>
      <c r="Z692" s="38"/>
      <c r="AA692" s="38"/>
    </row>
    <row r="693" spans="1:27" x14ac:dyDescent="0.45">
      <c r="A693" s="38">
        <v>688</v>
      </c>
      <c r="B693" s="38"/>
      <c r="C693" s="38"/>
      <c r="D693" s="38"/>
      <c r="E693" s="38"/>
      <c r="F693" s="35"/>
      <c r="G693" s="35"/>
      <c r="H693" s="150"/>
      <c r="I693" s="38"/>
      <c r="J693" s="149" t="str">
        <f t="shared" si="89"/>
        <v>รอข้อมูลคอลัมน์ H</v>
      </c>
      <c r="K693" s="150"/>
      <c r="L693" s="150"/>
      <c r="M693" s="150"/>
      <c r="N693" s="149" t="str" cm="1">
        <f t="array" ref="N693">IF(AND(K693:M693=""),"ยังไม่บันทึกข้อมูล",
IF(M693&lt;&gt;"",
IF(M693&gt;=1.3,M693,"เป็นไม้พุ่ม"),
IF(K693+L693&gt;=1.3,K693+L693,"เป็นไม้พุ่ม")))</f>
        <v>ยังไม่บันทึกข้อมูล</v>
      </c>
      <c r="O693" s="149" t="str">
        <f t="shared" si="82"/>
        <v>ข้อมูลไม่ถูกต้อง</v>
      </c>
      <c r="P693" s="149" t="str">
        <f t="shared" si="83"/>
        <v>ข้อมูลไม่ถูกต้อง</v>
      </c>
      <c r="Q693" s="149" t="str">
        <f t="shared" si="84"/>
        <v>ข้อมูลไม่ถูกต้อง</v>
      </c>
      <c r="R693" s="149" t="str">
        <f t="shared" si="85"/>
        <v>ข้อมูลไม่ถูกต้อง</v>
      </c>
      <c r="S693" s="149" t="str">
        <f>IF(ISNUMBER(R693),
IF(H$2=ตัวเลือก!A$30,"ยังไม่บันทึกข้อมูล",R693*0.27),"ข้อมูลไม่ถูกต้อง")</f>
        <v>ข้อมูลไม่ถูกต้อง</v>
      </c>
      <c r="T693" s="149" t="str">
        <f t="shared" si="86"/>
        <v>ข้อมูลไม่ถูกต้อง</v>
      </c>
      <c r="U693" s="149" t="str">
        <f>IF(ISNUMBER(R693),
IF(H$2=ตัวเลือก!A$30,"ยังไม่บันทึกข้อมูล",R693*0.47),"ข้อมูลไม่ถูกต้อง")</f>
        <v>ข้อมูลไม่ถูกต้อง</v>
      </c>
      <c r="V693" s="149" t="str">
        <f>IF(ISNUMBER(S693),
IF(H$2=ตัวเลือก!A$30,"ยังไม่บันทึกข้อมูล",S693*0.47),"ข้อมูลไม่ถูกต้อง")</f>
        <v>ข้อมูลไม่ถูกต้อง</v>
      </c>
      <c r="W693" s="149" t="str">
        <f t="shared" si="87"/>
        <v>ข้อมูลไม่ถูกต้อง</v>
      </c>
      <c r="X693" s="148" t="str">
        <f t="shared" si="88"/>
        <v>ข้อมูลไม่ถูกต้อง</v>
      </c>
      <c r="Y693" s="38"/>
      <c r="Z693" s="38"/>
      <c r="AA693" s="38"/>
    </row>
    <row r="694" spans="1:27" x14ac:dyDescent="0.45">
      <c r="A694" s="38">
        <v>689</v>
      </c>
      <c r="B694" s="38"/>
      <c r="C694" s="38"/>
      <c r="D694" s="38"/>
      <c r="E694" s="38"/>
      <c r="F694" s="35"/>
      <c r="G694" s="35"/>
      <c r="H694" s="150"/>
      <c r="I694" s="38"/>
      <c r="J694" s="149" t="str">
        <f t="shared" si="89"/>
        <v>รอข้อมูลคอลัมน์ H</v>
      </c>
      <c r="K694" s="150"/>
      <c r="L694" s="150"/>
      <c r="M694" s="150"/>
      <c r="N694" s="149" t="str" cm="1">
        <f t="array" ref="N694">IF(AND(K694:M694=""),"ยังไม่บันทึกข้อมูล",
IF(M694&lt;&gt;"",
IF(M694&gt;=1.3,M694,"เป็นไม้พุ่ม"),
IF(K694+L694&gt;=1.3,K694+L694,"เป็นไม้พุ่ม")))</f>
        <v>ยังไม่บันทึกข้อมูล</v>
      </c>
      <c r="O694" s="149" t="str">
        <f t="shared" si="82"/>
        <v>ข้อมูลไม่ถูกต้อง</v>
      </c>
      <c r="P694" s="149" t="str">
        <f t="shared" si="83"/>
        <v>ข้อมูลไม่ถูกต้อง</v>
      </c>
      <c r="Q694" s="149" t="str">
        <f t="shared" si="84"/>
        <v>ข้อมูลไม่ถูกต้อง</v>
      </c>
      <c r="R694" s="149" t="str">
        <f t="shared" si="85"/>
        <v>ข้อมูลไม่ถูกต้อง</v>
      </c>
      <c r="S694" s="149" t="str">
        <f>IF(ISNUMBER(R694),
IF(H$2=ตัวเลือก!A$30,"ยังไม่บันทึกข้อมูล",R694*0.27),"ข้อมูลไม่ถูกต้อง")</f>
        <v>ข้อมูลไม่ถูกต้อง</v>
      </c>
      <c r="T694" s="149" t="str">
        <f t="shared" si="86"/>
        <v>ข้อมูลไม่ถูกต้อง</v>
      </c>
      <c r="U694" s="149" t="str">
        <f>IF(ISNUMBER(R694),
IF(H$2=ตัวเลือก!A$30,"ยังไม่บันทึกข้อมูล",R694*0.47),"ข้อมูลไม่ถูกต้อง")</f>
        <v>ข้อมูลไม่ถูกต้อง</v>
      </c>
      <c r="V694" s="149" t="str">
        <f>IF(ISNUMBER(S694),
IF(H$2=ตัวเลือก!A$30,"ยังไม่บันทึกข้อมูล",S694*0.47),"ข้อมูลไม่ถูกต้อง")</f>
        <v>ข้อมูลไม่ถูกต้อง</v>
      </c>
      <c r="W694" s="149" t="str">
        <f t="shared" si="87"/>
        <v>ข้อมูลไม่ถูกต้อง</v>
      </c>
      <c r="X694" s="148" t="str">
        <f t="shared" si="88"/>
        <v>ข้อมูลไม่ถูกต้อง</v>
      </c>
      <c r="Y694" s="38"/>
      <c r="Z694" s="38"/>
      <c r="AA694" s="38"/>
    </row>
    <row r="695" spans="1:27" x14ac:dyDescent="0.45">
      <c r="A695" s="38">
        <v>690</v>
      </c>
      <c r="B695" s="38"/>
      <c r="C695" s="38"/>
      <c r="D695" s="38"/>
      <c r="E695" s="38"/>
      <c r="F695" s="35"/>
      <c r="G695" s="35"/>
      <c r="H695" s="150"/>
      <c r="I695" s="38"/>
      <c r="J695" s="149" t="str">
        <f t="shared" si="89"/>
        <v>รอข้อมูลคอลัมน์ H</v>
      </c>
      <c r="K695" s="150"/>
      <c r="L695" s="150"/>
      <c r="M695" s="150"/>
      <c r="N695" s="149" t="str" cm="1">
        <f t="array" ref="N695">IF(AND(K695:M695=""),"ยังไม่บันทึกข้อมูล",
IF(M695&lt;&gt;"",
IF(M695&gt;=1.3,M695,"เป็นไม้พุ่ม"),
IF(K695+L695&gt;=1.3,K695+L695,"เป็นไม้พุ่ม")))</f>
        <v>ยังไม่บันทึกข้อมูล</v>
      </c>
      <c r="O695" s="149" t="str">
        <f t="shared" si="82"/>
        <v>ข้อมูลไม่ถูกต้อง</v>
      </c>
      <c r="P695" s="149" t="str">
        <f t="shared" si="83"/>
        <v>ข้อมูลไม่ถูกต้อง</v>
      </c>
      <c r="Q695" s="149" t="str">
        <f t="shared" si="84"/>
        <v>ข้อมูลไม่ถูกต้อง</v>
      </c>
      <c r="R695" s="149" t="str">
        <f t="shared" si="85"/>
        <v>ข้อมูลไม่ถูกต้อง</v>
      </c>
      <c r="S695" s="149" t="str">
        <f>IF(ISNUMBER(R695),
IF(H$2=ตัวเลือก!A$30,"ยังไม่บันทึกข้อมูล",R695*0.27),"ข้อมูลไม่ถูกต้อง")</f>
        <v>ข้อมูลไม่ถูกต้อง</v>
      </c>
      <c r="T695" s="149" t="str">
        <f t="shared" si="86"/>
        <v>ข้อมูลไม่ถูกต้อง</v>
      </c>
      <c r="U695" s="149" t="str">
        <f>IF(ISNUMBER(R695),
IF(H$2=ตัวเลือก!A$30,"ยังไม่บันทึกข้อมูล",R695*0.47),"ข้อมูลไม่ถูกต้อง")</f>
        <v>ข้อมูลไม่ถูกต้อง</v>
      </c>
      <c r="V695" s="149" t="str">
        <f>IF(ISNUMBER(S695),
IF(H$2=ตัวเลือก!A$30,"ยังไม่บันทึกข้อมูล",S695*0.47),"ข้อมูลไม่ถูกต้อง")</f>
        <v>ข้อมูลไม่ถูกต้อง</v>
      </c>
      <c r="W695" s="149" t="str">
        <f t="shared" si="87"/>
        <v>ข้อมูลไม่ถูกต้อง</v>
      </c>
      <c r="X695" s="148" t="str">
        <f t="shared" si="88"/>
        <v>ข้อมูลไม่ถูกต้อง</v>
      </c>
      <c r="Y695" s="38"/>
      <c r="Z695" s="38"/>
      <c r="AA695" s="38"/>
    </row>
    <row r="696" spans="1:27" x14ac:dyDescent="0.45">
      <c r="A696" s="38">
        <v>691</v>
      </c>
      <c r="B696" s="38"/>
      <c r="C696" s="38"/>
      <c r="D696" s="38"/>
      <c r="E696" s="38"/>
      <c r="F696" s="35"/>
      <c r="G696" s="35"/>
      <c r="H696" s="150"/>
      <c r="I696" s="38"/>
      <c r="J696" s="149" t="str">
        <f t="shared" si="89"/>
        <v>รอข้อมูลคอลัมน์ H</v>
      </c>
      <c r="K696" s="150"/>
      <c r="L696" s="150"/>
      <c r="M696" s="150"/>
      <c r="N696" s="149" t="str" cm="1">
        <f t="array" ref="N696">IF(AND(K696:M696=""),"ยังไม่บันทึกข้อมูล",
IF(M696&lt;&gt;"",
IF(M696&gt;=1.3,M696,"เป็นไม้พุ่ม"),
IF(K696+L696&gt;=1.3,K696+L696,"เป็นไม้พุ่ม")))</f>
        <v>ยังไม่บันทึกข้อมูล</v>
      </c>
      <c r="O696" s="149" t="str">
        <f t="shared" si="82"/>
        <v>ข้อมูลไม่ถูกต้อง</v>
      </c>
      <c r="P696" s="149" t="str">
        <f t="shared" si="83"/>
        <v>ข้อมูลไม่ถูกต้อง</v>
      </c>
      <c r="Q696" s="149" t="str">
        <f t="shared" si="84"/>
        <v>ข้อมูลไม่ถูกต้อง</v>
      </c>
      <c r="R696" s="149" t="str">
        <f t="shared" si="85"/>
        <v>ข้อมูลไม่ถูกต้อง</v>
      </c>
      <c r="S696" s="149" t="str">
        <f>IF(ISNUMBER(R696),
IF(H$2=ตัวเลือก!A$30,"ยังไม่บันทึกข้อมูล",R696*0.27),"ข้อมูลไม่ถูกต้อง")</f>
        <v>ข้อมูลไม่ถูกต้อง</v>
      </c>
      <c r="T696" s="149" t="str">
        <f t="shared" si="86"/>
        <v>ข้อมูลไม่ถูกต้อง</v>
      </c>
      <c r="U696" s="149" t="str">
        <f>IF(ISNUMBER(R696),
IF(H$2=ตัวเลือก!A$30,"ยังไม่บันทึกข้อมูล",R696*0.47),"ข้อมูลไม่ถูกต้อง")</f>
        <v>ข้อมูลไม่ถูกต้อง</v>
      </c>
      <c r="V696" s="149" t="str">
        <f>IF(ISNUMBER(S696),
IF(H$2=ตัวเลือก!A$30,"ยังไม่บันทึกข้อมูล",S696*0.47),"ข้อมูลไม่ถูกต้อง")</f>
        <v>ข้อมูลไม่ถูกต้อง</v>
      </c>
      <c r="W696" s="149" t="str">
        <f t="shared" si="87"/>
        <v>ข้อมูลไม่ถูกต้อง</v>
      </c>
      <c r="X696" s="148" t="str">
        <f t="shared" si="88"/>
        <v>ข้อมูลไม่ถูกต้อง</v>
      </c>
      <c r="Y696" s="38"/>
      <c r="Z696" s="38"/>
      <c r="AA696" s="38"/>
    </row>
    <row r="697" spans="1:27" x14ac:dyDescent="0.45">
      <c r="A697" s="38">
        <v>692</v>
      </c>
      <c r="B697" s="38"/>
      <c r="C697" s="38"/>
      <c r="D697" s="38"/>
      <c r="E697" s="38"/>
      <c r="F697" s="35"/>
      <c r="G697" s="35"/>
      <c r="H697" s="150"/>
      <c r="I697" s="38"/>
      <c r="J697" s="149" t="str">
        <f t="shared" si="89"/>
        <v>รอข้อมูลคอลัมน์ H</v>
      </c>
      <c r="K697" s="150"/>
      <c r="L697" s="150"/>
      <c r="M697" s="150"/>
      <c r="N697" s="149" t="str" cm="1">
        <f t="array" ref="N697">IF(AND(K697:M697=""),"ยังไม่บันทึกข้อมูล",
IF(M697&lt;&gt;"",
IF(M697&gt;=1.3,M697,"เป็นไม้พุ่ม"),
IF(K697+L697&gt;=1.3,K697+L697,"เป็นไม้พุ่ม")))</f>
        <v>ยังไม่บันทึกข้อมูล</v>
      </c>
      <c r="O697" s="149" t="str">
        <f t="shared" si="82"/>
        <v>ข้อมูลไม่ถูกต้อง</v>
      </c>
      <c r="P697" s="149" t="str">
        <f t="shared" si="83"/>
        <v>ข้อมูลไม่ถูกต้อง</v>
      </c>
      <c r="Q697" s="149" t="str">
        <f t="shared" si="84"/>
        <v>ข้อมูลไม่ถูกต้อง</v>
      </c>
      <c r="R697" s="149" t="str">
        <f t="shared" si="85"/>
        <v>ข้อมูลไม่ถูกต้อง</v>
      </c>
      <c r="S697" s="149" t="str">
        <f>IF(ISNUMBER(R697),
IF(H$2=ตัวเลือก!A$30,"ยังไม่บันทึกข้อมูล",R697*0.27),"ข้อมูลไม่ถูกต้อง")</f>
        <v>ข้อมูลไม่ถูกต้อง</v>
      </c>
      <c r="T697" s="149" t="str">
        <f t="shared" si="86"/>
        <v>ข้อมูลไม่ถูกต้อง</v>
      </c>
      <c r="U697" s="149" t="str">
        <f>IF(ISNUMBER(R697),
IF(H$2=ตัวเลือก!A$30,"ยังไม่บันทึกข้อมูล",R697*0.47),"ข้อมูลไม่ถูกต้อง")</f>
        <v>ข้อมูลไม่ถูกต้อง</v>
      </c>
      <c r="V697" s="149" t="str">
        <f>IF(ISNUMBER(S697),
IF(H$2=ตัวเลือก!A$30,"ยังไม่บันทึกข้อมูล",S697*0.47),"ข้อมูลไม่ถูกต้อง")</f>
        <v>ข้อมูลไม่ถูกต้อง</v>
      </c>
      <c r="W697" s="149" t="str">
        <f t="shared" si="87"/>
        <v>ข้อมูลไม่ถูกต้อง</v>
      </c>
      <c r="X697" s="148" t="str">
        <f t="shared" si="88"/>
        <v>ข้อมูลไม่ถูกต้อง</v>
      </c>
      <c r="Y697" s="38"/>
      <c r="Z697" s="38"/>
      <c r="AA697" s="38"/>
    </row>
    <row r="698" spans="1:27" x14ac:dyDescent="0.45">
      <c r="A698" s="38">
        <v>693</v>
      </c>
      <c r="B698" s="38"/>
      <c r="C698" s="38"/>
      <c r="D698" s="38"/>
      <c r="E698" s="38"/>
      <c r="F698" s="35"/>
      <c r="G698" s="35"/>
      <c r="H698" s="150"/>
      <c r="I698" s="38"/>
      <c r="J698" s="149" t="str">
        <f t="shared" si="89"/>
        <v>รอข้อมูลคอลัมน์ H</v>
      </c>
      <c r="K698" s="150"/>
      <c r="L698" s="150"/>
      <c r="M698" s="150"/>
      <c r="N698" s="149" t="str" cm="1">
        <f t="array" ref="N698">IF(AND(K698:M698=""),"ยังไม่บันทึกข้อมูล",
IF(M698&lt;&gt;"",
IF(M698&gt;=1.3,M698,"เป็นไม้พุ่ม"),
IF(K698+L698&gt;=1.3,K698+L698,"เป็นไม้พุ่ม")))</f>
        <v>ยังไม่บันทึกข้อมูล</v>
      </c>
      <c r="O698" s="149" t="str">
        <f t="shared" si="82"/>
        <v>ข้อมูลไม่ถูกต้อง</v>
      </c>
      <c r="P698" s="149" t="str">
        <f t="shared" si="83"/>
        <v>ข้อมูลไม่ถูกต้อง</v>
      </c>
      <c r="Q698" s="149" t="str">
        <f t="shared" si="84"/>
        <v>ข้อมูลไม่ถูกต้อง</v>
      </c>
      <c r="R698" s="149" t="str">
        <f t="shared" si="85"/>
        <v>ข้อมูลไม่ถูกต้อง</v>
      </c>
      <c r="S698" s="149" t="str">
        <f>IF(ISNUMBER(R698),
IF(H$2=ตัวเลือก!A$30,"ยังไม่บันทึกข้อมูล",R698*0.27),"ข้อมูลไม่ถูกต้อง")</f>
        <v>ข้อมูลไม่ถูกต้อง</v>
      </c>
      <c r="T698" s="149" t="str">
        <f t="shared" si="86"/>
        <v>ข้อมูลไม่ถูกต้อง</v>
      </c>
      <c r="U698" s="149" t="str">
        <f>IF(ISNUMBER(R698),
IF(H$2=ตัวเลือก!A$30,"ยังไม่บันทึกข้อมูล",R698*0.47),"ข้อมูลไม่ถูกต้อง")</f>
        <v>ข้อมูลไม่ถูกต้อง</v>
      </c>
      <c r="V698" s="149" t="str">
        <f>IF(ISNUMBER(S698),
IF(H$2=ตัวเลือก!A$30,"ยังไม่บันทึกข้อมูล",S698*0.47),"ข้อมูลไม่ถูกต้อง")</f>
        <v>ข้อมูลไม่ถูกต้อง</v>
      </c>
      <c r="W698" s="149" t="str">
        <f t="shared" si="87"/>
        <v>ข้อมูลไม่ถูกต้อง</v>
      </c>
      <c r="X698" s="148" t="str">
        <f t="shared" si="88"/>
        <v>ข้อมูลไม่ถูกต้อง</v>
      </c>
      <c r="Y698" s="38"/>
      <c r="Z698" s="38"/>
      <c r="AA698" s="38"/>
    </row>
    <row r="699" spans="1:27" x14ac:dyDescent="0.45">
      <c r="A699" s="38">
        <v>694</v>
      </c>
      <c r="B699" s="38"/>
      <c r="C699" s="38"/>
      <c r="D699" s="38"/>
      <c r="E699" s="38"/>
      <c r="F699" s="35"/>
      <c r="G699" s="35"/>
      <c r="H699" s="150"/>
      <c r="I699" s="38"/>
      <c r="J699" s="149" t="str">
        <f t="shared" si="89"/>
        <v>รอข้อมูลคอลัมน์ H</v>
      </c>
      <c r="K699" s="150"/>
      <c r="L699" s="150"/>
      <c r="M699" s="150"/>
      <c r="N699" s="149" t="str" cm="1">
        <f t="array" ref="N699">IF(AND(K699:M699=""),"ยังไม่บันทึกข้อมูล",
IF(M699&lt;&gt;"",
IF(M699&gt;=1.3,M699,"เป็นไม้พุ่ม"),
IF(K699+L699&gt;=1.3,K699+L699,"เป็นไม้พุ่ม")))</f>
        <v>ยังไม่บันทึกข้อมูล</v>
      </c>
      <c r="O699" s="149" t="str">
        <f t="shared" si="82"/>
        <v>ข้อมูลไม่ถูกต้อง</v>
      </c>
      <c r="P699" s="149" t="str">
        <f t="shared" si="83"/>
        <v>ข้อมูลไม่ถูกต้อง</v>
      </c>
      <c r="Q699" s="149" t="str">
        <f t="shared" si="84"/>
        <v>ข้อมูลไม่ถูกต้อง</v>
      </c>
      <c r="R699" s="149" t="str">
        <f t="shared" si="85"/>
        <v>ข้อมูลไม่ถูกต้อง</v>
      </c>
      <c r="S699" s="149" t="str">
        <f>IF(ISNUMBER(R699),
IF(H$2=ตัวเลือก!A$30,"ยังไม่บันทึกข้อมูล",R699*0.27),"ข้อมูลไม่ถูกต้อง")</f>
        <v>ข้อมูลไม่ถูกต้อง</v>
      </c>
      <c r="T699" s="149" t="str">
        <f t="shared" si="86"/>
        <v>ข้อมูลไม่ถูกต้อง</v>
      </c>
      <c r="U699" s="149" t="str">
        <f>IF(ISNUMBER(R699),
IF(H$2=ตัวเลือก!A$30,"ยังไม่บันทึกข้อมูล",R699*0.47),"ข้อมูลไม่ถูกต้อง")</f>
        <v>ข้อมูลไม่ถูกต้อง</v>
      </c>
      <c r="V699" s="149" t="str">
        <f>IF(ISNUMBER(S699),
IF(H$2=ตัวเลือก!A$30,"ยังไม่บันทึกข้อมูล",S699*0.47),"ข้อมูลไม่ถูกต้อง")</f>
        <v>ข้อมูลไม่ถูกต้อง</v>
      </c>
      <c r="W699" s="149" t="str">
        <f t="shared" si="87"/>
        <v>ข้อมูลไม่ถูกต้อง</v>
      </c>
      <c r="X699" s="148" t="str">
        <f t="shared" si="88"/>
        <v>ข้อมูลไม่ถูกต้อง</v>
      </c>
      <c r="Y699" s="38"/>
      <c r="Z699" s="38"/>
      <c r="AA699" s="38"/>
    </row>
    <row r="700" spans="1:27" x14ac:dyDescent="0.45">
      <c r="A700" s="38">
        <v>695</v>
      </c>
      <c r="B700" s="38"/>
      <c r="C700" s="38"/>
      <c r="D700" s="38"/>
      <c r="E700" s="38"/>
      <c r="F700" s="35"/>
      <c r="G700" s="35"/>
      <c r="H700" s="150"/>
      <c r="I700" s="38"/>
      <c r="J700" s="149" t="str">
        <f t="shared" si="89"/>
        <v>รอข้อมูลคอลัมน์ H</v>
      </c>
      <c r="K700" s="150"/>
      <c r="L700" s="150"/>
      <c r="M700" s="150"/>
      <c r="N700" s="149" t="str" cm="1">
        <f t="array" ref="N700">IF(AND(K700:M700=""),"ยังไม่บันทึกข้อมูล",
IF(M700&lt;&gt;"",
IF(M700&gt;=1.3,M700,"เป็นไม้พุ่ม"),
IF(K700+L700&gt;=1.3,K700+L700,"เป็นไม้พุ่ม")))</f>
        <v>ยังไม่บันทึกข้อมูล</v>
      </c>
      <c r="O700" s="149" t="str">
        <f t="shared" si="82"/>
        <v>ข้อมูลไม่ถูกต้อง</v>
      </c>
      <c r="P700" s="149" t="str">
        <f t="shared" si="83"/>
        <v>ข้อมูลไม่ถูกต้อง</v>
      </c>
      <c r="Q700" s="149" t="str">
        <f t="shared" si="84"/>
        <v>ข้อมูลไม่ถูกต้อง</v>
      </c>
      <c r="R700" s="149" t="str">
        <f t="shared" si="85"/>
        <v>ข้อมูลไม่ถูกต้อง</v>
      </c>
      <c r="S700" s="149" t="str">
        <f>IF(ISNUMBER(R700),
IF(H$2=ตัวเลือก!A$30,"ยังไม่บันทึกข้อมูล",R700*0.27),"ข้อมูลไม่ถูกต้อง")</f>
        <v>ข้อมูลไม่ถูกต้อง</v>
      </c>
      <c r="T700" s="149" t="str">
        <f t="shared" si="86"/>
        <v>ข้อมูลไม่ถูกต้อง</v>
      </c>
      <c r="U700" s="149" t="str">
        <f>IF(ISNUMBER(R700),
IF(H$2=ตัวเลือก!A$30,"ยังไม่บันทึกข้อมูล",R700*0.47),"ข้อมูลไม่ถูกต้อง")</f>
        <v>ข้อมูลไม่ถูกต้อง</v>
      </c>
      <c r="V700" s="149" t="str">
        <f>IF(ISNUMBER(S700),
IF(H$2=ตัวเลือก!A$30,"ยังไม่บันทึกข้อมูล",S700*0.47),"ข้อมูลไม่ถูกต้อง")</f>
        <v>ข้อมูลไม่ถูกต้อง</v>
      </c>
      <c r="W700" s="149" t="str">
        <f t="shared" si="87"/>
        <v>ข้อมูลไม่ถูกต้อง</v>
      </c>
      <c r="X700" s="148" t="str">
        <f t="shared" si="88"/>
        <v>ข้อมูลไม่ถูกต้อง</v>
      </c>
      <c r="Y700" s="38"/>
      <c r="Z700" s="38"/>
      <c r="AA700" s="38"/>
    </row>
    <row r="701" spans="1:27" x14ac:dyDescent="0.45">
      <c r="A701" s="38">
        <v>696</v>
      </c>
      <c r="B701" s="38"/>
      <c r="C701" s="38"/>
      <c r="D701" s="38"/>
      <c r="E701" s="38"/>
      <c r="F701" s="35"/>
      <c r="G701" s="35"/>
      <c r="H701" s="150"/>
      <c r="I701" s="38"/>
      <c r="J701" s="149" t="str">
        <f t="shared" si="89"/>
        <v>รอข้อมูลคอลัมน์ H</v>
      </c>
      <c r="K701" s="150"/>
      <c r="L701" s="150"/>
      <c r="M701" s="150"/>
      <c r="N701" s="149" t="str" cm="1">
        <f t="array" ref="N701">IF(AND(K701:M701=""),"ยังไม่บันทึกข้อมูล",
IF(M701&lt;&gt;"",
IF(M701&gt;=1.3,M701,"เป็นไม้พุ่ม"),
IF(K701+L701&gt;=1.3,K701+L701,"เป็นไม้พุ่ม")))</f>
        <v>ยังไม่บันทึกข้อมูล</v>
      </c>
      <c r="O701" s="149" t="str">
        <f t="shared" si="82"/>
        <v>ข้อมูลไม่ถูกต้อง</v>
      </c>
      <c r="P701" s="149" t="str">
        <f t="shared" si="83"/>
        <v>ข้อมูลไม่ถูกต้อง</v>
      </c>
      <c r="Q701" s="149" t="str">
        <f t="shared" si="84"/>
        <v>ข้อมูลไม่ถูกต้อง</v>
      </c>
      <c r="R701" s="149" t="str">
        <f t="shared" si="85"/>
        <v>ข้อมูลไม่ถูกต้อง</v>
      </c>
      <c r="S701" s="149" t="str">
        <f>IF(ISNUMBER(R701),
IF(H$2=ตัวเลือก!A$30,"ยังไม่บันทึกข้อมูล",R701*0.27),"ข้อมูลไม่ถูกต้อง")</f>
        <v>ข้อมูลไม่ถูกต้อง</v>
      </c>
      <c r="T701" s="149" t="str">
        <f t="shared" si="86"/>
        <v>ข้อมูลไม่ถูกต้อง</v>
      </c>
      <c r="U701" s="149" t="str">
        <f>IF(ISNUMBER(R701),
IF(H$2=ตัวเลือก!A$30,"ยังไม่บันทึกข้อมูล",R701*0.47),"ข้อมูลไม่ถูกต้อง")</f>
        <v>ข้อมูลไม่ถูกต้อง</v>
      </c>
      <c r="V701" s="149" t="str">
        <f>IF(ISNUMBER(S701),
IF(H$2=ตัวเลือก!A$30,"ยังไม่บันทึกข้อมูล",S701*0.47),"ข้อมูลไม่ถูกต้อง")</f>
        <v>ข้อมูลไม่ถูกต้อง</v>
      </c>
      <c r="W701" s="149" t="str">
        <f t="shared" si="87"/>
        <v>ข้อมูลไม่ถูกต้อง</v>
      </c>
      <c r="X701" s="148" t="str">
        <f t="shared" si="88"/>
        <v>ข้อมูลไม่ถูกต้อง</v>
      </c>
      <c r="Y701" s="38"/>
      <c r="Z701" s="38"/>
      <c r="AA701" s="38"/>
    </row>
    <row r="702" spans="1:27" x14ac:dyDescent="0.45">
      <c r="A702" s="38">
        <v>697</v>
      </c>
      <c r="B702" s="38"/>
      <c r="C702" s="38"/>
      <c r="D702" s="38"/>
      <c r="E702" s="38"/>
      <c r="F702" s="35"/>
      <c r="G702" s="35"/>
      <c r="H702" s="150"/>
      <c r="I702" s="38"/>
      <c r="J702" s="149" t="str">
        <f t="shared" si="89"/>
        <v>รอข้อมูลคอลัมน์ H</v>
      </c>
      <c r="K702" s="150"/>
      <c r="L702" s="150"/>
      <c r="M702" s="150"/>
      <c r="N702" s="149" t="str" cm="1">
        <f t="array" ref="N702">IF(AND(K702:M702=""),"ยังไม่บันทึกข้อมูล",
IF(M702&lt;&gt;"",
IF(M702&gt;=1.3,M702,"เป็นไม้พุ่ม"),
IF(K702+L702&gt;=1.3,K702+L702,"เป็นไม้พุ่ม")))</f>
        <v>ยังไม่บันทึกข้อมูล</v>
      </c>
      <c r="O702" s="149" t="str">
        <f t="shared" si="82"/>
        <v>ข้อมูลไม่ถูกต้อง</v>
      </c>
      <c r="P702" s="149" t="str">
        <f t="shared" si="83"/>
        <v>ข้อมูลไม่ถูกต้อง</v>
      </c>
      <c r="Q702" s="149" t="str">
        <f t="shared" si="84"/>
        <v>ข้อมูลไม่ถูกต้อง</v>
      </c>
      <c r="R702" s="149" t="str">
        <f t="shared" si="85"/>
        <v>ข้อมูลไม่ถูกต้อง</v>
      </c>
      <c r="S702" s="149" t="str">
        <f>IF(ISNUMBER(R702),
IF(H$2=ตัวเลือก!A$30,"ยังไม่บันทึกข้อมูล",R702*0.27),"ข้อมูลไม่ถูกต้อง")</f>
        <v>ข้อมูลไม่ถูกต้อง</v>
      </c>
      <c r="T702" s="149" t="str">
        <f t="shared" si="86"/>
        <v>ข้อมูลไม่ถูกต้อง</v>
      </c>
      <c r="U702" s="149" t="str">
        <f>IF(ISNUMBER(R702),
IF(H$2=ตัวเลือก!A$30,"ยังไม่บันทึกข้อมูล",R702*0.47),"ข้อมูลไม่ถูกต้อง")</f>
        <v>ข้อมูลไม่ถูกต้อง</v>
      </c>
      <c r="V702" s="149" t="str">
        <f>IF(ISNUMBER(S702),
IF(H$2=ตัวเลือก!A$30,"ยังไม่บันทึกข้อมูล",S702*0.47),"ข้อมูลไม่ถูกต้อง")</f>
        <v>ข้อมูลไม่ถูกต้อง</v>
      </c>
      <c r="W702" s="149" t="str">
        <f t="shared" si="87"/>
        <v>ข้อมูลไม่ถูกต้อง</v>
      </c>
      <c r="X702" s="148" t="str">
        <f t="shared" si="88"/>
        <v>ข้อมูลไม่ถูกต้อง</v>
      </c>
      <c r="Y702" s="38"/>
      <c r="Z702" s="38"/>
      <c r="AA702" s="38"/>
    </row>
    <row r="703" spans="1:27" x14ac:dyDescent="0.45">
      <c r="A703" s="38">
        <v>698</v>
      </c>
      <c r="B703" s="38"/>
      <c r="C703" s="38"/>
      <c r="D703" s="38"/>
      <c r="E703" s="38"/>
      <c r="F703" s="35"/>
      <c r="G703" s="35"/>
      <c r="H703" s="150"/>
      <c r="I703" s="38"/>
      <c r="J703" s="149" t="str">
        <f t="shared" si="89"/>
        <v>รอข้อมูลคอลัมน์ H</v>
      </c>
      <c r="K703" s="150"/>
      <c r="L703" s="150"/>
      <c r="M703" s="150"/>
      <c r="N703" s="149" t="str" cm="1">
        <f t="array" ref="N703">IF(AND(K703:M703=""),"ยังไม่บันทึกข้อมูล",
IF(M703&lt;&gt;"",
IF(M703&gt;=1.3,M703,"เป็นไม้พุ่ม"),
IF(K703+L703&gt;=1.3,K703+L703,"เป็นไม้พุ่ม")))</f>
        <v>ยังไม่บันทึกข้อมูล</v>
      </c>
      <c r="O703" s="149" t="str">
        <f t="shared" si="82"/>
        <v>ข้อมูลไม่ถูกต้อง</v>
      </c>
      <c r="P703" s="149" t="str">
        <f t="shared" si="83"/>
        <v>ข้อมูลไม่ถูกต้อง</v>
      </c>
      <c r="Q703" s="149" t="str">
        <f t="shared" si="84"/>
        <v>ข้อมูลไม่ถูกต้อง</v>
      </c>
      <c r="R703" s="149" t="str">
        <f t="shared" si="85"/>
        <v>ข้อมูลไม่ถูกต้อง</v>
      </c>
      <c r="S703" s="149" t="str">
        <f>IF(ISNUMBER(R703),
IF(H$2=ตัวเลือก!A$30,"ยังไม่บันทึกข้อมูล",R703*0.27),"ข้อมูลไม่ถูกต้อง")</f>
        <v>ข้อมูลไม่ถูกต้อง</v>
      </c>
      <c r="T703" s="149" t="str">
        <f t="shared" si="86"/>
        <v>ข้อมูลไม่ถูกต้อง</v>
      </c>
      <c r="U703" s="149" t="str">
        <f>IF(ISNUMBER(R703),
IF(H$2=ตัวเลือก!A$30,"ยังไม่บันทึกข้อมูล",R703*0.47),"ข้อมูลไม่ถูกต้อง")</f>
        <v>ข้อมูลไม่ถูกต้อง</v>
      </c>
      <c r="V703" s="149" t="str">
        <f>IF(ISNUMBER(S703),
IF(H$2=ตัวเลือก!A$30,"ยังไม่บันทึกข้อมูล",S703*0.47),"ข้อมูลไม่ถูกต้อง")</f>
        <v>ข้อมูลไม่ถูกต้อง</v>
      </c>
      <c r="W703" s="149" t="str">
        <f t="shared" si="87"/>
        <v>ข้อมูลไม่ถูกต้อง</v>
      </c>
      <c r="X703" s="148" t="str">
        <f t="shared" si="88"/>
        <v>ข้อมูลไม่ถูกต้อง</v>
      </c>
      <c r="Y703" s="38"/>
      <c r="Z703" s="38"/>
      <c r="AA703" s="38"/>
    </row>
    <row r="704" spans="1:27" x14ac:dyDescent="0.45">
      <c r="A704" s="38">
        <v>699</v>
      </c>
      <c r="B704" s="38"/>
      <c r="C704" s="38"/>
      <c r="D704" s="38"/>
      <c r="E704" s="38"/>
      <c r="F704" s="35"/>
      <c r="G704" s="35"/>
      <c r="H704" s="150"/>
      <c r="I704" s="38"/>
      <c r="J704" s="149" t="str">
        <f t="shared" si="89"/>
        <v>รอข้อมูลคอลัมน์ H</v>
      </c>
      <c r="K704" s="150"/>
      <c r="L704" s="150"/>
      <c r="M704" s="150"/>
      <c r="N704" s="149" t="str" cm="1">
        <f t="array" ref="N704">IF(AND(K704:M704=""),"ยังไม่บันทึกข้อมูล",
IF(M704&lt;&gt;"",
IF(M704&gt;=1.3,M704,"เป็นไม้พุ่ม"),
IF(K704+L704&gt;=1.3,K704+L704,"เป็นไม้พุ่ม")))</f>
        <v>ยังไม่บันทึกข้อมูล</v>
      </c>
      <c r="O704" s="149" t="str">
        <f t="shared" si="82"/>
        <v>ข้อมูลไม่ถูกต้อง</v>
      </c>
      <c r="P704" s="149" t="str">
        <f t="shared" si="83"/>
        <v>ข้อมูลไม่ถูกต้อง</v>
      </c>
      <c r="Q704" s="149" t="str">
        <f t="shared" si="84"/>
        <v>ข้อมูลไม่ถูกต้อง</v>
      </c>
      <c r="R704" s="149" t="str">
        <f t="shared" si="85"/>
        <v>ข้อมูลไม่ถูกต้อง</v>
      </c>
      <c r="S704" s="149" t="str">
        <f>IF(ISNUMBER(R704),
IF(H$2=ตัวเลือก!A$30,"ยังไม่บันทึกข้อมูล",R704*0.27),"ข้อมูลไม่ถูกต้อง")</f>
        <v>ข้อมูลไม่ถูกต้อง</v>
      </c>
      <c r="T704" s="149" t="str">
        <f t="shared" si="86"/>
        <v>ข้อมูลไม่ถูกต้อง</v>
      </c>
      <c r="U704" s="149" t="str">
        <f>IF(ISNUMBER(R704),
IF(H$2=ตัวเลือก!A$30,"ยังไม่บันทึกข้อมูล",R704*0.47),"ข้อมูลไม่ถูกต้อง")</f>
        <v>ข้อมูลไม่ถูกต้อง</v>
      </c>
      <c r="V704" s="149" t="str">
        <f>IF(ISNUMBER(S704),
IF(H$2=ตัวเลือก!A$30,"ยังไม่บันทึกข้อมูล",S704*0.47),"ข้อมูลไม่ถูกต้อง")</f>
        <v>ข้อมูลไม่ถูกต้อง</v>
      </c>
      <c r="W704" s="149" t="str">
        <f t="shared" si="87"/>
        <v>ข้อมูลไม่ถูกต้อง</v>
      </c>
      <c r="X704" s="148" t="str">
        <f t="shared" si="88"/>
        <v>ข้อมูลไม่ถูกต้อง</v>
      </c>
      <c r="Y704" s="38"/>
      <c r="Z704" s="38"/>
      <c r="AA704" s="38"/>
    </row>
    <row r="705" spans="1:27" x14ac:dyDescent="0.45">
      <c r="A705" s="38">
        <v>700</v>
      </c>
      <c r="B705" s="38"/>
      <c r="C705" s="38"/>
      <c r="D705" s="38"/>
      <c r="E705" s="38"/>
      <c r="F705" s="35"/>
      <c r="G705" s="35"/>
      <c r="H705" s="150"/>
      <c r="I705" s="38"/>
      <c r="J705" s="149" t="str">
        <f t="shared" si="89"/>
        <v>รอข้อมูลคอลัมน์ H</v>
      </c>
      <c r="K705" s="150"/>
      <c r="L705" s="150"/>
      <c r="M705" s="150"/>
      <c r="N705" s="149" t="str" cm="1">
        <f t="array" ref="N705">IF(AND(K705:M705=""),"ยังไม่บันทึกข้อมูล",
IF(M705&lt;&gt;"",
IF(M705&gt;=1.3,M705,"เป็นไม้พุ่ม"),
IF(K705+L705&gt;=1.3,K705+L705,"เป็นไม้พุ่ม")))</f>
        <v>ยังไม่บันทึกข้อมูล</v>
      </c>
      <c r="O705" s="149" t="str">
        <f t="shared" si="82"/>
        <v>ข้อมูลไม่ถูกต้อง</v>
      </c>
      <c r="P705" s="149" t="str">
        <f t="shared" si="83"/>
        <v>ข้อมูลไม่ถูกต้อง</v>
      </c>
      <c r="Q705" s="149" t="str">
        <f t="shared" si="84"/>
        <v>ข้อมูลไม่ถูกต้อง</v>
      </c>
      <c r="R705" s="149" t="str">
        <f t="shared" si="85"/>
        <v>ข้อมูลไม่ถูกต้อง</v>
      </c>
      <c r="S705" s="149" t="str">
        <f>IF(ISNUMBER(R705),
IF(H$2=ตัวเลือก!A$30,"ยังไม่บันทึกข้อมูล",R705*0.27),"ข้อมูลไม่ถูกต้อง")</f>
        <v>ข้อมูลไม่ถูกต้อง</v>
      </c>
      <c r="T705" s="149" t="str">
        <f t="shared" si="86"/>
        <v>ข้อมูลไม่ถูกต้อง</v>
      </c>
      <c r="U705" s="149" t="str">
        <f>IF(ISNUMBER(R705),
IF(H$2=ตัวเลือก!A$30,"ยังไม่บันทึกข้อมูล",R705*0.47),"ข้อมูลไม่ถูกต้อง")</f>
        <v>ข้อมูลไม่ถูกต้อง</v>
      </c>
      <c r="V705" s="149" t="str">
        <f>IF(ISNUMBER(S705),
IF(H$2=ตัวเลือก!A$30,"ยังไม่บันทึกข้อมูล",S705*0.47),"ข้อมูลไม่ถูกต้อง")</f>
        <v>ข้อมูลไม่ถูกต้อง</v>
      </c>
      <c r="W705" s="149" t="str">
        <f t="shared" si="87"/>
        <v>ข้อมูลไม่ถูกต้อง</v>
      </c>
      <c r="X705" s="148" t="str">
        <f t="shared" si="88"/>
        <v>ข้อมูลไม่ถูกต้อง</v>
      </c>
      <c r="Y705" s="38"/>
      <c r="Z705" s="38"/>
      <c r="AA705" s="38"/>
    </row>
    <row r="706" spans="1:27" x14ac:dyDescent="0.45">
      <c r="A706" s="38">
        <v>701</v>
      </c>
      <c r="B706" s="38"/>
      <c r="C706" s="38"/>
      <c r="D706" s="38"/>
      <c r="E706" s="38"/>
      <c r="F706" s="35"/>
      <c r="G706" s="35"/>
      <c r="H706" s="150"/>
      <c r="I706" s="38"/>
      <c r="J706" s="149" t="str">
        <f t="shared" si="89"/>
        <v>รอข้อมูลคอลัมน์ H</v>
      </c>
      <c r="K706" s="150"/>
      <c r="L706" s="150"/>
      <c r="M706" s="150"/>
      <c r="N706" s="149" t="str" cm="1">
        <f t="array" ref="N706">IF(AND(K706:M706=""),"ยังไม่บันทึกข้อมูล",
IF(M706&lt;&gt;"",
IF(M706&gt;=1.3,M706,"เป็นไม้พุ่ม"),
IF(K706+L706&gt;=1.3,K706+L706,"เป็นไม้พุ่ม")))</f>
        <v>ยังไม่บันทึกข้อมูล</v>
      </c>
      <c r="O706" s="149" t="str">
        <f t="shared" si="82"/>
        <v>ข้อมูลไม่ถูกต้อง</v>
      </c>
      <c r="P706" s="149" t="str">
        <f t="shared" si="83"/>
        <v>ข้อมูลไม่ถูกต้อง</v>
      </c>
      <c r="Q706" s="149" t="str">
        <f t="shared" si="84"/>
        <v>ข้อมูลไม่ถูกต้อง</v>
      </c>
      <c r="R706" s="149" t="str">
        <f t="shared" si="85"/>
        <v>ข้อมูลไม่ถูกต้อง</v>
      </c>
      <c r="S706" s="149" t="str">
        <f>IF(ISNUMBER(R706),
IF(H$2=ตัวเลือก!A$30,"ยังไม่บันทึกข้อมูล",R706*0.27),"ข้อมูลไม่ถูกต้อง")</f>
        <v>ข้อมูลไม่ถูกต้อง</v>
      </c>
      <c r="T706" s="149" t="str">
        <f t="shared" si="86"/>
        <v>ข้อมูลไม่ถูกต้อง</v>
      </c>
      <c r="U706" s="149" t="str">
        <f>IF(ISNUMBER(R706),
IF(H$2=ตัวเลือก!A$30,"ยังไม่บันทึกข้อมูล",R706*0.47),"ข้อมูลไม่ถูกต้อง")</f>
        <v>ข้อมูลไม่ถูกต้อง</v>
      </c>
      <c r="V706" s="149" t="str">
        <f>IF(ISNUMBER(S706),
IF(H$2=ตัวเลือก!A$30,"ยังไม่บันทึกข้อมูล",S706*0.47),"ข้อมูลไม่ถูกต้อง")</f>
        <v>ข้อมูลไม่ถูกต้อง</v>
      </c>
      <c r="W706" s="149" t="str">
        <f t="shared" si="87"/>
        <v>ข้อมูลไม่ถูกต้อง</v>
      </c>
      <c r="X706" s="148" t="str">
        <f t="shared" si="88"/>
        <v>ข้อมูลไม่ถูกต้อง</v>
      </c>
      <c r="Y706" s="38"/>
      <c r="Z706" s="38"/>
      <c r="AA706" s="38"/>
    </row>
    <row r="707" spans="1:27" x14ac:dyDescent="0.45">
      <c r="A707" s="38">
        <v>702</v>
      </c>
      <c r="B707" s="38"/>
      <c r="C707" s="38"/>
      <c r="D707" s="38"/>
      <c r="E707" s="38"/>
      <c r="F707" s="35"/>
      <c r="G707" s="35"/>
      <c r="H707" s="150"/>
      <c r="I707" s="38"/>
      <c r="J707" s="149" t="str">
        <f t="shared" si="89"/>
        <v>รอข้อมูลคอลัมน์ H</v>
      </c>
      <c r="K707" s="150"/>
      <c r="L707" s="150"/>
      <c r="M707" s="150"/>
      <c r="N707" s="149" t="str" cm="1">
        <f t="array" ref="N707">IF(AND(K707:M707=""),"ยังไม่บันทึกข้อมูล",
IF(M707&lt;&gt;"",
IF(M707&gt;=1.3,M707,"เป็นไม้พุ่ม"),
IF(K707+L707&gt;=1.3,K707+L707,"เป็นไม้พุ่ม")))</f>
        <v>ยังไม่บันทึกข้อมูล</v>
      </c>
      <c r="O707" s="149" t="str">
        <f t="shared" si="82"/>
        <v>ข้อมูลไม่ถูกต้อง</v>
      </c>
      <c r="P707" s="149" t="str">
        <f t="shared" si="83"/>
        <v>ข้อมูลไม่ถูกต้อง</v>
      </c>
      <c r="Q707" s="149" t="str">
        <f t="shared" si="84"/>
        <v>ข้อมูลไม่ถูกต้อง</v>
      </c>
      <c r="R707" s="149" t="str">
        <f t="shared" si="85"/>
        <v>ข้อมูลไม่ถูกต้อง</v>
      </c>
      <c r="S707" s="149" t="str">
        <f>IF(ISNUMBER(R707),
IF(H$2=ตัวเลือก!A$30,"ยังไม่บันทึกข้อมูล",R707*0.27),"ข้อมูลไม่ถูกต้อง")</f>
        <v>ข้อมูลไม่ถูกต้อง</v>
      </c>
      <c r="T707" s="149" t="str">
        <f t="shared" si="86"/>
        <v>ข้อมูลไม่ถูกต้อง</v>
      </c>
      <c r="U707" s="149" t="str">
        <f>IF(ISNUMBER(R707),
IF(H$2=ตัวเลือก!A$30,"ยังไม่บันทึกข้อมูล",R707*0.47),"ข้อมูลไม่ถูกต้อง")</f>
        <v>ข้อมูลไม่ถูกต้อง</v>
      </c>
      <c r="V707" s="149" t="str">
        <f>IF(ISNUMBER(S707),
IF(H$2=ตัวเลือก!A$30,"ยังไม่บันทึกข้อมูล",S707*0.47),"ข้อมูลไม่ถูกต้อง")</f>
        <v>ข้อมูลไม่ถูกต้อง</v>
      </c>
      <c r="W707" s="149" t="str">
        <f t="shared" si="87"/>
        <v>ข้อมูลไม่ถูกต้อง</v>
      </c>
      <c r="X707" s="148" t="str">
        <f t="shared" si="88"/>
        <v>ข้อมูลไม่ถูกต้อง</v>
      </c>
      <c r="Y707" s="38"/>
      <c r="Z707" s="38"/>
      <c r="AA707" s="38"/>
    </row>
    <row r="708" spans="1:27" x14ac:dyDescent="0.45">
      <c r="A708" s="38">
        <v>703</v>
      </c>
      <c r="B708" s="38"/>
      <c r="C708" s="38"/>
      <c r="D708" s="38"/>
      <c r="E708" s="38"/>
      <c r="F708" s="35"/>
      <c r="G708" s="35"/>
      <c r="H708" s="150"/>
      <c r="I708" s="38"/>
      <c r="J708" s="149" t="str">
        <f t="shared" si="89"/>
        <v>รอข้อมูลคอลัมน์ H</v>
      </c>
      <c r="K708" s="150"/>
      <c r="L708" s="150"/>
      <c r="M708" s="150"/>
      <c r="N708" s="149" t="str" cm="1">
        <f t="array" ref="N708">IF(AND(K708:M708=""),"ยังไม่บันทึกข้อมูล",
IF(M708&lt;&gt;"",
IF(M708&gt;=1.3,M708,"เป็นไม้พุ่ม"),
IF(K708+L708&gt;=1.3,K708+L708,"เป็นไม้พุ่ม")))</f>
        <v>ยังไม่บันทึกข้อมูล</v>
      </c>
      <c r="O708" s="149" t="str">
        <f t="shared" si="82"/>
        <v>ข้อมูลไม่ถูกต้อง</v>
      </c>
      <c r="P708" s="149" t="str">
        <f t="shared" si="83"/>
        <v>ข้อมูลไม่ถูกต้อง</v>
      </c>
      <c r="Q708" s="149" t="str">
        <f t="shared" si="84"/>
        <v>ข้อมูลไม่ถูกต้อง</v>
      </c>
      <c r="R708" s="149" t="str">
        <f t="shared" si="85"/>
        <v>ข้อมูลไม่ถูกต้อง</v>
      </c>
      <c r="S708" s="149" t="str">
        <f>IF(ISNUMBER(R708),
IF(H$2=ตัวเลือก!A$30,"ยังไม่บันทึกข้อมูล",R708*0.27),"ข้อมูลไม่ถูกต้อง")</f>
        <v>ข้อมูลไม่ถูกต้อง</v>
      </c>
      <c r="T708" s="149" t="str">
        <f t="shared" si="86"/>
        <v>ข้อมูลไม่ถูกต้อง</v>
      </c>
      <c r="U708" s="149" t="str">
        <f>IF(ISNUMBER(R708),
IF(H$2=ตัวเลือก!A$30,"ยังไม่บันทึกข้อมูล",R708*0.47),"ข้อมูลไม่ถูกต้อง")</f>
        <v>ข้อมูลไม่ถูกต้อง</v>
      </c>
      <c r="V708" s="149" t="str">
        <f>IF(ISNUMBER(S708),
IF(H$2=ตัวเลือก!A$30,"ยังไม่บันทึกข้อมูล",S708*0.47),"ข้อมูลไม่ถูกต้อง")</f>
        <v>ข้อมูลไม่ถูกต้อง</v>
      </c>
      <c r="W708" s="149" t="str">
        <f t="shared" si="87"/>
        <v>ข้อมูลไม่ถูกต้อง</v>
      </c>
      <c r="X708" s="148" t="str">
        <f t="shared" si="88"/>
        <v>ข้อมูลไม่ถูกต้อง</v>
      </c>
      <c r="Y708" s="38"/>
      <c r="Z708" s="38"/>
      <c r="AA708" s="38"/>
    </row>
    <row r="709" spans="1:27" x14ac:dyDescent="0.45">
      <c r="A709" s="38">
        <v>704</v>
      </c>
      <c r="B709" s="38"/>
      <c r="C709" s="38"/>
      <c r="D709" s="38"/>
      <c r="E709" s="38"/>
      <c r="F709" s="35"/>
      <c r="G709" s="35"/>
      <c r="H709" s="150"/>
      <c r="I709" s="38"/>
      <c r="J709" s="149" t="str">
        <f t="shared" si="89"/>
        <v>รอข้อมูลคอลัมน์ H</v>
      </c>
      <c r="K709" s="150"/>
      <c r="L709" s="150"/>
      <c r="M709" s="150"/>
      <c r="N709" s="149" t="str" cm="1">
        <f t="array" ref="N709">IF(AND(K709:M709=""),"ยังไม่บันทึกข้อมูล",
IF(M709&lt;&gt;"",
IF(M709&gt;=1.3,M709,"เป็นไม้พุ่ม"),
IF(K709+L709&gt;=1.3,K709+L709,"เป็นไม้พุ่ม")))</f>
        <v>ยังไม่บันทึกข้อมูล</v>
      </c>
      <c r="O709" s="149" t="str">
        <f t="shared" si="82"/>
        <v>ข้อมูลไม่ถูกต้อง</v>
      </c>
      <c r="P709" s="149" t="str">
        <f t="shared" si="83"/>
        <v>ข้อมูลไม่ถูกต้อง</v>
      </c>
      <c r="Q709" s="149" t="str">
        <f t="shared" si="84"/>
        <v>ข้อมูลไม่ถูกต้อง</v>
      </c>
      <c r="R709" s="149" t="str">
        <f t="shared" si="85"/>
        <v>ข้อมูลไม่ถูกต้อง</v>
      </c>
      <c r="S709" s="149" t="str">
        <f>IF(ISNUMBER(R709),
IF(H$2=ตัวเลือก!A$30,"ยังไม่บันทึกข้อมูล",R709*0.27),"ข้อมูลไม่ถูกต้อง")</f>
        <v>ข้อมูลไม่ถูกต้อง</v>
      </c>
      <c r="T709" s="149" t="str">
        <f t="shared" si="86"/>
        <v>ข้อมูลไม่ถูกต้อง</v>
      </c>
      <c r="U709" s="149" t="str">
        <f>IF(ISNUMBER(R709),
IF(H$2=ตัวเลือก!A$30,"ยังไม่บันทึกข้อมูล",R709*0.47),"ข้อมูลไม่ถูกต้อง")</f>
        <v>ข้อมูลไม่ถูกต้อง</v>
      </c>
      <c r="V709" s="149" t="str">
        <f>IF(ISNUMBER(S709),
IF(H$2=ตัวเลือก!A$30,"ยังไม่บันทึกข้อมูล",S709*0.47),"ข้อมูลไม่ถูกต้อง")</f>
        <v>ข้อมูลไม่ถูกต้อง</v>
      </c>
      <c r="W709" s="149" t="str">
        <f t="shared" si="87"/>
        <v>ข้อมูลไม่ถูกต้อง</v>
      </c>
      <c r="X709" s="148" t="str">
        <f t="shared" si="88"/>
        <v>ข้อมูลไม่ถูกต้อง</v>
      </c>
      <c r="Y709" s="38"/>
      <c r="Z709" s="38"/>
      <c r="AA709" s="38"/>
    </row>
    <row r="710" spans="1:27" x14ac:dyDescent="0.45">
      <c r="A710" s="38">
        <v>705</v>
      </c>
      <c r="B710" s="38"/>
      <c r="C710" s="38"/>
      <c r="D710" s="38"/>
      <c r="E710" s="38"/>
      <c r="F710" s="35"/>
      <c r="G710" s="35"/>
      <c r="H710" s="150"/>
      <c r="I710" s="38"/>
      <c r="J710" s="149" t="str">
        <f t="shared" si="89"/>
        <v>รอข้อมูลคอลัมน์ H</v>
      </c>
      <c r="K710" s="150"/>
      <c r="L710" s="150"/>
      <c r="M710" s="150"/>
      <c r="N710" s="149" t="str" cm="1">
        <f t="array" ref="N710">IF(AND(K710:M710=""),"ยังไม่บันทึกข้อมูล",
IF(M710&lt;&gt;"",
IF(M710&gt;=1.3,M710,"เป็นไม้พุ่ม"),
IF(K710+L710&gt;=1.3,K710+L710,"เป็นไม้พุ่ม")))</f>
        <v>ยังไม่บันทึกข้อมูล</v>
      </c>
      <c r="O710" s="149" t="str">
        <f t="shared" si="82"/>
        <v>ข้อมูลไม่ถูกต้อง</v>
      </c>
      <c r="P710" s="149" t="str">
        <f t="shared" si="83"/>
        <v>ข้อมูลไม่ถูกต้อง</v>
      </c>
      <c r="Q710" s="149" t="str">
        <f t="shared" si="84"/>
        <v>ข้อมูลไม่ถูกต้อง</v>
      </c>
      <c r="R710" s="149" t="str">
        <f t="shared" si="85"/>
        <v>ข้อมูลไม่ถูกต้อง</v>
      </c>
      <c r="S710" s="149" t="str">
        <f>IF(ISNUMBER(R710),
IF(H$2=ตัวเลือก!A$30,"ยังไม่บันทึกข้อมูล",R710*0.27),"ข้อมูลไม่ถูกต้อง")</f>
        <v>ข้อมูลไม่ถูกต้อง</v>
      </c>
      <c r="T710" s="149" t="str">
        <f t="shared" si="86"/>
        <v>ข้อมูลไม่ถูกต้อง</v>
      </c>
      <c r="U710" s="149" t="str">
        <f>IF(ISNUMBER(R710),
IF(H$2=ตัวเลือก!A$30,"ยังไม่บันทึกข้อมูล",R710*0.47),"ข้อมูลไม่ถูกต้อง")</f>
        <v>ข้อมูลไม่ถูกต้อง</v>
      </c>
      <c r="V710" s="149" t="str">
        <f>IF(ISNUMBER(S710),
IF(H$2=ตัวเลือก!A$30,"ยังไม่บันทึกข้อมูล",S710*0.47),"ข้อมูลไม่ถูกต้อง")</f>
        <v>ข้อมูลไม่ถูกต้อง</v>
      </c>
      <c r="W710" s="149" t="str">
        <f t="shared" si="87"/>
        <v>ข้อมูลไม่ถูกต้อง</v>
      </c>
      <c r="X710" s="148" t="str">
        <f t="shared" si="88"/>
        <v>ข้อมูลไม่ถูกต้อง</v>
      </c>
      <c r="Y710" s="38"/>
      <c r="Z710" s="38"/>
      <c r="AA710" s="38"/>
    </row>
    <row r="711" spans="1:27" x14ac:dyDescent="0.45">
      <c r="A711" s="38">
        <v>706</v>
      </c>
      <c r="B711" s="38"/>
      <c r="C711" s="38"/>
      <c r="D711" s="38"/>
      <c r="E711" s="38"/>
      <c r="F711" s="35"/>
      <c r="G711" s="35"/>
      <c r="H711" s="150"/>
      <c r="I711" s="38"/>
      <c r="J711" s="149" t="str">
        <f t="shared" si="89"/>
        <v>รอข้อมูลคอลัมน์ H</v>
      </c>
      <c r="K711" s="150"/>
      <c r="L711" s="150"/>
      <c r="M711" s="150"/>
      <c r="N711" s="149" t="str" cm="1">
        <f t="array" ref="N711">IF(AND(K711:M711=""),"ยังไม่บันทึกข้อมูล",
IF(M711&lt;&gt;"",
IF(M711&gt;=1.3,M711,"เป็นไม้พุ่ม"),
IF(K711+L711&gt;=1.3,K711+L711,"เป็นไม้พุ่ม")))</f>
        <v>ยังไม่บันทึกข้อมูล</v>
      </c>
      <c r="O711" s="149" t="str">
        <f t="shared" ref="O711:O774" si="90">IF(AND(ISNUMBER(J711),ISNUMBER(N711)),0.0702*(((J711^2)*N711))^0.8737,"ข้อมูลไม่ถูกต้อง")</f>
        <v>ข้อมูลไม่ถูกต้อง</v>
      </c>
      <c r="P711" s="149" t="str">
        <f t="shared" ref="P711:P774" si="91">IF(AND(ISNUMBER(J711),ISNUMBER(N711)),0.0093*(((J711^2)*N711))^0.9403,"ข้อมูลไม่ถูกต้อง")</f>
        <v>ข้อมูลไม่ถูกต้อง</v>
      </c>
      <c r="Q711" s="149" t="str">
        <f t="shared" ref="Q711:Q774" si="92">IF(AND(ISNUMBER(K711),ISNUMBER(O711)),0.0244*(((K711^2)*O711))^1.0517,"ข้อมูลไม่ถูกต้อง")</f>
        <v>ข้อมูลไม่ถูกต้อง</v>
      </c>
      <c r="R711" s="149" t="str">
        <f t="shared" ref="R711:R774" si="93">IF(AND(O711&lt;&gt;"ข้อมูลไม่ถูกต้อง",P711&lt;&gt;"ข้อมูลไม่ถูกต้อง",Q711&lt;&gt;"ข้อมูลไม่ถูกต้อง"),O711+P711+Q711,"ข้อมูลไม่ถูกต้อง")</f>
        <v>ข้อมูลไม่ถูกต้อง</v>
      </c>
      <c r="S711" s="149" t="str">
        <f>IF(ISNUMBER(R711),
IF(H$2=ตัวเลือก!A$30,"ยังไม่บันทึกข้อมูล",R711*0.27),"ข้อมูลไม่ถูกต้อง")</f>
        <v>ข้อมูลไม่ถูกต้อง</v>
      </c>
      <c r="T711" s="149" t="str">
        <f t="shared" ref="T711:T774" si="94">IF(AND(ISNUMBER(R711),ISNUMBER(S711)),R711+S711,"ข้อมูลไม่ถูกต้อง")</f>
        <v>ข้อมูลไม่ถูกต้อง</v>
      </c>
      <c r="U711" s="149" t="str">
        <f>IF(ISNUMBER(R711),
IF(H$2=ตัวเลือก!A$30,"ยังไม่บันทึกข้อมูล",R711*0.47),"ข้อมูลไม่ถูกต้อง")</f>
        <v>ข้อมูลไม่ถูกต้อง</v>
      </c>
      <c r="V711" s="149" t="str">
        <f>IF(ISNUMBER(S711),
IF(H$2=ตัวเลือก!A$30,"ยังไม่บันทึกข้อมูล",S711*0.47),"ข้อมูลไม่ถูกต้อง")</f>
        <v>ข้อมูลไม่ถูกต้อง</v>
      </c>
      <c r="W711" s="149" t="str">
        <f t="shared" ref="W711:W774" si="95">IF(AND(ISNUMBER(U711),ISNUMBER(V711)),((U711+V711)/1000),"ข้อมูลไม่ถูกต้อง")</f>
        <v>ข้อมูลไม่ถูกต้อง</v>
      </c>
      <c r="X711" s="148" t="str">
        <f t="shared" si="88"/>
        <v>ข้อมูลไม่ถูกต้อง</v>
      </c>
      <c r="Y711" s="38"/>
      <c r="Z711" s="38"/>
      <c r="AA711" s="38"/>
    </row>
    <row r="712" spans="1:27" x14ac:dyDescent="0.45">
      <c r="A712" s="38">
        <v>707</v>
      </c>
      <c r="B712" s="38"/>
      <c r="C712" s="38"/>
      <c r="D712" s="38"/>
      <c r="E712" s="38"/>
      <c r="F712" s="35"/>
      <c r="G712" s="35"/>
      <c r="H712" s="150"/>
      <c r="I712" s="38"/>
      <c r="J712" s="149" t="str">
        <f t="shared" si="89"/>
        <v>รอข้อมูลคอลัมน์ H</v>
      </c>
      <c r="K712" s="150"/>
      <c r="L712" s="150"/>
      <c r="M712" s="150"/>
      <c r="N712" s="149" t="str" cm="1">
        <f t="array" ref="N712">IF(AND(K712:M712=""),"ยังไม่บันทึกข้อมูล",
IF(M712&lt;&gt;"",
IF(M712&gt;=1.3,M712,"เป็นไม้พุ่ม"),
IF(K712+L712&gt;=1.3,K712+L712,"เป็นไม้พุ่ม")))</f>
        <v>ยังไม่บันทึกข้อมูล</v>
      </c>
      <c r="O712" s="149" t="str">
        <f t="shared" si="90"/>
        <v>ข้อมูลไม่ถูกต้อง</v>
      </c>
      <c r="P712" s="149" t="str">
        <f t="shared" si="91"/>
        <v>ข้อมูลไม่ถูกต้อง</v>
      </c>
      <c r="Q712" s="149" t="str">
        <f t="shared" si="92"/>
        <v>ข้อมูลไม่ถูกต้อง</v>
      </c>
      <c r="R712" s="149" t="str">
        <f t="shared" si="93"/>
        <v>ข้อมูลไม่ถูกต้อง</v>
      </c>
      <c r="S712" s="149" t="str">
        <f>IF(ISNUMBER(R712),
IF(H$2=ตัวเลือก!A$30,"ยังไม่บันทึกข้อมูล",R712*0.27),"ข้อมูลไม่ถูกต้อง")</f>
        <v>ข้อมูลไม่ถูกต้อง</v>
      </c>
      <c r="T712" s="149" t="str">
        <f t="shared" si="94"/>
        <v>ข้อมูลไม่ถูกต้อง</v>
      </c>
      <c r="U712" s="149" t="str">
        <f>IF(ISNUMBER(R712),
IF(H$2=ตัวเลือก!A$30,"ยังไม่บันทึกข้อมูล",R712*0.47),"ข้อมูลไม่ถูกต้อง")</f>
        <v>ข้อมูลไม่ถูกต้อง</v>
      </c>
      <c r="V712" s="149" t="str">
        <f>IF(ISNUMBER(S712),
IF(H$2=ตัวเลือก!A$30,"ยังไม่บันทึกข้อมูล",S712*0.47),"ข้อมูลไม่ถูกต้อง")</f>
        <v>ข้อมูลไม่ถูกต้อง</v>
      </c>
      <c r="W712" s="149" t="str">
        <f t="shared" si="95"/>
        <v>ข้อมูลไม่ถูกต้อง</v>
      </c>
      <c r="X712" s="148" t="str">
        <f t="shared" si="88"/>
        <v>ข้อมูลไม่ถูกต้อง</v>
      </c>
      <c r="Y712" s="38"/>
      <c r="Z712" s="38"/>
      <c r="AA712" s="38"/>
    </row>
    <row r="713" spans="1:27" x14ac:dyDescent="0.45">
      <c r="A713" s="38">
        <v>708</v>
      </c>
      <c r="B713" s="38"/>
      <c r="C713" s="38"/>
      <c r="D713" s="38"/>
      <c r="E713" s="38"/>
      <c r="F713" s="35"/>
      <c r="G713" s="35"/>
      <c r="H713" s="150"/>
      <c r="I713" s="38"/>
      <c r="J713" s="149" t="str">
        <f t="shared" si="89"/>
        <v>รอข้อมูลคอลัมน์ H</v>
      </c>
      <c r="K713" s="150"/>
      <c r="L713" s="150"/>
      <c r="M713" s="150"/>
      <c r="N713" s="149" t="str" cm="1">
        <f t="array" ref="N713">IF(AND(K713:M713=""),"ยังไม่บันทึกข้อมูล",
IF(M713&lt;&gt;"",
IF(M713&gt;=1.3,M713,"เป็นไม้พุ่ม"),
IF(K713+L713&gt;=1.3,K713+L713,"เป็นไม้พุ่ม")))</f>
        <v>ยังไม่บันทึกข้อมูล</v>
      </c>
      <c r="O713" s="149" t="str">
        <f t="shared" si="90"/>
        <v>ข้อมูลไม่ถูกต้อง</v>
      </c>
      <c r="P713" s="149" t="str">
        <f t="shared" si="91"/>
        <v>ข้อมูลไม่ถูกต้อง</v>
      </c>
      <c r="Q713" s="149" t="str">
        <f t="shared" si="92"/>
        <v>ข้อมูลไม่ถูกต้อง</v>
      </c>
      <c r="R713" s="149" t="str">
        <f t="shared" si="93"/>
        <v>ข้อมูลไม่ถูกต้อง</v>
      </c>
      <c r="S713" s="149" t="str">
        <f>IF(ISNUMBER(R713),
IF(H$2=ตัวเลือก!A$30,"ยังไม่บันทึกข้อมูล",R713*0.27),"ข้อมูลไม่ถูกต้อง")</f>
        <v>ข้อมูลไม่ถูกต้อง</v>
      </c>
      <c r="T713" s="149" t="str">
        <f t="shared" si="94"/>
        <v>ข้อมูลไม่ถูกต้อง</v>
      </c>
      <c r="U713" s="149" t="str">
        <f>IF(ISNUMBER(R713),
IF(H$2=ตัวเลือก!A$30,"ยังไม่บันทึกข้อมูล",R713*0.47),"ข้อมูลไม่ถูกต้อง")</f>
        <v>ข้อมูลไม่ถูกต้อง</v>
      </c>
      <c r="V713" s="149" t="str">
        <f>IF(ISNUMBER(S713),
IF(H$2=ตัวเลือก!A$30,"ยังไม่บันทึกข้อมูล",S713*0.47),"ข้อมูลไม่ถูกต้อง")</f>
        <v>ข้อมูลไม่ถูกต้อง</v>
      </c>
      <c r="W713" s="149" t="str">
        <f t="shared" si="95"/>
        <v>ข้อมูลไม่ถูกต้อง</v>
      </c>
      <c r="X713" s="148" t="str">
        <f t="shared" si="88"/>
        <v>ข้อมูลไม่ถูกต้อง</v>
      </c>
      <c r="Y713" s="38"/>
      <c r="Z713" s="38"/>
      <c r="AA713" s="38"/>
    </row>
    <row r="714" spans="1:27" x14ac:dyDescent="0.45">
      <c r="A714" s="38">
        <v>709</v>
      </c>
      <c r="B714" s="38"/>
      <c r="C714" s="38"/>
      <c r="D714" s="38"/>
      <c r="E714" s="38"/>
      <c r="F714" s="35"/>
      <c r="G714" s="35"/>
      <c r="H714" s="150"/>
      <c r="I714" s="38"/>
      <c r="J714" s="149" t="str">
        <f t="shared" si="89"/>
        <v>รอข้อมูลคอลัมน์ H</v>
      </c>
      <c r="K714" s="150"/>
      <c r="L714" s="150"/>
      <c r="M714" s="150"/>
      <c r="N714" s="149" t="str" cm="1">
        <f t="array" ref="N714">IF(AND(K714:M714=""),"ยังไม่บันทึกข้อมูล",
IF(M714&lt;&gt;"",
IF(M714&gt;=1.3,M714,"เป็นไม้พุ่ม"),
IF(K714+L714&gt;=1.3,K714+L714,"เป็นไม้พุ่ม")))</f>
        <v>ยังไม่บันทึกข้อมูล</v>
      </c>
      <c r="O714" s="149" t="str">
        <f t="shared" si="90"/>
        <v>ข้อมูลไม่ถูกต้อง</v>
      </c>
      <c r="P714" s="149" t="str">
        <f t="shared" si="91"/>
        <v>ข้อมูลไม่ถูกต้อง</v>
      </c>
      <c r="Q714" s="149" t="str">
        <f t="shared" si="92"/>
        <v>ข้อมูลไม่ถูกต้อง</v>
      </c>
      <c r="R714" s="149" t="str">
        <f t="shared" si="93"/>
        <v>ข้อมูลไม่ถูกต้อง</v>
      </c>
      <c r="S714" s="149" t="str">
        <f>IF(ISNUMBER(R714),
IF(H$2=ตัวเลือก!A$30,"ยังไม่บันทึกข้อมูล",R714*0.27),"ข้อมูลไม่ถูกต้อง")</f>
        <v>ข้อมูลไม่ถูกต้อง</v>
      </c>
      <c r="T714" s="149" t="str">
        <f t="shared" si="94"/>
        <v>ข้อมูลไม่ถูกต้อง</v>
      </c>
      <c r="U714" s="149" t="str">
        <f>IF(ISNUMBER(R714),
IF(H$2=ตัวเลือก!A$30,"ยังไม่บันทึกข้อมูล",R714*0.47),"ข้อมูลไม่ถูกต้อง")</f>
        <v>ข้อมูลไม่ถูกต้อง</v>
      </c>
      <c r="V714" s="149" t="str">
        <f>IF(ISNUMBER(S714),
IF(H$2=ตัวเลือก!A$30,"ยังไม่บันทึกข้อมูล",S714*0.47),"ข้อมูลไม่ถูกต้อง")</f>
        <v>ข้อมูลไม่ถูกต้อง</v>
      </c>
      <c r="W714" s="149" t="str">
        <f t="shared" si="95"/>
        <v>ข้อมูลไม่ถูกต้อง</v>
      </c>
      <c r="X714" s="148" t="str">
        <f t="shared" si="88"/>
        <v>ข้อมูลไม่ถูกต้อง</v>
      </c>
      <c r="Y714" s="38"/>
      <c r="Z714" s="38"/>
      <c r="AA714" s="38"/>
    </row>
    <row r="715" spans="1:27" x14ac:dyDescent="0.45">
      <c r="A715" s="38">
        <v>710</v>
      </c>
      <c r="B715" s="38"/>
      <c r="C715" s="38"/>
      <c r="D715" s="38"/>
      <c r="E715" s="38"/>
      <c r="F715" s="35"/>
      <c r="G715" s="35"/>
      <c r="H715" s="150"/>
      <c r="I715" s="38"/>
      <c r="J715" s="149" t="str">
        <f t="shared" si="89"/>
        <v>รอข้อมูลคอลัมน์ H</v>
      </c>
      <c r="K715" s="150"/>
      <c r="L715" s="150"/>
      <c r="M715" s="150"/>
      <c r="N715" s="149" t="str" cm="1">
        <f t="array" ref="N715">IF(AND(K715:M715=""),"ยังไม่บันทึกข้อมูล",
IF(M715&lt;&gt;"",
IF(M715&gt;=1.3,M715,"เป็นไม้พุ่ม"),
IF(K715+L715&gt;=1.3,K715+L715,"เป็นไม้พุ่ม")))</f>
        <v>ยังไม่บันทึกข้อมูล</v>
      </c>
      <c r="O715" s="149" t="str">
        <f t="shared" si="90"/>
        <v>ข้อมูลไม่ถูกต้อง</v>
      </c>
      <c r="P715" s="149" t="str">
        <f t="shared" si="91"/>
        <v>ข้อมูลไม่ถูกต้อง</v>
      </c>
      <c r="Q715" s="149" t="str">
        <f t="shared" si="92"/>
        <v>ข้อมูลไม่ถูกต้อง</v>
      </c>
      <c r="R715" s="149" t="str">
        <f t="shared" si="93"/>
        <v>ข้อมูลไม่ถูกต้อง</v>
      </c>
      <c r="S715" s="149" t="str">
        <f>IF(ISNUMBER(R715),
IF(H$2=ตัวเลือก!A$30,"ยังไม่บันทึกข้อมูล",R715*0.27),"ข้อมูลไม่ถูกต้อง")</f>
        <v>ข้อมูลไม่ถูกต้อง</v>
      </c>
      <c r="T715" s="149" t="str">
        <f t="shared" si="94"/>
        <v>ข้อมูลไม่ถูกต้อง</v>
      </c>
      <c r="U715" s="149" t="str">
        <f>IF(ISNUMBER(R715),
IF(H$2=ตัวเลือก!A$30,"ยังไม่บันทึกข้อมูล",R715*0.47),"ข้อมูลไม่ถูกต้อง")</f>
        <v>ข้อมูลไม่ถูกต้อง</v>
      </c>
      <c r="V715" s="149" t="str">
        <f>IF(ISNUMBER(S715),
IF(H$2=ตัวเลือก!A$30,"ยังไม่บันทึกข้อมูล",S715*0.47),"ข้อมูลไม่ถูกต้อง")</f>
        <v>ข้อมูลไม่ถูกต้อง</v>
      </c>
      <c r="W715" s="149" t="str">
        <f t="shared" si="95"/>
        <v>ข้อมูลไม่ถูกต้อง</v>
      </c>
      <c r="X715" s="148" t="str">
        <f t="shared" si="88"/>
        <v>ข้อมูลไม่ถูกต้อง</v>
      </c>
      <c r="Y715" s="38"/>
      <c r="Z715" s="38"/>
      <c r="AA715" s="38"/>
    </row>
    <row r="716" spans="1:27" x14ac:dyDescent="0.45">
      <c r="A716" s="38">
        <v>711</v>
      </c>
      <c r="B716" s="38"/>
      <c r="C716" s="38"/>
      <c r="D716" s="38"/>
      <c r="E716" s="38"/>
      <c r="F716" s="35"/>
      <c r="G716" s="35"/>
      <c r="H716" s="150"/>
      <c r="I716" s="38"/>
      <c r="J716" s="149" t="str">
        <f t="shared" si="89"/>
        <v>รอข้อมูลคอลัมน์ H</v>
      </c>
      <c r="K716" s="150"/>
      <c r="L716" s="150"/>
      <c r="M716" s="150"/>
      <c r="N716" s="149" t="str" cm="1">
        <f t="array" ref="N716">IF(AND(K716:M716=""),"ยังไม่บันทึกข้อมูล",
IF(M716&lt;&gt;"",
IF(M716&gt;=1.3,M716,"เป็นไม้พุ่ม"),
IF(K716+L716&gt;=1.3,K716+L716,"เป็นไม้พุ่ม")))</f>
        <v>ยังไม่บันทึกข้อมูล</v>
      </c>
      <c r="O716" s="149" t="str">
        <f t="shared" si="90"/>
        <v>ข้อมูลไม่ถูกต้อง</v>
      </c>
      <c r="P716" s="149" t="str">
        <f t="shared" si="91"/>
        <v>ข้อมูลไม่ถูกต้อง</v>
      </c>
      <c r="Q716" s="149" t="str">
        <f t="shared" si="92"/>
        <v>ข้อมูลไม่ถูกต้อง</v>
      </c>
      <c r="R716" s="149" t="str">
        <f t="shared" si="93"/>
        <v>ข้อมูลไม่ถูกต้อง</v>
      </c>
      <c r="S716" s="149" t="str">
        <f>IF(ISNUMBER(R716),
IF(H$2=ตัวเลือก!A$30,"ยังไม่บันทึกข้อมูล",R716*0.27),"ข้อมูลไม่ถูกต้อง")</f>
        <v>ข้อมูลไม่ถูกต้อง</v>
      </c>
      <c r="T716" s="149" t="str">
        <f t="shared" si="94"/>
        <v>ข้อมูลไม่ถูกต้อง</v>
      </c>
      <c r="U716" s="149" t="str">
        <f>IF(ISNUMBER(R716),
IF(H$2=ตัวเลือก!A$30,"ยังไม่บันทึกข้อมูล",R716*0.47),"ข้อมูลไม่ถูกต้อง")</f>
        <v>ข้อมูลไม่ถูกต้อง</v>
      </c>
      <c r="V716" s="149" t="str">
        <f>IF(ISNUMBER(S716),
IF(H$2=ตัวเลือก!A$30,"ยังไม่บันทึกข้อมูล",S716*0.47),"ข้อมูลไม่ถูกต้อง")</f>
        <v>ข้อมูลไม่ถูกต้อง</v>
      </c>
      <c r="W716" s="149" t="str">
        <f t="shared" si="95"/>
        <v>ข้อมูลไม่ถูกต้อง</v>
      </c>
      <c r="X716" s="148" t="str">
        <f t="shared" ref="X716:X779" si="96">IF(ISNUMBER(W716),W716*(44/12),"ข้อมูลไม่ถูกต้อง")</f>
        <v>ข้อมูลไม่ถูกต้อง</v>
      </c>
      <c r="Y716" s="38"/>
      <c r="Z716" s="38"/>
      <c r="AA716" s="38"/>
    </row>
    <row r="717" spans="1:27" x14ac:dyDescent="0.45">
      <c r="A717" s="38">
        <v>712</v>
      </c>
      <c r="B717" s="38"/>
      <c r="C717" s="38"/>
      <c r="D717" s="38"/>
      <c r="E717" s="38"/>
      <c r="F717" s="35"/>
      <c r="G717" s="35"/>
      <c r="H717" s="150"/>
      <c r="I717" s="38"/>
      <c r="J717" s="149" t="str">
        <f t="shared" si="89"/>
        <v>รอข้อมูลคอลัมน์ H</v>
      </c>
      <c r="K717" s="150"/>
      <c r="L717" s="150"/>
      <c r="M717" s="150"/>
      <c r="N717" s="149" t="str" cm="1">
        <f t="array" ref="N717">IF(AND(K717:M717=""),"ยังไม่บันทึกข้อมูล",
IF(M717&lt;&gt;"",
IF(M717&gt;=1.3,M717,"เป็นไม้พุ่ม"),
IF(K717+L717&gt;=1.3,K717+L717,"เป็นไม้พุ่ม")))</f>
        <v>ยังไม่บันทึกข้อมูล</v>
      </c>
      <c r="O717" s="149" t="str">
        <f t="shared" si="90"/>
        <v>ข้อมูลไม่ถูกต้อง</v>
      </c>
      <c r="P717" s="149" t="str">
        <f t="shared" si="91"/>
        <v>ข้อมูลไม่ถูกต้อง</v>
      </c>
      <c r="Q717" s="149" t="str">
        <f t="shared" si="92"/>
        <v>ข้อมูลไม่ถูกต้อง</v>
      </c>
      <c r="R717" s="149" t="str">
        <f t="shared" si="93"/>
        <v>ข้อมูลไม่ถูกต้อง</v>
      </c>
      <c r="S717" s="149" t="str">
        <f>IF(ISNUMBER(R717),
IF(H$2=ตัวเลือก!A$30,"ยังไม่บันทึกข้อมูล",R717*0.27),"ข้อมูลไม่ถูกต้อง")</f>
        <v>ข้อมูลไม่ถูกต้อง</v>
      </c>
      <c r="T717" s="149" t="str">
        <f t="shared" si="94"/>
        <v>ข้อมูลไม่ถูกต้อง</v>
      </c>
      <c r="U717" s="149" t="str">
        <f>IF(ISNUMBER(R717),
IF(H$2=ตัวเลือก!A$30,"ยังไม่บันทึกข้อมูล",R717*0.47),"ข้อมูลไม่ถูกต้อง")</f>
        <v>ข้อมูลไม่ถูกต้อง</v>
      </c>
      <c r="V717" s="149" t="str">
        <f>IF(ISNUMBER(S717),
IF(H$2=ตัวเลือก!A$30,"ยังไม่บันทึกข้อมูล",S717*0.47),"ข้อมูลไม่ถูกต้อง")</f>
        <v>ข้อมูลไม่ถูกต้อง</v>
      </c>
      <c r="W717" s="149" t="str">
        <f t="shared" si="95"/>
        <v>ข้อมูลไม่ถูกต้อง</v>
      </c>
      <c r="X717" s="148" t="str">
        <f t="shared" si="96"/>
        <v>ข้อมูลไม่ถูกต้อง</v>
      </c>
      <c r="Y717" s="38"/>
      <c r="Z717" s="38"/>
      <c r="AA717" s="38"/>
    </row>
    <row r="718" spans="1:27" x14ac:dyDescent="0.45">
      <c r="A718" s="38">
        <v>713</v>
      </c>
      <c r="B718" s="38"/>
      <c r="C718" s="38"/>
      <c r="D718" s="38"/>
      <c r="E718" s="38"/>
      <c r="F718" s="35"/>
      <c r="G718" s="35"/>
      <c r="H718" s="150"/>
      <c r="I718" s="38"/>
      <c r="J718" s="149" t="str">
        <f t="shared" si="89"/>
        <v>รอข้อมูลคอลัมน์ H</v>
      </c>
      <c r="K718" s="150"/>
      <c r="L718" s="150"/>
      <c r="M718" s="150"/>
      <c r="N718" s="149" t="str" cm="1">
        <f t="array" ref="N718">IF(AND(K718:M718=""),"ยังไม่บันทึกข้อมูล",
IF(M718&lt;&gt;"",
IF(M718&gt;=1.3,M718,"เป็นไม้พุ่ม"),
IF(K718+L718&gt;=1.3,K718+L718,"เป็นไม้พุ่ม")))</f>
        <v>ยังไม่บันทึกข้อมูล</v>
      </c>
      <c r="O718" s="149" t="str">
        <f t="shared" si="90"/>
        <v>ข้อมูลไม่ถูกต้อง</v>
      </c>
      <c r="P718" s="149" t="str">
        <f t="shared" si="91"/>
        <v>ข้อมูลไม่ถูกต้อง</v>
      </c>
      <c r="Q718" s="149" t="str">
        <f t="shared" si="92"/>
        <v>ข้อมูลไม่ถูกต้อง</v>
      </c>
      <c r="R718" s="149" t="str">
        <f t="shared" si="93"/>
        <v>ข้อมูลไม่ถูกต้อง</v>
      </c>
      <c r="S718" s="149" t="str">
        <f>IF(ISNUMBER(R718),
IF(H$2=ตัวเลือก!A$30,"ยังไม่บันทึกข้อมูล",R718*0.27),"ข้อมูลไม่ถูกต้อง")</f>
        <v>ข้อมูลไม่ถูกต้อง</v>
      </c>
      <c r="T718" s="149" t="str">
        <f t="shared" si="94"/>
        <v>ข้อมูลไม่ถูกต้อง</v>
      </c>
      <c r="U718" s="149" t="str">
        <f>IF(ISNUMBER(R718),
IF(H$2=ตัวเลือก!A$30,"ยังไม่บันทึกข้อมูล",R718*0.47),"ข้อมูลไม่ถูกต้อง")</f>
        <v>ข้อมูลไม่ถูกต้อง</v>
      </c>
      <c r="V718" s="149" t="str">
        <f>IF(ISNUMBER(S718),
IF(H$2=ตัวเลือก!A$30,"ยังไม่บันทึกข้อมูล",S718*0.47),"ข้อมูลไม่ถูกต้อง")</f>
        <v>ข้อมูลไม่ถูกต้อง</v>
      </c>
      <c r="W718" s="149" t="str">
        <f t="shared" si="95"/>
        <v>ข้อมูลไม่ถูกต้อง</v>
      </c>
      <c r="X718" s="148" t="str">
        <f t="shared" si="96"/>
        <v>ข้อมูลไม่ถูกต้อง</v>
      </c>
      <c r="Y718" s="38"/>
      <c r="Z718" s="38"/>
      <c r="AA718" s="38"/>
    </row>
    <row r="719" spans="1:27" x14ac:dyDescent="0.45">
      <c r="A719" s="38">
        <v>714</v>
      </c>
      <c r="B719" s="38"/>
      <c r="C719" s="38"/>
      <c r="D719" s="38"/>
      <c r="E719" s="38"/>
      <c r="F719" s="35"/>
      <c r="G719" s="35"/>
      <c r="H719" s="150"/>
      <c r="I719" s="38"/>
      <c r="J719" s="149" t="str">
        <f t="shared" ref="J719:J782" si="97">IF(H719="","รอข้อมูลคอลัมน์ H",
IF(H719/PI()&gt;=4.5,H719/PI(),"ไม่นำมาคำนวณ"))</f>
        <v>รอข้อมูลคอลัมน์ H</v>
      </c>
      <c r="K719" s="150"/>
      <c r="L719" s="150"/>
      <c r="M719" s="150"/>
      <c r="N719" s="149" t="str" cm="1">
        <f t="array" ref="N719">IF(AND(K719:M719=""),"ยังไม่บันทึกข้อมูล",
IF(M719&lt;&gt;"",
IF(M719&gt;=1.3,M719,"เป็นไม้พุ่ม"),
IF(K719+L719&gt;=1.3,K719+L719,"เป็นไม้พุ่ม")))</f>
        <v>ยังไม่บันทึกข้อมูล</v>
      </c>
      <c r="O719" s="149" t="str">
        <f t="shared" si="90"/>
        <v>ข้อมูลไม่ถูกต้อง</v>
      </c>
      <c r="P719" s="149" t="str">
        <f t="shared" si="91"/>
        <v>ข้อมูลไม่ถูกต้อง</v>
      </c>
      <c r="Q719" s="149" t="str">
        <f t="shared" si="92"/>
        <v>ข้อมูลไม่ถูกต้อง</v>
      </c>
      <c r="R719" s="149" t="str">
        <f t="shared" si="93"/>
        <v>ข้อมูลไม่ถูกต้อง</v>
      </c>
      <c r="S719" s="149" t="str">
        <f>IF(ISNUMBER(R719),
IF(H$2=ตัวเลือก!A$30,"ยังไม่บันทึกข้อมูล",R719*0.27),"ข้อมูลไม่ถูกต้อง")</f>
        <v>ข้อมูลไม่ถูกต้อง</v>
      </c>
      <c r="T719" s="149" t="str">
        <f t="shared" si="94"/>
        <v>ข้อมูลไม่ถูกต้อง</v>
      </c>
      <c r="U719" s="149" t="str">
        <f>IF(ISNUMBER(R719),
IF(H$2=ตัวเลือก!A$30,"ยังไม่บันทึกข้อมูล",R719*0.47),"ข้อมูลไม่ถูกต้อง")</f>
        <v>ข้อมูลไม่ถูกต้อง</v>
      </c>
      <c r="V719" s="149" t="str">
        <f>IF(ISNUMBER(S719),
IF(H$2=ตัวเลือก!A$30,"ยังไม่บันทึกข้อมูล",S719*0.47),"ข้อมูลไม่ถูกต้อง")</f>
        <v>ข้อมูลไม่ถูกต้อง</v>
      </c>
      <c r="W719" s="149" t="str">
        <f t="shared" si="95"/>
        <v>ข้อมูลไม่ถูกต้อง</v>
      </c>
      <c r="X719" s="148" t="str">
        <f t="shared" si="96"/>
        <v>ข้อมูลไม่ถูกต้อง</v>
      </c>
      <c r="Y719" s="38"/>
      <c r="Z719" s="38"/>
      <c r="AA719" s="38"/>
    </row>
    <row r="720" spans="1:27" x14ac:dyDescent="0.45">
      <c r="A720" s="38">
        <v>715</v>
      </c>
      <c r="B720" s="38"/>
      <c r="C720" s="38"/>
      <c r="D720" s="38"/>
      <c r="E720" s="38"/>
      <c r="F720" s="35"/>
      <c r="G720" s="35"/>
      <c r="H720" s="150"/>
      <c r="I720" s="38"/>
      <c r="J720" s="149" t="str">
        <f t="shared" si="97"/>
        <v>รอข้อมูลคอลัมน์ H</v>
      </c>
      <c r="K720" s="150"/>
      <c r="L720" s="150"/>
      <c r="M720" s="150"/>
      <c r="N720" s="149" t="str" cm="1">
        <f t="array" ref="N720">IF(AND(K720:M720=""),"ยังไม่บันทึกข้อมูล",
IF(M720&lt;&gt;"",
IF(M720&gt;=1.3,M720,"เป็นไม้พุ่ม"),
IF(K720+L720&gt;=1.3,K720+L720,"เป็นไม้พุ่ม")))</f>
        <v>ยังไม่บันทึกข้อมูล</v>
      </c>
      <c r="O720" s="149" t="str">
        <f t="shared" si="90"/>
        <v>ข้อมูลไม่ถูกต้อง</v>
      </c>
      <c r="P720" s="149" t="str">
        <f t="shared" si="91"/>
        <v>ข้อมูลไม่ถูกต้อง</v>
      </c>
      <c r="Q720" s="149" t="str">
        <f t="shared" si="92"/>
        <v>ข้อมูลไม่ถูกต้อง</v>
      </c>
      <c r="R720" s="149" t="str">
        <f t="shared" si="93"/>
        <v>ข้อมูลไม่ถูกต้อง</v>
      </c>
      <c r="S720" s="149" t="str">
        <f>IF(ISNUMBER(R720),
IF(H$2=ตัวเลือก!A$30,"ยังไม่บันทึกข้อมูล",R720*0.27),"ข้อมูลไม่ถูกต้อง")</f>
        <v>ข้อมูลไม่ถูกต้อง</v>
      </c>
      <c r="T720" s="149" t="str">
        <f t="shared" si="94"/>
        <v>ข้อมูลไม่ถูกต้อง</v>
      </c>
      <c r="U720" s="149" t="str">
        <f>IF(ISNUMBER(R720),
IF(H$2=ตัวเลือก!A$30,"ยังไม่บันทึกข้อมูล",R720*0.47),"ข้อมูลไม่ถูกต้อง")</f>
        <v>ข้อมูลไม่ถูกต้อง</v>
      </c>
      <c r="V720" s="149" t="str">
        <f>IF(ISNUMBER(S720),
IF(H$2=ตัวเลือก!A$30,"ยังไม่บันทึกข้อมูล",S720*0.47),"ข้อมูลไม่ถูกต้อง")</f>
        <v>ข้อมูลไม่ถูกต้อง</v>
      </c>
      <c r="W720" s="149" t="str">
        <f t="shared" si="95"/>
        <v>ข้อมูลไม่ถูกต้อง</v>
      </c>
      <c r="X720" s="148" t="str">
        <f t="shared" si="96"/>
        <v>ข้อมูลไม่ถูกต้อง</v>
      </c>
      <c r="Y720" s="38"/>
      <c r="Z720" s="38"/>
      <c r="AA720" s="38"/>
    </row>
    <row r="721" spans="1:27" x14ac:dyDescent="0.45">
      <c r="A721" s="38">
        <v>716</v>
      </c>
      <c r="B721" s="38"/>
      <c r="C721" s="38"/>
      <c r="D721" s="38"/>
      <c r="E721" s="38"/>
      <c r="F721" s="35"/>
      <c r="G721" s="35"/>
      <c r="H721" s="150"/>
      <c r="I721" s="38"/>
      <c r="J721" s="149" t="str">
        <f t="shared" si="97"/>
        <v>รอข้อมูลคอลัมน์ H</v>
      </c>
      <c r="K721" s="150"/>
      <c r="L721" s="150"/>
      <c r="M721" s="150"/>
      <c r="N721" s="149" t="str" cm="1">
        <f t="array" ref="N721">IF(AND(K721:M721=""),"ยังไม่บันทึกข้อมูล",
IF(M721&lt;&gt;"",
IF(M721&gt;=1.3,M721,"เป็นไม้พุ่ม"),
IF(K721+L721&gt;=1.3,K721+L721,"เป็นไม้พุ่ม")))</f>
        <v>ยังไม่บันทึกข้อมูล</v>
      </c>
      <c r="O721" s="149" t="str">
        <f t="shared" si="90"/>
        <v>ข้อมูลไม่ถูกต้อง</v>
      </c>
      <c r="P721" s="149" t="str">
        <f t="shared" si="91"/>
        <v>ข้อมูลไม่ถูกต้อง</v>
      </c>
      <c r="Q721" s="149" t="str">
        <f t="shared" si="92"/>
        <v>ข้อมูลไม่ถูกต้อง</v>
      </c>
      <c r="R721" s="149" t="str">
        <f t="shared" si="93"/>
        <v>ข้อมูลไม่ถูกต้อง</v>
      </c>
      <c r="S721" s="149" t="str">
        <f>IF(ISNUMBER(R721),
IF(H$2=ตัวเลือก!A$30,"ยังไม่บันทึกข้อมูล",R721*0.27),"ข้อมูลไม่ถูกต้อง")</f>
        <v>ข้อมูลไม่ถูกต้อง</v>
      </c>
      <c r="T721" s="149" t="str">
        <f t="shared" si="94"/>
        <v>ข้อมูลไม่ถูกต้อง</v>
      </c>
      <c r="U721" s="149" t="str">
        <f>IF(ISNUMBER(R721),
IF(H$2=ตัวเลือก!A$30,"ยังไม่บันทึกข้อมูล",R721*0.47),"ข้อมูลไม่ถูกต้อง")</f>
        <v>ข้อมูลไม่ถูกต้อง</v>
      </c>
      <c r="V721" s="149" t="str">
        <f>IF(ISNUMBER(S721),
IF(H$2=ตัวเลือก!A$30,"ยังไม่บันทึกข้อมูล",S721*0.47),"ข้อมูลไม่ถูกต้อง")</f>
        <v>ข้อมูลไม่ถูกต้อง</v>
      </c>
      <c r="W721" s="149" t="str">
        <f t="shared" si="95"/>
        <v>ข้อมูลไม่ถูกต้อง</v>
      </c>
      <c r="X721" s="148" t="str">
        <f t="shared" si="96"/>
        <v>ข้อมูลไม่ถูกต้อง</v>
      </c>
      <c r="Y721" s="38"/>
      <c r="Z721" s="38"/>
      <c r="AA721" s="38"/>
    </row>
    <row r="722" spans="1:27" x14ac:dyDescent="0.45">
      <c r="A722" s="38">
        <v>717</v>
      </c>
      <c r="B722" s="38"/>
      <c r="C722" s="38"/>
      <c r="D722" s="38"/>
      <c r="E722" s="38"/>
      <c r="F722" s="35"/>
      <c r="G722" s="35"/>
      <c r="H722" s="150"/>
      <c r="I722" s="38"/>
      <c r="J722" s="149" t="str">
        <f t="shared" si="97"/>
        <v>รอข้อมูลคอลัมน์ H</v>
      </c>
      <c r="K722" s="150"/>
      <c r="L722" s="150"/>
      <c r="M722" s="150"/>
      <c r="N722" s="149" t="str" cm="1">
        <f t="array" ref="N722">IF(AND(K722:M722=""),"ยังไม่บันทึกข้อมูล",
IF(M722&lt;&gt;"",
IF(M722&gt;=1.3,M722,"เป็นไม้พุ่ม"),
IF(K722+L722&gt;=1.3,K722+L722,"เป็นไม้พุ่ม")))</f>
        <v>ยังไม่บันทึกข้อมูล</v>
      </c>
      <c r="O722" s="149" t="str">
        <f t="shared" si="90"/>
        <v>ข้อมูลไม่ถูกต้อง</v>
      </c>
      <c r="P722" s="149" t="str">
        <f t="shared" si="91"/>
        <v>ข้อมูลไม่ถูกต้อง</v>
      </c>
      <c r="Q722" s="149" t="str">
        <f t="shared" si="92"/>
        <v>ข้อมูลไม่ถูกต้อง</v>
      </c>
      <c r="R722" s="149" t="str">
        <f t="shared" si="93"/>
        <v>ข้อมูลไม่ถูกต้อง</v>
      </c>
      <c r="S722" s="149" t="str">
        <f>IF(ISNUMBER(R722),
IF(H$2=ตัวเลือก!A$30,"ยังไม่บันทึกข้อมูล",R722*0.27),"ข้อมูลไม่ถูกต้อง")</f>
        <v>ข้อมูลไม่ถูกต้อง</v>
      </c>
      <c r="T722" s="149" t="str">
        <f t="shared" si="94"/>
        <v>ข้อมูลไม่ถูกต้อง</v>
      </c>
      <c r="U722" s="149" t="str">
        <f>IF(ISNUMBER(R722),
IF(H$2=ตัวเลือก!A$30,"ยังไม่บันทึกข้อมูล",R722*0.47),"ข้อมูลไม่ถูกต้อง")</f>
        <v>ข้อมูลไม่ถูกต้อง</v>
      </c>
      <c r="V722" s="149" t="str">
        <f>IF(ISNUMBER(S722),
IF(H$2=ตัวเลือก!A$30,"ยังไม่บันทึกข้อมูล",S722*0.47),"ข้อมูลไม่ถูกต้อง")</f>
        <v>ข้อมูลไม่ถูกต้อง</v>
      </c>
      <c r="W722" s="149" t="str">
        <f t="shared" si="95"/>
        <v>ข้อมูลไม่ถูกต้อง</v>
      </c>
      <c r="X722" s="148" t="str">
        <f t="shared" si="96"/>
        <v>ข้อมูลไม่ถูกต้อง</v>
      </c>
      <c r="Y722" s="38"/>
      <c r="Z722" s="38"/>
      <c r="AA722" s="38"/>
    </row>
    <row r="723" spans="1:27" x14ac:dyDescent="0.45">
      <c r="A723" s="38">
        <v>718</v>
      </c>
      <c r="B723" s="38"/>
      <c r="C723" s="38"/>
      <c r="D723" s="38"/>
      <c r="E723" s="38"/>
      <c r="F723" s="35"/>
      <c r="G723" s="35"/>
      <c r="H723" s="150"/>
      <c r="I723" s="38"/>
      <c r="J723" s="149" t="str">
        <f t="shared" si="97"/>
        <v>รอข้อมูลคอลัมน์ H</v>
      </c>
      <c r="K723" s="150"/>
      <c r="L723" s="150"/>
      <c r="M723" s="150"/>
      <c r="N723" s="149" t="str" cm="1">
        <f t="array" ref="N723">IF(AND(K723:M723=""),"ยังไม่บันทึกข้อมูล",
IF(M723&lt;&gt;"",
IF(M723&gt;=1.3,M723,"เป็นไม้พุ่ม"),
IF(K723+L723&gt;=1.3,K723+L723,"เป็นไม้พุ่ม")))</f>
        <v>ยังไม่บันทึกข้อมูล</v>
      </c>
      <c r="O723" s="149" t="str">
        <f t="shared" si="90"/>
        <v>ข้อมูลไม่ถูกต้อง</v>
      </c>
      <c r="P723" s="149" t="str">
        <f t="shared" si="91"/>
        <v>ข้อมูลไม่ถูกต้อง</v>
      </c>
      <c r="Q723" s="149" t="str">
        <f t="shared" si="92"/>
        <v>ข้อมูลไม่ถูกต้อง</v>
      </c>
      <c r="R723" s="149" t="str">
        <f t="shared" si="93"/>
        <v>ข้อมูลไม่ถูกต้อง</v>
      </c>
      <c r="S723" s="149" t="str">
        <f>IF(ISNUMBER(R723),
IF(H$2=ตัวเลือก!A$30,"ยังไม่บันทึกข้อมูล",R723*0.27),"ข้อมูลไม่ถูกต้อง")</f>
        <v>ข้อมูลไม่ถูกต้อง</v>
      </c>
      <c r="T723" s="149" t="str">
        <f t="shared" si="94"/>
        <v>ข้อมูลไม่ถูกต้อง</v>
      </c>
      <c r="U723" s="149" t="str">
        <f>IF(ISNUMBER(R723),
IF(H$2=ตัวเลือก!A$30,"ยังไม่บันทึกข้อมูล",R723*0.47),"ข้อมูลไม่ถูกต้อง")</f>
        <v>ข้อมูลไม่ถูกต้อง</v>
      </c>
      <c r="V723" s="149" t="str">
        <f>IF(ISNUMBER(S723),
IF(H$2=ตัวเลือก!A$30,"ยังไม่บันทึกข้อมูล",S723*0.47),"ข้อมูลไม่ถูกต้อง")</f>
        <v>ข้อมูลไม่ถูกต้อง</v>
      </c>
      <c r="W723" s="149" t="str">
        <f t="shared" si="95"/>
        <v>ข้อมูลไม่ถูกต้อง</v>
      </c>
      <c r="X723" s="148" t="str">
        <f t="shared" si="96"/>
        <v>ข้อมูลไม่ถูกต้อง</v>
      </c>
      <c r="Y723" s="38"/>
      <c r="Z723" s="38"/>
      <c r="AA723" s="38"/>
    </row>
    <row r="724" spans="1:27" x14ac:dyDescent="0.45">
      <c r="A724" s="38">
        <v>719</v>
      </c>
      <c r="B724" s="38"/>
      <c r="C724" s="38"/>
      <c r="D724" s="38"/>
      <c r="E724" s="38"/>
      <c r="F724" s="35"/>
      <c r="G724" s="35"/>
      <c r="H724" s="150"/>
      <c r="I724" s="38"/>
      <c r="J724" s="149" t="str">
        <f t="shared" si="97"/>
        <v>รอข้อมูลคอลัมน์ H</v>
      </c>
      <c r="K724" s="150"/>
      <c r="L724" s="150"/>
      <c r="M724" s="150"/>
      <c r="N724" s="149" t="str" cm="1">
        <f t="array" ref="N724">IF(AND(K724:M724=""),"ยังไม่บันทึกข้อมูล",
IF(M724&lt;&gt;"",
IF(M724&gt;=1.3,M724,"เป็นไม้พุ่ม"),
IF(K724+L724&gt;=1.3,K724+L724,"เป็นไม้พุ่ม")))</f>
        <v>ยังไม่บันทึกข้อมูล</v>
      </c>
      <c r="O724" s="149" t="str">
        <f t="shared" si="90"/>
        <v>ข้อมูลไม่ถูกต้อง</v>
      </c>
      <c r="P724" s="149" t="str">
        <f t="shared" si="91"/>
        <v>ข้อมูลไม่ถูกต้อง</v>
      </c>
      <c r="Q724" s="149" t="str">
        <f t="shared" si="92"/>
        <v>ข้อมูลไม่ถูกต้อง</v>
      </c>
      <c r="R724" s="149" t="str">
        <f t="shared" si="93"/>
        <v>ข้อมูลไม่ถูกต้อง</v>
      </c>
      <c r="S724" s="149" t="str">
        <f>IF(ISNUMBER(R724),
IF(H$2=ตัวเลือก!A$30,"ยังไม่บันทึกข้อมูล",R724*0.27),"ข้อมูลไม่ถูกต้อง")</f>
        <v>ข้อมูลไม่ถูกต้อง</v>
      </c>
      <c r="T724" s="149" t="str">
        <f t="shared" si="94"/>
        <v>ข้อมูลไม่ถูกต้อง</v>
      </c>
      <c r="U724" s="149" t="str">
        <f>IF(ISNUMBER(R724),
IF(H$2=ตัวเลือก!A$30,"ยังไม่บันทึกข้อมูล",R724*0.47),"ข้อมูลไม่ถูกต้อง")</f>
        <v>ข้อมูลไม่ถูกต้อง</v>
      </c>
      <c r="V724" s="149" t="str">
        <f>IF(ISNUMBER(S724),
IF(H$2=ตัวเลือก!A$30,"ยังไม่บันทึกข้อมูล",S724*0.47),"ข้อมูลไม่ถูกต้อง")</f>
        <v>ข้อมูลไม่ถูกต้อง</v>
      </c>
      <c r="W724" s="149" t="str">
        <f t="shared" si="95"/>
        <v>ข้อมูลไม่ถูกต้อง</v>
      </c>
      <c r="X724" s="148" t="str">
        <f t="shared" si="96"/>
        <v>ข้อมูลไม่ถูกต้อง</v>
      </c>
      <c r="Y724" s="38"/>
      <c r="Z724" s="38"/>
      <c r="AA724" s="38"/>
    </row>
    <row r="725" spans="1:27" x14ac:dyDescent="0.45">
      <c r="A725" s="38">
        <v>720</v>
      </c>
      <c r="B725" s="38"/>
      <c r="C725" s="38"/>
      <c r="D725" s="38"/>
      <c r="E725" s="38"/>
      <c r="F725" s="35"/>
      <c r="G725" s="35"/>
      <c r="H725" s="150"/>
      <c r="I725" s="38"/>
      <c r="J725" s="149" t="str">
        <f t="shared" si="97"/>
        <v>รอข้อมูลคอลัมน์ H</v>
      </c>
      <c r="K725" s="150"/>
      <c r="L725" s="150"/>
      <c r="M725" s="150"/>
      <c r="N725" s="149" t="str" cm="1">
        <f t="array" ref="N725">IF(AND(K725:M725=""),"ยังไม่บันทึกข้อมูล",
IF(M725&lt;&gt;"",
IF(M725&gt;=1.3,M725,"เป็นไม้พุ่ม"),
IF(K725+L725&gt;=1.3,K725+L725,"เป็นไม้พุ่ม")))</f>
        <v>ยังไม่บันทึกข้อมูล</v>
      </c>
      <c r="O725" s="149" t="str">
        <f t="shared" si="90"/>
        <v>ข้อมูลไม่ถูกต้อง</v>
      </c>
      <c r="P725" s="149" t="str">
        <f t="shared" si="91"/>
        <v>ข้อมูลไม่ถูกต้อง</v>
      </c>
      <c r="Q725" s="149" t="str">
        <f t="shared" si="92"/>
        <v>ข้อมูลไม่ถูกต้อง</v>
      </c>
      <c r="R725" s="149" t="str">
        <f t="shared" si="93"/>
        <v>ข้อมูลไม่ถูกต้อง</v>
      </c>
      <c r="S725" s="149" t="str">
        <f>IF(ISNUMBER(R725),
IF(H$2=ตัวเลือก!A$30,"ยังไม่บันทึกข้อมูล",R725*0.27),"ข้อมูลไม่ถูกต้อง")</f>
        <v>ข้อมูลไม่ถูกต้อง</v>
      </c>
      <c r="T725" s="149" t="str">
        <f t="shared" si="94"/>
        <v>ข้อมูลไม่ถูกต้อง</v>
      </c>
      <c r="U725" s="149" t="str">
        <f>IF(ISNUMBER(R725),
IF(H$2=ตัวเลือก!A$30,"ยังไม่บันทึกข้อมูล",R725*0.47),"ข้อมูลไม่ถูกต้อง")</f>
        <v>ข้อมูลไม่ถูกต้อง</v>
      </c>
      <c r="V725" s="149" t="str">
        <f>IF(ISNUMBER(S725),
IF(H$2=ตัวเลือก!A$30,"ยังไม่บันทึกข้อมูล",S725*0.47),"ข้อมูลไม่ถูกต้อง")</f>
        <v>ข้อมูลไม่ถูกต้อง</v>
      </c>
      <c r="W725" s="149" t="str">
        <f t="shared" si="95"/>
        <v>ข้อมูลไม่ถูกต้อง</v>
      </c>
      <c r="X725" s="148" t="str">
        <f t="shared" si="96"/>
        <v>ข้อมูลไม่ถูกต้อง</v>
      </c>
      <c r="Y725" s="38"/>
      <c r="Z725" s="38"/>
      <c r="AA725" s="38"/>
    </row>
    <row r="726" spans="1:27" x14ac:dyDescent="0.45">
      <c r="A726" s="38">
        <v>721</v>
      </c>
      <c r="B726" s="38"/>
      <c r="C726" s="38"/>
      <c r="D726" s="38"/>
      <c r="E726" s="38"/>
      <c r="F726" s="35"/>
      <c r="G726" s="35"/>
      <c r="H726" s="150"/>
      <c r="I726" s="38"/>
      <c r="J726" s="149" t="str">
        <f t="shared" si="97"/>
        <v>รอข้อมูลคอลัมน์ H</v>
      </c>
      <c r="K726" s="150"/>
      <c r="L726" s="150"/>
      <c r="M726" s="150"/>
      <c r="N726" s="149" t="str" cm="1">
        <f t="array" ref="N726">IF(AND(K726:M726=""),"ยังไม่บันทึกข้อมูล",
IF(M726&lt;&gt;"",
IF(M726&gt;=1.3,M726,"เป็นไม้พุ่ม"),
IF(K726+L726&gt;=1.3,K726+L726,"เป็นไม้พุ่ม")))</f>
        <v>ยังไม่บันทึกข้อมูล</v>
      </c>
      <c r="O726" s="149" t="str">
        <f t="shared" si="90"/>
        <v>ข้อมูลไม่ถูกต้อง</v>
      </c>
      <c r="P726" s="149" t="str">
        <f t="shared" si="91"/>
        <v>ข้อมูลไม่ถูกต้อง</v>
      </c>
      <c r="Q726" s="149" t="str">
        <f t="shared" si="92"/>
        <v>ข้อมูลไม่ถูกต้อง</v>
      </c>
      <c r="R726" s="149" t="str">
        <f t="shared" si="93"/>
        <v>ข้อมูลไม่ถูกต้อง</v>
      </c>
      <c r="S726" s="149" t="str">
        <f>IF(ISNUMBER(R726),
IF(H$2=ตัวเลือก!A$30,"ยังไม่บันทึกข้อมูล",R726*0.27),"ข้อมูลไม่ถูกต้อง")</f>
        <v>ข้อมูลไม่ถูกต้อง</v>
      </c>
      <c r="T726" s="149" t="str">
        <f t="shared" si="94"/>
        <v>ข้อมูลไม่ถูกต้อง</v>
      </c>
      <c r="U726" s="149" t="str">
        <f>IF(ISNUMBER(R726),
IF(H$2=ตัวเลือก!A$30,"ยังไม่บันทึกข้อมูล",R726*0.47),"ข้อมูลไม่ถูกต้อง")</f>
        <v>ข้อมูลไม่ถูกต้อง</v>
      </c>
      <c r="V726" s="149" t="str">
        <f>IF(ISNUMBER(S726),
IF(H$2=ตัวเลือก!A$30,"ยังไม่บันทึกข้อมูล",S726*0.47),"ข้อมูลไม่ถูกต้อง")</f>
        <v>ข้อมูลไม่ถูกต้อง</v>
      </c>
      <c r="W726" s="149" t="str">
        <f t="shared" si="95"/>
        <v>ข้อมูลไม่ถูกต้อง</v>
      </c>
      <c r="X726" s="148" t="str">
        <f t="shared" si="96"/>
        <v>ข้อมูลไม่ถูกต้อง</v>
      </c>
      <c r="Y726" s="38"/>
      <c r="Z726" s="38"/>
      <c r="AA726" s="38"/>
    </row>
    <row r="727" spans="1:27" x14ac:dyDescent="0.45">
      <c r="A727" s="38">
        <v>722</v>
      </c>
      <c r="B727" s="38"/>
      <c r="C727" s="38"/>
      <c r="D727" s="38"/>
      <c r="E727" s="38"/>
      <c r="F727" s="35"/>
      <c r="G727" s="35"/>
      <c r="H727" s="150"/>
      <c r="I727" s="38"/>
      <c r="J727" s="149" t="str">
        <f t="shared" si="97"/>
        <v>รอข้อมูลคอลัมน์ H</v>
      </c>
      <c r="K727" s="150"/>
      <c r="L727" s="150"/>
      <c r="M727" s="150"/>
      <c r="N727" s="149" t="str" cm="1">
        <f t="array" ref="N727">IF(AND(K727:M727=""),"ยังไม่บันทึกข้อมูล",
IF(M727&lt;&gt;"",
IF(M727&gt;=1.3,M727,"เป็นไม้พุ่ม"),
IF(K727+L727&gt;=1.3,K727+L727,"เป็นไม้พุ่ม")))</f>
        <v>ยังไม่บันทึกข้อมูล</v>
      </c>
      <c r="O727" s="149" t="str">
        <f t="shared" si="90"/>
        <v>ข้อมูลไม่ถูกต้อง</v>
      </c>
      <c r="P727" s="149" t="str">
        <f t="shared" si="91"/>
        <v>ข้อมูลไม่ถูกต้อง</v>
      </c>
      <c r="Q727" s="149" t="str">
        <f t="shared" si="92"/>
        <v>ข้อมูลไม่ถูกต้อง</v>
      </c>
      <c r="R727" s="149" t="str">
        <f t="shared" si="93"/>
        <v>ข้อมูลไม่ถูกต้อง</v>
      </c>
      <c r="S727" s="149" t="str">
        <f>IF(ISNUMBER(R727),
IF(H$2=ตัวเลือก!A$30,"ยังไม่บันทึกข้อมูล",R727*0.27),"ข้อมูลไม่ถูกต้อง")</f>
        <v>ข้อมูลไม่ถูกต้อง</v>
      </c>
      <c r="T727" s="149" t="str">
        <f t="shared" si="94"/>
        <v>ข้อมูลไม่ถูกต้อง</v>
      </c>
      <c r="U727" s="149" t="str">
        <f>IF(ISNUMBER(R727),
IF(H$2=ตัวเลือก!A$30,"ยังไม่บันทึกข้อมูล",R727*0.47),"ข้อมูลไม่ถูกต้อง")</f>
        <v>ข้อมูลไม่ถูกต้อง</v>
      </c>
      <c r="V727" s="149" t="str">
        <f>IF(ISNUMBER(S727),
IF(H$2=ตัวเลือก!A$30,"ยังไม่บันทึกข้อมูล",S727*0.47),"ข้อมูลไม่ถูกต้อง")</f>
        <v>ข้อมูลไม่ถูกต้อง</v>
      </c>
      <c r="W727" s="149" t="str">
        <f t="shared" si="95"/>
        <v>ข้อมูลไม่ถูกต้อง</v>
      </c>
      <c r="X727" s="148" t="str">
        <f t="shared" si="96"/>
        <v>ข้อมูลไม่ถูกต้อง</v>
      </c>
      <c r="Y727" s="38"/>
      <c r="Z727" s="38"/>
      <c r="AA727" s="38"/>
    </row>
    <row r="728" spans="1:27" x14ac:dyDescent="0.45">
      <c r="A728" s="38">
        <v>723</v>
      </c>
      <c r="B728" s="38"/>
      <c r="C728" s="38"/>
      <c r="D728" s="38"/>
      <c r="E728" s="38"/>
      <c r="F728" s="35"/>
      <c r="G728" s="35"/>
      <c r="H728" s="150"/>
      <c r="I728" s="38"/>
      <c r="J728" s="149" t="str">
        <f t="shared" si="97"/>
        <v>รอข้อมูลคอลัมน์ H</v>
      </c>
      <c r="K728" s="150"/>
      <c r="L728" s="150"/>
      <c r="M728" s="150"/>
      <c r="N728" s="149" t="str" cm="1">
        <f t="array" ref="N728">IF(AND(K728:M728=""),"ยังไม่บันทึกข้อมูล",
IF(M728&lt;&gt;"",
IF(M728&gt;=1.3,M728,"เป็นไม้พุ่ม"),
IF(K728+L728&gt;=1.3,K728+L728,"เป็นไม้พุ่ม")))</f>
        <v>ยังไม่บันทึกข้อมูล</v>
      </c>
      <c r="O728" s="149" t="str">
        <f t="shared" si="90"/>
        <v>ข้อมูลไม่ถูกต้อง</v>
      </c>
      <c r="P728" s="149" t="str">
        <f t="shared" si="91"/>
        <v>ข้อมูลไม่ถูกต้อง</v>
      </c>
      <c r="Q728" s="149" t="str">
        <f t="shared" si="92"/>
        <v>ข้อมูลไม่ถูกต้อง</v>
      </c>
      <c r="R728" s="149" t="str">
        <f t="shared" si="93"/>
        <v>ข้อมูลไม่ถูกต้อง</v>
      </c>
      <c r="S728" s="149" t="str">
        <f>IF(ISNUMBER(R728),
IF(H$2=ตัวเลือก!A$30,"ยังไม่บันทึกข้อมูล",R728*0.27),"ข้อมูลไม่ถูกต้อง")</f>
        <v>ข้อมูลไม่ถูกต้อง</v>
      </c>
      <c r="T728" s="149" t="str">
        <f t="shared" si="94"/>
        <v>ข้อมูลไม่ถูกต้อง</v>
      </c>
      <c r="U728" s="149" t="str">
        <f>IF(ISNUMBER(R728),
IF(H$2=ตัวเลือก!A$30,"ยังไม่บันทึกข้อมูล",R728*0.47),"ข้อมูลไม่ถูกต้อง")</f>
        <v>ข้อมูลไม่ถูกต้อง</v>
      </c>
      <c r="V728" s="149" t="str">
        <f>IF(ISNUMBER(S728),
IF(H$2=ตัวเลือก!A$30,"ยังไม่บันทึกข้อมูล",S728*0.47),"ข้อมูลไม่ถูกต้อง")</f>
        <v>ข้อมูลไม่ถูกต้อง</v>
      </c>
      <c r="W728" s="149" t="str">
        <f t="shared" si="95"/>
        <v>ข้อมูลไม่ถูกต้อง</v>
      </c>
      <c r="X728" s="148" t="str">
        <f t="shared" si="96"/>
        <v>ข้อมูลไม่ถูกต้อง</v>
      </c>
      <c r="Y728" s="38"/>
      <c r="Z728" s="38"/>
      <c r="AA728" s="38"/>
    </row>
    <row r="729" spans="1:27" x14ac:dyDescent="0.45">
      <c r="A729" s="38">
        <v>724</v>
      </c>
      <c r="B729" s="38"/>
      <c r="C729" s="38"/>
      <c r="D729" s="38"/>
      <c r="E729" s="38"/>
      <c r="F729" s="35"/>
      <c r="G729" s="35"/>
      <c r="H729" s="150"/>
      <c r="I729" s="38"/>
      <c r="J729" s="149" t="str">
        <f t="shared" si="97"/>
        <v>รอข้อมูลคอลัมน์ H</v>
      </c>
      <c r="K729" s="150"/>
      <c r="L729" s="150"/>
      <c r="M729" s="150"/>
      <c r="N729" s="149" t="str" cm="1">
        <f t="array" ref="N729">IF(AND(K729:M729=""),"ยังไม่บันทึกข้อมูล",
IF(M729&lt;&gt;"",
IF(M729&gt;=1.3,M729,"เป็นไม้พุ่ม"),
IF(K729+L729&gt;=1.3,K729+L729,"เป็นไม้พุ่ม")))</f>
        <v>ยังไม่บันทึกข้อมูล</v>
      </c>
      <c r="O729" s="149" t="str">
        <f t="shared" si="90"/>
        <v>ข้อมูลไม่ถูกต้อง</v>
      </c>
      <c r="P729" s="149" t="str">
        <f t="shared" si="91"/>
        <v>ข้อมูลไม่ถูกต้อง</v>
      </c>
      <c r="Q729" s="149" t="str">
        <f t="shared" si="92"/>
        <v>ข้อมูลไม่ถูกต้อง</v>
      </c>
      <c r="R729" s="149" t="str">
        <f t="shared" si="93"/>
        <v>ข้อมูลไม่ถูกต้อง</v>
      </c>
      <c r="S729" s="149" t="str">
        <f>IF(ISNUMBER(R729),
IF(H$2=ตัวเลือก!A$30,"ยังไม่บันทึกข้อมูล",R729*0.27),"ข้อมูลไม่ถูกต้อง")</f>
        <v>ข้อมูลไม่ถูกต้อง</v>
      </c>
      <c r="T729" s="149" t="str">
        <f t="shared" si="94"/>
        <v>ข้อมูลไม่ถูกต้อง</v>
      </c>
      <c r="U729" s="149" t="str">
        <f>IF(ISNUMBER(R729),
IF(H$2=ตัวเลือก!A$30,"ยังไม่บันทึกข้อมูล",R729*0.47),"ข้อมูลไม่ถูกต้อง")</f>
        <v>ข้อมูลไม่ถูกต้อง</v>
      </c>
      <c r="V729" s="149" t="str">
        <f>IF(ISNUMBER(S729),
IF(H$2=ตัวเลือก!A$30,"ยังไม่บันทึกข้อมูล",S729*0.47),"ข้อมูลไม่ถูกต้อง")</f>
        <v>ข้อมูลไม่ถูกต้อง</v>
      </c>
      <c r="W729" s="149" t="str">
        <f t="shared" si="95"/>
        <v>ข้อมูลไม่ถูกต้อง</v>
      </c>
      <c r="X729" s="148" t="str">
        <f t="shared" si="96"/>
        <v>ข้อมูลไม่ถูกต้อง</v>
      </c>
      <c r="Y729" s="38"/>
      <c r="Z729" s="38"/>
      <c r="AA729" s="38"/>
    </row>
    <row r="730" spans="1:27" x14ac:dyDescent="0.45">
      <c r="A730" s="38">
        <v>725</v>
      </c>
      <c r="B730" s="38"/>
      <c r="C730" s="38"/>
      <c r="D730" s="38"/>
      <c r="E730" s="38"/>
      <c r="F730" s="35"/>
      <c r="G730" s="35"/>
      <c r="H730" s="150"/>
      <c r="I730" s="38"/>
      <c r="J730" s="149" t="str">
        <f t="shared" si="97"/>
        <v>รอข้อมูลคอลัมน์ H</v>
      </c>
      <c r="K730" s="150"/>
      <c r="L730" s="150"/>
      <c r="M730" s="150"/>
      <c r="N730" s="149" t="str" cm="1">
        <f t="array" ref="N730">IF(AND(K730:M730=""),"ยังไม่บันทึกข้อมูล",
IF(M730&lt;&gt;"",
IF(M730&gt;=1.3,M730,"เป็นไม้พุ่ม"),
IF(K730+L730&gt;=1.3,K730+L730,"เป็นไม้พุ่ม")))</f>
        <v>ยังไม่บันทึกข้อมูล</v>
      </c>
      <c r="O730" s="149" t="str">
        <f t="shared" si="90"/>
        <v>ข้อมูลไม่ถูกต้อง</v>
      </c>
      <c r="P730" s="149" t="str">
        <f t="shared" si="91"/>
        <v>ข้อมูลไม่ถูกต้อง</v>
      </c>
      <c r="Q730" s="149" t="str">
        <f t="shared" si="92"/>
        <v>ข้อมูลไม่ถูกต้อง</v>
      </c>
      <c r="R730" s="149" t="str">
        <f t="shared" si="93"/>
        <v>ข้อมูลไม่ถูกต้อง</v>
      </c>
      <c r="S730" s="149" t="str">
        <f>IF(ISNUMBER(R730),
IF(H$2=ตัวเลือก!A$30,"ยังไม่บันทึกข้อมูล",R730*0.27),"ข้อมูลไม่ถูกต้อง")</f>
        <v>ข้อมูลไม่ถูกต้อง</v>
      </c>
      <c r="T730" s="149" t="str">
        <f t="shared" si="94"/>
        <v>ข้อมูลไม่ถูกต้อง</v>
      </c>
      <c r="U730" s="149" t="str">
        <f>IF(ISNUMBER(R730),
IF(H$2=ตัวเลือก!A$30,"ยังไม่บันทึกข้อมูล",R730*0.47),"ข้อมูลไม่ถูกต้อง")</f>
        <v>ข้อมูลไม่ถูกต้อง</v>
      </c>
      <c r="V730" s="149" t="str">
        <f>IF(ISNUMBER(S730),
IF(H$2=ตัวเลือก!A$30,"ยังไม่บันทึกข้อมูล",S730*0.47),"ข้อมูลไม่ถูกต้อง")</f>
        <v>ข้อมูลไม่ถูกต้อง</v>
      </c>
      <c r="W730" s="149" t="str">
        <f t="shared" si="95"/>
        <v>ข้อมูลไม่ถูกต้อง</v>
      </c>
      <c r="X730" s="148" t="str">
        <f t="shared" si="96"/>
        <v>ข้อมูลไม่ถูกต้อง</v>
      </c>
      <c r="Y730" s="38"/>
      <c r="Z730" s="38"/>
      <c r="AA730" s="38"/>
    </row>
    <row r="731" spans="1:27" x14ac:dyDescent="0.45">
      <c r="A731" s="38">
        <v>726</v>
      </c>
      <c r="B731" s="38"/>
      <c r="C731" s="38"/>
      <c r="D731" s="38"/>
      <c r="E731" s="38"/>
      <c r="F731" s="35"/>
      <c r="G731" s="35"/>
      <c r="H731" s="150"/>
      <c r="I731" s="38"/>
      <c r="J731" s="149" t="str">
        <f t="shared" si="97"/>
        <v>รอข้อมูลคอลัมน์ H</v>
      </c>
      <c r="K731" s="150"/>
      <c r="L731" s="150"/>
      <c r="M731" s="150"/>
      <c r="N731" s="149" t="str" cm="1">
        <f t="array" ref="N731">IF(AND(K731:M731=""),"ยังไม่บันทึกข้อมูล",
IF(M731&lt;&gt;"",
IF(M731&gt;=1.3,M731,"เป็นไม้พุ่ม"),
IF(K731+L731&gt;=1.3,K731+L731,"เป็นไม้พุ่ม")))</f>
        <v>ยังไม่บันทึกข้อมูล</v>
      </c>
      <c r="O731" s="149" t="str">
        <f t="shared" si="90"/>
        <v>ข้อมูลไม่ถูกต้อง</v>
      </c>
      <c r="P731" s="149" t="str">
        <f t="shared" si="91"/>
        <v>ข้อมูลไม่ถูกต้อง</v>
      </c>
      <c r="Q731" s="149" t="str">
        <f t="shared" si="92"/>
        <v>ข้อมูลไม่ถูกต้อง</v>
      </c>
      <c r="R731" s="149" t="str">
        <f t="shared" si="93"/>
        <v>ข้อมูลไม่ถูกต้อง</v>
      </c>
      <c r="S731" s="149" t="str">
        <f>IF(ISNUMBER(R731),
IF(H$2=ตัวเลือก!A$30,"ยังไม่บันทึกข้อมูล",R731*0.27),"ข้อมูลไม่ถูกต้อง")</f>
        <v>ข้อมูลไม่ถูกต้อง</v>
      </c>
      <c r="T731" s="149" t="str">
        <f t="shared" si="94"/>
        <v>ข้อมูลไม่ถูกต้อง</v>
      </c>
      <c r="U731" s="149" t="str">
        <f>IF(ISNUMBER(R731),
IF(H$2=ตัวเลือก!A$30,"ยังไม่บันทึกข้อมูล",R731*0.47),"ข้อมูลไม่ถูกต้อง")</f>
        <v>ข้อมูลไม่ถูกต้อง</v>
      </c>
      <c r="V731" s="149" t="str">
        <f>IF(ISNUMBER(S731),
IF(H$2=ตัวเลือก!A$30,"ยังไม่บันทึกข้อมูล",S731*0.47),"ข้อมูลไม่ถูกต้อง")</f>
        <v>ข้อมูลไม่ถูกต้อง</v>
      </c>
      <c r="W731" s="149" t="str">
        <f t="shared" si="95"/>
        <v>ข้อมูลไม่ถูกต้อง</v>
      </c>
      <c r="X731" s="148" t="str">
        <f t="shared" si="96"/>
        <v>ข้อมูลไม่ถูกต้อง</v>
      </c>
      <c r="Y731" s="38"/>
      <c r="Z731" s="38"/>
      <c r="AA731" s="38"/>
    </row>
    <row r="732" spans="1:27" x14ac:dyDescent="0.45">
      <c r="A732" s="38">
        <v>727</v>
      </c>
      <c r="B732" s="38"/>
      <c r="C732" s="38"/>
      <c r="D732" s="38"/>
      <c r="E732" s="38"/>
      <c r="F732" s="35"/>
      <c r="G732" s="35"/>
      <c r="H732" s="150"/>
      <c r="I732" s="38"/>
      <c r="J732" s="149" t="str">
        <f t="shared" si="97"/>
        <v>รอข้อมูลคอลัมน์ H</v>
      </c>
      <c r="K732" s="150"/>
      <c r="L732" s="150"/>
      <c r="M732" s="150"/>
      <c r="N732" s="149" t="str" cm="1">
        <f t="array" ref="N732">IF(AND(K732:M732=""),"ยังไม่บันทึกข้อมูล",
IF(M732&lt;&gt;"",
IF(M732&gt;=1.3,M732,"เป็นไม้พุ่ม"),
IF(K732+L732&gt;=1.3,K732+L732,"เป็นไม้พุ่ม")))</f>
        <v>ยังไม่บันทึกข้อมูล</v>
      </c>
      <c r="O732" s="149" t="str">
        <f t="shared" si="90"/>
        <v>ข้อมูลไม่ถูกต้อง</v>
      </c>
      <c r="P732" s="149" t="str">
        <f t="shared" si="91"/>
        <v>ข้อมูลไม่ถูกต้อง</v>
      </c>
      <c r="Q732" s="149" t="str">
        <f t="shared" si="92"/>
        <v>ข้อมูลไม่ถูกต้อง</v>
      </c>
      <c r="R732" s="149" t="str">
        <f t="shared" si="93"/>
        <v>ข้อมูลไม่ถูกต้อง</v>
      </c>
      <c r="S732" s="149" t="str">
        <f>IF(ISNUMBER(R732),
IF(H$2=ตัวเลือก!A$30,"ยังไม่บันทึกข้อมูล",R732*0.27),"ข้อมูลไม่ถูกต้อง")</f>
        <v>ข้อมูลไม่ถูกต้อง</v>
      </c>
      <c r="T732" s="149" t="str">
        <f t="shared" si="94"/>
        <v>ข้อมูลไม่ถูกต้อง</v>
      </c>
      <c r="U732" s="149" t="str">
        <f>IF(ISNUMBER(R732),
IF(H$2=ตัวเลือก!A$30,"ยังไม่บันทึกข้อมูล",R732*0.47),"ข้อมูลไม่ถูกต้อง")</f>
        <v>ข้อมูลไม่ถูกต้อง</v>
      </c>
      <c r="V732" s="149" t="str">
        <f>IF(ISNUMBER(S732),
IF(H$2=ตัวเลือก!A$30,"ยังไม่บันทึกข้อมูล",S732*0.47),"ข้อมูลไม่ถูกต้อง")</f>
        <v>ข้อมูลไม่ถูกต้อง</v>
      </c>
      <c r="W732" s="149" t="str">
        <f t="shared" si="95"/>
        <v>ข้อมูลไม่ถูกต้อง</v>
      </c>
      <c r="X732" s="148" t="str">
        <f t="shared" si="96"/>
        <v>ข้อมูลไม่ถูกต้อง</v>
      </c>
      <c r="Y732" s="38"/>
      <c r="Z732" s="38"/>
      <c r="AA732" s="38"/>
    </row>
    <row r="733" spans="1:27" x14ac:dyDescent="0.45">
      <c r="A733" s="38">
        <v>728</v>
      </c>
      <c r="B733" s="38"/>
      <c r="C733" s="38"/>
      <c r="D733" s="38"/>
      <c r="E733" s="38"/>
      <c r="F733" s="35"/>
      <c r="G733" s="35"/>
      <c r="H733" s="150"/>
      <c r="I733" s="38"/>
      <c r="J733" s="149" t="str">
        <f t="shared" si="97"/>
        <v>รอข้อมูลคอลัมน์ H</v>
      </c>
      <c r="K733" s="150"/>
      <c r="L733" s="150"/>
      <c r="M733" s="150"/>
      <c r="N733" s="149" t="str" cm="1">
        <f t="array" ref="N733">IF(AND(K733:M733=""),"ยังไม่บันทึกข้อมูล",
IF(M733&lt;&gt;"",
IF(M733&gt;=1.3,M733,"เป็นไม้พุ่ม"),
IF(K733+L733&gt;=1.3,K733+L733,"เป็นไม้พุ่ม")))</f>
        <v>ยังไม่บันทึกข้อมูล</v>
      </c>
      <c r="O733" s="149" t="str">
        <f t="shared" si="90"/>
        <v>ข้อมูลไม่ถูกต้อง</v>
      </c>
      <c r="P733" s="149" t="str">
        <f t="shared" si="91"/>
        <v>ข้อมูลไม่ถูกต้อง</v>
      </c>
      <c r="Q733" s="149" t="str">
        <f t="shared" si="92"/>
        <v>ข้อมูลไม่ถูกต้อง</v>
      </c>
      <c r="R733" s="149" t="str">
        <f t="shared" si="93"/>
        <v>ข้อมูลไม่ถูกต้อง</v>
      </c>
      <c r="S733" s="149" t="str">
        <f>IF(ISNUMBER(R733),
IF(H$2=ตัวเลือก!A$30,"ยังไม่บันทึกข้อมูล",R733*0.27),"ข้อมูลไม่ถูกต้อง")</f>
        <v>ข้อมูลไม่ถูกต้อง</v>
      </c>
      <c r="T733" s="149" t="str">
        <f t="shared" si="94"/>
        <v>ข้อมูลไม่ถูกต้อง</v>
      </c>
      <c r="U733" s="149" t="str">
        <f>IF(ISNUMBER(R733),
IF(H$2=ตัวเลือก!A$30,"ยังไม่บันทึกข้อมูล",R733*0.47),"ข้อมูลไม่ถูกต้อง")</f>
        <v>ข้อมูลไม่ถูกต้อง</v>
      </c>
      <c r="V733" s="149" t="str">
        <f>IF(ISNUMBER(S733),
IF(H$2=ตัวเลือก!A$30,"ยังไม่บันทึกข้อมูล",S733*0.47),"ข้อมูลไม่ถูกต้อง")</f>
        <v>ข้อมูลไม่ถูกต้อง</v>
      </c>
      <c r="W733" s="149" t="str">
        <f t="shared" si="95"/>
        <v>ข้อมูลไม่ถูกต้อง</v>
      </c>
      <c r="X733" s="148" t="str">
        <f t="shared" si="96"/>
        <v>ข้อมูลไม่ถูกต้อง</v>
      </c>
      <c r="Y733" s="38"/>
      <c r="Z733" s="38"/>
      <c r="AA733" s="38"/>
    </row>
    <row r="734" spans="1:27" x14ac:dyDescent="0.45">
      <c r="A734" s="38">
        <v>729</v>
      </c>
      <c r="B734" s="38"/>
      <c r="C734" s="38"/>
      <c r="D734" s="38"/>
      <c r="E734" s="38"/>
      <c r="F734" s="35"/>
      <c r="G734" s="35"/>
      <c r="H734" s="150"/>
      <c r="I734" s="38"/>
      <c r="J734" s="149" t="str">
        <f t="shared" si="97"/>
        <v>รอข้อมูลคอลัมน์ H</v>
      </c>
      <c r="K734" s="150"/>
      <c r="L734" s="150"/>
      <c r="M734" s="150"/>
      <c r="N734" s="149" t="str" cm="1">
        <f t="array" ref="N734">IF(AND(K734:M734=""),"ยังไม่บันทึกข้อมูล",
IF(M734&lt;&gt;"",
IF(M734&gt;=1.3,M734,"เป็นไม้พุ่ม"),
IF(K734+L734&gt;=1.3,K734+L734,"เป็นไม้พุ่ม")))</f>
        <v>ยังไม่บันทึกข้อมูล</v>
      </c>
      <c r="O734" s="149" t="str">
        <f t="shared" si="90"/>
        <v>ข้อมูลไม่ถูกต้อง</v>
      </c>
      <c r="P734" s="149" t="str">
        <f t="shared" si="91"/>
        <v>ข้อมูลไม่ถูกต้อง</v>
      </c>
      <c r="Q734" s="149" t="str">
        <f t="shared" si="92"/>
        <v>ข้อมูลไม่ถูกต้อง</v>
      </c>
      <c r="R734" s="149" t="str">
        <f t="shared" si="93"/>
        <v>ข้อมูลไม่ถูกต้อง</v>
      </c>
      <c r="S734" s="149" t="str">
        <f>IF(ISNUMBER(R734),
IF(H$2=ตัวเลือก!A$30,"ยังไม่บันทึกข้อมูล",R734*0.27),"ข้อมูลไม่ถูกต้อง")</f>
        <v>ข้อมูลไม่ถูกต้อง</v>
      </c>
      <c r="T734" s="149" t="str">
        <f t="shared" si="94"/>
        <v>ข้อมูลไม่ถูกต้อง</v>
      </c>
      <c r="U734" s="149" t="str">
        <f>IF(ISNUMBER(R734),
IF(H$2=ตัวเลือก!A$30,"ยังไม่บันทึกข้อมูล",R734*0.47),"ข้อมูลไม่ถูกต้อง")</f>
        <v>ข้อมูลไม่ถูกต้อง</v>
      </c>
      <c r="V734" s="149" t="str">
        <f>IF(ISNUMBER(S734),
IF(H$2=ตัวเลือก!A$30,"ยังไม่บันทึกข้อมูล",S734*0.47),"ข้อมูลไม่ถูกต้อง")</f>
        <v>ข้อมูลไม่ถูกต้อง</v>
      </c>
      <c r="W734" s="149" t="str">
        <f t="shared" si="95"/>
        <v>ข้อมูลไม่ถูกต้อง</v>
      </c>
      <c r="X734" s="148" t="str">
        <f t="shared" si="96"/>
        <v>ข้อมูลไม่ถูกต้อง</v>
      </c>
      <c r="Y734" s="38"/>
      <c r="Z734" s="38"/>
      <c r="AA734" s="38"/>
    </row>
    <row r="735" spans="1:27" x14ac:dyDescent="0.45">
      <c r="A735" s="38">
        <v>730</v>
      </c>
      <c r="B735" s="38"/>
      <c r="C735" s="38"/>
      <c r="D735" s="38"/>
      <c r="E735" s="38"/>
      <c r="F735" s="35"/>
      <c r="G735" s="35"/>
      <c r="H735" s="150"/>
      <c r="I735" s="38"/>
      <c r="J735" s="149" t="str">
        <f t="shared" si="97"/>
        <v>รอข้อมูลคอลัมน์ H</v>
      </c>
      <c r="K735" s="150"/>
      <c r="L735" s="150"/>
      <c r="M735" s="150"/>
      <c r="N735" s="149" t="str" cm="1">
        <f t="array" ref="N735">IF(AND(K735:M735=""),"ยังไม่บันทึกข้อมูล",
IF(M735&lt;&gt;"",
IF(M735&gt;=1.3,M735,"เป็นไม้พุ่ม"),
IF(K735+L735&gt;=1.3,K735+L735,"เป็นไม้พุ่ม")))</f>
        <v>ยังไม่บันทึกข้อมูล</v>
      </c>
      <c r="O735" s="149" t="str">
        <f t="shared" si="90"/>
        <v>ข้อมูลไม่ถูกต้อง</v>
      </c>
      <c r="P735" s="149" t="str">
        <f t="shared" si="91"/>
        <v>ข้อมูลไม่ถูกต้อง</v>
      </c>
      <c r="Q735" s="149" t="str">
        <f t="shared" si="92"/>
        <v>ข้อมูลไม่ถูกต้อง</v>
      </c>
      <c r="R735" s="149" t="str">
        <f t="shared" si="93"/>
        <v>ข้อมูลไม่ถูกต้อง</v>
      </c>
      <c r="S735" s="149" t="str">
        <f>IF(ISNUMBER(R735),
IF(H$2=ตัวเลือก!A$30,"ยังไม่บันทึกข้อมูล",R735*0.27),"ข้อมูลไม่ถูกต้อง")</f>
        <v>ข้อมูลไม่ถูกต้อง</v>
      </c>
      <c r="T735" s="149" t="str">
        <f t="shared" si="94"/>
        <v>ข้อมูลไม่ถูกต้อง</v>
      </c>
      <c r="U735" s="149" t="str">
        <f>IF(ISNUMBER(R735),
IF(H$2=ตัวเลือก!A$30,"ยังไม่บันทึกข้อมูล",R735*0.47),"ข้อมูลไม่ถูกต้อง")</f>
        <v>ข้อมูลไม่ถูกต้อง</v>
      </c>
      <c r="V735" s="149" t="str">
        <f>IF(ISNUMBER(S735),
IF(H$2=ตัวเลือก!A$30,"ยังไม่บันทึกข้อมูล",S735*0.47),"ข้อมูลไม่ถูกต้อง")</f>
        <v>ข้อมูลไม่ถูกต้อง</v>
      </c>
      <c r="W735" s="149" t="str">
        <f t="shared" si="95"/>
        <v>ข้อมูลไม่ถูกต้อง</v>
      </c>
      <c r="X735" s="148" t="str">
        <f t="shared" si="96"/>
        <v>ข้อมูลไม่ถูกต้อง</v>
      </c>
      <c r="Y735" s="38"/>
      <c r="Z735" s="38"/>
      <c r="AA735" s="38"/>
    </row>
    <row r="736" spans="1:27" x14ac:dyDescent="0.45">
      <c r="A736" s="38">
        <v>731</v>
      </c>
      <c r="B736" s="38"/>
      <c r="C736" s="38"/>
      <c r="D736" s="38"/>
      <c r="E736" s="38"/>
      <c r="F736" s="35"/>
      <c r="G736" s="35"/>
      <c r="H736" s="150"/>
      <c r="I736" s="38"/>
      <c r="J736" s="149" t="str">
        <f t="shared" si="97"/>
        <v>รอข้อมูลคอลัมน์ H</v>
      </c>
      <c r="K736" s="150"/>
      <c r="L736" s="150"/>
      <c r="M736" s="150"/>
      <c r="N736" s="149" t="str" cm="1">
        <f t="array" ref="N736">IF(AND(K736:M736=""),"ยังไม่บันทึกข้อมูล",
IF(M736&lt;&gt;"",
IF(M736&gt;=1.3,M736,"เป็นไม้พุ่ม"),
IF(K736+L736&gt;=1.3,K736+L736,"เป็นไม้พุ่ม")))</f>
        <v>ยังไม่บันทึกข้อมูล</v>
      </c>
      <c r="O736" s="149" t="str">
        <f t="shared" si="90"/>
        <v>ข้อมูลไม่ถูกต้อง</v>
      </c>
      <c r="P736" s="149" t="str">
        <f t="shared" si="91"/>
        <v>ข้อมูลไม่ถูกต้อง</v>
      </c>
      <c r="Q736" s="149" t="str">
        <f t="shared" si="92"/>
        <v>ข้อมูลไม่ถูกต้อง</v>
      </c>
      <c r="R736" s="149" t="str">
        <f t="shared" si="93"/>
        <v>ข้อมูลไม่ถูกต้อง</v>
      </c>
      <c r="S736" s="149" t="str">
        <f>IF(ISNUMBER(R736),
IF(H$2=ตัวเลือก!A$30,"ยังไม่บันทึกข้อมูล",R736*0.27),"ข้อมูลไม่ถูกต้อง")</f>
        <v>ข้อมูลไม่ถูกต้อง</v>
      </c>
      <c r="T736" s="149" t="str">
        <f t="shared" si="94"/>
        <v>ข้อมูลไม่ถูกต้อง</v>
      </c>
      <c r="U736" s="149" t="str">
        <f>IF(ISNUMBER(R736),
IF(H$2=ตัวเลือก!A$30,"ยังไม่บันทึกข้อมูล",R736*0.47),"ข้อมูลไม่ถูกต้อง")</f>
        <v>ข้อมูลไม่ถูกต้อง</v>
      </c>
      <c r="V736" s="149" t="str">
        <f>IF(ISNUMBER(S736),
IF(H$2=ตัวเลือก!A$30,"ยังไม่บันทึกข้อมูล",S736*0.47),"ข้อมูลไม่ถูกต้อง")</f>
        <v>ข้อมูลไม่ถูกต้อง</v>
      </c>
      <c r="W736" s="149" t="str">
        <f t="shared" si="95"/>
        <v>ข้อมูลไม่ถูกต้อง</v>
      </c>
      <c r="X736" s="148" t="str">
        <f t="shared" si="96"/>
        <v>ข้อมูลไม่ถูกต้อง</v>
      </c>
      <c r="Y736" s="38"/>
      <c r="Z736" s="38"/>
      <c r="AA736" s="38"/>
    </row>
    <row r="737" spans="1:27" x14ac:dyDescent="0.45">
      <c r="A737" s="38">
        <v>732</v>
      </c>
      <c r="B737" s="38"/>
      <c r="C737" s="38"/>
      <c r="D737" s="38"/>
      <c r="E737" s="38"/>
      <c r="F737" s="35"/>
      <c r="G737" s="35"/>
      <c r="H737" s="150"/>
      <c r="I737" s="38"/>
      <c r="J737" s="149" t="str">
        <f t="shared" si="97"/>
        <v>รอข้อมูลคอลัมน์ H</v>
      </c>
      <c r="K737" s="150"/>
      <c r="L737" s="150"/>
      <c r="M737" s="150"/>
      <c r="N737" s="149" t="str" cm="1">
        <f t="array" ref="N737">IF(AND(K737:M737=""),"ยังไม่บันทึกข้อมูล",
IF(M737&lt;&gt;"",
IF(M737&gt;=1.3,M737,"เป็นไม้พุ่ม"),
IF(K737+L737&gt;=1.3,K737+L737,"เป็นไม้พุ่ม")))</f>
        <v>ยังไม่บันทึกข้อมูล</v>
      </c>
      <c r="O737" s="149" t="str">
        <f t="shared" si="90"/>
        <v>ข้อมูลไม่ถูกต้อง</v>
      </c>
      <c r="P737" s="149" t="str">
        <f t="shared" si="91"/>
        <v>ข้อมูลไม่ถูกต้อง</v>
      </c>
      <c r="Q737" s="149" t="str">
        <f t="shared" si="92"/>
        <v>ข้อมูลไม่ถูกต้อง</v>
      </c>
      <c r="R737" s="149" t="str">
        <f t="shared" si="93"/>
        <v>ข้อมูลไม่ถูกต้อง</v>
      </c>
      <c r="S737" s="149" t="str">
        <f>IF(ISNUMBER(R737),
IF(H$2=ตัวเลือก!A$30,"ยังไม่บันทึกข้อมูล",R737*0.27),"ข้อมูลไม่ถูกต้อง")</f>
        <v>ข้อมูลไม่ถูกต้อง</v>
      </c>
      <c r="T737" s="149" t="str">
        <f t="shared" si="94"/>
        <v>ข้อมูลไม่ถูกต้อง</v>
      </c>
      <c r="U737" s="149" t="str">
        <f>IF(ISNUMBER(R737),
IF(H$2=ตัวเลือก!A$30,"ยังไม่บันทึกข้อมูล",R737*0.47),"ข้อมูลไม่ถูกต้อง")</f>
        <v>ข้อมูลไม่ถูกต้อง</v>
      </c>
      <c r="V737" s="149" t="str">
        <f>IF(ISNUMBER(S737),
IF(H$2=ตัวเลือก!A$30,"ยังไม่บันทึกข้อมูล",S737*0.47),"ข้อมูลไม่ถูกต้อง")</f>
        <v>ข้อมูลไม่ถูกต้อง</v>
      </c>
      <c r="W737" s="149" t="str">
        <f t="shared" si="95"/>
        <v>ข้อมูลไม่ถูกต้อง</v>
      </c>
      <c r="X737" s="148" t="str">
        <f t="shared" si="96"/>
        <v>ข้อมูลไม่ถูกต้อง</v>
      </c>
      <c r="Y737" s="38"/>
      <c r="Z737" s="38"/>
      <c r="AA737" s="38"/>
    </row>
    <row r="738" spans="1:27" x14ac:dyDescent="0.45">
      <c r="A738" s="38">
        <v>733</v>
      </c>
      <c r="B738" s="38"/>
      <c r="C738" s="38"/>
      <c r="D738" s="38"/>
      <c r="E738" s="38"/>
      <c r="F738" s="35"/>
      <c r="G738" s="35"/>
      <c r="H738" s="150"/>
      <c r="I738" s="38"/>
      <c r="J738" s="149" t="str">
        <f t="shared" si="97"/>
        <v>รอข้อมูลคอลัมน์ H</v>
      </c>
      <c r="K738" s="150"/>
      <c r="L738" s="150"/>
      <c r="M738" s="150"/>
      <c r="N738" s="149" t="str" cm="1">
        <f t="array" ref="N738">IF(AND(K738:M738=""),"ยังไม่บันทึกข้อมูล",
IF(M738&lt;&gt;"",
IF(M738&gt;=1.3,M738,"เป็นไม้พุ่ม"),
IF(K738+L738&gt;=1.3,K738+L738,"เป็นไม้พุ่ม")))</f>
        <v>ยังไม่บันทึกข้อมูล</v>
      </c>
      <c r="O738" s="149" t="str">
        <f t="shared" si="90"/>
        <v>ข้อมูลไม่ถูกต้อง</v>
      </c>
      <c r="P738" s="149" t="str">
        <f t="shared" si="91"/>
        <v>ข้อมูลไม่ถูกต้อง</v>
      </c>
      <c r="Q738" s="149" t="str">
        <f t="shared" si="92"/>
        <v>ข้อมูลไม่ถูกต้อง</v>
      </c>
      <c r="R738" s="149" t="str">
        <f t="shared" si="93"/>
        <v>ข้อมูลไม่ถูกต้อง</v>
      </c>
      <c r="S738" s="149" t="str">
        <f>IF(ISNUMBER(R738),
IF(H$2=ตัวเลือก!A$30,"ยังไม่บันทึกข้อมูล",R738*0.27),"ข้อมูลไม่ถูกต้อง")</f>
        <v>ข้อมูลไม่ถูกต้อง</v>
      </c>
      <c r="T738" s="149" t="str">
        <f t="shared" si="94"/>
        <v>ข้อมูลไม่ถูกต้อง</v>
      </c>
      <c r="U738" s="149" t="str">
        <f>IF(ISNUMBER(R738),
IF(H$2=ตัวเลือก!A$30,"ยังไม่บันทึกข้อมูล",R738*0.47),"ข้อมูลไม่ถูกต้อง")</f>
        <v>ข้อมูลไม่ถูกต้อง</v>
      </c>
      <c r="V738" s="149" t="str">
        <f>IF(ISNUMBER(S738),
IF(H$2=ตัวเลือก!A$30,"ยังไม่บันทึกข้อมูล",S738*0.47),"ข้อมูลไม่ถูกต้อง")</f>
        <v>ข้อมูลไม่ถูกต้อง</v>
      </c>
      <c r="W738" s="149" t="str">
        <f t="shared" si="95"/>
        <v>ข้อมูลไม่ถูกต้อง</v>
      </c>
      <c r="X738" s="148" t="str">
        <f t="shared" si="96"/>
        <v>ข้อมูลไม่ถูกต้อง</v>
      </c>
      <c r="Y738" s="38"/>
      <c r="Z738" s="38"/>
      <c r="AA738" s="38"/>
    </row>
    <row r="739" spans="1:27" x14ac:dyDescent="0.45">
      <c r="A739" s="38">
        <v>734</v>
      </c>
      <c r="B739" s="38"/>
      <c r="C739" s="38"/>
      <c r="D739" s="38"/>
      <c r="E739" s="38"/>
      <c r="F739" s="35"/>
      <c r="G739" s="35"/>
      <c r="H739" s="150"/>
      <c r="I739" s="38"/>
      <c r="J739" s="149" t="str">
        <f t="shared" si="97"/>
        <v>รอข้อมูลคอลัมน์ H</v>
      </c>
      <c r="K739" s="150"/>
      <c r="L739" s="150"/>
      <c r="M739" s="150"/>
      <c r="N739" s="149" t="str" cm="1">
        <f t="array" ref="N739">IF(AND(K739:M739=""),"ยังไม่บันทึกข้อมูล",
IF(M739&lt;&gt;"",
IF(M739&gt;=1.3,M739,"เป็นไม้พุ่ม"),
IF(K739+L739&gt;=1.3,K739+L739,"เป็นไม้พุ่ม")))</f>
        <v>ยังไม่บันทึกข้อมูล</v>
      </c>
      <c r="O739" s="149" t="str">
        <f t="shared" si="90"/>
        <v>ข้อมูลไม่ถูกต้อง</v>
      </c>
      <c r="P739" s="149" t="str">
        <f t="shared" si="91"/>
        <v>ข้อมูลไม่ถูกต้อง</v>
      </c>
      <c r="Q739" s="149" t="str">
        <f t="shared" si="92"/>
        <v>ข้อมูลไม่ถูกต้อง</v>
      </c>
      <c r="R739" s="149" t="str">
        <f t="shared" si="93"/>
        <v>ข้อมูลไม่ถูกต้อง</v>
      </c>
      <c r="S739" s="149" t="str">
        <f>IF(ISNUMBER(R739),
IF(H$2=ตัวเลือก!A$30,"ยังไม่บันทึกข้อมูล",R739*0.27),"ข้อมูลไม่ถูกต้อง")</f>
        <v>ข้อมูลไม่ถูกต้อง</v>
      </c>
      <c r="T739" s="149" t="str">
        <f t="shared" si="94"/>
        <v>ข้อมูลไม่ถูกต้อง</v>
      </c>
      <c r="U739" s="149" t="str">
        <f>IF(ISNUMBER(R739),
IF(H$2=ตัวเลือก!A$30,"ยังไม่บันทึกข้อมูล",R739*0.47),"ข้อมูลไม่ถูกต้อง")</f>
        <v>ข้อมูลไม่ถูกต้อง</v>
      </c>
      <c r="V739" s="149" t="str">
        <f>IF(ISNUMBER(S739),
IF(H$2=ตัวเลือก!A$30,"ยังไม่บันทึกข้อมูล",S739*0.47),"ข้อมูลไม่ถูกต้อง")</f>
        <v>ข้อมูลไม่ถูกต้อง</v>
      </c>
      <c r="W739" s="149" t="str">
        <f t="shared" si="95"/>
        <v>ข้อมูลไม่ถูกต้อง</v>
      </c>
      <c r="X739" s="148" t="str">
        <f t="shared" si="96"/>
        <v>ข้อมูลไม่ถูกต้อง</v>
      </c>
      <c r="Y739" s="38"/>
      <c r="Z739" s="38"/>
      <c r="AA739" s="38"/>
    </row>
    <row r="740" spans="1:27" x14ac:dyDescent="0.45">
      <c r="A740" s="38">
        <v>735</v>
      </c>
      <c r="B740" s="38"/>
      <c r="C740" s="38"/>
      <c r="D740" s="38"/>
      <c r="E740" s="38"/>
      <c r="F740" s="35"/>
      <c r="G740" s="35"/>
      <c r="H740" s="150"/>
      <c r="I740" s="38"/>
      <c r="J740" s="149" t="str">
        <f t="shared" si="97"/>
        <v>รอข้อมูลคอลัมน์ H</v>
      </c>
      <c r="K740" s="150"/>
      <c r="L740" s="150"/>
      <c r="M740" s="150"/>
      <c r="N740" s="149" t="str" cm="1">
        <f t="array" ref="N740">IF(AND(K740:M740=""),"ยังไม่บันทึกข้อมูล",
IF(M740&lt;&gt;"",
IF(M740&gt;=1.3,M740,"เป็นไม้พุ่ม"),
IF(K740+L740&gt;=1.3,K740+L740,"เป็นไม้พุ่ม")))</f>
        <v>ยังไม่บันทึกข้อมูล</v>
      </c>
      <c r="O740" s="149" t="str">
        <f t="shared" si="90"/>
        <v>ข้อมูลไม่ถูกต้อง</v>
      </c>
      <c r="P740" s="149" t="str">
        <f t="shared" si="91"/>
        <v>ข้อมูลไม่ถูกต้อง</v>
      </c>
      <c r="Q740" s="149" t="str">
        <f t="shared" si="92"/>
        <v>ข้อมูลไม่ถูกต้อง</v>
      </c>
      <c r="R740" s="149" t="str">
        <f t="shared" si="93"/>
        <v>ข้อมูลไม่ถูกต้อง</v>
      </c>
      <c r="S740" s="149" t="str">
        <f>IF(ISNUMBER(R740),
IF(H$2=ตัวเลือก!A$30,"ยังไม่บันทึกข้อมูล",R740*0.27),"ข้อมูลไม่ถูกต้อง")</f>
        <v>ข้อมูลไม่ถูกต้อง</v>
      </c>
      <c r="T740" s="149" t="str">
        <f t="shared" si="94"/>
        <v>ข้อมูลไม่ถูกต้อง</v>
      </c>
      <c r="U740" s="149" t="str">
        <f>IF(ISNUMBER(R740),
IF(H$2=ตัวเลือก!A$30,"ยังไม่บันทึกข้อมูล",R740*0.47),"ข้อมูลไม่ถูกต้อง")</f>
        <v>ข้อมูลไม่ถูกต้อง</v>
      </c>
      <c r="V740" s="149" t="str">
        <f>IF(ISNUMBER(S740),
IF(H$2=ตัวเลือก!A$30,"ยังไม่บันทึกข้อมูล",S740*0.47),"ข้อมูลไม่ถูกต้อง")</f>
        <v>ข้อมูลไม่ถูกต้อง</v>
      </c>
      <c r="W740" s="149" t="str">
        <f t="shared" si="95"/>
        <v>ข้อมูลไม่ถูกต้อง</v>
      </c>
      <c r="X740" s="148" t="str">
        <f t="shared" si="96"/>
        <v>ข้อมูลไม่ถูกต้อง</v>
      </c>
      <c r="Y740" s="38"/>
      <c r="Z740" s="38"/>
      <c r="AA740" s="38"/>
    </row>
    <row r="741" spans="1:27" x14ac:dyDescent="0.45">
      <c r="A741" s="38">
        <v>736</v>
      </c>
      <c r="B741" s="38"/>
      <c r="C741" s="38"/>
      <c r="D741" s="38"/>
      <c r="E741" s="38"/>
      <c r="F741" s="35"/>
      <c r="G741" s="35"/>
      <c r="H741" s="150"/>
      <c r="I741" s="38"/>
      <c r="J741" s="149" t="str">
        <f t="shared" si="97"/>
        <v>รอข้อมูลคอลัมน์ H</v>
      </c>
      <c r="K741" s="150"/>
      <c r="L741" s="150"/>
      <c r="M741" s="150"/>
      <c r="N741" s="149" t="str" cm="1">
        <f t="array" ref="N741">IF(AND(K741:M741=""),"ยังไม่บันทึกข้อมูล",
IF(M741&lt;&gt;"",
IF(M741&gt;=1.3,M741,"เป็นไม้พุ่ม"),
IF(K741+L741&gt;=1.3,K741+L741,"เป็นไม้พุ่ม")))</f>
        <v>ยังไม่บันทึกข้อมูล</v>
      </c>
      <c r="O741" s="149" t="str">
        <f t="shared" si="90"/>
        <v>ข้อมูลไม่ถูกต้อง</v>
      </c>
      <c r="P741" s="149" t="str">
        <f t="shared" si="91"/>
        <v>ข้อมูลไม่ถูกต้อง</v>
      </c>
      <c r="Q741" s="149" t="str">
        <f t="shared" si="92"/>
        <v>ข้อมูลไม่ถูกต้อง</v>
      </c>
      <c r="R741" s="149" t="str">
        <f t="shared" si="93"/>
        <v>ข้อมูลไม่ถูกต้อง</v>
      </c>
      <c r="S741" s="149" t="str">
        <f>IF(ISNUMBER(R741),
IF(H$2=ตัวเลือก!A$30,"ยังไม่บันทึกข้อมูล",R741*0.27),"ข้อมูลไม่ถูกต้อง")</f>
        <v>ข้อมูลไม่ถูกต้อง</v>
      </c>
      <c r="T741" s="149" t="str">
        <f t="shared" si="94"/>
        <v>ข้อมูลไม่ถูกต้อง</v>
      </c>
      <c r="U741" s="149" t="str">
        <f>IF(ISNUMBER(R741),
IF(H$2=ตัวเลือก!A$30,"ยังไม่บันทึกข้อมูล",R741*0.47),"ข้อมูลไม่ถูกต้อง")</f>
        <v>ข้อมูลไม่ถูกต้อง</v>
      </c>
      <c r="V741" s="149" t="str">
        <f>IF(ISNUMBER(S741),
IF(H$2=ตัวเลือก!A$30,"ยังไม่บันทึกข้อมูล",S741*0.47),"ข้อมูลไม่ถูกต้อง")</f>
        <v>ข้อมูลไม่ถูกต้อง</v>
      </c>
      <c r="W741" s="149" t="str">
        <f t="shared" si="95"/>
        <v>ข้อมูลไม่ถูกต้อง</v>
      </c>
      <c r="X741" s="148" t="str">
        <f t="shared" si="96"/>
        <v>ข้อมูลไม่ถูกต้อง</v>
      </c>
      <c r="Y741" s="38"/>
      <c r="Z741" s="38"/>
      <c r="AA741" s="38"/>
    </row>
    <row r="742" spans="1:27" x14ac:dyDescent="0.45">
      <c r="A742" s="38">
        <v>737</v>
      </c>
      <c r="B742" s="38"/>
      <c r="C742" s="38"/>
      <c r="D742" s="38"/>
      <c r="E742" s="38"/>
      <c r="F742" s="35"/>
      <c r="G742" s="35"/>
      <c r="H742" s="150"/>
      <c r="I742" s="38"/>
      <c r="J742" s="149" t="str">
        <f t="shared" si="97"/>
        <v>รอข้อมูลคอลัมน์ H</v>
      </c>
      <c r="K742" s="150"/>
      <c r="L742" s="150"/>
      <c r="M742" s="150"/>
      <c r="N742" s="149" t="str" cm="1">
        <f t="array" ref="N742">IF(AND(K742:M742=""),"ยังไม่บันทึกข้อมูล",
IF(M742&lt;&gt;"",
IF(M742&gt;=1.3,M742,"เป็นไม้พุ่ม"),
IF(K742+L742&gt;=1.3,K742+L742,"เป็นไม้พุ่ม")))</f>
        <v>ยังไม่บันทึกข้อมูล</v>
      </c>
      <c r="O742" s="149" t="str">
        <f t="shared" si="90"/>
        <v>ข้อมูลไม่ถูกต้อง</v>
      </c>
      <c r="P742" s="149" t="str">
        <f t="shared" si="91"/>
        <v>ข้อมูลไม่ถูกต้อง</v>
      </c>
      <c r="Q742" s="149" t="str">
        <f t="shared" si="92"/>
        <v>ข้อมูลไม่ถูกต้อง</v>
      </c>
      <c r="R742" s="149" t="str">
        <f t="shared" si="93"/>
        <v>ข้อมูลไม่ถูกต้อง</v>
      </c>
      <c r="S742" s="149" t="str">
        <f>IF(ISNUMBER(R742),
IF(H$2=ตัวเลือก!A$30,"ยังไม่บันทึกข้อมูล",R742*0.27),"ข้อมูลไม่ถูกต้อง")</f>
        <v>ข้อมูลไม่ถูกต้อง</v>
      </c>
      <c r="T742" s="149" t="str">
        <f t="shared" si="94"/>
        <v>ข้อมูลไม่ถูกต้อง</v>
      </c>
      <c r="U742" s="149" t="str">
        <f>IF(ISNUMBER(R742),
IF(H$2=ตัวเลือก!A$30,"ยังไม่บันทึกข้อมูล",R742*0.47),"ข้อมูลไม่ถูกต้อง")</f>
        <v>ข้อมูลไม่ถูกต้อง</v>
      </c>
      <c r="V742" s="149" t="str">
        <f>IF(ISNUMBER(S742),
IF(H$2=ตัวเลือก!A$30,"ยังไม่บันทึกข้อมูล",S742*0.47),"ข้อมูลไม่ถูกต้อง")</f>
        <v>ข้อมูลไม่ถูกต้อง</v>
      </c>
      <c r="W742" s="149" t="str">
        <f t="shared" si="95"/>
        <v>ข้อมูลไม่ถูกต้อง</v>
      </c>
      <c r="X742" s="148" t="str">
        <f t="shared" si="96"/>
        <v>ข้อมูลไม่ถูกต้อง</v>
      </c>
      <c r="Y742" s="38"/>
      <c r="Z742" s="38"/>
      <c r="AA742" s="38"/>
    </row>
    <row r="743" spans="1:27" x14ac:dyDescent="0.45">
      <c r="A743" s="38">
        <v>738</v>
      </c>
      <c r="B743" s="38"/>
      <c r="C743" s="38"/>
      <c r="D743" s="38"/>
      <c r="E743" s="38"/>
      <c r="F743" s="35"/>
      <c r="G743" s="35"/>
      <c r="H743" s="150"/>
      <c r="I743" s="38"/>
      <c r="J743" s="149" t="str">
        <f t="shared" si="97"/>
        <v>รอข้อมูลคอลัมน์ H</v>
      </c>
      <c r="K743" s="150"/>
      <c r="L743" s="150"/>
      <c r="M743" s="150"/>
      <c r="N743" s="149" t="str" cm="1">
        <f t="array" ref="N743">IF(AND(K743:M743=""),"ยังไม่บันทึกข้อมูล",
IF(M743&lt;&gt;"",
IF(M743&gt;=1.3,M743,"เป็นไม้พุ่ม"),
IF(K743+L743&gt;=1.3,K743+L743,"เป็นไม้พุ่ม")))</f>
        <v>ยังไม่บันทึกข้อมูล</v>
      </c>
      <c r="O743" s="149" t="str">
        <f t="shared" si="90"/>
        <v>ข้อมูลไม่ถูกต้อง</v>
      </c>
      <c r="P743" s="149" t="str">
        <f t="shared" si="91"/>
        <v>ข้อมูลไม่ถูกต้อง</v>
      </c>
      <c r="Q743" s="149" t="str">
        <f t="shared" si="92"/>
        <v>ข้อมูลไม่ถูกต้อง</v>
      </c>
      <c r="R743" s="149" t="str">
        <f t="shared" si="93"/>
        <v>ข้อมูลไม่ถูกต้อง</v>
      </c>
      <c r="S743" s="149" t="str">
        <f>IF(ISNUMBER(R743),
IF(H$2=ตัวเลือก!A$30,"ยังไม่บันทึกข้อมูล",R743*0.27),"ข้อมูลไม่ถูกต้อง")</f>
        <v>ข้อมูลไม่ถูกต้อง</v>
      </c>
      <c r="T743" s="149" t="str">
        <f t="shared" si="94"/>
        <v>ข้อมูลไม่ถูกต้อง</v>
      </c>
      <c r="U743" s="149" t="str">
        <f>IF(ISNUMBER(R743),
IF(H$2=ตัวเลือก!A$30,"ยังไม่บันทึกข้อมูล",R743*0.47),"ข้อมูลไม่ถูกต้อง")</f>
        <v>ข้อมูลไม่ถูกต้อง</v>
      </c>
      <c r="V743" s="149" t="str">
        <f>IF(ISNUMBER(S743),
IF(H$2=ตัวเลือก!A$30,"ยังไม่บันทึกข้อมูล",S743*0.47),"ข้อมูลไม่ถูกต้อง")</f>
        <v>ข้อมูลไม่ถูกต้อง</v>
      </c>
      <c r="W743" s="149" t="str">
        <f t="shared" si="95"/>
        <v>ข้อมูลไม่ถูกต้อง</v>
      </c>
      <c r="X743" s="148" t="str">
        <f t="shared" si="96"/>
        <v>ข้อมูลไม่ถูกต้อง</v>
      </c>
      <c r="Y743" s="38"/>
      <c r="Z743" s="38"/>
      <c r="AA743" s="38"/>
    </row>
    <row r="744" spans="1:27" x14ac:dyDescent="0.45">
      <c r="A744" s="38">
        <v>739</v>
      </c>
      <c r="B744" s="38"/>
      <c r="C744" s="38"/>
      <c r="D744" s="38"/>
      <c r="E744" s="38"/>
      <c r="F744" s="35"/>
      <c r="G744" s="35"/>
      <c r="H744" s="150"/>
      <c r="I744" s="38"/>
      <c r="J744" s="149" t="str">
        <f t="shared" si="97"/>
        <v>รอข้อมูลคอลัมน์ H</v>
      </c>
      <c r="K744" s="150"/>
      <c r="L744" s="150"/>
      <c r="M744" s="150"/>
      <c r="N744" s="149" t="str" cm="1">
        <f t="array" ref="N744">IF(AND(K744:M744=""),"ยังไม่บันทึกข้อมูล",
IF(M744&lt;&gt;"",
IF(M744&gt;=1.3,M744,"เป็นไม้พุ่ม"),
IF(K744+L744&gt;=1.3,K744+L744,"เป็นไม้พุ่ม")))</f>
        <v>ยังไม่บันทึกข้อมูล</v>
      </c>
      <c r="O744" s="149" t="str">
        <f t="shared" si="90"/>
        <v>ข้อมูลไม่ถูกต้อง</v>
      </c>
      <c r="P744" s="149" t="str">
        <f t="shared" si="91"/>
        <v>ข้อมูลไม่ถูกต้อง</v>
      </c>
      <c r="Q744" s="149" t="str">
        <f t="shared" si="92"/>
        <v>ข้อมูลไม่ถูกต้อง</v>
      </c>
      <c r="R744" s="149" t="str">
        <f t="shared" si="93"/>
        <v>ข้อมูลไม่ถูกต้อง</v>
      </c>
      <c r="S744" s="149" t="str">
        <f>IF(ISNUMBER(R744),
IF(H$2=ตัวเลือก!A$30,"ยังไม่บันทึกข้อมูล",R744*0.27),"ข้อมูลไม่ถูกต้อง")</f>
        <v>ข้อมูลไม่ถูกต้อง</v>
      </c>
      <c r="T744" s="149" t="str">
        <f t="shared" si="94"/>
        <v>ข้อมูลไม่ถูกต้อง</v>
      </c>
      <c r="U744" s="149" t="str">
        <f>IF(ISNUMBER(R744),
IF(H$2=ตัวเลือก!A$30,"ยังไม่บันทึกข้อมูล",R744*0.47),"ข้อมูลไม่ถูกต้อง")</f>
        <v>ข้อมูลไม่ถูกต้อง</v>
      </c>
      <c r="V744" s="149" t="str">
        <f>IF(ISNUMBER(S744),
IF(H$2=ตัวเลือก!A$30,"ยังไม่บันทึกข้อมูล",S744*0.47),"ข้อมูลไม่ถูกต้อง")</f>
        <v>ข้อมูลไม่ถูกต้อง</v>
      </c>
      <c r="W744" s="149" t="str">
        <f t="shared" si="95"/>
        <v>ข้อมูลไม่ถูกต้อง</v>
      </c>
      <c r="X744" s="148" t="str">
        <f t="shared" si="96"/>
        <v>ข้อมูลไม่ถูกต้อง</v>
      </c>
      <c r="Y744" s="38"/>
      <c r="Z744" s="38"/>
      <c r="AA744" s="38"/>
    </row>
    <row r="745" spans="1:27" x14ac:dyDescent="0.45">
      <c r="A745" s="38">
        <v>740</v>
      </c>
      <c r="B745" s="38"/>
      <c r="C745" s="38"/>
      <c r="D745" s="38"/>
      <c r="E745" s="38"/>
      <c r="F745" s="35"/>
      <c r="G745" s="35"/>
      <c r="H745" s="150"/>
      <c r="I745" s="38"/>
      <c r="J745" s="149" t="str">
        <f t="shared" si="97"/>
        <v>รอข้อมูลคอลัมน์ H</v>
      </c>
      <c r="K745" s="150"/>
      <c r="L745" s="150"/>
      <c r="M745" s="150"/>
      <c r="N745" s="149" t="str" cm="1">
        <f t="array" ref="N745">IF(AND(K745:M745=""),"ยังไม่บันทึกข้อมูล",
IF(M745&lt;&gt;"",
IF(M745&gt;=1.3,M745,"เป็นไม้พุ่ม"),
IF(K745+L745&gt;=1.3,K745+L745,"เป็นไม้พุ่ม")))</f>
        <v>ยังไม่บันทึกข้อมูล</v>
      </c>
      <c r="O745" s="149" t="str">
        <f t="shared" si="90"/>
        <v>ข้อมูลไม่ถูกต้อง</v>
      </c>
      <c r="P745" s="149" t="str">
        <f t="shared" si="91"/>
        <v>ข้อมูลไม่ถูกต้อง</v>
      </c>
      <c r="Q745" s="149" t="str">
        <f t="shared" si="92"/>
        <v>ข้อมูลไม่ถูกต้อง</v>
      </c>
      <c r="R745" s="149" t="str">
        <f t="shared" si="93"/>
        <v>ข้อมูลไม่ถูกต้อง</v>
      </c>
      <c r="S745" s="149" t="str">
        <f>IF(ISNUMBER(R745),
IF(H$2=ตัวเลือก!A$30,"ยังไม่บันทึกข้อมูล",R745*0.27),"ข้อมูลไม่ถูกต้อง")</f>
        <v>ข้อมูลไม่ถูกต้อง</v>
      </c>
      <c r="T745" s="149" t="str">
        <f t="shared" si="94"/>
        <v>ข้อมูลไม่ถูกต้อง</v>
      </c>
      <c r="U745" s="149" t="str">
        <f>IF(ISNUMBER(R745),
IF(H$2=ตัวเลือก!A$30,"ยังไม่บันทึกข้อมูล",R745*0.47),"ข้อมูลไม่ถูกต้อง")</f>
        <v>ข้อมูลไม่ถูกต้อง</v>
      </c>
      <c r="V745" s="149" t="str">
        <f>IF(ISNUMBER(S745),
IF(H$2=ตัวเลือก!A$30,"ยังไม่บันทึกข้อมูล",S745*0.47),"ข้อมูลไม่ถูกต้อง")</f>
        <v>ข้อมูลไม่ถูกต้อง</v>
      </c>
      <c r="W745" s="149" t="str">
        <f t="shared" si="95"/>
        <v>ข้อมูลไม่ถูกต้อง</v>
      </c>
      <c r="X745" s="148" t="str">
        <f t="shared" si="96"/>
        <v>ข้อมูลไม่ถูกต้อง</v>
      </c>
      <c r="Y745" s="38"/>
      <c r="Z745" s="38"/>
      <c r="AA745" s="38"/>
    </row>
    <row r="746" spans="1:27" x14ac:dyDescent="0.45">
      <c r="A746" s="38">
        <v>741</v>
      </c>
      <c r="B746" s="38"/>
      <c r="C746" s="38"/>
      <c r="D746" s="38"/>
      <c r="E746" s="38"/>
      <c r="F746" s="35"/>
      <c r="G746" s="35"/>
      <c r="H746" s="150"/>
      <c r="I746" s="38"/>
      <c r="J746" s="149" t="str">
        <f t="shared" si="97"/>
        <v>รอข้อมูลคอลัมน์ H</v>
      </c>
      <c r="K746" s="150"/>
      <c r="L746" s="150"/>
      <c r="M746" s="150"/>
      <c r="N746" s="149" t="str" cm="1">
        <f t="array" ref="N746">IF(AND(K746:M746=""),"ยังไม่บันทึกข้อมูล",
IF(M746&lt;&gt;"",
IF(M746&gt;=1.3,M746,"เป็นไม้พุ่ม"),
IF(K746+L746&gt;=1.3,K746+L746,"เป็นไม้พุ่ม")))</f>
        <v>ยังไม่บันทึกข้อมูล</v>
      </c>
      <c r="O746" s="149" t="str">
        <f t="shared" si="90"/>
        <v>ข้อมูลไม่ถูกต้อง</v>
      </c>
      <c r="P746" s="149" t="str">
        <f t="shared" si="91"/>
        <v>ข้อมูลไม่ถูกต้อง</v>
      </c>
      <c r="Q746" s="149" t="str">
        <f t="shared" si="92"/>
        <v>ข้อมูลไม่ถูกต้อง</v>
      </c>
      <c r="R746" s="149" t="str">
        <f t="shared" si="93"/>
        <v>ข้อมูลไม่ถูกต้อง</v>
      </c>
      <c r="S746" s="149" t="str">
        <f>IF(ISNUMBER(R746),
IF(H$2=ตัวเลือก!A$30,"ยังไม่บันทึกข้อมูล",R746*0.27),"ข้อมูลไม่ถูกต้อง")</f>
        <v>ข้อมูลไม่ถูกต้อง</v>
      </c>
      <c r="T746" s="149" t="str">
        <f t="shared" si="94"/>
        <v>ข้อมูลไม่ถูกต้อง</v>
      </c>
      <c r="U746" s="149" t="str">
        <f>IF(ISNUMBER(R746),
IF(H$2=ตัวเลือก!A$30,"ยังไม่บันทึกข้อมูล",R746*0.47),"ข้อมูลไม่ถูกต้อง")</f>
        <v>ข้อมูลไม่ถูกต้อง</v>
      </c>
      <c r="V746" s="149" t="str">
        <f>IF(ISNUMBER(S746),
IF(H$2=ตัวเลือก!A$30,"ยังไม่บันทึกข้อมูล",S746*0.47),"ข้อมูลไม่ถูกต้อง")</f>
        <v>ข้อมูลไม่ถูกต้อง</v>
      </c>
      <c r="W746" s="149" t="str">
        <f t="shared" si="95"/>
        <v>ข้อมูลไม่ถูกต้อง</v>
      </c>
      <c r="X746" s="148" t="str">
        <f t="shared" si="96"/>
        <v>ข้อมูลไม่ถูกต้อง</v>
      </c>
      <c r="Y746" s="38"/>
      <c r="Z746" s="38"/>
      <c r="AA746" s="38"/>
    </row>
    <row r="747" spans="1:27" x14ac:dyDescent="0.45">
      <c r="A747" s="38">
        <v>742</v>
      </c>
      <c r="B747" s="38"/>
      <c r="C747" s="38"/>
      <c r="D747" s="38"/>
      <c r="E747" s="38"/>
      <c r="F747" s="35"/>
      <c r="G747" s="35"/>
      <c r="H747" s="150"/>
      <c r="I747" s="38"/>
      <c r="J747" s="149" t="str">
        <f t="shared" si="97"/>
        <v>รอข้อมูลคอลัมน์ H</v>
      </c>
      <c r="K747" s="150"/>
      <c r="L747" s="150"/>
      <c r="M747" s="150"/>
      <c r="N747" s="149" t="str" cm="1">
        <f t="array" ref="N747">IF(AND(K747:M747=""),"ยังไม่บันทึกข้อมูล",
IF(M747&lt;&gt;"",
IF(M747&gt;=1.3,M747,"เป็นไม้พุ่ม"),
IF(K747+L747&gt;=1.3,K747+L747,"เป็นไม้พุ่ม")))</f>
        <v>ยังไม่บันทึกข้อมูล</v>
      </c>
      <c r="O747" s="149" t="str">
        <f t="shared" si="90"/>
        <v>ข้อมูลไม่ถูกต้อง</v>
      </c>
      <c r="P747" s="149" t="str">
        <f t="shared" si="91"/>
        <v>ข้อมูลไม่ถูกต้อง</v>
      </c>
      <c r="Q747" s="149" t="str">
        <f t="shared" si="92"/>
        <v>ข้อมูลไม่ถูกต้อง</v>
      </c>
      <c r="R747" s="149" t="str">
        <f t="shared" si="93"/>
        <v>ข้อมูลไม่ถูกต้อง</v>
      </c>
      <c r="S747" s="149" t="str">
        <f>IF(ISNUMBER(R747),
IF(H$2=ตัวเลือก!A$30,"ยังไม่บันทึกข้อมูล",R747*0.27),"ข้อมูลไม่ถูกต้อง")</f>
        <v>ข้อมูลไม่ถูกต้อง</v>
      </c>
      <c r="T747" s="149" t="str">
        <f t="shared" si="94"/>
        <v>ข้อมูลไม่ถูกต้อง</v>
      </c>
      <c r="U747" s="149" t="str">
        <f>IF(ISNUMBER(R747),
IF(H$2=ตัวเลือก!A$30,"ยังไม่บันทึกข้อมูล",R747*0.47),"ข้อมูลไม่ถูกต้อง")</f>
        <v>ข้อมูลไม่ถูกต้อง</v>
      </c>
      <c r="V747" s="149" t="str">
        <f>IF(ISNUMBER(S747),
IF(H$2=ตัวเลือก!A$30,"ยังไม่บันทึกข้อมูล",S747*0.47),"ข้อมูลไม่ถูกต้อง")</f>
        <v>ข้อมูลไม่ถูกต้อง</v>
      </c>
      <c r="W747" s="149" t="str">
        <f t="shared" si="95"/>
        <v>ข้อมูลไม่ถูกต้อง</v>
      </c>
      <c r="X747" s="148" t="str">
        <f t="shared" si="96"/>
        <v>ข้อมูลไม่ถูกต้อง</v>
      </c>
      <c r="Y747" s="38"/>
      <c r="Z747" s="38"/>
      <c r="AA747" s="38"/>
    </row>
    <row r="748" spans="1:27" x14ac:dyDescent="0.45">
      <c r="A748" s="38">
        <v>743</v>
      </c>
      <c r="B748" s="38"/>
      <c r="C748" s="38"/>
      <c r="D748" s="38"/>
      <c r="E748" s="38"/>
      <c r="F748" s="35"/>
      <c r="G748" s="35"/>
      <c r="H748" s="150"/>
      <c r="I748" s="38"/>
      <c r="J748" s="149" t="str">
        <f t="shared" si="97"/>
        <v>รอข้อมูลคอลัมน์ H</v>
      </c>
      <c r="K748" s="150"/>
      <c r="L748" s="150"/>
      <c r="M748" s="150"/>
      <c r="N748" s="149" t="str" cm="1">
        <f t="array" ref="N748">IF(AND(K748:M748=""),"ยังไม่บันทึกข้อมูล",
IF(M748&lt;&gt;"",
IF(M748&gt;=1.3,M748,"เป็นไม้พุ่ม"),
IF(K748+L748&gt;=1.3,K748+L748,"เป็นไม้พุ่ม")))</f>
        <v>ยังไม่บันทึกข้อมูล</v>
      </c>
      <c r="O748" s="149" t="str">
        <f t="shared" si="90"/>
        <v>ข้อมูลไม่ถูกต้อง</v>
      </c>
      <c r="P748" s="149" t="str">
        <f t="shared" si="91"/>
        <v>ข้อมูลไม่ถูกต้อง</v>
      </c>
      <c r="Q748" s="149" t="str">
        <f t="shared" si="92"/>
        <v>ข้อมูลไม่ถูกต้อง</v>
      </c>
      <c r="R748" s="149" t="str">
        <f t="shared" si="93"/>
        <v>ข้อมูลไม่ถูกต้อง</v>
      </c>
      <c r="S748" s="149" t="str">
        <f>IF(ISNUMBER(R748),
IF(H$2=ตัวเลือก!A$30,"ยังไม่บันทึกข้อมูล",R748*0.27),"ข้อมูลไม่ถูกต้อง")</f>
        <v>ข้อมูลไม่ถูกต้อง</v>
      </c>
      <c r="T748" s="149" t="str">
        <f t="shared" si="94"/>
        <v>ข้อมูลไม่ถูกต้อง</v>
      </c>
      <c r="U748" s="149" t="str">
        <f>IF(ISNUMBER(R748),
IF(H$2=ตัวเลือก!A$30,"ยังไม่บันทึกข้อมูล",R748*0.47),"ข้อมูลไม่ถูกต้อง")</f>
        <v>ข้อมูลไม่ถูกต้อง</v>
      </c>
      <c r="V748" s="149" t="str">
        <f>IF(ISNUMBER(S748),
IF(H$2=ตัวเลือก!A$30,"ยังไม่บันทึกข้อมูล",S748*0.47),"ข้อมูลไม่ถูกต้อง")</f>
        <v>ข้อมูลไม่ถูกต้อง</v>
      </c>
      <c r="W748" s="149" t="str">
        <f t="shared" si="95"/>
        <v>ข้อมูลไม่ถูกต้อง</v>
      </c>
      <c r="X748" s="148" t="str">
        <f t="shared" si="96"/>
        <v>ข้อมูลไม่ถูกต้อง</v>
      </c>
      <c r="Y748" s="38"/>
      <c r="Z748" s="38"/>
      <c r="AA748" s="38"/>
    </row>
    <row r="749" spans="1:27" x14ac:dyDescent="0.45">
      <c r="A749" s="38">
        <v>744</v>
      </c>
      <c r="B749" s="38"/>
      <c r="C749" s="38"/>
      <c r="D749" s="38"/>
      <c r="E749" s="38"/>
      <c r="F749" s="35"/>
      <c r="G749" s="35"/>
      <c r="H749" s="150"/>
      <c r="I749" s="38"/>
      <c r="J749" s="149" t="str">
        <f t="shared" si="97"/>
        <v>รอข้อมูลคอลัมน์ H</v>
      </c>
      <c r="K749" s="150"/>
      <c r="L749" s="150"/>
      <c r="M749" s="150"/>
      <c r="N749" s="149" t="str" cm="1">
        <f t="array" ref="N749">IF(AND(K749:M749=""),"ยังไม่บันทึกข้อมูล",
IF(M749&lt;&gt;"",
IF(M749&gt;=1.3,M749,"เป็นไม้พุ่ม"),
IF(K749+L749&gt;=1.3,K749+L749,"เป็นไม้พุ่ม")))</f>
        <v>ยังไม่บันทึกข้อมูล</v>
      </c>
      <c r="O749" s="149" t="str">
        <f t="shared" si="90"/>
        <v>ข้อมูลไม่ถูกต้อง</v>
      </c>
      <c r="P749" s="149" t="str">
        <f t="shared" si="91"/>
        <v>ข้อมูลไม่ถูกต้อง</v>
      </c>
      <c r="Q749" s="149" t="str">
        <f t="shared" si="92"/>
        <v>ข้อมูลไม่ถูกต้อง</v>
      </c>
      <c r="R749" s="149" t="str">
        <f t="shared" si="93"/>
        <v>ข้อมูลไม่ถูกต้อง</v>
      </c>
      <c r="S749" s="149" t="str">
        <f>IF(ISNUMBER(R749),
IF(H$2=ตัวเลือก!A$30,"ยังไม่บันทึกข้อมูล",R749*0.27),"ข้อมูลไม่ถูกต้อง")</f>
        <v>ข้อมูลไม่ถูกต้อง</v>
      </c>
      <c r="T749" s="149" t="str">
        <f t="shared" si="94"/>
        <v>ข้อมูลไม่ถูกต้อง</v>
      </c>
      <c r="U749" s="149" t="str">
        <f>IF(ISNUMBER(R749),
IF(H$2=ตัวเลือก!A$30,"ยังไม่บันทึกข้อมูล",R749*0.47),"ข้อมูลไม่ถูกต้อง")</f>
        <v>ข้อมูลไม่ถูกต้อง</v>
      </c>
      <c r="V749" s="149" t="str">
        <f>IF(ISNUMBER(S749),
IF(H$2=ตัวเลือก!A$30,"ยังไม่บันทึกข้อมูล",S749*0.47),"ข้อมูลไม่ถูกต้อง")</f>
        <v>ข้อมูลไม่ถูกต้อง</v>
      </c>
      <c r="W749" s="149" t="str">
        <f t="shared" si="95"/>
        <v>ข้อมูลไม่ถูกต้อง</v>
      </c>
      <c r="X749" s="148" t="str">
        <f t="shared" si="96"/>
        <v>ข้อมูลไม่ถูกต้อง</v>
      </c>
      <c r="Y749" s="38"/>
      <c r="Z749" s="38"/>
      <c r="AA749" s="38"/>
    </row>
    <row r="750" spans="1:27" x14ac:dyDescent="0.45">
      <c r="A750" s="38">
        <v>745</v>
      </c>
      <c r="B750" s="38"/>
      <c r="C750" s="38"/>
      <c r="D750" s="38"/>
      <c r="E750" s="38"/>
      <c r="F750" s="35"/>
      <c r="G750" s="35"/>
      <c r="H750" s="150"/>
      <c r="I750" s="38"/>
      <c r="J750" s="149" t="str">
        <f t="shared" si="97"/>
        <v>รอข้อมูลคอลัมน์ H</v>
      </c>
      <c r="K750" s="150"/>
      <c r="L750" s="150"/>
      <c r="M750" s="150"/>
      <c r="N750" s="149" t="str" cm="1">
        <f t="array" ref="N750">IF(AND(K750:M750=""),"ยังไม่บันทึกข้อมูล",
IF(M750&lt;&gt;"",
IF(M750&gt;=1.3,M750,"เป็นไม้พุ่ม"),
IF(K750+L750&gt;=1.3,K750+L750,"เป็นไม้พุ่ม")))</f>
        <v>ยังไม่บันทึกข้อมูล</v>
      </c>
      <c r="O750" s="149" t="str">
        <f t="shared" si="90"/>
        <v>ข้อมูลไม่ถูกต้อง</v>
      </c>
      <c r="P750" s="149" t="str">
        <f t="shared" si="91"/>
        <v>ข้อมูลไม่ถูกต้อง</v>
      </c>
      <c r="Q750" s="149" t="str">
        <f t="shared" si="92"/>
        <v>ข้อมูลไม่ถูกต้อง</v>
      </c>
      <c r="R750" s="149" t="str">
        <f t="shared" si="93"/>
        <v>ข้อมูลไม่ถูกต้อง</v>
      </c>
      <c r="S750" s="149" t="str">
        <f>IF(ISNUMBER(R750),
IF(H$2=ตัวเลือก!A$30,"ยังไม่บันทึกข้อมูล",R750*0.27),"ข้อมูลไม่ถูกต้อง")</f>
        <v>ข้อมูลไม่ถูกต้อง</v>
      </c>
      <c r="T750" s="149" t="str">
        <f t="shared" si="94"/>
        <v>ข้อมูลไม่ถูกต้อง</v>
      </c>
      <c r="U750" s="149" t="str">
        <f>IF(ISNUMBER(R750),
IF(H$2=ตัวเลือก!A$30,"ยังไม่บันทึกข้อมูล",R750*0.47),"ข้อมูลไม่ถูกต้อง")</f>
        <v>ข้อมูลไม่ถูกต้อง</v>
      </c>
      <c r="V750" s="149" t="str">
        <f>IF(ISNUMBER(S750),
IF(H$2=ตัวเลือก!A$30,"ยังไม่บันทึกข้อมูล",S750*0.47),"ข้อมูลไม่ถูกต้อง")</f>
        <v>ข้อมูลไม่ถูกต้อง</v>
      </c>
      <c r="W750" s="149" t="str">
        <f t="shared" si="95"/>
        <v>ข้อมูลไม่ถูกต้อง</v>
      </c>
      <c r="X750" s="148" t="str">
        <f t="shared" si="96"/>
        <v>ข้อมูลไม่ถูกต้อง</v>
      </c>
      <c r="Y750" s="38"/>
      <c r="Z750" s="38"/>
      <c r="AA750" s="38"/>
    </row>
    <row r="751" spans="1:27" x14ac:dyDescent="0.45">
      <c r="A751" s="38">
        <v>746</v>
      </c>
      <c r="B751" s="38"/>
      <c r="C751" s="38"/>
      <c r="D751" s="38"/>
      <c r="E751" s="38"/>
      <c r="F751" s="35"/>
      <c r="G751" s="35"/>
      <c r="H751" s="150"/>
      <c r="I751" s="38"/>
      <c r="J751" s="149" t="str">
        <f t="shared" si="97"/>
        <v>รอข้อมูลคอลัมน์ H</v>
      </c>
      <c r="K751" s="150"/>
      <c r="L751" s="150"/>
      <c r="M751" s="150"/>
      <c r="N751" s="149" t="str" cm="1">
        <f t="array" ref="N751">IF(AND(K751:M751=""),"ยังไม่บันทึกข้อมูล",
IF(M751&lt;&gt;"",
IF(M751&gt;=1.3,M751,"เป็นไม้พุ่ม"),
IF(K751+L751&gt;=1.3,K751+L751,"เป็นไม้พุ่ม")))</f>
        <v>ยังไม่บันทึกข้อมูล</v>
      </c>
      <c r="O751" s="149" t="str">
        <f t="shared" si="90"/>
        <v>ข้อมูลไม่ถูกต้อง</v>
      </c>
      <c r="P751" s="149" t="str">
        <f t="shared" si="91"/>
        <v>ข้อมูลไม่ถูกต้อง</v>
      </c>
      <c r="Q751" s="149" t="str">
        <f t="shared" si="92"/>
        <v>ข้อมูลไม่ถูกต้อง</v>
      </c>
      <c r="R751" s="149" t="str">
        <f t="shared" si="93"/>
        <v>ข้อมูลไม่ถูกต้อง</v>
      </c>
      <c r="S751" s="149" t="str">
        <f>IF(ISNUMBER(R751),
IF(H$2=ตัวเลือก!A$30,"ยังไม่บันทึกข้อมูล",R751*0.27),"ข้อมูลไม่ถูกต้อง")</f>
        <v>ข้อมูลไม่ถูกต้อง</v>
      </c>
      <c r="T751" s="149" t="str">
        <f t="shared" si="94"/>
        <v>ข้อมูลไม่ถูกต้อง</v>
      </c>
      <c r="U751" s="149" t="str">
        <f>IF(ISNUMBER(R751),
IF(H$2=ตัวเลือก!A$30,"ยังไม่บันทึกข้อมูล",R751*0.47),"ข้อมูลไม่ถูกต้อง")</f>
        <v>ข้อมูลไม่ถูกต้อง</v>
      </c>
      <c r="V751" s="149" t="str">
        <f>IF(ISNUMBER(S751),
IF(H$2=ตัวเลือก!A$30,"ยังไม่บันทึกข้อมูล",S751*0.47),"ข้อมูลไม่ถูกต้อง")</f>
        <v>ข้อมูลไม่ถูกต้อง</v>
      </c>
      <c r="W751" s="149" t="str">
        <f t="shared" si="95"/>
        <v>ข้อมูลไม่ถูกต้อง</v>
      </c>
      <c r="X751" s="148" t="str">
        <f t="shared" si="96"/>
        <v>ข้อมูลไม่ถูกต้อง</v>
      </c>
      <c r="Y751" s="38"/>
      <c r="Z751" s="38"/>
      <c r="AA751" s="38"/>
    </row>
    <row r="752" spans="1:27" x14ac:dyDescent="0.45">
      <c r="A752" s="38">
        <v>747</v>
      </c>
      <c r="B752" s="38"/>
      <c r="C752" s="38"/>
      <c r="D752" s="38"/>
      <c r="E752" s="38"/>
      <c r="F752" s="35"/>
      <c r="G752" s="35"/>
      <c r="H752" s="150"/>
      <c r="I752" s="38"/>
      <c r="J752" s="149" t="str">
        <f t="shared" si="97"/>
        <v>รอข้อมูลคอลัมน์ H</v>
      </c>
      <c r="K752" s="150"/>
      <c r="L752" s="150"/>
      <c r="M752" s="150"/>
      <c r="N752" s="149" t="str" cm="1">
        <f t="array" ref="N752">IF(AND(K752:M752=""),"ยังไม่บันทึกข้อมูล",
IF(M752&lt;&gt;"",
IF(M752&gt;=1.3,M752,"เป็นไม้พุ่ม"),
IF(K752+L752&gt;=1.3,K752+L752,"เป็นไม้พุ่ม")))</f>
        <v>ยังไม่บันทึกข้อมูล</v>
      </c>
      <c r="O752" s="149" t="str">
        <f t="shared" si="90"/>
        <v>ข้อมูลไม่ถูกต้อง</v>
      </c>
      <c r="P752" s="149" t="str">
        <f t="shared" si="91"/>
        <v>ข้อมูลไม่ถูกต้อง</v>
      </c>
      <c r="Q752" s="149" t="str">
        <f t="shared" si="92"/>
        <v>ข้อมูลไม่ถูกต้อง</v>
      </c>
      <c r="R752" s="149" t="str">
        <f t="shared" si="93"/>
        <v>ข้อมูลไม่ถูกต้อง</v>
      </c>
      <c r="S752" s="149" t="str">
        <f>IF(ISNUMBER(R752),
IF(H$2=ตัวเลือก!A$30,"ยังไม่บันทึกข้อมูล",R752*0.27),"ข้อมูลไม่ถูกต้อง")</f>
        <v>ข้อมูลไม่ถูกต้อง</v>
      </c>
      <c r="T752" s="149" t="str">
        <f t="shared" si="94"/>
        <v>ข้อมูลไม่ถูกต้อง</v>
      </c>
      <c r="U752" s="149" t="str">
        <f>IF(ISNUMBER(R752),
IF(H$2=ตัวเลือก!A$30,"ยังไม่บันทึกข้อมูล",R752*0.47),"ข้อมูลไม่ถูกต้อง")</f>
        <v>ข้อมูลไม่ถูกต้อง</v>
      </c>
      <c r="V752" s="149" t="str">
        <f>IF(ISNUMBER(S752),
IF(H$2=ตัวเลือก!A$30,"ยังไม่บันทึกข้อมูล",S752*0.47),"ข้อมูลไม่ถูกต้อง")</f>
        <v>ข้อมูลไม่ถูกต้อง</v>
      </c>
      <c r="W752" s="149" t="str">
        <f t="shared" si="95"/>
        <v>ข้อมูลไม่ถูกต้อง</v>
      </c>
      <c r="X752" s="148" t="str">
        <f t="shared" si="96"/>
        <v>ข้อมูลไม่ถูกต้อง</v>
      </c>
      <c r="Y752" s="38"/>
      <c r="Z752" s="38"/>
      <c r="AA752" s="38"/>
    </row>
    <row r="753" spans="1:27" x14ac:dyDescent="0.45">
      <c r="A753" s="38">
        <v>748</v>
      </c>
      <c r="B753" s="38"/>
      <c r="C753" s="38"/>
      <c r="D753" s="38"/>
      <c r="E753" s="38"/>
      <c r="F753" s="35"/>
      <c r="G753" s="35"/>
      <c r="H753" s="150"/>
      <c r="I753" s="38"/>
      <c r="J753" s="149" t="str">
        <f t="shared" si="97"/>
        <v>รอข้อมูลคอลัมน์ H</v>
      </c>
      <c r="K753" s="150"/>
      <c r="L753" s="150"/>
      <c r="M753" s="150"/>
      <c r="N753" s="149" t="str" cm="1">
        <f t="array" ref="N753">IF(AND(K753:M753=""),"ยังไม่บันทึกข้อมูล",
IF(M753&lt;&gt;"",
IF(M753&gt;=1.3,M753,"เป็นไม้พุ่ม"),
IF(K753+L753&gt;=1.3,K753+L753,"เป็นไม้พุ่ม")))</f>
        <v>ยังไม่บันทึกข้อมูล</v>
      </c>
      <c r="O753" s="149" t="str">
        <f t="shared" si="90"/>
        <v>ข้อมูลไม่ถูกต้อง</v>
      </c>
      <c r="P753" s="149" t="str">
        <f t="shared" si="91"/>
        <v>ข้อมูลไม่ถูกต้อง</v>
      </c>
      <c r="Q753" s="149" t="str">
        <f t="shared" si="92"/>
        <v>ข้อมูลไม่ถูกต้อง</v>
      </c>
      <c r="R753" s="149" t="str">
        <f t="shared" si="93"/>
        <v>ข้อมูลไม่ถูกต้อง</v>
      </c>
      <c r="S753" s="149" t="str">
        <f>IF(ISNUMBER(R753),
IF(H$2=ตัวเลือก!A$30,"ยังไม่บันทึกข้อมูล",R753*0.27),"ข้อมูลไม่ถูกต้อง")</f>
        <v>ข้อมูลไม่ถูกต้อง</v>
      </c>
      <c r="T753" s="149" t="str">
        <f t="shared" si="94"/>
        <v>ข้อมูลไม่ถูกต้อง</v>
      </c>
      <c r="U753" s="149" t="str">
        <f>IF(ISNUMBER(R753),
IF(H$2=ตัวเลือก!A$30,"ยังไม่บันทึกข้อมูล",R753*0.47),"ข้อมูลไม่ถูกต้อง")</f>
        <v>ข้อมูลไม่ถูกต้อง</v>
      </c>
      <c r="V753" s="149" t="str">
        <f>IF(ISNUMBER(S753),
IF(H$2=ตัวเลือก!A$30,"ยังไม่บันทึกข้อมูล",S753*0.47),"ข้อมูลไม่ถูกต้อง")</f>
        <v>ข้อมูลไม่ถูกต้อง</v>
      </c>
      <c r="W753" s="149" t="str">
        <f t="shared" si="95"/>
        <v>ข้อมูลไม่ถูกต้อง</v>
      </c>
      <c r="X753" s="148" t="str">
        <f t="shared" si="96"/>
        <v>ข้อมูลไม่ถูกต้อง</v>
      </c>
      <c r="Y753" s="38"/>
      <c r="Z753" s="38"/>
      <c r="AA753" s="38"/>
    </row>
    <row r="754" spans="1:27" x14ac:dyDescent="0.45">
      <c r="A754" s="38">
        <v>749</v>
      </c>
      <c r="B754" s="38"/>
      <c r="C754" s="38"/>
      <c r="D754" s="38"/>
      <c r="E754" s="38"/>
      <c r="F754" s="35"/>
      <c r="G754" s="35"/>
      <c r="H754" s="150"/>
      <c r="I754" s="38"/>
      <c r="J754" s="149" t="str">
        <f t="shared" si="97"/>
        <v>รอข้อมูลคอลัมน์ H</v>
      </c>
      <c r="K754" s="150"/>
      <c r="L754" s="150"/>
      <c r="M754" s="150"/>
      <c r="N754" s="149" t="str" cm="1">
        <f t="array" ref="N754">IF(AND(K754:M754=""),"ยังไม่บันทึกข้อมูล",
IF(M754&lt;&gt;"",
IF(M754&gt;=1.3,M754,"เป็นไม้พุ่ม"),
IF(K754+L754&gt;=1.3,K754+L754,"เป็นไม้พุ่ม")))</f>
        <v>ยังไม่บันทึกข้อมูล</v>
      </c>
      <c r="O754" s="149" t="str">
        <f t="shared" si="90"/>
        <v>ข้อมูลไม่ถูกต้อง</v>
      </c>
      <c r="P754" s="149" t="str">
        <f t="shared" si="91"/>
        <v>ข้อมูลไม่ถูกต้อง</v>
      </c>
      <c r="Q754" s="149" t="str">
        <f t="shared" si="92"/>
        <v>ข้อมูลไม่ถูกต้อง</v>
      </c>
      <c r="R754" s="149" t="str">
        <f t="shared" si="93"/>
        <v>ข้อมูลไม่ถูกต้อง</v>
      </c>
      <c r="S754" s="149" t="str">
        <f>IF(ISNUMBER(R754),
IF(H$2=ตัวเลือก!A$30,"ยังไม่บันทึกข้อมูล",R754*0.27),"ข้อมูลไม่ถูกต้อง")</f>
        <v>ข้อมูลไม่ถูกต้อง</v>
      </c>
      <c r="T754" s="149" t="str">
        <f t="shared" si="94"/>
        <v>ข้อมูลไม่ถูกต้อง</v>
      </c>
      <c r="U754" s="149" t="str">
        <f>IF(ISNUMBER(R754),
IF(H$2=ตัวเลือก!A$30,"ยังไม่บันทึกข้อมูล",R754*0.47),"ข้อมูลไม่ถูกต้อง")</f>
        <v>ข้อมูลไม่ถูกต้อง</v>
      </c>
      <c r="V754" s="149" t="str">
        <f>IF(ISNUMBER(S754),
IF(H$2=ตัวเลือก!A$30,"ยังไม่บันทึกข้อมูล",S754*0.47),"ข้อมูลไม่ถูกต้อง")</f>
        <v>ข้อมูลไม่ถูกต้อง</v>
      </c>
      <c r="W754" s="149" t="str">
        <f t="shared" si="95"/>
        <v>ข้อมูลไม่ถูกต้อง</v>
      </c>
      <c r="X754" s="148" t="str">
        <f t="shared" si="96"/>
        <v>ข้อมูลไม่ถูกต้อง</v>
      </c>
      <c r="Y754" s="38"/>
      <c r="Z754" s="38"/>
      <c r="AA754" s="38"/>
    </row>
    <row r="755" spans="1:27" x14ac:dyDescent="0.45">
      <c r="A755" s="38">
        <v>750</v>
      </c>
      <c r="B755" s="38"/>
      <c r="C755" s="38"/>
      <c r="D755" s="38"/>
      <c r="E755" s="38"/>
      <c r="F755" s="35"/>
      <c r="G755" s="35"/>
      <c r="H755" s="150"/>
      <c r="I755" s="38"/>
      <c r="J755" s="149" t="str">
        <f t="shared" si="97"/>
        <v>รอข้อมูลคอลัมน์ H</v>
      </c>
      <c r="K755" s="150"/>
      <c r="L755" s="150"/>
      <c r="M755" s="150"/>
      <c r="N755" s="149" t="str" cm="1">
        <f t="array" ref="N755">IF(AND(K755:M755=""),"ยังไม่บันทึกข้อมูล",
IF(M755&lt;&gt;"",
IF(M755&gt;=1.3,M755,"เป็นไม้พุ่ม"),
IF(K755+L755&gt;=1.3,K755+L755,"เป็นไม้พุ่ม")))</f>
        <v>ยังไม่บันทึกข้อมูล</v>
      </c>
      <c r="O755" s="149" t="str">
        <f t="shared" si="90"/>
        <v>ข้อมูลไม่ถูกต้อง</v>
      </c>
      <c r="P755" s="149" t="str">
        <f t="shared" si="91"/>
        <v>ข้อมูลไม่ถูกต้อง</v>
      </c>
      <c r="Q755" s="149" t="str">
        <f t="shared" si="92"/>
        <v>ข้อมูลไม่ถูกต้อง</v>
      </c>
      <c r="R755" s="149" t="str">
        <f t="shared" si="93"/>
        <v>ข้อมูลไม่ถูกต้อง</v>
      </c>
      <c r="S755" s="149" t="str">
        <f>IF(ISNUMBER(R755),
IF(H$2=ตัวเลือก!A$30,"ยังไม่บันทึกข้อมูล",R755*0.27),"ข้อมูลไม่ถูกต้อง")</f>
        <v>ข้อมูลไม่ถูกต้อง</v>
      </c>
      <c r="T755" s="149" t="str">
        <f t="shared" si="94"/>
        <v>ข้อมูลไม่ถูกต้อง</v>
      </c>
      <c r="U755" s="149" t="str">
        <f>IF(ISNUMBER(R755),
IF(H$2=ตัวเลือก!A$30,"ยังไม่บันทึกข้อมูล",R755*0.47),"ข้อมูลไม่ถูกต้อง")</f>
        <v>ข้อมูลไม่ถูกต้อง</v>
      </c>
      <c r="V755" s="149" t="str">
        <f>IF(ISNUMBER(S755),
IF(H$2=ตัวเลือก!A$30,"ยังไม่บันทึกข้อมูล",S755*0.47),"ข้อมูลไม่ถูกต้อง")</f>
        <v>ข้อมูลไม่ถูกต้อง</v>
      </c>
      <c r="W755" s="149" t="str">
        <f t="shared" si="95"/>
        <v>ข้อมูลไม่ถูกต้อง</v>
      </c>
      <c r="X755" s="148" t="str">
        <f t="shared" si="96"/>
        <v>ข้อมูลไม่ถูกต้อง</v>
      </c>
      <c r="Y755" s="38"/>
      <c r="Z755" s="38"/>
      <c r="AA755" s="38"/>
    </row>
    <row r="756" spans="1:27" x14ac:dyDescent="0.45">
      <c r="A756" s="38">
        <v>751</v>
      </c>
      <c r="B756" s="38"/>
      <c r="C756" s="38"/>
      <c r="D756" s="38"/>
      <c r="E756" s="38"/>
      <c r="F756" s="35"/>
      <c r="G756" s="35"/>
      <c r="H756" s="150"/>
      <c r="I756" s="38"/>
      <c r="J756" s="149" t="str">
        <f t="shared" si="97"/>
        <v>รอข้อมูลคอลัมน์ H</v>
      </c>
      <c r="K756" s="150"/>
      <c r="L756" s="150"/>
      <c r="M756" s="150"/>
      <c r="N756" s="149" t="str" cm="1">
        <f t="array" ref="N756">IF(AND(K756:M756=""),"ยังไม่บันทึกข้อมูล",
IF(M756&lt;&gt;"",
IF(M756&gt;=1.3,M756,"เป็นไม้พุ่ม"),
IF(K756+L756&gt;=1.3,K756+L756,"เป็นไม้พุ่ม")))</f>
        <v>ยังไม่บันทึกข้อมูล</v>
      </c>
      <c r="O756" s="149" t="str">
        <f t="shared" si="90"/>
        <v>ข้อมูลไม่ถูกต้อง</v>
      </c>
      <c r="P756" s="149" t="str">
        <f t="shared" si="91"/>
        <v>ข้อมูลไม่ถูกต้อง</v>
      </c>
      <c r="Q756" s="149" t="str">
        <f t="shared" si="92"/>
        <v>ข้อมูลไม่ถูกต้อง</v>
      </c>
      <c r="R756" s="149" t="str">
        <f t="shared" si="93"/>
        <v>ข้อมูลไม่ถูกต้อง</v>
      </c>
      <c r="S756" s="149" t="str">
        <f>IF(ISNUMBER(R756),
IF(H$2=ตัวเลือก!A$30,"ยังไม่บันทึกข้อมูล",R756*0.27),"ข้อมูลไม่ถูกต้อง")</f>
        <v>ข้อมูลไม่ถูกต้อง</v>
      </c>
      <c r="T756" s="149" t="str">
        <f t="shared" si="94"/>
        <v>ข้อมูลไม่ถูกต้อง</v>
      </c>
      <c r="U756" s="149" t="str">
        <f>IF(ISNUMBER(R756),
IF(H$2=ตัวเลือก!A$30,"ยังไม่บันทึกข้อมูล",R756*0.47),"ข้อมูลไม่ถูกต้อง")</f>
        <v>ข้อมูลไม่ถูกต้อง</v>
      </c>
      <c r="V756" s="149" t="str">
        <f>IF(ISNUMBER(S756),
IF(H$2=ตัวเลือก!A$30,"ยังไม่บันทึกข้อมูล",S756*0.47),"ข้อมูลไม่ถูกต้อง")</f>
        <v>ข้อมูลไม่ถูกต้อง</v>
      </c>
      <c r="W756" s="149" t="str">
        <f t="shared" si="95"/>
        <v>ข้อมูลไม่ถูกต้อง</v>
      </c>
      <c r="X756" s="148" t="str">
        <f t="shared" si="96"/>
        <v>ข้อมูลไม่ถูกต้อง</v>
      </c>
      <c r="Y756" s="38"/>
      <c r="Z756" s="38"/>
      <c r="AA756" s="38"/>
    </row>
    <row r="757" spans="1:27" x14ac:dyDescent="0.45">
      <c r="A757" s="38">
        <v>752</v>
      </c>
      <c r="B757" s="38"/>
      <c r="C757" s="38"/>
      <c r="D757" s="38"/>
      <c r="E757" s="38"/>
      <c r="F757" s="35"/>
      <c r="G757" s="35"/>
      <c r="H757" s="150"/>
      <c r="I757" s="38"/>
      <c r="J757" s="149" t="str">
        <f t="shared" si="97"/>
        <v>รอข้อมูลคอลัมน์ H</v>
      </c>
      <c r="K757" s="150"/>
      <c r="L757" s="150"/>
      <c r="M757" s="150"/>
      <c r="N757" s="149" t="str" cm="1">
        <f t="array" ref="N757">IF(AND(K757:M757=""),"ยังไม่บันทึกข้อมูล",
IF(M757&lt;&gt;"",
IF(M757&gt;=1.3,M757,"เป็นไม้พุ่ม"),
IF(K757+L757&gt;=1.3,K757+L757,"เป็นไม้พุ่ม")))</f>
        <v>ยังไม่บันทึกข้อมูล</v>
      </c>
      <c r="O757" s="149" t="str">
        <f t="shared" si="90"/>
        <v>ข้อมูลไม่ถูกต้อง</v>
      </c>
      <c r="P757" s="149" t="str">
        <f t="shared" si="91"/>
        <v>ข้อมูลไม่ถูกต้อง</v>
      </c>
      <c r="Q757" s="149" t="str">
        <f t="shared" si="92"/>
        <v>ข้อมูลไม่ถูกต้อง</v>
      </c>
      <c r="R757" s="149" t="str">
        <f t="shared" si="93"/>
        <v>ข้อมูลไม่ถูกต้อง</v>
      </c>
      <c r="S757" s="149" t="str">
        <f>IF(ISNUMBER(R757),
IF(H$2=ตัวเลือก!A$30,"ยังไม่บันทึกข้อมูล",R757*0.27),"ข้อมูลไม่ถูกต้อง")</f>
        <v>ข้อมูลไม่ถูกต้อง</v>
      </c>
      <c r="T757" s="149" t="str">
        <f t="shared" si="94"/>
        <v>ข้อมูลไม่ถูกต้อง</v>
      </c>
      <c r="U757" s="149" t="str">
        <f>IF(ISNUMBER(R757),
IF(H$2=ตัวเลือก!A$30,"ยังไม่บันทึกข้อมูล",R757*0.47),"ข้อมูลไม่ถูกต้อง")</f>
        <v>ข้อมูลไม่ถูกต้อง</v>
      </c>
      <c r="V757" s="149" t="str">
        <f>IF(ISNUMBER(S757),
IF(H$2=ตัวเลือก!A$30,"ยังไม่บันทึกข้อมูล",S757*0.47),"ข้อมูลไม่ถูกต้อง")</f>
        <v>ข้อมูลไม่ถูกต้อง</v>
      </c>
      <c r="W757" s="149" t="str">
        <f t="shared" si="95"/>
        <v>ข้อมูลไม่ถูกต้อง</v>
      </c>
      <c r="X757" s="148" t="str">
        <f t="shared" si="96"/>
        <v>ข้อมูลไม่ถูกต้อง</v>
      </c>
      <c r="Y757" s="38"/>
      <c r="Z757" s="38"/>
      <c r="AA757" s="38"/>
    </row>
    <row r="758" spans="1:27" x14ac:dyDescent="0.45">
      <c r="A758" s="38">
        <v>753</v>
      </c>
      <c r="B758" s="38"/>
      <c r="C758" s="38"/>
      <c r="D758" s="38"/>
      <c r="E758" s="38"/>
      <c r="F758" s="35"/>
      <c r="G758" s="35"/>
      <c r="H758" s="150"/>
      <c r="I758" s="38"/>
      <c r="J758" s="149" t="str">
        <f t="shared" si="97"/>
        <v>รอข้อมูลคอลัมน์ H</v>
      </c>
      <c r="K758" s="150"/>
      <c r="L758" s="150"/>
      <c r="M758" s="150"/>
      <c r="N758" s="149" t="str" cm="1">
        <f t="array" ref="N758">IF(AND(K758:M758=""),"ยังไม่บันทึกข้อมูล",
IF(M758&lt;&gt;"",
IF(M758&gt;=1.3,M758,"เป็นไม้พุ่ม"),
IF(K758+L758&gt;=1.3,K758+L758,"เป็นไม้พุ่ม")))</f>
        <v>ยังไม่บันทึกข้อมูล</v>
      </c>
      <c r="O758" s="149" t="str">
        <f t="shared" si="90"/>
        <v>ข้อมูลไม่ถูกต้อง</v>
      </c>
      <c r="P758" s="149" t="str">
        <f t="shared" si="91"/>
        <v>ข้อมูลไม่ถูกต้อง</v>
      </c>
      <c r="Q758" s="149" t="str">
        <f t="shared" si="92"/>
        <v>ข้อมูลไม่ถูกต้อง</v>
      </c>
      <c r="R758" s="149" t="str">
        <f t="shared" si="93"/>
        <v>ข้อมูลไม่ถูกต้อง</v>
      </c>
      <c r="S758" s="149" t="str">
        <f>IF(ISNUMBER(R758),
IF(H$2=ตัวเลือก!A$30,"ยังไม่บันทึกข้อมูล",R758*0.27),"ข้อมูลไม่ถูกต้อง")</f>
        <v>ข้อมูลไม่ถูกต้อง</v>
      </c>
      <c r="T758" s="149" t="str">
        <f t="shared" si="94"/>
        <v>ข้อมูลไม่ถูกต้อง</v>
      </c>
      <c r="U758" s="149" t="str">
        <f>IF(ISNUMBER(R758),
IF(H$2=ตัวเลือก!A$30,"ยังไม่บันทึกข้อมูล",R758*0.47),"ข้อมูลไม่ถูกต้อง")</f>
        <v>ข้อมูลไม่ถูกต้อง</v>
      </c>
      <c r="V758" s="149" t="str">
        <f>IF(ISNUMBER(S758),
IF(H$2=ตัวเลือก!A$30,"ยังไม่บันทึกข้อมูล",S758*0.47),"ข้อมูลไม่ถูกต้อง")</f>
        <v>ข้อมูลไม่ถูกต้อง</v>
      </c>
      <c r="W758" s="149" t="str">
        <f t="shared" si="95"/>
        <v>ข้อมูลไม่ถูกต้อง</v>
      </c>
      <c r="X758" s="148" t="str">
        <f t="shared" si="96"/>
        <v>ข้อมูลไม่ถูกต้อง</v>
      </c>
      <c r="Y758" s="38"/>
      <c r="Z758" s="38"/>
      <c r="AA758" s="38"/>
    </row>
    <row r="759" spans="1:27" x14ac:dyDescent="0.45">
      <c r="A759" s="38">
        <v>754</v>
      </c>
      <c r="B759" s="38"/>
      <c r="C759" s="38"/>
      <c r="D759" s="38"/>
      <c r="E759" s="38"/>
      <c r="F759" s="35"/>
      <c r="G759" s="35"/>
      <c r="H759" s="150"/>
      <c r="I759" s="38"/>
      <c r="J759" s="149" t="str">
        <f t="shared" si="97"/>
        <v>รอข้อมูลคอลัมน์ H</v>
      </c>
      <c r="K759" s="150"/>
      <c r="L759" s="150"/>
      <c r="M759" s="150"/>
      <c r="N759" s="149" t="str" cm="1">
        <f t="array" ref="N759">IF(AND(K759:M759=""),"ยังไม่บันทึกข้อมูล",
IF(M759&lt;&gt;"",
IF(M759&gt;=1.3,M759,"เป็นไม้พุ่ม"),
IF(K759+L759&gt;=1.3,K759+L759,"เป็นไม้พุ่ม")))</f>
        <v>ยังไม่บันทึกข้อมูล</v>
      </c>
      <c r="O759" s="149" t="str">
        <f t="shared" si="90"/>
        <v>ข้อมูลไม่ถูกต้อง</v>
      </c>
      <c r="P759" s="149" t="str">
        <f t="shared" si="91"/>
        <v>ข้อมูลไม่ถูกต้อง</v>
      </c>
      <c r="Q759" s="149" t="str">
        <f t="shared" si="92"/>
        <v>ข้อมูลไม่ถูกต้อง</v>
      </c>
      <c r="R759" s="149" t="str">
        <f t="shared" si="93"/>
        <v>ข้อมูลไม่ถูกต้อง</v>
      </c>
      <c r="S759" s="149" t="str">
        <f>IF(ISNUMBER(R759),
IF(H$2=ตัวเลือก!A$30,"ยังไม่บันทึกข้อมูล",R759*0.27),"ข้อมูลไม่ถูกต้อง")</f>
        <v>ข้อมูลไม่ถูกต้อง</v>
      </c>
      <c r="T759" s="149" t="str">
        <f t="shared" si="94"/>
        <v>ข้อมูลไม่ถูกต้อง</v>
      </c>
      <c r="U759" s="149" t="str">
        <f>IF(ISNUMBER(R759),
IF(H$2=ตัวเลือก!A$30,"ยังไม่บันทึกข้อมูล",R759*0.47),"ข้อมูลไม่ถูกต้อง")</f>
        <v>ข้อมูลไม่ถูกต้อง</v>
      </c>
      <c r="V759" s="149" t="str">
        <f>IF(ISNUMBER(S759),
IF(H$2=ตัวเลือก!A$30,"ยังไม่บันทึกข้อมูล",S759*0.47),"ข้อมูลไม่ถูกต้อง")</f>
        <v>ข้อมูลไม่ถูกต้อง</v>
      </c>
      <c r="W759" s="149" t="str">
        <f t="shared" si="95"/>
        <v>ข้อมูลไม่ถูกต้อง</v>
      </c>
      <c r="X759" s="148" t="str">
        <f t="shared" si="96"/>
        <v>ข้อมูลไม่ถูกต้อง</v>
      </c>
      <c r="Y759" s="38"/>
      <c r="Z759" s="38"/>
      <c r="AA759" s="38"/>
    </row>
    <row r="760" spans="1:27" x14ac:dyDescent="0.45">
      <c r="A760" s="38">
        <v>755</v>
      </c>
      <c r="B760" s="38"/>
      <c r="C760" s="38"/>
      <c r="D760" s="38"/>
      <c r="E760" s="38"/>
      <c r="F760" s="35"/>
      <c r="G760" s="35"/>
      <c r="H760" s="150"/>
      <c r="I760" s="38"/>
      <c r="J760" s="149" t="str">
        <f t="shared" si="97"/>
        <v>รอข้อมูลคอลัมน์ H</v>
      </c>
      <c r="K760" s="150"/>
      <c r="L760" s="150"/>
      <c r="M760" s="150"/>
      <c r="N760" s="149" t="str" cm="1">
        <f t="array" ref="N760">IF(AND(K760:M760=""),"ยังไม่บันทึกข้อมูล",
IF(M760&lt;&gt;"",
IF(M760&gt;=1.3,M760,"เป็นไม้พุ่ม"),
IF(K760+L760&gt;=1.3,K760+L760,"เป็นไม้พุ่ม")))</f>
        <v>ยังไม่บันทึกข้อมูล</v>
      </c>
      <c r="O760" s="149" t="str">
        <f t="shared" si="90"/>
        <v>ข้อมูลไม่ถูกต้อง</v>
      </c>
      <c r="P760" s="149" t="str">
        <f t="shared" si="91"/>
        <v>ข้อมูลไม่ถูกต้อง</v>
      </c>
      <c r="Q760" s="149" t="str">
        <f t="shared" si="92"/>
        <v>ข้อมูลไม่ถูกต้อง</v>
      </c>
      <c r="R760" s="149" t="str">
        <f t="shared" si="93"/>
        <v>ข้อมูลไม่ถูกต้อง</v>
      </c>
      <c r="S760" s="149" t="str">
        <f>IF(ISNUMBER(R760),
IF(H$2=ตัวเลือก!A$30,"ยังไม่บันทึกข้อมูล",R760*0.27),"ข้อมูลไม่ถูกต้อง")</f>
        <v>ข้อมูลไม่ถูกต้อง</v>
      </c>
      <c r="T760" s="149" t="str">
        <f t="shared" si="94"/>
        <v>ข้อมูลไม่ถูกต้อง</v>
      </c>
      <c r="U760" s="149" t="str">
        <f>IF(ISNUMBER(R760),
IF(H$2=ตัวเลือก!A$30,"ยังไม่บันทึกข้อมูล",R760*0.47),"ข้อมูลไม่ถูกต้อง")</f>
        <v>ข้อมูลไม่ถูกต้อง</v>
      </c>
      <c r="V760" s="149" t="str">
        <f>IF(ISNUMBER(S760),
IF(H$2=ตัวเลือก!A$30,"ยังไม่บันทึกข้อมูล",S760*0.47),"ข้อมูลไม่ถูกต้อง")</f>
        <v>ข้อมูลไม่ถูกต้อง</v>
      </c>
      <c r="W760" s="149" t="str">
        <f t="shared" si="95"/>
        <v>ข้อมูลไม่ถูกต้อง</v>
      </c>
      <c r="X760" s="148" t="str">
        <f t="shared" si="96"/>
        <v>ข้อมูลไม่ถูกต้อง</v>
      </c>
      <c r="Y760" s="38"/>
      <c r="Z760" s="38"/>
      <c r="AA760" s="38"/>
    </row>
    <row r="761" spans="1:27" x14ac:dyDescent="0.45">
      <c r="A761" s="38">
        <v>756</v>
      </c>
      <c r="B761" s="38"/>
      <c r="C761" s="38"/>
      <c r="D761" s="38"/>
      <c r="E761" s="38"/>
      <c r="F761" s="35"/>
      <c r="G761" s="35"/>
      <c r="H761" s="150"/>
      <c r="I761" s="38"/>
      <c r="J761" s="149" t="str">
        <f t="shared" si="97"/>
        <v>รอข้อมูลคอลัมน์ H</v>
      </c>
      <c r="K761" s="150"/>
      <c r="L761" s="150"/>
      <c r="M761" s="150"/>
      <c r="N761" s="149" t="str" cm="1">
        <f t="array" ref="N761">IF(AND(K761:M761=""),"ยังไม่บันทึกข้อมูล",
IF(M761&lt;&gt;"",
IF(M761&gt;=1.3,M761,"เป็นไม้พุ่ม"),
IF(K761+L761&gt;=1.3,K761+L761,"เป็นไม้พุ่ม")))</f>
        <v>ยังไม่บันทึกข้อมูล</v>
      </c>
      <c r="O761" s="149" t="str">
        <f t="shared" si="90"/>
        <v>ข้อมูลไม่ถูกต้อง</v>
      </c>
      <c r="P761" s="149" t="str">
        <f t="shared" si="91"/>
        <v>ข้อมูลไม่ถูกต้อง</v>
      </c>
      <c r="Q761" s="149" t="str">
        <f t="shared" si="92"/>
        <v>ข้อมูลไม่ถูกต้อง</v>
      </c>
      <c r="R761" s="149" t="str">
        <f t="shared" si="93"/>
        <v>ข้อมูลไม่ถูกต้อง</v>
      </c>
      <c r="S761" s="149" t="str">
        <f>IF(ISNUMBER(R761),
IF(H$2=ตัวเลือก!A$30,"ยังไม่บันทึกข้อมูล",R761*0.27),"ข้อมูลไม่ถูกต้อง")</f>
        <v>ข้อมูลไม่ถูกต้อง</v>
      </c>
      <c r="T761" s="149" t="str">
        <f t="shared" si="94"/>
        <v>ข้อมูลไม่ถูกต้อง</v>
      </c>
      <c r="U761" s="149" t="str">
        <f>IF(ISNUMBER(R761),
IF(H$2=ตัวเลือก!A$30,"ยังไม่บันทึกข้อมูล",R761*0.47),"ข้อมูลไม่ถูกต้อง")</f>
        <v>ข้อมูลไม่ถูกต้อง</v>
      </c>
      <c r="V761" s="149" t="str">
        <f>IF(ISNUMBER(S761),
IF(H$2=ตัวเลือก!A$30,"ยังไม่บันทึกข้อมูล",S761*0.47),"ข้อมูลไม่ถูกต้อง")</f>
        <v>ข้อมูลไม่ถูกต้อง</v>
      </c>
      <c r="W761" s="149" t="str">
        <f t="shared" si="95"/>
        <v>ข้อมูลไม่ถูกต้อง</v>
      </c>
      <c r="X761" s="148" t="str">
        <f t="shared" si="96"/>
        <v>ข้อมูลไม่ถูกต้อง</v>
      </c>
      <c r="Y761" s="38"/>
      <c r="Z761" s="38"/>
      <c r="AA761" s="38"/>
    </row>
    <row r="762" spans="1:27" x14ac:dyDescent="0.45">
      <c r="A762" s="38">
        <v>757</v>
      </c>
      <c r="B762" s="38"/>
      <c r="C762" s="38"/>
      <c r="D762" s="38"/>
      <c r="E762" s="38"/>
      <c r="F762" s="35"/>
      <c r="G762" s="35"/>
      <c r="H762" s="150"/>
      <c r="I762" s="38"/>
      <c r="J762" s="149" t="str">
        <f t="shared" si="97"/>
        <v>รอข้อมูลคอลัมน์ H</v>
      </c>
      <c r="K762" s="150"/>
      <c r="L762" s="150"/>
      <c r="M762" s="150"/>
      <c r="N762" s="149" t="str" cm="1">
        <f t="array" ref="N762">IF(AND(K762:M762=""),"ยังไม่บันทึกข้อมูล",
IF(M762&lt;&gt;"",
IF(M762&gt;=1.3,M762,"เป็นไม้พุ่ม"),
IF(K762+L762&gt;=1.3,K762+L762,"เป็นไม้พุ่ม")))</f>
        <v>ยังไม่บันทึกข้อมูล</v>
      </c>
      <c r="O762" s="149" t="str">
        <f t="shared" si="90"/>
        <v>ข้อมูลไม่ถูกต้อง</v>
      </c>
      <c r="P762" s="149" t="str">
        <f t="shared" si="91"/>
        <v>ข้อมูลไม่ถูกต้อง</v>
      </c>
      <c r="Q762" s="149" t="str">
        <f t="shared" si="92"/>
        <v>ข้อมูลไม่ถูกต้อง</v>
      </c>
      <c r="R762" s="149" t="str">
        <f t="shared" si="93"/>
        <v>ข้อมูลไม่ถูกต้อง</v>
      </c>
      <c r="S762" s="149" t="str">
        <f>IF(ISNUMBER(R762),
IF(H$2=ตัวเลือก!A$30,"ยังไม่บันทึกข้อมูล",R762*0.27),"ข้อมูลไม่ถูกต้อง")</f>
        <v>ข้อมูลไม่ถูกต้อง</v>
      </c>
      <c r="T762" s="149" t="str">
        <f t="shared" si="94"/>
        <v>ข้อมูลไม่ถูกต้อง</v>
      </c>
      <c r="U762" s="149" t="str">
        <f>IF(ISNUMBER(R762),
IF(H$2=ตัวเลือก!A$30,"ยังไม่บันทึกข้อมูล",R762*0.47),"ข้อมูลไม่ถูกต้อง")</f>
        <v>ข้อมูลไม่ถูกต้อง</v>
      </c>
      <c r="V762" s="149" t="str">
        <f>IF(ISNUMBER(S762),
IF(H$2=ตัวเลือก!A$30,"ยังไม่บันทึกข้อมูล",S762*0.47),"ข้อมูลไม่ถูกต้อง")</f>
        <v>ข้อมูลไม่ถูกต้อง</v>
      </c>
      <c r="W762" s="149" t="str">
        <f t="shared" si="95"/>
        <v>ข้อมูลไม่ถูกต้อง</v>
      </c>
      <c r="X762" s="148" t="str">
        <f t="shared" si="96"/>
        <v>ข้อมูลไม่ถูกต้อง</v>
      </c>
      <c r="Y762" s="38"/>
      <c r="Z762" s="38"/>
      <c r="AA762" s="38"/>
    </row>
    <row r="763" spans="1:27" x14ac:dyDescent="0.45">
      <c r="A763" s="38">
        <v>758</v>
      </c>
      <c r="B763" s="38"/>
      <c r="C763" s="38"/>
      <c r="D763" s="38"/>
      <c r="E763" s="38"/>
      <c r="F763" s="35"/>
      <c r="G763" s="35"/>
      <c r="H763" s="150"/>
      <c r="I763" s="38"/>
      <c r="J763" s="149" t="str">
        <f t="shared" si="97"/>
        <v>รอข้อมูลคอลัมน์ H</v>
      </c>
      <c r="K763" s="150"/>
      <c r="L763" s="150"/>
      <c r="M763" s="150"/>
      <c r="N763" s="149" t="str" cm="1">
        <f t="array" ref="N763">IF(AND(K763:M763=""),"ยังไม่บันทึกข้อมูล",
IF(M763&lt;&gt;"",
IF(M763&gt;=1.3,M763,"เป็นไม้พุ่ม"),
IF(K763+L763&gt;=1.3,K763+L763,"เป็นไม้พุ่ม")))</f>
        <v>ยังไม่บันทึกข้อมูล</v>
      </c>
      <c r="O763" s="149" t="str">
        <f t="shared" si="90"/>
        <v>ข้อมูลไม่ถูกต้อง</v>
      </c>
      <c r="P763" s="149" t="str">
        <f t="shared" si="91"/>
        <v>ข้อมูลไม่ถูกต้อง</v>
      </c>
      <c r="Q763" s="149" t="str">
        <f t="shared" si="92"/>
        <v>ข้อมูลไม่ถูกต้อง</v>
      </c>
      <c r="R763" s="149" t="str">
        <f t="shared" si="93"/>
        <v>ข้อมูลไม่ถูกต้อง</v>
      </c>
      <c r="S763" s="149" t="str">
        <f>IF(ISNUMBER(R763),
IF(H$2=ตัวเลือก!A$30,"ยังไม่บันทึกข้อมูล",R763*0.27),"ข้อมูลไม่ถูกต้อง")</f>
        <v>ข้อมูลไม่ถูกต้อง</v>
      </c>
      <c r="T763" s="149" t="str">
        <f t="shared" si="94"/>
        <v>ข้อมูลไม่ถูกต้อง</v>
      </c>
      <c r="U763" s="149" t="str">
        <f>IF(ISNUMBER(R763),
IF(H$2=ตัวเลือก!A$30,"ยังไม่บันทึกข้อมูล",R763*0.47),"ข้อมูลไม่ถูกต้อง")</f>
        <v>ข้อมูลไม่ถูกต้อง</v>
      </c>
      <c r="V763" s="149" t="str">
        <f>IF(ISNUMBER(S763),
IF(H$2=ตัวเลือก!A$30,"ยังไม่บันทึกข้อมูล",S763*0.47),"ข้อมูลไม่ถูกต้อง")</f>
        <v>ข้อมูลไม่ถูกต้อง</v>
      </c>
      <c r="W763" s="149" t="str">
        <f t="shared" si="95"/>
        <v>ข้อมูลไม่ถูกต้อง</v>
      </c>
      <c r="X763" s="148" t="str">
        <f t="shared" si="96"/>
        <v>ข้อมูลไม่ถูกต้อง</v>
      </c>
      <c r="Y763" s="38"/>
      <c r="Z763" s="38"/>
      <c r="AA763" s="38"/>
    </row>
    <row r="764" spans="1:27" x14ac:dyDescent="0.45">
      <c r="A764" s="38">
        <v>759</v>
      </c>
      <c r="B764" s="38"/>
      <c r="C764" s="38"/>
      <c r="D764" s="38"/>
      <c r="E764" s="38"/>
      <c r="F764" s="35"/>
      <c r="G764" s="35"/>
      <c r="H764" s="150"/>
      <c r="I764" s="38"/>
      <c r="J764" s="149" t="str">
        <f t="shared" si="97"/>
        <v>รอข้อมูลคอลัมน์ H</v>
      </c>
      <c r="K764" s="150"/>
      <c r="L764" s="150"/>
      <c r="M764" s="150"/>
      <c r="N764" s="149" t="str" cm="1">
        <f t="array" ref="N764">IF(AND(K764:M764=""),"ยังไม่บันทึกข้อมูล",
IF(M764&lt;&gt;"",
IF(M764&gt;=1.3,M764,"เป็นไม้พุ่ม"),
IF(K764+L764&gt;=1.3,K764+L764,"เป็นไม้พุ่ม")))</f>
        <v>ยังไม่บันทึกข้อมูล</v>
      </c>
      <c r="O764" s="149" t="str">
        <f t="shared" si="90"/>
        <v>ข้อมูลไม่ถูกต้อง</v>
      </c>
      <c r="P764" s="149" t="str">
        <f t="shared" si="91"/>
        <v>ข้อมูลไม่ถูกต้อง</v>
      </c>
      <c r="Q764" s="149" t="str">
        <f t="shared" si="92"/>
        <v>ข้อมูลไม่ถูกต้อง</v>
      </c>
      <c r="R764" s="149" t="str">
        <f t="shared" si="93"/>
        <v>ข้อมูลไม่ถูกต้อง</v>
      </c>
      <c r="S764" s="149" t="str">
        <f>IF(ISNUMBER(R764),
IF(H$2=ตัวเลือก!A$30,"ยังไม่บันทึกข้อมูล",R764*0.27),"ข้อมูลไม่ถูกต้อง")</f>
        <v>ข้อมูลไม่ถูกต้อง</v>
      </c>
      <c r="T764" s="149" t="str">
        <f t="shared" si="94"/>
        <v>ข้อมูลไม่ถูกต้อง</v>
      </c>
      <c r="U764" s="149" t="str">
        <f>IF(ISNUMBER(R764),
IF(H$2=ตัวเลือก!A$30,"ยังไม่บันทึกข้อมูล",R764*0.47),"ข้อมูลไม่ถูกต้อง")</f>
        <v>ข้อมูลไม่ถูกต้อง</v>
      </c>
      <c r="V764" s="149" t="str">
        <f>IF(ISNUMBER(S764),
IF(H$2=ตัวเลือก!A$30,"ยังไม่บันทึกข้อมูล",S764*0.47),"ข้อมูลไม่ถูกต้อง")</f>
        <v>ข้อมูลไม่ถูกต้อง</v>
      </c>
      <c r="W764" s="149" t="str">
        <f t="shared" si="95"/>
        <v>ข้อมูลไม่ถูกต้อง</v>
      </c>
      <c r="X764" s="148" t="str">
        <f t="shared" si="96"/>
        <v>ข้อมูลไม่ถูกต้อง</v>
      </c>
      <c r="Y764" s="38"/>
      <c r="Z764" s="38"/>
      <c r="AA764" s="38"/>
    </row>
    <row r="765" spans="1:27" x14ac:dyDescent="0.45">
      <c r="A765" s="38">
        <v>760</v>
      </c>
      <c r="B765" s="38"/>
      <c r="C765" s="38"/>
      <c r="D765" s="38"/>
      <c r="E765" s="38"/>
      <c r="F765" s="35"/>
      <c r="G765" s="35"/>
      <c r="H765" s="150"/>
      <c r="I765" s="38"/>
      <c r="J765" s="149" t="str">
        <f t="shared" si="97"/>
        <v>รอข้อมูลคอลัมน์ H</v>
      </c>
      <c r="K765" s="150"/>
      <c r="L765" s="150"/>
      <c r="M765" s="150"/>
      <c r="N765" s="149" t="str" cm="1">
        <f t="array" ref="N765">IF(AND(K765:M765=""),"ยังไม่บันทึกข้อมูล",
IF(M765&lt;&gt;"",
IF(M765&gt;=1.3,M765,"เป็นไม้พุ่ม"),
IF(K765+L765&gt;=1.3,K765+L765,"เป็นไม้พุ่ม")))</f>
        <v>ยังไม่บันทึกข้อมูล</v>
      </c>
      <c r="O765" s="149" t="str">
        <f t="shared" si="90"/>
        <v>ข้อมูลไม่ถูกต้อง</v>
      </c>
      <c r="P765" s="149" t="str">
        <f t="shared" si="91"/>
        <v>ข้อมูลไม่ถูกต้อง</v>
      </c>
      <c r="Q765" s="149" t="str">
        <f t="shared" si="92"/>
        <v>ข้อมูลไม่ถูกต้อง</v>
      </c>
      <c r="R765" s="149" t="str">
        <f t="shared" si="93"/>
        <v>ข้อมูลไม่ถูกต้อง</v>
      </c>
      <c r="S765" s="149" t="str">
        <f>IF(ISNUMBER(R765),
IF(H$2=ตัวเลือก!A$30,"ยังไม่บันทึกข้อมูล",R765*0.27),"ข้อมูลไม่ถูกต้อง")</f>
        <v>ข้อมูลไม่ถูกต้อง</v>
      </c>
      <c r="T765" s="149" t="str">
        <f t="shared" si="94"/>
        <v>ข้อมูลไม่ถูกต้อง</v>
      </c>
      <c r="U765" s="149" t="str">
        <f>IF(ISNUMBER(R765),
IF(H$2=ตัวเลือก!A$30,"ยังไม่บันทึกข้อมูล",R765*0.47),"ข้อมูลไม่ถูกต้อง")</f>
        <v>ข้อมูลไม่ถูกต้อง</v>
      </c>
      <c r="V765" s="149" t="str">
        <f>IF(ISNUMBER(S765),
IF(H$2=ตัวเลือก!A$30,"ยังไม่บันทึกข้อมูล",S765*0.47),"ข้อมูลไม่ถูกต้อง")</f>
        <v>ข้อมูลไม่ถูกต้อง</v>
      </c>
      <c r="W765" s="149" t="str">
        <f t="shared" si="95"/>
        <v>ข้อมูลไม่ถูกต้อง</v>
      </c>
      <c r="X765" s="148" t="str">
        <f t="shared" si="96"/>
        <v>ข้อมูลไม่ถูกต้อง</v>
      </c>
      <c r="Y765" s="38"/>
      <c r="Z765" s="38"/>
      <c r="AA765" s="38"/>
    </row>
    <row r="766" spans="1:27" x14ac:dyDescent="0.45">
      <c r="A766" s="38">
        <v>761</v>
      </c>
      <c r="B766" s="38"/>
      <c r="C766" s="38"/>
      <c r="D766" s="38"/>
      <c r="E766" s="38"/>
      <c r="F766" s="35"/>
      <c r="G766" s="35"/>
      <c r="H766" s="150"/>
      <c r="I766" s="38"/>
      <c r="J766" s="149" t="str">
        <f t="shared" si="97"/>
        <v>รอข้อมูลคอลัมน์ H</v>
      </c>
      <c r="K766" s="150"/>
      <c r="L766" s="150"/>
      <c r="M766" s="150"/>
      <c r="N766" s="149" t="str" cm="1">
        <f t="array" ref="N766">IF(AND(K766:M766=""),"ยังไม่บันทึกข้อมูล",
IF(M766&lt;&gt;"",
IF(M766&gt;=1.3,M766,"เป็นไม้พุ่ม"),
IF(K766+L766&gt;=1.3,K766+L766,"เป็นไม้พุ่ม")))</f>
        <v>ยังไม่บันทึกข้อมูล</v>
      </c>
      <c r="O766" s="149" t="str">
        <f t="shared" si="90"/>
        <v>ข้อมูลไม่ถูกต้อง</v>
      </c>
      <c r="P766" s="149" t="str">
        <f t="shared" si="91"/>
        <v>ข้อมูลไม่ถูกต้อง</v>
      </c>
      <c r="Q766" s="149" t="str">
        <f t="shared" si="92"/>
        <v>ข้อมูลไม่ถูกต้อง</v>
      </c>
      <c r="R766" s="149" t="str">
        <f t="shared" si="93"/>
        <v>ข้อมูลไม่ถูกต้อง</v>
      </c>
      <c r="S766" s="149" t="str">
        <f>IF(ISNUMBER(R766),
IF(H$2=ตัวเลือก!A$30,"ยังไม่บันทึกข้อมูล",R766*0.27),"ข้อมูลไม่ถูกต้อง")</f>
        <v>ข้อมูลไม่ถูกต้อง</v>
      </c>
      <c r="T766" s="149" t="str">
        <f t="shared" si="94"/>
        <v>ข้อมูลไม่ถูกต้อง</v>
      </c>
      <c r="U766" s="149" t="str">
        <f>IF(ISNUMBER(R766),
IF(H$2=ตัวเลือก!A$30,"ยังไม่บันทึกข้อมูล",R766*0.47),"ข้อมูลไม่ถูกต้อง")</f>
        <v>ข้อมูลไม่ถูกต้อง</v>
      </c>
      <c r="V766" s="149" t="str">
        <f>IF(ISNUMBER(S766),
IF(H$2=ตัวเลือก!A$30,"ยังไม่บันทึกข้อมูล",S766*0.47),"ข้อมูลไม่ถูกต้อง")</f>
        <v>ข้อมูลไม่ถูกต้อง</v>
      </c>
      <c r="W766" s="149" t="str">
        <f t="shared" si="95"/>
        <v>ข้อมูลไม่ถูกต้อง</v>
      </c>
      <c r="X766" s="148" t="str">
        <f t="shared" si="96"/>
        <v>ข้อมูลไม่ถูกต้อง</v>
      </c>
      <c r="Y766" s="38"/>
      <c r="Z766" s="38"/>
      <c r="AA766" s="38"/>
    </row>
    <row r="767" spans="1:27" x14ac:dyDescent="0.45">
      <c r="A767" s="38">
        <v>762</v>
      </c>
      <c r="B767" s="38"/>
      <c r="C767" s="38"/>
      <c r="D767" s="38"/>
      <c r="E767" s="38"/>
      <c r="F767" s="35"/>
      <c r="G767" s="35"/>
      <c r="H767" s="150"/>
      <c r="I767" s="38"/>
      <c r="J767" s="149" t="str">
        <f t="shared" si="97"/>
        <v>รอข้อมูลคอลัมน์ H</v>
      </c>
      <c r="K767" s="150"/>
      <c r="L767" s="150"/>
      <c r="M767" s="150"/>
      <c r="N767" s="149" t="str" cm="1">
        <f t="array" ref="N767">IF(AND(K767:M767=""),"ยังไม่บันทึกข้อมูล",
IF(M767&lt;&gt;"",
IF(M767&gt;=1.3,M767,"เป็นไม้พุ่ม"),
IF(K767+L767&gt;=1.3,K767+L767,"เป็นไม้พุ่ม")))</f>
        <v>ยังไม่บันทึกข้อมูล</v>
      </c>
      <c r="O767" s="149" t="str">
        <f t="shared" si="90"/>
        <v>ข้อมูลไม่ถูกต้อง</v>
      </c>
      <c r="P767" s="149" t="str">
        <f t="shared" si="91"/>
        <v>ข้อมูลไม่ถูกต้อง</v>
      </c>
      <c r="Q767" s="149" t="str">
        <f t="shared" si="92"/>
        <v>ข้อมูลไม่ถูกต้อง</v>
      </c>
      <c r="R767" s="149" t="str">
        <f t="shared" si="93"/>
        <v>ข้อมูลไม่ถูกต้อง</v>
      </c>
      <c r="S767" s="149" t="str">
        <f>IF(ISNUMBER(R767),
IF(H$2=ตัวเลือก!A$30,"ยังไม่บันทึกข้อมูล",R767*0.27),"ข้อมูลไม่ถูกต้อง")</f>
        <v>ข้อมูลไม่ถูกต้อง</v>
      </c>
      <c r="T767" s="149" t="str">
        <f t="shared" si="94"/>
        <v>ข้อมูลไม่ถูกต้อง</v>
      </c>
      <c r="U767" s="149" t="str">
        <f>IF(ISNUMBER(R767),
IF(H$2=ตัวเลือก!A$30,"ยังไม่บันทึกข้อมูล",R767*0.47),"ข้อมูลไม่ถูกต้อง")</f>
        <v>ข้อมูลไม่ถูกต้อง</v>
      </c>
      <c r="V767" s="149" t="str">
        <f>IF(ISNUMBER(S767),
IF(H$2=ตัวเลือก!A$30,"ยังไม่บันทึกข้อมูล",S767*0.47),"ข้อมูลไม่ถูกต้อง")</f>
        <v>ข้อมูลไม่ถูกต้อง</v>
      </c>
      <c r="W767" s="149" t="str">
        <f t="shared" si="95"/>
        <v>ข้อมูลไม่ถูกต้อง</v>
      </c>
      <c r="X767" s="148" t="str">
        <f t="shared" si="96"/>
        <v>ข้อมูลไม่ถูกต้อง</v>
      </c>
      <c r="Y767" s="38"/>
      <c r="Z767" s="38"/>
      <c r="AA767" s="38"/>
    </row>
    <row r="768" spans="1:27" x14ac:dyDescent="0.45">
      <c r="A768" s="38">
        <v>763</v>
      </c>
      <c r="B768" s="38"/>
      <c r="C768" s="38"/>
      <c r="D768" s="38"/>
      <c r="E768" s="38"/>
      <c r="F768" s="35"/>
      <c r="G768" s="35"/>
      <c r="H768" s="150"/>
      <c r="I768" s="38"/>
      <c r="J768" s="149" t="str">
        <f t="shared" si="97"/>
        <v>รอข้อมูลคอลัมน์ H</v>
      </c>
      <c r="K768" s="150"/>
      <c r="L768" s="150"/>
      <c r="M768" s="150"/>
      <c r="N768" s="149" t="str" cm="1">
        <f t="array" ref="N768">IF(AND(K768:M768=""),"ยังไม่บันทึกข้อมูล",
IF(M768&lt;&gt;"",
IF(M768&gt;=1.3,M768,"เป็นไม้พุ่ม"),
IF(K768+L768&gt;=1.3,K768+L768,"เป็นไม้พุ่ม")))</f>
        <v>ยังไม่บันทึกข้อมูล</v>
      </c>
      <c r="O768" s="149" t="str">
        <f t="shared" si="90"/>
        <v>ข้อมูลไม่ถูกต้อง</v>
      </c>
      <c r="P768" s="149" t="str">
        <f t="shared" si="91"/>
        <v>ข้อมูลไม่ถูกต้อง</v>
      </c>
      <c r="Q768" s="149" t="str">
        <f t="shared" si="92"/>
        <v>ข้อมูลไม่ถูกต้อง</v>
      </c>
      <c r="R768" s="149" t="str">
        <f t="shared" si="93"/>
        <v>ข้อมูลไม่ถูกต้อง</v>
      </c>
      <c r="S768" s="149" t="str">
        <f>IF(ISNUMBER(R768),
IF(H$2=ตัวเลือก!A$30,"ยังไม่บันทึกข้อมูล",R768*0.27),"ข้อมูลไม่ถูกต้อง")</f>
        <v>ข้อมูลไม่ถูกต้อง</v>
      </c>
      <c r="T768" s="149" t="str">
        <f t="shared" si="94"/>
        <v>ข้อมูลไม่ถูกต้อง</v>
      </c>
      <c r="U768" s="149" t="str">
        <f>IF(ISNUMBER(R768),
IF(H$2=ตัวเลือก!A$30,"ยังไม่บันทึกข้อมูล",R768*0.47),"ข้อมูลไม่ถูกต้อง")</f>
        <v>ข้อมูลไม่ถูกต้อง</v>
      </c>
      <c r="V768" s="149" t="str">
        <f>IF(ISNUMBER(S768),
IF(H$2=ตัวเลือก!A$30,"ยังไม่บันทึกข้อมูล",S768*0.47),"ข้อมูลไม่ถูกต้อง")</f>
        <v>ข้อมูลไม่ถูกต้อง</v>
      </c>
      <c r="W768" s="149" t="str">
        <f t="shared" si="95"/>
        <v>ข้อมูลไม่ถูกต้อง</v>
      </c>
      <c r="X768" s="148" t="str">
        <f t="shared" si="96"/>
        <v>ข้อมูลไม่ถูกต้อง</v>
      </c>
      <c r="Y768" s="38"/>
      <c r="Z768" s="38"/>
      <c r="AA768" s="38"/>
    </row>
    <row r="769" spans="1:27" x14ac:dyDescent="0.45">
      <c r="A769" s="38">
        <v>764</v>
      </c>
      <c r="B769" s="38"/>
      <c r="C769" s="38"/>
      <c r="D769" s="38"/>
      <c r="E769" s="38"/>
      <c r="F769" s="35"/>
      <c r="G769" s="35"/>
      <c r="H769" s="150"/>
      <c r="I769" s="38"/>
      <c r="J769" s="149" t="str">
        <f t="shared" si="97"/>
        <v>รอข้อมูลคอลัมน์ H</v>
      </c>
      <c r="K769" s="150"/>
      <c r="L769" s="150"/>
      <c r="M769" s="150"/>
      <c r="N769" s="149" t="str" cm="1">
        <f t="array" ref="N769">IF(AND(K769:M769=""),"ยังไม่บันทึกข้อมูล",
IF(M769&lt;&gt;"",
IF(M769&gt;=1.3,M769,"เป็นไม้พุ่ม"),
IF(K769+L769&gt;=1.3,K769+L769,"เป็นไม้พุ่ม")))</f>
        <v>ยังไม่บันทึกข้อมูล</v>
      </c>
      <c r="O769" s="149" t="str">
        <f t="shared" si="90"/>
        <v>ข้อมูลไม่ถูกต้อง</v>
      </c>
      <c r="P769" s="149" t="str">
        <f t="shared" si="91"/>
        <v>ข้อมูลไม่ถูกต้อง</v>
      </c>
      <c r="Q769" s="149" t="str">
        <f t="shared" si="92"/>
        <v>ข้อมูลไม่ถูกต้อง</v>
      </c>
      <c r="R769" s="149" t="str">
        <f t="shared" si="93"/>
        <v>ข้อมูลไม่ถูกต้อง</v>
      </c>
      <c r="S769" s="149" t="str">
        <f>IF(ISNUMBER(R769),
IF(H$2=ตัวเลือก!A$30,"ยังไม่บันทึกข้อมูล",R769*0.27),"ข้อมูลไม่ถูกต้อง")</f>
        <v>ข้อมูลไม่ถูกต้อง</v>
      </c>
      <c r="T769" s="149" t="str">
        <f t="shared" si="94"/>
        <v>ข้อมูลไม่ถูกต้อง</v>
      </c>
      <c r="U769" s="149" t="str">
        <f>IF(ISNUMBER(R769),
IF(H$2=ตัวเลือก!A$30,"ยังไม่บันทึกข้อมูล",R769*0.47),"ข้อมูลไม่ถูกต้อง")</f>
        <v>ข้อมูลไม่ถูกต้อง</v>
      </c>
      <c r="V769" s="149" t="str">
        <f>IF(ISNUMBER(S769),
IF(H$2=ตัวเลือก!A$30,"ยังไม่บันทึกข้อมูล",S769*0.47),"ข้อมูลไม่ถูกต้อง")</f>
        <v>ข้อมูลไม่ถูกต้อง</v>
      </c>
      <c r="W769" s="149" t="str">
        <f t="shared" si="95"/>
        <v>ข้อมูลไม่ถูกต้อง</v>
      </c>
      <c r="X769" s="148" t="str">
        <f t="shared" si="96"/>
        <v>ข้อมูลไม่ถูกต้อง</v>
      </c>
      <c r="Y769" s="38"/>
      <c r="Z769" s="38"/>
      <c r="AA769" s="38"/>
    </row>
    <row r="770" spans="1:27" x14ac:dyDescent="0.45">
      <c r="A770" s="38">
        <v>765</v>
      </c>
      <c r="B770" s="38"/>
      <c r="C770" s="38"/>
      <c r="D770" s="38"/>
      <c r="E770" s="38"/>
      <c r="F770" s="35"/>
      <c r="G770" s="35"/>
      <c r="H770" s="150"/>
      <c r="I770" s="38"/>
      <c r="J770" s="149" t="str">
        <f t="shared" si="97"/>
        <v>รอข้อมูลคอลัมน์ H</v>
      </c>
      <c r="K770" s="150"/>
      <c r="L770" s="150"/>
      <c r="M770" s="150"/>
      <c r="N770" s="149" t="str" cm="1">
        <f t="array" ref="N770">IF(AND(K770:M770=""),"ยังไม่บันทึกข้อมูล",
IF(M770&lt;&gt;"",
IF(M770&gt;=1.3,M770,"เป็นไม้พุ่ม"),
IF(K770+L770&gt;=1.3,K770+L770,"เป็นไม้พุ่ม")))</f>
        <v>ยังไม่บันทึกข้อมูล</v>
      </c>
      <c r="O770" s="149" t="str">
        <f t="shared" si="90"/>
        <v>ข้อมูลไม่ถูกต้อง</v>
      </c>
      <c r="P770" s="149" t="str">
        <f t="shared" si="91"/>
        <v>ข้อมูลไม่ถูกต้อง</v>
      </c>
      <c r="Q770" s="149" t="str">
        <f t="shared" si="92"/>
        <v>ข้อมูลไม่ถูกต้อง</v>
      </c>
      <c r="R770" s="149" t="str">
        <f t="shared" si="93"/>
        <v>ข้อมูลไม่ถูกต้อง</v>
      </c>
      <c r="S770" s="149" t="str">
        <f>IF(ISNUMBER(R770),
IF(H$2=ตัวเลือก!A$30,"ยังไม่บันทึกข้อมูล",R770*0.27),"ข้อมูลไม่ถูกต้อง")</f>
        <v>ข้อมูลไม่ถูกต้อง</v>
      </c>
      <c r="T770" s="149" t="str">
        <f t="shared" si="94"/>
        <v>ข้อมูลไม่ถูกต้อง</v>
      </c>
      <c r="U770" s="149" t="str">
        <f>IF(ISNUMBER(R770),
IF(H$2=ตัวเลือก!A$30,"ยังไม่บันทึกข้อมูล",R770*0.47),"ข้อมูลไม่ถูกต้อง")</f>
        <v>ข้อมูลไม่ถูกต้อง</v>
      </c>
      <c r="V770" s="149" t="str">
        <f>IF(ISNUMBER(S770),
IF(H$2=ตัวเลือก!A$30,"ยังไม่บันทึกข้อมูล",S770*0.47),"ข้อมูลไม่ถูกต้อง")</f>
        <v>ข้อมูลไม่ถูกต้อง</v>
      </c>
      <c r="W770" s="149" t="str">
        <f t="shared" si="95"/>
        <v>ข้อมูลไม่ถูกต้อง</v>
      </c>
      <c r="X770" s="148" t="str">
        <f t="shared" si="96"/>
        <v>ข้อมูลไม่ถูกต้อง</v>
      </c>
      <c r="Y770" s="38"/>
      <c r="Z770" s="38"/>
      <c r="AA770" s="38"/>
    </row>
    <row r="771" spans="1:27" x14ac:dyDescent="0.45">
      <c r="A771" s="38">
        <v>766</v>
      </c>
      <c r="B771" s="38"/>
      <c r="C771" s="38"/>
      <c r="D771" s="38"/>
      <c r="E771" s="38"/>
      <c r="F771" s="35"/>
      <c r="G771" s="35"/>
      <c r="H771" s="150"/>
      <c r="I771" s="38"/>
      <c r="J771" s="149" t="str">
        <f t="shared" si="97"/>
        <v>รอข้อมูลคอลัมน์ H</v>
      </c>
      <c r="K771" s="150"/>
      <c r="L771" s="150"/>
      <c r="M771" s="150"/>
      <c r="N771" s="149" t="str" cm="1">
        <f t="array" ref="N771">IF(AND(K771:M771=""),"ยังไม่บันทึกข้อมูล",
IF(M771&lt;&gt;"",
IF(M771&gt;=1.3,M771,"เป็นไม้พุ่ม"),
IF(K771+L771&gt;=1.3,K771+L771,"เป็นไม้พุ่ม")))</f>
        <v>ยังไม่บันทึกข้อมูล</v>
      </c>
      <c r="O771" s="149" t="str">
        <f t="shared" si="90"/>
        <v>ข้อมูลไม่ถูกต้อง</v>
      </c>
      <c r="P771" s="149" t="str">
        <f t="shared" si="91"/>
        <v>ข้อมูลไม่ถูกต้อง</v>
      </c>
      <c r="Q771" s="149" t="str">
        <f t="shared" si="92"/>
        <v>ข้อมูลไม่ถูกต้อง</v>
      </c>
      <c r="R771" s="149" t="str">
        <f t="shared" si="93"/>
        <v>ข้อมูลไม่ถูกต้อง</v>
      </c>
      <c r="S771" s="149" t="str">
        <f>IF(ISNUMBER(R771),
IF(H$2=ตัวเลือก!A$30,"ยังไม่บันทึกข้อมูล",R771*0.27),"ข้อมูลไม่ถูกต้อง")</f>
        <v>ข้อมูลไม่ถูกต้อง</v>
      </c>
      <c r="T771" s="149" t="str">
        <f t="shared" si="94"/>
        <v>ข้อมูลไม่ถูกต้อง</v>
      </c>
      <c r="U771" s="149" t="str">
        <f>IF(ISNUMBER(R771),
IF(H$2=ตัวเลือก!A$30,"ยังไม่บันทึกข้อมูล",R771*0.47),"ข้อมูลไม่ถูกต้อง")</f>
        <v>ข้อมูลไม่ถูกต้อง</v>
      </c>
      <c r="V771" s="149" t="str">
        <f>IF(ISNUMBER(S771),
IF(H$2=ตัวเลือก!A$30,"ยังไม่บันทึกข้อมูล",S771*0.47),"ข้อมูลไม่ถูกต้อง")</f>
        <v>ข้อมูลไม่ถูกต้อง</v>
      </c>
      <c r="W771" s="149" t="str">
        <f t="shared" si="95"/>
        <v>ข้อมูลไม่ถูกต้อง</v>
      </c>
      <c r="X771" s="148" t="str">
        <f t="shared" si="96"/>
        <v>ข้อมูลไม่ถูกต้อง</v>
      </c>
      <c r="Y771" s="38"/>
      <c r="Z771" s="38"/>
      <c r="AA771" s="38"/>
    </row>
    <row r="772" spans="1:27" x14ac:dyDescent="0.45">
      <c r="A772" s="38">
        <v>767</v>
      </c>
      <c r="B772" s="38"/>
      <c r="C772" s="38"/>
      <c r="D772" s="38"/>
      <c r="E772" s="38"/>
      <c r="F772" s="35"/>
      <c r="G772" s="35"/>
      <c r="H772" s="150"/>
      <c r="I772" s="38"/>
      <c r="J772" s="149" t="str">
        <f t="shared" si="97"/>
        <v>รอข้อมูลคอลัมน์ H</v>
      </c>
      <c r="K772" s="150"/>
      <c r="L772" s="150"/>
      <c r="M772" s="150"/>
      <c r="N772" s="149" t="str" cm="1">
        <f t="array" ref="N772">IF(AND(K772:M772=""),"ยังไม่บันทึกข้อมูล",
IF(M772&lt;&gt;"",
IF(M772&gt;=1.3,M772,"เป็นไม้พุ่ม"),
IF(K772+L772&gt;=1.3,K772+L772,"เป็นไม้พุ่ม")))</f>
        <v>ยังไม่บันทึกข้อมูล</v>
      </c>
      <c r="O772" s="149" t="str">
        <f t="shared" si="90"/>
        <v>ข้อมูลไม่ถูกต้อง</v>
      </c>
      <c r="P772" s="149" t="str">
        <f t="shared" si="91"/>
        <v>ข้อมูลไม่ถูกต้อง</v>
      </c>
      <c r="Q772" s="149" t="str">
        <f t="shared" si="92"/>
        <v>ข้อมูลไม่ถูกต้อง</v>
      </c>
      <c r="R772" s="149" t="str">
        <f t="shared" si="93"/>
        <v>ข้อมูลไม่ถูกต้อง</v>
      </c>
      <c r="S772" s="149" t="str">
        <f>IF(ISNUMBER(R772),
IF(H$2=ตัวเลือก!A$30,"ยังไม่บันทึกข้อมูล",R772*0.27),"ข้อมูลไม่ถูกต้อง")</f>
        <v>ข้อมูลไม่ถูกต้อง</v>
      </c>
      <c r="T772" s="149" t="str">
        <f t="shared" si="94"/>
        <v>ข้อมูลไม่ถูกต้อง</v>
      </c>
      <c r="U772" s="149" t="str">
        <f>IF(ISNUMBER(R772),
IF(H$2=ตัวเลือก!A$30,"ยังไม่บันทึกข้อมูล",R772*0.47),"ข้อมูลไม่ถูกต้อง")</f>
        <v>ข้อมูลไม่ถูกต้อง</v>
      </c>
      <c r="V772" s="149" t="str">
        <f>IF(ISNUMBER(S772),
IF(H$2=ตัวเลือก!A$30,"ยังไม่บันทึกข้อมูล",S772*0.47),"ข้อมูลไม่ถูกต้อง")</f>
        <v>ข้อมูลไม่ถูกต้อง</v>
      </c>
      <c r="W772" s="149" t="str">
        <f t="shared" si="95"/>
        <v>ข้อมูลไม่ถูกต้อง</v>
      </c>
      <c r="X772" s="148" t="str">
        <f t="shared" si="96"/>
        <v>ข้อมูลไม่ถูกต้อง</v>
      </c>
      <c r="Y772" s="38"/>
      <c r="Z772" s="38"/>
      <c r="AA772" s="38"/>
    </row>
    <row r="773" spans="1:27" x14ac:dyDescent="0.45">
      <c r="A773" s="38">
        <v>768</v>
      </c>
      <c r="B773" s="38"/>
      <c r="C773" s="38"/>
      <c r="D773" s="38"/>
      <c r="E773" s="38"/>
      <c r="F773" s="35"/>
      <c r="G773" s="35"/>
      <c r="H773" s="150"/>
      <c r="I773" s="38"/>
      <c r="J773" s="149" t="str">
        <f t="shared" si="97"/>
        <v>รอข้อมูลคอลัมน์ H</v>
      </c>
      <c r="K773" s="150"/>
      <c r="L773" s="150"/>
      <c r="M773" s="150"/>
      <c r="N773" s="149" t="str" cm="1">
        <f t="array" ref="N773">IF(AND(K773:M773=""),"ยังไม่บันทึกข้อมูล",
IF(M773&lt;&gt;"",
IF(M773&gt;=1.3,M773,"เป็นไม้พุ่ม"),
IF(K773+L773&gt;=1.3,K773+L773,"เป็นไม้พุ่ม")))</f>
        <v>ยังไม่บันทึกข้อมูล</v>
      </c>
      <c r="O773" s="149" t="str">
        <f t="shared" si="90"/>
        <v>ข้อมูลไม่ถูกต้อง</v>
      </c>
      <c r="P773" s="149" t="str">
        <f t="shared" si="91"/>
        <v>ข้อมูลไม่ถูกต้อง</v>
      </c>
      <c r="Q773" s="149" t="str">
        <f t="shared" si="92"/>
        <v>ข้อมูลไม่ถูกต้อง</v>
      </c>
      <c r="R773" s="149" t="str">
        <f t="shared" si="93"/>
        <v>ข้อมูลไม่ถูกต้อง</v>
      </c>
      <c r="S773" s="149" t="str">
        <f>IF(ISNUMBER(R773),
IF(H$2=ตัวเลือก!A$30,"ยังไม่บันทึกข้อมูล",R773*0.27),"ข้อมูลไม่ถูกต้อง")</f>
        <v>ข้อมูลไม่ถูกต้อง</v>
      </c>
      <c r="T773" s="149" t="str">
        <f t="shared" si="94"/>
        <v>ข้อมูลไม่ถูกต้อง</v>
      </c>
      <c r="U773" s="149" t="str">
        <f>IF(ISNUMBER(R773),
IF(H$2=ตัวเลือก!A$30,"ยังไม่บันทึกข้อมูล",R773*0.47),"ข้อมูลไม่ถูกต้อง")</f>
        <v>ข้อมูลไม่ถูกต้อง</v>
      </c>
      <c r="V773" s="149" t="str">
        <f>IF(ISNUMBER(S773),
IF(H$2=ตัวเลือก!A$30,"ยังไม่บันทึกข้อมูล",S773*0.47),"ข้อมูลไม่ถูกต้อง")</f>
        <v>ข้อมูลไม่ถูกต้อง</v>
      </c>
      <c r="W773" s="149" t="str">
        <f t="shared" si="95"/>
        <v>ข้อมูลไม่ถูกต้อง</v>
      </c>
      <c r="X773" s="148" t="str">
        <f t="shared" si="96"/>
        <v>ข้อมูลไม่ถูกต้อง</v>
      </c>
      <c r="Y773" s="38"/>
      <c r="Z773" s="38"/>
      <c r="AA773" s="38"/>
    </row>
    <row r="774" spans="1:27" x14ac:dyDescent="0.45">
      <c r="A774" s="38">
        <v>769</v>
      </c>
      <c r="B774" s="38"/>
      <c r="C774" s="38"/>
      <c r="D774" s="38"/>
      <c r="E774" s="38"/>
      <c r="F774" s="35"/>
      <c r="G774" s="35"/>
      <c r="H774" s="150"/>
      <c r="I774" s="38"/>
      <c r="J774" s="149" t="str">
        <f t="shared" si="97"/>
        <v>รอข้อมูลคอลัมน์ H</v>
      </c>
      <c r="K774" s="150"/>
      <c r="L774" s="150"/>
      <c r="M774" s="150"/>
      <c r="N774" s="149" t="str" cm="1">
        <f t="array" ref="N774">IF(AND(K774:M774=""),"ยังไม่บันทึกข้อมูล",
IF(M774&lt;&gt;"",
IF(M774&gt;=1.3,M774,"เป็นไม้พุ่ม"),
IF(K774+L774&gt;=1.3,K774+L774,"เป็นไม้พุ่ม")))</f>
        <v>ยังไม่บันทึกข้อมูล</v>
      </c>
      <c r="O774" s="149" t="str">
        <f t="shared" si="90"/>
        <v>ข้อมูลไม่ถูกต้อง</v>
      </c>
      <c r="P774" s="149" t="str">
        <f t="shared" si="91"/>
        <v>ข้อมูลไม่ถูกต้อง</v>
      </c>
      <c r="Q774" s="149" t="str">
        <f t="shared" si="92"/>
        <v>ข้อมูลไม่ถูกต้อง</v>
      </c>
      <c r="R774" s="149" t="str">
        <f t="shared" si="93"/>
        <v>ข้อมูลไม่ถูกต้อง</v>
      </c>
      <c r="S774" s="149" t="str">
        <f>IF(ISNUMBER(R774),
IF(H$2=ตัวเลือก!A$30,"ยังไม่บันทึกข้อมูล",R774*0.27),"ข้อมูลไม่ถูกต้อง")</f>
        <v>ข้อมูลไม่ถูกต้อง</v>
      </c>
      <c r="T774" s="149" t="str">
        <f t="shared" si="94"/>
        <v>ข้อมูลไม่ถูกต้อง</v>
      </c>
      <c r="U774" s="149" t="str">
        <f>IF(ISNUMBER(R774),
IF(H$2=ตัวเลือก!A$30,"ยังไม่บันทึกข้อมูล",R774*0.47),"ข้อมูลไม่ถูกต้อง")</f>
        <v>ข้อมูลไม่ถูกต้อง</v>
      </c>
      <c r="V774" s="149" t="str">
        <f>IF(ISNUMBER(S774),
IF(H$2=ตัวเลือก!A$30,"ยังไม่บันทึกข้อมูล",S774*0.47),"ข้อมูลไม่ถูกต้อง")</f>
        <v>ข้อมูลไม่ถูกต้อง</v>
      </c>
      <c r="W774" s="149" t="str">
        <f t="shared" si="95"/>
        <v>ข้อมูลไม่ถูกต้อง</v>
      </c>
      <c r="X774" s="148" t="str">
        <f t="shared" si="96"/>
        <v>ข้อมูลไม่ถูกต้อง</v>
      </c>
      <c r="Y774" s="38"/>
      <c r="Z774" s="38"/>
      <c r="AA774" s="38"/>
    </row>
    <row r="775" spans="1:27" x14ac:dyDescent="0.45">
      <c r="A775" s="38">
        <v>770</v>
      </c>
      <c r="B775" s="38"/>
      <c r="C775" s="38"/>
      <c r="D775" s="38"/>
      <c r="E775" s="38"/>
      <c r="F775" s="35"/>
      <c r="G775" s="35"/>
      <c r="H775" s="150"/>
      <c r="I775" s="38"/>
      <c r="J775" s="149" t="str">
        <f t="shared" si="97"/>
        <v>รอข้อมูลคอลัมน์ H</v>
      </c>
      <c r="K775" s="150"/>
      <c r="L775" s="150"/>
      <c r="M775" s="150"/>
      <c r="N775" s="149" t="str" cm="1">
        <f t="array" ref="N775">IF(AND(K775:M775=""),"ยังไม่บันทึกข้อมูล",
IF(M775&lt;&gt;"",
IF(M775&gt;=1.3,M775,"เป็นไม้พุ่ม"),
IF(K775+L775&gt;=1.3,K775+L775,"เป็นไม้พุ่ม")))</f>
        <v>ยังไม่บันทึกข้อมูล</v>
      </c>
      <c r="O775" s="149" t="str">
        <f t="shared" ref="O775:O838" si="98">IF(AND(ISNUMBER(J775),ISNUMBER(N775)),0.0702*(((J775^2)*N775))^0.8737,"ข้อมูลไม่ถูกต้อง")</f>
        <v>ข้อมูลไม่ถูกต้อง</v>
      </c>
      <c r="P775" s="149" t="str">
        <f t="shared" ref="P775:P838" si="99">IF(AND(ISNUMBER(J775),ISNUMBER(N775)),0.0093*(((J775^2)*N775))^0.9403,"ข้อมูลไม่ถูกต้อง")</f>
        <v>ข้อมูลไม่ถูกต้อง</v>
      </c>
      <c r="Q775" s="149" t="str">
        <f t="shared" ref="Q775:Q838" si="100">IF(AND(ISNUMBER(K775),ISNUMBER(O775)),0.0244*(((K775^2)*O775))^1.0517,"ข้อมูลไม่ถูกต้อง")</f>
        <v>ข้อมูลไม่ถูกต้อง</v>
      </c>
      <c r="R775" s="149" t="str">
        <f t="shared" ref="R775:R838" si="101">IF(AND(O775&lt;&gt;"ข้อมูลไม่ถูกต้อง",P775&lt;&gt;"ข้อมูลไม่ถูกต้อง",Q775&lt;&gt;"ข้อมูลไม่ถูกต้อง"),O775+P775+Q775,"ข้อมูลไม่ถูกต้อง")</f>
        <v>ข้อมูลไม่ถูกต้อง</v>
      </c>
      <c r="S775" s="149" t="str">
        <f>IF(ISNUMBER(R775),
IF(H$2=ตัวเลือก!A$30,"ยังไม่บันทึกข้อมูล",R775*0.27),"ข้อมูลไม่ถูกต้อง")</f>
        <v>ข้อมูลไม่ถูกต้อง</v>
      </c>
      <c r="T775" s="149" t="str">
        <f t="shared" ref="T775:T838" si="102">IF(AND(ISNUMBER(R775),ISNUMBER(S775)),R775+S775,"ข้อมูลไม่ถูกต้อง")</f>
        <v>ข้อมูลไม่ถูกต้อง</v>
      </c>
      <c r="U775" s="149" t="str">
        <f>IF(ISNUMBER(R775),
IF(H$2=ตัวเลือก!A$30,"ยังไม่บันทึกข้อมูล",R775*0.47),"ข้อมูลไม่ถูกต้อง")</f>
        <v>ข้อมูลไม่ถูกต้อง</v>
      </c>
      <c r="V775" s="149" t="str">
        <f>IF(ISNUMBER(S775),
IF(H$2=ตัวเลือก!A$30,"ยังไม่บันทึกข้อมูล",S775*0.47),"ข้อมูลไม่ถูกต้อง")</f>
        <v>ข้อมูลไม่ถูกต้อง</v>
      </c>
      <c r="W775" s="149" t="str">
        <f t="shared" ref="W775:W838" si="103">IF(AND(ISNUMBER(U775),ISNUMBER(V775)),((U775+V775)/1000),"ข้อมูลไม่ถูกต้อง")</f>
        <v>ข้อมูลไม่ถูกต้อง</v>
      </c>
      <c r="X775" s="148" t="str">
        <f t="shared" si="96"/>
        <v>ข้อมูลไม่ถูกต้อง</v>
      </c>
      <c r="Y775" s="38"/>
      <c r="Z775" s="38"/>
      <c r="AA775" s="38"/>
    </row>
    <row r="776" spans="1:27" x14ac:dyDescent="0.45">
      <c r="A776" s="38">
        <v>771</v>
      </c>
      <c r="B776" s="38"/>
      <c r="C776" s="38"/>
      <c r="D776" s="38"/>
      <c r="E776" s="38"/>
      <c r="F776" s="35"/>
      <c r="G776" s="35"/>
      <c r="H776" s="150"/>
      <c r="I776" s="38"/>
      <c r="J776" s="149" t="str">
        <f t="shared" si="97"/>
        <v>รอข้อมูลคอลัมน์ H</v>
      </c>
      <c r="K776" s="150"/>
      <c r="L776" s="150"/>
      <c r="M776" s="150"/>
      <c r="N776" s="149" t="str" cm="1">
        <f t="array" ref="N776">IF(AND(K776:M776=""),"ยังไม่บันทึกข้อมูล",
IF(M776&lt;&gt;"",
IF(M776&gt;=1.3,M776,"เป็นไม้พุ่ม"),
IF(K776+L776&gt;=1.3,K776+L776,"เป็นไม้พุ่ม")))</f>
        <v>ยังไม่บันทึกข้อมูล</v>
      </c>
      <c r="O776" s="149" t="str">
        <f t="shared" si="98"/>
        <v>ข้อมูลไม่ถูกต้อง</v>
      </c>
      <c r="P776" s="149" t="str">
        <f t="shared" si="99"/>
        <v>ข้อมูลไม่ถูกต้อง</v>
      </c>
      <c r="Q776" s="149" t="str">
        <f t="shared" si="100"/>
        <v>ข้อมูลไม่ถูกต้อง</v>
      </c>
      <c r="R776" s="149" t="str">
        <f t="shared" si="101"/>
        <v>ข้อมูลไม่ถูกต้อง</v>
      </c>
      <c r="S776" s="149" t="str">
        <f>IF(ISNUMBER(R776),
IF(H$2=ตัวเลือก!A$30,"ยังไม่บันทึกข้อมูล",R776*0.27),"ข้อมูลไม่ถูกต้อง")</f>
        <v>ข้อมูลไม่ถูกต้อง</v>
      </c>
      <c r="T776" s="149" t="str">
        <f t="shared" si="102"/>
        <v>ข้อมูลไม่ถูกต้อง</v>
      </c>
      <c r="U776" s="149" t="str">
        <f>IF(ISNUMBER(R776),
IF(H$2=ตัวเลือก!A$30,"ยังไม่บันทึกข้อมูล",R776*0.47),"ข้อมูลไม่ถูกต้อง")</f>
        <v>ข้อมูลไม่ถูกต้อง</v>
      </c>
      <c r="V776" s="149" t="str">
        <f>IF(ISNUMBER(S776),
IF(H$2=ตัวเลือก!A$30,"ยังไม่บันทึกข้อมูล",S776*0.47),"ข้อมูลไม่ถูกต้อง")</f>
        <v>ข้อมูลไม่ถูกต้อง</v>
      </c>
      <c r="W776" s="149" t="str">
        <f t="shared" si="103"/>
        <v>ข้อมูลไม่ถูกต้อง</v>
      </c>
      <c r="X776" s="148" t="str">
        <f t="shared" si="96"/>
        <v>ข้อมูลไม่ถูกต้อง</v>
      </c>
      <c r="Y776" s="38"/>
      <c r="Z776" s="38"/>
      <c r="AA776" s="38"/>
    </row>
    <row r="777" spans="1:27" x14ac:dyDescent="0.45">
      <c r="A777" s="38">
        <v>772</v>
      </c>
      <c r="B777" s="38"/>
      <c r="C777" s="38"/>
      <c r="D777" s="38"/>
      <c r="E777" s="38"/>
      <c r="F777" s="35"/>
      <c r="G777" s="35"/>
      <c r="H777" s="150"/>
      <c r="I777" s="38"/>
      <c r="J777" s="149" t="str">
        <f t="shared" si="97"/>
        <v>รอข้อมูลคอลัมน์ H</v>
      </c>
      <c r="K777" s="150"/>
      <c r="L777" s="150"/>
      <c r="M777" s="150"/>
      <c r="N777" s="149" t="str" cm="1">
        <f t="array" ref="N777">IF(AND(K777:M777=""),"ยังไม่บันทึกข้อมูล",
IF(M777&lt;&gt;"",
IF(M777&gt;=1.3,M777,"เป็นไม้พุ่ม"),
IF(K777+L777&gt;=1.3,K777+L777,"เป็นไม้พุ่ม")))</f>
        <v>ยังไม่บันทึกข้อมูล</v>
      </c>
      <c r="O777" s="149" t="str">
        <f t="shared" si="98"/>
        <v>ข้อมูลไม่ถูกต้อง</v>
      </c>
      <c r="P777" s="149" t="str">
        <f t="shared" si="99"/>
        <v>ข้อมูลไม่ถูกต้อง</v>
      </c>
      <c r="Q777" s="149" t="str">
        <f t="shared" si="100"/>
        <v>ข้อมูลไม่ถูกต้อง</v>
      </c>
      <c r="R777" s="149" t="str">
        <f t="shared" si="101"/>
        <v>ข้อมูลไม่ถูกต้อง</v>
      </c>
      <c r="S777" s="149" t="str">
        <f>IF(ISNUMBER(R777),
IF(H$2=ตัวเลือก!A$30,"ยังไม่บันทึกข้อมูล",R777*0.27),"ข้อมูลไม่ถูกต้อง")</f>
        <v>ข้อมูลไม่ถูกต้อง</v>
      </c>
      <c r="T777" s="149" t="str">
        <f t="shared" si="102"/>
        <v>ข้อมูลไม่ถูกต้อง</v>
      </c>
      <c r="U777" s="149" t="str">
        <f>IF(ISNUMBER(R777),
IF(H$2=ตัวเลือก!A$30,"ยังไม่บันทึกข้อมูล",R777*0.47),"ข้อมูลไม่ถูกต้อง")</f>
        <v>ข้อมูลไม่ถูกต้อง</v>
      </c>
      <c r="V777" s="149" t="str">
        <f>IF(ISNUMBER(S777),
IF(H$2=ตัวเลือก!A$30,"ยังไม่บันทึกข้อมูล",S777*0.47),"ข้อมูลไม่ถูกต้อง")</f>
        <v>ข้อมูลไม่ถูกต้อง</v>
      </c>
      <c r="W777" s="149" t="str">
        <f t="shared" si="103"/>
        <v>ข้อมูลไม่ถูกต้อง</v>
      </c>
      <c r="X777" s="148" t="str">
        <f t="shared" si="96"/>
        <v>ข้อมูลไม่ถูกต้อง</v>
      </c>
      <c r="Y777" s="38"/>
      <c r="Z777" s="38"/>
      <c r="AA777" s="38"/>
    </row>
    <row r="778" spans="1:27" x14ac:dyDescent="0.45">
      <c r="A778" s="38">
        <v>773</v>
      </c>
      <c r="B778" s="38"/>
      <c r="C778" s="38"/>
      <c r="D778" s="38"/>
      <c r="E778" s="38"/>
      <c r="F778" s="35"/>
      <c r="G778" s="35"/>
      <c r="H778" s="150"/>
      <c r="I778" s="38"/>
      <c r="J778" s="149" t="str">
        <f t="shared" si="97"/>
        <v>รอข้อมูลคอลัมน์ H</v>
      </c>
      <c r="K778" s="150"/>
      <c r="L778" s="150"/>
      <c r="M778" s="150"/>
      <c r="N778" s="149" t="str" cm="1">
        <f t="array" ref="N778">IF(AND(K778:M778=""),"ยังไม่บันทึกข้อมูล",
IF(M778&lt;&gt;"",
IF(M778&gt;=1.3,M778,"เป็นไม้พุ่ม"),
IF(K778+L778&gt;=1.3,K778+L778,"เป็นไม้พุ่ม")))</f>
        <v>ยังไม่บันทึกข้อมูล</v>
      </c>
      <c r="O778" s="149" t="str">
        <f t="shared" si="98"/>
        <v>ข้อมูลไม่ถูกต้อง</v>
      </c>
      <c r="P778" s="149" t="str">
        <f t="shared" si="99"/>
        <v>ข้อมูลไม่ถูกต้อง</v>
      </c>
      <c r="Q778" s="149" t="str">
        <f t="shared" si="100"/>
        <v>ข้อมูลไม่ถูกต้อง</v>
      </c>
      <c r="R778" s="149" t="str">
        <f t="shared" si="101"/>
        <v>ข้อมูลไม่ถูกต้อง</v>
      </c>
      <c r="S778" s="149" t="str">
        <f>IF(ISNUMBER(R778),
IF(H$2=ตัวเลือก!A$30,"ยังไม่บันทึกข้อมูล",R778*0.27),"ข้อมูลไม่ถูกต้อง")</f>
        <v>ข้อมูลไม่ถูกต้อง</v>
      </c>
      <c r="T778" s="149" t="str">
        <f t="shared" si="102"/>
        <v>ข้อมูลไม่ถูกต้อง</v>
      </c>
      <c r="U778" s="149" t="str">
        <f>IF(ISNUMBER(R778),
IF(H$2=ตัวเลือก!A$30,"ยังไม่บันทึกข้อมูล",R778*0.47),"ข้อมูลไม่ถูกต้อง")</f>
        <v>ข้อมูลไม่ถูกต้อง</v>
      </c>
      <c r="V778" s="149" t="str">
        <f>IF(ISNUMBER(S778),
IF(H$2=ตัวเลือก!A$30,"ยังไม่บันทึกข้อมูล",S778*0.47),"ข้อมูลไม่ถูกต้อง")</f>
        <v>ข้อมูลไม่ถูกต้อง</v>
      </c>
      <c r="W778" s="149" t="str">
        <f t="shared" si="103"/>
        <v>ข้อมูลไม่ถูกต้อง</v>
      </c>
      <c r="X778" s="148" t="str">
        <f t="shared" si="96"/>
        <v>ข้อมูลไม่ถูกต้อง</v>
      </c>
      <c r="Y778" s="38"/>
      <c r="Z778" s="38"/>
      <c r="AA778" s="38"/>
    </row>
    <row r="779" spans="1:27" x14ac:dyDescent="0.45">
      <c r="A779" s="38">
        <v>774</v>
      </c>
      <c r="B779" s="38"/>
      <c r="C779" s="38"/>
      <c r="D779" s="38"/>
      <c r="E779" s="38"/>
      <c r="F779" s="35"/>
      <c r="G779" s="35"/>
      <c r="H779" s="150"/>
      <c r="I779" s="38"/>
      <c r="J779" s="149" t="str">
        <f t="shared" si="97"/>
        <v>รอข้อมูลคอลัมน์ H</v>
      </c>
      <c r="K779" s="150"/>
      <c r="L779" s="150"/>
      <c r="M779" s="150"/>
      <c r="N779" s="149" t="str" cm="1">
        <f t="array" ref="N779">IF(AND(K779:M779=""),"ยังไม่บันทึกข้อมูล",
IF(M779&lt;&gt;"",
IF(M779&gt;=1.3,M779,"เป็นไม้พุ่ม"),
IF(K779+L779&gt;=1.3,K779+L779,"เป็นไม้พุ่ม")))</f>
        <v>ยังไม่บันทึกข้อมูล</v>
      </c>
      <c r="O779" s="149" t="str">
        <f t="shared" si="98"/>
        <v>ข้อมูลไม่ถูกต้อง</v>
      </c>
      <c r="P779" s="149" t="str">
        <f t="shared" si="99"/>
        <v>ข้อมูลไม่ถูกต้อง</v>
      </c>
      <c r="Q779" s="149" t="str">
        <f t="shared" si="100"/>
        <v>ข้อมูลไม่ถูกต้อง</v>
      </c>
      <c r="R779" s="149" t="str">
        <f t="shared" si="101"/>
        <v>ข้อมูลไม่ถูกต้อง</v>
      </c>
      <c r="S779" s="149" t="str">
        <f>IF(ISNUMBER(R779),
IF(H$2=ตัวเลือก!A$30,"ยังไม่บันทึกข้อมูล",R779*0.27),"ข้อมูลไม่ถูกต้อง")</f>
        <v>ข้อมูลไม่ถูกต้อง</v>
      </c>
      <c r="T779" s="149" t="str">
        <f t="shared" si="102"/>
        <v>ข้อมูลไม่ถูกต้อง</v>
      </c>
      <c r="U779" s="149" t="str">
        <f>IF(ISNUMBER(R779),
IF(H$2=ตัวเลือก!A$30,"ยังไม่บันทึกข้อมูล",R779*0.47),"ข้อมูลไม่ถูกต้อง")</f>
        <v>ข้อมูลไม่ถูกต้อง</v>
      </c>
      <c r="V779" s="149" t="str">
        <f>IF(ISNUMBER(S779),
IF(H$2=ตัวเลือก!A$30,"ยังไม่บันทึกข้อมูล",S779*0.47),"ข้อมูลไม่ถูกต้อง")</f>
        <v>ข้อมูลไม่ถูกต้อง</v>
      </c>
      <c r="W779" s="149" t="str">
        <f t="shared" si="103"/>
        <v>ข้อมูลไม่ถูกต้อง</v>
      </c>
      <c r="X779" s="148" t="str">
        <f t="shared" si="96"/>
        <v>ข้อมูลไม่ถูกต้อง</v>
      </c>
      <c r="Y779" s="38"/>
      <c r="Z779" s="38"/>
      <c r="AA779" s="38"/>
    </row>
    <row r="780" spans="1:27" x14ac:dyDescent="0.45">
      <c r="A780" s="38">
        <v>775</v>
      </c>
      <c r="B780" s="38"/>
      <c r="C780" s="38"/>
      <c r="D780" s="38"/>
      <c r="E780" s="38"/>
      <c r="F780" s="35"/>
      <c r="G780" s="35"/>
      <c r="H780" s="150"/>
      <c r="I780" s="38"/>
      <c r="J780" s="149" t="str">
        <f t="shared" si="97"/>
        <v>รอข้อมูลคอลัมน์ H</v>
      </c>
      <c r="K780" s="150"/>
      <c r="L780" s="150"/>
      <c r="M780" s="150"/>
      <c r="N780" s="149" t="str" cm="1">
        <f t="array" ref="N780">IF(AND(K780:M780=""),"ยังไม่บันทึกข้อมูล",
IF(M780&lt;&gt;"",
IF(M780&gt;=1.3,M780,"เป็นไม้พุ่ม"),
IF(K780+L780&gt;=1.3,K780+L780,"เป็นไม้พุ่ม")))</f>
        <v>ยังไม่บันทึกข้อมูล</v>
      </c>
      <c r="O780" s="149" t="str">
        <f t="shared" si="98"/>
        <v>ข้อมูลไม่ถูกต้อง</v>
      </c>
      <c r="P780" s="149" t="str">
        <f t="shared" si="99"/>
        <v>ข้อมูลไม่ถูกต้อง</v>
      </c>
      <c r="Q780" s="149" t="str">
        <f t="shared" si="100"/>
        <v>ข้อมูลไม่ถูกต้อง</v>
      </c>
      <c r="R780" s="149" t="str">
        <f t="shared" si="101"/>
        <v>ข้อมูลไม่ถูกต้อง</v>
      </c>
      <c r="S780" s="149" t="str">
        <f>IF(ISNUMBER(R780),
IF(H$2=ตัวเลือก!A$30,"ยังไม่บันทึกข้อมูล",R780*0.27),"ข้อมูลไม่ถูกต้อง")</f>
        <v>ข้อมูลไม่ถูกต้อง</v>
      </c>
      <c r="T780" s="149" t="str">
        <f t="shared" si="102"/>
        <v>ข้อมูลไม่ถูกต้อง</v>
      </c>
      <c r="U780" s="149" t="str">
        <f>IF(ISNUMBER(R780),
IF(H$2=ตัวเลือก!A$30,"ยังไม่บันทึกข้อมูล",R780*0.47),"ข้อมูลไม่ถูกต้อง")</f>
        <v>ข้อมูลไม่ถูกต้อง</v>
      </c>
      <c r="V780" s="149" t="str">
        <f>IF(ISNUMBER(S780),
IF(H$2=ตัวเลือก!A$30,"ยังไม่บันทึกข้อมูล",S780*0.47),"ข้อมูลไม่ถูกต้อง")</f>
        <v>ข้อมูลไม่ถูกต้อง</v>
      </c>
      <c r="W780" s="149" t="str">
        <f t="shared" si="103"/>
        <v>ข้อมูลไม่ถูกต้อง</v>
      </c>
      <c r="X780" s="148" t="str">
        <f t="shared" ref="X780:X843" si="104">IF(ISNUMBER(W780),W780*(44/12),"ข้อมูลไม่ถูกต้อง")</f>
        <v>ข้อมูลไม่ถูกต้อง</v>
      </c>
      <c r="Y780" s="38"/>
      <c r="Z780" s="38"/>
      <c r="AA780" s="38"/>
    </row>
    <row r="781" spans="1:27" x14ac:dyDescent="0.45">
      <c r="A781" s="38">
        <v>776</v>
      </c>
      <c r="B781" s="38"/>
      <c r="C781" s="38"/>
      <c r="D781" s="38"/>
      <c r="E781" s="38"/>
      <c r="F781" s="35"/>
      <c r="G781" s="35"/>
      <c r="H781" s="150"/>
      <c r="I781" s="38"/>
      <c r="J781" s="149" t="str">
        <f t="shared" si="97"/>
        <v>รอข้อมูลคอลัมน์ H</v>
      </c>
      <c r="K781" s="150"/>
      <c r="L781" s="150"/>
      <c r="M781" s="150"/>
      <c r="N781" s="149" t="str" cm="1">
        <f t="array" ref="N781">IF(AND(K781:M781=""),"ยังไม่บันทึกข้อมูล",
IF(M781&lt;&gt;"",
IF(M781&gt;=1.3,M781,"เป็นไม้พุ่ม"),
IF(K781+L781&gt;=1.3,K781+L781,"เป็นไม้พุ่ม")))</f>
        <v>ยังไม่บันทึกข้อมูล</v>
      </c>
      <c r="O781" s="149" t="str">
        <f t="shared" si="98"/>
        <v>ข้อมูลไม่ถูกต้อง</v>
      </c>
      <c r="P781" s="149" t="str">
        <f t="shared" si="99"/>
        <v>ข้อมูลไม่ถูกต้อง</v>
      </c>
      <c r="Q781" s="149" t="str">
        <f t="shared" si="100"/>
        <v>ข้อมูลไม่ถูกต้อง</v>
      </c>
      <c r="R781" s="149" t="str">
        <f t="shared" si="101"/>
        <v>ข้อมูลไม่ถูกต้อง</v>
      </c>
      <c r="S781" s="149" t="str">
        <f>IF(ISNUMBER(R781),
IF(H$2=ตัวเลือก!A$30,"ยังไม่บันทึกข้อมูล",R781*0.27),"ข้อมูลไม่ถูกต้อง")</f>
        <v>ข้อมูลไม่ถูกต้อง</v>
      </c>
      <c r="T781" s="149" t="str">
        <f t="shared" si="102"/>
        <v>ข้อมูลไม่ถูกต้อง</v>
      </c>
      <c r="U781" s="149" t="str">
        <f>IF(ISNUMBER(R781),
IF(H$2=ตัวเลือก!A$30,"ยังไม่บันทึกข้อมูล",R781*0.47),"ข้อมูลไม่ถูกต้อง")</f>
        <v>ข้อมูลไม่ถูกต้อง</v>
      </c>
      <c r="V781" s="149" t="str">
        <f>IF(ISNUMBER(S781),
IF(H$2=ตัวเลือก!A$30,"ยังไม่บันทึกข้อมูล",S781*0.47),"ข้อมูลไม่ถูกต้อง")</f>
        <v>ข้อมูลไม่ถูกต้อง</v>
      </c>
      <c r="W781" s="149" t="str">
        <f t="shared" si="103"/>
        <v>ข้อมูลไม่ถูกต้อง</v>
      </c>
      <c r="X781" s="148" t="str">
        <f t="shared" si="104"/>
        <v>ข้อมูลไม่ถูกต้อง</v>
      </c>
      <c r="Y781" s="38"/>
      <c r="Z781" s="38"/>
      <c r="AA781" s="38"/>
    </row>
    <row r="782" spans="1:27" x14ac:dyDescent="0.45">
      <c r="A782" s="38">
        <v>777</v>
      </c>
      <c r="B782" s="38"/>
      <c r="C782" s="38"/>
      <c r="D782" s="38"/>
      <c r="E782" s="38"/>
      <c r="F782" s="35"/>
      <c r="G782" s="35"/>
      <c r="H782" s="150"/>
      <c r="I782" s="38"/>
      <c r="J782" s="149" t="str">
        <f t="shared" si="97"/>
        <v>รอข้อมูลคอลัมน์ H</v>
      </c>
      <c r="K782" s="150"/>
      <c r="L782" s="150"/>
      <c r="M782" s="150"/>
      <c r="N782" s="149" t="str" cm="1">
        <f t="array" ref="N782">IF(AND(K782:M782=""),"ยังไม่บันทึกข้อมูล",
IF(M782&lt;&gt;"",
IF(M782&gt;=1.3,M782,"เป็นไม้พุ่ม"),
IF(K782+L782&gt;=1.3,K782+L782,"เป็นไม้พุ่ม")))</f>
        <v>ยังไม่บันทึกข้อมูล</v>
      </c>
      <c r="O782" s="149" t="str">
        <f t="shared" si="98"/>
        <v>ข้อมูลไม่ถูกต้อง</v>
      </c>
      <c r="P782" s="149" t="str">
        <f t="shared" si="99"/>
        <v>ข้อมูลไม่ถูกต้อง</v>
      </c>
      <c r="Q782" s="149" t="str">
        <f t="shared" si="100"/>
        <v>ข้อมูลไม่ถูกต้อง</v>
      </c>
      <c r="R782" s="149" t="str">
        <f t="shared" si="101"/>
        <v>ข้อมูลไม่ถูกต้อง</v>
      </c>
      <c r="S782" s="149" t="str">
        <f>IF(ISNUMBER(R782),
IF(H$2=ตัวเลือก!A$30,"ยังไม่บันทึกข้อมูล",R782*0.27),"ข้อมูลไม่ถูกต้อง")</f>
        <v>ข้อมูลไม่ถูกต้อง</v>
      </c>
      <c r="T782" s="149" t="str">
        <f t="shared" si="102"/>
        <v>ข้อมูลไม่ถูกต้อง</v>
      </c>
      <c r="U782" s="149" t="str">
        <f>IF(ISNUMBER(R782),
IF(H$2=ตัวเลือก!A$30,"ยังไม่บันทึกข้อมูล",R782*0.47),"ข้อมูลไม่ถูกต้อง")</f>
        <v>ข้อมูลไม่ถูกต้อง</v>
      </c>
      <c r="V782" s="149" t="str">
        <f>IF(ISNUMBER(S782),
IF(H$2=ตัวเลือก!A$30,"ยังไม่บันทึกข้อมูล",S782*0.47),"ข้อมูลไม่ถูกต้อง")</f>
        <v>ข้อมูลไม่ถูกต้อง</v>
      </c>
      <c r="W782" s="149" t="str">
        <f t="shared" si="103"/>
        <v>ข้อมูลไม่ถูกต้อง</v>
      </c>
      <c r="X782" s="148" t="str">
        <f t="shared" si="104"/>
        <v>ข้อมูลไม่ถูกต้อง</v>
      </c>
      <c r="Y782" s="38"/>
      <c r="Z782" s="38"/>
      <c r="AA782" s="38"/>
    </row>
    <row r="783" spans="1:27" x14ac:dyDescent="0.45">
      <c r="A783" s="38">
        <v>778</v>
      </c>
      <c r="B783" s="38"/>
      <c r="C783" s="38"/>
      <c r="D783" s="38"/>
      <c r="E783" s="38"/>
      <c r="F783" s="35"/>
      <c r="G783" s="35"/>
      <c r="H783" s="150"/>
      <c r="I783" s="38"/>
      <c r="J783" s="149" t="str">
        <f t="shared" ref="J783:J846" si="105">IF(H783="","รอข้อมูลคอลัมน์ H",
IF(H783/PI()&gt;=4.5,H783/PI(),"ไม่นำมาคำนวณ"))</f>
        <v>รอข้อมูลคอลัมน์ H</v>
      </c>
      <c r="K783" s="150"/>
      <c r="L783" s="150"/>
      <c r="M783" s="150"/>
      <c r="N783" s="149" t="str" cm="1">
        <f t="array" ref="N783">IF(AND(K783:M783=""),"ยังไม่บันทึกข้อมูล",
IF(M783&lt;&gt;"",
IF(M783&gt;=1.3,M783,"เป็นไม้พุ่ม"),
IF(K783+L783&gt;=1.3,K783+L783,"เป็นไม้พุ่ม")))</f>
        <v>ยังไม่บันทึกข้อมูล</v>
      </c>
      <c r="O783" s="149" t="str">
        <f t="shared" si="98"/>
        <v>ข้อมูลไม่ถูกต้อง</v>
      </c>
      <c r="P783" s="149" t="str">
        <f t="shared" si="99"/>
        <v>ข้อมูลไม่ถูกต้อง</v>
      </c>
      <c r="Q783" s="149" t="str">
        <f t="shared" si="100"/>
        <v>ข้อมูลไม่ถูกต้อง</v>
      </c>
      <c r="R783" s="149" t="str">
        <f t="shared" si="101"/>
        <v>ข้อมูลไม่ถูกต้อง</v>
      </c>
      <c r="S783" s="149" t="str">
        <f>IF(ISNUMBER(R783),
IF(H$2=ตัวเลือก!A$30,"ยังไม่บันทึกข้อมูล",R783*0.27),"ข้อมูลไม่ถูกต้อง")</f>
        <v>ข้อมูลไม่ถูกต้อง</v>
      </c>
      <c r="T783" s="149" t="str">
        <f t="shared" si="102"/>
        <v>ข้อมูลไม่ถูกต้อง</v>
      </c>
      <c r="U783" s="149" t="str">
        <f>IF(ISNUMBER(R783),
IF(H$2=ตัวเลือก!A$30,"ยังไม่บันทึกข้อมูล",R783*0.47),"ข้อมูลไม่ถูกต้อง")</f>
        <v>ข้อมูลไม่ถูกต้อง</v>
      </c>
      <c r="V783" s="149" t="str">
        <f>IF(ISNUMBER(S783),
IF(H$2=ตัวเลือก!A$30,"ยังไม่บันทึกข้อมูล",S783*0.47),"ข้อมูลไม่ถูกต้อง")</f>
        <v>ข้อมูลไม่ถูกต้อง</v>
      </c>
      <c r="W783" s="149" t="str">
        <f t="shared" si="103"/>
        <v>ข้อมูลไม่ถูกต้อง</v>
      </c>
      <c r="X783" s="148" t="str">
        <f t="shared" si="104"/>
        <v>ข้อมูลไม่ถูกต้อง</v>
      </c>
      <c r="Y783" s="38"/>
      <c r="Z783" s="38"/>
      <c r="AA783" s="38"/>
    </row>
    <row r="784" spans="1:27" x14ac:dyDescent="0.45">
      <c r="A784" s="38">
        <v>779</v>
      </c>
      <c r="B784" s="38"/>
      <c r="C784" s="38"/>
      <c r="D784" s="38"/>
      <c r="E784" s="38"/>
      <c r="F784" s="35"/>
      <c r="G784" s="35"/>
      <c r="H784" s="150"/>
      <c r="I784" s="38"/>
      <c r="J784" s="149" t="str">
        <f t="shared" si="105"/>
        <v>รอข้อมูลคอลัมน์ H</v>
      </c>
      <c r="K784" s="150"/>
      <c r="L784" s="150"/>
      <c r="M784" s="150"/>
      <c r="N784" s="149" t="str" cm="1">
        <f t="array" ref="N784">IF(AND(K784:M784=""),"ยังไม่บันทึกข้อมูล",
IF(M784&lt;&gt;"",
IF(M784&gt;=1.3,M784,"เป็นไม้พุ่ม"),
IF(K784+L784&gt;=1.3,K784+L784,"เป็นไม้พุ่ม")))</f>
        <v>ยังไม่บันทึกข้อมูล</v>
      </c>
      <c r="O784" s="149" t="str">
        <f t="shared" si="98"/>
        <v>ข้อมูลไม่ถูกต้อง</v>
      </c>
      <c r="P784" s="149" t="str">
        <f t="shared" si="99"/>
        <v>ข้อมูลไม่ถูกต้อง</v>
      </c>
      <c r="Q784" s="149" t="str">
        <f t="shared" si="100"/>
        <v>ข้อมูลไม่ถูกต้อง</v>
      </c>
      <c r="R784" s="149" t="str">
        <f t="shared" si="101"/>
        <v>ข้อมูลไม่ถูกต้อง</v>
      </c>
      <c r="S784" s="149" t="str">
        <f>IF(ISNUMBER(R784),
IF(H$2=ตัวเลือก!A$30,"ยังไม่บันทึกข้อมูล",R784*0.27),"ข้อมูลไม่ถูกต้อง")</f>
        <v>ข้อมูลไม่ถูกต้อง</v>
      </c>
      <c r="T784" s="149" t="str">
        <f t="shared" si="102"/>
        <v>ข้อมูลไม่ถูกต้อง</v>
      </c>
      <c r="U784" s="149" t="str">
        <f>IF(ISNUMBER(R784),
IF(H$2=ตัวเลือก!A$30,"ยังไม่บันทึกข้อมูล",R784*0.47),"ข้อมูลไม่ถูกต้อง")</f>
        <v>ข้อมูลไม่ถูกต้อง</v>
      </c>
      <c r="V784" s="149" t="str">
        <f>IF(ISNUMBER(S784),
IF(H$2=ตัวเลือก!A$30,"ยังไม่บันทึกข้อมูล",S784*0.47),"ข้อมูลไม่ถูกต้อง")</f>
        <v>ข้อมูลไม่ถูกต้อง</v>
      </c>
      <c r="W784" s="149" t="str">
        <f t="shared" si="103"/>
        <v>ข้อมูลไม่ถูกต้อง</v>
      </c>
      <c r="X784" s="148" t="str">
        <f t="shared" si="104"/>
        <v>ข้อมูลไม่ถูกต้อง</v>
      </c>
      <c r="Y784" s="38"/>
      <c r="Z784" s="38"/>
      <c r="AA784" s="38"/>
    </row>
    <row r="785" spans="1:27" x14ac:dyDescent="0.45">
      <c r="A785" s="38">
        <v>780</v>
      </c>
      <c r="B785" s="38"/>
      <c r="C785" s="38"/>
      <c r="D785" s="38"/>
      <c r="E785" s="38"/>
      <c r="F785" s="35"/>
      <c r="G785" s="35"/>
      <c r="H785" s="150"/>
      <c r="I785" s="38"/>
      <c r="J785" s="149" t="str">
        <f t="shared" si="105"/>
        <v>รอข้อมูลคอลัมน์ H</v>
      </c>
      <c r="K785" s="150"/>
      <c r="L785" s="150"/>
      <c r="M785" s="150"/>
      <c r="N785" s="149" t="str" cm="1">
        <f t="array" ref="N785">IF(AND(K785:M785=""),"ยังไม่บันทึกข้อมูล",
IF(M785&lt;&gt;"",
IF(M785&gt;=1.3,M785,"เป็นไม้พุ่ม"),
IF(K785+L785&gt;=1.3,K785+L785,"เป็นไม้พุ่ม")))</f>
        <v>ยังไม่บันทึกข้อมูล</v>
      </c>
      <c r="O785" s="149" t="str">
        <f t="shared" si="98"/>
        <v>ข้อมูลไม่ถูกต้อง</v>
      </c>
      <c r="P785" s="149" t="str">
        <f t="shared" si="99"/>
        <v>ข้อมูลไม่ถูกต้อง</v>
      </c>
      <c r="Q785" s="149" t="str">
        <f t="shared" si="100"/>
        <v>ข้อมูลไม่ถูกต้อง</v>
      </c>
      <c r="R785" s="149" t="str">
        <f t="shared" si="101"/>
        <v>ข้อมูลไม่ถูกต้อง</v>
      </c>
      <c r="S785" s="149" t="str">
        <f>IF(ISNUMBER(R785),
IF(H$2=ตัวเลือก!A$30,"ยังไม่บันทึกข้อมูล",R785*0.27),"ข้อมูลไม่ถูกต้อง")</f>
        <v>ข้อมูลไม่ถูกต้อง</v>
      </c>
      <c r="T785" s="149" t="str">
        <f t="shared" si="102"/>
        <v>ข้อมูลไม่ถูกต้อง</v>
      </c>
      <c r="U785" s="149" t="str">
        <f>IF(ISNUMBER(R785),
IF(H$2=ตัวเลือก!A$30,"ยังไม่บันทึกข้อมูล",R785*0.47),"ข้อมูลไม่ถูกต้อง")</f>
        <v>ข้อมูลไม่ถูกต้อง</v>
      </c>
      <c r="V785" s="149" t="str">
        <f>IF(ISNUMBER(S785),
IF(H$2=ตัวเลือก!A$30,"ยังไม่บันทึกข้อมูล",S785*0.47),"ข้อมูลไม่ถูกต้อง")</f>
        <v>ข้อมูลไม่ถูกต้อง</v>
      </c>
      <c r="W785" s="149" t="str">
        <f t="shared" si="103"/>
        <v>ข้อมูลไม่ถูกต้อง</v>
      </c>
      <c r="X785" s="148" t="str">
        <f t="shared" si="104"/>
        <v>ข้อมูลไม่ถูกต้อง</v>
      </c>
      <c r="Y785" s="38"/>
      <c r="Z785" s="38"/>
      <c r="AA785" s="38"/>
    </row>
    <row r="786" spans="1:27" x14ac:dyDescent="0.45">
      <c r="A786" s="38">
        <v>781</v>
      </c>
      <c r="B786" s="38"/>
      <c r="C786" s="38"/>
      <c r="D786" s="38"/>
      <c r="E786" s="38"/>
      <c r="F786" s="35"/>
      <c r="G786" s="35"/>
      <c r="H786" s="150"/>
      <c r="I786" s="38"/>
      <c r="J786" s="149" t="str">
        <f t="shared" si="105"/>
        <v>รอข้อมูลคอลัมน์ H</v>
      </c>
      <c r="K786" s="150"/>
      <c r="L786" s="150"/>
      <c r="M786" s="150"/>
      <c r="N786" s="149" t="str" cm="1">
        <f t="array" ref="N786">IF(AND(K786:M786=""),"ยังไม่บันทึกข้อมูล",
IF(M786&lt;&gt;"",
IF(M786&gt;=1.3,M786,"เป็นไม้พุ่ม"),
IF(K786+L786&gt;=1.3,K786+L786,"เป็นไม้พุ่ม")))</f>
        <v>ยังไม่บันทึกข้อมูล</v>
      </c>
      <c r="O786" s="149" t="str">
        <f t="shared" si="98"/>
        <v>ข้อมูลไม่ถูกต้อง</v>
      </c>
      <c r="P786" s="149" t="str">
        <f t="shared" si="99"/>
        <v>ข้อมูลไม่ถูกต้อง</v>
      </c>
      <c r="Q786" s="149" t="str">
        <f t="shared" si="100"/>
        <v>ข้อมูลไม่ถูกต้อง</v>
      </c>
      <c r="R786" s="149" t="str">
        <f t="shared" si="101"/>
        <v>ข้อมูลไม่ถูกต้อง</v>
      </c>
      <c r="S786" s="149" t="str">
        <f>IF(ISNUMBER(R786),
IF(H$2=ตัวเลือก!A$30,"ยังไม่บันทึกข้อมูล",R786*0.27),"ข้อมูลไม่ถูกต้อง")</f>
        <v>ข้อมูลไม่ถูกต้อง</v>
      </c>
      <c r="T786" s="149" t="str">
        <f t="shared" si="102"/>
        <v>ข้อมูลไม่ถูกต้อง</v>
      </c>
      <c r="U786" s="149" t="str">
        <f>IF(ISNUMBER(R786),
IF(H$2=ตัวเลือก!A$30,"ยังไม่บันทึกข้อมูล",R786*0.47),"ข้อมูลไม่ถูกต้อง")</f>
        <v>ข้อมูลไม่ถูกต้อง</v>
      </c>
      <c r="V786" s="149" t="str">
        <f>IF(ISNUMBER(S786),
IF(H$2=ตัวเลือก!A$30,"ยังไม่บันทึกข้อมูล",S786*0.47),"ข้อมูลไม่ถูกต้อง")</f>
        <v>ข้อมูลไม่ถูกต้อง</v>
      </c>
      <c r="W786" s="149" t="str">
        <f t="shared" si="103"/>
        <v>ข้อมูลไม่ถูกต้อง</v>
      </c>
      <c r="X786" s="148" t="str">
        <f t="shared" si="104"/>
        <v>ข้อมูลไม่ถูกต้อง</v>
      </c>
      <c r="Y786" s="38"/>
      <c r="Z786" s="38"/>
      <c r="AA786" s="38"/>
    </row>
    <row r="787" spans="1:27" x14ac:dyDescent="0.45">
      <c r="A787" s="38">
        <v>782</v>
      </c>
      <c r="B787" s="38"/>
      <c r="C787" s="38"/>
      <c r="D787" s="38"/>
      <c r="E787" s="38"/>
      <c r="F787" s="35"/>
      <c r="G787" s="35"/>
      <c r="H787" s="150"/>
      <c r="I787" s="38"/>
      <c r="J787" s="149" t="str">
        <f t="shared" si="105"/>
        <v>รอข้อมูลคอลัมน์ H</v>
      </c>
      <c r="K787" s="150"/>
      <c r="L787" s="150"/>
      <c r="M787" s="150"/>
      <c r="N787" s="149" t="str" cm="1">
        <f t="array" ref="N787">IF(AND(K787:M787=""),"ยังไม่บันทึกข้อมูล",
IF(M787&lt;&gt;"",
IF(M787&gt;=1.3,M787,"เป็นไม้พุ่ม"),
IF(K787+L787&gt;=1.3,K787+L787,"เป็นไม้พุ่ม")))</f>
        <v>ยังไม่บันทึกข้อมูล</v>
      </c>
      <c r="O787" s="149" t="str">
        <f t="shared" si="98"/>
        <v>ข้อมูลไม่ถูกต้อง</v>
      </c>
      <c r="P787" s="149" t="str">
        <f t="shared" si="99"/>
        <v>ข้อมูลไม่ถูกต้อง</v>
      </c>
      <c r="Q787" s="149" t="str">
        <f t="shared" si="100"/>
        <v>ข้อมูลไม่ถูกต้อง</v>
      </c>
      <c r="R787" s="149" t="str">
        <f t="shared" si="101"/>
        <v>ข้อมูลไม่ถูกต้อง</v>
      </c>
      <c r="S787" s="149" t="str">
        <f>IF(ISNUMBER(R787),
IF(H$2=ตัวเลือก!A$30,"ยังไม่บันทึกข้อมูล",R787*0.27),"ข้อมูลไม่ถูกต้อง")</f>
        <v>ข้อมูลไม่ถูกต้อง</v>
      </c>
      <c r="T787" s="149" t="str">
        <f t="shared" si="102"/>
        <v>ข้อมูลไม่ถูกต้อง</v>
      </c>
      <c r="U787" s="149" t="str">
        <f>IF(ISNUMBER(R787),
IF(H$2=ตัวเลือก!A$30,"ยังไม่บันทึกข้อมูล",R787*0.47),"ข้อมูลไม่ถูกต้อง")</f>
        <v>ข้อมูลไม่ถูกต้อง</v>
      </c>
      <c r="V787" s="149" t="str">
        <f>IF(ISNUMBER(S787),
IF(H$2=ตัวเลือก!A$30,"ยังไม่บันทึกข้อมูล",S787*0.47),"ข้อมูลไม่ถูกต้อง")</f>
        <v>ข้อมูลไม่ถูกต้อง</v>
      </c>
      <c r="W787" s="149" t="str">
        <f t="shared" si="103"/>
        <v>ข้อมูลไม่ถูกต้อง</v>
      </c>
      <c r="X787" s="148" t="str">
        <f t="shared" si="104"/>
        <v>ข้อมูลไม่ถูกต้อง</v>
      </c>
      <c r="Y787" s="38"/>
      <c r="Z787" s="38"/>
      <c r="AA787" s="38"/>
    </row>
    <row r="788" spans="1:27" x14ac:dyDescent="0.45">
      <c r="A788" s="38">
        <v>783</v>
      </c>
      <c r="B788" s="38"/>
      <c r="C788" s="38"/>
      <c r="D788" s="38"/>
      <c r="E788" s="38"/>
      <c r="F788" s="35"/>
      <c r="G788" s="35"/>
      <c r="H788" s="150"/>
      <c r="I788" s="38"/>
      <c r="J788" s="149" t="str">
        <f t="shared" si="105"/>
        <v>รอข้อมูลคอลัมน์ H</v>
      </c>
      <c r="K788" s="150"/>
      <c r="L788" s="150"/>
      <c r="M788" s="150"/>
      <c r="N788" s="149" t="str" cm="1">
        <f t="array" ref="N788">IF(AND(K788:M788=""),"ยังไม่บันทึกข้อมูล",
IF(M788&lt;&gt;"",
IF(M788&gt;=1.3,M788,"เป็นไม้พุ่ม"),
IF(K788+L788&gt;=1.3,K788+L788,"เป็นไม้พุ่ม")))</f>
        <v>ยังไม่บันทึกข้อมูล</v>
      </c>
      <c r="O788" s="149" t="str">
        <f t="shared" si="98"/>
        <v>ข้อมูลไม่ถูกต้อง</v>
      </c>
      <c r="P788" s="149" t="str">
        <f t="shared" si="99"/>
        <v>ข้อมูลไม่ถูกต้อง</v>
      </c>
      <c r="Q788" s="149" t="str">
        <f t="shared" si="100"/>
        <v>ข้อมูลไม่ถูกต้อง</v>
      </c>
      <c r="R788" s="149" t="str">
        <f t="shared" si="101"/>
        <v>ข้อมูลไม่ถูกต้อง</v>
      </c>
      <c r="S788" s="149" t="str">
        <f>IF(ISNUMBER(R788),
IF(H$2=ตัวเลือก!A$30,"ยังไม่บันทึกข้อมูล",R788*0.27),"ข้อมูลไม่ถูกต้อง")</f>
        <v>ข้อมูลไม่ถูกต้อง</v>
      </c>
      <c r="T788" s="149" t="str">
        <f t="shared" si="102"/>
        <v>ข้อมูลไม่ถูกต้อง</v>
      </c>
      <c r="U788" s="149" t="str">
        <f>IF(ISNUMBER(R788),
IF(H$2=ตัวเลือก!A$30,"ยังไม่บันทึกข้อมูล",R788*0.47),"ข้อมูลไม่ถูกต้อง")</f>
        <v>ข้อมูลไม่ถูกต้อง</v>
      </c>
      <c r="V788" s="149" t="str">
        <f>IF(ISNUMBER(S788),
IF(H$2=ตัวเลือก!A$30,"ยังไม่บันทึกข้อมูล",S788*0.47),"ข้อมูลไม่ถูกต้อง")</f>
        <v>ข้อมูลไม่ถูกต้อง</v>
      </c>
      <c r="W788" s="149" t="str">
        <f t="shared" si="103"/>
        <v>ข้อมูลไม่ถูกต้อง</v>
      </c>
      <c r="X788" s="148" t="str">
        <f t="shared" si="104"/>
        <v>ข้อมูลไม่ถูกต้อง</v>
      </c>
      <c r="Y788" s="38"/>
      <c r="Z788" s="38"/>
      <c r="AA788" s="38"/>
    </row>
    <row r="789" spans="1:27" x14ac:dyDescent="0.45">
      <c r="A789" s="38">
        <v>784</v>
      </c>
      <c r="B789" s="38"/>
      <c r="C789" s="38"/>
      <c r="D789" s="38"/>
      <c r="E789" s="38"/>
      <c r="F789" s="35"/>
      <c r="G789" s="35"/>
      <c r="H789" s="150"/>
      <c r="I789" s="38"/>
      <c r="J789" s="149" t="str">
        <f t="shared" si="105"/>
        <v>รอข้อมูลคอลัมน์ H</v>
      </c>
      <c r="K789" s="150"/>
      <c r="L789" s="150"/>
      <c r="M789" s="150"/>
      <c r="N789" s="149" t="str" cm="1">
        <f t="array" ref="N789">IF(AND(K789:M789=""),"ยังไม่บันทึกข้อมูล",
IF(M789&lt;&gt;"",
IF(M789&gt;=1.3,M789,"เป็นไม้พุ่ม"),
IF(K789+L789&gt;=1.3,K789+L789,"เป็นไม้พุ่ม")))</f>
        <v>ยังไม่บันทึกข้อมูล</v>
      </c>
      <c r="O789" s="149" t="str">
        <f t="shared" si="98"/>
        <v>ข้อมูลไม่ถูกต้อง</v>
      </c>
      <c r="P789" s="149" t="str">
        <f t="shared" si="99"/>
        <v>ข้อมูลไม่ถูกต้อง</v>
      </c>
      <c r="Q789" s="149" t="str">
        <f t="shared" si="100"/>
        <v>ข้อมูลไม่ถูกต้อง</v>
      </c>
      <c r="R789" s="149" t="str">
        <f t="shared" si="101"/>
        <v>ข้อมูลไม่ถูกต้อง</v>
      </c>
      <c r="S789" s="149" t="str">
        <f>IF(ISNUMBER(R789),
IF(H$2=ตัวเลือก!A$30,"ยังไม่บันทึกข้อมูล",R789*0.27),"ข้อมูลไม่ถูกต้อง")</f>
        <v>ข้อมูลไม่ถูกต้อง</v>
      </c>
      <c r="T789" s="149" t="str">
        <f t="shared" si="102"/>
        <v>ข้อมูลไม่ถูกต้อง</v>
      </c>
      <c r="U789" s="149" t="str">
        <f>IF(ISNUMBER(R789),
IF(H$2=ตัวเลือก!A$30,"ยังไม่บันทึกข้อมูล",R789*0.47),"ข้อมูลไม่ถูกต้อง")</f>
        <v>ข้อมูลไม่ถูกต้อง</v>
      </c>
      <c r="V789" s="149" t="str">
        <f>IF(ISNUMBER(S789),
IF(H$2=ตัวเลือก!A$30,"ยังไม่บันทึกข้อมูล",S789*0.47),"ข้อมูลไม่ถูกต้อง")</f>
        <v>ข้อมูลไม่ถูกต้อง</v>
      </c>
      <c r="W789" s="149" t="str">
        <f t="shared" si="103"/>
        <v>ข้อมูลไม่ถูกต้อง</v>
      </c>
      <c r="X789" s="148" t="str">
        <f t="shared" si="104"/>
        <v>ข้อมูลไม่ถูกต้อง</v>
      </c>
      <c r="Y789" s="38"/>
      <c r="Z789" s="38"/>
      <c r="AA789" s="38"/>
    </row>
    <row r="790" spans="1:27" x14ac:dyDescent="0.45">
      <c r="A790" s="38">
        <v>785</v>
      </c>
      <c r="B790" s="38"/>
      <c r="C790" s="38"/>
      <c r="D790" s="38"/>
      <c r="E790" s="38"/>
      <c r="F790" s="35"/>
      <c r="G790" s="35"/>
      <c r="H790" s="150"/>
      <c r="I790" s="38"/>
      <c r="J790" s="149" t="str">
        <f t="shared" si="105"/>
        <v>รอข้อมูลคอลัมน์ H</v>
      </c>
      <c r="K790" s="150"/>
      <c r="L790" s="150"/>
      <c r="M790" s="150"/>
      <c r="N790" s="149" t="str" cm="1">
        <f t="array" ref="N790">IF(AND(K790:M790=""),"ยังไม่บันทึกข้อมูล",
IF(M790&lt;&gt;"",
IF(M790&gt;=1.3,M790,"เป็นไม้พุ่ม"),
IF(K790+L790&gt;=1.3,K790+L790,"เป็นไม้พุ่ม")))</f>
        <v>ยังไม่บันทึกข้อมูล</v>
      </c>
      <c r="O790" s="149" t="str">
        <f t="shared" si="98"/>
        <v>ข้อมูลไม่ถูกต้อง</v>
      </c>
      <c r="P790" s="149" t="str">
        <f t="shared" si="99"/>
        <v>ข้อมูลไม่ถูกต้อง</v>
      </c>
      <c r="Q790" s="149" t="str">
        <f t="shared" si="100"/>
        <v>ข้อมูลไม่ถูกต้อง</v>
      </c>
      <c r="R790" s="149" t="str">
        <f t="shared" si="101"/>
        <v>ข้อมูลไม่ถูกต้อง</v>
      </c>
      <c r="S790" s="149" t="str">
        <f>IF(ISNUMBER(R790),
IF(H$2=ตัวเลือก!A$30,"ยังไม่บันทึกข้อมูล",R790*0.27),"ข้อมูลไม่ถูกต้อง")</f>
        <v>ข้อมูลไม่ถูกต้อง</v>
      </c>
      <c r="T790" s="149" t="str">
        <f t="shared" si="102"/>
        <v>ข้อมูลไม่ถูกต้อง</v>
      </c>
      <c r="U790" s="149" t="str">
        <f>IF(ISNUMBER(R790),
IF(H$2=ตัวเลือก!A$30,"ยังไม่บันทึกข้อมูล",R790*0.47),"ข้อมูลไม่ถูกต้อง")</f>
        <v>ข้อมูลไม่ถูกต้อง</v>
      </c>
      <c r="V790" s="149" t="str">
        <f>IF(ISNUMBER(S790),
IF(H$2=ตัวเลือก!A$30,"ยังไม่บันทึกข้อมูล",S790*0.47),"ข้อมูลไม่ถูกต้อง")</f>
        <v>ข้อมูลไม่ถูกต้อง</v>
      </c>
      <c r="W790" s="149" t="str">
        <f t="shared" si="103"/>
        <v>ข้อมูลไม่ถูกต้อง</v>
      </c>
      <c r="X790" s="148" t="str">
        <f t="shared" si="104"/>
        <v>ข้อมูลไม่ถูกต้อง</v>
      </c>
      <c r="Y790" s="38"/>
      <c r="Z790" s="38"/>
      <c r="AA790" s="38"/>
    </row>
    <row r="791" spans="1:27" x14ac:dyDescent="0.45">
      <c r="A791" s="38">
        <v>786</v>
      </c>
      <c r="B791" s="38"/>
      <c r="C791" s="38"/>
      <c r="D791" s="38"/>
      <c r="E791" s="38"/>
      <c r="F791" s="35"/>
      <c r="G791" s="35"/>
      <c r="H791" s="150"/>
      <c r="I791" s="38"/>
      <c r="J791" s="149" t="str">
        <f t="shared" si="105"/>
        <v>รอข้อมูลคอลัมน์ H</v>
      </c>
      <c r="K791" s="150"/>
      <c r="L791" s="150"/>
      <c r="M791" s="150"/>
      <c r="N791" s="149" t="str" cm="1">
        <f t="array" ref="N791">IF(AND(K791:M791=""),"ยังไม่บันทึกข้อมูล",
IF(M791&lt;&gt;"",
IF(M791&gt;=1.3,M791,"เป็นไม้พุ่ม"),
IF(K791+L791&gt;=1.3,K791+L791,"เป็นไม้พุ่ม")))</f>
        <v>ยังไม่บันทึกข้อมูล</v>
      </c>
      <c r="O791" s="149" t="str">
        <f t="shared" si="98"/>
        <v>ข้อมูลไม่ถูกต้อง</v>
      </c>
      <c r="P791" s="149" t="str">
        <f t="shared" si="99"/>
        <v>ข้อมูลไม่ถูกต้อง</v>
      </c>
      <c r="Q791" s="149" t="str">
        <f t="shared" si="100"/>
        <v>ข้อมูลไม่ถูกต้อง</v>
      </c>
      <c r="R791" s="149" t="str">
        <f t="shared" si="101"/>
        <v>ข้อมูลไม่ถูกต้อง</v>
      </c>
      <c r="S791" s="149" t="str">
        <f>IF(ISNUMBER(R791),
IF(H$2=ตัวเลือก!A$30,"ยังไม่บันทึกข้อมูล",R791*0.27),"ข้อมูลไม่ถูกต้อง")</f>
        <v>ข้อมูลไม่ถูกต้อง</v>
      </c>
      <c r="T791" s="149" t="str">
        <f t="shared" si="102"/>
        <v>ข้อมูลไม่ถูกต้อง</v>
      </c>
      <c r="U791" s="149" t="str">
        <f>IF(ISNUMBER(R791),
IF(H$2=ตัวเลือก!A$30,"ยังไม่บันทึกข้อมูล",R791*0.47),"ข้อมูลไม่ถูกต้อง")</f>
        <v>ข้อมูลไม่ถูกต้อง</v>
      </c>
      <c r="V791" s="149" t="str">
        <f>IF(ISNUMBER(S791),
IF(H$2=ตัวเลือก!A$30,"ยังไม่บันทึกข้อมูล",S791*0.47),"ข้อมูลไม่ถูกต้อง")</f>
        <v>ข้อมูลไม่ถูกต้อง</v>
      </c>
      <c r="W791" s="149" t="str">
        <f t="shared" si="103"/>
        <v>ข้อมูลไม่ถูกต้อง</v>
      </c>
      <c r="X791" s="148" t="str">
        <f t="shared" si="104"/>
        <v>ข้อมูลไม่ถูกต้อง</v>
      </c>
      <c r="Y791" s="38"/>
      <c r="Z791" s="38"/>
      <c r="AA791" s="38"/>
    </row>
    <row r="792" spans="1:27" x14ac:dyDescent="0.45">
      <c r="A792" s="38">
        <v>787</v>
      </c>
      <c r="B792" s="38"/>
      <c r="C792" s="38"/>
      <c r="D792" s="38"/>
      <c r="E792" s="38"/>
      <c r="F792" s="35"/>
      <c r="G792" s="35"/>
      <c r="H792" s="150"/>
      <c r="I792" s="38"/>
      <c r="J792" s="149" t="str">
        <f t="shared" si="105"/>
        <v>รอข้อมูลคอลัมน์ H</v>
      </c>
      <c r="K792" s="150"/>
      <c r="L792" s="150"/>
      <c r="M792" s="150"/>
      <c r="N792" s="149" t="str" cm="1">
        <f t="array" ref="N792">IF(AND(K792:M792=""),"ยังไม่บันทึกข้อมูล",
IF(M792&lt;&gt;"",
IF(M792&gt;=1.3,M792,"เป็นไม้พุ่ม"),
IF(K792+L792&gt;=1.3,K792+L792,"เป็นไม้พุ่ม")))</f>
        <v>ยังไม่บันทึกข้อมูล</v>
      </c>
      <c r="O792" s="149" t="str">
        <f t="shared" si="98"/>
        <v>ข้อมูลไม่ถูกต้อง</v>
      </c>
      <c r="P792" s="149" t="str">
        <f t="shared" si="99"/>
        <v>ข้อมูลไม่ถูกต้อง</v>
      </c>
      <c r="Q792" s="149" t="str">
        <f t="shared" si="100"/>
        <v>ข้อมูลไม่ถูกต้อง</v>
      </c>
      <c r="R792" s="149" t="str">
        <f t="shared" si="101"/>
        <v>ข้อมูลไม่ถูกต้อง</v>
      </c>
      <c r="S792" s="149" t="str">
        <f>IF(ISNUMBER(R792),
IF(H$2=ตัวเลือก!A$30,"ยังไม่บันทึกข้อมูล",R792*0.27),"ข้อมูลไม่ถูกต้อง")</f>
        <v>ข้อมูลไม่ถูกต้อง</v>
      </c>
      <c r="T792" s="149" t="str">
        <f t="shared" si="102"/>
        <v>ข้อมูลไม่ถูกต้อง</v>
      </c>
      <c r="U792" s="149" t="str">
        <f>IF(ISNUMBER(R792),
IF(H$2=ตัวเลือก!A$30,"ยังไม่บันทึกข้อมูล",R792*0.47),"ข้อมูลไม่ถูกต้อง")</f>
        <v>ข้อมูลไม่ถูกต้อง</v>
      </c>
      <c r="V792" s="149" t="str">
        <f>IF(ISNUMBER(S792),
IF(H$2=ตัวเลือก!A$30,"ยังไม่บันทึกข้อมูล",S792*0.47),"ข้อมูลไม่ถูกต้อง")</f>
        <v>ข้อมูลไม่ถูกต้อง</v>
      </c>
      <c r="W792" s="149" t="str">
        <f t="shared" si="103"/>
        <v>ข้อมูลไม่ถูกต้อง</v>
      </c>
      <c r="X792" s="148" t="str">
        <f t="shared" si="104"/>
        <v>ข้อมูลไม่ถูกต้อง</v>
      </c>
      <c r="Y792" s="38"/>
      <c r="Z792" s="38"/>
      <c r="AA792" s="38"/>
    </row>
    <row r="793" spans="1:27" x14ac:dyDescent="0.45">
      <c r="A793" s="38">
        <v>788</v>
      </c>
      <c r="B793" s="38"/>
      <c r="C793" s="38"/>
      <c r="D793" s="38"/>
      <c r="E793" s="38"/>
      <c r="F793" s="35"/>
      <c r="G793" s="35"/>
      <c r="H793" s="150"/>
      <c r="I793" s="38"/>
      <c r="J793" s="149" t="str">
        <f t="shared" si="105"/>
        <v>รอข้อมูลคอลัมน์ H</v>
      </c>
      <c r="K793" s="150"/>
      <c r="L793" s="150"/>
      <c r="M793" s="150"/>
      <c r="N793" s="149" t="str" cm="1">
        <f t="array" ref="N793">IF(AND(K793:M793=""),"ยังไม่บันทึกข้อมูล",
IF(M793&lt;&gt;"",
IF(M793&gt;=1.3,M793,"เป็นไม้พุ่ม"),
IF(K793+L793&gt;=1.3,K793+L793,"เป็นไม้พุ่ม")))</f>
        <v>ยังไม่บันทึกข้อมูล</v>
      </c>
      <c r="O793" s="149" t="str">
        <f t="shared" si="98"/>
        <v>ข้อมูลไม่ถูกต้อง</v>
      </c>
      <c r="P793" s="149" t="str">
        <f t="shared" si="99"/>
        <v>ข้อมูลไม่ถูกต้อง</v>
      </c>
      <c r="Q793" s="149" t="str">
        <f t="shared" si="100"/>
        <v>ข้อมูลไม่ถูกต้อง</v>
      </c>
      <c r="R793" s="149" t="str">
        <f t="shared" si="101"/>
        <v>ข้อมูลไม่ถูกต้อง</v>
      </c>
      <c r="S793" s="149" t="str">
        <f>IF(ISNUMBER(R793),
IF(H$2=ตัวเลือก!A$30,"ยังไม่บันทึกข้อมูล",R793*0.27),"ข้อมูลไม่ถูกต้อง")</f>
        <v>ข้อมูลไม่ถูกต้อง</v>
      </c>
      <c r="T793" s="149" t="str">
        <f t="shared" si="102"/>
        <v>ข้อมูลไม่ถูกต้อง</v>
      </c>
      <c r="U793" s="149" t="str">
        <f>IF(ISNUMBER(R793),
IF(H$2=ตัวเลือก!A$30,"ยังไม่บันทึกข้อมูล",R793*0.47),"ข้อมูลไม่ถูกต้อง")</f>
        <v>ข้อมูลไม่ถูกต้อง</v>
      </c>
      <c r="V793" s="149" t="str">
        <f>IF(ISNUMBER(S793),
IF(H$2=ตัวเลือก!A$30,"ยังไม่บันทึกข้อมูล",S793*0.47),"ข้อมูลไม่ถูกต้อง")</f>
        <v>ข้อมูลไม่ถูกต้อง</v>
      </c>
      <c r="W793" s="149" t="str">
        <f t="shared" si="103"/>
        <v>ข้อมูลไม่ถูกต้อง</v>
      </c>
      <c r="X793" s="148" t="str">
        <f t="shared" si="104"/>
        <v>ข้อมูลไม่ถูกต้อง</v>
      </c>
      <c r="Y793" s="38"/>
      <c r="Z793" s="38"/>
      <c r="AA793" s="38"/>
    </row>
    <row r="794" spans="1:27" x14ac:dyDescent="0.45">
      <c r="A794" s="38">
        <v>789</v>
      </c>
      <c r="B794" s="38"/>
      <c r="C794" s="38"/>
      <c r="D794" s="38"/>
      <c r="E794" s="38"/>
      <c r="F794" s="35"/>
      <c r="G794" s="35"/>
      <c r="H794" s="150"/>
      <c r="I794" s="38"/>
      <c r="J794" s="149" t="str">
        <f t="shared" si="105"/>
        <v>รอข้อมูลคอลัมน์ H</v>
      </c>
      <c r="K794" s="150"/>
      <c r="L794" s="150"/>
      <c r="M794" s="150"/>
      <c r="N794" s="149" t="str" cm="1">
        <f t="array" ref="N794">IF(AND(K794:M794=""),"ยังไม่บันทึกข้อมูล",
IF(M794&lt;&gt;"",
IF(M794&gt;=1.3,M794,"เป็นไม้พุ่ม"),
IF(K794+L794&gt;=1.3,K794+L794,"เป็นไม้พุ่ม")))</f>
        <v>ยังไม่บันทึกข้อมูล</v>
      </c>
      <c r="O794" s="149" t="str">
        <f t="shared" si="98"/>
        <v>ข้อมูลไม่ถูกต้อง</v>
      </c>
      <c r="P794" s="149" t="str">
        <f t="shared" si="99"/>
        <v>ข้อมูลไม่ถูกต้อง</v>
      </c>
      <c r="Q794" s="149" t="str">
        <f t="shared" si="100"/>
        <v>ข้อมูลไม่ถูกต้อง</v>
      </c>
      <c r="R794" s="149" t="str">
        <f t="shared" si="101"/>
        <v>ข้อมูลไม่ถูกต้อง</v>
      </c>
      <c r="S794" s="149" t="str">
        <f>IF(ISNUMBER(R794),
IF(H$2=ตัวเลือก!A$30,"ยังไม่บันทึกข้อมูล",R794*0.27),"ข้อมูลไม่ถูกต้อง")</f>
        <v>ข้อมูลไม่ถูกต้อง</v>
      </c>
      <c r="T794" s="149" t="str">
        <f t="shared" si="102"/>
        <v>ข้อมูลไม่ถูกต้อง</v>
      </c>
      <c r="U794" s="149" t="str">
        <f>IF(ISNUMBER(R794),
IF(H$2=ตัวเลือก!A$30,"ยังไม่บันทึกข้อมูล",R794*0.47),"ข้อมูลไม่ถูกต้อง")</f>
        <v>ข้อมูลไม่ถูกต้อง</v>
      </c>
      <c r="V794" s="149" t="str">
        <f>IF(ISNUMBER(S794),
IF(H$2=ตัวเลือก!A$30,"ยังไม่บันทึกข้อมูล",S794*0.47),"ข้อมูลไม่ถูกต้อง")</f>
        <v>ข้อมูลไม่ถูกต้อง</v>
      </c>
      <c r="W794" s="149" t="str">
        <f t="shared" si="103"/>
        <v>ข้อมูลไม่ถูกต้อง</v>
      </c>
      <c r="X794" s="148" t="str">
        <f t="shared" si="104"/>
        <v>ข้อมูลไม่ถูกต้อง</v>
      </c>
      <c r="Y794" s="38"/>
      <c r="Z794" s="38"/>
      <c r="AA794" s="38"/>
    </row>
    <row r="795" spans="1:27" x14ac:dyDescent="0.45">
      <c r="A795" s="38">
        <v>790</v>
      </c>
      <c r="B795" s="38"/>
      <c r="C795" s="38"/>
      <c r="D795" s="38"/>
      <c r="E795" s="38"/>
      <c r="F795" s="35"/>
      <c r="G795" s="35"/>
      <c r="H795" s="150"/>
      <c r="I795" s="38"/>
      <c r="J795" s="149" t="str">
        <f t="shared" si="105"/>
        <v>รอข้อมูลคอลัมน์ H</v>
      </c>
      <c r="K795" s="150"/>
      <c r="L795" s="150"/>
      <c r="M795" s="150"/>
      <c r="N795" s="149" t="str" cm="1">
        <f t="array" ref="N795">IF(AND(K795:M795=""),"ยังไม่บันทึกข้อมูล",
IF(M795&lt;&gt;"",
IF(M795&gt;=1.3,M795,"เป็นไม้พุ่ม"),
IF(K795+L795&gt;=1.3,K795+L795,"เป็นไม้พุ่ม")))</f>
        <v>ยังไม่บันทึกข้อมูล</v>
      </c>
      <c r="O795" s="149" t="str">
        <f t="shared" si="98"/>
        <v>ข้อมูลไม่ถูกต้อง</v>
      </c>
      <c r="P795" s="149" t="str">
        <f t="shared" si="99"/>
        <v>ข้อมูลไม่ถูกต้อง</v>
      </c>
      <c r="Q795" s="149" t="str">
        <f t="shared" si="100"/>
        <v>ข้อมูลไม่ถูกต้อง</v>
      </c>
      <c r="R795" s="149" t="str">
        <f t="shared" si="101"/>
        <v>ข้อมูลไม่ถูกต้อง</v>
      </c>
      <c r="S795" s="149" t="str">
        <f>IF(ISNUMBER(R795),
IF(H$2=ตัวเลือก!A$30,"ยังไม่บันทึกข้อมูล",R795*0.27),"ข้อมูลไม่ถูกต้อง")</f>
        <v>ข้อมูลไม่ถูกต้อง</v>
      </c>
      <c r="T795" s="149" t="str">
        <f t="shared" si="102"/>
        <v>ข้อมูลไม่ถูกต้อง</v>
      </c>
      <c r="U795" s="149" t="str">
        <f>IF(ISNUMBER(R795),
IF(H$2=ตัวเลือก!A$30,"ยังไม่บันทึกข้อมูล",R795*0.47),"ข้อมูลไม่ถูกต้อง")</f>
        <v>ข้อมูลไม่ถูกต้อง</v>
      </c>
      <c r="V795" s="149" t="str">
        <f>IF(ISNUMBER(S795),
IF(H$2=ตัวเลือก!A$30,"ยังไม่บันทึกข้อมูล",S795*0.47),"ข้อมูลไม่ถูกต้อง")</f>
        <v>ข้อมูลไม่ถูกต้อง</v>
      </c>
      <c r="W795" s="149" t="str">
        <f t="shared" si="103"/>
        <v>ข้อมูลไม่ถูกต้อง</v>
      </c>
      <c r="X795" s="148" t="str">
        <f t="shared" si="104"/>
        <v>ข้อมูลไม่ถูกต้อง</v>
      </c>
      <c r="Y795" s="38"/>
      <c r="Z795" s="38"/>
      <c r="AA795" s="38"/>
    </row>
    <row r="796" spans="1:27" x14ac:dyDescent="0.45">
      <c r="A796" s="38">
        <v>791</v>
      </c>
      <c r="B796" s="38"/>
      <c r="C796" s="38"/>
      <c r="D796" s="38"/>
      <c r="E796" s="38"/>
      <c r="F796" s="35"/>
      <c r="G796" s="35"/>
      <c r="H796" s="150"/>
      <c r="I796" s="38"/>
      <c r="J796" s="149" t="str">
        <f t="shared" si="105"/>
        <v>รอข้อมูลคอลัมน์ H</v>
      </c>
      <c r="K796" s="150"/>
      <c r="L796" s="150"/>
      <c r="M796" s="150"/>
      <c r="N796" s="149" t="str" cm="1">
        <f t="array" ref="N796">IF(AND(K796:M796=""),"ยังไม่บันทึกข้อมูล",
IF(M796&lt;&gt;"",
IF(M796&gt;=1.3,M796,"เป็นไม้พุ่ม"),
IF(K796+L796&gt;=1.3,K796+L796,"เป็นไม้พุ่ม")))</f>
        <v>ยังไม่บันทึกข้อมูล</v>
      </c>
      <c r="O796" s="149" t="str">
        <f t="shared" si="98"/>
        <v>ข้อมูลไม่ถูกต้อง</v>
      </c>
      <c r="P796" s="149" t="str">
        <f t="shared" si="99"/>
        <v>ข้อมูลไม่ถูกต้อง</v>
      </c>
      <c r="Q796" s="149" t="str">
        <f t="shared" si="100"/>
        <v>ข้อมูลไม่ถูกต้อง</v>
      </c>
      <c r="R796" s="149" t="str">
        <f t="shared" si="101"/>
        <v>ข้อมูลไม่ถูกต้อง</v>
      </c>
      <c r="S796" s="149" t="str">
        <f>IF(ISNUMBER(R796),
IF(H$2=ตัวเลือก!A$30,"ยังไม่บันทึกข้อมูล",R796*0.27),"ข้อมูลไม่ถูกต้อง")</f>
        <v>ข้อมูลไม่ถูกต้อง</v>
      </c>
      <c r="T796" s="149" t="str">
        <f t="shared" si="102"/>
        <v>ข้อมูลไม่ถูกต้อง</v>
      </c>
      <c r="U796" s="149" t="str">
        <f>IF(ISNUMBER(R796),
IF(H$2=ตัวเลือก!A$30,"ยังไม่บันทึกข้อมูล",R796*0.47),"ข้อมูลไม่ถูกต้อง")</f>
        <v>ข้อมูลไม่ถูกต้อง</v>
      </c>
      <c r="V796" s="149" t="str">
        <f>IF(ISNUMBER(S796),
IF(H$2=ตัวเลือก!A$30,"ยังไม่บันทึกข้อมูล",S796*0.47),"ข้อมูลไม่ถูกต้อง")</f>
        <v>ข้อมูลไม่ถูกต้อง</v>
      </c>
      <c r="W796" s="149" t="str">
        <f t="shared" si="103"/>
        <v>ข้อมูลไม่ถูกต้อง</v>
      </c>
      <c r="X796" s="148" t="str">
        <f t="shared" si="104"/>
        <v>ข้อมูลไม่ถูกต้อง</v>
      </c>
      <c r="Y796" s="38"/>
      <c r="Z796" s="38"/>
      <c r="AA796" s="38"/>
    </row>
    <row r="797" spans="1:27" x14ac:dyDescent="0.45">
      <c r="A797" s="38">
        <v>792</v>
      </c>
      <c r="B797" s="38"/>
      <c r="C797" s="38"/>
      <c r="D797" s="38"/>
      <c r="E797" s="38"/>
      <c r="F797" s="35"/>
      <c r="G797" s="35"/>
      <c r="H797" s="150"/>
      <c r="I797" s="38"/>
      <c r="J797" s="149" t="str">
        <f t="shared" si="105"/>
        <v>รอข้อมูลคอลัมน์ H</v>
      </c>
      <c r="K797" s="150"/>
      <c r="L797" s="150"/>
      <c r="M797" s="150"/>
      <c r="N797" s="149" t="str" cm="1">
        <f t="array" ref="N797">IF(AND(K797:M797=""),"ยังไม่บันทึกข้อมูล",
IF(M797&lt;&gt;"",
IF(M797&gt;=1.3,M797,"เป็นไม้พุ่ม"),
IF(K797+L797&gt;=1.3,K797+L797,"เป็นไม้พุ่ม")))</f>
        <v>ยังไม่บันทึกข้อมูล</v>
      </c>
      <c r="O797" s="149" t="str">
        <f t="shared" si="98"/>
        <v>ข้อมูลไม่ถูกต้อง</v>
      </c>
      <c r="P797" s="149" t="str">
        <f t="shared" si="99"/>
        <v>ข้อมูลไม่ถูกต้อง</v>
      </c>
      <c r="Q797" s="149" t="str">
        <f t="shared" si="100"/>
        <v>ข้อมูลไม่ถูกต้อง</v>
      </c>
      <c r="R797" s="149" t="str">
        <f t="shared" si="101"/>
        <v>ข้อมูลไม่ถูกต้อง</v>
      </c>
      <c r="S797" s="149" t="str">
        <f>IF(ISNUMBER(R797),
IF(H$2=ตัวเลือก!A$30,"ยังไม่บันทึกข้อมูล",R797*0.27),"ข้อมูลไม่ถูกต้อง")</f>
        <v>ข้อมูลไม่ถูกต้อง</v>
      </c>
      <c r="T797" s="149" t="str">
        <f t="shared" si="102"/>
        <v>ข้อมูลไม่ถูกต้อง</v>
      </c>
      <c r="U797" s="149" t="str">
        <f>IF(ISNUMBER(R797),
IF(H$2=ตัวเลือก!A$30,"ยังไม่บันทึกข้อมูล",R797*0.47),"ข้อมูลไม่ถูกต้อง")</f>
        <v>ข้อมูลไม่ถูกต้อง</v>
      </c>
      <c r="V797" s="149" t="str">
        <f>IF(ISNUMBER(S797),
IF(H$2=ตัวเลือก!A$30,"ยังไม่บันทึกข้อมูล",S797*0.47),"ข้อมูลไม่ถูกต้อง")</f>
        <v>ข้อมูลไม่ถูกต้อง</v>
      </c>
      <c r="W797" s="149" t="str">
        <f t="shared" si="103"/>
        <v>ข้อมูลไม่ถูกต้อง</v>
      </c>
      <c r="X797" s="148" t="str">
        <f t="shared" si="104"/>
        <v>ข้อมูลไม่ถูกต้อง</v>
      </c>
      <c r="Y797" s="38"/>
      <c r="Z797" s="38"/>
      <c r="AA797" s="38"/>
    </row>
    <row r="798" spans="1:27" x14ac:dyDescent="0.45">
      <c r="A798" s="38">
        <v>793</v>
      </c>
      <c r="B798" s="38"/>
      <c r="C798" s="38"/>
      <c r="D798" s="38"/>
      <c r="E798" s="38"/>
      <c r="F798" s="35"/>
      <c r="G798" s="35"/>
      <c r="H798" s="150"/>
      <c r="I798" s="38"/>
      <c r="J798" s="149" t="str">
        <f t="shared" si="105"/>
        <v>รอข้อมูลคอลัมน์ H</v>
      </c>
      <c r="K798" s="150"/>
      <c r="L798" s="150"/>
      <c r="M798" s="150"/>
      <c r="N798" s="149" t="str" cm="1">
        <f t="array" ref="N798">IF(AND(K798:M798=""),"ยังไม่บันทึกข้อมูล",
IF(M798&lt;&gt;"",
IF(M798&gt;=1.3,M798,"เป็นไม้พุ่ม"),
IF(K798+L798&gt;=1.3,K798+L798,"เป็นไม้พุ่ม")))</f>
        <v>ยังไม่บันทึกข้อมูล</v>
      </c>
      <c r="O798" s="149" t="str">
        <f t="shared" si="98"/>
        <v>ข้อมูลไม่ถูกต้อง</v>
      </c>
      <c r="P798" s="149" t="str">
        <f t="shared" si="99"/>
        <v>ข้อมูลไม่ถูกต้อง</v>
      </c>
      <c r="Q798" s="149" t="str">
        <f t="shared" si="100"/>
        <v>ข้อมูลไม่ถูกต้อง</v>
      </c>
      <c r="R798" s="149" t="str">
        <f t="shared" si="101"/>
        <v>ข้อมูลไม่ถูกต้อง</v>
      </c>
      <c r="S798" s="149" t="str">
        <f>IF(ISNUMBER(R798),
IF(H$2=ตัวเลือก!A$30,"ยังไม่บันทึกข้อมูล",R798*0.27),"ข้อมูลไม่ถูกต้อง")</f>
        <v>ข้อมูลไม่ถูกต้อง</v>
      </c>
      <c r="T798" s="149" t="str">
        <f t="shared" si="102"/>
        <v>ข้อมูลไม่ถูกต้อง</v>
      </c>
      <c r="U798" s="149" t="str">
        <f>IF(ISNUMBER(R798),
IF(H$2=ตัวเลือก!A$30,"ยังไม่บันทึกข้อมูล",R798*0.47),"ข้อมูลไม่ถูกต้อง")</f>
        <v>ข้อมูลไม่ถูกต้อง</v>
      </c>
      <c r="V798" s="149" t="str">
        <f>IF(ISNUMBER(S798),
IF(H$2=ตัวเลือก!A$30,"ยังไม่บันทึกข้อมูล",S798*0.47),"ข้อมูลไม่ถูกต้อง")</f>
        <v>ข้อมูลไม่ถูกต้อง</v>
      </c>
      <c r="W798" s="149" t="str">
        <f t="shared" si="103"/>
        <v>ข้อมูลไม่ถูกต้อง</v>
      </c>
      <c r="X798" s="148" t="str">
        <f t="shared" si="104"/>
        <v>ข้อมูลไม่ถูกต้อง</v>
      </c>
      <c r="Y798" s="38"/>
      <c r="Z798" s="38"/>
      <c r="AA798" s="38"/>
    </row>
    <row r="799" spans="1:27" x14ac:dyDescent="0.45">
      <c r="A799" s="38">
        <v>794</v>
      </c>
      <c r="B799" s="38"/>
      <c r="C799" s="38"/>
      <c r="D799" s="38"/>
      <c r="E799" s="38"/>
      <c r="F799" s="35"/>
      <c r="G799" s="35"/>
      <c r="H799" s="150"/>
      <c r="I799" s="38"/>
      <c r="J799" s="149" t="str">
        <f t="shared" si="105"/>
        <v>รอข้อมูลคอลัมน์ H</v>
      </c>
      <c r="K799" s="150"/>
      <c r="L799" s="150"/>
      <c r="M799" s="150"/>
      <c r="N799" s="149" t="str" cm="1">
        <f t="array" ref="N799">IF(AND(K799:M799=""),"ยังไม่บันทึกข้อมูล",
IF(M799&lt;&gt;"",
IF(M799&gt;=1.3,M799,"เป็นไม้พุ่ม"),
IF(K799+L799&gt;=1.3,K799+L799,"เป็นไม้พุ่ม")))</f>
        <v>ยังไม่บันทึกข้อมูล</v>
      </c>
      <c r="O799" s="149" t="str">
        <f t="shared" si="98"/>
        <v>ข้อมูลไม่ถูกต้อง</v>
      </c>
      <c r="P799" s="149" t="str">
        <f t="shared" si="99"/>
        <v>ข้อมูลไม่ถูกต้อง</v>
      </c>
      <c r="Q799" s="149" t="str">
        <f t="shared" si="100"/>
        <v>ข้อมูลไม่ถูกต้อง</v>
      </c>
      <c r="R799" s="149" t="str">
        <f t="shared" si="101"/>
        <v>ข้อมูลไม่ถูกต้อง</v>
      </c>
      <c r="S799" s="149" t="str">
        <f>IF(ISNUMBER(R799),
IF(H$2=ตัวเลือก!A$30,"ยังไม่บันทึกข้อมูล",R799*0.27),"ข้อมูลไม่ถูกต้อง")</f>
        <v>ข้อมูลไม่ถูกต้อง</v>
      </c>
      <c r="T799" s="149" t="str">
        <f t="shared" si="102"/>
        <v>ข้อมูลไม่ถูกต้อง</v>
      </c>
      <c r="U799" s="149" t="str">
        <f>IF(ISNUMBER(R799),
IF(H$2=ตัวเลือก!A$30,"ยังไม่บันทึกข้อมูล",R799*0.47),"ข้อมูลไม่ถูกต้อง")</f>
        <v>ข้อมูลไม่ถูกต้อง</v>
      </c>
      <c r="V799" s="149" t="str">
        <f>IF(ISNUMBER(S799),
IF(H$2=ตัวเลือก!A$30,"ยังไม่บันทึกข้อมูล",S799*0.47),"ข้อมูลไม่ถูกต้อง")</f>
        <v>ข้อมูลไม่ถูกต้อง</v>
      </c>
      <c r="W799" s="149" t="str">
        <f t="shared" si="103"/>
        <v>ข้อมูลไม่ถูกต้อง</v>
      </c>
      <c r="X799" s="148" t="str">
        <f t="shared" si="104"/>
        <v>ข้อมูลไม่ถูกต้อง</v>
      </c>
      <c r="Y799" s="38"/>
      <c r="Z799" s="38"/>
      <c r="AA799" s="38"/>
    </row>
    <row r="800" spans="1:27" x14ac:dyDescent="0.45">
      <c r="A800" s="38">
        <v>795</v>
      </c>
      <c r="B800" s="38"/>
      <c r="C800" s="38"/>
      <c r="D800" s="38"/>
      <c r="E800" s="38"/>
      <c r="F800" s="35"/>
      <c r="G800" s="35"/>
      <c r="H800" s="150"/>
      <c r="I800" s="38"/>
      <c r="J800" s="149" t="str">
        <f t="shared" si="105"/>
        <v>รอข้อมูลคอลัมน์ H</v>
      </c>
      <c r="K800" s="150"/>
      <c r="L800" s="150"/>
      <c r="M800" s="150"/>
      <c r="N800" s="149" t="str" cm="1">
        <f t="array" ref="N800">IF(AND(K800:M800=""),"ยังไม่บันทึกข้อมูล",
IF(M800&lt;&gt;"",
IF(M800&gt;=1.3,M800,"เป็นไม้พุ่ม"),
IF(K800+L800&gt;=1.3,K800+L800,"เป็นไม้พุ่ม")))</f>
        <v>ยังไม่บันทึกข้อมูล</v>
      </c>
      <c r="O800" s="149" t="str">
        <f t="shared" si="98"/>
        <v>ข้อมูลไม่ถูกต้อง</v>
      </c>
      <c r="P800" s="149" t="str">
        <f t="shared" si="99"/>
        <v>ข้อมูลไม่ถูกต้อง</v>
      </c>
      <c r="Q800" s="149" t="str">
        <f t="shared" si="100"/>
        <v>ข้อมูลไม่ถูกต้อง</v>
      </c>
      <c r="R800" s="149" t="str">
        <f t="shared" si="101"/>
        <v>ข้อมูลไม่ถูกต้อง</v>
      </c>
      <c r="S800" s="149" t="str">
        <f>IF(ISNUMBER(R800),
IF(H$2=ตัวเลือก!A$30,"ยังไม่บันทึกข้อมูล",R800*0.27),"ข้อมูลไม่ถูกต้อง")</f>
        <v>ข้อมูลไม่ถูกต้อง</v>
      </c>
      <c r="T800" s="149" t="str">
        <f t="shared" si="102"/>
        <v>ข้อมูลไม่ถูกต้อง</v>
      </c>
      <c r="U800" s="149" t="str">
        <f>IF(ISNUMBER(R800),
IF(H$2=ตัวเลือก!A$30,"ยังไม่บันทึกข้อมูล",R800*0.47),"ข้อมูลไม่ถูกต้อง")</f>
        <v>ข้อมูลไม่ถูกต้อง</v>
      </c>
      <c r="V800" s="149" t="str">
        <f>IF(ISNUMBER(S800),
IF(H$2=ตัวเลือก!A$30,"ยังไม่บันทึกข้อมูล",S800*0.47),"ข้อมูลไม่ถูกต้อง")</f>
        <v>ข้อมูลไม่ถูกต้อง</v>
      </c>
      <c r="W800" s="149" t="str">
        <f t="shared" si="103"/>
        <v>ข้อมูลไม่ถูกต้อง</v>
      </c>
      <c r="X800" s="148" t="str">
        <f t="shared" si="104"/>
        <v>ข้อมูลไม่ถูกต้อง</v>
      </c>
      <c r="Y800" s="38"/>
      <c r="Z800" s="38"/>
      <c r="AA800" s="38"/>
    </row>
    <row r="801" spans="1:27" x14ac:dyDescent="0.45">
      <c r="A801" s="38">
        <v>796</v>
      </c>
      <c r="B801" s="38"/>
      <c r="C801" s="38"/>
      <c r="D801" s="38"/>
      <c r="E801" s="38"/>
      <c r="F801" s="35"/>
      <c r="G801" s="35"/>
      <c r="H801" s="150"/>
      <c r="I801" s="38"/>
      <c r="J801" s="149" t="str">
        <f t="shared" si="105"/>
        <v>รอข้อมูลคอลัมน์ H</v>
      </c>
      <c r="K801" s="150"/>
      <c r="L801" s="150"/>
      <c r="M801" s="150"/>
      <c r="N801" s="149" t="str" cm="1">
        <f t="array" ref="N801">IF(AND(K801:M801=""),"ยังไม่บันทึกข้อมูล",
IF(M801&lt;&gt;"",
IF(M801&gt;=1.3,M801,"เป็นไม้พุ่ม"),
IF(K801+L801&gt;=1.3,K801+L801,"เป็นไม้พุ่ม")))</f>
        <v>ยังไม่บันทึกข้อมูล</v>
      </c>
      <c r="O801" s="149" t="str">
        <f t="shared" si="98"/>
        <v>ข้อมูลไม่ถูกต้อง</v>
      </c>
      <c r="P801" s="149" t="str">
        <f t="shared" si="99"/>
        <v>ข้อมูลไม่ถูกต้อง</v>
      </c>
      <c r="Q801" s="149" t="str">
        <f t="shared" si="100"/>
        <v>ข้อมูลไม่ถูกต้อง</v>
      </c>
      <c r="R801" s="149" t="str">
        <f t="shared" si="101"/>
        <v>ข้อมูลไม่ถูกต้อง</v>
      </c>
      <c r="S801" s="149" t="str">
        <f>IF(ISNUMBER(R801),
IF(H$2=ตัวเลือก!A$30,"ยังไม่บันทึกข้อมูล",R801*0.27),"ข้อมูลไม่ถูกต้อง")</f>
        <v>ข้อมูลไม่ถูกต้อง</v>
      </c>
      <c r="T801" s="149" t="str">
        <f t="shared" si="102"/>
        <v>ข้อมูลไม่ถูกต้อง</v>
      </c>
      <c r="U801" s="149" t="str">
        <f>IF(ISNUMBER(R801),
IF(H$2=ตัวเลือก!A$30,"ยังไม่บันทึกข้อมูล",R801*0.47),"ข้อมูลไม่ถูกต้อง")</f>
        <v>ข้อมูลไม่ถูกต้อง</v>
      </c>
      <c r="V801" s="149" t="str">
        <f>IF(ISNUMBER(S801),
IF(H$2=ตัวเลือก!A$30,"ยังไม่บันทึกข้อมูล",S801*0.47),"ข้อมูลไม่ถูกต้อง")</f>
        <v>ข้อมูลไม่ถูกต้อง</v>
      </c>
      <c r="W801" s="149" t="str">
        <f t="shared" si="103"/>
        <v>ข้อมูลไม่ถูกต้อง</v>
      </c>
      <c r="X801" s="148" t="str">
        <f t="shared" si="104"/>
        <v>ข้อมูลไม่ถูกต้อง</v>
      </c>
      <c r="Y801" s="38"/>
      <c r="Z801" s="38"/>
      <c r="AA801" s="38"/>
    </row>
    <row r="802" spans="1:27" x14ac:dyDescent="0.45">
      <c r="A802" s="38">
        <v>797</v>
      </c>
      <c r="B802" s="38"/>
      <c r="C802" s="38"/>
      <c r="D802" s="38"/>
      <c r="E802" s="38"/>
      <c r="F802" s="35"/>
      <c r="G802" s="35"/>
      <c r="H802" s="150"/>
      <c r="I802" s="38"/>
      <c r="J802" s="149" t="str">
        <f t="shared" si="105"/>
        <v>รอข้อมูลคอลัมน์ H</v>
      </c>
      <c r="K802" s="150"/>
      <c r="L802" s="150"/>
      <c r="M802" s="150"/>
      <c r="N802" s="149" t="str" cm="1">
        <f t="array" ref="N802">IF(AND(K802:M802=""),"ยังไม่บันทึกข้อมูล",
IF(M802&lt;&gt;"",
IF(M802&gt;=1.3,M802,"เป็นไม้พุ่ม"),
IF(K802+L802&gt;=1.3,K802+L802,"เป็นไม้พุ่ม")))</f>
        <v>ยังไม่บันทึกข้อมูล</v>
      </c>
      <c r="O802" s="149" t="str">
        <f t="shared" si="98"/>
        <v>ข้อมูลไม่ถูกต้อง</v>
      </c>
      <c r="P802" s="149" t="str">
        <f t="shared" si="99"/>
        <v>ข้อมูลไม่ถูกต้อง</v>
      </c>
      <c r="Q802" s="149" t="str">
        <f t="shared" si="100"/>
        <v>ข้อมูลไม่ถูกต้อง</v>
      </c>
      <c r="R802" s="149" t="str">
        <f t="shared" si="101"/>
        <v>ข้อมูลไม่ถูกต้อง</v>
      </c>
      <c r="S802" s="149" t="str">
        <f>IF(ISNUMBER(R802),
IF(H$2=ตัวเลือก!A$30,"ยังไม่บันทึกข้อมูล",R802*0.27),"ข้อมูลไม่ถูกต้อง")</f>
        <v>ข้อมูลไม่ถูกต้อง</v>
      </c>
      <c r="T802" s="149" t="str">
        <f t="shared" si="102"/>
        <v>ข้อมูลไม่ถูกต้อง</v>
      </c>
      <c r="U802" s="149" t="str">
        <f>IF(ISNUMBER(R802),
IF(H$2=ตัวเลือก!A$30,"ยังไม่บันทึกข้อมูล",R802*0.47),"ข้อมูลไม่ถูกต้อง")</f>
        <v>ข้อมูลไม่ถูกต้อง</v>
      </c>
      <c r="V802" s="149" t="str">
        <f>IF(ISNUMBER(S802),
IF(H$2=ตัวเลือก!A$30,"ยังไม่บันทึกข้อมูล",S802*0.47),"ข้อมูลไม่ถูกต้อง")</f>
        <v>ข้อมูลไม่ถูกต้อง</v>
      </c>
      <c r="W802" s="149" t="str">
        <f t="shared" si="103"/>
        <v>ข้อมูลไม่ถูกต้อง</v>
      </c>
      <c r="X802" s="148" t="str">
        <f t="shared" si="104"/>
        <v>ข้อมูลไม่ถูกต้อง</v>
      </c>
      <c r="Y802" s="38"/>
      <c r="Z802" s="38"/>
      <c r="AA802" s="38"/>
    </row>
    <row r="803" spans="1:27" x14ac:dyDescent="0.45">
      <c r="A803" s="38">
        <v>798</v>
      </c>
      <c r="B803" s="38"/>
      <c r="C803" s="38"/>
      <c r="D803" s="38"/>
      <c r="E803" s="38"/>
      <c r="F803" s="35"/>
      <c r="G803" s="35"/>
      <c r="H803" s="150"/>
      <c r="I803" s="38"/>
      <c r="J803" s="149" t="str">
        <f t="shared" si="105"/>
        <v>รอข้อมูลคอลัมน์ H</v>
      </c>
      <c r="K803" s="150"/>
      <c r="L803" s="150"/>
      <c r="M803" s="150"/>
      <c r="N803" s="149" t="str" cm="1">
        <f t="array" ref="N803">IF(AND(K803:M803=""),"ยังไม่บันทึกข้อมูล",
IF(M803&lt;&gt;"",
IF(M803&gt;=1.3,M803,"เป็นไม้พุ่ม"),
IF(K803+L803&gt;=1.3,K803+L803,"เป็นไม้พุ่ม")))</f>
        <v>ยังไม่บันทึกข้อมูล</v>
      </c>
      <c r="O803" s="149" t="str">
        <f t="shared" si="98"/>
        <v>ข้อมูลไม่ถูกต้อง</v>
      </c>
      <c r="P803" s="149" t="str">
        <f t="shared" si="99"/>
        <v>ข้อมูลไม่ถูกต้อง</v>
      </c>
      <c r="Q803" s="149" t="str">
        <f t="shared" si="100"/>
        <v>ข้อมูลไม่ถูกต้อง</v>
      </c>
      <c r="R803" s="149" t="str">
        <f t="shared" si="101"/>
        <v>ข้อมูลไม่ถูกต้อง</v>
      </c>
      <c r="S803" s="149" t="str">
        <f>IF(ISNUMBER(R803),
IF(H$2=ตัวเลือก!A$30,"ยังไม่บันทึกข้อมูล",R803*0.27),"ข้อมูลไม่ถูกต้อง")</f>
        <v>ข้อมูลไม่ถูกต้อง</v>
      </c>
      <c r="T803" s="149" t="str">
        <f t="shared" si="102"/>
        <v>ข้อมูลไม่ถูกต้อง</v>
      </c>
      <c r="U803" s="149" t="str">
        <f>IF(ISNUMBER(R803),
IF(H$2=ตัวเลือก!A$30,"ยังไม่บันทึกข้อมูล",R803*0.47),"ข้อมูลไม่ถูกต้อง")</f>
        <v>ข้อมูลไม่ถูกต้อง</v>
      </c>
      <c r="V803" s="149" t="str">
        <f>IF(ISNUMBER(S803),
IF(H$2=ตัวเลือก!A$30,"ยังไม่บันทึกข้อมูล",S803*0.47),"ข้อมูลไม่ถูกต้อง")</f>
        <v>ข้อมูลไม่ถูกต้อง</v>
      </c>
      <c r="W803" s="149" t="str">
        <f t="shared" si="103"/>
        <v>ข้อมูลไม่ถูกต้อง</v>
      </c>
      <c r="X803" s="148" t="str">
        <f t="shared" si="104"/>
        <v>ข้อมูลไม่ถูกต้อง</v>
      </c>
      <c r="Y803" s="38"/>
      <c r="Z803" s="38"/>
      <c r="AA803" s="38"/>
    </row>
    <row r="804" spans="1:27" x14ac:dyDescent="0.45">
      <c r="A804" s="38">
        <v>799</v>
      </c>
      <c r="B804" s="38"/>
      <c r="C804" s="38"/>
      <c r="D804" s="38"/>
      <c r="E804" s="38"/>
      <c r="F804" s="35"/>
      <c r="G804" s="35"/>
      <c r="H804" s="150"/>
      <c r="I804" s="38"/>
      <c r="J804" s="149" t="str">
        <f t="shared" si="105"/>
        <v>รอข้อมูลคอลัมน์ H</v>
      </c>
      <c r="K804" s="150"/>
      <c r="L804" s="150"/>
      <c r="M804" s="150"/>
      <c r="N804" s="149" t="str" cm="1">
        <f t="array" ref="N804">IF(AND(K804:M804=""),"ยังไม่บันทึกข้อมูล",
IF(M804&lt;&gt;"",
IF(M804&gt;=1.3,M804,"เป็นไม้พุ่ม"),
IF(K804+L804&gt;=1.3,K804+L804,"เป็นไม้พุ่ม")))</f>
        <v>ยังไม่บันทึกข้อมูล</v>
      </c>
      <c r="O804" s="149" t="str">
        <f t="shared" si="98"/>
        <v>ข้อมูลไม่ถูกต้อง</v>
      </c>
      <c r="P804" s="149" t="str">
        <f t="shared" si="99"/>
        <v>ข้อมูลไม่ถูกต้อง</v>
      </c>
      <c r="Q804" s="149" t="str">
        <f t="shared" si="100"/>
        <v>ข้อมูลไม่ถูกต้อง</v>
      </c>
      <c r="R804" s="149" t="str">
        <f t="shared" si="101"/>
        <v>ข้อมูลไม่ถูกต้อง</v>
      </c>
      <c r="S804" s="149" t="str">
        <f>IF(ISNUMBER(R804),
IF(H$2=ตัวเลือก!A$30,"ยังไม่บันทึกข้อมูล",R804*0.27),"ข้อมูลไม่ถูกต้อง")</f>
        <v>ข้อมูลไม่ถูกต้อง</v>
      </c>
      <c r="T804" s="149" t="str">
        <f t="shared" si="102"/>
        <v>ข้อมูลไม่ถูกต้อง</v>
      </c>
      <c r="U804" s="149" t="str">
        <f>IF(ISNUMBER(R804),
IF(H$2=ตัวเลือก!A$30,"ยังไม่บันทึกข้อมูล",R804*0.47),"ข้อมูลไม่ถูกต้อง")</f>
        <v>ข้อมูลไม่ถูกต้อง</v>
      </c>
      <c r="V804" s="149" t="str">
        <f>IF(ISNUMBER(S804),
IF(H$2=ตัวเลือก!A$30,"ยังไม่บันทึกข้อมูล",S804*0.47),"ข้อมูลไม่ถูกต้อง")</f>
        <v>ข้อมูลไม่ถูกต้อง</v>
      </c>
      <c r="W804" s="149" t="str">
        <f t="shared" si="103"/>
        <v>ข้อมูลไม่ถูกต้อง</v>
      </c>
      <c r="X804" s="148" t="str">
        <f t="shared" si="104"/>
        <v>ข้อมูลไม่ถูกต้อง</v>
      </c>
      <c r="Y804" s="38"/>
      <c r="Z804" s="38"/>
      <c r="AA804" s="38"/>
    </row>
    <row r="805" spans="1:27" x14ac:dyDescent="0.45">
      <c r="A805" s="38">
        <v>800</v>
      </c>
      <c r="B805" s="38"/>
      <c r="C805" s="38"/>
      <c r="D805" s="38"/>
      <c r="E805" s="38"/>
      <c r="F805" s="35"/>
      <c r="G805" s="35"/>
      <c r="H805" s="150"/>
      <c r="I805" s="38"/>
      <c r="J805" s="149" t="str">
        <f t="shared" si="105"/>
        <v>รอข้อมูลคอลัมน์ H</v>
      </c>
      <c r="K805" s="150"/>
      <c r="L805" s="150"/>
      <c r="M805" s="150"/>
      <c r="N805" s="149" t="str" cm="1">
        <f t="array" ref="N805">IF(AND(K805:M805=""),"ยังไม่บันทึกข้อมูล",
IF(M805&lt;&gt;"",
IF(M805&gt;=1.3,M805,"เป็นไม้พุ่ม"),
IF(K805+L805&gt;=1.3,K805+L805,"เป็นไม้พุ่ม")))</f>
        <v>ยังไม่บันทึกข้อมูล</v>
      </c>
      <c r="O805" s="149" t="str">
        <f t="shared" si="98"/>
        <v>ข้อมูลไม่ถูกต้อง</v>
      </c>
      <c r="P805" s="149" t="str">
        <f t="shared" si="99"/>
        <v>ข้อมูลไม่ถูกต้อง</v>
      </c>
      <c r="Q805" s="149" t="str">
        <f t="shared" si="100"/>
        <v>ข้อมูลไม่ถูกต้อง</v>
      </c>
      <c r="R805" s="149" t="str">
        <f t="shared" si="101"/>
        <v>ข้อมูลไม่ถูกต้อง</v>
      </c>
      <c r="S805" s="149" t="str">
        <f>IF(ISNUMBER(R805),
IF(H$2=ตัวเลือก!A$30,"ยังไม่บันทึกข้อมูล",R805*0.27),"ข้อมูลไม่ถูกต้อง")</f>
        <v>ข้อมูลไม่ถูกต้อง</v>
      </c>
      <c r="T805" s="149" t="str">
        <f t="shared" si="102"/>
        <v>ข้อมูลไม่ถูกต้อง</v>
      </c>
      <c r="U805" s="149" t="str">
        <f>IF(ISNUMBER(R805),
IF(H$2=ตัวเลือก!A$30,"ยังไม่บันทึกข้อมูล",R805*0.47),"ข้อมูลไม่ถูกต้อง")</f>
        <v>ข้อมูลไม่ถูกต้อง</v>
      </c>
      <c r="V805" s="149" t="str">
        <f>IF(ISNUMBER(S805),
IF(H$2=ตัวเลือก!A$30,"ยังไม่บันทึกข้อมูล",S805*0.47),"ข้อมูลไม่ถูกต้อง")</f>
        <v>ข้อมูลไม่ถูกต้อง</v>
      </c>
      <c r="W805" s="149" t="str">
        <f t="shared" si="103"/>
        <v>ข้อมูลไม่ถูกต้อง</v>
      </c>
      <c r="X805" s="148" t="str">
        <f t="shared" si="104"/>
        <v>ข้อมูลไม่ถูกต้อง</v>
      </c>
      <c r="Y805" s="38"/>
      <c r="Z805" s="38"/>
      <c r="AA805" s="38"/>
    </row>
    <row r="806" spans="1:27" x14ac:dyDescent="0.45">
      <c r="A806" s="38">
        <v>801</v>
      </c>
      <c r="B806" s="38"/>
      <c r="C806" s="38"/>
      <c r="D806" s="38"/>
      <c r="E806" s="38"/>
      <c r="F806" s="35"/>
      <c r="G806" s="35"/>
      <c r="H806" s="150"/>
      <c r="I806" s="38"/>
      <c r="J806" s="149" t="str">
        <f t="shared" si="105"/>
        <v>รอข้อมูลคอลัมน์ H</v>
      </c>
      <c r="K806" s="150"/>
      <c r="L806" s="150"/>
      <c r="M806" s="150"/>
      <c r="N806" s="149" t="str" cm="1">
        <f t="array" ref="N806">IF(AND(K806:M806=""),"ยังไม่บันทึกข้อมูล",
IF(M806&lt;&gt;"",
IF(M806&gt;=1.3,M806,"เป็นไม้พุ่ม"),
IF(K806+L806&gt;=1.3,K806+L806,"เป็นไม้พุ่ม")))</f>
        <v>ยังไม่บันทึกข้อมูล</v>
      </c>
      <c r="O806" s="149" t="str">
        <f t="shared" si="98"/>
        <v>ข้อมูลไม่ถูกต้อง</v>
      </c>
      <c r="P806" s="149" t="str">
        <f t="shared" si="99"/>
        <v>ข้อมูลไม่ถูกต้อง</v>
      </c>
      <c r="Q806" s="149" t="str">
        <f t="shared" si="100"/>
        <v>ข้อมูลไม่ถูกต้อง</v>
      </c>
      <c r="R806" s="149" t="str">
        <f t="shared" si="101"/>
        <v>ข้อมูลไม่ถูกต้อง</v>
      </c>
      <c r="S806" s="149" t="str">
        <f>IF(ISNUMBER(R806),
IF(H$2=ตัวเลือก!A$30,"ยังไม่บันทึกข้อมูล",R806*0.27),"ข้อมูลไม่ถูกต้อง")</f>
        <v>ข้อมูลไม่ถูกต้อง</v>
      </c>
      <c r="T806" s="149" t="str">
        <f t="shared" si="102"/>
        <v>ข้อมูลไม่ถูกต้อง</v>
      </c>
      <c r="U806" s="149" t="str">
        <f>IF(ISNUMBER(R806),
IF(H$2=ตัวเลือก!A$30,"ยังไม่บันทึกข้อมูล",R806*0.47),"ข้อมูลไม่ถูกต้อง")</f>
        <v>ข้อมูลไม่ถูกต้อง</v>
      </c>
      <c r="V806" s="149" t="str">
        <f>IF(ISNUMBER(S806),
IF(H$2=ตัวเลือก!A$30,"ยังไม่บันทึกข้อมูล",S806*0.47),"ข้อมูลไม่ถูกต้อง")</f>
        <v>ข้อมูลไม่ถูกต้อง</v>
      </c>
      <c r="W806" s="149" t="str">
        <f t="shared" si="103"/>
        <v>ข้อมูลไม่ถูกต้อง</v>
      </c>
      <c r="X806" s="148" t="str">
        <f t="shared" si="104"/>
        <v>ข้อมูลไม่ถูกต้อง</v>
      </c>
      <c r="Y806" s="38"/>
      <c r="Z806" s="38"/>
      <c r="AA806" s="38"/>
    </row>
    <row r="807" spans="1:27" x14ac:dyDescent="0.45">
      <c r="A807" s="38">
        <v>802</v>
      </c>
      <c r="B807" s="38"/>
      <c r="C807" s="38"/>
      <c r="D807" s="38"/>
      <c r="E807" s="38"/>
      <c r="F807" s="35"/>
      <c r="G807" s="35"/>
      <c r="H807" s="150"/>
      <c r="I807" s="38"/>
      <c r="J807" s="149" t="str">
        <f t="shared" si="105"/>
        <v>รอข้อมูลคอลัมน์ H</v>
      </c>
      <c r="K807" s="150"/>
      <c r="L807" s="150"/>
      <c r="M807" s="150"/>
      <c r="N807" s="149" t="str" cm="1">
        <f t="array" ref="N807">IF(AND(K807:M807=""),"ยังไม่บันทึกข้อมูล",
IF(M807&lt;&gt;"",
IF(M807&gt;=1.3,M807,"เป็นไม้พุ่ม"),
IF(K807+L807&gt;=1.3,K807+L807,"เป็นไม้พุ่ม")))</f>
        <v>ยังไม่บันทึกข้อมูล</v>
      </c>
      <c r="O807" s="149" t="str">
        <f t="shared" si="98"/>
        <v>ข้อมูลไม่ถูกต้อง</v>
      </c>
      <c r="P807" s="149" t="str">
        <f t="shared" si="99"/>
        <v>ข้อมูลไม่ถูกต้อง</v>
      </c>
      <c r="Q807" s="149" t="str">
        <f t="shared" si="100"/>
        <v>ข้อมูลไม่ถูกต้อง</v>
      </c>
      <c r="R807" s="149" t="str">
        <f t="shared" si="101"/>
        <v>ข้อมูลไม่ถูกต้อง</v>
      </c>
      <c r="S807" s="149" t="str">
        <f>IF(ISNUMBER(R807),
IF(H$2=ตัวเลือก!A$30,"ยังไม่บันทึกข้อมูล",R807*0.27),"ข้อมูลไม่ถูกต้อง")</f>
        <v>ข้อมูลไม่ถูกต้อง</v>
      </c>
      <c r="T807" s="149" t="str">
        <f t="shared" si="102"/>
        <v>ข้อมูลไม่ถูกต้อง</v>
      </c>
      <c r="U807" s="149" t="str">
        <f>IF(ISNUMBER(R807),
IF(H$2=ตัวเลือก!A$30,"ยังไม่บันทึกข้อมูล",R807*0.47),"ข้อมูลไม่ถูกต้อง")</f>
        <v>ข้อมูลไม่ถูกต้อง</v>
      </c>
      <c r="V807" s="149" t="str">
        <f>IF(ISNUMBER(S807),
IF(H$2=ตัวเลือก!A$30,"ยังไม่บันทึกข้อมูล",S807*0.47),"ข้อมูลไม่ถูกต้อง")</f>
        <v>ข้อมูลไม่ถูกต้อง</v>
      </c>
      <c r="W807" s="149" t="str">
        <f t="shared" si="103"/>
        <v>ข้อมูลไม่ถูกต้อง</v>
      </c>
      <c r="X807" s="148" t="str">
        <f t="shared" si="104"/>
        <v>ข้อมูลไม่ถูกต้อง</v>
      </c>
      <c r="Y807" s="38"/>
      <c r="Z807" s="38"/>
      <c r="AA807" s="38"/>
    </row>
    <row r="808" spans="1:27" x14ac:dyDescent="0.45">
      <c r="A808" s="38">
        <v>803</v>
      </c>
      <c r="B808" s="38"/>
      <c r="C808" s="38"/>
      <c r="D808" s="38"/>
      <c r="E808" s="38"/>
      <c r="F808" s="35"/>
      <c r="G808" s="35"/>
      <c r="H808" s="150"/>
      <c r="I808" s="38"/>
      <c r="J808" s="149" t="str">
        <f t="shared" si="105"/>
        <v>รอข้อมูลคอลัมน์ H</v>
      </c>
      <c r="K808" s="150"/>
      <c r="L808" s="150"/>
      <c r="M808" s="150"/>
      <c r="N808" s="149" t="str" cm="1">
        <f t="array" ref="N808">IF(AND(K808:M808=""),"ยังไม่บันทึกข้อมูล",
IF(M808&lt;&gt;"",
IF(M808&gt;=1.3,M808,"เป็นไม้พุ่ม"),
IF(K808+L808&gt;=1.3,K808+L808,"เป็นไม้พุ่ม")))</f>
        <v>ยังไม่บันทึกข้อมูล</v>
      </c>
      <c r="O808" s="149" t="str">
        <f t="shared" si="98"/>
        <v>ข้อมูลไม่ถูกต้อง</v>
      </c>
      <c r="P808" s="149" t="str">
        <f t="shared" si="99"/>
        <v>ข้อมูลไม่ถูกต้อง</v>
      </c>
      <c r="Q808" s="149" t="str">
        <f t="shared" si="100"/>
        <v>ข้อมูลไม่ถูกต้อง</v>
      </c>
      <c r="R808" s="149" t="str">
        <f t="shared" si="101"/>
        <v>ข้อมูลไม่ถูกต้อง</v>
      </c>
      <c r="S808" s="149" t="str">
        <f>IF(ISNUMBER(R808),
IF(H$2=ตัวเลือก!A$30,"ยังไม่บันทึกข้อมูล",R808*0.27),"ข้อมูลไม่ถูกต้อง")</f>
        <v>ข้อมูลไม่ถูกต้อง</v>
      </c>
      <c r="T808" s="149" t="str">
        <f t="shared" si="102"/>
        <v>ข้อมูลไม่ถูกต้อง</v>
      </c>
      <c r="U808" s="149" t="str">
        <f>IF(ISNUMBER(R808),
IF(H$2=ตัวเลือก!A$30,"ยังไม่บันทึกข้อมูล",R808*0.47),"ข้อมูลไม่ถูกต้อง")</f>
        <v>ข้อมูลไม่ถูกต้อง</v>
      </c>
      <c r="V808" s="149" t="str">
        <f>IF(ISNUMBER(S808),
IF(H$2=ตัวเลือก!A$30,"ยังไม่บันทึกข้อมูล",S808*0.47),"ข้อมูลไม่ถูกต้อง")</f>
        <v>ข้อมูลไม่ถูกต้อง</v>
      </c>
      <c r="W808" s="149" t="str">
        <f t="shared" si="103"/>
        <v>ข้อมูลไม่ถูกต้อง</v>
      </c>
      <c r="X808" s="148" t="str">
        <f t="shared" si="104"/>
        <v>ข้อมูลไม่ถูกต้อง</v>
      </c>
      <c r="Y808" s="38"/>
      <c r="Z808" s="38"/>
      <c r="AA808" s="38"/>
    </row>
    <row r="809" spans="1:27" x14ac:dyDescent="0.45">
      <c r="A809" s="38">
        <v>804</v>
      </c>
      <c r="B809" s="38"/>
      <c r="C809" s="38"/>
      <c r="D809" s="38"/>
      <c r="E809" s="38"/>
      <c r="F809" s="35"/>
      <c r="G809" s="35"/>
      <c r="H809" s="150"/>
      <c r="I809" s="38"/>
      <c r="J809" s="149" t="str">
        <f t="shared" si="105"/>
        <v>รอข้อมูลคอลัมน์ H</v>
      </c>
      <c r="K809" s="150"/>
      <c r="L809" s="150"/>
      <c r="M809" s="150"/>
      <c r="N809" s="149" t="str" cm="1">
        <f t="array" ref="N809">IF(AND(K809:M809=""),"ยังไม่บันทึกข้อมูล",
IF(M809&lt;&gt;"",
IF(M809&gt;=1.3,M809,"เป็นไม้พุ่ม"),
IF(K809+L809&gt;=1.3,K809+L809,"เป็นไม้พุ่ม")))</f>
        <v>ยังไม่บันทึกข้อมูล</v>
      </c>
      <c r="O809" s="149" t="str">
        <f t="shared" si="98"/>
        <v>ข้อมูลไม่ถูกต้อง</v>
      </c>
      <c r="P809" s="149" t="str">
        <f t="shared" si="99"/>
        <v>ข้อมูลไม่ถูกต้อง</v>
      </c>
      <c r="Q809" s="149" t="str">
        <f t="shared" si="100"/>
        <v>ข้อมูลไม่ถูกต้อง</v>
      </c>
      <c r="R809" s="149" t="str">
        <f t="shared" si="101"/>
        <v>ข้อมูลไม่ถูกต้อง</v>
      </c>
      <c r="S809" s="149" t="str">
        <f>IF(ISNUMBER(R809),
IF(H$2=ตัวเลือก!A$30,"ยังไม่บันทึกข้อมูล",R809*0.27),"ข้อมูลไม่ถูกต้อง")</f>
        <v>ข้อมูลไม่ถูกต้อง</v>
      </c>
      <c r="T809" s="149" t="str">
        <f t="shared" si="102"/>
        <v>ข้อมูลไม่ถูกต้อง</v>
      </c>
      <c r="U809" s="149" t="str">
        <f>IF(ISNUMBER(R809),
IF(H$2=ตัวเลือก!A$30,"ยังไม่บันทึกข้อมูล",R809*0.47),"ข้อมูลไม่ถูกต้อง")</f>
        <v>ข้อมูลไม่ถูกต้อง</v>
      </c>
      <c r="V809" s="149" t="str">
        <f>IF(ISNUMBER(S809),
IF(H$2=ตัวเลือก!A$30,"ยังไม่บันทึกข้อมูล",S809*0.47),"ข้อมูลไม่ถูกต้อง")</f>
        <v>ข้อมูลไม่ถูกต้อง</v>
      </c>
      <c r="W809" s="149" t="str">
        <f t="shared" si="103"/>
        <v>ข้อมูลไม่ถูกต้อง</v>
      </c>
      <c r="X809" s="148" t="str">
        <f t="shared" si="104"/>
        <v>ข้อมูลไม่ถูกต้อง</v>
      </c>
      <c r="Y809" s="38"/>
      <c r="Z809" s="38"/>
      <c r="AA809" s="38"/>
    </row>
    <row r="810" spans="1:27" x14ac:dyDescent="0.45">
      <c r="A810" s="38">
        <v>805</v>
      </c>
      <c r="B810" s="38"/>
      <c r="C810" s="38"/>
      <c r="D810" s="38"/>
      <c r="E810" s="38"/>
      <c r="F810" s="35"/>
      <c r="G810" s="35"/>
      <c r="H810" s="150"/>
      <c r="I810" s="38"/>
      <c r="J810" s="149" t="str">
        <f t="shared" si="105"/>
        <v>รอข้อมูลคอลัมน์ H</v>
      </c>
      <c r="K810" s="150"/>
      <c r="L810" s="150"/>
      <c r="M810" s="150"/>
      <c r="N810" s="149" t="str" cm="1">
        <f t="array" ref="N810">IF(AND(K810:M810=""),"ยังไม่บันทึกข้อมูล",
IF(M810&lt;&gt;"",
IF(M810&gt;=1.3,M810,"เป็นไม้พุ่ม"),
IF(K810+L810&gt;=1.3,K810+L810,"เป็นไม้พุ่ม")))</f>
        <v>ยังไม่บันทึกข้อมูล</v>
      </c>
      <c r="O810" s="149" t="str">
        <f t="shared" si="98"/>
        <v>ข้อมูลไม่ถูกต้อง</v>
      </c>
      <c r="P810" s="149" t="str">
        <f t="shared" si="99"/>
        <v>ข้อมูลไม่ถูกต้อง</v>
      </c>
      <c r="Q810" s="149" t="str">
        <f t="shared" si="100"/>
        <v>ข้อมูลไม่ถูกต้อง</v>
      </c>
      <c r="R810" s="149" t="str">
        <f t="shared" si="101"/>
        <v>ข้อมูลไม่ถูกต้อง</v>
      </c>
      <c r="S810" s="149" t="str">
        <f>IF(ISNUMBER(R810),
IF(H$2=ตัวเลือก!A$30,"ยังไม่บันทึกข้อมูล",R810*0.27),"ข้อมูลไม่ถูกต้อง")</f>
        <v>ข้อมูลไม่ถูกต้อง</v>
      </c>
      <c r="T810" s="149" t="str">
        <f t="shared" si="102"/>
        <v>ข้อมูลไม่ถูกต้อง</v>
      </c>
      <c r="U810" s="149" t="str">
        <f>IF(ISNUMBER(R810),
IF(H$2=ตัวเลือก!A$30,"ยังไม่บันทึกข้อมูล",R810*0.47),"ข้อมูลไม่ถูกต้อง")</f>
        <v>ข้อมูลไม่ถูกต้อง</v>
      </c>
      <c r="V810" s="149" t="str">
        <f>IF(ISNUMBER(S810),
IF(H$2=ตัวเลือก!A$30,"ยังไม่บันทึกข้อมูล",S810*0.47),"ข้อมูลไม่ถูกต้อง")</f>
        <v>ข้อมูลไม่ถูกต้อง</v>
      </c>
      <c r="W810" s="149" t="str">
        <f t="shared" si="103"/>
        <v>ข้อมูลไม่ถูกต้อง</v>
      </c>
      <c r="X810" s="148" t="str">
        <f t="shared" si="104"/>
        <v>ข้อมูลไม่ถูกต้อง</v>
      </c>
      <c r="Y810" s="38"/>
      <c r="Z810" s="38"/>
      <c r="AA810" s="38"/>
    </row>
    <row r="811" spans="1:27" x14ac:dyDescent="0.45">
      <c r="A811" s="38">
        <v>806</v>
      </c>
      <c r="B811" s="38"/>
      <c r="C811" s="38"/>
      <c r="D811" s="38"/>
      <c r="E811" s="38"/>
      <c r="F811" s="35"/>
      <c r="G811" s="35"/>
      <c r="H811" s="150"/>
      <c r="I811" s="38"/>
      <c r="J811" s="149" t="str">
        <f t="shared" si="105"/>
        <v>รอข้อมูลคอลัมน์ H</v>
      </c>
      <c r="K811" s="150"/>
      <c r="L811" s="150"/>
      <c r="M811" s="150"/>
      <c r="N811" s="149" t="str" cm="1">
        <f t="array" ref="N811">IF(AND(K811:M811=""),"ยังไม่บันทึกข้อมูล",
IF(M811&lt;&gt;"",
IF(M811&gt;=1.3,M811,"เป็นไม้พุ่ม"),
IF(K811+L811&gt;=1.3,K811+L811,"เป็นไม้พุ่ม")))</f>
        <v>ยังไม่บันทึกข้อมูล</v>
      </c>
      <c r="O811" s="149" t="str">
        <f t="shared" si="98"/>
        <v>ข้อมูลไม่ถูกต้อง</v>
      </c>
      <c r="P811" s="149" t="str">
        <f t="shared" si="99"/>
        <v>ข้อมูลไม่ถูกต้อง</v>
      </c>
      <c r="Q811" s="149" t="str">
        <f t="shared" si="100"/>
        <v>ข้อมูลไม่ถูกต้อง</v>
      </c>
      <c r="R811" s="149" t="str">
        <f t="shared" si="101"/>
        <v>ข้อมูลไม่ถูกต้อง</v>
      </c>
      <c r="S811" s="149" t="str">
        <f>IF(ISNUMBER(R811),
IF(H$2=ตัวเลือก!A$30,"ยังไม่บันทึกข้อมูล",R811*0.27),"ข้อมูลไม่ถูกต้อง")</f>
        <v>ข้อมูลไม่ถูกต้อง</v>
      </c>
      <c r="T811" s="149" t="str">
        <f t="shared" si="102"/>
        <v>ข้อมูลไม่ถูกต้อง</v>
      </c>
      <c r="U811" s="149" t="str">
        <f>IF(ISNUMBER(R811),
IF(H$2=ตัวเลือก!A$30,"ยังไม่บันทึกข้อมูล",R811*0.47),"ข้อมูลไม่ถูกต้อง")</f>
        <v>ข้อมูลไม่ถูกต้อง</v>
      </c>
      <c r="V811" s="149" t="str">
        <f>IF(ISNUMBER(S811),
IF(H$2=ตัวเลือก!A$30,"ยังไม่บันทึกข้อมูล",S811*0.47),"ข้อมูลไม่ถูกต้อง")</f>
        <v>ข้อมูลไม่ถูกต้อง</v>
      </c>
      <c r="W811" s="149" t="str">
        <f t="shared" si="103"/>
        <v>ข้อมูลไม่ถูกต้อง</v>
      </c>
      <c r="X811" s="148" t="str">
        <f t="shared" si="104"/>
        <v>ข้อมูลไม่ถูกต้อง</v>
      </c>
      <c r="Y811" s="38"/>
      <c r="Z811" s="38"/>
      <c r="AA811" s="38"/>
    </row>
    <row r="812" spans="1:27" x14ac:dyDescent="0.45">
      <c r="A812" s="38">
        <v>807</v>
      </c>
      <c r="B812" s="38"/>
      <c r="C812" s="38"/>
      <c r="D812" s="38"/>
      <c r="E812" s="38"/>
      <c r="F812" s="35"/>
      <c r="G812" s="35"/>
      <c r="H812" s="150"/>
      <c r="I812" s="38"/>
      <c r="J812" s="149" t="str">
        <f t="shared" si="105"/>
        <v>รอข้อมูลคอลัมน์ H</v>
      </c>
      <c r="K812" s="150"/>
      <c r="L812" s="150"/>
      <c r="M812" s="150"/>
      <c r="N812" s="149" t="str" cm="1">
        <f t="array" ref="N812">IF(AND(K812:M812=""),"ยังไม่บันทึกข้อมูล",
IF(M812&lt;&gt;"",
IF(M812&gt;=1.3,M812,"เป็นไม้พุ่ม"),
IF(K812+L812&gt;=1.3,K812+L812,"เป็นไม้พุ่ม")))</f>
        <v>ยังไม่บันทึกข้อมูล</v>
      </c>
      <c r="O812" s="149" t="str">
        <f t="shared" si="98"/>
        <v>ข้อมูลไม่ถูกต้อง</v>
      </c>
      <c r="P812" s="149" t="str">
        <f t="shared" si="99"/>
        <v>ข้อมูลไม่ถูกต้อง</v>
      </c>
      <c r="Q812" s="149" t="str">
        <f t="shared" si="100"/>
        <v>ข้อมูลไม่ถูกต้อง</v>
      </c>
      <c r="R812" s="149" t="str">
        <f t="shared" si="101"/>
        <v>ข้อมูลไม่ถูกต้อง</v>
      </c>
      <c r="S812" s="149" t="str">
        <f>IF(ISNUMBER(R812),
IF(H$2=ตัวเลือก!A$30,"ยังไม่บันทึกข้อมูล",R812*0.27),"ข้อมูลไม่ถูกต้อง")</f>
        <v>ข้อมูลไม่ถูกต้อง</v>
      </c>
      <c r="T812" s="149" t="str">
        <f t="shared" si="102"/>
        <v>ข้อมูลไม่ถูกต้อง</v>
      </c>
      <c r="U812" s="149" t="str">
        <f>IF(ISNUMBER(R812),
IF(H$2=ตัวเลือก!A$30,"ยังไม่บันทึกข้อมูล",R812*0.47),"ข้อมูลไม่ถูกต้อง")</f>
        <v>ข้อมูลไม่ถูกต้อง</v>
      </c>
      <c r="V812" s="149" t="str">
        <f>IF(ISNUMBER(S812),
IF(H$2=ตัวเลือก!A$30,"ยังไม่บันทึกข้อมูล",S812*0.47),"ข้อมูลไม่ถูกต้อง")</f>
        <v>ข้อมูลไม่ถูกต้อง</v>
      </c>
      <c r="W812" s="149" t="str">
        <f t="shared" si="103"/>
        <v>ข้อมูลไม่ถูกต้อง</v>
      </c>
      <c r="X812" s="148" t="str">
        <f t="shared" si="104"/>
        <v>ข้อมูลไม่ถูกต้อง</v>
      </c>
      <c r="Y812" s="38"/>
      <c r="Z812" s="38"/>
      <c r="AA812" s="38"/>
    </row>
    <row r="813" spans="1:27" x14ac:dyDescent="0.45">
      <c r="A813" s="38">
        <v>808</v>
      </c>
      <c r="B813" s="38"/>
      <c r="C813" s="38"/>
      <c r="D813" s="38"/>
      <c r="E813" s="38"/>
      <c r="F813" s="35"/>
      <c r="G813" s="35"/>
      <c r="H813" s="150"/>
      <c r="I813" s="38"/>
      <c r="J813" s="149" t="str">
        <f t="shared" si="105"/>
        <v>รอข้อมูลคอลัมน์ H</v>
      </c>
      <c r="K813" s="150"/>
      <c r="L813" s="150"/>
      <c r="M813" s="150"/>
      <c r="N813" s="149" t="str" cm="1">
        <f t="array" ref="N813">IF(AND(K813:M813=""),"ยังไม่บันทึกข้อมูล",
IF(M813&lt;&gt;"",
IF(M813&gt;=1.3,M813,"เป็นไม้พุ่ม"),
IF(K813+L813&gt;=1.3,K813+L813,"เป็นไม้พุ่ม")))</f>
        <v>ยังไม่บันทึกข้อมูล</v>
      </c>
      <c r="O813" s="149" t="str">
        <f t="shared" si="98"/>
        <v>ข้อมูลไม่ถูกต้อง</v>
      </c>
      <c r="P813" s="149" t="str">
        <f t="shared" si="99"/>
        <v>ข้อมูลไม่ถูกต้อง</v>
      </c>
      <c r="Q813" s="149" t="str">
        <f t="shared" si="100"/>
        <v>ข้อมูลไม่ถูกต้อง</v>
      </c>
      <c r="R813" s="149" t="str">
        <f t="shared" si="101"/>
        <v>ข้อมูลไม่ถูกต้อง</v>
      </c>
      <c r="S813" s="149" t="str">
        <f>IF(ISNUMBER(R813),
IF(H$2=ตัวเลือก!A$30,"ยังไม่บันทึกข้อมูล",R813*0.27),"ข้อมูลไม่ถูกต้อง")</f>
        <v>ข้อมูลไม่ถูกต้อง</v>
      </c>
      <c r="T813" s="149" t="str">
        <f t="shared" si="102"/>
        <v>ข้อมูลไม่ถูกต้อง</v>
      </c>
      <c r="U813" s="149" t="str">
        <f>IF(ISNUMBER(R813),
IF(H$2=ตัวเลือก!A$30,"ยังไม่บันทึกข้อมูล",R813*0.47),"ข้อมูลไม่ถูกต้อง")</f>
        <v>ข้อมูลไม่ถูกต้อง</v>
      </c>
      <c r="V813" s="149" t="str">
        <f>IF(ISNUMBER(S813),
IF(H$2=ตัวเลือก!A$30,"ยังไม่บันทึกข้อมูล",S813*0.47),"ข้อมูลไม่ถูกต้อง")</f>
        <v>ข้อมูลไม่ถูกต้อง</v>
      </c>
      <c r="W813" s="149" t="str">
        <f t="shared" si="103"/>
        <v>ข้อมูลไม่ถูกต้อง</v>
      </c>
      <c r="X813" s="148" t="str">
        <f t="shared" si="104"/>
        <v>ข้อมูลไม่ถูกต้อง</v>
      </c>
      <c r="Y813" s="38"/>
      <c r="Z813" s="38"/>
      <c r="AA813" s="38"/>
    </row>
    <row r="814" spans="1:27" x14ac:dyDescent="0.45">
      <c r="A814" s="38">
        <v>809</v>
      </c>
      <c r="B814" s="38"/>
      <c r="C814" s="38"/>
      <c r="D814" s="38"/>
      <c r="E814" s="38"/>
      <c r="F814" s="35"/>
      <c r="G814" s="35"/>
      <c r="H814" s="150"/>
      <c r="I814" s="38"/>
      <c r="J814" s="149" t="str">
        <f t="shared" si="105"/>
        <v>รอข้อมูลคอลัมน์ H</v>
      </c>
      <c r="K814" s="150"/>
      <c r="L814" s="150"/>
      <c r="M814" s="150"/>
      <c r="N814" s="149" t="str" cm="1">
        <f t="array" ref="N814">IF(AND(K814:M814=""),"ยังไม่บันทึกข้อมูล",
IF(M814&lt;&gt;"",
IF(M814&gt;=1.3,M814,"เป็นไม้พุ่ม"),
IF(K814+L814&gt;=1.3,K814+L814,"เป็นไม้พุ่ม")))</f>
        <v>ยังไม่บันทึกข้อมูล</v>
      </c>
      <c r="O814" s="149" t="str">
        <f t="shared" si="98"/>
        <v>ข้อมูลไม่ถูกต้อง</v>
      </c>
      <c r="P814" s="149" t="str">
        <f t="shared" si="99"/>
        <v>ข้อมูลไม่ถูกต้อง</v>
      </c>
      <c r="Q814" s="149" t="str">
        <f t="shared" si="100"/>
        <v>ข้อมูลไม่ถูกต้อง</v>
      </c>
      <c r="R814" s="149" t="str">
        <f t="shared" si="101"/>
        <v>ข้อมูลไม่ถูกต้อง</v>
      </c>
      <c r="S814" s="149" t="str">
        <f>IF(ISNUMBER(R814),
IF(H$2=ตัวเลือก!A$30,"ยังไม่บันทึกข้อมูล",R814*0.27),"ข้อมูลไม่ถูกต้อง")</f>
        <v>ข้อมูลไม่ถูกต้อง</v>
      </c>
      <c r="T814" s="149" t="str">
        <f t="shared" si="102"/>
        <v>ข้อมูลไม่ถูกต้อง</v>
      </c>
      <c r="U814" s="149" t="str">
        <f>IF(ISNUMBER(R814),
IF(H$2=ตัวเลือก!A$30,"ยังไม่บันทึกข้อมูล",R814*0.47),"ข้อมูลไม่ถูกต้อง")</f>
        <v>ข้อมูลไม่ถูกต้อง</v>
      </c>
      <c r="V814" s="149" t="str">
        <f>IF(ISNUMBER(S814),
IF(H$2=ตัวเลือก!A$30,"ยังไม่บันทึกข้อมูล",S814*0.47),"ข้อมูลไม่ถูกต้อง")</f>
        <v>ข้อมูลไม่ถูกต้อง</v>
      </c>
      <c r="W814" s="149" t="str">
        <f t="shared" si="103"/>
        <v>ข้อมูลไม่ถูกต้อง</v>
      </c>
      <c r="X814" s="148" t="str">
        <f t="shared" si="104"/>
        <v>ข้อมูลไม่ถูกต้อง</v>
      </c>
      <c r="Y814" s="38"/>
      <c r="Z814" s="38"/>
      <c r="AA814" s="38"/>
    </row>
    <row r="815" spans="1:27" x14ac:dyDescent="0.45">
      <c r="A815" s="38">
        <v>810</v>
      </c>
      <c r="B815" s="38"/>
      <c r="C815" s="38"/>
      <c r="D815" s="38"/>
      <c r="E815" s="38"/>
      <c r="F815" s="35"/>
      <c r="G815" s="35"/>
      <c r="H815" s="150"/>
      <c r="I815" s="38"/>
      <c r="J815" s="149" t="str">
        <f t="shared" si="105"/>
        <v>รอข้อมูลคอลัมน์ H</v>
      </c>
      <c r="K815" s="150"/>
      <c r="L815" s="150"/>
      <c r="M815" s="150"/>
      <c r="N815" s="149" t="str" cm="1">
        <f t="array" ref="N815">IF(AND(K815:M815=""),"ยังไม่บันทึกข้อมูล",
IF(M815&lt;&gt;"",
IF(M815&gt;=1.3,M815,"เป็นไม้พุ่ม"),
IF(K815+L815&gt;=1.3,K815+L815,"เป็นไม้พุ่ม")))</f>
        <v>ยังไม่บันทึกข้อมูล</v>
      </c>
      <c r="O815" s="149" t="str">
        <f t="shared" si="98"/>
        <v>ข้อมูลไม่ถูกต้อง</v>
      </c>
      <c r="P815" s="149" t="str">
        <f t="shared" si="99"/>
        <v>ข้อมูลไม่ถูกต้อง</v>
      </c>
      <c r="Q815" s="149" t="str">
        <f t="shared" si="100"/>
        <v>ข้อมูลไม่ถูกต้อง</v>
      </c>
      <c r="R815" s="149" t="str">
        <f t="shared" si="101"/>
        <v>ข้อมูลไม่ถูกต้อง</v>
      </c>
      <c r="S815" s="149" t="str">
        <f>IF(ISNUMBER(R815),
IF(H$2=ตัวเลือก!A$30,"ยังไม่บันทึกข้อมูล",R815*0.27),"ข้อมูลไม่ถูกต้อง")</f>
        <v>ข้อมูลไม่ถูกต้อง</v>
      </c>
      <c r="T815" s="149" t="str">
        <f t="shared" si="102"/>
        <v>ข้อมูลไม่ถูกต้อง</v>
      </c>
      <c r="U815" s="149" t="str">
        <f>IF(ISNUMBER(R815),
IF(H$2=ตัวเลือก!A$30,"ยังไม่บันทึกข้อมูล",R815*0.47),"ข้อมูลไม่ถูกต้อง")</f>
        <v>ข้อมูลไม่ถูกต้อง</v>
      </c>
      <c r="V815" s="149" t="str">
        <f>IF(ISNUMBER(S815),
IF(H$2=ตัวเลือก!A$30,"ยังไม่บันทึกข้อมูล",S815*0.47),"ข้อมูลไม่ถูกต้อง")</f>
        <v>ข้อมูลไม่ถูกต้อง</v>
      </c>
      <c r="W815" s="149" t="str">
        <f t="shared" si="103"/>
        <v>ข้อมูลไม่ถูกต้อง</v>
      </c>
      <c r="X815" s="148" t="str">
        <f t="shared" si="104"/>
        <v>ข้อมูลไม่ถูกต้อง</v>
      </c>
      <c r="Y815" s="38"/>
      <c r="Z815" s="38"/>
      <c r="AA815" s="38"/>
    </row>
    <row r="816" spans="1:27" x14ac:dyDescent="0.45">
      <c r="A816" s="38">
        <v>811</v>
      </c>
      <c r="B816" s="38"/>
      <c r="C816" s="38"/>
      <c r="D816" s="38"/>
      <c r="E816" s="38"/>
      <c r="F816" s="35"/>
      <c r="G816" s="35"/>
      <c r="H816" s="150"/>
      <c r="I816" s="38"/>
      <c r="J816" s="149" t="str">
        <f t="shared" si="105"/>
        <v>รอข้อมูลคอลัมน์ H</v>
      </c>
      <c r="K816" s="150"/>
      <c r="L816" s="150"/>
      <c r="M816" s="150"/>
      <c r="N816" s="149" t="str" cm="1">
        <f t="array" ref="N816">IF(AND(K816:M816=""),"ยังไม่บันทึกข้อมูล",
IF(M816&lt;&gt;"",
IF(M816&gt;=1.3,M816,"เป็นไม้พุ่ม"),
IF(K816+L816&gt;=1.3,K816+L816,"เป็นไม้พุ่ม")))</f>
        <v>ยังไม่บันทึกข้อมูล</v>
      </c>
      <c r="O816" s="149" t="str">
        <f t="shared" si="98"/>
        <v>ข้อมูลไม่ถูกต้อง</v>
      </c>
      <c r="P816" s="149" t="str">
        <f t="shared" si="99"/>
        <v>ข้อมูลไม่ถูกต้อง</v>
      </c>
      <c r="Q816" s="149" t="str">
        <f t="shared" si="100"/>
        <v>ข้อมูลไม่ถูกต้อง</v>
      </c>
      <c r="R816" s="149" t="str">
        <f t="shared" si="101"/>
        <v>ข้อมูลไม่ถูกต้อง</v>
      </c>
      <c r="S816" s="149" t="str">
        <f>IF(ISNUMBER(R816),
IF(H$2=ตัวเลือก!A$30,"ยังไม่บันทึกข้อมูล",R816*0.27),"ข้อมูลไม่ถูกต้อง")</f>
        <v>ข้อมูลไม่ถูกต้อง</v>
      </c>
      <c r="T816" s="149" t="str">
        <f t="shared" si="102"/>
        <v>ข้อมูลไม่ถูกต้อง</v>
      </c>
      <c r="U816" s="149" t="str">
        <f>IF(ISNUMBER(R816),
IF(H$2=ตัวเลือก!A$30,"ยังไม่บันทึกข้อมูล",R816*0.47),"ข้อมูลไม่ถูกต้อง")</f>
        <v>ข้อมูลไม่ถูกต้อง</v>
      </c>
      <c r="V816" s="149" t="str">
        <f>IF(ISNUMBER(S816),
IF(H$2=ตัวเลือก!A$30,"ยังไม่บันทึกข้อมูล",S816*0.47),"ข้อมูลไม่ถูกต้อง")</f>
        <v>ข้อมูลไม่ถูกต้อง</v>
      </c>
      <c r="W816" s="149" t="str">
        <f t="shared" si="103"/>
        <v>ข้อมูลไม่ถูกต้อง</v>
      </c>
      <c r="X816" s="148" t="str">
        <f t="shared" si="104"/>
        <v>ข้อมูลไม่ถูกต้อง</v>
      </c>
      <c r="Y816" s="38"/>
      <c r="Z816" s="38"/>
      <c r="AA816" s="38"/>
    </row>
    <row r="817" spans="1:27" x14ac:dyDescent="0.45">
      <c r="A817" s="38">
        <v>812</v>
      </c>
      <c r="B817" s="38"/>
      <c r="C817" s="38"/>
      <c r="D817" s="38"/>
      <c r="E817" s="38"/>
      <c r="F817" s="35"/>
      <c r="G817" s="35"/>
      <c r="H817" s="150"/>
      <c r="I817" s="38"/>
      <c r="J817" s="149" t="str">
        <f t="shared" si="105"/>
        <v>รอข้อมูลคอลัมน์ H</v>
      </c>
      <c r="K817" s="150"/>
      <c r="L817" s="150"/>
      <c r="M817" s="150"/>
      <c r="N817" s="149" t="str" cm="1">
        <f t="array" ref="N817">IF(AND(K817:M817=""),"ยังไม่บันทึกข้อมูล",
IF(M817&lt;&gt;"",
IF(M817&gt;=1.3,M817,"เป็นไม้พุ่ม"),
IF(K817+L817&gt;=1.3,K817+L817,"เป็นไม้พุ่ม")))</f>
        <v>ยังไม่บันทึกข้อมูล</v>
      </c>
      <c r="O817" s="149" t="str">
        <f t="shared" si="98"/>
        <v>ข้อมูลไม่ถูกต้อง</v>
      </c>
      <c r="P817" s="149" t="str">
        <f t="shared" si="99"/>
        <v>ข้อมูลไม่ถูกต้อง</v>
      </c>
      <c r="Q817" s="149" t="str">
        <f t="shared" si="100"/>
        <v>ข้อมูลไม่ถูกต้อง</v>
      </c>
      <c r="R817" s="149" t="str">
        <f t="shared" si="101"/>
        <v>ข้อมูลไม่ถูกต้อง</v>
      </c>
      <c r="S817" s="149" t="str">
        <f>IF(ISNUMBER(R817),
IF(H$2=ตัวเลือก!A$30,"ยังไม่บันทึกข้อมูล",R817*0.27),"ข้อมูลไม่ถูกต้อง")</f>
        <v>ข้อมูลไม่ถูกต้อง</v>
      </c>
      <c r="T817" s="149" t="str">
        <f t="shared" si="102"/>
        <v>ข้อมูลไม่ถูกต้อง</v>
      </c>
      <c r="U817" s="149" t="str">
        <f>IF(ISNUMBER(R817),
IF(H$2=ตัวเลือก!A$30,"ยังไม่บันทึกข้อมูล",R817*0.47),"ข้อมูลไม่ถูกต้อง")</f>
        <v>ข้อมูลไม่ถูกต้อง</v>
      </c>
      <c r="V817" s="149" t="str">
        <f>IF(ISNUMBER(S817),
IF(H$2=ตัวเลือก!A$30,"ยังไม่บันทึกข้อมูล",S817*0.47),"ข้อมูลไม่ถูกต้อง")</f>
        <v>ข้อมูลไม่ถูกต้อง</v>
      </c>
      <c r="W817" s="149" t="str">
        <f t="shared" si="103"/>
        <v>ข้อมูลไม่ถูกต้อง</v>
      </c>
      <c r="X817" s="148" t="str">
        <f t="shared" si="104"/>
        <v>ข้อมูลไม่ถูกต้อง</v>
      </c>
      <c r="Y817" s="38"/>
      <c r="Z817" s="38"/>
      <c r="AA817" s="38"/>
    </row>
    <row r="818" spans="1:27" x14ac:dyDescent="0.45">
      <c r="A818" s="38">
        <v>813</v>
      </c>
      <c r="B818" s="38"/>
      <c r="C818" s="38"/>
      <c r="D818" s="38"/>
      <c r="E818" s="38"/>
      <c r="F818" s="35"/>
      <c r="G818" s="35"/>
      <c r="H818" s="150"/>
      <c r="I818" s="38"/>
      <c r="J818" s="149" t="str">
        <f t="shared" si="105"/>
        <v>รอข้อมูลคอลัมน์ H</v>
      </c>
      <c r="K818" s="150"/>
      <c r="L818" s="150"/>
      <c r="M818" s="150"/>
      <c r="N818" s="149" t="str" cm="1">
        <f t="array" ref="N818">IF(AND(K818:M818=""),"ยังไม่บันทึกข้อมูล",
IF(M818&lt;&gt;"",
IF(M818&gt;=1.3,M818,"เป็นไม้พุ่ม"),
IF(K818+L818&gt;=1.3,K818+L818,"เป็นไม้พุ่ม")))</f>
        <v>ยังไม่บันทึกข้อมูล</v>
      </c>
      <c r="O818" s="149" t="str">
        <f t="shared" si="98"/>
        <v>ข้อมูลไม่ถูกต้อง</v>
      </c>
      <c r="P818" s="149" t="str">
        <f t="shared" si="99"/>
        <v>ข้อมูลไม่ถูกต้อง</v>
      </c>
      <c r="Q818" s="149" t="str">
        <f t="shared" si="100"/>
        <v>ข้อมูลไม่ถูกต้อง</v>
      </c>
      <c r="R818" s="149" t="str">
        <f t="shared" si="101"/>
        <v>ข้อมูลไม่ถูกต้อง</v>
      </c>
      <c r="S818" s="149" t="str">
        <f>IF(ISNUMBER(R818),
IF(H$2=ตัวเลือก!A$30,"ยังไม่บันทึกข้อมูล",R818*0.27),"ข้อมูลไม่ถูกต้อง")</f>
        <v>ข้อมูลไม่ถูกต้อง</v>
      </c>
      <c r="T818" s="149" t="str">
        <f t="shared" si="102"/>
        <v>ข้อมูลไม่ถูกต้อง</v>
      </c>
      <c r="U818" s="149" t="str">
        <f>IF(ISNUMBER(R818),
IF(H$2=ตัวเลือก!A$30,"ยังไม่บันทึกข้อมูล",R818*0.47),"ข้อมูลไม่ถูกต้อง")</f>
        <v>ข้อมูลไม่ถูกต้อง</v>
      </c>
      <c r="V818" s="149" t="str">
        <f>IF(ISNUMBER(S818),
IF(H$2=ตัวเลือก!A$30,"ยังไม่บันทึกข้อมูล",S818*0.47),"ข้อมูลไม่ถูกต้อง")</f>
        <v>ข้อมูลไม่ถูกต้อง</v>
      </c>
      <c r="W818" s="149" t="str">
        <f t="shared" si="103"/>
        <v>ข้อมูลไม่ถูกต้อง</v>
      </c>
      <c r="X818" s="148" t="str">
        <f t="shared" si="104"/>
        <v>ข้อมูลไม่ถูกต้อง</v>
      </c>
      <c r="Y818" s="38"/>
      <c r="Z818" s="38"/>
      <c r="AA818" s="38"/>
    </row>
    <row r="819" spans="1:27" x14ac:dyDescent="0.45">
      <c r="A819" s="38">
        <v>814</v>
      </c>
      <c r="B819" s="38"/>
      <c r="C819" s="38"/>
      <c r="D819" s="38"/>
      <c r="E819" s="38"/>
      <c r="F819" s="35"/>
      <c r="G819" s="35"/>
      <c r="H819" s="150"/>
      <c r="I819" s="38"/>
      <c r="J819" s="149" t="str">
        <f t="shared" si="105"/>
        <v>รอข้อมูลคอลัมน์ H</v>
      </c>
      <c r="K819" s="150"/>
      <c r="L819" s="150"/>
      <c r="M819" s="150"/>
      <c r="N819" s="149" t="str" cm="1">
        <f t="array" ref="N819">IF(AND(K819:M819=""),"ยังไม่บันทึกข้อมูล",
IF(M819&lt;&gt;"",
IF(M819&gt;=1.3,M819,"เป็นไม้พุ่ม"),
IF(K819+L819&gt;=1.3,K819+L819,"เป็นไม้พุ่ม")))</f>
        <v>ยังไม่บันทึกข้อมูล</v>
      </c>
      <c r="O819" s="149" t="str">
        <f t="shared" si="98"/>
        <v>ข้อมูลไม่ถูกต้อง</v>
      </c>
      <c r="P819" s="149" t="str">
        <f t="shared" si="99"/>
        <v>ข้อมูลไม่ถูกต้อง</v>
      </c>
      <c r="Q819" s="149" t="str">
        <f t="shared" si="100"/>
        <v>ข้อมูลไม่ถูกต้อง</v>
      </c>
      <c r="R819" s="149" t="str">
        <f t="shared" si="101"/>
        <v>ข้อมูลไม่ถูกต้อง</v>
      </c>
      <c r="S819" s="149" t="str">
        <f>IF(ISNUMBER(R819),
IF(H$2=ตัวเลือก!A$30,"ยังไม่บันทึกข้อมูล",R819*0.27),"ข้อมูลไม่ถูกต้อง")</f>
        <v>ข้อมูลไม่ถูกต้อง</v>
      </c>
      <c r="T819" s="149" t="str">
        <f t="shared" si="102"/>
        <v>ข้อมูลไม่ถูกต้อง</v>
      </c>
      <c r="U819" s="149" t="str">
        <f>IF(ISNUMBER(R819),
IF(H$2=ตัวเลือก!A$30,"ยังไม่บันทึกข้อมูล",R819*0.47),"ข้อมูลไม่ถูกต้อง")</f>
        <v>ข้อมูลไม่ถูกต้อง</v>
      </c>
      <c r="V819" s="149" t="str">
        <f>IF(ISNUMBER(S819),
IF(H$2=ตัวเลือก!A$30,"ยังไม่บันทึกข้อมูล",S819*0.47),"ข้อมูลไม่ถูกต้อง")</f>
        <v>ข้อมูลไม่ถูกต้อง</v>
      </c>
      <c r="W819" s="149" t="str">
        <f t="shared" si="103"/>
        <v>ข้อมูลไม่ถูกต้อง</v>
      </c>
      <c r="X819" s="148" t="str">
        <f t="shared" si="104"/>
        <v>ข้อมูลไม่ถูกต้อง</v>
      </c>
      <c r="Y819" s="38"/>
      <c r="Z819" s="38"/>
      <c r="AA819" s="38"/>
    </row>
    <row r="820" spans="1:27" x14ac:dyDescent="0.45">
      <c r="A820" s="38">
        <v>815</v>
      </c>
      <c r="B820" s="38"/>
      <c r="C820" s="38"/>
      <c r="D820" s="38"/>
      <c r="E820" s="38"/>
      <c r="F820" s="35"/>
      <c r="G820" s="35"/>
      <c r="H820" s="150"/>
      <c r="I820" s="38"/>
      <c r="J820" s="149" t="str">
        <f t="shared" si="105"/>
        <v>รอข้อมูลคอลัมน์ H</v>
      </c>
      <c r="K820" s="150"/>
      <c r="L820" s="150"/>
      <c r="M820" s="150"/>
      <c r="N820" s="149" t="str" cm="1">
        <f t="array" ref="N820">IF(AND(K820:M820=""),"ยังไม่บันทึกข้อมูล",
IF(M820&lt;&gt;"",
IF(M820&gt;=1.3,M820,"เป็นไม้พุ่ม"),
IF(K820+L820&gt;=1.3,K820+L820,"เป็นไม้พุ่ม")))</f>
        <v>ยังไม่บันทึกข้อมูล</v>
      </c>
      <c r="O820" s="149" t="str">
        <f t="shared" si="98"/>
        <v>ข้อมูลไม่ถูกต้อง</v>
      </c>
      <c r="P820" s="149" t="str">
        <f t="shared" si="99"/>
        <v>ข้อมูลไม่ถูกต้อง</v>
      </c>
      <c r="Q820" s="149" t="str">
        <f t="shared" si="100"/>
        <v>ข้อมูลไม่ถูกต้อง</v>
      </c>
      <c r="R820" s="149" t="str">
        <f t="shared" si="101"/>
        <v>ข้อมูลไม่ถูกต้อง</v>
      </c>
      <c r="S820" s="149" t="str">
        <f>IF(ISNUMBER(R820),
IF(H$2=ตัวเลือก!A$30,"ยังไม่บันทึกข้อมูล",R820*0.27),"ข้อมูลไม่ถูกต้อง")</f>
        <v>ข้อมูลไม่ถูกต้อง</v>
      </c>
      <c r="T820" s="149" t="str">
        <f t="shared" si="102"/>
        <v>ข้อมูลไม่ถูกต้อง</v>
      </c>
      <c r="U820" s="149" t="str">
        <f>IF(ISNUMBER(R820),
IF(H$2=ตัวเลือก!A$30,"ยังไม่บันทึกข้อมูล",R820*0.47),"ข้อมูลไม่ถูกต้อง")</f>
        <v>ข้อมูลไม่ถูกต้อง</v>
      </c>
      <c r="V820" s="149" t="str">
        <f>IF(ISNUMBER(S820),
IF(H$2=ตัวเลือก!A$30,"ยังไม่บันทึกข้อมูล",S820*0.47),"ข้อมูลไม่ถูกต้อง")</f>
        <v>ข้อมูลไม่ถูกต้อง</v>
      </c>
      <c r="W820" s="149" t="str">
        <f t="shared" si="103"/>
        <v>ข้อมูลไม่ถูกต้อง</v>
      </c>
      <c r="X820" s="148" t="str">
        <f t="shared" si="104"/>
        <v>ข้อมูลไม่ถูกต้อง</v>
      </c>
      <c r="Y820" s="38"/>
      <c r="Z820" s="38"/>
      <c r="AA820" s="38"/>
    </row>
    <row r="821" spans="1:27" x14ac:dyDescent="0.45">
      <c r="A821" s="38">
        <v>816</v>
      </c>
      <c r="B821" s="38"/>
      <c r="C821" s="38"/>
      <c r="D821" s="38"/>
      <c r="E821" s="38"/>
      <c r="F821" s="35"/>
      <c r="G821" s="35"/>
      <c r="H821" s="150"/>
      <c r="I821" s="38"/>
      <c r="J821" s="149" t="str">
        <f t="shared" si="105"/>
        <v>รอข้อมูลคอลัมน์ H</v>
      </c>
      <c r="K821" s="150"/>
      <c r="L821" s="150"/>
      <c r="M821" s="150"/>
      <c r="N821" s="149" t="str" cm="1">
        <f t="array" ref="N821">IF(AND(K821:M821=""),"ยังไม่บันทึกข้อมูล",
IF(M821&lt;&gt;"",
IF(M821&gt;=1.3,M821,"เป็นไม้พุ่ม"),
IF(K821+L821&gt;=1.3,K821+L821,"เป็นไม้พุ่ม")))</f>
        <v>ยังไม่บันทึกข้อมูล</v>
      </c>
      <c r="O821" s="149" t="str">
        <f t="shared" si="98"/>
        <v>ข้อมูลไม่ถูกต้อง</v>
      </c>
      <c r="P821" s="149" t="str">
        <f t="shared" si="99"/>
        <v>ข้อมูลไม่ถูกต้อง</v>
      </c>
      <c r="Q821" s="149" t="str">
        <f t="shared" si="100"/>
        <v>ข้อมูลไม่ถูกต้อง</v>
      </c>
      <c r="R821" s="149" t="str">
        <f t="shared" si="101"/>
        <v>ข้อมูลไม่ถูกต้อง</v>
      </c>
      <c r="S821" s="149" t="str">
        <f>IF(ISNUMBER(R821),
IF(H$2=ตัวเลือก!A$30,"ยังไม่บันทึกข้อมูล",R821*0.27),"ข้อมูลไม่ถูกต้อง")</f>
        <v>ข้อมูลไม่ถูกต้อง</v>
      </c>
      <c r="T821" s="149" t="str">
        <f t="shared" si="102"/>
        <v>ข้อมูลไม่ถูกต้อง</v>
      </c>
      <c r="U821" s="149" t="str">
        <f>IF(ISNUMBER(R821),
IF(H$2=ตัวเลือก!A$30,"ยังไม่บันทึกข้อมูล",R821*0.47),"ข้อมูลไม่ถูกต้อง")</f>
        <v>ข้อมูลไม่ถูกต้อง</v>
      </c>
      <c r="V821" s="149" t="str">
        <f>IF(ISNUMBER(S821),
IF(H$2=ตัวเลือก!A$30,"ยังไม่บันทึกข้อมูล",S821*0.47),"ข้อมูลไม่ถูกต้อง")</f>
        <v>ข้อมูลไม่ถูกต้อง</v>
      </c>
      <c r="W821" s="149" t="str">
        <f t="shared" si="103"/>
        <v>ข้อมูลไม่ถูกต้อง</v>
      </c>
      <c r="X821" s="148" t="str">
        <f t="shared" si="104"/>
        <v>ข้อมูลไม่ถูกต้อง</v>
      </c>
      <c r="Y821" s="38"/>
      <c r="Z821" s="38"/>
      <c r="AA821" s="38"/>
    </row>
    <row r="822" spans="1:27" x14ac:dyDescent="0.45">
      <c r="A822" s="38">
        <v>817</v>
      </c>
      <c r="B822" s="38"/>
      <c r="C822" s="38"/>
      <c r="D822" s="38"/>
      <c r="E822" s="38"/>
      <c r="F822" s="35"/>
      <c r="G822" s="35"/>
      <c r="H822" s="150"/>
      <c r="I822" s="38"/>
      <c r="J822" s="149" t="str">
        <f t="shared" si="105"/>
        <v>รอข้อมูลคอลัมน์ H</v>
      </c>
      <c r="K822" s="150"/>
      <c r="L822" s="150"/>
      <c r="M822" s="150"/>
      <c r="N822" s="149" t="str" cm="1">
        <f t="array" ref="N822">IF(AND(K822:M822=""),"ยังไม่บันทึกข้อมูล",
IF(M822&lt;&gt;"",
IF(M822&gt;=1.3,M822,"เป็นไม้พุ่ม"),
IF(K822+L822&gt;=1.3,K822+L822,"เป็นไม้พุ่ม")))</f>
        <v>ยังไม่บันทึกข้อมูล</v>
      </c>
      <c r="O822" s="149" t="str">
        <f t="shared" si="98"/>
        <v>ข้อมูลไม่ถูกต้อง</v>
      </c>
      <c r="P822" s="149" t="str">
        <f t="shared" si="99"/>
        <v>ข้อมูลไม่ถูกต้อง</v>
      </c>
      <c r="Q822" s="149" t="str">
        <f t="shared" si="100"/>
        <v>ข้อมูลไม่ถูกต้อง</v>
      </c>
      <c r="R822" s="149" t="str">
        <f t="shared" si="101"/>
        <v>ข้อมูลไม่ถูกต้อง</v>
      </c>
      <c r="S822" s="149" t="str">
        <f>IF(ISNUMBER(R822),
IF(H$2=ตัวเลือก!A$30,"ยังไม่บันทึกข้อมูล",R822*0.27),"ข้อมูลไม่ถูกต้อง")</f>
        <v>ข้อมูลไม่ถูกต้อง</v>
      </c>
      <c r="T822" s="149" t="str">
        <f t="shared" si="102"/>
        <v>ข้อมูลไม่ถูกต้อง</v>
      </c>
      <c r="U822" s="149" t="str">
        <f>IF(ISNUMBER(R822),
IF(H$2=ตัวเลือก!A$30,"ยังไม่บันทึกข้อมูล",R822*0.47),"ข้อมูลไม่ถูกต้อง")</f>
        <v>ข้อมูลไม่ถูกต้อง</v>
      </c>
      <c r="V822" s="149" t="str">
        <f>IF(ISNUMBER(S822),
IF(H$2=ตัวเลือก!A$30,"ยังไม่บันทึกข้อมูล",S822*0.47),"ข้อมูลไม่ถูกต้อง")</f>
        <v>ข้อมูลไม่ถูกต้อง</v>
      </c>
      <c r="W822" s="149" t="str">
        <f t="shared" si="103"/>
        <v>ข้อมูลไม่ถูกต้อง</v>
      </c>
      <c r="X822" s="148" t="str">
        <f t="shared" si="104"/>
        <v>ข้อมูลไม่ถูกต้อง</v>
      </c>
      <c r="Y822" s="38"/>
      <c r="Z822" s="38"/>
      <c r="AA822" s="38"/>
    </row>
    <row r="823" spans="1:27" x14ac:dyDescent="0.45">
      <c r="A823" s="38">
        <v>818</v>
      </c>
      <c r="B823" s="38"/>
      <c r="C823" s="38"/>
      <c r="D823" s="38"/>
      <c r="E823" s="38"/>
      <c r="F823" s="35"/>
      <c r="G823" s="35"/>
      <c r="H823" s="150"/>
      <c r="I823" s="38"/>
      <c r="J823" s="149" t="str">
        <f t="shared" si="105"/>
        <v>รอข้อมูลคอลัมน์ H</v>
      </c>
      <c r="K823" s="150"/>
      <c r="L823" s="150"/>
      <c r="M823" s="150"/>
      <c r="N823" s="149" t="str" cm="1">
        <f t="array" ref="N823">IF(AND(K823:M823=""),"ยังไม่บันทึกข้อมูล",
IF(M823&lt;&gt;"",
IF(M823&gt;=1.3,M823,"เป็นไม้พุ่ม"),
IF(K823+L823&gt;=1.3,K823+L823,"เป็นไม้พุ่ม")))</f>
        <v>ยังไม่บันทึกข้อมูล</v>
      </c>
      <c r="O823" s="149" t="str">
        <f t="shared" si="98"/>
        <v>ข้อมูลไม่ถูกต้อง</v>
      </c>
      <c r="P823" s="149" t="str">
        <f t="shared" si="99"/>
        <v>ข้อมูลไม่ถูกต้อง</v>
      </c>
      <c r="Q823" s="149" t="str">
        <f t="shared" si="100"/>
        <v>ข้อมูลไม่ถูกต้อง</v>
      </c>
      <c r="R823" s="149" t="str">
        <f t="shared" si="101"/>
        <v>ข้อมูลไม่ถูกต้อง</v>
      </c>
      <c r="S823" s="149" t="str">
        <f>IF(ISNUMBER(R823),
IF(H$2=ตัวเลือก!A$30,"ยังไม่บันทึกข้อมูล",R823*0.27),"ข้อมูลไม่ถูกต้อง")</f>
        <v>ข้อมูลไม่ถูกต้อง</v>
      </c>
      <c r="T823" s="149" t="str">
        <f t="shared" si="102"/>
        <v>ข้อมูลไม่ถูกต้อง</v>
      </c>
      <c r="U823" s="149" t="str">
        <f>IF(ISNUMBER(R823),
IF(H$2=ตัวเลือก!A$30,"ยังไม่บันทึกข้อมูล",R823*0.47),"ข้อมูลไม่ถูกต้อง")</f>
        <v>ข้อมูลไม่ถูกต้อง</v>
      </c>
      <c r="V823" s="149" t="str">
        <f>IF(ISNUMBER(S823),
IF(H$2=ตัวเลือก!A$30,"ยังไม่บันทึกข้อมูล",S823*0.47),"ข้อมูลไม่ถูกต้อง")</f>
        <v>ข้อมูลไม่ถูกต้อง</v>
      </c>
      <c r="W823" s="149" t="str">
        <f t="shared" si="103"/>
        <v>ข้อมูลไม่ถูกต้อง</v>
      </c>
      <c r="X823" s="148" t="str">
        <f t="shared" si="104"/>
        <v>ข้อมูลไม่ถูกต้อง</v>
      </c>
      <c r="Y823" s="38"/>
      <c r="Z823" s="38"/>
      <c r="AA823" s="38"/>
    </row>
    <row r="824" spans="1:27" x14ac:dyDescent="0.45">
      <c r="A824" s="38">
        <v>819</v>
      </c>
      <c r="B824" s="38"/>
      <c r="C824" s="38"/>
      <c r="D824" s="38"/>
      <c r="E824" s="38"/>
      <c r="F824" s="35"/>
      <c r="G824" s="35"/>
      <c r="H824" s="150"/>
      <c r="I824" s="38"/>
      <c r="J824" s="149" t="str">
        <f t="shared" si="105"/>
        <v>รอข้อมูลคอลัมน์ H</v>
      </c>
      <c r="K824" s="150"/>
      <c r="L824" s="150"/>
      <c r="M824" s="150"/>
      <c r="N824" s="149" t="str" cm="1">
        <f t="array" ref="N824">IF(AND(K824:M824=""),"ยังไม่บันทึกข้อมูล",
IF(M824&lt;&gt;"",
IF(M824&gt;=1.3,M824,"เป็นไม้พุ่ม"),
IF(K824+L824&gt;=1.3,K824+L824,"เป็นไม้พุ่ม")))</f>
        <v>ยังไม่บันทึกข้อมูล</v>
      </c>
      <c r="O824" s="149" t="str">
        <f t="shared" si="98"/>
        <v>ข้อมูลไม่ถูกต้อง</v>
      </c>
      <c r="P824" s="149" t="str">
        <f t="shared" si="99"/>
        <v>ข้อมูลไม่ถูกต้อง</v>
      </c>
      <c r="Q824" s="149" t="str">
        <f t="shared" si="100"/>
        <v>ข้อมูลไม่ถูกต้อง</v>
      </c>
      <c r="R824" s="149" t="str">
        <f t="shared" si="101"/>
        <v>ข้อมูลไม่ถูกต้อง</v>
      </c>
      <c r="S824" s="149" t="str">
        <f>IF(ISNUMBER(R824),
IF(H$2=ตัวเลือก!A$30,"ยังไม่บันทึกข้อมูล",R824*0.27),"ข้อมูลไม่ถูกต้อง")</f>
        <v>ข้อมูลไม่ถูกต้อง</v>
      </c>
      <c r="T824" s="149" t="str">
        <f t="shared" si="102"/>
        <v>ข้อมูลไม่ถูกต้อง</v>
      </c>
      <c r="U824" s="149" t="str">
        <f>IF(ISNUMBER(R824),
IF(H$2=ตัวเลือก!A$30,"ยังไม่บันทึกข้อมูล",R824*0.47),"ข้อมูลไม่ถูกต้อง")</f>
        <v>ข้อมูลไม่ถูกต้อง</v>
      </c>
      <c r="V824" s="149" t="str">
        <f>IF(ISNUMBER(S824),
IF(H$2=ตัวเลือก!A$30,"ยังไม่บันทึกข้อมูล",S824*0.47),"ข้อมูลไม่ถูกต้อง")</f>
        <v>ข้อมูลไม่ถูกต้อง</v>
      </c>
      <c r="W824" s="149" t="str">
        <f t="shared" si="103"/>
        <v>ข้อมูลไม่ถูกต้อง</v>
      </c>
      <c r="X824" s="148" t="str">
        <f t="shared" si="104"/>
        <v>ข้อมูลไม่ถูกต้อง</v>
      </c>
      <c r="Y824" s="38"/>
      <c r="Z824" s="38"/>
      <c r="AA824" s="38"/>
    </row>
    <row r="825" spans="1:27" x14ac:dyDescent="0.45">
      <c r="A825" s="38">
        <v>820</v>
      </c>
      <c r="B825" s="38"/>
      <c r="C825" s="38"/>
      <c r="D825" s="38"/>
      <c r="E825" s="38"/>
      <c r="F825" s="35"/>
      <c r="G825" s="35"/>
      <c r="H825" s="150"/>
      <c r="I825" s="38"/>
      <c r="J825" s="149" t="str">
        <f t="shared" si="105"/>
        <v>รอข้อมูลคอลัมน์ H</v>
      </c>
      <c r="K825" s="150"/>
      <c r="L825" s="150"/>
      <c r="M825" s="150"/>
      <c r="N825" s="149" t="str" cm="1">
        <f t="array" ref="N825">IF(AND(K825:M825=""),"ยังไม่บันทึกข้อมูล",
IF(M825&lt;&gt;"",
IF(M825&gt;=1.3,M825,"เป็นไม้พุ่ม"),
IF(K825+L825&gt;=1.3,K825+L825,"เป็นไม้พุ่ม")))</f>
        <v>ยังไม่บันทึกข้อมูล</v>
      </c>
      <c r="O825" s="149" t="str">
        <f t="shared" si="98"/>
        <v>ข้อมูลไม่ถูกต้อง</v>
      </c>
      <c r="P825" s="149" t="str">
        <f t="shared" si="99"/>
        <v>ข้อมูลไม่ถูกต้อง</v>
      </c>
      <c r="Q825" s="149" t="str">
        <f t="shared" si="100"/>
        <v>ข้อมูลไม่ถูกต้อง</v>
      </c>
      <c r="R825" s="149" t="str">
        <f t="shared" si="101"/>
        <v>ข้อมูลไม่ถูกต้อง</v>
      </c>
      <c r="S825" s="149" t="str">
        <f>IF(ISNUMBER(R825),
IF(H$2=ตัวเลือก!A$30,"ยังไม่บันทึกข้อมูล",R825*0.27),"ข้อมูลไม่ถูกต้อง")</f>
        <v>ข้อมูลไม่ถูกต้อง</v>
      </c>
      <c r="T825" s="149" t="str">
        <f t="shared" si="102"/>
        <v>ข้อมูลไม่ถูกต้อง</v>
      </c>
      <c r="U825" s="149" t="str">
        <f>IF(ISNUMBER(R825),
IF(H$2=ตัวเลือก!A$30,"ยังไม่บันทึกข้อมูล",R825*0.47),"ข้อมูลไม่ถูกต้อง")</f>
        <v>ข้อมูลไม่ถูกต้อง</v>
      </c>
      <c r="V825" s="149" t="str">
        <f>IF(ISNUMBER(S825),
IF(H$2=ตัวเลือก!A$30,"ยังไม่บันทึกข้อมูล",S825*0.47),"ข้อมูลไม่ถูกต้อง")</f>
        <v>ข้อมูลไม่ถูกต้อง</v>
      </c>
      <c r="W825" s="149" t="str">
        <f t="shared" si="103"/>
        <v>ข้อมูลไม่ถูกต้อง</v>
      </c>
      <c r="X825" s="148" t="str">
        <f t="shared" si="104"/>
        <v>ข้อมูลไม่ถูกต้อง</v>
      </c>
      <c r="Y825" s="38"/>
      <c r="Z825" s="38"/>
      <c r="AA825" s="38"/>
    </row>
    <row r="826" spans="1:27" x14ac:dyDescent="0.45">
      <c r="A826" s="38">
        <v>821</v>
      </c>
      <c r="B826" s="38"/>
      <c r="C826" s="38"/>
      <c r="D826" s="38"/>
      <c r="E826" s="38"/>
      <c r="F826" s="35"/>
      <c r="G826" s="35"/>
      <c r="H826" s="150"/>
      <c r="I826" s="38"/>
      <c r="J826" s="149" t="str">
        <f t="shared" si="105"/>
        <v>รอข้อมูลคอลัมน์ H</v>
      </c>
      <c r="K826" s="150"/>
      <c r="L826" s="150"/>
      <c r="M826" s="150"/>
      <c r="N826" s="149" t="str" cm="1">
        <f t="array" ref="N826">IF(AND(K826:M826=""),"ยังไม่บันทึกข้อมูล",
IF(M826&lt;&gt;"",
IF(M826&gt;=1.3,M826,"เป็นไม้พุ่ม"),
IF(K826+L826&gt;=1.3,K826+L826,"เป็นไม้พุ่ม")))</f>
        <v>ยังไม่บันทึกข้อมูล</v>
      </c>
      <c r="O826" s="149" t="str">
        <f t="shared" si="98"/>
        <v>ข้อมูลไม่ถูกต้อง</v>
      </c>
      <c r="P826" s="149" t="str">
        <f t="shared" si="99"/>
        <v>ข้อมูลไม่ถูกต้อง</v>
      </c>
      <c r="Q826" s="149" t="str">
        <f t="shared" si="100"/>
        <v>ข้อมูลไม่ถูกต้อง</v>
      </c>
      <c r="R826" s="149" t="str">
        <f t="shared" si="101"/>
        <v>ข้อมูลไม่ถูกต้อง</v>
      </c>
      <c r="S826" s="149" t="str">
        <f>IF(ISNUMBER(R826),
IF(H$2=ตัวเลือก!A$30,"ยังไม่บันทึกข้อมูล",R826*0.27),"ข้อมูลไม่ถูกต้อง")</f>
        <v>ข้อมูลไม่ถูกต้อง</v>
      </c>
      <c r="T826" s="149" t="str">
        <f t="shared" si="102"/>
        <v>ข้อมูลไม่ถูกต้อง</v>
      </c>
      <c r="U826" s="149" t="str">
        <f>IF(ISNUMBER(R826),
IF(H$2=ตัวเลือก!A$30,"ยังไม่บันทึกข้อมูล",R826*0.47),"ข้อมูลไม่ถูกต้อง")</f>
        <v>ข้อมูลไม่ถูกต้อง</v>
      </c>
      <c r="V826" s="149" t="str">
        <f>IF(ISNUMBER(S826),
IF(H$2=ตัวเลือก!A$30,"ยังไม่บันทึกข้อมูล",S826*0.47),"ข้อมูลไม่ถูกต้อง")</f>
        <v>ข้อมูลไม่ถูกต้อง</v>
      </c>
      <c r="W826" s="149" t="str">
        <f t="shared" si="103"/>
        <v>ข้อมูลไม่ถูกต้อง</v>
      </c>
      <c r="X826" s="148" t="str">
        <f t="shared" si="104"/>
        <v>ข้อมูลไม่ถูกต้อง</v>
      </c>
      <c r="Y826" s="38"/>
      <c r="Z826" s="38"/>
      <c r="AA826" s="38"/>
    </row>
    <row r="827" spans="1:27" x14ac:dyDescent="0.45">
      <c r="A827" s="38">
        <v>822</v>
      </c>
      <c r="B827" s="38"/>
      <c r="C827" s="38"/>
      <c r="D827" s="38"/>
      <c r="E827" s="38"/>
      <c r="F827" s="35"/>
      <c r="G827" s="35"/>
      <c r="H827" s="150"/>
      <c r="I827" s="38"/>
      <c r="J827" s="149" t="str">
        <f t="shared" si="105"/>
        <v>รอข้อมูลคอลัมน์ H</v>
      </c>
      <c r="K827" s="150"/>
      <c r="L827" s="150"/>
      <c r="M827" s="150"/>
      <c r="N827" s="149" t="str" cm="1">
        <f t="array" ref="N827">IF(AND(K827:M827=""),"ยังไม่บันทึกข้อมูล",
IF(M827&lt;&gt;"",
IF(M827&gt;=1.3,M827,"เป็นไม้พุ่ม"),
IF(K827+L827&gt;=1.3,K827+L827,"เป็นไม้พุ่ม")))</f>
        <v>ยังไม่บันทึกข้อมูล</v>
      </c>
      <c r="O827" s="149" t="str">
        <f t="shared" si="98"/>
        <v>ข้อมูลไม่ถูกต้อง</v>
      </c>
      <c r="P827" s="149" t="str">
        <f t="shared" si="99"/>
        <v>ข้อมูลไม่ถูกต้อง</v>
      </c>
      <c r="Q827" s="149" t="str">
        <f t="shared" si="100"/>
        <v>ข้อมูลไม่ถูกต้อง</v>
      </c>
      <c r="R827" s="149" t="str">
        <f t="shared" si="101"/>
        <v>ข้อมูลไม่ถูกต้อง</v>
      </c>
      <c r="S827" s="149" t="str">
        <f>IF(ISNUMBER(R827),
IF(H$2=ตัวเลือก!A$30,"ยังไม่บันทึกข้อมูล",R827*0.27),"ข้อมูลไม่ถูกต้อง")</f>
        <v>ข้อมูลไม่ถูกต้อง</v>
      </c>
      <c r="T827" s="149" t="str">
        <f t="shared" si="102"/>
        <v>ข้อมูลไม่ถูกต้อง</v>
      </c>
      <c r="U827" s="149" t="str">
        <f>IF(ISNUMBER(R827),
IF(H$2=ตัวเลือก!A$30,"ยังไม่บันทึกข้อมูล",R827*0.47),"ข้อมูลไม่ถูกต้อง")</f>
        <v>ข้อมูลไม่ถูกต้อง</v>
      </c>
      <c r="V827" s="149" t="str">
        <f>IF(ISNUMBER(S827),
IF(H$2=ตัวเลือก!A$30,"ยังไม่บันทึกข้อมูล",S827*0.47),"ข้อมูลไม่ถูกต้อง")</f>
        <v>ข้อมูลไม่ถูกต้อง</v>
      </c>
      <c r="W827" s="149" t="str">
        <f t="shared" si="103"/>
        <v>ข้อมูลไม่ถูกต้อง</v>
      </c>
      <c r="X827" s="148" t="str">
        <f t="shared" si="104"/>
        <v>ข้อมูลไม่ถูกต้อง</v>
      </c>
      <c r="Y827" s="38"/>
      <c r="Z827" s="38"/>
      <c r="AA827" s="38"/>
    </row>
    <row r="828" spans="1:27" x14ac:dyDescent="0.45">
      <c r="A828" s="38">
        <v>823</v>
      </c>
      <c r="B828" s="38"/>
      <c r="C828" s="38"/>
      <c r="D828" s="38"/>
      <c r="E828" s="38"/>
      <c r="F828" s="35"/>
      <c r="G828" s="35"/>
      <c r="H828" s="150"/>
      <c r="I828" s="38"/>
      <c r="J828" s="149" t="str">
        <f t="shared" si="105"/>
        <v>รอข้อมูลคอลัมน์ H</v>
      </c>
      <c r="K828" s="150"/>
      <c r="L828" s="150"/>
      <c r="M828" s="150"/>
      <c r="N828" s="149" t="str" cm="1">
        <f t="array" ref="N828">IF(AND(K828:M828=""),"ยังไม่บันทึกข้อมูล",
IF(M828&lt;&gt;"",
IF(M828&gt;=1.3,M828,"เป็นไม้พุ่ม"),
IF(K828+L828&gt;=1.3,K828+L828,"เป็นไม้พุ่ม")))</f>
        <v>ยังไม่บันทึกข้อมูล</v>
      </c>
      <c r="O828" s="149" t="str">
        <f t="shared" si="98"/>
        <v>ข้อมูลไม่ถูกต้อง</v>
      </c>
      <c r="P828" s="149" t="str">
        <f t="shared" si="99"/>
        <v>ข้อมูลไม่ถูกต้อง</v>
      </c>
      <c r="Q828" s="149" t="str">
        <f t="shared" si="100"/>
        <v>ข้อมูลไม่ถูกต้อง</v>
      </c>
      <c r="R828" s="149" t="str">
        <f t="shared" si="101"/>
        <v>ข้อมูลไม่ถูกต้อง</v>
      </c>
      <c r="S828" s="149" t="str">
        <f>IF(ISNUMBER(R828),
IF(H$2=ตัวเลือก!A$30,"ยังไม่บันทึกข้อมูล",R828*0.27),"ข้อมูลไม่ถูกต้อง")</f>
        <v>ข้อมูลไม่ถูกต้อง</v>
      </c>
      <c r="T828" s="149" t="str">
        <f t="shared" si="102"/>
        <v>ข้อมูลไม่ถูกต้อง</v>
      </c>
      <c r="U828" s="149" t="str">
        <f>IF(ISNUMBER(R828),
IF(H$2=ตัวเลือก!A$30,"ยังไม่บันทึกข้อมูล",R828*0.47),"ข้อมูลไม่ถูกต้อง")</f>
        <v>ข้อมูลไม่ถูกต้อง</v>
      </c>
      <c r="V828" s="149" t="str">
        <f>IF(ISNUMBER(S828),
IF(H$2=ตัวเลือก!A$30,"ยังไม่บันทึกข้อมูล",S828*0.47),"ข้อมูลไม่ถูกต้อง")</f>
        <v>ข้อมูลไม่ถูกต้อง</v>
      </c>
      <c r="W828" s="149" t="str">
        <f t="shared" si="103"/>
        <v>ข้อมูลไม่ถูกต้อง</v>
      </c>
      <c r="X828" s="148" t="str">
        <f t="shared" si="104"/>
        <v>ข้อมูลไม่ถูกต้อง</v>
      </c>
      <c r="Y828" s="38"/>
      <c r="Z828" s="38"/>
      <c r="AA828" s="38"/>
    </row>
    <row r="829" spans="1:27" x14ac:dyDescent="0.45">
      <c r="A829" s="38">
        <v>824</v>
      </c>
      <c r="B829" s="38"/>
      <c r="C829" s="38"/>
      <c r="D829" s="38"/>
      <c r="E829" s="38"/>
      <c r="F829" s="35"/>
      <c r="G829" s="35"/>
      <c r="H829" s="150"/>
      <c r="I829" s="38"/>
      <c r="J829" s="149" t="str">
        <f t="shared" si="105"/>
        <v>รอข้อมูลคอลัมน์ H</v>
      </c>
      <c r="K829" s="150"/>
      <c r="L829" s="150"/>
      <c r="M829" s="150"/>
      <c r="N829" s="149" t="str" cm="1">
        <f t="array" ref="N829">IF(AND(K829:M829=""),"ยังไม่บันทึกข้อมูล",
IF(M829&lt;&gt;"",
IF(M829&gt;=1.3,M829,"เป็นไม้พุ่ม"),
IF(K829+L829&gt;=1.3,K829+L829,"เป็นไม้พุ่ม")))</f>
        <v>ยังไม่บันทึกข้อมูล</v>
      </c>
      <c r="O829" s="149" t="str">
        <f t="shared" si="98"/>
        <v>ข้อมูลไม่ถูกต้อง</v>
      </c>
      <c r="P829" s="149" t="str">
        <f t="shared" si="99"/>
        <v>ข้อมูลไม่ถูกต้อง</v>
      </c>
      <c r="Q829" s="149" t="str">
        <f t="shared" si="100"/>
        <v>ข้อมูลไม่ถูกต้อง</v>
      </c>
      <c r="R829" s="149" t="str">
        <f t="shared" si="101"/>
        <v>ข้อมูลไม่ถูกต้อง</v>
      </c>
      <c r="S829" s="149" t="str">
        <f>IF(ISNUMBER(R829),
IF(H$2=ตัวเลือก!A$30,"ยังไม่บันทึกข้อมูล",R829*0.27),"ข้อมูลไม่ถูกต้อง")</f>
        <v>ข้อมูลไม่ถูกต้อง</v>
      </c>
      <c r="T829" s="149" t="str">
        <f t="shared" si="102"/>
        <v>ข้อมูลไม่ถูกต้อง</v>
      </c>
      <c r="U829" s="149" t="str">
        <f>IF(ISNUMBER(R829),
IF(H$2=ตัวเลือก!A$30,"ยังไม่บันทึกข้อมูล",R829*0.47),"ข้อมูลไม่ถูกต้อง")</f>
        <v>ข้อมูลไม่ถูกต้อง</v>
      </c>
      <c r="V829" s="149" t="str">
        <f>IF(ISNUMBER(S829),
IF(H$2=ตัวเลือก!A$30,"ยังไม่บันทึกข้อมูล",S829*0.47),"ข้อมูลไม่ถูกต้อง")</f>
        <v>ข้อมูลไม่ถูกต้อง</v>
      </c>
      <c r="W829" s="149" t="str">
        <f t="shared" si="103"/>
        <v>ข้อมูลไม่ถูกต้อง</v>
      </c>
      <c r="X829" s="148" t="str">
        <f t="shared" si="104"/>
        <v>ข้อมูลไม่ถูกต้อง</v>
      </c>
      <c r="Y829" s="38"/>
      <c r="Z829" s="38"/>
      <c r="AA829" s="38"/>
    </row>
    <row r="830" spans="1:27" x14ac:dyDescent="0.45">
      <c r="A830" s="38">
        <v>825</v>
      </c>
      <c r="B830" s="38"/>
      <c r="C830" s="38"/>
      <c r="D830" s="38"/>
      <c r="E830" s="38"/>
      <c r="F830" s="35"/>
      <c r="G830" s="35"/>
      <c r="H830" s="150"/>
      <c r="I830" s="38"/>
      <c r="J830" s="149" t="str">
        <f t="shared" si="105"/>
        <v>รอข้อมูลคอลัมน์ H</v>
      </c>
      <c r="K830" s="150"/>
      <c r="L830" s="150"/>
      <c r="M830" s="150"/>
      <c r="N830" s="149" t="str" cm="1">
        <f t="array" ref="N830">IF(AND(K830:M830=""),"ยังไม่บันทึกข้อมูล",
IF(M830&lt;&gt;"",
IF(M830&gt;=1.3,M830,"เป็นไม้พุ่ม"),
IF(K830+L830&gt;=1.3,K830+L830,"เป็นไม้พุ่ม")))</f>
        <v>ยังไม่บันทึกข้อมูล</v>
      </c>
      <c r="O830" s="149" t="str">
        <f t="shared" si="98"/>
        <v>ข้อมูลไม่ถูกต้อง</v>
      </c>
      <c r="P830" s="149" t="str">
        <f t="shared" si="99"/>
        <v>ข้อมูลไม่ถูกต้อง</v>
      </c>
      <c r="Q830" s="149" t="str">
        <f t="shared" si="100"/>
        <v>ข้อมูลไม่ถูกต้อง</v>
      </c>
      <c r="R830" s="149" t="str">
        <f t="shared" si="101"/>
        <v>ข้อมูลไม่ถูกต้อง</v>
      </c>
      <c r="S830" s="149" t="str">
        <f>IF(ISNUMBER(R830),
IF(H$2=ตัวเลือก!A$30,"ยังไม่บันทึกข้อมูล",R830*0.27),"ข้อมูลไม่ถูกต้อง")</f>
        <v>ข้อมูลไม่ถูกต้อง</v>
      </c>
      <c r="T830" s="149" t="str">
        <f t="shared" si="102"/>
        <v>ข้อมูลไม่ถูกต้อง</v>
      </c>
      <c r="U830" s="149" t="str">
        <f>IF(ISNUMBER(R830),
IF(H$2=ตัวเลือก!A$30,"ยังไม่บันทึกข้อมูล",R830*0.47),"ข้อมูลไม่ถูกต้อง")</f>
        <v>ข้อมูลไม่ถูกต้อง</v>
      </c>
      <c r="V830" s="149" t="str">
        <f>IF(ISNUMBER(S830),
IF(H$2=ตัวเลือก!A$30,"ยังไม่บันทึกข้อมูล",S830*0.47),"ข้อมูลไม่ถูกต้อง")</f>
        <v>ข้อมูลไม่ถูกต้อง</v>
      </c>
      <c r="W830" s="149" t="str">
        <f t="shared" si="103"/>
        <v>ข้อมูลไม่ถูกต้อง</v>
      </c>
      <c r="X830" s="148" t="str">
        <f t="shared" si="104"/>
        <v>ข้อมูลไม่ถูกต้อง</v>
      </c>
      <c r="Y830" s="38"/>
      <c r="Z830" s="38"/>
      <c r="AA830" s="38"/>
    </row>
    <row r="831" spans="1:27" x14ac:dyDescent="0.45">
      <c r="A831" s="38">
        <v>826</v>
      </c>
      <c r="B831" s="38"/>
      <c r="C831" s="38"/>
      <c r="D831" s="38"/>
      <c r="E831" s="38"/>
      <c r="F831" s="35"/>
      <c r="G831" s="35"/>
      <c r="H831" s="150"/>
      <c r="I831" s="38"/>
      <c r="J831" s="149" t="str">
        <f t="shared" si="105"/>
        <v>รอข้อมูลคอลัมน์ H</v>
      </c>
      <c r="K831" s="150"/>
      <c r="L831" s="150"/>
      <c r="M831" s="150"/>
      <c r="N831" s="149" t="str" cm="1">
        <f t="array" ref="N831">IF(AND(K831:M831=""),"ยังไม่บันทึกข้อมูล",
IF(M831&lt;&gt;"",
IF(M831&gt;=1.3,M831,"เป็นไม้พุ่ม"),
IF(K831+L831&gt;=1.3,K831+L831,"เป็นไม้พุ่ม")))</f>
        <v>ยังไม่บันทึกข้อมูล</v>
      </c>
      <c r="O831" s="149" t="str">
        <f t="shared" si="98"/>
        <v>ข้อมูลไม่ถูกต้อง</v>
      </c>
      <c r="P831" s="149" t="str">
        <f t="shared" si="99"/>
        <v>ข้อมูลไม่ถูกต้อง</v>
      </c>
      <c r="Q831" s="149" t="str">
        <f t="shared" si="100"/>
        <v>ข้อมูลไม่ถูกต้อง</v>
      </c>
      <c r="R831" s="149" t="str">
        <f t="shared" si="101"/>
        <v>ข้อมูลไม่ถูกต้อง</v>
      </c>
      <c r="S831" s="149" t="str">
        <f>IF(ISNUMBER(R831),
IF(H$2=ตัวเลือก!A$30,"ยังไม่บันทึกข้อมูล",R831*0.27),"ข้อมูลไม่ถูกต้อง")</f>
        <v>ข้อมูลไม่ถูกต้อง</v>
      </c>
      <c r="T831" s="149" t="str">
        <f t="shared" si="102"/>
        <v>ข้อมูลไม่ถูกต้อง</v>
      </c>
      <c r="U831" s="149" t="str">
        <f>IF(ISNUMBER(R831),
IF(H$2=ตัวเลือก!A$30,"ยังไม่บันทึกข้อมูล",R831*0.47),"ข้อมูลไม่ถูกต้อง")</f>
        <v>ข้อมูลไม่ถูกต้อง</v>
      </c>
      <c r="V831" s="149" t="str">
        <f>IF(ISNUMBER(S831),
IF(H$2=ตัวเลือก!A$30,"ยังไม่บันทึกข้อมูล",S831*0.47),"ข้อมูลไม่ถูกต้อง")</f>
        <v>ข้อมูลไม่ถูกต้อง</v>
      </c>
      <c r="W831" s="149" t="str">
        <f t="shared" si="103"/>
        <v>ข้อมูลไม่ถูกต้อง</v>
      </c>
      <c r="X831" s="148" t="str">
        <f t="shared" si="104"/>
        <v>ข้อมูลไม่ถูกต้อง</v>
      </c>
      <c r="Y831" s="38"/>
      <c r="Z831" s="38"/>
      <c r="AA831" s="38"/>
    </row>
    <row r="832" spans="1:27" x14ac:dyDescent="0.45">
      <c r="A832" s="38">
        <v>827</v>
      </c>
      <c r="B832" s="38"/>
      <c r="C832" s="38"/>
      <c r="D832" s="38"/>
      <c r="E832" s="38"/>
      <c r="F832" s="35"/>
      <c r="G832" s="35"/>
      <c r="H832" s="150"/>
      <c r="I832" s="38"/>
      <c r="J832" s="149" t="str">
        <f t="shared" si="105"/>
        <v>รอข้อมูลคอลัมน์ H</v>
      </c>
      <c r="K832" s="150"/>
      <c r="L832" s="150"/>
      <c r="M832" s="150"/>
      <c r="N832" s="149" t="str" cm="1">
        <f t="array" ref="N832">IF(AND(K832:M832=""),"ยังไม่บันทึกข้อมูล",
IF(M832&lt;&gt;"",
IF(M832&gt;=1.3,M832,"เป็นไม้พุ่ม"),
IF(K832+L832&gt;=1.3,K832+L832,"เป็นไม้พุ่ม")))</f>
        <v>ยังไม่บันทึกข้อมูล</v>
      </c>
      <c r="O832" s="149" t="str">
        <f t="shared" si="98"/>
        <v>ข้อมูลไม่ถูกต้อง</v>
      </c>
      <c r="P832" s="149" t="str">
        <f t="shared" si="99"/>
        <v>ข้อมูลไม่ถูกต้อง</v>
      </c>
      <c r="Q832" s="149" t="str">
        <f t="shared" si="100"/>
        <v>ข้อมูลไม่ถูกต้อง</v>
      </c>
      <c r="R832" s="149" t="str">
        <f t="shared" si="101"/>
        <v>ข้อมูลไม่ถูกต้อง</v>
      </c>
      <c r="S832" s="149" t="str">
        <f>IF(ISNUMBER(R832),
IF(H$2=ตัวเลือก!A$30,"ยังไม่บันทึกข้อมูล",R832*0.27),"ข้อมูลไม่ถูกต้อง")</f>
        <v>ข้อมูลไม่ถูกต้อง</v>
      </c>
      <c r="T832" s="149" t="str">
        <f t="shared" si="102"/>
        <v>ข้อมูลไม่ถูกต้อง</v>
      </c>
      <c r="U832" s="149" t="str">
        <f>IF(ISNUMBER(R832),
IF(H$2=ตัวเลือก!A$30,"ยังไม่บันทึกข้อมูล",R832*0.47),"ข้อมูลไม่ถูกต้อง")</f>
        <v>ข้อมูลไม่ถูกต้อง</v>
      </c>
      <c r="V832" s="149" t="str">
        <f>IF(ISNUMBER(S832),
IF(H$2=ตัวเลือก!A$30,"ยังไม่บันทึกข้อมูล",S832*0.47),"ข้อมูลไม่ถูกต้อง")</f>
        <v>ข้อมูลไม่ถูกต้อง</v>
      </c>
      <c r="W832" s="149" t="str">
        <f t="shared" si="103"/>
        <v>ข้อมูลไม่ถูกต้อง</v>
      </c>
      <c r="X832" s="148" t="str">
        <f t="shared" si="104"/>
        <v>ข้อมูลไม่ถูกต้อง</v>
      </c>
      <c r="Y832" s="38"/>
      <c r="Z832" s="38"/>
      <c r="AA832" s="38"/>
    </row>
    <row r="833" spans="1:27" x14ac:dyDescent="0.45">
      <c r="A833" s="38">
        <v>828</v>
      </c>
      <c r="B833" s="38"/>
      <c r="C833" s="38"/>
      <c r="D833" s="38"/>
      <c r="E833" s="38"/>
      <c r="F833" s="35"/>
      <c r="G833" s="35"/>
      <c r="H833" s="150"/>
      <c r="I833" s="38"/>
      <c r="J833" s="149" t="str">
        <f t="shared" si="105"/>
        <v>รอข้อมูลคอลัมน์ H</v>
      </c>
      <c r="K833" s="150"/>
      <c r="L833" s="150"/>
      <c r="M833" s="150"/>
      <c r="N833" s="149" t="str" cm="1">
        <f t="array" ref="N833">IF(AND(K833:M833=""),"ยังไม่บันทึกข้อมูล",
IF(M833&lt;&gt;"",
IF(M833&gt;=1.3,M833,"เป็นไม้พุ่ม"),
IF(K833+L833&gt;=1.3,K833+L833,"เป็นไม้พุ่ม")))</f>
        <v>ยังไม่บันทึกข้อมูล</v>
      </c>
      <c r="O833" s="149" t="str">
        <f t="shared" si="98"/>
        <v>ข้อมูลไม่ถูกต้อง</v>
      </c>
      <c r="P833" s="149" t="str">
        <f t="shared" si="99"/>
        <v>ข้อมูลไม่ถูกต้อง</v>
      </c>
      <c r="Q833" s="149" t="str">
        <f t="shared" si="100"/>
        <v>ข้อมูลไม่ถูกต้อง</v>
      </c>
      <c r="R833" s="149" t="str">
        <f t="shared" si="101"/>
        <v>ข้อมูลไม่ถูกต้อง</v>
      </c>
      <c r="S833" s="149" t="str">
        <f>IF(ISNUMBER(R833),
IF(H$2=ตัวเลือก!A$30,"ยังไม่บันทึกข้อมูล",R833*0.27),"ข้อมูลไม่ถูกต้อง")</f>
        <v>ข้อมูลไม่ถูกต้อง</v>
      </c>
      <c r="T833" s="149" t="str">
        <f t="shared" si="102"/>
        <v>ข้อมูลไม่ถูกต้อง</v>
      </c>
      <c r="U833" s="149" t="str">
        <f>IF(ISNUMBER(R833),
IF(H$2=ตัวเลือก!A$30,"ยังไม่บันทึกข้อมูล",R833*0.47),"ข้อมูลไม่ถูกต้อง")</f>
        <v>ข้อมูลไม่ถูกต้อง</v>
      </c>
      <c r="V833" s="149" t="str">
        <f>IF(ISNUMBER(S833),
IF(H$2=ตัวเลือก!A$30,"ยังไม่บันทึกข้อมูล",S833*0.47),"ข้อมูลไม่ถูกต้อง")</f>
        <v>ข้อมูลไม่ถูกต้อง</v>
      </c>
      <c r="W833" s="149" t="str">
        <f t="shared" si="103"/>
        <v>ข้อมูลไม่ถูกต้อง</v>
      </c>
      <c r="X833" s="148" t="str">
        <f t="shared" si="104"/>
        <v>ข้อมูลไม่ถูกต้อง</v>
      </c>
      <c r="Y833" s="38"/>
      <c r="Z833" s="38"/>
      <c r="AA833" s="38"/>
    </row>
    <row r="834" spans="1:27" x14ac:dyDescent="0.45">
      <c r="A834" s="38">
        <v>829</v>
      </c>
      <c r="B834" s="38"/>
      <c r="C834" s="38"/>
      <c r="D834" s="38"/>
      <c r="E834" s="38"/>
      <c r="F834" s="35"/>
      <c r="G834" s="35"/>
      <c r="H834" s="150"/>
      <c r="I834" s="38"/>
      <c r="J834" s="149" t="str">
        <f t="shared" si="105"/>
        <v>รอข้อมูลคอลัมน์ H</v>
      </c>
      <c r="K834" s="150"/>
      <c r="L834" s="150"/>
      <c r="M834" s="150"/>
      <c r="N834" s="149" t="str" cm="1">
        <f t="array" ref="N834">IF(AND(K834:M834=""),"ยังไม่บันทึกข้อมูล",
IF(M834&lt;&gt;"",
IF(M834&gt;=1.3,M834,"เป็นไม้พุ่ม"),
IF(K834+L834&gt;=1.3,K834+L834,"เป็นไม้พุ่ม")))</f>
        <v>ยังไม่บันทึกข้อมูล</v>
      </c>
      <c r="O834" s="149" t="str">
        <f t="shared" si="98"/>
        <v>ข้อมูลไม่ถูกต้อง</v>
      </c>
      <c r="P834" s="149" t="str">
        <f t="shared" si="99"/>
        <v>ข้อมูลไม่ถูกต้อง</v>
      </c>
      <c r="Q834" s="149" t="str">
        <f t="shared" si="100"/>
        <v>ข้อมูลไม่ถูกต้อง</v>
      </c>
      <c r="R834" s="149" t="str">
        <f t="shared" si="101"/>
        <v>ข้อมูลไม่ถูกต้อง</v>
      </c>
      <c r="S834" s="149" t="str">
        <f>IF(ISNUMBER(R834),
IF(H$2=ตัวเลือก!A$30,"ยังไม่บันทึกข้อมูล",R834*0.27),"ข้อมูลไม่ถูกต้อง")</f>
        <v>ข้อมูลไม่ถูกต้อง</v>
      </c>
      <c r="T834" s="149" t="str">
        <f t="shared" si="102"/>
        <v>ข้อมูลไม่ถูกต้อง</v>
      </c>
      <c r="U834" s="149" t="str">
        <f>IF(ISNUMBER(R834),
IF(H$2=ตัวเลือก!A$30,"ยังไม่บันทึกข้อมูล",R834*0.47),"ข้อมูลไม่ถูกต้อง")</f>
        <v>ข้อมูลไม่ถูกต้อง</v>
      </c>
      <c r="V834" s="149" t="str">
        <f>IF(ISNUMBER(S834),
IF(H$2=ตัวเลือก!A$30,"ยังไม่บันทึกข้อมูล",S834*0.47),"ข้อมูลไม่ถูกต้อง")</f>
        <v>ข้อมูลไม่ถูกต้อง</v>
      </c>
      <c r="W834" s="149" t="str">
        <f t="shared" si="103"/>
        <v>ข้อมูลไม่ถูกต้อง</v>
      </c>
      <c r="X834" s="148" t="str">
        <f t="shared" si="104"/>
        <v>ข้อมูลไม่ถูกต้อง</v>
      </c>
      <c r="Y834" s="38"/>
      <c r="Z834" s="38"/>
      <c r="AA834" s="38"/>
    </row>
    <row r="835" spans="1:27" x14ac:dyDescent="0.45">
      <c r="A835" s="38">
        <v>830</v>
      </c>
      <c r="B835" s="38"/>
      <c r="C835" s="38"/>
      <c r="D835" s="38"/>
      <c r="E835" s="38"/>
      <c r="F835" s="35"/>
      <c r="G835" s="35"/>
      <c r="H835" s="150"/>
      <c r="I835" s="38"/>
      <c r="J835" s="149" t="str">
        <f t="shared" si="105"/>
        <v>รอข้อมูลคอลัมน์ H</v>
      </c>
      <c r="K835" s="150"/>
      <c r="L835" s="150"/>
      <c r="M835" s="150"/>
      <c r="N835" s="149" t="str" cm="1">
        <f t="array" ref="N835">IF(AND(K835:M835=""),"ยังไม่บันทึกข้อมูล",
IF(M835&lt;&gt;"",
IF(M835&gt;=1.3,M835,"เป็นไม้พุ่ม"),
IF(K835+L835&gt;=1.3,K835+L835,"เป็นไม้พุ่ม")))</f>
        <v>ยังไม่บันทึกข้อมูล</v>
      </c>
      <c r="O835" s="149" t="str">
        <f t="shared" si="98"/>
        <v>ข้อมูลไม่ถูกต้อง</v>
      </c>
      <c r="P835" s="149" t="str">
        <f t="shared" si="99"/>
        <v>ข้อมูลไม่ถูกต้อง</v>
      </c>
      <c r="Q835" s="149" t="str">
        <f t="shared" si="100"/>
        <v>ข้อมูลไม่ถูกต้อง</v>
      </c>
      <c r="R835" s="149" t="str">
        <f t="shared" si="101"/>
        <v>ข้อมูลไม่ถูกต้อง</v>
      </c>
      <c r="S835" s="149" t="str">
        <f>IF(ISNUMBER(R835),
IF(H$2=ตัวเลือก!A$30,"ยังไม่บันทึกข้อมูล",R835*0.27),"ข้อมูลไม่ถูกต้อง")</f>
        <v>ข้อมูลไม่ถูกต้อง</v>
      </c>
      <c r="T835" s="149" t="str">
        <f t="shared" si="102"/>
        <v>ข้อมูลไม่ถูกต้อง</v>
      </c>
      <c r="U835" s="149" t="str">
        <f>IF(ISNUMBER(R835),
IF(H$2=ตัวเลือก!A$30,"ยังไม่บันทึกข้อมูล",R835*0.47),"ข้อมูลไม่ถูกต้อง")</f>
        <v>ข้อมูลไม่ถูกต้อง</v>
      </c>
      <c r="V835" s="149" t="str">
        <f>IF(ISNUMBER(S835),
IF(H$2=ตัวเลือก!A$30,"ยังไม่บันทึกข้อมูล",S835*0.47),"ข้อมูลไม่ถูกต้อง")</f>
        <v>ข้อมูลไม่ถูกต้อง</v>
      </c>
      <c r="W835" s="149" t="str">
        <f t="shared" si="103"/>
        <v>ข้อมูลไม่ถูกต้อง</v>
      </c>
      <c r="X835" s="148" t="str">
        <f t="shared" si="104"/>
        <v>ข้อมูลไม่ถูกต้อง</v>
      </c>
      <c r="Y835" s="38"/>
      <c r="Z835" s="38"/>
      <c r="AA835" s="38"/>
    </row>
    <row r="836" spans="1:27" x14ac:dyDescent="0.45">
      <c r="A836" s="38">
        <v>831</v>
      </c>
      <c r="B836" s="38"/>
      <c r="C836" s="38"/>
      <c r="D836" s="38"/>
      <c r="E836" s="38"/>
      <c r="F836" s="35"/>
      <c r="G836" s="35"/>
      <c r="H836" s="150"/>
      <c r="I836" s="38"/>
      <c r="J836" s="149" t="str">
        <f t="shared" si="105"/>
        <v>รอข้อมูลคอลัมน์ H</v>
      </c>
      <c r="K836" s="150"/>
      <c r="L836" s="150"/>
      <c r="M836" s="150"/>
      <c r="N836" s="149" t="str" cm="1">
        <f t="array" ref="N836">IF(AND(K836:M836=""),"ยังไม่บันทึกข้อมูล",
IF(M836&lt;&gt;"",
IF(M836&gt;=1.3,M836,"เป็นไม้พุ่ม"),
IF(K836+L836&gt;=1.3,K836+L836,"เป็นไม้พุ่ม")))</f>
        <v>ยังไม่บันทึกข้อมูล</v>
      </c>
      <c r="O836" s="149" t="str">
        <f t="shared" si="98"/>
        <v>ข้อมูลไม่ถูกต้อง</v>
      </c>
      <c r="P836" s="149" t="str">
        <f t="shared" si="99"/>
        <v>ข้อมูลไม่ถูกต้อง</v>
      </c>
      <c r="Q836" s="149" t="str">
        <f t="shared" si="100"/>
        <v>ข้อมูลไม่ถูกต้อง</v>
      </c>
      <c r="R836" s="149" t="str">
        <f t="shared" si="101"/>
        <v>ข้อมูลไม่ถูกต้อง</v>
      </c>
      <c r="S836" s="149" t="str">
        <f>IF(ISNUMBER(R836),
IF(H$2=ตัวเลือก!A$30,"ยังไม่บันทึกข้อมูล",R836*0.27),"ข้อมูลไม่ถูกต้อง")</f>
        <v>ข้อมูลไม่ถูกต้อง</v>
      </c>
      <c r="T836" s="149" t="str">
        <f t="shared" si="102"/>
        <v>ข้อมูลไม่ถูกต้อง</v>
      </c>
      <c r="U836" s="149" t="str">
        <f>IF(ISNUMBER(R836),
IF(H$2=ตัวเลือก!A$30,"ยังไม่บันทึกข้อมูล",R836*0.47),"ข้อมูลไม่ถูกต้อง")</f>
        <v>ข้อมูลไม่ถูกต้อง</v>
      </c>
      <c r="V836" s="149" t="str">
        <f>IF(ISNUMBER(S836),
IF(H$2=ตัวเลือก!A$30,"ยังไม่บันทึกข้อมูล",S836*0.47),"ข้อมูลไม่ถูกต้อง")</f>
        <v>ข้อมูลไม่ถูกต้อง</v>
      </c>
      <c r="W836" s="149" t="str">
        <f t="shared" si="103"/>
        <v>ข้อมูลไม่ถูกต้อง</v>
      </c>
      <c r="X836" s="148" t="str">
        <f t="shared" si="104"/>
        <v>ข้อมูลไม่ถูกต้อง</v>
      </c>
      <c r="Y836" s="38"/>
      <c r="Z836" s="38"/>
      <c r="AA836" s="38"/>
    </row>
    <row r="837" spans="1:27" x14ac:dyDescent="0.45">
      <c r="A837" s="38">
        <v>832</v>
      </c>
      <c r="B837" s="38"/>
      <c r="C837" s="38"/>
      <c r="D837" s="38"/>
      <c r="E837" s="38"/>
      <c r="F837" s="35"/>
      <c r="G837" s="35"/>
      <c r="H837" s="150"/>
      <c r="I837" s="38"/>
      <c r="J837" s="149" t="str">
        <f t="shared" si="105"/>
        <v>รอข้อมูลคอลัมน์ H</v>
      </c>
      <c r="K837" s="150"/>
      <c r="L837" s="150"/>
      <c r="M837" s="150"/>
      <c r="N837" s="149" t="str" cm="1">
        <f t="array" ref="N837">IF(AND(K837:M837=""),"ยังไม่บันทึกข้อมูล",
IF(M837&lt;&gt;"",
IF(M837&gt;=1.3,M837,"เป็นไม้พุ่ม"),
IF(K837+L837&gt;=1.3,K837+L837,"เป็นไม้พุ่ม")))</f>
        <v>ยังไม่บันทึกข้อมูล</v>
      </c>
      <c r="O837" s="149" t="str">
        <f t="shared" si="98"/>
        <v>ข้อมูลไม่ถูกต้อง</v>
      </c>
      <c r="P837" s="149" t="str">
        <f t="shared" si="99"/>
        <v>ข้อมูลไม่ถูกต้อง</v>
      </c>
      <c r="Q837" s="149" t="str">
        <f t="shared" si="100"/>
        <v>ข้อมูลไม่ถูกต้อง</v>
      </c>
      <c r="R837" s="149" t="str">
        <f t="shared" si="101"/>
        <v>ข้อมูลไม่ถูกต้อง</v>
      </c>
      <c r="S837" s="149" t="str">
        <f>IF(ISNUMBER(R837),
IF(H$2=ตัวเลือก!A$30,"ยังไม่บันทึกข้อมูล",R837*0.27),"ข้อมูลไม่ถูกต้อง")</f>
        <v>ข้อมูลไม่ถูกต้อง</v>
      </c>
      <c r="T837" s="149" t="str">
        <f t="shared" si="102"/>
        <v>ข้อมูลไม่ถูกต้อง</v>
      </c>
      <c r="U837" s="149" t="str">
        <f>IF(ISNUMBER(R837),
IF(H$2=ตัวเลือก!A$30,"ยังไม่บันทึกข้อมูล",R837*0.47),"ข้อมูลไม่ถูกต้อง")</f>
        <v>ข้อมูลไม่ถูกต้อง</v>
      </c>
      <c r="V837" s="149" t="str">
        <f>IF(ISNUMBER(S837),
IF(H$2=ตัวเลือก!A$30,"ยังไม่บันทึกข้อมูล",S837*0.47),"ข้อมูลไม่ถูกต้อง")</f>
        <v>ข้อมูลไม่ถูกต้อง</v>
      </c>
      <c r="W837" s="149" t="str">
        <f t="shared" si="103"/>
        <v>ข้อมูลไม่ถูกต้อง</v>
      </c>
      <c r="X837" s="148" t="str">
        <f t="shared" si="104"/>
        <v>ข้อมูลไม่ถูกต้อง</v>
      </c>
      <c r="Y837" s="38"/>
      <c r="Z837" s="38"/>
      <c r="AA837" s="38"/>
    </row>
    <row r="838" spans="1:27" x14ac:dyDescent="0.45">
      <c r="A838" s="38">
        <v>833</v>
      </c>
      <c r="B838" s="38"/>
      <c r="C838" s="38"/>
      <c r="D838" s="38"/>
      <c r="E838" s="38"/>
      <c r="F838" s="35"/>
      <c r="G838" s="35"/>
      <c r="H838" s="150"/>
      <c r="I838" s="38"/>
      <c r="J838" s="149" t="str">
        <f t="shared" si="105"/>
        <v>รอข้อมูลคอลัมน์ H</v>
      </c>
      <c r="K838" s="150"/>
      <c r="L838" s="150"/>
      <c r="M838" s="150"/>
      <c r="N838" s="149" t="str" cm="1">
        <f t="array" ref="N838">IF(AND(K838:M838=""),"ยังไม่บันทึกข้อมูล",
IF(M838&lt;&gt;"",
IF(M838&gt;=1.3,M838,"เป็นไม้พุ่ม"),
IF(K838+L838&gt;=1.3,K838+L838,"เป็นไม้พุ่ม")))</f>
        <v>ยังไม่บันทึกข้อมูล</v>
      </c>
      <c r="O838" s="149" t="str">
        <f t="shared" si="98"/>
        <v>ข้อมูลไม่ถูกต้อง</v>
      </c>
      <c r="P838" s="149" t="str">
        <f t="shared" si="99"/>
        <v>ข้อมูลไม่ถูกต้อง</v>
      </c>
      <c r="Q838" s="149" t="str">
        <f t="shared" si="100"/>
        <v>ข้อมูลไม่ถูกต้อง</v>
      </c>
      <c r="R838" s="149" t="str">
        <f t="shared" si="101"/>
        <v>ข้อมูลไม่ถูกต้อง</v>
      </c>
      <c r="S838" s="149" t="str">
        <f>IF(ISNUMBER(R838),
IF(H$2=ตัวเลือก!A$30,"ยังไม่บันทึกข้อมูล",R838*0.27),"ข้อมูลไม่ถูกต้อง")</f>
        <v>ข้อมูลไม่ถูกต้อง</v>
      </c>
      <c r="T838" s="149" t="str">
        <f t="shared" si="102"/>
        <v>ข้อมูลไม่ถูกต้อง</v>
      </c>
      <c r="U838" s="149" t="str">
        <f>IF(ISNUMBER(R838),
IF(H$2=ตัวเลือก!A$30,"ยังไม่บันทึกข้อมูล",R838*0.47),"ข้อมูลไม่ถูกต้อง")</f>
        <v>ข้อมูลไม่ถูกต้อง</v>
      </c>
      <c r="V838" s="149" t="str">
        <f>IF(ISNUMBER(S838),
IF(H$2=ตัวเลือก!A$30,"ยังไม่บันทึกข้อมูล",S838*0.47),"ข้อมูลไม่ถูกต้อง")</f>
        <v>ข้อมูลไม่ถูกต้อง</v>
      </c>
      <c r="W838" s="149" t="str">
        <f t="shared" si="103"/>
        <v>ข้อมูลไม่ถูกต้อง</v>
      </c>
      <c r="X838" s="148" t="str">
        <f t="shared" si="104"/>
        <v>ข้อมูลไม่ถูกต้อง</v>
      </c>
      <c r="Y838" s="38"/>
      <c r="Z838" s="38"/>
      <c r="AA838" s="38"/>
    </row>
    <row r="839" spans="1:27" x14ac:dyDescent="0.45">
      <c r="A839" s="38">
        <v>834</v>
      </c>
      <c r="B839" s="38"/>
      <c r="C839" s="38"/>
      <c r="D839" s="38"/>
      <c r="E839" s="38"/>
      <c r="F839" s="35"/>
      <c r="G839" s="35"/>
      <c r="H839" s="150"/>
      <c r="I839" s="38"/>
      <c r="J839" s="149" t="str">
        <f t="shared" si="105"/>
        <v>รอข้อมูลคอลัมน์ H</v>
      </c>
      <c r="K839" s="150"/>
      <c r="L839" s="150"/>
      <c r="M839" s="150"/>
      <c r="N839" s="149" t="str" cm="1">
        <f t="array" ref="N839">IF(AND(K839:M839=""),"ยังไม่บันทึกข้อมูล",
IF(M839&lt;&gt;"",
IF(M839&gt;=1.3,M839,"เป็นไม้พุ่ม"),
IF(K839+L839&gt;=1.3,K839+L839,"เป็นไม้พุ่ม")))</f>
        <v>ยังไม่บันทึกข้อมูล</v>
      </c>
      <c r="O839" s="149" t="str">
        <f t="shared" ref="O839:O902" si="106">IF(AND(ISNUMBER(J839),ISNUMBER(N839)),0.0702*(((J839^2)*N839))^0.8737,"ข้อมูลไม่ถูกต้อง")</f>
        <v>ข้อมูลไม่ถูกต้อง</v>
      </c>
      <c r="P839" s="149" t="str">
        <f t="shared" ref="P839:P902" si="107">IF(AND(ISNUMBER(J839),ISNUMBER(N839)),0.0093*(((J839^2)*N839))^0.9403,"ข้อมูลไม่ถูกต้อง")</f>
        <v>ข้อมูลไม่ถูกต้อง</v>
      </c>
      <c r="Q839" s="149" t="str">
        <f t="shared" ref="Q839:Q902" si="108">IF(AND(ISNUMBER(K839),ISNUMBER(O839)),0.0244*(((K839^2)*O839))^1.0517,"ข้อมูลไม่ถูกต้อง")</f>
        <v>ข้อมูลไม่ถูกต้อง</v>
      </c>
      <c r="R839" s="149" t="str">
        <f t="shared" ref="R839:R902" si="109">IF(AND(O839&lt;&gt;"ข้อมูลไม่ถูกต้อง",P839&lt;&gt;"ข้อมูลไม่ถูกต้อง",Q839&lt;&gt;"ข้อมูลไม่ถูกต้อง"),O839+P839+Q839,"ข้อมูลไม่ถูกต้อง")</f>
        <v>ข้อมูลไม่ถูกต้อง</v>
      </c>
      <c r="S839" s="149" t="str">
        <f>IF(ISNUMBER(R839),
IF(H$2=ตัวเลือก!A$30,"ยังไม่บันทึกข้อมูล",R839*0.27),"ข้อมูลไม่ถูกต้อง")</f>
        <v>ข้อมูลไม่ถูกต้อง</v>
      </c>
      <c r="T839" s="149" t="str">
        <f t="shared" ref="T839:T902" si="110">IF(AND(ISNUMBER(R839),ISNUMBER(S839)),R839+S839,"ข้อมูลไม่ถูกต้อง")</f>
        <v>ข้อมูลไม่ถูกต้อง</v>
      </c>
      <c r="U839" s="149" t="str">
        <f>IF(ISNUMBER(R839),
IF(H$2=ตัวเลือก!A$30,"ยังไม่บันทึกข้อมูล",R839*0.47),"ข้อมูลไม่ถูกต้อง")</f>
        <v>ข้อมูลไม่ถูกต้อง</v>
      </c>
      <c r="V839" s="149" t="str">
        <f>IF(ISNUMBER(S839),
IF(H$2=ตัวเลือก!A$30,"ยังไม่บันทึกข้อมูล",S839*0.47),"ข้อมูลไม่ถูกต้อง")</f>
        <v>ข้อมูลไม่ถูกต้อง</v>
      </c>
      <c r="W839" s="149" t="str">
        <f t="shared" ref="W839:W902" si="111">IF(AND(ISNUMBER(U839),ISNUMBER(V839)),((U839+V839)/1000),"ข้อมูลไม่ถูกต้อง")</f>
        <v>ข้อมูลไม่ถูกต้อง</v>
      </c>
      <c r="X839" s="148" t="str">
        <f t="shared" si="104"/>
        <v>ข้อมูลไม่ถูกต้อง</v>
      </c>
      <c r="Y839" s="38"/>
      <c r="Z839" s="38"/>
      <c r="AA839" s="38"/>
    </row>
    <row r="840" spans="1:27" x14ac:dyDescent="0.45">
      <c r="A840" s="38">
        <v>835</v>
      </c>
      <c r="B840" s="38"/>
      <c r="C840" s="38"/>
      <c r="D840" s="38"/>
      <c r="E840" s="38"/>
      <c r="F840" s="35"/>
      <c r="G840" s="35"/>
      <c r="H840" s="150"/>
      <c r="I840" s="38"/>
      <c r="J840" s="149" t="str">
        <f t="shared" si="105"/>
        <v>รอข้อมูลคอลัมน์ H</v>
      </c>
      <c r="K840" s="150"/>
      <c r="L840" s="150"/>
      <c r="M840" s="150"/>
      <c r="N840" s="149" t="str" cm="1">
        <f t="array" ref="N840">IF(AND(K840:M840=""),"ยังไม่บันทึกข้อมูล",
IF(M840&lt;&gt;"",
IF(M840&gt;=1.3,M840,"เป็นไม้พุ่ม"),
IF(K840+L840&gt;=1.3,K840+L840,"เป็นไม้พุ่ม")))</f>
        <v>ยังไม่บันทึกข้อมูล</v>
      </c>
      <c r="O840" s="149" t="str">
        <f t="shared" si="106"/>
        <v>ข้อมูลไม่ถูกต้อง</v>
      </c>
      <c r="P840" s="149" t="str">
        <f t="shared" si="107"/>
        <v>ข้อมูลไม่ถูกต้อง</v>
      </c>
      <c r="Q840" s="149" t="str">
        <f t="shared" si="108"/>
        <v>ข้อมูลไม่ถูกต้อง</v>
      </c>
      <c r="R840" s="149" t="str">
        <f t="shared" si="109"/>
        <v>ข้อมูลไม่ถูกต้อง</v>
      </c>
      <c r="S840" s="149" t="str">
        <f>IF(ISNUMBER(R840),
IF(H$2=ตัวเลือก!A$30,"ยังไม่บันทึกข้อมูล",R840*0.27),"ข้อมูลไม่ถูกต้อง")</f>
        <v>ข้อมูลไม่ถูกต้อง</v>
      </c>
      <c r="T840" s="149" t="str">
        <f t="shared" si="110"/>
        <v>ข้อมูลไม่ถูกต้อง</v>
      </c>
      <c r="U840" s="149" t="str">
        <f>IF(ISNUMBER(R840),
IF(H$2=ตัวเลือก!A$30,"ยังไม่บันทึกข้อมูล",R840*0.47),"ข้อมูลไม่ถูกต้อง")</f>
        <v>ข้อมูลไม่ถูกต้อง</v>
      </c>
      <c r="V840" s="149" t="str">
        <f>IF(ISNUMBER(S840),
IF(H$2=ตัวเลือก!A$30,"ยังไม่บันทึกข้อมูล",S840*0.47),"ข้อมูลไม่ถูกต้อง")</f>
        <v>ข้อมูลไม่ถูกต้อง</v>
      </c>
      <c r="W840" s="149" t="str">
        <f t="shared" si="111"/>
        <v>ข้อมูลไม่ถูกต้อง</v>
      </c>
      <c r="X840" s="148" t="str">
        <f t="shared" si="104"/>
        <v>ข้อมูลไม่ถูกต้อง</v>
      </c>
      <c r="Y840" s="38"/>
      <c r="Z840" s="38"/>
      <c r="AA840" s="38"/>
    </row>
    <row r="841" spans="1:27" x14ac:dyDescent="0.45">
      <c r="A841" s="38">
        <v>836</v>
      </c>
      <c r="B841" s="38"/>
      <c r="C841" s="38"/>
      <c r="D841" s="38"/>
      <c r="E841" s="38"/>
      <c r="F841" s="35"/>
      <c r="G841" s="35"/>
      <c r="H841" s="150"/>
      <c r="I841" s="38"/>
      <c r="J841" s="149" t="str">
        <f t="shared" si="105"/>
        <v>รอข้อมูลคอลัมน์ H</v>
      </c>
      <c r="K841" s="150"/>
      <c r="L841" s="150"/>
      <c r="M841" s="150"/>
      <c r="N841" s="149" t="str" cm="1">
        <f t="array" ref="N841">IF(AND(K841:M841=""),"ยังไม่บันทึกข้อมูล",
IF(M841&lt;&gt;"",
IF(M841&gt;=1.3,M841,"เป็นไม้พุ่ม"),
IF(K841+L841&gt;=1.3,K841+L841,"เป็นไม้พุ่ม")))</f>
        <v>ยังไม่บันทึกข้อมูล</v>
      </c>
      <c r="O841" s="149" t="str">
        <f t="shared" si="106"/>
        <v>ข้อมูลไม่ถูกต้อง</v>
      </c>
      <c r="P841" s="149" t="str">
        <f t="shared" si="107"/>
        <v>ข้อมูลไม่ถูกต้อง</v>
      </c>
      <c r="Q841" s="149" t="str">
        <f t="shared" si="108"/>
        <v>ข้อมูลไม่ถูกต้อง</v>
      </c>
      <c r="R841" s="149" t="str">
        <f t="shared" si="109"/>
        <v>ข้อมูลไม่ถูกต้อง</v>
      </c>
      <c r="S841" s="149" t="str">
        <f>IF(ISNUMBER(R841),
IF(H$2=ตัวเลือก!A$30,"ยังไม่บันทึกข้อมูล",R841*0.27),"ข้อมูลไม่ถูกต้อง")</f>
        <v>ข้อมูลไม่ถูกต้อง</v>
      </c>
      <c r="T841" s="149" t="str">
        <f t="shared" si="110"/>
        <v>ข้อมูลไม่ถูกต้อง</v>
      </c>
      <c r="U841" s="149" t="str">
        <f>IF(ISNUMBER(R841),
IF(H$2=ตัวเลือก!A$30,"ยังไม่บันทึกข้อมูล",R841*0.47),"ข้อมูลไม่ถูกต้อง")</f>
        <v>ข้อมูลไม่ถูกต้อง</v>
      </c>
      <c r="V841" s="149" t="str">
        <f>IF(ISNUMBER(S841),
IF(H$2=ตัวเลือก!A$30,"ยังไม่บันทึกข้อมูล",S841*0.47),"ข้อมูลไม่ถูกต้อง")</f>
        <v>ข้อมูลไม่ถูกต้อง</v>
      </c>
      <c r="W841" s="149" t="str">
        <f t="shared" si="111"/>
        <v>ข้อมูลไม่ถูกต้อง</v>
      </c>
      <c r="X841" s="148" t="str">
        <f t="shared" si="104"/>
        <v>ข้อมูลไม่ถูกต้อง</v>
      </c>
      <c r="Y841" s="38"/>
      <c r="Z841" s="38"/>
      <c r="AA841" s="38"/>
    </row>
    <row r="842" spans="1:27" x14ac:dyDescent="0.45">
      <c r="A842" s="38">
        <v>837</v>
      </c>
      <c r="B842" s="38"/>
      <c r="C842" s="38"/>
      <c r="D842" s="38"/>
      <c r="E842" s="38"/>
      <c r="F842" s="35"/>
      <c r="G842" s="35"/>
      <c r="H842" s="150"/>
      <c r="I842" s="38"/>
      <c r="J842" s="149" t="str">
        <f t="shared" si="105"/>
        <v>รอข้อมูลคอลัมน์ H</v>
      </c>
      <c r="K842" s="150"/>
      <c r="L842" s="150"/>
      <c r="M842" s="150"/>
      <c r="N842" s="149" t="str" cm="1">
        <f t="array" ref="N842">IF(AND(K842:M842=""),"ยังไม่บันทึกข้อมูล",
IF(M842&lt;&gt;"",
IF(M842&gt;=1.3,M842,"เป็นไม้พุ่ม"),
IF(K842+L842&gt;=1.3,K842+L842,"เป็นไม้พุ่ม")))</f>
        <v>ยังไม่บันทึกข้อมูล</v>
      </c>
      <c r="O842" s="149" t="str">
        <f t="shared" si="106"/>
        <v>ข้อมูลไม่ถูกต้อง</v>
      </c>
      <c r="P842" s="149" t="str">
        <f t="shared" si="107"/>
        <v>ข้อมูลไม่ถูกต้อง</v>
      </c>
      <c r="Q842" s="149" t="str">
        <f t="shared" si="108"/>
        <v>ข้อมูลไม่ถูกต้อง</v>
      </c>
      <c r="R842" s="149" t="str">
        <f t="shared" si="109"/>
        <v>ข้อมูลไม่ถูกต้อง</v>
      </c>
      <c r="S842" s="149" t="str">
        <f>IF(ISNUMBER(R842),
IF(H$2=ตัวเลือก!A$30,"ยังไม่บันทึกข้อมูล",R842*0.27),"ข้อมูลไม่ถูกต้อง")</f>
        <v>ข้อมูลไม่ถูกต้อง</v>
      </c>
      <c r="T842" s="149" t="str">
        <f t="shared" si="110"/>
        <v>ข้อมูลไม่ถูกต้อง</v>
      </c>
      <c r="U842" s="149" t="str">
        <f>IF(ISNUMBER(R842),
IF(H$2=ตัวเลือก!A$30,"ยังไม่บันทึกข้อมูล",R842*0.47),"ข้อมูลไม่ถูกต้อง")</f>
        <v>ข้อมูลไม่ถูกต้อง</v>
      </c>
      <c r="V842" s="149" t="str">
        <f>IF(ISNUMBER(S842),
IF(H$2=ตัวเลือก!A$30,"ยังไม่บันทึกข้อมูล",S842*0.47),"ข้อมูลไม่ถูกต้อง")</f>
        <v>ข้อมูลไม่ถูกต้อง</v>
      </c>
      <c r="W842" s="149" t="str">
        <f t="shared" si="111"/>
        <v>ข้อมูลไม่ถูกต้อง</v>
      </c>
      <c r="X842" s="148" t="str">
        <f t="shared" si="104"/>
        <v>ข้อมูลไม่ถูกต้อง</v>
      </c>
      <c r="Y842" s="38"/>
      <c r="Z842" s="38"/>
      <c r="AA842" s="38"/>
    </row>
    <row r="843" spans="1:27" x14ac:dyDescent="0.45">
      <c r="A843" s="38">
        <v>838</v>
      </c>
      <c r="B843" s="38"/>
      <c r="C843" s="38"/>
      <c r="D843" s="38"/>
      <c r="E843" s="38"/>
      <c r="F843" s="35"/>
      <c r="G843" s="35"/>
      <c r="H843" s="150"/>
      <c r="I843" s="38"/>
      <c r="J843" s="149" t="str">
        <f t="shared" si="105"/>
        <v>รอข้อมูลคอลัมน์ H</v>
      </c>
      <c r="K843" s="150"/>
      <c r="L843" s="150"/>
      <c r="M843" s="150"/>
      <c r="N843" s="149" t="str" cm="1">
        <f t="array" ref="N843">IF(AND(K843:M843=""),"ยังไม่บันทึกข้อมูล",
IF(M843&lt;&gt;"",
IF(M843&gt;=1.3,M843,"เป็นไม้พุ่ม"),
IF(K843+L843&gt;=1.3,K843+L843,"เป็นไม้พุ่ม")))</f>
        <v>ยังไม่บันทึกข้อมูล</v>
      </c>
      <c r="O843" s="149" t="str">
        <f t="shared" si="106"/>
        <v>ข้อมูลไม่ถูกต้อง</v>
      </c>
      <c r="P843" s="149" t="str">
        <f t="shared" si="107"/>
        <v>ข้อมูลไม่ถูกต้อง</v>
      </c>
      <c r="Q843" s="149" t="str">
        <f t="shared" si="108"/>
        <v>ข้อมูลไม่ถูกต้อง</v>
      </c>
      <c r="R843" s="149" t="str">
        <f t="shared" si="109"/>
        <v>ข้อมูลไม่ถูกต้อง</v>
      </c>
      <c r="S843" s="149" t="str">
        <f>IF(ISNUMBER(R843),
IF(H$2=ตัวเลือก!A$30,"ยังไม่บันทึกข้อมูล",R843*0.27),"ข้อมูลไม่ถูกต้อง")</f>
        <v>ข้อมูลไม่ถูกต้อง</v>
      </c>
      <c r="T843" s="149" t="str">
        <f t="shared" si="110"/>
        <v>ข้อมูลไม่ถูกต้อง</v>
      </c>
      <c r="U843" s="149" t="str">
        <f>IF(ISNUMBER(R843),
IF(H$2=ตัวเลือก!A$30,"ยังไม่บันทึกข้อมูล",R843*0.47),"ข้อมูลไม่ถูกต้อง")</f>
        <v>ข้อมูลไม่ถูกต้อง</v>
      </c>
      <c r="V843" s="149" t="str">
        <f>IF(ISNUMBER(S843),
IF(H$2=ตัวเลือก!A$30,"ยังไม่บันทึกข้อมูล",S843*0.47),"ข้อมูลไม่ถูกต้อง")</f>
        <v>ข้อมูลไม่ถูกต้อง</v>
      </c>
      <c r="W843" s="149" t="str">
        <f t="shared" si="111"/>
        <v>ข้อมูลไม่ถูกต้อง</v>
      </c>
      <c r="X843" s="148" t="str">
        <f t="shared" si="104"/>
        <v>ข้อมูลไม่ถูกต้อง</v>
      </c>
      <c r="Y843" s="38"/>
      <c r="Z843" s="38"/>
      <c r="AA843" s="38"/>
    </row>
    <row r="844" spans="1:27" x14ac:dyDescent="0.45">
      <c r="A844" s="38">
        <v>839</v>
      </c>
      <c r="B844" s="38"/>
      <c r="C844" s="38"/>
      <c r="D844" s="38"/>
      <c r="E844" s="38"/>
      <c r="F844" s="35"/>
      <c r="G844" s="35"/>
      <c r="H844" s="150"/>
      <c r="I844" s="38"/>
      <c r="J844" s="149" t="str">
        <f t="shared" si="105"/>
        <v>รอข้อมูลคอลัมน์ H</v>
      </c>
      <c r="K844" s="150"/>
      <c r="L844" s="150"/>
      <c r="M844" s="150"/>
      <c r="N844" s="149" t="str" cm="1">
        <f t="array" ref="N844">IF(AND(K844:M844=""),"ยังไม่บันทึกข้อมูล",
IF(M844&lt;&gt;"",
IF(M844&gt;=1.3,M844,"เป็นไม้พุ่ม"),
IF(K844+L844&gt;=1.3,K844+L844,"เป็นไม้พุ่ม")))</f>
        <v>ยังไม่บันทึกข้อมูล</v>
      </c>
      <c r="O844" s="149" t="str">
        <f t="shared" si="106"/>
        <v>ข้อมูลไม่ถูกต้อง</v>
      </c>
      <c r="P844" s="149" t="str">
        <f t="shared" si="107"/>
        <v>ข้อมูลไม่ถูกต้อง</v>
      </c>
      <c r="Q844" s="149" t="str">
        <f t="shared" si="108"/>
        <v>ข้อมูลไม่ถูกต้อง</v>
      </c>
      <c r="R844" s="149" t="str">
        <f t="shared" si="109"/>
        <v>ข้อมูลไม่ถูกต้อง</v>
      </c>
      <c r="S844" s="149" t="str">
        <f>IF(ISNUMBER(R844),
IF(H$2=ตัวเลือก!A$30,"ยังไม่บันทึกข้อมูล",R844*0.27),"ข้อมูลไม่ถูกต้อง")</f>
        <v>ข้อมูลไม่ถูกต้อง</v>
      </c>
      <c r="T844" s="149" t="str">
        <f t="shared" si="110"/>
        <v>ข้อมูลไม่ถูกต้อง</v>
      </c>
      <c r="U844" s="149" t="str">
        <f>IF(ISNUMBER(R844),
IF(H$2=ตัวเลือก!A$30,"ยังไม่บันทึกข้อมูล",R844*0.47),"ข้อมูลไม่ถูกต้อง")</f>
        <v>ข้อมูลไม่ถูกต้อง</v>
      </c>
      <c r="V844" s="149" t="str">
        <f>IF(ISNUMBER(S844),
IF(H$2=ตัวเลือก!A$30,"ยังไม่บันทึกข้อมูล",S844*0.47),"ข้อมูลไม่ถูกต้อง")</f>
        <v>ข้อมูลไม่ถูกต้อง</v>
      </c>
      <c r="W844" s="149" t="str">
        <f t="shared" si="111"/>
        <v>ข้อมูลไม่ถูกต้อง</v>
      </c>
      <c r="X844" s="148" t="str">
        <f t="shared" ref="X844:X907" si="112">IF(ISNUMBER(W844),W844*(44/12),"ข้อมูลไม่ถูกต้อง")</f>
        <v>ข้อมูลไม่ถูกต้อง</v>
      </c>
      <c r="Y844" s="38"/>
      <c r="Z844" s="38"/>
      <c r="AA844" s="38"/>
    </row>
    <row r="845" spans="1:27" x14ac:dyDescent="0.45">
      <c r="A845" s="38">
        <v>840</v>
      </c>
      <c r="B845" s="38"/>
      <c r="C845" s="38"/>
      <c r="D845" s="38"/>
      <c r="E845" s="38"/>
      <c r="F845" s="35"/>
      <c r="G845" s="35"/>
      <c r="H845" s="150"/>
      <c r="I845" s="38"/>
      <c r="J845" s="149" t="str">
        <f t="shared" si="105"/>
        <v>รอข้อมูลคอลัมน์ H</v>
      </c>
      <c r="K845" s="150"/>
      <c r="L845" s="150"/>
      <c r="M845" s="150"/>
      <c r="N845" s="149" t="str" cm="1">
        <f t="array" ref="N845">IF(AND(K845:M845=""),"ยังไม่บันทึกข้อมูล",
IF(M845&lt;&gt;"",
IF(M845&gt;=1.3,M845,"เป็นไม้พุ่ม"),
IF(K845+L845&gt;=1.3,K845+L845,"เป็นไม้พุ่ม")))</f>
        <v>ยังไม่บันทึกข้อมูล</v>
      </c>
      <c r="O845" s="149" t="str">
        <f t="shared" si="106"/>
        <v>ข้อมูลไม่ถูกต้อง</v>
      </c>
      <c r="P845" s="149" t="str">
        <f t="shared" si="107"/>
        <v>ข้อมูลไม่ถูกต้อง</v>
      </c>
      <c r="Q845" s="149" t="str">
        <f t="shared" si="108"/>
        <v>ข้อมูลไม่ถูกต้อง</v>
      </c>
      <c r="R845" s="149" t="str">
        <f t="shared" si="109"/>
        <v>ข้อมูลไม่ถูกต้อง</v>
      </c>
      <c r="S845" s="149" t="str">
        <f>IF(ISNUMBER(R845),
IF(H$2=ตัวเลือก!A$30,"ยังไม่บันทึกข้อมูล",R845*0.27),"ข้อมูลไม่ถูกต้อง")</f>
        <v>ข้อมูลไม่ถูกต้อง</v>
      </c>
      <c r="T845" s="149" t="str">
        <f t="shared" si="110"/>
        <v>ข้อมูลไม่ถูกต้อง</v>
      </c>
      <c r="U845" s="149" t="str">
        <f>IF(ISNUMBER(R845),
IF(H$2=ตัวเลือก!A$30,"ยังไม่บันทึกข้อมูล",R845*0.47),"ข้อมูลไม่ถูกต้อง")</f>
        <v>ข้อมูลไม่ถูกต้อง</v>
      </c>
      <c r="V845" s="149" t="str">
        <f>IF(ISNUMBER(S845),
IF(H$2=ตัวเลือก!A$30,"ยังไม่บันทึกข้อมูล",S845*0.47),"ข้อมูลไม่ถูกต้อง")</f>
        <v>ข้อมูลไม่ถูกต้อง</v>
      </c>
      <c r="W845" s="149" t="str">
        <f t="shared" si="111"/>
        <v>ข้อมูลไม่ถูกต้อง</v>
      </c>
      <c r="X845" s="148" t="str">
        <f t="shared" si="112"/>
        <v>ข้อมูลไม่ถูกต้อง</v>
      </c>
      <c r="Y845" s="38"/>
      <c r="Z845" s="38"/>
      <c r="AA845" s="38"/>
    </row>
    <row r="846" spans="1:27" x14ac:dyDescent="0.45">
      <c r="A846" s="38">
        <v>841</v>
      </c>
      <c r="B846" s="38"/>
      <c r="C846" s="38"/>
      <c r="D846" s="38"/>
      <c r="E846" s="38"/>
      <c r="F846" s="35"/>
      <c r="G846" s="35"/>
      <c r="H846" s="150"/>
      <c r="I846" s="38"/>
      <c r="J846" s="149" t="str">
        <f t="shared" si="105"/>
        <v>รอข้อมูลคอลัมน์ H</v>
      </c>
      <c r="K846" s="150"/>
      <c r="L846" s="150"/>
      <c r="M846" s="150"/>
      <c r="N846" s="149" t="str" cm="1">
        <f t="array" ref="N846">IF(AND(K846:M846=""),"ยังไม่บันทึกข้อมูล",
IF(M846&lt;&gt;"",
IF(M846&gt;=1.3,M846,"เป็นไม้พุ่ม"),
IF(K846+L846&gt;=1.3,K846+L846,"เป็นไม้พุ่ม")))</f>
        <v>ยังไม่บันทึกข้อมูล</v>
      </c>
      <c r="O846" s="149" t="str">
        <f t="shared" si="106"/>
        <v>ข้อมูลไม่ถูกต้อง</v>
      </c>
      <c r="P846" s="149" t="str">
        <f t="shared" si="107"/>
        <v>ข้อมูลไม่ถูกต้อง</v>
      </c>
      <c r="Q846" s="149" t="str">
        <f t="shared" si="108"/>
        <v>ข้อมูลไม่ถูกต้อง</v>
      </c>
      <c r="R846" s="149" t="str">
        <f t="shared" si="109"/>
        <v>ข้อมูลไม่ถูกต้อง</v>
      </c>
      <c r="S846" s="149" t="str">
        <f>IF(ISNUMBER(R846),
IF(H$2=ตัวเลือก!A$30,"ยังไม่บันทึกข้อมูล",R846*0.27),"ข้อมูลไม่ถูกต้อง")</f>
        <v>ข้อมูลไม่ถูกต้อง</v>
      </c>
      <c r="T846" s="149" t="str">
        <f t="shared" si="110"/>
        <v>ข้อมูลไม่ถูกต้อง</v>
      </c>
      <c r="U846" s="149" t="str">
        <f>IF(ISNUMBER(R846),
IF(H$2=ตัวเลือก!A$30,"ยังไม่บันทึกข้อมูล",R846*0.47),"ข้อมูลไม่ถูกต้อง")</f>
        <v>ข้อมูลไม่ถูกต้อง</v>
      </c>
      <c r="V846" s="149" t="str">
        <f>IF(ISNUMBER(S846),
IF(H$2=ตัวเลือก!A$30,"ยังไม่บันทึกข้อมูล",S846*0.47),"ข้อมูลไม่ถูกต้อง")</f>
        <v>ข้อมูลไม่ถูกต้อง</v>
      </c>
      <c r="W846" s="149" t="str">
        <f t="shared" si="111"/>
        <v>ข้อมูลไม่ถูกต้อง</v>
      </c>
      <c r="X846" s="148" t="str">
        <f t="shared" si="112"/>
        <v>ข้อมูลไม่ถูกต้อง</v>
      </c>
      <c r="Y846" s="38"/>
      <c r="Z846" s="38"/>
      <c r="AA846" s="38"/>
    </row>
    <row r="847" spans="1:27" x14ac:dyDescent="0.45">
      <c r="A847" s="38">
        <v>842</v>
      </c>
      <c r="B847" s="38"/>
      <c r="C847" s="38"/>
      <c r="D847" s="38"/>
      <c r="E847" s="38"/>
      <c r="F847" s="35"/>
      <c r="G847" s="35"/>
      <c r="H847" s="150"/>
      <c r="I847" s="38"/>
      <c r="J847" s="149" t="str">
        <f t="shared" ref="J847:J910" si="113">IF(H847="","รอข้อมูลคอลัมน์ H",
IF(H847/PI()&gt;=4.5,H847/PI(),"ไม่นำมาคำนวณ"))</f>
        <v>รอข้อมูลคอลัมน์ H</v>
      </c>
      <c r="K847" s="150"/>
      <c r="L847" s="150"/>
      <c r="M847" s="150"/>
      <c r="N847" s="149" t="str" cm="1">
        <f t="array" ref="N847">IF(AND(K847:M847=""),"ยังไม่บันทึกข้อมูล",
IF(M847&lt;&gt;"",
IF(M847&gt;=1.3,M847,"เป็นไม้พุ่ม"),
IF(K847+L847&gt;=1.3,K847+L847,"เป็นไม้พุ่ม")))</f>
        <v>ยังไม่บันทึกข้อมูล</v>
      </c>
      <c r="O847" s="149" t="str">
        <f t="shared" si="106"/>
        <v>ข้อมูลไม่ถูกต้อง</v>
      </c>
      <c r="P847" s="149" t="str">
        <f t="shared" si="107"/>
        <v>ข้อมูลไม่ถูกต้อง</v>
      </c>
      <c r="Q847" s="149" t="str">
        <f t="shared" si="108"/>
        <v>ข้อมูลไม่ถูกต้อง</v>
      </c>
      <c r="R847" s="149" t="str">
        <f t="shared" si="109"/>
        <v>ข้อมูลไม่ถูกต้อง</v>
      </c>
      <c r="S847" s="149" t="str">
        <f>IF(ISNUMBER(R847),
IF(H$2=ตัวเลือก!A$30,"ยังไม่บันทึกข้อมูล",R847*0.27),"ข้อมูลไม่ถูกต้อง")</f>
        <v>ข้อมูลไม่ถูกต้อง</v>
      </c>
      <c r="T847" s="149" t="str">
        <f t="shared" si="110"/>
        <v>ข้อมูลไม่ถูกต้อง</v>
      </c>
      <c r="U847" s="149" t="str">
        <f>IF(ISNUMBER(R847),
IF(H$2=ตัวเลือก!A$30,"ยังไม่บันทึกข้อมูล",R847*0.47),"ข้อมูลไม่ถูกต้อง")</f>
        <v>ข้อมูลไม่ถูกต้อง</v>
      </c>
      <c r="V847" s="149" t="str">
        <f>IF(ISNUMBER(S847),
IF(H$2=ตัวเลือก!A$30,"ยังไม่บันทึกข้อมูล",S847*0.47),"ข้อมูลไม่ถูกต้อง")</f>
        <v>ข้อมูลไม่ถูกต้อง</v>
      </c>
      <c r="W847" s="149" t="str">
        <f t="shared" si="111"/>
        <v>ข้อมูลไม่ถูกต้อง</v>
      </c>
      <c r="X847" s="148" t="str">
        <f t="shared" si="112"/>
        <v>ข้อมูลไม่ถูกต้อง</v>
      </c>
      <c r="Y847" s="38"/>
      <c r="Z847" s="38"/>
      <c r="AA847" s="38"/>
    </row>
    <row r="848" spans="1:27" x14ac:dyDescent="0.45">
      <c r="A848" s="38">
        <v>843</v>
      </c>
      <c r="B848" s="38"/>
      <c r="C848" s="38"/>
      <c r="D848" s="38"/>
      <c r="E848" s="38"/>
      <c r="F848" s="35"/>
      <c r="G848" s="35"/>
      <c r="H848" s="150"/>
      <c r="I848" s="38"/>
      <c r="J848" s="149" t="str">
        <f t="shared" si="113"/>
        <v>รอข้อมูลคอลัมน์ H</v>
      </c>
      <c r="K848" s="150"/>
      <c r="L848" s="150"/>
      <c r="M848" s="150"/>
      <c r="N848" s="149" t="str" cm="1">
        <f t="array" ref="N848">IF(AND(K848:M848=""),"ยังไม่บันทึกข้อมูล",
IF(M848&lt;&gt;"",
IF(M848&gt;=1.3,M848,"เป็นไม้พุ่ม"),
IF(K848+L848&gt;=1.3,K848+L848,"เป็นไม้พุ่ม")))</f>
        <v>ยังไม่บันทึกข้อมูล</v>
      </c>
      <c r="O848" s="149" t="str">
        <f t="shared" si="106"/>
        <v>ข้อมูลไม่ถูกต้อง</v>
      </c>
      <c r="P848" s="149" t="str">
        <f t="shared" si="107"/>
        <v>ข้อมูลไม่ถูกต้อง</v>
      </c>
      <c r="Q848" s="149" t="str">
        <f t="shared" si="108"/>
        <v>ข้อมูลไม่ถูกต้อง</v>
      </c>
      <c r="R848" s="149" t="str">
        <f t="shared" si="109"/>
        <v>ข้อมูลไม่ถูกต้อง</v>
      </c>
      <c r="S848" s="149" t="str">
        <f>IF(ISNUMBER(R848),
IF(H$2=ตัวเลือก!A$30,"ยังไม่บันทึกข้อมูล",R848*0.27),"ข้อมูลไม่ถูกต้อง")</f>
        <v>ข้อมูลไม่ถูกต้อง</v>
      </c>
      <c r="T848" s="149" t="str">
        <f t="shared" si="110"/>
        <v>ข้อมูลไม่ถูกต้อง</v>
      </c>
      <c r="U848" s="149" t="str">
        <f>IF(ISNUMBER(R848),
IF(H$2=ตัวเลือก!A$30,"ยังไม่บันทึกข้อมูล",R848*0.47),"ข้อมูลไม่ถูกต้อง")</f>
        <v>ข้อมูลไม่ถูกต้อง</v>
      </c>
      <c r="V848" s="149" t="str">
        <f>IF(ISNUMBER(S848),
IF(H$2=ตัวเลือก!A$30,"ยังไม่บันทึกข้อมูล",S848*0.47),"ข้อมูลไม่ถูกต้อง")</f>
        <v>ข้อมูลไม่ถูกต้อง</v>
      </c>
      <c r="W848" s="149" t="str">
        <f t="shared" si="111"/>
        <v>ข้อมูลไม่ถูกต้อง</v>
      </c>
      <c r="X848" s="148" t="str">
        <f t="shared" si="112"/>
        <v>ข้อมูลไม่ถูกต้อง</v>
      </c>
      <c r="Y848" s="38"/>
      <c r="Z848" s="38"/>
      <c r="AA848" s="38"/>
    </row>
    <row r="849" spans="1:27" x14ac:dyDescent="0.45">
      <c r="A849" s="38">
        <v>844</v>
      </c>
      <c r="B849" s="38"/>
      <c r="C849" s="38"/>
      <c r="D849" s="38"/>
      <c r="E849" s="38"/>
      <c r="F849" s="35"/>
      <c r="G849" s="35"/>
      <c r="H849" s="150"/>
      <c r="I849" s="38"/>
      <c r="J849" s="149" t="str">
        <f t="shared" si="113"/>
        <v>รอข้อมูลคอลัมน์ H</v>
      </c>
      <c r="K849" s="150"/>
      <c r="L849" s="150"/>
      <c r="M849" s="150"/>
      <c r="N849" s="149" t="str" cm="1">
        <f t="array" ref="N849">IF(AND(K849:M849=""),"ยังไม่บันทึกข้อมูล",
IF(M849&lt;&gt;"",
IF(M849&gt;=1.3,M849,"เป็นไม้พุ่ม"),
IF(K849+L849&gt;=1.3,K849+L849,"เป็นไม้พุ่ม")))</f>
        <v>ยังไม่บันทึกข้อมูล</v>
      </c>
      <c r="O849" s="149" t="str">
        <f t="shared" si="106"/>
        <v>ข้อมูลไม่ถูกต้อง</v>
      </c>
      <c r="P849" s="149" t="str">
        <f t="shared" si="107"/>
        <v>ข้อมูลไม่ถูกต้อง</v>
      </c>
      <c r="Q849" s="149" t="str">
        <f t="shared" si="108"/>
        <v>ข้อมูลไม่ถูกต้อง</v>
      </c>
      <c r="R849" s="149" t="str">
        <f t="shared" si="109"/>
        <v>ข้อมูลไม่ถูกต้อง</v>
      </c>
      <c r="S849" s="149" t="str">
        <f>IF(ISNUMBER(R849),
IF(H$2=ตัวเลือก!A$30,"ยังไม่บันทึกข้อมูล",R849*0.27),"ข้อมูลไม่ถูกต้อง")</f>
        <v>ข้อมูลไม่ถูกต้อง</v>
      </c>
      <c r="T849" s="149" t="str">
        <f t="shared" si="110"/>
        <v>ข้อมูลไม่ถูกต้อง</v>
      </c>
      <c r="U849" s="149" t="str">
        <f>IF(ISNUMBER(R849),
IF(H$2=ตัวเลือก!A$30,"ยังไม่บันทึกข้อมูล",R849*0.47),"ข้อมูลไม่ถูกต้อง")</f>
        <v>ข้อมูลไม่ถูกต้อง</v>
      </c>
      <c r="V849" s="149" t="str">
        <f>IF(ISNUMBER(S849),
IF(H$2=ตัวเลือก!A$30,"ยังไม่บันทึกข้อมูล",S849*0.47),"ข้อมูลไม่ถูกต้อง")</f>
        <v>ข้อมูลไม่ถูกต้อง</v>
      </c>
      <c r="W849" s="149" t="str">
        <f t="shared" si="111"/>
        <v>ข้อมูลไม่ถูกต้อง</v>
      </c>
      <c r="X849" s="148" t="str">
        <f t="shared" si="112"/>
        <v>ข้อมูลไม่ถูกต้อง</v>
      </c>
      <c r="Y849" s="38"/>
      <c r="Z849" s="38"/>
      <c r="AA849" s="38"/>
    </row>
    <row r="850" spans="1:27" x14ac:dyDescent="0.45">
      <c r="A850" s="38">
        <v>845</v>
      </c>
      <c r="B850" s="38"/>
      <c r="C850" s="38"/>
      <c r="D850" s="38"/>
      <c r="E850" s="38"/>
      <c r="F850" s="35"/>
      <c r="G850" s="35"/>
      <c r="H850" s="150"/>
      <c r="I850" s="38"/>
      <c r="J850" s="149" t="str">
        <f t="shared" si="113"/>
        <v>รอข้อมูลคอลัมน์ H</v>
      </c>
      <c r="K850" s="150"/>
      <c r="L850" s="150"/>
      <c r="M850" s="150"/>
      <c r="N850" s="149" t="str" cm="1">
        <f t="array" ref="N850">IF(AND(K850:M850=""),"ยังไม่บันทึกข้อมูล",
IF(M850&lt;&gt;"",
IF(M850&gt;=1.3,M850,"เป็นไม้พุ่ม"),
IF(K850+L850&gt;=1.3,K850+L850,"เป็นไม้พุ่ม")))</f>
        <v>ยังไม่บันทึกข้อมูล</v>
      </c>
      <c r="O850" s="149" t="str">
        <f t="shared" si="106"/>
        <v>ข้อมูลไม่ถูกต้อง</v>
      </c>
      <c r="P850" s="149" t="str">
        <f t="shared" si="107"/>
        <v>ข้อมูลไม่ถูกต้อง</v>
      </c>
      <c r="Q850" s="149" t="str">
        <f t="shared" si="108"/>
        <v>ข้อมูลไม่ถูกต้อง</v>
      </c>
      <c r="R850" s="149" t="str">
        <f t="shared" si="109"/>
        <v>ข้อมูลไม่ถูกต้อง</v>
      </c>
      <c r="S850" s="149" t="str">
        <f>IF(ISNUMBER(R850),
IF(H$2=ตัวเลือก!A$30,"ยังไม่บันทึกข้อมูล",R850*0.27),"ข้อมูลไม่ถูกต้อง")</f>
        <v>ข้อมูลไม่ถูกต้อง</v>
      </c>
      <c r="T850" s="149" t="str">
        <f t="shared" si="110"/>
        <v>ข้อมูลไม่ถูกต้อง</v>
      </c>
      <c r="U850" s="149" t="str">
        <f>IF(ISNUMBER(R850),
IF(H$2=ตัวเลือก!A$30,"ยังไม่บันทึกข้อมูล",R850*0.47),"ข้อมูลไม่ถูกต้อง")</f>
        <v>ข้อมูลไม่ถูกต้อง</v>
      </c>
      <c r="V850" s="149" t="str">
        <f>IF(ISNUMBER(S850),
IF(H$2=ตัวเลือก!A$30,"ยังไม่บันทึกข้อมูล",S850*0.47),"ข้อมูลไม่ถูกต้อง")</f>
        <v>ข้อมูลไม่ถูกต้อง</v>
      </c>
      <c r="W850" s="149" t="str">
        <f t="shared" si="111"/>
        <v>ข้อมูลไม่ถูกต้อง</v>
      </c>
      <c r="X850" s="148" t="str">
        <f t="shared" si="112"/>
        <v>ข้อมูลไม่ถูกต้อง</v>
      </c>
      <c r="Y850" s="38"/>
      <c r="Z850" s="38"/>
      <c r="AA850" s="38"/>
    </row>
    <row r="851" spans="1:27" x14ac:dyDescent="0.45">
      <c r="A851" s="38">
        <v>846</v>
      </c>
      <c r="B851" s="38"/>
      <c r="C851" s="38"/>
      <c r="D851" s="38"/>
      <c r="E851" s="38"/>
      <c r="F851" s="35"/>
      <c r="G851" s="35"/>
      <c r="H851" s="150"/>
      <c r="I851" s="38"/>
      <c r="J851" s="149" t="str">
        <f t="shared" si="113"/>
        <v>รอข้อมูลคอลัมน์ H</v>
      </c>
      <c r="K851" s="150"/>
      <c r="L851" s="150"/>
      <c r="M851" s="150"/>
      <c r="N851" s="149" t="str" cm="1">
        <f t="array" ref="N851">IF(AND(K851:M851=""),"ยังไม่บันทึกข้อมูล",
IF(M851&lt;&gt;"",
IF(M851&gt;=1.3,M851,"เป็นไม้พุ่ม"),
IF(K851+L851&gt;=1.3,K851+L851,"เป็นไม้พุ่ม")))</f>
        <v>ยังไม่บันทึกข้อมูล</v>
      </c>
      <c r="O851" s="149" t="str">
        <f t="shared" si="106"/>
        <v>ข้อมูลไม่ถูกต้อง</v>
      </c>
      <c r="P851" s="149" t="str">
        <f t="shared" si="107"/>
        <v>ข้อมูลไม่ถูกต้อง</v>
      </c>
      <c r="Q851" s="149" t="str">
        <f t="shared" si="108"/>
        <v>ข้อมูลไม่ถูกต้อง</v>
      </c>
      <c r="R851" s="149" t="str">
        <f t="shared" si="109"/>
        <v>ข้อมูลไม่ถูกต้อง</v>
      </c>
      <c r="S851" s="149" t="str">
        <f>IF(ISNUMBER(R851),
IF(H$2=ตัวเลือก!A$30,"ยังไม่บันทึกข้อมูล",R851*0.27),"ข้อมูลไม่ถูกต้อง")</f>
        <v>ข้อมูลไม่ถูกต้อง</v>
      </c>
      <c r="T851" s="149" t="str">
        <f t="shared" si="110"/>
        <v>ข้อมูลไม่ถูกต้อง</v>
      </c>
      <c r="U851" s="149" t="str">
        <f>IF(ISNUMBER(R851),
IF(H$2=ตัวเลือก!A$30,"ยังไม่บันทึกข้อมูล",R851*0.47),"ข้อมูลไม่ถูกต้อง")</f>
        <v>ข้อมูลไม่ถูกต้อง</v>
      </c>
      <c r="V851" s="149" t="str">
        <f>IF(ISNUMBER(S851),
IF(H$2=ตัวเลือก!A$30,"ยังไม่บันทึกข้อมูล",S851*0.47),"ข้อมูลไม่ถูกต้อง")</f>
        <v>ข้อมูลไม่ถูกต้อง</v>
      </c>
      <c r="W851" s="149" t="str">
        <f t="shared" si="111"/>
        <v>ข้อมูลไม่ถูกต้อง</v>
      </c>
      <c r="X851" s="148" t="str">
        <f t="shared" si="112"/>
        <v>ข้อมูลไม่ถูกต้อง</v>
      </c>
      <c r="Y851" s="38"/>
      <c r="Z851" s="38"/>
      <c r="AA851" s="38"/>
    </row>
    <row r="852" spans="1:27" x14ac:dyDescent="0.45">
      <c r="A852" s="38">
        <v>847</v>
      </c>
      <c r="B852" s="38"/>
      <c r="C852" s="38"/>
      <c r="D852" s="38"/>
      <c r="E852" s="38"/>
      <c r="F852" s="35"/>
      <c r="G852" s="35"/>
      <c r="H852" s="150"/>
      <c r="I852" s="38"/>
      <c r="J852" s="149" t="str">
        <f t="shared" si="113"/>
        <v>รอข้อมูลคอลัมน์ H</v>
      </c>
      <c r="K852" s="150"/>
      <c r="L852" s="150"/>
      <c r="M852" s="150"/>
      <c r="N852" s="149" t="str" cm="1">
        <f t="array" ref="N852">IF(AND(K852:M852=""),"ยังไม่บันทึกข้อมูล",
IF(M852&lt;&gt;"",
IF(M852&gt;=1.3,M852,"เป็นไม้พุ่ม"),
IF(K852+L852&gt;=1.3,K852+L852,"เป็นไม้พุ่ม")))</f>
        <v>ยังไม่บันทึกข้อมูล</v>
      </c>
      <c r="O852" s="149" t="str">
        <f t="shared" si="106"/>
        <v>ข้อมูลไม่ถูกต้อง</v>
      </c>
      <c r="P852" s="149" t="str">
        <f t="shared" si="107"/>
        <v>ข้อมูลไม่ถูกต้อง</v>
      </c>
      <c r="Q852" s="149" t="str">
        <f t="shared" si="108"/>
        <v>ข้อมูลไม่ถูกต้อง</v>
      </c>
      <c r="R852" s="149" t="str">
        <f t="shared" si="109"/>
        <v>ข้อมูลไม่ถูกต้อง</v>
      </c>
      <c r="S852" s="149" t="str">
        <f>IF(ISNUMBER(R852),
IF(H$2=ตัวเลือก!A$30,"ยังไม่บันทึกข้อมูล",R852*0.27),"ข้อมูลไม่ถูกต้อง")</f>
        <v>ข้อมูลไม่ถูกต้อง</v>
      </c>
      <c r="T852" s="149" t="str">
        <f t="shared" si="110"/>
        <v>ข้อมูลไม่ถูกต้อง</v>
      </c>
      <c r="U852" s="149" t="str">
        <f>IF(ISNUMBER(R852),
IF(H$2=ตัวเลือก!A$30,"ยังไม่บันทึกข้อมูล",R852*0.47),"ข้อมูลไม่ถูกต้อง")</f>
        <v>ข้อมูลไม่ถูกต้อง</v>
      </c>
      <c r="V852" s="149" t="str">
        <f>IF(ISNUMBER(S852),
IF(H$2=ตัวเลือก!A$30,"ยังไม่บันทึกข้อมูล",S852*0.47),"ข้อมูลไม่ถูกต้อง")</f>
        <v>ข้อมูลไม่ถูกต้อง</v>
      </c>
      <c r="W852" s="149" t="str">
        <f t="shared" si="111"/>
        <v>ข้อมูลไม่ถูกต้อง</v>
      </c>
      <c r="X852" s="148" t="str">
        <f t="shared" si="112"/>
        <v>ข้อมูลไม่ถูกต้อง</v>
      </c>
      <c r="Y852" s="38"/>
      <c r="Z852" s="38"/>
      <c r="AA852" s="38"/>
    </row>
    <row r="853" spans="1:27" x14ac:dyDescent="0.45">
      <c r="A853" s="38">
        <v>848</v>
      </c>
      <c r="B853" s="38"/>
      <c r="C853" s="38"/>
      <c r="D853" s="38"/>
      <c r="E853" s="38"/>
      <c r="F853" s="35"/>
      <c r="G853" s="35"/>
      <c r="H853" s="150"/>
      <c r="I853" s="38"/>
      <c r="J853" s="149" t="str">
        <f t="shared" si="113"/>
        <v>รอข้อมูลคอลัมน์ H</v>
      </c>
      <c r="K853" s="150"/>
      <c r="L853" s="150"/>
      <c r="M853" s="150"/>
      <c r="N853" s="149" t="str" cm="1">
        <f t="array" ref="N853">IF(AND(K853:M853=""),"ยังไม่บันทึกข้อมูล",
IF(M853&lt;&gt;"",
IF(M853&gt;=1.3,M853,"เป็นไม้พุ่ม"),
IF(K853+L853&gt;=1.3,K853+L853,"เป็นไม้พุ่ม")))</f>
        <v>ยังไม่บันทึกข้อมูล</v>
      </c>
      <c r="O853" s="149" t="str">
        <f t="shared" si="106"/>
        <v>ข้อมูลไม่ถูกต้อง</v>
      </c>
      <c r="P853" s="149" t="str">
        <f t="shared" si="107"/>
        <v>ข้อมูลไม่ถูกต้อง</v>
      </c>
      <c r="Q853" s="149" t="str">
        <f t="shared" si="108"/>
        <v>ข้อมูลไม่ถูกต้อง</v>
      </c>
      <c r="R853" s="149" t="str">
        <f t="shared" si="109"/>
        <v>ข้อมูลไม่ถูกต้อง</v>
      </c>
      <c r="S853" s="149" t="str">
        <f>IF(ISNUMBER(R853),
IF(H$2=ตัวเลือก!A$30,"ยังไม่บันทึกข้อมูล",R853*0.27),"ข้อมูลไม่ถูกต้อง")</f>
        <v>ข้อมูลไม่ถูกต้อง</v>
      </c>
      <c r="T853" s="149" t="str">
        <f t="shared" si="110"/>
        <v>ข้อมูลไม่ถูกต้อง</v>
      </c>
      <c r="U853" s="149" t="str">
        <f>IF(ISNUMBER(R853),
IF(H$2=ตัวเลือก!A$30,"ยังไม่บันทึกข้อมูล",R853*0.47),"ข้อมูลไม่ถูกต้อง")</f>
        <v>ข้อมูลไม่ถูกต้อง</v>
      </c>
      <c r="V853" s="149" t="str">
        <f>IF(ISNUMBER(S853),
IF(H$2=ตัวเลือก!A$30,"ยังไม่บันทึกข้อมูล",S853*0.47),"ข้อมูลไม่ถูกต้อง")</f>
        <v>ข้อมูลไม่ถูกต้อง</v>
      </c>
      <c r="W853" s="149" t="str">
        <f t="shared" si="111"/>
        <v>ข้อมูลไม่ถูกต้อง</v>
      </c>
      <c r="X853" s="148" t="str">
        <f t="shared" si="112"/>
        <v>ข้อมูลไม่ถูกต้อง</v>
      </c>
      <c r="Y853" s="38"/>
      <c r="Z853" s="38"/>
      <c r="AA853" s="38"/>
    </row>
    <row r="854" spans="1:27" x14ac:dyDescent="0.45">
      <c r="A854" s="38">
        <v>849</v>
      </c>
      <c r="B854" s="38"/>
      <c r="C854" s="38"/>
      <c r="D854" s="38"/>
      <c r="E854" s="38"/>
      <c r="F854" s="35"/>
      <c r="G854" s="35"/>
      <c r="H854" s="150"/>
      <c r="I854" s="38"/>
      <c r="J854" s="149" t="str">
        <f t="shared" si="113"/>
        <v>รอข้อมูลคอลัมน์ H</v>
      </c>
      <c r="K854" s="150"/>
      <c r="L854" s="150"/>
      <c r="M854" s="150"/>
      <c r="N854" s="149" t="str" cm="1">
        <f t="array" ref="N854">IF(AND(K854:M854=""),"ยังไม่บันทึกข้อมูล",
IF(M854&lt;&gt;"",
IF(M854&gt;=1.3,M854,"เป็นไม้พุ่ม"),
IF(K854+L854&gt;=1.3,K854+L854,"เป็นไม้พุ่ม")))</f>
        <v>ยังไม่บันทึกข้อมูล</v>
      </c>
      <c r="O854" s="149" t="str">
        <f t="shared" si="106"/>
        <v>ข้อมูลไม่ถูกต้อง</v>
      </c>
      <c r="P854" s="149" t="str">
        <f t="shared" si="107"/>
        <v>ข้อมูลไม่ถูกต้อง</v>
      </c>
      <c r="Q854" s="149" t="str">
        <f t="shared" si="108"/>
        <v>ข้อมูลไม่ถูกต้อง</v>
      </c>
      <c r="R854" s="149" t="str">
        <f t="shared" si="109"/>
        <v>ข้อมูลไม่ถูกต้อง</v>
      </c>
      <c r="S854" s="149" t="str">
        <f>IF(ISNUMBER(R854),
IF(H$2=ตัวเลือก!A$30,"ยังไม่บันทึกข้อมูล",R854*0.27),"ข้อมูลไม่ถูกต้อง")</f>
        <v>ข้อมูลไม่ถูกต้อง</v>
      </c>
      <c r="T854" s="149" t="str">
        <f t="shared" si="110"/>
        <v>ข้อมูลไม่ถูกต้อง</v>
      </c>
      <c r="U854" s="149" t="str">
        <f>IF(ISNUMBER(R854),
IF(H$2=ตัวเลือก!A$30,"ยังไม่บันทึกข้อมูล",R854*0.47),"ข้อมูลไม่ถูกต้อง")</f>
        <v>ข้อมูลไม่ถูกต้อง</v>
      </c>
      <c r="V854" s="149" t="str">
        <f>IF(ISNUMBER(S854),
IF(H$2=ตัวเลือก!A$30,"ยังไม่บันทึกข้อมูล",S854*0.47),"ข้อมูลไม่ถูกต้อง")</f>
        <v>ข้อมูลไม่ถูกต้อง</v>
      </c>
      <c r="W854" s="149" t="str">
        <f t="shared" si="111"/>
        <v>ข้อมูลไม่ถูกต้อง</v>
      </c>
      <c r="X854" s="148" t="str">
        <f t="shared" si="112"/>
        <v>ข้อมูลไม่ถูกต้อง</v>
      </c>
      <c r="Y854" s="38"/>
      <c r="Z854" s="38"/>
      <c r="AA854" s="38"/>
    </row>
    <row r="855" spans="1:27" x14ac:dyDescent="0.45">
      <c r="A855" s="38">
        <v>850</v>
      </c>
      <c r="B855" s="38"/>
      <c r="C855" s="38"/>
      <c r="D855" s="38"/>
      <c r="E855" s="38"/>
      <c r="F855" s="35"/>
      <c r="G855" s="35"/>
      <c r="H855" s="150"/>
      <c r="I855" s="38"/>
      <c r="J855" s="149" t="str">
        <f t="shared" si="113"/>
        <v>รอข้อมูลคอลัมน์ H</v>
      </c>
      <c r="K855" s="150"/>
      <c r="L855" s="150"/>
      <c r="M855" s="150"/>
      <c r="N855" s="149" t="str" cm="1">
        <f t="array" ref="N855">IF(AND(K855:M855=""),"ยังไม่บันทึกข้อมูล",
IF(M855&lt;&gt;"",
IF(M855&gt;=1.3,M855,"เป็นไม้พุ่ม"),
IF(K855+L855&gt;=1.3,K855+L855,"เป็นไม้พุ่ม")))</f>
        <v>ยังไม่บันทึกข้อมูล</v>
      </c>
      <c r="O855" s="149" t="str">
        <f t="shared" si="106"/>
        <v>ข้อมูลไม่ถูกต้อง</v>
      </c>
      <c r="P855" s="149" t="str">
        <f t="shared" si="107"/>
        <v>ข้อมูลไม่ถูกต้อง</v>
      </c>
      <c r="Q855" s="149" t="str">
        <f t="shared" si="108"/>
        <v>ข้อมูลไม่ถูกต้อง</v>
      </c>
      <c r="R855" s="149" t="str">
        <f t="shared" si="109"/>
        <v>ข้อมูลไม่ถูกต้อง</v>
      </c>
      <c r="S855" s="149" t="str">
        <f>IF(ISNUMBER(R855),
IF(H$2=ตัวเลือก!A$30,"ยังไม่บันทึกข้อมูล",R855*0.27),"ข้อมูลไม่ถูกต้อง")</f>
        <v>ข้อมูลไม่ถูกต้อง</v>
      </c>
      <c r="T855" s="149" t="str">
        <f t="shared" si="110"/>
        <v>ข้อมูลไม่ถูกต้อง</v>
      </c>
      <c r="U855" s="149" t="str">
        <f>IF(ISNUMBER(R855),
IF(H$2=ตัวเลือก!A$30,"ยังไม่บันทึกข้อมูล",R855*0.47),"ข้อมูลไม่ถูกต้อง")</f>
        <v>ข้อมูลไม่ถูกต้อง</v>
      </c>
      <c r="V855" s="149" t="str">
        <f>IF(ISNUMBER(S855),
IF(H$2=ตัวเลือก!A$30,"ยังไม่บันทึกข้อมูล",S855*0.47),"ข้อมูลไม่ถูกต้อง")</f>
        <v>ข้อมูลไม่ถูกต้อง</v>
      </c>
      <c r="W855" s="149" t="str">
        <f t="shared" si="111"/>
        <v>ข้อมูลไม่ถูกต้อง</v>
      </c>
      <c r="X855" s="148" t="str">
        <f t="shared" si="112"/>
        <v>ข้อมูลไม่ถูกต้อง</v>
      </c>
      <c r="Y855" s="38"/>
      <c r="Z855" s="38"/>
      <c r="AA855" s="38"/>
    </row>
    <row r="856" spans="1:27" x14ac:dyDescent="0.45">
      <c r="A856" s="38">
        <v>851</v>
      </c>
      <c r="B856" s="38"/>
      <c r="C856" s="38"/>
      <c r="D856" s="38"/>
      <c r="E856" s="38"/>
      <c r="F856" s="35"/>
      <c r="G856" s="35"/>
      <c r="H856" s="150"/>
      <c r="I856" s="38"/>
      <c r="J856" s="149" t="str">
        <f t="shared" si="113"/>
        <v>รอข้อมูลคอลัมน์ H</v>
      </c>
      <c r="K856" s="150"/>
      <c r="L856" s="150"/>
      <c r="M856" s="150"/>
      <c r="N856" s="149" t="str" cm="1">
        <f t="array" ref="N856">IF(AND(K856:M856=""),"ยังไม่บันทึกข้อมูล",
IF(M856&lt;&gt;"",
IF(M856&gt;=1.3,M856,"เป็นไม้พุ่ม"),
IF(K856+L856&gt;=1.3,K856+L856,"เป็นไม้พุ่ม")))</f>
        <v>ยังไม่บันทึกข้อมูล</v>
      </c>
      <c r="O856" s="149" t="str">
        <f t="shared" si="106"/>
        <v>ข้อมูลไม่ถูกต้อง</v>
      </c>
      <c r="P856" s="149" t="str">
        <f t="shared" si="107"/>
        <v>ข้อมูลไม่ถูกต้อง</v>
      </c>
      <c r="Q856" s="149" t="str">
        <f t="shared" si="108"/>
        <v>ข้อมูลไม่ถูกต้อง</v>
      </c>
      <c r="R856" s="149" t="str">
        <f t="shared" si="109"/>
        <v>ข้อมูลไม่ถูกต้อง</v>
      </c>
      <c r="S856" s="149" t="str">
        <f>IF(ISNUMBER(R856),
IF(H$2=ตัวเลือก!A$30,"ยังไม่บันทึกข้อมูล",R856*0.27),"ข้อมูลไม่ถูกต้อง")</f>
        <v>ข้อมูลไม่ถูกต้อง</v>
      </c>
      <c r="T856" s="149" t="str">
        <f t="shared" si="110"/>
        <v>ข้อมูลไม่ถูกต้อง</v>
      </c>
      <c r="U856" s="149" t="str">
        <f>IF(ISNUMBER(R856),
IF(H$2=ตัวเลือก!A$30,"ยังไม่บันทึกข้อมูล",R856*0.47),"ข้อมูลไม่ถูกต้อง")</f>
        <v>ข้อมูลไม่ถูกต้อง</v>
      </c>
      <c r="V856" s="149" t="str">
        <f>IF(ISNUMBER(S856),
IF(H$2=ตัวเลือก!A$30,"ยังไม่บันทึกข้อมูล",S856*0.47),"ข้อมูลไม่ถูกต้อง")</f>
        <v>ข้อมูลไม่ถูกต้อง</v>
      </c>
      <c r="W856" s="149" t="str">
        <f t="shared" si="111"/>
        <v>ข้อมูลไม่ถูกต้อง</v>
      </c>
      <c r="X856" s="148" t="str">
        <f t="shared" si="112"/>
        <v>ข้อมูลไม่ถูกต้อง</v>
      </c>
      <c r="Y856" s="38"/>
      <c r="Z856" s="38"/>
      <c r="AA856" s="38"/>
    </row>
    <row r="857" spans="1:27" x14ac:dyDescent="0.45">
      <c r="A857" s="38">
        <v>852</v>
      </c>
      <c r="B857" s="38"/>
      <c r="C857" s="38"/>
      <c r="D857" s="38"/>
      <c r="E857" s="38"/>
      <c r="F857" s="35"/>
      <c r="G857" s="35"/>
      <c r="H857" s="150"/>
      <c r="I857" s="38"/>
      <c r="J857" s="149" t="str">
        <f t="shared" si="113"/>
        <v>รอข้อมูลคอลัมน์ H</v>
      </c>
      <c r="K857" s="150"/>
      <c r="L857" s="150"/>
      <c r="M857" s="150"/>
      <c r="N857" s="149" t="str" cm="1">
        <f t="array" ref="N857">IF(AND(K857:M857=""),"ยังไม่บันทึกข้อมูล",
IF(M857&lt;&gt;"",
IF(M857&gt;=1.3,M857,"เป็นไม้พุ่ม"),
IF(K857+L857&gt;=1.3,K857+L857,"เป็นไม้พุ่ม")))</f>
        <v>ยังไม่บันทึกข้อมูล</v>
      </c>
      <c r="O857" s="149" t="str">
        <f t="shared" si="106"/>
        <v>ข้อมูลไม่ถูกต้อง</v>
      </c>
      <c r="P857" s="149" t="str">
        <f t="shared" si="107"/>
        <v>ข้อมูลไม่ถูกต้อง</v>
      </c>
      <c r="Q857" s="149" t="str">
        <f t="shared" si="108"/>
        <v>ข้อมูลไม่ถูกต้อง</v>
      </c>
      <c r="R857" s="149" t="str">
        <f t="shared" si="109"/>
        <v>ข้อมูลไม่ถูกต้อง</v>
      </c>
      <c r="S857" s="149" t="str">
        <f>IF(ISNUMBER(R857),
IF(H$2=ตัวเลือก!A$30,"ยังไม่บันทึกข้อมูล",R857*0.27),"ข้อมูลไม่ถูกต้อง")</f>
        <v>ข้อมูลไม่ถูกต้อง</v>
      </c>
      <c r="T857" s="149" t="str">
        <f t="shared" si="110"/>
        <v>ข้อมูลไม่ถูกต้อง</v>
      </c>
      <c r="U857" s="149" t="str">
        <f>IF(ISNUMBER(R857),
IF(H$2=ตัวเลือก!A$30,"ยังไม่บันทึกข้อมูล",R857*0.47),"ข้อมูลไม่ถูกต้อง")</f>
        <v>ข้อมูลไม่ถูกต้อง</v>
      </c>
      <c r="V857" s="149" t="str">
        <f>IF(ISNUMBER(S857),
IF(H$2=ตัวเลือก!A$30,"ยังไม่บันทึกข้อมูล",S857*0.47),"ข้อมูลไม่ถูกต้อง")</f>
        <v>ข้อมูลไม่ถูกต้อง</v>
      </c>
      <c r="W857" s="149" t="str">
        <f t="shared" si="111"/>
        <v>ข้อมูลไม่ถูกต้อง</v>
      </c>
      <c r="X857" s="148" t="str">
        <f t="shared" si="112"/>
        <v>ข้อมูลไม่ถูกต้อง</v>
      </c>
      <c r="Y857" s="38"/>
      <c r="Z857" s="38"/>
      <c r="AA857" s="38"/>
    </row>
    <row r="858" spans="1:27" x14ac:dyDescent="0.45">
      <c r="A858" s="38">
        <v>853</v>
      </c>
      <c r="B858" s="38"/>
      <c r="C858" s="38"/>
      <c r="D858" s="38"/>
      <c r="E858" s="38"/>
      <c r="F858" s="35"/>
      <c r="G858" s="35"/>
      <c r="H858" s="150"/>
      <c r="I858" s="38"/>
      <c r="J858" s="149" t="str">
        <f t="shared" si="113"/>
        <v>รอข้อมูลคอลัมน์ H</v>
      </c>
      <c r="K858" s="150"/>
      <c r="L858" s="150"/>
      <c r="M858" s="150"/>
      <c r="N858" s="149" t="str" cm="1">
        <f t="array" ref="N858">IF(AND(K858:M858=""),"ยังไม่บันทึกข้อมูล",
IF(M858&lt;&gt;"",
IF(M858&gt;=1.3,M858,"เป็นไม้พุ่ม"),
IF(K858+L858&gt;=1.3,K858+L858,"เป็นไม้พุ่ม")))</f>
        <v>ยังไม่บันทึกข้อมูล</v>
      </c>
      <c r="O858" s="149" t="str">
        <f t="shared" si="106"/>
        <v>ข้อมูลไม่ถูกต้อง</v>
      </c>
      <c r="P858" s="149" t="str">
        <f t="shared" si="107"/>
        <v>ข้อมูลไม่ถูกต้อง</v>
      </c>
      <c r="Q858" s="149" t="str">
        <f t="shared" si="108"/>
        <v>ข้อมูลไม่ถูกต้อง</v>
      </c>
      <c r="R858" s="149" t="str">
        <f t="shared" si="109"/>
        <v>ข้อมูลไม่ถูกต้อง</v>
      </c>
      <c r="S858" s="149" t="str">
        <f>IF(ISNUMBER(R858),
IF(H$2=ตัวเลือก!A$30,"ยังไม่บันทึกข้อมูล",R858*0.27),"ข้อมูลไม่ถูกต้อง")</f>
        <v>ข้อมูลไม่ถูกต้อง</v>
      </c>
      <c r="T858" s="149" t="str">
        <f t="shared" si="110"/>
        <v>ข้อมูลไม่ถูกต้อง</v>
      </c>
      <c r="U858" s="149" t="str">
        <f>IF(ISNUMBER(R858),
IF(H$2=ตัวเลือก!A$30,"ยังไม่บันทึกข้อมูล",R858*0.47),"ข้อมูลไม่ถูกต้อง")</f>
        <v>ข้อมูลไม่ถูกต้อง</v>
      </c>
      <c r="V858" s="149" t="str">
        <f>IF(ISNUMBER(S858),
IF(H$2=ตัวเลือก!A$30,"ยังไม่บันทึกข้อมูล",S858*0.47),"ข้อมูลไม่ถูกต้อง")</f>
        <v>ข้อมูลไม่ถูกต้อง</v>
      </c>
      <c r="W858" s="149" t="str">
        <f t="shared" si="111"/>
        <v>ข้อมูลไม่ถูกต้อง</v>
      </c>
      <c r="X858" s="148" t="str">
        <f t="shared" si="112"/>
        <v>ข้อมูลไม่ถูกต้อง</v>
      </c>
      <c r="Y858" s="38"/>
      <c r="Z858" s="38"/>
      <c r="AA858" s="38"/>
    </row>
    <row r="859" spans="1:27" x14ac:dyDescent="0.45">
      <c r="A859" s="38">
        <v>854</v>
      </c>
      <c r="B859" s="38"/>
      <c r="C859" s="38"/>
      <c r="D859" s="38"/>
      <c r="E859" s="38"/>
      <c r="F859" s="35"/>
      <c r="G859" s="35"/>
      <c r="H859" s="150"/>
      <c r="I859" s="38"/>
      <c r="J859" s="149" t="str">
        <f t="shared" si="113"/>
        <v>รอข้อมูลคอลัมน์ H</v>
      </c>
      <c r="K859" s="150"/>
      <c r="L859" s="150"/>
      <c r="M859" s="150"/>
      <c r="N859" s="149" t="str" cm="1">
        <f t="array" ref="N859">IF(AND(K859:M859=""),"ยังไม่บันทึกข้อมูล",
IF(M859&lt;&gt;"",
IF(M859&gt;=1.3,M859,"เป็นไม้พุ่ม"),
IF(K859+L859&gt;=1.3,K859+L859,"เป็นไม้พุ่ม")))</f>
        <v>ยังไม่บันทึกข้อมูล</v>
      </c>
      <c r="O859" s="149" t="str">
        <f t="shared" si="106"/>
        <v>ข้อมูลไม่ถูกต้อง</v>
      </c>
      <c r="P859" s="149" t="str">
        <f t="shared" si="107"/>
        <v>ข้อมูลไม่ถูกต้อง</v>
      </c>
      <c r="Q859" s="149" t="str">
        <f t="shared" si="108"/>
        <v>ข้อมูลไม่ถูกต้อง</v>
      </c>
      <c r="R859" s="149" t="str">
        <f t="shared" si="109"/>
        <v>ข้อมูลไม่ถูกต้อง</v>
      </c>
      <c r="S859" s="149" t="str">
        <f>IF(ISNUMBER(R859),
IF(H$2=ตัวเลือก!A$30,"ยังไม่บันทึกข้อมูล",R859*0.27),"ข้อมูลไม่ถูกต้อง")</f>
        <v>ข้อมูลไม่ถูกต้อง</v>
      </c>
      <c r="T859" s="149" t="str">
        <f t="shared" si="110"/>
        <v>ข้อมูลไม่ถูกต้อง</v>
      </c>
      <c r="U859" s="149" t="str">
        <f>IF(ISNUMBER(R859),
IF(H$2=ตัวเลือก!A$30,"ยังไม่บันทึกข้อมูล",R859*0.47),"ข้อมูลไม่ถูกต้อง")</f>
        <v>ข้อมูลไม่ถูกต้อง</v>
      </c>
      <c r="V859" s="149" t="str">
        <f>IF(ISNUMBER(S859),
IF(H$2=ตัวเลือก!A$30,"ยังไม่บันทึกข้อมูล",S859*0.47),"ข้อมูลไม่ถูกต้อง")</f>
        <v>ข้อมูลไม่ถูกต้อง</v>
      </c>
      <c r="W859" s="149" t="str">
        <f t="shared" si="111"/>
        <v>ข้อมูลไม่ถูกต้อง</v>
      </c>
      <c r="X859" s="148" t="str">
        <f t="shared" si="112"/>
        <v>ข้อมูลไม่ถูกต้อง</v>
      </c>
      <c r="Y859" s="38"/>
      <c r="Z859" s="38"/>
      <c r="AA859" s="38"/>
    </row>
    <row r="860" spans="1:27" x14ac:dyDescent="0.45">
      <c r="A860" s="38">
        <v>855</v>
      </c>
      <c r="B860" s="38"/>
      <c r="C860" s="38"/>
      <c r="D860" s="38"/>
      <c r="E860" s="38"/>
      <c r="F860" s="35"/>
      <c r="G860" s="35"/>
      <c r="H860" s="150"/>
      <c r="I860" s="38"/>
      <c r="J860" s="149" t="str">
        <f t="shared" si="113"/>
        <v>รอข้อมูลคอลัมน์ H</v>
      </c>
      <c r="K860" s="150"/>
      <c r="L860" s="150"/>
      <c r="M860" s="150"/>
      <c r="N860" s="149" t="str" cm="1">
        <f t="array" ref="N860">IF(AND(K860:M860=""),"ยังไม่บันทึกข้อมูล",
IF(M860&lt;&gt;"",
IF(M860&gt;=1.3,M860,"เป็นไม้พุ่ม"),
IF(K860+L860&gt;=1.3,K860+L860,"เป็นไม้พุ่ม")))</f>
        <v>ยังไม่บันทึกข้อมูล</v>
      </c>
      <c r="O860" s="149" t="str">
        <f t="shared" si="106"/>
        <v>ข้อมูลไม่ถูกต้อง</v>
      </c>
      <c r="P860" s="149" t="str">
        <f t="shared" si="107"/>
        <v>ข้อมูลไม่ถูกต้อง</v>
      </c>
      <c r="Q860" s="149" t="str">
        <f t="shared" si="108"/>
        <v>ข้อมูลไม่ถูกต้อง</v>
      </c>
      <c r="R860" s="149" t="str">
        <f t="shared" si="109"/>
        <v>ข้อมูลไม่ถูกต้อง</v>
      </c>
      <c r="S860" s="149" t="str">
        <f>IF(ISNUMBER(R860),
IF(H$2=ตัวเลือก!A$30,"ยังไม่บันทึกข้อมูล",R860*0.27),"ข้อมูลไม่ถูกต้อง")</f>
        <v>ข้อมูลไม่ถูกต้อง</v>
      </c>
      <c r="T860" s="149" t="str">
        <f t="shared" si="110"/>
        <v>ข้อมูลไม่ถูกต้อง</v>
      </c>
      <c r="U860" s="149" t="str">
        <f>IF(ISNUMBER(R860),
IF(H$2=ตัวเลือก!A$30,"ยังไม่บันทึกข้อมูล",R860*0.47),"ข้อมูลไม่ถูกต้อง")</f>
        <v>ข้อมูลไม่ถูกต้อง</v>
      </c>
      <c r="V860" s="149" t="str">
        <f>IF(ISNUMBER(S860),
IF(H$2=ตัวเลือก!A$30,"ยังไม่บันทึกข้อมูล",S860*0.47),"ข้อมูลไม่ถูกต้อง")</f>
        <v>ข้อมูลไม่ถูกต้อง</v>
      </c>
      <c r="W860" s="149" t="str">
        <f t="shared" si="111"/>
        <v>ข้อมูลไม่ถูกต้อง</v>
      </c>
      <c r="X860" s="148" t="str">
        <f t="shared" si="112"/>
        <v>ข้อมูลไม่ถูกต้อง</v>
      </c>
      <c r="Y860" s="38"/>
      <c r="Z860" s="38"/>
      <c r="AA860" s="38"/>
    </row>
    <row r="861" spans="1:27" x14ac:dyDescent="0.45">
      <c r="A861" s="38">
        <v>856</v>
      </c>
      <c r="B861" s="38"/>
      <c r="C861" s="38"/>
      <c r="D861" s="38"/>
      <c r="E861" s="38"/>
      <c r="F861" s="35"/>
      <c r="G861" s="35"/>
      <c r="H861" s="150"/>
      <c r="I861" s="38"/>
      <c r="J861" s="149" t="str">
        <f t="shared" si="113"/>
        <v>รอข้อมูลคอลัมน์ H</v>
      </c>
      <c r="K861" s="150"/>
      <c r="L861" s="150"/>
      <c r="M861" s="150"/>
      <c r="N861" s="149" t="str" cm="1">
        <f t="array" ref="N861">IF(AND(K861:M861=""),"ยังไม่บันทึกข้อมูล",
IF(M861&lt;&gt;"",
IF(M861&gt;=1.3,M861,"เป็นไม้พุ่ม"),
IF(K861+L861&gt;=1.3,K861+L861,"เป็นไม้พุ่ม")))</f>
        <v>ยังไม่บันทึกข้อมูล</v>
      </c>
      <c r="O861" s="149" t="str">
        <f t="shared" si="106"/>
        <v>ข้อมูลไม่ถูกต้อง</v>
      </c>
      <c r="P861" s="149" t="str">
        <f t="shared" si="107"/>
        <v>ข้อมูลไม่ถูกต้อง</v>
      </c>
      <c r="Q861" s="149" t="str">
        <f t="shared" si="108"/>
        <v>ข้อมูลไม่ถูกต้อง</v>
      </c>
      <c r="R861" s="149" t="str">
        <f t="shared" si="109"/>
        <v>ข้อมูลไม่ถูกต้อง</v>
      </c>
      <c r="S861" s="149" t="str">
        <f>IF(ISNUMBER(R861),
IF(H$2=ตัวเลือก!A$30,"ยังไม่บันทึกข้อมูล",R861*0.27),"ข้อมูลไม่ถูกต้อง")</f>
        <v>ข้อมูลไม่ถูกต้อง</v>
      </c>
      <c r="T861" s="149" t="str">
        <f t="shared" si="110"/>
        <v>ข้อมูลไม่ถูกต้อง</v>
      </c>
      <c r="U861" s="149" t="str">
        <f>IF(ISNUMBER(R861),
IF(H$2=ตัวเลือก!A$30,"ยังไม่บันทึกข้อมูล",R861*0.47),"ข้อมูลไม่ถูกต้อง")</f>
        <v>ข้อมูลไม่ถูกต้อง</v>
      </c>
      <c r="V861" s="149" t="str">
        <f>IF(ISNUMBER(S861),
IF(H$2=ตัวเลือก!A$30,"ยังไม่บันทึกข้อมูล",S861*0.47),"ข้อมูลไม่ถูกต้อง")</f>
        <v>ข้อมูลไม่ถูกต้อง</v>
      </c>
      <c r="W861" s="149" t="str">
        <f t="shared" si="111"/>
        <v>ข้อมูลไม่ถูกต้อง</v>
      </c>
      <c r="X861" s="148" t="str">
        <f t="shared" si="112"/>
        <v>ข้อมูลไม่ถูกต้อง</v>
      </c>
      <c r="Y861" s="38"/>
      <c r="Z861" s="38"/>
      <c r="AA861" s="38"/>
    </row>
    <row r="862" spans="1:27" x14ac:dyDescent="0.45">
      <c r="A862" s="38">
        <v>857</v>
      </c>
      <c r="B862" s="38"/>
      <c r="C862" s="38"/>
      <c r="D862" s="38"/>
      <c r="E862" s="38"/>
      <c r="F862" s="35"/>
      <c r="G862" s="35"/>
      <c r="H862" s="150"/>
      <c r="I862" s="38"/>
      <c r="J862" s="149" t="str">
        <f t="shared" si="113"/>
        <v>รอข้อมูลคอลัมน์ H</v>
      </c>
      <c r="K862" s="150"/>
      <c r="L862" s="150"/>
      <c r="M862" s="150"/>
      <c r="N862" s="149" t="str" cm="1">
        <f t="array" ref="N862">IF(AND(K862:M862=""),"ยังไม่บันทึกข้อมูล",
IF(M862&lt;&gt;"",
IF(M862&gt;=1.3,M862,"เป็นไม้พุ่ม"),
IF(K862+L862&gt;=1.3,K862+L862,"เป็นไม้พุ่ม")))</f>
        <v>ยังไม่บันทึกข้อมูล</v>
      </c>
      <c r="O862" s="149" t="str">
        <f t="shared" si="106"/>
        <v>ข้อมูลไม่ถูกต้อง</v>
      </c>
      <c r="P862" s="149" t="str">
        <f t="shared" si="107"/>
        <v>ข้อมูลไม่ถูกต้อง</v>
      </c>
      <c r="Q862" s="149" t="str">
        <f t="shared" si="108"/>
        <v>ข้อมูลไม่ถูกต้อง</v>
      </c>
      <c r="R862" s="149" t="str">
        <f t="shared" si="109"/>
        <v>ข้อมูลไม่ถูกต้อง</v>
      </c>
      <c r="S862" s="149" t="str">
        <f>IF(ISNUMBER(R862),
IF(H$2=ตัวเลือก!A$30,"ยังไม่บันทึกข้อมูล",R862*0.27),"ข้อมูลไม่ถูกต้อง")</f>
        <v>ข้อมูลไม่ถูกต้อง</v>
      </c>
      <c r="T862" s="149" t="str">
        <f t="shared" si="110"/>
        <v>ข้อมูลไม่ถูกต้อง</v>
      </c>
      <c r="U862" s="149" t="str">
        <f>IF(ISNUMBER(R862),
IF(H$2=ตัวเลือก!A$30,"ยังไม่บันทึกข้อมูล",R862*0.47),"ข้อมูลไม่ถูกต้อง")</f>
        <v>ข้อมูลไม่ถูกต้อง</v>
      </c>
      <c r="V862" s="149" t="str">
        <f>IF(ISNUMBER(S862),
IF(H$2=ตัวเลือก!A$30,"ยังไม่บันทึกข้อมูล",S862*0.47),"ข้อมูลไม่ถูกต้อง")</f>
        <v>ข้อมูลไม่ถูกต้อง</v>
      </c>
      <c r="W862" s="149" t="str">
        <f t="shared" si="111"/>
        <v>ข้อมูลไม่ถูกต้อง</v>
      </c>
      <c r="X862" s="148" t="str">
        <f t="shared" si="112"/>
        <v>ข้อมูลไม่ถูกต้อง</v>
      </c>
      <c r="Y862" s="38"/>
      <c r="Z862" s="38"/>
      <c r="AA862" s="38"/>
    </row>
    <row r="863" spans="1:27" x14ac:dyDescent="0.45">
      <c r="A863" s="38">
        <v>858</v>
      </c>
      <c r="B863" s="38"/>
      <c r="C863" s="38"/>
      <c r="D863" s="38"/>
      <c r="E863" s="38"/>
      <c r="F863" s="35"/>
      <c r="G863" s="35"/>
      <c r="H863" s="150"/>
      <c r="I863" s="38"/>
      <c r="J863" s="149" t="str">
        <f t="shared" si="113"/>
        <v>รอข้อมูลคอลัมน์ H</v>
      </c>
      <c r="K863" s="150"/>
      <c r="L863" s="150"/>
      <c r="M863" s="150"/>
      <c r="N863" s="149" t="str" cm="1">
        <f t="array" ref="N863">IF(AND(K863:M863=""),"ยังไม่บันทึกข้อมูล",
IF(M863&lt;&gt;"",
IF(M863&gt;=1.3,M863,"เป็นไม้พุ่ม"),
IF(K863+L863&gt;=1.3,K863+L863,"เป็นไม้พุ่ม")))</f>
        <v>ยังไม่บันทึกข้อมูล</v>
      </c>
      <c r="O863" s="149" t="str">
        <f t="shared" si="106"/>
        <v>ข้อมูลไม่ถูกต้อง</v>
      </c>
      <c r="P863" s="149" t="str">
        <f t="shared" si="107"/>
        <v>ข้อมูลไม่ถูกต้อง</v>
      </c>
      <c r="Q863" s="149" t="str">
        <f t="shared" si="108"/>
        <v>ข้อมูลไม่ถูกต้อง</v>
      </c>
      <c r="R863" s="149" t="str">
        <f t="shared" si="109"/>
        <v>ข้อมูลไม่ถูกต้อง</v>
      </c>
      <c r="S863" s="149" t="str">
        <f>IF(ISNUMBER(R863),
IF(H$2=ตัวเลือก!A$30,"ยังไม่บันทึกข้อมูล",R863*0.27),"ข้อมูลไม่ถูกต้อง")</f>
        <v>ข้อมูลไม่ถูกต้อง</v>
      </c>
      <c r="T863" s="149" t="str">
        <f t="shared" si="110"/>
        <v>ข้อมูลไม่ถูกต้อง</v>
      </c>
      <c r="U863" s="149" t="str">
        <f>IF(ISNUMBER(R863),
IF(H$2=ตัวเลือก!A$30,"ยังไม่บันทึกข้อมูล",R863*0.47),"ข้อมูลไม่ถูกต้อง")</f>
        <v>ข้อมูลไม่ถูกต้อง</v>
      </c>
      <c r="V863" s="149" t="str">
        <f>IF(ISNUMBER(S863),
IF(H$2=ตัวเลือก!A$30,"ยังไม่บันทึกข้อมูล",S863*0.47),"ข้อมูลไม่ถูกต้อง")</f>
        <v>ข้อมูลไม่ถูกต้อง</v>
      </c>
      <c r="W863" s="149" t="str">
        <f t="shared" si="111"/>
        <v>ข้อมูลไม่ถูกต้อง</v>
      </c>
      <c r="X863" s="148" t="str">
        <f t="shared" si="112"/>
        <v>ข้อมูลไม่ถูกต้อง</v>
      </c>
      <c r="Y863" s="38"/>
      <c r="Z863" s="38"/>
      <c r="AA863" s="38"/>
    </row>
    <row r="864" spans="1:27" x14ac:dyDescent="0.45">
      <c r="A864" s="38">
        <v>859</v>
      </c>
      <c r="B864" s="38"/>
      <c r="C864" s="38"/>
      <c r="D864" s="38"/>
      <c r="E864" s="38"/>
      <c r="F864" s="35"/>
      <c r="G864" s="35"/>
      <c r="H864" s="150"/>
      <c r="I864" s="38"/>
      <c r="J864" s="149" t="str">
        <f t="shared" si="113"/>
        <v>รอข้อมูลคอลัมน์ H</v>
      </c>
      <c r="K864" s="150"/>
      <c r="L864" s="150"/>
      <c r="M864" s="150"/>
      <c r="N864" s="149" t="str" cm="1">
        <f t="array" ref="N864">IF(AND(K864:M864=""),"ยังไม่บันทึกข้อมูล",
IF(M864&lt;&gt;"",
IF(M864&gt;=1.3,M864,"เป็นไม้พุ่ม"),
IF(K864+L864&gt;=1.3,K864+L864,"เป็นไม้พุ่ม")))</f>
        <v>ยังไม่บันทึกข้อมูล</v>
      </c>
      <c r="O864" s="149" t="str">
        <f t="shared" si="106"/>
        <v>ข้อมูลไม่ถูกต้อง</v>
      </c>
      <c r="P864" s="149" t="str">
        <f t="shared" si="107"/>
        <v>ข้อมูลไม่ถูกต้อง</v>
      </c>
      <c r="Q864" s="149" t="str">
        <f t="shared" si="108"/>
        <v>ข้อมูลไม่ถูกต้อง</v>
      </c>
      <c r="R864" s="149" t="str">
        <f t="shared" si="109"/>
        <v>ข้อมูลไม่ถูกต้อง</v>
      </c>
      <c r="S864" s="149" t="str">
        <f>IF(ISNUMBER(R864),
IF(H$2=ตัวเลือก!A$30,"ยังไม่บันทึกข้อมูล",R864*0.27),"ข้อมูลไม่ถูกต้อง")</f>
        <v>ข้อมูลไม่ถูกต้อง</v>
      </c>
      <c r="T864" s="149" t="str">
        <f t="shared" si="110"/>
        <v>ข้อมูลไม่ถูกต้อง</v>
      </c>
      <c r="U864" s="149" t="str">
        <f>IF(ISNUMBER(R864),
IF(H$2=ตัวเลือก!A$30,"ยังไม่บันทึกข้อมูล",R864*0.47),"ข้อมูลไม่ถูกต้อง")</f>
        <v>ข้อมูลไม่ถูกต้อง</v>
      </c>
      <c r="V864" s="149" t="str">
        <f>IF(ISNUMBER(S864),
IF(H$2=ตัวเลือก!A$30,"ยังไม่บันทึกข้อมูล",S864*0.47),"ข้อมูลไม่ถูกต้อง")</f>
        <v>ข้อมูลไม่ถูกต้อง</v>
      </c>
      <c r="W864" s="149" t="str">
        <f t="shared" si="111"/>
        <v>ข้อมูลไม่ถูกต้อง</v>
      </c>
      <c r="X864" s="148" t="str">
        <f t="shared" si="112"/>
        <v>ข้อมูลไม่ถูกต้อง</v>
      </c>
      <c r="Y864" s="38"/>
      <c r="Z864" s="38"/>
      <c r="AA864" s="38"/>
    </row>
    <row r="865" spans="1:27" x14ac:dyDescent="0.45">
      <c r="A865" s="38">
        <v>860</v>
      </c>
      <c r="B865" s="38"/>
      <c r="C865" s="38"/>
      <c r="D865" s="38"/>
      <c r="E865" s="38"/>
      <c r="F865" s="35"/>
      <c r="G865" s="35"/>
      <c r="H865" s="150"/>
      <c r="I865" s="38"/>
      <c r="J865" s="149" t="str">
        <f t="shared" si="113"/>
        <v>รอข้อมูลคอลัมน์ H</v>
      </c>
      <c r="K865" s="150"/>
      <c r="L865" s="150"/>
      <c r="M865" s="150"/>
      <c r="N865" s="149" t="str" cm="1">
        <f t="array" ref="N865">IF(AND(K865:M865=""),"ยังไม่บันทึกข้อมูล",
IF(M865&lt;&gt;"",
IF(M865&gt;=1.3,M865,"เป็นไม้พุ่ม"),
IF(K865+L865&gt;=1.3,K865+L865,"เป็นไม้พุ่ม")))</f>
        <v>ยังไม่บันทึกข้อมูล</v>
      </c>
      <c r="O865" s="149" t="str">
        <f t="shared" si="106"/>
        <v>ข้อมูลไม่ถูกต้อง</v>
      </c>
      <c r="P865" s="149" t="str">
        <f t="shared" si="107"/>
        <v>ข้อมูลไม่ถูกต้อง</v>
      </c>
      <c r="Q865" s="149" t="str">
        <f t="shared" si="108"/>
        <v>ข้อมูลไม่ถูกต้อง</v>
      </c>
      <c r="R865" s="149" t="str">
        <f t="shared" si="109"/>
        <v>ข้อมูลไม่ถูกต้อง</v>
      </c>
      <c r="S865" s="149" t="str">
        <f>IF(ISNUMBER(R865),
IF(H$2=ตัวเลือก!A$30,"ยังไม่บันทึกข้อมูล",R865*0.27),"ข้อมูลไม่ถูกต้อง")</f>
        <v>ข้อมูลไม่ถูกต้อง</v>
      </c>
      <c r="T865" s="149" t="str">
        <f t="shared" si="110"/>
        <v>ข้อมูลไม่ถูกต้อง</v>
      </c>
      <c r="U865" s="149" t="str">
        <f>IF(ISNUMBER(R865),
IF(H$2=ตัวเลือก!A$30,"ยังไม่บันทึกข้อมูล",R865*0.47),"ข้อมูลไม่ถูกต้อง")</f>
        <v>ข้อมูลไม่ถูกต้อง</v>
      </c>
      <c r="V865" s="149" t="str">
        <f>IF(ISNUMBER(S865),
IF(H$2=ตัวเลือก!A$30,"ยังไม่บันทึกข้อมูล",S865*0.47),"ข้อมูลไม่ถูกต้อง")</f>
        <v>ข้อมูลไม่ถูกต้อง</v>
      </c>
      <c r="W865" s="149" t="str">
        <f t="shared" si="111"/>
        <v>ข้อมูลไม่ถูกต้อง</v>
      </c>
      <c r="X865" s="148" t="str">
        <f t="shared" si="112"/>
        <v>ข้อมูลไม่ถูกต้อง</v>
      </c>
      <c r="Y865" s="38"/>
      <c r="Z865" s="38"/>
      <c r="AA865" s="38"/>
    </row>
    <row r="866" spans="1:27" x14ac:dyDescent="0.45">
      <c r="A866" s="38">
        <v>861</v>
      </c>
      <c r="B866" s="38"/>
      <c r="C866" s="38"/>
      <c r="D866" s="38"/>
      <c r="E866" s="38"/>
      <c r="F866" s="35"/>
      <c r="G866" s="35"/>
      <c r="H866" s="150"/>
      <c r="I866" s="38"/>
      <c r="J866" s="149" t="str">
        <f t="shared" si="113"/>
        <v>รอข้อมูลคอลัมน์ H</v>
      </c>
      <c r="K866" s="150"/>
      <c r="L866" s="150"/>
      <c r="M866" s="150"/>
      <c r="N866" s="149" t="str" cm="1">
        <f t="array" ref="N866">IF(AND(K866:M866=""),"ยังไม่บันทึกข้อมูล",
IF(M866&lt;&gt;"",
IF(M866&gt;=1.3,M866,"เป็นไม้พุ่ม"),
IF(K866+L866&gt;=1.3,K866+L866,"เป็นไม้พุ่ม")))</f>
        <v>ยังไม่บันทึกข้อมูล</v>
      </c>
      <c r="O866" s="149" t="str">
        <f t="shared" si="106"/>
        <v>ข้อมูลไม่ถูกต้อง</v>
      </c>
      <c r="P866" s="149" t="str">
        <f t="shared" si="107"/>
        <v>ข้อมูลไม่ถูกต้อง</v>
      </c>
      <c r="Q866" s="149" t="str">
        <f t="shared" si="108"/>
        <v>ข้อมูลไม่ถูกต้อง</v>
      </c>
      <c r="R866" s="149" t="str">
        <f t="shared" si="109"/>
        <v>ข้อมูลไม่ถูกต้อง</v>
      </c>
      <c r="S866" s="149" t="str">
        <f>IF(ISNUMBER(R866),
IF(H$2=ตัวเลือก!A$30,"ยังไม่บันทึกข้อมูล",R866*0.27),"ข้อมูลไม่ถูกต้อง")</f>
        <v>ข้อมูลไม่ถูกต้อง</v>
      </c>
      <c r="T866" s="149" t="str">
        <f t="shared" si="110"/>
        <v>ข้อมูลไม่ถูกต้อง</v>
      </c>
      <c r="U866" s="149" t="str">
        <f>IF(ISNUMBER(R866),
IF(H$2=ตัวเลือก!A$30,"ยังไม่บันทึกข้อมูล",R866*0.47),"ข้อมูลไม่ถูกต้อง")</f>
        <v>ข้อมูลไม่ถูกต้อง</v>
      </c>
      <c r="V866" s="149" t="str">
        <f>IF(ISNUMBER(S866),
IF(H$2=ตัวเลือก!A$30,"ยังไม่บันทึกข้อมูล",S866*0.47),"ข้อมูลไม่ถูกต้อง")</f>
        <v>ข้อมูลไม่ถูกต้อง</v>
      </c>
      <c r="W866" s="149" t="str">
        <f t="shared" si="111"/>
        <v>ข้อมูลไม่ถูกต้อง</v>
      </c>
      <c r="X866" s="148" t="str">
        <f t="shared" si="112"/>
        <v>ข้อมูลไม่ถูกต้อง</v>
      </c>
      <c r="Y866" s="38"/>
      <c r="Z866" s="38"/>
      <c r="AA866" s="38"/>
    </row>
    <row r="867" spans="1:27" x14ac:dyDescent="0.45">
      <c r="A867" s="38">
        <v>862</v>
      </c>
      <c r="B867" s="38"/>
      <c r="C867" s="38"/>
      <c r="D867" s="38"/>
      <c r="E867" s="38"/>
      <c r="F867" s="35"/>
      <c r="G867" s="35"/>
      <c r="H867" s="150"/>
      <c r="I867" s="38"/>
      <c r="J867" s="149" t="str">
        <f t="shared" si="113"/>
        <v>รอข้อมูลคอลัมน์ H</v>
      </c>
      <c r="K867" s="150"/>
      <c r="L867" s="150"/>
      <c r="M867" s="150"/>
      <c r="N867" s="149" t="str" cm="1">
        <f t="array" ref="N867">IF(AND(K867:M867=""),"ยังไม่บันทึกข้อมูล",
IF(M867&lt;&gt;"",
IF(M867&gt;=1.3,M867,"เป็นไม้พุ่ม"),
IF(K867+L867&gt;=1.3,K867+L867,"เป็นไม้พุ่ม")))</f>
        <v>ยังไม่บันทึกข้อมูล</v>
      </c>
      <c r="O867" s="149" t="str">
        <f t="shared" si="106"/>
        <v>ข้อมูลไม่ถูกต้อง</v>
      </c>
      <c r="P867" s="149" t="str">
        <f t="shared" si="107"/>
        <v>ข้อมูลไม่ถูกต้อง</v>
      </c>
      <c r="Q867" s="149" t="str">
        <f t="shared" si="108"/>
        <v>ข้อมูลไม่ถูกต้อง</v>
      </c>
      <c r="R867" s="149" t="str">
        <f t="shared" si="109"/>
        <v>ข้อมูลไม่ถูกต้อง</v>
      </c>
      <c r="S867" s="149" t="str">
        <f>IF(ISNUMBER(R867),
IF(H$2=ตัวเลือก!A$30,"ยังไม่บันทึกข้อมูล",R867*0.27),"ข้อมูลไม่ถูกต้อง")</f>
        <v>ข้อมูลไม่ถูกต้อง</v>
      </c>
      <c r="T867" s="149" t="str">
        <f t="shared" si="110"/>
        <v>ข้อมูลไม่ถูกต้อง</v>
      </c>
      <c r="U867" s="149" t="str">
        <f>IF(ISNUMBER(R867),
IF(H$2=ตัวเลือก!A$30,"ยังไม่บันทึกข้อมูล",R867*0.47),"ข้อมูลไม่ถูกต้อง")</f>
        <v>ข้อมูลไม่ถูกต้อง</v>
      </c>
      <c r="V867" s="149" t="str">
        <f>IF(ISNUMBER(S867),
IF(H$2=ตัวเลือก!A$30,"ยังไม่บันทึกข้อมูล",S867*0.47),"ข้อมูลไม่ถูกต้อง")</f>
        <v>ข้อมูลไม่ถูกต้อง</v>
      </c>
      <c r="W867" s="149" t="str">
        <f t="shared" si="111"/>
        <v>ข้อมูลไม่ถูกต้อง</v>
      </c>
      <c r="X867" s="148" t="str">
        <f t="shared" si="112"/>
        <v>ข้อมูลไม่ถูกต้อง</v>
      </c>
      <c r="Y867" s="38"/>
      <c r="Z867" s="38"/>
      <c r="AA867" s="38"/>
    </row>
    <row r="868" spans="1:27" x14ac:dyDescent="0.45">
      <c r="A868" s="38">
        <v>863</v>
      </c>
      <c r="B868" s="38"/>
      <c r="C868" s="38"/>
      <c r="D868" s="38"/>
      <c r="E868" s="38"/>
      <c r="F868" s="35"/>
      <c r="G868" s="35"/>
      <c r="H868" s="150"/>
      <c r="I868" s="38"/>
      <c r="J868" s="149" t="str">
        <f t="shared" si="113"/>
        <v>รอข้อมูลคอลัมน์ H</v>
      </c>
      <c r="K868" s="150"/>
      <c r="L868" s="150"/>
      <c r="M868" s="150"/>
      <c r="N868" s="149" t="str" cm="1">
        <f t="array" ref="N868">IF(AND(K868:M868=""),"ยังไม่บันทึกข้อมูล",
IF(M868&lt;&gt;"",
IF(M868&gt;=1.3,M868,"เป็นไม้พุ่ม"),
IF(K868+L868&gt;=1.3,K868+L868,"เป็นไม้พุ่ม")))</f>
        <v>ยังไม่บันทึกข้อมูล</v>
      </c>
      <c r="O868" s="149" t="str">
        <f t="shared" si="106"/>
        <v>ข้อมูลไม่ถูกต้อง</v>
      </c>
      <c r="P868" s="149" t="str">
        <f t="shared" si="107"/>
        <v>ข้อมูลไม่ถูกต้อง</v>
      </c>
      <c r="Q868" s="149" t="str">
        <f t="shared" si="108"/>
        <v>ข้อมูลไม่ถูกต้อง</v>
      </c>
      <c r="R868" s="149" t="str">
        <f t="shared" si="109"/>
        <v>ข้อมูลไม่ถูกต้อง</v>
      </c>
      <c r="S868" s="149" t="str">
        <f>IF(ISNUMBER(R868),
IF(H$2=ตัวเลือก!A$30,"ยังไม่บันทึกข้อมูล",R868*0.27),"ข้อมูลไม่ถูกต้อง")</f>
        <v>ข้อมูลไม่ถูกต้อง</v>
      </c>
      <c r="T868" s="149" t="str">
        <f t="shared" si="110"/>
        <v>ข้อมูลไม่ถูกต้อง</v>
      </c>
      <c r="U868" s="149" t="str">
        <f>IF(ISNUMBER(R868),
IF(H$2=ตัวเลือก!A$30,"ยังไม่บันทึกข้อมูล",R868*0.47),"ข้อมูลไม่ถูกต้อง")</f>
        <v>ข้อมูลไม่ถูกต้อง</v>
      </c>
      <c r="V868" s="149" t="str">
        <f>IF(ISNUMBER(S868),
IF(H$2=ตัวเลือก!A$30,"ยังไม่บันทึกข้อมูล",S868*0.47),"ข้อมูลไม่ถูกต้อง")</f>
        <v>ข้อมูลไม่ถูกต้อง</v>
      </c>
      <c r="W868" s="149" t="str">
        <f t="shared" si="111"/>
        <v>ข้อมูลไม่ถูกต้อง</v>
      </c>
      <c r="X868" s="148" t="str">
        <f t="shared" si="112"/>
        <v>ข้อมูลไม่ถูกต้อง</v>
      </c>
      <c r="Y868" s="38"/>
      <c r="Z868" s="38"/>
      <c r="AA868" s="38"/>
    </row>
    <row r="869" spans="1:27" x14ac:dyDescent="0.45">
      <c r="A869" s="38">
        <v>864</v>
      </c>
      <c r="B869" s="38"/>
      <c r="C869" s="38"/>
      <c r="D869" s="38"/>
      <c r="E869" s="38"/>
      <c r="F869" s="35"/>
      <c r="G869" s="35"/>
      <c r="H869" s="150"/>
      <c r="I869" s="38"/>
      <c r="J869" s="149" t="str">
        <f t="shared" si="113"/>
        <v>รอข้อมูลคอลัมน์ H</v>
      </c>
      <c r="K869" s="150"/>
      <c r="L869" s="150"/>
      <c r="M869" s="150"/>
      <c r="N869" s="149" t="str" cm="1">
        <f t="array" ref="N869">IF(AND(K869:M869=""),"ยังไม่บันทึกข้อมูล",
IF(M869&lt;&gt;"",
IF(M869&gt;=1.3,M869,"เป็นไม้พุ่ม"),
IF(K869+L869&gt;=1.3,K869+L869,"เป็นไม้พุ่ม")))</f>
        <v>ยังไม่บันทึกข้อมูล</v>
      </c>
      <c r="O869" s="149" t="str">
        <f t="shared" si="106"/>
        <v>ข้อมูลไม่ถูกต้อง</v>
      </c>
      <c r="P869" s="149" t="str">
        <f t="shared" si="107"/>
        <v>ข้อมูลไม่ถูกต้อง</v>
      </c>
      <c r="Q869" s="149" t="str">
        <f t="shared" si="108"/>
        <v>ข้อมูลไม่ถูกต้อง</v>
      </c>
      <c r="R869" s="149" t="str">
        <f t="shared" si="109"/>
        <v>ข้อมูลไม่ถูกต้อง</v>
      </c>
      <c r="S869" s="149" t="str">
        <f>IF(ISNUMBER(R869),
IF(H$2=ตัวเลือก!A$30,"ยังไม่บันทึกข้อมูล",R869*0.27),"ข้อมูลไม่ถูกต้อง")</f>
        <v>ข้อมูลไม่ถูกต้อง</v>
      </c>
      <c r="T869" s="149" t="str">
        <f t="shared" si="110"/>
        <v>ข้อมูลไม่ถูกต้อง</v>
      </c>
      <c r="U869" s="149" t="str">
        <f>IF(ISNUMBER(R869),
IF(H$2=ตัวเลือก!A$30,"ยังไม่บันทึกข้อมูล",R869*0.47),"ข้อมูลไม่ถูกต้อง")</f>
        <v>ข้อมูลไม่ถูกต้อง</v>
      </c>
      <c r="V869" s="149" t="str">
        <f>IF(ISNUMBER(S869),
IF(H$2=ตัวเลือก!A$30,"ยังไม่บันทึกข้อมูล",S869*0.47),"ข้อมูลไม่ถูกต้อง")</f>
        <v>ข้อมูลไม่ถูกต้อง</v>
      </c>
      <c r="W869" s="149" t="str">
        <f t="shared" si="111"/>
        <v>ข้อมูลไม่ถูกต้อง</v>
      </c>
      <c r="X869" s="148" t="str">
        <f t="shared" si="112"/>
        <v>ข้อมูลไม่ถูกต้อง</v>
      </c>
      <c r="Y869" s="38"/>
      <c r="Z869" s="38"/>
      <c r="AA869" s="38"/>
    </row>
    <row r="870" spans="1:27" x14ac:dyDescent="0.45">
      <c r="A870" s="38">
        <v>865</v>
      </c>
      <c r="B870" s="38"/>
      <c r="C870" s="38"/>
      <c r="D870" s="38"/>
      <c r="E870" s="38"/>
      <c r="F870" s="35"/>
      <c r="G870" s="35"/>
      <c r="H870" s="150"/>
      <c r="I870" s="38"/>
      <c r="J870" s="149" t="str">
        <f t="shared" si="113"/>
        <v>รอข้อมูลคอลัมน์ H</v>
      </c>
      <c r="K870" s="150"/>
      <c r="L870" s="150"/>
      <c r="M870" s="150"/>
      <c r="N870" s="149" t="str" cm="1">
        <f t="array" ref="N870">IF(AND(K870:M870=""),"ยังไม่บันทึกข้อมูล",
IF(M870&lt;&gt;"",
IF(M870&gt;=1.3,M870,"เป็นไม้พุ่ม"),
IF(K870+L870&gt;=1.3,K870+L870,"เป็นไม้พุ่ม")))</f>
        <v>ยังไม่บันทึกข้อมูล</v>
      </c>
      <c r="O870" s="149" t="str">
        <f t="shared" si="106"/>
        <v>ข้อมูลไม่ถูกต้อง</v>
      </c>
      <c r="P870" s="149" t="str">
        <f t="shared" si="107"/>
        <v>ข้อมูลไม่ถูกต้อง</v>
      </c>
      <c r="Q870" s="149" t="str">
        <f t="shared" si="108"/>
        <v>ข้อมูลไม่ถูกต้อง</v>
      </c>
      <c r="R870" s="149" t="str">
        <f t="shared" si="109"/>
        <v>ข้อมูลไม่ถูกต้อง</v>
      </c>
      <c r="S870" s="149" t="str">
        <f>IF(ISNUMBER(R870),
IF(H$2=ตัวเลือก!A$30,"ยังไม่บันทึกข้อมูล",R870*0.27),"ข้อมูลไม่ถูกต้อง")</f>
        <v>ข้อมูลไม่ถูกต้อง</v>
      </c>
      <c r="T870" s="149" t="str">
        <f t="shared" si="110"/>
        <v>ข้อมูลไม่ถูกต้อง</v>
      </c>
      <c r="U870" s="149" t="str">
        <f>IF(ISNUMBER(R870),
IF(H$2=ตัวเลือก!A$30,"ยังไม่บันทึกข้อมูล",R870*0.47),"ข้อมูลไม่ถูกต้อง")</f>
        <v>ข้อมูลไม่ถูกต้อง</v>
      </c>
      <c r="V870" s="149" t="str">
        <f>IF(ISNUMBER(S870),
IF(H$2=ตัวเลือก!A$30,"ยังไม่บันทึกข้อมูล",S870*0.47),"ข้อมูลไม่ถูกต้อง")</f>
        <v>ข้อมูลไม่ถูกต้อง</v>
      </c>
      <c r="W870" s="149" t="str">
        <f t="shared" si="111"/>
        <v>ข้อมูลไม่ถูกต้อง</v>
      </c>
      <c r="X870" s="148" t="str">
        <f t="shared" si="112"/>
        <v>ข้อมูลไม่ถูกต้อง</v>
      </c>
      <c r="Y870" s="38"/>
      <c r="Z870" s="38"/>
      <c r="AA870" s="38"/>
    </row>
    <row r="871" spans="1:27" x14ac:dyDescent="0.45">
      <c r="A871" s="38">
        <v>866</v>
      </c>
      <c r="B871" s="38"/>
      <c r="C871" s="38"/>
      <c r="D871" s="38"/>
      <c r="E871" s="38"/>
      <c r="F871" s="35"/>
      <c r="G871" s="35"/>
      <c r="H871" s="150"/>
      <c r="I871" s="38"/>
      <c r="J871" s="149" t="str">
        <f t="shared" si="113"/>
        <v>รอข้อมูลคอลัมน์ H</v>
      </c>
      <c r="K871" s="150"/>
      <c r="L871" s="150"/>
      <c r="M871" s="150"/>
      <c r="N871" s="149" t="str" cm="1">
        <f t="array" ref="N871">IF(AND(K871:M871=""),"ยังไม่บันทึกข้อมูล",
IF(M871&lt;&gt;"",
IF(M871&gt;=1.3,M871,"เป็นไม้พุ่ม"),
IF(K871+L871&gt;=1.3,K871+L871,"เป็นไม้พุ่ม")))</f>
        <v>ยังไม่บันทึกข้อมูล</v>
      </c>
      <c r="O871" s="149" t="str">
        <f t="shared" si="106"/>
        <v>ข้อมูลไม่ถูกต้อง</v>
      </c>
      <c r="P871" s="149" t="str">
        <f t="shared" si="107"/>
        <v>ข้อมูลไม่ถูกต้อง</v>
      </c>
      <c r="Q871" s="149" t="str">
        <f t="shared" si="108"/>
        <v>ข้อมูลไม่ถูกต้อง</v>
      </c>
      <c r="R871" s="149" t="str">
        <f t="shared" si="109"/>
        <v>ข้อมูลไม่ถูกต้อง</v>
      </c>
      <c r="S871" s="149" t="str">
        <f>IF(ISNUMBER(R871),
IF(H$2=ตัวเลือก!A$30,"ยังไม่บันทึกข้อมูล",R871*0.27),"ข้อมูลไม่ถูกต้อง")</f>
        <v>ข้อมูลไม่ถูกต้อง</v>
      </c>
      <c r="T871" s="149" t="str">
        <f t="shared" si="110"/>
        <v>ข้อมูลไม่ถูกต้อง</v>
      </c>
      <c r="U871" s="149" t="str">
        <f>IF(ISNUMBER(R871),
IF(H$2=ตัวเลือก!A$30,"ยังไม่บันทึกข้อมูล",R871*0.47),"ข้อมูลไม่ถูกต้อง")</f>
        <v>ข้อมูลไม่ถูกต้อง</v>
      </c>
      <c r="V871" s="149" t="str">
        <f>IF(ISNUMBER(S871),
IF(H$2=ตัวเลือก!A$30,"ยังไม่บันทึกข้อมูล",S871*0.47),"ข้อมูลไม่ถูกต้อง")</f>
        <v>ข้อมูลไม่ถูกต้อง</v>
      </c>
      <c r="W871" s="149" t="str">
        <f t="shared" si="111"/>
        <v>ข้อมูลไม่ถูกต้อง</v>
      </c>
      <c r="X871" s="148" t="str">
        <f t="shared" si="112"/>
        <v>ข้อมูลไม่ถูกต้อง</v>
      </c>
      <c r="Y871" s="38"/>
      <c r="Z871" s="38"/>
      <c r="AA871" s="38"/>
    </row>
    <row r="872" spans="1:27" x14ac:dyDescent="0.45">
      <c r="A872" s="38">
        <v>867</v>
      </c>
      <c r="B872" s="38"/>
      <c r="C872" s="38"/>
      <c r="D872" s="38"/>
      <c r="E872" s="38"/>
      <c r="F872" s="35"/>
      <c r="G872" s="35"/>
      <c r="H872" s="150"/>
      <c r="I872" s="38"/>
      <c r="J872" s="149" t="str">
        <f t="shared" si="113"/>
        <v>รอข้อมูลคอลัมน์ H</v>
      </c>
      <c r="K872" s="150"/>
      <c r="L872" s="150"/>
      <c r="M872" s="150"/>
      <c r="N872" s="149" t="str" cm="1">
        <f t="array" ref="N872">IF(AND(K872:M872=""),"ยังไม่บันทึกข้อมูล",
IF(M872&lt;&gt;"",
IF(M872&gt;=1.3,M872,"เป็นไม้พุ่ม"),
IF(K872+L872&gt;=1.3,K872+L872,"เป็นไม้พุ่ม")))</f>
        <v>ยังไม่บันทึกข้อมูล</v>
      </c>
      <c r="O872" s="149" t="str">
        <f t="shared" si="106"/>
        <v>ข้อมูลไม่ถูกต้อง</v>
      </c>
      <c r="P872" s="149" t="str">
        <f t="shared" si="107"/>
        <v>ข้อมูลไม่ถูกต้อง</v>
      </c>
      <c r="Q872" s="149" t="str">
        <f t="shared" si="108"/>
        <v>ข้อมูลไม่ถูกต้อง</v>
      </c>
      <c r="R872" s="149" t="str">
        <f t="shared" si="109"/>
        <v>ข้อมูลไม่ถูกต้อง</v>
      </c>
      <c r="S872" s="149" t="str">
        <f>IF(ISNUMBER(R872),
IF(H$2=ตัวเลือก!A$30,"ยังไม่บันทึกข้อมูล",R872*0.27),"ข้อมูลไม่ถูกต้อง")</f>
        <v>ข้อมูลไม่ถูกต้อง</v>
      </c>
      <c r="T872" s="149" t="str">
        <f t="shared" si="110"/>
        <v>ข้อมูลไม่ถูกต้อง</v>
      </c>
      <c r="U872" s="149" t="str">
        <f>IF(ISNUMBER(R872),
IF(H$2=ตัวเลือก!A$30,"ยังไม่บันทึกข้อมูล",R872*0.47),"ข้อมูลไม่ถูกต้อง")</f>
        <v>ข้อมูลไม่ถูกต้อง</v>
      </c>
      <c r="V872" s="149" t="str">
        <f>IF(ISNUMBER(S872),
IF(H$2=ตัวเลือก!A$30,"ยังไม่บันทึกข้อมูล",S872*0.47),"ข้อมูลไม่ถูกต้อง")</f>
        <v>ข้อมูลไม่ถูกต้อง</v>
      </c>
      <c r="W872" s="149" t="str">
        <f t="shared" si="111"/>
        <v>ข้อมูลไม่ถูกต้อง</v>
      </c>
      <c r="X872" s="148" t="str">
        <f t="shared" si="112"/>
        <v>ข้อมูลไม่ถูกต้อง</v>
      </c>
      <c r="Y872" s="38"/>
      <c r="Z872" s="38"/>
      <c r="AA872" s="38"/>
    </row>
    <row r="873" spans="1:27" x14ac:dyDescent="0.45">
      <c r="A873" s="38">
        <v>868</v>
      </c>
      <c r="B873" s="38"/>
      <c r="C873" s="38"/>
      <c r="D873" s="38"/>
      <c r="E873" s="38"/>
      <c r="F873" s="35"/>
      <c r="G873" s="35"/>
      <c r="H873" s="150"/>
      <c r="I873" s="38"/>
      <c r="J873" s="149" t="str">
        <f t="shared" si="113"/>
        <v>รอข้อมูลคอลัมน์ H</v>
      </c>
      <c r="K873" s="150"/>
      <c r="L873" s="150"/>
      <c r="M873" s="150"/>
      <c r="N873" s="149" t="str" cm="1">
        <f t="array" ref="N873">IF(AND(K873:M873=""),"ยังไม่บันทึกข้อมูล",
IF(M873&lt;&gt;"",
IF(M873&gt;=1.3,M873,"เป็นไม้พุ่ม"),
IF(K873+L873&gt;=1.3,K873+L873,"เป็นไม้พุ่ม")))</f>
        <v>ยังไม่บันทึกข้อมูล</v>
      </c>
      <c r="O873" s="149" t="str">
        <f t="shared" si="106"/>
        <v>ข้อมูลไม่ถูกต้อง</v>
      </c>
      <c r="P873" s="149" t="str">
        <f t="shared" si="107"/>
        <v>ข้อมูลไม่ถูกต้อง</v>
      </c>
      <c r="Q873" s="149" t="str">
        <f t="shared" si="108"/>
        <v>ข้อมูลไม่ถูกต้อง</v>
      </c>
      <c r="R873" s="149" t="str">
        <f t="shared" si="109"/>
        <v>ข้อมูลไม่ถูกต้อง</v>
      </c>
      <c r="S873" s="149" t="str">
        <f>IF(ISNUMBER(R873),
IF(H$2=ตัวเลือก!A$30,"ยังไม่บันทึกข้อมูล",R873*0.27),"ข้อมูลไม่ถูกต้อง")</f>
        <v>ข้อมูลไม่ถูกต้อง</v>
      </c>
      <c r="T873" s="149" t="str">
        <f t="shared" si="110"/>
        <v>ข้อมูลไม่ถูกต้อง</v>
      </c>
      <c r="U873" s="149" t="str">
        <f>IF(ISNUMBER(R873),
IF(H$2=ตัวเลือก!A$30,"ยังไม่บันทึกข้อมูล",R873*0.47),"ข้อมูลไม่ถูกต้อง")</f>
        <v>ข้อมูลไม่ถูกต้อง</v>
      </c>
      <c r="V873" s="149" t="str">
        <f>IF(ISNUMBER(S873),
IF(H$2=ตัวเลือก!A$30,"ยังไม่บันทึกข้อมูล",S873*0.47),"ข้อมูลไม่ถูกต้อง")</f>
        <v>ข้อมูลไม่ถูกต้อง</v>
      </c>
      <c r="W873" s="149" t="str">
        <f t="shared" si="111"/>
        <v>ข้อมูลไม่ถูกต้อง</v>
      </c>
      <c r="X873" s="148" t="str">
        <f t="shared" si="112"/>
        <v>ข้อมูลไม่ถูกต้อง</v>
      </c>
      <c r="Y873" s="38"/>
      <c r="Z873" s="38"/>
      <c r="AA873" s="38"/>
    </row>
    <row r="874" spans="1:27" x14ac:dyDescent="0.45">
      <c r="A874" s="38">
        <v>869</v>
      </c>
      <c r="B874" s="38"/>
      <c r="C874" s="38"/>
      <c r="D874" s="38"/>
      <c r="E874" s="38"/>
      <c r="F874" s="35"/>
      <c r="G874" s="35"/>
      <c r="H874" s="150"/>
      <c r="I874" s="38"/>
      <c r="J874" s="149" t="str">
        <f t="shared" si="113"/>
        <v>รอข้อมูลคอลัมน์ H</v>
      </c>
      <c r="K874" s="150"/>
      <c r="L874" s="150"/>
      <c r="M874" s="150"/>
      <c r="N874" s="149" t="str" cm="1">
        <f t="array" ref="N874">IF(AND(K874:M874=""),"ยังไม่บันทึกข้อมูล",
IF(M874&lt;&gt;"",
IF(M874&gt;=1.3,M874,"เป็นไม้พุ่ม"),
IF(K874+L874&gt;=1.3,K874+L874,"เป็นไม้พุ่ม")))</f>
        <v>ยังไม่บันทึกข้อมูล</v>
      </c>
      <c r="O874" s="149" t="str">
        <f t="shared" si="106"/>
        <v>ข้อมูลไม่ถูกต้อง</v>
      </c>
      <c r="P874" s="149" t="str">
        <f t="shared" si="107"/>
        <v>ข้อมูลไม่ถูกต้อง</v>
      </c>
      <c r="Q874" s="149" t="str">
        <f t="shared" si="108"/>
        <v>ข้อมูลไม่ถูกต้อง</v>
      </c>
      <c r="R874" s="149" t="str">
        <f t="shared" si="109"/>
        <v>ข้อมูลไม่ถูกต้อง</v>
      </c>
      <c r="S874" s="149" t="str">
        <f>IF(ISNUMBER(R874),
IF(H$2=ตัวเลือก!A$30,"ยังไม่บันทึกข้อมูล",R874*0.27),"ข้อมูลไม่ถูกต้อง")</f>
        <v>ข้อมูลไม่ถูกต้อง</v>
      </c>
      <c r="T874" s="149" t="str">
        <f t="shared" si="110"/>
        <v>ข้อมูลไม่ถูกต้อง</v>
      </c>
      <c r="U874" s="149" t="str">
        <f>IF(ISNUMBER(R874),
IF(H$2=ตัวเลือก!A$30,"ยังไม่บันทึกข้อมูล",R874*0.47),"ข้อมูลไม่ถูกต้อง")</f>
        <v>ข้อมูลไม่ถูกต้อง</v>
      </c>
      <c r="V874" s="149" t="str">
        <f>IF(ISNUMBER(S874),
IF(H$2=ตัวเลือก!A$30,"ยังไม่บันทึกข้อมูล",S874*0.47),"ข้อมูลไม่ถูกต้อง")</f>
        <v>ข้อมูลไม่ถูกต้อง</v>
      </c>
      <c r="W874" s="149" t="str">
        <f t="shared" si="111"/>
        <v>ข้อมูลไม่ถูกต้อง</v>
      </c>
      <c r="X874" s="148" t="str">
        <f t="shared" si="112"/>
        <v>ข้อมูลไม่ถูกต้อง</v>
      </c>
      <c r="Y874" s="38"/>
      <c r="Z874" s="38"/>
      <c r="AA874" s="38"/>
    </row>
    <row r="875" spans="1:27" x14ac:dyDescent="0.45">
      <c r="A875" s="38">
        <v>870</v>
      </c>
      <c r="B875" s="38"/>
      <c r="C875" s="38"/>
      <c r="D875" s="38"/>
      <c r="E875" s="38"/>
      <c r="F875" s="35"/>
      <c r="G875" s="35"/>
      <c r="H875" s="150"/>
      <c r="I875" s="38"/>
      <c r="J875" s="149" t="str">
        <f t="shared" si="113"/>
        <v>รอข้อมูลคอลัมน์ H</v>
      </c>
      <c r="K875" s="150"/>
      <c r="L875" s="150"/>
      <c r="M875" s="150"/>
      <c r="N875" s="149" t="str" cm="1">
        <f t="array" ref="N875">IF(AND(K875:M875=""),"ยังไม่บันทึกข้อมูล",
IF(M875&lt;&gt;"",
IF(M875&gt;=1.3,M875,"เป็นไม้พุ่ม"),
IF(K875+L875&gt;=1.3,K875+L875,"เป็นไม้พุ่ม")))</f>
        <v>ยังไม่บันทึกข้อมูล</v>
      </c>
      <c r="O875" s="149" t="str">
        <f t="shared" si="106"/>
        <v>ข้อมูลไม่ถูกต้อง</v>
      </c>
      <c r="P875" s="149" t="str">
        <f t="shared" si="107"/>
        <v>ข้อมูลไม่ถูกต้อง</v>
      </c>
      <c r="Q875" s="149" t="str">
        <f t="shared" si="108"/>
        <v>ข้อมูลไม่ถูกต้อง</v>
      </c>
      <c r="R875" s="149" t="str">
        <f t="shared" si="109"/>
        <v>ข้อมูลไม่ถูกต้อง</v>
      </c>
      <c r="S875" s="149" t="str">
        <f>IF(ISNUMBER(R875),
IF(H$2=ตัวเลือก!A$30,"ยังไม่บันทึกข้อมูล",R875*0.27),"ข้อมูลไม่ถูกต้อง")</f>
        <v>ข้อมูลไม่ถูกต้อง</v>
      </c>
      <c r="T875" s="149" t="str">
        <f t="shared" si="110"/>
        <v>ข้อมูลไม่ถูกต้อง</v>
      </c>
      <c r="U875" s="149" t="str">
        <f>IF(ISNUMBER(R875),
IF(H$2=ตัวเลือก!A$30,"ยังไม่บันทึกข้อมูล",R875*0.47),"ข้อมูลไม่ถูกต้อง")</f>
        <v>ข้อมูลไม่ถูกต้อง</v>
      </c>
      <c r="V875" s="149" t="str">
        <f>IF(ISNUMBER(S875),
IF(H$2=ตัวเลือก!A$30,"ยังไม่บันทึกข้อมูล",S875*0.47),"ข้อมูลไม่ถูกต้อง")</f>
        <v>ข้อมูลไม่ถูกต้อง</v>
      </c>
      <c r="W875" s="149" t="str">
        <f t="shared" si="111"/>
        <v>ข้อมูลไม่ถูกต้อง</v>
      </c>
      <c r="X875" s="148" t="str">
        <f t="shared" si="112"/>
        <v>ข้อมูลไม่ถูกต้อง</v>
      </c>
      <c r="Y875" s="38"/>
      <c r="Z875" s="38"/>
      <c r="AA875" s="38"/>
    </row>
    <row r="876" spans="1:27" x14ac:dyDescent="0.45">
      <c r="A876" s="38">
        <v>871</v>
      </c>
      <c r="B876" s="38"/>
      <c r="C876" s="38"/>
      <c r="D876" s="38"/>
      <c r="E876" s="38"/>
      <c r="F876" s="35"/>
      <c r="G876" s="35"/>
      <c r="H876" s="150"/>
      <c r="I876" s="38"/>
      <c r="J876" s="149" t="str">
        <f t="shared" si="113"/>
        <v>รอข้อมูลคอลัมน์ H</v>
      </c>
      <c r="K876" s="150"/>
      <c r="L876" s="150"/>
      <c r="M876" s="150"/>
      <c r="N876" s="149" t="str" cm="1">
        <f t="array" ref="N876">IF(AND(K876:M876=""),"ยังไม่บันทึกข้อมูล",
IF(M876&lt;&gt;"",
IF(M876&gt;=1.3,M876,"เป็นไม้พุ่ม"),
IF(K876+L876&gt;=1.3,K876+L876,"เป็นไม้พุ่ม")))</f>
        <v>ยังไม่บันทึกข้อมูล</v>
      </c>
      <c r="O876" s="149" t="str">
        <f t="shared" si="106"/>
        <v>ข้อมูลไม่ถูกต้อง</v>
      </c>
      <c r="P876" s="149" t="str">
        <f t="shared" si="107"/>
        <v>ข้อมูลไม่ถูกต้อง</v>
      </c>
      <c r="Q876" s="149" t="str">
        <f t="shared" si="108"/>
        <v>ข้อมูลไม่ถูกต้อง</v>
      </c>
      <c r="R876" s="149" t="str">
        <f t="shared" si="109"/>
        <v>ข้อมูลไม่ถูกต้อง</v>
      </c>
      <c r="S876" s="149" t="str">
        <f>IF(ISNUMBER(R876),
IF(H$2=ตัวเลือก!A$30,"ยังไม่บันทึกข้อมูล",R876*0.27),"ข้อมูลไม่ถูกต้อง")</f>
        <v>ข้อมูลไม่ถูกต้อง</v>
      </c>
      <c r="T876" s="149" t="str">
        <f t="shared" si="110"/>
        <v>ข้อมูลไม่ถูกต้อง</v>
      </c>
      <c r="U876" s="149" t="str">
        <f>IF(ISNUMBER(R876),
IF(H$2=ตัวเลือก!A$30,"ยังไม่บันทึกข้อมูล",R876*0.47),"ข้อมูลไม่ถูกต้อง")</f>
        <v>ข้อมูลไม่ถูกต้อง</v>
      </c>
      <c r="V876" s="149" t="str">
        <f>IF(ISNUMBER(S876),
IF(H$2=ตัวเลือก!A$30,"ยังไม่บันทึกข้อมูล",S876*0.47),"ข้อมูลไม่ถูกต้อง")</f>
        <v>ข้อมูลไม่ถูกต้อง</v>
      </c>
      <c r="W876" s="149" t="str">
        <f t="shared" si="111"/>
        <v>ข้อมูลไม่ถูกต้อง</v>
      </c>
      <c r="X876" s="148" t="str">
        <f t="shared" si="112"/>
        <v>ข้อมูลไม่ถูกต้อง</v>
      </c>
      <c r="Y876" s="38"/>
      <c r="Z876" s="38"/>
      <c r="AA876" s="38"/>
    </row>
    <row r="877" spans="1:27" x14ac:dyDescent="0.45">
      <c r="A877" s="38">
        <v>872</v>
      </c>
      <c r="B877" s="38"/>
      <c r="C877" s="38"/>
      <c r="D877" s="38"/>
      <c r="E877" s="38"/>
      <c r="F877" s="35"/>
      <c r="G877" s="35"/>
      <c r="H877" s="150"/>
      <c r="I877" s="38"/>
      <c r="J877" s="149" t="str">
        <f t="shared" si="113"/>
        <v>รอข้อมูลคอลัมน์ H</v>
      </c>
      <c r="K877" s="150"/>
      <c r="L877" s="150"/>
      <c r="M877" s="150"/>
      <c r="N877" s="149" t="str" cm="1">
        <f t="array" ref="N877">IF(AND(K877:M877=""),"ยังไม่บันทึกข้อมูล",
IF(M877&lt;&gt;"",
IF(M877&gt;=1.3,M877,"เป็นไม้พุ่ม"),
IF(K877+L877&gt;=1.3,K877+L877,"เป็นไม้พุ่ม")))</f>
        <v>ยังไม่บันทึกข้อมูล</v>
      </c>
      <c r="O877" s="149" t="str">
        <f t="shared" si="106"/>
        <v>ข้อมูลไม่ถูกต้อง</v>
      </c>
      <c r="P877" s="149" t="str">
        <f t="shared" si="107"/>
        <v>ข้อมูลไม่ถูกต้อง</v>
      </c>
      <c r="Q877" s="149" t="str">
        <f t="shared" si="108"/>
        <v>ข้อมูลไม่ถูกต้อง</v>
      </c>
      <c r="R877" s="149" t="str">
        <f t="shared" si="109"/>
        <v>ข้อมูลไม่ถูกต้อง</v>
      </c>
      <c r="S877" s="149" t="str">
        <f>IF(ISNUMBER(R877),
IF(H$2=ตัวเลือก!A$30,"ยังไม่บันทึกข้อมูล",R877*0.27),"ข้อมูลไม่ถูกต้อง")</f>
        <v>ข้อมูลไม่ถูกต้อง</v>
      </c>
      <c r="T877" s="149" t="str">
        <f t="shared" si="110"/>
        <v>ข้อมูลไม่ถูกต้อง</v>
      </c>
      <c r="U877" s="149" t="str">
        <f>IF(ISNUMBER(R877),
IF(H$2=ตัวเลือก!A$30,"ยังไม่บันทึกข้อมูล",R877*0.47),"ข้อมูลไม่ถูกต้อง")</f>
        <v>ข้อมูลไม่ถูกต้อง</v>
      </c>
      <c r="V877" s="149" t="str">
        <f>IF(ISNUMBER(S877),
IF(H$2=ตัวเลือก!A$30,"ยังไม่บันทึกข้อมูล",S877*0.47),"ข้อมูลไม่ถูกต้อง")</f>
        <v>ข้อมูลไม่ถูกต้อง</v>
      </c>
      <c r="W877" s="149" t="str">
        <f t="shared" si="111"/>
        <v>ข้อมูลไม่ถูกต้อง</v>
      </c>
      <c r="X877" s="148" t="str">
        <f t="shared" si="112"/>
        <v>ข้อมูลไม่ถูกต้อง</v>
      </c>
      <c r="Y877" s="38"/>
      <c r="Z877" s="38"/>
      <c r="AA877" s="38"/>
    </row>
    <row r="878" spans="1:27" x14ac:dyDescent="0.45">
      <c r="A878" s="38">
        <v>873</v>
      </c>
      <c r="B878" s="38"/>
      <c r="C878" s="38"/>
      <c r="D878" s="38"/>
      <c r="E878" s="38"/>
      <c r="F878" s="35"/>
      <c r="G878" s="35"/>
      <c r="H878" s="150"/>
      <c r="I878" s="38"/>
      <c r="J878" s="149" t="str">
        <f t="shared" si="113"/>
        <v>รอข้อมูลคอลัมน์ H</v>
      </c>
      <c r="K878" s="150"/>
      <c r="L878" s="150"/>
      <c r="M878" s="150"/>
      <c r="N878" s="149" t="str" cm="1">
        <f t="array" ref="N878">IF(AND(K878:M878=""),"ยังไม่บันทึกข้อมูล",
IF(M878&lt;&gt;"",
IF(M878&gt;=1.3,M878,"เป็นไม้พุ่ม"),
IF(K878+L878&gt;=1.3,K878+L878,"เป็นไม้พุ่ม")))</f>
        <v>ยังไม่บันทึกข้อมูล</v>
      </c>
      <c r="O878" s="149" t="str">
        <f t="shared" si="106"/>
        <v>ข้อมูลไม่ถูกต้อง</v>
      </c>
      <c r="P878" s="149" t="str">
        <f t="shared" si="107"/>
        <v>ข้อมูลไม่ถูกต้อง</v>
      </c>
      <c r="Q878" s="149" t="str">
        <f t="shared" si="108"/>
        <v>ข้อมูลไม่ถูกต้อง</v>
      </c>
      <c r="R878" s="149" t="str">
        <f t="shared" si="109"/>
        <v>ข้อมูลไม่ถูกต้อง</v>
      </c>
      <c r="S878" s="149" t="str">
        <f>IF(ISNUMBER(R878),
IF(H$2=ตัวเลือก!A$30,"ยังไม่บันทึกข้อมูล",R878*0.27),"ข้อมูลไม่ถูกต้อง")</f>
        <v>ข้อมูลไม่ถูกต้อง</v>
      </c>
      <c r="T878" s="149" t="str">
        <f t="shared" si="110"/>
        <v>ข้อมูลไม่ถูกต้อง</v>
      </c>
      <c r="U878" s="149" t="str">
        <f>IF(ISNUMBER(R878),
IF(H$2=ตัวเลือก!A$30,"ยังไม่บันทึกข้อมูล",R878*0.47),"ข้อมูลไม่ถูกต้อง")</f>
        <v>ข้อมูลไม่ถูกต้อง</v>
      </c>
      <c r="V878" s="149" t="str">
        <f>IF(ISNUMBER(S878),
IF(H$2=ตัวเลือก!A$30,"ยังไม่บันทึกข้อมูล",S878*0.47),"ข้อมูลไม่ถูกต้อง")</f>
        <v>ข้อมูลไม่ถูกต้อง</v>
      </c>
      <c r="W878" s="149" t="str">
        <f t="shared" si="111"/>
        <v>ข้อมูลไม่ถูกต้อง</v>
      </c>
      <c r="X878" s="148" t="str">
        <f t="shared" si="112"/>
        <v>ข้อมูลไม่ถูกต้อง</v>
      </c>
      <c r="Y878" s="38"/>
      <c r="Z878" s="38"/>
      <c r="AA878" s="38"/>
    </row>
    <row r="879" spans="1:27" x14ac:dyDescent="0.45">
      <c r="A879" s="38">
        <v>874</v>
      </c>
      <c r="B879" s="38"/>
      <c r="C879" s="38"/>
      <c r="D879" s="38"/>
      <c r="E879" s="38"/>
      <c r="F879" s="35"/>
      <c r="G879" s="35"/>
      <c r="H879" s="150"/>
      <c r="I879" s="38"/>
      <c r="J879" s="149" t="str">
        <f t="shared" si="113"/>
        <v>รอข้อมูลคอลัมน์ H</v>
      </c>
      <c r="K879" s="150"/>
      <c r="L879" s="150"/>
      <c r="M879" s="150"/>
      <c r="N879" s="149" t="str" cm="1">
        <f t="array" ref="N879">IF(AND(K879:M879=""),"ยังไม่บันทึกข้อมูล",
IF(M879&lt;&gt;"",
IF(M879&gt;=1.3,M879,"เป็นไม้พุ่ม"),
IF(K879+L879&gt;=1.3,K879+L879,"เป็นไม้พุ่ม")))</f>
        <v>ยังไม่บันทึกข้อมูล</v>
      </c>
      <c r="O879" s="149" t="str">
        <f t="shared" si="106"/>
        <v>ข้อมูลไม่ถูกต้อง</v>
      </c>
      <c r="P879" s="149" t="str">
        <f t="shared" si="107"/>
        <v>ข้อมูลไม่ถูกต้อง</v>
      </c>
      <c r="Q879" s="149" t="str">
        <f t="shared" si="108"/>
        <v>ข้อมูลไม่ถูกต้อง</v>
      </c>
      <c r="R879" s="149" t="str">
        <f t="shared" si="109"/>
        <v>ข้อมูลไม่ถูกต้อง</v>
      </c>
      <c r="S879" s="149" t="str">
        <f>IF(ISNUMBER(R879),
IF(H$2=ตัวเลือก!A$30,"ยังไม่บันทึกข้อมูล",R879*0.27),"ข้อมูลไม่ถูกต้อง")</f>
        <v>ข้อมูลไม่ถูกต้อง</v>
      </c>
      <c r="T879" s="149" t="str">
        <f t="shared" si="110"/>
        <v>ข้อมูลไม่ถูกต้อง</v>
      </c>
      <c r="U879" s="149" t="str">
        <f>IF(ISNUMBER(R879),
IF(H$2=ตัวเลือก!A$30,"ยังไม่บันทึกข้อมูล",R879*0.47),"ข้อมูลไม่ถูกต้อง")</f>
        <v>ข้อมูลไม่ถูกต้อง</v>
      </c>
      <c r="V879" s="149" t="str">
        <f>IF(ISNUMBER(S879),
IF(H$2=ตัวเลือก!A$30,"ยังไม่บันทึกข้อมูล",S879*0.47),"ข้อมูลไม่ถูกต้อง")</f>
        <v>ข้อมูลไม่ถูกต้อง</v>
      </c>
      <c r="W879" s="149" t="str">
        <f t="shared" si="111"/>
        <v>ข้อมูลไม่ถูกต้อง</v>
      </c>
      <c r="X879" s="148" t="str">
        <f t="shared" si="112"/>
        <v>ข้อมูลไม่ถูกต้อง</v>
      </c>
      <c r="Y879" s="38"/>
      <c r="Z879" s="38"/>
      <c r="AA879" s="38"/>
    </row>
    <row r="880" spans="1:27" x14ac:dyDescent="0.45">
      <c r="A880" s="38">
        <v>875</v>
      </c>
      <c r="B880" s="38"/>
      <c r="C880" s="38"/>
      <c r="D880" s="38"/>
      <c r="E880" s="38"/>
      <c r="F880" s="35"/>
      <c r="G880" s="35"/>
      <c r="H880" s="150"/>
      <c r="I880" s="38"/>
      <c r="J880" s="149" t="str">
        <f t="shared" si="113"/>
        <v>รอข้อมูลคอลัมน์ H</v>
      </c>
      <c r="K880" s="150"/>
      <c r="L880" s="150"/>
      <c r="M880" s="150"/>
      <c r="N880" s="149" t="str" cm="1">
        <f t="array" ref="N880">IF(AND(K880:M880=""),"ยังไม่บันทึกข้อมูล",
IF(M880&lt;&gt;"",
IF(M880&gt;=1.3,M880,"เป็นไม้พุ่ม"),
IF(K880+L880&gt;=1.3,K880+L880,"เป็นไม้พุ่ม")))</f>
        <v>ยังไม่บันทึกข้อมูล</v>
      </c>
      <c r="O880" s="149" t="str">
        <f t="shared" si="106"/>
        <v>ข้อมูลไม่ถูกต้อง</v>
      </c>
      <c r="P880" s="149" t="str">
        <f t="shared" si="107"/>
        <v>ข้อมูลไม่ถูกต้อง</v>
      </c>
      <c r="Q880" s="149" t="str">
        <f t="shared" si="108"/>
        <v>ข้อมูลไม่ถูกต้อง</v>
      </c>
      <c r="R880" s="149" t="str">
        <f t="shared" si="109"/>
        <v>ข้อมูลไม่ถูกต้อง</v>
      </c>
      <c r="S880" s="149" t="str">
        <f>IF(ISNUMBER(R880),
IF(H$2=ตัวเลือก!A$30,"ยังไม่บันทึกข้อมูล",R880*0.27),"ข้อมูลไม่ถูกต้อง")</f>
        <v>ข้อมูลไม่ถูกต้อง</v>
      </c>
      <c r="T880" s="149" t="str">
        <f t="shared" si="110"/>
        <v>ข้อมูลไม่ถูกต้อง</v>
      </c>
      <c r="U880" s="149" t="str">
        <f>IF(ISNUMBER(R880),
IF(H$2=ตัวเลือก!A$30,"ยังไม่บันทึกข้อมูล",R880*0.47),"ข้อมูลไม่ถูกต้อง")</f>
        <v>ข้อมูลไม่ถูกต้อง</v>
      </c>
      <c r="V880" s="149" t="str">
        <f>IF(ISNUMBER(S880),
IF(H$2=ตัวเลือก!A$30,"ยังไม่บันทึกข้อมูล",S880*0.47),"ข้อมูลไม่ถูกต้อง")</f>
        <v>ข้อมูลไม่ถูกต้อง</v>
      </c>
      <c r="W880" s="149" t="str">
        <f t="shared" si="111"/>
        <v>ข้อมูลไม่ถูกต้อง</v>
      </c>
      <c r="X880" s="148" t="str">
        <f t="shared" si="112"/>
        <v>ข้อมูลไม่ถูกต้อง</v>
      </c>
      <c r="Y880" s="38"/>
      <c r="Z880" s="38"/>
      <c r="AA880" s="38"/>
    </row>
    <row r="881" spans="1:27" x14ac:dyDescent="0.45">
      <c r="A881" s="38">
        <v>876</v>
      </c>
      <c r="B881" s="38"/>
      <c r="C881" s="38"/>
      <c r="D881" s="38"/>
      <c r="E881" s="38"/>
      <c r="F881" s="35"/>
      <c r="G881" s="35"/>
      <c r="H881" s="150"/>
      <c r="I881" s="38"/>
      <c r="J881" s="149" t="str">
        <f t="shared" si="113"/>
        <v>รอข้อมูลคอลัมน์ H</v>
      </c>
      <c r="K881" s="150"/>
      <c r="L881" s="150"/>
      <c r="M881" s="150"/>
      <c r="N881" s="149" t="str" cm="1">
        <f t="array" ref="N881">IF(AND(K881:M881=""),"ยังไม่บันทึกข้อมูล",
IF(M881&lt;&gt;"",
IF(M881&gt;=1.3,M881,"เป็นไม้พุ่ม"),
IF(K881+L881&gt;=1.3,K881+L881,"เป็นไม้พุ่ม")))</f>
        <v>ยังไม่บันทึกข้อมูล</v>
      </c>
      <c r="O881" s="149" t="str">
        <f t="shared" si="106"/>
        <v>ข้อมูลไม่ถูกต้อง</v>
      </c>
      <c r="P881" s="149" t="str">
        <f t="shared" si="107"/>
        <v>ข้อมูลไม่ถูกต้อง</v>
      </c>
      <c r="Q881" s="149" t="str">
        <f t="shared" si="108"/>
        <v>ข้อมูลไม่ถูกต้อง</v>
      </c>
      <c r="R881" s="149" t="str">
        <f t="shared" si="109"/>
        <v>ข้อมูลไม่ถูกต้อง</v>
      </c>
      <c r="S881" s="149" t="str">
        <f>IF(ISNUMBER(R881),
IF(H$2=ตัวเลือก!A$30,"ยังไม่บันทึกข้อมูล",R881*0.27),"ข้อมูลไม่ถูกต้อง")</f>
        <v>ข้อมูลไม่ถูกต้อง</v>
      </c>
      <c r="T881" s="149" t="str">
        <f t="shared" si="110"/>
        <v>ข้อมูลไม่ถูกต้อง</v>
      </c>
      <c r="U881" s="149" t="str">
        <f>IF(ISNUMBER(R881),
IF(H$2=ตัวเลือก!A$30,"ยังไม่บันทึกข้อมูล",R881*0.47),"ข้อมูลไม่ถูกต้อง")</f>
        <v>ข้อมูลไม่ถูกต้อง</v>
      </c>
      <c r="V881" s="149" t="str">
        <f>IF(ISNUMBER(S881),
IF(H$2=ตัวเลือก!A$30,"ยังไม่บันทึกข้อมูล",S881*0.47),"ข้อมูลไม่ถูกต้อง")</f>
        <v>ข้อมูลไม่ถูกต้อง</v>
      </c>
      <c r="W881" s="149" t="str">
        <f t="shared" si="111"/>
        <v>ข้อมูลไม่ถูกต้อง</v>
      </c>
      <c r="X881" s="148" t="str">
        <f t="shared" si="112"/>
        <v>ข้อมูลไม่ถูกต้อง</v>
      </c>
      <c r="Y881" s="38"/>
      <c r="Z881" s="38"/>
      <c r="AA881" s="38"/>
    </row>
    <row r="882" spans="1:27" x14ac:dyDescent="0.45">
      <c r="A882" s="38">
        <v>877</v>
      </c>
      <c r="B882" s="38"/>
      <c r="C882" s="38"/>
      <c r="D882" s="38"/>
      <c r="E882" s="38"/>
      <c r="F882" s="35"/>
      <c r="G882" s="35"/>
      <c r="H882" s="150"/>
      <c r="I882" s="38"/>
      <c r="J882" s="149" t="str">
        <f t="shared" si="113"/>
        <v>รอข้อมูลคอลัมน์ H</v>
      </c>
      <c r="K882" s="150"/>
      <c r="L882" s="150"/>
      <c r="M882" s="150"/>
      <c r="N882" s="149" t="str" cm="1">
        <f t="array" ref="N882">IF(AND(K882:M882=""),"ยังไม่บันทึกข้อมูล",
IF(M882&lt;&gt;"",
IF(M882&gt;=1.3,M882,"เป็นไม้พุ่ม"),
IF(K882+L882&gt;=1.3,K882+L882,"เป็นไม้พุ่ม")))</f>
        <v>ยังไม่บันทึกข้อมูล</v>
      </c>
      <c r="O882" s="149" t="str">
        <f t="shared" si="106"/>
        <v>ข้อมูลไม่ถูกต้อง</v>
      </c>
      <c r="P882" s="149" t="str">
        <f t="shared" si="107"/>
        <v>ข้อมูลไม่ถูกต้อง</v>
      </c>
      <c r="Q882" s="149" t="str">
        <f t="shared" si="108"/>
        <v>ข้อมูลไม่ถูกต้อง</v>
      </c>
      <c r="R882" s="149" t="str">
        <f t="shared" si="109"/>
        <v>ข้อมูลไม่ถูกต้อง</v>
      </c>
      <c r="S882" s="149" t="str">
        <f>IF(ISNUMBER(R882),
IF(H$2=ตัวเลือก!A$30,"ยังไม่บันทึกข้อมูล",R882*0.27),"ข้อมูลไม่ถูกต้อง")</f>
        <v>ข้อมูลไม่ถูกต้อง</v>
      </c>
      <c r="T882" s="149" t="str">
        <f t="shared" si="110"/>
        <v>ข้อมูลไม่ถูกต้อง</v>
      </c>
      <c r="U882" s="149" t="str">
        <f>IF(ISNUMBER(R882),
IF(H$2=ตัวเลือก!A$30,"ยังไม่บันทึกข้อมูล",R882*0.47),"ข้อมูลไม่ถูกต้อง")</f>
        <v>ข้อมูลไม่ถูกต้อง</v>
      </c>
      <c r="V882" s="149" t="str">
        <f>IF(ISNUMBER(S882),
IF(H$2=ตัวเลือก!A$30,"ยังไม่บันทึกข้อมูล",S882*0.47),"ข้อมูลไม่ถูกต้อง")</f>
        <v>ข้อมูลไม่ถูกต้อง</v>
      </c>
      <c r="W882" s="149" t="str">
        <f t="shared" si="111"/>
        <v>ข้อมูลไม่ถูกต้อง</v>
      </c>
      <c r="X882" s="148" t="str">
        <f t="shared" si="112"/>
        <v>ข้อมูลไม่ถูกต้อง</v>
      </c>
      <c r="Y882" s="38"/>
      <c r="Z882" s="38"/>
      <c r="AA882" s="38"/>
    </row>
    <row r="883" spans="1:27" x14ac:dyDescent="0.45">
      <c r="A883" s="38">
        <v>878</v>
      </c>
      <c r="B883" s="38"/>
      <c r="C883" s="38"/>
      <c r="D883" s="38"/>
      <c r="E883" s="38"/>
      <c r="F883" s="35"/>
      <c r="G883" s="35"/>
      <c r="H883" s="150"/>
      <c r="I883" s="38"/>
      <c r="J883" s="149" t="str">
        <f t="shared" si="113"/>
        <v>รอข้อมูลคอลัมน์ H</v>
      </c>
      <c r="K883" s="150"/>
      <c r="L883" s="150"/>
      <c r="M883" s="150"/>
      <c r="N883" s="149" t="str" cm="1">
        <f t="array" ref="N883">IF(AND(K883:M883=""),"ยังไม่บันทึกข้อมูล",
IF(M883&lt;&gt;"",
IF(M883&gt;=1.3,M883,"เป็นไม้พุ่ม"),
IF(K883+L883&gt;=1.3,K883+L883,"เป็นไม้พุ่ม")))</f>
        <v>ยังไม่บันทึกข้อมูล</v>
      </c>
      <c r="O883" s="149" t="str">
        <f t="shared" si="106"/>
        <v>ข้อมูลไม่ถูกต้อง</v>
      </c>
      <c r="P883" s="149" t="str">
        <f t="shared" si="107"/>
        <v>ข้อมูลไม่ถูกต้อง</v>
      </c>
      <c r="Q883" s="149" t="str">
        <f t="shared" si="108"/>
        <v>ข้อมูลไม่ถูกต้อง</v>
      </c>
      <c r="R883" s="149" t="str">
        <f t="shared" si="109"/>
        <v>ข้อมูลไม่ถูกต้อง</v>
      </c>
      <c r="S883" s="149" t="str">
        <f>IF(ISNUMBER(R883),
IF(H$2=ตัวเลือก!A$30,"ยังไม่บันทึกข้อมูล",R883*0.27),"ข้อมูลไม่ถูกต้อง")</f>
        <v>ข้อมูลไม่ถูกต้อง</v>
      </c>
      <c r="T883" s="149" t="str">
        <f t="shared" si="110"/>
        <v>ข้อมูลไม่ถูกต้อง</v>
      </c>
      <c r="U883" s="149" t="str">
        <f>IF(ISNUMBER(R883),
IF(H$2=ตัวเลือก!A$30,"ยังไม่บันทึกข้อมูล",R883*0.47),"ข้อมูลไม่ถูกต้อง")</f>
        <v>ข้อมูลไม่ถูกต้อง</v>
      </c>
      <c r="V883" s="149" t="str">
        <f>IF(ISNUMBER(S883),
IF(H$2=ตัวเลือก!A$30,"ยังไม่บันทึกข้อมูล",S883*0.47),"ข้อมูลไม่ถูกต้อง")</f>
        <v>ข้อมูลไม่ถูกต้อง</v>
      </c>
      <c r="W883" s="149" t="str">
        <f t="shared" si="111"/>
        <v>ข้อมูลไม่ถูกต้อง</v>
      </c>
      <c r="X883" s="148" t="str">
        <f t="shared" si="112"/>
        <v>ข้อมูลไม่ถูกต้อง</v>
      </c>
      <c r="Y883" s="38"/>
      <c r="Z883" s="38"/>
      <c r="AA883" s="38"/>
    </row>
    <row r="884" spans="1:27" x14ac:dyDescent="0.45">
      <c r="A884" s="38">
        <v>879</v>
      </c>
      <c r="B884" s="38"/>
      <c r="C884" s="38"/>
      <c r="D884" s="38"/>
      <c r="E884" s="38"/>
      <c r="F884" s="35"/>
      <c r="G884" s="35"/>
      <c r="H884" s="150"/>
      <c r="I884" s="38"/>
      <c r="J884" s="149" t="str">
        <f t="shared" si="113"/>
        <v>รอข้อมูลคอลัมน์ H</v>
      </c>
      <c r="K884" s="150"/>
      <c r="L884" s="150"/>
      <c r="M884" s="150"/>
      <c r="N884" s="149" t="str" cm="1">
        <f t="array" ref="N884">IF(AND(K884:M884=""),"ยังไม่บันทึกข้อมูล",
IF(M884&lt;&gt;"",
IF(M884&gt;=1.3,M884,"เป็นไม้พุ่ม"),
IF(K884+L884&gt;=1.3,K884+L884,"เป็นไม้พุ่ม")))</f>
        <v>ยังไม่บันทึกข้อมูล</v>
      </c>
      <c r="O884" s="149" t="str">
        <f t="shared" si="106"/>
        <v>ข้อมูลไม่ถูกต้อง</v>
      </c>
      <c r="P884" s="149" t="str">
        <f t="shared" si="107"/>
        <v>ข้อมูลไม่ถูกต้อง</v>
      </c>
      <c r="Q884" s="149" t="str">
        <f t="shared" si="108"/>
        <v>ข้อมูลไม่ถูกต้อง</v>
      </c>
      <c r="R884" s="149" t="str">
        <f t="shared" si="109"/>
        <v>ข้อมูลไม่ถูกต้อง</v>
      </c>
      <c r="S884" s="149" t="str">
        <f>IF(ISNUMBER(R884),
IF(H$2=ตัวเลือก!A$30,"ยังไม่บันทึกข้อมูล",R884*0.27),"ข้อมูลไม่ถูกต้อง")</f>
        <v>ข้อมูลไม่ถูกต้อง</v>
      </c>
      <c r="T884" s="149" t="str">
        <f t="shared" si="110"/>
        <v>ข้อมูลไม่ถูกต้อง</v>
      </c>
      <c r="U884" s="149" t="str">
        <f>IF(ISNUMBER(R884),
IF(H$2=ตัวเลือก!A$30,"ยังไม่บันทึกข้อมูล",R884*0.47),"ข้อมูลไม่ถูกต้อง")</f>
        <v>ข้อมูลไม่ถูกต้อง</v>
      </c>
      <c r="V884" s="149" t="str">
        <f>IF(ISNUMBER(S884),
IF(H$2=ตัวเลือก!A$30,"ยังไม่บันทึกข้อมูล",S884*0.47),"ข้อมูลไม่ถูกต้อง")</f>
        <v>ข้อมูลไม่ถูกต้อง</v>
      </c>
      <c r="W884" s="149" t="str">
        <f t="shared" si="111"/>
        <v>ข้อมูลไม่ถูกต้อง</v>
      </c>
      <c r="X884" s="148" t="str">
        <f t="shared" si="112"/>
        <v>ข้อมูลไม่ถูกต้อง</v>
      </c>
      <c r="Y884" s="38"/>
      <c r="Z884" s="38"/>
      <c r="AA884" s="38"/>
    </row>
    <row r="885" spans="1:27" x14ac:dyDescent="0.45">
      <c r="A885" s="38">
        <v>880</v>
      </c>
      <c r="B885" s="38"/>
      <c r="C885" s="38"/>
      <c r="D885" s="38"/>
      <c r="E885" s="38"/>
      <c r="F885" s="35"/>
      <c r="G885" s="35"/>
      <c r="H885" s="150"/>
      <c r="I885" s="38"/>
      <c r="J885" s="149" t="str">
        <f t="shared" si="113"/>
        <v>รอข้อมูลคอลัมน์ H</v>
      </c>
      <c r="K885" s="150"/>
      <c r="L885" s="150"/>
      <c r="M885" s="150"/>
      <c r="N885" s="149" t="str" cm="1">
        <f t="array" ref="N885">IF(AND(K885:M885=""),"ยังไม่บันทึกข้อมูล",
IF(M885&lt;&gt;"",
IF(M885&gt;=1.3,M885,"เป็นไม้พุ่ม"),
IF(K885+L885&gt;=1.3,K885+L885,"เป็นไม้พุ่ม")))</f>
        <v>ยังไม่บันทึกข้อมูล</v>
      </c>
      <c r="O885" s="149" t="str">
        <f t="shared" si="106"/>
        <v>ข้อมูลไม่ถูกต้อง</v>
      </c>
      <c r="P885" s="149" t="str">
        <f t="shared" si="107"/>
        <v>ข้อมูลไม่ถูกต้อง</v>
      </c>
      <c r="Q885" s="149" t="str">
        <f t="shared" si="108"/>
        <v>ข้อมูลไม่ถูกต้อง</v>
      </c>
      <c r="R885" s="149" t="str">
        <f t="shared" si="109"/>
        <v>ข้อมูลไม่ถูกต้อง</v>
      </c>
      <c r="S885" s="149" t="str">
        <f>IF(ISNUMBER(R885),
IF(H$2=ตัวเลือก!A$30,"ยังไม่บันทึกข้อมูล",R885*0.27),"ข้อมูลไม่ถูกต้อง")</f>
        <v>ข้อมูลไม่ถูกต้อง</v>
      </c>
      <c r="T885" s="149" t="str">
        <f t="shared" si="110"/>
        <v>ข้อมูลไม่ถูกต้อง</v>
      </c>
      <c r="U885" s="149" t="str">
        <f>IF(ISNUMBER(R885),
IF(H$2=ตัวเลือก!A$30,"ยังไม่บันทึกข้อมูล",R885*0.47),"ข้อมูลไม่ถูกต้อง")</f>
        <v>ข้อมูลไม่ถูกต้อง</v>
      </c>
      <c r="V885" s="149" t="str">
        <f>IF(ISNUMBER(S885),
IF(H$2=ตัวเลือก!A$30,"ยังไม่บันทึกข้อมูล",S885*0.47),"ข้อมูลไม่ถูกต้อง")</f>
        <v>ข้อมูลไม่ถูกต้อง</v>
      </c>
      <c r="W885" s="149" t="str">
        <f t="shared" si="111"/>
        <v>ข้อมูลไม่ถูกต้อง</v>
      </c>
      <c r="X885" s="148" t="str">
        <f t="shared" si="112"/>
        <v>ข้อมูลไม่ถูกต้อง</v>
      </c>
      <c r="Y885" s="38"/>
      <c r="Z885" s="38"/>
      <c r="AA885" s="38"/>
    </row>
    <row r="886" spans="1:27" x14ac:dyDescent="0.45">
      <c r="A886" s="38">
        <v>881</v>
      </c>
      <c r="B886" s="38"/>
      <c r="C886" s="38"/>
      <c r="D886" s="38"/>
      <c r="E886" s="38"/>
      <c r="F886" s="35"/>
      <c r="G886" s="35"/>
      <c r="H886" s="150"/>
      <c r="I886" s="38"/>
      <c r="J886" s="149" t="str">
        <f t="shared" si="113"/>
        <v>รอข้อมูลคอลัมน์ H</v>
      </c>
      <c r="K886" s="150"/>
      <c r="L886" s="150"/>
      <c r="M886" s="150"/>
      <c r="N886" s="149" t="str" cm="1">
        <f t="array" ref="N886">IF(AND(K886:M886=""),"ยังไม่บันทึกข้อมูล",
IF(M886&lt;&gt;"",
IF(M886&gt;=1.3,M886,"เป็นไม้พุ่ม"),
IF(K886+L886&gt;=1.3,K886+L886,"เป็นไม้พุ่ม")))</f>
        <v>ยังไม่บันทึกข้อมูล</v>
      </c>
      <c r="O886" s="149" t="str">
        <f t="shared" si="106"/>
        <v>ข้อมูลไม่ถูกต้อง</v>
      </c>
      <c r="P886" s="149" t="str">
        <f t="shared" si="107"/>
        <v>ข้อมูลไม่ถูกต้อง</v>
      </c>
      <c r="Q886" s="149" t="str">
        <f t="shared" si="108"/>
        <v>ข้อมูลไม่ถูกต้อง</v>
      </c>
      <c r="R886" s="149" t="str">
        <f t="shared" si="109"/>
        <v>ข้อมูลไม่ถูกต้อง</v>
      </c>
      <c r="S886" s="149" t="str">
        <f>IF(ISNUMBER(R886),
IF(H$2=ตัวเลือก!A$30,"ยังไม่บันทึกข้อมูล",R886*0.27),"ข้อมูลไม่ถูกต้อง")</f>
        <v>ข้อมูลไม่ถูกต้อง</v>
      </c>
      <c r="T886" s="149" t="str">
        <f t="shared" si="110"/>
        <v>ข้อมูลไม่ถูกต้อง</v>
      </c>
      <c r="U886" s="149" t="str">
        <f>IF(ISNUMBER(R886),
IF(H$2=ตัวเลือก!A$30,"ยังไม่บันทึกข้อมูล",R886*0.47),"ข้อมูลไม่ถูกต้อง")</f>
        <v>ข้อมูลไม่ถูกต้อง</v>
      </c>
      <c r="V886" s="149" t="str">
        <f>IF(ISNUMBER(S886),
IF(H$2=ตัวเลือก!A$30,"ยังไม่บันทึกข้อมูล",S886*0.47),"ข้อมูลไม่ถูกต้อง")</f>
        <v>ข้อมูลไม่ถูกต้อง</v>
      </c>
      <c r="W886" s="149" t="str">
        <f t="shared" si="111"/>
        <v>ข้อมูลไม่ถูกต้อง</v>
      </c>
      <c r="X886" s="148" t="str">
        <f t="shared" si="112"/>
        <v>ข้อมูลไม่ถูกต้อง</v>
      </c>
      <c r="Y886" s="38"/>
      <c r="Z886" s="38"/>
      <c r="AA886" s="38"/>
    </row>
    <row r="887" spans="1:27" x14ac:dyDescent="0.45">
      <c r="A887" s="38">
        <v>882</v>
      </c>
      <c r="B887" s="38"/>
      <c r="C887" s="38"/>
      <c r="D887" s="38"/>
      <c r="E887" s="38"/>
      <c r="F887" s="35"/>
      <c r="G887" s="35"/>
      <c r="H887" s="150"/>
      <c r="I887" s="38"/>
      <c r="J887" s="149" t="str">
        <f t="shared" si="113"/>
        <v>รอข้อมูลคอลัมน์ H</v>
      </c>
      <c r="K887" s="150"/>
      <c r="L887" s="150"/>
      <c r="M887" s="150"/>
      <c r="N887" s="149" t="str" cm="1">
        <f t="array" ref="N887">IF(AND(K887:M887=""),"ยังไม่บันทึกข้อมูล",
IF(M887&lt;&gt;"",
IF(M887&gt;=1.3,M887,"เป็นไม้พุ่ม"),
IF(K887+L887&gt;=1.3,K887+L887,"เป็นไม้พุ่ม")))</f>
        <v>ยังไม่บันทึกข้อมูล</v>
      </c>
      <c r="O887" s="149" t="str">
        <f t="shared" si="106"/>
        <v>ข้อมูลไม่ถูกต้อง</v>
      </c>
      <c r="P887" s="149" t="str">
        <f t="shared" si="107"/>
        <v>ข้อมูลไม่ถูกต้อง</v>
      </c>
      <c r="Q887" s="149" t="str">
        <f t="shared" si="108"/>
        <v>ข้อมูลไม่ถูกต้อง</v>
      </c>
      <c r="R887" s="149" t="str">
        <f t="shared" si="109"/>
        <v>ข้อมูลไม่ถูกต้อง</v>
      </c>
      <c r="S887" s="149" t="str">
        <f>IF(ISNUMBER(R887),
IF(H$2=ตัวเลือก!A$30,"ยังไม่บันทึกข้อมูล",R887*0.27),"ข้อมูลไม่ถูกต้อง")</f>
        <v>ข้อมูลไม่ถูกต้อง</v>
      </c>
      <c r="T887" s="149" t="str">
        <f t="shared" si="110"/>
        <v>ข้อมูลไม่ถูกต้อง</v>
      </c>
      <c r="U887" s="149" t="str">
        <f>IF(ISNUMBER(R887),
IF(H$2=ตัวเลือก!A$30,"ยังไม่บันทึกข้อมูล",R887*0.47),"ข้อมูลไม่ถูกต้อง")</f>
        <v>ข้อมูลไม่ถูกต้อง</v>
      </c>
      <c r="V887" s="149" t="str">
        <f>IF(ISNUMBER(S887),
IF(H$2=ตัวเลือก!A$30,"ยังไม่บันทึกข้อมูล",S887*0.47),"ข้อมูลไม่ถูกต้อง")</f>
        <v>ข้อมูลไม่ถูกต้อง</v>
      </c>
      <c r="W887" s="149" t="str">
        <f t="shared" si="111"/>
        <v>ข้อมูลไม่ถูกต้อง</v>
      </c>
      <c r="X887" s="148" t="str">
        <f t="shared" si="112"/>
        <v>ข้อมูลไม่ถูกต้อง</v>
      </c>
      <c r="Y887" s="38"/>
      <c r="Z887" s="38"/>
      <c r="AA887" s="38"/>
    </row>
    <row r="888" spans="1:27" x14ac:dyDescent="0.45">
      <c r="A888" s="38">
        <v>883</v>
      </c>
      <c r="B888" s="38"/>
      <c r="C888" s="38"/>
      <c r="D888" s="38"/>
      <c r="E888" s="38"/>
      <c r="F888" s="35"/>
      <c r="G888" s="35"/>
      <c r="H888" s="150"/>
      <c r="I888" s="38"/>
      <c r="J888" s="149" t="str">
        <f t="shared" si="113"/>
        <v>รอข้อมูลคอลัมน์ H</v>
      </c>
      <c r="K888" s="150"/>
      <c r="L888" s="150"/>
      <c r="M888" s="150"/>
      <c r="N888" s="149" t="str" cm="1">
        <f t="array" ref="N888">IF(AND(K888:M888=""),"ยังไม่บันทึกข้อมูล",
IF(M888&lt;&gt;"",
IF(M888&gt;=1.3,M888,"เป็นไม้พุ่ม"),
IF(K888+L888&gt;=1.3,K888+L888,"เป็นไม้พุ่ม")))</f>
        <v>ยังไม่บันทึกข้อมูล</v>
      </c>
      <c r="O888" s="149" t="str">
        <f t="shared" si="106"/>
        <v>ข้อมูลไม่ถูกต้อง</v>
      </c>
      <c r="P888" s="149" t="str">
        <f t="shared" si="107"/>
        <v>ข้อมูลไม่ถูกต้อง</v>
      </c>
      <c r="Q888" s="149" t="str">
        <f t="shared" si="108"/>
        <v>ข้อมูลไม่ถูกต้อง</v>
      </c>
      <c r="R888" s="149" t="str">
        <f t="shared" si="109"/>
        <v>ข้อมูลไม่ถูกต้อง</v>
      </c>
      <c r="S888" s="149" t="str">
        <f>IF(ISNUMBER(R888),
IF(H$2=ตัวเลือก!A$30,"ยังไม่บันทึกข้อมูล",R888*0.27),"ข้อมูลไม่ถูกต้อง")</f>
        <v>ข้อมูลไม่ถูกต้อง</v>
      </c>
      <c r="T888" s="149" t="str">
        <f t="shared" si="110"/>
        <v>ข้อมูลไม่ถูกต้อง</v>
      </c>
      <c r="U888" s="149" t="str">
        <f>IF(ISNUMBER(R888),
IF(H$2=ตัวเลือก!A$30,"ยังไม่บันทึกข้อมูล",R888*0.47),"ข้อมูลไม่ถูกต้อง")</f>
        <v>ข้อมูลไม่ถูกต้อง</v>
      </c>
      <c r="V888" s="149" t="str">
        <f>IF(ISNUMBER(S888),
IF(H$2=ตัวเลือก!A$30,"ยังไม่บันทึกข้อมูล",S888*0.47),"ข้อมูลไม่ถูกต้อง")</f>
        <v>ข้อมูลไม่ถูกต้อง</v>
      </c>
      <c r="W888" s="149" t="str">
        <f t="shared" si="111"/>
        <v>ข้อมูลไม่ถูกต้อง</v>
      </c>
      <c r="X888" s="148" t="str">
        <f t="shared" si="112"/>
        <v>ข้อมูลไม่ถูกต้อง</v>
      </c>
      <c r="Y888" s="38"/>
      <c r="Z888" s="38"/>
      <c r="AA888" s="38"/>
    </row>
    <row r="889" spans="1:27" x14ac:dyDescent="0.45">
      <c r="A889" s="38">
        <v>884</v>
      </c>
      <c r="B889" s="38"/>
      <c r="C889" s="38"/>
      <c r="D889" s="38"/>
      <c r="E889" s="38"/>
      <c r="F889" s="35"/>
      <c r="G889" s="35"/>
      <c r="H889" s="150"/>
      <c r="I889" s="38"/>
      <c r="J889" s="149" t="str">
        <f t="shared" si="113"/>
        <v>รอข้อมูลคอลัมน์ H</v>
      </c>
      <c r="K889" s="150"/>
      <c r="L889" s="150"/>
      <c r="M889" s="150"/>
      <c r="N889" s="149" t="str" cm="1">
        <f t="array" ref="N889">IF(AND(K889:M889=""),"ยังไม่บันทึกข้อมูล",
IF(M889&lt;&gt;"",
IF(M889&gt;=1.3,M889,"เป็นไม้พุ่ม"),
IF(K889+L889&gt;=1.3,K889+L889,"เป็นไม้พุ่ม")))</f>
        <v>ยังไม่บันทึกข้อมูล</v>
      </c>
      <c r="O889" s="149" t="str">
        <f t="shared" si="106"/>
        <v>ข้อมูลไม่ถูกต้อง</v>
      </c>
      <c r="P889" s="149" t="str">
        <f t="shared" si="107"/>
        <v>ข้อมูลไม่ถูกต้อง</v>
      </c>
      <c r="Q889" s="149" t="str">
        <f t="shared" si="108"/>
        <v>ข้อมูลไม่ถูกต้อง</v>
      </c>
      <c r="R889" s="149" t="str">
        <f t="shared" si="109"/>
        <v>ข้อมูลไม่ถูกต้อง</v>
      </c>
      <c r="S889" s="149" t="str">
        <f>IF(ISNUMBER(R889),
IF(H$2=ตัวเลือก!A$30,"ยังไม่บันทึกข้อมูล",R889*0.27),"ข้อมูลไม่ถูกต้อง")</f>
        <v>ข้อมูลไม่ถูกต้อง</v>
      </c>
      <c r="T889" s="149" t="str">
        <f t="shared" si="110"/>
        <v>ข้อมูลไม่ถูกต้อง</v>
      </c>
      <c r="U889" s="149" t="str">
        <f>IF(ISNUMBER(R889),
IF(H$2=ตัวเลือก!A$30,"ยังไม่บันทึกข้อมูล",R889*0.47),"ข้อมูลไม่ถูกต้อง")</f>
        <v>ข้อมูลไม่ถูกต้อง</v>
      </c>
      <c r="V889" s="149" t="str">
        <f>IF(ISNUMBER(S889),
IF(H$2=ตัวเลือก!A$30,"ยังไม่บันทึกข้อมูล",S889*0.47),"ข้อมูลไม่ถูกต้อง")</f>
        <v>ข้อมูลไม่ถูกต้อง</v>
      </c>
      <c r="W889" s="149" t="str">
        <f t="shared" si="111"/>
        <v>ข้อมูลไม่ถูกต้อง</v>
      </c>
      <c r="X889" s="148" t="str">
        <f t="shared" si="112"/>
        <v>ข้อมูลไม่ถูกต้อง</v>
      </c>
      <c r="Y889" s="38"/>
      <c r="Z889" s="38"/>
      <c r="AA889" s="38"/>
    </row>
    <row r="890" spans="1:27" x14ac:dyDescent="0.45">
      <c r="A890" s="38">
        <v>885</v>
      </c>
      <c r="B890" s="38"/>
      <c r="C890" s="38"/>
      <c r="D890" s="38"/>
      <c r="E890" s="38"/>
      <c r="F890" s="35"/>
      <c r="G890" s="35"/>
      <c r="H890" s="150"/>
      <c r="I890" s="38"/>
      <c r="J890" s="149" t="str">
        <f t="shared" si="113"/>
        <v>รอข้อมูลคอลัมน์ H</v>
      </c>
      <c r="K890" s="150"/>
      <c r="L890" s="150"/>
      <c r="M890" s="150"/>
      <c r="N890" s="149" t="str" cm="1">
        <f t="array" ref="N890">IF(AND(K890:M890=""),"ยังไม่บันทึกข้อมูล",
IF(M890&lt;&gt;"",
IF(M890&gt;=1.3,M890,"เป็นไม้พุ่ม"),
IF(K890+L890&gt;=1.3,K890+L890,"เป็นไม้พุ่ม")))</f>
        <v>ยังไม่บันทึกข้อมูล</v>
      </c>
      <c r="O890" s="149" t="str">
        <f t="shared" si="106"/>
        <v>ข้อมูลไม่ถูกต้อง</v>
      </c>
      <c r="P890" s="149" t="str">
        <f t="shared" si="107"/>
        <v>ข้อมูลไม่ถูกต้อง</v>
      </c>
      <c r="Q890" s="149" t="str">
        <f t="shared" si="108"/>
        <v>ข้อมูลไม่ถูกต้อง</v>
      </c>
      <c r="R890" s="149" t="str">
        <f t="shared" si="109"/>
        <v>ข้อมูลไม่ถูกต้อง</v>
      </c>
      <c r="S890" s="149" t="str">
        <f>IF(ISNUMBER(R890),
IF(H$2=ตัวเลือก!A$30,"ยังไม่บันทึกข้อมูล",R890*0.27),"ข้อมูลไม่ถูกต้อง")</f>
        <v>ข้อมูลไม่ถูกต้อง</v>
      </c>
      <c r="T890" s="149" t="str">
        <f t="shared" si="110"/>
        <v>ข้อมูลไม่ถูกต้อง</v>
      </c>
      <c r="U890" s="149" t="str">
        <f>IF(ISNUMBER(R890),
IF(H$2=ตัวเลือก!A$30,"ยังไม่บันทึกข้อมูล",R890*0.47),"ข้อมูลไม่ถูกต้อง")</f>
        <v>ข้อมูลไม่ถูกต้อง</v>
      </c>
      <c r="V890" s="149" t="str">
        <f>IF(ISNUMBER(S890),
IF(H$2=ตัวเลือก!A$30,"ยังไม่บันทึกข้อมูล",S890*0.47),"ข้อมูลไม่ถูกต้อง")</f>
        <v>ข้อมูลไม่ถูกต้อง</v>
      </c>
      <c r="W890" s="149" t="str">
        <f t="shared" si="111"/>
        <v>ข้อมูลไม่ถูกต้อง</v>
      </c>
      <c r="X890" s="148" t="str">
        <f t="shared" si="112"/>
        <v>ข้อมูลไม่ถูกต้อง</v>
      </c>
      <c r="Y890" s="38"/>
      <c r="Z890" s="38"/>
      <c r="AA890" s="38"/>
    </row>
    <row r="891" spans="1:27" x14ac:dyDescent="0.45">
      <c r="A891" s="38">
        <v>886</v>
      </c>
      <c r="B891" s="38"/>
      <c r="C891" s="38"/>
      <c r="D891" s="38"/>
      <c r="E891" s="38"/>
      <c r="F891" s="35"/>
      <c r="G891" s="35"/>
      <c r="H891" s="150"/>
      <c r="I891" s="38"/>
      <c r="J891" s="149" t="str">
        <f t="shared" si="113"/>
        <v>รอข้อมูลคอลัมน์ H</v>
      </c>
      <c r="K891" s="150"/>
      <c r="L891" s="150"/>
      <c r="M891" s="150"/>
      <c r="N891" s="149" t="str" cm="1">
        <f t="array" ref="N891">IF(AND(K891:M891=""),"ยังไม่บันทึกข้อมูล",
IF(M891&lt;&gt;"",
IF(M891&gt;=1.3,M891,"เป็นไม้พุ่ม"),
IF(K891+L891&gt;=1.3,K891+L891,"เป็นไม้พุ่ม")))</f>
        <v>ยังไม่บันทึกข้อมูล</v>
      </c>
      <c r="O891" s="149" t="str">
        <f t="shared" si="106"/>
        <v>ข้อมูลไม่ถูกต้อง</v>
      </c>
      <c r="P891" s="149" t="str">
        <f t="shared" si="107"/>
        <v>ข้อมูลไม่ถูกต้อง</v>
      </c>
      <c r="Q891" s="149" t="str">
        <f t="shared" si="108"/>
        <v>ข้อมูลไม่ถูกต้อง</v>
      </c>
      <c r="R891" s="149" t="str">
        <f t="shared" si="109"/>
        <v>ข้อมูลไม่ถูกต้อง</v>
      </c>
      <c r="S891" s="149" t="str">
        <f>IF(ISNUMBER(R891),
IF(H$2=ตัวเลือก!A$30,"ยังไม่บันทึกข้อมูล",R891*0.27),"ข้อมูลไม่ถูกต้อง")</f>
        <v>ข้อมูลไม่ถูกต้อง</v>
      </c>
      <c r="T891" s="149" t="str">
        <f t="shared" si="110"/>
        <v>ข้อมูลไม่ถูกต้อง</v>
      </c>
      <c r="U891" s="149" t="str">
        <f>IF(ISNUMBER(R891),
IF(H$2=ตัวเลือก!A$30,"ยังไม่บันทึกข้อมูล",R891*0.47),"ข้อมูลไม่ถูกต้อง")</f>
        <v>ข้อมูลไม่ถูกต้อง</v>
      </c>
      <c r="V891" s="149" t="str">
        <f>IF(ISNUMBER(S891),
IF(H$2=ตัวเลือก!A$30,"ยังไม่บันทึกข้อมูล",S891*0.47),"ข้อมูลไม่ถูกต้อง")</f>
        <v>ข้อมูลไม่ถูกต้อง</v>
      </c>
      <c r="W891" s="149" t="str">
        <f t="shared" si="111"/>
        <v>ข้อมูลไม่ถูกต้อง</v>
      </c>
      <c r="X891" s="148" t="str">
        <f t="shared" si="112"/>
        <v>ข้อมูลไม่ถูกต้อง</v>
      </c>
      <c r="Y891" s="38"/>
      <c r="Z891" s="38"/>
      <c r="AA891" s="38"/>
    </row>
    <row r="892" spans="1:27" x14ac:dyDescent="0.45">
      <c r="A892" s="38">
        <v>887</v>
      </c>
      <c r="B892" s="38"/>
      <c r="C892" s="38"/>
      <c r="D892" s="38"/>
      <c r="E892" s="38"/>
      <c r="F892" s="35"/>
      <c r="G892" s="35"/>
      <c r="H892" s="150"/>
      <c r="I892" s="38"/>
      <c r="J892" s="149" t="str">
        <f t="shared" si="113"/>
        <v>รอข้อมูลคอลัมน์ H</v>
      </c>
      <c r="K892" s="150"/>
      <c r="L892" s="150"/>
      <c r="M892" s="150"/>
      <c r="N892" s="149" t="str" cm="1">
        <f t="array" ref="N892">IF(AND(K892:M892=""),"ยังไม่บันทึกข้อมูล",
IF(M892&lt;&gt;"",
IF(M892&gt;=1.3,M892,"เป็นไม้พุ่ม"),
IF(K892+L892&gt;=1.3,K892+L892,"เป็นไม้พุ่ม")))</f>
        <v>ยังไม่บันทึกข้อมูล</v>
      </c>
      <c r="O892" s="149" t="str">
        <f t="shared" si="106"/>
        <v>ข้อมูลไม่ถูกต้อง</v>
      </c>
      <c r="P892" s="149" t="str">
        <f t="shared" si="107"/>
        <v>ข้อมูลไม่ถูกต้อง</v>
      </c>
      <c r="Q892" s="149" t="str">
        <f t="shared" si="108"/>
        <v>ข้อมูลไม่ถูกต้อง</v>
      </c>
      <c r="R892" s="149" t="str">
        <f t="shared" si="109"/>
        <v>ข้อมูลไม่ถูกต้อง</v>
      </c>
      <c r="S892" s="149" t="str">
        <f>IF(ISNUMBER(R892),
IF(H$2=ตัวเลือก!A$30,"ยังไม่บันทึกข้อมูล",R892*0.27),"ข้อมูลไม่ถูกต้อง")</f>
        <v>ข้อมูลไม่ถูกต้อง</v>
      </c>
      <c r="T892" s="149" t="str">
        <f t="shared" si="110"/>
        <v>ข้อมูลไม่ถูกต้อง</v>
      </c>
      <c r="U892" s="149" t="str">
        <f>IF(ISNUMBER(R892),
IF(H$2=ตัวเลือก!A$30,"ยังไม่บันทึกข้อมูล",R892*0.47),"ข้อมูลไม่ถูกต้อง")</f>
        <v>ข้อมูลไม่ถูกต้อง</v>
      </c>
      <c r="V892" s="149" t="str">
        <f>IF(ISNUMBER(S892),
IF(H$2=ตัวเลือก!A$30,"ยังไม่บันทึกข้อมูล",S892*0.47),"ข้อมูลไม่ถูกต้อง")</f>
        <v>ข้อมูลไม่ถูกต้อง</v>
      </c>
      <c r="W892" s="149" t="str">
        <f t="shared" si="111"/>
        <v>ข้อมูลไม่ถูกต้อง</v>
      </c>
      <c r="X892" s="148" t="str">
        <f t="shared" si="112"/>
        <v>ข้อมูลไม่ถูกต้อง</v>
      </c>
      <c r="Y892" s="38"/>
      <c r="Z892" s="38"/>
      <c r="AA892" s="38"/>
    </row>
    <row r="893" spans="1:27" x14ac:dyDescent="0.45">
      <c r="A893" s="38">
        <v>888</v>
      </c>
      <c r="B893" s="38"/>
      <c r="C893" s="38"/>
      <c r="D893" s="38"/>
      <c r="E893" s="38"/>
      <c r="F893" s="35"/>
      <c r="G893" s="35"/>
      <c r="H893" s="150"/>
      <c r="I893" s="38"/>
      <c r="J893" s="149" t="str">
        <f t="shared" si="113"/>
        <v>รอข้อมูลคอลัมน์ H</v>
      </c>
      <c r="K893" s="150"/>
      <c r="L893" s="150"/>
      <c r="M893" s="150"/>
      <c r="N893" s="149" t="str" cm="1">
        <f t="array" ref="N893">IF(AND(K893:M893=""),"ยังไม่บันทึกข้อมูล",
IF(M893&lt;&gt;"",
IF(M893&gt;=1.3,M893,"เป็นไม้พุ่ม"),
IF(K893+L893&gt;=1.3,K893+L893,"เป็นไม้พุ่ม")))</f>
        <v>ยังไม่บันทึกข้อมูล</v>
      </c>
      <c r="O893" s="149" t="str">
        <f t="shared" si="106"/>
        <v>ข้อมูลไม่ถูกต้อง</v>
      </c>
      <c r="P893" s="149" t="str">
        <f t="shared" si="107"/>
        <v>ข้อมูลไม่ถูกต้อง</v>
      </c>
      <c r="Q893" s="149" t="str">
        <f t="shared" si="108"/>
        <v>ข้อมูลไม่ถูกต้อง</v>
      </c>
      <c r="R893" s="149" t="str">
        <f t="shared" si="109"/>
        <v>ข้อมูลไม่ถูกต้อง</v>
      </c>
      <c r="S893" s="149" t="str">
        <f>IF(ISNUMBER(R893),
IF(H$2=ตัวเลือก!A$30,"ยังไม่บันทึกข้อมูล",R893*0.27),"ข้อมูลไม่ถูกต้อง")</f>
        <v>ข้อมูลไม่ถูกต้อง</v>
      </c>
      <c r="T893" s="149" t="str">
        <f t="shared" si="110"/>
        <v>ข้อมูลไม่ถูกต้อง</v>
      </c>
      <c r="U893" s="149" t="str">
        <f>IF(ISNUMBER(R893),
IF(H$2=ตัวเลือก!A$30,"ยังไม่บันทึกข้อมูล",R893*0.47),"ข้อมูลไม่ถูกต้อง")</f>
        <v>ข้อมูลไม่ถูกต้อง</v>
      </c>
      <c r="V893" s="149" t="str">
        <f>IF(ISNUMBER(S893),
IF(H$2=ตัวเลือก!A$30,"ยังไม่บันทึกข้อมูล",S893*0.47),"ข้อมูลไม่ถูกต้อง")</f>
        <v>ข้อมูลไม่ถูกต้อง</v>
      </c>
      <c r="W893" s="149" t="str">
        <f t="shared" si="111"/>
        <v>ข้อมูลไม่ถูกต้อง</v>
      </c>
      <c r="X893" s="148" t="str">
        <f t="shared" si="112"/>
        <v>ข้อมูลไม่ถูกต้อง</v>
      </c>
      <c r="Y893" s="38"/>
      <c r="Z893" s="38"/>
      <c r="AA893" s="38"/>
    </row>
    <row r="894" spans="1:27" x14ac:dyDescent="0.45">
      <c r="A894" s="38">
        <v>889</v>
      </c>
      <c r="B894" s="38"/>
      <c r="C894" s="38"/>
      <c r="D894" s="38"/>
      <c r="E894" s="38"/>
      <c r="F894" s="35"/>
      <c r="G894" s="35"/>
      <c r="H894" s="150"/>
      <c r="I894" s="38"/>
      <c r="J894" s="149" t="str">
        <f t="shared" si="113"/>
        <v>รอข้อมูลคอลัมน์ H</v>
      </c>
      <c r="K894" s="150"/>
      <c r="L894" s="150"/>
      <c r="M894" s="150"/>
      <c r="N894" s="149" t="str" cm="1">
        <f t="array" ref="N894">IF(AND(K894:M894=""),"ยังไม่บันทึกข้อมูล",
IF(M894&lt;&gt;"",
IF(M894&gt;=1.3,M894,"เป็นไม้พุ่ม"),
IF(K894+L894&gt;=1.3,K894+L894,"เป็นไม้พุ่ม")))</f>
        <v>ยังไม่บันทึกข้อมูล</v>
      </c>
      <c r="O894" s="149" t="str">
        <f t="shared" si="106"/>
        <v>ข้อมูลไม่ถูกต้อง</v>
      </c>
      <c r="P894" s="149" t="str">
        <f t="shared" si="107"/>
        <v>ข้อมูลไม่ถูกต้อง</v>
      </c>
      <c r="Q894" s="149" t="str">
        <f t="shared" si="108"/>
        <v>ข้อมูลไม่ถูกต้อง</v>
      </c>
      <c r="R894" s="149" t="str">
        <f t="shared" si="109"/>
        <v>ข้อมูลไม่ถูกต้อง</v>
      </c>
      <c r="S894" s="149" t="str">
        <f>IF(ISNUMBER(R894),
IF(H$2=ตัวเลือก!A$30,"ยังไม่บันทึกข้อมูล",R894*0.27),"ข้อมูลไม่ถูกต้อง")</f>
        <v>ข้อมูลไม่ถูกต้อง</v>
      </c>
      <c r="T894" s="149" t="str">
        <f t="shared" si="110"/>
        <v>ข้อมูลไม่ถูกต้อง</v>
      </c>
      <c r="U894" s="149" t="str">
        <f>IF(ISNUMBER(R894),
IF(H$2=ตัวเลือก!A$30,"ยังไม่บันทึกข้อมูล",R894*0.47),"ข้อมูลไม่ถูกต้อง")</f>
        <v>ข้อมูลไม่ถูกต้อง</v>
      </c>
      <c r="V894" s="149" t="str">
        <f>IF(ISNUMBER(S894),
IF(H$2=ตัวเลือก!A$30,"ยังไม่บันทึกข้อมูล",S894*0.47),"ข้อมูลไม่ถูกต้อง")</f>
        <v>ข้อมูลไม่ถูกต้อง</v>
      </c>
      <c r="W894" s="149" t="str">
        <f t="shared" si="111"/>
        <v>ข้อมูลไม่ถูกต้อง</v>
      </c>
      <c r="X894" s="148" t="str">
        <f t="shared" si="112"/>
        <v>ข้อมูลไม่ถูกต้อง</v>
      </c>
      <c r="Y894" s="38"/>
      <c r="Z894" s="38"/>
      <c r="AA894" s="38"/>
    </row>
    <row r="895" spans="1:27" x14ac:dyDescent="0.45">
      <c r="A895" s="38">
        <v>890</v>
      </c>
      <c r="B895" s="38"/>
      <c r="C895" s="38"/>
      <c r="D895" s="38"/>
      <c r="E895" s="38"/>
      <c r="F895" s="35"/>
      <c r="G895" s="35"/>
      <c r="H895" s="150"/>
      <c r="I895" s="38"/>
      <c r="J895" s="149" t="str">
        <f t="shared" si="113"/>
        <v>รอข้อมูลคอลัมน์ H</v>
      </c>
      <c r="K895" s="150"/>
      <c r="L895" s="150"/>
      <c r="M895" s="150"/>
      <c r="N895" s="149" t="str" cm="1">
        <f t="array" ref="N895">IF(AND(K895:M895=""),"ยังไม่บันทึกข้อมูล",
IF(M895&lt;&gt;"",
IF(M895&gt;=1.3,M895,"เป็นไม้พุ่ม"),
IF(K895+L895&gt;=1.3,K895+L895,"เป็นไม้พุ่ม")))</f>
        <v>ยังไม่บันทึกข้อมูล</v>
      </c>
      <c r="O895" s="149" t="str">
        <f t="shared" si="106"/>
        <v>ข้อมูลไม่ถูกต้อง</v>
      </c>
      <c r="P895" s="149" t="str">
        <f t="shared" si="107"/>
        <v>ข้อมูลไม่ถูกต้อง</v>
      </c>
      <c r="Q895" s="149" t="str">
        <f t="shared" si="108"/>
        <v>ข้อมูลไม่ถูกต้อง</v>
      </c>
      <c r="R895" s="149" t="str">
        <f t="shared" si="109"/>
        <v>ข้อมูลไม่ถูกต้อง</v>
      </c>
      <c r="S895" s="149" t="str">
        <f>IF(ISNUMBER(R895),
IF(H$2=ตัวเลือก!A$30,"ยังไม่บันทึกข้อมูล",R895*0.27),"ข้อมูลไม่ถูกต้อง")</f>
        <v>ข้อมูลไม่ถูกต้อง</v>
      </c>
      <c r="T895" s="149" t="str">
        <f t="shared" si="110"/>
        <v>ข้อมูลไม่ถูกต้อง</v>
      </c>
      <c r="U895" s="149" t="str">
        <f>IF(ISNUMBER(R895),
IF(H$2=ตัวเลือก!A$30,"ยังไม่บันทึกข้อมูล",R895*0.47),"ข้อมูลไม่ถูกต้อง")</f>
        <v>ข้อมูลไม่ถูกต้อง</v>
      </c>
      <c r="V895" s="149" t="str">
        <f>IF(ISNUMBER(S895),
IF(H$2=ตัวเลือก!A$30,"ยังไม่บันทึกข้อมูล",S895*0.47),"ข้อมูลไม่ถูกต้อง")</f>
        <v>ข้อมูลไม่ถูกต้อง</v>
      </c>
      <c r="W895" s="149" t="str">
        <f t="shared" si="111"/>
        <v>ข้อมูลไม่ถูกต้อง</v>
      </c>
      <c r="X895" s="148" t="str">
        <f t="shared" si="112"/>
        <v>ข้อมูลไม่ถูกต้อง</v>
      </c>
      <c r="Y895" s="38"/>
      <c r="Z895" s="38"/>
      <c r="AA895" s="38"/>
    </row>
    <row r="896" spans="1:27" x14ac:dyDescent="0.45">
      <c r="A896" s="38">
        <v>891</v>
      </c>
      <c r="B896" s="38"/>
      <c r="C896" s="38"/>
      <c r="D896" s="38"/>
      <c r="E896" s="38"/>
      <c r="F896" s="35"/>
      <c r="G896" s="35"/>
      <c r="H896" s="150"/>
      <c r="I896" s="38"/>
      <c r="J896" s="149" t="str">
        <f t="shared" si="113"/>
        <v>รอข้อมูลคอลัมน์ H</v>
      </c>
      <c r="K896" s="150"/>
      <c r="L896" s="150"/>
      <c r="M896" s="150"/>
      <c r="N896" s="149" t="str" cm="1">
        <f t="array" ref="N896">IF(AND(K896:M896=""),"ยังไม่บันทึกข้อมูล",
IF(M896&lt;&gt;"",
IF(M896&gt;=1.3,M896,"เป็นไม้พุ่ม"),
IF(K896+L896&gt;=1.3,K896+L896,"เป็นไม้พุ่ม")))</f>
        <v>ยังไม่บันทึกข้อมูล</v>
      </c>
      <c r="O896" s="149" t="str">
        <f t="shared" si="106"/>
        <v>ข้อมูลไม่ถูกต้อง</v>
      </c>
      <c r="P896" s="149" t="str">
        <f t="shared" si="107"/>
        <v>ข้อมูลไม่ถูกต้อง</v>
      </c>
      <c r="Q896" s="149" t="str">
        <f t="shared" si="108"/>
        <v>ข้อมูลไม่ถูกต้อง</v>
      </c>
      <c r="R896" s="149" t="str">
        <f t="shared" si="109"/>
        <v>ข้อมูลไม่ถูกต้อง</v>
      </c>
      <c r="S896" s="149" t="str">
        <f>IF(ISNUMBER(R896),
IF(H$2=ตัวเลือก!A$30,"ยังไม่บันทึกข้อมูล",R896*0.27),"ข้อมูลไม่ถูกต้อง")</f>
        <v>ข้อมูลไม่ถูกต้อง</v>
      </c>
      <c r="T896" s="149" t="str">
        <f t="shared" si="110"/>
        <v>ข้อมูลไม่ถูกต้อง</v>
      </c>
      <c r="U896" s="149" t="str">
        <f>IF(ISNUMBER(R896),
IF(H$2=ตัวเลือก!A$30,"ยังไม่บันทึกข้อมูล",R896*0.47),"ข้อมูลไม่ถูกต้อง")</f>
        <v>ข้อมูลไม่ถูกต้อง</v>
      </c>
      <c r="V896" s="149" t="str">
        <f>IF(ISNUMBER(S896),
IF(H$2=ตัวเลือก!A$30,"ยังไม่บันทึกข้อมูล",S896*0.47),"ข้อมูลไม่ถูกต้อง")</f>
        <v>ข้อมูลไม่ถูกต้อง</v>
      </c>
      <c r="W896" s="149" t="str">
        <f t="shared" si="111"/>
        <v>ข้อมูลไม่ถูกต้อง</v>
      </c>
      <c r="X896" s="148" t="str">
        <f t="shared" si="112"/>
        <v>ข้อมูลไม่ถูกต้อง</v>
      </c>
      <c r="Y896" s="38"/>
      <c r="Z896" s="38"/>
      <c r="AA896" s="38"/>
    </row>
    <row r="897" spans="1:27" x14ac:dyDescent="0.45">
      <c r="A897" s="38">
        <v>892</v>
      </c>
      <c r="B897" s="38"/>
      <c r="C897" s="38"/>
      <c r="D897" s="38"/>
      <c r="E897" s="38"/>
      <c r="F897" s="35"/>
      <c r="G897" s="35"/>
      <c r="H897" s="150"/>
      <c r="I897" s="38"/>
      <c r="J897" s="149" t="str">
        <f t="shared" si="113"/>
        <v>รอข้อมูลคอลัมน์ H</v>
      </c>
      <c r="K897" s="150"/>
      <c r="L897" s="150"/>
      <c r="M897" s="150"/>
      <c r="N897" s="149" t="str" cm="1">
        <f t="array" ref="N897">IF(AND(K897:M897=""),"ยังไม่บันทึกข้อมูล",
IF(M897&lt;&gt;"",
IF(M897&gt;=1.3,M897,"เป็นไม้พุ่ม"),
IF(K897+L897&gt;=1.3,K897+L897,"เป็นไม้พุ่ม")))</f>
        <v>ยังไม่บันทึกข้อมูล</v>
      </c>
      <c r="O897" s="149" t="str">
        <f t="shared" si="106"/>
        <v>ข้อมูลไม่ถูกต้อง</v>
      </c>
      <c r="P897" s="149" t="str">
        <f t="shared" si="107"/>
        <v>ข้อมูลไม่ถูกต้อง</v>
      </c>
      <c r="Q897" s="149" t="str">
        <f t="shared" si="108"/>
        <v>ข้อมูลไม่ถูกต้อง</v>
      </c>
      <c r="R897" s="149" t="str">
        <f t="shared" si="109"/>
        <v>ข้อมูลไม่ถูกต้อง</v>
      </c>
      <c r="S897" s="149" t="str">
        <f>IF(ISNUMBER(R897),
IF(H$2=ตัวเลือก!A$30,"ยังไม่บันทึกข้อมูล",R897*0.27),"ข้อมูลไม่ถูกต้อง")</f>
        <v>ข้อมูลไม่ถูกต้อง</v>
      </c>
      <c r="T897" s="149" t="str">
        <f t="shared" si="110"/>
        <v>ข้อมูลไม่ถูกต้อง</v>
      </c>
      <c r="U897" s="149" t="str">
        <f>IF(ISNUMBER(R897),
IF(H$2=ตัวเลือก!A$30,"ยังไม่บันทึกข้อมูล",R897*0.47),"ข้อมูลไม่ถูกต้อง")</f>
        <v>ข้อมูลไม่ถูกต้อง</v>
      </c>
      <c r="V897" s="149" t="str">
        <f>IF(ISNUMBER(S897),
IF(H$2=ตัวเลือก!A$30,"ยังไม่บันทึกข้อมูล",S897*0.47),"ข้อมูลไม่ถูกต้อง")</f>
        <v>ข้อมูลไม่ถูกต้อง</v>
      </c>
      <c r="W897" s="149" t="str">
        <f t="shared" si="111"/>
        <v>ข้อมูลไม่ถูกต้อง</v>
      </c>
      <c r="X897" s="148" t="str">
        <f t="shared" si="112"/>
        <v>ข้อมูลไม่ถูกต้อง</v>
      </c>
      <c r="Y897" s="38"/>
      <c r="Z897" s="38"/>
      <c r="AA897" s="38"/>
    </row>
    <row r="898" spans="1:27" x14ac:dyDescent="0.45">
      <c r="A898" s="38">
        <v>893</v>
      </c>
      <c r="B898" s="38"/>
      <c r="C898" s="38"/>
      <c r="D898" s="38"/>
      <c r="E898" s="38"/>
      <c r="F898" s="35"/>
      <c r="G898" s="35"/>
      <c r="H898" s="150"/>
      <c r="I898" s="38"/>
      <c r="J898" s="149" t="str">
        <f t="shared" si="113"/>
        <v>รอข้อมูลคอลัมน์ H</v>
      </c>
      <c r="K898" s="150"/>
      <c r="L898" s="150"/>
      <c r="M898" s="150"/>
      <c r="N898" s="149" t="str" cm="1">
        <f t="array" ref="N898">IF(AND(K898:M898=""),"ยังไม่บันทึกข้อมูล",
IF(M898&lt;&gt;"",
IF(M898&gt;=1.3,M898,"เป็นไม้พุ่ม"),
IF(K898+L898&gt;=1.3,K898+L898,"เป็นไม้พุ่ม")))</f>
        <v>ยังไม่บันทึกข้อมูล</v>
      </c>
      <c r="O898" s="149" t="str">
        <f t="shared" si="106"/>
        <v>ข้อมูลไม่ถูกต้อง</v>
      </c>
      <c r="P898" s="149" t="str">
        <f t="shared" si="107"/>
        <v>ข้อมูลไม่ถูกต้อง</v>
      </c>
      <c r="Q898" s="149" t="str">
        <f t="shared" si="108"/>
        <v>ข้อมูลไม่ถูกต้อง</v>
      </c>
      <c r="R898" s="149" t="str">
        <f t="shared" si="109"/>
        <v>ข้อมูลไม่ถูกต้อง</v>
      </c>
      <c r="S898" s="149" t="str">
        <f>IF(ISNUMBER(R898),
IF(H$2=ตัวเลือก!A$30,"ยังไม่บันทึกข้อมูล",R898*0.27),"ข้อมูลไม่ถูกต้อง")</f>
        <v>ข้อมูลไม่ถูกต้อง</v>
      </c>
      <c r="T898" s="149" t="str">
        <f t="shared" si="110"/>
        <v>ข้อมูลไม่ถูกต้อง</v>
      </c>
      <c r="U898" s="149" t="str">
        <f>IF(ISNUMBER(R898),
IF(H$2=ตัวเลือก!A$30,"ยังไม่บันทึกข้อมูล",R898*0.47),"ข้อมูลไม่ถูกต้อง")</f>
        <v>ข้อมูลไม่ถูกต้อง</v>
      </c>
      <c r="V898" s="149" t="str">
        <f>IF(ISNUMBER(S898),
IF(H$2=ตัวเลือก!A$30,"ยังไม่บันทึกข้อมูล",S898*0.47),"ข้อมูลไม่ถูกต้อง")</f>
        <v>ข้อมูลไม่ถูกต้อง</v>
      </c>
      <c r="W898" s="149" t="str">
        <f t="shared" si="111"/>
        <v>ข้อมูลไม่ถูกต้อง</v>
      </c>
      <c r="X898" s="148" t="str">
        <f t="shared" si="112"/>
        <v>ข้อมูลไม่ถูกต้อง</v>
      </c>
      <c r="Y898" s="38"/>
      <c r="Z898" s="38"/>
      <c r="AA898" s="38"/>
    </row>
    <row r="899" spans="1:27" x14ac:dyDescent="0.45">
      <c r="A899" s="38">
        <v>894</v>
      </c>
      <c r="B899" s="38"/>
      <c r="C899" s="38"/>
      <c r="D899" s="38"/>
      <c r="E899" s="38"/>
      <c r="F899" s="35"/>
      <c r="G899" s="35"/>
      <c r="H899" s="150"/>
      <c r="I899" s="38"/>
      <c r="J899" s="149" t="str">
        <f t="shared" si="113"/>
        <v>รอข้อมูลคอลัมน์ H</v>
      </c>
      <c r="K899" s="150"/>
      <c r="L899" s="150"/>
      <c r="M899" s="150"/>
      <c r="N899" s="149" t="str" cm="1">
        <f t="array" ref="N899">IF(AND(K899:M899=""),"ยังไม่บันทึกข้อมูล",
IF(M899&lt;&gt;"",
IF(M899&gt;=1.3,M899,"เป็นไม้พุ่ม"),
IF(K899+L899&gt;=1.3,K899+L899,"เป็นไม้พุ่ม")))</f>
        <v>ยังไม่บันทึกข้อมูล</v>
      </c>
      <c r="O899" s="149" t="str">
        <f t="shared" si="106"/>
        <v>ข้อมูลไม่ถูกต้อง</v>
      </c>
      <c r="P899" s="149" t="str">
        <f t="shared" si="107"/>
        <v>ข้อมูลไม่ถูกต้อง</v>
      </c>
      <c r="Q899" s="149" t="str">
        <f t="shared" si="108"/>
        <v>ข้อมูลไม่ถูกต้อง</v>
      </c>
      <c r="R899" s="149" t="str">
        <f t="shared" si="109"/>
        <v>ข้อมูลไม่ถูกต้อง</v>
      </c>
      <c r="S899" s="149" t="str">
        <f>IF(ISNUMBER(R899),
IF(H$2=ตัวเลือก!A$30,"ยังไม่บันทึกข้อมูล",R899*0.27),"ข้อมูลไม่ถูกต้อง")</f>
        <v>ข้อมูลไม่ถูกต้อง</v>
      </c>
      <c r="T899" s="149" t="str">
        <f t="shared" si="110"/>
        <v>ข้อมูลไม่ถูกต้อง</v>
      </c>
      <c r="U899" s="149" t="str">
        <f>IF(ISNUMBER(R899),
IF(H$2=ตัวเลือก!A$30,"ยังไม่บันทึกข้อมูล",R899*0.47),"ข้อมูลไม่ถูกต้อง")</f>
        <v>ข้อมูลไม่ถูกต้อง</v>
      </c>
      <c r="V899" s="149" t="str">
        <f>IF(ISNUMBER(S899),
IF(H$2=ตัวเลือก!A$30,"ยังไม่บันทึกข้อมูล",S899*0.47),"ข้อมูลไม่ถูกต้อง")</f>
        <v>ข้อมูลไม่ถูกต้อง</v>
      </c>
      <c r="W899" s="149" t="str">
        <f t="shared" si="111"/>
        <v>ข้อมูลไม่ถูกต้อง</v>
      </c>
      <c r="X899" s="148" t="str">
        <f t="shared" si="112"/>
        <v>ข้อมูลไม่ถูกต้อง</v>
      </c>
      <c r="Y899" s="38"/>
      <c r="Z899" s="38"/>
      <c r="AA899" s="38"/>
    </row>
    <row r="900" spans="1:27" x14ac:dyDescent="0.45">
      <c r="A900" s="38">
        <v>895</v>
      </c>
      <c r="B900" s="38"/>
      <c r="C900" s="38"/>
      <c r="D900" s="38"/>
      <c r="E900" s="38"/>
      <c r="F900" s="35"/>
      <c r="G900" s="35"/>
      <c r="H900" s="150"/>
      <c r="I900" s="38"/>
      <c r="J900" s="149" t="str">
        <f t="shared" si="113"/>
        <v>รอข้อมูลคอลัมน์ H</v>
      </c>
      <c r="K900" s="150"/>
      <c r="L900" s="150"/>
      <c r="M900" s="150"/>
      <c r="N900" s="149" t="str" cm="1">
        <f t="array" ref="N900">IF(AND(K900:M900=""),"ยังไม่บันทึกข้อมูล",
IF(M900&lt;&gt;"",
IF(M900&gt;=1.3,M900,"เป็นไม้พุ่ม"),
IF(K900+L900&gt;=1.3,K900+L900,"เป็นไม้พุ่ม")))</f>
        <v>ยังไม่บันทึกข้อมูล</v>
      </c>
      <c r="O900" s="149" t="str">
        <f t="shared" si="106"/>
        <v>ข้อมูลไม่ถูกต้อง</v>
      </c>
      <c r="P900" s="149" t="str">
        <f t="shared" si="107"/>
        <v>ข้อมูลไม่ถูกต้อง</v>
      </c>
      <c r="Q900" s="149" t="str">
        <f t="shared" si="108"/>
        <v>ข้อมูลไม่ถูกต้อง</v>
      </c>
      <c r="R900" s="149" t="str">
        <f t="shared" si="109"/>
        <v>ข้อมูลไม่ถูกต้อง</v>
      </c>
      <c r="S900" s="149" t="str">
        <f>IF(ISNUMBER(R900),
IF(H$2=ตัวเลือก!A$30,"ยังไม่บันทึกข้อมูล",R900*0.27),"ข้อมูลไม่ถูกต้อง")</f>
        <v>ข้อมูลไม่ถูกต้อง</v>
      </c>
      <c r="T900" s="149" t="str">
        <f t="shared" si="110"/>
        <v>ข้อมูลไม่ถูกต้อง</v>
      </c>
      <c r="U900" s="149" t="str">
        <f>IF(ISNUMBER(R900),
IF(H$2=ตัวเลือก!A$30,"ยังไม่บันทึกข้อมูล",R900*0.47),"ข้อมูลไม่ถูกต้อง")</f>
        <v>ข้อมูลไม่ถูกต้อง</v>
      </c>
      <c r="V900" s="149" t="str">
        <f>IF(ISNUMBER(S900),
IF(H$2=ตัวเลือก!A$30,"ยังไม่บันทึกข้อมูล",S900*0.47),"ข้อมูลไม่ถูกต้อง")</f>
        <v>ข้อมูลไม่ถูกต้อง</v>
      </c>
      <c r="W900" s="149" t="str">
        <f t="shared" si="111"/>
        <v>ข้อมูลไม่ถูกต้อง</v>
      </c>
      <c r="X900" s="148" t="str">
        <f t="shared" si="112"/>
        <v>ข้อมูลไม่ถูกต้อง</v>
      </c>
      <c r="Y900" s="38"/>
      <c r="Z900" s="38"/>
      <c r="AA900" s="38"/>
    </row>
    <row r="901" spans="1:27" x14ac:dyDescent="0.45">
      <c r="A901" s="38">
        <v>896</v>
      </c>
      <c r="B901" s="38"/>
      <c r="C901" s="38"/>
      <c r="D901" s="38"/>
      <c r="E901" s="38"/>
      <c r="F901" s="35"/>
      <c r="G901" s="35"/>
      <c r="H901" s="150"/>
      <c r="I901" s="38"/>
      <c r="J901" s="149" t="str">
        <f t="shared" si="113"/>
        <v>รอข้อมูลคอลัมน์ H</v>
      </c>
      <c r="K901" s="150"/>
      <c r="L901" s="150"/>
      <c r="M901" s="150"/>
      <c r="N901" s="149" t="str" cm="1">
        <f t="array" ref="N901">IF(AND(K901:M901=""),"ยังไม่บันทึกข้อมูล",
IF(M901&lt;&gt;"",
IF(M901&gt;=1.3,M901,"เป็นไม้พุ่ม"),
IF(K901+L901&gt;=1.3,K901+L901,"เป็นไม้พุ่ม")))</f>
        <v>ยังไม่บันทึกข้อมูล</v>
      </c>
      <c r="O901" s="149" t="str">
        <f t="shared" si="106"/>
        <v>ข้อมูลไม่ถูกต้อง</v>
      </c>
      <c r="P901" s="149" t="str">
        <f t="shared" si="107"/>
        <v>ข้อมูลไม่ถูกต้อง</v>
      </c>
      <c r="Q901" s="149" t="str">
        <f t="shared" si="108"/>
        <v>ข้อมูลไม่ถูกต้อง</v>
      </c>
      <c r="R901" s="149" t="str">
        <f t="shared" si="109"/>
        <v>ข้อมูลไม่ถูกต้อง</v>
      </c>
      <c r="S901" s="149" t="str">
        <f>IF(ISNUMBER(R901),
IF(H$2=ตัวเลือก!A$30,"ยังไม่บันทึกข้อมูล",R901*0.27),"ข้อมูลไม่ถูกต้อง")</f>
        <v>ข้อมูลไม่ถูกต้อง</v>
      </c>
      <c r="T901" s="149" t="str">
        <f t="shared" si="110"/>
        <v>ข้อมูลไม่ถูกต้อง</v>
      </c>
      <c r="U901" s="149" t="str">
        <f>IF(ISNUMBER(R901),
IF(H$2=ตัวเลือก!A$30,"ยังไม่บันทึกข้อมูล",R901*0.47),"ข้อมูลไม่ถูกต้อง")</f>
        <v>ข้อมูลไม่ถูกต้อง</v>
      </c>
      <c r="V901" s="149" t="str">
        <f>IF(ISNUMBER(S901),
IF(H$2=ตัวเลือก!A$30,"ยังไม่บันทึกข้อมูล",S901*0.47),"ข้อมูลไม่ถูกต้อง")</f>
        <v>ข้อมูลไม่ถูกต้อง</v>
      </c>
      <c r="W901" s="149" t="str">
        <f t="shared" si="111"/>
        <v>ข้อมูลไม่ถูกต้อง</v>
      </c>
      <c r="X901" s="148" t="str">
        <f t="shared" si="112"/>
        <v>ข้อมูลไม่ถูกต้อง</v>
      </c>
      <c r="Y901" s="38"/>
      <c r="Z901" s="38"/>
      <c r="AA901" s="38"/>
    </row>
    <row r="902" spans="1:27" x14ac:dyDescent="0.45">
      <c r="A902" s="38">
        <v>897</v>
      </c>
      <c r="B902" s="38"/>
      <c r="C902" s="38"/>
      <c r="D902" s="38"/>
      <c r="E902" s="38"/>
      <c r="F902" s="35"/>
      <c r="G902" s="35"/>
      <c r="H902" s="150"/>
      <c r="I902" s="38"/>
      <c r="J902" s="149" t="str">
        <f t="shared" si="113"/>
        <v>รอข้อมูลคอลัมน์ H</v>
      </c>
      <c r="K902" s="150"/>
      <c r="L902" s="150"/>
      <c r="M902" s="150"/>
      <c r="N902" s="149" t="str" cm="1">
        <f t="array" ref="N902">IF(AND(K902:M902=""),"ยังไม่บันทึกข้อมูล",
IF(M902&lt;&gt;"",
IF(M902&gt;=1.3,M902,"เป็นไม้พุ่ม"),
IF(K902+L902&gt;=1.3,K902+L902,"เป็นไม้พุ่ม")))</f>
        <v>ยังไม่บันทึกข้อมูล</v>
      </c>
      <c r="O902" s="149" t="str">
        <f t="shared" si="106"/>
        <v>ข้อมูลไม่ถูกต้อง</v>
      </c>
      <c r="P902" s="149" t="str">
        <f t="shared" si="107"/>
        <v>ข้อมูลไม่ถูกต้อง</v>
      </c>
      <c r="Q902" s="149" t="str">
        <f t="shared" si="108"/>
        <v>ข้อมูลไม่ถูกต้อง</v>
      </c>
      <c r="R902" s="149" t="str">
        <f t="shared" si="109"/>
        <v>ข้อมูลไม่ถูกต้อง</v>
      </c>
      <c r="S902" s="149" t="str">
        <f>IF(ISNUMBER(R902),
IF(H$2=ตัวเลือก!A$30,"ยังไม่บันทึกข้อมูล",R902*0.27),"ข้อมูลไม่ถูกต้อง")</f>
        <v>ข้อมูลไม่ถูกต้อง</v>
      </c>
      <c r="T902" s="149" t="str">
        <f t="shared" si="110"/>
        <v>ข้อมูลไม่ถูกต้อง</v>
      </c>
      <c r="U902" s="149" t="str">
        <f>IF(ISNUMBER(R902),
IF(H$2=ตัวเลือก!A$30,"ยังไม่บันทึกข้อมูล",R902*0.47),"ข้อมูลไม่ถูกต้อง")</f>
        <v>ข้อมูลไม่ถูกต้อง</v>
      </c>
      <c r="V902" s="149" t="str">
        <f>IF(ISNUMBER(S902),
IF(H$2=ตัวเลือก!A$30,"ยังไม่บันทึกข้อมูล",S902*0.47),"ข้อมูลไม่ถูกต้อง")</f>
        <v>ข้อมูลไม่ถูกต้อง</v>
      </c>
      <c r="W902" s="149" t="str">
        <f t="shared" si="111"/>
        <v>ข้อมูลไม่ถูกต้อง</v>
      </c>
      <c r="X902" s="148" t="str">
        <f t="shared" si="112"/>
        <v>ข้อมูลไม่ถูกต้อง</v>
      </c>
      <c r="Y902" s="38"/>
      <c r="Z902" s="38"/>
      <c r="AA902" s="38"/>
    </row>
    <row r="903" spans="1:27" x14ac:dyDescent="0.45">
      <c r="A903" s="38">
        <v>898</v>
      </c>
      <c r="B903" s="38"/>
      <c r="C903" s="38"/>
      <c r="D903" s="38"/>
      <c r="E903" s="38"/>
      <c r="F903" s="35"/>
      <c r="G903" s="35"/>
      <c r="H903" s="150"/>
      <c r="I903" s="38"/>
      <c r="J903" s="149" t="str">
        <f t="shared" si="113"/>
        <v>รอข้อมูลคอลัมน์ H</v>
      </c>
      <c r="K903" s="150"/>
      <c r="L903" s="150"/>
      <c r="M903" s="150"/>
      <c r="N903" s="149" t="str" cm="1">
        <f t="array" ref="N903">IF(AND(K903:M903=""),"ยังไม่บันทึกข้อมูล",
IF(M903&lt;&gt;"",
IF(M903&gt;=1.3,M903,"เป็นไม้พุ่ม"),
IF(K903+L903&gt;=1.3,K903+L903,"เป็นไม้พุ่ม")))</f>
        <v>ยังไม่บันทึกข้อมูล</v>
      </c>
      <c r="O903" s="149" t="str">
        <f t="shared" ref="O903:O966" si="114">IF(AND(ISNUMBER(J903),ISNUMBER(N903)),0.0702*(((J903^2)*N903))^0.8737,"ข้อมูลไม่ถูกต้อง")</f>
        <v>ข้อมูลไม่ถูกต้อง</v>
      </c>
      <c r="P903" s="149" t="str">
        <f t="shared" ref="P903:P966" si="115">IF(AND(ISNUMBER(J903),ISNUMBER(N903)),0.0093*(((J903^2)*N903))^0.9403,"ข้อมูลไม่ถูกต้อง")</f>
        <v>ข้อมูลไม่ถูกต้อง</v>
      </c>
      <c r="Q903" s="149" t="str">
        <f t="shared" ref="Q903:Q966" si="116">IF(AND(ISNUMBER(K903),ISNUMBER(O903)),0.0244*(((K903^2)*O903))^1.0517,"ข้อมูลไม่ถูกต้อง")</f>
        <v>ข้อมูลไม่ถูกต้อง</v>
      </c>
      <c r="R903" s="149" t="str">
        <f t="shared" ref="R903:R966" si="117">IF(AND(O903&lt;&gt;"ข้อมูลไม่ถูกต้อง",P903&lt;&gt;"ข้อมูลไม่ถูกต้อง",Q903&lt;&gt;"ข้อมูลไม่ถูกต้อง"),O903+P903+Q903,"ข้อมูลไม่ถูกต้อง")</f>
        <v>ข้อมูลไม่ถูกต้อง</v>
      </c>
      <c r="S903" s="149" t="str">
        <f>IF(ISNUMBER(R903),
IF(H$2=ตัวเลือก!A$30,"ยังไม่บันทึกข้อมูล",R903*0.27),"ข้อมูลไม่ถูกต้อง")</f>
        <v>ข้อมูลไม่ถูกต้อง</v>
      </c>
      <c r="T903" s="149" t="str">
        <f t="shared" ref="T903:T966" si="118">IF(AND(ISNUMBER(R903),ISNUMBER(S903)),R903+S903,"ข้อมูลไม่ถูกต้อง")</f>
        <v>ข้อมูลไม่ถูกต้อง</v>
      </c>
      <c r="U903" s="149" t="str">
        <f>IF(ISNUMBER(R903),
IF(H$2=ตัวเลือก!A$30,"ยังไม่บันทึกข้อมูล",R903*0.47),"ข้อมูลไม่ถูกต้อง")</f>
        <v>ข้อมูลไม่ถูกต้อง</v>
      </c>
      <c r="V903" s="149" t="str">
        <f>IF(ISNUMBER(S903),
IF(H$2=ตัวเลือก!A$30,"ยังไม่บันทึกข้อมูล",S903*0.47),"ข้อมูลไม่ถูกต้อง")</f>
        <v>ข้อมูลไม่ถูกต้อง</v>
      </c>
      <c r="W903" s="149" t="str">
        <f t="shared" ref="W903:W966" si="119">IF(AND(ISNUMBER(U903),ISNUMBER(V903)),((U903+V903)/1000),"ข้อมูลไม่ถูกต้อง")</f>
        <v>ข้อมูลไม่ถูกต้อง</v>
      </c>
      <c r="X903" s="148" t="str">
        <f t="shared" si="112"/>
        <v>ข้อมูลไม่ถูกต้อง</v>
      </c>
      <c r="Y903" s="38"/>
      <c r="Z903" s="38"/>
      <c r="AA903" s="38"/>
    </row>
    <row r="904" spans="1:27" x14ac:dyDescent="0.45">
      <c r="A904" s="38">
        <v>899</v>
      </c>
      <c r="B904" s="38"/>
      <c r="C904" s="38"/>
      <c r="D904" s="38"/>
      <c r="E904" s="38"/>
      <c r="F904" s="35"/>
      <c r="G904" s="35"/>
      <c r="H904" s="150"/>
      <c r="I904" s="38"/>
      <c r="J904" s="149" t="str">
        <f t="shared" si="113"/>
        <v>รอข้อมูลคอลัมน์ H</v>
      </c>
      <c r="K904" s="150"/>
      <c r="L904" s="150"/>
      <c r="M904" s="150"/>
      <c r="N904" s="149" t="str" cm="1">
        <f t="array" ref="N904">IF(AND(K904:M904=""),"ยังไม่บันทึกข้อมูล",
IF(M904&lt;&gt;"",
IF(M904&gt;=1.3,M904,"เป็นไม้พุ่ม"),
IF(K904+L904&gt;=1.3,K904+L904,"เป็นไม้พุ่ม")))</f>
        <v>ยังไม่บันทึกข้อมูล</v>
      </c>
      <c r="O904" s="149" t="str">
        <f t="shared" si="114"/>
        <v>ข้อมูลไม่ถูกต้อง</v>
      </c>
      <c r="P904" s="149" t="str">
        <f t="shared" si="115"/>
        <v>ข้อมูลไม่ถูกต้อง</v>
      </c>
      <c r="Q904" s="149" t="str">
        <f t="shared" si="116"/>
        <v>ข้อมูลไม่ถูกต้อง</v>
      </c>
      <c r="R904" s="149" t="str">
        <f t="shared" si="117"/>
        <v>ข้อมูลไม่ถูกต้อง</v>
      </c>
      <c r="S904" s="149" t="str">
        <f>IF(ISNUMBER(R904),
IF(H$2=ตัวเลือก!A$30,"ยังไม่บันทึกข้อมูล",R904*0.27),"ข้อมูลไม่ถูกต้อง")</f>
        <v>ข้อมูลไม่ถูกต้อง</v>
      </c>
      <c r="T904" s="149" t="str">
        <f t="shared" si="118"/>
        <v>ข้อมูลไม่ถูกต้อง</v>
      </c>
      <c r="U904" s="149" t="str">
        <f>IF(ISNUMBER(R904),
IF(H$2=ตัวเลือก!A$30,"ยังไม่บันทึกข้อมูล",R904*0.47),"ข้อมูลไม่ถูกต้อง")</f>
        <v>ข้อมูลไม่ถูกต้อง</v>
      </c>
      <c r="V904" s="149" t="str">
        <f>IF(ISNUMBER(S904),
IF(H$2=ตัวเลือก!A$30,"ยังไม่บันทึกข้อมูล",S904*0.47),"ข้อมูลไม่ถูกต้อง")</f>
        <v>ข้อมูลไม่ถูกต้อง</v>
      </c>
      <c r="W904" s="149" t="str">
        <f t="shared" si="119"/>
        <v>ข้อมูลไม่ถูกต้อง</v>
      </c>
      <c r="X904" s="148" t="str">
        <f t="shared" si="112"/>
        <v>ข้อมูลไม่ถูกต้อง</v>
      </c>
      <c r="Y904" s="38"/>
      <c r="Z904" s="38"/>
      <c r="AA904" s="38"/>
    </row>
    <row r="905" spans="1:27" x14ac:dyDescent="0.45">
      <c r="A905" s="38">
        <v>900</v>
      </c>
      <c r="B905" s="38"/>
      <c r="C905" s="38"/>
      <c r="D905" s="38"/>
      <c r="E905" s="38"/>
      <c r="F905" s="35"/>
      <c r="G905" s="35"/>
      <c r="H905" s="150"/>
      <c r="I905" s="38"/>
      <c r="J905" s="149" t="str">
        <f t="shared" si="113"/>
        <v>รอข้อมูลคอลัมน์ H</v>
      </c>
      <c r="K905" s="150"/>
      <c r="L905" s="150"/>
      <c r="M905" s="150"/>
      <c r="N905" s="149" t="str" cm="1">
        <f t="array" ref="N905">IF(AND(K905:M905=""),"ยังไม่บันทึกข้อมูล",
IF(M905&lt;&gt;"",
IF(M905&gt;=1.3,M905,"เป็นไม้พุ่ม"),
IF(K905+L905&gt;=1.3,K905+L905,"เป็นไม้พุ่ม")))</f>
        <v>ยังไม่บันทึกข้อมูล</v>
      </c>
      <c r="O905" s="149" t="str">
        <f t="shared" si="114"/>
        <v>ข้อมูลไม่ถูกต้อง</v>
      </c>
      <c r="P905" s="149" t="str">
        <f t="shared" si="115"/>
        <v>ข้อมูลไม่ถูกต้อง</v>
      </c>
      <c r="Q905" s="149" t="str">
        <f t="shared" si="116"/>
        <v>ข้อมูลไม่ถูกต้อง</v>
      </c>
      <c r="R905" s="149" t="str">
        <f t="shared" si="117"/>
        <v>ข้อมูลไม่ถูกต้อง</v>
      </c>
      <c r="S905" s="149" t="str">
        <f>IF(ISNUMBER(R905),
IF(H$2=ตัวเลือก!A$30,"ยังไม่บันทึกข้อมูล",R905*0.27),"ข้อมูลไม่ถูกต้อง")</f>
        <v>ข้อมูลไม่ถูกต้อง</v>
      </c>
      <c r="T905" s="149" t="str">
        <f t="shared" si="118"/>
        <v>ข้อมูลไม่ถูกต้อง</v>
      </c>
      <c r="U905" s="149" t="str">
        <f>IF(ISNUMBER(R905),
IF(H$2=ตัวเลือก!A$30,"ยังไม่บันทึกข้อมูล",R905*0.47),"ข้อมูลไม่ถูกต้อง")</f>
        <v>ข้อมูลไม่ถูกต้อง</v>
      </c>
      <c r="V905" s="149" t="str">
        <f>IF(ISNUMBER(S905),
IF(H$2=ตัวเลือก!A$30,"ยังไม่บันทึกข้อมูล",S905*0.47),"ข้อมูลไม่ถูกต้อง")</f>
        <v>ข้อมูลไม่ถูกต้อง</v>
      </c>
      <c r="W905" s="149" t="str">
        <f t="shared" si="119"/>
        <v>ข้อมูลไม่ถูกต้อง</v>
      </c>
      <c r="X905" s="148" t="str">
        <f t="shared" si="112"/>
        <v>ข้อมูลไม่ถูกต้อง</v>
      </c>
      <c r="Y905" s="38"/>
      <c r="Z905" s="38"/>
      <c r="AA905" s="38"/>
    </row>
    <row r="906" spans="1:27" x14ac:dyDescent="0.45">
      <c r="A906" s="38">
        <v>901</v>
      </c>
      <c r="B906" s="38"/>
      <c r="C906" s="38"/>
      <c r="D906" s="38"/>
      <c r="E906" s="38"/>
      <c r="F906" s="35"/>
      <c r="G906" s="35"/>
      <c r="H906" s="150"/>
      <c r="I906" s="38"/>
      <c r="J906" s="149" t="str">
        <f t="shared" si="113"/>
        <v>รอข้อมูลคอลัมน์ H</v>
      </c>
      <c r="K906" s="150"/>
      <c r="L906" s="150"/>
      <c r="M906" s="150"/>
      <c r="N906" s="149" t="str" cm="1">
        <f t="array" ref="N906">IF(AND(K906:M906=""),"ยังไม่บันทึกข้อมูล",
IF(M906&lt;&gt;"",
IF(M906&gt;=1.3,M906,"เป็นไม้พุ่ม"),
IF(K906+L906&gt;=1.3,K906+L906,"เป็นไม้พุ่ม")))</f>
        <v>ยังไม่บันทึกข้อมูล</v>
      </c>
      <c r="O906" s="149" t="str">
        <f t="shared" si="114"/>
        <v>ข้อมูลไม่ถูกต้อง</v>
      </c>
      <c r="P906" s="149" t="str">
        <f t="shared" si="115"/>
        <v>ข้อมูลไม่ถูกต้อง</v>
      </c>
      <c r="Q906" s="149" t="str">
        <f t="shared" si="116"/>
        <v>ข้อมูลไม่ถูกต้อง</v>
      </c>
      <c r="R906" s="149" t="str">
        <f t="shared" si="117"/>
        <v>ข้อมูลไม่ถูกต้อง</v>
      </c>
      <c r="S906" s="149" t="str">
        <f>IF(ISNUMBER(R906),
IF(H$2=ตัวเลือก!A$30,"ยังไม่บันทึกข้อมูล",R906*0.27),"ข้อมูลไม่ถูกต้อง")</f>
        <v>ข้อมูลไม่ถูกต้อง</v>
      </c>
      <c r="T906" s="149" t="str">
        <f t="shared" si="118"/>
        <v>ข้อมูลไม่ถูกต้อง</v>
      </c>
      <c r="U906" s="149" t="str">
        <f>IF(ISNUMBER(R906),
IF(H$2=ตัวเลือก!A$30,"ยังไม่บันทึกข้อมูล",R906*0.47),"ข้อมูลไม่ถูกต้อง")</f>
        <v>ข้อมูลไม่ถูกต้อง</v>
      </c>
      <c r="V906" s="149" t="str">
        <f>IF(ISNUMBER(S906),
IF(H$2=ตัวเลือก!A$30,"ยังไม่บันทึกข้อมูล",S906*0.47),"ข้อมูลไม่ถูกต้อง")</f>
        <v>ข้อมูลไม่ถูกต้อง</v>
      </c>
      <c r="W906" s="149" t="str">
        <f t="shared" si="119"/>
        <v>ข้อมูลไม่ถูกต้อง</v>
      </c>
      <c r="X906" s="148" t="str">
        <f t="shared" si="112"/>
        <v>ข้อมูลไม่ถูกต้อง</v>
      </c>
      <c r="Y906" s="38"/>
      <c r="Z906" s="38"/>
      <c r="AA906" s="38"/>
    </row>
    <row r="907" spans="1:27" x14ac:dyDescent="0.45">
      <c r="A907" s="38">
        <v>902</v>
      </c>
      <c r="B907" s="38"/>
      <c r="C907" s="38"/>
      <c r="D907" s="38"/>
      <c r="E907" s="38"/>
      <c r="F907" s="35"/>
      <c r="G907" s="35"/>
      <c r="H907" s="150"/>
      <c r="I907" s="38"/>
      <c r="J907" s="149" t="str">
        <f t="shared" si="113"/>
        <v>รอข้อมูลคอลัมน์ H</v>
      </c>
      <c r="K907" s="150"/>
      <c r="L907" s="150"/>
      <c r="M907" s="150"/>
      <c r="N907" s="149" t="str" cm="1">
        <f t="array" ref="N907">IF(AND(K907:M907=""),"ยังไม่บันทึกข้อมูล",
IF(M907&lt;&gt;"",
IF(M907&gt;=1.3,M907,"เป็นไม้พุ่ม"),
IF(K907+L907&gt;=1.3,K907+L907,"เป็นไม้พุ่ม")))</f>
        <v>ยังไม่บันทึกข้อมูล</v>
      </c>
      <c r="O907" s="149" t="str">
        <f t="shared" si="114"/>
        <v>ข้อมูลไม่ถูกต้อง</v>
      </c>
      <c r="P907" s="149" t="str">
        <f t="shared" si="115"/>
        <v>ข้อมูลไม่ถูกต้อง</v>
      </c>
      <c r="Q907" s="149" t="str">
        <f t="shared" si="116"/>
        <v>ข้อมูลไม่ถูกต้อง</v>
      </c>
      <c r="R907" s="149" t="str">
        <f t="shared" si="117"/>
        <v>ข้อมูลไม่ถูกต้อง</v>
      </c>
      <c r="S907" s="149" t="str">
        <f>IF(ISNUMBER(R907),
IF(H$2=ตัวเลือก!A$30,"ยังไม่บันทึกข้อมูล",R907*0.27),"ข้อมูลไม่ถูกต้อง")</f>
        <v>ข้อมูลไม่ถูกต้อง</v>
      </c>
      <c r="T907" s="149" t="str">
        <f t="shared" si="118"/>
        <v>ข้อมูลไม่ถูกต้อง</v>
      </c>
      <c r="U907" s="149" t="str">
        <f>IF(ISNUMBER(R907),
IF(H$2=ตัวเลือก!A$30,"ยังไม่บันทึกข้อมูล",R907*0.47),"ข้อมูลไม่ถูกต้อง")</f>
        <v>ข้อมูลไม่ถูกต้อง</v>
      </c>
      <c r="V907" s="149" t="str">
        <f>IF(ISNUMBER(S907),
IF(H$2=ตัวเลือก!A$30,"ยังไม่บันทึกข้อมูล",S907*0.47),"ข้อมูลไม่ถูกต้อง")</f>
        <v>ข้อมูลไม่ถูกต้อง</v>
      </c>
      <c r="W907" s="149" t="str">
        <f t="shared" si="119"/>
        <v>ข้อมูลไม่ถูกต้อง</v>
      </c>
      <c r="X907" s="148" t="str">
        <f t="shared" si="112"/>
        <v>ข้อมูลไม่ถูกต้อง</v>
      </c>
      <c r="Y907" s="38"/>
      <c r="Z907" s="38"/>
      <c r="AA907" s="38"/>
    </row>
    <row r="908" spans="1:27" x14ac:dyDescent="0.45">
      <c r="A908" s="38">
        <v>903</v>
      </c>
      <c r="B908" s="38"/>
      <c r="C908" s="38"/>
      <c r="D908" s="38"/>
      <c r="E908" s="38"/>
      <c r="F908" s="35"/>
      <c r="G908" s="35"/>
      <c r="H908" s="150"/>
      <c r="I908" s="38"/>
      <c r="J908" s="149" t="str">
        <f t="shared" si="113"/>
        <v>รอข้อมูลคอลัมน์ H</v>
      </c>
      <c r="K908" s="150"/>
      <c r="L908" s="150"/>
      <c r="M908" s="150"/>
      <c r="N908" s="149" t="str" cm="1">
        <f t="array" ref="N908">IF(AND(K908:M908=""),"ยังไม่บันทึกข้อมูล",
IF(M908&lt;&gt;"",
IF(M908&gt;=1.3,M908,"เป็นไม้พุ่ม"),
IF(K908+L908&gt;=1.3,K908+L908,"เป็นไม้พุ่ม")))</f>
        <v>ยังไม่บันทึกข้อมูล</v>
      </c>
      <c r="O908" s="149" t="str">
        <f t="shared" si="114"/>
        <v>ข้อมูลไม่ถูกต้อง</v>
      </c>
      <c r="P908" s="149" t="str">
        <f t="shared" si="115"/>
        <v>ข้อมูลไม่ถูกต้อง</v>
      </c>
      <c r="Q908" s="149" t="str">
        <f t="shared" si="116"/>
        <v>ข้อมูลไม่ถูกต้อง</v>
      </c>
      <c r="R908" s="149" t="str">
        <f t="shared" si="117"/>
        <v>ข้อมูลไม่ถูกต้อง</v>
      </c>
      <c r="S908" s="149" t="str">
        <f>IF(ISNUMBER(R908),
IF(H$2=ตัวเลือก!A$30,"ยังไม่บันทึกข้อมูล",R908*0.27),"ข้อมูลไม่ถูกต้อง")</f>
        <v>ข้อมูลไม่ถูกต้อง</v>
      </c>
      <c r="T908" s="149" t="str">
        <f t="shared" si="118"/>
        <v>ข้อมูลไม่ถูกต้อง</v>
      </c>
      <c r="U908" s="149" t="str">
        <f>IF(ISNUMBER(R908),
IF(H$2=ตัวเลือก!A$30,"ยังไม่บันทึกข้อมูล",R908*0.47),"ข้อมูลไม่ถูกต้อง")</f>
        <v>ข้อมูลไม่ถูกต้อง</v>
      </c>
      <c r="V908" s="149" t="str">
        <f>IF(ISNUMBER(S908),
IF(H$2=ตัวเลือก!A$30,"ยังไม่บันทึกข้อมูล",S908*0.47),"ข้อมูลไม่ถูกต้อง")</f>
        <v>ข้อมูลไม่ถูกต้อง</v>
      </c>
      <c r="W908" s="149" t="str">
        <f t="shared" si="119"/>
        <v>ข้อมูลไม่ถูกต้อง</v>
      </c>
      <c r="X908" s="148" t="str">
        <f t="shared" ref="X908:X971" si="120">IF(ISNUMBER(W908),W908*(44/12),"ข้อมูลไม่ถูกต้อง")</f>
        <v>ข้อมูลไม่ถูกต้อง</v>
      </c>
      <c r="Y908" s="38"/>
      <c r="Z908" s="38"/>
      <c r="AA908" s="38"/>
    </row>
    <row r="909" spans="1:27" x14ac:dyDescent="0.45">
      <c r="A909" s="38">
        <v>904</v>
      </c>
      <c r="B909" s="38"/>
      <c r="C909" s="38"/>
      <c r="D909" s="38"/>
      <c r="E909" s="38"/>
      <c r="F909" s="35"/>
      <c r="G909" s="35"/>
      <c r="H909" s="150"/>
      <c r="I909" s="38"/>
      <c r="J909" s="149" t="str">
        <f t="shared" si="113"/>
        <v>รอข้อมูลคอลัมน์ H</v>
      </c>
      <c r="K909" s="150"/>
      <c r="L909" s="150"/>
      <c r="M909" s="150"/>
      <c r="N909" s="149" t="str" cm="1">
        <f t="array" ref="N909">IF(AND(K909:M909=""),"ยังไม่บันทึกข้อมูล",
IF(M909&lt;&gt;"",
IF(M909&gt;=1.3,M909,"เป็นไม้พุ่ม"),
IF(K909+L909&gt;=1.3,K909+L909,"เป็นไม้พุ่ม")))</f>
        <v>ยังไม่บันทึกข้อมูล</v>
      </c>
      <c r="O909" s="149" t="str">
        <f t="shared" si="114"/>
        <v>ข้อมูลไม่ถูกต้อง</v>
      </c>
      <c r="P909" s="149" t="str">
        <f t="shared" si="115"/>
        <v>ข้อมูลไม่ถูกต้อง</v>
      </c>
      <c r="Q909" s="149" t="str">
        <f t="shared" si="116"/>
        <v>ข้อมูลไม่ถูกต้อง</v>
      </c>
      <c r="R909" s="149" t="str">
        <f t="shared" si="117"/>
        <v>ข้อมูลไม่ถูกต้อง</v>
      </c>
      <c r="S909" s="149" t="str">
        <f>IF(ISNUMBER(R909),
IF(H$2=ตัวเลือก!A$30,"ยังไม่บันทึกข้อมูล",R909*0.27),"ข้อมูลไม่ถูกต้อง")</f>
        <v>ข้อมูลไม่ถูกต้อง</v>
      </c>
      <c r="T909" s="149" t="str">
        <f t="shared" si="118"/>
        <v>ข้อมูลไม่ถูกต้อง</v>
      </c>
      <c r="U909" s="149" t="str">
        <f>IF(ISNUMBER(R909),
IF(H$2=ตัวเลือก!A$30,"ยังไม่บันทึกข้อมูล",R909*0.47),"ข้อมูลไม่ถูกต้อง")</f>
        <v>ข้อมูลไม่ถูกต้อง</v>
      </c>
      <c r="V909" s="149" t="str">
        <f>IF(ISNUMBER(S909),
IF(H$2=ตัวเลือก!A$30,"ยังไม่บันทึกข้อมูล",S909*0.47),"ข้อมูลไม่ถูกต้อง")</f>
        <v>ข้อมูลไม่ถูกต้อง</v>
      </c>
      <c r="W909" s="149" t="str">
        <f t="shared" si="119"/>
        <v>ข้อมูลไม่ถูกต้อง</v>
      </c>
      <c r="X909" s="148" t="str">
        <f t="shared" si="120"/>
        <v>ข้อมูลไม่ถูกต้อง</v>
      </c>
      <c r="Y909" s="38"/>
      <c r="Z909" s="38"/>
      <c r="AA909" s="38"/>
    </row>
    <row r="910" spans="1:27" x14ac:dyDescent="0.45">
      <c r="A910" s="38">
        <v>905</v>
      </c>
      <c r="B910" s="38"/>
      <c r="C910" s="38"/>
      <c r="D910" s="38"/>
      <c r="E910" s="38"/>
      <c r="F910" s="35"/>
      <c r="G910" s="35"/>
      <c r="H910" s="150"/>
      <c r="I910" s="38"/>
      <c r="J910" s="149" t="str">
        <f t="shared" si="113"/>
        <v>รอข้อมูลคอลัมน์ H</v>
      </c>
      <c r="K910" s="150"/>
      <c r="L910" s="150"/>
      <c r="M910" s="150"/>
      <c r="N910" s="149" t="str" cm="1">
        <f t="array" ref="N910">IF(AND(K910:M910=""),"ยังไม่บันทึกข้อมูล",
IF(M910&lt;&gt;"",
IF(M910&gt;=1.3,M910,"เป็นไม้พุ่ม"),
IF(K910+L910&gt;=1.3,K910+L910,"เป็นไม้พุ่ม")))</f>
        <v>ยังไม่บันทึกข้อมูล</v>
      </c>
      <c r="O910" s="149" t="str">
        <f t="shared" si="114"/>
        <v>ข้อมูลไม่ถูกต้อง</v>
      </c>
      <c r="P910" s="149" t="str">
        <f t="shared" si="115"/>
        <v>ข้อมูลไม่ถูกต้อง</v>
      </c>
      <c r="Q910" s="149" t="str">
        <f t="shared" si="116"/>
        <v>ข้อมูลไม่ถูกต้อง</v>
      </c>
      <c r="R910" s="149" t="str">
        <f t="shared" si="117"/>
        <v>ข้อมูลไม่ถูกต้อง</v>
      </c>
      <c r="S910" s="149" t="str">
        <f>IF(ISNUMBER(R910),
IF(H$2=ตัวเลือก!A$30,"ยังไม่บันทึกข้อมูล",R910*0.27),"ข้อมูลไม่ถูกต้อง")</f>
        <v>ข้อมูลไม่ถูกต้อง</v>
      </c>
      <c r="T910" s="149" t="str">
        <f t="shared" si="118"/>
        <v>ข้อมูลไม่ถูกต้อง</v>
      </c>
      <c r="U910" s="149" t="str">
        <f>IF(ISNUMBER(R910),
IF(H$2=ตัวเลือก!A$30,"ยังไม่บันทึกข้อมูล",R910*0.47),"ข้อมูลไม่ถูกต้อง")</f>
        <v>ข้อมูลไม่ถูกต้อง</v>
      </c>
      <c r="V910" s="149" t="str">
        <f>IF(ISNUMBER(S910),
IF(H$2=ตัวเลือก!A$30,"ยังไม่บันทึกข้อมูล",S910*0.47),"ข้อมูลไม่ถูกต้อง")</f>
        <v>ข้อมูลไม่ถูกต้อง</v>
      </c>
      <c r="W910" s="149" t="str">
        <f t="shared" si="119"/>
        <v>ข้อมูลไม่ถูกต้อง</v>
      </c>
      <c r="X910" s="148" t="str">
        <f t="shared" si="120"/>
        <v>ข้อมูลไม่ถูกต้อง</v>
      </c>
      <c r="Y910" s="38"/>
      <c r="Z910" s="38"/>
      <c r="AA910" s="38"/>
    </row>
    <row r="911" spans="1:27" x14ac:dyDescent="0.45">
      <c r="A911" s="38">
        <v>906</v>
      </c>
      <c r="B911" s="38"/>
      <c r="C911" s="38"/>
      <c r="D911" s="38"/>
      <c r="E911" s="38"/>
      <c r="F911" s="35"/>
      <c r="G911" s="35"/>
      <c r="H911" s="150"/>
      <c r="I911" s="38"/>
      <c r="J911" s="149" t="str">
        <f t="shared" ref="J911:J974" si="121">IF(H911="","รอข้อมูลคอลัมน์ H",
IF(H911/PI()&gt;=4.5,H911/PI(),"ไม่นำมาคำนวณ"))</f>
        <v>รอข้อมูลคอลัมน์ H</v>
      </c>
      <c r="K911" s="150"/>
      <c r="L911" s="150"/>
      <c r="M911" s="150"/>
      <c r="N911" s="149" t="str" cm="1">
        <f t="array" ref="N911">IF(AND(K911:M911=""),"ยังไม่บันทึกข้อมูล",
IF(M911&lt;&gt;"",
IF(M911&gt;=1.3,M911,"เป็นไม้พุ่ม"),
IF(K911+L911&gt;=1.3,K911+L911,"เป็นไม้พุ่ม")))</f>
        <v>ยังไม่บันทึกข้อมูล</v>
      </c>
      <c r="O911" s="149" t="str">
        <f t="shared" si="114"/>
        <v>ข้อมูลไม่ถูกต้อง</v>
      </c>
      <c r="P911" s="149" t="str">
        <f t="shared" si="115"/>
        <v>ข้อมูลไม่ถูกต้อง</v>
      </c>
      <c r="Q911" s="149" t="str">
        <f t="shared" si="116"/>
        <v>ข้อมูลไม่ถูกต้อง</v>
      </c>
      <c r="R911" s="149" t="str">
        <f t="shared" si="117"/>
        <v>ข้อมูลไม่ถูกต้อง</v>
      </c>
      <c r="S911" s="149" t="str">
        <f>IF(ISNUMBER(R911),
IF(H$2=ตัวเลือก!A$30,"ยังไม่บันทึกข้อมูล",R911*0.27),"ข้อมูลไม่ถูกต้อง")</f>
        <v>ข้อมูลไม่ถูกต้อง</v>
      </c>
      <c r="T911" s="149" t="str">
        <f t="shared" si="118"/>
        <v>ข้อมูลไม่ถูกต้อง</v>
      </c>
      <c r="U911" s="149" t="str">
        <f>IF(ISNUMBER(R911),
IF(H$2=ตัวเลือก!A$30,"ยังไม่บันทึกข้อมูล",R911*0.47),"ข้อมูลไม่ถูกต้อง")</f>
        <v>ข้อมูลไม่ถูกต้อง</v>
      </c>
      <c r="V911" s="149" t="str">
        <f>IF(ISNUMBER(S911),
IF(H$2=ตัวเลือก!A$30,"ยังไม่บันทึกข้อมูล",S911*0.47),"ข้อมูลไม่ถูกต้อง")</f>
        <v>ข้อมูลไม่ถูกต้อง</v>
      </c>
      <c r="W911" s="149" t="str">
        <f t="shared" si="119"/>
        <v>ข้อมูลไม่ถูกต้อง</v>
      </c>
      <c r="X911" s="148" t="str">
        <f t="shared" si="120"/>
        <v>ข้อมูลไม่ถูกต้อง</v>
      </c>
      <c r="Y911" s="38"/>
      <c r="Z911" s="38"/>
      <c r="AA911" s="38"/>
    </row>
    <row r="912" spans="1:27" x14ac:dyDescent="0.45">
      <c r="A912" s="38">
        <v>907</v>
      </c>
      <c r="B912" s="38"/>
      <c r="C912" s="38"/>
      <c r="D912" s="38"/>
      <c r="E912" s="38"/>
      <c r="F912" s="35"/>
      <c r="G912" s="35"/>
      <c r="H912" s="150"/>
      <c r="I912" s="38"/>
      <c r="J912" s="149" t="str">
        <f t="shared" si="121"/>
        <v>รอข้อมูลคอลัมน์ H</v>
      </c>
      <c r="K912" s="150"/>
      <c r="L912" s="150"/>
      <c r="M912" s="150"/>
      <c r="N912" s="149" t="str" cm="1">
        <f t="array" ref="N912">IF(AND(K912:M912=""),"ยังไม่บันทึกข้อมูล",
IF(M912&lt;&gt;"",
IF(M912&gt;=1.3,M912,"เป็นไม้พุ่ม"),
IF(K912+L912&gt;=1.3,K912+L912,"เป็นไม้พุ่ม")))</f>
        <v>ยังไม่บันทึกข้อมูล</v>
      </c>
      <c r="O912" s="149" t="str">
        <f t="shared" si="114"/>
        <v>ข้อมูลไม่ถูกต้อง</v>
      </c>
      <c r="P912" s="149" t="str">
        <f t="shared" si="115"/>
        <v>ข้อมูลไม่ถูกต้อง</v>
      </c>
      <c r="Q912" s="149" t="str">
        <f t="shared" si="116"/>
        <v>ข้อมูลไม่ถูกต้อง</v>
      </c>
      <c r="R912" s="149" t="str">
        <f t="shared" si="117"/>
        <v>ข้อมูลไม่ถูกต้อง</v>
      </c>
      <c r="S912" s="149" t="str">
        <f>IF(ISNUMBER(R912),
IF(H$2=ตัวเลือก!A$30,"ยังไม่บันทึกข้อมูล",R912*0.27),"ข้อมูลไม่ถูกต้อง")</f>
        <v>ข้อมูลไม่ถูกต้อง</v>
      </c>
      <c r="T912" s="149" t="str">
        <f t="shared" si="118"/>
        <v>ข้อมูลไม่ถูกต้อง</v>
      </c>
      <c r="U912" s="149" t="str">
        <f>IF(ISNUMBER(R912),
IF(H$2=ตัวเลือก!A$30,"ยังไม่บันทึกข้อมูล",R912*0.47),"ข้อมูลไม่ถูกต้อง")</f>
        <v>ข้อมูลไม่ถูกต้อง</v>
      </c>
      <c r="V912" s="149" t="str">
        <f>IF(ISNUMBER(S912),
IF(H$2=ตัวเลือก!A$30,"ยังไม่บันทึกข้อมูล",S912*0.47),"ข้อมูลไม่ถูกต้อง")</f>
        <v>ข้อมูลไม่ถูกต้อง</v>
      </c>
      <c r="W912" s="149" t="str">
        <f t="shared" si="119"/>
        <v>ข้อมูลไม่ถูกต้อง</v>
      </c>
      <c r="X912" s="148" t="str">
        <f t="shared" si="120"/>
        <v>ข้อมูลไม่ถูกต้อง</v>
      </c>
      <c r="Y912" s="38"/>
      <c r="Z912" s="38"/>
      <c r="AA912" s="38"/>
    </row>
    <row r="913" spans="1:27" x14ac:dyDescent="0.45">
      <c r="A913" s="38">
        <v>908</v>
      </c>
      <c r="B913" s="38"/>
      <c r="C913" s="38"/>
      <c r="D913" s="38"/>
      <c r="E913" s="38"/>
      <c r="F913" s="35"/>
      <c r="G913" s="35"/>
      <c r="H913" s="150"/>
      <c r="I913" s="38"/>
      <c r="J913" s="149" t="str">
        <f t="shared" si="121"/>
        <v>รอข้อมูลคอลัมน์ H</v>
      </c>
      <c r="K913" s="150"/>
      <c r="L913" s="150"/>
      <c r="M913" s="150"/>
      <c r="N913" s="149" t="str" cm="1">
        <f t="array" ref="N913">IF(AND(K913:M913=""),"ยังไม่บันทึกข้อมูล",
IF(M913&lt;&gt;"",
IF(M913&gt;=1.3,M913,"เป็นไม้พุ่ม"),
IF(K913+L913&gt;=1.3,K913+L913,"เป็นไม้พุ่ม")))</f>
        <v>ยังไม่บันทึกข้อมูล</v>
      </c>
      <c r="O913" s="149" t="str">
        <f t="shared" si="114"/>
        <v>ข้อมูลไม่ถูกต้อง</v>
      </c>
      <c r="P913" s="149" t="str">
        <f t="shared" si="115"/>
        <v>ข้อมูลไม่ถูกต้อง</v>
      </c>
      <c r="Q913" s="149" t="str">
        <f t="shared" si="116"/>
        <v>ข้อมูลไม่ถูกต้อง</v>
      </c>
      <c r="R913" s="149" t="str">
        <f t="shared" si="117"/>
        <v>ข้อมูลไม่ถูกต้อง</v>
      </c>
      <c r="S913" s="149" t="str">
        <f>IF(ISNUMBER(R913),
IF(H$2=ตัวเลือก!A$30,"ยังไม่บันทึกข้อมูล",R913*0.27),"ข้อมูลไม่ถูกต้อง")</f>
        <v>ข้อมูลไม่ถูกต้อง</v>
      </c>
      <c r="T913" s="149" t="str">
        <f t="shared" si="118"/>
        <v>ข้อมูลไม่ถูกต้อง</v>
      </c>
      <c r="U913" s="149" t="str">
        <f>IF(ISNUMBER(R913),
IF(H$2=ตัวเลือก!A$30,"ยังไม่บันทึกข้อมูล",R913*0.47),"ข้อมูลไม่ถูกต้อง")</f>
        <v>ข้อมูลไม่ถูกต้อง</v>
      </c>
      <c r="V913" s="149" t="str">
        <f>IF(ISNUMBER(S913),
IF(H$2=ตัวเลือก!A$30,"ยังไม่บันทึกข้อมูล",S913*0.47),"ข้อมูลไม่ถูกต้อง")</f>
        <v>ข้อมูลไม่ถูกต้อง</v>
      </c>
      <c r="W913" s="149" t="str">
        <f t="shared" si="119"/>
        <v>ข้อมูลไม่ถูกต้อง</v>
      </c>
      <c r="X913" s="148" t="str">
        <f t="shared" si="120"/>
        <v>ข้อมูลไม่ถูกต้อง</v>
      </c>
      <c r="Y913" s="38"/>
      <c r="Z913" s="38"/>
      <c r="AA913" s="38"/>
    </row>
    <row r="914" spans="1:27" x14ac:dyDescent="0.45">
      <c r="A914" s="38">
        <v>909</v>
      </c>
      <c r="B914" s="38"/>
      <c r="C914" s="38"/>
      <c r="D914" s="38"/>
      <c r="E914" s="38"/>
      <c r="F914" s="35"/>
      <c r="G914" s="35"/>
      <c r="H914" s="150"/>
      <c r="I914" s="38"/>
      <c r="J914" s="149" t="str">
        <f t="shared" si="121"/>
        <v>รอข้อมูลคอลัมน์ H</v>
      </c>
      <c r="K914" s="150"/>
      <c r="L914" s="150"/>
      <c r="M914" s="150"/>
      <c r="N914" s="149" t="str" cm="1">
        <f t="array" ref="N914">IF(AND(K914:M914=""),"ยังไม่บันทึกข้อมูล",
IF(M914&lt;&gt;"",
IF(M914&gt;=1.3,M914,"เป็นไม้พุ่ม"),
IF(K914+L914&gt;=1.3,K914+L914,"เป็นไม้พุ่ม")))</f>
        <v>ยังไม่บันทึกข้อมูล</v>
      </c>
      <c r="O914" s="149" t="str">
        <f t="shared" si="114"/>
        <v>ข้อมูลไม่ถูกต้อง</v>
      </c>
      <c r="P914" s="149" t="str">
        <f t="shared" si="115"/>
        <v>ข้อมูลไม่ถูกต้อง</v>
      </c>
      <c r="Q914" s="149" t="str">
        <f t="shared" si="116"/>
        <v>ข้อมูลไม่ถูกต้อง</v>
      </c>
      <c r="R914" s="149" t="str">
        <f t="shared" si="117"/>
        <v>ข้อมูลไม่ถูกต้อง</v>
      </c>
      <c r="S914" s="149" t="str">
        <f>IF(ISNUMBER(R914),
IF(H$2=ตัวเลือก!A$30,"ยังไม่บันทึกข้อมูล",R914*0.27),"ข้อมูลไม่ถูกต้อง")</f>
        <v>ข้อมูลไม่ถูกต้อง</v>
      </c>
      <c r="T914" s="149" t="str">
        <f t="shared" si="118"/>
        <v>ข้อมูลไม่ถูกต้อง</v>
      </c>
      <c r="U914" s="149" t="str">
        <f>IF(ISNUMBER(R914),
IF(H$2=ตัวเลือก!A$30,"ยังไม่บันทึกข้อมูล",R914*0.47),"ข้อมูลไม่ถูกต้อง")</f>
        <v>ข้อมูลไม่ถูกต้อง</v>
      </c>
      <c r="V914" s="149" t="str">
        <f>IF(ISNUMBER(S914),
IF(H$2=ตัวเลือก!A$30,"ยังไม่บันทึกข้อมูล",S914*0.47),"ข้อมูลไม่ถูกต้อง")</f>
        <v>ข้อมูลไม่ถูกต้อง</v>
      </c>
      <c r="W914" s="149" t="str">
        <f t="shared" si="119"/>
        <v>ข้อมูลไม่ถูกต้อง</v>
      </c>
      <c r="X914" s="148" t="str">
        <f t="shared" si="120"/>
        <v>ข้อมูลไม่ถูกต้อง</v>
      </c>
      <c r="Y914" s="38"/>
      <c r="Z914" s="38"/>
      <c r="AA914" s="38"/>
    </row>
    <row r="915" spans="1:27" x14ac:dyDescent="0.45">
      <c r="A915" s="38">
        <v>910</v>
      </c>
      <c r="B915" s="38"/>
      <c r="C915" s="38"/>
      <c r="D915" s="38"/>
      <c r="E915" s="38"/>
      <c r="F915" s="35"/>
      <c r="G915" s="35"/>
      <c r="H915" s="150"/>
      <c r="I915" s="38"/>
      <c r="J915" s="149" t="str">
        <f t="shared" si="121"/>
        <v>รอข้อมูลคอลัมน์ H</v>
      </c>
      <c r="K915" s="150"/>
      <c r="L915" s="150"/>
      <c r="M915" s="150"/>
      <c r="N915" s="149" t="str" cm="1">
        <f t="array" ref="N915">IF(AND(K915:M915=""),"ยังไม่บันทึกข้อมูล",
IF(M915&lt;&gt;"",
IF(M915&gt;=1.3,M915,"เป็นไม้พุ่ม"),
IF(K915+L915&gt;=1.3,K915+L915,"เป็นไม้พุ่ม")))</f>
        <v>ยังไม่บันทึกข้อมูล</v>
      </c>
      <c r="O915" s="149" t="str">
        <f t="shared" si="114"/>
        <v>ข้อมูลไม่ถูกต้อง</v>
      </c>
      <c r="P915" s="149" t="str">
        <f t="shared" si="115"/>
        <v>ข้อมูลไม่ถูกต้อง</v>
      </c>
      <c r="Q915" s="149" t="str">
        <f t="shared" si="116"/>
        <v>ข้อมูลไม่ถูกต้อง</v>
      </c>
      <c r="R915" s="149" t="str">
        <f t="shared" si="117"/>
        <v>ข้อมูลไม่ถูกต้อง</v>
      </c>
      <c r="S915" s="149" t="str">
        <f>IF(ISNUMBER(R915),
IF(H$2=ตัวเลือก!A$30,"ยังไม่บันทึกข้อมูล",R915*0.27),"ข้อมูลไม่ถูกต้อง")</f>
        <v>ข้อมูลไม่ถูกต้อง</v>
      </c>
      <c r="T915" s="149" t="str">
        <f t="shared" si="118"/>
        <v>ข้อมูลไม่ถูกต้อง</v>
      </c>
      <c r="U915" s="149" t="str">
        <f>IF(ISNUMBER(R915),
IF(H$2=ตัวเลือก!A$30,"ยังไม่บันทึกข้อมูล",R915*0.47),"ข้อมูลไม่ถูกต้อง")</f>
        <v>ข้อมูลไม่ถูกต้อง</v>
      </c>
      <c r="V915" s="149" t="str">
        <f>IF(ISNUMBER(S915),
IF(H$2=ตัวเลือก!A$30,"ยังไม่บันทึกข้อมูล",S915*0.47),"ข้อมูลไม่ถูกต้อง")</f>
        <v>ข้อมูลไม่ถูกต้อง</v>
      </c>
      <c r="W915" s="149" t="str">
        <f t="shared" si="119"/>
        <v>ข้อมูลไม่ถูกต้อง</v>
      </c>
      <c r="X915" s="148" t="str">
        <f t="shared" si="120"/>
        <v>ข้อมูลไม่ถูกต้อง</v>
      </c>
      <c r="Y915" s="38"/>
      <c r="Z915" s="38"/>
      <c r="AA915" s="38"/>
    </row>
    <row r="916" spans="1:27" x14ac:dyDescent="0.45">
      <c r="A916" s="38">
        <v>911</v>
      </c>
      <c r="B916" s="38"/>
      <c r="C916" s="38"/>
      <c r="D916" s="38"/>
      <c r="E916" s="38"/>
      <c r="F916" s="35"/>
      <c r="G916" s="35"/>
      <c r="H916" s="150"/>
      <c r="I916" s="38"/>
      <c r="J916" s="149" t="str">
        <f t="shared" si="121"/>
        <v>รอข้อมูลคอลัมน์ H</v>
      </c>
      <c r="K916" s="150"/>
      <c r="L916" s="150"/>
      <c r="M916" s="150"/>
      <c r="N916" s="149" t="str" cm="1">
        <f t="array" ref="N916">IF(AND(K916:M916=""),"ยังไม่บันทึกข้อมูล",
IF(M916&lt;&gt;"",
IF(M916&gt;=1.3,M916,"เป็นไม้พุ่ม"),
IF(K916+L916&gt;=1.3,K916+L916,"เป็นไม้พุ่ม")))</f>
        <v>ยังไม่บันทึกข้อมูล</v>
      </c>
      <c r="O916" s="149" t="str">
        <f t="shared" si="114"/>
        <v>ข้อมูลไม่ถูกต้อง</v>
      </c>
      <c r="P916" s="149" t="str">
        <f t="shared" si="115"/>
        <v>ข้อมูลไม่ถูกต้อง</v>
      </c>
      <c r="Q916" s="149" t="str">
        <f t="shared" si="116"/>
        <v>ข้อมูลไม่ถูกต้อง</v>
      </c>
      <c r="R916" s="149" t="str">
        <f t="shared" si="117"/>
        <v>ข้อมูลไม่ถูกต้อง</v>
      </c>
      <c r="S916" s="149" t="str">
        <f>IF(ISNUMBER(R916),
IF(H$2=ตัวเลือก!A$30,"ยังไม่บันทึกข้อมูล",R916*0.27),"ข้อมูลไม่ถูกต้อง")</f>
        <v>ข้อมูลไม่ถูกต้อง</v>
      </c>
      <c r="T916" s="149" t="str">
        <f t="shared" si="118"/>
        <v>ข้อมูลไม่ถูกต้อง</v>
      </c>
      <c r="U916" s="149" t="str">
        <f>IF(ISNUMBER(R916),
IF(H$2=ตัวเลือก!A$30,"ยังไม่บันทึกข้อมูล",R916*0.47),"ข้อมูลไม่ถูกต้อง")</f>
        <v>ข้อมูลไม่ถูกต้อง</v>
      </c>
      <c r="V916" s="149" t="str">
        <f>IF(ISNUMBER(S916),
IF(H$2=ตัวเลือก!A$30,"ยังไม่บันทึกข้อมูล",S916*0.47),"ข้อมูลไม่ถูกต้อง")</f>
        <v>ข้อมูลไม่ถูกต้อง</v>
      </c>
      <c r="W916" s="149" t="str">
        <f t="shared" si="119"/>
        <v>ข้อมูลไม่ถูกต้อง</v>
      </c>
      <c r="X916" s="148" t="str">
        <f t="shared" si="120"/>
        <v>ข้อมูลไม่ถูกต้อง</v>
      </c>
      <c r="Y916" s="38"/>
      <c r="Z916" s="38"/>
      <c r="AA916" s="38"/>
    </row>
    <row r="917" spans="1:27" x14ac:dyDescent="0.45">
      <c r="A917" s="38">
        <v>912</v>
      </c>
      <c r="B917" s="38"/>
      <c r="C917" s="38"/>
      <c r="D917" s="38"/>
      <c r="E917" s="38"/>
      <c r="F917" s="35"/>
      <c r="G917" s="35"/>
      <c r="H917" s="150"/>
      <c r="I917" s="38"/>
      <c r="J917" s="149" t="str">
        <f t="shared" si="121"/>
        <v>รอข้อมูลคอลัมน์ H</v>
      </c>
      <c r="K917" s="150"/>
      <c r="L917" s="150"/>
      <c r="M917" s="150"/>
      <c r="N917" s="149" t="str" cm="1">
        <f t="array" ref="N917">IF(AND(K917:M917=""),"ยังไม่บันทึกข้อมูล",
IF(M917&lt;&gt;"",
IF(M917&gt;=1.3,M917,"เป็นไม้พุ่ม"),
IF(K917+L917&gt;=1.3,K917+L917,"เป็นไม้พุ่ม")))</f>
        <v>ยังไม่บันทึกข้อมูล</v>
      </c>
      <c r="O917" s="149" t="str">
        <f t="shared" si="114"/>
        <v>ข้อมูลไม่ถูกต้อง</v>
      </c>
      <c r="P917" s="149" t="str">
        <f t="shared" si="115"/>
        <v>ข้อมูลไม่ถูกต้อง</v>
      </c>
      <c r="Q917" s="149" t="str">
        <f t="shared" si="116"/>
        <v>ข้อมูลไม่ถูกต้อง</v>
      </c>
      <c r="R917" s="149" t="str">
        <f t="shared" si="117"/>
        <v>ข้อมูลไม่ถูกต้อง</v>
      </c>
      <c r="S917" s="149" t="str">
        <f>IF(ISNUMBER(R917),
IF(H$2=ตัวเลือก!A$30,"ยังไม่บันทึกข้อมูล",R917*0.27),"ข้อมูลไม่ถูกต้อง")</f>
        <v>ข้อมูลไม่ถูกต้อง</v>
      </c>
      <c r="T917" s="149" t="str">
        <f t="shared" si="118"/>
        <v>ข้อมูลไม่ถูกต้อง</v>
      </c>
      <c r="U917" s="149" t="str">
        <f>IF(ISNUMBER(R917),
IF(H$2=ตัวเลือก!A$30,"ยังไม่บันทึกข้อมูล",R917*0.47),"ข้อมูลไม่ถูกต้อง")</f>
        <v>ข้อมูลไม่ถูกต้อง</v>
      </c>
      <c r="V917" s="149" t="str">
        <f>IF(ISNUMBER(S917),
IF(H$2=ตัวเลือก!A$30,"ยังไม่บันทึกข้อมูล",S917*0.47),"ข้อมูลไม่ถูกต้อง")</f>
        <v>ข้อมูลไม่ถูกต้อง</v>
      </c>
      <c r="W917" s="149" t="str">
        <f t="shared" si="119"/>
        <v>ข้อมูลไม่ถูกต้อง</v>
      </c>
      <c r="X917" s="148" t="str">
        <f t="shared" si="120"/>
        <v>ข้อมูลไม่ถูกต้อง</v>
      </c>
      <c r="Y917" s="38"/>
      <c r="Z917" s="38"/>
      <c r="AA917" s="38"/>
    </row>
    <row r="918" spans="1:27" x14ac:dyDescent="0.45">
      <c r="A918" s="38">
        <v>913</v>
      </c>
      <c r="B918" s="38"/>
      <c r="C918" s="38"/>
      <c r="D918" s="38"/>
      <c r="E918" s="38"/>
      <c r="F918" s="35"/>
      <c r="G918" s="35"/>
      <c r="H918" s="150"/>
      <c r="I918" s="38"/>
      <c r="J918" s="149" t="str">
        <f t="shared" si="121"/>
        <v>รอข้อมูลคอลัมน์ H</v>
      </c>
      <c r="K918" s="150"/>
      <c r="L918" s="150"/>
      <c r="M918" s="150"/>
      <c r="N918" s="149" t="str" cm="1">
        <f t="array" ref="N918">IF(AND(K918:M918=""),"ยังไม่บันทึกข้อมูล",
IF(M918&lt;&gt;"",
IF(M918&gt;=1.3,M918,"เป็นไม้พุ่ม"),
IF(K918+L918&gt;=1.3,K918+L918,"เป็นไม้พุ่ม")))</f>
        <v>ยังไม่บันทึกข้อมูล</v>
      </c>
      <c r="O918" s="149" t="str">
        <f t="shared" si="114"/>
        <v>ข้อมูลไม่ถูกต้อง</v>
      </c>
      <c r="P918" s="149" t="str">
        <f t="shared" si="115"/>
        <v>ข้อมูลไม่ถูกต้อง</v>
      </c>
      <c r="Q918" s="149" t="str">
        <f t="shared" si="116"/>
        <v>ข้อมูลไม่ถูกต้อง</v>
      </c>
      <c r="R918" s="149" t="str">
        <f t="shared" si="117"/>
        <v>ข้อมูลไม่ถูกต้อง</v>
      </c>
      <c r="S918" s="149" t="str">
        <f>IF(ISNUMBER(R918),
IF(H$2=ตัวเลือก!A$30,"ยังไม่บันทึกข้อมูล",R918*0.27),"ข้อมูลไม่ถูกต้อง")</f>
        <v>ข้อมูลไม่ถูกต้อง</v>
      </c>
      <c r="T918" s="149" t="str">
        <f t="shared" si="118"/>
        <v>ข้อมูลไม่ถูกต้อง</v>
      </c>
      <c r="U918" s="149" t="str">
        <f>IF(ISNUMBER(R918),
IF(H$2=ตัวเลือก!A$30,"ยังไม่บันทึกข้อมูล",R918*0.47),"ข้อมูลไม่ถูกต้อง")</f>
        <v>ข้อมูลไม่ถูกต้อง</v>
      </c>
      <c r="V918" s="149" t="str">
        <f>IF(ISNUMBER(S918),
IF(H$2=ตัวเลือก!A$30,"ยังไม่บันทึกข้อมูล",S918*0.47),"ข้อมูลไม่ถูกต้อง")</f>
        <v>ข้อมูลไม่ถูกต้อง</v>
      </c>
      <c r="W918" s="149" t="str">
        <f t="shared" si="119"/>
        <v>ข้อมูลไม่ถูกต้อง</v>
      </c>
      <c r="X918" s="148" t="str">
        <f t="shared" si="120"/>
        <v>ข้อมูลไม่ถูกต้อง</v>
      </c>
      <c r="Y918" s="38"/>
      <c r="Z918" s="38"/>
      <c r="AA918" s="38"/>
    </row>
    <row r="919" spans="1:27" x14ac:dyDescent="0.45">
      <c r="A919" s="38">
        <v>914</v>
      </c>
      <c r="B919" s="38"/>
      <c r="C919" s="38"/>
      <c r="D919" s="38"/>
      <c r="E919" s="38"/>
      <c r="F919" s="35"/>
      <c r="G919" s="35"/>
      <c r="H919" s="150"/>
      <c r="I919" s="38"/>
      <c r="J919" s="149" t="str">
        <f t="shared" si="121"/>
        <v>รอข้อมูลคอลัมน์ H</v>
      </c>
      <c r="K919" s="150"/>
      <c r="L919" s="150"/>
      <c r="M919" s="150"/>
      <c r="N919" s="149" t="str" cm="1">
        <f t="array" ref="N919">IF(AND(K919:M919=""),"ยังไม่บันทึกข้อมูล",
IF(M919&lt;&gt;"",
IF(M919&gt;=1.3,M919,"เป็นไม้พุ่ม"),
IF(K919+L919&gt;=1.3,K919+L919,"เป็นไม้พุ่ม")))</f>
        <v>ยังไม่บันทึกข้อมูล</v>
      </c>
      <c r="O919" s="149" t="str">
        <f t="shared" si="114"/>
        <v>ข้อมูลไม่ถูกต้อง</v>
      </c>
      <c r="P919" s="149" t="str">
        <f t="shared" si="115"/>
        <v>ข้อมูลไม่ถูกต้อง</v>
      </c>
      <c r="Q919" s="149" t="str">
        <f t="shared" si="116"/>
        <v>ข้อมูลไม่ถูกต้อง</v>
      </c>
      <c r="R919" s="149" t="str">
        <f t="shared" si="117"/>
        <v>ข้อมูลไม่ถูกต้อง</v>
      </c>
      <c r="S919" s="149" t="str">
        <f>IF(ISNUMBER(R919),
IF(H$2=ตัวเลือก!A$30,"ยังไม่บันทึกข้อมูล",R919*0.27),"ข้อมูลไม่ถูกต้อง")</f>
        <v>ข้อมูลไม่ถูกต้อง</v>
      </c>
      <c r="T919" s="149" t="str">
        <f t="shared" si="118"/>
        <v>ข้อมูลไม่ถูกต้อง</v>
      </c>
      <c r="U919" s="149" t="str">
        <f>IF(ISNUMBER(R919),
IF(H$2=ตัวเลือก!A$30,"ยังไม่บันทึกข้อมูล",R919*0.47),"ข้อมูลไม่ถูกต้อง")</f>
        <v>ข้อมูลไม่ถูกต้อง</v>
      </c>
      <c r="V919" s="149" t="str">
        <f>IF(ISNUMBER(S919),
IF(H$2=ตัวเลือก!A$30,"ยังไม่บันทึกข้อมูล",S919*0.47),"ข้อมูลไม่ถูกต้อง")</f>
        <v>ข้อมูลไม่ถูกต้อง</v>
      </c>
      <c r="W919" s="149" t="str">
        <f t="shared" si="119"/>
        <v>ข้อมูลไม่ถูกต้อง</v>
      </c>
      <c r="X919" s="148" t="str">
        <f t="shared" si="120"/>
        <v>ข้อมูลไม่ถูกต้อง</v>
      </c>
      <c r="Y919" s="38"/>
      <c r="Z919" s="38"/>
      <c r="AA919" s="38"/>
    </row>
    <row r="920" spans="1:27" x14ac:dyDescent="0.45">
      <c r="A920" s="38">
        <v>915</v>
      </c>
      <c r="B920" s="38"/>
      <c r="C920" s="38"/>
      <c r="D920" s="38"/>
      <c r="E920" s="38"/>
      <c r="F920" s="35"/>
      <c r="G920" s="35"/>
      <c r="H920" s="150"/>
      <c r="I920" s="38"/>
      <c r="J920" s="149" t="str">
        <f t="shared" si="121"/>
        <v>รอข้อมูลคอลัมน์ H</v>
      </c>
      <c r="K920" s="150"/>
      <c r="L920" s="150"/>
      <c r="M920" s="150"/>
      <c r="N920" s="149" t="str" cm="1">
        <f t="array" ref="N920">IF(AND(K920:M920=""),"ยังไม่บันทึกข้อมูล",
IF(M920&lt;&gt;"",
IF(M920&gt;=1.3,M920,"เป็นไม้พุ่ม"),
IF(K920+L920&gt;=1.3,K920+L920,"เป็นไม้พุ่ม")))</f>
        <v>ยังไม่บันทึกข้อมูล</v>
      </c>
      <c r="O920" s="149" t="str">
        <f t="shared" si="114"/>
        <v>ข้อมูลไม่ถูกต้อง</v>
      </c>
      <c r="P920" s="149" t="str">
        <f t="shared" si="115"/>
        <v>ข้อมูลไม่ถูกต้อง</v>
      </c>
      <c r="Q920" s="149" t="str">
        <f t="shared" si="116"/>
        <v>ข้อมูลไม่ถูกต้อง</v>
      </c>
      <c r="R920" s="149" t="str">
        <f t="shared" si="117"/>
        <v>ข้อมูลไม่ถูกต้อง</v>
      </c>
      <c r="S920" s="149" t="str">
        <f>IF(ISNUMBER(R920),
IF(H$2=ตัวเลือก!A$30,"ยังไม่บันทึกข้อมูล",R920*0.27),"ข้อมูลไม่ถูกต้อง")</f>
        <v>ข้อมูลไม่ถูกต้อง</v>
      </c>
      <c r="T920" s="149" t="str">
        <f t="shared" si="118"/>
        <v>ข้อมูลไม่ถูกต้อง</v>
      </c>
      <c r="U920" s="149" t="str">
        <f>IF(ISNUMBER(R920),
IF(H$2=ตัวเลือก!A$30,"ยังไม่บันทึกข้อมูล",R920*0.47),"ข้อมูลไม่ถูกต้อง")</f>
        <v>ข้อมูลไม่ถูกต้อง</v>
      </c>
      <c r="V920" s="149" t="str">
        <f>IF(ISNUMBER(S920),
IF(H$2=ตัวเลือก!A$30,"ยังไม่บันทึกข้อมูล",S920*0.47),"ข้อมูลไม่ถูกต้อง")</f>
        <v>ข้อมูลไม่ถูกต้อง</v>
      </c>
      <c r="W920" s="149" t="str">
        <f t="shared" si="119"/>
        <v>ข้อมูลไม่ถูกต้อง</v>
      </c>
      <c r="X920" s="148" t="str">
        <f t="shared" si="120"/>
        <v>ข้อมูลไม่ถูกต้อง</v>
      </c>
      <c r="Y920" s="38"/>
      <c r="Z920" s="38"/>
      <c r="AA920" s="38"/>
    </row>
    <row r="921" spans="1:27" x14ac:dyDescent="0.45">
      <c r="A921" s="38">
        <v>916</v>
      </c>
      <c r="B921" s="38"/>
      <c r="C921" s="38"/>
      <c r="D921" s="38"/>
      <c r="E921" s="38"/>
      <c r="F921" s="35"/>
      <c r="G921" s="35"/>
      <c r="H921" s="150"/>
      <c r="I921" s="38"/>
      <c r="J921" s="149" t="str">
        <f t="shared" si="121"/>
        <v>รอข้อมูลคอลัมน์ H</v>
      </c>
      <c r="K921" s="150"/>
      <c r="L921" s="150"/>
      <c r="M921" s="150"/>
      <c r="N921" s="149" t="str" cm="1">
        <f t="array" ref="N921">IF(AND(K921:M921=""),"ยังไม่บันทึกข้อมูล",
IF(M921&lt;&gt;"",
IF(M921&gt;=1.3,M921,"เป็นไม้พุ่ม"),
IF(K921+L921&gt;=1.3,K921+L921,"เป็นไม้พุ่ม")))</f>
        <v>ยังไม่บันทึกข้อมูล</v>
      </c>
      <c r="O921" s="149" t="str">
        <f t="shared" si="114"/>
        <v>ข้อมูลไม่ถูกต้อง</v>
      </c>
      <c r="P921" s="149" t="str">
        <f t="shared" si="115"/>
        <v>ข้อมูลไม่ถูกต้อง</v>
      </c>
      <c r="Q921" s="149" t="str">
        <f t="shared" si="116"/>
        <v>ข้อมูลไม่ถูกต้อง</v>
      </c>
      <c r="R921" s="149" t="str">
        <f t="shared" si="117"/>
        <v>ข้อมูลไม่ถูกต้อง</v>
      </c>
      <c r="S921" s="149" t="str">
        <f>IF(ISNUMBER(R921),
IF(H$2=ตัวเลือก!A$30,"ยังไม่บันทึกข้อมูล",R921*0.27),"ข้อมูลไม่ถูกต้อง")</f>
        <v>ข้อมูลไม่ถูกต้อง</v>
      </c>
      <c r="T921" s="149" t="str">
        <f t="shared" si="118"/>
        <v>ข้อมูลไม่ถูกต้อง</v>
      </c>
      <c r="U921" s="149" t="str">
        <f>IF(ISNUMBER(R921),
IF(H$2=ตัวเลือก!A$30,"ยังไม่บันทึกข้อมูล",R921*0.47),"ข้อมูลไม่ถูกต้อง")</f>
        <v>ข้อมูลไม่ถูกต้อง</v>
      </c>
      <c r="V921" s="149" t="str">
        <f>IF(ISNUMBER(S921),
IF(H$2=ตัวเลือก!A$30,"ยังไม่บันทึกข้อมูล",S921*0.47),"ข้อมูลไม่ถูกต้อง")</f>
        <v>ข้อมูลไม่ถูกต้อง</v>
      </c>
      <c r="W921" s="149" t="str">
        <f t="shared" si="119"/>
        <v>ข้อมูลไม่ถูกต้อง</v>
      </c>
      <c r="X921" s="148" t="str">
        <f t="shared" si="120"/>
        <v>ข้อมูลไม่ถูกต้อง</v>
      </c>
      <c r="Y921" s="38"/>
      <c r="Z921" s="38"/>
      <c r="AA921" s="38"/>
    </row>
    <row r="922" spans="1:27" x14ac:dyDescent="0.45">
      <c r="A922" s="38">
        <v>917</v>
      </c>
      <c r="B922" s="38"/>
      <c r="C922" s="38"/>
      <c r="D922" s="38"/>
      <c r="E922" s="38"/>
      <c r="F922" s="35"/>
      <c r="G922" s="35"/>
      <c r="H922" s="150"/>
      <c r="I922" s="38"/>
      <c r="J922" s="149" t="str">
        <f t="shared" si="121"/>
        <v>รอข้อมูลคอลัมน์ H</v>
      </c>
      <c r="K922" s="150"/>
      <c r="L922" s="150"/>
      <c r="M922" s="150"/>
      <c r="N922" s="149" t="str" cm="1">
        <f t="array" ref="N922">IF(AND(K922:M922=""),"ยังไม่บันทึกข้อมูล",
IF(M922&lt;&gt;"",
IF(M922&gt;=1.3,M922,"เป็นไม้พุ่ม"),
IF(K922+L922&gt;=1.3,K922+L922,"เป็นไม้พุ่ม")))</f>
        <v>ยังไม่บันทึกข้อมูล</v>
      </c>
      <c r="O922" s="149" t="str">
        <f t="shared" si="114"/>
        <v>ข้อมูลไม่ถูกต้อง</v>
      </c>
      <c r="P922" s="149" t="str">
        <f t="shared" si="115"/>
        <v>ข้อมูลไม่ถูกต้อง</v>
      </c>
      <c r="Q922" s="149" t="str">
        <f t="shared" si="116"/>
        <v>ข้อมูลไม่ถูกต้อง</v>
      </c>
      <c r="R922" s="149" t="str">
        <f t="shared" si="117"/>
        <v>ข้อมูลไม่ถูกต้อง</v>
      </c>
      <c r="S922" s="149" t="str">
        <f>IF(ISNUMBER(R922),
IF(H$2=ตัวเลือก!A$30,"ยังไม่บันทึกข้อมูล",R922*0.27),"ข้อมูลไม่ถูกต้อง")</f>
        <v>ข้อมูลไม่ถูกต้อง</v>
      </c>
      <c r="T922" s="149" t="str">
        <f t="shared" si="118"/>
        <v>ข้อมูลไม่ถูกต้อง</v>
      </c>
      <c r="U922" s="149" t="str">
        <f>IF(ISNUMBER(R922),
IF(H$2=ตัวเลือก!A$30,"ยังไม่บันทึกข้อมูล",R922*0.47),"ข้อมูลไม่ถูกต้อง")</f>
        <v>ข้อมูลไม่ถูกต้อง</v>
      </c>
      <c r="V922" s="149" t="str">
        <f>IF(ISNUMBER(S922),
IF(H$2=ตัวเลือก!A$30,"ยังไม่บันทึกข้อมูล",S922*0.47),"ข้อมูลไม่ถูกต้อง")</f>
        <v>ข้อมูลไม่ถูกต้อง</v>
      </c>
      <c r="W922" s="149" t="str">
        <f t="shared" si="119"/>
        <v>ข้อมูลไม่ถูกต้อง</v>
      </c>
      <c r="X922" s="148" t="str">
        <f t="shared" si="120"/>
        <v>ข้อมูลไม่ถูกต้อง</v>
      </c>
      <c r="Y922" s="38"/>
      <c r="Z922" s="38"/>
      <c r="AA922" s="38"/>
    </row>
    <row r="923" spans="1:27" x14ac:dyDescent="0.45">
      <c r="A923" s="38">
        <v>918</v>
      </c>
      <c r="B923" s="38"/>
      <c r="C923" s="38"/>
      <c r="D923" s="38"/>
      <c r="E923" s="38"/>
      <c r="F923" s="35"/>
      <c r="G923" s="35"/>
      <c r="H923" s="150"/>
      <c r="I923" s="38"/>
      <c r="J923" s="149" t="str">
        <f t="shared" si="121"/>
        <v>รอข้อมูลคอลัมน์ H</v>
      </c>
      <c r="K923" s="150"/>
      <c r="L923" s="150"/>
      <c r="M923" s="150"/>
      <c r="N923" s="149" t="str" cm="1">
        <f t="array" ref="N923">IF(AND(K923:M923=""),"ยังไม่บันทึกข้อมูล",
IF(M923&lt;&gt;"",
IF(M923&gt;=1.3,M923,"เป็นไม้พุ่ม"),
IF(K923+L923&gt;=1.3,K923+L923,"เป็นไม้พุ่ม")))</f>
        <v>ยังไม่บันทึกข้อมูล</v>
      </c>
      <c r="O923" s="149" t="str">
        <f t="shared" si="114"/>
        <v>ข้อมูลไม่ถูกต้อง</v>
      </c>
      <c r="P923" s="149" t="str">
        <f t="shared" si="115"/>
        <v>ข้อมูลไม่ถูกต้อง</v>
      </c>
      <c r="Q923" s="149" t="str">
        <f t="shared" si="116"/>
        <v>ข้อมูลไม่ถูกต้อง</v>
      </c>
      <c r="R923" s="149" t="str">
        <f t="shared" si="117"/>
        <v>ข้อมูลไม่ถูกต้อง</v>
      </c>
      <c r="S923" s="149" t="str">
        <f>IF(ISNUMBER(R923),
IF(H$2=ตัวเลือก!A$30,"ยังไม่บันทึกข้อมูล",R923*0.27),"ข้อมูลไม่ถูกต้อง")</f>
        <v>ข้อมูลไม่ถูกต้อง</v>
      </c>
      <c r="T923" s="149" t="str">
        <f t="shared" si="118"/>
        <v>ข้อมูลไม่ถูกต้อง</v>
      </c>
      <c r="U923" s="149" t="str">
        <f>IF(ISNUMBER(R923),
IF(H$2=ตัวเลือก!A$30,"ยังไม่บันทึกข้อมูล",R923*0.47),"ข้อมูลไม่ถูกต้อง")</f>
        <v>ข้อมูลไม่ถูกต้อง</v>
      </c>
      <c r="V923" s="149" t="str">
        <f>IF(ISNUMBER(S923),
IF(H$2=ตัวเลือก!A$30,"ยังไม่บันทึกข้อมูล",S923*0.47),"ข้อมูลไม่ถูกต้อง")</f>
        <v>ข้อมูลไม่ถูกต้อง</v>
      </c>
      <c r="W923" s="149" t="str">
        <f t="shared" si="119"/>
        <v>ข้อมูลไม่ถูกต้อง</v>
      </c>
      <c r="X923" s="148" t="str">
        <f t="shared" si="120"/>
        <v>ข้อมูลไม่ถูกต้อง</v>
      </c>
      <c r="Y923" s="38"/>
      <c r="Z923" s="38"/>
      <c r="AA923" s="38"/>
    </row>
    <row r="924" spans="1:27" x14ac:dyDescent="0.45">
      <c r="A924" s="38">
        <v>919</v>
      </c>
      <c r="B924" s="38"/>
      <c r="C924" s="38"/>
      <c r="D924" s="38"/>
      <c r="E924" s="38"/>
      <c r="F924" s="35"/>
      <c r="G924" s="35"/>
      <c r="H924" s="150"/>
      <c r="I924" s="38"/>
      <c r="J924" s="149" t="str">
        <f t="shared" si="121"/>
        <v>รอข้อมูลคอลัมน์ H</v>
      </c>
      <c r="K924" s="150"/>
      <c r="L924" s="150"/>
      <c r="M924" s="150"/>
      <c r="N924" s="149" t="str" cm="1">
        <f t="array" ref="N924">IF(AND(K924:M924=""),"ยังไม่บันทึกข้อมูล",
IF(M924&lt;&gt;"",
IF(M924&gt;=1.3,M924,"เป็นไม้พุ่ม"),
IF(K924+L924&gt;=1.3,K924+L924,"เป็นไม้พุ่ม")))</f>
        <v>ยังไม่บันทึกข้อมูล</v>
      </c>
      <c r="O924" s="149" t="str">
        <f t="shared" si="114"/>
        <v>ข้อมูลไม่ถูกต้อง</v>
      </c>
      <c r="P924" s="149" t="str">
        <f t="shared" si="115"/>
        <v>ข้อมูลไม่ถูกต้อง</v>
      </c>
      <c r="Q924" s="149" t="str">
        <f t="shared" si="116"/>
        <v>ข้อมูลไม่ถูกต้อง</v>
      </c>
      <c r="R924" s="149" t="str">
        <f t="shared" si="117"/>
        <v>ข้อมูลไม่ถูกต้อง</v>
      </c>
      <c r="S924" s="149" t="str">
        <f>IF(ISNUMBER(R924),
IF(H$2=ตัวเลือก!A$30,"ยังไม่บันทึกข้อมูล",R924*0.27),"ข้อมูลไม่ถูกต้อง")</f>
        <v>ข้อมูลไม่ถูกต้อง</v>
      </c>
      <c r="T924" s="149" t="str">
        <f t="shared" si="118"/>
        <v>ข้อมูลไม่ถูกต้อง</v>
      </c>
      <c r="U924" s="149" t="str">
        <f>IF(ISNUMBER(R924),
IF(H$2=ตัวเลือก!A$30,"ยังไม่บันทึกข้อมูล",R924*0.47),"ข้อมูลไม่ถูกต้อง")</f>
        <v>ข้อมูลไม่ถูกต้อง</v>
      </c>
      <c r="V924" s="149" t="str">
        <f>IF(ISNUMBER(S924),
IF(H$2=ตัวเลือก!A$30,"ยังไม่บันทึกข้อมูล",S924*0.47),"ข้อมูลไม่ถูกต้อง")</f>
        <v>ข้อมูลไม่ถูกต้อง</v>
      </c>
      <c r="W924" s="149" t="str">
        <f t="shared" si="119"/>
        <v>ข้อมูลไม่ถูกต้อง</v>
      </c>
      <c r="X924" s="148" t="str">
        <f t="shared" si="120"/>
        <v>ข้อมูลไม่ถูกต้อง</v>
      </c>
      <c r="Y924" s="38"/>
      <c r="Z924" s="38"/>
      <c r="AA924" s="38"/>
    </row>
    <row r="925" spans="1:27" x14ac:dyDescent="0.45">
      <c r="A925" s="38">
        <v>920</v>
      </c>
      <c r="B925" s="38"/>
      <c r="C925" s="38"/>
      <c r="D925" s="38"/>
      <c r="E925" s="38"/>
      <c r="F925" s="35"/>
      <c r="G925" s="35"/>
      <c r="H925" s="150"/>
      <c r="I925" s="38"/>
      <c r="J925" s="149" t="str">
        <f t="shared" si="121"/>
        <v>รอข้อมูลคอลัมน์ H</v>
      </c>
      <c r="K925" s="150"/>
      <c r="L925" s="150"/>
      <c r="M925" s="150"/>
      <c r="N925" s="149" t="str" cm="1">
        <f t="array" ref="N925">IF(AND(K925:M925=""),"ยังไม่บันทึกข้อมูล",
IF(M925&lt;&gt;"",
IF(M925&gt;=1.3,M925,"เป็นไม้พุ่ม"),
IF(K925+L925&gt;=1.3,K925+L925,"เป็นไม้พุ่ม")))</f>
        <v>ยังไม่บันทึกข้อมูล</v>
      </c>
      <c r="O925" s="149" t="str">
        <f t="shared" si="114"/>
        <v>ข้อมูลไม่ถูกต้อง</v>
      </c>
      <c r="P925" s="149" t="str">
        <f t="shared" si="115"/>
        <v>ข้อมูลไม่ถูกต้อง</v>
      </c>
      <c r="Q925" s="149" t="str">
        <f t="shared" si="116"/>
        <v>ข้อมูลไม่ถูกต้อง</v>
      </c>
      <c r="R925" s="149" t="str">
        <f t="shared" si="117"/>
        <v>ข้อมูลไม่ถูกต้อง</v>
      </c>
      <c r="S925" s="149" t="str">
        <f>IF(ISNUMBER(R925),
IF(H$2=ตัวเลือก!A$30,"ยังไม่บันทึกข้อมูล",R925*0.27),"ข้อมูลไม่ถูกต้อง")</f>
        <v>ข้อมูลไม่ถูกต้อง</v>
      </c>
      <c r="T925" s="149" t="str">
        <f t="shared" si="118"/>
        <v>ข้อมูลไม่ถูกต้อง</v>
      </c>
      <c r="U925" s="149" t="str">
        <f>IF(ISNUMBER(R925),
IF(H$2=ตัวเลือก!A$30,"ยังไม่บันทึกข้อมูล",R925*0.47),"ข้อมูลไม่ถูกต้อง")</f>
        <v>ข้อมูลไม่ถูกต้อง</v>
      </c>
      <c r="V925" s="149" t="str">
        <f>IF(ISNUMBER(S925),
IF(H$2=ตัวเลือก!A$30,"ยังไม่บันทึกข้อมูล",S925*0.47),"ข้อมูลไม่ถูกต้อง")</f>
        <v>ข้อมูลไม่ถูกต้อง</v>
      </c>
      <c r="W925" s="149" t="str">
        <f t="shared" si="119"/>
        <v>ข้อมูลไม่ถูกต้อง</v>
      </c>
      <c r="X925" s="148" t="str">
        <f t="shared" si="120"/>
        <v>ข้อมูลไม่ถูกต้อง</v>
      </c>
      <c r="Y925" s="38"/>
      <c r="Z925" s="38"/>
      <c r="AA925" s="38"/>
    </row>
    <row r="926" spans="1:27" x14ac:dyDescent="0.45">
      <c r="A926" s="38">
        <v>921</v>
      </c>
      <c r="B926" s="38"/>
      <c r="C926" s="38"/>
      <c r="D926" s="38"/>
      <c r="E926" s="38"/>
      <c r="F926" s="35"/>
      <c r="G926" s="35"/>
      <c r="H926" s="150"/>
      <c r="I926" s="38"/>
      <c r="J926" s="149" t="str">
        <f t="shared" si="121"/>
        <v>รอข้อมูลคอลัมน์ H</v>
      </c>
      <c r="K926" s="150"/>
      <c r="L926" s="150"/>
      <c r="M926" s="150"/>
      <c r="N926" s="149" t="str" cm="1">
        <f t="array" ref="N926">IF(AND(K926:M926=""),"ยังไม่บันทึกข้อมูล",
IF(M926&lt;&gt;"",
IF(M926&gt;=1.3,M926,"เป็นไม้พุ่ม"),
IF(K926+L926&gt;=1.3,K926+L926,"เป็นไม้พุ่ม")))</f>
        <v>ยังไม่บันทึกข้อมูล</v>
      </c>
      <c r="O926" s="149" t="str">
        <f t="shared" si="114"/>
        <v>ข้อมูลไม่ถูกต้อง</v>
      </c>
      <c r="P926" s="149" t="str">
        <f t="shared" si="115"/>
        <v>ข้อมูลไม่ถูกต้อง</v>
      </c>
      <c r="Q926" s="149" t="str">
        <f t="shared" si="116"/>
        <v>ข้อมูลไม่ถูกต้อง</v>
      </c>
      <c r="R926" s="149" t="str">
        <f t="shared" si="117"/>
        <v>ข้อมูลไม่ถูกต้อง</v>
      </c>
      <c r="S926" s="149" t="str">
        <f>IF(ISNUMBER(R926),
IF(H$2=ตัวเลือก!A$30,"ยังไม่บันทึกข้อมูล",R926*0.27),"ข้อมูลไม่ถูกต้อง")</f>
        <v>ข้อมูลไม่ถูกต้อง</v>
      </c>
      <c r="T926" s="149" t="str">
        <f t="shared" si="118"/>
        <v>ข้อมูลไม่ถูกต้อง</v>
      </c>
      <c r="U926" s="149" t="str">
        <f>IF(ISNUMBER(R926),
IF(H$2=ตัวเลือก!A$30,"ยังไม่บันทึกข้อมูล",R926*0.47),"ข้อมูลไม่ถูกต้อง")</f>
        <v>ข้อมูลไม่ถูกต้อง</v>
      </c>
      <c r="V926" s="149" t="str">
        <f>IF(ISNUMBER(S926),
IF(H$2=ตัวเลือก!A$30,"ยังไม่บันทึกข้อมูล",S926*0.47),"ข้อมูลไม่ถูกต้อง")</f>
        <v>ข้อมูลไม่ถูกต้อง</v>
      </c>
      <c r="W926" s="149" t="str">
        <f t="shared" si="119"/>
        <v>ข้อมูลไม่ถูกต้อง</v>
      </c>
      <c r="X926" s="148" t="str">
        <f t="shared" si="120"/>
        <v>ข้อมูลไม่ถูกต้อง</v>
      </c>
      <c r="Y926" s="38"/>
      <c r="Z926" s="38"/>
      <c r="AA926" s="38"/>
    </row>
    <row r="927" spans="1:27" x14ac:dyDescent="0.45">
      <c r="A927" s="38">
        <v>922</v>
      </c>
      <c r="B927" s="38"/>
      <c r="C927" s="38"/>
      <c r="D927" s="38"/>
      <c r="E927" s="38"/>
      <c r="F927" s="35"/>
      <c r="G927" s="35"/>
      <c r="H927" s="150"/>
      <c r="I927" s="38"/>
      <c r="J927" s="149" t="str">
        <f t="shared" si="121"/>
        <v>รอข้อมูลคอลัมน์ H</v>
      </c>
      <c r="K927" s="150"/>
      <c r="L927" s="150"/>
      <c r="M927" s="150"/>
      <c r="N927" s="149" t="str" cm="1">
        <f t="array" ref="N927">IF(AND(K927:M927=""),"ยังไม่บันทึกข้อมูล",
IF(M927&lt;&gt;"",
IF(M927&gt;=1.3,M927,"เป็นไม้พุ่ม"),
IF(K927+L927&gt;=1.3,K927+L927,"เป็นไม้พุ่ม")))</f>
        <v>ยังไม่บันทึกข้อมูล</v>
      </c>
      <c r="O927" s="149" t="str">
        <f t="shared" si="114"/>
        <v>ข้อมูลไม่ถูกต้อง</v>
      </c>
      <c r="P927" s="149" t="str">
        <f t="shared" si="115"/>
        <v>ข้อมูลไม่ถูกต้อง</v>
      </c>
      <c r="Q927" s="149" t="str">
        <f t="shared" si="116"/>
        <v>ข้อมูลไม่ถูกต้อง</v>
      </c>
      <c r="R927" s="149" t="str">
        <f t="shared" si="117"/>
        <v>ข้อมูลไม่ถูกต้อง</v>
      </c>
      <c r="S927" s="149" t="str">
        <f>IF(ISNUMBER(R927),
IF(H$2=ตัวเลือก!A$30,"ยังไม่บันทึกข้อมูล",R927*0.27),"ข้อมูลไม่ถูกต้อง")</f>
        <v>ข้อมูลไม่ถูกต้อง</v>
      </c>
      <c r="T927" s="149" t="str">
        <f t="shared" si="118"/>
        <v>ข้อมูลไม่ถูกต้อง</v>
      </c>
      <c r="U927" s="149" t="str">
        <f>IF(ISNUMBER(R927),
IF(H$2=ตัวเลือก!A$30,"ยังไม่บันทึกข้อมูล",R927*0.47),"ข้อมูลไม่ถูกต้อง")</f>
        <v>ข้อมูลไม่ถูกต้อง</v>
      </c>
      <c r="V927" s="149" t="str">
        <f>IF(ISNUMBER(S927),
IF(H$2=ตัวเลือก!A$30,"ยังไม่บันทึกข้อมูล",S927*0.47),"ข้อมูลไม่ถูกต้อง")</f>
        <v>ข้อมูลไม่ถูกต้อง</v>
      </c>
      <c r="W927" s="149" t="str">
        <f t="shared" si="119"/>
        <v>ข้อมูลไม่ถูกต้อง</v>
      </c>
      <c r="X927" s="148" t="str">
        <f t="shared" si="120"/>
        <v>ข้อมูลไม่ถูกต้อง</v>
      </c>
      <c r="Y927" s="38"/>
      <c r="Z927" s="38"/>
      <c r="AA927" s="38"/>
    </row>
    <row r="928" spans="1:27" x14ac:dyDescent="0.45">
      <c r="A928" s="38">
        <v>923</v>
      </c>
      <c r="B928" s="38"/>
      <c r="C928" s="38"/>
      <c r="D928" s="38"/>
      <c r="E928" s="38"/>
      <c r="F928" s="35"/>
      <c r="G928" s="35"/>
      <c r="H928" s="150"/>
      <c r="I928" s="38"/>
      <c r="J928" s="149" t="str">
        <f t="shared" si="121"/>
        <v>รอข้อมูลคอลัมน์ H</v>
      </c>
      <c r="K928" s="150"/>
      <c r="L928" s="150"/>
      <c r="M928" s="150"/>
      <c r="N928" s="149" t="str" cm="1">
        <f t="array" ref="N928">IF(AND(K928:M928=""),"ยังไม่บันทึกข้อมูล",
IF(M928&lt;&gt;"",
IF(M928&gt;=1.3,M928,"เป็นไม้พุ่ม"),
IF(K928+L928&gt;=1.3,K928+L928,"เป็นไม้พุ่ม")))</f>
        <v>ยังไม่บันทึกข้อมูล</v>
      </c>
      <c r="O928" s="149" t="str">
        <f t="shared" si="114"/>
        <v>ข้อมูลไม่ถูกต้อง</v>
      </c>
      <c r="P928" s="149" t="str">
        <f t="shared" si="115"/>
        <v>ข้อมูลไม่ถูกต้อง</v>
      </c>
      <c r="Q928" s="149" t="str">
        <f t="shared" si="116"/>
        <v>ข้อมูลไม่ถูกต้อง</v>
      </c>
      <c r="R928" s="149" t="str">
        <f t="shared" si="117"/>
        <v>ข้อมูลไม่ถูกต้อง</v>
      </c>
      <c r="S928" s="149" t="str">
        <f>IF(ISNUMBER(R928),
IF(H$2=ตัวเลือก!A$30,"ยังไม่บันทึกข้อมูล",R928*0.27),"ข้อมูลไม่ถูกต้อง")</f>
        <v>ข้อมูลไม่ถูกต้อง</v>
      </c>
      <c r="T928" s="149" t="str">
        <f t="shared" si="118"/>
        <v>ข้อมูลไม่ถูกต้อง</v>
      </c>
      <c r="U928" s="149" t="str">
        <f>IF(ISNUMBER(R928),
IF(H$2=ตัวเลือก!A$30,"ยังไม่บันทึกข้อมูล",R928*0.47),"ข้อมูลไม่ถูกต้อง")</f>
        <v>ข้อมูลไม่ถูกต้อง</v>
      </c>
      <c r="V928" s="149" t="str">
        <f>IF(ISNUMBER(S928),
IF(H$2=ตัวเลือก!A$30,"ยังไม่บันทึกข้อมูล",S928*0.47),"ข้อมูลไม่ถูกต้อง")</f>
        <v>ข้อมูลไม่ถูกต้อง</v>
      </c>
      <c r="W928" s="149" t="str">
        <f t="shared" si="119"/>
        <v>ข้อมูลไม่ถูกต้อง</v>
      </c>
      <c r="X928" s="148" t="str">
        <f t="shared" si="120"/>
        <v>ข้อมูลไม่ถูกต้อง</v>
      </c>
      <c r="Y928" s="38"/>
      <c r="Z928" s="38"/>
      <c r="AA928" s="38"/>
    </row>
    <row r="929" spans="1:27" x14ac:dyDescent="0.45">
      <c r="A929" s="38">
        <v>924</v>
      </c>
      <c r="B929" s="38"/>
      <c r="C929" s="38"/>
      <c r="D929" s="38"/>
      <c r="E929" s="38"/>
      <c r="F929" s="35"/>
      <c r="G929" s="35"/>
      <c r="H929" s="150"/>
      <c r="I929" s="38"/>
      <c r="J929" s="149" t="str">
        <f t="shared" si="121"/>
        <v>รอข้อมูลคอลัมน์ H</v>
      </c>
      <c r="K929" s="150"/>
      <c r="L929" s="150"/>
      <c r="M929" s="150"/>
      <c r="N929" s="149" t="str" cm="1">
        <f t="array" ref="N929">IF(AND(K929:M929=""),"ยังไม่บันทึกข้อมูล",
IF(M929&lt;&gt;"",
IF(M929&gt;=1.3,M929,"เป็นไม้พุ่ม"),
IF(K929+L929&gt;=1.3,K929+L929,"เป็นไม้พุ่ม")))</f>
        <v>ยังไม่บันทึกข้อมูล</v>
      </c>
      <c r="O929" s="149" t="str">
        <f t="shared" si="114"/>
        <v>ข้อมูลไม่ถูกต้อง</v>
      </c>
      <c r="P929" s="149" t="str">
        <f t="shared" si="115"/>
        <v>ข้อมูลไม่ถูกต้อง</v>
      </c>
      <c r="Q929" s="149" t="str">
        <f t="shared" si="116"/>
        <v>ข้อมูลไม่ถูกต้อง</v>
      </c>
      <c r="R929" s="149" t="str">
        <f t="shared" si="117"/>
        <v>ข้อมูลไม่ถูกต้อง</v>
      </c>
      <c r="S929" s="149" t="str">
        <f>IF(ISNUMBER(R929),
IF(H$2=ตัวเลือก!A$30,"ยังไม่บันทึกข้อมูล",R929*0.27),"ข้อมูลไม่ถูกต้อง")</f>
        <v>ข้อมูลไม่ถูกต้อง</v>
      </c>
      <c r="T929" s="149" t="str">
        <f t="shared" si="118"/>
        <v>ข้อมูลไม่ถูกต้อง</v>
      </c>
      <c r="U929" s="149" t="str">
        <f>IF(ISNUMBER(R929),
IF(H$2=ตัวเลือก!A$30,"ยังไม่บันทึกข้อมูล",R929*0.47),"ข้อมูลไม่ถูกต้อง")</f>
        <v>ข้อมูลไม่ถูกต้อง</v>
      </c>
      <c r="V929" s="149" t="str">
        <f>IF(ISNUMBER(S929),
IF(H$2=ตัวเลือก!A$30,"ยังไม่บันทึกข้อมูล",S929*0.47),"ข้อมูลไม่ถูกต้อง")</f>
        <v>ข้อมูลไม่ถูกต้อง</v>
      </c>
      <c r="W929" s="149" t="str">
        <f t="shared" si="119"/>
        <v>ข้อมูลไม่ถูกต้อง</v>
      </c>
      <c r="X929" s="148" t="str">
        <f t="shared" si="120"/>
        <v>ข้อมูลไม่ถูกต้อง</v>
      </c>
      <c r="Y929" s="38"/>
      <c r="Z929" s="38"/>
      <c r="AA929" s="38"/>
    </row>
    <row r="930" spans="1:27" x14ac:dyDescent="0.45">
      <c r="A930" s="38">
        <v>925</v>
      </c>
      <c r="B930" s="38"/>
      <c r="C930" s="38"/>
      <c r="D930" s="38"/>
      <c r="E930" s="38"/>
      <c r="F930" s="35"/>
      <c r="G930" s="35"/>
      <c r="H930" s="150"/>
      <c r="I930" s="38"/>
      <c r="J930" s="149" t="str">
        <f t="shared" si="121"/>
        <v>รอข้อมูลคอลัมน์ H</v>
      </c>
      <c r="K930" s="150"/>
      <c r="L930" s="150"/>
      <c r="M930" s="150"/>
      <c r="N930" s="149" t="str" cm="1">
        <f t="array" ref="N930">IF(AND(K930:M930=""),"ยังไม่บันทึกข้อมูล",
IF(M930&lt;&gt;"",
IF(M930&gt;=1.3,M930,"เป็นไม้พุ่ม"),
IF(K930+L930&gt;=1.3,K930+L930,"เป็นไม้พุ่ม")))</f>
        <v>ยังไม่บันทึกข้อมูล</v>
      </c>
      <c r="O930" s="149" t="str">
        <f t="shared" si="114"/>
        <v>ข้อมูลไม่ถูกต้อง</v>
      </c>
      <c r="P930" s="149" t="str">
        <f t="shared" si="115"/>
        <v>ข้อมูลไม่ถูกต้อง</v>
      </c>
      <c r="Q930" s="149" t="str">
        <f t="shared" si="116"/>
        <v>ข้อมูลไม่ถูกต้อง</v>
      </c>
      <c r="R930" s="149" t="str">
        <f t="shared" si="117"/>
        <v>ข้อมูลไม่ถูกต้อง</v>
      </c>
      <c r="S930" s="149" t="str">
        <f>IF(ISNUMBER(R930),
IF(H$2=ตัวเลือก!A$30,"ยังไม่บันทึกข้อมูล",R930*0.27),"ข้อมูลไม่ถูกต้อง")</f>
        <v>ข้อมูลไม่ถูกต้อง</v>
      </c>
      <c r="T930" s="149" t="str">
        <f t="shared" si="118"/>
        <v>ข้อมูลไม่ถูกต้อง</v>
      </c>
      <c r="U930" s="149" t="str">
        <f>IF(ISNUMBER(R930),
IF(H$2=ตัวเลือก!A$30,"ยังไม่บันทึกข้อมูล",R930*0.47),"ข้อมูลไม่ถูกต้อง")</f>
        <v>ข้อมูลไม่ถูกต้อง</v>
      </c>
      <c r="V930" s="149" t="str">
        <f>IF(ISNUMBER(S930),
IF(H$2=ตัวเลือก!A$30,"ยังไม่บันทึกข้อมูล",S930*0.47),"ข้อมูลไม่ถูกต้อง")</f>
        <v>ข้อมูลไม่ถูกต้อง</v>
      </c>
      <c r="W930" s="149" t="str">
        <f t="shared" si="119"/>
        <v>ข้อมูลไม่ถูกต้อง</v>
      </c>
      <c r="X930" s="148" t="str">
        <f t="shared" si="120"/>
        <v>ข้อมูลไม่ถูกต้อง</v>
      </c>
      <c r="Y930" s="38"/>
      <c r="Z930" s="38"/>
      <c r="AA930" s="38"/>
    </row>
    <row r="931" spans="1:27" x14ac:dyDescent="0.45">
      <c r="A931" s="38">
        <v>926</v>
      </c>
      <c r="B931" s="38"/>
      <c r="C931" s="38"/>
      <c r="D931" s="38"/>
      <c r="E931" s="38"/>
      <c r="F931" s="35"/>
      <c r="G931" s="35"/>
      <c r="H931" s="150"/>
      <c r="I931" s="38"/>
      <c r="J931" s="149" t="str">
        <f t="shared" si="121"/>
        <v>รอข้อมูลคอลัมน์ H</v>
      </c>
      <c r="K931" s="150"/>
      <c r="L931" s="150"/>
      <c r="M931" s="150"/>
      <c r="N931" s="149" t="str" cm="1">
        <f t="array" ref="N931">IF(AND(K931:M931=""),"ยังไม่บันทึกข้อมูล",
IF(M931&lt;&gt;"",
IF(M931&gt;=1.3,M931,"เป็นไม้พุ่ม"),
IF(K931+L931&gt;=1.3,K931+L931,"เป็นไม้พุ่ม")))</f>
        <v>ยังไม่บันทึกข้อมูล</v>
      </c>
      <c r="O931" s="149" t="str">
        <f t="shared" si="114"/>
        <v>ข้อมูลไม่ถูกต้อง</v>
      </c>
      <c r="P931" s="149" t="str">
        <f t="shared" si="115"/>
        <v>ข้อมูลไม่ถูกต้อง</v>
      </c>
      <c r="Q931" s="149" t="str">
        <f t="shared" si="116"/>
        <v>ข้อมูลไม่ถูกต้อง</v>
      </c>
      <c r="R931" s="149" t="str">
        <f t="shared" si="117"/>
        <v>ข้อมูลไม่ถูกต้อง</v>
      </c>
      <c r="S931" s="149" t="str">
        <f>IF(ISNUMBER(R931),
IF(H$2=ตัวเลือก!A$30,"ยังไม่บันทึกข้อมูล",R931*0.27),"ข้อมูลไม่ถูกต้อง")</f>
        <v>ข้อมูลไม่ถูกต้อง</v>
      </c>
      <c r="T931" s="149" t="str">
        <f t="shared" si="118"/>
        <v>ข้อมูลไม่ถูกต้อง</v>
      </c>
      <c r="U931" s="149" t="str">
        <f>IF(ISNUMBER(R931),
IF(H$2=ตัวเลือก!A$30,"ยังไม่บันทึกข้อมูล",R931*0.47),"ข้อมูลไม่ถูกต้อง")</f>
        <v>ข้อมูลไม่ถูกต้อง</v>
      </c>
      <c r="V931" s="149" t="str">
        <f>IF(ISNUMBER(S931),
IF(H$2=ตัวเลือก!A$30,"ยังไม่บันทึกข้อมูล",S931*0.47),"ข้อมูลไม่ถูกต้อง")</f>
        <v>ข้อมูลไม่ถูกต้อง</v>
      </c>
      <c r="W931" s="149" t="str">
        <f t="shared" si="119"/>
        <v>ข้อมูลไม่ถูกต้อง</v>
      </c>
      <c r="X931" s="148" t="str">
        <f t="shared" si="120"/>
        <v>ข้อมูลไม่ถูกต้อง</v>
      </c>
      <c r="Y931" s="38"/>
      <c r="Z931" s="38"/>
      <c r="AA931" s="38"/>
    </row>
    <row r="932" spans="1:27" x14ac:dyDescent="0.45">
      <c r="A932" s="38">
        <v>927</v>
      </c>
      <c r="B932" s="38"/>
      <c r="C932" s="38"/>
      <c r="D932" s="38"/>
      <c r="E932" s="38"/>
      <c r="F932" s="35"/>
      <c r="G932" s="35"/>
      <c r="H932" s="150"/>
      <c r="I932" s="38"/>
      <c r="J932" s="149" t="str">
        <f t="shared" si="121"/>
        <v>รอข้อมูลคอลัมน์ H</v>
      </c>
      <c r="K932" s="150"/>
      <c r="L932" s="150"/>
      <c r="M932" s="150"/>
      <c r="N932" s="149" t="str" cm="1">
        <f t="array" ref="N932">IF(AND(K932:M932=""),"ยังไม่บันทึกข้อมูล",
IF(M932&lt;&gt;"",
IF(M932&gt;=1.3,M932,"เป็นไม้พุ่ม"),
IF(K932+L932&gt;=1.3,K932+L932,"เป็นไม้พุ่ม")))</f>
        <v>ยังไม่บันทึกข้อมูล</v>
      </c>
      <c r="O932" s="149" t="str">
        <f t="shared" si="114"/>
        <v>ข้อมูลไม่ถูกต้อง</v>
      </c>
      <c r="P932" s="149" t="str">
        <f t="shared" si="115"/>
        <v>ข้อมูลไม่ถูกต้อง</v>
      </c>
      <c r="Q932" s="149" t="str">
        <f t="shared" si="116"/>
        <v>ข้อมูลไม่ถูกต้อง</v>
      </c>
      <c r="R932" s="149" t="str">
        <f t="shared" si="117"/>
        <v>ข้อมูลไม่ถูกต้อง</v>
      </c>
      <c r="S932" s="149" t="str">
        <f>IF(ISNUMBER(R932),
IF(H$2=ตัวเลือก!A$30,"ยังไม่บันทึกข้อมูล",R932*0.27),"ข้อมูลไม่ถูกต้อง")</f>
        <v>ข้อมูลไม่ถูกต้อง</v>
      </c>
      <c r="T932" s="149" t="str">
        <f t="shared" si="118"/>
        <v>ข้อมูลไม่ถูกต้อง</v>
      </c>
      <c r="U932" s="149" t="str">
        <f>IF(ISNUMBER(R932),
IF(H$2=ตัวเลือก!A$30,"ยังไม่บันทึกข้อมูล",R932*0.47),"ข้อมูลไม่ถูกต้อง")</f>
        <v>ข้อมูลไม่ถูกต้อง</v>
      </c>
      <c r="V932" s="149" t="str">
        <f>IF(ISNUMBER(S932),
IF(H$2=ตัวเลือก!A$30,"ยังไม่บันทึกข้อมูล",S932*0.47),"ข้อมูลไม่ถูกต้อง")</f>
        <v>ข้อมูลไม่ถูกต้อง</v>
      </c>
      <c r="W932" s="149" t="str">
        <f t="shared" si="119"/>
        <v>ข้อมูลไม่ถูกต้อง</v>
      </c>
      <c r="X932" s="148" t="str">
        <f t="shared" si="120"/>
        <v>ข้อมูลไม่ถูกต้อง</v>
      </c>
      <c r="Y932" s="38"/>
      <c r="Z932" s="38"/>
      <c r="AA932" s="38"/>
    </row>
    <row r="933" spans="1:27" x14ac:dyDescent="0.45">
      <c r="A933" s="38">
        <v>928</v>
      </c>
      <c r="B933" s="38"/>
      <c r="C933" s="38"/>
      <c r="D933" s="38"/>
      <c r="E933" s="38"/>
      <c r="F933" s="35"/>
      <c r="G933" s="35"/>
      <c r="H933" s="150"/>
      <c r="I933" s="38"/>
      <c r="J933" s="149" t="str">
        <f t="shared" si="121"/>
        <v>รอข้อมูลคอลัมน์ H</v>
      </c>
      <c r="K933" s="150"/>
      <c r="L933" s="150"/>
      <c r="M933" s="150"/>
      <c r="N933" s="149" t="str" cm="1">
        <f t="array" ref="N933">IF(AND(K933:M933=""),"ยังไม่บันทึกข้อมูล",
IF(M933&lt;&gt;"",
IF(M933&gt;=1.3,M933,"เป็นไม้พุ่ม"),
IF(K933+L933&gt;=1.3,K933+L933,"เป็นไม้พุ่ม")))</f>
        <v>ยังไม่บันทึกข้อมูล</v>
      </c>
      <c r="O933" s="149" t="str">
        <f t="shared" si="114"/>
        <v>ข้อมูลไม่ถูกต้อง</v>
      </c>
      <c r="P933" s="149" t="str">
        <f t="shared" si="115"/>
        <v>ข้อมูลไม่ถูกต้อง</v>
      </c>
      <c r="Q933" s="149" t="str">
        <f t="shared" si="116"/>
        <v>ข้อมูลไม่ถูกต้อง</v>
      </c>
      <c r="R933" s="149" t="str">
        <f t="shared" si="117"/>
        <v>ข้อมูลไม่ถูกต้อง</v>
      </c>
      <c r="S933" s="149" t="str">
        <f>IF(ISNUMBER(R933),
IF(H$2=ตัวเลือก!A$30,"ยังไม่บันทึกข้อมูล",R933*0.27),"ข้อมูลไม่ถูกต้อง")</f>
        <v>ข้อมูลไม่ถูกต้อง</v>
      </c>
      <c r="T933" s="149" t="str">
        <f t="shared" si="118"/>
        <v>ข้อมูลไม่ถูกต้อง</v>
      </c>
      <c r="U933" s="149" t="str">
        <f>IF(ISNUMBER(R933),
IF(H$2=ตัวเลือก!A$30,"ยังไม่บันทึกข้อมูล",R933*0.47),"ข้อมูลไม่ถูกต้อง")</f>
        <v>ข้อมูลไม่ถูกต้อง</v>
      </c>
      <c r="V933" s="149" t="str">
        <f>IF(ISNUMBER(S933),
IF(H$2=ตัวเลือก!A$30,"ยังไม่บันทึกข้อมูล",S933*0.47),"ข้อมูลไม่ถูกต้อง")</f>
        <v>ข้อมูลไม่ถูกต้อง</v>
      </c>
      <c r="W933" s="149" t="str">
        <f t="shared" si="119"/>
        <v>ข้อมูลไม่ถูกต้อง</v>
      </c>
      <c r="X933" s="148" t="str">
        <f t="shared" si="120"/>
        <v>ข้อมูลไม่ถูกต้อง</v>
      </c>
      <c r="Y933" s="38"/>
      <c r="Z933" s="38"/>
      <c r="AA933" s="38"/>
    </row>
    <row r="934" spans="1:27" x14ac:dyDescent="0.45">
      <c r="A934" s="38">
        <v>929</v>
      </c>
      <c r="B934" s="38"/>
      <c r="C934" s="38"/>
      <c r="D934" s="38"/>
      <c r="E934" s="38"/>
      <c r="F934" s="35"/>
      <c r="G934" s="35"/>
      <c r="H934" s="150"/>
      <c r="I934" s="38"/>
      <c r="J934" s="149" t="str">
        <f t="shared" si="121"/>
        <v>รอข้อมูลคอลัมน์ H</v>
      </c>
      <c r="K934" s="150"/>
      <c r="L934" s="150"/>
      <c r="M934" s="150"/>
      <c r="N934" s="149" t="str" cm="1">
        <f t="array" ref="N934">IF(AND(K934:M934=""),"ยังไม่บันทึกข้อมูล",
IF(M934&lt;&gt;"",
IF(M934&gt;=1.3,M934,"เป็นไม้พุ่ม"),
IF(K934+L934&gt;=1.3,K934+L934,"เป็นไม้พุ่ม")))</f>
        <v>ยังไม่บันทึกข้อมูล</v>
      </c>
      <c r="O934" s="149" t="str">
        <f t="shared" si="114"/>
        <v>ข้อมูลไม่ถูกต้อง</v>
      </c>
      <c r="P934" s="149" t="str">
        <f t="shared" si="115"/>
        <v>ข้อมูลไม่ถูกต้อง</v>
      </c>
      <c r="Q934" s="149" t="str">
        <f t="shared" si="116"/>
        <v>ข้อมูลไม่ถูกต้อง</v>
      </c>
      <c r="R934" s="149" t="str">
        <f t="shared" si="117"/>
        <v>ข้อมูลไม่ถูกต้อง</v>
      </c>
      <c r="S934" s="149" t="str">
        <f>IF(ISNUMBER(R934),
IF(H$2=ตัวเลือก!A$30,"ยังไม่บันทึกข้อมูล",R934*0.27),"ข้อมูลไม่ถูกต้อง")</f>
        <v>ข้อมูลไม่ถูกต้อง</v>
      </c>
      <c r="T934" s="149" t="str">
        <f t="shared" si="118"/>
        <v>ข้อมูลไม่ถูกต้อง</v>
      </c>
      <c r="U934" s="149" t="str">
        <f>IF(ISNUMBER(R934),
IF(H$2=ตัวเลือก!A$30,"ยังไม่บันทึกข้อมูล",R934*0.47),"ข้อมูลไม่ถูกต้อง")</f>
        <v>ข้อมูลไม่ถูกต้อง</v>
      </c>
      <c r="V934" s="149" t="str">
        <f>IF(ISNUMBER(S934),
IF(H$2=ตัวเลือก!A$30,"ยังไม่บันทึกข้อมูล",S934*0.47),"ข้อมูลไม่ถูกต้อง")</f>
        <v>ข้อมูลไม่ถูกต้อง</v>
      </c>
      <c r="W934" s="149" t="str">
        <f t="shared" si="119"/>
        <v>ข้อมูลไม่ถูกต้อง</v>
      </c>
      <c r="X934" s="148" t="str">
        <f t="shared" si="120"/>
        <v>ข้อมูลไม่ถูกต้อง</v>
      </c>
      <c r="Y934" s="38"/>
      <c r="Z934" s="38"/>
      <c r="AA934" s="38"/>
    </row>
    <row r="935" spans="1:27" x14ac:dyDescent="0.45">
      <c r="A935" s="38">
        <v>930</v>
      </c>
      <c r="B935" s="38"/>
      <c r="C935" s="38"/>
      <c r="D935" s="38"/>
      <c r="E935" s="38"/>
      <c r="F935" s="35"/>
      <c r="G935" s="35"/>
      <c r="H935" s="150"/>
      <c r="I935" s="38"/>
      <c r="J935" s="149" t="str">
        <f t="shared" si="121"/>
        <v>รอข้อมูลคอลัมน์ H</v>
      </c>
      <c r="K935" s="150"/>
      <c r="L935" s="150"/>
      <c r="M935" s="150"/>
      <c r="N935" s="149" t="str" cm="1">
        <f t="array" ref="N935">IF(AND(K935:M935=""),"ยังไม่บันทึกข้อมูล",
IF(M935&lt;&gt;"",
IF(M935&gt;=1.3,M935,"เป็นไม้พุ่ม"),
IF(K935+L935&gt;=1.3,K935+L935,"เป็นไม้พุ่ม")))</f>
        <v>ยังไม่บันทึกข้อมูล</v>
      </c>
      <c r="O935" s="149" t="str">
        <f t="shared" si="114"/>
        <v>ข้อมูลไม่ถูกต้อง</v>
      </c>
      <c r="P935" s="149" t="str">
        <f t="shared" si="115"/>
        <v>ข้อมูลไม่ถูกต้อง</v>
      </c>
      <c r="Q935" s="149" t="str">
        <f t="shared" si="116"/>
        <v>ข้อมูลไม่ถูกต้อง</v>
      </c>
      <c r="R935" s="149" t="str">
        <f t="shared" si="117"/>
        <v>ข้อมูลไม่ถูกต้อง</v>
      </c>
      <c r="S935" s="149" t="str">
        <f>IF(ISNUMBER(R935),
IF(H$2=ตัวเลือก!A$30,"ยังไม่บันทึกข้อมูล",R935*0.27),"ข้อมูลไม่ถูกต้อง")</f>
        <v>ข้อมูลไม่ถูกต้อง</v>
      </c>
      <c r="T935" s="149" t="str">
        <f t="shared" si="118"/>
        <v>ข้อมูลไม่ถูกต้อง</v>
      </c>
      <c r="U935" s="149" t="str">
        <f>IF(ISNUMBER(R935),
IF(H$2=ตัวเลือก!A$30,"ยังไม่บันทึกข้อมูล",R935*0.47),"ข้อมูลไม่ถูกต้อง")</f>
        <v>ข้อมูลไม่ถูกต้อง</v>
      </c>
      <c r="V935" s="149" t="str">
        <f>IF(ISNUMBER(S935),
IF(H$2=ตัวเลือก!A$30,"ยังไม่บันทึกข้อมูล",S935*0.47),"ข้อมูลไม่ถูกต้อง")</f>
        <v>ข้อมูลไม่ถูกต้อง</v>
      </c>
      <c r="W935" s="149" t="str">
        <f t="shared" si="119"/>
        <v>ข้อมูลไม่ถูกต้อง</v>
      </c>
      <c r="X935" s="148" t="str">
        <f t="shared" si="120"/>
        <v>ข้อมูลไม่ถูกต้อง</v>
      </c>
      <c r="Y935" s="38"/>
      <c r="Z935" s="38"/>
      <c r="AA935" s="38"/>
    </row>
    <row r="936" spans="1:27" x14ac:dyDescent="0.45">
      <c r="A936" s="38">
        <v>931</v>
      </c>
      <c r="B936" s="38"/>
      <c r="C936" s="38"/>
      <c r="D936" s="38"/>
      <c r="E936" s="38"/>
      <c r="F936" s="35"/>
      <c r="G936" s="35"/>
      <c r="H936" s="150"/>
      <c r="I936" s="38"/>
      <c r="J936" s="149" t="str">
        <f t="shared" si="121"/>
        <v>รอข้อมูลคอลัมน์ H</v>
      </c>
      <c r="K936" s="150"/>
      <c r="L936" s="150"/>
      <c r="M936" s="150"/>
      <c r="N936" s="149" t="str" cm="1">
        <f t="array" ref="N936">IF(AND(K936:M936=""),"ยังไม่บันทึกข้อมูล",
IF(M936&lt;&gt;"",
IF(M936&gt;=1.3,M936,"เป็นไม้พุ่ม"),
IF(K936+L936&gt;=1.3,K936+L936,"เป็นไม้พุ่ม")))</f>
        <v>ยังไม่บันทึกข้อมูล</v>
      </c>
      <c r="O936" s="149" t="str">
        <f t="shared" si="114"/>
        <v>ข้อมูลไม่ถูกต้อง</v>
      </c>
      <c r="P936" s="149" t="str">
        <f t="shared" si="115"/>
        <v>ข้อมูลไม่ถูกต้อง</v>
      </c>
      <c r="Q936" s="149" t="str">
        <f t="shared" si="116"/>
        <v>ข้อมูลไม่ถูกต้อง</v>
      </c>
      <c r="R936" s="149" t="str">
        <f t="shared" si="117"/>
        <v>ข้อมูลไม่ถูกต้อง</v>
      </c>
      <c r="S936" s="149" t="str">
        <f>IF(ISNUMBER(R936),
IF(H$2=ตัวเลือก!A$30,"ยังไม่บันทึกข้อมูล",R936*0.27),"ข้อมูลไม่ถูกต้อง")</f>
        <v>ข้อมูลไม่ถูกต้อง</v>
      </c>
      <c r="T936" s="149" t="str">
        <f t="shared" si="118"/>
        <v>ข้อมูลไม่ถูกต้อง</v>
      </c>
      <c r="U936" s="149" t="str">
        <f>IF(ISNUMBER(R936),
IF(H$2=ตัวเลือก!A$30,"ยังไม่บันทึกข้อมูล",R936*0.47),"ข้อมูลไม่ถูกต้อง")</f>
        <v>ข้อมูลไม่ถูกต้อง</v>
      </c>
      <c r="V936" s="149" t="str">
        <f>IF(ISNUMBER(S936),
IF(H$2=ตัวเลือก!A$30,"ยังไม่บันทึกข้อมูล",S936*0.47),"ข้อมูลไม่ถูกต้อง")</f>
        <v>ข้อมูลไม่ถูกต้อง</v>
      </c>
      <c r="W936" s="149" t="str">
        <f t="shared" si="119"/>
        <v>ข้อมูลไม่ถูกต้อง</v>
      </c>
      <c r="X936" s="148" t="str">
        <f t="shared" si="120"/>
        <v>ข้อมูลไม่ถูกต้อง</v>
      </c>
      <c r="Y936" s="38"/>
      <c r="Z936" s="38"/>
      <c r="AA936" s="38"/>
    </row>
    <row r="937" spans="1:27" x14ac:dyDescent="0.45">
      <c r="A937" s="38">
        <v>932</v>
      </c>
      <c r="B937" s="38"/>
      <c r="C937" s="38"/>
      <c r="D937" s="38"/>
      <c r="E937" s="38"/>
      <c r="F937" s="35"/>
      <c r="G937" s="35"/>
      <c r="H937" s="150"/>
      <c r="I937" s="38"/>
      <c r="J937" s="149" t="str">
        <f t="shared" si="121"/>
        <v>รอข้อมูลคอลัมน์ H</v>
      </c>
      <c r="K937" s="150"/>
      <c r="L937" s="150"/>
      <c r="M937" s="150"/>
      <c r="N937" s="149" t="str" cm="1">
        <f t="array" ref="N937">IF(AND(K937:M937=""),"ยังไม่บันทึกข้อมูล",
IF(M937&lt;&gt;"",
IF(M937&gt;=1.3,M937,"เป็นไม้พุ่ม"),
IF(K937+L937&gt;=1.3,K937+L937,"เป็นไม้พุ่ม")))</f>
        <v>ยังไม่บันทึกข้อมูล</v>
      </c>
      <c r="O937" s="149" t="str">
        <f t="shared" si="114"/>
        <v>ข้อมูลไม่ถูกต้อง</v>
      </c>
      <c r="P937" s="149" t="str">
        <f t="shared" si="115"/>
        <v>ข้อมูลไม่ถูกต้อง</v>
      </c>
      <c r="Q937" s="149" t="str">
        <f t="shared" si="116"/>
        <v>ข้อมูลไม่ถูกต้อง</v>
      </c>
      <c r="R937" s="149" t="str">
        <f t="shared" si="117"/>
        <v>ข้อมูลไม่ถูกต้อง</v>
      </c>
      <c r="S937" s="149" t="str">
        <f>IF(ISNUMBER(R937),
IF(H$2=ตัวเลือก!A$30,"ยังไม่บันทึกข้อมูล",R937*0.27),"ข้อมูลไม่ถูกต้อง")</f>
        <v>ข้อมูลไม่ถูกต้อง</v>
      </c>
      <c r="T937" s="149" t="str">
        <f t="shared" si="118"/>
        <v>ข้อมูลไม่ถูกต้อง</v>
      </c>
      <c r="U937" s="149" t="str">
        <f>IF(ISNUMBER(R937),
IF(H$2=ตัวเลือก!A$30,"ยังไม่บันทึกข้อมูล",R937*0.47),"ข้อมูลไม่ถูกต้อง")</f>
        <v>ข้อมูลไม่ถูกต้อง</v>
      </c>
      <c r="V937" s="149" t="str">
        <f>IF(ISNUMBER(S937),
IF(H$2=ตัวเลือก!A$30,"ยังไม่บันทึกข้อมูล",S937*0.47),"ข้อมูลไม่ถูกต้อง")</f>
        <v>ข้อมูลไม่ถูกต้อง</v>
      </c>
      <c r="W937" s="149" t="str">
        <f t="shared" si="119"/>
        <v>ข้อมูลไม่ถูกต้อง</v>
      </c>
      <c r="X937" s="148" t="str">
        <f t="shared" si="120"/>
        <v>ข้อมูลไม่ถูกต้อง</v>
      </c>
      <c r="Y937" s="38"/>
      <c r="Z937" s="38"/>
      <c r="AA937" s="38"/>
    </row>
    <row r="938" spans="1:27" x14ac:dyDescent="0.45">
      <c r="A938" s="38">
        <v>933</v>
      </c>
      <c r="B938" s="38"/>
      <c r="C938" s="38"/>
      <c r="D938" s="38"/>
      <c r="E938" s="38"/>
      <c r="F938" s="35"/>
      <c r="G938" s="35"/>
      <c r="H938" s="150"/>
      <c r="I938" s="38"/>
      <c r="J938" s="149" t="str">
        <f t="shared" si="121"/>
        <v>รอข้อมูลคอลัมน์ H</v>
      </c>
      <c r="K938" s="150"/>
      <c r="L938" s="150"/>
      <c r="M938" s="150"/>
      <c r="N938" s="149" t="str" cm="1">
        <f t="array" ref="N938">IF(AND(K938:M938=""),"ยังไม่บันทึกข้อมูล",
IF(M938&lt;&gt;"",
IF(M938&gt;=1.3,M938,"เป็นไม้พุ่ม"),
IF(K938+L938&gt;=1.3,K938+L938,"เป็นไม้พุ่ม")))</f>
        <v>ยังไม่บันทึกข้อมูล</v>
      </c>
      <c r="O938" s="149" t="str">
        <f t="shared" si="114"/>
        <v>ข้อมูลไม่ถูกต้อง</v>
      </c>
      <c r="P938" s="149" t="str">
        <f t="shared" si="115"/>
        <v>ข้อมูลไม่ถูกต้อง</v>
      </c>
      <c r="Q938" s="149" t="str">
        <f t="shared" si="116"/>
        <v>ข้อมูลไม่ถูกต้อง</v>
      </c>
      <c r="R938" s="149" t="str">
        <f t="shared" si="117"/>
        <v>ข้อมูลไม่ถูกต้อง</v>
      </c>
      <c r="S938" s="149" t="str">
        <f>IF(ISNUMBER(R938),
IF(H$2=ตัวเลือก!A$30,"ยังไม่บันทึกข้อมูล",R938*0.27),"ข้อมูลไม่ถูกต้อง")</f>
        <v>ข้อมูลไม่ถูกต้อง</v>
      </c>
      <c r="T938" s="149" t="str">
        <f t="shared" si="118"/>
        <v>ข้อมูลไม่ถูกต้อง</v>
      </c>
      <c r="U938" s="149" t="str">
        <f>IF(ISNUMBER(R938),
IF(H$2=ตัวเลือก!A$30,"ยังไม่บันทึกข้อมูล",R938*0.47),"ข้อมูลไม่ถูกต้อง")</f>
        <v>ข้อมูลไม่ถูกต้อง</v>
      </c>
      <c r="V938" s="149" t="str">
        <f>IF(ISNUMBER(S938),
IF(H$2=ตัวเลือก!A$30,"ยังไม่บันทึกข้อมูล",S938*0.47),"ข้อมูลไม่ถูกต้อง")</f>
        <v>ข้อมูลไม่ถูกต้อง</v>
      </c>
      <c r="W938" s="149" t="str">
        <f t="shared" si="119"/>
        <v>ข้อมูลไม่ถูกต้อง</v>
      </c>
      <c r="X938" s="148" t="str">
        <f t="shared" si="120"/>
        <v>ข้อมูลไม่ถูกต้อง</v>
      </c>
      <c r="Y938" s="38"/>
      <c r="Z938" s="38"/>
      <c r="AA938" s="38"/>
    </row>
    <row r="939" spans="1:27" x14ac:dyDescent="0.45">
      <c r="A939" s="38">
        <v>934</v>
      </c>
      <c r="B939" s="38"/>
      <c r="C939" s="38"/>
      <c r="D939" s="38"/>
      <c r="E939" s="38"/>
      <c r="F939" s="35"/>
      <c r="G939" s="35"/>
      <c r="H939" s="150"/>
      <c r="I939" s="38"/>
      <c r="J939" s="149" t="str">
        <f t="shared" si="121"/>
        <v>รอข้อมูลคอลัมน์ H</v>
      </c>
      <c r="K939" s="150"/>
      <c r="L939" s="150"/>
      <c r="M939" s="150"/>
      <c r="N939" s="149" t="str" cm="1">
        <f t="array" ref="N939">IF(AND(K939:M939=""),"ยังไม่บันทึกข้อมูล",
IF(M939&lt;&gt;"",
IF(M939&gt;=1.3,M939,"เป็นไม้พุ่ม"),
IF(K939+L939&gt;=1.3,K939+L939,"เป็นไม้พุ่ม")))</f>
        <v>ยังไม่บันทึกข้อมูล</v>
      </c>
      <c r="O939" s="149" t="str">
        <f t="shared" si="114"/>
        <v>ข้อมูลไม่ถูกต้อง</v>
      </c>
      <c r="P939" s="149" t="str">
        <f t="shared" si="115"/>
        <v>ข้อมูลไม่ถูกต้อง</v>
      </c>
      <c r="Q939" s="149" t="str">
        <f t="shared" si="116"/>
        <v>ข้อมูลไม่ถูกต้อง</v>
      </c>
      <c r="R939" s="149" t="str">
        <f t="shared" si="117"/>
        <v>ข้อมูลไม่ถูกต้อง</v>
      </c>
      <c r="S939" s="149" t="str">
        <f>IF(ISNUMBER(R939),
IF(H$2=ตัวเลือก!A$30,"ยังไม่บันทึกข้อมูล",R939*0.27),"ข้อมูลไม่ถูกต้อง")</f>
        <v>ข้อมูลไม่ถูกต้อง</v>
      </c>
      <c r="T939" s="149" t="str">
        <f t="shared" si="118"/>
        <v>ข้อมูลไม่ถูกต้อง</v>
      </c>
      <c r="U939" s="149" t="str">
        <f>IF(ISNUMBER(R939),
IF(H$2=ตัวเลือก!A$30,"ยังไม่บันทึกข้อมูล",R939*0.47),"ข้อมูลไม่ถูกต้อง")</f>
        <v>ข้อมูลไม่ถูกต้อง</v>
      </c>
      <c r="V939" s="149" t="str">
        <f>IF(ISNUMBER(S939),
IF(H$2=ตัวเลือก!A$30,"ยังไม่บันทึกข้อมูล",S939*0.47),"ข้อมูลไม่ถูกต้อง")</f>
        <v>ข้อมูลไม่ถูกต้อง</v>
      </c>
      <c r="W939" s="149" t="str">
        <f t="shared" si="119"/>
        <v>ข้อมูลไม่ถูกต้อง</v>
      </c>
      <c r="X939" s="148" t="str">
        <f t="shared" si="120"/>
        <v>ข้อมูลไม่ถูกต้อง</v>
      </c>
      <c r="Y939" s="38"/>
      <c r="Z939" s="38"/>
      <c r="AA939" s="38"/>
    </row>
    <row r="940" spans="1:27" x14ac:dyDescent="0.45">
      <c r="A940" s="38">
        <v>935</v>
      </c>
      <c r="B940" s="38"/>
      <c r="C940" s="38"/>
      <c r="D940" s="38"/>
      <c r="E940" s="38"/>
      <c r="F940" s="35"/>
      <c r="G940" s="35"/>
      <c r="H940" s="150"/>
      <c r="I940" s="38"/>
      <c r="J940" s="149" t="str">
        <f t="shared" si="121"/>
        <v>รอข้อมูลคอลัมน์ H</v>
      </c>
      <c r="K940" s="150"/>
      <c r="L940" s="150"/>
      <c r="M940" s="150"/>
      <c r="N940" s="149" t="str" cm="1">
        <f t="array" ref="N940">IF(AND(K940:M940=""),"ยังไม่บันทึกข้อมูล",
IF(M940&lt;&gt;"",
IF(M940&gt;=1.3,M940,"เป็นไม้พุ่ม"),
IF(K940+L940&gt;=1.3,K940+L940,"เป็นไม้พุ่ม")))</f>
        <v>ยังไม่บันทึกข้อมูล</v>
      </c>
      <c r="O940" s="149" t="str">
        <f t="shared" si="114"/>
        <v>ข้อมูลไม่ถูกต้อง</v>
      </c>
      <c r="P940" s="149" t="str">
        <f t="shared" si="115"/>
        <v>ข้อมูลไม่ถูกต้อง</v>
      </c>
      <c r="Q940" s="149" t="str">
        <f t="shared" si="116"/>
        <v>ข้อมูลไม่ถูกต้อง</v>
      </c>
      <c r="R940" s="149" t="str">
        <f t="shared" si="117"/>
        <v>ข้อมูลไม่ถูกต้อง</v>
      </c>
      <c r="S940" s="149" t="str">
        <f>IF(ISNUMBER(R940),
IF(H$2=ตัวเลือก!A$30,"ยังไม่บันทึกข้อมูล",R940*0.27),"ข้อมูลไม่ถูกต้อง")</f>
        <v>ข้อมูลไม่ถูกต้อง</v>
      </c>
      <c r="T940" s="149" t="str">
        <f t="shared" si="118"/>
        <v>ข้อมูลไม่ถูกต้อง</v>
      </c>
      <c r="U940" s="149" t="str">
        <f>IF(ISNUMBER(R940),
IF(H$2=ตัวเลือก!A$30,"ยังไม่บันทึกข้อมูล",R940*0.47),"ข้อมูลไม่ถูกต้อง")</f>
        <v>ข้อมูลไม่ถูกต้อง</v>
      </c>
      <c r="V940" s="149" t="str">
        <f>IF(ISNUMBER(S940),
IF(H$2=ตัวเลือก!A$30,"ยังไม่บันทึกข้อมูล",S940*0.47),"ข้อมูลไม่ถูกต้อง")</f>
        <v>ข้อมูลไม่ถูกต้อง</v>
      </c>
      <c r="W940" s="149" t="str">
        <f t="shared" si="119"/>
        <v>ข้อมูลไม่ถูกต้อง</v>
      </c>
      <c r="X940" s="148" t="str">
        <f t="shared" si="120"/>
        <v>ข้อมูลไม่ถูกต้อง</v>
      </c>
      <c r="Y940" s="38"/>
      <c r="Z940" s="38"/>
      <c r="AA940" s="38"/>
    </row>
    <row r="941" spans="1:27" x14ac:dyDescent="0.45">
      <c r="A941" s="38">
        <v>936</v>
      </c>
      <c r="B941" s="38"/>
      <c r="C941" s="38"/>
      <c r="D941" s="38"/>
      <c r="E941" s="38"/>
      <c r="F941" s="35"/>
      <c r="G941" s="35"/>
      <c r="H941" s="150"/>
      <c r="I941" s="38"/>
      <c r="J941" s="149" t="str">
        <f t="shared" si="121"/>
        <v>รอข้อมูลคอลัมน์ H</v>
      </c>
      <c r="K941" s="150"/>
      <c r="L941" s="150"/>
      <c r="M941" s="150"/>
      <c r="N941" s="149" t="str" cm="1">
        <f t="array" ref="N941">IF(AND(K941:M941=""),"ยังไม่บันทึกข้อมูล",
IF(M941&lt;&gt;"",
IF(M941&gt;=1.3,M941,"เป็นไม้พุ่ม"),
IF(K941+L941&gt;=1.3,K941+L941,"เป็นไม้พุ่ม")))</f>
        <v>ยังไม่บันทึกข้อมูล</v>
      </c>
      <c r="O941" s="149" t="str">
        <f t="shared" si="114"/>
        <v>ข้อมูลไม่ถูกต้อง</v>
      </c>
      <c r="P941" s="149" t="str">
        <f t="shared" si="115"/>
        <v>ข้อมูลไม่ถูกต้อง</v>
      </c>
      <c r="Q941" s="149" t="str">
        <f t="shared" si="116"/>
        <v>ข้อมูลไม่ถูกต้อง</v>
      </c>
      <c r="R941" s="149" t="str">
        <f t="shared" si="117"/>
        <v>ข้อมูลไม่ถูกต้อง</v>
      </c>
      <c r="S941" s="149" t="str">
        <f>IF(ISNUMBER(R941),
IF(H$2=ตัวเลือก!A$30,"ยังไม่บันทึกข้อมูล",R941*0.27),"ข้อมูลไม่ถูกต้อง")</f>
        <v>ข้อมูลไม่ถูกต้อง</v>
      </c>
      <c r="T941" s="149" t="str">
        <f t="shared" si="118"/>
        <v>ข้อมูลไม่ถูกต้อง</v>
      </c>
      <c r="U941" s="149" t="str">
        <f>IF(ISNUMBER(R941),
IF(H$2=ตัวเลือก!A$30,"ยังไม่บันทึกข้อมูล",R941*0.47),"ข้อมูลไม่ถูกต้อง")</f>
        <v>ข้อมูลไม่ถูกต้อง</v>
      </c>
      <c r="V941" s="149" t="str">
        <f>IF(ISNUMBER(S941),
IF(H$2=ตัวเลือก!A$30,"ยังไม่บันทึกข้อมูล",S941*0.47),"ข้อมูลไม่ถูกต้อง")</f>
        <v>ข้อมูลไม่ถูกต้อง</v>
      </c>
      <c r="W941" s="149" t="str">
        <f t="shared" si="119"/>
        <v>ข้อมูลไม่ถูกต้อง</v>
      </c>
      <c r="X941" s="148" t="str">
        <f t="shared" si="120"/>
        <v>ข้อมูลไม่ถูกต้อง</v>
      </c>
      <c r="Y941" s="38"/>
      <c r="Z941" s="38"/>
      <c r="AA941" s="38"/>
    </row>
    <row r="942" spans="1:27" x14ac:dyDescent="0.45">
      <c r="A942" s="38">
        <v>937</v>
      </c>
      <c r="B942" s="38"/>
      <c r="C942" s="38"/>
      <c r="D942" s="38"/>
      <c r="E942" s="38"/>
      <c r="F942" s="35"/>
      <c r="G942" s="35"/>
      <c r="H942" s="150"/>
      <c r="I942" s="38"/>
      <c r="J942" s="149" t="str">
        <f t="shared" si="121"/>
        <v>รอข้อมูลคอลัมน์ H</v>
      </c>
      <c r="K942" s="150"/>
      <c r="L942" s="150"/>
      <c r="M942" s="150"/>
      <c r="N942" s="149" t="str" cm="1">
        <f t="array" ref="N942">IF(AND(K942:M942=""),"ยังไม่บันทึกข้อมูล",
IF(M942&lt;&gt;"",
IF(M942&gt;=1.3,M942,"เป็นไม้พุ่ม"),
IF(K942+L942&gt;=1.3,K942+L942,"เป็นไม้พุ่ม")))</f>
        <v>ยังไม่บันทึกข้อมูล</v>
      </c>
      <c r="O942" s="149" t="str">
        <f t="shared" si="114"/>
        <v>ข้อมูลไม่ถูกต้อง</v>
      </c>
      <c r="P942" s="149" t="str">
        <f t="shared" si="115"/>
        <v>ข้อมูลไม่ถูกต้อง</v>
      </c>
      <c r="Q942" s="149" t="str">
        <f t="shared" si="116"/>
        <v>ข้อมูลไม่ถูกต้อง</v>
      </c>
      <c r="R942" s="149" t="str">
        <f t="shared" si="117"/>
        <v>ข้อมูลไม่ถูกต้อง</v>
      </c>
      <c r="S942" s="149" t="str">
        <f>IF(ISNUMBER(R942),
IF(H$2=ตัวเลือก!A$30,"ยังไม่บันทึกข้อมูล",R942*0.27),"ข้อมูลไม่ถูกต้อง")</f>
        <v>ข้อมูลไม่ถูกต้อง</v>
      </c>
      <c r="T942" s="149" t="str">
        <f t="shared" si="118"/>
        <v>ข้อมูลไม่ถูกต้อง</v>
      </c>
      <c r="U942" s="149" t="str">
        <f>IF(ISNUMBER(R942),
IF(H$2=ตัวเลือก!A$30,"ยังไม่บันทึกข้อมูล",R942*0.47),"ข้อมูลไม่ถูกต้อง")</f>
        <v>ข้อมูลไม่ถูกต้อง</v>
      </c>
      <c r="V942" s="149" t="str">
        <f>IF(ISNUMBER(S942),
IF(H$2=ตัวเลือก!A$30,"ยังไม่บันทึกข้อมูล",S942*0.47),"ข้อมูลไม่ถูกต้อง")</f>
        <v>ข้อมูลไม่ถูกต้อง</v>
      </c>
      <c r="W942" s="149" t="str">
        <f t="shared" si="119"/>
        <v>ข้อมูลไม่ถูกต้อง</v>
      </c>
      <c r="X942" s="148" t="str">
        <f t="shared" si="120"/>
        <v>ข้อมูลไม่ถูกต้อง</v>
      </c>
      <c r="Y942" s="38"/>
      <c r="Z942" s="38"/>
      <c r="AA942" s="38"/>
    </row>
    <row r="943" spans="1:27" x14ac:dyDescent="0.45">
      <c r="A943" s="38">
        <v>938</v>
      </c>
      <c r="B943" s="38"/>
      <c r="C943" s="38"/>
      <c r="D943" s="38"/>
      <c r="E943" s="38"/>
      <c r="F943" s="35"/>
      <c r="G943" s="35"/>
      <c r="H943" s="150"/>
      <c r="I943" s="38"/>
      <c r="J943" s="149" t="str">
        <f t="shared" si="121"/>
        <v>รอข้อมูลคอลัมน์ H</v>
      </c>
      <c r="K943" s="150"/>
      <c r="L943" s="150"/>
      <c r="M943" s="150"/>
      <c r="N943" s="149" t="str" cm="1">
        <f t="array" ref="N943">IF(AND(K943:M943=""),"ยังไม่บันทึกข้อมูล",
IF(M943&lt;&gt;"",
IF(M943&gt;=1.3,M943,"เป็นไม้พุ่ม"),
IF(K943+L943&gt;=1.3,K943+L943,"เป็นไม้พุ่ม")))</f>
        <v>ยังไม่บันทึกข้อมูล</v>
      </c>
      <c r="O943" s="149" t="str">
        <f t="shared" si="114"/>
        <v>ข้อมูลไม่ถูกต้อง</v>
      </c>
      <c r="P943" s="149" t="str">
        <f t="shared" si="115"/>
        <v>ข้อมูลไม่ถูกต้อง</v>
      </c>
      <c r="Q943" s="149" t="str">
        <f t="shared" si="116"/>
        <v>ข้อมูลไม่ถูกต้อง</v>
      </c>
      <c r="R943" s="149" t="str">
        <f t="shared" si="117"/>
        <v>ข้อมูลไม่ถูกต้อง</v>
      </c>
      <c r="S943" s="149" t="str">
        <f>IF(ISNUMBER(R943),
IF(H$2=ตัวเลือก!A$30,"ยังไม่บันทึกข้อมูล",R943*0.27),"ข้อมูลไม่ถูกต้อง")</f>
        <v>ข้อมูลไม่ถูกต้อง</v>
      </c>
      <c r="T943" s="149" t="str">
        <f t="shared" si="118"/>
        <v>ข้อมูลไม่ถูกต้อง</v>
      </c>
      <c r="U943" s="149" t="str">
        <f>IF(ISNUMBER(R943),
IF(H$2=ตัวเลือก!A$30,"ยังไม่บันทึกข้อมูล",R943*0.47),"ข้อมูลไม่ถูกต้อง")</f>
        <v>ข้อมูลไม่ถูกต้อง</v>
      </c>
      <c r="V943" s="149" t="str">
        <f>IF(ISNUMBER(S943),
IF(H$2=ตัวเลือก!A$30,"ยังไม่บันทึกข้อมูล",S943*0.47),"ข้อมูลไม่ถูกต้อง")</f>
        <v>ข้อมูลไม่ถูกต้อง</v>
      </c>
      <c r="W943" s="149" t="str">
        <f t="shared" si="119"/>
        <v>ข้อมูลไม่ถูกต้อง</v>
      </c>
      <c r="X943" s="148" t="str">
        <f t="shared" si="120"/>
        <v>ข้อมูลไม่ถูกต้อง</v>
      </c>
      <c r="Y943" s="38"/>
      <c r="Z943" s="38"/>
      <c r="AA943" s="38"/>
    </row>
    <row r="944" spans="1:27" x14ac:dyDescent="0.45">
      <c r="A944" s="38">
        <v>939</v>
      </c>
      <c r="B944" s="38"/>
      <c r="C944" s="38"/>
      <c r="D944" s="38"/>
      <c r="E944" s="38"/>
      <c r="F944" s="35"/>
      <c r="G944" s="35"/>
      <c r="H944" s="150"/>
      <c r="I944" s="38"/>
      <c r="J944" s="149" t="str">
        <f t="shared" si="121"/>
        <v>รอข้อมูลคอลัมน์ H</v>
      </c>
      <c r="K944" s="150"/>
      <c r="L944" s="150"/>
      <c r="M944" s="150"/>
      <c r="N944" s="149" t="str" cm="1">
        <f t="array" ref="N944">IF(AND(K944:M944=""),"ยังไม่บันทึกข้อมูล",
IF(M944&lt;&gt;"",
IF(M944&gt;=1.3,M944,"เป็นไม้พุ่ม"),
IF(K944+L944&gt;=1.3,K944+L944,"เป็นไม้พุ่ม")))</f>
        <v>ยังไม่บันทึกข้อมูล</v>
      </c>
      <c r="O944" s="149" t="str">
        <f t="shared" si="114"/>
        <v>ข้อมูลไม่ถูกต้อง</v>
      </c>
      <c r="P944" s="149" t="str">
        <f t="shared" si="115"/>
        <v>ข้อมูลไม่ถูกต้อง</v>
      </c>
      <c r="Q944" s="149" t="str">
        <f t="shared" si="116"/>
        <v>ข้อมูลไม่ถูกต้อง</v>
      </c>
      <c r="R944" s="149" t="str">
        <f t="shared" si="117"/>
        <v>ข้อมูลไม่ถูกต้อง</v>
      </c>
      <c r="S944" s="149" t="str">
        <f>IF(ISNUMBER(R944),
IF(H$2=ตัวเลือก!A$30,"ยังไม่บันทึกข้อมูล",R944*0.27),"ข้อมูลไม่ถูกต้อง")</f>
        <v>ข้อมูลไม่ถูกต้อง</v>
      </c>
      <c r="T944" s="149" t="str">
        <f t="shared" si="118"/>
        <v>ข้อมูลไม่ถูกต้อง</v>
      </c>
      <c r="U944" s="149" t="str">
        <f>IF(ISNUMBER(R944),
IF(H$2=ตัวเลือก!A$30,"ยังไม่บันทึกข้อมูล",R944*0.47),"ข้อมูลไม่ถูกต้อง")</f>
        <v>ข้อมูลไม่ถูกต้อง</v>
      </c>
      <c r="V944" s="149" t="str">
        <f>IF(ISNUMBER(S944),
IF(H$2=ตัวเลือก!A$30,"ยังไม่บันทึกข้อมูล",S944*0.47),"ข้อมูลไม่ถูกต้อง")</f>
        <v>ข้อมูลไม่ถูกต้อง</v>
      </c>
      <c r="W944" s="149" t="str">
        <f t="shared" si="119"/>
        <v>ข้อมูลไม่ถูกต้อง</v>
      </c>
      <c r="X944" s="148" t="str">
        <f t="shared" si="120"/>
        <v>ข้อมูลไม่ถูกต้อง</v>
      </c>
      <c r="Y944" s="38"/>
      <c r="Z944" s="38"/>
      <c r="AA944" s="38"/>
    </row>
    <row r="945" spans="1:27" x14ac:dyDescent="0.45">
      <c r="A945" s="38">
        <v>940</v>
      </c>
      <c r="B945" s="38"/>
      <c r="C945" s="38"/>
      <c r="D945" s="38"/>
      <c r="E945" s="38"/>
      <c r="F945" s="35"/>
      <c r="G945" s="35"/>
      <c r="H945" s="150"/>
      <c r="I945" s="38"/>
      <c r="J945" s="149" t="str">
        <f t="shared" si="121"/>
        <v>รอข้อมูลคอลัมน์ H</v>
      </c>
      <c r="K945" s="150"/>
      <c r="L945" s="150"/>
      <c r="M945" s="150"/>
      <c r="N945" s="149" t="str" cm="1">
        <f t="array" ref="N945">IF(AND(K945:M945=""),"ยังไม่บันทึกข้อมูล",
IF(M945&lt;&gt;"",
IF(M945&gt;=1.3,M945,"เป็นไม้พุ่ม"),
IF(K945+L945&gt;=1.3,K945+L945,"เป็นไม้พุ่ม")))</f>
        <v>ยังไม่บันทึกข้อมูล</v>
      </c>
      <c r="O945" s="149" t="str">
        <f t="shared" si="114"/>
        <v>ข้อมูลไม่ถูกต้อง</v>
      </c>
      <c r="P945" s="149" t="str">
        <f t="shared" si="115"/>
        <v>ข้อมูลไม่ถูกต้อง</v>
      </c>
      <c r="Q945" s="149" t="str">
        <f t="shared" si="116"/>
        <v>ข้อมูลไม่ถูกต้อง</v>
      </c>
      <c r="R945" s="149" t="str">
        <f t="shared" si="117"/>
        <v>ข้อมูลไม่ถูกต้อง</v>
      </c>
      <c r="S945" s="149" t="str">
        <f>IF(ISNUMBER(R945),
IF(H$2=ตัวเลือก!A$30,"ยังไม่บันทึกข้อมูล",R945*0.27),"ข้อมูลไม่ถูกต้อง")</f>
        <v>ข้อมูลไม่ถูกต้อง</v>
      </c>
      <c r="T945" s="149" t="str">
        <f t="shared" si="118"/>
        <v>ข้อมูลไม่ถูกต้อง</v>
      </c>
      <c r="U945" s="149" t="str">
        <f>IF(ISNUMBER(R945),
IF(H$2=ตัวเลือก!A$30,"ยังไม่บันทึกข้อมูล",R945*0.47),"ข้อมูลไม่ถูกต้อง")</f>
        <v>ข้อมูลไม่ถูกต้อง</v>
      </c>
      <c r="V945" s="149" t="str">
        <f>IF(ISNUMBER(S945),
IF(H$2=ตัวเลือก!A$30,"ยังไม่บันทึกข้อมูล",S945*0.47),"ข้อมูลไม่ถูกต้อง")</f>
        <v>ข้อมูลไม่ถูกต้อง</v>
      </c>
      <c r="W945" s="149" t="str">
        <f t="shared" si="119"/>
        <v>ข้อมูลไม่ถูกต้อง</v>
      </c>
      <c r="X945" s="148" t="str">
        <f t="shared" si="120"/>
        <v>ข้อมูลไม่ถูกต้อง</v>
      </c>
      <c r="Y945" s="38"/>
      <c r="Z945" s="38"/>
      <c r="AA945" s="38"/>
    </row>
    <row r="946" spans="1:27" x14ac:dyDescent="0.45">
      <c r="A946" s="38">
        <v>941</v>
      </c>
      <c r="B946" s="38"/>
      <c r="C946" s="38"/>
      <c r="D946" s="38"/>
      <c r="E946" s="38"/>
      <c r="F946" s="35"/>
      <c r="G946" s="35"/>
      <c r="H946" s="150"/>
      <c r="I946" s="38"/>
      <c r="J946" s="149" t="str">
        <f t="shared" si="121"/>
        <v>รอข้อมูลคอลัมน์ H</v>
      </c>
      <c r="K946" s="150"/>
      <c r="L946" s="150"/>
      <c r="M946" s="150"/>
      <c r="N946" s="149" t="str" cm="1">
        <f t="array" ref="N946">IF(AND(K946:M946=""),"ยังไม่บันทึกข้อมูล",
IF(M946&lt;&gt;"",
IF(M946&gt;=1.3,M946,"เป็นไม้พุ่ม"),
IF(K946+L946&gt;=1.3,K946+L946,"เป็นไม้พุ่ม")))</f>
        <v>ยังไม่บันทึกข้อมูล</v>
      </c>
      <c r="O946" s="149" t="str">
        <f t="shared" si="114"/>
        <v>ข้อมูลไม่ถูกต้อง</v>
      </c>
      <c r="P946" s="149" t="str">
        <f t="shared" si="115"/>
        <v>ข้อมูลไม่ถูกต้อง</v>
      </c>
      <c r="Q946" s="149" t="str">
        <f t="shared" si="116"/>
        <v>ข้อมูลไม่ถูกต้อง</v>
      </c>
      <c r="R946" s="149" t="str">
        <f t="shared" si="117"/>
        <v>ข้อมูลไม่ถูกต้อง</v>
      </c>
      <c r="S946" s="149" t="str">
        <f>IF(ISNUMBER(R946),
IF(H$2=ตัวเลือก!A$30,"ยังไม่บันทึกข้อมูล",R946*0.27),"ข้อมูลไม่ถูกต้อง")</f>
        <v>ข้อมูลไม่ถูกต้อง</v>
      </c>
      <c r="T946" s="149" t="str">
        <f t="shared" si="118"/>
        <v>ข้อมูลไม่ถูกต้อง</v>
      </c>
      <c r="U946" s="149" t="str">
        <f>IF(ISNUMBER(R946),
IF(H$2=ตัวเลือก!A$30,"ยังไม่บันทึกข้อมูล",R946*0.47),"ข้อมูลไม่ถูกต้อง")</f>
        <v>ข้อมูลไม่ถูกต้อง</v>
      </c>
      <c r="V946" s="149" t="str">
        <f>IF(ISNUMBER(S946),
IF(H$2=ตัวเลือก!A$30,"ยังไม่บันทึกข้อมูล",S946*0.47),"ข้อมูลไม่ถูกต้อง")</f>
        <v>ข้อมูลไม่ถูกต้อง</v>
      </c>
      <c r="W946" s="149" t="str">
        <f t="shared" si="119"/>
        <v>ข้อมูลไม่ถูกต้อง</v>
      </c>
      <c r="X946" s="148" t="str">
        <f t="shared" si="120"/>
        <v>ข้อมูลไม่ถูกต้อง</v>
      </c>
      <c r="Y946" s="38"/>
      <c r="Z946" s="38"/>
      <c r="AA946" s="38"/>
    </row>
    <row r="947" spans="1:27" x14ac:dyDescent="0.45">
      <c r="A947" s="38">
        <v>942</v>
      </c>
      <c r="B947" s="38"/>
      <c r="C947" s="38"/>
      <c r="D947" s="38"/>
      <c r="E947" s="38"/>
      <c r="F947" s="35"/>
      <c r="G947" s="35"/>
      <c r="H947" s="150"/>
      <c r="I947" s="38"/>
      <c r="J947" s="149" t="str">
        <f t="shared" si="121"/>
        <v>รอข้อมูลคอลัมน์ H</v>
      </c>
      <c r="K947" s="150"/>
      <c r="L947" s="150"/>
      <c r="M947" s="150"/>
      <c r="N947" s="149" t="str" cm="1">
        <f t="array" ref="N947">IF(AND(K947:M947=""),"ยังไม่บันทึกข้อมูล",
IF(M947&lt;&gt;"",
IF(M947&gt;=1.3,M947,"เป็นไม้พุ่ม"),
IF(K947+L947&gt;=1.3,K947+L947,"เป็นไม้พุ่ม")))</f>
        <v>ยังไม่บันทึกข้อมูล</v>
      </c>
      <c r="O947" s="149" t="str">
        <f t="shared" si="114"/>
        <v>ข้อมูลไม่ถูกต้อง</v>
      </c>
      <c r="P947" s="149" t="str">
        <f t="shared" si="115"/>
        <v>ข้อมูลไม่ถูกต้อง</v>
      </c>
      <c r="Q947" s="149" t="str">
        <f t="shared" si="116"/>
        <v>ข้อมูลไม่ถูกต้อง</v>
      </c>
      <c r="R947" s="149" t="str">
        <f t="shared" si="117"/>
        <v>ข้อมูลไม่ถูกต้อง</v>
      </c>
      <c r="S947" s="149" t="str">
        <f>IF(ISNUMBER(R947),
IF(H$2=ตัวเลือก!A$30,"ยังไม่บันทึกข้อมูล",R947*0.27),"ข้อมูลไม่ถูกต้อง")</f>
        <v>ข้อมูลไม่ถูกต้อง</v>
      </c>
      <c r="T947" s="149" t="str">
        <f t="shared" si="118"/>
        <v>ข้อมูลไม่ถูกต้อง</v>
      </c>
      <c r="U947" s="149" t="str">
        <f>IF(ISNUMBER(R947),
IF(H$2=ตัวเลือก!A$30,"ยังไม่บันทึกข้อมูล",R947*0.47),"ข้อมูลไม่ถูกต้อง")</f>
        <v>ข้อมูลไม่ถูกต้อง</v>
      </c>
      <c r="V947" s="149" t="str">
        <f>IF(ISNUMBER(S947),
IF(H$2=ตัวเลือก!A$30,"ยังไม่บันทึกข้อมูล",S947*0.47),"ข้อมูลไม่ถูกต้อง")</f>
        <v>ข้อมูลไม่ถูกต้อง</v>
      </c>
      <c r="W947" s="149" t="str">
        <f t="shared" si="119"/>
        <v>ข้อมูลไม่ถูกต้อง</v>
      </c>
      <c r="X947" s="148" t="str">
        <f t="shared" si="120"/>
        <v>ข้อมูลไม่ถูกต้อง</v>
      </c>
      <c r="Y947" s="38"/>
      <c r="Z947" s="38"/>
      <c r="AA947" s="38"/>
    </row>
    <row r="948" spans="1:27" x14ac:dyDescent="0.45">
      <c r="A948" s="38">
        <v>943</v>
      </c>
      <c r="B948" s="38"/>
      <c r="C948" s="38"/>
      <c r="D948" s="38"/>
      <c r="E948" s="38"/>
      <c r="F948" s="35"/>
      <c r="G948" s="35"/>
      <c r="H948" s="150"/>
      <c r="I948" s="38"/>
      <c r="J948" s="149" t="str">
        <f t="shared" si="121"/>
        <v>รอข้อมูลคอลัมน์ H</v>
      </c>
      <c r="K948" s="150"/>
      <c r="L948" s="150"/>
      <c r="M948" s="150"/>
      <c r="N948" s="149" t="str" cm="1">
        <f t="array" ref="N948">IF(AND(K948:M948=""),"ยังไม่บันทึกข้อมูล",
IF(M948&lt;&gt;"",
IF(M948&gt;=1.3,M948,"เป็นไม้พุ่ม"),
IF(K948+L948&gt;=1.3,K948+L948,"เป็นไม้พุ่ม")))</f>
        <v>ยังไม่บันทึกข้อมูล</v>
      </c>
      <c r="O948" s="149" t="str">
        <f t="shared" si="114"/>
        <v>ข้อมูลไม่ถูกต้อง</v>
      </c>
      <c r="P948" s="149" t="str">
        <f t="shared" si="115"/>
        <v>ข้อมูลไม่ถูกต้อง</v>
      </c>
      <c r="Q948" s="149" t="str">
        <f t="shared" si="116"/>
        <v>ข้อมูลไม่ถูกต้อง</v>
      </c>
      <c r="R948" s="149" t="str">
        <f t="shared" si="117"/>
        <v>ข้อมูลไม่ถูกต้อง</v>
      </c>
      <c r="S948" s="149" t="str">
        <f>IF(ISNUMBER(R948),
IF(H$2=ตัวเลือก!A$30,"ยังไม่บันทึกข้อมูล",R948*0.27),"ข้อมูลไม่ถูกต้อง")</f>
        <v>ข้อมูลไม่ถูกต้อง</v>
      </c>
      <c r="T948" s="149" t="str">
        <f t="shared" si="118"/>
        <v>ข้อมูลไม่ถูกต้อง</v>
      </c>
      <c r="U948" s="149" t="str">
        <f>IF(ISNUMBER(R948),
IF(H$2=ตัวเลือก!A$30,"ยังไม่บันทึกข้อมูล",R948*0.47),"ข้อมูลไม่ถูกต้อง")</f>
        <v>ข้อมูลไม่ถูกต้อง</v>
      </c>
      <c r="V948" s="149" t="str">
        <f>IF(ISNUMBER(S948),
IF(H$2=ตัวเลือก!A$30,"ยังไม่บันทึกข้อมูล",S948*0.47),"ข้อมูลไม่ถูกต้อง")</f>
        <v>ข้อมูลไม่ถูกต้อง</v>
      </c>
      <c r="W948" s="149" t="str">
        <f t="shared" si="119"/>
        <v>ข้อมูลไม่ถูกต้อง</v>
      </c>
      <c r="X948" s="148" t="str">
        <f t="shared" si="120"/>
        <v>ข้อมูลไม่ถูกต้อง</v>
      </c>
      <c r="Y948" s="38"/>
      <c r="Z948" s="38"/>
      <c r="AA948" s="38"/>
    </row>
    <row r="949" spans="1:27" x14ac:dyDescent="0.45">
      <c r="A949" s="38">
        <v>944</v>
      </c>
      <c r="B949" s="38"/>
      <c r="C949" s="38"/>
      <c r="D949" s="38"/>
      <c r="E949" s="38"/>
      <c r="F949" s="35"/>
      <c r="G949" s="35"/>
      <c r="H949" s="150"/>
      <c r="I949" s="38"/>
      <c r="J949" s="149" t="str">
        <f t="shared" si="121"/>
        <v>รอข้อมูลคอลัมน์ H</v>
      </c>
      <c r="K949" s="150"/>
      <c r="L949" s="150"/>
      <c r="M949" s="150"/>
      <c r="N949" s="149" t="str" cm="1">
        <f t="array" ref="N949">IF(AND(K949:M949=""),"ยังไม่บันทึกข้อมูล",
IF(M949&lt;&gt;"",
IF(M949&gt;=1.3,M949,"เป็นไม้พุ่ม"),
IF(K949+L949&gt;=1.3,K949+L949,"เป็นไม้พุ่ม")))</f>
        <v>ยังไม่บันทึกข้อมูล</v>
      </c>
      <c r="O949" s="149" t="str">
        <f t="shared" si="114"/>
        <v>ข้อมูลไม่ถูกต้อง</v>
      </c>
      <c r="P949" s="149" t="str">
        <f t="shared" si="115"/>
        <v>ข้อมูลไม่ถูกต้อง</v>
      </c>
      <c r="Q949" s="149" t="str">
        <f t="shared" si="116"/>
        <v>ข้อมูลไม่ถูกต้อง</v>
      </c>
      <c r="R949" s="149" t="str">
        <f t="shared" si="117"/>
        <v>ข้อมูลไม่ถูกต้อง</v>
      </c>
      <c r="S949" s="149" t="str">
        <f>IF(ISNUMBER(R949),
IF(H$2=ตัวเลือก!A$30,"ยังไม่บันทึกข้อมูล",R949*0.27),"ข้อมูลไม่ถูกต้อง")</f>
        <v>ข้อมูลไม่ถูกต้อง</v>
      </c>
      <c r="T949" s="149" t="str">
        <f t="shared" si="118"/>
        <v>ข้อมูลไม่ถูกต้อง</v>
      </c>
      <c r="U949" s="149" t="str">
        <f>IF(ISNUMBER(R949),
IF(H$2=ตัวเลือก!A$30,"ยังไม่บันทึกข้อมูล",R949*0.47),"ข้อมูลไม่ถูกต้อง")</f>
        <v>ข้อมูลไม่ถูกต้อง</v>
      </c>
      <c r="V949" s="149" t="str">
        <f>IF(ISNUMBER(S949),
IF(H$2=ตัวเลือก!A$30,"ยังไม่บันทึกข้อมูล",S949*0.47),"ข้อมูลไม่ถูกต้อง")</f>
        <v>ข้อมูลไม่ถูกต้อง</v>
      </c>
      <c r="W949" s="149" t="str">
        <f t="shared" si="119"/>
        <v>ข้อมูลไม่ถูกต้อง</v>
      </c>
      <c r="X949" s="148" t="str">
        <f t="shared" si="120"/>
        <v>ข้อมูลไม่ถูกต้อง</v>
      </c>
      <c r="Y949" s="38"/>
      <c r="Z949" s="38"/>
      <c r="AA949" s="38"/>
    </row>
    <row r="950" spans="1:27" x14ac:dyDescent="0.45">
      <c r="A950" s="38">
        <v>945</v>
      </c>
      <c r="B950" s="38"/>
      <c r="C950" s="38"/>
      <c r="D950" s="38"/>
      <c r="E950" s="38"/>
      <c r="F950" s="35"/>
      <c r="G950" s="35"/>
      <c r="H950" s="150"/>
      <c r="I950" s="38"/>
      <c r="J950" s="149" t="str">
        <f t="shared" si="121"/>
        <v>รอข้อมูลคอลัมน์ H</v>
      </c>
      <c r="K950" s="150"/>
      <c r="L950" s="150"/>
      <c r="M950" s="150"/>
      <c r="N950" s="149" t="str" cm="1">
        <f t="array" ref="N950">IF(AND(K950:M950=""),"ยังไม่บันทึกข้อมูล",
IF(M950&lt;&gt;"",
IF(M950&gt;=1.3,M950,"เป็นไม้พุ่ม"),
IF(K950+L950&gt;=1.3,K950+L950,"เป็นไม้พุ่ม")))</f>
        <v>ยังไม่บันทึกข้อมูล</v>
      </c>
      <c r="O950" s="149" t="str">
        <f t="shared" si="114"/>
        <v>ข้อมูลไม่ถูกต้อง</v>
      </c>
      <c r="P950" s="149" t="str">
        <f t="shared" si="115"/>
        <v>ข้อมูลไม่ถูกต้อง</v>
      </c>
      <c r="Q950" s="149" t="str">
        <f t="shared" si="116"/>
        <v>ข้อมูลไม่ถูกต้อง</v>
      </c>
      <c r="R950" s="149" t="str">
        <f t="shared" si="117"/>
        <v>ข้อมูลไม่ถูกต้อง</v>
      </c>
      <c r="S950" s="149" t="str">
        <f>IF(ISNUMBER(R950),
IF(H$2=ตัวเลือก!A$30,"ยังไม่บันทึกข้อมูล",R950*0.27),"ข้อมูลไม่ถูกต้อง")</f>
        <v>ข้อมูลไม่ถูกต้อง</v>
      </c>
      <c r="T950" s="149" t="str">
        <f t="shared" si="118"/>
        <v>ข้อมูลไม่ถูกต้อง</v>
      </c>
      <c r="U950" s="149" t="str">
        <f>IF(ISNUMBER(R950),
IF(H$2=ตัวเลือก!A$30,"ยังไม่บันทึกข้อมูล",R950*0.47),"ข้อมูลไม่ถูกต้อง")</f>
        <v>ข้อมูลไม่ถูกต้อง</v>
      </c>
      <c r="V950" s="149" t="str">
        <f>IF(ISNUMBER(S950),
IF(H$2=ตัวเลือก!A$30,"ยังไม่บันทึกข้อมูล",S950*0.47),"ข้อมูลไม่ถูกต้อง")</f>
        <v>ข้อมูลไม่ถูกต้อง</v>
      </c>
      <c r="W950" s="149" t="str">
        <f t="shared" si="119"/>
        <v>ข้อมูลไม่ถูกต้อง</v>
      </c>
      <c r="X950" s="148" t="str">
        <f t="shared" si="120"/>
        <v>ข้อมูลไม่ถูกต้อง</v>
      </c>
      <c r="Y950" s="38"/>
      <c r="Z950" s="38"/>
      <c r="AA950" s="38"/>
    </row>
    <row r="951" spans="1:27" x14ac:dyDescent="0.45">
      <c r="A951" s="38">
        <v>946</v>
      </c>
      <c r="B951" s="38"/>
      <c r="C951" s="38"/>
      <c r="D951" s="38"/>
      <c r="E951" s="38"/>
      <c r="F951" s="35"/>
      <c r="G951" s="35"/>
      <c r="H951" s="150"/>
      <c r="I951" s="38"/>
      <c r="J951" s="149" t="str">
        <f t="shared" si="121"/>
        <v>รอข้อมูลคอลัมน์ H</v>
      </c>
      <c r="K951" s="150"/>
      <c r="L951" s="150"/>
      <c r="M951" s="150"/>
      <c r="N951" s="149" t="str" cm="1">
        <f t="array" ref="N951">IF(AND(K951:M951=""),"ยังไม่บันทึกข้อมูล",
IF(M951&lt;&gt;"",
IF(M951&gt;=1.3,M951,"เป็นไม้พุ่ม"),
IF(K951+L951&gt;=1.3,K951+L951,"เป็นไม้พุ่ม")))</f>
        <v>ยังไม่บันทึกข้อมูล</v>
      </c>
      <c r="O951" s="149" t="str">
        <f t="shared" si="114"/>
        <v>ข้อมูลไม่ถูกต้อง</v>
      </c>
      <c r="P951" s="149" t="str">
        <f t="shared" si="115"/>
        <v>ข้อมูลไม่ถูกต้อง</v>
      </c>
      <c r="Q951" s="149" t="str">
        <f t="shared" si="116"/>
        <v>ข้อมูลไม่ถูกต้อง</v>
      </c>
      <c r="R951" s="149" t="str">
        <f t="shared" si="117"/>
        <v>ข้อมูลไม่ถูกต้อง</v>
      </c>
      <c r="S951" s="149" t="str">
        <f>IF(ISNUMBER(R951),
IF(H$2=ตัวเลือก!A$30,"ยังไม่บันทึกข้อมูล",R951*0.27),"ข้อมูลไม่ถูกต้อง")</f>
        <v>ข้อมูลไม่ถูกต้อง</v>
      </c>
      <c r="T951" s="149" t="str">
        <f t="shared" si="118"/>
        <v>ข้อมูลไม่ถูกต้อง</v>
      </c>
      <c r="U951" s="149" t="str">
        <f>IF(ISNUMBER(R951),
IF(H$2=ตัวเลือก!A$30,"ยังไม่บันทึกข้อมูล",R951*0.47),"ข้อมูลไม่ถูกต้อง")</f>
        <v>ข้อมูลไม่ถูกต้อง</v>
      </c>
      <c r="V951" s="149" t="str">
        <f>IF(ISNUMBER(S951),
IF(H$2=ตัวเลือก!A$30,"ยังไม่บันทึกข้อมูล",S951*0.47),"ข้อมูลไม่ถูกต้อง")</f>
        <v>ข้อมูลไม่ถูกต้อง</v>
      </c>
      <c r="W951" s="149" t="str">
        <f t="shared" si="119"/>
        <v>ข้อมูลไม่ถูกต้อง</v>
      </c>
      <c r="X951" s="148" t="str">
        <f t="shared" si="120"/>
        <v>ข้อมูลไม่ถูกต้อง</v>
      </c>
      <c r="Y951" s="38"/>
      <c r="Z951" s="38"/>
      <c r="AA951" s="38"/>
    </row>
    <row r="952" spans="1:27" x14ac:dyDescent="0.45">
      <c r="A952" s="38">
        <v>947</v>
      </c>
      <c r="B952" s="38"/>
      <c r="C952" s="38"/>
      <c r="D952" s="38"/>
      <c r="E952" s="38"/>
      <c r="F952" s="35"/>
      <c r="G952" s="35"/>
      <c r="H952" s="150"/>
      <c r="I952" s="38"/>
      <c r="J952" s="149" t="str">
        <f t="shared" si="121"/>
        <v>รอข้อมูลคอลัมน์ H</v>
      </c>
      <c r="K952" s="150"/>
      <c r="L952" s="150"/>
      <c r="M952" s="150"/>
      <c r="N952" s="149" t="str" cm="1">
        <f t="array" ref="N952">IF(AND(K952:M952=""),"ยังไม่บันทึกข้อมูล",
IF(M952&lt;&gt;"",
IF(M952&gt;=1.3,M952,"เป็นไม้พุ่ม"),
IF(K952+L952&gt;=1.3,K952+L952,"เป็นไม้พุ่ม")))</f>
        <v>ยังไม่บันทึกข้อมูล</v>
      </c>
      <c r="O952" s="149" t="str">
        <f t="shared" si="114"/>
        <v>ข้อมูลไม่ถูกต้อง</v>
      </c>
      <c r="P952" s="149" t="str">
        <f t="shared" si="115"/>
        <v>ข้อมูลไม่ถูกต้อง</v>
      </c>
      <c r="Q952" s="149" t="str">
        <f t="shared" si="116"/>
        <v>ข้อมูลไม่ถูกต้อง</v>
      </c>
      <c r="R952" s="149" t="str">
        <f t="shared" si="117"/>
        <v>ข้อมูลไม่ถูกต้อง</v>
      </c>
      <c r="S952" s="149" t="str">
        <f>IF(ISNUMBER(R952),
IF(H$2=ตัวเลือก!A$30,"ยังไม่บันทึกข้อมูล",R952*0.27),"ข้อมูลไม่ถูกต้อง")</f>
        <v>ข้อมูลไม่ถูกต้อง</v>
      </c>
      <c r="T952" s="149" t="str">
        <f t="shared" si="118"/>
        <v>ข้อมูลไม่ถูกต้อง</v>
      </c>
      <c r="U952" s="149" t="str">
        <f>IF(ISNUMBER(R952),
IF(H$2=ตัวเลือก!A$30,"ยังไม่บันทึกข้อมูล",R952*0.47),"ข้อมูลไม่ถูกต้อง")</f>
        <v>ข้อมูลไม่ถูกต้อง</v>
      </c>
      <c r="V952" s="149" t="str">
        <f>IF(ISNUMBER(S952),
IF(H$2=ตัวเลือก!A$30,"ยังไม่บันทึกข้อมูล",S952*0.47),"ข้อมูลไม่ถูกต้อง")</f>
        <v>ข้อมูลไม่ถูกต้อง</v>
      </c>
      <c r="W952" s="149" t="str">
        <f t="shared" si="119"/>
        <v>ข้อมูลไม่ถูกต้อง</v>
      </c>
      <c r="X952" s="148" t="str">
        <f t="shared" si="120"/>
        <v>ข้อมูลไม่ถูกต้อง</v>
      </c>
      <c r="Y952" s="38"/>
      <c r="Z952" s="38"/>
      <c r="AA952" s="38"/>
    </row>
    <row r="953" spans="1:27" x14ac:dyDescent="0.45">
      <c r="A953" s="38">
        <v>948</v>
      </c>
      <c r="B953" s="38"/>
      <c r="C953" s="38"/>
      <c r="D953" s="38"/>
      <c r="E953" s="38"/>
      <c r="F953" s="35"/>
      <c r="G953" s="35"/>
      <c r="H953" s="150"/>
      <c r="I953" s="38"/>
      <c r="J953" s="149" t="str">
        <f t="shared" si="121"/>
        <v>รอข้อมูลคอลัมน์ H</v>
      </c>
      <c r="K953" s="150"/>
      <c r="L953" s="150"/>
      <c r="M953" s="150"/>
      <c r="N953" s="149" t="str" cm="1">
        <f t="array" ref="N953">IF(AND(K953:M953=""),"ยังไม่บันทึกข้อมูล",
IF(M953&lt;&gt;"",
IF(M953&gt;=1.3,M953,"เป็นไม้พุ่ม"),
IF(K953+L953&gt;=1.3,K953+L953,"เป็นไม้พุ่ม")))</f>
        <v>ยังไม่บันทึกข้อมูล</v>
      </c>
      <c r="O953" s="149" t="str">
        <f t="shared" si="114"/>
        <v>ข้อมูลไม่ถูกต้อง</v>
      </c>
      <c r="P953" s="149" t="str">
        <f t="shared" si="115"/>
        <v>ข้อมูลไม่ถูกต้อง</v>
      </c>
      <c r="Q953" s="149" t="str">
        <f t="shared" si="116"/>
        <v>ข้อมูลไม่ถูกต้อง</v>
      </c>
      <c r="R953" s="149" t="str">
        <f t="shared" si="117"/>
        <v>ข้อมูลไม่ถูกต้อง</v>
      </c>
      <c r="S953" s="149" t="str">
        <f>IF(ISNUMBER(R953),
IF(H$2=ตัวเลือก!A$30,"ยังไม่บันทึกข้อมูล",R953*0.27),"ข้อมูลไม่ถูกต้อง")</f>
        <v>ข้อมูลไม่ถูกต้อง</v>
      </c>
      <c r="T953" s="149" t="str">
        <f t="shared" si="118"/>
        <v>ข้อมูลไม่ถูกต้อง</v>
      </c>
      <c r="U953" s="149" t="str">
        <f>IF(ISNUMBER(R953),
IF(H$2=ตัวเลือก!A$30,"ยังไม่บันทึกข้อมูล",R953*0.47),"ข้อมูลไม่ถูกต้อง")</f>
        <v>ข้อมูลไม่ถูกต้อง</v>
      </c>
      <c r="V953" s="149" t="str">
        <f>IF(ISNUMBER(S953),
IF(H$2=ตัวเลือก!A$30,"ยังไม่บันทึกข้อมูล",S953*0.47),"ข้อมูลไม่ถูกต้อง")</f>
        <v>ข้อมูลไม่ถูกต้อง</v>
      </c>
      <c r="W953" s="149" t="str">
        <f t="shared" si="119"/>
        <v>ข้อมูลไม่ถูกต้อง</v>
      </c>
      <c r="X953" s="148" t="str">
        <f t="shared" si="120"/>
        <v>ข้อมูลไม่ถูกต้อง</v>
      </c>
      <c r="Y953" s="38"/>
      <c r="Z953" s="38"/>
      <c r="AA953" s="38"/>
    </row>
    <row r="954" spans="1:27" x14ac:dyDescent="0.45">
      <c r="A954" s="38">
        <v>949</v>
      </c>
      <c r="B954" s="38"/>
      <c r="C954" s="38"/>
      <c r="D954" s="38"/>
      <c r="E954" s="38"/>
      <c r="F954" s="35"/>
      <c r="G954" s="35"/>
      <c r="H954" s="150"/>
      <c r="I954" s="38"/>
      <c r="J954" s="149" t="str">
        <f t="shared" si="121"/>
        <v>รอข้อมูลคอลัมน์ H</v>
      </c>
      <c r="K954" s="150"/>
      <c r="L954" s="150"/>
      <c r="M954" s="150"/>
      <c r="N954" s="149" t="str" cm="1">
        <f t="array" ref="N954">IF(AND(K954:M954=""),"ยังไม่บันทึกข้อมูล",
IF(M954&lt;&gt;"",
IF(M954&gt;=1.3,M954,"เป็นไม้พุ่ม"),
IF(K954+L954&gt;=1.3,K954+L954,"เป็นไม้พุ่ม")))</f>
        <v>ยังไม่บันทึกข้อมูล</v>
      </c>
      <c r="O954" s="149" t="str">
        <f t="shared" si="114"/>
        <v>ข้อมูลไม่ถูกต้อง</v>
      </c>
      <c r="P954" s="149" t="str">
        <f t="shared" si="115"/>
        <v>ข้อมูลไม่ถูกต้อง</v>
      </c>
      <c r="Q954" s="149" t="str">
        <f t="shared" si="116"/>
        <v>ข้อมูลไม่ถูกต้อง</v>
      </c>
      <c r="R954" s="149" t="str">
        <f t="shared" si="117"/>
        <v>ข้อมูลไม่ถูกต้อง</v>
      </c>
      <c r="S954" s="149" t="str">
        <f>IF(ISNUMBER(R954),
IF(H$2=ตัวเลือก!A$30,"ยังไม่บันทึกข้อมูล",R954*0.27),"ข้อมูลไม่ถูกต้อง")</f>
        <v>ข้อมูลไม่ถูกต้อง</v>
      </c>
      <c r="T954" s="149" t="str">
        <f t="shared" si="118"/>
        <v>ข้อมูลไม่ถูกต้อง</v>
      </c>
      <c r="U954" s="149" t="str">
        <f>IF(ISNUMBER(R954),
IF(H$2=ตัวเลือก!A$30,"ยังไม่บันทึกข้อมูล",R954*0.47),"ข้อมูลไม่ถูกต้อง")</f>
        <v>ข้อมูลไม่ถูกต้อง</v>
      </c>
      <c r="V954" s="149" t="str">
        <f>IF(ISNUMBER(S954),
IF(H$2=ตัวเลือก!A$30,"ยังไม่บันทึกข้อมูล",S954*0.47),"ข้อมูลไม่ถูกต้อง")</f>
        <v>ข้อมูลไม่ถูกต้อง</v>
      </c>
      <c r="W954" s="149" t="str">
        <f t="shared" si="119"/>
        <v>ข้อมูลไม่ถูกต้อง</v>
      </c>
      <c r="X954" s="148" t="str">
        <f t="shared" si="120"/>
        <v>ข้อมูลไม่ถูกต้อง</v>
      </c>
      <c r="Y954" s="38"/>
      <c r="Z954" s="38"/>
      <c r="AA954" s="38"/>
    </row>
    <row r="955" spans="1:27" x14ac:dyDescent="0.45">
      <c r="A955" s="38">
        <v>950</v>
      </c>
      <c r="B955" s="38"/>
      <c r="C955" s="38"/>
      <c r="D955" s="38"/>
      <c r="E955" s="38"/>
      <c r="F955" s="35"/>
      <c r="G955" s="35"/>
      <c r="H955" s="150"/>
      <c r="I955" s="38"/>
      <c r="J955" s="149" t="str">
        <f t="shared" si="121"/>
        <v>รอข้อมูลคอลัมน์ H</v>
      </c>
      <c r="K955" s="150"/>
      <c r="L955" s="150"/>
      <c r="M955" s="150"/>
      <c r="N955" s="149" t="str" cm="1">
        <f t="array" ref="N955">IF(AND(K955:M955=""),"ยังไม่บันทึกข้อมูล",
IF(M955&lt;&gt;"",
IF(M955&gt;=1.3,M955,"เป็นไม้พุ่ม"),
IF(K955+L955&gt;=1.3,K955+L955,"เป็นไม้พุ่ม")))</f>
        <v>ยังไม่บันทึกข้อมูล</v>
      </c>
      <c r="O955" s="149" t="str">
        <f t="shared" si="114"/>
        <v>ข้อมูลไม่ถูกต้อง</v>
      </c>
      <c r="P955" s="149" t="str">
        <f t="shared" si="115"/>
        <v>ข้อมูลไม่ถูกต้อง</v>
      </c>
      <c r="Q955" s="149" t="str">
        <f t="shared" si="116"/>
        <v>ข้อมูลไม่ถูกต้อง</v>
      </c>
      <c r="R955" s="149" t="str">
        <f t="shared" si="117"/>
        <v>ข้อมูลไม่ถูกต้อง</v>
      </c>
      <c r="S955" s="149" t="str">
        <f>IF(ISNUMBER(R955),
IF(H$2=ตัวเลือก!A$30,"ยังไม่บันทึกข้อมูล",R955*0.27),"ข้อมูลไม่ถูกต้อง")</f>
        <v>ข้อมูลไม่ถูกต้อง</v>
      </c>
      <c r="T955" s="149" t="str">
        <f t="shared" si="118"/>
        <v>ข้อมูลไม่ถูกต้อง</v>
      </c>
      <c r="U955" s="149" t="str">
        <f>IF(ISNUMBER(R955),
IF(H$2=ตัวเลือก!A$30,"ยังไม่บันทึกข้อมูล",R955*0.47),"ข้อมูลไม่ถูกต้อง")</f>
        <v>ข้อมูลไม่ถูกต้อง</v>
      </c>
      <c r="V955" s="149" t="str">
        <f>IF(ISNUMBER(S955),
IF(H$2=ตัวเลือก!A$30,"ยังไม่บันทึกข้อมูล",S955*0.47),"ข้อมูลไม่ถูกต้อง")</f>
        <v>ข้อมูลไม่ถูกต้อง</v>
      </c>
      <c r="W955" s="149" t="str">
        <f t="shared" si="119"/>
        <v>ข้อมูลไม่ถูกต้อง</v>
      </c>
      <c r="X955" s="148" t="str">
        <f t="shared" si="120"/>
        <v>ข้อมูลไม่ถูกต้อง</v>
      </c>
      <c r="Y955" s="38"/>
      <c r="Z955" s="38"/>
      <c r="AA955" s="38"/>
    </row>
    <row r="956" spans="1:27" x14ac:dyDescent="0.45">
      <c r="A956" s="38">
        <v>951</v>
      </c>
      <c r="B956" s="38"/>
      <c r="C956" s="38"/>
      <c r="D956" s="38"/>
      <c r="E956" s="38"/>
      <c r="F956" s="35"/>
      <c r="G956" s="35"/>
      <c r="H956" s="150"/>
      <c r="I956" s="38"/>
      <c r="J956" s="149" t="str">
        <f t="shared" si="121"/>
        <v>รอข้อมูลคอลัมน์ H</v>
      </c>
      <c r="K956" s="150"/>
      <c r="L956" s="150"/>
      <c r="M956" s="150"/>
      <c r="N956" s="149" t="str" cm="1">
        <f t="array" ref="N956">IF(AND(K956:M956=""),"ยังไม่บันทึกข้อมูล",
IF(M956&lt;&gt;"",
IF(M956&gt;=1.3,M956,"เป็นไม้พุ่ม"),
IF(K956+L956&gt;=1.3,K956+L956,"เป็นไม้พุ่ม")))</f>
        <v>ยังไม่บันทึกข้อมูล</v>
      </c>
      <c r="O956" s="149" t="str">
        <f t="shared" si="114"/>
        <v>ข้อมูลไม่ถูกต้อง</v>
      </c>
      <c r="P956" s="149" t="str">
        <f t="shared" si="115"/>
        <v>ข้อมูลไม่ถูกต้อง</v>
      </c>
      <c r="Q956" s="149" t="str">
        <f t="shared" si="116"/>
        <v>ข้อมูลไม่ถูกต้อง</v>
      </c>
      <c r="R956" s="149" t="str">
        <f t="shared" si="117"/>
        <v>ข้อมูลไม่ถูกต้อง</v>
      </c>
      <c r="S956" s="149" t="str">
        <f>IF(ISNUMBER(R956),
IF(H$2=ตัวเลือก!A$30,"ยังไม่บันทึกข้อมูล",R956*0.27),"ข้อมูลไม่ถูกต้อง")</f>
        <v>ข้อมูลไม่ถูกต้อง</v>
      </c>
      <c r="T956" s="149" t="str">
        <f t="shared" si="118"/>
        <v>ข้อมูลไม่ถูกต้อง</v>
      </c>
      <c r="U956" s="149" t="str">
        <f>IF(ISNUMBER(R956),
IF(H$2=ตัวเลือก!A$30,"ยังไม่บันทึกข้อมูล",R956*0.47),"ข้อมูลไม่ถูกต้อง")</f>
        <v>ข้อมูลไม่ถูกต้อง</v>
      </c>
      <c r="V956" s="149" t="str">
        <f>IF(ISNUMBER(S956),
IF(H$2=ตัวเลือก!A$30,"ยังไม่บันทึกข้อมูล",S956*0.47),"ข้อมูลไม่ถูกต้อง")</f>
        <v>ข้อมูลไม่ถูกต้อง</v>
      </c>
      <c r="W956" s="149" t="str">
        <f t="shared" si="119"/>
        <v>ข้อมูลไม่ถูกต้อง</v>
      </c>
      <c r="X956" s="148" t="str">
        <f t="shared" si="120"/>
        <v>ข้อมูลไม่ถูกต้อง</v>
      </c>
      <c r="Y956" s="38"/>
      <c r="Z956" s="38"/>
      <c r="AA956" s="38"/>
    </row>
    <row r="957" spans="1:27" x14ac:dyDescent="0.45">
      <c r="A957" s="38">
        <v>952</v>
      </c>
      <c r="B957" s="38"/>
      <c r="C957" s="38"/>
      <c r="D957" s="38"/>
      <c r="E957" s="38"/>
      <c r="F957" s="35"/>
      <c r="G957" s="35"/>
      <c r="H957" s="150"/>
      <c r="I957" s="38"/>
      <c r="J957" s="149" t="str">
        <f t="shared" si="121"/>
        <v>รอข้อมูลคอลัมน์ H</v>
      </c>
      <c r="K957" s="150"/>
      <c r="L957" s="150"/>
      <c r="M957" s="150"/>
      <c r="N957" s="149" t="str" cm="1">
        <f t="array" ref="N957">IF(AND(K957:M957=""),"ยังไม่บันทึกข้อมูล",
IF(M957&lt;&gt;"",
IF(M957&gt;=1.3,M957,"เป็นไม้พุ่ม"),
IF(K957+L957&gt;=1.3,K957+L957,"เป็นไม้พุ่ม")))</f>
        <v>ยังไม่บันทึกข้อมูล</v>
      </c>
      <c r="O957" s="149" t="str">
        <f t="shared" si="114"/>
        <v>ข้อมูลไม่ถูกต้อง</v>
      </c>
      <c r="P957" s="149" t="str">
        <f t="shared" si="115"/>
        <v>ข้อมูลไม่ถูกต้อง</v>
      </c>
      <c r="Q957" s="149" t="str">
        <f t="shared" si="116"/>
        <v>ข้อมูลไม่ถูกต้อง</v>
      </c>
      <c r="R957" s="149" t="str">
        <f t="shared" si="117"/>
        <v>ข้อมูลไม่ถูกต้อง</v>
      </c>
      <c r="S957" s="149" t="str">
        <f>IF(ISNUMBER(R957),
IF(H$2=ตัวเลือก!A$30,"ยังไม่บันทึกข้อมูล",R957*0.27),"ข้อมูลไม่ถูกต้อง")</f>
        <v>ข้อมูลไม่ถูกต้อง</v>
      </c>
      <c r="T957" s="149" t="str">
        <f t="shared" si="118"/>
        <v>ข้อมูลไม่ถูกต้อง</v>
      </c>
      <c r="U957" s="149" t="str">
        <f>IF(ISNUMBER(R957),
IF(H$2=ตัวเลือก!A$30,"ยังไม่บันทึกข้อมูล",R957*0.47),"ข้อมูลไม่ถูกต้อง")</f>
        <v>ข้อมูลไม่ถูกต้อง</v>
      </c>
      <c r="V957" s="149" t="str">
        <f>IF(ISNUMBER(S957),
IF(H$2=ตัวเลือก!A$30,"ยังไม่บันทึกข้อมูล",S957*0.47),"ข้อมูลไม่ถูกต้อง")</f>
        <v>ข้อมูลไม่ถูกต้อง</v>
      </c>
      <c r="W957" s="149" t="str">
        <f t="shared" si="119"/>
        <v>ข้อมูลไม่ถูกต้อง</v>
      </c>
      <c r="X957" s="148" t="str">
        <f t="shared" si="120"/>
        <v>ข้อมูลไม่ถูกต้อง</v>
      </c>
      <c r="Y957" s="38"/>
      <c r="Z957" s="38"/>
      <c r="AA957" s="38"/>
    </row>
    <row r="958" spans="1:27" x14ac:dyDescent="0.45">
      <c r="A958" s="38">
        <v>953</v>
      </c>
      <c r="B958" s="38"/>
      <c r="C958" s="38"/>
      <c r="D958" s="38"/>
      <c r="E958" s="38"/>
      <c r="F958" s="35"/>
      <c r="G958" s="35"/>
      <c r="H958" s="150"/>
      <c r="I958" s="38"/>
      <c r="J958" s="149" t="str">
        <f t="shared" si="121"/>
        <v>รอข้อมูลคอลัมน์ H</v>
      </c>
      <c r="K958" s="150"/>
      <c r="L958" s="150"/>
      <c r="M958" s="150"/>
      <c r="N958" s="149" t="str" cm="1">
        <f t="array" ref="N958">IF(AND(K958:M958=""),"ยังไม่บันทึกข้อมูล",
IF(M958&lt;&gt;"",
IF(M958&gt;=1.3,M958,"เป็นไม้พุ่ม"),
IF(K958+L958&gt;=1.3,K958+L958,"เป็นไม้พุ่ม")))</f>
        <v>ยังไม่บันทึกข้อมูล</v>
      </c>
      <c r="O958" s="149" t="str">
        <f t="shared" si="114"/>
        <v>ข้อมูลไม่ถูกต้อง</v>
      </c>
      <c r="P958" s="149" t="str">
        <f t="shared" si="115"/>
        <v>ข้อมูลไม่ถูกต้อง</v>
      </c>
      <c r="Q958" s="149" t="str">
        <f t="shared" si="116"/>
        <v>ข้อมูลไม่ถูกต้อง</v>
      </c>
      <c r="R958" s="149" t="str">
        <f t="shared" si="117"/>
        <v>ข้อมูลไม่ถูกต้อง</v>
      </c>
      <c r="S958" s="149" t="str">
        <f>IF(ISNUMBER(R958),
IF(H$2=ตัวเลือก!A$30,"ยังไม่บันทึกข้อมูล",R958*0.27),"ข้อมูลไม่ถูกต้อง")</f>
        <v>ข้อมูลไม่ถูกต้อง</v>
      </c>
      <c r="T958" s="149" t="str">
        <f t="shared" si="118"/>
        <v>ข้อมูลไม่ถูกต้อง</v>
      </c>
      <c r="U958" s="149" t="str">
        <f>IF(ISNUMBER(R958),
IF(H$2=ตัวเลือก!A$30,"ยังไม่บันทึกข้อมูล",R958*0.47),"ข้อมูลไม่ถูกต้อง")</f>
        <v>ข้อมูลไม่ถูกต้อง</v>
      </c>
      <c r="V958" s="149" t="str">
        <f>IF(ISNUMBER(S958),
IF(H$2=ตัวเลือก!A$30,"ยังไม่บันทึกข้อมูล",S958*0.47),"ข้อมูลไม่ถูกต้อง")</f>
        <v>ข้อมูลไม่ถูกต้อง</v>
      </c>
      <c r="W958" s="149" t="str">
        <f t="shared" si="119"/>
        <v>ข้อมูลไม่ถูกต้อง</v>
      </c>
      <c r="X958" s="148" t="str">
        <f t="shared" si="120"/>
        <v>ข้อมูลไม่ถูกต้อง</v>
      </c>
      <c r="Y958" s="38"/>
      <c r="Z958" s="38"/>
      <c r="AA958" s="38"/>
    </row>
    <row r="959" spans="1:27" x14ac:dyDescent="0.45">
      <c r="A959" s="38">
        <v>954</v>
      </c>
      <c r="B959" s="38"/>
      <c r="C959" s="38"/>
      <c r="D959" s="38"/>
      <c r="E959" s="38"/>
      <c r="F959" s="35"/>
      <c r="G959" s="35"/>
      <c r="H959" s="150"/>
      <c r="I959" s="38"/>
      <c r="J959" s="149" t="str">
        <f t="shared" si="121"/>
        <v>รอข้อมูลคอลัมน์ H</v>
      </c>
      <c r="K959" s="150"/>
      <c r="L959" s="150"/>
      <c r="M959" s="150"/>
      <c r="N959" s="149" t="str" cm="1">
        <f t="array" ref="N959">IF(AND(K959:M959=""),"ยังไม่บันทึกข้อมูล",
IF(M959&lt;&gt;"",
IF(M959&gt;=1.3,M959,"เป็นไม้พุ่ม"),
IF(K959+L959&gt;=1.3,K959+L959,"เป็นไม้พุ่ม")))</f>
        <v>ยังไม่บันทึกข้อมูล</v>
      </c>
      <c r="O959" s="149" t="str">
        <f t="shared" si="114"/>
        <v>ข้อมูลไม่ถูกต้อง</v>
      </c>
      <c r="P959" s="149" t="str">
        <f t="shared" si="115"/>
        <v>ข้อมูลไม่ถูกต้อง</v>
      </c>
      <c r="Q959" s="149" t="str">
        <f t="shared" si="116"/>
        <v>ข้อมูลไม่ถูกต้อง</v>
      </c>
      <c r="R959" s="149" t="str">
        <f t="shared" si="117"/>
        <v>ข้อมูลไม่ถูกต้อง</v>
      </c>
      <c r="S959" s="149" t="str">
        <f>IF(ISNUMBER(R959),
IF(H$2=ตัวเลือก!A$30,"ยังไม่บันทึกข้อมูล",R959*0.27),"ข้อมูลไม่ถูกต้อง")</f>
        <v>ข้อมูลไม่ถูกต้อง</v>
      </c>
      <c r="T959" s="149" t="str">
        <f t="shared" si="118"/>
        <v>ข้อมูลไม่ถูกต้อง</v>
      </c>
      <c r="U959" s="149" t="str">
        <f>IF(ISNUMBER(R959),
IF(H$2=ตัวเลือก!A$30,"ยังไม่บันทึกข้อมูล",R959*0.47),"ข้อมูลไม่ถูกต้อง")</f>
        <v>ข้อมูลไม่ถูกต้อง</v>
      </c>
      <c r="V959" s="149" t="str">
        <f>IF(ISNUMBER(S959),
IF(H$2=ตัวเลือก!A$30,"ยังไม่บันทึกข้อมูล",S959*0.47),"ข้อมูลไม่ถูกต้อง")</f>
        <v>ข้อมูลไม่ถูกต้อง</v>
      </c>
      <c r="W959" s="149" t="str">
        <f t="shared" si="119"/>
        <v>ข้อมูลไม่ถูกต้อง</v>
      </c>
      <c r="X959" s="148" t="str">
        <f t="shared" si="120"/>
        <v>ข้อมูลไม่ถูกต้อง</v>
      </c>
      <c r="Y959" s="38"/>
      <c r="Z959" s="38"/>
      <c r="AA959" s="38"/>
    </row>
    <row r="960" spans="1:27" x14ac:dyDescent="0.45">
      <c r="A960" s="38">
        <v>955</v>
      </c>
      <c r="B960" s="38"/>
      <c r="C960" s="38"/>
      <c r="D960" s="38"/>
      <c r="E960" s="38"/>
      <c r="F960" s="35"/>
      <c r="G960" s="35"/>
      <c r="H960" s="150"/>
      <c r="I960" s="38"/>
      <c r="J960" s="149" t="str">
        <f t="shared" si="121"/>
        <v>รอข้อมูลคอลัมน์ H</v>
      </c>
      <c r="K960" s="150"/>
      <c r="L960" s="150"/>
      <c r="M960" s="150"/>
      <c r="N960" s="149" t="str" cm="1">
        <f t="array" ref="N960">IF(AND(K960:M960=""),"ยังไม่บันทึกข้อมูล",
IF(M960&lt;&gt;"",
IF(M960&gt;=1.3,M960,"เป็นไม้พุ่ม"),
IF(K960+L960&gt;=1.3,K960+L960,"เป็นไม้พุ่ม")))</f>
        <v>ยังไม่บันทึกข้อมูล</v>
      </c>
      <c r="O960" s="149" t="str">
        <f t="shared" si="114"/>
        <v>ข้อมูลไม่ถูกต้อง</v>
      </c>
      <c r="P960" s="149" t="str">
        <f t="shared" si="115"/>
        <v>ข้อมูลไม่ถูกต้อง</v>
      </c>
      <c r="Q960" s="149" t="str">
        <f t="shared" si="116"/>
        <v>ข้อมูลไม่ถูกต้อง</v>
      </c>
      <c r="R960" s="149" t="str">
        <f t="shared" si="117"/>
        <v>ข้อมูลไม่ถูกต้อง</v>
      </c>
      <c r="S960" s="149" t="str">
        <f>IF(ISNUMBER(R960),
IF(H$2=ตัวเลือก!A$30,"ยังไม่บันทึกข้อมูล",R960*0.27),"ข้อมูลไม่ถูกต้อง")</f>
        <v>ข้อมูลไม่ถูกต้อง</v>
      </c>
      <c r="T960" s="149" t="str">
        <f t="shared" si="118"/>
        <v>ข้อมูลไม่ถูกต้อง</v>
      </c>
      <c r="U960" s="149" t="str">
        <f>IF(ISNUMBER(R960),
IF(H$2=ตัวเลือก!A$30,"ยังไม่บันทึกข้อมูล",R960*0.47),"ข้อมูลไม่ถูกต้อง")</f>
        <v>ข้อมูลไม่ถูกต้อง</v>
      </c>
      <c r="V960" s="149" t="str">
        <f>IF(ISNUMBER(S960),
IF(H$2=ตัวเลือก!A$30,"ยังไม่บันทึกข้อมูล",S960*0.47),"ข้อมูลไม่ถูกต้อง")</f>
        <v>ข้อมูลไม่ถูกต้อง</v>
      </c>
      <c r="W960" s="149" t="str">
        <f t="shared" si="119"/>
        <v>ข้อมูลไม่ถูกต้อง</v>
      </c>
      <c r="X960" s="148" t="str">
        <f t="shared" si="120"/>
        <v>ข้อมูลไม่ถูกต้อง</v>
      </c>
      <c r="Y960" s="38"/>
      <c r="Z960" s="38"/>
      <c r="AA960" s="38"/>
    </row>
    <row r="961" spans="1:27" x14ac:dyDescent="0.45">
      <c r="A961" s="38">
        <v>956</v>
      </c>
      <c r="B961" s="38"/>
      <c r="C961" s="38"/>
      <c r="D961" s="38"/>
      <c r="E961" s="38"/>
      <c r="F961" s="35"/>
      <c r="G961" s="35"/>
      <c r="H961" s="150"/>
      <c r="I961" s="38"/>
      <c r="J961" s="149" t="str">
        <f t="shared" si="121"/>
        <v>รอข้อมูลคอลัมน์ H</v>
      </c>
      <c r="K961" s="150"/>
      <c r="L961" s="150"/>
      <c r="M961" s="150"/>
      <c r="N961" s="149" t="str" cm="1">
        <f t="array" ref="N961">IF(AND(K961:M961=""),"ยังไม่บันทึกข้อมูล",
IF(M961&lt;&gt;"",
IF(M961&gt;=1.3,M961,"เป็นไม้พุ่ม"),
IF(K961+L961&gt;=1.3,K961+L961,"เป็นไม้พุ่ม")))</f>
        <v>ยังไม่บันทึกข้อมูล</v>
      </c>
      <c r="O961" s="149" t="str">
        <f t="shared" si="114"/>
        <v>ข้อมูลไม่ถูกต้อง</v>
      </c>
      <c r="P961" s="149" t="str">
        <f t="shared" si="115"/>
        <v>ข้อมูลไม่ถูกต้อง</v>
      </c>
      <c r="Q961" s="149" t="str">
        <f t="shared" si="116"/>
        <v>ข้อมูลไม่ถูกต้อง</v>
      </c>
      <c r="R961" s="149" t="str">
        <f t="shared" si="117"/>
        <v>ข้อมูลไม่ถูกต้อง</v>
      </c>
      <c r="S961" s="149" t="str">
        <f>IF(ISNUMBER(R961),
IF(H$2=ตัวเลือก!A$30,"ยังไม่บันทึกข้อมูล",R961*0.27),"ข้อมูลไม่ถูกต้อง")</f>
        <v>ข้อมูลไม่ถูกต้อง</v>
      </c>
      <c r="T961" s="149" t="str">
        <f t="shared" si="118"/>
        <v>ข้อมูลไม่ถูกต้อง</v>
      </c>
      <c r="U961" s="149" t="str">
        <f>IF(ISNUMBER(R961),
IF(H$2=ตัวเลือก!A$30,"ยังไม่บันทึกข้อมูล",R961*0.47),"ข้อมูลไม่ถูกต้อง")</f>
        <v>ข้อมูลไม่ถูกต้อง</v>
      </c>
      <c r="V961" s="149" t="str">
        <f>IF(ISNUMBER(S961),
IF(H$2=ตัวเลือก!A$30,"ยังไม่บันทึกข้อมูล",S961*0.47),"ข้อมูลไม่ถูกต้อง")</f>
        <v>ข้อมูลไม่ถูกต้อง</v>
      </c>
      <c r="W961" s="149" t="str">
        <f t="shared" si="119"/>
        <v>ข้อมูลไม่ถูกต้อง</v>
      </c>
      <c r="X961" s="148" t="str">
        <f t="shared" si="120"/>
        <v>ข้อมูลไม่ถูกต้อง</v>
      </c>
      <c r="Y961" s="38"/>
      <c r="Z961" s="38"/>
      <c r="AA961" s="38"/>
    </row>
    <row r="962" spans="1:27" x14ac:dyDescent="0.45">
      <c r="A962" s="38">
        <v>957</v>
      </c>
      <c r="B962" s="38"/>
      <c r="C962" s="38"/>
      <c r="D962" s="38"/>
      <c r="E962" s="38"/>
      <c r="F962" s="35"/>
      <c r="G962" s="35"/>
      <c r="H962" s="150"/>
      <c r="I962" s="38"/>
      <c r="J962" s="149" t="str">
        <f t="shared" si="121"/>
        <v>รอข้อมูลคอลัมน์ H</v>
      </c>
      <c r="K962" s="150"/>
      <c r="L962" s="150"/>
      <c r="M962" s="150"/>
      <c r="N962" s="149" t="str" cm="1">
        <f t="array" ref="N962">IF(AND(K962:M962=""),"ยังไม่บันทึกข้อมูล",
IF(M962&lt;&gt;"",
IF(M962&gt;=1.3,M962,"เป็นไม้พุ่ม"),
IF(K962+L962&gt;=1.3,K962+L962,"เป็นไม้พุ่ม")))</f>
        <v>ยังไม่บันทึกข้อมูล</v>
      </c>
      <c r="O962" s="149" t="str">
        <f t="shared" si="114"/>
        <v>ข้อมูลไม่ถูกต้อง</v>
      </c>
      <c r="P962" s="149" t="str">
        <f t="shared" si="115"/>
        <v>ข้อมูลไม่ถูกต้อง</v>
      </c>
      <c r="Q962" s="149" t="str">
        <f t="shared" si="116"/>
        <v>ข้อมูลไม่ถูกต้อง</v>
      </c>
      <c r="R962" s="149" t="str">
        <f t="shared" si="117"/>
        <v>ข้อมูลไม่ถูกต้อง</v>
      </c>
      <c r="S962" s="149" t="str">
        <f>IF(ISNUMBER(R962),
IF(H$2=ตัวเลือก!A$30,"ยังไม่บันทึกข้อมูล",R962*0.27),"ข้อมูลไม่ถูกต้อง")</f>
        <v>ข้อมูลไม่ถูกต้อง</v>
      </c>
      <c r="T962" s="149" t="str">
        <f t="shared" si="118"/>
        <v>ข้อมูลไม่ถูกต้อง</v>
      </c>
      <c r="U962" s="149" t="str">
        <f>IF(ISNUMBER(R962),
IF(H$2=ตัวเลือก!A$30,"ยังไม่บันทึกข้อมูล",R962*0.47),"ข้อมูลไม่ถูกต้อง")</f>
        <v>ข้อมูลไม่ถูกต้อง</v>
      </c>
      <c r="V962" s="149" t="str">
        <f>IF(ISNUMBER(S962),
IF(H$2=ตัวเลือก!A$30,"ยังไม่บันทึกข้อมูล",S962*0.47),"ข้อมูลไม่ถูกต้อง")</f>
        <v>ข้อมูลไม่ถูกต้อง</v>
      </c>
      <c r="W962" s="149" t="str">
        <f t="shared" si="119"/>
        <v>ข้อมูลไม่ถูกต้อง</v>
      </c>
      <c r="X962" s="148" t="str">
        <f t="shared" si="120"/>
        <v>ข้อมูลไม่ถูกต้อง</v>
      </c>
      <c r="Y962" s="38"/>
      <c r="Z962" s="38"/>
      <c r="AA962" s="38"/>
    </row>
    <row r="963" spans="1:27" x14ac:dyDescent="0.45">
      <c r="A963" s="38">
        <v>958</v>
      </c>
      <c r="B963" s="38"/>
      <c r="C963" s="38"/>
      <c r="D963" s="38"/>
      <c r="E963" s="38"/>
      <c r="F963" s="35"/>
      <c r="G963" s="35"/>
      <c r="H963" s="150"/>
      <c r="I963" s="38"/>
      <c r="J963" s="149" t="str">
        <f t="shared" si="121"/>
        <v>รอข้อมูลคอลัมน์ H</v>
      </c>
      <c r="K963" s="150"/>
      <c r="L963" s="150"/>
      <c r="M963" s="150"/>
      <c r="N963" s="149" t="str" cm="1">
        <f t="array" ref="N963">IF(AND(K963:M963=""),"ยังไม่บันทึกข้อมูล",
IF(M963&lt;&gt;"",
IF(M963&gt;=1.3,M963,"เป็นไม้พุ่ม"),
IF(K963+L963&gt;=1.3,K963+L963,"เป็นไม้พุ่ม")))</f>
        <v>ยังไม่บันทึกข้อมูล</v>
      </c>
      <c r="O963" s="149" t="str">
        <f t="shared" si="114"/>
        <v>ข้อมูลไม่ถูกต้อง</v>
      </c>
      <c r="P963" s="149" t="str">
        <f t="shared" si="115"/>
        <v>ข้อมูลไม่ถูกต้อง</v>
      </c>
      <c r="Q963" s="149" t="str">
        <f t="shared" si="116"/>
        <v>ข้อมูลไม่ถูกต้อง</v>
      </c>
      <c r="R963" s="149" t="str">
        <f t="shared" si="117"/>
        <v>ข้อมูลไม่ถูกต้อง</v>
      </c>
      <c r="S963" s="149" t="str">
        <f>IF(ISNUMBER(R963),
IF(H$2=ตัวเลือก!A$30,"ยังไม่บันทึกข้อมูล",R963*0.27),"ข้อมูลไม่ถูกต้อง")</f>
        <v>ข้อมูลไม่ถูกต้อง</v>
      </c>
      <c r="T963" s="149" t="str">
        <f t="shared" si="118"/>
        <v>ข้อมูลไม่ถูกต้อง</v>
      </c>
      <c r="U963" s="149" t="str">
        <f>IF(ISNUMBER(R963),
IF(H$2=ตัวเลือก!A$30,"ยังไม่บันทึกข้อมูล",R963*0.47),"ข้อมูลไม่ถูกต้อง")</f>
        <v>ข้อมูลไม่ถูกต้อง</v>
      </c>
      <c r="V963" s="149" t="str">
        <f>IF(ISNUMBER(S963),
IF(H$2=ตัวเลือก!A$30,"ยังไม่บันทึกข้อมูล",S963*0.47),"ข้อมูลไม่ถูกต้อง")</f>
        <v>ข้อมูลไม่ถูกต้อง</v>
      </c>
      <c r="W963" s="149" t="str">
        <f t="shared" si="119"/>
        <v>ข้อมูลไม่ถูกต้อง</v>
      </c>
      <c r="X963" s="148" t="str">
        <f t="shared" si="120"/>
        <v>ข้อมูลไม่ถูกต้อง</v>
      </c>
      <c r="Y963" s="38"/>
      <c r="Z963" s="38"/>
      <c r="AA963" s="38"/>
    </row>
    <row r="964" spans="1:27" x14ac:dyDescent="0.45">
      <c r="A964" s="38">
        <v>959</v>
      </c>
      <c r="B964" s="38"/>
      <c r="C964" s="38"/>
      <c r="D964" s="38"/>
      <c r="E964" s="38"/>
      <c r="F964" s="35"/>
      <c r="G964" s="35"/>
      <c r="H964" s="150"/>
      <c r="I964" s="38"/>
      <c r="J964" s="149" t="str">
        <f t="shared" si="121"/>
        <v>รอข้อมูลคอลัมน์ H</v>
      </c>
      <c r="K964" s="150"/>
      <c r="L964" s="150"/>
      <c r="M964" s="150"/>
      <c r="N964" s="149" t="str" cm="1">
        <f t="array" ref="N964">IF(AND(K964:M964=""),"ยังไม่บันทึกข้อมูล",
IF(M964&lt;&gt;"",
IF(M964&gt;=1.3,M964,"เป็นไม้พุ่ม"),
IF(K964+L964&gt;=1.3,K964+L964,"เป็นไม้พุ่ม")))</f>
        <v>ยังไม่บันทึกข้อมูล</v>
      </c>
      <c r="O964" s="149" t="str">
        <f t="shared" si="114"/>
        <v>ข้อมูลไม่ถูกต้อง</v>
      </c>
      <c r="P964" s="149" t="str">
        <f t="shared" si="115"/>
        <v>ข้อมูลไม่ถูกต้อง</v>
      </c>
      <c r="Q964" s="149" t="str">
        <f t="shared" si="116"/>
        <v>ข้อมูลไม่ถูกต้อง</v>
      </c>
      <c r="R964" s="149" t="str">
        <f t="shared" si="117"/>
        <v>ข้อมูลไม่ถูกต้อง</v>
      </c>
      <c r="S964" s="149" t="str">
        <f>IF(ISNUMBER(R964),
IF(H$2=ตัวเลือก!A$30,"ยังไม่บันทึกข้อมูล",R964*0.27),"ข้อมูลไม่ถูกต้อง")</f>
        <v>ข้อมูลไม่ถูกต้อง</v>
      </c>
      <c r="T964" s="149" t="str">
        <f t="shared" si="118"/>
        <v>ข้อมูลไม่ถูกต้อง</v>
      </c>
      <c r="U964" s="149" t="str">
        <f>IF(ISNUMBER(R964),
IF(H$2=ตัวเลือก!A$30,"ยังไม่บันทึกข้อมูล",R964*0.47),"ข้อมูลไม่ถูกต้อง")</f>
        <v>ข้อมูลไม่ถูกต้อง</v>
      </c>
      <c r="V964" s="149" t="str">
        <f>IF(ISNUMBER(S964),
IF(H$2=ตัวเลือก!A$30,"ยังไม่บันทึกข้อมูล",S964*0.47),"ข้อมูลไม่ถูกต้อง")</f>
        <v>ข้อมูลไม่ถูกต้อง</v>
      </c>
      <c r="W964" s="149" t="str">
        <f t="shared" si="119"/>
        <v>ข้อมูลไม่ถูกต้อง</v>
      </c>
      <c r="X964" s="148" t="str">
        <f t="shared" si="120"/>
        <v>ข้อมูลไม่ถูกต้อง</v>
      </c>
      <c r="Y964" s="38"/>
      <c r="Z964" s="38"/>
      <c r="AA964" s="38"/>
    </row>
    <row r="965" spans="1:27" x14ac:dyDescent="0.45">
      <c r="A965" s="38">
        <v>960</v>
      </c>
      <c r="B965" s="38"/>
      <c r="C965" s="38"/>
      <c r="D965" s="38"/>
      <c r="E965" s="38"/>
      <c r="F965" s="35"/>
      <c r="G965" s="35"/>
      <c r="H965" s="150"/>
      <c r="I965" s="38"/>
      <c r="J965" s="149" t="str">
        <f t="shared" si="121"/>
        <v>รอข้อมูลคอลัมน์ H</v>
      </c>
      <c r="K965" s="150"/>
      <c r="L965" s="150"/>
      <c r="M965" s="150"/>
      <c r="N965" s="149" t="str" cm="1">
        <f t="array" ref="N965">IF(AND(K965:M965=""),"ยังไม่บันทึกข้อมูล",
IF(M965&lt;&gt;"",
IF(M965&gt;=1.3,M965,"เป็นไม้พุ่ม"),
IF(K965+L965&gt;=1.3,K965+L965,"เป็นไม้พุ่ม")))</f>
        <v>ยังไม่บันทึกข้อมูล</v>
      </c>
      <c r="O965" s="149" t="str">
        <f t="shared" si="114"/>
        <v>ข้อมูลไม่ถูกต้อง</v>
      </c>
      <c r="P965" s="149" t="str">
        <f t="shared" si="115"/>
        <v>ข้อมูลไม่ถูกต้อง</v>
      </c>
      <c r="Q965" s="149" t="str">
        <f t="shared" si="116"/>
        <v>ข้อมูลไม่ถูกต้อง</v>
      </c>
      <c r="R965" s="149" t="str">
        <f t="shared" si="117"/>
        <v>ข้อมูลไม่ถูกต้อง</v>
      </c>
      <c r="S965" s="149" t="str">
        <f>IF(ISNUMBER(R965),
IF(H$2=ตัวเลือก!A$30,"ยังไม่บันทึกข้อมูล",R965*0.27),"ข้อมูลไม่ถูกต้อง")</f>
        <v>ข้อมูลไม่ถูกต้อง</v>
      </c>
      <c r="T965" s="149" t="str">
        <f t="shared" si="118"/>
        <v>ข้อมูลไม่ถูกต้อง</v>
      </c>
      <c r="U965" s="149" t="str">
        <f>IF(ISNUMBER(R965),
IF(H$2=ตัวเลือก!A$30,"ยังไม่บันทึกข้อมูล",R965*0.47),"ข้อมูลไม่ถูกต้อง")</f>
        <v>ข้อมูลไม่ถูกต้อง</v>
      </c>
      <c r="V965" s="149" t="str">
        <f>IF(ISNUMBER(S965),
IF(H$2=ตัวเลือก!A$30,"ยังไม่บันทึกข้อมูล",S965*0.47),"ข้อมูลไม่ถูกต้อง")</f>
        <v>ข้อมูลไม่ถูกต้อง</v>
      </c>
      <c r="W965" s="149" t="str">
        <f t="shared" si="119"/>
        <v>ข้อมูลไม่ถูกต้อง</v>
      </c>
      <c r="X965" s="148" t="str">
        <f t="shared" si="120"/>
        <v>ข้อมูลไม่ถูกต้อง</v>
      </c>
      <c r="Y965" s="38"/>
      <c r="Z965" s="38"/>
      <c r="AA965" s="38"/>
    </row>
    <row r="966" spans="1:27" x14ac:dyDescent="0.45">
      <c r="A966" s="38">
        <v>961</v>
      </c>
      <c r="B966" s="38"/>
      <c r="C966" s="38"/>
      <c r="D966" s="38"/>
      <c r="E966" s="38"/>
      <c r="F966" s="35"/>
      <c r="G966" s="35"/>
      <c r="H966" s="150"/>
      <c r="I966" s="38"/>
      <c r="J966" s="149" t="str">
        <f t="shared" si="121"/>
        <v>รอข้อมูลคอลัมน์ H</v>
      </c>
      <c r="K966" s="150"/>
      <c r="L966" s="150"/>
      <c r="M966" s="150"/>
      <c r="N966" s="149" t="str" cm="1">
        <f t="array" ref="N966">IF(AND(K966:M966=""),"ยังไม่บันทึกข้อมูล",
IF(M966&lt;&gt;"",
IF(M966&gt;=1.3,M966,"เป็นไม้พุ่ม"),
IF(K966+L966&gt;=1.3,K966+L966,"เป็นไม้พุ่ม")))</f>
        <v>ยังไม่บันทึกข้อมูล</v>
      </c>
      <c r="O966" s="149" t="str">
        <f t="shared" si="114"/>
        <v>ข้อมูลไม่ถูกต้อง</v>
      </c>
      <c r="P966" s="149" t="str">
        <f t="shared" si="115"/>
        <v>ข้อมูลไม่ถูกต้อง</v>
      </c>
      <c r="Q966" s="149" t="str">
        <f t="shared" si="116"/>
        <v>ข้อมูลไม่ถูกต้อง</v>
      </c>
      <c r="R966" s="149" t="str">
        <f t="shared" si="117"/>
        <v>ข้อมูลไม่ถูกต้อง</v>
      </c>
      <c r="S966" s="149" t="str">
        <f>IF(ISNUMBER(R966),
IF(H$2=ตัวเลือก!A$30,"ยังไม่บันทึกข้อมูล",R966*0.27),"ข้อมูลไม่ถูกต้อง")</f>
        <v>ข้อมูลไม่ถูกต้อง</v>
      </c>
      <c r="T966" s="149" t="str">
        <f t="shared" si="118"/>
        <v>ข้อมูลไม่ถูกต้อง</v>
      </c>
      <c r="U966" s="149" t="str">
        <f>IF(ISNUMBER(R966),
IF(H$2=ตัวเลือก!A$30,"ยังไม่บันทึกข้อมูล",R966*0.47),"ข้อมูลไม่ถูกต้อง")</f>
        <v>ข้อมูลไม่ถูกต้อง</v>
      </c>
      <c r="V966" s="149" t="str">
        <f>IF(ISNUMBER(S966),
IF(H$2=ตัวเลือก!A$30,"ยังไม่บันทึกข้อมูล",S966*0.47),"ข้อมูลไม่ถูกต้อง")</f>
        <v>ข้อมูลไม่ถูกต้อง</v>
      </c>
      <c r="W966" s="149" t="str">
        <f t="shared" si="119"/>
        <v>ข้อมูลไม่ถูกต้อง</v>
      </c>
      <c r="X966" s="148" t="str">
        <f t="shared" si="120"/>
        <v>ข้อมูลไม่ถูกต้อง</v>
      </c>
      <c r="Y966" s="38"/>
      <c r="Z966" s="38"/>
      <c r="AA966" s="38"/>
    </row>
    <row r="967" spans="1:27" x14ac:dyDescent="0.45">
      <c r="A967" s="38">
        <v>962</v>
      </c>
      <c r="B967" s="38"/>
      <c r="C967" s="38"/>
      <c r="D967" s="38"/>
      <c r="E967" s="38"/>
      <c r="F967" s="35"/>
      <c r="G967" s="35"/>
      <c r="H967" s="150"/>
      <c r="I967" s="38"/>
      <c r="J967" s="149" t="str">
        <f t="shared" si="121"/>
        <v>รอข้อมูลคอลัมน์ H</v>
      </c>
      <c r="K967" s="150"/>
      <c r="L967" s="150"/>
      <c r="M967" s="150"/>
      <c r="N967" s="149" t="str" cm="1">
        <f t="array" ref="N967">IF(AND(K967:M967=""),"ยังไม่บันทึกข้อมูล",
IF(M967&lt;&gt;"",
IF(M967&gt;=1.3,M967,"เป็นไม้พุ่ม"),
IF(K967+L967&gt;=1.3,K967+L967,"เป็นไม้พุ่ม")))</f>
        <v>ยังไม่บันทึกข้อมูล</v>
      </c>
      <c r="O967" s="149" t="str">
        <f t="shared" ref="O967:O1005" si="122">IF(AND(ISNUMBER(J967),ISNUMBER(N967)),0.0702*(((J967^2)*N967))^0.8737,"ข้อมูลไม่ถูกต้อง")</f>
        <v>ข้อมูลไม่ถูกต้อง</v>
      </c>
      <c r="P967" s="149" t="str">
        <f t="shared" ref="P967:P1005" si="123">IF(AND(ISNUMBER(J967),ISNUMBER(N967)),0.0093*(((J967^2)*N967))^0.9403,"ข้อมูลไม่ถูกต้อง")</f>
        <v>ข้อมูลไม่ถูกต้อง</v>
      </c>
      <c r="Q967" s="149" t="str">
        <f t="shared" ref="Q967:Q1005" si="124">IF(AND(ISNUMBER(K967),ISNUMBER(O967)),0.0244*(((K967^2)*O967))^1.0517,"ข้อมูลไม่ถูกต้อง")</f>
        <v>ข้อมูลไม่ถูกต้อง</v>
      </c>
      <c r="R967" s="149" t="str">
        <f t="shared" ref="R967:R1005" si="125">IF(AND(O967&lt;&gt;"ข้อมูลไม่ถูกต้อง",P967&lt;&gt;"ข้อมูลไม่ถูกต้อง",Q967&lt;&gt;"ข้อมูลไม่ถูกต้อง"),O967+P967+Q967,"ข้อมูลไม่ถูกต้อง")</f>
        <v>ข้อมูลไม่ถูกต้อง</v>
      </c>
      <c r="S967" s="149" t="str">
        <f>IF(ISNUMBER(R967),
IF(H$2=ตัวเลือก!A$30,"ยังไม่บันทึกข้อมูล",R967*0.27),"ข้อมูลไม่ถูกต้อง")</f>
        <v>ข้อมูลไม่ถูกต้อง</v>
      </c>
      <c r="T967" s="149" t="str">
        <f t="shared" ref="T967:T1005" si="126">IF(AND(ISNUMBER(R967),ISNUMBER(S967)),R967+S967,"ข้อมูลไม่ถูกต้อง")</f>
        <v>ข้อมูลไม่ถูกต้อง</v>
      </c>
      <c r="U967" s="149" t="str">
        <f>IF(ISNUMBER(R967),
IF(H$2=ตัวเลือก!A$30,"ยังไม่บันทึกข้อมูล",R967*0.47),"ข้อมูลไม่ถูกต้อง")</f>
        <v>ข้อมูลไม่ถูกต้อง</v>
      </c>
      <c r="V967" s="149" t="str">
        <f>IF(ISNUMBER(S967),
IF(H$2=ตัวเลือก!A$30,"ยังไม่บันทึกข้อมูล",S967*0.47),"ข้อมูลไม่ถูกต้อง")</f>
        <v>ข้อมูลไม่ถูกต้อง</v>
      </c>
      <c r="W967" s="149" t="str">
        <f t="shared" ref="W967:W1005" si="127">IF(AND(ISNUMBER(U967),ISNUMBER(V967)),((U967+V967)/1000),"ข้อมูลไม่ถูกต้อง")</f>
        <v>ข้อมูลไม่ถูกต้อง</v>
      </c>
      <c r="X967" s="148" t="str">
        <f t="shared" si="120"/>
        <v>ข้อมูลไม่ถูกต้อง</v>
      </c>
      <c r="Y967" s="38"/>
      <c r="Z967" s="38"/>
      <c r="AA967" s="38"/>
    </row>
    <row r="968" spans="1:27" x14ac:dyDescent="0.45">
      <c r="A968" s="38">
        <v>963</v>
      </c>
      <c r="B968" s="38"/>
      <c r="C968" s="38"/>
      <c r="D968" s="38"/>
      <c r="E968" s="38"/>
      <c r="F968" s="35"/>
      <c r="G968" s="35"/>
      <c r="H968" s="150"/>
      <c r="I968" s="38"/>
      <c r="J968" s="149" t="str">
        <f t="shared" si="121"/>
        <v>รอข้อมูลคอลัมน์ H</v>
      </c>
      <c r="K968" s="150"/>
      <c r="L968" s="150"/>
      <c r="M968" s="150"/>
      <c r="N968" s="149" t="str" cm="1">
        <f t="array" ref="N968">IF(AND(K968:M968=""),"ยังไม่บันทึกข้อมูล",
IF(M968&lt;&gt;"",
IF(M968&gt;=1.3,M968,"เป็นไม้พุ่ม"),
IF(K968+L968&gt;=1.3,K968+L968,"เป็นไม้พุ่ม")))</f>
        <v>ยังไม่บันทึกข้อมูล</v>
      </c>
      <c r="O968" s="149" t="str">
        <f t="shared" si="122"/>
        <v>ข้อมูลไม่ถูกต้อง</v>
      </c>
      <c r="P968" s="149" t="str">
        <f t="shared" si="123"/>
        <v>ข้อมูลไม่ถูกต้อง</v>
      </c>
      <c r="Q968" s="149" t="str">
        <f t="shared" si="124"/>
        <v>ข้อมูลไม่ถูกต้อง</v>
      </c>
      <c r="R968" s="149" t="str">
        <f t="shared" si="125"/>
        <v>ข้อมูลไม่ถูกต้อง</v>
      </c>
      <c r="S968" s="149" t="str">
        <f>IF(ISNUMBER(R968),
IF(H$2=ตัวเลือก!A$30,"ยังไม่บันทึกข้อมูล",R968*0.27),"ข้อมูลไม่ถูกต้อง")</f>
        <v>ข้อมูลไม่ถูกต้อง</v>
      </c>
      <c r="T968" s="149" t="str">
        <f t="shared" si="126"/>
        <v>ข้อมูลไม่ถูกต้อง</v>
      </c>
      <c r="U968" s="149" t="str">
        <f>IF(ISNUMBER(R968),
IF(H$2=ตัวเลือก!A$30,"ยังไม่บันทึกข้อมูล",R968*0.47),"ข้อมูลไม่ถูกต้อง")</f>
        <v>ข้อมูลไม่ถูกต้อง</v>
      </c>
      <c r="V968" s="149" t="str">
        <f>IF(ISNUMBER(S968),
IF(H$2=ตัวเลือก!A$30,"ยังไม่บันทึกข้อมูล",S968*0.47),"ข้อมูลไม่ถูกต้อง")</f>
        <v>ข้อมูลไม่ถูกต้อง</v>
      </c>
      <c r="W968" s="149" t="str">
        <f t="shared" si="127"/>
        <v>ข้อมูลไม่ถูกต้อง</v>
      </c>
      <c r="X968" s="148" t="str">
        <f t="shared" si="120"/>
        <v>ข้อมูลไม่ถูกต้อง</v>
      </c>
      <c r="Y968" s="38"/>
      <c r="Z968" s="38"/>
      <c r="AA968" s="38"/>
    </row>
    <row r="969" spans="1:27" x14ac:dyDescent="0.45">
      <c r="A969" s="38">
        <v>964</v>
      </c>
      <c r="B969" s="38"/>
      <c r="C969" s="38"/>
      <c r="D969" s="38"/>
      <c r="E969" s="38"/>
      <c r="F969" s="35"/>
      <c r="G969" s="35"/>
      <c r="H969" s="150"/>
      <c r="I969" s="38"/>
      <c r="J969" s="149" t="str">
        <f t="shared" si="121"/>
        <v>รอข้อมูลคอลัมน์ H</v>
      </c>
      <c r="K969" s="150"/>
      <c r="L969" s="150"/>
      <c r="M969" s="150"/>
      <c r="N969" s="149" t="str" cm="1">
        <f t="array" ref="N969">IF(AND(K969:M969=""),"ยังไม่บันทึกข้อมูล",
IF(M969&lt;&gt;"",
IF(M969&gt;=1.3,M969,"เป็นไม้พุ่ม"),
IF(K969+L969&gt;=1.3,K969+L969,"เป็นไม้พุ่ม")))</f>
        <v>ยังไม่บันทึกข้อมูล</v>
      </c>
      <c r="O969" s="149" t="str">
        <f t="shared" si="122"/>
        <v>ข้อมูลไม่ถูกต้อง</v>
      </c>
      <c r="P969" s="149" t="str">
        <f t="shared" si="123"/>
        <v>ข้อมูลไม่ถูกต้อง</v>
      </c>
      <c r="Q969" s="149" t="str">
        <f t="shared" si="124"/>
        <v>ข้อมูลไม่ถูกต้อง</v>
      </c>
      <c r="R969" s="149" t="str">
        <f t="shared" si="125"/>
        <v>ข้อมูลไม่ถูกต้อง</v>
      </c>
      <c r="S969" s="149" t="str">
        <f>IF(ISNUMBER(R969),
IF(H$2=ตัวเลือก!A$30,"ยังไม่บันทึกข้อมูล",R969*0.27),"ข้อมูลไม่ถูกต้อง")</f>
        <v>ข้อมูลไม่ถูกต้อง</v>
      </c>
      <c r="T969" s="149" t="str">
        <f t="shared" si="126"/>
        <v>ข้อมูลไม่ถูกต้อง</v>
      </c>
      <c r="U969" s="149" t="str">
        <f>IF(ISNUMBER(R969),
IF(H$2=ตัวเลือก!A$30,"ยังไม่บันทึกข้อมูล",R969*0.47),"ข้อมูลไม่ถูกต้อง")</f>
        <v>ข้อมูลไม่ถูกต้อง</v>
      </c>
      <c r="V969" s="149" t="str">
        <f>IF(ISNUMBER(S969),
IF(H$2=ตัวเลือก!A$30,"ยังไม่บันทึกข้อมูล",S969*0.47),"ข้อมูลไม่ถูกต้อง")</f>
        <v>ข้อมูลไม่ถูกต้อง</v>
      </c>
      <c r="W969" s="149" t="str">
        <f t="shared" si="127"/>
        <v>ข้อมูลไม่ถูกต้อง</v>
      </c>
      <c r="X969" s="148" t="str">
        <f t="shared" si="120"/>
        <v>ข้อมูลไม่ถูกต้อง</v>
      </c>
      <c r="Y969" s="38"/>
      <c r="Z969" s="38"/>
      <c r="AA969" s="38"/>
    </row>
    <row r="970" spans="1:27" x14ac:dyDescent="0.45">
      <c r="A970" s="38">
        <v>965</v>
      </c>
      <c r="B970" s="38"/>
      <c r="C970" s="38"/>
      <c r="D970" s="38"/>
      <c r="E970" s="38"/>
      <c r="F970" s="35"/>
      <c r="G970" s="35"/>
      <c r="H970" s="150"/>
      <c r="I970" s="38"/>
      <c r="J970" s="149" t="str">
        <f t="shared" si="121"/>
        <v>รอข้อมูลคอลัมน์ H</v>
      </c>
      <c r="K970" s="150"/>
      <c r="L970" s="150"/>
      <c r="M970" s="150"/>
      <c r="N970" s="149" t="str" cm="1">
        <f t="array" ref="N970">IF(AND(K970:M970=""),"ยังไม่บันทึกข้อมูล",
IF(M970&lt;&gt;"",
IF(M970&gt;=1.3,M970,"เป็นไม้พุ่ม"),
IF(K970+L970&gt;=1.3,K970+L970,"เป็นไม้พุ่ม")))</f>
        <v>ยังไม่บันทึกข้อมูล</v>
      </c>
      <c r="O970" s="149" t="str">
        <f t="shared" si="122"/>
        <v>ข้อมูลไม่ถูกต้อง</v>
      </c>
      <c r="P970" s="149" t="str">
        <f t="shared" si="123"/>
        <v>ข้อมูลไม่ถูกต้อง</v>
      </c>
      <c r="Q970" s="149" t="str">
        <f t="shared" si="124"/>
        <v>ข้อมูลไม่ถูกต้อง</v>
      </c>
      <c r="R970" s="149" t="str">
        <f t="shared" si="125"/>
        <v>ข้อมูลไม่ถูกต้อง</v>
      </c>
      <c r="S970" s="149" t="str">
        <f>IF(ISNUMBER(R970),
IF(H$2=ตัวเลือก!A$30,"ยังไม่บันทึกข้อมูล",R970*0.27),"ข้อมูลไม่ถูกต้อง")</f>
        <v>ข้อมูลไม่ถูกต้อง</v>
      </c>
      <c r="T970" s="149" t="str">
        <f t="shared" si="126"/>
        <v>ข้อมูลไม่ถูกต้อง</v>
      </c>
      <c r="U970" s="149" t="str">
        <f>IF(ISNUMBER(R970),
IF(H$2=ตัวเลือก!A$30,"ยังไม่บันทึกข้อมูล",R970*0.47),"ข้อมูลไม่ถูกต้อง")</f>
        <v>ข้อมูลไม่ถูกต้อง</v>
      </c>
      <c r="V970" s="149" t="str">
        <f>IF(ISNUMBER(S970),
IF(H$2=ตัวเลือก!A$30,"ยังไม่บันทึกข้อมูล",S970*0.47),"ข้อมูลไม่ถูกต้อง")</f>
        <v>ข้อมูลไม่ถูกต้อง</v>
      </c>
      <c r="W970" s="149" t="str">
        <f t="shared" si="127"/>
        <v>ข้อมูลไม่ถูกต้อง</v>
      </c>
      <c r="X970" s="148" t="str">
        <f t="shared" si="120"/>
        <v>ข้อมูลไม่ถูกต้อง</v>
      </c>
      <c r="Y970" s="38"/>
      <c r="Z970" s="38"/>
      <c r="AA970" s="38"/>
    </row>
    <row r="971" spans="1:27" x14ac:dyDescent="0.45">
      <c r="A971" s="38">
        <v>966</v>
      </c>
      <c r="B971" s="38"/>
      <c r="C971" s="38"/>
      <c r="D971" s="38"/>
      <c r="E971" s="38"/>
      <c r="F971" s="35"/>
      <c r="G971" s="35"/>
      <c r="H971" s="150"/>
      <c r="I971" s="38"/>
      <c r="J971" s="149" t="str">
        <f t="shared" si="121"/>
        <v>รอข้อมูลคอลัมน์ H</v>
      </c>
      <c r="K971" s="150"/>
      <c r="L971" s="150"/>
      <c r="M971" s="150"/>
      <c r="N971" s="149" t="str" cm="1">
        <f t="array" ref="N971">IF(AND(K971:M971=""),"ยังไม่บันทึกข้อมูล",
IF(M971&lt;&gt;"",
IF(M971&gt;=1.3,M971,"เป็นไม้พุ่ม"),
IF(K971+L971&gt;=1.3,K971+L971,"เป็นไม้พุ่ม")))</f>
        <v>ยังไม่บันทึกข้อมูล</v>
      </c>
      <c r="O971" s="149" t="str">
        <f t="shared" si="122"/>
        <v>ข้อมูลไม่ถูกต้อง</v>
      </c>
      <c r="P971" s="149" t="str">
        <f t="shared" si="123"/>
        <v>ข้อมูลไม่ถูกต้อง</v>
      </c>
      <c r="Q971" s="149" t="str">
        <f t="shared" si="124"/>
        <v>ข้อมูลไม่ถูกต้อง</v>
      </c>
      <c r="R971" s="149" t="str">
        <f t="shared" si="125"/>
        <v>ข้อมูลไม่ถูกต้อง</v>
      </c>
      <c r="S971" s="149" t="str">
        <f>IF(ISNUMBER(R971),
IF(H$2=ตัวเลือก!A$30,"ยังไม่บันทึกข้อมูล",R971*0.27),"ข้อมูลไม่ถูกต้อง")</f>
        <v>ข้อมูลไม่ถูกต้อง</v>
      </c>
      <c r="T971" s="149" t="str">
        <f t="shared" si="126"/>
        <v>ข้อมูลไม่ถูกต้อง</v>
      </c>
      <c r="U971" s="149" t="str">
        <f>IF(ISNUMBER(R971),
IF(H$2=ตัวเลือก!A$30,"ยังไม่บันทึกข้อมูล",R971*0.47),"ข้อมูลไม่ถูกต้อง")</f>
        <v>ข้อมูลไม่ถูกต้อง</v>
      </c>
      <c r="V971" s="149" t="str">
        <f>IF(ISNUMBER(S971),
IF(H$2=ตัวเลือก!A$30,"ยังไม่บันทึกข้อมูล",S971*0.47),"ข้อมูลไม่ถูกต้อง")</f>
        <v>ข้อมูลไม่ถูกต้อง</v>
      </c>
      <c r="W971" s="149" t="str">
        <f t="shared" si="127"/>
        <v>ข้อมูลไม่ถูกต้อง</v>
      </c>
      <c r="X971" s="148" t="str">
        <f t="shared" si="120"/>
        <v>ข้อมูลไม่ถูกต้อง</v>
      </c>
      <c r="Y971" s="38"/>
      <c r="Z971" s="38"/>
      <c r="AA971" s="38"/>
    </row>
    <row r="972" spans="1:27" x14ac:dyDescent="0.45">
      <c r="A972" s="38">
        <v>967</v>
      </c>
      <c r="B972" s="38"/>
      <c r="C972" s="38"/>
      <c r="D972" s="38"/>
      <c r="E972" s="38"/>
      <c r="F972" s="35"/>
      <c r="G972" s="35"/>
      <c r="H972" s="150"/>
      <c r="I972" s="38"/>
      <c r="J972" s="149" t="str">
        <f t="shared" si="121"/>
        <v>รอข้อมูลคอลัมน์ H</v>
      </c>
      <c r="K972" s="150"/>
      <c r="L972" s="150"/>
      <c r="M972" s="150"/>
      <c r="N972" s="149" t="str" cm="1">
        <f t="array" ref="N972">IF(AND(K972:M972=""),"ยังไม่บันทึกข้อมูล",
IF(M972&lt;&gt;"",
IF(M972&gt;=1.3,M972,"เป็นไม้พุ่ม"),
IF(K972+L972&gt;=1.3,K972+L972,"เป็นไม้พุ่ม")))</f>
        <v>ยังไม่บันทึกข้อมูล</v>
      </c>
      <c r="O972" s="149" t="str">
        <f t="shared" si="122"/>
        <v>ข้อมูลไม่ถูกต้อง</v>
      </c>
      <c r="P972" s="149" t="str">
        <f t="shared" si="123"/>
        <v>ข้อมูลไม่ถูกต้อง</v>
      </c>
      <c r="Q972" s="149" t="str">
        <f t="shared" si="124"/>
        <v>ข้อมูลไม่ถูกต้อง</v>
      </c>
      <c r="R972" s="149" t="str">
        <f t="shared" si="125"/>
        <v>ข้อมูลไม่ถูกต้อง</v>
      </c>
      <c r="S972" s="149" t="str">
        <f>IF(ISNUMBER(R972),
IF(H$2=ตัวเลือก!A$30,"ยังไม่บันทึกข้อมูล",R972*0.27),"ข้อมูลไม่ถูกต้อง")</f>
        <v>ข้อมูลไม่ถูกต้อง</v>
      </c>
      <c r="T972" s="149" t="str">
        <f t="shared" si="126"/>
        <v>ข้อมูลไม่ถูกต้อง</v>
      </c>
      <c r="U972" s="149" t="str">
        <f>IF(ISNUMBER(R972),
IF(H$2=ตัวเลือก!A$30,"ยังไม่บันทึกข้อมูล",R972*0.47),"ข้อมูลไม่ถูกต้อง")</f>
        <v>ข้อมูลไม่ถูกต้อง</v>
      </c>
      <c r="V972" s="149" t="str">
        <f>IF(ISNUMBER(S972),
IF(H$2=ตัวเลือก!A$30,"ยังไม่บันทึกข้อมูล",S972*0.47),"ข้อมูลไม่ถูกต้อง")</f>
        <v>ข้อมูลไม่ถูกต้อง</v>
      </c>
      <c r="W972" s="149" t="str">
        <f t="shared" si="127"/>
        <v>ข้อมูลไม่ถูกต้อง</v>
      </c>
      <c r="X972" s="148" t="str">
        <f t="shared" ref="X972:X1005" si="128">IF(ISNUMBER(W972),W972*(44/12),"ข้อมูลไม่ถูกต้อง")</f>
        <v>ข้อมูลไม่ถูกต้อง</v>
      </c>
      <c r="Y972" s="38"/>
      <c r="Z972" s="38"/>
      <c r="AA972" s="38"/>
    </row>
    <row r="973" spans="1:27" x14ac:dyDescent="0.45">
      <c r="A973" s="38">
        <v>968</v>
      </c>
      <c r="B973" s="38"/>
      <c r="C973" s="38"/>
      <c r="D973" s="38"/>
      <c r="E973" s="38"/>
      <c r="F973" s="35"/>
      <c r="G973" s="35"/>
      <c r="H973" s="150"/>
      <c r="I973" s="38"/>
      <c r="J973" s="149" t="str">
        <f t="shared" si="121"/>
        <v>รอข้อมูลคอลัมน์ H</v>
      </c>
      <c r="K973" s="150"/>
      <c r="L973" s="150"/>
      <c r="M973" s="150"/>
      <c r="N973" s="149" t="str" cm="1">
        <f t="array" ref="N973">IF(AND(K973:M973=""),"ยังไม่บันทึกข้อมูล",
IF(M973&lt;&gt;"",
IF(M973&gt;=1.3,M973,"เป็นไม้พุ่ม"),
IF(K973+L973&gt;=1.3,K973+L973,"เป็นไม้พุ่ม")))</f>
        <v>ยังไม่บันทึกข้อมูล</v>
      </c>
      <c r="O973" s="149" t="str">
        <f t="shared" si="122"/>
        <v>ข้อมูลไม่ถูกต้อง</v>
      </c>
      <c r="P973" s="149" t="str">
        <f t="shared" si="123"/>
        <v>ข้อมูลไม่ถูกต้อง</v>
      </c>
      <c r="Q973" s="149" t="str">
        <f t="shared" si="124"/>
        <v>ข้อมูลไม่ถูกต้อง</v>
      </c>
      <c r="R973" s="149" t="str">
        <f t="shared" si="125"/>
        <v>ข้อมูลไม่ถูกต้อง</v>
      </c>
      <c r="S973" s="149" t="str">
        <f>IF(ISNUMBER(R973),
IF(H$2=ตัวเลือก!A$30,"ยังไม่บันทึกข้อมูล",R973*0.27),"ข้อมูลไม่ถูกต้อง")</f>
        <v>ข้อมูลไม่ถูกต้อง</v>
      </c>
      <c r="T973" s="149" t="str">
        <f t="shared" si="126"/>
        <v>ข้อมูลไม่ถูกต้อง</v>
      </c>
      <c r="U973" s="149" t="str">
        <f>IF(ISNUMBER(R973),
IF(H$2=ตัวเลือก!A$30,"ยังไม่บันทึกข้อมูล",R973*0.47),"ข้อมูลไม่ถูกต้อง")</f>
        <v>ข้อมูลไม่ถูกต้อง</v>
      </c>
      <c r="V973" s="149" t="str">
        <f>IF(ISNUMBER(S973),
IF(H$2=ตัวเลือก!A$30,"ยังไม่บันทึกข้อมูล",S973*0.47),"ข้อมูลไม่ถูกต้อง")</f>
        <v>ข้อมูลไม่ถูกต้อง</v>
      </c>
      <c r="W973" s="149" t="str">
        <f t="shared" si="127"/>
        <v>ข้อมูลไม่ถูกต้อง</v>
      </c>
      <c r="X973" s="148" t="str">
        <f t="shared" si="128"/>
        <v>ข้อมูลไม่ถูกต้อง</v>
      </c>
      <c r="Y973" s="38"/>
      <c r="Z973" s="38"/>
      <c r="AA973" s="38"/>
    </row>
    <row r="974" spans="1:27" x14ac:dyDescent="0.45">
      <c r="A974" s="38">
        <v>969</v>
      </c>
      <c r="B974" s="38"/>
      <c r="C974" s="38"/>
      <c r="D974" s="38"/>
      <c r="E974" s="38"/>
      <c r="F974" s="35"/>
      <c r="G974" s="35"/>
      <c r="H974" s="150"/>
      <c r="I974" s="38"/>
      <c r="J974" s="149" t="str">
        <f t="shared" si="121"/>
        <v>รอข้อมูลคอลัมน์ H</v>
      </c>
      <c r="K974" s="150"/>
      <c r="L974" s="150"/>
      <c r="M974" s="150"/>
      <c r="N974" s="149" t="str" cm="1">
        <f t="array" ref="N974">IF(AND(K974:M974=""),"ยังไม่บันทึกข้อมูล",
IF(M974&lt;&gt;"",
IF(M974&gt;=1.3,M974,"เป็นไม้พุ่ม"),
IF(K974+L974&gt;=1.3,K974+L974,"เป็นไม้พุ่ม")))</f>
        <v>ยังไม่บันทึกข้อมูล</v>
      </c>
      <c r="O974" s="149" t="str">
        <f t="shared" si="122"/>
        <v>ข้อมูลไม่ถูกต้อง</v>
      </c>
      <c r="P974" s="149" t="str">
        <f t="shared" si="123"/>
        <v>ข้อมูลไม่ถูกต้อง</v>
      </c>
      <c r="Q974" s="149" t="str">
        <f t="shared" si="124"/>
        <v>ข้อมูลไม่ถูกต้อง</v>
      </c>
      <c r="R974" s="149" t="str">
        <f t="shared" si="125"/>
        <v>ข้อมูลไม่ถูกต้อง</v>
      </c>
      <c r="S974" s="149" t="str">
        <f>IF(ISNUMBER(R974),
IF(H$2=ตัวเลือก!A$30,"ยังไม่บันทึกข้อมูล",R974*0.27),"ข้อมูลไม่ถูกต้อง")</f>
        <v>ข้อมูลไม่ถูกต้อง</v>
      </c>
      <c r="T974" s="149" t="str">
        <f t="shared" si="126"/>
        <v>ข้อมูลไม่ถูกต้อง</v>
      </c>
      <c r="U974" s="149" t="str">
        <f>IF(ISNUMBER(R974),
IF(H$2=ตัวเลือก!A$30,"ยังไม่บันทึกข้อมูล",R974*0.47),"ข้อมูลไม่ถูกต้อง")</f>
        <v>ข้อมูลไม่ถูกต้อง</v>
      </c>
      <c r="V974" s="149" t="str">
        <f>IF(ISNUMBER(S974),
IF(H$2=ตัวเลือก!A$30,"ยังไม่บันทึกข้อมูล",S974*0.47),"ข้อมูลไม่ถูกต้อง")</f>
        <v>ข้อมูลไม่ถูกต้อง</v>
      </c>
      <c r="W974" s="149" t="str">
        <f t="shared" si="127"/>
        <v>ข้อมูลไม่ถูกต้อง</v>
      </c>
      <c r="X974" s="148" t="str">
        <f t="shared" si="128"/>
        <v>ข้อมูลไม่ถูกต้อง</v>
      </c>
      <c r="Y974" s="38"/>
      <c r="Z974" s="38"/>
      <c r="AA974" s="38"/>
    </row>
    <row r="975" spans="1:27" x14ac:dyDescent="0.45">
      <c r="A975" s="38">
        <v>970</v>
      </c>
      <c r="B975" s="38"/>
      <c r="C975" s="38"/>
      <c r="D975" s="38"/>
      <c r="E975" s="38"/>
      <c r="F975" s="35"/>
      <c r="G975" s="35"/>
      <c r="H975" s="150"/>
      <c r="I975" s="38"/>
      <c r="J975" s="149" t="str">
        <f t="shared" ref="J975:J1005" si="129">IF(H975="","รอข้อมูลคอลัมน์ H",
IF(H975/PI()&gt;=4.5,H975/PI(),"ไม่นำมาคำนวณ"))</f>
        <v>รอข้อมูลคอลัมน์ H</v>
      </c>
      <c r="K975" s="150"/>
      <c r="L975" s="150"/>
      <c r="M975" s="150"/>
      <c r="N975" s="149" t="str" cm="1">
        <f t="array" ref="N975">IF(AND(K975:M975=""),"ยังไม่บันทึกข้อมูล",
IF(M975&lt;&gt;"",
IF(M975&gt;=1.3,M975,"เป็นไม้พุ่ม"),
IF(K975+L975&gt;=1.3,K975+L975,"เป็นไม้พุ่ม")))</f>
        <v>ยังไม่บันทึกข้อมูล</v>
      </c>
      <c r="O975" s="149" t="str">
        <f t="shared" si="122"/>
        <v>ข้อมูลไม่ถูกต้อง</v>
      </c>
      <c r="P975" s="149" t="str">
        <f t="shared" si="123"/>
        <v>ข้อมูลไม่ถูกต้อง</v>
      </c>
      <c r="Q975" s="149" t="str">
        <f t="shared" si="124"/>
        <v>ข้อมูลไม่ถูกต้อง</v>
      </c>
      <c r="R975" s="149" t="str">
        <f t="shared" si="125"/>
        <v>ข้อมูลไม่ถูกต้อง</v>
      </c>
      <c r="S975" s="149" t="str">
        <f>IF(ISNUMBER(R975),
IF(H$2=ตัวเลือก!A$30,"ยังไม่บันทึกข้อมูล",R975*0.27),"ข้อมูลไม่ถูกต้อง")</f>
        <v>ข้อมูลไม่ถูกต้อง</v>
      </c>
      <c r="T975" s="149" t="str">
        <f t="shared" si="126"/>
        <v>ข้อมูลไม่ถูกต้อง</v>
      </c>
      <c r="U975" s="149" t="str">
        <f>IF(ISNUMBER(R975),
IF(H$2=ตัวเลือก!A$30,"ยังไม่บันทึกข้อมูล",R975*0.47),"ข้อมูลไม่ถูกต้อง")</f>
        <v>ข้อมูลไม่ถูกต้อง</v>
      </c>
      <c r="V975" s="149" t="str">
        <f>IF(ISNUMBER(S975),
IF(H$2=ตัวเลือก!A$30,"ยังไม่บันทึกข้อมูล",S975*0.47),"ข้อมูลไม่ถูกต้อง")</f>
        <v>ข้อมูลไม่ถูกต้อง</v>
      </c>
      <c r="W975" s="149" t="str">
        <f t="shared" si="127"/>
        <v>ข้อมูลไม่ถูกต้อง</v>
      </c>
      <c r="X975" s="148" t="str">
        <f t="shared" si="128"/>
        <v>ข้อมูลไม่ถูกต้อง</v>
      </c>
      <c r="Y975" s="38"/>
      <c r="Z975" s="38"/>
      <c r="AA975" s="38"/>
    </row>
    <row r="976" spans="1:27" x14ac:dyDescent="0.45">
      <c r="A976" s="38">
        <v>971</v>
      </c>
      <c r="B976" s="38"/>
      <c r="C976" s="38"/>
      <c r="D976" s="38"/>
      <c r="E976" s="38"/>
      <c r="F976" s="35"/>
      <c r="G976" s="35"/>
      <c r="H976" s="150"/>
      <c r="I976" s="38"/>
      <c r="J976" s="149" t="str">
        <f t="shared" si="129"/>
        <v>รอข้อมูลคอลัมน์ H</v>
      </c>
      <c r="K976" s="150"/>
      <c r="L976" s="150"/>
      <c r="M976" s="150"/>
      <c r="N976" s="149" t="str" cm="1">
        <f t="array" ref="N976">IF(AND(K976:M976=""),"ยังไม่บันทึกข้อมูล",
IF(M976&lt;&gt;"",
IF(M976&gt;=1.3,M976,"เป็นไม้พุ่ม"),
IF(K976+L976&gt;=1.3,K976+L976,"เป็นไม้พุ่ม")))</f>
        <v>ยังไม่บันทึกข้อมูล</v>
      </c>
      <c r="O976" s="149" t="str">
        <f t="shared" si="122"/>
        <v>ข้อมูลไม่ถูกต้อง</v>
      </c>
      <c r="P976" s="149" t="str">
        <f t="shared" si="123"/>
        <v>ข้อมูลไม่ถูกต้อง</v>
      </c>
      <c r="Q976" s="149" t="str">
        <f t="shared" si="124"/>
        <v>ข้อมูลไม่ถูกต้อง</v>
      </c>
      <c r="R976" s="149" t="str">
        <f t="shared" si="125"/>
        <v>ข้อมูลไม่ถูกต้อง</v>
      </c>
      <c r="S976" s="149" t="str">
        <f>IF(ISNUMBER(R976),
IF(H$2=ตัวเลือก!A$30,"ยังไม่บันทึกข้อมูล",R976*0.27),"ข้อมูลไม่ถูกต้อง")</f>
        <v>ข้อมูลไม่ถูกต้อง</v>
      </c>
      <c r="T976" s="149" t="str">
        <f t="shared" si="126"/>
        <v>ข้อมูลไม่ถูกต้อง</v>
      </c>
      <c r="U976" s="149" t="str">
        <f>IF(ISNUMBER(R976),
IF(H$2=ตัวเลือก!A$30,"ยังไม่บันทึกข้อมูล",R976*0.47),"ข้อมูลไม่ถูกต้อง")</f>
        <v>ข้อมูลไม่ถูกต้อง</v>
      </c>
      <c r="V976" s="149" t="str">
        <f>IF(ISNUMBER(S976),
IF(H$2=ตัวเลือก!A$30,"ยังไม่บันทึกข้อมูล",S976*0.47),"ข้อมูลไม่ถูกต้อง")</f>
        <v>ข้อมูลไม่ถูกต้อง</v>
      </c>
      <c r="W976" s="149" t="str">
        <f t="shared" si="127"/>
        <v>ข้อมูลไม่ถูกต้อง</v>
      </c>
      <c r="X976" s="148" t="str">
        <f t="shared" si="128"/>
        <v>ข้อมูลไม่ถูกต้อง</v>
      </c>
      <c r="Y976" s="38"/>
      <c r="Z976" s="38"/>
      <c r="AA976" s="38"/>
    </row>
    <row r="977" spans="1:27" x14ac:dyDescent="0.45">
      <c r="A977" s="38">
        <v>972</v>
      </c>
      <c r="B977" s="38"/>
      <c r="C977" s="38"/>
      <c r="D977" s="38"/>
      <c r="E977" s="38"/>
      <c r="F977" s="35"/>
      <c r="G977" s="35"/>
      <c r="H977" s="150"/>
      <c r="I977" s="38"/>
      <c r="J977" s="149" t="str">
        <f t="shared" si="129"/>
        <v>รอข้อมูลคอลัมน์ H</v>
      </c>
      <c r="K977" s="150"/>
      <c r="L977" s="150"/>
      <c r="M977" s="150"/>
      <c r="N977" s="149" t="str" cm="1">
        <f t="array" ref="N977">IF(AND(K977:M977=""),"ยังไม่บันทึกข้อมูล",
IF(M977&lt;&gt;"",
IF(M977&gt;=1.3,M977,"เป็นไม้พุ่ม"),
IF(K977+L977&gt;=1.3,K977+L977,"เป็นไม้พุ่ม")))</f>
        <v>ยังไม่บันทึกข้อมูล</v>
      </c>
      <c r="O977" s="149" t="str">
        <f t="shared" si="122"/>
        <v>ข้อมูลไม่ถูกต้อง</v>
      </c>
      <c r="P977" s="149" t="str">
        <f t="shared" si="123"/>
        <v>ข้อมูลไม่ถูกต้อง</v>
      </c>
      <c r="Q977" s="149" t="str">
        <f t="shared" si="124"/>
        <v>ข้อมูลไม่ถูกต้อง</v>
      </c>
      <c r="R977" s="149" t="str">
        <f t="shared" si="125"/>
        <v>ข้อมูลไม่ถูกต้อง</v>
      </c>
      <c r="S977" s="149" t="str">
        <f>IF(ISNUMBER(R977),
IF(H$2=ตัวเลือก!A$30,"ยังไม่บันทึกข้อมูล",R977*0.27),"ข้อมูลไม่ถูกต้อง")</f>
        <v>ข้อมูลไม่ถูกต้อง</v>
      </c>
      <c r="T977" s="149" t="str">
        <f t="shared" si="126"/>
        <v>ข้อมูลไม่ถูกต้อง</v>
      </c>
      <c r="U977" s="149" t="str">
        <f>IF(ISNUMBER(R977),
IF(H$2=ตัวเลือก!A$30,"ยังไม่บันทึกข้อมูล",R977*0.47),"ข้อมูลไม่ถูกต้อง")</f>
        <v>ข้อมูลไม่ถูกต้อง</v>
      </c>
      <c r="V977" s="149" t="str">
        <f>IF(ISNUMBER(S977),
IF(H$2=ตัวเลือก!A$30,"ยังไม่บันทึกข้อมูล",S977*0.47),"ข้อมูลไม่ถูกต้อง")</f>
        <v>ข้อมูลไม่ถูกต้อง</v>
      </c>
      <c r="W977" s="149" t="str">
        <f t="shared" si="127"/>
        <v>ข้อมูลไม่ถูกต้อง</v>
      </c>
      <c r="X977" s="148" t="str">
        <f t="shared" si="128"/>
        <v>ข้อมูลไม่ถูกต้อง</v>
      </c>
      <c r="Y977" s="38"/>
      <c r="Z977" s="38"/>
      <c r="AA977" s="38"/>
    </row>
    <row r="978" spans="1:27" x14ac:dyDescent="0.45">
      <c r="A978" s="38">
        <v>973</v>
      </c>
      <c r="B978" s="38"/>
      <c r="C978" s="38"/>
      <c r="D978" s="38"/>
      <c r="E978" s="38"/>
      <c r="F978" s="35"/>
      <c r="G978" s="35"/>
      <c r="H978" s="150"/>
      <c r="I978" s="38"/>
      <c r="J978" s="149" t="str">
        <f t="shared" si="129"/>
        <v>รอข้อมูลคอลัมน์ H</v>
      </c>
      <c r="K978" s="150"/>
      <c r="L978" s="150"/>
      <c r="M978" s="150"/>
      <c r="N978" s="149" t="str" cm="1">
        <f t="array" ref="N978">IF(AND(K978:M978=""),"ยังไม่บันทึกข้อมูล",
IF(M978&lt;&gt;"",
IF(M978&gt;=1.3,M978,"เป็นไม้พุ่ม"),
IF(K978+L978&gt;=1.3,K978+L978,"เป็นไม้พุ่ม")))</f>
        <v>ยังไม่บันทึกข้อมูล</v>
      </c>
      <c r="O978" s="149" t="str">
        <f t="shared" si="122"/>
        <v>ข้อมูลไม่ถูกต้อง</v>
      </c>
      <c r="P978" s="149" t="str">
        <f t="shared" si="123"/>
        <v>ข้อมูลไม่ถูกต้อง</v>
      </c>
      <c r="Q978" s="149" t="str">
        <f t="shared" si="124"/>
        <v>ข้อมูลไม่ถูกต้อง</v>
      </c>
      <c r="R978" s="149" t="str">
        <f t="shared" si="125"/>
        <v>ข้อมูลไม่ถูกต้อง</v>
      </c>
      <c r="S978" s="149" t="str">
        <f>IF(ISNUMBER(R978),
IF(H$2=ตัวเลือก!A$30,"ยังไม่บันทึกข้อมูล",R978*0.27),"ข้อมูลไม่ถูกต้อง")</f>
        <v>ข้อมูลไม่ถูกต้อง</v>
      </c>
      <c r="T978" s="149" t="str">
        <f t="shared" si="126"/>
        <v>ข้อมูลไม่ถูกต้อง</v>
      </c>
      <c r="U978" s="149" t="str">
        <f>IF(ISNUMBER(R978),
IF(H$2=ตัวเลือก!A$30,"ยังไม่บันทึกข้อมูล",R978*0.47),"ข้อมูลไม่ถูกต้อง")</f>
        <v>ข้อมูลไม่ถูกต้อง</v>
      </c>
      <c r="V978" s="149" t="str">
        <f>IF(ISNUMBER(S978),
IF(H$2=ตัวเลือก!A$30,"ยังไม่บันทึกข้อมูล",S978*0.47),"ข้อมูลไม่ถูกต้อง")</f>
        <v>ข้อมูลไม่ถูกต้อง</v>
      </c>
      <c r="W978" s="149" t="str">
        <f t="shared" si="127"/>
        <v>ข้อมูลไม่ถูกต้อง</v>
      </c>
      <c r="X978" s="148" t="str">
        <f t="shared" si="128"/>
        <v>ข้อมูลไม่ถูกต้อง</v>
      </c>
      <c r="Y978" s="38"/>
      <c r="Z978" s="38"/>
      <c r="AA978" s="38"/>
    </row>
    <row r="979" spans="1:27" x14ac:dyDescent="0.45">
      <c r="A979" s="38">
        <v>974</v>
      </c>
      <c r="B979" s="38"/>
      <c r="C979" s="38"/>
      <c r="D979" s="38"/>
      <c r="E979" s="38"/>
      <c r="F979" s="35"/>
      <c r="G979" s="35"/>
      <c r="H979" s="150"/>
      <c r="I979" s="38"/>
      <c r="J979" s="149" t="str">
        <f t="shared" si="129"/>
        <v>รอข้อมูลคอลัมน์ H</v>
      </c>
      <c r="K979" s="150"/>
      <c r="L979" s="150"/>
      <c r="M979" s="150"/>
      <c r="N979" s="149" t="str" cm="1">
        <f t="array" ref="N979">IF(AND(K979:M979=""),"ยังไม่บันทึกข้อมูล",
IF(M979&lt;&gt;"",
IF(M979&gt;=1.3,M979,"เป็นไม้พุ่ม"),
IF(K979+L979&gt;=1.3,K979+L979,"เป็นไม้พุ่ม")))</f>
        <v>ยังไม่บันทึกข้อมูล</v>
      </c>
      <c r="O979" s="149" t="str">
        <f t="shared" si="122"/>
        <v>ข้อมูลไม่ถูกต้อง</v>
      </c>
      <c r="P979" s="149" t="str">
        <f t="shared" si="123"/>
        <v>ข้อมูลไม่ถูกต้อง</v>
      </c>
      <c r="Q979" s="149" t="str">
        <f t="shared" si="124"/>
        <v>ข้อมูลไม่ถูกต้อง</v>
      </c>
      <c r="R979" s="149" t="str">
        <f t="shared" si="125"/>
        <v>ข้อมูลไม่ถูกต้อง</v>
      </c>
      <c r="S979" s="149" t="str">
        <f>IF(ISNUMBER(R979),
IF(H$2=ตัวเลือก!A$30,"ยังไม่บันทึกข้อมูล",R979*0.27),"ข้อมูลไม่ถูกต้อง")</f>
        <v>ข้อมูลไม่ถูกต้อง</v>
      </c>
      <c r="T979" s="149" t="str">
        <f t="shared" si="126"/>
        <v>ข้อมูลไม่ถูกต้อง</v>
      </c>
      <c r="U979" s="149" t="str">
        <f>IF(ISNUMBER(R979),
IF(H$2=ตัวเลือก!A$30,"ยังไม่บันทึกข้อมูล",R979*0.47),"ข้อมูลไม่ถูกต้อง")</f>
        <v>ข้อมูลไม่ถูกต้อง</v>
      </c>
      <c r="V979" s="149" t="str">
        <f>IF(ISNUMBER(S979),
IF(H$2=ตัวเลือก!A$30,"ยังไม่บันทึกข้อมูล",S979*0.47),"ข้อมูลไม่ถูกต้อง")</f>
        <v>ข้อมูลไม่ถูกต้อง</v>
      </c>
      <c r="W979" s="149" t="str">
        <f t="shared" si="127"/>
        <v>ข้อมูลไม่ถูกต้อง</v>
      </c>
      <c r="X979" s="148" t="str">
        <f t="shared" si="128"/>
        <v>ข้อมูลไม่ถูกต้อง</v>
      </c>
      <c r="Y979" s="38"/>
      <c r="Z979" s="38"/>
      <c r="AA979" s="38"/>
    </row>
    <row r="980" spans="1:27" x14ac:dyDescent="0.45">
      <c r="A980" s="38">
        <v>975</v>
      </c>
      <c r="B980" s="38"/>
      <c r="C980" s="38"/>
      <c r="D980" s="38"/>
      <c r="E980" s="38"/>
      <c r="F980" s="35"/>
      <c r="G980" s="35"/>
      <c r="H980" s="150"/>
      <c r="I980" s="38"/>
      <c r="J980" s="149" t="str">
        <f t="shared" si="129"/>
        <v>รอข้อมูลคอลัมน์ H</v>
      </c>
      <c r="K980" s="150"/>
      <c r="L980" s="150"/>
      <c r="M980" s="150"/>
      <c r="N980" s="149" t="str" cm="1">
        <f t="array" ref="N980">IF(AND(K980:M980=""),"ยังไม่บันทึกข้อมูล",
IF(M980&lt;&gt;"",
IF(M980&gt;=1.3,M980,"เป็นไม้พุ่ม"),
IF(K980+L980&gt;=1.3,K980+L980,"เป็นไม้พุ่ม")))</f>
        <v>ยังไม่บันทึกข้อมูล</v>
      </c>
      <c r="O980" s="149" t="str">
        <f t="shared" si="122"/>
        <v>ข้อมูลไม่ถูกต้อง</v>
      </c>
      <c r="P980" s="149" t="str">
        <f t="shared" si="123"/>
        <v>ข้อมูลไม่ถูกต้อง</v>
      </c>
      <c r="Q980" s="149" t="str">
        <f t="shared" si="124"/>
        <v>ข้อมูลไม่ถูกต้อง</v>
      </c>
      <c r="R980" s="149" t="str">
        <f t="shared" si="125"/>
        <v>ข้อมูลไม่ถูกต้อง</v>
      </c>
      <c r="S980" s="149" t="str">
        <f>IF(ISNUMBER(R980),
IF(H$2=ตัวเลือก!A$30,"ยังไม่บันทึกข้อมูล",R980*0.27),"ข้อมูลไม่ถูกต้อง")</f>
        <v>ข้อมูลไม่ถูกต้อง</v>
      </c>
      <c r="T980" s="149" t="str">
        <f t="shared" si="126"/>
        <v>ข้อมูลไม่ถูกต้อง</v>
      </c>
      <c r="U980" s="149" t="str">
        <f>IF(ISNUMBER(R980),
IF(H$2=ตัวเลือก!A$30,"ยังไม่บันทึกข้อมูล",R980*0.47),"ข้อมูลไม่ถูกต้อง")</f>
        <v>ข้อมูลไม่ถูกต้อง</v>
      </c>
      <c r="V980" s="149" t="str">
        <f>IF(ISNUMBER(S980),
IF(H$2=ตัวเลือก!A$30,"ยังไม่บันทึกข้อมูล",S980*0.47),"ข้อมูลไม่ถูกต้อง")</f>
        <v>ข้อมูลไม่ถูกต้อง</v>
      </c>
      <c r="W980" s="149" t="str">
        <f t="shared" si="127"/>
        <v>ข้อมูลไม่ถูกต้อง</v>
      </c>
      <c r="X980" s="148" t="str">
        <f t="shared" si="128"/>
        <v>ข้อมูลไม่ถูกต้อง</v>
      </c>
      <c r="Y980" s="38"/>
      <c r="Z980" s="38"/>
      <c r="AA980" s="38"/>
    </row>
    <row r="981" spans="1:27" x14ac:dyDescent="0.45">
      <c r="A981" s="38">
        <v>976</v>
      </c>
      <c r="B981" s="38"/>
      <c r="C981" s="38"/>
      <c r="D981" s="38"/>
      <c r="E981" s="38"/>
      <c r="F981" s="35"/>
      <c r="G981" s="35"/>
      <c r="H981" s="150"/>
      <c r="I981" s="38"/>
      <c r="J981" s="149" t="str">
        <f t="shared" si="129"/>
        <v>รอข้อมูลคอลัมน์ H</v>
      </c>
      <c r="K981" s="150"/>
      <c r="L981" s="150"/>
      <c r="M981" s="150"/>
      <c r="N981" s="149" t="str" cm="1">
        <f t="array" ref="N981">IF(AND(K981:M981=""),"ยังไม่บันทึกข้อมูล",
IF(M981&lt;&gt;"",
IF(M981&gt;=1.3,M981,"เป็นไม้พุ่ม"),
IF(K981+L981&gt;=1.3,K981+L981,"เป็นไม้พุ่ม")))</f>
        <v>ยังไม่บันทึกข้อมูล</v>
      </c>
      <c r="O981" s="149" t="str">
        <f t="shared" si="122"/>
        <v>ข้อมูลไม่ถูกต้อง</v>
      </c>
      <c r="P981" s="149" t="str">
        <f t="shared" si="123"/>
        <v>ข้อมูลไม่ถูกต้อง</v>
      </c>
      <c r="Q981" s="149" t="str">
        <f t="shared" si="124"/>
        <v>ข้อมูลไม่ถูกต้อง</v>
      </c>
      <c r="R981" s="149" t="str">
        <f t="shared" si="125"/>
        <v>ข้อมูลไม่ถูกต้อง</v>
      </c>
      <c r="S981" s="149" t="str">
        <f>IF(ISNUMBER(R981),
IF(H$2=ตัวเลือก!A$30,"ยังไม่บันทึกข้อมูล",R981*0.27),"ข้อมูลไม่ถูกต้อง")</f>
        <v>ข้อมูลไม่ถูกต้อง</v>
      </c>
      <c r="T981" s="149" t="str">
        <f t="shared" si="126"/>
        <v>ข้อมูลไม่ถูกต้อง</v>
      </c>
      <c r="U981" s="149" t="str">
        <f>IF(ISNUMBER(R981),
IF(H$2=ตัวเลือก!A$30,"ยังไม่บันทึกข้อมูล",R981*0.47),"ข้อมูลไม่ถูกต้อง")</f>
        <v>ข้อมูลไม่ถูกต้อง</v>
      </c>
      <c r="V981" s="149" t="str">
        <f>IF(ISNUMBER(S981),
IF(H$2=ตัวเลือก!A$30,"ยังไม่บันทึกข้อมูล",S981*0.47),"ข้อมูลไม่ถูกต้อง")</f>
        <v>ข้อมูลไม่ถูกต้อง</v>
      </c>
      <c r="W981" s="149" t="str">
        <f t="shared" si="127"/>
        <v>ข้อมูลไม่ถูกต้อง</v>
      </c>
      <c r="X981" s="148" t="str">
        <f t="shared" si="128"/>
        <v>ข้อมูลไม่ถูกต้อง</v>
      </c>
      <c r="Y981" s="38"/>
      <c r="Z981" s="38"/>
      <c r="AA981" s="38"/>
    </row>
    <row r="982" spans="1:27" x14ac:dyDescent="0.45">
      <c r="A982" s="38">
        <v>977</v>
      </c>
      <c r="B982" s="38"/>
      <c r="C982" s="38"/>
      <c r="D982" s="38"/>
      <c r="E982" s="38"/>
      <c r="F982" s="35"/>
      <c r="G982" s="35"/>
      <c r="H982" s="150"/>
      <c r="I982" s="38"/>
      <c r="J982" s="149" t="str">
        <f t="shared" si="129"/>
        <v>รอข้อมูลคอลัมน์ H</v>
      </c>
      <c r="K982" s="150"/>
      <c r="L982" s="150"/>
      <c r="M982" s="150"/>
      <c r="N982" s="149" t="str" cm="1">
        <f t="array" ref="N982">IF(AND(K982:M982=""),"ยังไม่บันทึกข้อมูล",
IF(M982&lt;&gt;"",
IF(M982&gt;=1.3,M982,"เป็นไม้พุ่ม"),
IF(K982+L982&gt;=1.3,K982+L982,"เป็นไม้พุ่ม")))</f>
        <v>ยังไม่บันทึกข้อมูล</v>
      </c>
      <c r="O982" s="149" t="str">
        <f t="shared" si="122"/>
        <v>ข้อมูลไม่ถูกต้อง</v>
      </c>
      <c r="P982" s="149" t="str">
        <f t="shared" si="123"/>
        <v>ข้อมูลไม่ถูกต้อง</v>
      </c>
      <c r="Q982" s="149" t="str">
        <f t="shared" si="124"/>
        <v>ข้อมูลไม่ถูกต้อง</v>
      </c>
      <c r="R982" s="149" t="str">
        <f t="shared" si="125"/>
        <v>ข้อมูลไม่ถูกต้อง</v>
      </c>
      <c r="S982" s="149" t="str">
        <f>IF(ISNUMBER(R982),
IF(H$2=ตัวเลือก!A$30,"ยังไม่บันทึกข้อมูล",R982*0.27),"ข้อมูลไม่ถูกต้อง")</f>
        <v>ข้อมูลไม่ถูกต้อง</v>
      </c>
      <c r="T982" s="149" t="str">
        <f t="shared" si="126"/>
        <v>ข้อมูลไม่ถูกต้อง</v>
      </c>
      <c r="U982" s="149" t="str">
        <f>IF(ISNUMBER(R982),
IF(H$2=ตัวเลือก!A$30,"ยังไม่บันทึกข้อมูล",R982*0.47),"ข้อมูลไม่ถูกต้อง")</f>
        <v>ข้อมูลไม่ถูกต้อง</v>
      </c>
      <c r="V982" s="149" t="str">
        <f>IF(ISNUMBER(S982),
IF(H$2=ตัวเลือก!A$30,"ยังไม่บันทึกข้อมูล",S982*0.47),"ข้อมูลไม่ถูกต้อง")</f>
        <v>ข้อมูลไม่ถูกต้อง</v>
      </c>
      <c r="W982" s="149" t="str">
        <f t="shared" si="127"/>
        <v>ข้อมูลไม่ถูกต้อง</v>
      </c>
      <c r="X982" s="148" t="str">
        <f t="shared" si="128"/>
        <v>ข้อมูลไม่ถูกต้อง</v>
      </c>
      <c r="Y982" s="38"/>
      <c r="Z982" s="38"/>
      <c r="AA982" s="38"/>
    </row>
    <row r="983" spans="1:27" x14ac:dyDescent="0.45">
      <c r="A983" s="38">
        <v>978</v>
      </c>
      <c r="B983" s="38"/>
      <c r="C983" s="38"/>
      <c r="D983" s="38"/>
      <c r="E983" s="38"/>
      <c r="F983" s="35"/>
      <c r="G983" s="35"/>
      <c r="H983" s="150"/>
      <c r="I983" s="38"/>
      <c r="J983" s="149" t="str">
        <f t="shared" si="129"/>
        <v>รอข้อมูลคอลัมน์ H</v>
      </c>
      <c r="K983" s="150"/>
      <c r="L983" s="150"/>
      <c r="M983" s="150"/>
      <c r="N983" s="149" t="str" cm="1">
        <f t="array" ref="N983">IF(AND(K983:M983=""),"ยังไม่บันทึกข้อมูล",
IF(M983&lt;&gt;"",
IF(M983&gt;=1.3,M983,"เป็นไม้พุ่ม"),
IF(K983+L983&gt;=1.3,K983+L983,"เป็นไม้พุ่ม")))</f>
        <v>ยังไม่บันทึกข้อมูล</v>
      </c>
      <c r="O983" s="149" t="str">
        <f t="shared" si="122"/>
        <v>ข้อมูลไม่ถูกต้อง</v>
      </c>
      <c r="P983" s="149" t="str">
        <f t="shared" si="123"/>
        <v>ข้อมูลไม่ถูกต้อง</v>
      </c>
      <c r="Q983" s="149" t="str">
        <f t="shared" si="124"/>
        <v>ข้อมูลไม่ถูกต้อง</v>
      </c>
      <c r="R983" s="149" t="str">
        <f t="shared" si="125"/>
        <v>ข้อมูลไม่ถูกต้อง</v>
      </c>
      <c r="S983" s="149" t="str">
        <f>IF(ISNUMBER(R983),
IF(H$2=ตัวเลือก!A$30,"ยังไม่บันทึกข้อมูล",R983*0.27),"ข้อมูลไม่ถูกต้อง")</f>
        <v>ข้อมูลไม่ถูกต้อง</v>
      </c>
      <c r="T983" s="149" t="str">
        <f t="shared" si="126"/>
        <v>ข้อมูลไม่ถูกต้อง</v>
      </c>
      <c r="U983" s="149" t="str">
        <f>IF(ISNUMBER(R983),
IF(H$2=ตัวเลือก!A$30,"ยังไม่บันทึกข้อมูล",R983*0.47),"ข้อมูลไม่ถูกต้อง")</f>
        <v>ข้อมูลไม่ถูกต้อง</v>
      </c>
      <c r="V983" s="149" t="str">
        <f>IF(ISNUMBER(S983),
IF(H$2=ตัวเลือก!A$30,"ยังไม่บันทึกข้อมูล",S983*0.47),"ข้อมูลไม่ถูกต้อง")</f>
        <v>ข้อมูลไม่ถูกต้อง</v>
      </c>
      <c r="W983" s="149" t="str">
        <f t="shared" si="127"/>
        <v>ข้อมูลไม่ถูกต้อง</v>
      </c>
      <c r="X983" s="148" t="str">
        <f t="shared" si="128"/>
        <v>ข้อมูลไม่ถูกต้อง</v>
      </c>
      <c r="Y983" s="38"/>
      <c r="Z983" s="38"/>
      <c r="AA983" s="38"/>
    </row>
    <row r="984" spans="1:27" x14ac:dyDescent="0.45">
      <c r="A984" s="38">
        <v>979</v>
      </c>
      <c r="B984" s="38"/>
      <c r="C984" s="38"/>
      <c r="D984" s="38"/>
      <c r="E984" s="38"/>
      <c r="F984" s="35"/>
      <c r="G984" s="35"/>
      <c r="H984" s="150"/>
      <c r="I984" s="38"/>
      <c r="J984" s="149" t="str">
        <f t="shared" si="129"/>
        <v>รอข้อมูลคอลัมน์ H</v>
      </c>
      <c r="K984" s="150"/>
      <c r="L984" s="150"/>
      <c r="M984" s="150"/>
      <c r="N984" s="149" t="str" cm="1">
        <f t="array" ref="N984">IF(AND(K984:M984=""),"ยังไม่บันทึกข้อมูล",
IF(M984&lt;&gt;"",
IF(M984&gt;=1.3,M984,"เป็นไม้พุ่ม"),
IF(K984+L984&gt;=1.3,K984+L984,"เป็นไม้พุ่ม")))</f>
        <v>ยังไม่บันทึกข้อมูล</v>
      </c>
      <c r="O984" s="149" t="str">
        <f t="shared" si="122"/>
        <v>ข้อมูลไม่ถูกต้อง</v>
      </c>
      <c r="P984" s="149" t="str">
        <f t="shared" si="123"/>
        <v>ข้อมูลไม่ถูกต้อง</v>
      </c>
      <c r="Q984" s="149" t="str">
        <f t="shared" si="124"/>
        <v>ข้อมูลไม่ถูกต้อง</v>
      </c>
      <c r="R984" s="149" t="str">
        <f t="shared" si="125"/>
        <v>ข้อมูลไม่ถูกต้อง</v>
      </c>
      <c r="S984" s="149" t="str">
        <f>IF(ISNUMBER(R984),
IF(H$2=ตัวเลือก!A$30,"ยังไม่บันทึกข้อมูล",R984*0.27),"ข้อมูลไม่ถูกต้อง")</f>
        <v>ข้อมูลไม่ถูกต้อง</v>
      </c>
      <c r="T984" s="149" t="str">
        <f t="shared" si="126"/>
        <v>ข้อมูลไม่ถูกต้อง</v>
      </c>
      <c r="U984" s="149" t="str">
        <f>IF(ISNUMBER(R984),
IF(H$2=ตัวเลือก!A$30,"ยังไม่บันทึกข้อมูล",R984*0.47),"ข้อมูลไม่ถูกต้อง")</f>
        <v>ข้อมูลไม่ถูกต้อง</v>
      </c>
      <c r="V984" s="149" t="str">
        <f>IF(ISNUMBER(S984),
IF(H$2=ตัวเลือก!A$30,"ยังไม่บันทึกข้อมูล",S984*0.47),"ข้อมูลไม่ถูกต้อง")</f>
        <v>ข้อมูลไม่ถูกต้อง</v>
      </c>
      <c r="W984" s="149" t="str">
        <f t="shared" si="127"/>
        <v>ข้อมูลไม่ถูกต้อง</v>
      </c>
      <c r="X984" s="148" t="str">
        <f t="shared" si="128"/>
        <v>ข้อมูลไม่ถูกต้อง</v>
      </c>
      <c r="Y984" s="38"/>
      <c r="Z984" s="38"/>
      <c r="AA984" s="38"/>
    </row>
    <row r="985" spans="1:27" x14ac:dyDescent="0.45">
      <c r="A985" s="38">
        <v>980</v>
      </c>
      <c r="B985" s="38"/>
      <c r="C985" s="38"/>
      <c r="D985" s="38"/>
      <c r="E985" s="38"/>
      <c r="F985" s="35"/>
      <c r="G985" s="35"/>
      <c r="H985" s="150"/>
      <c r="I985" s="38"/>
      <c r="J985" s="149" t="str">
        <f t="shared" si="129"/>
        <v>รอข้อมูลคอลัมน์ H</v>
      </c>
      <c r="K985" s="150"/>
      <c r="L985" s="150"/>
      <c r="M985" s="150"/>
      <c r="N985" s="149" t="str" cm="1">
        <f t="array" ref="N985">IF(AND(K985:M985=""),"ยังไม่บันทึกข้อมูล",
IF(M985&lt;&gt;"",
IF(M985&gt;=1.3,M985,"เป็นไม้พุ่ม"),
IF(K985+L985&gt;=1.3,K985+L985,"เป็นไม้พุ่ม")))</f>
        <v>ยังไม่บันทึกข้อมูล</v>
      </c>
      <c r="O985" s="149" t="str">
        <f t="shared" si="122"/>
        <v>ข้อมูลไม่ถูกต้อง</v>
      </c>
      <c r="P985" s="149" t="str">
        <f t="shared" si="123"/>
        <v>ข้อมูลไม่ถูกต้อง</v>
      </c>
      <c r="Q985" s="149" t="str">
        <f t="shared" si="124"/>
        <v>ข้อมูลไม่ถูกต้อง</v>
      </c>
      <c r="R985" s="149" t="str">
        <f t="shared" si="125"/>
        <v>ข้อมูลไม่ถูกต้อง</v>
      </c>
      <c r="S985" s="149" t="str">
        <f>IF(ISNUMBER(R985),
IF(H$2=ตัวเลือก!A$30,"ยังไม่บันทึกข้อมูล",R985*0.27),"ข้อมูลไม่ถูกต้อง")</f>
        <v>ข้อมูลไม่ถูกต้อง</v>
      </c>
      <c r="T985" s="149" t="str">
        <f t="shared" si="126"/>
        <v>ข้อมูลไม่ถูกต้อง</v>
      </c>
      <c r="U985" s="149" t="str">
        <f>IF(ISNUMBER(R985),
IF(H$2=ตัวเลือก!A$30,"ยังไม่บันทึกข้อมูล",R985*0.47),"ข้อมูลไม่ถูกต้อง")</f>
        <v>ข้อมูลไม่ถูกต้อง</v>
      </c>
      <c r="V985" s="149" t="str">
        <f>IF(ISNUMBER(S985),
IF(H$2=ตัวเลือก!A$30,"ยังไม่บันทึกข้อมูล",S985*0.47),"ข้อมูลไม่ถูกต้อง")</f>
        <v>ข้อมูลไม่ถูกต้อง</v>
      </c>
      <c r="W985" s="149" t="str">
        <f t="shared" si="127"/>
        <v>ข้อมูลไม่ถูกต้อง</v>
      </c>
      <c r="X985" s="148" t="str">
        <f t="shared" si="128"/>
        <v>ข้อมูลไม่ถูกต้อง</v>
      </c>
      <c r="Y985" s="38"/>
      <c r="Z985" s="38"/>
      <c r="AA985" s="38"/>
    </row>
    <row r="986" spans="1:27" x14ac:dyDescent="0.45">
      <c r="A986" s="38">
        <v>981</v>
      </c>
      <c r="B986" s="38"/>
      <c r="C986" s="38"/>
      <c r="D986" s="38"/>
      <c r="E986" s="38"/>
      <c r="F986" s="35"/>
      <c r="G986" s="35"/>
      <c r="H986" s="150"/>
      <c r="I986" s="38"/>
      <c r="J986" s="149" t="str">
        <f t="shared" si="129"/>
        <v>รอข้อมูลคอลัมน์ H</v>
      </c>
      <c r="K986" s="150"/>
      <c r="L986" s="150"/>
      <c r="M986" s="150"/>
      <c r="N986" s="149" t="str" cm="1">
        <f t="array" ref="N986">IF(AND(K986:M986=""),"ยังไม่บันทึกข้อมูล",
IF(M986&lt;&gt;"",
IF(M986&gt;=1.3,M986,"เป็นไม้พุ่ม"),
IF(K986+L986&gt;=1.3,K986+L986,"เป็นไม้พุ่ม")))</f>
        <v>ยังไม่บันทึกข้อมูล</v>
      </c>
      <c r="O986" s="149" t="str">
        <f t="shared" si="122"/>
        <v>ข้อมูลไม่ถูกต้อง</v>
      </c>
      <c r="P986" s="149" t="str">
        <f t="shared" si="123"/>
        <v>ข้อมูลไม่ถูกต้อง</v>
      </c>
      <c r="Q986" s="149" t="str">
        <f t="shared" si="124"/>
        <v>ข้อมูลไม่ถูกต้อง</v>
      </c>
      <c r="R986" s="149" t="str">
        <f t="shared" si="125"/>
        <v>ข้อมูลไม่ถูกต้อง</v>
      </c>
      <c r="S986" s="149" t="str">
        <f>IF(ISNUMBER(R986),
IF(H$2=ตัวเลือก!A$30,"ยังไม่บันทึกข้อมูล",R986*0.27),"ข้อมูลไม่ถูกต้อง")</f>
        <v>ข้อมูลไม่ถูกต้อง</v>
      </c>
      <c r="T986" s="149" t="str">
        <f t="shared" si="126"/>
        <v>ข้อมูลไม่ถูกต้อง</v>
      </c>
      <c r="U986" s="149" t="str">
        <f>IF(ISNUMBER(R986),
IF(H$2=ตัวเลือก!A$30,"ยังไม่บันทึกข้อมูล",R986*0.47),"ข้อมูลไม่ถูกต้อง")</f>
        <v>ข้อมูลไม่ถูกต้อง</v>
      </c>
      <c r="V986" s="149" t="str">
        <f>IF(ISNUMBER(S986),
IF(H$2=ตัวเลือก!A$30,"ยังไม่บันทึกข้อมูล",S986*0.47),"ข้อมูลไม่ถูกต้อง")</f>
        <v>ข้อมูลไม่ถูกต้อง</v>
      </c>
      <c r="W986" s="149" t="str">
        <f t="shared" si="127"/>
        <v>ข้อมูลไม่ถูกต้อง</v>
      </c>
      <c r="X986" s="148" t="str">
        <f t="shared" si="128"/>
        <v>ข้อมูลไม่ถูกต้อง</v>
      </c>
      <c r="Y986" s="38"/>
      <c r="Z986" s="38"/>
      <c r="AA986" s="38"/>
    </row>
    <row r="987" spans="1:27" x14ac:dyDescent="0.45">
      <c r="A987" s="38">
        <v>982</v>
      </c>
      <c r="B987" s="38"/>
      <c r="C987" s="38"/>
      <c r="D987" s="38"/>
      <c r="E987" s="38"/>
      <c r="F987" s="35"/>
      <c r="G987" s="35"/>
      <c r="H987" s="150"/>
      <c r="I987" s="38"/>
      <c r="J987" s="149" t="str">
        <f t="shared" si="129"/>
        <v>รอข้อมูลคอลัมน์ H</v>
      </c>
      <c r="K987" s="150"/>
      <c r="L987" s="150"/>
      <c r="M987" s="150"/>
      <c r="N987" s="149" t="str" cm="1">
        <f t="array" ref="N987">IF(AND(K987:M987=""),"ยังไม่บันทึกข้อมูล",
IF(M987&lt;&gt;"",
IF(M987&gt;=1.3,M987,"เป็นไม้พุ่ม"),
IF(K987+L987&gt;=1.3,K987+L987,"เป็นไม้พุ่ม")))</f>
        <v>ยังไม่บันทึกข้อมูล</v>
      </c>
      <c r="O987" s="149" t="str">
        <f t="shared" si="122"/>
        <v>ข้อมูลไม่ถูกต้อง</v>
      </c>
      <c r="P987" s="149" t="str">
        <f t="shared" si="123"/>
        <v>ข้อมูลไม่ถูกต้อง</v>
      </c>
      <c r="Q987" s="149" t="str">
        <f t="shared" si="124"/>
        <v>ข้อมูลไม่ถูกต้อง</v>
      </c>
      <c r="R987" s="149" t="str">
        <f t="shared" si="125"/>
        <v>ข้อมูลไม่ถูกต้อง</v>
      </c>
      <c r="S987" s="149" t="str">
        <f>IF(ISNUMBER(R987),
IF(H$2=ตัวเลือก!A$30,"ยังไม่บันทึกข้อมูล",R987*0.27),"ข้อมูลไม่ถูกต้อง")</f>
        <v>ข้อมูลไม่ถูกต้อง</v>
      </c>
      <c r="T987" s="149" t="str">
        <f t="shared" si="126"/>
        <v>ข้อมูลไม่ถูกต้อง</v>
      </c>
      <c r="U987" s="149" t="str">
        <f>IF(ISNUMBER(R987),
IF(H$2=ตัวเลือก!A$30,"ยังไม่บันทึกข้อมูล",R987*0.47),"ข้อมูลไม่ถูกต้อง")</f>
        <v>ข้อมูลไม่ถูกต้อง</v>
      </c>
      <c r="V987" s="149" t="str">
        <f>IF(ISNUMBER(S987),
IF(H$2=ตัวเลือก!A$30,"ยังไม่บันทึกข้อมูล",S987*0.47),"ข้อมูลไม่ถูกต้อง")</f>
        <v>ข้อมูลไม่ถูกต้อง</v>
      </c>
      <c r="W987" s="149" t="str">
        <f t="shared" si="127"/>
        <v>ข้อมูลไม่ถูกต้อง</v>
      </c>
      <c r="X987" s="148" t="str">
        <f t="shared" si="128"/>
        <v>ข้อมูลไม่ถูกต้อง</v>
      </c>
      <c r="Y987" s="38"/>
      <c r="Z987" s="38"/>
      <c r="AA987" s="38"/>
    </row>
    <row r="988" spans="1:27" x14ac:dyDescent="0.45">
      <c r="A988" s="38">
        <v>983</v>
      </c>
      <c r="B988" s="38"/>
      <c r="C988" s="38"/>
      <c r="D988" s="38"/>
      <c r="E988" s="38"/>
      <c r="F988" s="35"/>
      <c r="G988" s="35"/>
      <c r="H988" s="150"/>
      <c r="I988" s="38"/>
      <c r="J988" s="149" t="str">
        <f t="shared" si="129"/>
        <v>รอข้อมูลคอลัมน์ H</v>
      </c>
      <c r="K988" s="150"/>
      <c r="L988" s="150"/>
      <c r="M988" s="150"/>
      <c r="N988" s="149" t="str" cm="1">
        <f t="array" ref="N988">IF(AND(K988:M988=""),"ยังไม่บันทึกข้อมูล",
IF(M988&lt;&gt;"",
IF(M988&gt;=1.3,M988,"เป็นไม้พุ่ม"),
IF(K988+L988&gt;=1.3,K988+L988,"เป็นไม้พุ่ม")))</f>
        <v>ยังไม่บันทึกข้อมูล</v>
      </c>
      <c r="O988" s="149" t="str">
        <f t="shared" si="122"/>
        <v>ข้อมูลไม่ถูกต้อง</v>
      </c>
      <c r="P988" s="149" t="str">
        <f t="shared" si="123"/>
        <v>ข้อมูลไม่ถูกต้อง</v>
      </c>
      <c r="Q988" s="149" t="str">
        <f t="shared" si="124"/>
        <v>ข้อมูลไม่ถูกต้อง</v>
      </c>
      <c r="R988" s="149" t="str">
        <f t="shared" si="125"/>
        <v>ข้อมูลไม่ถูกต้อง</v>
      </c>
      <c r="S988" s="149" t="str">
        <f>IF(ISNUMBER(R988),
IF(H$2=ตัวเลือก!A$30,"ยังไม่บันทึกข้อมูล",R988*0.27),"ข้อมูลไม่ถูกต้อง")</f>
        <v>ข้อมูลไม่ถูกต้อง</v>
      </c>
      <c r="T988" s="149" t="str">
        <f t="shared" si="126"/>
        <v>ข้อมูลไม่ถูกต้อง</v>
      </c>
      <c r="U988" s="149" t="str">
        <f>IF(ISNUMBER(R988),
IF(H$2=ตัวเลือก!A$30,"ยังไม่บันทึกข้อมูล",R988*0.47),"ข้อมูลไม่ถูกต้อง")</f>
        <v>ข้อมูลไม่ถูกต้อง</v>
      </c>
      <c r="V988" s="149" t="str">
        <f>IF(ISNUMBER(S988),
IF(H$2=ตัวเลือก!A$30,"ยังไม่บันทึกข้อมูล",S988*0.47),"ข้อมูลไม่ถูกต้อง")</f>
        <v>ข้อมูลไม่ถูกต้อง</v>
      </c>
      <c r="W988" s="149" t="str">
        <f t="shared" si="127"/>
        <v>ข้อมูลไม่ถูกต้อง</v>
      </c>
      <c r="X988" s="148" t="str">
        <f t="shared" si="128"/>
        <v>ข้อมูลไม่ถูกต้อง</v>
      </c>
      <c r="Y988" s="38"/>
      <c r="Z988" s="38"/>
      <c r="AA988" s="38"/>
    </row>
    <row r="989" spans="1:27" x14ac:dyDescent="0.45">
      <c r="A989" s="38">
        <v>984</v>
      </c>
      <c r="B989" s="38"/>
      <c r="C989" s="38"/>
      <c r="D989" s="38"/>
      <c r="E989" s="38"/>
      <c r="F989" s="35"/>
      <c r="G989" s="35"/>
      <c r="H989" s="150"/>
      <c r="I989" s="38"/>
      <c r="J989" s="149" t="str">
        <f t="shared" si="129"/>
        <v>รอข้อมูลคอลัมน์ H</v>
      </c>
      <c r="K989" s="150"/>
      <c r="L989" s="150"/>
      <c r="M989" s="150"/>
      <c r="N989" s="149" t="str" cm="1">
        <f t="array" ref="N989">IF(AND(K989:M989=""),"ยังไม่บันทึกข้อมูล",
IF(M989&lt;&gt;"",
IF(M989&gt;=1.3,M989,"เป็นไม้พุ่ม"),
IF(K989+L989&gt;=1.3,K989+L989,"เป็นไม้พุ่ม")))</f>
        <v>ยังไม่บันทึกข้อมูล</v>
      </c>
      <c r="O989" s="149" t="str">
        <f t="shared" si="122"/>
        <v>ข้อมูลไม่ถูกต้อง</v>
      </c>
      <c r="P989" s="149" t="str">
        <f t="shared" si="123"/>
        <v>ข้อมูลไม่ถูกต้อง</v>
      </c>
      <c r="Q989" s="149" t="str">
        <f t="shared" si="124"/>
        <v>ข้อมูลไม่ถูกต้อง</v>
      </c>
      <c r="R989" s="149" t="str">
        <f t="shared" si="125"/>
        <v>ข้อมูลไม่ถูกต้อง</v>
      </c>
      <c r="S989" s="149" t="str">
        <f>IF(ISNUMBER(R989),
IF(H$2=ตัวเลือก!A$30,"ยังไม่บันทึกข้อมูล",R989*0.27),"ข้อมูลไม่ถูกต้อง")</f>
        <v>ข้อมูลไม่ถูกต้อง</v>
      </c>
      <c r="T989" s="149" t="str">
        <f t="shared" si="126"/>
        <v>ข้อมูลไม่ถูกต้อง</v>
      </c>
      <c r="U989" s="149" t="str">
        <f>IF(ISNUMBER(R989),
IF(H$2=ตัวเลือก!A$30,"ยังไม่บันทึกข้อมูล",R989*0.47),"ข้อมูลไม่ถูกต้อง")</f>
        <v>ข้อมูลไม่ถูกต้อง</v>
      </c>
      <c r="V989" s="149" t="str">
        <f>IF(ISNUMBER(S989),
IF(H$2=ตัวเลือก!A$30,"ยังไม่บันทึกข้อมูล",S989*0.47),"ข้อมูลไม่ถูกต้อง")</f>
        <v>ข้อมูลไม่ถูกต้อง</v>
      </c>
      <c r="W989" s="149" t="str">
        <f t="shared" si="127"/>
        <v>ข้อมูลไม่ถูกต้อง</v>
      </c>
      <c r="X989" s="148" t="str">
        <f t="shared" si="128"/>
        <v>ข้อมูลไม่ถูกต้อง</v>
      </c>
      <c r="Y989" s="38"/>
      <c r="Z989" s="38"/>
      <c r="AA989" s="38"/>
    </row>
    <row r="990" spans="1:27" x14ac:dyDescent="0.45">
      <c r="A990" s="38">
        <v>985</v>
      </c>
      <c r="B990" s="38"/>
      <c r="C990" s="38"/>
      <c r="D990" s="38"/>
      <c r="E990" s="38"/>
      <c r="F990" s="35"/>
      <c r="G990" s="35"/>
      <c r="H990" s="150"/>
      <c r="I990" s="38"/>
      <c r="J990" s="149" t="str">
        <f t="shared" si="129"/>
        <v>รอข้อมูลคอลัมน์ H</v>
      </c>
      <c r="K990" s="150"/>
      <c r="L990" s="150"/>
      <c r="M990" s="150"/>
      <c r="N990" s="149" t="str" cm="1">
        <f t="array" ref="N990">IF(AND(K990:M990=""),"ยังไม่บันทึกข้อมูล",
IF(M990&lt;&gt;"",
IF(M990&gt;=1.3,M990,"เป็นไม้พุ่ม"),
IF(K990+L990&gt;=1.3,K990+L990,"เป็นไม้พุ่ม")))</f>
        <v>ยังไม่บันทึกข้อมูล</v>
      </c>
      <c r="O990" s="149" t="str">
        <f t="shared" si="122"/>
        <v>ข้อมูลไม่ถูกต้อง</v>
      </c>
      <c r="P990" s="149" t="str">
        <f t="shared" si="123"/>
        <v>ข้อมูลไม่ถูกต้อง</v>
      </c>
      <c r="Q990" s="149" t="str">
        <f t="shared" si="124"/>
        <v>ข้อมูลไม่ถูกต้อง</v>
      </c>
      <c r="R990" s="149" t="str">
        <f t="shared" si="125"/>
        <v>ข้อมูลไม่ถูกต้อง</v>
      </c>
      <c r="S990" s="149" t="str">
        <f>IF(ISNUMBER(R990),
IF(H$2=ตัวเลือก!A$30,"ยังไม่บันทึกข้อมูล",R990*0.27),"ข้อมูลไม่ถูกต้อง")</f>
        <v>ข้อมูลไม่ถูกต้อง</v>
      </c>
      <c r="T990" s="149" t="str">
        <f t="shared" si="126"/>
        <v>ข้อมูลไม่ถูกต้อง</v>
      </c>
      <c r="U990" s="149" t="str">
        <f>IF(ISNUMBER(R990),
IF(H$2=ตัวเลือก!A$30,"ยังไม่บันทึกข้อมูล",R990*0.47),"ข้อมูลไม่ถูกต้อง")</f>
        <v>ข้อมูลไม่ถูกต้อง</v>
      </c>
      <c r="V990" s="149" t="str">
        <f>IF(ISNUMBER(S990),
IF(H$2=ตัวเลือก!A$30,"ยังไม่บันทึกข้อมูล",S990*0.47),"ข้อมูลไม่ถูกต้อง")</f>
        <v>ข้อมูลไม่ถูกต้อง</v>
      </c>
      <c r="W990" s="149" t="str">
        <f t="shared" si="127"/>
        <v>ข้อมูลไม่ถูกต้อง</v>
      </c>
      <c r="X990" s="148" t="str">
        <f t="shared" si="128"/>
        <v>ข้อมูลไม่ถูกต้อง</v>
      </c>
      <c r="Y990" s="38"/>
      <c r="Z990" s="38"/>
      <c r="AA990" s="38"/>
    </row>
    <row r="991" spans="1:27" x14ac:dyDescent="0.45">
      <c r="A991" s="38">
        <v>986</v>
      </c>
      <c r="B991" s="38"/>
      <c r="C991" s="38"/>
      <c r="D991" s="38"/>
      <c r="E991" s="38"/>
      <c r="F991" s="35"/>
      <c r="G991" s="35"/>
      <c r="H991" s="150"/>
      <c r="I991" s="38"/>
      <c r="J991" s="149" t="str">
        <f t="shared" si="129"/>
        <v>รอข้อมูลคอลัมน์ H</v>
      </c>
      <c r="K991" s="150"/>
      <c r="L991" s="150"/>
      <c r="M991" s="150"/>
      <c r="N991" s="149" t="str" cm="1">
        <f t="array" ref="N991">IF(AND(K991:M991=""),"ยังไม่บันทึกข้อมูล",
IF(M991&lt;&gt;"",
IF(M991&gt;=1.3,M991,"เป็นไม้พุ่ม"),
IF(K991+L991&gt;=1.3,K991+L991,"เป็นไม้พุ่ม")))</f>
        <v>ยังไม่บันทึกข้อมูล</v>
      </c>
      <c r="O991" s="149" t="str">
        <f t="shared" si="122"/>
        <v>ข้อมูลไม่ถูกต้อง</v>
      </c>
      <c r="P991" s="149" t="str">
        <f t="shared" si="123"/>
        <v>ข้อมูลไม่ถูกต้อง</v>
      </c>
      <c r="Q991" s="149" t="str">
        <f t="shared" si="124"/>
        <v>ข้อมูลไม่ถูกต้อง</v>
      </c>
      <c r="R991" s="149" t="str">
        <f t="shared" si="125"/>
        <v>ข้อมูลไม่ถูกต้อง</v>
      </c>
      <c r="S991" s="149" t="str">
        <f>IF(ISNUMBER(R991),
IF(H$2=ตัวเลือก!A$30,"ยังไม่บันทึกข้อมูล",R991*0.27),"ข้อมูลไม่ถูกต้อง")</f>
        <v>ข้อมูลไม่ถูกต้อง</v>
      </c>
      <c r="T991" s="149" t="str">
        <f t="shared" si="126"/>
        <v>ข้อมูลไม่ถูกต้อง</v>
      </c>
      <c r="U991" s="149" t="str">
        <f>IF(ISNUMBER(R991),
IF(H$2=ตัวเลือก!A$30,"ยังไม่บันทึกข้อมูล",R991*0.47),"ข้อมูลไม่ถูกต้อง")</f>
        <v>ข้อมูลไม่ถูกต้อง</v>
      </c>
      <c r="V991" s="149" t="str">
        <f>IF(ISNUMBER(S991),
IF(H$2=ตัวเลือก!A$30,"ยังไม่บันทึกข้อมูล",S991*0.47),"ข้อมูลไม่ถูกต้อง")</f>
        <v>ข้อมูลไม่ถูกต้อง</v>
      </c>
      <c r="W991" s="149" t="str">
        <f t="shared" si="127"/>
        <v>ข้อมูลไม่ถูกต้อง</v>
      </c>
      <c r="X991" s="148" t="str">
        <f t="shared" si="128"/>
        <v>ข้อมูลไม่ถูกต้อง</v>
      </c>
      <c r="Y991" s="38"/>
      <c r="Z991" s="38"/>
      <c r="AA991" s="38"/>
    </row>
    <row r="992" spans="1:27" x14ac:dyDescent="0.45">
      <c r="A992" s="38">
        <v>987</v>
      </c>
      <c r="B992" s="38"/>
      <c r="C992" s="38"/>
      <c r="D992" s="38"/>
      <c r="E992" s="38"/>
      <c r="F992" s="35"/>
      <c r="G992" s="35"/>
      <c r="H992" s="150"/>
      <c r="I992" s="38"/>
      <c r="J992" s="149" t="str">
        <f t="shared" si="129"/>
        <v>รอข้อมูลคอลัมน์ H</v>
      </c>
      <c r="K992" s="150"/>
      <c r="L992" s="150"/>
      <c r="M992" s="150"/>
      <c r="N992" s="149" t="str" cm="1">
        <f t="array" ref="N992">IF(AND(K992:M992=""),"ยังไม่บันทึกข้อมูล",
IF(M992&lt;&gt;"",
IF(M992&gt;=1.3,M992,"เป็นไม้พุ่ม"),
IF(K992+L992&gt;=1.3,K992+L992,"เป็นไม้พุ่ม")))</f>
        <v>ยังไม่บันทึกข้อมูล</v>
      </c>
      <c r="O992" s="149" t="str">
        <f t="shared" si="122"/>
        <v>ข้อมูลไม่ถูกต้อง</v>
      </c>
      <c r="P992" s="149" t="str">
        <f t="shared" si="123"/>
        <v>ข้อมูลไม่ถูกต้อง</v>
      </c>
      <c r="Q992" s="149" t="str">
        <f t="shared" si="124"/>
        <v>ข้อมูลไม่ถูกต้อง</v>
      </c>
      <c r="R992" s="149" t="str">
        <f t="shared" si="125"/>
        <v>ข้อมูลไม่ถูกต้อง</v>
      </c>
      <c r="S992" s="149" t="str">
        <f>IF(ISNUMBER(R992),
IF(H$2=ตัวเลือก!A$30,"ยังไม่บันทึกข้อมูล",R992*0.27),"ข้อมูลไม่ถูกต้อง")</f>
        <v>ข้อมูลไม่ถูกต้อง</v>
      </c>
      <c r="T992" s="149" t="str">
        <f t="shared" si="126"/>
        <v>ข้อมูลไม่ถูกต้อง</v>
      </c>
      <c r="U992" s="149" t="str">
        <f>IF(ISNUMBER(R992),
IF(H$2=ตัวเลือก!A$30,"ยังไม่บันทึกข้อมูล",R992*0.47),"ข้อมูลไม่ถูกต้อง")</f>
        <v>ข้อมูลไม่ถูกต้อง</v>
      </c>
      <c r="V992" s="149" t="str">
        <f>IF(ISNUMBER(S992),
IF(H$2=ตัวเลือก!A$30,"ยังไม่บันทึกข้อมูล",S992*0.47),"ข้อมูลไม่ถูกต้อง")</f>
        <v>ข้อมูลไม่ถูกต้อง</v>
      </c>
      <c r="W992" s="149" t="str">
        <f t="shared" si="127"/>
        <v>ข้อมูลไม่ถูกต้อง</v>
      </c>
      <c r="X992" s="148" t="str">
        <f t="shared" si="128"/>
        <v>ข้อมูลไม่ถูกต้อง</v>
      </c>
      <c r="Y992" s="38"/>
      <c r="Z992" s="38"/>
      <c r="AA992" s="38"/>
    </row>
    <row r="993" spans="1:27" x14ac:dyDescent="0.45">
      <c r="A993" s="38">
        <v>988</v>
      </c>
      <c r="B993" s="38"/>
      <c r="C993" s="38"/>
      <c r="D993" s="38"/>
      <c r="E993" s="38"/>
      <c r="F993" s="35"/>
      <c r="G993" s="35"/>
      <c r="H993" s="150"/>
      <c r="I993" s="38"/>
      <c r="J993" s="149" t="str">
        <f t="shared" si="129"/>
        <v>รอข้อมูลคอลัมน์ H</v>
      </c>
      <c r="K993" s="150"/>
      <c r="L993" s="150"/>
      <c r="M993" s="150"/>
      <c r="N993" s="149" t="str" cm="1">
        <f t="array" ref="N993">IF(AND(K993:M993=""),"ยังไม่บันทึกข้อมูล",
IF(M993&lt;&gt;"",
IF(M993&gt;=1.3,M993,"เป็นไม้พุ่ม"),
IF(K993+L993&gt;=1.3,K993+L993,"เป็นไม้พุ่ม")))</f>
        <v>ยังไม่บันทึกข้อมูล</v>
      </c>
      <c r="O993" s="149" t="str">
        <f t="shared" si="122"/>
        <v>ข้อมูลไม่ถูกต้อง</v>
      </c>
      <c r="P993" s="149" t="str">
        <f t="shared" si="123"/>
        <v>ข้อมูลไม่ถูกต้อง</v>
      </c>
      <c r="Q993" s="149" t="str">
        <f t="shared" si="124"/>
        <v>ข้อมูลไม่ถูกต้อง</v>
      </c>
      <c r="R993" s="149" t="str">
        <f t="shared" si="125"/>
        <v>ข้อมูลไม่ถูกต้อง</v>
      </c>
      <c r="S993" s="149" t="str">
        <f>IF(ISNUMBER(R993),
IF(H$2=ตัวเลือก!A$30,"ยังไม่บันทึกข้อมูล",R993*0.27),"ข้อมูลไม่ถูกต้อง")</f>
        <v>ข้อมูลไม่ถูกต้อง</v>
      </c>
      <c r="T993" s="149" t="str">
        <f t="shared" si="126"/>
        <v>ข้อมูลไม่ถูกต้อง</v>
      </c>
      <c r="U993" s="149" t="str">
        <f>IF(ISNUMBER(R993),
IF(H$2=ตัวเลือก!A$30,"ยังไม่บันทึกข้อมูล",R993*0.47),"ข้อมูลไม่ถูกต้อง")</f>
        <v>ข้อมูลไม่ถูกต้อง</v>
      </c>
      <c r="V993" s="149" t="str">
        <f>IF(ISNUMBER(S993),
IF(H$2=ตัวเลือก!A$30,"ยังไม่บันทึกข้อมูล",S993*0.47),"ข้อมูลไม่ถูกต้อง")</f>
        <v>ข้อมูลไม่ถูกต้อง</v>
      </c>
      <c r="W993" s="149" t="str">
        <f t="shared" si="127"/>
        <v>ข้อมูลไม่ถูกต้อง</v>
      </c>
      <c r="X993" s="148" t="str">
        <f t="shared" si="128"/>
        <v>ข้อมูลไม่ถูกต้อง</v>
      </c>
      <c r="Y993" s="38"/>
      <c r="Z993" s="38"/>
      <c r="AA993" s="38"/>
    </row>
    <row r="994" spans="1:27" x14ac:dyDescent="0.45">
      <c r="A994" s="38">
        <v>989</v>
      </c>
      <c r="B994" s="38"/>
      <c r="C994" s="38"/>
      <c r="D994" s="38"/>
      <c r="E994" s="38"/>
      <c r="F994" s="35"/>
      <c r="G994" s="35"/>
      <c r="H994" s="150"/>
      <c r="I994" s="38"/>
      <c r="J994" s="149" t="str">
        <f t="shared" si="129"/>
        <v>รอข้อมูลคอลัมน์ H</v>
      </c>
      <c r="K994" s="150"/>
      <c r="L994" s="150"/>
      <c r="M994" s="150"/>
      <c r="N994" s="149" t="str" cm="1">
        <f t="array" ref="N994">IF(AND(K994:M994=""),"ยังไม่บันทึกข้อมูล",
IF(M994&lt;&gt;"",
IF(M994&gt;=1.3,M994,"เป็นไม้พุ่ม"),
IF(K994+L994&gt;=1.3,K994+L994,"เป็นไม้พุ่ม")))</f>
        <v>ยังไม่บันทึกข้อมูล</v>
      </c>
      <c r="O994" s="149" t="str">
        <f t="shared" si="122"/>
        <v>ข้อมูลไม่ถูกต้อง</v>
      </c>
      <c r="P994" s="149" t="str">
        <f t="shared" si="123"/>
        <v>ข้อมูลไม่ถูกต้อง</v>
      </c>
      <c r="Q994" s="149" t="str">
        <f t="shared" si="124"/>
        <v>ข้อมูลไม่ถูกต้อง</v>
      </c>
      <c r="R994" s="149" t="str">
        <f t="shared" si="125"/>
        <v>ข้อมูลไม่ถูกต้อง</v>
      </c>
      <c r="S994" s="149" t="str">
        <f>IF(ISNUMBER(R994),
IF(H$2=ตัวเลือก!A$30,"ยังไม่บันทึกข้อมูล",R994*0.27),"ข้อมูลไม่ถูกต้อง")</f>
        <v>ข้อมูลไม่ถูกต้อง</v>
      </c>
      <c r="T994" s="149" t="str">
        <f t="shared" si="126"/>
        <v>ข้อมูลไม่ถูกต้อง</v>
      </c>
      <c r="U994" s="149" t="str">
        <f>IF(ISNUMBER(R994),
IF(H$2=ตัวเลือก!A$30,"ยังไม่บันทึกข้อมูล",R994*0.47),"ข้อมูลไม่ถูกต้อง")</f>
        <v>ข้อมูลไม่ถูกต้อง</v>
      </c>
      <c r="V994" s="149" t="str">
        <f>IF(ISNUMBER(S994),
IF(H$2=ตัวเลือก!A$30,"ยังไม่บันทึกข้อมูล",S994*0.47),"ข้อมูลไม่ถูกต้อง")</f>
        <v>ข้อมูลไม่ถูกต้อง</v>
      </c>
      <c r="W994" s="149" t="str">
        <f t="shared" si="127"/>
        <v>ข้อมูลไม่ถูกต้อง</v>
      </c>
      <c r="X994" s="148" t="str">
        <f t="shared" si="128"/>
        <v>ข้อมูลไม่ถูกต้อง</v>
      </c>
      <c r="Y994" s="38"/>
      <c r="Z994" s="38"/>
      <c r="AA994" s="38"/>
    </row>
    <row r="995" spans="1:27" x14ac:dyDescent="0.45">
      <c r="A995" s="38">
        <v>990</v>
      </c>
      <c r="B995" s="38"/>
      <c r="C995" s="38"/>
      <c r="D995" s="38"/>
      <c r="E995" s="38"/>
      <c r="F995" s="35"/>
      <c r="G995" s="35"/>
      <c r="H995" s="150"/>
      <c r="I995" s="38"/>
      <c r="J995" s="149" t="str">
        <f t="shared" si="129"/>
        <v>รอข้อมูลคอลัมน์ H</v>
      </c>
      <c r="K995" s="150"/>
      <c r="L995" s="150"/>
      <c r="M995" s="150"/>
      <c r="N995" s="149" t="str" cm="1">
        <f t="array" ref="N995">IF(AND(K995:M995=""),"ยังไม่บันทึกข้อมูล",
IF(M995&lt;&gt;"",
IF(M995&gt;=1.3,M995,"เป็นไม้พุ่ม"),
IF(K995+L995&gt;=1.3,K995+L995,"เป็นไม้พุ่ม")))</f>
        <v>ยังไม่บันทึกข้อมูล</v>
      </c>
      <c r="O995" s="149" t="str">
        <f t="shared" si="122"/>
        <v>ข้อมูลไม่ถูกต้อง</v>
      </c>
      <c r="P995" s="149" t="str">
        <f t="shared" si="123"/>
        <v>ข้อมูลไม่ถูกต้อง</v>
      </c>
      <c r="Q995" s="149" t="str">
        <f t="shared" si="124"/>
        <v>ข้อมูลไม่ถูกต้อง</v>
      </c>
      <c r="R995" s="149" t="str">
        <f t="shared" si="125"/>
        <v>ข้อมูลไม่ถูกต้อง</v>
      </c>
      <c r="S995" s="149" t="str">
        <f>IF(ISNUMBER(R995),
IF(H$2=ตัวเลือก!A$30,"ยังไม่บันทึกข้อมูล",R995*0.27),"ข้อมูลไม่ถูกต้อง")</f>
        <v>ข้อมูลไม่ถูกต้อง</v>
      </c>
      <c r="T995" s="149" t="str">
        <f t="shared" si="126"/>
        <v>ข้อมูลไม่ถูกต้อง</v>
      </c>
      <c r="U995" s="149" t="str">
        <f>IF(ISNUMBER(R995),
IF(H$2=ตัวเลือก!A$30,"ยังไม่บันทึกข้อมูล",R995*0.47),"ข้อมูลไม่ถูกต้อง")</f>
        <v>ข้อมูลไม่ถูกต้อง</v>
      </c>
      <c r="V995" s="149" t="str">
        <f>IF(ISNUMBER(S995),
IF(H$2=ตัวเลือก!A$30,"ยังไม่บันทึกข้อมูล",S995*0.47),"ข้อมูลไม่ถูกต้อง")</f>
        <v>ข้อมูลไม่ถูกต้อง</v>
      </c>
      <c r="W995" s="149" t="str">
        <f t="shared" si="127"/>
        <v>ข้อมูลไม่ถูกต้อง</v>
      </c>
      <c r="X995" s="148" t="str">
        <f t="shared" si="128"/>
        <v>ข้อมูลไม่ถูกต้อง</v>
      </c>
      <c r="Y995" s="38"/>
      <c r="Z995" s="38"/>
      <c r="AA995" s="38"/>
    </row>
    <row r="996" spans="1:27" x14ac:dyDescent="0.45">
      <c r="A996" s="38">
        <v>991</v>
      </c>
      <c r="B996" s="38"/>
      <c r="C996" s="38"/>
      <c r="D996" s="38"/>
      <c r="E996" s="38"/>
      <c r="F996" s="35"/>
      <c r="G996" s="35"/>
      <c r="H996" s="150"/>
      <c r="I996" s="38"/>
      <c r="J996" s="149" t="str">
        <f t="shared" si="129"/>
        <v>รอข้อมูลคอลัมน์ H</v>
      </c>
      <c r="K996" s="150"/>
      <c r="L996" s="150"/>
      <c r="M996" s="150"/>
      <c r="N996" s="149" t="str" cm="1">
        <f t="array" ref="N996">IF(AND(K996:M996=""),"ยังไม่บันทึกข้อมูล",
IF(M996&lt;&gt;"",
IF(M996&gt;=1.3,M996,"เป็นไม้พุ่ม"),
IF(K996+L996&gt;=1.3,K996+L996,"เป็นไม้พุ่ม")))</f>
        <v>ยังไม่บันทึกข้อมูล</v>
      </c>
      <c r="O996" s="149" t="str">
        <f t="shared" si="122"/>
        <v>ข้อมูลไม่ถูกต้อง</v>
      </c>
      <c r="P996" s="149" t="str">
        <f t="shared" si="123"/>
        <v>ข้อมูลไม่ถูกต้อง</v>
      </c>
      <c r="Q996" s="149" t="str">
        <f t="shared" si="124"/>
        <v>ข้อมูลไม่ถูกต้อง</v>
      </c>
      <c r="R996" s="149" t="str">
        <f t="shared" si="125"/>
        <v>ข้อมูลไม่ถูกต้อง</v>
      </c>
      <c r="S996" s="149" t="str">
        <f>IF(ISNUMBER(R996),
IF(H$2=ตัวเลือก!A$30,"ยังไม่บันทึกข้อมูล",R996*0.27),"ข้อมูลไม่ถูกต้อง")</f>
        <v>ข้อมูลไม่ถูกต้อง</v>
      </c>
      <c r="T996" s="149" t="str">
        <f t="shared" si="126"/>
        <v>ข้อมูลไม่ถูกต้อง</v>
      </c>
      <c r="U996" s="149" t="str">
        <f>IF(ISNUMBER(R996),
IF(H$2=ตัวเลือก!A$30,"ยังไม่บันทึกข้อมูล",R996*0.47),"ข้อมูลไม่ถูกต้อง")</f>
        <v>ข้อมูลไม่ถูกต้อง</v>
      </c>
      <c r="V996" s="149" t="str">
        <f>IF(ISNUMBER(S996),
IF(H$2=ตัวเลือก!A$30,"ยังไม่บันทึกข้อมูล",S996*0.47),"ข้อมูลไม่ถูกต้อง")</f>
        <v>ข้อมูลไม่ถูกต้อง</v>
      </c>
      <c r="W996" s="149" t="str">
        <f t="shared" si="127"/>
        <v>ข้อมูลไม่ถูกต้อง</v>
      </c>
      <c r="X996" s="148" t="str">
        <f t="shared" si="128"/>
        <v>ข้อมูลไม่ถูกต้อง</v>
      </c>
      <c r="Y996" s="38"/>
      <c r="Z996" s="38"/>
      <c r="AA996" s="38"/>
    </row>
    <row r="997" spans="1:27" x14ac:dyDescent="0.45">
      <c r="A997" s="38">
        <v>992</v>
      </c>
      <c r="B997" s="38"/>
      <c r="C997" s="38"/>
      <c r="D997" s="38"/>
      <c r="E997" s="38"/>
      <c r="F997" s="35"/>
      <c r="G997" s="35"/>
      <c r="H997" s="150"/>
      <c r="I997" s="38"/>
      <c r="J997" s="149" t="str">
        <f t="shared" si="129"/>
        <v>รอข้อมูลคอลัมน์ H</v>
      </c>
      <c r="K997" s="150"/>
      <c r="L997" s="150"/>
      <c r="M997" s="150"/>
      <c r="N997" s="149" t="str" cm="1">
        <f t="array" ref="N997">IF(AND(K997:M997=""),"ยังไม่บันทึกข้อมูล",
IF(M997&lt;&gt;"",
IF(M997&gt;=1.3,M997,"เป็นไม้พุ่ม"),
IF(K997+L997&gt;=1.3,K997+L997,"เป็นไม้พุ่ม")))</f>
        <v>ยังไม่บันทึกข้อมูล</v>
      </c>
      <c r="O997" s="149" t="str">
        <f t="shared" si="122"/>
        <v>ข้อมูลไม่ถูกต้อง</v>
      </c>
      <c r="P997" s="149" t="str">
        <f t="shared" si="123"/>
        <v>ข้อมูลไม่ถูกต้อง</v>
      </c>
      <c r="Q997" s="149" t="str">
        <f t="shared" si="124"/>
        <v>ข้อมูลไม่ถูกต้อง</v>
      </c>
      <c r="R997" s="149" t="str">
        <f t="shared" si="125"/>
        <v>ข้อมูลไม่ถูกต้อง</v>
      </c>
      <c r="S997" s="149" t="str">
        <f>IF(ISNUMBER(R997),
IF(H$2=ตัวเลือก!A$30,"ยังไม่บันทึกข้อมูล",R997*0.27),"ข้อมูลไม่ถูกต้อง")</f>
        <v>ข้อมูลไม่ถูกต้อง</v>
      </c>
      <c r="T997" s="149" t="str">
        <f t="shared" si="126"/>
        <v>ข้อมูลไม่ถูกต้อง</v>
      </c>
      <c r="U997" s="149" t="str">
        <f>IF(ISNUMBER(R997),
IF(H$2=ตัวเลือก!A$30,"ยังไม่บันทึกข้อมูล",R997*0.47),"ข้อมูลไม่ถูกต้อง")</f>
        <v>ข้อมูลไม่ถูกต้อง</v>
      </c>
      <c r="V997" s="149" t="str">
        <f>IF(ISNUMBER(S997),
IF(H$2=ตัวเลือก!A$30,"ยังไม่บันทึกข้อมูล",S997*0.47),"ข้อมูลไม่ถูกต้อง")</f>
        <v>ข้อมูลไม่ถูกต้อง</v>
      </c>
      <c r="W997" s="149" t="str">
        <f t="shared" si="127"/>
        <v>ข้อมูลไม่ถูกต้อง</v>
      </c>
      <c r="X997" s="148" t="str">
        <f t="shared" si="128"/>
        <v>ข้อมูลไม่ถูกต้อง</v>
      </c>
      <c r="Y997" s="38"/>
      <c r="Z997" s="38"/>
      <c r="AA997" s="38"/>
    </row>
    <row r="998" spans="1:27" x14ac:dyDescent="0.45">
      <c r="A998" s="38">
        <v>993</v>
      </c>
      <c r="B998" s="38"/>
      <c r="C998" s="38"/>
      <c r="D998" s="38"/>
      <c r="E998" s="38"/>
      <c r="F998" s="35"/>
      <c r="G998" s="35"/>
      <c r="H998" s="150"/>
      <c r="I998" s="38"/>
      <c r="J998" s="149" t="str">
        <f t="shared" si="129"/>
        <v>รอข้อมูลคอลัมน์ H</v>
      </c>
      <c r="K998" s="150"/>
      <c r="L998" s="150"/>
      <c r="M998" s="150"/>
      <c r="N998" s="149" t="str" cm="1">
        <f t="array" ref="N998">IF(AND(K998:M998=""),"ยังไม่บันทึกข้อมูล",
IF(M998&lt;&gt;"",
IF(M998&gt;=1.3,M998,"เป็นไม้พุ่ม"),
IF(K998+L998&gt;=1.3,K998+L998,"เป็นไม้พุ่ม")))</f>
        <v>ยังไม่บันทึกข้อมูล</v>
      </c>
      <c r="O998" s="149" t="str">
        <f t="shared" si="122"/>
        <v>ข้อมูลไม่ถูกต้อง</v>
      </c>
      <c r="P998" s="149" t="str">
        <f t="shared" si="123"/>
        <v>ข้อมูลไม่ถูกต้อง</v>
      </c>
      <c r="Q998" s="149" t="str">
        <f t="shared" si="124"/>
        <v>ข้อมูลไม่ถูกต้อง</v>
      </c>
      <c r="R998" s="149" t="str">
        <f t="shared" si="125"/>
        <v>ข้อมูลไม่ถูกต้อง</v>
      </c>
      <c r="S998" s="149" t="str">
        <f>IF(ISNUMBER(R998),
IF(H$2=ตัวเลือก!A$30,"ยังไม่บันทึกข้อมูล",R998*0.27),"ข้อมูลไม่ถูกต้อง")</f>
        <v>ข้อมูลไม่ถูกต้อง</v>
      </c>
      <c r="T998" s="149" t="str">
        <f t="shared" si="126"/>
        <v>ข้อมูลไม่ถูกต้อง</v>
      </c>
      <c r="U998" s="149" t="str">
        <f>IF(ISNUMBER(R998),
IF(H$2=ตัวเลือก!A$30,"ยังไม่บันทึกข้อมูล",R998*0.47),"ข้อมูลไม่ถูกต้อง")</f>
        <v>ข้อมูลไม่ถูกต้อง</v>
      </c>
      <c r="V998" s="149" t="str">
        <f>IF(ISNUMBER(S998),
IF(H$2=ตัวเลือก!A$30,"ยังไม่บันทึกข้อมูล",S998*0.47),"ข้อมูลไม่ถูกต้อง")</f>
        <v>ข้อมูลไม่ถูกต้อง</v>
      </c>
      <c r="W998" s="149" t="str">
        <f t="shared" si="127"/>
        <v>ข้อมูลไม่ถูกต้อง</v>
      </c>
      <c r="X998" s="148" t="str">
        <f t="shared" si="128"/>
        <v>ข้อมูลไม่ถูกต้อง</v>
      </c>
      <c r="Y998" s="38"/>
      <c r="Z998" s="38"/>
      <c r="AA998" s="38"/>
    </row>
    <row r="999" spans="1:27" x14ac:dyDescent="0.45">
      <c r="A999" s="38">
        <v>994</v>
      </c>
      <c r="B999" s="38"/>
      <c r="C999" s="38"/>
      <c r="D999" s="38"/>
      <c r="E999" s="38"/>
      <c r="F999" s="35"/>
      <c r="G999" s="35"/>
      <c r="H999" s="150"/>
      <c r="I999" s="38"/>
      <c r="J999" s="149" t="str">
        <f t="shared" si="129"/>
        <v>รอข้อมูลคอลัมน์ H</v>
      </c>
      <c r="K999" s="150"/>
      <c r="L999" s="150"/>
      <c r="M999" s="150"/>
      <c r="N999" s="149" t="str" cm="1">
        <f t="array" ref="N999">IF(AND(K999:M999=""),"ยังไม่บันทึกข้อมูล",
IF(M999&lt;&gt;"",
IF(M999&gt;=1.3,M999,"เป็นไม้พุ่ม"),
IF(K999+L999&gt;=1.3,K999+L999,"เป็นไม้พุ่ม")))</f>
        <v>ยังไม่บันทึกข้อมูล</v>
      </c>
      <c r="O999" s="149" t="str">
        <f t="shared" si="122"/>
        <v>ข้อมูลไม่ถูกต้อง</v>
      </c>
      <c r="P999" s="149" t="str">
        <f t="shared" si="123"/>
        <v>ข้อมูลไม่ถูกต้อง</v>
      </c>
      <c r="Q999" s="149" t="str">
        <f t="shared" si="124"/>
        <v>ข้อมูลไม่ถูกต้อง</v>
      </c>
      <c r="R999" s="149" t="str">
        <f t="shared" si="125"/>
        <v>ข้อมูลไม่ถูกต้อง</v>
      </c>
      <c r="S999" s="149" t="str">
        <f>IF(ISNUMBER(R999),
IF(H$2=ตัวเลือก!A$30,"ยังไม่บันทึกข้อมูล",R999*0.27),"ข้อมูลไม่ถูกต้อง")</f>
        <v>ข้อมูลไม่ถูกต้อง</v>
      </c>
      <c r="T999" s="149" t="str">
        <f t="shared" si="126"/>
        <v>ข้อมูลไม่ถูกต้อง</v>
      </c>
      <c r="U999" s="149" t="str">
        <f>IF(ISNUMBER(R999),
IF(H$2=ตัวเลือก!A$30,"ยังไม่บันทึกข้อมูล",R999*0.47),"ข้อมูลไม่ถูกต้อง")</f>
        <v>ข้อมูลไม่ถูกต้อง</v>
      </c>
      <c r="V999" s="149" t="str">
        <f>IF(ISNUMBER(S999),
IF(H$2=ตัวเลือก!A$30,"ยังไม่บันทึกข้อมูล",S999*0.47),"ข้อมูลไม่ถูกต้อง")</f>
        <v>ข้อมูลไม่ถูกต้อง</v>
      </c>
      <c r="W999" s="149" t="str">
        <f t="shared" si="127"/>
        <v>ข้อมูลไม่ถูกต้อง</v>
      </c>
      <c r="X999" s="148" t="str">
        <f t="shared" si="128"/>
        <v>ข้อมูลไม่ถูกต้อง</v>
      </c>
      <c r="Y999" s="38"/>
      <c r="Z999" s="38"/>
      <c r="AA999" s="38"/>
    </row>
    <row r="1000" spans="1:27" x14ac:dyDescent="0.45">
      <c r="A1000" s="38">
        <v>995</v>
      </c>
      <c r="B1000" s="38"/>
      <c r="C1000" s="38"/>
      <c r="D1000" s="38"/>
      <c r="E1000" s="38"/>
      <c r="F1000" s="35"/>
      <c r="G1000" s="35"/>
      <c r="H1000" s="150"/>
      <c r="I1000" s="38"/>
      <c r="J1000" s="149" t="str">
        <f t="shared" si="129"/>
        <v>รอข้อมูลคอลัมน์ H</v>
      </c>
      <c r="K1000" s="150"/>
      <c r="L1000" s="150"/>
      <c r="M1000" s="150"/>
      <c r="N1000" s="149" t="str" cm="1">
        <f t="array" ref="N1000">IF(AND(K1000:M1000=""),"ยังไม่บันทึกข้อมูล",
IF(M1000&lt;&gt;"",
IF(M1000&gt;=1.3,M1000,"เป็นไม้พุ่ม"),
IF(K1000+L1000&gt;=1.3,K1000+L1000,"เป็นไม้พุ่ม")))</f>
        <v>ยังไม่บันทึกข้อมูล</v>
      </c>
      <c r="O1000" s="149" t="str">
        <f t="shared" si="122"/>
        <v>ข้อมูลไม่ถูกต้อง</v>
      </c>
      <c r="P1000" s="149" t="str">
        <f t="shared" si="123"/>
        <v>ข้อมูลไม่ถูกต้อง</v>
      </c>
      <c r="Q1000" s="149" t="str">
        <f t="shared" si="124"/>
        <v>ข้อมูลไม่ถูกต้อง</v>
      </c>
      <c r="R1000" s="149" t="str">
        <f t="shared" si="125"/>
        <v>ข้อมูลไม่ถูกต้อง</v>
      </c>
      <c r="S1000" s="149" t="str">
        <f>IF(ISNUMBER(R1000),
IF(H$2=ตัวเลือก!A$30,"ยังไม่บันทึกข้อมูล",R1000*0.27),"ข้อมูลไม่ถูกต้อง")</f>
        <v>ข้อมูลไม่ถูกต้อง</v>
      </c>
      <c r="T1000" s="149" t="str">
        <f t="shared" si="126"/>
        <v>ข้อมูลไม่ถูกต้อง</v>
      </c>
      <c r="U1000" s="149" t="str">
        <f>IF(ISNUMBER(R1000),
IF(H$2=ตัวเลือก!A$30,"ยังไม่บันทึกข้อมูล",R1000*0.47),"ข้อมูลไม่ถูกต้อง")</f>
        <v>ข้อมูลไม่ถูกต้อง</v>
      </c>
      <c r="V1000" s="149" t="str">
        <f>IF(ISNUMBER(S1000),
IF(H$2=ตัวเลือก!A$30,"ยังไม่บันทึกข้อมูล",S1000*0.47),"ข้อมูลไม่ถูกต้อง")</f>
        <v>ข้อมูลไม่ถูกต้อง</v>
      </c>
      <c r="W1000" s="149" t="str">
        <f t="shared" si="127"/>
        <v>ข้อมูลไม่ถูกต้อง</v>
      </c>
      <c r="X1000" s="148" t="str">
        <f t="shared" si="128"/>
        <v>ข้อมูลไม่ถูกต้อง</v>
      </c>
      <c r="Y1000" s="38"/>
      <c r="Z1000" s="38"/>
      <c r="AA1000" s="38"/>
    </row>
    <row r="1001" spans="1:27" x14ac:dyDescent="0.45">
      <c r="A1001" s="38">
        <v>996</v>
      </c>
      <c r="B1001" s="38"/>
      <c r="C1001" s="38"/>
      <c r="D1001" s="38"/>
      <c r="E1001" s="38"/>
      <c r="F1001" s="35"/>
      <c r="G1001" s="35"/>
      <c r="H1001" s="150"/>
      <c r="I1001" s="38"/>
      <c r="J1001" s="149" t="str">
        <f t="shared" si="129"/>
        <v>รอข้อมูลคอลัมน์ H</v>
      </c>
      <c r="K1001" s="150"/>
      <c r="L1001" s="150"/>
      <c r="M1001" s="150"/>
      <c r="N1001" s="149" t="str" cm="1">
        <f t="array" ref="N1001">IF(AND(K1001:M1001=""),"ยังไม่บันทึกข้อมูล",
IF(M1001&lt;&gt;"",
IF(M1001&gt;=1.3,M1001,"เป็นไม้พุ่ม"),
IF(K1001+L1001&gt;=1.3,K1001+L1001,"เป็นไม้พุ่ม")))</f>
        <v>ยังไม่บันทึกข้อมูล</v>
      </c>
      <c r="O1001" s="149" t="str">
        <f t="shared" si="122"/>
        <v>ข้อมูลไม่ถูกต้อง</v>
      </c>
      <c r="P1001" s="149" t="str">
        <f t="shared" si="123"/>
        <v>ข้อมูลไม่ถูกต้อง</v>
      </c>
      <c r="Q1001" s="149" t="str">
        <f t="shared" si="124"/>
        <v>ข้อมูลไม่ถูกต้อง</v>
      </c>
      <c r="R1001" s="149" t="str">
        <f t="shared" si="125"/>
        <v>ข้อมูลไม่ถูกต้อง</v>
      </c>
      <c r="S1001" s="149" t="str">
        <f>IF(ISNUMBER(R1001),
IF(H$2=ตัวเลือก!A$30,"ยังไม่บันทึกข้อมูล",R1001*0.27),"ข้อมูลไม่ถูกต้อง")</f>
        <v>ข้อมูลไม่ถูกต้อง</v>
      </c>
      <c r="T1001" s="149" t="str">
        <f t="shared" si="126"/>
        <v>ข้อมูลไม่ถูกต้อง</v>
      </c>
      <c r="U1001" s="149" t="str">
        <f>IF(ISNUMBER(R1001),
IF(H$2=ตัวเลือก!A$30,"ยังไม่บันทึกข้อมูล",R1001*0.47),"ข้อมูลไม่ถูกต้อง")</f>
        <v>ข้อมูลไม่ถูกต้อง</v>
      </c>
      <c r="V1001" s="149" t="str">
        <f>IF(ISNUMBER(S1001),
IF(H$2=ตัวเลือก!A$30,"ยังไม่บันทึกข้อมูล",S1001*0.47),"ข้อมูลไม่ถูกต้อง")</f>
        <v>ข้อมูลไม่ถูกต้อง</v>
      </c>
      <c r="W1001" s="149" t="str">
        <f t="shared" si="127"/>
        <v>ข้อมูลไม่ถูกต้อง</v>
      </c>
      <c r="X1001" s="148" t="str">
        <f t="shared" si="128"/>
        <v>ข้อมูลไม่ถูกต้อง</v>
      </c>
      <c r="Y1001" s="38"/>
      <c r="Z1001" s="38"/>
      <c r="AA1001" s="38"/>
    </row>
    <row r="1002" spans="1:27" x14ac:dyDescent="0.45">
      <c r="A1002" s="38">
        <v>997</v>
      </c>
      <c r="B1002" s="38"/>
      <c r="C1002" s="38"/>
      <c r="D1002" s="38"/>
      <c r="E1002" s="38"/>
      <c r="F1002" s="35"/>
      <c r="G1002" s="35"/>
      <c r="H1002" s="150"/>
      <c r="I1002" s="38"/>
      <c r="J1002" s="149" t="str">
        <f t="shared" si="129"/>
        <v>รอข้อมูลคอลัมน์ H</v>
      </c>
      <c r="K1002" s="150"/>
      <c r="L1002" s="150"/>
      <c r="M1002" s="150"/>
      <c r="N1002" s="149" t="str" cm="1">
        <f t="array" ref="N1002">IF(AND(K1002:M1002=""),"ยังไม่บันทึกข้อมูล",
IF(M1002&lt;&gt;"",
IF(M1002&gt;=1.3,M1002,"เป็นไม้พุ่ม"),
IF(K1002+L1002&gt;=1.3,K1002+L1002,"เป็นไม้พุ่ม")))</f>
        <v>ยังไม่บันทึกข้อมูล</v>
      </c>
      <c r="O1002" s="149" t="str">
        <f t="shared" si="122"/>
        <v>ข้อมูลไม่ถูกต้อง</v>
      </c>
      <c r="P1002" s="149" t="str">
        <f t="shared" si="123"/>
        <v>ข้อมูลไม่ถูกต้อง</v>
      </c>
      <c r="Q1002" s="149" t="str">
        <f t="shared" si="124"/>
        <v>ข้อมูลไม่ถูกต้อง</v>
      </c>
      <c r="R1002" s="149" t="str">
        <f t="shared" si="125"/>
        <v>ข้อมูลไม่ถูกต้อง</v>
      </c>
      <c r="S1002" s="149" t="str">
        <f>IF(ISNUMBER(R1002),
IF(H$2=ตัวเลือก!A$30,"ยังไม่บันทึกข้อมูล",R1002*0.27),"ข้อมูลไม่ถูกต้อง")</f>
        <v>ข้อมูลไม่ถูกต้อง</v>
      </c>
      <c r="T1002" s="149" t="str">
        <f t="shared" si="126"/>
        <v>ข้อมูลไม่ถูกต้อง</v>
      </c>
      <c r="U1002" s="149" t="str">
        <f>IF(ISNUMBER(R1002),
IF(H$2=ตัวเลือก!A$30,"ยังไม่บันทึกข้อมูล",R1002*0.47),"ข้อมูลไม่ถูกต้อง")</f>
        <v>ข้อมูลไม่ถูกต้อง</v>
      </c>
      <c r="V1002" s="149" t="str">
        <f>IF(ISNUMBER(S1002),
IF(H$2=ตัวเลือก!A$30,"ยังไม่บันทึกข้อมูล",S1002*0.47),"ข้อมูลไม่ถูกต้อง")</f>
        <v>ข้อมูลไม่ถูกต้อง</v>
      </c>
      <c r="W1002" s="149" t="str">
        <f t="shared" si="127"/>
        <v>ข้อมูลไม่ถูกต้อง</v>
      </c>
      <c r="X1002" s="148" t="str">
        <f t="shared" si="128"/>
        <v>ข้อมูลไม่ถูกต้อง</v>
      </c>
      <c r="Y1002" s="38"/>
      <c r="Z1002" s="38"/>
      <c r="AA1002" s="38"/>
    </row>
    <row r="1003" spans="1:27" x14ac:dyDescent="0.45">
      <c r="A1003" s="38">
        <v>998</v>
      </c>
      <c r="B1003" s="38"/>
      <c r="C1003" s="38"/>
      <c r="D1003" s="38"/>
      <c r="E1003" s="38"/>
      <c r="F1003" s="35"/>
      <c r="G1003" s="35"/>
      <c r="H1003" s="150"/>
      <c r="I1003" s="38"/>
      <c r="J1003" s="149" t="str">
        <f t="shared" si="129"/>
        <v>รอข้อมูลคอลัมน์ H</v>
      </c>
      <c r="K1003" s="150"/>
      <c r="L1003" s="150"/>
      <c r="M1003" s="150"/>
      <c r="N1003" s="149" t="str" cm="1">
        <f t="array" ref="N1003">IF(AND(K1003:M1003=""),"ยังไม่บันทึกข้อมูล",
IF(M1003&lt;&gt;"",
IF(M1003&gt;=1.3,M1003,"เป็นไม้พุ่ม"),
IF(K1003+L1003&gt;=1.3,K1003+L1003,"เป็นไม้พุ่ม")))</f>
        <v>ยังไม่บันทึกข้อมูล</v>
      </c>
      <c r="O1003" s="149" t="str">
        <f t="shared" si="122"/>
        <v>ข้อมูลไม่ถูกต้อง</v>
      </c>
      <c r="P1003" s="149" t="str">
        <f t="shared" si="123"/>
        <v>ข้อมูลไม่ถูกต้อง</v>
      </c>
      <c r="Q1003" s="149" t="str">
        <f t="shared" si="124"/>
        <v>ข้อมูลไม่ถูกต้อง</v>
      </c>
      <c r="R1003" s="149" t="str">
        <f t="shared" si="125"/>
        <v>ข้อมูลไม่ถูกต้อง</v>
      </c>
      <c r="S1003" s="149" t="str">
        <f>IF(ISNUMBER(R1003),
IF(H$2=ตัวเลือก!A$30,"ยังไม่บันทึกข้อมูล",R1003*0.27),"ข้อมูลไม่ถูกต้อง")</f>
        <v>ข้อมูลไม่ถูกต้อง</v>
      </c>
      <c r="T1003" s="149" t="str">
        <f t="shared" si="126"/>
        <v>ข้อมูลไม่ถูกต้อง</v>
      </c>
      <c r="U1003" s="149" t="str">
        <f>IF(ISNUMBER(R1003),
IF(H$2=ตัวเลือก!A$30,"ยังไม่บันทึกข้อมูล",R1003*0.47),"ข้อมูลไม่ถูกต้อง")</f>
        <v>ข้อมูลไม่ถูกต้อง</v>
      </c>
      <c r="V1003" s="149" t="str">
        <f>IF(ISNUMBER(S1003),
IF(H$2=ตัวเลือก!A$30,"ยังไม่บันทึกข้อมูล",S1003*0.47),"ข้อมูลไม่ถูกต้อง")</f>
        <v>ข้อมูลไม่ถูกต้อง</v>
      </c>
      <c r="W1003" s="149" t="str">
        <f t="shared" si="127"/>
        <v>ข้อมูลไม่ถูกต้อง</v>
      </c>
      <c r="X1003" s="148" t="str">
        <f t="shared" si="128"/>
        <v>ข้อมูลไม่ถูกต้อง</v>
      </c>
      <c r="Y1003" s="38"/>
      <c r="Z1003" s="38"/>
      <c r="AA1003" s="38"/>
    </row>
    <row r="1004" spans="1:27" x14ac:dyDescent="0.45">
      <c r="A1004" s="38">
        <v>999</v>
      </c>
      <c r="B1004" s="38"/>
      <c r="C1004" s="38"/>
      <c r="D1004" s="38"/>
      <c r="E1004" s="38"/>
      <c r="F1004" s="35"/>
      <c r="G1004" s="35"/>
      <c r="H1004" s="150"/>
      <c r="I1004" s="38"/>
      <c r="J1004" s="149" t="str">
        <f t="shared" si="129"/>
        <v>รอข้อมูลคอลัมน์ H</v>
      </c>
      <c r="K1004" s="150"/>
      <c r="L1004" s="150"/>
      <c r="M1004" s="150"/>
      <c r="N1004" s="149" t="str" cm="1">
        <f t="array" ref="N1004">IF(AND(K1004:M1004=""),"ยังไม่บันทึกข้อมูล",
IF(M1004&lt;&gt;"",
IF(M1004&gt;=1.3,M1004,"เป็นไม้พุ่ม"),
IF(K1004+L1004&gt;=1.3,K1004+L1004,"เป็นไม้พุ่ม")))</f>
        <v>ยังไม่บันทึกข้อมูล</v>
      </c>
      <c r="O1004" s="149" t="str">
        <f t="shared" si="122"/>
        <v>ข้อมูลไม่ถูกต้อง</v>
      </c>
      <c r="P1004" s="149" t="str">
        <f t="shared" si="123"/>
        <v>ข้อมูลไม่ถูกต้อง</v>
      </c>
      <c r="Q1004" s="149" t="str">
        <f t="shared" si="124"/>
        <v>ข้อมูลไม่ถูกต้อง</v>
      </c>
      <c r="R1004" s="149" t="str">
        <f t="shared" si="125"/>
        <v>ข้อมูลไม่ถูกต้อง</v>
      </c>
      <c r="S1004" s="149" t="str">
        <f>IF(ISNUMBER(R1004),
IF(H$2=ตัวเลือก!A$30,"ยังไม่บันทึกข้อมูล",R1004*0.27),"ข้อมูลไม่ถูกต้อง")</f>
        <v>ข้อมูลไม่ถูกต้อง</v>
      </c>
      <c r="T1004" s="149" t="str">
        <f t="shared" si="126"/>
        <v>ข้อมูลไม่ถูกต้อง</v>
      </c>
      <c r="U1004" s="149" t="str">
        <f>IF(ISNUMBER(R1004),
IF(H$2=ตัวเลือก!A$30,"ยังไม่บันทึกข้อมูล",R1004*0.47),"ข้อมูลไม่ถูกต้อง")</f>
        <v>ข้อมูลไม่ถูกต้อง</v>
      </c>
      <c r="V1004" s="149" t="str">
        <f>IF(ISNUMBER(S1004),
IF(H$2=ตัวเลือก!A$30,"ยังไม่บันทึกข้อมูล",S1004*0.47),"ข้อมูลไม่ถูกต้อง")</f>
        <v>ข้อมูลไม่ถูกต้อง</v>
      </c>
      <c r="W1004" s="149" t="str">
        <f t="shared" si="127"/>
        <v>ข้อมูลไม่ถูกต้อง</v>
      </c>
      <c r="X1004" s="148" t="str">
        <f t="shared" si="128"/>
        <v>ข้อมูลไม่ถูกต้อง</v>
      </c>
      <c r="Y1004" s="38"/>
      <c r="Z1004" s="38"/>
      <c r="AA1004" s="38"/>
    </row>
    <row r="1005" spans="1:27" x14ac:dyDescent="0.45">
      <c r="A1005" s="38">
        <v>1000</v>
      </c>
      <c r="B1005" s="38"/>
      <c r="C1005" s="38"/>
      <c r="D1005" s="38"/>
      <c r="E1005" s="38"/>
      <c r="F1005" s="35"/>
      <c r="G1005" s="35"/>
      <c r="H1005" s="150"/>
      <c r="I1005" s="38"/>
      <c r="J1005" s="149" t="str">
        <f t="shared" si="129"/>
        <v>รอข้อมูลคอลัมน์ H</v>
      </c>
      <c r="K1005" s="150"/>
      <c r="L1005" s="150"/>
      <c r="M1005" s="150"/>
      <c r="N1005" s="149" t="str" cm="1">
        <f t="array" ref="N1005">IF(AND(K1005:M1005=""),"ยังไม่บันทึกข้อมูล",
IF(M1005&lt;&gt;"",
IF(M1005&gt;=1.3,M1005,"เป็นไม้พุ่ม"),
IF(K1005+L1005&gt;=1.3,K1005+L1005,"เป็นไม้พุ่ม")))</f>
        <v>ยังไม่บันทึกข้อมูล</v>
      </c>
      <c r="O1005" s="149" t="str">
        <f t="shared" si="122"/>
        <v>ข้อมูลไม่ถูกต้อง</v>
      </c>
      <c r="P1005" s="149" t="str">
        <f t="shared" si="123"/>
        <v>ข้อมูลไม่ถูกต้อง</v>
      </c>
      <c r="Q1005" s="149" t="str">
        <f t="shared" si="124"/>
        <v>ข้อมูลไม่ถูกต้อง</v>
      </c>
      <c r="R1005" s="149" t="str">
        <f t="shared" si="125"/>
        <v>ข้อมูลไม่ถูกต้อง</v>
      </c>
      <c r="S1005" s="149" t="str">
        <f>IF(ISNUMBER(R1005),
IF(H$2=ตัวเลือก!A$30,"ยังไม่บันทึกข้อมูล",R1005*0.27),"ข้อมูลไม่ถูกต้อง")</f>
        <v>ข้อมูลไม่ถูกต้อง</v>
      </c>
      <c r="T1005" s="149" t="str">
        <f t="shared" si="126"/>
        <v>ข้อมูลไม่ถูกต้อง</v>
      </c>
      <c r="U1005" s="149" t="str">
        <f>IF(ISNUMBER(R1005),
IF(H$2=ตัวเลือก!A$30,"ยังไม่บันทึกข้อมูล",R1005*0.47),"ข้อมูลไม่ถูกต้อง")</f>
        <v>ข้อมูลไม่ถูกต้อง</v>
      </c>
      <c r="V1005" s="149" t="str">
        <f>IF(ISNUMBER(S1005),
IF(H$2=ตัวเลือก!A$30,"ยังไม่บันทึกข้อมูล",S1005*0.47),"ข้อมูลไม่ถูกต้อง")</f>
        <v>ข้อมูลไม่ถูกต้อง</v>
      </c>
      <c r="W1005" s="149" t="str">
        <f t="shared" si="127"/>
        <v>ข้อมูลไม่ถูกต้อง</v>
      </c>
      <c r="X1005" s="148" t="str">
        <f t="shared" si="128"/>
        <v>ข้อมูลไม่ถูกต้อง</v>
      </c>
      <c r="Y1005" s="38"/>
      <c r="Z1005" s="38"/>
      <c r="AA1005" s="38"/>
    </row>
  </sheetData>
  <sheetProtection sheet="1" objects="1" scenarios="1"/>
  <dataValidations count="1">
    <dataValidation type="decimal" operator="greaterThanOrEqual" allowBlank="1" showInputMessage="1" showErrorMessage="1" sqref="K14:L38 I6:I1005 K6:M13 H6:H38 A6:B1005" xr:uid="{F7B3A513-AD22-47E6-B448-36CAC8F56F66}">
      <formula1>0</formula1>
    </dataValidation>
  </dataValidations>
  <pageMargins left="0.7" right="0.7" top="0.75" bottom="0.75" header="0.3" footer="0.3"/>
  <pageSetup paperSize="9" orientation="portrait" horizontalDpi="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G23"/>
  <sheetViews>
    <sheetView zoomScale="85" zoomScaleNormal="85" workbookViewId="0">
      <pane ySplit="1" topLeftCell="A2" activePane="bottomLeft" state="frozen"/>
      <selection pane="bottomLeft" activeCell="B1" sqref="B1"/>
    </sheetView>
  </sheetViews>
  <sheetFormatPr defaultColWidth="8.75" defaultRowHeight="15.5" x14ac:dyDescent="0.45"/>
  <cols>
    <col min="1" max="1" width="8.25" style="34" customWidth="1"/>
    <col min="2" max="2" width="14.25" style="34" bestFit="1" customWidth="1"/>
    <col min="3" max="3" width="20.75" style="34" customWidth="1"/>
    <col min="4" max="4" width="84.58203125" style="34" customWidth="1"/>
    <col min="5" max="5" width="52.5" style="34" customWidth="1"/>
    <col min="6" max="6" width="58.75" style="34" customWidth="1"/>
    <col min="7" max="7" width="15" style="34" customWidth="1"/>
    <col min="8" max="8" width="17.08203125" style="34" customWidth="1"/>
    <col min="9" max="16384" width="8.75" style="34"/>
  </cols>
  <sheetData>
    <row r="1" spans="1:7" x14ac:dyDescent="0.45">
      <c r="A1" s="45" t="s">
        <v>200</v>
      </c>
      <c r="B1" s="45" t="s">
        <v>47</v>
      </c>
      <c r="C1" s="45" t="s">
        <v>240</v>
      </c>
      <c r="D1" s="45" t="s">
        <v>235</v>
      </c>
      <c r="E1" s="45" t="s">
        <v>242</v>
      </c>
      <c r="F1" s="45" t="s">
        <v>55</v>
      </c>
      <c r="G1" s="46" t="s">
        <v>49</v>
      </c>
    </row>
    <row r="2" spans="1:7" x14ac:dyDescent="0.45">
      <c r="A2" s="442" t="s">
        <v>57</v>
      </c>
      <c r="B2" s="443"/>
      <c r="C2" s="443"/>
      <c r="D2" s="443"/>
      <c r="E2" s="443"/>
      <c r="F2" s="443"/>
      <c r="G2" s="444"/>
    </row>
    <row r="3" spans="1:7" ht="93" x14ac:dyDescent="0.45">
      <c r="A3" s="66">
        <v>1.1000000000000001</v>
      </c>
      <c r="B3" s="48" t="str">
        <f>IF(ISNUMBER(คำนวณ!C11),คำนวณ!C11,"ยังไม่บันทึกข้อมูล")</f>
        <v>ยังไม่บันทึกข้อมูล</v>
      </c>
      <c r="C3" s="59" t="s">
        <v>51</v>
      </c>
      <c r="D3" s="49" t="s">
        <v>54</v>
      </c>
      <c r="E3" s="49" t="s">
        <v>236</v>
      </c>
      <c r="F3" s="49" t="s">
        <v>244</v>
      </c>
      <c r="G3" s="50" t="str">
        <f>IF(AND(ISNUMBER(B3),B3&lt;&gt;"ยังไม่บันทึกข้อมูล"),
IF(B3&gt;=30,5,
IF(B3&gt;=20,3,
IF(B3&gt;=10,1,0))),"ยังไม่บันทึกข้อมูล")</f>
        <v>ยังไม่บันทึกข้อมูล</v>
      </c>
    </row>
    <row r="4" spans="1:7" ht="77.5" x14ac:dyDescent="0.45">
      <c r="A4" s="66">
        <v>1.2</v>
      </c>
      <c r="B4" s="51" t="str">
        <f>คำนวณ!B74</f>
        <v>ยังไม่บันทึกข้อมูล</v>
      </c>
      <c r="C4" s="59" t="s">
        <v>313</v>
      </c>
      <c r="D4" s="49" t="s">
        <v>56</v>
      </c>
      <c r="E4" s="49" t="s">
        <v>111</v>
      </c>
      <c r="F4" s="49" t="s">
        <v>59</v>
      </c>
      <c r="G4" s="50" t="str">
        <f>IF(B4="ยังไม่บันทึกข้อมูล","ยังไม่บันทึกข้อมูล",
IF(B4&gt;=30,5,
IF(B4&gt;=20,3,
IF(B4&gt;=10,1,0))))</f>
        <v>ยังไม่บันทึกข้อมูล</v>
      </c>
    </row>
    <row r="5" spans="1:7" ht="202.15" customHeight="1" x14ac:dyDescent="0.45">
      <c r="A5" s="66">
        <v>1.3</v>
      </c>
      <c r="B5" s="52" t="s">
        <v>7</v>
      </c>
      <c r="C5" s="59" t="s">
        <v>195</v>
      </c>
      <c r="D5" s="49" t="s">
        <v>247</v>
      </c>
      <c r="E5" s="49" t="s">
        <v>241</v>
      </c>
      <c r="F5" s="49" t="s">
        <v>280</v>
      </c>
      <c r="G5" s="50" t="str">
        <f>IF(B5&lt;&gt;"ยังไม่บันทึกข้อมูล",
IF(B5=ตัวเลือก!A34,5,
IF(B5=ตัวเลือก!A35,3,
IF(B5=ตัวเลือก!A36,1,0))),"ยังไม่บันทึกข้อมูล")</f>
        <v>ยังไม่บันทึกข้อมูล</v>
      </c>
    </row>
    <row r="6" spans="1:7" ht="124" x14ac:dyDescent="0.45">
      <c r="A6" s="66">
        <v>1.4</v>
      </c>
      <c r="B6" s="52" t="s">
        <v>7</v>
      </c>
      <c r="C6" s="59" t="s">
        <v>196</v>
      </c>
      <c r="D6" s="49" t="s">
        <v>248</v>
      </c>
      <c r="E6" s="49" t="s">
        <v>282</v>
      </c>
      <c r="F6" s="49" t="s">
        <v>281</v>
      </c>
      <c r="G6" s="50" t="str">
        <f>IF(B6&lt;&gt;"ยังไม่บันทึกข้อมูล",
IF(B6=ตัวเลือก!C34,5,
IF(B6=ตัวเลือก!C35,3,
IF(B6=ตัวเลือก!C36,1,0))),"ยังไม่บันทึกข้อมูล")</f>
        <v>ยังไม่บันทึกข้อมูล</v>
      </c>
    </row>
    <row r="7" spans="1:7" ht="77.5" x14ac:dyDescent="0.45">
      <c r="A7" s="66">
        <v>1.5</v>
      </c>
      <c r="B7" s="48" t="str">
        <f>IF(ISNUMBER(คำนวณ!C12),คำนวณ!C12,"ยังไม่บันทึกข้อมูล")</f>
        <v>ยังไม่บันทึกข้อมูล</v>
      </c>
      <c r="C7" s="59" t="s">
        <v>53</v>
      </c>
      <c r="D7" s="47" t="s">
        <v>58</v>
      </c>
      <c r="E7" s="49" t="s">
        <v>201</v>
      </c>
      <c r="F7" s="49" t="s">
        <v>112</v>
      </c>
      <c r="G7" s="50" t="str">
        <f>IF(AND(ISNUMBER(B7),B7&lt;&gt;"ยังไม่บันทึกข้อมูล"),
IF(B7&gt;=21,5,
IF(B7&gt;=12,3,
IF(B7&gt;=3,1,0))),"ยังไม่บันทึกข้อมูล")</f>
        <v>ยังไม่บันทึกข้อมูล</v>
      </c>
    </row>
    <row r="8" spans="1:7" x14ac:dyDescent="0.45">
      <c r="A8" s="430" t="s">
        <v>163</v>
      </c>
      <c r="B8" s="431"/>
      <c r="C8" s="431"/>
      <c r="D8" s="431"/>
      <c r="E8" s="431"/>
      <c r="F8" s="432"/>
      <c r="G8" s="53">
        <f>SUM(G3:G7)</f>
        <v>0</v>
      </c>
    </row>
    <row r="9" spans="1:7" x14ac:dyDescent="0.45">
      <c r="A9" s="445" t="s">
        <v>60</v>
      </c>
      <c r="B9" s="446"/>
      <c r="C9" s="446"/>
      <c r="D9" s="446"/>
      <c r="E9" s="446"/>
      <c r="F9" s="446"/>
      <c r="G9" s="447"/>
    </row>
    <row r="10" spans="1:7" ht="93" x14ac:dyDescent="0.45">
      <c r="A10" s="61">
        <v>2.1</v>
      </c>
      <c r="B10" s="54" t="str">
        <f>คำนวณ!C81</f>
        <v>ยังไม่บันทึกข้อมูล</v>
      </c>
      <c r="C10" s="60" t="s">
        <v>239</v>
      </c>
      <c r="D10" s="49" t="s">
        <v>237</v>
      </c>
      <c r="E10" s="49" t="s">
        <v>61</v>
      </c>
      <c r="F10" s="49" t="s">
        <v>62</v>
      </c>
      <c r="G10" s="50" t="str">
        <f>IF(AND(ISNUMBER(B10),B10&lt;&gt;"ยังไม่บันทึกข้อมูล"),
IF(B10&gt;=1,5,
IF(B10&gt;=0.7,3,
IF(B10&gt;=0.4,1,0))),"ยังไม่บันทึกข้อมูล")</f>
        <v>ยังไม่บันทึกข้อมูล</v>
      </c>
    </row>
    <row r="11" spans="1:7" ht="77.5" x14ac:dyDescent="0.45">
      <c r="A11" s="61">
        <v>2.2000000000000002</v>
      </c>
      <c r="B11" s="48" t="str">
        <f>IF(ISNUMBER(คำนวณ!C14),คำนวณ!C14,"ยังไม่บันทึกข้อมูล")</f>
        <v>ยังไม่บันทึกข้อมูล</v>
      </c>
      <c r="C11" s="61" t="s">
        <v>63</v>
      </c>
      <c r="D11" s="49" t="s">
        <v>238</v>
      </c>
      <c r="E11" s="49" t="s">
        <v>202</v>
      </c>
      <c r="F11" s="49" t="s">
        <v>113</v>
      </c>
      <c r="G11" s="50" t="str">
        <f>IF(AND(ISNUMBER(B11),B11&lt;&gt;"ยังไม่บันทึกข้อมูล"),
IF(B11&gt;=40,5,
IF(B11&gt;=25,3,
IF(B11&gt;=10,1,0))),"ยังไม่บันทึกข้อมูล")</f>
        <v>ยังไม่บันทึกข้อมูล</v>
      </c>
    </row>
    <row r="12" spans="1:7" ht="137.5" customHeight="1" x14ac:dyDescent="0.45">
      <c r="A12" s="61">
        <v>2.2999999999999998</v>
      </c>
      <c r="B12" s="44" t="s">
        <v>7</v>
      </c>
      <c r="C12" s="60" t="s">
        <v>64</v>
      </c>
      <c r="D12" s="49" t="s">
        <v>243</v>
      </c>
      <c r="E12" s="49" t="s">
        <v>65</v>
      </c>
      <c r="F12" s="49" t="s">
        <v>66</v>
      </c>
      <c r="G12" s="50" t="str">
        <f>IF(B12&lt;&gt;"ยังไม่บันทึกข้อมูล",
IF(B12=ตัวเลือก!A43,5,
IF(B12=ตัวเลือก!A44,3,
IF(B12=ตัวเลือก!A45,1,0))),"ยังไม่บันทึกข้อมูล")</f>
        <v>ยังไม่บันทึกข้อมูล</v>
      </c>
    </row>
    <row r="13" spans="1:7" ht="77.5" x14ac:dyDescent="0.45">
      <c r="A13" s="61">
        <v>2.4</v>
      </c>
      <c r="B13" s="44" t="s">
        <v>7</v>
      </c>
      <c r="C13" s="60" t="s">
        <v>67</v>
      </c>
      <c r="D13" s="49" t="s">
        <v>68</v>
      </c>
      <c r="E13" s="49" t="s">
        <v>69</v>
      </c>
      <c r="F13" s="49" t="s">
        <v>70</v>
      </c>
      <c r="G13" s="50" t="str">
        <f>IF(B13&lt;&gt;"ยังไม่บันทึกข้อมูล",
IF(B13=ตัวเลือก!E43,5,
IF(B13=ตัวเลือก!E44,3,
IF(B13=ตัวเลือก!E45,1,0))),"ยังไม่บันทึกข้อมูล")</f>
        <v>ยังไม่บันทึกข้อมูล</v>
      </c>
    </row>
    <row r="14" spans="1:7" ht="163.9" customHeight="1" x14ac:dyDescent="0.45">
      <c r="A14" s="61">
        <v>2.5</v>
      </c>
      <c r="B14" s="44" t="s">
        <v>7</v>
      </c>
      <c r="C14" s="60" t="s">
        <v>197</v>
      </c>
      <c r="D14" s="49" t="s">
        <v>249</v>
      </c>
      <c r="E14" s="49" t="s">
        <v>71</v>
      </c>
      <c r="F14" s="49" t="s">
        <v>72</v>
      </c>
      <c r="G14" s="50" t="str">
        <f>IF(B14&lt;&gt;"ยังไม่บันทึกข้อมูล",
IF(B14=ตัวเลือก!C43,5,
IF(B14=ตัวเลือก!C44,3,
IF(B14=ตัวเลือก!C45,1,
IF(B14=ตัวเลือก!C46,1,0)))),"ยังไม่บันทึกข้อมูล")</f>
        <v>ยังไม่บันทึกข้อมูล</v>
      </c>
    </row>
    <row r="15" spans="1:7" x14ac:dyDescent="0.45">
      <c r="A15" s="433" t="s">
        <v>164</v>
      </c>
      <c r="B15" s="434"/>
      <c r="C15" s="434"/>
      <c r="D15" s="434"/>
      <c r="E15" s="434"/>
      <c r="F15" s="435"/>
      <c r="G15" s="55">
        <f>SUM(G10:G14)</f>
        <v>0</v>
      </c>
    </row>
    <row r="16" spans="1:7" x14ac:dyDescent="0.45">
      <c r="A16" s="448" t="s">
        <v>73</v>
      </c>
      <c r="B16" s="449"/>
      <c r="C16" s="449"/>
      <c r="D16" s="449"/>
      <c r="E16" s="449"/>
      <c r="F16" s="449"/>
      <c r="G16" s="450"/>
    </row>
    <row r="17" spans="1:7" ht="139.5" x14ac:dyDescent="0.45">
      <c r="A17" s="67">
        <v>3.1</v>
      </c>
      <c r="B17" s="44" t="s">
        <v>7</v>
      </c>
      <c r="C17" s="62" t="s">
        <v>198</v>
      </c>
      <c r="D17" s="49" t="s">
        <v>246</v>
      </c>
      <c r="E17" s="47" t="s">
        <v>74</v>
      </c>
      <c r="F17" s="49" t="s">
        <v>75</v>
      </c>
      <c r="G17" s="50" t="str">
        <f>IF(B17&lt;&gt;"ยังไม่บันทึกข้อมูล",
IF(B17=ตัวเลือก!A52,5,
IF(B17=ตัวเลือก!A53,3,
IF(B17=ตัวเลือก!A54,1,0))),"ยังไม่บันทึกข้อมูล")</f>
        <v>ยังไม่บันทึกข้อมูล</v>
      </c>
    </row>
    <row r="18" spans="1:7" ht="194.5" customHeight="1" x14ac:dyDescent="0.45">
      <c r="A18" s="67">
        <v>3.2</v>
      </c>
      <c r="B18" s="44" t="s">
        <v>7</v>
      </c>
      <c r="C18" s="62" t="s">
        <v>199</v>
      </c>
      <c r="D18" s="49" t="s">
        <v>289</v>
      </c>
      <c r="E18" s="49" t="s">
        <v>76</v>
      </c>
      <c r="F18" s="49" t="s">
        <v>77</v>
      </c>
      <c r="G18" s="50" t="str">
        <f>IF(B18&lt;&gt;"ยังไม่บันทึกข้อมูล",
IF(B18=ตัวเลือก!C52,5,
IF(B18=ตัวเลือก!C53,3,
IF(B18=ตัวเลือก!C54,3,
IF(B18=ตัวเลือก!C55,1,
IF(B18=ตัวเลือก!C56,1,0))))),"ยังไม่บันทึกข้อมูล")</f>
        <v>ยังไม่บันทึกข้อมูล</v>
      </c>
    </row>
    <row r="19" spans="1:7" ht="148.15" customHeight="1" x14ac:dyDescent="0.45">
      <c r="A19" s="67">
        <v>3.3</v>
      </c>
      <c r="B19" s="44" t="s">
        <v>7</v>
      </c>
      <c r="C19" s="62" t="s">
        <v>78</v>
      </c>
      <c r="D19" s="49" t="s">
        <v>245</v>
      </c>
      <c r="E19" s="49" t="s">
        <v>79</v>
      </c>
      <c r="F19" s="49" t="s">
        <v>80</v>
      </c>
      <c r="G19" s="50" t="str">
        <f>IF(B19&lt;&gt;"ยังไม่บันทึกข้อมูล",
IF(B19=ตัวเลือก!E52,5,
IF(B19=ตัวเลือก!E53,3,
IF(B19=ตัวเลือก!E54,1,
IF(B19=ตัวเลือก!E55,1,0)))),"ยังไม่บันทึกข้อมูล")</f>
        <v>ยังไม่บันทึกข้อมูล</v>
      </c>
    </row>
    <row r="20" spans="1:7" ht="265.89999999999998" customHeight="1" x14ac:dyDescent="0.45">
      <c r="A20" s="47">
        <v>3.4</v>
      </c>
      <c r="B20" s="44" t="s">
        <v>7</v>
      </c>
      <c r="C20" s="62" t="s">
        <v>81</v>
      </c>
      <c r="D20" s="49" t="s">
        <v>310</v>
      </c>
      <c r="E20" s="49" t="s">
        <v>82</v>
      </c>
      <c r="F20" s="49" t="s">
        <v>80</v>
      </c>
      <c r="G20" s="56" t="str">
        <f>IF(B20&lt;&gt;"ยังไม่บันทึกข้อมูล",
IF(B20=ตัวเลือก!E52,5,
IF(B20=ตัวเลือก!E53,3,
IF(B20=ตัวเลือก!E54,1,
IF(B20=ตัวเลือก!E55,1,0)))),"ยังไม่บันทึกข้อมูล")</f>
        <v>ยังไม่บันทึกข้อมูล</v>
      </c>
    </row>
    <row r="21" spans="1:7" ht="299.5" customHeight="1" x14ac:dyDescent="0.45">
      <c r="A21" s="47">
        <v>3.5</v>
      </c>
      <c r="B21" s="52" t="s">
        <v>7</v>
      </c>
      <c r="C21" s="62" t="s">
        <v>83</v>
      </c>
      <c r="D21" s="49" t="s">
        <v>311</v>
      </c>
      <c r="E21" s="49" t="s">
        <v>84</v>
      </c>
      <c r="F21" s="49" t="s">
        <v>347</v>
      </c>
      <c r="G21" s="56" t="str">
        <f>IF(B21&lt;&gt;"ยังไม่บันทึกข้อมูล",
IF(B21=ตัวเลือก!G52,5,
IF(B21=ตัวเลือก!G53,3,
IF(B21=ตัวเลือก!G54,1,0))),"ยังไม่บันทึกข้อมูล")</f>
        <v>ยังไม่บันทึกข้อมูล</v>
      </c>
    </row>
    <row r="22" spans="1:7" x14ac:dyDescent="0.45">
      <c r="A22" s="436" t="s">
        <v>165</v>
      </c>
      <c r="B22" s="437"/>
      <c r="C22" s="437"/>
      <c r="D22" s="437"/>
      <c r="E22" s="437"/>
      <c r="F22" s="438"/>
      <c r="G22" s="57">
        <f>SUM(G17:G21)</f>
        <v>0</v>
      </c>
    </row>
    <row r="23" spans="1:7" x14ac:dyDescent="0.45">
      <c r="A23" s="439" t="s">
        <v>85</v>
      </c>
      <c r="B23" s="440"/>
      <c r="C23" s="440"/>
      <c r="D23" s="440"/>
      <c r="E23" s="440"/>
      <c r="F23" s="441"/>
      <c r="G23" s="58">
        <f>G22+G15+G8</f>
        <v>0</v>
      </c>
    </row>
  </sheetData>
  <sheetProtection sheet="1" objects="1" scenarios="1"/>
  <mergeCells count="7">
    <mergeCell ref="A8:F8"/>
    <mergeCell ref="A15:F15"/>
    <mergeCell ref="A22:F22"/>
    <mergeCell ref="A23:F23"/>
    <mergeCell ref="A2:G2"/>
    <mergeCell ref="A9:G9"/>
    <mergeCell ref="A16:G16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operator="greaterThanOrEqual" allowBlank="1" showInputMessage="1" showErrorMessage="1" xr:uid="{00000000-0002-0000-0700-000000000000}">
          <x14:formula1>
            <xm:f>ตัวเลือก!$E$43:$E$47</xm:f>
          </x14:formula1>
          <xm:sqref>B13</xm:sqref>
        </x14:dataValidation>
        <x14:dataValidation type="list" allowBlank="1" showInputMessage="1" showErrorMessage="1" xr:uid="{00000000-0002-0000-0700-000001000000}">
          <x14:formula1>
            <xm:f>ตัวเลือก!$A$52:$A$56</xm:f>
          </x14:formula1>
          <xm:sqref>B17</xm:sqref>
        </x14:dataValidation>
        <x14:dataValidation type="list" allowBlank="1" showInputMessage="1" showErrorMessage="1" xr:uid="{00000000-0002-0000-0700-000002000000}">
          <x14:formula1>
            <xm:f>ตัวเลือก!$C$52:$C$58</xm:f>
          </x14:formula1>
          <xm:sqref>B18</xm:sqref>
        </x14:dataValidation>
        <x14:dataValidation type="list" allowBlank="1" showInputMessage="1" showErrorMessage="1" xr:uid="{00000000-0002-0000-0700-000003000000}">
          <x14:formula1>
            <xm:f>ตัวเลือก!$E$52:$E$57</xm:f>
          </x14:formula1>
          <xm:sqref>B19:B20</xm:sqref>
        </x14:dataValidation>
        <x14:dataValidation type="list" allowBlank="1" showInputMessage="1" showErrorMessage="1" xr:uid="{00000000-0002-0000-0700-000004000000}">
          <x14:formula1>
            <xm:f>ตัวเลือก!$G$52:$G$56</xm:f>
          </x14:formula1>
          <xm:sqref>B21</xm:sqref>
        </x14:dataValidation>
        <x14:dataValidation type="list" allowBlank="1" showInputMessage="1" showErrorMessage="1" xr:uid="{00000000-0002-0000-0700-000005000000}">
          <x14:formula1>
            <xm:f>ตัวเลือก!$A$43:$A$47</xm:f>
          </x14:formula1>
          <xm:sqref>B12</xm:sqref>
        </x14:dataValidation>
        <x14:dataValidation type="list" allowBlank="1" showInputMessage="1" showErrorMessage="1" xr:uid="{00000000-0002-0000-0700-000006000000}">
          <x14:formula1>
            <xm:f>ตัวเลือก!$C$43:$C$48</xm:f>
          </x14:formula1>
          <xm:sqref>B14</xm:sqref>
        </x14:dataValidation>
        <x14:dataValidation type="list" allowBlank="1" showInputMessage="1" showErrorMessage="1" xr:uid="{00000000-0002-0000-0700-000007000000}">
          <x14:formula1>
            <xm:f>ตัวเลือก!$C$34:$C$38</xm:f>
          </x14:formula1>
          <xm:sqref>B6</xm:sqref>
        </x14:dataValidation>
        <x14:dataValidation type="list" allowBlank="1" showInputMessage="1" showErrorMessage="1" xr:uid="{00000000-0002-0000-0700-000008000000}">
          <x14:formula1>
            <xm:f>ตัวเลือก!$A$34:$A$38</xm:f>
          </x14:formula1>
          <xm:sqref>B5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B2:W137"/>
  <sheetViews>
    <sheetView zoomScale="70" zoomScaleNormal="70" workbookViewId="0">
      <selection activeCell="J16" sqref="J16"/>
    </sheetView>
  </sheetViews>
  <sheetFormatPr defaultColWidth="8.75" defaultRowHeight="15.5" x14ac:dyDescent="0.35"/>
  <cols>
    <col min="1" max="1" width="2" style="71" customWidth="1"/>
    <col min="2" max="2" width="40.33203125" style="71" customWidth="1"/>
    <col min="3" max="3" width="7.08203125" style="71" bestFit="1" customWidth="1"/>
    <col min="4" max="4" width="27.33203125" style="71" customWidth="1"/>
    <col min="5" max="5" width="20.75" style="71" customWidth="1"/>
    <col min="6" max="7" width="8.75" style="71"/>
    <col min="8" max="8" width="35.5" style="71" customWidth="1"/>
    <col min="9" max="9" width="7.75" style="71" customWidth="1"/>
    <col min="10" max="10" width="3.5" style="71" customWidth="1"/>
    <col min="11" max="11" width="14.83203125" style="71" customWidth="1"/>
    <col min="12" max="17" width="8.75" style="71" customWidth="1"/>
    <col min="18" max="19" width="6.25" style="71" customWidth="1"/>
    <col min="20" max="20" width="4.33203125" style="71" bestFit="1" customWidth="1"/>
    <col min="21" max="21" width="56.58203125" style="71" customWidth="1"/>
    <col min="22" max="22" width="56.58203125" style="71" hidden="1" customWidth="1"/>
    <col min="23" max="16384" width="8.75" style="71"/>
  </cols>
  <sheetData>
    <row r="2" spans="2:23" x14ac:dyDescent="0.35">
      <c r="B2" s="68" t="s">
        <v>160</v>
      </c>
      <c r="C2" s="453">
        <f>IF('1สรุปข้อมูลพื้นฐาน'!D3&lt;&gt;"",'1สรุปข้อมูลพื้นฐาน'!D3,"ยังไม่บันทึกข้อมูล")</f>
        <v>45652</v>
      </c>
      <c r="D2" s="453"/>
      <c r="E2" s="453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70"/>
    </row>
    <row r="3" spans="2:23" x14ac:dyDescent="0.35">
      <c r="B3" s="68" t="s">
        <v>86</v>
      </c>
      <c r="C3" s="454" t="str">
        <f>IF('1สรุปข้อมูลพื้นฐาน'!D4&lt;&gt;"",'1สรุปข้อมูลพื้นฐาน'!D4,"ยังไม่บันทึกข้อมูล")</f>
        <v>ยังไม่บันทึกข้อมูล</v>
      </c>
      <c r="D3" s="454"/>
      <c r="E3" s="454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>
        <v>1.1000000000000001</v>
      </c>
      <c r="U3" s="72" t="s">
        <v>51</v>
      </c>
      <c r="V3" s="72" t="str">
        <f>T3&amp;" "&amp;U3</f>
        <v>1.1 สัดส่วนพื้นที่สีเขียวต่อพื้นที่ทั้งหมด</v>
      </c>
      <c r="W3" s="73"/>
    </row>
    <row r="4" spans="2:23" x14ac:dyDescent="0.35">
      <c r="B4" s="74" t="s">
        <v>32</v>
      </c>
      <c r="C4" s="454">
        <f>IF('1สรุปข้อมูลพื้นฐาน'!D15&lt;&gt;"ยังไม่บันทึกข้อมูล",'1สรุปข้อมูลพื้นฐาน'!D15,"ยังไม่บันทึกข้อมูล")</f>
        <v>0</v>
      </c>
      <c r="D4" s="454"/>
      <c r="E4" s="454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>
        <v>1.2</v>
      </c>
      <c r="U4" s="72" t="s">
        <v>52</v>
      </c>
      <c r="V4" s="72" t="str">
        <f t="shared" ref="V4:V36" si="0">T4&amp;" "&amp;U4</f>
        <v>1.2 ความหนาแน่นของไม้ยืนต้นในพื้นที่สีเขียว</v>
      </c>
      <c r="W4" s="73"/>
    </row>
    <row r="5" spans="2:23" x14ac:dyDescent="0.35">
      <c r="B5" s="75" t="s">
        <v>295</v>
      </c>
      <c r="C5" s="11" t="s">
        <v>49</v>
      </c>
      <c r="D5" s="455" t="s">
        <v>50</v>
      </c>
      <c r="E5" s="456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>
        <v>1.3</v>
      </c>
      <c r="U5" s="72" t="s">
        <v>297</v>
      </c>
      <c r="V5" s="72" t="str">
        <f t="shared" si="0"/>
        <v>1.3 ความหลากหลายของวิสัยพืช และสิ่งสนับสนุนที่อาศัยหรือสืบพันธุ์ของสัตว์</v>
      </c>
      <c r="W5" s="73"/>
    </row>
    <row r="6" spans="2:23" x14ac:dyDescent="0.35">
      <c r="B6" s="169" t="s">
        <v>22</v>
      </c>
      <c r="C6" s="165">
        <f>IF(ISNUMBER(คำนวณ!L90),คำนวณ!L90,"ยังไม่บันทึกข้อมูล")</f>
        <v>0</v>
      </c>
      <c r="D6" s="457">
        <v>25</v>
      </c>
      <c r="E6" s="458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>
        <v>1.4</v>
      </c>
      <c r="U6" s="72" t="s">
        <v>298</v>
      </c>
      <c r="V6" s="72" t="str">
        <f t="shared" si="0"/>
        <v>1.4 พื้นที่สีเขียวข้างเคียงและการเชื่อมต่อกับพื้นที่สีเขียวเคียง</v>
      </c>
      <c r="W6" s="73"/>
    </row>
    <row r="7" spans="2:23" x14ac:dyDescent="0.35">
      <c r="B7" s="170" t="s">
        <v>161</v>
      </c>
      <c r="C7" s="166">
        <f>IF(ISNUMBER(คำนวณ!L91),คำนวณ!L91,"ยังไม่บันทึกข้อมูล")</f>
        <v>0</v>
      </c>
      <c r="D7" s="451">
        <v>25</v>
      </c>
      <c r="E7" s="45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>
        <v>1.5</v>
      </c>
      <c r="U7" s="72" t="s">
        <v>53</v>
      </c>
      <c r="V7" s="72" t="str">
        <f t="shared" si="0"/>
        <v>1.5 สัดส่วนพื้นที่แหล่งน้ำต่อพื้นที่ทั้งหมด</v>
      </c>
      <c r="W7" s="73"/>
    </row>
    <row r="8" spans="2:23" x14ac:dyDescent="0.35">
      <c r="B8" s="171" t="s">
        <v>159</v>
      </c>
      <c r="C8" s="167">
        <f>IF(ISNUMBER(คำนวณ!L92),คำนวณ!L92,"ยังไม่บันทึกข้อมูล")</f>
        <v>0</v>
      </c>
      <c r="D8" s="465">
        <v>25</v>
      </c>
      <c r="E8" s="466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 t="str">
        <f t="shared" si="0"/>
        <v xml:space="preserve"> </v>
      </c>
      <c r="W8" s="73"/>
    </row>
    <row r="9" spans="2:23" x14ac:dyDescent="0.35">
      <c r="B9" s="172" t="s">
        <v>170</v>
      </c>
      <c r="C9" s="168">
        <f>IF(OR(C6:C8)&gt;=0,SUM(C6:C8),"ยังไม่บันทึกข้อมูล")</f>
        <v>0</v>
      </c>
      <c r="D9" s="467">
        <v>75</v>
      </c>
      <c r="E9" s="468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 t="str">
        <f t="shared" si="0"/>
        <v xml:space="preserve"> </v>
      </c>
      <c r="W9" s="73"/>
    </row>
    <row r="10" spans="2:23" x14ac:dyDescent="0.35">
      <c r="B10" s="172" t="s">
        <v>171</v>
      </c>
      <c r="C10" s="469" t="str">
        <f>IF(OR(C6&lt;&gt;0,C7&lt;&gt;0,C8&lt;&gt;0),IF(ISNUMBER(C9),C9/D9*100,"ข้อมูลไม่ถูกต้อง"),"ยังไม่ประเมิน")</f>
        <v>ยังไม่ประเมิน</v>
      </c>
      <c r="D10" s="469"/>
      <c r="E10" s="469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 t="str">
        <f t="shared" si="0"/>
        <v xml:space="preserve"> </v>
      </c>
      <c r="W10" s="73"/>
    </row>
    <row r="11" spans="2:23" x14ac:dyDescent="0.35">
      <c r="B11" s="172" t="s">
        <v>296</v>
      </c>
      <c r="C11" s="460" t="str">
        <f>IF(ISNUMBER(C10),
IF(C10&gt;=90,"ดีเยี่ยม",
IF(C10&gt;=70,"ดีมาก",
IF(C10&gt;=50,"ดี","มุ่งพัฒนา"))),"ข้อมูลไม่ครบถ้วน")</f>
        <v>ข้อมูลไม่ครบถ้วน</v>
      </c>
      <c r="D11" s="461"/>
      <c r="E11" s="461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 t="str">
        <f t="shared" si="0"/>
        <v xml:space="preserve"> </v>
      </c>
      <c r="W11" s="73"/>
    </row>
    <row r="12" spans="2:23" x14ac:dyDescent="0.35">
      <c r="B12" s="8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 t="str">
        <f t="shared" si="0"/>
        <v xml:space="preserve"> </v>
      </c>
      <c r="W12" s="73"/>
    </row>
    <row r="13" spans="2:23" x14ac:dyDescent="0.35">
      <c r="B13" s="8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 t="str">
        <f t="shared" si="0"/>
        <v xml:space="preserve"> </v>
      </c>
      <c r="W13" s="73"/>
    </row>
    <row r="14" spans="2:23" x14ac:dyDescent="0.35">
      <c r="B14" s="8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 t="str">
        <f t="shared" si="0"/>
        <v xml:space="preserve"> </v>
      </c>
      <c r="W14" s="73"/>
    </row>
    <row r="15" spans="2:23" x14ac:dyDescent="0.35">
      <c r="B15" s="8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str">
        <f t="shared" si="0"/>
        <v xml:space="preserve"> </v>
      </c>
      <c r="W15" s="73"/>
    </row>
    <row r="16" spans="2:23" x14ac:dyDescent="0.35">
      <c r="B16" s="8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 t="str">
        <f t="shared" si="0"/>
        <v xml:space="preserve"> </v>
      </c>
      <c r="W16" s="73"/>
    </row>
    <row r="17" spans="2:23" x14ac:dyDescent="0.35">
      <c r="B17" s="8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 t="str">
        <f t="shared" si="0"/>
        <v xml:space="preserve"> </v>
      </c>
      <c r="W17" s="73"/>
    </row>
    <row r="18" spans="2:23" x14ac:dyDescent="0.35">
      <c r="B18" s="8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>
        <v>2.1</v>
      </c>
      <c r="U18" s="72" t="s">
        <v>299</v>
      </c>
      <c r="V18" s="72" t="str">
        <f t="shared" si="0"/>
        <v>2.1 การดูดซับก๊าซคาร์บอนไดออกไซด์</v>
      </c>
      <c r="W18" s="73"/>
    </row>
    <row r="19" spans="2:23" x14ac:dyDescent="0.35">
      <c r="B19" s="8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>
        <v>2.2000000000000002</v>
      </c>
      <c r="U19" s="72" t="s">
        <v>63</v>
      </c>
      <c r="V19" s="72" t="str">
        <f t="shared" si="0"/>
        <v>2.2 การช่วยควบคุมอุณหภูมิ อากาศ และน้ำ</v>
      </c>
      <c r="W19" s="73"/>
    </row>
    <row r="20" spans="2:23" x14ac:dyDescent="0.35">
      <c r="B20" s="8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>
        <v>2.2999999999999998</v>
      </c>
      <c r="U20" s="72" t="s">
        <v>300</v>
      </c>
      <c r="V20" s="72" t="str">
        <f t="shared" si="0"/>
        <v>2.3 การเป็นแหล่งเรียนรู้ด้านสิ่งแวดล้อมและท่องเที่ยวเชิงนิเวศ</v>
      </c>
      <c r="W20" s="73"/>
    </row>
    <row r="21" spans="2:23" x14ac:dyDescent="0.35">
      <c r="B21" s="8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>
        <v>2.4</v>
      </c>
      <c r="U21" s="72" t="s">
        <v>301</v>
      </c>
      <c r="V21" s="72" t="str">
        <f t="shared" si="0"/>
        <v>2.4 กิจกรรมส่งเสริมสุขภาวะทางกาย ใจ และความสัมพันธ์ทางสังคม</v>
      </c>
      <c r="W21" s="73"/>
    </row>
    <row r="22" spans="2:23" x14ac:dyDescent="0.35">
      <c r="B22" s="8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>
        <v>2.5</v>
      </c>
      <c r="U22" s="72" t="s">
        <v>302</v>
      </c>
      <c r="V22" s="72" t="str">
        <f t="shared" si="0"/>
        <v>2.5 การใช้ประโยชน์จากผลผลิตในพื้นที่สีเขียวและสร้างงานสร้างอาชีพ</v>
      </c>
      <c r="W22" s="73"/>
    </row>
    <row r="23" spans="2:23" x14ac:dyDescent="0.35">
      <c r="B23" s="8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 t="str">
        <f t="shared" si="0"/>
        <v xml:space="preserve"> </v>
      </c>
      <c r="W23" s="73"/>
    </row>
    <row r="24" spans="2:23" x14ac:dyDescent="0.35">
      <c r="B24" s="8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 t="str">
        <f t="shared" si="0"/>
        <v xml:space="preserve"> </v>
      </c>
      <c r="W24" s="73"/>
    </row>
    <row r="25" spans="2:23" x14ac:dyDescent="0.35">
      <c r="B25" s="8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 t="str">
        <f t="shared" si="0"/>
        <v xml:space="preserve"> </v>
      </c>
      <c r="W25" s="73"/>
    </row>
    <row r="26" spans="2:23" x14ac:dyDescent="0.35">
      <c r="B26" s="8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 t="str">
        <f t="shared" si="0"/>
        <v xml:space="preserve"> </v>
      </c>
      <c r="W26" s="73"/>
    </row>
    <row r="27" spans="2:23" x14ac:dyDescent="0.35">
      <c r="B27" s="8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 t="str">
        <f t="shared" si="0"/>
        <v xml:space="preserve"> </v>
      </c>
      <c r="W27" s="73"/>
    </row>
    <row r="28" spans="2:23" x14ac:dyDescent="0.35">
      <c r="B28" s="8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 t="str">
        <f t="shared" si="0"/>
        <v xml:space="preserve"> </v>
      </c>
      <c r="W28" s="73"/>
    </row>
    <row r="29" spans="2:23" x14ac:dyDescent="0.35">
      <c r="B29" s="8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 t="str">
        <f t="shared" si="0"/>
        <v xml:space="preserve"> </v>
      </c>
      <c r="W29" s="73"/>
    </row>
    <row r="30" spans="2:23" x14ac:dyDescent="0.35">
      <c r="B30" s="8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 t="str">
        <f t="shared" si="0"/>
        <v xml:space="preserve"> </v>
      </c>
      <c r="W30" s="73"/>
    </row>
    <row r="31" spans="2:23" x14ac:dyDescent="0.35">
      <c r="B31" s="8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 t="str">
        <f t="shared" si="0"/>
        <v xml:space="preserve"> </v>
      </c>
      <c r="W31" s="73"/>
    </row>
    <row r="32" spans="2:23" x14ac:dyDescent="0.35">
      <c r="B32" s="8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>
        <v>3.1</v>
      </c>
      <c r="U32" s="72" t="s">
        <v>303</v>
      </c>
      <c r="V32" s="72" t="str">
        <f t="shared" si="0"/>
        <v>3.1 เอกสารแผนการจัดการพื้นที่สีเขียวอย่างยั่งยืน</v>
      </c>
      <c r="W32" s="73"/>
    </row>
    <row r="33" spans="2:23" x14ac:dyDescent="0.35">
      <c r="B33" s="8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>
        <v>3.2</v>
      </c>
      <c r="U33" s="72" t="s">
        <v>304</v>
      </c>
      <c r="V33" s="72" t="str">
        <f t="shared" si="0"/>
        <v>3.2 กิจกรรมต่าง ๆ ในการจัดการพื้นที่สีเขียว</v>
      </c>
      <c r="W33" s="73"/>
    </row>
    <row r="34" spans="2:23" x14ac:dyDescent="0.35">
      <c r="B34" s="8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>
        <v>3.3</v>
      </c>
      <c r="U34" s="72" t="s">
        <v>78</v>
      </c>
      <c r="V34" s="72" t="str">
        <f t="shared" si="0"/>
        <v>3.3 ฐานข้อมูลพื้นที่สีเขียวเพื่อการติดตามและประเมินผล</v>
      </c>
      <c r="W34" s="73"/>
    </row>
    <row r="35" spans="2:23" x14ac:dyDescent="0.35">
      <c r="B35" s="8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>
        <v>3.4</v>
      </c>
      <c r="U35" s="72" t="s">
        <v>81</v>
      </c>
      <c r="V35" s="72" t="str">
        <f t="shared" si="0"/>
        <v>3.4 การส่งเสริมการมีส่วนร่วม และมีเครือข่ายความร่วมมือเพื่อการจัดการพื้นที่สีเขียว</v>
      </c>
      <c r="W35" s="73"/>
    </row>
    <row r="36" spans="2:23" x14ac:dyDescent="0.35">
      <c r="B36" s="8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>
        <v>3.5</v>
      </c>
      <c r="U36" s="72" t="s">
        <v>305</v>
      </c>
      <c r="V36" s="72" t="str">
        <f t="shared" si="0"/>
        <v>3.5 การส่งเสริมการปรับตัวต่อการเปลี่ยนแปลง สภาพภูมิอากาศ</v>
      </c>
      <c r="W36" s="73"/>
    </row>
    <row r="37" spans="2:23" x14ac:dyDescent="0.35">
      <c r="B37" s="8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3"/>
    </row>
    <row r="38" spans="2:23" x14ac:dyDescent="0.35">
      <c r="B38" s="8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3"/>
    </row>
    <row r="39" spans="2:23" x14ac:dyDescent="0.35">
      <c r="B39" s="8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3"/>
    </row>
    <row r="40" spans="2:23" x14ac:dyDescent="0.35">
      <c r="B40" s="8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 t="s">
        <v>315</v>
      </c>
      <c r="W40" s="73"/>
    </row>
    <row r="41" spans="2:23" x14ac:dyDescent="0.35">
      <c r="B41" s="8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 t="s">
        <v>316</v>
      </c>
      <c r="W41" s="73"/>
    </row>
    <row r="42" spans="2:23" x14ac:dyDescent="0.35">
      <c r="B42" s="8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 t="s">
        <v>317</v>
      </c>
      <c r="W42" s="73"/>
    </row>
    <row r="43" spans="2:23" x14ac:dyDescent="0.35">
      <c r="B43" s="8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 t="s">
        <v>318</v>
      </c>
      <c r="W43" s="73"/>
    </row>
    <row r="44" spans="2:23" x14ac:dyDescent="0.35">
      <c r="B44" s="8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 t="s">
        <v>319</v>
      </c>
      <c r="W44" s="73"/>
    </row>
    <row r="45" spans="2:23" x14ac:dyDescent="0.35">
      <c r="B45" s="8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 t="s">
        <v>320</v>
      </c>
      <c r="W45" s="73"/>
    </row>
    <row r="46" spans="2:23" x14ac:dyDescent="0.35">
      <c r="B46" s="8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 t="s">
        <v>320</v>
      </c>
      <c r="W46" s="73"/>
    </row>
    <row r="47" spans="2:23" x14ac:dyDescent="0.35">
      <c r="B47" s="8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 t="s">
        <v>320</v>
      </c>
      <c r="W47" s="73"/>
    </row>
    <row r="48" spans="2:23" x14ac:dyDescent="0.35">
      <c r="B48" s="8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 t="s">
        <v>320</v>
      </c>
      <c r="W48" s="73"/>
    </row>
    <row r="49" spans="2:23" x14ac:dyDescent="0.35">
      <c r="B49" s="8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 t="s">
        <v>320</v>
      </c>
      <c r="W49" s="73"/>
    </row>
    <row r="50" spans="2:23" x14ac:dyDescent="0.35">
      <c r="B50" s="8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 t="s">
        <v>320</v>
      </c>
      <c r="W50" s="73"/>
    </row>
    <row r="51" spans="2:23" x14ac:dyDescent="0.35">
      <c r="B51" s="8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 t="s">
        <v>320</v>
      </c>
      <c r="W51" s="73"/>
    </row>
    <row r="52" spans="2:23" x14ac:dyDescent="0.35">
      <c r="B52" s="8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 t="s">
        <v>320</v>
      </c>
      <c r="W52" s="73"/>
    </row>
    <row r="53" spans="2:23" x14ac:dyDescent="0.35">
      <c r="B53" s="8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 t="s">
        <v>320</v>
      </c>
      <c r="W53" s="73"/>
    </row>
    <row r="54" spans="2:23" x14ac:dyDescent="0.35">
      <c r="B54" s="8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 t="s">
        <v>320</v>
      </c>
      <c r="W54" s="73"/>
    </row>
    <row r="55" spans="2:23" x14ac:dyDescent="0.35">
      <c r="B55" s="8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 t="s">
        <v>321</v>
      </c>
      <c r="W55" s="73"/>
    </row>
    <row r="56" spans="2:23" x14ac:dyDescent="0.35">
      <c r="B56" s="8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 t="s">
        <v>322</v>
      </c>
      <c r="W56" s="73"/>
    </row>
    <row r="57" spans="2:23" x14ac:dyDescent="0.35">
      <c r="B57" s="8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 t="s">
        <v>323</v>
      </c>
      <c r="W57" s="73"/>
    </row>
    <row r="58" spans="2:23" x14ac:dyDescent="0.35">
      <c r="B58" s="8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 t="s">
        <v>324</v>
      </c>
      <c r="W58" s="73"/>
    </row>
    <row r="59" spans="2:23" x14ac:dyDescent="0.35">
      <c r="B59" s="8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 t="s">
        <v>325</v>
      </c>
      <c r="W59" s="73"/>
    </row>
    <row r="60" spans="2:23" x14ac:dyDescent="0.35">
      <c r="B60" s="8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 t="s">
        <v>320</v>
      </c>
      <c r="W60" s="73"/>
    </row>
    <row r="61" spans="2:23" x14ac:dyDescent="0.35">
      <c r="B61" s="8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 t="s">
        <v>320</v>
      </c>
      <c r="W61" s="73"/>
    </row>
    <row r="62" spans="2:23" x14ac:dyDescent="0.35">
      <c r="B62" s="8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 t="s">
        <v>320</v>
      </c>
      <c r="W62" s="73"/>
    </row>
    <row r="63" spans="2:23" x14ac:dyDescent="0.35">
      <c r="B63" s="8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 t="s">
        <v>320</v>
      </c>
      <c r="W63" s="73"/>
    </row>
    <row r="64" spans="2:23" x14ac:dyDescent="0.35">
      <c r="B64" s="8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 t="s">
        <v>320</v>
      </c>
      <c r="W64" s="73"/>
    </row>
    <row r="65" spans="2:23" x14ac:dyDescent="0.35">
      <c r="B65" s="8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 t="s">
        <v>320</v>
      </c>
      <c r="W65" s="73"/>
    </row>
    <row r="66" spans="2:23" x14ac:dyDescent="0.35">
      <c r="B66" s="8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 t="s">
        <v>320</v>
      </c>
      <c r="W66" s="73"/>
    </row>
    <row r="67" spans="2:23" x14ac:dyDescent="0.35">
      <c r="B67" s="8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 t="s">
        <v>320</v>
      </c>
      <c r="W67" s="73"/>
    </row>
    <row r="68" spans="2:23" x14ac:dyDescent="0.35">
      <c r="B68" s="8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 t="s">
        <v>320</v>
      </c>
      <c r="W68" s="73"/>
    </row>
    <row r="69" spans="2:23" x14ac:dyDescent="0.35">
      <c r="B69" s="8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 t="s">
        <v>326</v>
      </c>
      <c r="W69" s="73"/>
    </row>
    <row r="70" spans="2:23" x14ac:dyDescent="0.35">
      <c r="B70" s="8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 t="s">
        <v>327</v>
      </c>
      <c r="W70" s="73"/>
    </row>
    <row r="71" spans="2:23" x14ac:dyDescent="0.35">
      <c r="B71" s="8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 t="s">
        <v>328</v>
      </c>
      <c r="W71" s="73"/>
    </row>
    <row r="72" spans="2:23" x14ac:dyDescent="0.35">
      <c r="B72" s="8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 t="s">
        <v>329</v>
      </c>
      <c r="W72" s="73"/>
    </row>
    <row r="73" spans="2:23" x14ac:dyDescent="0.35">
      <c r="B73" s="8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 t="s">
        <v>330</v>
      </c>
      <c r="W73" s="73"/>
    </row>
    <row r="74" spans="2:23" x14ac:dyDescent="0.35">
      <c r="B74" s="8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3"/>
    </row>
    <row r="75" spans="2:23" x14ac:dyDescent="0.35">
      <c r="B75" s="8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3"/>
    </row>
    <row r="76" spans="2:23" x14ac:dyDescent="0.35">
      <c r="B76" s="8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3"/>
    </row>
    <row r="77" spans="2:23" x14ac:dyDescent="0.35">
      <c r="B77" s="8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3"/>
    </row>
    <row r="78" spans="2:23" x14ac:dyDescent="0.35">
      <c r="B78" s="8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3"/>
    </row>
    <row r="79" spans="2:23" x14ac:dyDescent="0.35">
      <c r="B79" s="8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3"/>
    </row>
    <row r="80" spans="2:23" x14ac:dyDescent="0.35">
      <c r="B80" s="8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3"/>
    </row>
    <row r="81" spans="2:23" x14ac:dyDescent="0.35">
      <c r="B81" s="8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3"/>
    </row>
    <row r="82" spans="2:23" x14ac:dyDescent="0.35">
      <c r="B82" s="8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3"/>
    </row>
    <row r="83" spans="2:23" x14ac:dyDescent="0.35">
      <c r="B83" s="8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2:23" x14ac:dyDescent="0.35">
      <c r="B84" s="8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3"/>
    </row>
    <row r="85" spans="2:23" x14ac:dyDescent="0.35">
      <c r="B85" s="8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3"/>
    </row>
    <row r="86" spans="2:23" x14ac:dyDescent="0.35">
      <c r="B86" s="8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3"/>
    </row>
    <row r="87" spans="2:23" x14ac:dyDescent="0.35">
      <c r="B87" s="8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3"/>
    </row>
    <row r="88" spans="2:23" x14ac:dyDescent="0.35">
      <c r="B88" s="8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3"/>
    </row>
    <row r="89" spans="2:23" x14ac:dyDescent="0.35">
      <c r="B89" s="8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3"/>
    </row>
    <row r="90" spans="2:23" x14ac:dyDescent="0.35">
      <c r="B90" s="8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3"/>
    </row>
    <row r="91" spans="2:23" x14ac:dyDescent="0.35">
      <c r="B91" s="8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3"/>
    </row>
    <row r="92" spans="2:23" x14ac:dyDescent="0.35">
      <c r="B92" s="8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3"/>
    </row>
    <row r="93" spans="2:23" x14ac:dyDescent="0.35">
      <c r="B93" s="8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3"/>
    </row>
    <row r="94" spans="2:23" x14ac:dyDescent="0.35">
      <c r="B94" s="8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3"/>
    </row>
    <row r="95" spans="2:23" x14ac:dyDescent="0.35">
      <c r="B95" s="8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3"/>
    </row>
    <row r="96" spans="2:23" x14ac:dyDescent="0.35">
      <c r="B96" s="8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3"/>
    </row>
    <row r="97" spans="2:23" x14ac:dyDescent="0.35">
      <c r="B97" s="8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3"/>
    </row>
    <row r="98" spans="2:23" x14ac:dyDescent="0.35">
      <c r="B98" s="8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3"/>
    </row>
    <row r="99" spans="2:23" x14ac:dyDescent="0.35">
      <c r="B99" s="8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3"/>
    </row>
    <row r="100" spans="2:23" x14ac:dyDescent="0.35">
      <c r="B100" s="8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3"/>
    </row>
    <row r="101" spans="2:23" x14ac:dyDescent="0.35">
      <c r="B101" s="8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3"/>
    </row>
    <row r="102" spans="2:23" x14ac:dyDescent="0.35">
      <c r="B102" s="8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3"/>
    </row>
    <row r="103" spans="2:23" x14ac:dyDescent="0.35">
      <c r="B103" s="8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3"/>
    </row>
    <row r="104" spans="2:23" x14ac:dyDescent="0.35">
      <c r="B104" s="8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3"/>
    </row>
    <row r="105" spans="2:23" x14ac:dyDescent="0.35">
      <c r="B105" s="8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3"/>
    </row>
    <row r="106" spans="2:23" x14ac:dyDescent="0.35">
      <c r="B106" s="8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3"/>
    </row>
    <row r="107" spans="2:23" x14ac:dyDescent="0.35">
      <c r="B107" s="8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3"/>
    </row>
    <row r="108" spans="2:23" x14ac:dyDescent="0.35">
      <c r="B108" s="8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3"/>
    </row>
    <row r="109" spans="2:23" x14ac:dyDescent="0.35">
      <c r="B109" s="8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3"/>
    </row>
    <row r="110" spans="2:23" x14ac:dyDescent="0.35">
      <c r="B110" s="8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3"/>
    </row>
    <row r="111" spans="2:23" x14ac:dyDescent="0.35">
      <c r="B111" s="8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3"/>
    </row>
    <row r="112" spans="2:23" x14ac:dyDescent="0.35">
      <c r="B112" s="8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</row>
    <row r="113" spans="2:23" x14ac:dyDescent="0.35">
      <c r="B113" s="8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3"/>
    </row>
    <row r="114" spans="2:23" x14ac:dyDescent="0.35">
      <c r="B114" s="8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3"/>
    </row>
    <row r="115" spans="2:23" x14ac:dyDescent="0.35">
      <c r="B115" s="8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3"/>
    </row>
    <row r="116" spans="2:23" x14ac:dyDescent="0.35">
      <c r="B116" s="8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3"/>
    </row>
    <row r="117" spans="2:23" x14ac:dyDescent="0.35">
      <c r="B117" s="8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3"/>
    </row>
    <row r="118" spans="2:23" x14ac:dyDescent="0.35">
      <c r="B118" s="8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3"/>
    </row>
    <row r="119" spans="2:23" x14ac:dyDescent="0.35">
      <c r="B119" s="8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3"/>
    </row>
    <row r="120" spans="2:23" x14ac:dyDescent="0.35">
      <c r="B120" s="8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3"/>
    </row>
    <row r="121" spans="2:23" x14ac:dyDescent="0.35">
      <c r="B121" s="8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3"/>
    </row>
    <row r="122" spans="2:23" x14ac:dyDescent="0.35">
      <c r="B122" s="8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3"/>
    </row>
    <row r="123" spans="2:23" x14ac:dyDescent="0.35">
      <c r="B123" s="8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3"/>
    </row>
    <row r="124" spans="2:23" x14ac:dyDescent="0.35">
      <c r="B124" s="8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3"/>
    </row>
    <row r="125" spans="2:23" x14ac:dyDescent="0.35">
      <c r="B125" s="8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2:23" x14ac:dyDescent="0.35">
      <c r="B126" s="8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3"/>
    </row>
    <row r="127" spans="2:23" x14ac:dyDescent="0.35">
      <c r="B127" s="83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70"/>
    </row>
    <row r="128" spans="2:23" hidden="1" x14ac:dyDescent="0.35">
      <c r="B128" s="84" t="s">
        <v>194</v>
      </c>
      <c r="C128" s="462" t="s">
        <v>33</v>
      </c>
      <c r="D128" s="463"/>
      <c r="E128" s="464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3"/>
    </row>
    <row r="129" spans="2:23" hidden="1" x14ac:dyDescent="0.35">
      <c r="B129" s="75" t="s">
        <v>87</v>
      </c>
      <c r="C129" s="11" t="s">
        <v>49</v>
      </c>
      <c r="D129" s="470" t="s">
        <v>50</v>
      </c>
      <c r="E129" s="470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3"/>
    </row>
    <row r="130" spans="2:23" hidden="1" x14ac:dyDescent="0.35">
      <c r="B130" s="76" t="s">
        <v>22</v>
      </c>
      <c r="C130" s="77">
        <f>IF(C$128=ตัวเลือก!A$8,"ยังไม่บันทึกข้อมูล",
IF(C$128=ตัวเลือก!A$2,คำนวณ!B165,
IF(C$128=ตัวเลือก!A$3,คำนวณ!C165,
IF(C$128=ตัวเลือก!A$4,คำนวณ!D165,
IF(C$128=ตัวเลือก!A$5,คำนวณ!E165,
IF(C$128=ตัวเลือก!A$6,คำนวณ!F165,คำนวณ!G165))))))</f>
        <v>0</v>
      </c>
      <c r="D130" s="471">
        <f>IF(C$128=ตัวเลือก!A$8,"ยังไม่บันทึกข้อมูล",
IF(C$128=ตัวเลือก!A$2,คำนวณ!B170,
IF(C$128=ตัวเลือก!A$3,คำนวณ!C170,
IF(C$128=ตัวเลือก!A$4,คำนวณ!D170,
IF(C$128=ตัวเลือก!A$5,คำนวณ!E170,
IF(C$128=ตัวเลือก!A$6,คำนวณ!F170,คำนวณ!G170))))))</f>
        <v>30</v>
      </c>
      <c r="E130" s="471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3"/>
    </row>
    <row r="131" spans="2:23" hidden="1" x14ac:dyDescent="0.35">
      <c r="B131" s="78" t="s">
        <v>161</v>
      </c>
      <c r="C131" s="79">
        <f>IF(C$128=ตัวเลือก!A$8,"ยังไม่บันทึกข้อมูล",
IF(C$128=ตัวเลือก!A$2,คำนวณ!B166,
IF(C$128=ตัวเลือก!A$3,คำนวณ!C166,
IF(C$128=ตัวเลือก!A$4,คำนวณ!D166,
IF(C$128=ตัวเลือก!A$5,คำนวณ!E166,
IF(C$128=ตัวเลือก!A$6,คำนวณ!F166,คำนวณ!G166))))))</f>
        <v>0</v>
      </c>
      <c r="D131" s="472">
        <f>IF(C$128=ตัวเลือก!A$8,"ยังไม่บันทึกข้อมูล",
IF(C$128=ตัวเลือก!A$2,คำนวณ!B171,
IF(C$128=ตัวเลือก!A$3,คำนวณ!C171,
IF(C$128=ตัวเลือก!A$4,คำนวณ!D171,
IF(C$128=ตัวเลือก!A$5,คำนวณ!E171,
IF(C$128=ตัวเลือก!A$6,คำนวณ!F171,คำนวณ!G171))))))</f>
        <v>35</v>
      </c>
      <c r="E131" s="4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3"/>
    </row>
    <row r="132" spans="2:23" hidden="1" x14ac:dyDescent="0.35">
      <c r="B132" s="80" t="s">
        <v>159</v>
      </c>
      <c r="C132" s="81">
        <f>IF(C$128=ตัวเลือก!A$8,"ยังไม่บันทึกข้อมูล",
IF(C$128=ตัวเลือก!A$2,คำนวณ!B167,
IF(C$128=ตัวเลือก!A$3,คำนวณ!C167,
IF(C$128=ตัวเลือก!A$4,คำนวณ!D167,
IF(C$128=ตัวเลือก!A$5,คำนวณ!E167,
IF(C$128=ตัวเลือก!A$6,คำนวณ!F167,คำนวณ!G167))))))</f>
        <v>0</v>
      </c>
      <c r="D132" s="473">
        <f>IF(C$128=ตัวเลือก!A$8,"ยังไม่บันทึกข้อมูล",
IF(C$128=ตัวเลือก!A$2,คำนวณ!B172,
IF(C$128=ตัวเลือก!A$3,คำนวณ!C172,
IF(C$128=ตัวเลือก!A$4,คำนวณ!D172,
IF(C$128=ตัวเลือก!A$5,คำนวณ!E172,
IF(C$128=ตัวเลือก!A$6,คำนวณ!F172,คำนวณ!G172))))))</f>
        <v>35</v>
      </c>
      <c r="E132" s="473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3"/>
    </row>
    <row r="133" spans="2:23" hidden="1" x14ac:dyDescent="0.35">
      <c r="B133" s="75" t="s">
        <v>170</v>
      </c>
      <c r="C133" s="85">
        <f>IF(OR(C130&lt;&gt;"ยังไม่บันทึกข้อมูล",C131&lt;&gt;"ยังไม่บันทึกข้อมูล",C132&lt;&gt;"ยังไม่บันทึกข้อมูล"),SUM(C130:C132),"ยังไม่บันทึกข้อมูล")</f>
        <v>0</v>
      </c>
      <c r="D133" s="474">
        <f>IF(OR(D130&lt;&gt;"ยังไม่บันทึกข้อมูล",D131&lt;&gt;"ยังไม่บันทึกข้อมูล",D132&lt;&gt;"ยังไม่บันทึกข้อมูล"),SUM(D130:E132),"ยังไม่บันทึกข้อมูล")</f>
        <v>100</v>
      </c>
      <c r="E133" s="474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3"/>
    </row>
    <row r="134" spans="2:23" hidden="1" x14ac:dyDescent="0.35">
      <c r="B134" s="75" t="s">
        <v>171</v>
      </c>
      <c r="C134" s="459" t="str">
        <f>IF(OR(C130&lt;&gt;0,C131&lt;&gt;0,C132&lt;&gt;0),IF(ISNUMBER(C133),C133/D133*100,"ข้อมูลไม่ถูกต้อง"),"ยังไม่ประเมิน")</f>
        <v>ยังไม่ประเมิน</v>
      </c>
      <c r="D134" s="459"/>
      <c r="E134" s="459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3"/>
    </row>
    <row r="135" spans="2:23" hidden="1" x14ac:dyDescent="0.35">
      <c r="B135" s="75" t="s">
        <v>89</v>
      </c>
      <c r="C135" s="460" t="str">
        <f>IF(ISNUMBER(C134),
IF(C134&gt;=90,"ดีเยี่ยม",
IF(C134&gt;=70,"ดีมาก",
IF(C134&gt;=50,"ดี","มุ่งพัฒนา"))),"ข้อมูลไม่ถูกต้อง")</f>
        <v>ข้อมูลไม่ถูกต้อง</v>
      </c>
      <c r="D135" s="461"/>
      <c r="E135" s="461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3"/>
    </row>
    <row r="136" spans="2:23" hidden="1" x14ac:dyDescent="0.35">
      <c r="B136" s="8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3"/>
    </row>
    <row r="137" spans="2:23" hidden="1" x14ac:dyDescent="0.35">
      <c r="B137" s="86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8"/>
    </row>
  </sheetData>
  <sheetProtection sheet="1" objects="1" scenarios="1"/>
  <mergeCells count="18">
    <mergeCell ref="C134:E134"/>
    <mergeCell ref="C135:E135"/>
    <mergeCell ref="C128:E128"/>
    <mergeCell ref="D8:E8"/>
    <mergeCell ref="D9:E9"/>
    <mergeCell ref="C11:E11"/>
    <mergeCell ref="C10:E10"/>
    <mergeCell ref="D129:E129"/>
    <mergeCell ref="D130:E130"/>
    <mergeCell ref="D131:E131"/>
    <mergeCell ref="D132:E132"/>
    <mergeCell ref="D133:E133"/>
    <mergeCell ref="D7:E7"/>
    <mergeCell ref="C2:E2"/>
    <mergeCell ref="C3:E3"/>
    <mergeCell ref="C4:E4"/>
    <mergeCell ref="D5:E5"/>
    <mergeCell ref="D6:E6"/>
  </mergeCells>
  <conditionalFormatting sqref="C11:E11">
    <cfRule type="cellIs" dxfId="9" priority="6" operator="equal">
      <formula>"ข้อมูลไม่ถูกต้อง"</formula>
    </cfRule>
    <cfRule type="cellIs" dxfId="8" priority="7" operator="equal">
      <formula>"มุ่งพัฒนา"</formula>
    </cfRule>
    <cfRule type="cellIs" dxfId="7" priority="8" operator="equal">
      <formula>"ดี"</formula>
    </cfRule>
    <cfRule type="cellIs" dxfId="6" priority="9" operator="equal">
      <formula>"ดีมาก"</formula>
    </cfRule>
    <cfRule type="cellIs" dxfId="5" priority="10" operator="equal">
      <formula>"ดีเยี่ยม"</formula>
    </cfRule>
  </conditionalFormatting>
  <conditionalFormatting sqref="C135:E135">
    <cfRule type="cellIs" dxfId="4" priority="1" operator="equal">
      <formula>"ข้อมูลไม่ถูกต้อง"</formula>
    </cfRule>
    <cfRule type="cellIs" dxfId="3" priority="2" operator="equal">
      <formula>"มุ่งพัฒนา"</formula>
    </cfRule>
    <cfRule type="cellIs" dxfId="2" priority="3" operator="equal">
      <formula>"ดี"</formula>
    </cfRule>
    <cfRule type="cellIs" dxfId="1" priority="4" operator="equal">
      <formula>"ดีมาก"</formula>
    </cfRule>
    <cfRule type="cellIs" dxfId="0" priority="5" operator="equal">
      <formula>"ดีเยี่ยม"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ตัวเลือก!$A$2:$A$8</xm:f>
          </x14:formula1>
          <xm:sqref>C128:E128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A855-18A1-4247-B8E1-006393646EF4}">
  <sheetPr>
    <pageSetUpPr fitToPage="1"/>
  </sheetPr>
  <dimension ref="A1:FN1005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6" sqref="I6"/>
    </sheetView>
  </sheetViews>
  <sheetFormatPr defaultColWidth="8.75" defaultRowHeight="15.5" x14ac:dyDescent="0.45"/>
  <cols>
    <col min="1" max="1" width="5.25" style="34" bestFit="1" customWidth="1"/>
    <col min="2" max="3" width="8.25" style="34" customWidth="1"/>
    <col min="4" max="4" width="9.75" style="34" customWidth="1"/>
    <col min="5" max="5" width="21.75" style="34" customWidth="1"/>
    <col min="6" max="7" width="15.25" style="89" customWidth="1"/>
    <col min="8" max="8" width="12.25" style="151" customWidth="1"/>
    <col min="9" max="9" width="14.75" style="34" customWidth="1"/>
    <col min="10" max="10" width="15.25" style="34" hidden="1" customWidth="1"/>
    <col min="11" max="11" width="25" style="34" customWidth="1"/>
    <col min="12" max="12" width="15.83203125" style="34" customWidth="1"/>
    <col min="13" max="13" width="20.5" style="34" customWidth="1"/>
    <col min="14" max="17" width="21.75" style="34" hidden="1" customWidth="1"/>
    <col min="18" max="18" width="20" style="34" hidden="1" customWidth="1"/>
    <col min="19" max="19" width="14.33203125" style="34" hidden="1" customWidth="1"/>
    <col min="20" max="20" width="14" style="34" hidden="1" customWidth="1"/>
    <col min="21" max="21" width="28.25" style="34" hidden="1" customWidth="1"/>
    <col min="22" max="22" width="24.08203125" style="34" hidden="1" customWidth="1"/>
    <col min="23" max="23" width="21.75" style="34" hidden="1" customWidth="1"/>
    <col min="24" max="24" width="32" style="34" hidden="1" customWidth="1"/>
    <col min="25" max="25" width="26.33203125" style="34" hidden="1" customWidth="1"/>
    <col min="26" max="27" width="19.25" style="34" hidden="1" customWidth="1"/>
    <col min="28" max="34" width="0" style="34" hidden="1" customWidth="1"/>
    <col min="35" max="35" width="2.5" style="34" customWidth="1"/>
    <col min="36" max="16384" width="8.75" style="34"/>
  </cols>
  <sheetData>
    <row r="1" spans="1:170" s="188" customFormat="1" x14ac:dyDescent="0.45">
      <c r="F1" s="186"/>
      <c r="G1" s="186"/>
      <c r="H1" s="187"/>
      <c r="AI1" s="34"/>
      <c r="AJ1" s="270" t="s">
        <v>422</v>
      </c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</row>
    <row r="2" spans="1:170" x14ac:dyDescent="0.45">
      <c r="A2" s="188"/>
      <c r="B2" s="188"/>
      <c r="C2" s="181" t="s">
        <v>221</v>
      </c>
      <c r="D2" s="194"/>
      <c r="E2" s="182"/>
      <c r="F2" s="191"/>
      <c r="G2" s="190" t="s">
        <v>275</v>
      </c>
      <c r="H2" s="187" t="s">
        <v>459</v>
      </c>
      <c r="I2" s="188" t="s">
        <v>460</v>
      </c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AJ2" s="270" t="s">
        <v>423</v>
      </c>
    </row>
    <row r="3" spans="1:170" ht="30" customHeight="1" x14ac:dyDescent="0.45">
      <c r="A3" s="188"/>
      <c r="B3" s="188"/>
      <c r="C3" s="192" t="s">
        <v>273</v>
      </c>
      <c r="D3" s="193"/>
      <c r="E3" s="193"/>
      <c r="F3" s="63"/>
      <c r="G3" s="183" t="s">
        <v>15</v>
      </c>
      <c r="H3" s="282" t="s">
        <v>461</v>
      </c>
      <c r="I3" s="283" t="s">
        <v>462</v>
      </c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9">
        <f>SUM(X6:X1005)</f>
        <v>0</v>
      </c>
      <c r="Y3" s="188"/>
    </row>
    <row r="4" spans="1:170" s="188" customFormat="1" ht="16" thickBot="1" x14ac:dyDescent="0.5">
      <c r="F4" s="186"/>
      <c r="G4" s="186"/>
      <c r="H4" s="187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</row>
    <row r="5" spans="1:170" s="185" customFormat="1" ht="46.5" x14ac:dyDescent="0.45">
      <c r="A5" s="284" t="s">
        <v>0</v>
      </c>
      <c r="B5" s="284" t="s">
        <v>222</v>
      </c>
      <c r="C5" s="284" t="s">
        <v>553</v>
      </c>
      <c r="D5" s="284" t="s">
        <v>24</v>
      </c>
      <c r="E5" s="284" t="s">
        <v>224</v>
      </c>
      <c r="F5" s="284" t="s">
        <v>220</v>
      </c>
      <c r="G5" s="284" t="s">
        <v>219</v>
      </c>
      <c r="H5" s="284" t="s">
        <v>189</v>
      </c>
      <c r="I5" s="284" t="s">
        <v>233</v>
      </c>
      <c r="J5" s="285" t="s">
        <v>190</v>
      </c>
      <c r="K5" s="286" t="s">
        <v>225</v>
      </c>
      <c r="L5" s="287" t="s">
        <v>25</v>
      </c>
      <c r="M5" s="288" t="s">
        <v>234</v>
      </c>
      <c r="N5" s="195" t="s">
        <v>26</v>
      </c>
      <c r="O5" s="184" t="s">
        <v>27</v>
      </c>
      <c r="P5" s="184" t="s">
        <v>28</v>
      </c>
      <c r="Q5" s="184" t="s">
        <v>29</v>
      </c>
      <c r="R5" s="184" t="s">
        <v>229</v>
      </c>
      <c r="S5" s="184" t="s">
        <v>230</v>
      </c>
      <c r="T5" s="184" t="s">
        <v>30</v>
      </c>
      <c r="U5" s="184" t="s">
        <v>226</v>
      </c>
      <c r="V5" s="184" t="s">
        <v>227</v>
      </c>
      <c r="W5" s="184" t="s">
        <v>228</v>
      </c>
      <c r="X5" s="184" t="s">
        <v>277</v>
      </c>
      <c r="Y5" s="184" t="s">
        <v>17</v>
      </c>
      <c r="Z5" s="184" t="s">
        <v>16</v>
      </c>
      <c r="AA5" s="184" t="s">
        <v>274</v>
      </c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</row>
    <row r="6" spans="1:170" ht="24" customHeight="1" x14ac:dyDescent="0.45">
      <c r="A6" s="289">
        <v>1</v>
      </c>
      <c r="B6" s="289">
        <v>1</v>
      </c>
      <c r="C6" s="289"/>
      <c r="D6" s="289"/>
      <c r="E6" s="289"/>
      <c r="F6" s="290"/>
      <c r="G6" s="290"/>
      <c r="H6" s="291"/>
      <c r="I6" s="289"/>
      <c r="J6" s="292" t="str">
        <f>IF(H6="","รอข้อมูลคอลัมน์ H",
IF(H6/PI()&gt;=4.5,H6/PI(),"ไม่นำมาคำนวณ"))</f>
        <v>รอข้อมูลคอลัมน์ H</v>
      </c>
      <c r="K6" s="291"/>
      <c r="L6" s="291"/>
      <c r="M6" s="291"/>
      <c r="N6" s="196" t="str" cm="1">
        <f t="array" ref="N6">IF(AND(K6:M6=""),"ยังไม่บันทึกข้อมูล",
IF(M6&lt;&gt;"",
IF(M6&gt;=1.3,M6,"เป็นไม้พุ่ม"),
IF(K6+L6&gt;=1.3,K6+L6,"เป็นไม้พุ่ม")))</f>
        <v>ยังไม่บันทึกข้อมูล</v>
      </c>
      <c r="O6" s="149" t="str">
        <f>IF(AND(ISNUMBER(J6),ISNUMBER(N6)),0.0396*(((J6)*N6))^0.933,"ข้อมูลไม่ถูกต้อง")</f>
        <v>ข้อมูลไม่ถูกต้อง</v>
      </c>
      <c r="P6" s="149" t="str">
        <f>IF(AND(ISNUMBER(J6),ISNUMBER(N6)),0.00349*(((J6^2)*N6))^1.03,"ข้อมูลไม่ถูกต้อง")</f>
        <v>ข้อมูลไม่ถูกต้อง</v>
      </c>
      <c r="Q6" s="149" t="str">
        <f>IF(AND(ISNUMBER(O6),ISNUMBER(P6)),(1/((28/(O6+P6))+0.025)),"ข้อมูลไม่ถูกต้อง")</f>
        <v>ข้อมูลไม่ถูกต้อง</v>
      </c>
      <c r="R6" s="149" t="str">
        <f>IF(AND(O6&lt;&gt;"ข้อมูลไม่ถูกต้อง",P6&lt;&gt;"ข้อมูลไม่ถูกต้อง",Q6&lt;&gt;"ข้อมูลไม่ถูกต้อง"),O6+P6+Q6,"ข้อมูลไม่ถูกต้อง")</f>
        <v>ข้อมูลไม่ถูกต้อง</v>
      </c>
      <c r="S6" s="149" t="str">
        <f>IF(ISNUMBER(R6),
IF(H$2=ตัวเลือก!A$30,"ยังไม่บันทึกข้อมูล",R6*0.27),"ข้อมูลไม่ถูกต้อง")</f>
        <v>ข้อมูลไม่ถูกต้อง</v>
      </c>
      <c r="T6" s="149" t="str">
        <f>IF(AND(ISNUMBER(R6),ISNUMBER(S6)),R6+S6,"ข้อมูลไม่ถูกต้อง")</f>
        <v>ข้อมูลไม่ถูกต้อง</v>
      </c>
      <c r="U6" s="149" t="str">
        <f>IF(ISNUMBER(R6),
IF(H$2=ตัวเลือก!A$30,"ยังไม่บันทึกข้อมูล",R6*0.47),"ข้อมูลไม่ถูกต้อง")</f>
        <v>ข้อมูลไม่ถูกต้อง</v>
      </c>
      <c r="V6" s="149" t="str">
        <f>IF(ISNUMBER(S6),
IF(H$2=ตัวเลือก!A$30,"ยังไม่บันทึกข้อมูล",S6*0.47),"ข้อมูลไม่ถูกต้อง")</f>
        <v>ข้อมูลไม่ถูกต้อง</v>
      </c>
      <c r="W6" s="149" t="str">
        <f>IF(AND(ISNUMBER(U6),ISNUMBER(V6)),((U6+V6)/1000),"ข้อมูลไม่ถูกต้อง")</f>
        <v>ข้อมูลไม่ถูกต้อง</v>
      </c>
      <c r="X6" s="148" t="str">
        <f>IF(ISNUMBER(W6),W6*(44/12),"ข้อมูลไม่ถูกต้อง")</f>
        <v>ข้อมูลไม่ถูกต้อง</v>
      </c>
      <c r="Y6" s="38"/>
      <c r="Z6" s="38"/>
      <c r="AA6" s="38"/>
    </row>
    <row r="7" spans="1:170" ht="24" customHeight="1" x14ac:dyDescent="0.45">
      <c r="A7" s="289">
        <v>2</v>
      </c>
      <c r="B7" s="289">
        <v>1</v>
      </c>
      <c r="C7" s="289"/>
      <c r="D7" s="289"/>
      <c r="E7" s="289"/>
      <c r="F7" s="290"/>
      <c r="G7" s="290"/>
      <c r="H7" s="291"/>
      <c r="I7" s="289"/>
      <c r="J7" s="292" t="str">
        <f t="shared" ref="J7:J13" si="0">IF(H7="","รอข้อมูลคอลัมน์ H",
IF(H7/PI()&gt;=4.5,H7/PI(),"ไม่นำมาคำนวณ"))</f>
        <v>รอข้อมูลคอลัมน์ H</v>
      </c>
      <c r="K7" s="291"/>
      <c r="L7" s="291"/>
      <c r="M7" s="291"/>
      <c r="N7" s="196" t="str" cm="1">
        <f t="array" ref="N7">IF(AND(K7:M7=""),"ยังไม่บันทึกข้อมูล",
IF(M7&lt;&gt;"",
IF(M7&gt;=1.3,M7,"เป็นไม้พุ่ม"),
IF(K7+L7&gt;=1.3,K7+L7,"เป็นไม้พุ่ม")))</f>
        <v>ยังไม่บันทึกข้อมูล</v>
      </c>
      <c r="O7" s="149" t="str">
        <f t="shared" ref="O7:O70" si="1">IF(AND(ISNUMBER(J7),ISNUMBER(N7)),0.0396*(((J7)*N7))^0.933,"ข้อมูลไม่ถูกต้อง")</f>
        <v>ข้อมูลไม่ถูกต้อง</v>
      </c>
      <c r="P7" s="149" t="str">
        <f t="shared" ref="P7:P70" si="2">IF(AND(ISNUMBER(J7),ISNUMBER(N7)),0.00349*(((J7^2)*N7))^1.03,"ข้อมูลไม่ถูกต้อง")</f>
        <v>ข้อมูลไม่ถูกต้อง</v>
      </c>
      <c r="Q7" s="149" t="str">
        <f t="shared" ref="Q7:Q70" si="3">IF(AND(ISNUMBER(O7),ISNUMBER(P7)),(1/((28/(O7+P7))+0.025)),"ข้อมูลไม่ถูกต้อง")</f>
        <v>ข้อมูลไม่ถูกต้อง</v>
      </c>
      <c r="R7" s="149" t="str">
        <f t="shared" ref="R7:R70" si="4">IF(AND(O7&lt;&gt;"ข้อมูลไม่ถูกต้อง",P7&lt;&gt;"ข้อมูลไม่ถูกต้อง",Q7&lt;&gt;"ข้อมูลไม่ถูกต้อง"),O7+P7+Q7,"ข้อมูลไม่ถูกต้อง")</f>
        <v>ข้อมูลไม่ถูกต้อง</v>
      </c>
      <c r="S7" s="149" t="str">
        <f>IF(ISNUMBER(R7),
IF(H$2=ตัวเลือก!A$30,"ยังไม่บันทึกข้อมูล",R7*0.27),"ข้อมูลไม่ถูกต้อง")</f>
        <v>ข้อมูลไม่ถูกต้อง</v>
      </c>
      <c r="T7" s="149" t="str">
        <f t="shared" ref="T7:T70" si="5">IF(AND(ISNUMBER(R7),ISNUMBER(S7)),R7+S7,"ข้อมูลไม่ถูกต้อง")</f>
        <v>ข้อมูลไม่ถูกต้อง</v>
      </c>
      <c r="U7" s="149" t="str">
        <f>IF(ISNUMBER(R7),
IF(H$2=ตัวเลือก!A$30,"ยังไม่บันทึกข้อมูล",R7*0.47),"ข้อมูลไม่ถูกต้อง")</f>
        <v>ข้อมูลไม่ถูกต้อง</v>
      </c>
      <c r="V7" s="149" t="str">
        <f>IF(ISNUMBER(S7),
IF(H$2=ตัวเลือก!A$30,"ยังไม่บันทึกข้อมูล",S7*0.47),"ข้อมูลไม่ถูกต้อง")</f>
        <v>ข้อมูลไม่ถูกต้อง</v>
      </c>
      <c r="W7" s="149" t="str">
        <f t="shared" ref="W7:W70" si="6">IF(AND(ISNUMBER(U7),ISNUMBER(V7)),((U7+V7)/1000),"ข้อมูลไม่ถูกต้อง")</f>
        <v>ข้อมูลไม่ถูกต้อง</v>
      </c>
      <c r="X7" s="148" t="str">
        <f t="shared" ref="X7:X10" si="7">IF(ISNUMBER(W7),W7*(44/12),"ข้อมูลไม่ถูกต้อง")</f>
        <v>ข้อมูลไม่ถูกต้อง</v>
      </c>
      <c r="Y7" s="38"/>
      <c r="Z7" s="38"/>
      <c r="AA7" s="38"/>
    </row>
    <row r="8" spans="1:170" ht="24" customHeight="1" x14ac:dyDescent="0.45">
      <c r="A8" s="289">
        <v>3</v>
      </c>
      <c r="B8" s="289">
        <v>1</v>
      </c>
      <c r="C8" s="289"/>
      <c r="D8" s="289"/>
      <c r="E8" s="289"/>
      <c r="F8" s="290"/>
      <c r="G8" s="290"/>
      <c r="H8" s="291"/>
      <c r="I8" s="289"/>
      <c r="J8" s="292" t="str">
        <f t="shared" si="0"/>
        <v>รอข้อมูลคอลัมน์ H</v>
      </c>
      <c r="K8" s="291"/>
      <c r="L8" s="291"/>
      <c r="M8" s="291"/>
      <c r="N8" s="196" t="str" cm="1">
        <f t="array" ref="N8">IF(AND(K8:M8=""),"ยังไม่บันทึกข้อมูล",
IF(M8&lt;&gt;"",
IF(M8&gt;=1.3,M8,"เป็นไม้พุ่ม"),
IF(K8+L8&gt;=1.3,K8+L8,"เป็นไม้พุ่ม")))</f>
        <v>ยังไม่บันทึกข้อมูล</v>
      </c>
      <c r="O8" s="149" t="str">
        <f t="shared" si="1"/>
        <v>ข้อมูลไม่ถูกต้อง</v>
      </c>
      <c r="P8" s="149" t="str">
        <f t="shared" si="2"/>
        <v>ข้อมูลไม่ถูกต้อง</v>
      </c>
      <c r="Q8" s="149" t="str">
        <f t="shared" si="3"/>
        <v>ข้อมูลไม่ถูกต้อง</v>
      </c>
      <c r="R8" s="149" t="str">
        <f t="shared" si="4"/>
        <v>ข้อมูลไม่ถูกต้อง</v>
      </c>
      <c r="S8" s="149" t="str">
        <f>IF(ISNUMBER(R8),
IF(H$2=ตัวเลือก!A$30,"ยังไม่บันทึกข้อมูล",R8*0.27),"ข้อมูลไม่ถูกต้อง")</f>
        <v>ข้อมูลไม่ถูกต้อง</v>
      </c>
      <c r="T8" s="149" t="str">
        <f t="shared" si="5"/>
        <v>ข้อมูลไม่ถูกต้อง</v>
      </c>
      <c r="U8" s="149" t="str">
        <f>IF(ISNUMBER(R8),
IF(H$2=ตัวเลือก!A$30,"ยังไม่บันทึกข้อมูล",R8*0.47),"ข้อมูลไม่ถูกต้อง")</f>
        <v>ข้อมูลไม่ถูกต้อง</v>
      </c>
      <c r="V8" s="149" t="str">
        <f>IF(ISNUMBER(S8),
IF(H$2=ตัวเลือก!A$30,"ยังไม่บันทึกข้อมูล",S8*0.47),"ข้อมูลไม่ถูกต้อง")</f>
        <v>ข้อมูลไม่ถูกต้อง</v>
      </c>
      <c r="W8" s="149" t="str">
        <f t="shared" si="6"/>
        <v>ข้อมูลไม่ถูกต้อง</v>
      </c>
      <c r="X8" s="148" t="str">
        <f t="shared" si="7"/>
        <v>ข้อมูลไม่ถูกต้อง</v>
      </c>
      <c r="Y8" s="38"/>
      <c r="Z8" s="38"/>
      <c r="AA8" s="38"/>
    </row>
    <row r="9" spans="1:170" ht="24" customHeight="1" x14ac:dyDescent="0.45">
      <c r="A9" s="289">
        <v>4</v>
      </c>
      <c r="B9" s="289">
        <v>1</v>
      </c>
      <c r="C9" s="289"/>
      <c r="D9" s="289"/>
      <c r="E9" s="289"/>
      <c r="F9" s="290"/>
      <c r="G9" s="290"/>
      <c r="H9" s="291"/>
      <c r="I9" s="289"/>
      <c r="J9" s="292" t="str">
        <f t="shared" si="0"/>
        <v>รอข้อมูลคอลัมน์ H</v>
      </c>
      <c r="K9" s="291"/>
      <c r="L9" s="291"/>
      <c r="M9" s="291"/>
      <c r="N9" s="196" t="str" cm="1">
        <f t="array" ref="N9">IF(AND(K9:M9=""),"ยังไม่บันทึกข้อมูล",
IF(M9&lt;&gt;"",
IF(M9&gt;=1.3,M9,"เป็นไม้พุ่ม"),
IF(K9+L9&gt;=1.3,K9+L9,"เป็นไม้พุ่ม")))</f>
        <v>ยังไม่บันทึกข้อมูล</v>
      </c>
      <c r="O9" s="149" t="str">
        <f t="shared" si="1"/>
        <v>ข้อมูลไม่ถูกต้อง</v>
      </c>
      <c r="P9" s="149" t="str">
        <f t="shared" si="2"/>
        <v>ข้อมูลไม่ถูกต้อง</v>
      </c>
      <c r="Q9" s="149" t="str">
        <f t="shared" si="3"/>
        <v>ข้อมูลไม่ถูกต้อง</v>
      </c>
      <c r="R9" s="149" t="str">
        <f t="shared" si="4"/>
        <v>ข้อมูลไม่ถูกต้อง</v>
      </c>
      <c r="S9" s="149" t="str">
        <f>IF(ISNUMBER(R9),
IF(H$2=ตัวเลือก!A$30,"ยังไม่บันทึกข้อมูล",R9*0.27),"ข้อมูลไม่ถูกต้อง")</f>
        <v>ข้อมูลไม่ถูกต้อง</v>
      </c>
      <c r="T9" s="149" t="str">
        <f t="shared" si="5"/>
        <v>ข้อมูลไม่ถูกต้อง</v>
      </c>
      <c r="U9" s="149" t="str">
        <f>IF(ISNUMBER(R9),
IF(H$2=ตัวเลือก!A$30,"ยังไม่บันทึกข้อมูล",R9*0.47),"ข้อมูลไม่ถูกต้อง")</f>
        <v>ข้อมูลไม่ถูกต้อง</v>
      </c>
      <c r="V9" s="149" t="str">
        <f>IF(ISNUMBER(S9),
IF(H$2=ตัวเลือก!A$30,"ยังไม่บันทึกข้อมูล",S9*0.47),"ข้อมูลไม่ถูกต้อง")</f>
        <v>ข้อมูลไม่ถูกต้อง</v>
      </c>
      <c r="W9" s="149" t="str">
        <f t="shared" si="6"/>
        <v>ข้อมูลไม่ถูกต้อง</v>
      </c>
      <c r="X9" s="148" t="str">
        <f t="shared" si="7"/>
        <v>ข้อมูลไม่ถูกต้อง</v>
      </c>
      <c r="Y9" s="38"/>
      <c r="Z9" s="38"/>
      <c r="AA9" s="38"/>
    </row>
    <row r="10" spans="1:170" ht="24" customHeight="1" x14ac:dyDescent="0.45">
      <c r="A10" s="289">
        <v>5</v>
      </c>
      <c r="B10" s="289">
        <v>1</v>
      </c>
      <c r="C10" s="289"/>
      <c r="D10" s="289"/>
      <c r="E10" s="289"/>
      <c r="F10" s="290"/>
      <c r="G10" s="290"/>
      <c r="H10" s="291"/>
      <c r="I10" s="289"/>
      <c r="J10" s="292" t="str">
        <f t="shared" si="0"/>
        <v>รอข้อมูลคอลัมน์ H</v>
      </c>
      <c r="K10" s="291"/>
      <c r="L10" s="291"/>
      <c r="M10" s="291"/>
      <c r="N10" s="196" t="str" cm="1">
        <f t="array" ref="N10">IF(AND(K10:M10=""),"ยังไม่บันทึกข้อมูล",
IF(M10&lt;&gt;"",
IF(M10&gt;=1.3,M10,"เป็นไม้พุ่ม"),
IF(K10+L10&gt;=1.3,K10+L10,"เป็นไม้พุ่ม")))</f>
        <v>ยังไม่บันทึกข้อมูล</v>
      </c>
      <c r="O10" s="149" t="str">
        <f t="shared" si="1"/>
        <v>ข้อมูลไม่ถูกต้อง</v>
      </c>
      <c r="P10" s="149" t="str">
        <f t="shared" si="2"/>
        <v>ข้อมูลไม่ถูกต้อง</v>
      </c>
      <c r="Q10" s="149" t="str">
        <f t="shared" si="3"/>
        <v>ข้อมูลไม่ถูกต้อง</v>
      </c>
      <c r="R10" s="149" t="str">
        <f t="shared" si="4"/>
        <v>ข้อมูลไม่ถูกต้อง</v>
      </c>
      <c r="S10" s="149" t="str">
        <f>IF(ISNUMBER(R10),
IF(H$2=ตัวเลือก!A$30,"ยังไม่บันทึกข้อมูล",R10*0.27),"ข้อมูลไม่ถูกต้อง")</f>
        <v>ข้อมูลไม่ถูกต้อง</v>
      </c>
      <c r="T10" s="149" t="str">
        <f t="shared" si="5"/>
        <v>ข้อมูลไม่ถูกต้อง</v>
      </c>
      <c r="U10" s="149" t="str">
        <f>IF(ISNUMBER(R10),
IF(H$2=ตัวเลือก!A$30,"ยังไม่บันทึกข้อมูล",R10*0.47),"ข้อมูลไม่ถูกต้อง")</f>
        <v>ข้อมูลไม่ถูกต้อง</v>
      </c>
      <c r="V10" s="149" t="str">
        <f>IF(ISNUMBER(S10),
IF(H$2=ตัวเลือก!A$30,"ยังไม่บันทึกข้อมูล",S10*0.47),"ข้อมูลไม่ถูกต้อง")</f>
        <v>ข้อมูลไม่ถูกต้อง</v>
      </c>
      <c r="W10" s="149" t="str">
        <f t="shared" si="6"/>
        <v>ข้อมูลไม่ถูกต้อง</v>
      </c>
      <c r="X10" s="148" t="str">
        <f t="shared" si="7"/>
        <v>ข้อมูลไม่ถูกต้อง</v>
      </c>
      <c r="Y10" s="38"/>
      <c r="Z10" s="38"/>
      <c r="AA10" s="38"/>
    </row>
    <row r="11" spans="1:170" ht="24" customHeight="1" x14ac:dyDescent="0.45">
      <c r="A11" s="289">
        <v>6</v>
      </c>
      <c r="B11" s="289">
        <v>1</v>
      </c>
      <c r="C11" s="289"/>
      <c r="D11" s="289"/>
      <c r="E11" s="289"/>
      <c r="F11" s="290"/>
      <c r="G11" s="290"/>
      <c r="H11" s="291"/>
      <c r="I11" s="289"/>
      <c r="J11" s="292" t="str">
        <f t="shared" si="0"/>
        <v>รอข้อมูลคอลัมน์ H</v>
      </c>
      <c r="K11" s="291"/>
      <c r="L11" s="291"/>
      <c r="M11" s="291"/>
      <c r="N11" s="196" t="str" cm="1">
        <f t="array" ref="N11">IF(AND(K11:M11=""),"ยังไม่บันทึกข้อมูล",
IF(M11&lt;&gt;"",
IF(M11&gt;=1.3,M11,"เป็นไม้พุ่ม"),
IF(K11+L11&gt;=1.3,K11+L11,"เป็นไม้พุ่ม")))</f>
        <v>ยังไม่บันทึกข้อมูล</v>
      </c>
      <c r="O11" s="149" t="str">
        <f t="shared" si="1"/>
        <v>ข้อมูลไม่ถูกต้อง</v>
      </c>
      <c r="P11" s="149" t="str">
        <f t="shared" si="2"/>
        <v>ข้อมูลไม่ถูกต้อง</v>
      </c>
      <c r="Q11" s="149" t="str">
        <f t="shared" si="3"/>
        <v>ข้อมูลไม่ถูกต้อง</v>
      </c>
      <c r="R11" s="149" t="str">
        <f t="shared" si="4"/>
        <v>ข้อมูลไม่ถูกต้อง</v>
      </c>
      <c r="S11" s="149" t="str">
        <f>IF(ISNUMBER(R11),
IF(H$2=ตัวเลือก!A$30,"ยังไม่บันทึกข้อมูล",R11*0.27),"ข้อมูลไม่ถูกต้อง")</f>
        <v>ข้อมูลไม่ถูกต้อง</v>
      </c>
      <c r="T11" s="149" t="str">
        <f t="shared" si="5"/>
        <v>ข้อมูลไม่ถูกต้อง</v>
      </c>
      <c r="U11" s="149" t="str">
        <f>IF(ISNUMBER(R11),
IF(H$2=ตัวเลือก!A$30,"ยังไม่บันทึกข้อมูล",R11*0.47),"ข้อมูลไม่ถูกต้อง")</f>
        <v>ข้อมูลไม่ถูกต้อง</v>
      </c>
      <c r="V11" s="149" t="str">
        <f>IF(ISNUMBER(S11),
IF(H$2=ตัวเลือก!A$30,"ยังไม่บันทึกข้อมูล",S11*0.47),"ข้อมูลไม่ถูกต้อง")</f>
        <v>ข้อมูลไม่ถูกต้อง</v>
      </c>
      <c r="W11" s="149" t="str">
        <f t="shared" si="6"/>
        <v>ข้อมูลไม่ถูกต้อง</v>
      </c>
      <c r="X11" s="148" t="str">
        <f>IF(ISNUMBER(W11),W11*(44/12),"ข้อมูลไม่ถูกต้อง")</f>
        <v>ข้อมูลไม่ถูกต้อง</v>
      </c>
      <c r="Y11" s="38"/>
      <c r="Z11" s="38"/>
      <c r="AA11" s="38"/>
    </row>
    <row r="12" spans="1:170" ht="24" customHeight="1" x14ac:dyDescent="0.45">
      <c r="A12" s="289">
        <v>7</v>
      </c>
      <c r="B12" s="289">
        <v>1</v>
      </c>
      <c r="C12" s="289"/>
      <c r="D12" s="289"/>
      <c r="E12" s="289"/>
      <c r="F12" s="290"/>
      <c r="G12" s="290"/>
      <c r="H12" s="291"/>
      <c r="I12" s="289"/>
      <c r="J12" s="292" t="str">
        <f t="shared" si="0"/>
        <v>รอข้อมูลคอลัมน์ H</v>
      </c>
      <c r="K12" s="291"/>
      <c r="L12" s="291"/>
      <c r="M12" s="291"/>
      <c r="N12" s="196" t="str" cm="1">
        <f t="array" ref="N12">IF(AND(K12:M12=""),"ยังไม่บันทึกข้อมูล",
IF(M12&lt;&gt;"",
IF(M12&gt;=1.3,M12,"เป็นไม้พุ่ม"),
IF(K12+L12&gt;=1.3,K12+L12,"เป็นไม้พุ่ม")))</f>
        <v>ยังไม่บันทึกข้อมูล</v>
      </c>
      <c r="O12" s="149" t="str">
        <f t="shared" si="1"/>
        <v>ข้อมูลไม่ถูกต้อง</v>
      </c>
      <c r="P12" s="149" t="str">
        <f t="shared" si="2"/>
        <v>ข้อมูลไม่ถูกต้อง</v>
      </c>
      <c r="Q12" s="149" t="str">
        <f t="shared" si="3"/>
        <v>ข้อมูลไม่ถูกต้อง</v>
      </c>
      <c r="R12" s="149" t="str">
        <f t="shared" si="4"/>
        <v>ข้อมูลไม่ถูกต้อง</v>
      </c>
      <c r="S12" s="149" t="str">
        <f>IF(ISNUMBER(R12),
IF(H$2=ตัวเลือก!A$30,"ยังไม่บันทึกข้อมูล",R12*0.27),"ข้อมูลไม่ถูกต้อง")</f>
        <v>ข้อมูลไม่ถูกต้อง</v>
      </c>
      <c r="T12" s="149" t="str">
        <f t="shared" si="5"/>
        <v>ข้อมูลไม่ถูกต้อง</v>
      </c>
      <c r="U12" s="149" t="str">
        <f>IF(ISNUMBER(R12),
IF(H$2=ตัวเลือก!A$30,"ยังไม่บันทึกข้อมูล",R12*0.47),"ข้อมูลไม่ถูกต้อง")</f>
        <v>ข้อมูลไม่ถูกต้อง</v>
      </c>
      <c r="V12" s="149" t="str">
        <f>IF(ISNUMBER(S12),
IF(H$2=ตัวเลือก!A$30,"ยังไม่บันทึกข้อมูล",S12*0.47),"ข้อมูลไม่ถูกต้อง")</f>
        <v>ข้อมูลไม่ถูกต้อง</v>
      </c>
      <c r="W12" s="149" t="str">
        <f t="shared" si="6"/>
        <v>ข้อมูลไม่ถูกต้อง</v>
      </c>
      <c r="X12" s="148" t="str">
        <f t="shared" ref="X12:X75" si="8">IF(ISNUMBER(W12),W12*(44/12),"ข้อมูลไม่ถูกต้อง")</f>
        <v>ข้อมูลไม่ถูกต้อง</v>
      </c>
      <c r="Y12" s="38"/>
      <c r="Z12" s="38"/>
      <c r="AA12" s="38"/>
    </row>
    <row r="13" spans="1:170" ht="24" customHeight="1" x14ac:dyDescent="0.45">
      <c r="A13" s="289">
        <v>8</v>
      </c>
      <c r="B13" s="289">
        <v>1</v>
      </c>
      <c r="C13" s="289"/>
      <c r="D13" s="289"/>
      <c r="E13" s="289"/>
      <c r="F13" s="290"/>
      <c r="G13" s="290"/>
      <c r="H13" s="291"/>
      <c r="I13" s="289"/>
      <c r="J13" s="292" t="str">
        <f t="shared" si="0"/>
        <v>รอข้อมูลคอลัมน์ H</v>
      </c>
      <c r="K13" s="291"/>
      <c r="L13" s="291"/>
      <c r="M13" s="291"/>
      <c r="N13" s="196" t="str" cm="1">
        <f t="array" ref="N13">IF(AND(K13:M13=""),"ยังไม่บันทึกข้อมูล",
IF(M13&lt;&gt;"",
IF(M13&gt;=1.3,M13,"เป็นไม้พุ่ม"),
IF(K13+L13&gt;=1.3,K13+L13,"เป็นไม้พุ่ม")))</f>
        <v>ยังไม่บันทึกข้อมูล</v>
      </c>
      <c r="O13" s="149" t="str">
        <f t="shared" si="1"/>
        <v>ข้อมูลไม่ถูกต้อง</v>
      </c>
      <c r="P13" s="149" t="str">
        <f t="shared" si="2"/>
        <v>ข้อมูลไม่ถูกต้อง</v>
      </c>
      <c r="Q13" s="149" t="str">
        <f t="shared" si="3"/>
        <v>ข้อมูลไม่ถูกต้อง</v>
      </c>
      <c r="R13" s="149" t="str">
        <f t="shared" si="4"/>
        <v>ข้อมูลไม่ถูกต้อง</v>
      </c>
      <c r="S13" s="149" t="str">
        <f>IF(ISNUMBER(R13),
IF(H$2=ตัวเลือก!A$30,"ยังไม่บันทึกข้อมูล",R13*0.27),"ข้อมูลไม่ถูกต้อง")</f>
        <v>ข้อมูลไม่ถูกต้อง</v>
      </c>
      <c r="T13" s="149" t="str">
        <f t="shared" si="5"/>
        <v>ข้อมูลไม่ถูกต้อง</v>
      </c>
      <c r="U13" s="149" t="str">
        <f>IF(ISNUMBER(R13),
IF(H$2=ตัวเลือก!A$30,"ยังไม่บันทึกข้อมูล",R13*0.47),"ข้อมูลไม่ถูกต้อง")</f>
        <v>ข้อมูลไม่ถูกต้อง</v>
      </c>
      <c r="V13" s="149" t="str">
        <f>IF(ISNUMBER(S13),
IF(H$2=ตัวเลือก!A$30,"ยังไม่บันทึกข้อมูล",S13*0.47),"ข้อมูลไม่ถูกต้อง")</f>
        <v>ข้อมูลไม่ถูกต้อง</v>
      </c>
      <c r="W13" s="149" t="str">
        <f t="shared" si="6"/>
        <v>ข้อมูลไม่ถูกต้อง</v>
      </c>
      <c r="X13" s="148" t="str">
        <f t="shared" si="8"/>
        <v>ข้อมูลไม่ถูกต้อง</v>
      </c>
      <c r="Y13" s="38"/>
      <c r="Z13" s="38"/>
      <c r="AA13" s="38"/>
    </row>
    <row r="14" spans="1:170" ht="24" customHeight="1" x14ac:dyDescent="0.45">
      <c r="A14" s="289">
        <v>9</v>
      </c>
      <c r="B14" s="289">
        <v>1</v>
      </c>
      <c r="C14" s="289"/>
      <c r="D14" s="289"/>
      <c r="E14" s="289"/>
      <c r="F14" s="290"/>
      <c r="G14" s="290"/>
      <c r="H14" s="291"/>
      <c r="I14" s="289"/>
      <c r="J14" s="292" t="str">
        <f>IF(H14="","รอข้อมูลคอลัมน์ H",
IF(H14/PI()&gt;=4.5,H14/PI(),"ไม่นำมาคำนวณ"))</f>
        <v>รอข้อมูลคอลัมน์ H</v>
      </c>
      <c r="K14" s="291"/>
      <c r="L14" s="291"/>
      <c r="M14" s="291"/>
      <c r="N14" s="196" t="str" cm="1">
        <f t="array" ref="N14">IF(AND(K14:M14=""),"ยังไม่บันทึกข้อมูล",
IF(M14&lt;&gt;"",
IF(M14&gt;=1.3,M14,"เป็นไม้พุ่ม"),
IF(K14+L14&gt;=1.3,K14+L14,"เป็นไม้พุ่ม")))</f>
        <v>ยังไม่บันทึกข้อมูล</v>
      </c>
      <c r="O14" s="149" t="str">
        <f t="shared" si="1"/>
        <v>ข้อมูลไม่ถูกต้อง</v>
      </c>
      <c r="P14" s="149" t="str">
        <f t="shared" si="2"/>
        <v>ข้อมูลไม่ถูกต้อง</v>
      </c>
      <c r="Q14" s="149" t="str">
        <f t="shared" si="3"/>
        <v>ข้อมูลไม่ถูกต้อง</v>
      </c>
      <c r="R14" s="149" t="str">
        <f t="shared" si="4"/>
        <v>ข้อมูลไม่ถูกต้อง</v>
      </c>
      <c r="S14" s="149" t="str">
        <f>IF(ISNUMBER(R14),
IF(H$2=ตัวเลือก!A$30,"ยังไม่บันทึกข้อมูล",R14*0.27),"ข้อมูลไม่ถูกต้อง")</f>
        <v>ข้อมูลไม่ถูกต้อง</v>
      </c>
      <c r="T14" s="149" t="str">
        <f t="shared" si="5"/>
        <v>ข้อมูลไม่ถูกต้อง</v>
      </c>
      <c r="U14" s="149" t="str">
        <f>IF(ISNUMBER(R14),
IF(H$2=ตัวเลือก!A$30,"ยังไม่บันทึกข้อมูล",R14*0.47),"ข้อมูลไม่ถูกต้อง")</f>
        <v>ข้อมูลไม่ถูกต้อง</v>
      </c>
      <c r="V14" s="149" t="str">
        <f>IF(ISNUMBER(S14),
IF(H$2=ตัวเลือก!A$30,"ยังไม่บันทึกข้อมูล",S14*0.47),"ข้อมูลไม่ถูกต้อง")</f>
        <v>ข้อมูลไม่ถูกต้อง</v>
      </c>
      <c r="W14" s="149" t="str">
        <f t="shared" si="6"/>
        <v>ข้อมูลไม่ถูกต้อง</v>
      </c>
      <c r="X14" s="148" t="str">
        <f t="shared" si="8"/>
        <v>ข้อมูลไม่ถูกต้อง</v>
      </c>
      <c r="Y14" s="38"/>
      <c r="Z14" s="38"/>
      <c r="AA14" s="38"/>
    </row>
    <row r="15" spans="1:170" ht="24" customHeight="1" x14ac:dyDescent="0.45">
      <c r="A15" s="289">
        <v>10</v>
      </c>
      <c r="B15" s="289">
        <v>1</v>
      </c>
      <c r="C15" s="289"/>
      <c r="D15" s="289"/>
      <c r="E15" s="289"/>
      <c r="F15" s="290"/>
      <c r="G15" s="290"/>
      <c r="H15" s="291"/>
      <c r="I15" s="289"/>
      <c r="J15" s="292" t="str">
        <f t="shared" ref="J15:J78" si="9">IF(H15="","รอข้อมูลคอลัมน์ H",
IF(H15/PI()&gt;=4.5,H15/PI(),"ไม่นำมาคำนวณ"))</f>
        <v>รอข้อมูลคอลัมน์ H</v>
      </c>
      <c r="K15" s="291"/>
      <c r="L15" s="291"/>
      <c r="M15" s="291"/>
      <c r="N15" s="196" t="str" cm="1">
        <f t="array" ref="N15">IF(AND(K15:M15=""),"ยังไม่บันทึกข้อมูล",
IF(M15&lt;&gt;"",
IF(M15&gt;=1.3,M15,"เป็นไม้พุ่ม"),
IF(K15+L15&gt;=1.3,K15+L15,"เป็นไม้พุ่ม")))</f>
        <v>ยังไม่บันทึกข้อมูล</v>
      </c>
      <c r="O15" s="149" t="str">
        <f t="shared" si="1"/>
        <v>ข้อมูลไม่ถูกต้อง</v>
      </c>
      <c r="P15" s="149" t="str">
        <f t="shared" si="2"/>
        <v>ข้อมูลไม่ถูกต้อง</v>
      </c>
      <c r="Q15" s="149" t="str">
        <f t="shared" si="3"/>
        <v>ข้อมูลไม่ถูกต้อง</v>
      </c>
      <c r="R15" s="149" t="str">
        <f t="shared" si="4"/>
        <v>ข้อมูลไม่ถูกต้อง</v>
      </c>
      <c r="S15" s="149" t="str">
        <f>IF(ISNUMBER(R15),
IF(H$2=ตัวเลือก!A$30,"ยังไม่บันทึกข้อมูล",R15*0.27),"ข้อมูลไม่ถูกต้อง")</f>
        <v>ข้อมูลไม่ถูกต้อง</v>
      </c>
      <c r="T15" s="149" t="str">
        <f t="shared" si="5"/>
        <v>ข้อมูลไม่ถูกต้อง</v>
      </c>
      <c r="U15" s="149" t="str">
        <f>IF(ISNUMBER(R15),
IF(H$2=ตัวเลือก!A$30,"ยังไม่บันทึกข้อมูล",R15*0.47),"ข้อมูลไม่ถูกต้อง")</f>
        <v>ข้อมูลไม่ถูกต้อง</v>
      </c>
      <c r="V15" s="149" t="str">
        <f>IF(ISNUMBER(S15),
IF(H$2=ตัวเลือก!A$30,"ยังไม่บันทึกข้อมูล",S15*0.47),"ข้อมูลไม่ถูกต้อง")</f>
        <v>ข้อมูลไม่ถูกต้อง</v>
      </c>
      <c r="W15" s="149" t="str">
        <f t="shared" si="6"/>
        <v>ข้อมูลไม่ถูกต้อง</v>
      </c>
      <c r="X15" s="148" t="str">
        <f t="shared" si="8"/>
        <v>ข้อมูลไม่ถูกต้อง</v>
      </c>
      <c r="Y15" s="38"/>
      <c r="Z15" s="38"/>
      <c r="AA15" s="38"/>
    </row>
    <row r="16" spans="1:170" ht="24" customHeight="1" x14ac:dyDescent="0.45">
      <c r="A16" s="289">
        <v>11</v>
      </c>
      <c r="B16" s="289"/>
      <c r="C16" s="289"/>
      <c r="D16" s="289"/>
      <c r="E16" s="289"/>
      <c r="F16" s="290"/>
      <c r="G16" s="290"/>
      <c r="H16" s="291"/>
      <c r="I16" s="289"/>
      <c r="J16" s="292" t="str">
        <f t="shared" si="9"/>
        <v>รอข้อมูลคอลัมน์ H</v>
      </c>
      <c r="K16" s="291"/>
      <c r="L16" s="291"/>
      <c r="M16" s="291"/>
      <c r="N16" s="196" t="str" cm="1">
        <f t="array" ref="N16">IF(AND(K16:M16=""),"ยังไม่บันทึกข้อมูล",
IF(M16&lt;&gt;"",
IF(M16&gt;=1.3,M16,"เป็นไม้พุ่ม"),
IF(K16+L16&gt;=1.3,K16+L16,"เป็นไม้พุ่ม")))</f>
        <v>ยังไม่บันทึกข้อมูล</v>
      </c>
      <c r="O16" s="149" t="str">
        <f t="shared" si="1"/>
        <v>ข้อมูลไม่ถูกต้อง</v>
      </c>
      <c r="P16" s="149" t="str">
        <f t="shared" si="2"/>
        <v>ข้อมูลไม่ถูกต้อง</v>
      </c>
      <c r="Q16" s="149" t="str">
        <f t="shared" si="3"/>
        <v>ข้อมูลไม่ถูกต้อง</v>
      </c>
      <c r="R16" s="149" t="str">
        <f t="shared" si="4"/>
        <v>ข้อมูลไม่ถูกต้อง</v>
      </c>
      <c r="S16" s="149" t="str">
        <f>IF(ISNUMBER(R16),
IF(H$2=ตัวเลือก!A$30,"ยังไม่บันทึกข้อมูล",R16*0.27),"ข้อมูลไม่ถูกต้อง")</f>
        <v>ข้อมูลไม่ถูกต้อง</v>
      </c>
      <c r="T16" s="149" t="str">
        <f t="shared" si="5"/>
        <v>ข้อมูลไม่ถูกต้อง</v>
      </c>
      <c r="U16" s="149" t="str">
        <f>IF(ISNUMBER(R16),
IF(H$2=ตัวเลือก!A$30,"ยังไม่บันทึกข้อมูล",R16*0.47),"ข้อมูลไม่ถูกต้อง")</f>
        <v>ข้อมูลไม่ถูกต้อง</v>
      </c>
      <c r="V16" s="149" t="str">
        <f>IF(ISNUMBER(S16),
IF(H$2=ตัวเลือก!A$30,"ยังไม่บันทึกข้อมูล",S16*0.47),"ข้อมูลไม่ถูกต้อง")</f>
        <v>ข้อมูลไม่ถูกต้อง</v>
      </c>
      <c r="W16" s="149" t="str">
        <f t="shared" si="6"/>
        <v>ข้อมูลไม่ถูกต้อง</v>
      </c>
      <c r="X16" s="148" t="str">
        <f t="shared" si="8"/>
        <v>ข้อมูลไม่ถูกต้อง</v>
      </c>
      <c r="Y16" s="38"/>
      <c r="Z16" s="38"/>
      <c r="AA16" s="38"/>
    </row>
    <row r="17" spans="1:27" ht="24" customHeight="1" x14ac:dyDescent="0.45">
      <c r="A17" s="289">
        <v>12</v>
      </c>
      <c r="B17" s="289"/>
      <c r="C17" s="289"/>
      <c r="D17" s="289"/>
      <c r="E17" s="289"/>
      <c r="F17" s="290"/>
      <c r="G17" s="290"/>
      <c r="H17" s="291"/>
      <c r="I17" s="289"/>
      <c r="J17" s="292" t="str">
        <f t="shared" si="9"/>
        <v>รอข้อมูลคอลัมน์ H</v>
      </c>
      <c r="K17" s="291"/>
      <c r="L17" s="291"/>
      <c r="M17" s="291"/>
      <c r="N17" s="196" t="str" cm="1">
        <f t="array" ref="N17">IF(AND(K17:M17=""),"ยังไม่บันทึกข้อมูล",
IF(M17&lt;&gt;"",
IF(M17&gt;=1.3,M17,"เป็นไม้พุ่ม"),
IF(K17+L17&gt;=1.3,K17+L17,"เป็นไม้พุ่ม")))</f>
        <v>ยังไม่บันทึกข้อมูล</v>
      </c>
      <c r="O17" s="149" t="str">
        <f t="shared" si="1"/>
        <v>ข้อมูลไม่ถูกต้อง</v>
      </c>
      <c r="P17" s="149" t="str">
        <f t="shared" si="2"/>
        <v>ข้อมูลไม่ถูกต้อง</v>
      </c>
      <c r="Q17" s="149" t="str">
        <f t="shared" si="3"/>
        <v>ข้อมูลไม่ถูกต้อง</v>
      </c>
      <c r="R17" s="149" t="str">
        <f t="shared" si="4"/>
        <v>ข้อมูลไม่ถูกต้อง</v>
      </c>
      <c r="S17" s="149" t="str">
        <f>IF(ISNUMBER(R17),
IF(H$2=ตัวเลือก!A$30,"ยังไม่บันทึกข้อมูล",R17*0.27),"ข้อมูลไม่ถูกต้อง")</f>
        <v>ข้อมูลไม่ถูกต้อง</v>
      </c>
      <c r="T17" s="149" t="str">
        <f t="shared" si="5"/>
        <v>ข้อมูลไม่ถูกต้อง</v>
      </c>
      <c r="U17" s="149" t="str">
        <f>IF(ISNUMBER(R17),
IF(H$2=ตัวเลือก!A$30,"ยังไม่บันทึกข้อมูล",R17*0.47),"ข้อมูลไม่ถูกต้อง")</f>
        <v>ข้อมูลไม่ถูกต้อง</v>
      </c>
      <c r="V17" s="149" t="str">
        <f>IF(ISNUMBER(S17),
IF(H$2=ตัวเลือก!A$30,"ยังไม่บันทึกข้อมูล",S17*0.47),"ข้อมูลไม่ถูกต้อง")</f>
        <v>ข้อมูลไม่ถูกต้อง</v>
      </c>
      <c r="W17" s="149" t="str">
        <f t="shared" si="6"/>
        <v>ข้อมูลไม่ถูกต้อง</v>
      </c>
      <c r="X17" s="148" t="str">
        <f t="shared" si="8"/>
        <v>ข้อมูลไม่ถูกต้อง</v>
      </c>
      <c r="Y17" s="38"/>
      <c r="Z17" s="38"/>
      <c r="AA17" s="38"/>
    </row>
    <row r="18" spans="1:27" ht="24" customHeight="1" x14ac:dyDescent="0.45">
      <c r="A18" s="289">
        <v>13</v>
      </c>
      <c r="B18" s="289"/>
      <c r="C18" s="289"/>
      <c r="D18" s="289"/>
      <c r="E18" s="289"/>
      <c r="F18" s="290"/>
      <c r="G18" s="290"/>
      <c r="H18" s="291"/>
      <c r="I18" s="289"/>
      <c r="J18" s="292" t="str">
        <f t="shared" si="9"/>
        <v>รอข้อมูลคอลัมน์ H</v>
      </c>
      <c r="K18" s="291"/>
      <c r="L18" s="291"/>
      <c r="M18" s="291"/>
      <c r="N18" s="196" t="str" cm="1">
        <f t="array" ref="N18">IF(AND(K18:M18=""),"ยังไม่บันทึกข้อมูล",
IF(M18&lt;&gt;"",
IF(M18&gt;=1.3,M18,"เป็นไม้พุ่ม"),
IF(K18+L18&gt;=1.3,K18+L18,"เป็นไม้พุ่ม")))</f>
        <v>ยังไม่บันทึกข้อมูล</v>
      </c>
      <c r="O18" s="149" t="str">
        <f t="shared" si="1"/>
        <v>ข้อมูลไม่ถูกต้อง</v>
      </c>
      <c r="P18" s="149" t="str">
        <f t="shared" si="2"/>
        <v>ข้อมูลไม่ถูกต้อง</v>
      </c>
      <c r="Q18" s="149" t="str">
        <f t="shared" si="3"/>
        <v>ข้อมูลไม่ถูกต้อง</v>
      </c>
      <c r="R18" s="149" t="str">
        <f t="shared" si="4"/>
        <v>ข้อมูลไม่ถูกต้อง</v>
      </c>
      <c r="S18" s="149" t="str">
        <f>IF(ISNUMBER(R18),
IF(H$2=ตัวเลือก!A$30,"ยังไม่บันทึกข้อมูล",R18*0.27),"ข้อมูลไม่ถูกต้อง")</f>
        <v>ข้อมูลไม่ถูกต้อง</v>
      </c>
      <c r="T18" s="149" t="str">
        <f t="shared" si="5"/>
        <v>ข้อมูลไม่ถูกต้อง</v>
      </c>
      <c r="U18" s="149" t="str">
        <f>IF(ISNUMBER(R18),
IF(H$2=ตัวเลือก!A$30,"ยังไม่บันทึกข้อมูล",R18*0.47),"ข้อมูลไม่ถูกต้อง")</f>
        <v>ข้อมูลไม่ถูกต้อง</v>
      </c>
      <c r="V18" s="149" t="str">
        <f>IF(ISNUMBER(S18),
IF(H$2=ตัวเลือก!A$30,"ยังไม่บันทึกข้อมูล",S18*0.47),"ข้อมูลไม่ถูกต้อง")</f>
        <v>ข้อมูลไม่ถูกต้อง</v>
      </c>
      <c r="W18" s="149" t="str">
        <f t="shared" si="6"/>
        <v>ข้อมูลไม่ถูกต้อง</v>
      </c>
      <c r="X18" s="148" t="str">
        <f t="shared" si="8"/>
        <v>ข้อมูลไม่ถูกต้อง</v>
      </c>
      <c r="Y18" s="38"/>
      <c r="Z18" s="38"/>
      <c r="AA18" s="38"/>
    </row>
    <row r="19" spans="1:27" ht="24" customHeight="1" x14ac:dyDescent="0.45">
      <c r="A19" s="289">
        <v>14</v>
      </c>
      <c r="B19" s="289"/>
      <c r="C19" s="289"/>
      <c r="D19" s="289"/>
      <c r="E19" s="289"/>
      <c r="F19" s="290"/>
      <c r="G19" s="290"/>
      <c r="H19" s="291"/>
      <c r="I19" s="289"/>
      <c r="J19" s="292" t="str">
        <f t="shared" si="9"/>
        <v>รอข้อมูลคอลัมน์ H</v>
      </c>
      <c r="K19" s="291"/>
      <c r="L19" s="291"/>
      <c r="M19" s="291"/>
      <c r="N19" s="196" t="str" cm="1">
        <f t="array" ref="N19">IF(AND(K19:M19=""),"ยังไม่บันทึกข้อมูล",
IF(M19&lt;&gt;"",
IF(M19&gt;=1.3,M19,"เป็นไม้พุ่ม"),
IF(K19+L19&gt;=1.3,K19+L19,"เป็นไม้พุ่ม")))</f>
        <v>ยังไม่บันทึกข้อมูล</v>
      </c>
      <c r="O19" s="149" t="str">
        <f t="shared" si="1"/>
        <v>ข้อมูลไม่ถูกต้อง</v>
      </c>
      <c r="P19" s="149" t="str">
        <f t="shared" si="2"/>
        <v>ข้อมูลไม่ถูกต้อง</v>
      </c>
      <c r="Q19" s="149" t="str">
        <f t="shared" si="3"/>
        <v>ข้อมูลไม่ถูกต้อง</v>
      </c>
      <c r="R19" s="149" t="str">
        <f t="shared" si="4"/>
        <v>ข้อมูลไม่ถูกต้อง</v>
      </c>
      <c r="S19" s="149" t="str">
        <f>IF(ISNUMBER(R19),
IF(H$2=ตัวเลือก!A$30,"ยังไม่บันทึกข้อมูล",R19*0.27),"ข้อมูลไม่ถูกต้อง")</f>
        <v>ข้อมูลไม่ถูกต้อง</v>
      </c>
      <c r="T19" s="149" t="str">
        <f t="shared" si="5"/>
        <v>ข้อมูลไม่ถูกต้อง</v>
      </c>
      <c r="U19" s="149" t="str">
        <f>IF(ISNUMBER(R19),
IF(H$2=ตัวเลือก!A$30,"ยังไม่บันทึกข้อมูล",R19*0.47),"ข้อมูลไม่ถูกต้อง")</f>
        <v>ข้อมูลไม่ถูกต้อง</v>
      </c>
      <c r="V19" s="149" t="str">
        <f>IF(ISNUMBER(S19),
IF(H$2=ตัวเลือก!A$30,"ยังไม่บันทึกข้อมูล",S19*0.47),"ข้อมูลไม่ถูกต้อง")</f>
        <v>ข้อมูลไม่ถูกต้อง</v>
      </c>
      <c r="W19" s="149" t="str">
        <f t="shared" si="6"/>
        <v>ข้อมูลไม่ถูกต้อง</v>
      </c>
      <c r="X19" s="148" t="str">
        <f t="shared" si="8"/>
        <v>ข้อมูลไม่ถูกต้อง</v>
      </c>
      <c r="Y19" s="38"/>
      <c r="Z19" s="38"/>
      <c r="AA19" s="38"/>
    </row>
    <row r="20" spans="1:27" ht="24" customHeight="1" x14ac:dyDescent="0.45">
      <c r="A20" s="289">
        <v>15</v>
      </c>
      <c r="B20" s="289"/>
      <c r="C20" s="289"/>
      <c r="D20" s="289"/>
      <c r="E20" s="289"/>
      <c r="F20" s="290"/>
      <c r="G20" s="290"/>
      <c r="H20" s="291"/>
      <c r="I20" s="289"/>
      <c r="J20" s="292" t="str">
        <f t="shared" si="9"/>
        <v>รอข้อมูลคอลัมน์ H</v>
      </c>
      <c r="K20" s="291"/>
      <c r="L20" s="291"/>
      <c r="M20" s="291"/>
      <c r="N20" s="196" t="str" cm="1">
        <f t="array" ref="N20">IF(AND(K20:M20=""),"ยังไม่บันทึกข้อมูล",
IF(M20&lt;&gt;"",
IF(M20&gt;=1.3,M20,"เป็นไม้พุ่ม"),
IF(K20+L20&gt;=1.3,K20+L20,"เป็นไม้พุ่ม")))</f>
        <v>ยังไม่บันทึกข้อมูล</v>
      </c>
      <c r="O20" s="149" t="str">
        <f t="shared" si="1"/>
        <v>ข้อมูลไม่ถูกต้อง</v>
      </c>
      <c r="P20" s="149" t="str">
        <f t="shared" si="2"/>
        <v>ข้อมูลไม่ถูกต้อง</v>
      </c>
      <c r="Q20" s="149" t="str">
        <f t="shared" si="3"/>
        <v>ข้อมูลไม่ถูกต้อง</v>
      </c>
      <c r="R20" s="149" t="str">
        <f t="shared" si="4"/>
        <v>ข้อมูลไม่ถูกต้อง</v>
      </c>
      <c r="S20" s="149" t="str">
        <f>IF(ISNUMBER(R20),
IF(H$2=ตัวเลือก!A$30,"ยังไม่บันทึกข้อมูล",R20*0.27),"ข้อมูลไม่ถูกต้อง")</f>
        <v>ข้อมูลไม่ถูกต้อง</v>
      </c>
      <c r="T20" s="149" t="str">
        <f t="shared" si="5"/>
        <v>ข้อมูลไม่ถูกต้อง</v>
      </c>
      <c r="U20" s="149" t="str">
        <f>IF(ISNUMBER(R20),
IF(H$2=ตัวเลือก!A$30,"ยังไม่บันทึกข้อมูล",R20*0.47),"ข้อมูลไม่ถูกต้อง")</f>
        <v>ข้อมูลไม่ถูกต้อง</v>
      </c>
      <c r="V20" s="149" t="str">
        <f>IF(ISNUMBER(S20),
IF(H$2=ตัวเลือก!A$30,"ยังไม่บันทึกข้อมูล",S20*0.47),"ข้อมูลไม่ถูกต้อง")</f>
        <v>ข้อมูลไม่ถูกต้อง</v>
      </c>
      <c r="W20" s="149" t="str">
        <f t="shared" si="6"/>
        <v>ข้อมูลไม่ถูกต้อง</v>
      </c>
      <c r="X20" s="148" t="str">
        <f t="shared" si="8"/>
        <v>ข้อมูลไม่ถูกต้อง</v>
      </c>
      <c r="Y20" s="38"/>
      <c r="Z20" s="38"/>
      <c r="AA20" s="38"/>
    </row>
    <row r="21" spans="1:27" ht="24" customHeight="1" x14ac:dyDescent="0.45">
      <c r="A21" s="289">
        <v>16</v>
      </c>
      <c r="B21" s="289"/>
      <c r="C21" s="289"/>
      <c r="D21" s="289"/>
      <c r="E21" s="289"/>
      <c r="F21" s="290"/>
      <c r="G21" s="290"/>
      <c r="H21" s="291"/>
      <c r="I21" s="289"/>
      <c r="J21" s="292" t="str">
        <f t="shared" si="9"/>
        <v>รอข้อมูลคอลัมน์ H</v>
      </c>
      <c r="K21" s="291"/>
      <c r="L21" s="291"/>
      <c r="M21" s="291"/>
      <c r="N21" s="196" t="str" cm="1">
        <f t="array" ref="N21">IF(AND(K21:M21=""),"ยังไม่บันทึกข้อมูล",
IF(M21&lt;&gt;"",
IF(M21&gt;=1.3,M21,"เป็นไม้พุ่ม"),
IF(K21+L21&gt;=1.3,K21+L21,"เป็นไม้พุ่ม")))</f>
        <v>ยังไม่บันทึกข้อมูล</v>
      </c>
      <c r="O21" s="149" t="str">
        <f t="shared" si="1"/>
        <v>ข้อมูลไม่ถูกต้อง</v>
      </c>
      <c r="P21" s="149" t="str">
        <f t="shared" si="2"/>
        <v>ข้อมูลไม่ถูกต้อง</v>
      </c>
      <c r="Q21" s="149" t="str">
        <f t="shared" si="3"/>
        <v>ข้อมูลไม่ถูกต้อง</v>
      </c>
      <c r="R21" s="149" t="str">
        <f t="shared" si="4"/>
        <v>ข้อมูลไม่ถูกต้อง</v>
      </c>
      <c r="S21" s="149" t="str">
        <f>IF(ISNUMBER(R21),
IF(H$2=ตัวเลือก!A$30,"ยังไม่บันทึกข้อมูล",R21*0.27),"ข้อมูลไม่ถูกต้อง")</f>
        <v>ข้อมูลไม่ถูกต้อง</v>
      </c>
      <c r="T21" s="149" t="str">
        <f t="shared" si="5"/>
        <v>ข้อมูลไม่ถูกต้อง</v>
      </c>
      <c r="U21" s="149" t="str">
        <f>IF(ISNUMBER(R21),
IF(H$2=ตัวเลือก!A$30,"ยังไม่บันทึกข้อมูล",R21*0.47),"ข้อมูลไม่ถูกต้อง")</f>
        <v>ข้อมูลไม่ถูกต้อง</v>
      </c>
      <c r="V21" s="149" t="str">
        <f>IF(ISNUMBER(S21),
IF(H$2=ตัวเลือก!A$30,"ยังไม่บันทึกข้อมูล",S21*0.47),"ข้อมูลไม่ถูกต้อง")</f>
        <v>ข้อมูลไม่ถูกต้อง</v>
      </c>
      <c r="W21" s="149" t="str">
        <f t="shared" si="6"/>
        <v>ข้อมูลไม่ถูกต้อง</v>
      </c>
      <c r="X21" s="148" t="str">
        <f t="shared" si="8"/>
        <v>ข้อมูลไม่ถูกต้อง</v>
      </c>
      <c r="Y21" s="38"/>
      <c r="Z21" s="38"/>
      <c r="AA21" s="38"/>
    </row>
    <row r="22" spans="1:27" ht="24" customHeight="1" x14ac:dyDescent="0.45">
      <c r="A22" s="289">
        <v>17</v>
      </c>
      <c r="B22" s="289"/>
      <c r="C22" s="289"/>
      <c r="D22" s="289"/>
      <c r="E22" s="289"/>
      <c r="F22" s="290"/>
      <c r="G22" s="290"/>
      <c r="H22" s="291"/>
      <c r="I22" s="289"/>
      <c r="J22" s="292" t="str">
        <f t="shared" si="9"/>
        <v>รอข้อมูลคอลัมน์ H</v>
      </c>
      <c r="K22" s="291"/>
      <c r="L22" s="291"/>
      <c r="M22" s="291"/>
      <c r="N22" s="196" t="str" cm="1">
        <f t="array" ref="N22">IF(AND(K22:M22=""),"ยังไม่บันทึกข้อมูล",
IF(M22&lt;&gt;"",
IF(M22&gt;=1.3,M22,"เป็นไม้พุ่ม"),
IF(K22+L22&gt;=1.3,K22+L22,"เป็นไม้พุ่ม")))</f>
        <v>ยังไม่บันทึกข้อมูล</v>
      </c>
      <c r="O22" s="149" t="str">
        <f t="shared" si="1"/>
        <v>ข้อมูลไม่ถูกต้อง</v>
      </c>
      <c r="P22" s="149" t="str">
        <f t="shared" si="2"/>
        <v>ข้อมูลไม่ถูกต้อง</v>
      </c>
      <c r="Q22" s="149" t="str">
        <f t="shared" si="3"/>
        <v>ข้อมูลไม่ถูกต้อง</v>
      </c>
      <c r="R22" s="149" t="str">
        <f t="shared" si="4"/>
        <v>ข้อมูลไม่ถูกต้อง</v>
      </c>
      <c r="S22" s="149" t="str">
        <f>IF(ISNUMBER(R22),
IF(H$2=ตัวเลือก!A$30,"ยังไม่บันทึกข้อมูล",R22*0.27),"ข้อมูลไม่ถูกต้อง")</f>
        <v>ข้อมูลไม่ถูกต้อง</v>
      </c>
      <c r="T22" s="149" t="str">
        <f t="shared" si="5"/>
        <v>ข้อมูลไม่ถูกต้อง</v>
      </c>
      <c r="U22" s="149" t="str">
        <f>IF(ISNUMBER(R22),
IF(H$2=ตัวเลือก!A$30,"ยังไม่บันทึกข้อมูล",R22*0.47),"ข้อมูลไม่ถูกต้อง")</f>
        <v>ข้อมูลไม่ถูกต้อง</v>
      </c>
      <c r="V22" s="149" t="str">
        <f>IF(ISNUMBER(S22),
IF(H$2=ตัวเลือก!A$30,"ยังไม่บันทึกข้อมูล",S22*0.47),"ข้อมูลไม่ถูกต้อง")</f>
        <v>ข้อมูลไม่ถูกต้อง</v>
      </c>
      <c r="W22" s="149" t="str">
        <f t="shared" si="6"/>
        <v>ข้อมูลไม่ถูกต้อง</v>
      </c>
      <c r="X22" s="148" t="str">
        <f t="shared" si="8"/>
        <v>ข้อมูลไม่ถูกต้อง</v>
      </c>
      <c r="Y22" s="38"/>
      <c r="Z22" s="38"/>
      <c r="AA22" s="38"/>
    </row>
    <row r="23" spans="1:27" ht="24" customHeight="1" x14ac:dyDescent="0.45">
      <c r="A23" s="289">
        <v>18</v>
      </c>
      <c r="B23" s="289"/>
      <c r="C23" s="289"/>
      <c r="D23" s="289"/>
      <c r="E23" s="289"/>
      <c r="F23" s="290"/>
      <c r="G23" s="290"/>
      <c r="H23" s="291"/>
      <c r="I23" s="289"/>
      <c r="J23" s="292" t="str">
        <f t="shared" si="9"/>
        <v>รอข้อมูลคอลัมน์ H</v>
      </c>
      <c r="K23" s="291"/>
      <c r="L23" s="291"/>
      <c r="M23" s="291"/>
      <c r="N23" s="196" t="str" cm="1">
        <f t="array" ref="N23">IF(AND(K23:M23=""),"ยังไม่บันทึกข้อมูล",
IF(M23&lt;&gt;"",
IF(M23&gt;=1.3,M23,"เป็นไม้พุ่ม"),
IF(K23+L23&gt;=1.3,K23+L23,"เป็นไม้พุ่ม")))</f>
        <v>ยังไม่บันทึกข้อมูล</v>
      </c>
      <c r="O23" s="149" t="str">
        <f t="shared" si="1"/>
        <v>ข้อมูลไม่ถูกต้อง</v>
      </c>
      <c r="P23" s="149" t="str">
        <f t="shared" si="2"/>
        <v>ข้อมูลไม่ถูกต้อง</v>
      </c>
      <c r="Q23" s="149" t="str">
        <f t="shared" si="3"/>
        <v>ข้อมูลไม่ถูกต้อง</v>
      </c>
      <c r="R23" s="149" t="str">
        <f t="shared" si="4"/>
        <v>ข้อมูลไม่ถูกต้อง</v>
      </c>
      <c r="S23" s="149" t="str">
        <f>IF(ISNUMBER(R23),
IF(H$2=ตัวเลือก!A$30,"ยังไม่บันทึกข้อมูล",R23*0.27),"ข้อมูลไม่ถูกต้อง")</f>
        <v>ข้อมูลไม่ถูกต้อง</v>
      </c>
      <c r="T23" s="149" t="str">
        <f t="shared" si="5"/>
        <v>ข้อมูลไม่ถูกต้อง</v>
      </c>
      <c r="U23" s="149" t="str">
        <f>IF(ISNUMBER(R23),
IF(H$2=ตัวเลือก!A$30,"ยังไม่บันทึกข้อมูล",R23*0.47),"ข้อมูลไม่ถูกต้อง")</f>
        <v>ข้อมูลไม่ถูกต้อง</v>
      </c>
      <c r="V23" s="149" t="str">
        <f>IF(ISNUMBER(S23),
IF(H$2=ตัวเลือก!A$30,"ยังไม่บันทึกข้อมูล",S23*0.47),"ข้อมูลไม่ถูกต้อง")</f>
        <v>ข้อมูลไม่ถูกต้อง</v>
      </c>
      <c r="W23" s="149" t="str">
        <f t="shared" si="6"/>
        <v>ข้อมูลไม่ถูกต้อง</v>
      </c>
      <c r="X23" s="148" t="str">
        <f t="shared" si="8"/>
        <v>ข้อมูลไม่ถูกต้อง</v>
      </c>
      <c r="Y23" s="38"/>
      <c r="Z23" s="38"/>
      <c r="AA23" s="38"/>
    </row>
    <row r="24" spans="1:27" ht="24" customHeight="1" x14ac:dyDescent="0.45">
      <c r="A24" s="289">
        <v>19</v>
      </c>
      <c r="B24" s="289"/>
      <c r="C24" s="289"/>
      <c r="D24" s="289"/>
      <c r="E24" s="289"/>
      <c r="F24" s="290"/>
      <c r="G24" s="290"/>
      <c r="H24" s="291"/>
      <c r="I24" s="289"/>
      <c r="J24" s="292" t="str">
        <f t="shared" si="9"/>
        <v>รอข้อมูลคอลัมน์ H</v>
      </c>
      <c r="K24" s="291"/>
      <c r="L24" s="291"/>
      <c r="M24" s="291"/>
      <c r="N24" s="196" t="str" cm="1">
        <f t="array" ref="N24">IF(AND(K24:M24=""),"ยังไม่บันทึกข้อมูล",
IF(M24&lt;&gt;"",
IF(M24&gt;=1.3,M24,"เป็นไม้พุ่ม"),
IF(K24+L24&gt;=1.3,K24+L24,"เป็นไม้พุ่ม")))</f>
        <v>ยังไม่บันทึกข้อมูล</v>
      </c>
      <c r="O24" s="149" t="str">
        <f t="shared" si="1"/>
        <v>ข้อมูลไม่ถูกต้อง</v>
      </c>
      <c r="P24" s="149" t="str">
        <f t="shared" si="2"/>
        <v>ข้อมูลไม่ถูกต้อง</v>
      </c>
      <c r="Q24" s="149" t="str">
        <f t="shared" si="3"/>
        <v>ข้อมูลไม่ถูกต้อง</v>
      </c>
      <c r="R24" s="149" t="str">
        <f t="shared" si="4"/>
        <v>ข้อมูลไม่ถูกต้อง</v>
      </c>
      <c r="S24" s="149" t="str">
        <f>IF(ISNUMBER(R24),
IF(H$2=ตัวเลือก!A$30,"ยังไม่บันทึกข้อมูล",R24*0.27),"ข้อมูลไม่ถูกต้อง")</f>
        <v>ข้อมูลไม่ถูกต้อง</v>
      </c>
      <c r="T24" s="149" t="str">
        <f t="shared" si="5"/>
        <v>ข้อมูลไม่ถูกต้อง</v>
      </c>
      <c r="U24" s="149" t="str">
        <f>IF(ISNUMBER(R24),
IF(H$2=ตัวเลือก!A$30,"ยังไม่บันทึกข้อมูล",R24*0.47),"ข้อมูลไม่ถูกต้อง")</f>
        <v>ข้อมูลไม่ถูกต้อง</v>
      </c>
      <c r="V24" s="149" t="str">
        <f>IF(ISNUMBER(S24),
IF(H$2=ตัวเลือก!A$30,"ยังไม่บันทึกข้อมูล",S24*0.47),"ข้อมูลไม่ถูกต้อง")</f>
        <v>ข้อมูลไม่ถูกต้อง</v>
      </c>
      <c r="W24" s="149" t="str">
        <f t="shared" si="6"/>
        <v>ข้อมูลไม่ถูกต้อง</v>
      </c>
      <c r="X24" s="148" t="str">
        <f t="shared" si="8"/>
        <v>ข้อมูลไม่ถูกต้อง</v>
      </c>
      <c r="Y24" s="38"/>
      <c r="Z24" s="38"/>
      <c r="AA24" s="38"/>
    </row>
    <row r="25" spans="1:27" ht="24" customHeight="1" x14ac:dyDescent="0.45">
      <c r="A25" s="289">
        <v>20</v>
      </c>
      <c r="B25" s="289"/>
      <c r="C25" s="289"/>
      <c r="D25" s="289"/>
      <c r="E25" s="289"/>
      <c r="F25" s="290"/>
      <c r="G25" s="290"/>
      <c r="H25" s="291"/>
      <c r="I25" s="289"/>
      <c r="J25" s="292" t="str">
        <f t="shared" si="9"/>
        <v>รอข้อมูลคอลัมน์ H</v>
      </c>
      <c r="K25" s="291"/>
      <c r="L25" s="291"/>
      <c r="M25" s="291"/>
      <c r="N25" s="196" t="str" cm="1">
        <f t="array" ref="N25">IF(AND(K25:M25=""),"ยังไม่บันทึกข้อมูล",
IF(M25&lt;&gt;"",
IF(M25&gt;=1.3,M25,"เป็นไม้พุ่ม"),
IF(K25+L25&gt;=1.3,K25+L25,"เป็นไม้พุ่ม")))</f>
        <v>ยังไม่บันทึกข้อมูล</v>
      </c>
      <c r="O25" s="149" t="str">
        <f t="shared" si="1"/>
        <v>ข้อมูลไม่ถูกต้อง</v>
      </c>
      <c r="P25" s="149" t="str">
        <f t="shared" si="2"/>
        <v>ข้อมูลไม่ถูกต้อง</v>
      </c>
      <c r="Q25" s="149" t="str">
        <f t="shared" si="3"/>
        <v>ข้อมูลไม่ถูกต้อง</v>
      </c>
      <c r="R25" s="149" t="str">
        <f t="shared" si="4"/>
        <v>ข้อมูลไม่ถูกต้อง</v>
      </c>
      <c r="S25" s="149" t="str">
        <f>IF(ISNUMBER(R25),
IF(H$2=ตัวเลือก!A$30,"ยังไม่บันทึกข้อมูล",R25*0.27),"ข้อมูลไม่ถูกต้อง")</f>
        <v>ข้อมูลไม่ถูกต้อง</v>
      </c>
      <c r="T25" s="149" t="str">
        <f t="shared" si="5"/>
        <v>ข้อมูลไม่ถูกต้อง</v>
      </c>
      <c r="U25" s="149" t="str">
        <f>IF(ISNUMBER(R25),
IF(H$2=ตัวเลือก!A$30,"ยังไม่บันทึกข้อมูล",R25*0.47),"ข้อมูลไม่ถูกต้อง")</f>
        <v>ข้อมูลไม่ถูกต้อง</v>
      </c>
      <c r="V25" s="149" t="str">
        <f>IF(ISNUMBER(S25),
IF(H$2=ตัวเลือก!A$30,"ยังไม่บันทึกข้อมูล",S25*0.47),"ข้อมูลไม่ถูกต้อง")</f>
        <v>ข้อมูลไม่ถูกต้อง</v>
      </c>
      <c r="W25" s="149" t="str">
        <f t="shared" si="6"/>
        <v>ข้อมูลไม่ถูกต้อง</v>
      </c>
      <c r="X25" s="148" t="str">
        <f t="shared" si="8"/>
        <v>ข้อมูลไม่ถูกต้อง</v>
      </c>
      <c r="Y25" s="38"/>
      <c r="Z25" s="38"/>
      <c r="AA25" s="38"/>
    </row>
    <row r="26" spans="1:27" ht="24" customHeight="1" x14ac:dyDescent="0.45">
      <c r="A26" s="289">
        <v>21</v>
      </c>
      <c r="B26" s="289"/>
      <c r="C26" s="289"/>
      <c r="D26" s="289"/>
      <c r="E26" s="289"/>
      <c r="F26" s="290"/>
      <c r="G26" s="290"/>
      <c r="H26" s="291"/>
      <c r="I26" s="289"/>
      <c r="J26" s="292" t="str">
        <f t="shared" si="9"/>
        <v>รอข้อมูลคอลัมน์ H</v>
      </c>
      <c r="K26" s="291"/>
      <c r="L26" s="291"/>
      <c r="M26" s="291"/>
      <c r="N26" s="196" t="str" cm="1">
        <f t="array" ref="N26">IF(AND(K26:M26=""),"ยังไม่บันทึกข้อมูล",
IF(M26&lt;&gt;"",
IF(M26&gt;=1.3,M26,"เป็นไม้พุ่ม"),
IF(K26+L26&gt;=1.3,K26+L26,"เป็นไม้พุ่ม")))</f>
        <v>ยังไม่บันทึกข้อมูล</v>
      </c>
      <c r="O26" s="149" t="str">
        <f t="shared" si="1"/>
        <v>ข้อมูลไม่ถูกต้อง</v>
      </c>
      <c r="P26" s="149" t="str">
        <f t="shared" si="2"/>
        <v>ข้อมูลไม่ถูกต้อง</v>
      </c>
      <c r="Q26" s="149" t="str">
        <f t="shared" si="3"/>
        <v>ข้อมูลไม่ถูกต้อง</v>
      </c>
      <c r="R26" s="149" t="str">
        <f t="shared" si="4"/>
        <v>ข้อมูลไม่ถูกต้อง</v>
      </c>
      <c r="S26" s="149" t="str">
        <f>IF(ISNUMBER(R26),
IF(H$2=ตัวเลือก!A$30,"ยังไม่บันทึกข้อมูล",R26*0.27),"ข้อมูลไม่ถูกต้อง")</f>
        <v>ข้อมูลไม่ถูกต้อง</v>
      </c>
      <c r="T26" s="149" t="str">
        <f t="shared" si="5"/>
        <v>ข้อมูลไม่ถูกต้อง</v>
      </c>
      <c r="U26" s="149" t="str">
        <f>IF(ISNUMBER(R26),
IF(H$2=ตัวเลือก!A$30,"ยังไม่บันทึกข้อมูล",R26*0.47),"ข้อมูลไม่ถูกต้อง")</f>
        <v>ข้อมูลไม่ถูกต้อง</v>
      </c>
      <c r="V26" s="149" t="str">
        <f>IF(ISNUMBER(S26),
IF(H$2=ตัวเลือก!A$30,"ยังไม่บันทึกข้อมูล",S26*0.47),"ข้อมูลไม่ถูกต้อง")</f>
        <v>ข้อมูลไม่ถูกต้อง</v>
      </c>
      <c r="W26" s="149" t="str">
        <f t="shared" si="6"/>
        <v>ข้อมูลไม่ถูกต้อง</v>
      </c>
      <c r="X26" s="148" t="str">
        <f t="shared" si="8"/>
        <v>ข้อมูลไม่ถูกต้อง</v>
      </c>
      <c r="Y26" s="38"/>
      <c r="Z26" s="38"/>
      <c r="AA26" s="38"/>
    </row>
    <row r="27" spans="1:27" ht="24" customHeight="1" x14ac:dyDescent="0.45">
      <c r="A27" s="289">
        <v>22</v>
      </c>
      <c r="B27" s="289"/>
      <c r="C27" s="289"/>
      <c r="D27" s="289"/>
      <c r="E27" s="289"/>
      <c r="F27" s="290"/>
      <c r="G27" s="290"/>
      <c r="H27" s="291"/>
      <c r="I27" s="289"/>
      <c r="J27" s="292" t="str">
        <f t="shared" si="9"/>
        <v>รอข้อมูลคอลัมน์ H</v>
      </c>
      <c r="K27" s="291"/>
      <c r="L27" s="291"/>
      <c r="M27" s="291"/>
      <c r="N27" s="196" t="str" cm="1">
        <f t="array" ref="N27">IF(AND(K27:M27=""),"ยังไม่บันทึกข้อมูล",
IF(M27&lt;&gt;"",
IF(M27&gt;=1.3,M27,"เป็นไม้พุ่ม"),
IF(K27+L27&gt;=1.3,K27+L27,"เป็นไม้พุ่ม")))</f>
        <v>ยังไม่บันทึกข้อมูล</v>
      </c>
      <c r="O27" s="149" t="str">
        <f t="shared" si="1"/>
        <v>ข้อมูลไม่ถูกต้อง</v>
      </c>
      <c r="P27" s="149" t="str">
        <f t="shared" si="2"/>
        <v>ข้อมูลไม่ถูกต้อง</v>
      </c>
      <c r="Q27" s="149" t="str">
        <f t="shared" si="3"/>
        <v>ข้อมูลไม่ถูกต้อง</v>
      </c>
      <c r="R27" s="149" t="str">
        <f t="shared" si="4"/>
        <v>ข้อมูลไม่ถูกต้อง</v>
      </c>
      <c r="S27" s="149" t="str">
        <f>IF(ISNUMBER(R27),
IF(H$2=ตัวเลือก!A$30,"ยังไม่บันทึกข้อมูล",R27*0.27),"ข้อมูลไม่ถูกต้อง")</f>
        <v>ข้อมูลไม่ถูกต้อง</v>
      </c>
      <c r="T27" s="149" t="str">
        <f t="shared" si="5"/>
        <v>ข้อมูลไม่ถูกต้อง</v>
      </c>
      <c r="U27" s="149" t="str">
        <f>IF(ISNUMBER(R27),
IF(H$2=ตัวเลือก!A$30,"ยังไม่บันทึกข้อมูล",R27*0.47),"ข้อมูลไม่ถูกต้อง")</f>
        <v>ข้อมูลไม่ถูกต้อง</v>
      </c>
      <c r="V27" s="149" t="str">
        <f>IF(ISNUMBER(S27),
IF(H$2=ตัวเลือก!A$30,"ยังไม่บันทึกข้อมูล",S27*0.47),"ข้อมูลไม่ถูกต้อง")</f>
        <v>ข้อมูลไม่ถูกต้อง</v>
      </c>
      <c r="W27" s="149" t="str">
        <f t="shared" si="6"/>
        <v>ข้อมูลไม่ถูกต้อง</v>
      </c>
      <c r="X27" s="148" t="str">
        <f t="shared" si="8"/>
        <v>ข้อมูลไม่ถูกต้อง</v>
      </c>
      <c r="Y27" s="38"/>
      <c r="Z27" s="38"/>
      <c r="AA27" s="38"/>
    </row>
    <row r="28" spans="1:27" ht="24" customHeight="1" x14ac:dyDescent="0.45">
      <c r="A28" s="289">
        <v>23</v>
      </c>
      <c r="B28" s="289"/>
      <c r="C28" s="289"/>
      <c r="D28" s="289"/>
      <c r="E28" s="289"/>
      <c r="F28" s="290"/>
      <c r="G28" s="290"/>
      <c r="H28" s="291"/>
      <c r="I28" s="289"/>
      <c r="J28" s="292" t="str">
        <f t="shared" si="9"/>
        <v>รอข้อมูลคอลัมน์ H</v>
      </c>
      <c r="K28" s="291"/>
      <c r="L28" s="291"/>
      <c r="M28" s="291"/>
      <c r="N28" s="196" t="str" cm="1">
        <f t="array" ref="N28">IF(AND(K28:M28=""),"ยังไม่บันทึกข้อมูล",
IF(M28&lt;&gt;"",
IF(M28&gt;=1.3,M28,"เป็นไม้พุ่ม"),
IF(K28+L28&gt;=1.3,K28+L28,"เป็นไม้พุ่ม")))</f>
        <v>ยังไม่บันทึกข้อมูล</v>
      </c>
      <c r="O28" s="149" t="str">
        <f t="shared" si="1"/>
        <v>ข้อมูลไม่ถูกต้อง</v>
      </c>
      <c r="P28" s="149" t="str">
        <f t="shared" si="2"/>
        <v>ข้อมูลไม่ถูกต้อง</v>
      </c>
      <c r="Q28" s="149" t="str">
        <f t="shared" si="3"/>
        <v>ข้อมูลไม่ถูกต้อง</v>
      </c>
      <c r="R28" s="149" t="str">
        <f t="shared" si="4"/>
        <v>ข้อมูลไม่ถูกต้อง</v>
      </c>
      <c r="S28" s="149" t="str">
        <f>IF(ISNUMBER(R28),
IF(H$2=ตัวเลือก!A$30,"ยังไม่บันทึกข้อมูล",R28*0.27),"ข้อมูลไม่ถูกต้อง")</f>
        <v>ข้อมูลไม่ถูกต้อง</v>
      </c>
      <c r="T28" s="149" t="str">
        <f t="shared" si="5"/>
        <v>ข้อมูลไม่ถูกต้อง</v>
      </c>
      <c r="U28" s="149" t="str">
        <f>IF(ISNUMBER(R28),
IF(H$2=ตัวเลือก!A$30,"ยังไม่บันทึกข้อมูล",R28*0.47),"ข้อมูลไม่ถูกต้อง")</f>
        <v>ข้อมูลไม่ถูกต้อง</v>
      </c>
      <c r="V28" s="149" t="str">
        <f>IF(ISNUMBER(S28),
IF(H$2=ตัวเลือก!A$30,"ยังไม่บันทึกข้อมูล",S28*0.47),"ข้อมูลไม่ถูกต้อง")</f>
        <v>ข้อมูลไม่ถูกต้อง</v>
      </c>
      <c r="W28" s="149" t="str">
        <f t="shared" si="6"/>
        <v>ข้อมูลไม่ถูกต้อง</v>
      </c>
      <c r="X28" s="148" t="str">
        <f t="shared" si="8"/>
        <v>ข้อมูลไม่ถูกต้อง</v>
      </c>
      <c r="Y28" s="38"/>
      <c r="Z28" s="38"/>
      <c r="AA28" s="38"/>
    </row>
    <row r="29" spans="1:27" ht="24" customHeight="1" x14ac:dyDescent="0.45">
      <c r="A29" s="289">
        <v>24</v>
      </c>
      <c r="B29" s="289"/>
      <c r="C29" s="289"/>
      <c r="D29" s="289"/>
      <c r="E29" s="289"/>
      <c r="F29" s="290"/>
      <c r="G29" s="290"/>
      <c r="H29" s="291"/>
      <c r="I29" s="289"/>
      <c r="J29" s="292" t="str">
        <f t="shared" si="9"/>
        <v>รอข้อมูลคอลัมน์ H</v>
      </c>
      <c r="K29" s="291"/>
      <c r="L29" s="291"/>
      <c r="M29" s="291"/>
      <c r="N29" s="196" t="str" cm="1">
        <f t="array" ref="N29">IF(AND(K29:M29=""),"ยังไม่บันทึกข้อมูล",
IF(M29&lt;&gt;"",
IF(M29&gt;=1.3,M29,"เป็นไม้พุ่ม"),
IF(K29+L29&gt;=1.3,K29+L29,"เป็นไม้พุ่ม")))</f>
        <v>ยังไม่บันทึกข้อมูล</v>
      </c>
      <c r="O29" s="149" t="str">
        <f t="shared" si="1"/>
        <v>ข้อมูลไม่ถูกต้อง</v>
      </c>
      <c r="P29" s="149" t="str">
        <f t="shared" si="2"/>
        <v>ข้อมูลไม่ถูกต้อง</v>
      </c>
      <c r="Q29" s="149" t="str">
        <f t="shared" si="3"/>
        <v>ข้อมูลไม่ถูกต้อง</v>
      </c>
      <c r="R29" s="149" t="str">
        <f t="shared" si="4"/>
        <v>ข้อมูลไม่ถูกต้อง</v>
      </c>
      <c r="S29" s="149" t="str">
        <f>IF(ISNUMBER(R29),
IF(H$2=ตัวเลือก!A$30,"ยังไม่บันทึกข้อมูล",R29*0.27),"ข้อมูลไม่ถูกต้อง")</f>
        <v>ข้อมูลไม่ถูกต้อง</v>
      </c>
      <c r="T29" s="149" t="str">
        <f t="shared" si="5"/>
        <v>ข้อมูลไม่ถูกต้อง</v>
      </c>
      <c r="U29" s="149" t="str">
        <f>IF(ISNUMBER(R29),
IF(H$2=ตัวเลือก!A$30,"ยังไม่บันทึกข้อมูล",R29*0.47),"ข้อมูลไม่ถูกต้อง")</f>
        <v>ข้อมูลไม่ถูกต้อง</v>
      </c>
      <c r="V29" s="149" t="str">
        <f>IF(ISNUMBER(S29),
IF(H$2=ตัวเลือก!A$30,"ยังไม่บันทึกข้อมูล",S29*0.47),"ข้อมูลไม่ถูกต้อง")</f>
        <v>ข้อมูลไม่ถูกต้อง</v>
      </c>
      <c r="W29" s="149" t="str">
        <f t="shared" si="6"/>
        <v>ข้อมูลไม่ถูกต้อง</v>
      </c>
      <c r="X29" s="148" t="str">
        <f t="shared" si="8"/>
        <v>ข้อมูลไม่ถูกต้อง</v>
      </c>
      <c r="Y29" s="38"/>
      <c r="Z29" s="38"/>
      <c r="AA29" s="38"/>
    </row>
    <row r="30" spans="1:27" ht="24" customHeight="1" x14ac:dyDescent="0.45">
      <c r="A30" s="289">
        <v>25</v>
      </c>
      <c r="B30" s="289"/>
      <c r="C30" s="289"/>
      <c r="D30" s="289"/>
      <c r="E30" s="289"/>
      <c r="F30" s="290"/>
      <c r="G30" s="290"/>
      <c r="H30" s="291"/>
      <c r="I30" s="289"/>
      <c r="J30" s="292" t="str">
        <f t="shared" si="9"/>
        <v>รอข้อมูลคอลัมน์ H</v>
      </c>
      <c r="K30" s="291"/>
      <c r="L30" s="291"/>
      <c r="M30" s="291"/>
      <c r="N30" s="196" t="str" cm="1">
        <f t="array" ref="N30">IF(AND(K30:M30=""),"ยังไม่บันทึกข้อมูล",
IF(M30&lt;&gt;"",
IF(M30&gt;=1.3,M30,"เป็นไม้พุ่ม"),
IF(K30+L30&gt;=1.3,K30+L30,"เป็นไม้พุ่ม")))</f>
        <v>ยังไม่บันทึกข้อมูล</v>
      </c>
      <c r="O30" s="149" t="str">
        <f t="shared" si="1"/>
        <v>ข้อมูลไม่ถูกต้อง</v>
      </c>
      <c r="P30" s="149" t="str">
        <f t="shared" si="2"/>
        <v>ข้อมูลไม่ถูกต้อง</v>
      </c>
      <c r="Q30" s="149" t="str">
        <f t="shared" si="3"/>
        <v>ข้อมูลไม่ถูกต้อง</v>
      </c>
      <c r="R30" s="149" t="str">
        <f t="shared" si="4"/>
        <v>ข้อมูลไม่ถูกต้อง</v>
      </c>
      <c r="S30" s="149" t="str">
        <f>IF(ISNUMBER(R30),
IF(H$2=ตัวเลือก!A$30,"ยังไม่บันทึกข้อมูล",R30*0.27),"ข้อมูลไม่ถูกต้อง")</f>
        <v>ข้อมูลไม่ถูกต้อง</v>
      </c>
      <c r="T30" s="149" t="str">
        <f t="shared" si="5"/>
        <v>ข้อมูลไม่ถูกต้อง</v>
      </c>
      <c r="U30" s="149" t="str">
        <f>IF(ISNUMBER(R30),
IF(H$2=ตัวเลือก!A$30,"ยังไม่บันทึกข้อมูล",R30*0.47),"ข้อมูลไม่ถูกต้อง")</f>
        <v>ข้อมูลไม่ถูกต้อง</v>
      </c>
      <c r="V30" s="149" t="str">
        <f>IF(ISNUMBER(S30),
IF(H$2=ตัวเลือก!A$30,"ยังไม่บันทึกข้อมูล",S30*0.47),"ข้อมูลไม่ถูกต้อง")</f>
        <v>ข้อมูลไม่ถูกต้อง</v>
      </c>
      <c r="W30" s="149" t="str">
        <f t="shared" si="6"/>
        <v>ข้อมูลไม่ถูกต้อง</v>
      </c>
      <c r="X30" s="148" t="str">
        <f t="shared" si="8"/>
        <v>ข้อมูลไม่ถูกต้อง</v>
      </c>
      <c r="Y30" s="38"/>
      <c r="Z30" s="38"/>
      <c r="AA30" s="38"/>
    </row>
    <row r="31" spans="1:27" ht="24" customHeight="1" x14ac:dyDescent="0.45">
      <c r="A31" s="289">
        <v>26</v>
      </c>
      <c r="B31" s="289"/>
      <c r="C31" s="289"/>
      <c r="D31" s="289"/>
      <c r="E31" s="289"/>
      <c r="F31" s="290"/>
      <c r="G31" s="290"/>
      <c r="H31" s="291"/>
      <c r="I31" s="289"/>
      <c r="J31" s="292" t="str">
        <f t="shared" si="9"/>
        <v>รอข้อมูลคอลัมน์ H</v>
      </c>
      <c r="K31" s="291"/>
      <c r="L31" s="291"/>
      <c r="M31" s="291"/>
      <c r="N31" s="196" t="str" cm="1">
        <f t="array" ref="N31">IF(AND(K31:M31=""),"ยังไม่บันทึกข้อมูล",
IF(M31&lt;&gt;"",
IF(M31&gt;=1.3,M31,"เป็นไม้พุ่ม"),
IF(K31+L31&gt;=1.3,K31+L31,"เป็นไม้พุ่ม")))</f>
        <v>ยังไม่บันทึกข้อมูล</v>
      </c>
      <c r="O31" s="149" t="str">
        <f t="shared" si="1"/>
        <v>ข้อมูลไม่ถูกต้อง</v>
      </c>
      <c r="P31" s="149" t="str">
        <f t="shared" si="2"/>
        <v>ข้อมูลไม่ถูกต้อง</v>
      </c>
      <c r="Q31" s="149" t="str">
        <f t="shared" si="3"/>
        <v>ข้อมูลไม่ถูกต้อง</v>
      </c>
      <c r="R31" s="149" t="str">
        <f t="shared" si="4"/>
        <v>ข้อมูลไม่ถูกต้อง</v>
      </c>
      <c r="S31" s="149" t="str">
        <f>IF(ISNUMBER(R31),
IF(H$2=ตัวเลือก!A$30,"ยังไม่บันทึกข้อมูล",R31*0.27),"ข้อมูลไม่ถูกต้อง")</f>
        <v>ข้อมูลไม่ถูกต้อง</v>
      </c>
      <c r="T31" s="149" t="str">
        <f t="shared" si="5"/>
        <v>ข้อมูลไม่ถูกต้อง</v>
      </c>
      <c r="U31" s="149" t="str">
        <f>IF(ISNUMBER(R31),
IF(H$2=ตัวเลือก!A$30,"ยังไม่บันทึกข้อมูล",R31*0.47),"ข้อมูลไม่ถูกต้อง")</f>
        <v>ข้อมูลไม่ถูกต้อง</v>
      </c>
      <c r="V31" s="149" t="str">
        <f>IF(ISNUMBER(S31),
IF(H$2=ตัวเลือก!A$30,"ยังไม่บันทึกข้อมูล",S31*0.47),"ข้อมูลไม่ถูกต้อง")</f>
        <v>ข้อมูลไม่ถูกต้อง</v>
      </c>
      <c r="W31" s="149" t="str">
        <f t="shared" si="6"/>
        <v>ข้อมูลไม่ถูกต้อง</v>
      </c>
      <c r="X31" s="148" t="str">
        <f t="shared" si="8"/>
        <v>ข้อมูลไม่ถูกต้อง</v>
      </c>
      <c r="Y31" s="38"/>
      <c r="Z31" s="38"/>
      <c r="AA31" s="38"/>
    </row>
    <row r="32" spans="1:27" ht="24" customHeight="1" x14ac:dyDescent="0.45">
      <c r="A32" s="289">
        <v>27</v>
      </c>
      <c r="B32" s="289"/>
      <c r="C32" s="289"/>
      <c r="D32" s="289"/>
      <c r="E32" s="289"/>
      <c r="F32" s="290"/>
      <c r="G32" s="290"/>
      <c r="H32" s="291"/>
      <c r="I32" s="289"/>
      <c r="J32" s="292" t="str">
        <f t="shared" si="9"/>
        <v>รอข้อมูลคอลัมน์ H</v>
      </c>
      <c r="K32" s="291"/>
      <c r="L32" s="291"/>
      <c r="M32" s="291"/>
      <c r="N32" s="196" t="str" cm="1">
        <f t="array" ref="N32">IF(AND(K32:M32=""),"ยังไม่บันทึกข้อมูล",
IF(M32&lt;&gt;"",
IF(M32&gt;=1.3,M32,"เป็นไม้พุ่ม"),
IF(K32+L32&gt;=1.3,K32+L32,"เป็นไม้พุ่ม")))</f>
        <v>ยังไม่บันทึกข้อมูล</v>
      </c>
      <c r="O32" s="149" t="str">
        <f t="shared" si="1"/>
        <v>ข้อมูลไม่ถูกต้อง</v>
      </c>
      <c r="P32" s="149" t="str">
        <f t="shared" si="2"/>
        <v>ข้อมูลไม่ถูกต้อง</v>
      </c>
      <c r="Q32" s="149" t="str">
        <f t="shared" si="3"/>
        <v>ข้อมูลไม่ถูกต้อง</v>
      </c>
      <c r="R32" s="149" t="str">
        <f t="shared" si="4"/>
        <v>ข้อมูลไม่ถูกต้อง</v>
      </c>
      <c r="S32" s="149" t="str">
        <f>IF(ISNUMBER(R32),
IF(H$2=ตัวเลือก!A$30,"ยังไม่บันทึกข้อมูล",R32*0.27),"ข้อมูลไม่ถูกต้อง")</f>
        <v>ข้อมูลไม่ถูกต้อง</v>
      </c>
      <c r="T32" s="149" t="str">
        <f t="shared" si="5"/>
        <v>ข้อมูลไม่ถูกต้อง</v>
      </c>
      <c r="U32" s="149" t="str">
        <f>IF(ISNUMBER(R32),
IF(H$2=ตัวเลือก!A$30,"ยังไม่บันทึกข้อมูล",R32*0.47),"ข้อมูลไม่ถูกต้อง")</f>
        <v>ข้อมูลไม่ถูกต้อง</v>
      </c>
      <c r="V32" s="149" t="str">
        <f>IF(ISNUMBER(S32),
IF(H$2=ตัวเลือก!A$30,"ยังไม่บันทึกข้อมูล",S32*0.47),"ข้อมูลไม่ถูกต้อง")</f>
        <v>ข้อมูลไม่ถูกต้อง</v>
      </c>
      <c r="W32" s="149" t="str">
        <f t="shared" si="6"/>
        <v>ข้อมูลไม่ถูกต้อง</v>
      </c>
      <c r="X32" s="148" t="str">
        <f t="shared" si="8"/>
        <v>ข้อมูลไม่ถูกต้อง</v>
      </c>
      <c r="Y32" s="38"/>
      <c r="Z32" s="38"/>
      <c r="AA32" s="38"/>
    </row>
    <row r="33" spans="1:27" ht="24" customHeight="1" x14ac:dyDescent="0.45">
      <c r="A33" s="289">
        <v>28</v>
      </c>
      <c r="B33" s="289"/>
      <c r="C33" s="289"/>
      <c r="D33" s="289"/>
      <c r="E33" s="289"/>
      <c r="F33" s="290"/>
      <c r="G33" s="290"/>
      <c r="H33" s="291"/>
      <c r="I33" s="289"/>
      <c r="J33" s="292" t="str">
        <f t="shared" si="9"/>
        <v>รอข้อมูลคอลัมน์ H</v>
      </c>
      <c r="K33" s="291"/>
      <c r="L33" s="291"/>
      <c r="M33" s="291"/>
      <c r="N33" s="196" t="str" cm="1">
        <f t="array" ref="N33">IF(AND(K33:M33=""),"ยังไม่บันทึกข้อมูล",
IF(M33&lt;&gt;"",
IF(M33&gt;=1.3,M33,"เป็นไม้พุ่ม"),
IF(K33+L33&gt;=1.3,K33+L33,"เป็นไม้พุ่ม")))</f>
        <v>ยังไม่บันทึกข้อมูล</v>
      </c>
      <c r="O33" s="149" t="str">
        <f t="shared" si="1"/>
        <v>ข้อมูลไม่ถูกต้อง</v>
      </c>
      <c r="P33" s="149" t="str">
        <f t="shared" si="2"/>
        <v>ข้อมูลไม่ถูกต้อง</v>
      </c>
      <c r="Q33" s="149" t="str">
        <f t="shared" si="3"/>
        <v>ข้อมูลไม่ถูกต้อง</v>
      </c>
      <c r="R33" s="149" t="str">
        <f t="shared" si="4"/>
        <v>ข้อมูลไม่ถูกต้อง</v>
      </c>
      <c r="S33" s="149" t="str">
        <f>IF(ISNUMBER(R33),
IF(H$2=ตัวเลือก!A$30,"ยังไม่บันทึกข้อมูล",R33*0.27),"ข้อมูลไม่ถูกต้อง")</f>
        <v>ข้อมูลไม่ถูกต้อง</v>
      </c>
      <c r="T33" s="149" t="str">
        <f t="shared" si="5"/>
        <v>ข้อมูลไม่ถูกต้อง</v>
      </c>
      <c r="U33" s="149" t="str">
        <f>IF(ISNUMBER(R33),
IF(H$2=ตัวเลือก!A$30,"ยังไม่บันทึกข้อมูล",R33*0.47),"ข้อมูลไม่ถูกต้อง")</f>
        <v>ข้อมูลไม่ถูกต้อง</v>
      </c>
      <c r="V33" s="149" t="str">
        <f>IF(ISNUMBER(S33),
IF(H$2=ตัวเลือก!A$30,"ยังไม่บันทึกข้อมูล",S33*0.47),"ข้อมูลไม่ถูกต้อง")</f>
        <v>ข้อมูลไม่ถูกต้อง</v>
      </c>
      <c r="W33" s="149" t="str">
        <f t="shared" si="6"/>
        <v>ข้อมูลไม่ถูกต้อง</v>
      </c>
      <c r="X33" s="148" t="str">
        <f t="shared" si="8"/>
        <v>ข้อมูลไม่ถูกต้อง</v>
      </c>
      <c r="Y33" s="38"/>
      <c r="Z33" s="38"/>
      <c r="AA33" s="38"/>
    </row>
    <row r="34" spans="1:27" ht="24" customHeight="1" x14ac:dyDescent="0.45">
      <c r="A34" s="289">
        <v>29</v>
      </c>
      <c r="B34" s="289"/>
      <c r="C34" s="289"/>
      <c r="D34" s="289"/>
      <c r="E34" s="289"/>
      <c r="F34" s="290"/>
      <c r="G34" s="290"/>
      <c r="H34" s="291"/>
      <c r="I34" s="289"/>
      <c r="J34" s="292" t="str">
        <f t="shared" si="9"/>
        <v>รอข้อมูลคอลัมน์ H</v>
      </c>
      <c r="K34" s="291"/>
      <c r="L34" s="291"/>
      <c r="M34" s="291"/>
      <c r="N34" s="196" t="str" cm="1">
        <f t="array" ref="N34">IF(AND(K34:M34=""),"ยังไม่บันทึกข้อมูล",
IF(M34&lt;&gt;"",
IF(M34&gt;=1.3,M34,"เป็นไม้พุ่ม"),
IF(K34+L34&gt;=1.3,K34+L34,"เป็นไม้พุ่ม")))</f>
        <v>ยังไม่บันทึกข้อมูล</v>
      </c>
      <c r="O34" s="149" t="str">
        <f t="shared" si="1"/>
        <v>ข้อมูลไม่ถูกต้อง</v>
      </c>
      <c r="P34" s="149" t="str">
        <f t="shared" si="2"/>
        <v>ข้อมูลไม่ถูกต้อง</v>
      </c>
      <c r="Q34" s="149" t="str">
        <f t="shared" si="3"/>
        <v>ข้อมูลไม่ถูกต้อง</v>
      </c>
      <c r="R34" s="149" t="str">
        <f t="shared" si="4"/>
        <v>ข้อมูลไม่ถูกต้อง</v>
      </c>
      <c r="S34" s="149" t="str">
        <f>IF(ISNUMBER(R34),
IF(H$2=ตัวเลือก!A$30,"ยังไม่บันทึกข้อมูล",R34*0.27),"ข้อมูลไม่ถูกต้อง")</f>
        <v>ข้อมูลไม่ถูกต้อง</v>
      </c>
      <c r="T34" s="149" t="str">
        <f t="shared" si="5"/>
        <v>ข้อมูลไม่ถูกต้อง</v>
      </c>
      <c r="U34" s="149" t="str">
        <f>IF(ISNUMBER(R34),
IF(H$2=ตัวเลือก!A$30,"ยังไม่บันทึกข้อมูล",R34*0.47),"ข้อมูลไม่ถูกต้อง")</f>
        <v>ข้อมูลไม่ถูกต้อง</v>
      </c>
      <c r="V34" s="149" t="str">
        <f>IF(ISNUMBER(S34),
IF(H$2=ตัวเลือก!A$30,"ยังไม่บันทึกข้อมูล",S34*0.47),"ข้อมูลไม่ถูกต้อง")</f>
        <v>ข้อมูลไม่ถูกต้อง</v>
      </c>
      <c r="W34" s="149" t="str">
        <f t="shared" si="6"/>
        <v>ข้อมูลไม่ถูกต้อง</v>
      </c>
      <c r="X34" s="148" t="str">
        <f t="shared" si="8"/>
        <v>ข้อมูลไม่ถูกต้อง</v>
      </c>
      <c r="Y34" s="38"/>
      <c r="Z34" s="38"/>
      <c r="AA34" s="38"/>
    </row>
    <row r="35" spans="1:27" ht="24" customHeight="1" x14ac:dyDescent="0.45">
      <c r="A35" s="289">
        <v>30</v>
      </c>
      <c r="B35" s="289"/>
      <c r="C35" s="289"/>
      <c r="D35" s="289"/>
      <c r="E35" s="289"/>
      <c r="F35" s="290"/>
      <c r="G35" s="290"/>
      <c r="H35" s="291"/>
      <c r="I35" s="289"/>
      <c r="J35" s="292" t="str">
        <f t="shared" si="9"/>
        <v>รอข้อมูลคอลัมน์ H</v>
      </c>
      <c r="K35" s="291"/>
      <c r="L35" s="291"/>
      <c r="M35" s="291"/>
      <c r="N35" s="196" t="str" cm="1">
        <f t="array" ref="N35">IF(AND(K35:M35=""),"ยังไม่บันทึกข้อมูล",
IF(M35&lt;&gt;"",
IF(M35&gt;=1.3,M35,"เป็นไม้พุ่ม"),
IF(K35+L35&gt;=1.3,K35+L35,"เป็นไม้พุ่ม")))</f>
        <v>ยังไม่บันทึกข้อมูล</v>
      </c>
      <c r="O35" s="149" t="str">
        <f t="shared" si="1"/>
        <v>ข้อมูลไม่ถูกต้อง</v>
      </c>
      <c r="P35" s="149" t="str">
        <f t="shared" si="2"/>
        <v>ข้อมูลไม่ถูกต้อง</v>
      </c>
      <c r="Q35" s="149" t="str">
        <f t="shared" si="3"/>
        <v>ข้อมูลไม่ถูกต้อง</v>
      </c>
      <c r="R35" s="149" t="str">
        <f t="shared" si="4"/>
        <v>ข้อมูลไม่ถูกต้อง</v>
      </c>
      <c r="S35" s="149" t="str">
        <f>IF(ISNUMBER(R35),
IF(H$2=ตัวเลือก!A$30,"ยังไม่บันทึกข้อมูล",R35*0.27),"ข้อมูลไม่ถูกต้อง")</f>
        <v>ข้อมูลไม่ถูกต้อง</v>
      </c>
      <c r="T35" s="149" t="str">
        <f t="shared" si="5"/>
        <v>ข้อมูลไม่ถูกต้อง</v>
      </c>
      <c r="U35" s="149" t="str">
        <f>IF(ISNUMBER(R35),
IF(H$2=ตัวเลือก!A$30,"ยังไม่บันทึกข้อมูล",R35*0.47),"ข้อมูลไม่ถูกต้อง")</f>
        <v>ข้อมูลไม่ถูกต้อง</v>
      </c>
      <c r="V35" s="149" t="str">
        <f>IF(ISNUMBER(S35),
IF(H$2=ตัวเลือก!A$30,"ยังไม่บันทึกข้อมูล",S35*0.47),"ข้อมูลไม่ถูกต้อง")</f>
        <v>ข้อมูลไม่ถูกต้อง</v>
      </c>
      <c r="W35" s="149" t="str">
        <f t="shared" si="6"/>
        <v>ข้อมูลไม่ถูกต้อง</v>
      </c>
      <c r="X35" s="148" t="str">
        <f t="shared" si="8"/>
        <v>ข้อมูลไม่ถูกต้อง</v>
      </c>
      <c r="Y35" s="38"/>
      <c r="Z35" s="38"/>
      <c r="AA35" s="38"/>
    </row>
    <row r="36" spans="1:27" ht="24" customHeight="1" x14ac:dyDescent="0.45">
      <c r="A36" s="289">
        <v>31</v>
      </c>
      <c r="B36" s="289"/>
      <c r="C36" s="289"/>
      <c r="D36" s="289"/>
      <c r="E36" s="289"/>
      <c r="F36" s="290"/>
      <c r="G36" s="290"/>
      <c r="H36" s="291"/>
      <c r="I36" s="289"/>
      <c r="J36" s="292" t="str">
        <f t="shared" si="9"/>
        <v>รอข้อมูลคอลัมน์ H</v>
      </c>
      <c r="K36" s="291"/>
      <c r="L36" s="291"/>
      <c r="M36" s="291"/>
      <c r="N36" s="196" t="str" cm="1">
        <f t="array" ref="N36">IF(AND(K36:M36=""),"ยังไม่บันทึกข้อมูล",
IF(M36&lt;&gt;"",
IF(M36&gt;=1.3,M36,"เป็นไม้พุ่ม"),
IF(K36+L36&gt;=1.3,K36+L36,"เป็นไม้พุ่ม")))</f>
        <v>ยังไม่บันทึกข้อมูล</v>
      </c>
      <c r="O36" s="149" t="str">
        <f t="shared" si="1"/>
        <v>ข้อมูลไม่ถูกต้อง</v>
      </c>
      <c r="P36" s="149" t="str">
        <f t="shared" si="2"/>
        <v>ข้อมูลไม่ถูกต้อง</v>
      </c>
      <c r="Q36" s="149" t="str">
        <f t="shared" si="3"/>
        <v>ข้อมูลไม่ถูกต้อง</v>
      </c>
      <c r="R36" s="149" t="str">
        <f t="shared" si="4"/>
        <v>ข้อมูลไม่ถูกต้อง</v>
      </c>
      <c r="S36" s="149" t="str">
        <f>IF(ISNUMBER(R36),
IF(H$2=ตัวเลือก!A$30,"ยังไม่บันทึกข้อมูล",R36*0.27),"ข้อมูลไม่ถูกต้อง")</f>
        <v>ข้อมูลไม่ถูกต้อง</v>
      </c>
      <c r="T36" s="149" t="str">
        <f t="shared" si="5"/>
        <v>ข้อมูลไม่ถูกต้อง</v>
      </c>
      <c r="U36" s="149" t="str">
        <f>IF(ISNUMBER(R36),
IF(H$2=ตัวเลือก!A$30,"ยังไม่บันทึกข้อมูล",R36*0.47),"ข้อมูลไม่ถูกต้อง")</f>
        <v>ข้อมูลไม่ถูกต้อง</v>
      </c>
      <c r="V36" s="149" t="str">
        <f>IF(ISNUMBER(S36),
IF(H$2=ตัวเลือก!A$30,"ยังไม่บันทึกข้อมูล",S36*0.47),"ข้อมูลไม่ถูกต้อง")</f>
        <v>ข้อมูลไม่ถูกต้อง</v>
      </c>
      <c r="W36" s="149" t="str">
        <f t="shared" si="6"/>
        <v>ข้อมูลไม่ถูกต้อง</v>
      </c>
      <c r="X36" s="148" t="str">
        <f t="shared" si="8"/>
        <v>ข้อมูลไม่ถูกต้อง</v>
      </c>
      <c r="Y36" s="38"/>
      <c r="Z36" s="38"/>
      <c r="AA36" s="38"/>
    </row>
    <row r="37" spans="1:27" ht="24" customHeight="1" x14ac:dyDescent="0.45">
      <c r="A37" s="289">
        <v>32</v>
      </c>
      <c r="B37" s="289"/>
      <c r="C37" s="289"/>
      <c r="D37" s="289"/>
      <c r="E37" s="289"/>
      <c r="F37" s="290"/>
      <c r="G37" s="290"/>
      <c r="H37" s="291"/>
      <c r="I37" s="289"/>
      <c r="J37" s="292" t="str">
        <f t="shared" si="9"/>
        <v>รอข้อมูลคอลัมน์ H</v>
      </c>
      <c r="K37" s="291"/>
      <c r="L37" s="291"/>
      <c r="M37" s="291"/>
      <c r="N37" s="196" t="str" cm="1">
        <f t="array" ref="N37">IF(AND(K37:M37=""),"ยังไม่บันทึกข้อมูล",
IF(M37&lt;&gt;"",
IF(M37&gt;=1.3,M37,"เป็นไม้พุ่ม"),
IF(K37+L37&gt;=1.3,K37+L37,"เป็นไม้พุ่ม")))</f>
        <v>ยังไม่บันทึกข้อมูล</v>
      </c>
      <c r="O37" s="149" t="str">
        <f t="shared" si="1"/>
        <v>ข้อมูลไม่ถูกต้อง</v>
      </c>
      <c r="P37" s="149" t="str">
        <f t="shared" si="2"/>
        <v>ข้อมูลไม่ถูกต้อง</v>
      </c>
      <c r="Q37" s="149" t="str">
        <f t="shared" si="3"/>
        <v>ข้อมูลไม่ถูกต้อง</v>
      </c>
      <c r="R37" s="149" t="str">
        <f t="shared" si="4"/>
        <v>ข้อมูลไม่ถูกต้อง</v>
      </c>
      <c r="S37" s="149" t="str">
        <f>IF(ISNUMBER(R37),
IF(H$2=ตัวเลือก!A$30,"ยังไม่บันทึกข้อมูล",R37*0.27),"ข้อมูลไม่ถูกต้อง")</f>
        <v>ข้อมูลไม่ถูกต้อง</v>
      </c>
      <c r="T37" s="149" t="str">
        <f t="shared" si="5"/>
        <v>ข้อมูลไม่ถูกต้อง</v>
      </c>
      <c r="U37" s="149" t="str">
        <f>IF(ISNUMBER(R37),
IF(H$2=ตัวเลือก!A$30,"ยังไม่บันทึกข้อมูล",R37*0.47),"ข้อมูลไม่ถูกต้อง")</f>
        <v>ข้อมูลไม่ถูกต้อง</v>
      </c>
      <c r="V37" s="149" t="str">
        <f>IF(ISNUMBER(S37),
IF(H$2=ตัวเลือก!A$30,"ยังไม่บันทึกข้อมูล",S37*0.47),"ข้อมูลไม่ถูกต้อง")</f>
        <v>ข้อมูลไม่ถูกต้อง</v>
      </c>
      <c r="W37" s="149" t="str">
        <f t="shared" si="6"/>
        <v>ข้อมูลไม่ถูกต้อง</v>
      </c>
      <c r="X37" s="148" t="str">
        <f t="shared" si="8"/>
        <v>ข้อมูลไม่ถูกต้อง</v>
      </c>
      <c r="Y37" s="38"/>
      <c r="Z37" s="38"/>
      <c r="AA37" s="38"/>
    </row>
    <row r="38" spans="1:27" ht="24" customHeight="1" x14ac:dyDescent="0.45">
      <c r="A38" s="289">
        <v>33</v>
      </c>
      <c r="B38" s="289"/>
      <c r="C38" s="289"/>
      <c r="D38" s="289"/>
      <c r="E38" s="289"/>
      <c r="F38" s="290"/>
      <c r="G38" s="290"/>
      <c r="H38" s="291"/>
      <c r="I38" s="289"/>
      <c r="J38" s="292" t="str">
        <f t="shared" si="9"/>
        <v>รอข้อมูลคอลัมน์ H</v>
      </c>
      <c r="K38" s="291"/>
      <c r="L38" s="291"/>
      <c r="M38" s="291"/>
      <c r="N38" s="196" t="str" cm="1">
        <f t="array" ref="N38">IF(AND(K38:M38=""),"ยังไม่บันทึกข้อมูล",
IF(M38&lt;&gt;"",
IF(M38&gt;=1.3,M38,"เป็นไม้พุ่ม"),
IF(K38+L38&gt;=1.3,K38+L38,"เป็นไม้พุ่ม")))</f>
        <v>ยังไม่บันทึกข้อมูล</v>
      </c>
      <c r="O38" s="149" t="str">
        <f t="shared" si="1"/>
        <v>ข้อมูลไม่ถูกต้อง</v>
      </c>
      <c r="P38" s="149" t="str">
        <f t="shared" si="2"/>
        <v>ข้อมูลไม่ถูกต้อง</v>
      </c>
      <c r="Q38" s="149" t="str">
        <f t="shared" si="3"/>
        <v>ข้อมูลไม่ถูกต้อง</v>
      </c>
      <c r="R38" s="149" t="str">
        <f t="shared" si="4"/>
        <v>ข้อมูลไม่ถูกต้อง</v>
      </c>
      <c r="S38" s="149" t="str">
        <f>IF(ISNUMBER(R38),
IF(H$2=ตัวเลือก!A$30,"ยังไม่บันทึกข้อมูล",R38*0.27),"ข้อมูลไม่ถูกต้อง")</f>
        <v>ข้อมูลไม่ถูกต้อง</v>
      </c>
      <c r="T38" s="149" t="str">
        <f t="shared" si="5"/>
        <v>ข้อมูลไม่ถูกต้อง</v>
      </c>
      <c r="U38" s="149" t="str">
        <f>IF(ISNUMBER(R38),
IF(H$2=ตัวเลือก!A$30,"ยังไม่บันทึกข้อมูล",R38*0.47),"ข้อมูลไม่ถูกต้อง")</f>
        <v>ข้อมูลไม่ถูกต้อง</v>
      </c>
      <c r="V38" s="149" t="str">
        <f>IF(ISNUMBER(S38),
IF(H$2=ตัวเลือก!A$30,"ยังไม่บันทึกข้อมูล",S38*0.47),"ข้อมูลไม่ถูกต้อง")</f>
        <v>ข้อมูลไม่ถูกต้อง</v>
      </c>
      <c r="W38" s="149" t="str">
        <f t="shared" si="6"/>
        <v>ข้อมูลไม่ถูกต้อง</v>
      </c>
      <c r="X38" s="148" t="str">
        <f t="shared" si="8"/>
        <v>ข้อมูลไม่ถูกต้อง</v>
      </c>
      <c r="Y38" s="38"/>
      <c r="Z38" s="38"/>
      <c r="AA38" s="38"/>
    </row>
    <row r="39" spans="1:27" ht="24" customHeight="1" x14ac:dyDescent="0.45">
      <c r="A39" s="289">
        <v>34</v>
      </c>
      <c r="B39" s="289"/>
      <c r="C39" s="289"/>
      <c r="D39" s="289"/>
      <c r="E39" s="289"/>
      <c r="F39" s="290"/>
      <c r="G39" s="290"/>
      <c r="H39" s="291"/>
      <c r="I39" s="289"/>
      <c r="J39" s="292" t="str">
        <f t="shared" si="9"/>
        <v>รอข้อมูลคอลัมน์ H</v>
      </c>
      <c r="K39" s="291"/>
      <c r="L39" s="291"/>
      <c r="M39" s="291"/>
      <c r="N39" s="196" t="str" cm="1">
        <f t="array" ref="N39">IF(AND(K39:M39=""),"ยังไม่บันทึกข้อมูล",
IF(M39&lt;&gt;"",
IF(M39&gt;=1.3,M39,"เป็นไม้พุ่ม"),
IF(K39+L39&gt;=1.3,K39+L39,"เป็นไม้พุ่ม")))</f>
        <v>ยังไม่บันทึกข้อมูล</v>
      </c>
      <c r="O39" s="149" t="str">
        <f t="shared" si="1"/>
        <v>ข้อมูลไม่ถูกต้อง</v>
      </c>
      <c r="P39" s="149" t="str">
        <f t="shared" si="2"/>
        <v>ข้อมูลไม่ถูกต้อง</v>
      </c>
      <c r="Q39" s="149" t="str">
        <f t="shared" si="3"/>
        <v>ข้อมูลไม่ถูกต้อง</v>
      </c>
      <c r="R39" s="149" t="str">
        <f t="shared" si="4"/>
        <v>ข้อมูลไม่ถูกต้อง</v>
      </c>
      <c r="S39" s="149" t="str">
        <f>IF(ISNUMBER(R39),
IF(H$2=ตัวเลือก!A$30,"ยังไม่บันทึกข้อมูล",R39*0.27),"ข้อมูลไม่ถูกต้อง")</f>
        <v>ข้อมูลไม่ถูกต้อง</v>
      </c>
      <c r="T39" s="149" t="str">
        <f t="shared" si="5"/>
        <v>ข้อมูลไม่ถูกต้อง</v>
      </c>
      <c r="U39" s="149" t="str">
        <f>IF(ISNUMBER(R39),
IF(H$2=ตัวเลือก!A$30,"ยังไม่บันทึกข้อมูล",R39*0.47),"ข้อมูลไม่ถูกต้อง")</f>
        <v>ข้อมูลไม่ถูกต้อง</v>
      </c>
      <c r="V39" s="149" t="str">
        <f>IF(ISNUMBER(S39),
IF(H$2=ตัวเลือก!A$30,"ยังไม่บันทึกข้อมูล",S39*0.47),"ข้อมูลไม่ถูกต้อง")</f>
        <v>ข้อมูลไม่ถูกต้อง</v>
      </c>
      <c r="W39" s="149" t="str">
        <f t="shared" si="6"/>
        <v>ข้อมูลไม่ถูกต้อง</v>
      </c>
      <c r="X39" s="148" t="str">
        <f t="shared" si="8"/>
        <v>ข้อมูลไม่ถูกต้อง</v>
      </c>
      <c r="Y39" s="38"/>
      <c r="Z39" s="38"/>
      <c r="AA39" s="38"/>
    </row>
    <row r="40" spans="1:27" ht="24" customHeight="1" x14ac:dyDescent="0.45">
      <c r="A40" s="289">
        <v>35</v>
      </c>
      <c r="B40" s="289"/>
      <c r="C40" s="289"/>
      <c r="D40" s="289"/>
      <c r="E40" s="289"/>
      <c r="F40" s="290"/>
      <c r="G40" s="290"/>
      <c r="H40" s="291"/>
      <c r="I40" s="289"/>
      <c r="J40" s="292" t="str">
        <f t="shared" si="9"/>
        <v>รอข้อมูลคอลัมน์ H</v>
      </c>
      <c r="K40" s="291"/>
      <c r="L40" s="291"/>
      <c r="M40" s="291"/>
      <c r="N40" s="196" t="str" cm="1">
        <f t="array" ref="N40">IF(AND(K40:M40=""),"ยังไม่บันทึกข้อมูล",
IF(M40&lt;&gt;"",
IF(M40&gt;=1.3,M40,"เป็นไม้พุ่ม"),
IF(K40+L40&gt;=1.3,K40+L40,"เป็นไม้พุ่ม")))</f>
        <v>ยังไม่บันทึกข้อมูล</v>
      </c>
      <c r="O40" s="149" t="str">
        <f t="shared" si="1"/>
        <v>ข้อมูลไม่ถูกต้อง</v>
      </c>
      <c r="P40" s="149" t="str">
        <f t="shared" si="2"/>
        <v>ข้อมูลไม่ถูกต้อง</v>
      </c>
      <c r="Q40" s="149" t="str">
        <f t="shared" si="3"/>
        <v>ข้อมูลไม่ถูกต้อง</v>
      </c>
      <c r="R40" s="149" t="str">
        <f t="shared" si="4"/>
        <v>ข้อมูลไม่ถูกต้อง</v>
      </c>
      <c r="S40" s="149" t="str">
        <f>IF(ISNUMBER(R40),
IF(H$2=ตัวเลือก!A$30,"ยังไม่บันทึกข้อมูล",R40*0.27),"ข้อมูลไม่ถูกต้อง")</f>
        <v>ข้อมูลไม่ถูกต้อง</v>
      </c>
      <c r="T40" s="149" t="str">
        <f t="shared" si="5"/>
        <v>ข้อมูลไม่ถูกต้อง</v>
      </c>
      <c r="U40" s="149" t="str">
        <f>IF(ISNUMBER(R40),
IF(H$2=ตัวเลือก!A$30,"ยังไม่บันทึกข้อมูล",R40*0.47),"ข้อมูลไม่ถูกต้อง")</f>
        <v>ข้อมูลไม่ถูกต้อง</v>
      </c>
      <c r="V40" s="149" t="str">
        <f>IF(ISNUMBER(S40),
IF(H$2=ตัวเลือก!A$30,"ยังไม่บันทึกข้อมูล",S40*0.47),"ข้อมูลไม่ถูกต้อง")</f>
        <v>ข้อมูลไม่ถูกต้อง</v>
      </c>
      <c r="W40" s="149" t="str">
        <f t="shared" si="6"/>
        <v>ข้อมูลไม่ถูกต้อง</v>
      </c>
      <c r="X40" s="148" t="str">
        <f t="shared" si="8"/>
        <v>ข้อมูลไม่ถูกต้อง</v>
      </c>
      <c r="Y40" s="38"/>
      <c r="Z40" s="38"/>
      <c r="AA40" s="38"/>
    </row>
    <row r="41" spans="1:27" ht="24" customHeight="1" x14ac:dyDescent="0.45">
      <c r="A41" s="289">
        <v>36</v>
      </c>
      <c r="B41" s="289"/>
      <c r="C41" s="289"/>
      <c r="D41" s="289"/>
      <c r="E41" s="289"/>
      <c r="F41" s="290"/>
      <c r="G41" s="290"/>
      <c r="H41" s="291"/>
      <c r="I41" s="289"/>
      <c r="J41" s="292" t="str">
        <f t="shared" si="9"/>
        <v>รอข้อมูลคอลัมน์ H</v>
      </c>
      <c r="K41" s="291"/>
      <c r="L41" s="291"/>
      <c r="M41" s="291"/>
      <c r="N41" s="196" t="str" cm="1">
        <f t="array" ref="N41">IF(AND(K41:M41=""),"ยังไม่บันทึกข้อมูล",
IF(M41&lt;&gt;"",
IF(M41&gt;=1.3,M41,"เป็นไม้พุ่ม"),
IF(K41+L41&gt;=1.3,K41+L41,"เป็นไม้พุ่ม")))</f>
        <v>ยังไม่บันทึกข้อมูล</v>
      </c>
      <c r="O41" s="149" t="str">
        <f t="shared" si="1"/>
        <v>ข้อมูลไม่ถูกต้อง</v>
      </c>
      <c r="P41" s="149" t="str">
        <f t="shared" si="2"/>
        <v>ข้อมูลไม่ถูกต้อง</v>
      </c>
      <c r="Q41" s="149" t="str">
        <f t="shared" si="3"/>
        <v>ข้อมูลไม่ถูกต้อง</v>
      </c>
      <c r="R41" s="149" t="str">
        <f t="shared" si="4"/>
        <v>ข้อมูลไม่ถูกต้อง</v>
      </c>
      <c r="S41" s="149" t="str">
        <f>IF(ISNUMBER(R41),
IF(H$2=ตัวเลือก!A$30,"ยังไม่บันทึกข้อมูล",R41*0.27),"ข้อมูลไม่ถูกต้อง")</f>
        <v>ข้อมูลไม่ถูกต้อง</v>
      </c>
      <c r="T41" s="149" t="str">
        <f t="shared" si="5"/>
        <v>ข้อมูลไม่ถูกต้อง</v>
      </c>
      <c r="U41" s="149" t="str">
        <f>IF(ISNUMBER(R41),
IF(H$2=ตัวเลือก!A$30,"ยังไม่บันทึกข้อมูล",R41*0.47),"ข้อมูลไม่ถูกต้อง")</f>
        <v>ข้อมูลไม่ถูกต้อง</v>
      </c>
      <c r="V41" s="149" t="str">
        <f>IF(ISNUMBER(S41),
IF(H$2=ตัวเลือก!A$30,"ยังไม่บันทึกข้อมูล",S41*0.47),"ข้อมูลไม่ถูกต้อง")</f>
        <v>ข้อมูลไม่ถูกต้อง</v>
      </c>
      <c r="W41" s="149" t="str">
        <f t="shared" si="6"/>
        <v>ข้อมูลไม่ถูกต้อง</v>
      </c>
      <c r="X41" s="148" t="str">
        <f t="shared" si="8"/>
        <v>ข้อมูลไม่ถูกต้อง</v>
      </c>
      <c r="Y41" s="38"/>
      <c r="Z41" s="38"/>
      <c r="AA41" s="38"/>
    </row>
    <row r="42" spans="1:27" ht="24" customHeight="1" x14ac:dyDescent="0.45">
      <c r="A42" s="289">
        <v>37</v>
      </c>
      <c r="B42" s="289"/>
      <c r="C42" s="289"/>
      <c r="D42" s="289"/>
      <c r="E42" s="289"/>
      <c r="F42" s="290"/>
      <c r="G42" s="290"/>
      <c r="H42" s="291"/>
      <c r="I42" s="289"/>
      <c r="J42" s="292" t="str">
        <f t="shared" si="9"/>
        <v>รอข้อมูลคอลัมน์ H</v>
      </c>
      <c r="K42" s="291"/>
      <c r="L42" s="291"/>
      <c r="M42" s="291"/>
      <c r="N42" s="196" t="str" cm="1">
        <f t="array" ref="N42">IF(AND(K42:M42=""),"ยังไม่บันทึกข้อมูล",
IF(M42&lt;&gt;"",
IF(M42&gt;=1.3,M42,"เป็นไม้พุ่ม"),
IF(K42+L42&gt;=1.3,K42+L42,"เป็นไม้พุ่ม")))</f>
        <v>ยังไม่บันทึกข้อมูล</v>
      </c>
      <c r="O42" s="149" t="str">
        <f t="shared" si="1"/>
        <v>ข้อมูลไม่ถูกต้อง</v>
      </c>
      <c r="P42" s="149" t="str">
        <f t="shared" si="2"/>
        <v>ข้อมูลไม่ถูกต้อง</v>
      </c>
      <c r="Q42" s="149" t="str">
        <f t="shared" si="3"/>
        <v>ข้อมูลไม่ถูกต้อง</v>
      </c>
      <c r="R42" s="149" t="str">
        <f t="shared" si="4"/>
        <v>ข้อมูลไม่ถูกต้อง</v>
      </c>
      <c r="S42" s="149" t="str">
        <f>IF(ISNUMBER(R42),
IF(H$2=ตัวเลือก!A$30,"ยังไม่บันทึกข้อมูล",R42*0.27),"ข้อมูลไม่ถูกต้อง")</f>
        <v>ข้อมูลไม่ถูกต้อง</v>
      </c>
      <c r="T42" s="149" t="str">
        <f t="shared" si="5"/>
        <v>ข้อมูลไม่ถูกต้อง</v>
      </c>
      <c r="U42" s="149" t="str">
        <f>IF(ISNUMBER(R42),
IF(H$2=ตัวเลือก!A$30,"ยังไม่บันทึกข้อมูล",R42*0.47),"ข้อมูลไม่ถูกต้อง")</f>
        <v>ข้อมูลไม่ถูกต้อง</v>
      </c>
      <c r="V42" s="149" t="str">
        <f>IF(ISNUMBER(S42),
IF(H$2=ตัวเลือก!A$30,"ยังไม่บันทึกข้อมูล",S42*0.47),"ข้อมูลไม่ถูกต้อง")</f>
        <v>ข้อมูลไม่ถูกต้อง</v>
      </c>
      <c r="W42" s="149" t="str">
        <f t="shared" si="6"/>
        <v>ข้อมูลไม่ถูกต้อง</v>
      </c>
      <c r="X42" s="148" t="str">
        <f t="shared" si="8"/>
        <v>ข้อมูลไม่ถูกต้อง</v>
      </c>
      <c r="Y42" s="38"/>
      <c r="Z42" s="38"/>
      <c r="AA42" s="38"/>
    </row>
    <row r="43" spans="1:27" ht="24" customHeight="1" x14ac:dyDescent="0.45">
      <c r="A43" s="289">
        <v>38</v>
      </c>
      <c r="B43" s="289"/>
      <c r="C43" s="289"/>
      <c r="D43" s="289"/>
      <c r="E43" s="289"/>
      <c r="F43" s="290"/>
      <c r="G43" s="290"/>
      <c r="H43" s="291"/>
      <c r="I43" s="289"/>
      <c r="J43" s="292" t="str">
        <f t="shared" si="9"/>
        <v>รอข้อมูลคอลัมน์ H</v>
      </c>
      <c r="K43" s="291"/>
      <c r="L43" s="291"/>
      <c r="M43" s="291"/>
      <c r="N43" s="196" t="str" cm="1">
        <f t="array" ref="N43">IF(AND(K43:M43=""),"ยังไม่บันทึกข้อมูล",
IF(M43&lt;&gt;"",
IF(M43&gt;=1.3,M43,"เป็นไม้พุ่ม"),
IF(K43+L43&gt;=1.3,K43+L43,"เป็นไม้พุ่ม")))</f>
        <v>ยังไม่บันทึกข้อมูล</v>
      </c>
      <c r="O43" s="149" t="str">
        <f t="shared" si="1"/>
        <v>ข้อมูลไม่ถูกต้อง</v>
      </c>
      <c r="P43" s="149" t="str">
        <f t="shared" si="2"/>
        <v>ข้อมูลไม่ถูกต้อง</v>
      </c>
      <c r="Q43" s="149" t="str">
        <f t="shared" si="3"/>
        <v>ข้อมูลไม่ถูกต้อง</v>
      </c>
      <c r="R43" s="149" t="str">
        <f t="shared" si="4"/>
        <v>ข้อมูลไม่ถูกต้อง</v>
      </c>
      <c r="S43" s="149" t="str">
        <f>IF(ISNUMBER(R43),
IF(H$2=ตัวเลือก!A$30,"ยังไม่บันทึกข้อมูล",R43*0.27),"ข้อมูลไม่ถูกต้อง")</f>
        <v>ข้อมูลไม่ถูกต้อง</v>
      </c>
      <c r="T43" s="149" t="str">
        <f t="shared" si="5"/>
        <v>ข้อมูลไม่ถูกต้อง</v>
      </c>
      <c r="U43" s="149" t="str">
        <f>IF(ISNUMBER(R43),
IF(H$2=ตัวเลือก!A$30,"ยังไม่บันทึกข้อมูล",R43*0.47),"ข้อมูลไม่ถูกต้อง")</f>
        <v>ข้อมูลไม่ถูกต้อง</v>
      </c>
      <c r="V43" s="149" t="str">
        <f>IF(ISNUMBER(S43),
IF(H$2=ตัวเลือก!A$30,"ยังไม่บันทึกข้อมูล",S43*0.47),"ข้อมูลไม่ถูกต้อง")</f>
        <v>ข้อมูลไม่ถูกต้อง</v>
      </c>
      <c r="W43" s="149" t="str">
        <f t="shared" si="6"/>
        <v>ข้อมูลไม่ถูกต้อง</v>
      </c>
      <c r="X43" s="148" t="str">
        <f t="shared" si="8"/>
        <v>ข้อมูลไม่ถูกต้อง</v>
      </c>
      <c r="Y43" s="38"/>
      <c r="Z43" s="38"/>
      <c r="AA43" s="38"/>
    </row>
    <row r="44" spans="1:27" ht="24" customHeight="1" x14ac:dyDescent="0.45">
      <c r="A44" s="289">
        <v>39</v>
      </c>
      <c r="B44" s="289"/>
      <c r="C44" s="289"/>
      <c r="D44" s="289"/>
      <c r="E44" s="289"/>
      <c r="F44" s="290"/>
      <c r="G44" s="290"/>
      <c r="H44" s="291"/>
      <c r="I44" s="289"/>
      <c r="J44" s="292" t="str">
        <f t="shared" si="9"/>
        <v>รอข้อมูลคอลัมน์ H</v>
      </c>
      <c r="K44" s="291"/>
      <c r="L44" s="291"/>
      <c r="M44" s="291"/>
      <c r="N44" s="196" t="str" cm="1">
        <f t="array" ref="N44">IF(AND(K44:M44=""),"ยังไม่บันทึกข้อมูล",
IF(M44&lt;&gt;"",
IF(M44&gt;=1.3,M44,"เป็นไม้พุ่ม"),
IF(K44+L44&gt;=1.3,K44+L44,"เป็นไม้พุ่ม")))</f>
        <v>ยังไม่บันทึกข้อมูล</v>
      </c>
      <c r="O44" s="149" t="str">
        <f t="shared" si="1"/>
        <v>ข้อมูลไม่ถูกต้อง</v>
      </c>
      <c r="P44" s="149" t="str">
        <f t="shared" si="2"/>
        <v>ข้อมูลไม่ถูกต้อง</v>
      </c>
      <c r="Q44" s="149" t="str">
        <f t="shared" si="3"/>
        <v>ข้อมูลไม่ถูกต้อง</v>
      </c>
      <c r="R44" s="149" t="str">
        <f t="shared" si="4"/>
        <v>ข้อมูลไม่ถูกต้อง</v>
      </c>
      <c r="S44" s="149" t="str">
        <f>IF(ISNUMBER(R44),
IF(H$2=ตัวเลือก!A$30,"ยังไม่บันทึกข้อมูล",R44*0.27),"ข้อมูลไม่ถูกต้อง")</f>
        <v>ข้อมูลไม่ถูกต้อง</v>
      </c>
      <c r="T44" s="149" t="str">
        <f t="shared" si="5"/>
        <v>ข้อมูลไม่ถูกต้อง</v>
      </c>
      <c r="U44" s="149" t="str">
        <f>IF(ISNUMBER(R44),
IF(H$2=ตัวเลือก!A$30,"ยังไม่บันทึกข้อมูล",R44*0.47),"ข้อมูลไม่ถูกต้อง")</f>
        <v>ข้อมูลไม่ถูกต้อง</v>
      </c>
      <c r="V44" s="149" t="str">
        <f>IF(ISNUMBER(S44),
IF(H$2=ตัวเลือก!A$30,"ยังไม่บันทึกข้อมูล",S44*0.47),"ข้อมูลไม่ถูกต้อง")</f>
        <v>ข้อมูลไม่ถูกต้อง</v>
      </c>
      <c r="W44" s="149" t="str">
        <f t="shared" si="6"/>
        <v>ข้อมูลไม่ถูกต้อง</v>
      </c>
      <c r="X44" s="148" t="str">
        <f t="shared" si="8"/>
        <v>ข้อมูลไม่ถูกต้อง</v>
      </c>
      <c r="Y44" s="38"/>
      <c r="Z44" s="38"/>
      <c r="AA44" s="38"/>
    </row>
    <row r="45" spans="1:27" ht="24" customHeight="1" x14ac:dyDescent="0.45">
      <c r="A45" s="289">
        <v>40</v>
      </c>
      <c r="B45" s="289"/>
      <c r="C45" s="289"/>
      <c r="D45" s="289"/>
      <c r="E45" s="289"/>
      <c r="F45" s="290"/>
      <c r="G45" s="290"/>
      <c r="H45" s="291"/>
      <c r="I45" s="289"/>
      <c r="J45" s="292" t="str">
        <f t="shared" si="9"/>
        <v>รอข้อมูลคอลัมน์ H</v>
      </c>
      <c r="K45" s="291"/>
      <c r="L45" s="291"/>
      <c r="M45" s="291"/>
      <c r="N45" s="196" t="str" cm="1">
        <f t="array" ref="N45">IF(AND(K45:M45=""),"ยังไม่บันทึกข้อมูล",
IF(M45&lt;&gt;"",
IF(M45&gt;=1.3,M45,"เป็นไม้พุ่ม"),
IF(K45+L45&gt;=1.3,K45+L45,"เป็นไม้พุ่ม")))</f>
        <v>ยังไม่บันทึกข้อมูล</v>
      </c>
      <c r="O45" s="149" t="str">
        <f t="shared" si="1"/>
        <v>ข้อมูลไม่ถูกต้อง</v>
      </c>
      <c r="P45" s="149" t="str">
        <f t="shared" si="2"/>
        <v>ข้อมูลไม่ถูกต้อง</v>
      </c>
      <c r="Q45" s="149" t="str">
        <f t="shared" si="3"/>
        <v>ข้อมูลไม่ถูกต้อง</v>
      </c>
      <c r="R45" s="149" t="str">
        <f t="shared" si="4"/>
        <v>ข้อมูลไม่ถูกต้อง</v>
      </c>
      <c r="S45" s="149" t="str">
        <f>IF(ISNUMBER(R45),
IF(H$2=ตัวเลือก!A$30,"ยังไม่บันทึกข้อมูล",R45*0.27),"ข้อมูลไม่ถูกต้อง")</f>
        <v>ข้อมูลไม่ถูกต้อง</v>
      </c>
      <c r="T45" s="149" t="str">
        <f t="shared" si="5"/>
        <v>ข้อมูลไม่ถูกต้อง</v>
      </c>
      <c r="U45" s="149" t="str">
        <f>IF(ISNUMBER(R45),
IF(H$2=ตัวเลือก!A$30,"ยังไม่บันทึกข้อมูล",R45*0.47),"ข้อมูลไม่ถูกต้อง")</f>
        <v>ข้อมูลไม่ถูกต้อง</v>
      </c>
      <c r="V45" s="149" t="str">
        <f>IF(ISNUMBER(S45),
IF(H$2=ตัวเลือก!A$30,"ยังไม่บันทึกข้อมูล",S45*0.47),"ข้อมูลไม่ถูกต้อง")</f>
        <v>ข้อมูลไม่ถูกต้อง</v>
      </c>
      <c r="W45" s="149" t="str">
        <f t="shared" si="6"/>
        <v>ข้อมูลไม่ถูกต้อง</v>
      </c>
      <c r="X45" s="148" t="str">
        <f t="shared" si="8"/>
        <v>ข้อมูลไม่ถูกต้อง</v>
      </c>
      <c r="Y45" s="38"/>
      <c r="Z45" s="38"/>
      <c r="AA45" s="38"/>
    </row>
    <row r="46" spans="1:27" ht="24" customHeight="1" x14ac:dyDescent="0.45">
      <c r="A46" s="289">
        <v>41</v>
      </c>
      <c r="B46" s="289"/>
      <c r="C46" s="289"/>
      <c r="D46" s="289"/>
      <c r="E46" s="289"/>
      <c r="F46" s="290"/>
      <c r="G46" s="290"/>
      <c r="H46" s="291"/>
      <c r="I46" s="289"/>
      <c r="J46" s="292" t="str">
        <f t="shared" si="9"/>
        <v>รอข้อมูลคอลัมน์ H</v>
      </c>
      <c r="K46" s="291"/>
      <c r="L46" s="291"/>
      <c r="M46" s="291"/>
      <c r="N46" s="196" t="str" cm="1">
        <f t="array" ref="N46">IF(AND(K46:M46=""),"ยังไม่บันทึกข้อมูล",
IF(M46&lt;&gt;"",
IF(M46&gt;=1.3,M46,"เป็นไม้พุ่ม"),
IF(K46+L46&gt;=1.3,K46+L46,"เป็นไม้พุ่ม")))</f>
        <v>ยังไม่บันทึกข้อมูล</v>
      </c>
      <c r="O46" s="149" t="str">
        <f t="shared" si="1"/>
        <v>ข้อมูลไม่ถูกต้อง</v>
      </c>
      <c r="P46" s="149" t="str">
        <f t="shared" si="2"/>
        <v>ข้อมูลไม่ถูกต้อง</v>
      </c>
      <c r="Q46" s="149" t="str">
        <f t="shared" si="3"/>
        <v>ข้อมูลไม่ถูกต้อง</v>
      </c>
      <c r="R46" s="149" t="str">
        <f t="shared" si="4"/>
        <v>ข้อมูลไม่ถูกต้อง</v>
      </c>
      <c r="S46" s="149" t="str">
        <f>IF(ISNUMBER(R46),
IF(H$2=ตัวเลือก!A$30,"ยังไม่บันทึกข้อมูล",R46*0.27),"ข้อมูลไม่ถูกต้อง")</f>
        <v>ข้อมูลไม่ถูกต้อง</v>
      </c>
      <c r="T46" s="149" t="str">
        <f t="shared" si="5"/>
        <v>ข้อมูลไม่ถูกต้อง</v>
      </c>
      <c r="U46" s="149" t="str">
        <f>IF(ISNUMBER(R46),
IF(H$2=ตัวเลือก!A$30,"ยังไม่บันทึกข้อมูล",R46*0.47),"ข้อมูลไม่ถูกต้อง")</f>
        <v>ข้อมูลไม่ถูกต้อง</v>
      </c>
      <c r="V46" s="149" t="str">
        <f>IF(ISNUMBER(S46),
IF(H$2=ตัวเลือก!A$30,"ยังไม่บันทึกข้อมูล",S46*0.47),"ข้อมูลไม่ถูกต้อง")</f>
        <v>ข้อมูลไม่ถูกต้อง</v>
      </c>
      <c r="W46" s="149" t="str">
        <f t="shared" si="6"/>
        <v>ข้อมูลไม่ถูกต้อง</v>
      </c>
      <c r="X46" s="148" t="str">
        <f t="shared" si="8"/>
        <v>ข้อมูลไม่ถูกต้อง</v>
      </c>
      <c r="Y46" s="38"/>
      <c r="Z46" s="38"/>
      <c r="AA46" s="38"/>
    </row>
    <row r="47" spans="1:27" ht="24" customHeight="1" x14ac:dyDescent="0.45">
      <c r="A47" s="289">
        <v>42</v>
      </c>
      <c r="B47" s="289"/>
      <c r="C47" s="289"/>
      <c r="D47" s="289"/>
      <c r="E47" s="289"/>
      <c r="F47" s="290"/>
      <c r="G47" s="290"/>
      <c r="H47" s="291"/>
      <c r="I47" s="289"/>
      <c r="J47" s="292" t="str">
        <f t="shared" si="9"/>
        <v>รอข้อมูลคอลัมน์ H</v>
      </c>
      <c r="K47" s="291"/>
      <c r="L47" s="291"/>
      <c r="M47" s="291"/>
      <c r="N47" s="196" t="str" cm="1">
        <f t="array" ref="N47">IF(AND(K47:M47=""),"ยังไม่บันทึกข้อมูล",
IF(M47&lt;&gt;"",
IF(M47&gt;=1.3,M47,"เป็นไม้พุ่ม"),
IF(K47+L47&gt;=1.3,K47+L47,"เป็นไม้พุ่ม")))</f>
        <v>ยังไม่บันทึกข้อมูล</v>
      </c>
      <c r="O47" s="149" t="str">
        <f t="shared" si="1"/>
        <v>ข้อมูลไม่ถูกต้อง</v>
      </c>
      <c r="P47" s="149" t="str">
        <f t="shared" si="2"/>
        <v>ข้อมูลไม่ถูกต้อง</v>
      </c>
      <c r="Q47" s="149" t="str">
        <f t="shared" si="3"/>
        <v>ข้อมูลไม่ถูกต้อง</v>
      </c>
      <c r="R47" s="149" t="str">
        <f t="shared" si="4"/>
        <v>ข้อมูลไม่ถูกต้อง</v>
      </c>
      <c r="S47" s="149" t="str">
        <f>IF(ISNUMBER(R47),
IF(H$2=ตัวเลือก!A$30,"ยังไม่บันทึกข้อมูล",R47*0.27),"ข้อมูลไม่ถูกต้อง")</f>
        <v>ข้อมูลไม่ถูกต้อง</v>
      </c>
      <c r="T47" s="149" t="str">
        <f t="shared" si="5"/>
        <v>ข้อมูลไม่ถูกต้อง</v>
      </c>
      <c r="U47" s="149" t="str">
        <f>IF(ISNUMBER(R47),
IF(H$2=ตัวเลือก!A$30,"ยังไม่บันทึกข้อมูล",R47*0.47),"ข้อมูลไม่ถูกต้อง")</f>
        <v>ข้อมูลไม่ถูกต้อง</v>
      </c>
      <c r="V47" s="149" t="str">
        <f>IF(ISNUMBER(S47),
IF(H$2=ตัวเลือก!A$30,"ยังไม่บันทึกข้อมูล",S47*0.47),"ข้อมูลไม่ถูกต้อง")</f>
        <v>ข้อมูลไม่ถูกต้อง</v>
      </c>
      <c r="W47" s="149" t="str">
        <f t="shared" si="6"/>
        <v>ข้อมูลไม่ถูกต้อง</v>
      </c>
      <c r="X47" s="148" t="str">
        <f t="shared" si="8"/>
        <v>ข้อมูลไม่ถูกต้อง</v>
      </c>
      <c r="Y47" s="38"/>
      <c r="Z47" s="38"/>
      <c r="AA47" s="38"/>
    </row>
    <row r="48" spans="1:27" ht="24" customHeight="1" x14ac:dyDescent="0.45">
      <c r="A48" s="289">
        <v>43</v>
      </c>
      <c r="B48" s="289"/>
      <c r="C48" s="289"/>
      <c r="D48" s="289"/>
      <c r="E48" s="289"/>
      <c r="F48" s="290"/>
      <c r="G48" s="290"/>
      <c r="H48" s="291"/>
      <c r="I48" s="289"/>
      <c r="J48" s="292" t="str">
        <f t="shared" si="9"/>
        <v>รอข้อมูลคอลัมน์ H</v>
      </c>
      <c r="K48" s="291"/>
      <c r="L48" s="291"/>
      <c r="M48" s="291"/>
      <c r="N48" s="196" t="str" cm="1">
        <f t="array" ref="N48">IF(AND(K48:M48=""),"ยังไม่บันทึกข้อมูล",
IF(M48&lt;&gt;"",
IF(M48&gt;=1.3,M48,"เป็นไม้พุ่ม"),
IF(K48+L48&gt;=1.3,K48+L48,"เป็นไม้พุ่ม")))</f>
        <v>ยังไม่บันทึกข้อมูล</v>
      </c>
      <c r="O48" s="149" t="str">
        <f t="shared" si="1"/>
        <v>ข้อมูลไม่ถูกต้อง</v>
      </c>
      <c r="P48" s="149" t="str">
        <f t="shared" si="2"/>
        <v>ข้อมูลไม่ถูกต้อง</v>
      </c>
      <c r="Q48" s="149" t="str">
        <f t="shared" si="3"/>
        <v>ข้อมูลไม่ถูกต้อง</v>
      </c>
      <c r="R48" s="149" t="str">
        <f t="shared" si="4"/>
        <v>ข้อมูลไม่ถูกต้อง</v>
      </c>
      <c r="S48" s="149" t="str">
        <f>IF(ISNUMBER(R48),
IF(H$2=ตัวเลือก!A$30,"ยังไม่บันทึกข้อมูล",R48*0.27),"ข้อมูลไม่ถูกต้อง")</f>
        <v>ข้อมูลไม่ถูกต้อง</v>
      </c>
      <c r="T48" s="149" t="str">
        <f t="shared" si="5"/>
        <v>ข้อมูลไม่ถูกต้อง</v>
      </c>
      <c r="U48" s="149" t="str">
        <f>IF(ISNUMBER(R48),
IF(H$2=ตัวเลือก!A$30,"ยังไม่บันทึกข้อมูล",R48*0.47),"ข้อมูลไม่ถูกต้อง")</f>
        <v>ข้อมูลไม่ถูกต้อง</v>
      </c>
      <c r="V48" s="149" t="str">
        <f>IF(ISNUMBER(S48),
IF(H$2=ตัวเลือก!A$30,"ยังไม่บันทึกข้อมูล",S48*0.47),"ข้อมูลไม่ถูกต้อง")</f>
        <v>ข้อมูลไม่ถูกต้อง</v>
      </c>
      <c r="W48" s="149" t="str">
        <f t="shared" si="6"/>
        <v>ข้อมูลไม่ถูกต้อง</v>
      </c>
      <c r="X48" s="148" t="str">
        <f t="shared" si="8"/>
        <v>ข้อมูลไม่ถูกต้อง</v>
      </c>
      <c r="Y48" s="38"/>
      <c r="Z48" s="38"/>
      <c r="AA48" s="38"/>
    </row>
    <row r="49" spans="1:27" ht="24" customHeight="1" x14ac:dyDescent="0.45">
      <c r="A49" s="289">
        <v>44</v>
      </c>
      <c r="B49" s="289"/>
      <c r="C49" s="289"/>
      <c r="D49" s="289"/>
      <c r="E49" s="289"/>
      <c r="F49" s="290"/>
      <c r="G49" s="290"/>
      <c r="H49" s="291"/>
      <c r="I49" s="289"/>
      <c r="J49" s="292" t="str">
        <f t="shared" si="9"/>
        <v>รอข้อมูลคอลัมน์ H</v>
      </c>
      <c r="K49" s="291"/>
      <c r="L49" s="291"/>
      <c r="M49" s="291"/>
      <c r="N49" s="196" t="str" cm="1">
        <f t="array" ref="N49">IF(AND(K49:M49=""),"ยังไม่บันทึกข้อมูล",
IF(M49&lt;&gt;"",
IF(M49&gt;=1.3,M49,"เป็นไม้พุ่ม"),
IF(K49+L49&gt;=1.3,K49+L49,"เป็นไม้พุ่ม")))</f>
        <v>ยังไม่บันทึกข้อมูล</v>
      </c>
      <c r="O49" s="149" t="str">
        <f t="shared" si="1"/>
        <v>ข้อมูลไม่ถูกต้อง</v>
      </c>
      <c r="P49" s="149" t="str">
        <f t="shared" si="2"/>
        <v>ข้อมูลไม่ถูกต้อง</v>
      </c>
      <c r="Q49" s="149" t="str">
        <f t="shared" si="3"/>
        <v>ข้อมูลไม่ถูกต้อง</v>
      </c>
      <c r="R49" s="149" t="str">
        <f t="shared" si="4"/>
        <v>ข้อมูลไม่ถูกต้อง</v>
      </c>
      <c r="S49" s="149" t="str">
        <f>IF(ISNUMBER(R49),
IF(H$2=ตัวเลือก!A$30,"ยังไม่บันทึกข้อมูล",R49*0.27),"ข้อมูลไม่ถูกต้อง")</f>
        <v>ข้อมูลไม่ถูกต้อง</v>
      </c>
      <c r="T49" s="149" t="str">
        <f t="shared" si="5"/>
        <v>ข้อมูลไม่ถูกต้อง</v>
      </c>
      <c r="U49" s="149" t="str">
        <f>IF(ISNUMBER(R49),
IF(H$2=ตัวเลือก!A$30,"ยังไม่บันทึกข้อมูล",R49*0.47),"ข้อมูลไม่ถูกต้อง")</f>
        <v>ข้อมูลไม่ถูกต้อง</v>
      </c>
      <c r="V49" s="149" t="str">
        <f>IF(ISNUMBER(S49),
IF(H$2=ตัวเลือก!A$30,"ยังไม่บันทึกข้อมูล",S49*0.47),"ข้อมูลไม่ถูกต้อง")</f>
        <v>ข้อมูลไม่ถูกต้อง</v>
      </c>
      <c r="W49" s="149" t="str">
        <f t="shared" si="6"/>
        <v>ข้อมูลไม่ถูกต้อง</v>
      </c>
      <c r="X49" s="148" t="str">
        <f t="shared" si="8"/>
        <v>ข้อมูลไม่ถูกต้อง</v>
      </c>
      <c r="Y49" s="38"/>
      <c r="Z49" s="38"/>
      <c r="AA49" s="38"/>
    </row>
    <row r="50" spans="1:27" ht="24" customHeight="1" x14ac:dyDescent="0.45">
      <c r="A50" s="289">
        <v>45</v>
      </c>
      <c r="B50" s="289"/>
      <c r="C50" s="289"/>
      <c r="D50" s="289"/>
      <c r="E50" s="289"/>
      <c r="F50" s="290"/>
      <c r="G50" s="290"/>
      <c r="H50" s="291"/>
      <c r="I50" s="289"/>
      <c r="J50" s="292" t="str">
        <f t="shared" si="9"/>
        <v>รอข้อมูลคอลัมน์ H</v>
      </c>
      <c r="K50" s="291"/>
      <c r="L50" s="291"/>
      <c r="M50" s="291"/>
      <c r="N50" s="196" t="str" cm="1">
        <f t="array" ref="N50">IF(AND(K50:M50=""),"ยังไม่บันทึกข้อมูล",
IF(M50&lt;&gt;"",
IF(M50&gt;=1.3,M50,"เป็นไม้พุ่ม"),
IF(K50+L50&gt;=1.3,K50+L50,"เป็นไม้พุ่ม")))</f>
        <v>ยังไม่บันทึกข้อมูล</v>
      </c>
      <c r="O50" s="149" t="str">
        <f t="shared" si="1"/>
        <v>ข้อมูลไม่ถูกต้อง</v>
      </c>
      <c r="P50" s="149" t="str">
        <f t="shared" si="2"/>
        <v>ข้อมูลไม่ถูกต้อง</v>
      </c>
      <c r="Q50" s="149" t="str">
        <f t="shared" si="3"/>
        <v>ข้อมูลไม่ถูกต้อง</v>
      </c>
      <c r="R50" s="149" t="str">
        <f t="shared" si="4"/>
        <v>ข้อมูลไม่ถูกต้อง</v>
      </c>
      <c r="S50" s="149" t="str">
        <f>IF(ISNUMBER(R50),
IF(H$2=ตัวเลือก!A$30,"ยังไม่บันทึกข้อมูล",R50*0.27),"ข้อมูลไม่ถูกต้อง")</f>
        <v>ข้อมูลไม่ถูกต้อง</v>
      </c>
      <c r="T50" s="149" t="str">
        <f t="shared" si="5"/>
        <v>ข้อมูลไม่ถูกต้อง</v>
      </c>
      <c r="U50" s="149" t="str">
        <f>IF(ISNUMBER(R50),
IF(H$2=ตัวเลือก!A$30,"ยังไม่บันทึกข้อมูล",R50*0.47),"ข้อมูลไม่ถูกต้อง")</f>
        <v>ข้อมูลไม่ถูกต้อง</v>
      </c>
      <c r="V50" s="149" t="str">
        <f>IF(ISNUMBER(S50),
IF(H$2=ตัวเลือก!A$30,"ยังไม่บันทึกข้อมูล",S50*0.47),"ข้อมูลไม่ถูกต้อง")</f>
        <v>ข้อมูลไม่ถูกต้อง</v>
      </c>
      <c r="W50" s="149" t="str">
        <f t="shared" si="6"/>
        <v>ข้อมูลไม่ถูกต้อง</v>
      </c>
      <c r="X50" s="148" t="str">
        <f t="shared" si="8"/>
        <v>ข้อมูลไม่ถูกต้อง</v>
      </c>
      <c r="Y50" s="38"/>
      <c r="Z50" s="38"/>
      <c r="AA50" s="38"/>
    </row>
    <row r="51" spans="1:27" ht="24" customHeight="1" x14ac:dyDescent="0.45">
      <c r="A51" s="289">
        <v>46</v>
      </c>
      <c r="B51" s="289"/>
      <c r="C51" s="289"/>
      <c r="D51" s="289"/>
      <c r="E51" s="289"/>
      <c r="F51" s="290"/>
      <c r="G51" s="290"/>
      <c r="H51" s="291"/>
      <c r="I51" s="289"/>
      <c r="J51" s="292" t="str">
        <f t="shared" si="9"/>
        <v>รอข้อมูลคอลัมน์ H</v>
      </c>
      <c r="K51" s="291"/>
      <c r="L51" s="291"/>
      <c r="M51" s="291"/>
      <c r="N51" s="196" t="str" cm="1">
        <f t="array" ref="N51">IF(AND(K51:M51=""),"ยังไม่บันทึกข้อมูล",
IF(M51&lt;&gt;"",
IF(M51&gt;=1.3,M51,"เป็นไม้พุ่ม"),
IF(K51+L51&gt;=1.3,K51+L51,"เป็นไม้พุ่ม")))</f>
        <v>ยังไม่บันทึกข้อมูล</v>
      </c>
      <c r="O51" s="149" t="str">
        <f t="shared" si="1"/>
        <v>ข้อมูลไม่ถูกต้อง</v>
      </c>
      <c r="P51" s="149" t="str">
        <f t="shared" si="2"/>
        <v>ข้อมูลไม่ถูกต้อง</v>
      </c>
      <c r="Q51" s="149" t="str">
        <f t="shared" si="3"/>
        <v>ข้อมูลไม่ถูกต้อง</v>
      </c>
      <c r="R51" s="149" t="str">
        <f t="shared" si="4"/>
        <v>ข้อมูลไม่ถูกต้อง</v>
      </c>
      <c r="S51" s="149" t="str">
        <f>IF(ISNUMBER(R51),
IF(H$2=ตัวเลือก!A$30,"ยังไม่บันทึกข้อมูล",R51*0.27),"ข้อมูลไม่ถูกต้อง")</f>
        <v>ข้อมูลไม่ถูกต้อง</v>
      </c>
      <c r="T51" s="149" t="str">
        <f t="shared" si="5"/>
        <v>ข้อมูลไม่ถูกต้อง</v>
      </c>
      <c r="U51" s="149" t="str">
        <f>IF(ISNUMBER(R51),
IF(H$2=ตัวเลือก!A$30,"ยังไม่บันทึกข้อมูล",R51*0.47),"ข้อมูลไม่ถูกต้อง")</f>
        <v>ข้อมูลไม่ถูกต้อง</v>
      </c>
      <c r="V51" s="149" t="str">
        <f>IF(ISNUMBER(S51),
IF(H$2=ตัวเลือก!A$30,"ยังไม่บันทึกข้อมูล",S51*0.47),"ข้อมูลไม่ถูกต้อง")</f>
        <v>ข้อมูลไม่ถูกต้อง</v>
      </c>
      <c r="W51" s="149" t="str">
        <f t="shared" si="6"/>
        <v>ข้อมูลไม่ถูกต้อง</v>
      </c>
      <c r="X51" s="148" t="str">
        <f t="shared" si="8"/>
        <v>ข้อมูลไม่ถูกต้อง</v>
      </c>
      <c r="Y51" s="38"/>
      <c r="Z51" s="38"/>
      <c r="AA51" s="38"/>
    </row>
    <row r="52" spans="1:27" ht="24" customHeight="1" x14ac:dyDescent="0.45">
      <c r="A52" s="289">
        <v>47</v>
      </c>
      <c r="B52" s="289"/>
      <c r="C52" s="289"/>
      <c r="D52" s="289"/>
      <c r="E52" s="289"/>
      <c r="F52" s="290"/>
      <c r="G52" s="290"/>
      <c r="H52" s="291"/>
      <c r="I52" s="289"/>
      <c r="J52" s="292" t="str">
        <f t="shared" si="9"/>
        <v>รอข้อมูลคอลัมน์ H</v>
      </c>
      <c r="K52" s="291"/>
      <c r="L52" s="291"/>
      <c r="M52" s="291"/>
      <c r="N52" s="196" t="str" cm="1">
        <f t="array" ref="N52">IF(AND(K52:M52=""),"ยังไม่บันทึกข้อมูล",
IF(M52&lt;&gt;"",
IF(M52&gt;=1.3,M52,"เป็นไม้พุ่ม"),
IF(K52+L52&gt;=1.3,K52+L52,"เป็นไม้พุ่ม")))</f>
        <v>ยังไม่บันทึกข้อมูล</v>
      </c>
      <c r="O52" s="149" t="str">
        <f t="shared" si="1"/>
        <v>ข้อมูลไม่ถูกต้อง</v>
      </c>
      <c r="P52" s="149" t="str">
        <f t="shared" si="2"/>
        <v>ข้อมูลไม่ถูกต้อง</v>
      </c>
      <c r="Q52" s="149" t="str">
        <f t="shared" si="3"/>
        <v>ข้อมูลไม่ถูกต้อง</v>
      </c>
      <c r="R52" s="149" t="str">
        <f t="shared" si="4"/>
        <v>ข้อมูลไม่ถูกต้อง</v>
      </c>
      <c r="S52" s="149" t="str">
        <f>IF(ISNUMBER(R52),
IF(H$2=ตัวเลือก!A$30,"ยังไม่บันทึกข้อมูล",R52*0.27),"ข้อมูลไม่ถูกต้อง")</f>
        <v>ข้อมูลไม่ถูกต้อง</v>
      </c>
      <c r="T52" s="149" t="str">
        <f t="shared" si="5"/>
        <v>ข้อมูลไม่ถูกต้อง</v>
      </c>
      <c r="U52" s="149" t="str">
        <f>IF(ISNUMBER(R52),
IF(H$2=ตัวเลือก!A$30,"ยังไม่บันทึกข้อมูล",R52*0.47),"ข้อมูลไม่ถูกต้อง")</f>
        <v>ข้อมูลไม่ถูกต้อง</v>
      </c>
      <c r="V52" s="149" t="str">
        <f>IF(ISNUMBER(S52),
IF(H$2=ตัวเลือก!A$30,"ยังไม่บันทึกข้อมูล",S52*0.47),"ข้อมูลไม่ถูกต้อง")</f>
        <v>ข้อมูลไม่ถูกต้อง</v>
      </c>
      <c r="W52" s="149" t="str">
        <f t="shared" si="6"/>
        <v>ข้อมูลไม่ถูกต้อง</v>
      </c>
      <c r="X52" s="148" t="str">
        <f t="shared" si="8"/>
        <v>ข้อมูลไม่ถูกต้อง</v>
      </c>
      <c r="Y52" s="38"/>
      <c r="Z52" s="38"/>
      <c r="AA52" s="38"/>
    </row>
    <row r="53" spans="1:27" ht="24" customHeight="1" x14ac:dyDescent="0.45">
      <c r="A53" s="289">
        <v>48</v>
      </c>
      <c r="B53" s="289"/>
      <c r="C53" s="289"/>
      <c r="D53" s="289"/>
      <c r="E53" s="289"/>
      <c r="F53" s="290"/>
      <c r="G53" s="290"/>
      <c r="H53" s="291"/>
      <c r="I53" s="289"/>
      <c r="J53" s="292" t="str">
        <f t="shared" si="9"/>
        <v>รอข้อมูลคอลัมน์ H</v>
      </c>
      <c r="K53" s="291"/>
      <c r="L53" s="291"/>
      <c r="M53" s="291"/>
      <c r="N53" s="196" t="str" cm="1">
        <f t="array" ref="N53">IF(AND(K53:M53=""),"ยังไม่บันทึกข้อมูล",
IF(M53&lt;&gt;"",
IF(M53&gt;=1.3,M53,"เป็นไม้พุ่ม"),
IF(K53+L53&gt;=1.3,K53+L53,"เป็นไม้พุ่ม")))</f>
        <v>ยังไม่บันทึกข้อมูล</v>
      </c>
      <c r="O53" s="149" t="str">
        <f t="shared" si="1"/>
        <v>ข้อมูลไม่ถูกต้อง</v>
      </c>
      <c r="P53" s="149" t="str">
        <f t="shared" si="2"/>
        <v>ข้อมูลไม่ถูกต้อง</v>
      </c>
      <c r="Q53" s="149" t="str">
        <f t="shared" si="3"/>
        <v>ข้อมูลไม่ถูกต้อง</v>
      </c>
      <c r="R53" s="149" t="str">
        <f t="shared" si="4"/>
        <v>ข้อมูลไม่ถูกต้อง</v>
      </c>
      <c r="S53" s="149" t="str">
        <f>IF(ISNUMBER(R53),
IF(H$2=ตัวเลือก!A$30,"ยังไม่บันทึกข้อมูล",R53*0.27),"ข้อมูลไม่ถูกต้อง")</f>
        <v>ข้อมูลไม่ถูกต้อง</v>
      </c>
      <c r="T53" s="149" t="str">
        <f t="shared" si="5"/>
        <v>ข้อมูลไม่ถูกต้อง</v>
      </c>
      <c r="U53" s="149" t="str">
        <f>IF(ISNUMBER(R53),
IF(H$2=ตัวเลือก!A$30,"ยังไม่บันทึกข้อมูล",R53*0.47),"ข้อมูลไม่ถูกต้อง")</f>
        <v>ข้อมูลไม่ถูกต้อง</v>
      </c>
      <c r="V53" s="149" t="str">
        <f>IF(ISNUMBER(S53),
IF(H$2=ตัวเลือก!A$30,"ยังไม่บันทึกข้อมูล",S53*0.47),"ข้อมูลไม่ถูกต้อง")</f>
        <v>ข้อมูลไม่ถูกต้อง</v>
      </c>
      <c r="W53" s="149" t="str">
        <f t="shared" si="6"/>
        <v>ข้อมูลไม่ถูกต้อง</v>
      </c>
      <c r="X53" s="148" t="str">
        <f t="shared" si="8"/>
        <v>ข้อมูลไม่ถูกต้อง</v>
      </c>
      <c r="Y53" s="38"/>
      <c r="Z53" s="38"/>
      <c r="AA53" s="38"/>
    </row>
    <row r="54" spans="1:27" ht="24" customHeight="1" x14ac:dyDescent="0.45">
      <c r="A54" s="289">
        <v>49</v>
      </c>
      <c r="B54" s="289"/>
      <c r="C54" s="289"/>
      <c r="D54" s="289"/>
      <c r="E54" s="289"/>
      <c r="F54" s="290"/>
      <c r="G54" s="290"/>
      <c r="H54" s="291"/>
      <c r="I54" s="289"/>
      <c r="J54" s="292" t="str">
        <f t="shared" si="9"/>
        <v>รอข้อมูลคอลัมน์ H</v>
      </c>
      <c r="K54" s="291"/>
      <c r="L54" s="291"/>
      <c r="M54" s="291"/>
      <c r="N54" s="196" t="str" cm="1">
        <f t="array" ref="N54">IF(AND(K54:M54=""),"ยังไม่บันทึกข้อมูล",
IF(M54&lt;&gt;"",
IF(M54&gt;=1.3,M54,"เป็นไม้พุ่ม"),
IF(K54+L54&gt;=1.3,K54+L54,"เป็นไม้พุ่ม")))</f>
        <v>ยังไม่บันทึกข้อมูล</v>
      </c>
      <c r="O54" s="149" t="str">
        <f t="shared" si="1"/>
        <v>ข้อมูลไม่ถูกต้อง</v>
      </c>
      <c r="P54" s="149" t="str">
        <f t="shared" si="2"/>
        <v>ข้อมูลไม่ถูกต้อง</v>
      </c>
      <c r="Q54" s="149" t="str">
        <f t="shared" si="3"/>
        <v>ข้อมูลไม่ถูกต้อง</v>
      </c>
      <c r="R54" s="149" t="str">
        <f t="shared" si="4"/>
        <v>ข้อมูลไม่ถูกต้อง</v>
      </c>
      <c r="S54" s="149" t="str">
        <f>IF(ISNUMBER(R54),
IF(H$2=ตัวเลือก!A$30,"ยังไม่บันทึกข้อมูล",R54*0.27),"ข้อมูลไม่ถูกต้อง")</f>
        <v>ข้อมูลไม่ถูกต้อง</v>
      </c>
      <c r="T54" s="149" t="str">
        <f t="shared" si="5"/>
        <v>ข้อมูลไม่ถูกต้อง</v>
      </c>
      <c r="U54" s="149" t="str">
        <f>IF(ISNUMBER(R54),
IF(H$2=ตัวเลือก!A$30,"ยังไม่บันทึกข้อมูล",R54*0.47),"ข้อมูลไม่ถูกต้อง")</f>
        <v>ข้อมูลไม่ถูกต้อง</v>
      </c>
      <c r="V54" s="149" t="str">
        <f>IF(ISNUMBER(S54),
IF(H$2=ตัวเลือก!A$30,"ยังไม่บันทึกข้อมูล",S54*0.47),"ข้อมูลไม่ถูกต้อง")</f>
        <v>ข้อมูลไม่ถูกต้อง</v>
      </c>
      <c r="W54" s="149" t="str">
        <f t="shared" si="6"/>
        <v>ข้อมูลไม่ถูกต้อง</v>
      </c>
      <c r="X54" s="148" t="str">
        <f t="shared" si="8"/>
        <v>ข้อมูลไม่ถูกต้อง</v>
      </c>
      <c r="Y54" s="38"/>
      <c r="Z54" s="38"/>
      <c r="AA54" s="38"/>
    </row>
    <row r="55" spans="1:27" ht="24" customHeight="1" x14ac:dyDescent="0.45">
      <c r="A55" s="289">
        <v>50</v>
      </c>
      <c r="B55" s="289"/>
      <c r="C55" s="289"/>
      <c r="D55" s="289"/>
      <c r="E55" s="289"/>
      <c r="F55" s="290"/>
      <c r="G55" s="290"/>
      <c r="H55" s="291"/>
      <c r="I55" s="289"/>
      <c r="J55" s="292" t="str">
        <f t="shared" si="9"/>
        <v>รอข้อมูลคอลัมน์ H</v>
      </c>
      <c r="K55" s="291"/>
      <c r="L55" s="291"/>
      <c r="M55" s="291"/>
      <c r="N55" s="196" t="str" cm="1">
        <f t="array" ref="N55">IF(AND(K55:M55=""),"ยังไม่บันทึกข้อมูล",
IF(M55&lt;&gt;"",
IF(M55&gt;=1.3,M55,"เป็นไม้พุ่ม"),
IF(K55+L55&gt;=1.3,K55+L55,"เป็นไม้พุ่ม")))</f>
        <v>ยังไม่บันทึกข้อมูล</v>
      </c>
      <c r="O55" s="149" t="str">
        <f t="shared" si="1"/>
        <v>ข้อมูลไม่ถูกต้อง</v>
      </c>
      <c r="P55" s="149" t="str">
        <f t="shared" si="2"/>
        <v>ข้อมูลไม่ถูกต้อง</v>
      </c>
      <c r="Q55" s="149" t="str">
        <f t="shared" si="3"/>
        <v>ข้อมูลไม่ถูกต้อง</v>
      </c>
      <c r="R55" s="149" t="str">
        <f t="shared" si="4"/>
        <v>ข้อมูลไม่ถูกต้อง</v>
      </c>
      <c r="S55" s="149" t="str">
        <f>IF(ISNUMBER(R55),
IF(H$2=ตัวเลือก!A$30,"ยังไม่บันทึกข้อมูล",R55*0.27),"ข้อมูลไม่ถูกต้อง")</f>
        <v>ข้อมูลไม่ถูกต้อง</v>
      </c>
      <c r="T55" s="149" t="str">
        <f t="shared" si="5"/>
        <v>ข้อมูลไม่ถูกต้อง</v>
      </c>
      <c r="U55" s="149" t="str">
        <f>IF(ISNUMBER(R55),
IF(H$2=ตัวเลือก!A$30,"ยังไม่บันทึกข้อมูล",R55*0.47),"ข้อมูลไม่ถูกต้อง")</f>
        <v>ข้อมูลไม่ถูกต้อง</v>
      </c>
      <c r="V55" s="149" t="str">
        <f>IF(ISNUMBER(S55),
IF(H$2=ตัวเลือก!A$30,"ยังไม่บันทึกข้อมูล",S55*0.47),"ข้อมูลไม่ถูกต้อง")</f>
        <v>ข้อมูลไม่ถูกต้อง</v>
      </c>
      <c r="W55" s="149" t="str">
        <f t="shared" si="6"/>
        <v>ข้อมูลไม่ถูกต้อง</v>
      </c>
      <c r="X55" s="148" t="str">
        <f t="shared" si="8"/>
        <v>ข้อมูลไม่ถูกต้อง</v>
      </c>
      <c r="Y55" s="38"/>
      <c r="Z55" s="38"/>
      <c r="AA55" s="38"/>
    </row>
    <row r="56" spans="1:27" ht="24" customHeight="1" x14ac:dyDescent="0.45">
      <c r="A56" s="289">
        <v>51</v>
      </c>
      <c r="B56" s="289"/>
      <c r="C56" s="289"/>
      <c r="D56" s="289"/>
      <c r="E56" s="289"/>
      <c r="F56" s="290"/>
      <c r="G56" s="290"/>
      <c r="H56" s="291"/>
      <c r="I56" s="289"/>
      <c r="J56" s="292" t="str">
        <f t="shared" si="9"/>
        <v>รอข้อมูลคอลัมน์ H</v>
      </c>
      <c r="K56" s="291"/>
      <c r="L56" s="291"/>
      <c r="M56" s="291"/>
      <c r="N56" s="196" t="str" cm="1">
        <f t="array" ref="N56">IF(AND(K56:M56=""),"ยังไม่บันทึกข้อมูล",
IF(M56&lt;&gt;"",
IF(M56&gt;=1.3,M56,"เป็นไม้พุ่ม"),
IF(K56+L56&gt;=1.3,K56+L56,"เป็นไม้พุ่ม")))</f>
        <v>ยังไม่บันทึกข้อมูล</v>
      </c>
      <c r="O56" s="149" t="str">
        <f t="shared" si="1"/>
        <v>ข้อมูลไม่ถูกต้อง</v>
      </c>
      <c r="P56" s="149" t="str">
        <f t="shared" si="2"/>
        <v>ข้อมูลไม่ถูกต้อง</v>
      </c>
      <c r="Q56" s="149" t="str">
        <f t="shared" si="3"/>
        <v>ข้อมูลไม่ถูกต้อง</v>
      </c>
      <c r="R56" s="149" t="str">
        <f t="shared" si="4"/>
        <v>ข้อมูลไม่ถูกต้อง</v>
      </c>
      <c r="S56" s="149" t="str">
        <f>IF(ISNUMBER(R56),
IF(H$2=ตัวเลือก!A$30,"ยังไม่บันทึกข้อมูล",R56*0.27),"ข้อมูลไม่ถูกต้อง")</f>
        <v>ข้อมูลไม่ถูกต้อง</v>
      </c>
      <c r="T56" s="149" t="str">
        <f t="shared" si="5"/>
        <v>ข้อมูลไม่ถูกต้อง</v>
      </c>
      <c r="U56" s="149" t="str">
        <f>IF(ISNUMBER(R56),
IF(H$2=ตัวเลือก!A$30,"ยังไม่บันทึกข้อมูล",R56*0.47),"ข้อมูลไม่ถูกต้อง")</f>
        <v>ข้อมูลไม่ถูกต้อง</v>
      </c>
      <c r="V56" s="149" t="str">
        <f>IF(ISNUMBER(S56),
IF(H$2=ตัวเลือก!A$30,"ยังไม่บันทึกข้อมูล",S56*0.47),"ข้อมูลไม่ถูกต้อง")</f>
        <v>ข้อมูลไม่ถูกต้อง</v>
      </c>
      <c r="W56" s="149" t="str">
        <f t="shared" si="6"/>
        <v>ข้อมูลไม่ถูกต้อง</v>
      </c>
      <c r="X56" s="148" t="str">
        <f t="shared" si="8"/>
        <v>ข้อมูลไม่ถูกต้อง</v>
      </c>
      <c r="Y56" s="38"/>
      <c r="Z56" s="38"/>
      <c r="AA56" s="38"/>
    </row>
    <row r="57" spans="1:27" ht="24" customHeight="1" x14ac:dyDescent="0.45">
      <c r="A57" s="289">
        <v>52</v>
      </c>
      <c r="B57" s="289"/>
      <c r="C57" s="289"/>
      <c r="D57" s="289"/>
      <c r="E57" s="289"/>
      <c r="F57" s="290"/>
      <c r="G57" s="290"/>
      <c r="H57" s="291"/>
      <c r="I57" s="289"/>
      <c r="J57" s="292" t="str">
        <f t="shared" si="9"/>
        <v>รอข้อมูลคอลัมน์ H</v>
      </c>
      <c r="K57" s="291"/>
      <c r="L57" s="291"/>
      <c r="M57" s="291"/>
      <c r="N57" s="196" t="str" cm="1">
        <f t="array" ref="N57">IF(AND(K57:M57=""),"ยังไม่บันทึกข้อมูล",
IF(M57&lt;&gt;"",
IF(M57&gt;=1.3,M57,"เป็นไม้พุ่ม"),
IF(K57+L57&gt;=1.3,K57+L57,"เป็นไม้พุ่ม")))</f>
        <v>ยังไม่บันทึกข้อมูล</v>
      </c>
      <c r="O57" s="149" t="str">
        <f t="shared" si="1"/>
        <v>ข้อมูลไม่ถูกต้อง</v>
      </c>
      <c r="P57" s="149" t="str">
        <f t="shared" si="2"/>
        <v>ข้อมูลไม่ถูกต้อง</v>
      </c>
      <c r="Q57" s="149" t="str">
        <f t="shared" si="3"/>
        <v>ข้อมูลไม่ถูกต้อง</v>
      </c>
      <c r="R57" s="149" t="str">
        <f t="shared" si="4"/>
        <v>ข้อมูลไม่ถูกต้อง</v>
      </c>
      <c r="S57" s="149" t="str">
        <f>IF(ISNUMBER(R57),
IF(H$2=ตัวเลือก!A$30,"ยังไม่บันทึกข้อมูล",R57*0.27),"ข้อมูลไม่ถูกต้อง")</f>
        <v>ข้อมูลไม่ถูกต้อง</v>
      </c>
      <c r="T57" s="149" t="str">
        <f t="shared" si="5"/>
        <v>ข้อมูลไม่ถูกต้อง</v>
      </c>
      <c r="U57" s="149" t="str">
        <f>IF(ISNUMBER(R57),
IF(H$2=ตัวเลือก!A$30,"ยังไม่บันทึกข้อมูล",R57*0.47),"ข้อมูลไม่ถูกต้อง")</f>
        <v>ข้อมูลไม่ถูกต้อง</v>
      </c>
      <c r="V57" s="149" t="str">
        <f>IF(ISNUMBER(S57),
IF(H$2=ตัวเลือก!A$30,"ยังไม่บันทึกข้อมูล",S57*0.47),"ข้อมูลไม่ถูกต้อง")</f>
        <v>ข้อมูลไม่ถูกต้อง</v>
      </c>
      <c r="W57" s="149" t="str">
        <f t="shared" si="6"/>
        <v>ข้อมูลไม่ถูกต้อง</v>
      </c>
      <c r="X57" s="148" t="str">
        <f t="shared" si="8"/>
        <v>ข้อมูลไม่ถูกต้อง</v>
      </c>
      <c r="Y57" s="38"/>
      <c r="Z57" s="38"/>
      <c r="AA57" s="38"/>
    </row>
    <row r="58" spans="1:27" ht="24" customHeight="1" x14ac:dyDescent="0.45">
      <c r="A58" s="289">
        <v>53</v>
      </c>
      <c r="B58" s="289"/>
      <c r="C58" s="289"/>
      <c r="D58" s="289"/>
      <c r="E58" s="289"/>
      <c r="F58" s="290"/>
      <c r="G58" s="290"/>
      <c r="H58" s="291"/>
      <c r="I58" s="289"/>
      <c r="J58" s="292" t="str">
        <f t="shared" si="9"/>
        <v>รอข้อมูลคอลัมน์ H</v>
      </c>
      <c r="K58" s="291"/>
      <c r="L58" s="291"/>
      <c r="M58" s="291"/>
      <c r="N58" s="196" t="str" cm="1">
        <f t="array" ref="N58">IF(AND(K58:M58=""),"ยังไม่บันทึกข้อมูล",
IF(M58&lt;&gt;"",
IF(M58&gt;=1.3,M58,"เป็นไม้พุ่ม"),
IF(K58+L58&gt;=1.3,K58+L58,"เป็นไม้พุ่ม")))</f>
        <v>ยังไม่บันทึกข้อมูล</v>
      </c>
      <c r="O58" s="149" t="str">
        <f t="shared" si="1"/>
        <v>ข้อมูลไม่ถูกต้อง</v>
      </c>
      <c r="P58" s="149" t="str">
        <f t="shared" si="2"/>
        <v>ข้อมูลไม่ถูกต้อง</v>
      </c>
      <c r="Q58" s="149" t="str">
        <f t="shared" si="3"/>
        <v>ข้อมูลไม่ถูกต้อง</v>
      </c>
      <c r="R58" s="149" t="str">
        <f t="shared" si="4"/>
        <v>ข้อมูลไม่ถูกต้อง</v>
      </c>
      <c r="S58" s="149" t="str">
        <f>IF(ISNUMBER(R58),
IF(H$2=ตัวเลือก!A$30,"ยังไม่บันทึกข้อมูล",R58*0.27),"ข้อมูลไม่ถูกต้อง")</f>
        <v>ข้อมูลไม่ถูกต้อง</v>
      </c>
      <c r="T58" s="149" t="str">
        <f t="shared" si="5"/>
        <v>ข้อมูลไม่ถูกต้อง</v>
      </c>
      <c r="U58" s="149" t="str">
        <f>IF(ISNUMBER(R58),
IF(H$2=ตัวเลือก!A$30,"ยังไม่บันทึกข้อมูล",R58*0.47),"ข้อมูลไม่ถูกต้อง")</f>
        <v>ข้อมูลไม่ถูกต้อง</v>
      </c>
      <c r="V58" s="149" t="str">
        <f>IF(ISNUMBER(S58),
IF(H$2=ตัวเลือก!A$30,"ยังไม่บันทึกข้อมูล",S58*0.47),"ข้อมูลไม่ถูกต้อง")</f>
        <v>ข้อมูลไม่ถูกต้อง</v>
      </c>
      <c r="W58" s="149" t="str">
        <f t="shared" si="6"/>
        <v>ข้อมูลไม่ถูกต้อง</v>
      </c>
      <c r="X58" s="148" t="str">
        <f t="shared" si="8"/>
        <v>ข้อมูลไม่ถูกต้อง</v>
      </c>
      <c r="Y58" s="38"/>
      <c r="Z58" s="38"/>
      <c r="AA58" s="38"/>
    </row>
    <row r="59" spans="1:27" ht="24" customHeight="1" x14ac:dyDescent="0.45">
      <c r="A59" s="289">
        <v>54</v>
      </c>
      <c r="B59" s="289"/>
      <c r="C59" s="289"/>
      <c r="D59" s="289"/>
      <c r="E59" s="289"/>
      <c r="F59" s="290"/>
      <c r="G59" s="290"/>
      <c r="H59" s="291"/>
      <c r="I59" s="289"/>
      <c r="J59" s="292" t="str">
        <f t="shared" si="9"/>
        <v>รอข้อมูลคอลัมน์ H</v>
      </c>
      <c r="K59" s="291"/>
      <c r="L59" s="291"/>
      <c r="M59" s="291"/>
      <c r="N59" s="196" t="str" cm="1">
        <f t="array" ref="N59">IF(AND(K59:M59=""),"ยังไม่บันทึกข้อมูล",
IF(M59&lt;&gt;"",
IF(M59&gt;=1.3,M59,"เป็นไม้พุ่ม"),
IF(K59+L59&gt;=1.3,K59+L59,"เป็นไม้พุ่ม")))</f>
        <v>ยังไม่บันทึกข้อมูล</v>
      </c>
      <c r="O59" s="149" t="str">
        <f t="shared" si="1"/>
        <v>ข้อมูลไม่ถูกต้อง</v>
      </c>
      <c r="P59" s="149" t="str">
        <f t="shared" si="2"/>
        <v>ข้อมูลไม่ถูกต้อง</v>
      </c>
      <c r="Q59" s="149" t="str">
        <f t="shared" si="3"/>
        <v>ข้อมูลไม่ถูกต้อง</v>
      </c>
      <c r="R59" s="149" t="str">
        <f t="shared" si="4"/>
        <v>ข้อมูลไม่ถูกต้อง</v>
      </c>
      <c r="S59" s="149" t="str">
        <f>IF(ISNUMBER(R59),
IF(H$2=ตัวเลือก!A$30,"ยังไม่บันทึกข้อมูล",R59*0.27),"ข้อมูลไม่ถูกต้อง")</f>
        <v>ข้อมูลไม่ถูกต้อง</v>
      </c>
      <c r="T59" s="149" t="str">
        <f t="shared" si="5"/>
        <v>ข้อมูลไม่ถูกต้อง</v>
      </c>
      <c r="U59" s="149" t="str">
        <f>IF(ISNUMBER(R59),
IF(H$2=ตัวเลือก!A$30,"ยังไม่บันทึกข้อมูล",R59*0.47),"ข้อมูลไม่ถูกต้อง")</f>
        <v>ข้อมูลไม่ถูกต้อง</v>
      </c>
      <c r="V59" s="149" t="str">
        <f>IF(ISNUMBER(S59),
IF(H$2=ตัวเลือก!A$30,"ยังไม่บันทึกข้อมูล",S59*0.47),"ข้อมูลไม่ถูกต้อง")</f>
        <v>ข้อมูลไม่ถูกต้อง</v>
      </c>
      <c r="W59" s="149" t="str">
        <f t="shared" si="6"/>
        <v>ข้อมูลไม่ถูกต้อง</v>
      </c>
      <c r="X59" s="148" t="str">
        <f t="shared" si="8"/>
        <v>ข้อมูลไม่ถูกต้อง</v>
      </c>
      <c r="Y59" s="38"/>
      <c r="Z59" s="38"/>
      <c r="AA59" s="38"/>
    </row>
    <row r="60" spans="1:27" ht="24" customHeight="1" x14ac:dyDescent="0.45">
      <c r="A60" s="289">
        <v>55</v>
      </c>
      <c r="B60" s="289"/>
      <c r="C60" s="289"/>
      <c r="D60" s="289"/>
      <c r="E60" s="289"/>
      <c r="F60" s="290"/>
      <c r="G60" s="290"/>
      <c r="H60" s="291"/>
      <c r="I60" s="289"/>
      <c r="J60" s="292" t="str">
        <f t="shared" si="9"/>
        <v>รอข้อมูลคอลัมน์ H</v>
      </c>
      <c r="K60" s="291"/>
      <c r="L60" s="291"/>
      <c r="M60" s="291"/>
      <c r="N60" s="196" t="str" cm="1">
        <f t="array" ref="N60">IF(AND(K60:M60=""),"ยังไม่บันทึกข้อมูล",
IF(M60&lt;&gt;"",
IF(M60&gt;=1.3,M60,"เป็นไม้พุ่ม"),
IF(K60+L60&gt;=1.3,K60+L60,"เป็นไม้พุ่ม")))</f>
        <v>ยังไม่บันทึกข้อมูล</v>
      </c>
      <c r="O60" s="149" t="str">
        <f t="shared" si="1"/>
        <v>ข้อมูลไม่ถูกต้อง</v>
      </c>
      <c r="P60" s="149" t="str">
        <f t="shared" si="2"/>
        <v>ข้อมูลไม่ถูกต้อง</v>
      </c>
      <c r="Q60" s="149" t="str">
        <f t="shared" si="3"/>
        <v>ข้อมูลไม่ถูกต้อง</v>
      </c>
      <c r="R60" s="149" t="str">
        <f t="shared" si="4"/>
        <v>ข้อมูลไม่ถูกต้อง</v>
      </c>
      <c r="S60" s="149" t="str">
        <f>IF(ISNUMBER(R60),
IF(H$2=ตัวเลือก!A$30,"ยังไม่บันทึกข้อมูล",R60*0.27),"ข้อมูลไม่ถูกต้อง")</f>
        <v>ข้อมูลไม่ถูกต้อง</v>
      </c>
      <c r="T60" s="149" t="str">
        <f t="shared" si="5"/>
        <v>ข้อมูลไม่ถูกต้อง</v>
      </c>
      <c r="U60" s="149" t="str">
        <f>IF(ISNUMBER(R60),
IF(H$2=ตัวเลือก!A$30,"ยังไม่บันทึกข้อมูล",R60*0.47),"ข้อมูลไม่ถูกต้อง")</f>
        <v>ข้อมูลไม่ถูกต้อง</v>
      </c>
      <c r="V60" s="149" t="str">
        <f>IF(ISNUMBER(S60),
IF(H$2=ตัวเลือก!A$30,"ยังไม่บันทึกข้อมูล",S60*0.47),"ข้อมูลไม่ถูกต้อง")</f>
        <v>ข้อมูลไม่ถูกต้อง</v>
      </c>
      <c r="W60" s="149" t="str">
        <f t="shared" si="6"/>
        <v>ข้อมูลไม่ถูกต้อง</v>
      </c>
      <c r="X60" s="148" t="str">
        <f t="shared" si="8"/>
        <v>ข้อมูลไม่ถูกต้อง</v>
      </c>
      <c r="Y60" s="38"/>
      <c r="Z60" s="38"/>
      <c r="AA60" s="38"/>
    </row>
    <row r="61" spans="1:27" ht="24" customHeight="1" x14ac:dyDescent="0.45">
      <c r="A61" s="289">
        <v>56</v>
      </c>
      <c r="B61" s="289"/>
      <c r="C61" s="289"/>
      <c r="D61" s="289"/>
      <c r="E61" s="289"/>
      <c r="F61" s="290"/>
      <c r="G61" s="290"/>
      <c r="H61" s="291"/>
      <c r="I61" s="289"/>
      <c r="J61" s="292" t="str">
        <f t="shared" si="9"/>
        <v>รอข้อมูลคอลัมน์ H</v>
      </c>
      <c r="K61" s="291"/>
      <c r="L61" s="291"/>
      <c r="M61" s="291"/>
      <c r="N61" s="196" t="str" cm="1">
        <f t="array" ref="N61">IF(AND(K61:M61=""),"ยังไม่บันทึกข้อมูล",
IF(M61&lt;&gt;"",
IF(M61&gt;=1.3,M61,"เป็นไม้พุ่ม"),
IF(K61+L61&gt;=1.3,K61+L61,"เป็นไม้พุ่ม")))</f>
        <v>ยังไม่บันทึกข้อมูล</v>
      </c>
      <c r="O61" s="149" t="str">
        <f t="shared" si="1"/>
        <v>ข้อมูลไม่ถูกต้อง</v>
      </c>
      <c r="P61" s="149" t="str">
        <f t="shared" si="2"/>
        <v>ข้อมูลไม่ถูกต้อง</v>
      </c>
      <c r="Q61" s="149" t="str">
        <f t="shared" si="3"/>
        <v>ข้อมูลไม่ถูกต้อง</v>
      </c>
      <c r="R61" s="149" t="str">
        <f t="shared" si="4"/>
        <v>ข้อมูลไม่ถูกต้อง</v>
      </c>
      <c r="S61" s="149" t="str">
        <f>IF(ISNUMBER(R61),
IF(H$2=ตัวเลือก!A$30,"ยังไม่บันทึกข้อมูล",R61*0.27),"ข้อมูลไม่ถูกต้อง")</f>
        <v>ข้อมูลไม่ถูกต้อง</v>
      </c>
      <c r="T61" s="149" t="str">
        <f t="shared" si="5"/>
        <v>ข้อมูลไม่ถูกต้อง</v>
      </c>
      <c r="U61" s="149" t="str">
        <f>IF(ISNUMBER(R61),
IF(H$2=ตัวเลือก!A$30,"ยังไม่บันทึกข้อมูล",R61*0.47),"ข้อมูลไม่ถูกต้อง")</f>
        <v>ข้อมูลไม่ถูกต้อง</v>
      </c>
      <c r="V61" s="149" t="str">
        <f>IF(ISNUMBER(S61),
IF(H$2=ตัวเลือก!A$30,"ยังไม่บันทึกข้อมูล",S61*0.47),"ข้อมูลไม่ถูกต้อง")</f>
        <v>ข้อมูลไม่ถูกต้อง</v>
      </c>
      <c r="W61" s="149" t="str">
        <f t="shared" si="6"/>
        <v>ข้อมูลไม่ถูกต้อง</v>
      </c>
      <c r="X61" s="148" t="str">
        <f t="shared" si="8"/>
        <v>ข้อมูลไม่ถูกต้อง</v>
      </c>
      <c r="Y61" s="38"/>
      <c r="Z61" s="38"/>
      <c r="AA61" s="38"/>
    </row>
    <row r="62" spans="1:27" ht="24" customHeight="1" x14ac:dyDescent="0.45">
      <c r="A62" s="289">
        <v>57</v>
      </c>
      <c r="B62" s="289"/>
      <c r="C62" s="289"/>
      <c r="D62" s="289"/>
      <c r="E62" s="289"/>
      <c r="F62" s="290"/>
      <c r="G62" s="290"/>
      <c r="H62" s="291"/>
      <c r="I62" s="289"/>
      <c r="J62" s="292" t="str">
        <f t="shared" si="9"/>
        <v>รอข้อมูลคอลัมน์ H</v>
      </c>
      <c r="K62" s="291"/>
      <c r="L62" s="291"/>
      <c r="M62" s="291"/>
      <c r="N62" s="196" t="str" cm="1">
        <f t="array" ref="N62">IF(AND(K62:M62=""),"ยังไม่บันทึกข้อมูล",
IF(M62&lt;&gt;"",
IF(M62&gt;=1.3,M62,"เป็นไม้พุ่ม"),
IF(K62+L62&gt;=1.3,K62+L62,"เป็นไม้พุ่ม")))</f>
        <v>ยังไม่บันทึกข้อมูล</v>
      </c>
      <c r="O62" s="149" t="str">
        <f t="shared" si="1"/>
        <v>ข้อมูลไม่ถูกต้อง</v>
      </c>
      <c r="P62" s="149" t="str">
        <f t="shared" si="2"/>
        <v>ข้อมูลไม่ถูกต้อง</v>
      </c>
      <c r="Q62" s="149" t="str">
        <f t="shared" si="3"/>
        <v>ข้อมูลไม่ถูกต้อง</v>
      </c>
      <c r="R62" s="149" t="str">
        <f t="shared" si="4"/>
        <v>ข้อมูลไม่ถูกต้อง</v>
      </c>
      <c r="S62" s="149" t="str">
        <f>IF(ISNUMBER(R62),
IF(H$2=ตัวเลือก!A$30,"ยังไม่บันทึกข้อมูล",R62*0.27),"ข้อมูลไม่ถูกต้อง")</f>
        <v>ข้อมูลไม่ถูกต้อง</v>
      </c>
      <c r="T62" s="149" t="str">
        <f t="shared" si="5"/>
        <v>ข้อมูลไม่ถูกต้อง</v>
      </c>
      <c r="U62" s="149" t="str">
        <f>IF(ISNUMBER(R62),
IF(H$2=ตัวเลือก!A$30,"ยังไม่บันทึกข้อมูล",R62*0.47),"ข้อมูลไม่ถูกต้อง")</f>
        <v>ข้อมูลไม่ถูกต้อง</v>
      </c>
      <c r="V62" s="149" t="str">
        <f>IF(ISNUMBER(S62),
IF(H$2=ตัวเลือก!A$30,"ยังไม่บันทึกข้อมูล",S62*0.47),"ข้อมูลไม่ถูกต้อง")</f>
        <v>ข้อมูลไม่ถูกต้อง</v>
      </c>
      <c r="W62" s="149" t="str">
        <f t="shared" si="6"/>
        <v>ข้อมูลไม่ถูกต้อง</v>
      </c>
      <c r="X62" s="148" t="str">
        <f t="shared" si="8"/>
        <v>ข้อมูลไม่ถูกต้อง</v>
      </c>
      <c r="Y62" s="38"/>
      <c r="Z62" s="38"/>
      <c r="AA62" s="38"/>
    </row>
    <row r="63" spans="1:27" ht="24" customHeight="1" x14ac:dyDescent="0.45">
      <c r="A63" s="289">
        <v>58</v>
      </c>
      <c r="B63" s="289"/>
      <c r="C63" s="289"/>
      <c r="D63" s="289"/>
      <c r="E63" s="289"/>
      <c r="F63" s="290"/>
      <c r="G63" s="290"/>
      <c r="H63" s="291"/>
      <c r="I63" s="289"/>
      <c r="J63" s="292" t="str">
        <f t="shared" si="9"/>
        <v>รอข้อมูลคอลัมน์ H</v>
      </c>
      <c r="K63" s="291"/>
      <c r="L63" s="291"/>
      <c r="M63" s="291"/>
      <c r="N63" s="196" t="str" cm="1">
        <f t="array" ref="N63">IF(AND(K63:M63=""),"ยังไม่บันทึกข้อมูล",
IF(M63&lt;&gt;"",
IF(M63&gt;=1.3,M63,"เป็นไม้พุ่ม"),
IF(K63+L63&gt;=1.3,K63+L63,"เป็นไม้พุ่ม")))</f>
        <v>ยังไม่บันทึกข้อมูล</v>
      </c>
      <c r="O63" s="149" t="str">
        <f t="shared" si="1"/>
        <v>ข้อมูลไม่ถูกต้อง</v>
      </c>
      <c r="P63" s="149" t="str">
        <f t="shared" si="2"/>
        <v>ข้อมูลไม่ถูกต้อง</v>
      </c>
      <c r="Q63" s="149" t="str">
        <f t="shared" si="3"/>
        <v>ข้อมูลไม่ถูกต้อง</v>
      </c>
      <c r="R63" s="149" t="str">
        <f t="shared" si="4"/>
        <v>ข้อมูลไม่ถูกต้อง</v>
      </c>
      <c r="S63" s="149" t="str">
        <f>IF(ISNUMBER(R63),
IF(H$2=ตัวเลือก!A$30,"ยังไม่บันทึกข้อมูล",R63*0.27),"ข้อมูลไม่ถูกต้อง")</f>
        <v>ข้อมูลไม่ถูกต้อง</v>
      </c>
      <c r="T63" s="149" t="str">
        <f t="shared" si="5"/>
        <v>ข้อมูลไม่ถูกต้อง</v>
      </c>
      <c r="U63" s="149" t="str">
        <f>IF(ISNUMBER(R63),
IF(H$2=ตัวเลือก!A$30,"ยังไม่บันทึกข้อมูล",R63*0.47),"ข้อมูลไม่ถูกต้อง")</f>
        <v>ข้อมูลไม่ถูกต้อง</v>
      </c>
      <c r="V63" s="149" t="str">
        <f>IF(ISNUMBER(S63),
IF(H$2=ตัวเลือก!A$30,"ยังไม่บันทึกข้อมูล",S63*0.47),"ข้อมูลไม่ถูกต้อง")</f>
        <v>ข้อมูลไม่ถูกต้อง</v>
      </c>
      <c r="W63" s="149" t="str">
        <f t="shared" si="6"/>
        <v>ข้อมูลไม่ถูกต้อง</v>
      </c>
      <c r="X63" s="148" t="str">
        <f t="shared" si="8"/>
        <v>ข้อมูลไม่ถูกต้อง</v>
      </c>
      <c r="Y63" s="38"/>
      <c r="Z63" s="38"/>
      <c r="AA63" s="38"/>
    </row>
    <row r="64" spans="1:27" ht="24" customHeight="1" x14ac:dyDescent="0.45">
      <c r="A64" s="289">
        <v>59</v>
      </c>
      <c r="B64" s="289"/>
      <c r="C64" s="289"/>
      <c r="D64" s="289"/>
      <c r="E64" s="289"/>
      <c r="F64" s="290"/>
      <c r="G64" s="290"/>
      <c r="H64" s="291"/>
      <c r="I64" s="289"/>
      <c r="J64" s="292" t="str">
        <f t="shared" si="9"/>
        <v>รอข้อมูลคอลัมน์ H</v>
      </c>
      <c r="K64" s="291"/>
      <c r="L64" s="291"/>
      <c r="M64" s="291"/>
      <c r="N64" s="196" t="str" cm="1">
        <f t="array" ref="N64">IF(AND(K64:M64=""),"ยังไม่บันทึกข้อมูล",
IF(M64&lt;&gt;"",
IF(M64&gt;=1.3,M64,"เป็นไม้พุ่ม"),
IF(K64+L64&gt;=1.3,K64+L64,"เป็นไม้พุ่ม")))</f>
        <v>ยังไม่บันทึกข้อมูล</v>
      </c>
      <c r="O64" s="149" t="str">
        <f t="shared" si="1"/>
        <v>ข้อมูลไม่ถูกต้อง</v>
      </c>
      <c r="P64" s="149" t="str">
        <f t="shared" si="2"/>
        <v>ข้อมูลไม่ถูกต้อง</v>
      </c>
      <c r="Q64" s="149" t="str">
        <f t="shared" si="3"/>
        <v>ข้อมูลไม่ถูกต้อง</v>
      </c>
      <c r="R64" s="149" t="str">
        <f t="shared" si="4"/>
        <v>ข้อมูลไม่ถูกต้อง</v>
      </c>
      <c r="S64" s="149" t="str">
        <f>IF(ISNUMBER(R64),
IF(H$2=ตัวเลือก!A$30,"ยังไม่บันทึกข้อมูล",R64*0.27),"ข้อมูลไม่ถูกต้อง")</f>
        <v>ข้อมูลไม่ถูกต้อง</v>
      </c>
      <c r="T64" s="149" t="str">
        <f t="shared" si="5"/>
        <v>ข้อมูลไม่ถูกต้อง</v>
      </c>
      <c r="U64" s="149" t="str">
        <f>IF(ISNUMBER(R64),
IF(H$2=ตัวเลือก!A$30,"ยังไม่บันทึกข้อมูล",R64*0.47),"ข้อมูลไม่ถูกต้อง")</f>
        <v>ข้อมูลไม่ถูกต้อง</v>
      </c>
      <c r="V64" s="149" t="str">
        <f>IF(ISNUMBER(S64),
IF(H$2=ตัวเลือก!A$30,"ยังไม่บันทึกข้อมูล",S64*0.47),"ข้อมูลไม่ถูกต้อง")</f>
        <v>ข้อมูลไม่ถูกต้อง</v>
      </c>
      <c r="W64" s="149" t="str">
        <f t="shared" si="6"/>
        <v>ข้อมูลไม่ถูกต้อง</v>
      </c>
      <c r="X64" s="148" t="str">
        <f t="shared" si="8"/>
        <v>ข้อมูลไม่ถูกต้อง</v>
      </c>
      <c r="Y64" s="38"/>
      <c r="Z64" s="38"/>
      <c r="AA64" s="38"/>
    </row>
    <row r="65" spans="1:27" ht="24" customHeight="1" x14ac:dyDescent="0.45">
      <c r="A65" s="289">
        <v>60</v>
      </c>
      <c r="B65" s="289"/>
      <c r="C65" s="289"/>
      <c r="D65" s="289"/>
      <c r="E65" s="289"/>
      <c r="F65" s="290"/>
      <c r="G65" s="290"/>
      <c r="H65" s="291"/>
      <c r="I65" s="289"/>
      <c r="J65" s="292" t="str">
        <f t="shared" si="9"/>
        <v>รอข้อมูลคอลัมน์ H</v>
      </c>
      <c r="K65" s="291"/>
      <c r="L65" s="291"/>
      <c r="M65" s="291"/>
      <c r="N65" s="196" t="str" cm="1">
        <f t="array" ref="N65">IF(AND(K65:M65=""),"ยังไม่บันทึกข้อมูล",
IF(M65&lt;&gt;"",
IF(M65&gt;=1.3,M65,"เป็นไม้พุ่ม"),
IF(K65+L65&gt;=1.3,K65+L65,"เป็นไม้พุ่ม")))</f>
        <v>ยังไม่บันทึกข้อมูล</v>
      </c>
      <c r="O65" s="149" t="str">
        <f t="shared" si="1"/>
        <v>ข้อมูลไม่ถูกต้อง</v>
      </c>
      <c r="P65" s="149" t="str">
        <f t="shared" si="2"/>
        <v>ข้อมูลไม่ถูกต้อง</v>
      </c>
      <c r="Q65" s="149" t="str">
        <f t="shared" si="3"/>
        <v>ข้อมูลไม่ถูกต้อง</v>
      </c>
      <c r="R65" s="149" t="str">
        <f t="shared" si="4"/>
        <v>ข้อมูลไม่ถูกต้อง</v>
      </c>
      <c r="S65" s="149" t="str">
        <f>IF(ISNUMBER(R65),
IF(H$2=ตัวเลือก!A$30,"ยังไม่บันทึกข้อมูล",R65*0.27),"ข้อมูลไม่ถูกต้อง")</f>
        <v>ข้อมูลไม่ถูกต้อง</v>
      </c>
      <c r="T65" s="149" t="str">
        <f t="shared" si="5"/>
        <v>ข้อมูลไม่ถูกต้อง</v>
      </c>
      <c r="U65" s="149" t="str">
        <f>IF(ISNUMBER(R65),
IF(H$2=ตัวเลือก!A$30,"ยังไม่บันทึกข้อมูล",R65*0.47),"ข้อมูลไม่ถูกต้อง")</f>
        <v>ข้อมูลไม่ถูกต้อง</v>
      </c>
      <c r="V65" s="149" t="str">
        <f>IF(ISNUMBER(S65),
IF(H$2=ตัวเลือก!A$30,"ยังไม่บันทึกข้อมูล",S65*0.47),"ข้อมูลไม่ถูกต้อง")</f>
        <v>ข้อมูลไม่ถูกต้อง</v>
      </c>
      <c r="W65" s="149" t="str">
        <f t="shared" si="6"/>
        <v>ข้อมูลไม่ถูกต้อง</v>
      </c>
      <c r="X65" s="148" t="str">
        <f t="shared" si="8"/>
        <v>ข้อมูลไม่ถูกต้อง</v>
      </c>
      <c r="Y65" s="38"/>
      <c r="Z65" s="38"/>
      <c r="AA65" s="38"/>
    </row>
    <row r="66" spans="1:27" ht="24" customHeight="1" x14ac:dyDescent="0.45">
      <c r="A66" s="289">
        <v>61</v>
      </c>
      <c r="B66" s="289"/>
      <c r="C66" s="289"/>
      <c r="D66" s="289"/>
      <c r="E66" s="289"/>
      <c r="F66" s="290"/>
      <c r="G66" s="290"/>
      <c r="H66" s="291"/>
      <c r="I66" s="289"/>
      <c r="J66" s="292" t="str">
        <f t="shared" si="9"/>
        <v>รอข้อมูลคอลัมน์ H</v>
      </c>
      <c r="K66" s="291"/>
      <c r="L66" s="291"/>
      <c r="M66" s="291"/>
      <c r="N66" s="196" t="str" cm="1">
        <f t="array" ref="N66">IF(AND(K66:M66=""),"ยังไม่บันทึกข้อมูล",
IF(M66&lt;&gt;"",
IF(M66&gt;=1.3,M66,"เป็นไม้พุ่ม"),
IF(K66+L66&gt;=1.3,K66+L66,"เป็นไม้พุ่ม")))</f>
        <v>ยังไม่บันทึกข้อมูล</v>
      </c>
      <c r="O66" s="149" t="str">
        <f t="shared" si="1"/>
        <v>ข้อมูลไม่ถูกต้อง</v>
      </c>
      <c r="P66" s="149" t="str">
        <f t="shared" si="2"/>
        <v>ข้อมูลไม่ถูกต้อง</v>
      </c>
      <c r="Q66" s="149" t="str">
        <f t="shared" si="3"/>
        <v>ข้อมูลไม่ถูกต้อง</v>
      </c>
      <c r="R66" s="149" t="str">
        <f t="shared" si="4"/>
        <v>ข้อมูลไม่ถูกต้อง</v>
      </c>
      <c r="S66" s="149" t="str">
        <f>IF(ISNUMBER(R66),
IF(H$2=ตัวเลือก!A$30,"ยังไม่บันทึกข้อมูล",R66*0.27),"ข้อมูลไม่ถูกต้อง")</f>
        <v>ข้อมูลไม่ถูกต้อง</v>
      </c>
      <c r="T66" s="149" t="str">
        <f t="shared" si="5"/>
        <v>ข้อมูลไม่ถูกต้อง</v>
      </c>
      <c r="U66" s="149" t="str">
        <f>IF(ISNUMBER(R66),
IF(H$2=ตัวเลือก!A$30,"ยังไม่บันทึกข้อมูล",R66*0.47),"ข้อมูลไม่ถูกต้อง")</f>
        <v>ข้อมูลไม่ถูกต้อง</v>
      </c>
      <c r="V66" s="149" t="str">
        <f>IF(ISNUMBER(S66),
IF(H$2=ตัวเลือก!A$30,"ยังไม่บันทึกข้อมูล",S66*0.47),"ข้อมูลไม่ถูกต้อง")</f>
        <v>ข้อมูลไม่ถูกต้อง</v>
      </c>
      <c r="W66" s="149" t="str">
        <f t="shared" si="6"/>
        <v>ข้อมูลไม่ถูกต้อง</v>
      </c>
      <c r="X66" s="148" t="str">
        <f t="shared" si="8"/>
        <v>ข้อมูลไม่ถูกต้อง</v>
      </c>
      <c r="Y66" s="38"/>
      <c r="Z66" s="38"/>
      <c r="AA66" s="38"/>
    </row>
    <row r="67" spans="1:27" ht="24" customHeight="1" x14ac:dyDescent="0.45">
      <c r="A67" s="289">
        <v>62</v>
      </c>
      <c r="B67" s="289"/>
      <c r="C67" s="289"/>
      <c r="D67" s="289"/>
      <c r="E67" s="289"/>
      <c r="F67" s="290"/>
      <c r="G67" s="290"/>
      <c r="H67" s="291"/>
      <c r="I67" s="289"/>
      <c r="J67" s="292" t="str">
        <f t="shared" si="9"/>
        <v>รอข้อมูลคอลัมน์ H</v>
      </c>
      <c r="K67" s="291"/>
      <c r="L67" s="291"/>
      <c r="M67" s="291"/>
      <c r="N67" s="196" t="str" cm="1">
        <f t="array" ref="N67">IF(AND(K67:M67=""),"ยังไม่บันทึกข้อมูล",
IF(M67&lt;&gt;"",
IF(M67&gt;=1.3,M67,"เป็นไม้พุ่ม"),
IF(K67+L67&gt;=1.3,K67+L67,"เป็นไม้พุ่ม")))</f>
        <v>ยังไม่บันทึกข้อมูล</v>
      </c>
      <c r="O67" s="149" t="str">
        <f t="shared" si="1"/>
        <v>ข้อมูลไม่ถูกต้อง</v>
      </c>
      <c r="P67" s="149" t="str">
        <f t="shared" si="2"/>
        <v>ข้อมูลไม่ถูกต้อง</v>
      </c>
      <c r="Q67" s="149" t="str">
        <f t="shared" si="3"/>
        <v>ข้อมูลไม่ถูกต้อง</v>
      </c>
      <c r="R67" s="149" t="str">
        <f t="shared" si="4"/>
        <v>ข้อมูลไม่ถูกต้อง</v>
      </c>
      <c r="S67" s="149" t="str">
        <f>IF(ISNUMBER(R67),
IF(H$2=ตัวเลือก!A$30,"ยังไม่บันทึกข้อมูล",R67*0.27),"ข้อมูลไม่ถูกต้อง")</f>
        <v>ข้อมูลไม่ถูกต้อง</v>
      </c>
      <c r="T67" s="149" t="str">
        <f t="shared" si="5"/>
        <v>ข้อมูลไม่ถูกต้อง</v>
      </c>
      <c r="U67" s="149" t="str">
        <f>IF(ISNUMBER(R67),
IF(H$2=ตัวเลือก!A$30,"ยังไม่บันทึกข้อมูล",R67*0.47),"ข้อมูลไม่ถูกต้อง")</f>
        <v>ข้อมูลไม่ถูกต้อง</v>
      </c>
      <c r="V67" s="149" t="str">
        <f>IF(ISNUMBER(S67),
IF(H$2=ตัวเลือก!A$30,"ยังไม่บันทึกข้อมูล",S67*0.47),"ข้อมูลไม่ถูกต้อง")</f>
        <v>ข้อมูลไม่ถูกต้อง</v>
      </c>
      <c r="W67" s="149" t="str">
        <f t="shared" si="6"/>
        <v>ข้อมูลไม่ถูกต้อง</v>
      </c>
      <c r="X67" s="148" t="str">
        <f t="shared" si="8"/>
        <v>ข้อมูลไม่ถูกต้อง</v>
      </c>
      <c r="Y67" s="38"/>
      <c r="Z67" s="38"/>
      <c r="AA67" s="38"/>
    </row>
    <row r="68" spans="1:27" ht="24" customHeight="1" x14ac:dyDescent="0.45">
      <c r="A68" s="289">
        <v>63</v>
      </c>
      <c r="B68" s="289"/>
      <c r="C68" s="289"/>
      <c r="D68" s="289"/>
      <c r="E68" s="289"/>
      <c r="F68" s="290"/>
      <c r="G68" s="290"/>
      <c r="H68" s="291"/>
      <c r="I68" s="289"/>
      <c r="J68" s="292" t="str">
        <f t="shared" si="9"/>
        <v>รอข้อมูลคอลัมน์ H</v>
      </c>
      <c r="K68" s="291"/>
      <c r="L68" s="291"/>
      <c r="M68" s="291"/>
      <c r="N68" s="196" t="str" cm="1">
        <f t="array" ref="N68">IF(AND(K68:M68=""),"ยังไม่บันทึกข้อมูล",
IF(M68&lt;&gt;"",
IF(M68&gt;=1.3,M68,"เป็นไม้พุ่ม"),
IF(K68+L68&gt;=1.3,K68+L68,"เป็นไม้พุ่ม")))</f>
        <v>ยังไม่บันทึกข้อมูล</v>
      </c>
      <c r="O68" s="149" t="str">
        <f t="shared" si="1"/>
        <v>ข้อมูลไม่ถูกต้อง</v>
      </c>
      <c r="P68" s="149" t="str">
        <f t="shared" si="2"/>
        <v>ข้อมูลไม่ถูกต้อง</v>
      </c>
      <c r="Q68" s="149" t="str">
        <f t="shared" si="3"/>
        <v>ข้อมูลไม่ถูกต้อง</v>
      </c>
      <c r="R68" s="149" t="str">
        <f t="shared" si="4"/>
        <v>ข้อมูลไม่ถูกต้อง</v>
      </c>
      <c r="S68" s="149" t="str">
        <f>IF(ISNUMBER(R68),
IF(H$2=ตัวเลือก!A$30,"ยังไม่บันทึกข้อมูล",R68*0.27),"ข้อมูลไม่ถูกต้อง")</f>
        <v>ข้อมูลไม่ถูกต้อง</v>
      </c>
      <c r="T68" s="149" t="str">
        <f t="shared" si="5"/>
        <v>ข้อมูลไม่ถูกต้อง</v>
      </c>
      <c r="U68" s="149" t="str">
        <f>IF(ISNUMBER(R68),
IF(H$2=ตัวเลือก!A$30,"ยังไม่บันทึกข้อมูล",R68*0.47),"ข้อมูลไม่ถูกต้อง")</f>
        <v>ข้อมูลไม่ถูกต้อง</v>
      </c>
      <c r="V68" s="149" t="str">
        <f>IF(ISNUMBER(S68),
IF(H$2=ตัวเลือก!A$30,"ยังไม่บันทึกข้อมูล",S68*0.47),"ข้อมูลไม่ถูกต้อง")</f>
        <v>ข้อมูลไม่ถูกต้อง</v>
      </c>
      <c r="W68" s="149" t="str">
        <f t="shared" si="6"/>
        <v>ข้อมูลไม่ถูกต้อง</v>
      </c>
      <c r="X68" s="148" t="str">
        <f t="shared" si="8"/>
        <v>ข้อมูลไม่ถูกต้อง</v>
      </c>
      <c r="Y68" s="38"/>
      <c r="Z68" s="38"/>
      <c r="AA68" s="38"/>
    </row>
    <row r="69" spans="1:27" ht="24" customHeight="1" x14ac:dyDescent="0.45">
      <c r="A69" s="289">
        <v>64</v>
      </c>
      <c r="B69" s="289"/>
      <c r="C69" s="289"/>
      <c r="D69" s="289"/>
      <c r="E69" s="289"/>
      <c r="F69" s="290"/>
      <c r="G69" s="290"/>
      <c r="H69" s="291"/>
      <c r="I69" s="289"/>
      <c r="J69" s="292" t="str">
        <f t="shared" si="9"/>
        <v>รอข้อมูลคอลัมน์ H</v>
      </c>
      <c r="K69" s="291"/>
      <c r="L69" s="291"/>
      <c r="M69" s="291"/>
      <c r="N69" s="196" t="str" cm="1">
        <f t="array" ref="N69">IF(AND(K69:M69=""),"ยังไม่บันทึกข้อมูล",
IF(M69&lt;&gt;"",
IF(M69&gt;=1.3,M69,"เป็นไม้พุ่ม"),
IF(K69+L69&gt;=1.3,K69+L69,"เป็นไม้พุ่ม")))</f>
        <v>ยังไม่บันทึกข้อมูล</v>
      </c>
      <c r="O69" s="149" t="str">
        <f t="shared" si="1"/>
        <v>ข้อมูลไม่ถูกต้อง</v>
      </c>
      <c r="P69" s="149" t="str">
        <f t="shared" si="2"/>
        <v>ข้อมูลไม่ถูกต้อง</v>
      </c>
      <c r="Q69" s="149" t="str">
        <f t="shared" si="3"/>
        <v>ข้อมูลไม่ถูกต้อง</v>
      </c>
      <c r="R69" s="149" t="str">
        <f t="shared" si="4"/>
        <v>ข้อมูลไม่ถูกต้อง</v>
      </c>
      <c r="S69" s="149" t="str">
        <f>IF(ISNUMBER(R69),
IF(H$2=ตัวเลือก!A$30,"ยังไม่บันทึกข้อมูล",R69*0.27),"ข้อมูลไม่ถูกต้อง")</f>
        <v>ข้อมูลไม่ถูกต้อง</v>
      </c>
      <c r="T69" s="149" t="str">
        <f t="shared" si="5"/>
        <v>ข้อมูลไม่ถูกต้อง</v>
      </c>
      <c r="U69" s="149" t="str">
        <f>IF(ISNUMBER(R69),
IF(H$2=ตัวเลือก!A$30,"ยังไม่บันทึกข้อมูล",R69*0.47),"ข้อมูลไม่ถูกต้อง")</f>
        <v>ข้อมูลไม่ถูกต้อง</v>
      </c>
      <c r="V69" s="149" t="str">
        <f>IF(ISNUMBER(S69),
IF(H$2=ตัวเลือก!A$30,"ยังไม่บันทึกข้อมูล",S69*0.47),"ข้อมูลไม่ถูกต้อง")</f>
        <v>ข้อมูลไม่ถูกต้อง</v>
      </c>
      <c r="W69" s="149" t="str">
        <f t="shared" si="6"/>
        <v>ข้อมูลไม่ถูกต้อง</v>
      </c>
      <c r="X69" s="148" t="str">
        <f t="shared" si="8"/>
        <v>ข้อมูลไม่ถูกต้อง</v>
      </c>
      <c r="Y69" s="38"/>
      <c r="Z69" s="38"/>
      <c r="AA69" s="38"/>
    </row>
    <row r="70" spans="1:27" ht="24" customHeight="1" x14ac:dyDescent="0.45">
      <c r="A70" s="289">
        <v>65</v>
      </c>
      <c r="B70" s="289"/>
      <c r="C70" s="289"/>
      <c r="D70" s="289"/>
      <c r="E70" s="289"/>
      <c r="F70" s="290"/>
      <c r="G70" s="290"/>
      <c r="H70" s="291"/>
      <c r="I70" s="289"/>
      <c r="J70" s="292" t="str">
        <f t="shared" si="9"/>
        <v>รอข้อมูลคอลัมน์ H</v>
      </c>
      <c r="K70" s="291"/>
      <c r="L70" s="291"/>
      <c r="M70" s="291"/>
      <c r="N70" s="196" t="str" cm="1">
        <f t="array" ref="N70">IF(AND(K70:M70=""),"ยังไม่บันทึกข้อมูล",
IF(M70&lt;&gt;"",
IF(M70&gt;=1.3,M70,"เป็นไม้พุ่ม"),
IF(K70+L70&gt;=1.3,K70+L70,"เป็นไม้พุ่ม")))</f>
        <v>ยังไม่บันทึกข้อมูล</v>
      </c>
      <c r="O70" s="149" t="str">
        <f t="shared" si="1"/>
        <v>ข้อมูลไม่ถูกต้อง</v>
      </c>
      <c r="P70" s="149" t="str">
        <f t="shared" si="2"/>
        <v>ข้อมูลไม่ถูกต้อง</v>
      </c>
      <c r="Q70" s="149" t="str">
        <f t="shared" si="3"/>
        <v>ข้อมูลไม่ถูกต้อง</v>
      </c>
      <c r="R70" s="149" t="str">
        <f t="shared" si="4"/>
        <v>ข้อมูลไม่ถูกต้อง</v>
      </c>
      <c r="S70" s="149" t="str">
        <f>IF(ISNUMBER(R70),
IF(H$2=ตัวเลือก!A$30,"ยังไม่บันทึกข้อมูล",R70*0.27),"ข้อมูลไม่ถูกต้อง")</f>
        <v>ข้อมูลไม่ถูกต้อง</v>
      </c>
      <c r="T70" s="149" t="str">
        <f t="shared" si="5"/>
        <v>ข้อมูลไม่ถูกต้อง</v>
      </c>
      <c r="U70" s="149" t="str">
        <f>IF(ISNUMBER(R70),
IF(H$2=ตัวเลือก!A$30,"ยังไม่บันทึกข้อมูล",R70*0.47),"ข้อมูลไม่ถูกต้อง")</f>
        <v>ข้อมูลไม่ถูกต้อง</v>
      </c>
      <c r="V70" s="149" t="str">
        <f>IF(ISNUMBER(S70),
IF(H$2=ตัวเลือก!A$30,"ยังไม่บันทึกข้อมูล",S70*0.47),"ข้อมูลไม่ถูกต้อง")</f>
        <v>ข้อมูลไม่ถูกต้อง</v>
      </c>
      <c r="W70" s="149" t="str">
        <f t="shared" si="6"/>
        <v>ข้อมูลไม่ถูกต้อง</v>
      </c>
      <c r="X70" s="148" t="str">
        <f t="shared" si="8"/>
        <v>ข้อมูลไม่ถูกต้อง</v>
      </c>
      <c r="Y70" s="38"/>
      <c r="Z70" s="38"/>
      <c r="AA70" s="38"/>
    </row>
    <row r="71" spans="1:27" ht="24" customHeight="1" x14ac:dyDescent="0.45">
      <c r="A71" s="289">
        <v>66</v>
      </c>
      <c r="B71" s="289"/>
      <c r="C71" s="289"/>
      <c r="D71" s="289"/>
      <c r="E71" s="289"/>
      <c r="F71" s="290"/>
      <c r="G71" s="290"/>
      <c r="H71" s="291"/>
      <c r="I71" s="289"/>
      <c r="J71" s="292" t="str">
        <f t="shared" si="9"/>
        <v>รอข้อมูลคอลัมน์ H</v>
      </c>
      <c r="K71" s="291"/>
      <c r="L71" s="291"/>
      <c r="M71" s="291"/>
      <c r="N71" s="196" t="str" cm="1">
        <f t="array" ref="N71">IF(AND(K71:M71=""),"ยังไม่บันทึกข้อมูล",
IF(M71&lt;&gt;"",
IF(M71&gt;=1.3,M71,"เป็นไม้พุ่ม"),
IF(K71+L71&gt;=1.3,K71+L71,"เป็นไม้พุ่ม")))</f>
        <v>ยังไม่บันทึกข้อมูล</v>
      </c>
      <c r="O71" s="149" t="str">
        <f t="shared" ref="O71:O134" si="10">IF(AND(ISNUMBER(J71),ISNUMBER(N71)),0.0396*(((J71)*N71))^0.933,"ข้อมูลไม่ถูกต้อง")</f>
        <v>ข้อมูลไม่ถูกต้อง</v>
      </c>
      <c r="P71" s="149" t="str">
        <f t="shared" ref="P71:P134" si="11">IF(AND(ISNUMBER(J71),ISNUMBER(N71)),0.00349*(((J71^2)*N71))^1.03,"ข้อมูลไม่ถูกต้อง")</f>
        <v>ข้อมูลไม่ถูกต้อง</v>
      </c>
      <c r="Q71" s="149" t="str">
        <f t="shared" ref="Q71:Q134" si="12">IF(AND(ISNUMBER(O71),ISNUMBER(P71)),(1/((28/(O71+P71))+0.025)),"ข้อมูลไม่ถูกต้อง")</f>
        <v>ข้อมูลไม่ถูกต้อง</v>
      </c>
      <c r="R71" s="149" t="str">
        <f t="shared" ref="R71:R134" si="13">IF(AND(O71&lt;&gt;"ข้อมูลไม่ถูกต้อง",P71&lt;&gt;"ข้อมูลไม่ถูกต้อง",Q71&lt;&gt;"ข้อมูลไม่ถูกต้อง"),O71+P71+Q71,"ข้อมูลไม่ถูกต้อง")</f>
        <v>ข้อมูลไม่ถูกต้อง</v>
      </c>
      <c r="S71" s="149" t="str">
        <f>IF(ISNUMBER(R71),
IF(H$2=ตัวเลือก!A$30,"ยังไม่บันทึกข้อมูล",R71*0.27),"ข้อมูลไม่ถูกต้อง")</f>
        <v>ข้อมูลไม่ถูกต้อง</v>
      </c>
      <c r="T71" s="149" t="str">
        <f t="shared" ref="T71:T134" si="14">IF(AND(ISNUMBER(R71),ISNUMBER(S71)),R71+S71,"ข้อมูลไม่ถูกต้อง")</f>
        <v>ข้อมูลไม่ถูกต้อง</v>
      </c>
      <c r="U71" s="149" t="str">
        <f>IF(ISNUMBER(R71),
IF(H$2=ตัวเลือก!A$30,"ยังไม่บันทึกข้อมูล",R71*0.47),"ข้อมูลไม่ถูกต้อง")</f>
        <v>ข้อมูลไม่ถูกต้อง</v>
      </c>
      <c r="V71" s="149" t="str">
        <f>IF(ISNUMBER(S71),
IF(H$2=ตัวเลือก!A$30,"ยังไม่บันทึกข้อมูล",S71*0.47),"ข้อมูลไม่ถูกต้อง")</f>
        <v>ข้อมูลไม่ถูกต้อง</v>
      </c>
      <c r="W71" s="149" t="str">
        <f t="shared" ref="W71:W134" si="15">IF(AND(ISNUMBER(U71),ISNUMBER(V71)),((U71+V71)/1000),"ข้อมูลไม่ถูกต้อง")</f>
        <v>ข้อมูลไม่ถูกต้อง</v>
      </c>
      <c r="X71" s="148" t="str">
        <f t="shared" si="8"/>
        <v>ข้อมูลไม่ถูกต้อง</v>
      </c>
      <c r="Y71" s="38"/>
      <c r="Z71" s="38"/>
      <c r="AA71" s="38"/>
    </row>
    <row r="72" spans="1:27" ht="24" customHeight="1" x14ac:dyDescent="0.45">
      <c r="A72" s="289">
        <v>67</v>
      </c>
      <c r="B72" s="289"/>
      <c r="C72" s="289"/>
      <c r="D72" s="289"/>
      <c r="E72" s="289"/>
      <c r="F72" s="290"/>
      <c r="G72" s="290"/>
      <c r="H72" s="291"/>
      <c r="I72" s="289"/>
      <c r="J72" s="292" t="str">
        <f t="shared" si="9"/>
        <v>รอข้อมูลคอลัมน์ H</v>
      </c>
      <c r="K72" s="291"/>
      <c r="L72" s="291"/>
      <c r="M72" s="291"/>
      <c r="N72" s="196" t="str" cm="1">
        <f t="array" ref="N72">IF(AND(K72:M72=""),"ยังไม่บันทึกข้อมูล",
IF(M72&lt;&gt;"",
IF(M72&gt;=1.3,M72,"เป็นไม้พุ่ม"),
IF(K72+L72&gt;=1.3,K72+L72,"เป็นไม้พุ่ม")))</f>
        <v>ยังไม่บันทึกข้อมูล</v>
      </c>
      <c r="O72" s="149" t="str">
        <f t="shared" si="10"/>
        <v>ข้อมูลไม่ถูกต้อง</v>
      </c>
      <c r="P72" s="149" t="str">
        <f t="shared" si="11"/>
        <v>ข้อมูลไม่ถูกต้อง</v>
      </c>
      <c r="Q72" s="149" t="str">
        <f t="shared" si="12"/>
        <v>ข้อมูลไม่ถูกต้อง</v>
      </c>
      <c r="R72" s="149" t="str">
        <f t="shared" si="13"/>
        <v>ข้อมูลไม่ถูกต้อง</v>
      </c>
      <c r="S72" s="149" t="str">
        <f>IF(ISNUMBER(R72),
IF(H$2=ตัวเลือก!A$30,"ยังไม่บันทึกข้อมูล",R72*0.27),"ข้อมูลไม่ถูกต้อง")</f>
        <v>ข้อมูลไม่ถูกต้อง</v>
      </c>
      <c r="T72" s="149" t="str">
        <f t="shared" si="14"/>
        <v>ข้อมูลไม่ถูกต้อง</v>
      </c>
      <c r="U72" s="149" t="str">
        <f>IF(ISNUMBER(R72),
IF(H$2=ตัวเลือก!A$30,"ยังไม่บันทึกข้อมูล",R72*0.47),"ข้อมูลไม่ถูกต้อง")</f>
        <v>ข้อมูลไม่ถูกต้อง</v>
      </c>
      <c r="V72" s="149" t="str">
        <f>IF(ISNUMBER(S72),
IF(H$2=ตัวเลือก!A$30,"ยังไม่บันทึกข้อมูล",S72*0.47),"ข้อมูลไม่ถูกต้อง")</f>
        <v>ข้อมูลไม่ถูกต้อง</v>
      </c>
      <c r="W72" s="149" t="str">
        <f t="shared" si="15"/>
        <v>ข้อมูลไม่ถูกต้อง</v>
      </c>
      <c r="X72" s="148" t="str">
        <f t="shared" si="8"/>
        <v>ข้อมูลไม่ถูกต้อง</v>
      </c>
      <c r="Y72" s="38"/>
      <c r="Z72" s="38"/>
      <c r="AA72" s="38"/>
    </row>
    <row r="73" spans="1:27" ht="24" customHeight="1" x14ac:dyDescent="0.45">
      <c r="A73" s="289">
        <v>68</v>
      </c>
      <c r="B73" s="289"/>
      <c r="C73" s="289"/>
      <c r="D73" s="289"/>
      <c r="E73" s="289"/>
      <c r="F73" s="290"/>
      <c r="G73" s="290"/>
      <c r="H73" s="291"/>
      <c r="I73" s="289"/>
      <c r="J73" s="292" t="str">
        <f t="shared" si="9"/>
        <v>รอข้อมูลคอลัมน์ H</v>
      </c>
      <c r="K73" s="291"/>
      <c r="L73" s="291"/>
      <c r="M73" s="291"/>
      <c r="N73" s="196" t="str" cm="1">
        <f t="array" ref="N73">IF(AND(K73:M73=""),"ยังไม่บันทึกข้อมูล",
IF(M73&lt;&gt;"",
IF(M73&gt;=1.3,M73,"เป็นไม้พุ่ม"),
IF(K73+L73&gt;=1.3,K73+L73,"เป็นไม้พุ่ม")))</f>
        <v>ยังไม่บันทึกข้อมูล</v>
      </c>
      <c r="O73" s="149" t="str">
        <f t="shared" si="10"/>
        <v>ข้อมูลไม่ถูกต้อง</v>
      </c>
      <c r="P73" s="149" t="str">
        <f t="shared" si="11"/>
        <v>ข้อมูลไม่ถูกต้อง</v>
      </c>
      <c r="Q73" s="149" t="str">
        <f t="shared" si="12"/>
        <v>ข้อมูลไม่ถูกต้อง</v>
      </c>
      <c r="R73" s="149" t="str">
        <f t="shared" si="13"/>
        <v>ข้อมูลไม่ถูกต้อง</v>
      </c>
      <c r="S73" s="149" t="str">
        <f>IF(ISNUMBER(R73),
IF(H$2=ตัวเลือก!A$30,"ยังไม่บันทึกข้อมูล",R73*0.27),"ข้อมูลไม่ถูกต้อง")</f>
        <v>ข้อมูลไม่ถูกต้อง</v>
      </c>
      <c r="T73" s="149" t="str">
        <f t="shared" si="14"/>
        <v>ข้อมูลไม่ถูกต้อง</v>
      </c>
      <c r="U73" s="149" t="str">
        <f>IF(ISNUMBER(R73),
IF(H$2=ตัวเลือก!A$30,"ยังไม่บันทึกข้อมูล",R73*0.47),"ข้อมูลไม่ถูกต้อง")</f>
        <v>ข้อมูลไม่ถูกต้อง</v>
      </c>
      <c r="V73" s="149" t="str">
        <f>IF(ISNUMBER(S73),
IF(H$2=ตัวเลือก!A$30,"ยังไม่บันทึกข้อมูล",S73*0.47),"ข้อมูลไม่ถูกต้อง")</f>
        <v>ข้อมูลไม่ถูกต้อง</v>
      </c>
      <c r="W73" s="149" t="str">
        <f t="shared" si="15"/>
        <v>ข้อมูลไม่ถูกต้อง</v>
      </c>
      <c r="X73" s="148" t="str">
        <f t="shared" si="8"/>
        <v>ข้อมูลไม่ถูกต้อง</v>
      </c>
      <c r="Y73" s="38"/>
      <c r="Z73" s="38"/>
      <c r="AA73" s="38"/>
    </row>
    <row r="74" spans="1:27" ht="24" customHeight="1" x14ac:dyDescent="0.45">
      <c r="A74" s="289">
        <v>69</v>
      </c>
      <c r="B74" s="289"/>
      <c r="C74" s="289"/>
      <c r="D74" s="289"/>
      <c r="E74" s="289"/>
      <c r="F74" s="290"/>
      <c r="G74" s="290"/>
      <c r="H74" s="291"/>
      <c r="I74" s="289"/>
      <c r="J74" s="292" t="str">
        <f t="shared" si="9"/>
        <v>รอข้อมูลคอลัมน์ H</v>
      </c>
      <c r="K74" s="291"/>
      <c r="L74" s="291"/>
      <c r="M74" s="291"/>
      <c r="N74" s="196" t="str" cm="1">
        <f t="array" ref="N74">IF(AND(K74:M74=""),"ยังไม่บันทึกข้อมูล",
IF(M74&lt;&gt;"",
IF(M74&gt;=1.3,M74,"เป็นไม้พุ่ม"),
IF(K74+L74&gt;=1.3,K74+L74,"เป็นไม้พุ่ม")))</f>
        <v>ยังไม่บันทึกข้อมูล</v>
      </c>
      <c r="O74" s="149" t="str">
        <f t="shared" si="10"/>
        <v>ข้อมูลไม่ถูกต้อง</v>
      </c>
      <c r="P74" s="149" t="str">
        <f t="shared" si="11"/>
        <v>ข้อมูลไม่ถูกต้อง</v>
      </c>
      <c r="Q74" s="149" t="str">
        <f t="shared" si="12"/>
        <v>ข้อมูลไม่ถูกต้อง</v>
      </c>
      <c r="R74" s="149" t="str">
        <f t="shared" si="13"/>
        <v>ข้อมูลไม่ถูกต้อง</v>
      </c>
      <c r="S74" s="149" t="str">
        <f>IF(ISNUMBER(R74),
IF(H$2=ตัวเลือก!A$30,"ยังไม่บันทึกข้อมูล",R74*0.27),"ข้อมูลไม่ถูกต้อง")</f>
        <v>ข้อมูลไม่ถูกต้อง</v>
      </c>
      <c r="T74" s="149" t="str">
        <f t="shared" si="14"/>
        <v>ข้อมูลไม่ถูกต้อง</v>
      </c>
      <c r="U74" s="149" t="str">
        <f>IF(ISNUMBER(R74),
IF(H$2=ตัวเลือก!A$30,"ยังไม่บันทึกข้อมูล",R74*0.47),"ข้อมูลไม่ถูกต้อง")</f>
        <v>ข้อมูลไม่ถูกต้อง</v>
      </c>
      <c r="V74" s="149" t="str">
        <f>IF(ISNUMBER(S74),
IF(H$2=ตัวเลือก!A$30,"ยังไม่บันทึกข้อมูล",S74*0.47),"ข้อมูลไม่ถูกต้อง")</f>
        <v>ข้อมูลไม่ถูกต้อง</v>
      </c>
      <c r="W74" s="149" t="str">
        <f t="shared" si="15"/>
        <v>ข้อมูลไม่ถูกต้อง</v>
      </c>
      <c r="X74" s="148" t="str">
        <f t="shared" si="8"/>
        <v>ข้อมูลไม่ถูกต้อง</v>
      </c>
      <c r="Y74" s="38"/>
      <c r="Z74" s="38"/>
      <c r="AA74" s="38"/>
    </row>
    <row r="75" spans="1:27" ht="24" customHeight="1" x14ac:dyDescent="0.45">
      <c r="A75" s="289">
        <v>70</v>
      </c>
      <c r="B75" s="289"/>
      <c r="C75" s="289"/>
      <c r="D75" s="289"/>
      <c r="E75" s="289"/>
      <c r="F75" s="290"/>
      <c r="G75" s="290"/>
      <c r="H75" s="291"/>
      <c r="I75" s="289"/>
      <c r="J75" s="292" t="str">
        <f t="shared" si="9"/>
        <v>รอข้อมูลคอลัมน์ H</v>
      </c>
      <c r="K75" s="291"/>
      <c r="L75" s="291"/>
      <c r="M75" s="291"/>
      <c r="N75" s="196" t="str" cm="1">
        <f t="array" ref="N75">IF(AND(K75:M75=""),"ยังไม่บันทึกข้อมูล",
IF(M75&lt;&gt;"",
IF(M75&gt;=1.3,M75,"เป็นไม้พุ่ม"),
IF(K75+L75&gt;=1.3,K75+L75,"เป็นไม้พุ่ม")))</f>
        <v>ยังไม่บันทึกข้อมูล</v>
      </c>
      <c r="O75" s="149" t="str">
        <f t="shared" si="10"/>
        <v>ข้อมูลไม่ถูกต้อง</v>
      </c>
      <c r="P75" s="149" t="str">
        <f t="shared" si="11"/>
        <v>ข้อมูลไม่ถูกต้อง</v>
      </c>
      <c r="Q75" s="149" t="str">
        <f t="shared" si="12"/>
        <v>ข้อมูลไม่ถูกต้อง</v>
      </c>
      <c r="R75" s="149" t="str">
        <f t="shared" si="13"/>
        <v>ข้อมูลไม่ถูกต้อง</v>
      </c>
      <c r="S75" s="149" t="str">
        <f>IF(ISNUMBER(R75),
IF(H$2=ตัวเลือก!A$30,"ยังไม่บันทึกข้อมูล",R75*0.27),"ข้อมูลไม่ถูกต้อง")</f>
        <v>ข้อมูลไม่ถูกต้อง</v>
      </c>
      <c r="T75" s="149" t="str">
        <f t="shared" si="14"/>
        <v>ข้อมูลไม่ถูกต้อง</v>
      </c>
      <c r="U75" s="149" t="str">
        <f>IF(ISNUMBER(R75),
IF(H$2=ตัวเลือก!A$30,"ยังไม่บันทึกข้อมูล",R75*0.47),"ข้อมูลไม่ถูกต้อง")</f>
        <v>ข้อมูลไม่ถูกต้อง</v>
      </c>
      <c r="V75" s="149" t="str">
        <f>IF(ISNUMBER(S75),
IF(H$2=ตัวเลือก!A$30,"ยังไม่บันทึกข้อมูล",S75*0.47),"ข้อมูลไม่ถูกต้อง")</f>
        <v>ข้อมูลไม่ถูกต้อง</v>
      </c>
      <c r="W75" s="149" t="str">
        <f t="shared" si="15"/>
        <v>ข้อมูลไม่ถูกต้อง</v>
      </c>
      <c r="X75" s="148" t="str">
        <f t="shared" si="8"/>
        <v>ข้อมูลไม่ถูกต้อง</v>
      </c>
      <c r="Y75" s="38"/>
      <c r="Z75" s="38"/>
      <c r="AA75" s="38"/>
    </row>
    <row r="76" spans="1:27" ht="24" customHeight="1" x14ac:dyDescent="0.45">
      <c r="A76" s="289">
        <v>71</v>
      </c>
      <c r="B76" s="289"/>
      <c r="C76" s="289"/>
      <c r="D76" s="289"/>
      <c r="E76" s="289"/>
      <c r="F76" s="290"/>
      <c r="G76" s="290"/>
      <c r="H76" s="291"/>
      <c r="I76" s="289"/>
      <c r="J76" s="292" t="str">
        <f t="shared" si="9"/>
        <v>รอข้อมูลคอลัมน์ H</v>
      </c>
      <c r="K76" s="291"/>
      <c r="L76" s="291"/>
      <c r="M76" s="291"/>
      <c r="N76" s="196" t="str" cm="1">
        <f t="array" ref="N76">IF(AND(K76:M76=""),"ยังไม่บันทึกข้อมูล",
IF(M76&lt;&gt;"",
IF(M76&gt;=1.3,M76,"เป็นไม้พุ่ม"),
IF(K76+L76&gt;=1.3,K76+L76,"เป็นไม้พุ่ม")))</f>
        <v>ยังไม่บันทึกข้อมูล</v>
      </c>
      <c r="O76" s="149" t="str">
        <f t="shared" si="10"/>
        <v>ข้อมูลไม่ถูกต้อง</v>
      </c>
      <c r="P76" s="149" t="str">
        <f t="shared" si="11"/>
        <v>ข้อมูลไม่ถูกต้อง</v>
      </c>
      <c r="Q76" s="149" t="str">
        <f t="shared" si="12"/>
        <v>ข้อมูลไม่ถูกต้อง</v>
      </c>
      <c r="R76" s="149" t="str">
        <f t="shared" si="13"/>
        <v>ข้อมูลไม่ถูกต้อง</v>
      </c>
      <c r="S76" s="149" t="str">
        <f>IF(ISNUMBER(R76),
IF(H$2=ตัวเลือก!A$30,"ยังไม่บันทึกข้อมูล",R76*0.27),"ข้อมูลไม่ถูกต้อง")</f>
        <v>ข้อมูลไม่ถูกต้อง</v>
      </c>
      <c r="T76" s="149" t="str">
        <f t="shared" si="14"/>
        <v>ข้อมูลไม่ถูกต้อง</v>
      </c>
      <c r="U76" s="149" t="str">
        <f>IF(ISNUMBER(R76),
IF(H$2=ตัวเลือก!A$30,"ยังไม่บันทึกข้อมูล",R76*0.47),"ข้อมูลไม่ถูกต้อง")</f>
        <v>ข้อมูลไม่ถูกต้อง</v>
      </c>
      <c r="V76" s="149" t="str">
        <f>IF(ISNUMBER(S76),
IF(H$2=ตัวเลือก!A$30,"ยังไม่บันทึกข้อมูล",S76*0.47),"ข้อมูลไม่ถูกต้อง")</f>
        <v>ข้อมูลไม่ถูกต้อง</v>
      </c>
      <c r="W76" s="149" t="str">
        <f t="shared" si="15"/>
        <v>ข้อมูลไม่ถูกต้อง</v>
      </c>
      <c r="X76" s="148" t="str">
        <f t="shared" ref="X76:X139" si="16">IF(ISNUMBER(W76),W76*(44/12),"ข้อมูลไม่ถูกต้อง")</f>
        <v>ข้อมูลไม่ถูกต้อง</v>
      </c>
      <c r="Y76" s="38"/>
      <c r="Z76" s="38"/>
      <c r="AA76" s="38"/>
    </row>
    <row r="77" spans="1:27" ht="24" customHeight="1" x14ac:dyDescent="0.45">
      <c r="A77" s="289">
        <v>72</v>
      </c>
      <c r="B77" s="289"/>
      <c r="C77" s="289"/>
      <c r="D77" s="289"/>
      <c r="E77" s="289"/>
      <c r="F77" s="290"/>
      <c r="G77" s="290"/>
      <c r="H77" s="291"/>
      <c r="I77" s="289"/>
      <c r="J77" s="292" t="str">
        <f t="shared" si="9"/>
        <v>รอข้อมูลคอลัมน์ H</v>
      </c>
      <c r="K77" s="291"/>
      <c r="L77" s="291"/>
      <c r="M77" s="291"/>
      <c r="N77" s="196" t="str" cm="1">
        <f t="array" ref="N77">IF(AND(K77:M77=""),"ยังไม่บันทึกข้อมูล",
IF(M77&lt;&gt;"",
IF(M77&gt;=1.3,M77,"เป็นไม้พุ่ม"),
IF(K77+L77&gt;=1.3,K77+L77,"เป็นไม้พุ่ม")))</f>
        <v>ยังไม่บันทึกข้อมูล</v>
      </c>
      <c r="O77" s="149" t="str">
        <f t="shared" si="10"/>
        <v>ข้อมูลไม่ถูกต้อง</v>
      </c>
      <c r="P77" s="149" t="str">
        <f t="shared" si="11"/>
        <v>ข้อมูลไม่ถูกต้อง</v>
      </c>
      <c r="Q77" s="149" t="str">
        <f t="shared" si="12"/>
        <v>ข้อมูลไม่ถูกต้อง</v>
      </c>
      <c r="R77" s="149" t="str">
        <f t="shared" si="13"/>
        <v>ข้อมูลไม่ถูกต้อง</v>
      </c>
      <c r="S77" s="149" t="str">
        <f>IF(ISNUMBER(R77),
IF(H$2=ตัวเลือก!A$30,"ยังไม่บันทึกข้อมูล",R77*0.27),"ข้อมูลไม่ถูกต้อง")</f>
        <v>ข้อมูลไม่ถูกต้อง</v>
      </c>
      <c r="T77" s="149" t="str">
        <f t="shared" si="14"/>
        <v>ข้อมูลไม่ถูกต้อง</v>
      </c>
      <c r="U77" s="149" t="str">
        <f>IF(ISNUMBER(R77),
IF(H$2=ตัวเลือก!A$30,"ยังไม่บันทึกข้อมูล",R77*0.47),"ข้อมูลไม่ถูกต้อง")</f>
        <v>ข้อมูลไม่ถูกต้อง</v>
      </c>
      <c r="V77" s="149" t="str">
        <f>IF(ISNUMBER(S77),
IF(H$2=ตัวเลือก!A$30,"ยังไม่บันทึกข้อมูล",S77*0.47),"ข้อมูลไม่ถูกต้อง")</f>
        <v>ข้อมูลไม่ถูกต้อง</v>
      </c>
      <c r="W77" s="149" t="str">
        <f t="shared" si="15"/>
        <v>ข้อมูลไม่ถูกต้อง</v>
      </c>
      <c r="X77" s="148" t="str">
        <f t="shared" si="16"/>
        <v>ข้อมูลไม่ถูกต้อง</v>
      </c>
      <c r="Y77" s="38"/>
      <c r="Z77" s="38"/>
      <c r="AA77" s="38"/>
    </row>
    <row r="78" spans="1:27" ht="24" customHeight="1" x14ac:dyDescent="0.45">
      <c r="A78" s="289">
        <v>73</v>
      </c>
      <c r="B78" s="289"/>
      <c r="C78" s="289"/>
      <c r="D78" s="289"/>
      <c r="E78" s="289"/>
      <c r="F78" s="290"/>
      <c r="G78" s="290"/>
      <c r="H78" s="291"/>
      <c r="I78" s="289"/>
      <c r="J78" s="292" t="str">
        <f t="shared" si="9"/>
        <v>รอข้อมูลคอลัมน์ H</v>
      </c>
      <c r="K78" s="291"/>
      <c r="L78" s="291"/>
      <c r="M78" s="291"/>
      <c r="N78" s="196" t="str" cm="1">
        <f t="array" ref="N78">IF(AND(K78:M78=""),"ยังไม่บันทึกข้อมูล",
IF(M78&lt;&gt;"",
IF(M78&gt;=1.3,M78,"เป็นไม้พุ่ม"),
IF(K78+L78&gt;=1.3,K78+L78,"เป็นไม้พุ่ม")))</f>
        <v>ยังไม่บันทึกข้อมูล</v>
      </c>
      <c r="O78" s="149" t="str">
        <f t="shared" si="10"/>
        <v>ข้อมูลไม่ถูกต้อง</v>
      </c>
      <c r="P78" s="149" t="str">
        <f t="shared" si="11"/>
        <v>ข้อมูลไม่ถูกต้อง</v>
      </c>
      <c r="Q78" s="149" t="str">
        <f t="shared" si="12"/>
        <v>ข้อมูลไม่ถูกต้อง</v>
      </c>
      <c r="R78" s="149" t="str">
        <f t="shared" si="13"/>
        <v>ข้อมูลไม่ถูกต้อง</v>
      </c>
      <c r="S78" s="149" t="str">
        <f>IF(ISNUMBER(R78),
IF(H$2=ตัวเลือก!A$30,"ยังไม่บันทึกข้อมูล",R78*0.27),"ข้อมูลไม่ถูกต้อง")</f>
        <v>ข้อมูลไม่ถูกต้อง</v>
      </c>
      <c r="T78" s="149" t="str">
        <f t="shared" si="14"/>
        <v>ข้อมูลไม่ถูกต้อง</v>
      </c>
      <c r="U78" s="149" t="str">
        <f>IF(ISNUMBER(R78),
IF(H$2=ตัวเลือก!A$30,"ยังไม่บันทึกข้อมูล",R78*0.47),"ข้อมูลไม่ถูกต้อง")</f>
        <v>ข้อมูลไม่ถูกต้อง</v>
      </c>
      <c r="V78" s="149" t="str">
        <f>IF(ISNUMBER(S78),
IF(H$2=ตัวเลือก!A$30,"ยังไม่บันทึกข้อมูล",S78*0.47),"ข้อมูลไม่ถูกต้อง")</f>
        <v>ข้อมูลไม่ถูกต้อง</v>
      </c>
      <c r="W78" s="149" t="str">
        <f t="shared" si="15"/>
        <v>ข้อมูลไม่ถูกต้อง</v>
      </c>
      <c r="X78" s="148" t="str">
        <f t="shared" si="16"/>
        <v>ข้อมูลไม่ถูกต้อง</v>
      </c>
      <c r="Y78" s="38"/>
      <c r="Z78" s="38"/>
      <c r="AA78" s="38"/>
    </row>
    <row r="79" spans="1:27" ht="24" customHeight="1" x14ac:dyDescent="0.45">
      <c r="A79" s="289">
        <v>74</v>
      </c>
      <c r="B79" s="289"/>
      <c r="C79" s="289"/>
      <c r="D79" s="289"/>
      <c r="E79" s="289"/>
      <c r="F79" s="290"/>
      <c r="G79" s="290"/>
      <c r="H79" s="291"/>
      <c r="I79" s="289"/>
      <c r="J79" s="292" t="str">
        <f t="shared" ref="J79:J142" si="17">IF(H79="","รอข้อมูลคอลัมน์ H",
IF(H79/PI()&gt;=4.5,H79/PI(),"ไม่นำมาคำนวณ"))</f>
        <v>รอข้อมูลคอลัมน์ H</v>
      </c>
      <c r="K79" s="291"/>
      <c r="L79" s="291"/>
      <c r="M79" s="291"/>
      <c r="N79" s="196" t="str" cm="1">
        <f t="array" ref="N79">IF(AND(K79:M79=""),"ยังไม่บันทึกข้อมูล",
IF(M79&lt;&gt;"",
IF(M79&gt;=1.3,M79,"เป็นไม้พุ่ม"),
IF(K79+L79&gt;=1.3,K79+L79,"เป็นไม้พุ่ม")))</f>
        <v>ยังไม่บันทึกข้อมูล</v>
      </c>
      <c r="O79" s="149" t="str">
        <f t="shared" si="10"/>
        <v>ข้อมูลไม่ถูกต้อง</v>
      </c>
      <c r="P79" s="149" t="str">
        <f t="shared" si="11"/>
        <v>ข้อมูลไม่ถูกต้อง</v>
      </c>
      <c r="Q79" s="149" t="str">
        <f t="shared" si="12"/>
        <v>ข้อมูลไม่ถูกต้อง</v>
      </c>
      <c r="R79" s="149" t="str">
        <f t="shared" si="13"/>
        <v>ข้อมูลไม่ถูกต้อง</v>
      </c>
      <c r="S79" s="149" t="str">
        <f>IF(ISNUMBER(R79),
IF(H$2=ตัวเลือก!A$30,"ยังไม่บันทึกข้อมูล",R79*0.27),"ข้อมูลไม่ถูกต้อง")</f>
        <v>ข้อมูลไม่ถูกต้อง</v>
      </c>
      <c r="T79" s="149" t="str">
        <f t="shared" si="14"/>
        <v>ข้อมูลไม่ถูกต้อง</v>
      </c>
      <c r="U79" s="149" t="str">
        <f>IF(ISNUMBER(R79),
IF(H$2=ตัวเลือก!A$30,"ยังไม่บันทึกข้อมูล",R79*0.47),"ข้อมูลไม่ถูกต้อง")</f>
        <v>ข้อมูลไม่ถูกต้อง</v>
      </c>
      <c r="V79" s="149" t="str">
        <f>IF(ISNUMBER(S79),
IF(H$2=ตัวเลือก!A$30,"ยังไม่บันทึกข้อมูล",S79*0.47),"ข้อมูลไม่ถูกต้อง")</f>
        <v>ข้อมูลไม่ถูกต้อง</v>
      </c>
      <c r="W79" s="149" t="str">
        <f t="shared" si="15"/>
        <v>ข้อมูลไม่ถูกต้อง</v>
      </c>
      <c r="X79" s="148" t="str">
        <f t="shared" si="16"/>
        <v>ข้อมูลไม่ถูกต้อง</v>
      </c>
      <c r="Y79" s="38"/>
      <c r="Z79" s="38"/>
      <c r="AA79" s="38"/>
    </row>
    <row r="80" spans="1:27" ht="24" customHeight="1" x14ac:dyDescent="0.45">
      <c r="A80" s="289">
        <v>75</v>
      </c>
      <c r="B80" s="289"/>
      <c r="C80" s="289"/>
      <c r="D80" s="289"/>
      <c r="E80" s="289"/>
      <c r="F80" s="290"/>
      <c r="G80" s="290"/>
      <c r="H80" s="291"/>
      <c r="I80" s="289"/>
      <c r="J80" s="292" t="str">
        <f t="shared" si="17"/>
        <v>รอข้อมูลคอลัมน์ H</v>
      </c>
      <c r="K80" s="291"/>
      <c r="L80" s="291"/>
      <c r="M80" s="291"/>
      <c r="N80" s="196" t="str" cm="1">
        <f t="array" ref="N80">IF(AND(K80:M80=""),"ยังไม่บันทึกข้อมูล",
IF(M80&lt;&gt;"",
IF(M80&gt;=1.3,M80,"เป็นไม้พุ่ม"),
IF(K80+L80&gt;=1.3,K80+L80,"เป็นไม้พุ่ม")))</f>
        <v>ยังไม่บันทึกข้อมูล</v>
      </c>
      <c r="O80" s="149" t="str">
        <f t="shared" si="10"/>
        <v>ข้อมูลไม่ถูกต้อง</v>
      </c>
      <c r="P80" s="149" t="str">
        <f t="shared" si="11"/>
        <v>ข้อมูลไม่ถูกต้อง</v>
      </c>
      <c r="Q80" s="149" t="str">
        <f t="shared" si="12"/>
        <v>ข้อมูลไม่ถูกต้อง</v>
      </c>
      <c r="R80" s="149" t="str">
        <f t="shared" si="13"/>
        <v>ข้อมูลไม่ถูกต้อง</v>
      </c>
      <c r="S80" s="149" t="str">
        <f>IF(ISNUMBER(R80),
IF(H$2=ตัวเลือก!A$30,"ยังไม่บันทึกข้อมูล",R80*0.27),"ข้อมูลไม่ถูกต้อง")</f>
        <v>ข้อมูลไม่ถูกต้อง</v>
      </c>
      <c r="T80" s="149" t="str">
        <f t="shared" si="14"/>
        <v>ข้อมูลไม่ถูกต้อง</v>
      </c>
      <c r="U80" s="149" t="str">
        <f>IF(ISNUMBER(R80),
IF(H$2=ตัวเลือก!A$30,"ยังไม่บันทึกข้อมูล",R80*0.47),"ข้อมูลไม่ถูกต้อง")</f>
        <v>ข้อมูลไม่ถูกต้อง</v>
      </c>
      <c r="V80" s="149" t="str">
        <f>IF(ISNUMBER(S80),
IF(H$2=ตัวเลือก!A$30,"ยังไม่บันทึกข้อมูล",S80*0.47),"ข้อมูลไม่ถูกต้อง")</f>
        <v>ข้อมูลไม่ถูกต้อง</v>
      </c>
      <c r="W80" s="149" t="str">
        <f t="shared" si="15"/>
        <v>ข้อมูลไม่ถูกต้อง</v>
      </c>
      <c r="X80" s="148" t="str">
        <f t="shared" si="16"/>
        <v>ข้อมูลไม่ถูกต้อง</v>
      </c>
      <c r="Y80" s="38"/>
      <c r="Z80" s="38"/>
      <c r="AA80" s="38"/>
    </row>
    <row r="81" spans="1:27" ht="24" customHeight="1" x14ac:dyDescent="0.45">
      <c r="A81" s="289">
        <v>76</v>
      </c>
      <c r="B81" s="289"/>
      <c r="C81" s="289"/>
      <c r="D81" s="289"/>
      <c r="E81" s="289"/>
      <c r="F81" s="290"/>
      <c r="G81" s="290"/>
      <c r="H81" s="291"/>
      <c r="I81" s="289"/>
      <c r="J81" s="292" t="str">
        <f t="shared" si="17"/>
        <v>รอข้อมูลคอลัมน์ H</v>
      </c>
      <c r="K81" s="291"/>
      <c r="L81" s="291"/>
      <c r="M81" s="291"/>
      <c r="N81" s="196" t="str" cm="1">
        <f t="array" ref="N81">IF(AND(K81:M81=""),"ยังไม่บันทึกข้อมูล",
IF(M81&lt;&gt;"",
IF(M81&gt;=1.3,M81,"เป็นไม้พุ่ม"),
IF(K81+L81&gt;=1.3,K81+L81,"เป็นไม้พุ่ม")))</f>
        <v>ยังไม่บันทึกข้อมูล</v>
      </c>
      <c r="O81" s="149" t="str">
        <f t="shared" si="10"/>
        <v>ข้อมูลไม่ถูกต้อง</v>
      </c>
      <c r="P81" s="149" t="str">
        <f t="shared" si="11"/>
        <v>ข้อมูลไม่ถูกต้อง</v>
      </c>
      <c r="Q81" s="149" t="str">
        <f t="shared" si="12"/>
        <v>ข้อมูลไม่ถูกต้อง</v>
      </c>
      <c r="R81" s="149" t="str">
        <f t="shared" si="13"/>
        <v>ข้อมูลไม่ถูกต้อง</v>
      </c>
      <c r="S81" s="149" t="str">
        <f>IF(ISNUMBER(R81),
IF(H$2=ตัวเลือก!A$30,"ยังไม่บันทึกข้อมูล",R81*0.27),"ข้อมูลไม่ถูกต้อง")</f>
        <v>ข้อมูลไม่ถูกต้อง</v>
      </c>
      <c r="T81" s="149" t="str">
        <f t="shared" si="14"/>
        <v>ข้อมูลไม่ถูกต้อง</v>
      </c>
      <c r="U81" s="149" t="str">
        <f>IF(ISNUMBER(R81),
IF(H$2=ตัวเลือก!A$30,"ยังไม่บันทึกข้อมูล",R81*0.47),"ข้อมูลไม่ถูกต้อง")</f>
        <v>ข้อมูลไม่ถูกต้อง</v>
      </c>
      <c r="V81" s="149" t="str">
        <f>IF(ISNUMBER(S81),
IF(H$2=ตัวเลือก!A$30,"ยังไม่บันทึกข้อมูล",S81*0.47),"ข้อมูลไม่ถูกต้อง")</f>
        <v>ข้อมูลไม่ถูกต้อง</v>
      </c>
      <c r="W81" s="149" t="str">
        <f t="shared" si="15"/>
        <v>ข้อมูลไม่ถูกต้อง</v>
      </c>
      <c r="X81" s="148" t="str">
        <f t="shared" si="16"/>
        <v>ข้อมูลไม่ถูกต้อง</v>
      </c>
      <c r="Y81" s="38"/>
      <c r="Z81" s="38"/>
      <c r="AA81" s="38"/>
    </row>
    <row r="82" spans="1:27" ht="24" customHeight="1" x14ac:dyDescent="0.45">
      <c r="A82" s="289">
        <v>77</v>
      </c>
      <c r="B82" s="289"/>
      <c r="C82" s="289"/>
      <c r="D82" s="289"/>
      <c r="E82" s="289"/>
      <c r="F82" s="290"/>
      <c r="G82" s="290"/>
      <c r="H82" s="291"/>
      <c r="I82" s="289"/>
      <c r="J82" s="292" t="str">
        <f t="shared" si="17"/>
        <v>รอข้อมูลคอลัมน์ H</v>
      </c>
      <c r="K82" s="291"/>
      <c r="L82" s="291"/>
      <c r="M82" s="291"/>
      <c r="N82" s="196" t="str" cm="1">
        <f t="array" ref="N82">IF(AND(K82:M82=""),"ยังไม่บันทึกข้อมูล",
IF(M82&lt;&gt;"",
IF(M82&gt;=1.3,M82,"เป็นไม้พุ่ม"),
IF(K82+L82&gt;=1.3,K82+L82,"เป็นไม้พุ่ม")))</f>
        <v>ยังไม่บันทึกข้อมูล</v>
      </c>
      <c r="O82" s="149" t="str">
        <f t="shared" si="10"/>
        <v>ข้อมูลไม่ถูกต้อง</v>
      </c>
      <c r="P82" s="149" t="str">
        <f t="shared" si="11"/>
        <v>ข้อมูลไม่ถูกต้อง</v>
      </c>
      <c r="Q82" s="149" t="str">
        <f t="shared" si="12"/>
        <v>ข้อมูลไม่ถูกต้อง</v>
      </c>
      <c r="R82" s="149" t="str">
        <f t="shared" si="13"/>
        <v>ข้อมูลไม่ถูกต้อง</v>
      </c>
      <c r="S82" s="149" t="str">
        <f>IF(ISNUMBER(R82),
IF(H$2=ตัวเลือก!A$30,"ยังไม่บันทึกข้อมูล",R82*0.27),"ข้อมูลไม่ถูกต้อง")</f>
        <v>ข้อมูลไม่ถูกต้อง</v>
      </c>
      <c r="T82" s="149" t="str">
        <f t="shared" si="14"/>
        <v>ข้อมูลไม่ถูกต้อง</v>
      </c>
      <c r="U82" s="149" t="str">
        <f>IF(ISNUMBER(R82),
IF(H$2=ตัวเลือก!A$30,"ยังไม่บันทึกข้อมูล",R82*0.47),"ข้อมูลไม่ถูกต้อง")</f>
        <v>ข้อมูลไม่ถูกต้อง</v>
      </c>
      <c r="V82" s="149" t="str">
        <f>IF(ISNUMBER(S82),
IF(H$2=ตัวเลือก!A$30,"ยังไม่บันทึกข้อมูล",S82*0.47),"ข้อมูลไม่ถูกต้อง")</f>
        <v>ข้อมูลไม่ถูกต้อง</v>
      </c>
      <c r="W82" s="149" t="str">
        <f t="shared" si="15"/>
        <v>ข้อมูลไม่ถูกต้อง</v>
      </c>
      <c r="X82" s="148" t="str">
        <f t="shared" si="16"/>
        <v>ข้อมูลไม่ถูกต้อง</v>
      </c>
      <c r="Y82" s="38"/>
      <c r="Z82" s="38"/>
      <c r="AA82" s="38"/>
    </row>
    <row r="83" spans="1:27" ht="24" customHeight="1" x14ac:dyDescent="0.45">
      <c r="A83" s="289">
        <v>78</v>
      </c>
      <c r="B83" s="289"/>
      <c r="C83" s="289"/>
      <c r="D83" s="289"/>
      <c r="E83" s="289"/>
      <c r="F83" s="290"/>
      <c r="G83" s="290"/>
      <c r="H83" s="291"/>
      <c r="I83" s="289"/>
      <c r="J83" s="292" t="str">
        <f t="shared" si="17"/>
        <v>รอข้อมูลคอลัมน์ H</v>
      </c>
      <c r="K83" s="291"/>
      <c r="L83" s="291"/>
      <c r="M83" s="291"/>
      <c r="N83" s="196" t="str" cm="1">
        <f t="array" ref="N83">IF(AND(K83:M83=""),"ยังไม่บันทึกข้อมูล",
IF(M83&lt;&gt;"",
IF(M83&gt;=1.3,M83,"เป็นไม้พุ่ม"),
IF(K83+L83&gt;=1.3,K83+L83,"เป็นไม้พุ่ม")))</f>
        <v>ยังไม่บันทึกข้อมูล</v>
      </c>
      <c r="O83" s="149" t="str">
        <f t="shared" si="10"/>
        <v>ข้อมูลไม่ถูกต้อง</v>
      </c>
      <c r="P83" s="149" t="str">
        <f t="shared" si="11"/>
        <v>ข้อมูลไม่ถูกต้อง</v>
      </c>
      <c r="Q83" s="149" t="str">
        <f t="shared" si="12"/>
        <v>ข้อมูลไม่ถูกต้อง</v>
      </c>
      <c r="R83" s="149" t="str">
        <f t="shared" si="13"/>
        <v>ข้อมูลไม่ถูกต้อง</v>
      </c>
      <c r="S83" s="149" t="str">
        <f>IF(ISNUMBER(R83),
IF(H$2=ตัวเลือก!A$30,"ยังไม่บันทึกข้อมูล",R83*0.27),"ข้อมูลไม่ถูกต้อง")</f>
        <v>ข้อมูลไม่ถูกต้อง</v>
      </c>
      <c r="T83" s="149" t="str">
        <f t="shared" si="14"/>
        <v>ข้อมูลไม่ถูกต้อง</v>
      </c>
      <c r="U83" s="149" t="str">
        <f>IF(ISNUMBER(R83),
IF(H$2=ตัวเลือก!A$30,"ยังไม่บันทึกข้อมูล",R83*0.47),"ข้อมูลไม่ถูกต้อง")</f>
        <v>ข้อมูลไม่ถูกต้อง</v>
      </c>
      <c r="V83" s="149" t="str">
        <f>IF(ISNUMBER(S83),
IF(H$2=ตัวเลือก!A$30,"ยังไม่บันทึกข้อมูล",S83*0.47),"ข้อมูลไม่ถูกต้อง")</f>
        <v>ข้อมูลไม่ถูกต้อง</v>
      </c>
      <c r="W83" s="149" t="str">
        <f t="shared" si="15"/>
        <v>ข้อมูลไม่ถูกต้อง</v>
      </c>
      <c r="X83" s="148" t="str">
        <f t="shared" si="16"/>
        <v>ข้อมูลไม่ถูกต้อง</v>
      </c>
      <c r="Y83" s="38"/>
      <c r="Z83" s="38"/>
      <c r="AA83" s="38"/>
    </row>
    <row r="84" spans="1:27" ht="24" customHeight="1" x14ac:dyDescent="0.45">
      <c r="A84" s="289">
        <v>79</v>
      </c>
      <c r="B84" s="289"/>
      <c r="C84" s="289"/>
      <c r="D84" s="289"/>
      <c r="E84" s="289"/>
      <c r="F84" s="290"/>
      <c r="G84" s="290"/>
      <c r="H84" s="291"/>
      <c r="I84" s="289"/>
      <c r="J84" s="292" t="str">
        <f t="shared" si="17"/>
        <v>รอข้อมูลคอลัมน์ H</v>
      </c>
      <c r="K84" s="291"/>
      <c r="L84" s="291"/>
      <c r="M84" s="291"/>
      <c r="N84" s="196" t="str" cm="1">
        <f t="array" ref="N84">IF(AND(K84:M84=""),"ยังไม่บันทึกข้อมูล",
IF(M84&lt;&gt;"",
IF(M84&gt;=1.3,M84,"เป็นไม้พุ่ม"),
IF(K84+L84&gt;=1.3,K84+L84,"เป็นไม้พุ่ม")))</f>
        <v>ยังไม่บันทึกข้อมูล</v>
      </c>
      <c r="O84" s="149" t="str">
        <f t="shared" si="10"/>
        <v>ข้อมูลไม่ถูกต้อง</v>
      </c>
      <c r="P84" s="149" t="str">
        <f t="shared" si="11"/>
        <v>ข้อมูลไม่ถูกต้อง</v>
      </c>
      <c r="Q84" s="149" t="str">
        <f t="shared" si="12"/>
        <v>ข้อมูลไม่ถูกต้อง</v>
      </c>
      <c r="R84" s="149" t="str">
        <f t="shared" si="13"/>
        <v>ข้อมูลไม่ถูกต้อง</v>
      </c>
      <c r="S84" s="149" t="str">
        <f>IF(ISNUMBER(R84),
IF(H$2=ตัวเลือก!A$30,"ยังไม่บันทึกข้อมูล",R84*0.27),"ข้อมูลไม่ถูกต้อง")</f>
        <v>ข้อมูลไม่ถูกต้อง</v>
      </c>
      <c r="T84" s="149" t="str">
        <f t="shared" si="14"/>
        <v>ข้อมูลไม่ถูกต้อง</v>
      </c>
      <c r="U84" s="149" t="str">
        <f>IF(ISNUMBER(R84),
IF(H$2=ตัวเลือก!A$30,"ยังไม่บันทึกข้อมูล",R84*0.47),"ข้อมูลไม่ถูกต้อง")</f>
        <v>ข้อมูลไม่ถูกต้อง</v>
      </c>
      <c r="V84" s="149" t="str">
        <f>IF(ISNUMBER(S84),
IF(H$2=ตัวเลือก!A$30,"ยังไม่บันทึกข้อมูล",S84*0.47),"ข้อมูลไม่ถูกต้อง")</f>
        <v>ข้อมูลไม่ถูกต้อง</v>
      </c>
      <c r="W84" s="149" t="str">
        <f t="shared" si="15"/>
        <v>ข้อมูลไม่ถูกต้อง</v>
      </c>
      <c r="X84" s="148" t="str">
        <f t="shared" si="16"/>
        <v>ข้อมูลไม่ถูกต้อง</v>
      </c>
      <c r="Y84" s="38"/>
      <c r="Z84" s="38"/>
      <c r="AA84" s="38"/>
    </row>
    <row r="85" spans="1:27" ht="24" customHeight="1" x14ac:dyDescent="0.45">
      <c r="A85" s="289">
        <v>80</v>
      </c>
      <c r="B85" s="289"/>
      <c r="C85" s="289"/>
      <c r="D85" s="289"/>
      <c r="E85" s="289"/>
      <c r="F85" s="290"/>
      <c r="G85" s="290"/>
      <c r="H85" s="291"/>
      <c r="I85" s="289"/>
      <c r="J85" s="292" t="str">
        <f t="shared" si="17"/>
        <v>รอข้อมูลคอลัมน์ H</v>
      </c>
      <c r="K85" s="291"/>
      <c r="L85" s="291"/>
      <c r="M85" s="291"/>
      <c r="N85" s="196" t="str" cm="1">
        <f t="array" ref="N85">IF(AND(K85:M85=""),"ยังไม่บันทึกข้อมูล",
IF(M85&lt;&gt;"",
IF(M85&gt;=1.3,M85,"เป็นไม้พุ่ม"),
IF(K85+L85&gt;=1.3,K85+L85,"เป็นไม้พุ่ม")))</f>
        <v>ยังไม่บันทึกข้อมูล</v>
      </c>
      <c r="O85" s="149" t="str">
        <f t="shared" si="10"/>
        <v>ข้อมูลไม่ถูกต้อง</v>
      </c>
      <c r="P85" s="149" t="str">
        <f t="shared" si="11"/>
        <v>ข้อมูลไม่ถูกต้อง</v>
      </c>
      <c r="Q85" s="149" t="str">
        <f t="shared" si="12"/>
        <v>ข้อมูลไม่ถูกต้อง</v>
      </c>
      <c r="R85" s="149" t="str">
        <f t="shared" si="13"/>
        <v>ข้อมูลไม่ถูกต้อง</v>
      </c>
      <c r="S85" s="149" t="str">
        <f>IF(ISNUMBER(R85),
IF(H$2=ตัวเลือก!A$30,"ยังไม่บันทึกข้อมูล",R85*0.27),"ข้อมูลไม่ถูกต้อง")</f>
        <v>ข้อมูลไม่ถูกต้อง</v>
      </c>
      <c r="T85" s="149" t="str">
        <f t="shared" si="14"/>
        <v>ข้อมูลไม่ถูกต้อง</v>
      </c>
      <c r="U85" s="149" t="str">
        <f>IF(ISNUMBER(R85),
IF(H$2=ตัวเลือก!A$30,"ยังไม่บันทึกข้อมูล",R85*0.47),"ข้อมูลไม่ถูกต้อง")</f>
        <v>ข้อมูลไม่ถูกต้อง</v>
      </c>
      <c r="V85" s="149" t="str">
        <f>IF(ISNUMBER(S85),
IF(H$2=ตัวเลือก!A$30,"ยังไม่บันทึกข้อมูล",S85*0.47),"ข้อมูลไม่ถูกต้อง")</f>
        <v>ข้อมูลไม่ถูกต้อง</v>
      </c>
      <c r="W85" s="149" t="str">
        <f t="shared" si="15"/>
        <v>ข้อมูลไม่ถูกต้อง</v>
      </c>
      <c r="X85" s="148" t="str">
        <f t="shared" si="16"/>
        <v>ข้อมูลไม่ถูกต้อง</v>
      </c>
      <c r="Y85" s="38"/>
      <c r="Z85" s="38"/>
      <c r="AA85" s="38"/>
    </row>
    <row r="86" spans="1:27" ht="24" customHeight="1" x14ac:dyDescent="0.45">
      <c r="A86" s="289">
        <v>81</v>
      </c>
      <c r="B86" s="289"/>
      <c r="C86" s="289"/>
      <c r="D86" s="289"/>
      <c r="E86" s="289"/>
      <c r="F86" s="290"/>
      <c r="G86" s="290"/>
      <c r="H86" s="291"/>
      <c r="I86" s="289"/>
      <c r="J86" s="292" t="str">
        <f t="shared" si="17"/>
        <v>รอข้อมูลคอลัมน์ H</v>
      </c>
      <c r="K86" s="291"/>
      <c r="L86" s="291"/>
      <c r="M86" s="291"/>
      <c r="N86" s="196" t="str" cm="1">
        <f t="array" ref="N86">IF(AND(K86:M86=""),"ยังไม่บันทึกข้อมูล",
IF(M86&lt;&gt;"",
IF(M86&gt;=1.3,M86,"เป็นไม้พุ่ม"),
IF(K86+L86&gt;=1.3,K86+L86,"เป็นไม้พุ่ม")))</f>
        <v>ยังไม่บันทึกข้อมูล</v>
      </c>
      <c r="O86" s="149" t="str">
        <f t="shared" si="10"/>
        <v>ข้อมูลไม่ถูกต้อง</v>
      </c>
      <c r="P86" s="149" t="str">
        <f t="shared" si="11"/>
        <v>ข้อมูลไม่ถูกต้อง</v>
      </c>
      <c r="Q86" s="149" t="str">
        <f t="shared" si="12"/>
        <v>ข้อมูลไม่ถูกต้อง</v>
      </c>
      <c r="R86" s="149" t="str">
        <f t="shared" si="13"/>
        <v>ข้อมูลไม่ถูกต้อง</v>
      </c>
      <c r="S86" s="149" t="str">
        <f>IF(ISNUMBER(R86),
IF(H$2=ตัวเลือก!A$30,"ยังไม่บันทึกข้อมูล",R86*0.27),"ข้อมูลไม่ถูกต้อง")</f>
        <v>ข้อมูลไม่ถูกต้อง</v>
      </c>
      <c r="T86" s="149" t="str">
        <f t="shared" si="14"/>
        <v>ข้อมูลไม่ถูกต้อง</v>
      </c>
      <c r="U86" s="149" t="str">
        <f>IF(ISNUMBER(R86),
IF(H$2=ตัวเลือก!A$30,"ยังไม่บันทึกข้อมูล",R86*0.47),"ข้อมูลไม่ถูกต้อง")</f>
        <v>ข้อมูลไม่ถูกต้อง</v>
      </c>
      <c r="V86" s="149" t="str">
        <f>IF(ISNUMBER(S86),
IF(H$2=ตัวเลือก!A$30,"ยังไม่บันทึกข้อมูล",S86*0.47),"ข้อมูลไม่ถูกต้อง")</f>
        <v>ข้อมูลไม่ถูกต้อง</v>
      </c>
      <c r="W86" s="149" t="str">
        <f t="shared" si="15"/>
        <v>ข้อมูลไม่ถูกต้อง</v>
      </c>
      <c r="X86" s="148" t="str">
        <f t="shared" si="16"/>
        <v>ข้อมูลไม่ถูกต้อง</v>
      </c>
      <c r="Y86" s="38"/>
      <c r="Z86" s="38"/>
      <c r="AA86" s="38"/>
    </row>
    <row r="87" spans="1:27" ht="24" customHeight="1" x14ac:dyDescent="0.45">
      <c r="A87" s="289">
        <v>82</v>
      </c>
      <c r="B87" s="289"/>
      <c r="C87" s="289"/>
      <c r="D87" s="289"/>
      <c r="E87" s="289"/>
      <c r="F87" s="290"/>
      <c r="G87" s="290"/>
      <c r="H87" s="291"/>
      <c r="I87" s="289"/>
      <c r="J87" s="292" t="str">
        <f t="shared" si="17"/>
        <v>รอข้อมูลคอลัมน์ H</v>
      </c>
      <c r="K87" s="291"/>
      <c r="L87" s="291"/>
      <c r="M87" s="291"/>
      <c r="N87" s="196" t="str" cm="1">
        <f t="array" ref="N87">IF(AND(K87:M87=""),"ยังไม่บันทึกข้อมูล",
IF(M87&lt;&gt;"",
IF(M87&gt;=1.3,M87,"เป็นไม้พุ่ม"),
IF(K87+L87&gt;=1.3,K87+L87,"เป็นไม้พุ่ม")))</f>
        <v>ยังไม่บันทึกข้อมูล</v>
      </c>
      <c r="O87" s="149" t="str">
        <f t="shared" si="10"/>
        <v>ข้อมูลไม่ถูกต้อง</v>
      </c>
      <c r="P87" s="149" t="str">
        <f t="shared" si="11"/>
        <v>ข้อมูลไม่ถูกต้อง</v>
      </c>
      <c r="Q87" s="149" t="str">
        <f t="shared" si="12"/>
        <v>ข้อมูลไม่ถูกต้อง</v>
      </c>
      <c r="R87" s="149" t="str">
        <f t="shared" si="13"/>
        <v>ข้อมูลไม่ถูกต้อง</v>
      </c>
      <c r="S87" s="149" t="str">
        <f>IF(ISNUMBER(R87),
IF(H$2=ตัวเลือก!A$30,"ยังไม่บันทึกข้อมูล",R87*0.27),"ข้อมูลไม่ถูกต้อง")</f>
        <v>ข้อมูลไม่ถูกต้อง</v>
      </c>
      <c r="T87" s="149" t="str">
        <f t="shared" si="14"/>
        <v>ข้อมูลไม่ถูกต้อง</v>
      </c>
      <c r="U87" s="149" t="str">
        <f>IF(ISNUMBER(R87),
IF(H$2=ตัวเลือก!A$30,"ยังไม่บันทึกข้อมูล",R87*0.47),"ข้อมูลไม่ถูกต้อง")</f>
        <v>ข้อมูลไม่ถูกต้อง</v>
      </c>
      <c r="V87" s="149" t="str">
        <f>IF(ISNUMBER(S87),
IF(H$2=ตัวเลือก!A$30,"ยังไม่บันทึกข้อมูล",S87*0.47),"ข้อมูลไม่ถูกต้อง")</f>
        <v>ข้อมูลไม่ถูกต้อง</v>
      </c>
      <c r="W87" s="149" t="str">
        <f t="shared" si="15"/>
        <v>ข้อมูลไม่ถูกต้อง</v>
      </c>
      <c r="X87" s="148" t="str">
        <f t="shared" si="16"/>
        <v>ข้อมูลไม่ถูกต้อง</v>
      </c>
      <c r="Y87" s="38"/>
      <c r="Z87" s="38"/>
      <c r="AA87" s="38"/>
    </row>
    <row r="88" spans="1:27" ht="24" customHeight="1" x14ac:dyDescent="0.45">
      <c r="A88" s="289">
        <v>83</v>
      </c>
      <c r="B88" s="289"/>
      <c r="C88" s="289"/>
      <c r="D88" s="289"/>
      <c r="E88" s="289"/>
      <c r="F88" s="290"/>
      <c r="G88" s="290"/>
      <c r="H88" s="291"/>
      <c r="I88" s="289"/>
      <c r="J88" s="292" t="str">
        <f t="shared" si="17"/>
        <v>รอข้อมูลคอลัมน์ H</v>
      </c>
      <c r="K88" s="291"/>
      <c r="L88" s="291"/>
      <c r="M88" s="291"/>
      <c r="N88" s="196" t="str" cm="1">
        <f t="array" ref="N88">IF(AND(K88:M88=""),"ยังไม่บันทึกข้อมูล",
IF(M88&lt;&gt;"",
IF(M88&gt;=1.3,M88,"เป็นไม้พุ่ม"),
IF(K88+L88&gt;=1.3,K88+L88,"เป็นไม้พุ่ม")))</f>
        <v>ยังไม่บันทึกข้อมูล</v>
      </c>
      <c r="O88" s="149" t="str">
        <f t="shared" si="10"/>
        <v>ข้อมูลไม่ถูกต้อง</v>
      </c>
      <c r="P88" s="149" t="str">
        <f t="shared" si="11"/>
        <v>ข้อมูลไม่ถูกต้อง</v>
      </c>
      <c r="Q88" s="149" t="str">
        <f t="shared" si="12"/>
        <v>ข้อมูลไม่ถูกต้อง</v>
      </c>
      <c r="R88" s="149" t="str">
        <f t="shared" si="13"/>
        <v>ข้อมูลไม่ถูกต้อง</v>
      </c>
      <c r="S88" s="149" t="str">
        <f>IF(ISNUMBER(R88),
IF(H$2=ตัวเลือก!A$30,"ยังไม่บันทึกข้อมูล",R88*0.27),"ข้อมูลไม่ถูกต้อง")</f>
        <v>ข้อมูลไม่ถูกต้อง</v>
      </c>
      <c r="T88" s="149" t="str">
        <f t="shared" si="14"/>
        <v>ข้อมูลไม่ถูกต้อง</v>
      </c>
      <c r="U88" s="149" t="str">
        <f>IF(ISNUMBER(R88),
IF(H$2=ตัวเลือก!A$30,"ยังไม่บันทึกข้อมูล",R88*0.47),"ข้อมูลไม่ถูกต้อง")</f>
        <v>ข้อมูลไม่ถูกต้อง</v>
      </c>
      <c r="V88" s="149" t="str">
        <f>IF(ISNUMBER(S88),
IF(H$2=ตัวเลือก!A$30,"ยังไม่บันทึกข้อมูล",S88*0.47),"ข้อมูลไม่ถูกต้อง")</f>
        <v>ข้อมูลไม่ถูกต้อง</v>
      </c>
      <c r="W88" s="149" t="str">
        <f t="shared" si="15"/>
        <v>ข้อมูลไม่ถูกต้อง</v>
      </c>
      <c r="X88" s="148" t="str">
        <f t="shared" si="16"/>
        <v>ข้อมูลไม่ถูกต้อง</v>
      </c>
      <c r="Y88" s="38"/>
      <c r="Z88" s="38"/>
      <c r="AA88" s="38"/>
    </row>
    <row r="89" spans="1:27" ht="24" customHeight="1" x14ac:dyDescent="0.45">
      <c r="A89" s="289">
        <v>84</v>
      </c>
      <c r="B89" s="289"/>
      <c r="C89" s="289"/>
      <c r="D89" s="289"/>
      <c r="E89" s="289"/>
      <c r="F89" s="290"/>
      <c r="G89" s="290"/>
      <c r="H89" s="291"/>
      <c r="I89" s="289"/>
      <c r="J89" s="292" t="str">
        <f t="shared" si="17"/>
        <v>รอข้อมูลคอลัมน์ H</v>
      </c>
      <c r="K89" s="291"/>
      <c r="L89" s="291"/>
      <c r="M89" s="291"/>
      <c r="N89" s="196" t="str" cm="1">
        <f t="array" ref="N89">IF(AND(K89:M89=""),"ยังไม่บันทึกข้อมูล",
IF(M89&lt;&gt;"",
IF(M89&gt;=1.3,M89,"เป็นไม้พุ่ม"),
IF(K89+L89&gt;=1.3,K89+L89,"เป็นไม้พุ่ม")))</f>
        <v>ยังไม่บันทึกข้อมูล</v>
      </c>
      <c r="O89" s="149" t="str">
        <f t="shared" si="10"/>
        <v>ข้อมูลไม่ถูกต้อง</v>
      </c>
      <c r="P89" s="149" t="str">
        <f t="shared" si="11"/>
        <v>ข้อมูลไม่ถูกต้อง</v>
      </c>
      <c r="Q89" s="149" t="str">
        <f t="shared" si="12"/>
        <v>ข้อมูลไม่ถูกต้อง</v>
      </c>
      <c r="R89" s="149" t="str">
        <f t="shared" si="13"/>
        <v>ข้อมูลไม่ถูกต้อง</v>
      </c>
      <c r="S89" s="149" t="str">
        <f>IF(ISNUMBER(R89),
IF(H$2=ตัวเลือก!A$30,"ยังไม่บันทึกข้อมูล",R89*0.27),"ข้อมูลไม่ถูกต้อง")</f>
        <v>ข้อมูลไม่ถูกต้อง</v>
      </c>
      <c r="T89" s="149" t="str">
        <f t="shared" si="14"/>
        <v>ข้อมูลไม่ถูกต้อง</v>
      </c>
      <c r="U89" s="149" t="str">
        <f>IF(ISNUMBER(R89),
IF(H$2=ตัวเลือก!A$30,"ยังไม่บันทึกข้อมูล",R89*0.47),"ข้อมูลไม่ถูกต้อง")</f>
        <v>ข้อมูลไม่ถูกต้อง</v>
      </c>
      <c r="V89" s="149" t="str">
        <f>IF(ISNUMBER(S89),
IF(H$2=ตัวเลือก!A$30,"ยังไม่บันทึกข้อมูล",S89*0.47),"ข้อมูลไม่ถูกต้อง")</f>
        <v>ข้อมูลไม่ถูกต้อง</v>
      </c>
      <c r="W89" s="149" t="str">
        <f t="shared" si="15"/>
        <v>ข้อมูลไม่ถูกต้อง</v>
      </c>
      <c r="X89" s="148" t="str">
        <f t="shared" si="16"/>
        <v>ข้อมูลไม่ถูกต้อง</v>
      </c>
      <c r="Y89" s="38"/>
      <c r="Z89" s="38"/>
      <c r="AA89" s="38"/>
    </row>
    <row r="90" spans="1:27" ht="24" customHeight="1" x14ac:dyDescent="0.45">
      <c r="A90" s="289">
        <v>85</v>
      </c>
      <c r="B90" s="289"/>
      <c r="C90" s="289"/>
      <c r="D90" s="289"/>
      <c r="E90" s="289"/>
      <c r="F90" s="290"/>
      <c r="G90" s="290"/>
      <c r="H90" s="291"/>
      <c r="I90" s="289"/>
      <c r="J90" s="292" t="str">
        <f t="shared" si="17"/>
        <v>รอข้อมูลคอลัมน์ H</v>
      </c>
      <c r="K90" s="291"/>
      <c r="L90" s="291"/>
      <c r="M90" s="291"/>
      <c r="N90" s="196" t="str" cm="1">
        <f t="array" ref="N90">IF(AND(K90:M90=""),"ยังไม่บันทึกข้อมูล",
IF(M90&lt;&gt;"",
IF(M90&gt;=1.3,M90,"เป็นไม้พุ่ม"),
IF(K90+L90&gt;=1.3,K90+L90,"เป็นไม้พุ่ม")))</f>
        <v>ยังไม่บันทึกข้อมูล</v>
      </c>
      <c r="O90" s="149" t="str">
        <f t="shared" si="10"/>
        <v>ข้อมูลไม่ถูกต้อง</v>
      </c>
      <c r="P90" s="149" t="str">
        <f t="shared" si="11"/>
        <v>ข้อมูลไม่ถูกต้อง</v>
      </c>
      <c r="Q90" s="149" t="str">
        <f t="shared" si="12"/>
        <v>ข้อมูลไม่ถูกต้อง</v>
      </c>
      <c r="R90" s="149" t="str">
        <f t="shared" si="13"/>
        <v>ข้อมูลไม่ถูกต้อง</v>
      </c>
      <c r="S90" s="149" t="str">
        <f>IF(ISNUMBER(R90),
IF(H$2=ตัวเลือก!A$30,"ยังไม่บันทึกข้อมูล",R90*0.27),"ข้อมูลไม่ถูกต้อง")</f>
        <v>ข้อมูลไม่ถูกต้อง</v>
      </c>
      <c r="T90" s="149" t="str">
        <f t="shared" si="14"/>
        <v>ข้อมูลไม่ถูกต้อง</v>
      </c>
      <c r="U90" s="149" t="str">
        <f>IF(ISNUMBER(R90),
IF(H$2=ตัวเลือก!A$30,"ยังไม่บันทึกข้อมูล",R90*0.47),"ข้อมูลไม่ถูกต้อง")</f>
        <v>ข้อมูลไม่ถูกต้อง</v>
      </c>
      <c r="V90" s="149" t="str">
        <f>IF(ISNUMBER(S90),
IF(H$2=ตัวเลือก!A$30,"ยังไม่บันทึกข้อมูล",S90*0.47),"ข้อมูลไม่ถูกต้อง")</f>
        <v>ข้อมูลไม่ถูกต้อง</v>
      </c>
      <c r="W90" s="149" t="str">
        <f t="shared" si="15"/>
        <v>ข้อมูลไม่ถูกต้อง</v>
      </c>
      <c r="X90" s="148" t="str">
        <f t="shared" si="16"/>
        <v>ข้อมูลไม่ถูกต้อง</v>
      </c>
      <c r="Y90" s="38"/>
      <c r="Z90" s="38"/>
      <c r="AA90" s="38"/>
    </row>
    <row r="91" spans="1:27" ht="24" customHeight="1" x14ac:dyDescent="0.45">
      <c r="A91" s="289">
        <v>86</v>
      </c>
      <c r="B91" s="289"/>
      <c r="C91" s="289"/>
      <c r="D91" s="289"/>
      <c r="E91" s="289"/>
      <c r="F91" s="290"/>
      <c r="G91" s="290"/>
      <c r="H91" s="291"/>
      <c r="I91" s="289"/>
      <c r="J91" s="292" t="str">
        <f t="shared" si="17"/>
        <v>รอข้อมูลคอลัมน์ H</v>
      </c>
      <c r="K91" s="291"/>
      <c r="L91" s="291"/>
      <c r="M91" s="291"/>
      <c r="N91" s="196" t="str" cm="1">
        <f t="array" ref="N91">IF(AND(K91:M91=""),"ยังไม่บันทึกข้อมูล",
IF(M91&lt;&gt;"",
IF(M91&gt;=1.3,M91,"เป็นไม้พุ่ม"),
IF(K91+L91&gt;=1.3,K91+L91,"เป็นไม้พุ่ม")))</f>
        <v>ยังไม่บันทึกข้อมูล</v>
      </c>
      <c r="O91" s="149" t="str">
        <f t="shared" si="10"/>
        <v>ข้อมูลไม่ถูกต้อง</v>
      </c>
      <c r="P91" s="149" t="str">
        <f t="shared" si="11"/>
        <v>ข้อมูลไม่ถูกต้อง</v>
      </c>
      <c r="Q91" s="149" t="str">
        <f t="shared" si="12"/>
        <v>ข้อมูลไม่ถูกต้อง</v>
      </c>
      <c r="R91" s="149" t="str">
        <f t="shared" si="13"/>
        <v>ข้อมูลไม่ถูกต้อง</v>
      </c>
      <c r="S91" s="149" t="str">
        <f>IF(ISNUMBER(R91),
IF(H$2=ตัวเลือก!A$30,"ยังไม่บันทึกข้อมูล",R91*0.27),"ข้อมูลไม่ถูกต้อง")</f>
        <v>ข้อมูลไม่ถูกต้อง</v>
      </c>
      <c r="T91" s="149" t="str">
        <f t="shared" si="14"/>
        <v>ข้อมูลไม่ถูกต้อง</v>
      </c>
      <c r="U91" s="149" t="str">
        <f>IF(ISNUMBER(R91),
IF(H$2=ตัวเลือก!A$30,"ยังไม่บันทึกข้อมูล",R91*0.47),"ข้อมูลไม่ถูกต้อง")</f>
        <v>ข้อมูลไม่ถูกต้อง</v>
      </c>
      <c r="V91" s="149" t="str">
        <f>IF(ISNUMBER(S91),
IF(H$2=ตัวเลือก!A$30,"ยังไม่บันทึกข้อมูล",S91*0.47),"ข้อมูลไม่ถูกต้อง")</f>
        <v>ข้อมูลไม่ถูกต้อง</v>
      </c>
      <c r="W91" s="149" t="str">
        <f t="shared" si="15"/>
        <v>ข้อมูลไม่ถูกต้อง</v>
      </c>
      <c r="X91" s="148" t="str">
        <f t="shared" si="16"/>
        <v>ข้อมูลไม่ถูกต้อง</v>
      </c>
      <c r="Y91" s="38"/>
      <c r="Z91" s="38"/>
      <c r="AA91" s="38"/>
    </row>
    <row r="92" spans="1:27" ht="24" customHeight="1" x14ac:dyDescent="0.45">
      <c r="A92" s="289">
        <v>87</v>
      </c>
      <c r="B92" s="289"/>
      <c r="C92" s="289"/>
      <c r="D92" s="289"/>
      <c r="E92" s="289"/>
      <c r="F92" s="290"/>
      <c r="G92" s="290"/>
      <c r="H92" s="291"/>
      <c r="I92" s="289"/>
      <c r="J92" s="292" t="str">
        <f t="shared" si="17"/>
        <v>รอข้อมูลคอลัมน์ H</v>
      </c>
      <c r="K92" s="291"/>
      <c r="L92" s="291"/>
      <c r="M92" s="291"/>
      <c r="N92" s="196" t="str" cm="1">
        <f t="array" ref="N92">IF(AND(K92:M92=""),"ยังไม่บันทึกข้อมูล",
IF(M92&lt;&gt;"",
IF(M92&gt;=1.3,M92,"เป็นไม้พุ่ม"),
IF(K92+L92&gt;=1.3,K92+L92,"เป็นไม้พุ่ม")))</f>
        <v>ยังไม่บันทึกข้อมูล</v>
      </c>
      <c r="O92" s="149" t="str">
        <f t="shared" si="10"/>
        <v>ข้อมูลไม่ถูกต้อง</v>
      </c>
      <c r="P92" s="149" t="str">
        <f t="shared" si="11"/>
        <v>ข้อมูลไม่ถูกต้อง</v>
      </c>
      <c r="Q92" s="149" t="str">
        <f t="shared" si="12"/>
        <v>ข้อมูลไม่ถูกต้อง</v>
      </c>
      <c r="R92" s="149" t="str">
        <f t="shared" si="13"/>
        <v>ข้อมูลไม่ถูกต้อง</v>
      </c>
      <c r="S92" s="149" t="str">
        <f>IF(ISNUMBER(R92),
IF(H$2=ตัวเลือก!A$30,"ยังไม่บันทึกข้อมูล",R92*0.27),"ข้อมูลไม่ถูกต้อง")</f>
        <v>ข้อมูลไม่ถูกต้อง</v>
      </c>
      <c r="T92" s="149" t="str">
        <f t="shared" si="14"/>
        <v>ข้อมูลไม่ถูกต้อง</v>
      </c>
      <c r="U92" s="149" t="str">
        <f>IF(ISNUMBER(R92),
IF(H$2=ตัวเลือก!A$30,"ยังไม่บันทึกข้อมูล",R92*0.47),"ข้อมูลไม่ถูกต้อง")</f>
        <v>ข้อมูลไม่ถูกต้อง</v>
      </c>
      <c r="V92" s="149" t="str">
        <f>IF(ISNUMBER(S92),
IF(H$2=ตัวเลือก!A$30,"ยังไม่บันทึกข้อมูล",S92*0.47),"ข้อมูลไม่ถูกต้อง")</f>
        <v>ข้อมูลไม่ถูกต้อง</v>
      </c>
      <c r="W92" s="149" t="str">
        <f t="shared" si="15"/>
        <v>ข้อมูลไม่ถูกต้อง</v>
      </c>
      <c r="X92" s="148" t="str">
        <f t="shared" si="16"/>
        <v>ข้อมูลไม่ถูกต้อง</v>
      </c>
      <c r="Y92" s="38"/>
      <c r="Z92" s="38"/>
      <c r="AA92" s="38"/>
    </row>
    <row r="93" spans="1:27" ht="24" customHeight="1" x14ac:dyDescent="0.45">
      <c r="A93" s="289">
        <v>88</v>
      </c>
      <c r="B93" s="289"/>
      <c r="C93" s="289"/>
      <c r="D93" s="289"/>
      <c r="E93" s="289"/>
      <c r="F93" s="290"/>
      <c r="G93" s="290"/>
      <c r="H93" s="291"/>
      <c r="I93" s="289"/>
      <c r="J93" s="292" t="str">
        <f t="shared" si="17"/>
        <v>รอข้อมูลคอลัมน์ H</v>
      </c>
      <c r="K93" s="291"/>
      <c r="L93" s="291"/>
      <c r="M93" s="291"/>
      <c r="N93" s="196" t="str" cm="1">
        <f t="array" ref="N93">IF(AND(K93:M93=""),"ยังไม่บันทึกข้อมูล",
IF(M93&lt;&gt;"",
IF(M93&gt;=1.3,M93,"เป็นไม้พุ่ม"),
IF(K93+L93&gt;=1.3,K93+L93,"เป็นไม้พุ่ม")))</f>
        <v>ยังไม่บันทึกข้อมูล</v>
      </c>
      <c r="O93" s="149" t="str">
        <f t="shared" si="10"/>
        <v>ข้อมูลไม่ถูกต้อง</v>
      </c>
      <c r="P93" s="149" t="str">
        <f t="shared" si="11"/>
        <v>ข้อมูลไม่ถูกต้อง</v>
      </c>
      <c r="Q93" s="149" t="str">
        <f t="shared" si="12"/>
        <v>ข้อมูลไม่ถูกต้อง</v>
      </c>
      <c r="R93" s="149" t="str">
        <f t="shared" si="13"/>
        <v>ข้อมูลไม่ถูกต้อง</v>
      </c>
      <c r="S93" s="149" t="str">
        <f>IF(ISNUMBER(R93),
IF(H$2=ตัวเลือก!A$30,"ยังไม่บันทึกข้อมูล",R93*0.27),"ข้อมูลไม่ถูกต้อง")</f>
        <v>ข้อมูลไม่ถูกต้อง</v>
      </c>
      <c r="T93" s="149" t="str">
        <f t="shared" si="14"/>
        <v>ข้อมูลไม่ถูกต้อง</v>
      </c>
      <c r="U93" s="149" t="str">
        <f>IF(ISNUMBER(R93),
IF(H$2=ตัวเลือก!A$30,"ยังไม่บันทึกข้อมูล",R93*0.47),"ข้อมูลไม่ถูกต้อง")</f>
        <v>ข้อมูลไม่ถูกต้อง</v>
      </c>
      <c r="V93" s="149" t="str">
        <f>IF(ISNUMBER(S93),
IF(H$2=ตัวเลือก!A$30,"ยังไม่บันทึกข้อมูล",S93*0.47),"ข้อมูลไม่ถูกต้อง")</f>
        <v>ข้อมูลไม่ถูกต้อง</v>
      </c>
      <c r="W93" s="149" t="str">
        <f t="shared" si="15"/>
        <v>ข้อมูลไม่ถูกต้อง</v>
      </c>
      <c r="X93" s="148" t="str">
        <f t="shared" si="16"/>
        <v>ข้อมูลไม่ถูกต้อง</v>
      </c>
      <c r="Y93" s="38"/>
      <c r="Z93" s="38"/>
      <c r="AA93" s="38"/>
    </row>
    <row r="94" spans="1:27" ht="24" customHeight="1" x14ac:dyDescent="0.45">
      <c r="A94" s="289">
        <v>89</v>
      </c>
      <c r="B94" s="289"/>
      <c r="C94" s="289"/>
      <c r="D94" s="289"/>
      <c r="E94" s="289"/>
      <c r="F94" s="290"/>
      <c r="G94" s="290"/>
      <c r="H94" s="291"/>
      <c r="I94" s="289"/>
      <c r="J94" s="292" t="str">
        <f t="shared" si="17"/>
        <v>รอข้อมูลคอลัมน์ H</v>
      </c>
      <c r="K94" s="291"/>
      <c r="L94" s="291"/>
      <c r="M94" s="291"/>
      <c r="N94" s="196" t="str" cm="1">
        <f t="array" ref="N94">IF(AND(K94:M94=""),"ยังไม่บันทึกข้อมูล",
IF(M94&lt;&gt;"",
IF(M94&gt;=1.3,M94,"เป็นไม้พุ่ม"),
IF(K94+L94&gt;=1.3,K94+L94,"เป็นไม้พุ่ม")))</f>
        <v>ยังไม่บันทึกข้อมูล</v>
      </c>
      <c r="O94" s="149" t="str">
        <f t="shared" si="10"/>
        <v>ข้อมูลไม่ถูกต้อง</v>
      </c>
      <c r="P94" s="149" t="str">
        <f t="shared" si="11"/>
        <v>ข้อมูลไม่ถูกต้อง</v>
      </c>
      <c r="Q94" s="149" t="str">
        <f t="shared" si="12"/>
        <v>ข้อมูลไม่ถูกต้อง</v>
      </c>
      <c r="R94" s="149" t="str">
        <f t="shared" si="13"/>
        <v>ข้อมูลไม่ถูกต้อง</v>
      </c>
      <c r="S94" s="149" t="str">
        <f>IF(ISNUMBER(R94),
IF(H$2=ตัวเลือก!A$30,"ยังไม่บันทึกข้อมูล",R94*0.27),"ข้อมูลไม่ถูกต้อง")</f>
        <v>ข้อมูลไม่ถูกต้อง</v>
      </c>
      <c r="T94" s="149" t="str">
        <f t="shared" si="14"/>
        <v>ข้อมูลไม่ถูกต้อง</v>
      </c>
      <c r="U94" s="149" t="str">
        <f>IF(ISNUMBER(R94),
IF(H$2=ตัวเลือก!A$30,"ยังไม่บันทึกข้อมูล",R94*0.47),"ข้อมูลไม่ถูกต้อง")</f>
        <v>ข้อมูลไม่ถูกต้อง</v>
      </c>
      <c r="V94" s="149" t="str">
        <f>IF(ISNUMBER(S94),
IF(H$2=ตัวเลือก!A$30,"ยังไม่บันทึกข้อมูล",S94*0.47),"ข้อมูลไม่ถูกต้อง")</f>
        <v>ข้อมูลไม่ถูกต้อง</v>
      </c>
      <c r="W94" s="149" t="str">
        <f t="shared" si="15"/>
        <v>ข้อมูลไม่ถูกต้อง</v>
      </c>
      <c r="X94" s="148" t="str">
        <f t="shared" si="16"/>
        <v>ข้อมูลไม่ถูกต้อง</v>
      </c>
      <c r="Y94" s="38"/>
      <c r="Z94" s="38"/>
      <c r="AA94" s="38"/>
    </row>
    <row r="95" spans="1:27" ht="24" customHeight="1" x14ac:dyDescent="0.45">
      <c r="A95" s="289">
        <v>90</v>
      </c>
      <c r="B95" s="289"/>
      <c r="C95" s="289"/>
      <c r="D95" s="289"/>
      <c r="E95" s="289"/>
      <c r="F95" s="290"/>
      <c r="G95" s="290"/>
      <c r="H95" s="291"/>
      <c r="I95" s="289"/>
      <c r="J95" s="292" t="str">
        <f t="shared" si="17"/>
        <v>รอข้อมูลคอลัมน์ H</v>
      </c>
      <c r="K95" s="291"/>
      <c r="L95" s="291"/>
      <c r="M95" s="291"/>
      <c r="N95" s="196" t="str" cm="1">
        <f t="array" ref="N95">IF(AND(K95:M95=""),"ยังไม่บันทึกข้อมูล",
IF(M95&lt;&gt;"",
IF(M95&gt;=1.3,M95,"เป็นไม้พุ่ม"),
IF(K95+L95&gt;=1.3,K95+L95,"เป็นไม้พุ่ม")))</f>
        <v>ยังไม่บันทึกข้อมูล</v>
      </c>
      <c r="O95" s="149" t="str">
        <f t="shared" si="10"/>
        <v>ข้อมูลไม่ถูกต้อง</v>
      </c>
      <c r="P95" s="149" t="str">
        <f t="shared" si="11"/>
        <v>ข้อมูลไม่ถูกต้อง</v>
      </c>
      <c r="Q95" s="149" t="str">
        <f t="shared" si="12"/>
        <v>ข้อมูลไม่ถูกต้อง</v>
      </c>
      <c r="R95" s="149" t="str">
        <f t="shared" si="13"/>
        <v>ข้อมูลไม่ถูกต้อง</v>
      </c>
      <c r="S95" s="149" t="str">
        <f>IF(ISNUMBER(R95),
IF(H$2=ตัวเลือก!A$30,"ยังไม่บันทึกข้อมูล",R95*0.27),"ข้อมูลไม่ถูกต้อง")</f>
        <v>ข้อมูลไม่ถูกต้อง</v>
      </c>
      <c r="T95" s="149" t="str">
        <f t="shared" si="14"/>
        <v>ข้อมูลไม่ถูกต้อง</v>
      </c>
      <c r="U95" s="149" t="str">
        <f>IF(ISNUMBER(R95),
IF(H$2=ตัวเลือก!A$30,"ยังไม่บันทึกข้อมูล",R95*0.47),"ข้อมูลไม่ถูกต้อง")</f>
        <v>ข้อมูลไม่ถูกต้อง</v>
      </c>
      <c r="V95" s="149" t="str">
        <f>IF(ISNUMBER(S95),
IF(H$2=ตัวเลือก!A$30,"ยังไม่บันทึกข้อมูล",S95*0.47),"ข้อมูลไม่ถูกต้อง")</f>
        <v>ข้อมูลไม่ถูกต้อง</v>
      </c>
      <c r="W95" s="149" t="str">
        <f t="shared" si="15"/>
        <v>ข้อมูลไม่ถูกต้อง</v>
      </c>
      <c r="X95" s="148" t="str">
        <f t="shared" si="16"/>
        <v>ข้อมูลไม่ถูกต้อง</v>
      </c>
      <c r="Y95" s="38"/>
      <c r="Z95" s="38"/>
      <c r="AA95" s="38"/>
    </row>
    <row r="96" spans="1:27" ht="24" customHeight="1" x14ac:dyDescent="0.45">
      <c r="A96" s="289">
        <v>91</v>
      </c>
      <c r="B96" s="289"/>
      <c r="C96" s="289"/>
      <c r="D96" s="289"/>
      <c r="E96" s="289"/>
      <c r="F96" s="290"/>
      <c r="G96" s="290"/>
      <c r="H96" s="291"/>
      <c r="I96" s="289"/>
      <c r="J96" s="292" t="str">
        <f t="shared" si="17"/>
        <v>รอข้อมูลคอลัมน์ H</v>
      </c>
      <c r="K96" s="291"/>
      <c r="L96" s="291"/>
      <c r="M96" s="291"/>
      <c r="N96" s="196" t="str" cm="1">
        <f t="array" ref="N96">IF(AND(K96:M96=""),"ยังไม่บันทึกข้อมูล",
IF(M96&lt;&gt;"",
IF(M96&gt;=1.3,M96,"เป็นไม้พุ่ม"),
IF(K96+L96&gt;=1.3,K96+L96,"เป็นไม้พุ่ม")))</f>
        <v>ยังไม่บันทึกข้อมูล</v>
      </c>
      <c r="O96" s="149" t="str">
        <f t="shared" si="10"/>
        <v>ข้อมูลไม่ถูกต้อง</v>
      </c>
      <c r="P96" s="149" t="str">
        <f t="shared" si="11"/>
        <v>ข้อมูลไม่ถูกต้อง</v>
      </c>
      <c r="Q96" s="149" t="str">
        <f t="shared" si="12"/>
        <v>ข้อมูลไม่ถูกต้อง</v>
      </c>
      <c r="R96" s="149" t="str">
        <f t="shared" si="13"/>
        <v>ข้อมูลไม่ถูกต้อง</v>
      </c>
      <c r="S96" s="149" t="str">
        <f>IF(ISNUMBER(R96),
IF(H$2=ตัวเลือก!A$30,"ยังไม่บันทึกข้อมูล",R96*0.27),"ข้อมูลไม่ถูกต้อง")</f>
        <v>ข้อมูลไม่ถูกต้อง</v>
      </c>
      <c r="T96" s="149" t="str">
        <f t="shared" si="14"/>
        <v>ข้อมูลไม่ถูกต้อง</v>
      </c>
      <c r="U96" s="149" t="str">
        <f>IF(ISNUMBER(R96),
IF(H$2=ตัวเลือก!A$30,"ยังไม่บันทึกข้อมูล",R96*0.47),"ข้อมูลไม่ถูกต้อง")</f>
        <v>ข้อมูลไม่ถูกต้อง</v>
      </c>
      <c r="V96" s="149" t="str">
        <f>IF(ISNUMBER(S96),
IF(H$2=ตัวเลือก!A$30,"ยังไม่บันทึกข้อมูล",S96*0.47),"ข้อมูลไม่ถูกต้อง")</f>
        <v>ข้อมูลไม่ถูกต้อง</v>
      </c>
      <c r="W96" s="149" t="str">
        <f t="shared" si="15"/>
        <v>ข้อมูลไม่ถูกต้อง</v>
      </c>
      <c r="X96" s="148" t="str">
        <f t="shared" si="16"/>
        <v>ข้อมูลไม่ถูกต้อง</v>
      </c>
      <c r="Y96" s="38"/>
      <c r="Z96" s="38"/>
      <c r="AA96" s="38"/>
    </row>
    <row r="97" spans="1:27" ht="24" customHeight="1" x14ac:dyDescent="0.45">
      <c r="A97" s="289">
        <v>92</v>
      </c>
      <c r="B97" s="289"/>
      <c r="C97" s="289"/>
      <c r="D97" s="289"/>
      <c r="E97" s="289"/>
      <c r="F97" s="290"/>
      <c r="G97" s="290"/>
      <c r="H97" s="291"/>
      <c r="I97" s="289"/>
      <c r="J97" s="292" t="str">
        <f t="shared" si="17"/>
        <v>รอข้อมูลคอลัมน์ H</v>
      </c>
      <c r="K97" s="291"/>
      <c r="L97" s="291"/>
      <c r="M97" s="291"/>
      <c r="N97" s="196" t="str" cm="1">
        <f t="array" ref="N97">IF(AND(K97:M97=""),"ยังไม่บันทึกข้อมูล",
IF(M97&lt;&gt;"",
IF(M97&gt;=1.3,M97,"เป็นไม้พุ่ม"),
IF(K97+L97&gt;=1.3,K97+L97,"เป็นไม้พุ่ม")))</f>
        <v>ยังไม่บันทึกข้อมูล</v>
      </c>
      <c r="O97" s="149" t="str">
        <f t="shared" si="10"/>
        <v>ข้อมูลไม่ถูกต้อง</v>
      </c>
      <c r="P97" s="149" t="str">
        <f t="shared" si="11"/>
        <v>ข้อมูลไม่ถูกต้อง</v>
      </c>
      <c r="Q97" s="149" t="str">
        <f t="shared" si="12"/>
        <v>ข้อมูลไม่ถูกต้อง</v>
      </c>
      <c r="R97" s="149" t="str">
        <f t="shared" si="13"/>
        <v>ข้อมูลไม่ถูกต้อง</v>
      </c>
      <c r="S97" s="149" t="str">
        <f>IF(ISNUMBER(R97),
IF(H$2=ตัวเลือก!A$30,"ยังไม่บันทึกข้อมูล",R97*0.27),"ข้อมูลไม่ถูกต้อง")</f>
        <v>ข้อมูลไม่ถูกต้อง</v>
      </c>
      <c r="T97" s="149" t="str">
        <f t="shared" si="14"/>
        <v>ข้อมูลไม่ถูกต้อง</v>
      </c>
      <c r="U97" s="149" t="str">
        <f>IF(ISNUMBER(R97),
IF(H$2=ตัวเลือก!A$30,"ยังไม่บันทึกข้อมูล",R97*0.47),"ข้อมูลไม่ถูกต้อง")</f>
        <v>ข้อมูลไม่ถูกต้อง</v>
      </c>
      <c r="V97" s="149" t="str">
        <f>IF(ISNUMBER(S97),
IF(H$2=ตัวเลือก!A$30,"ยังไม่บันทึกข้อมูล",S97*0.47),"ข้อมูลไม่ถูกต้อง")</f>
        <v>ข้อมูลไม่ถูกต้อง</v>
      </c>
      <c r="W97" s="149" t="str">
        <f t="shared" si="15"/>
        <v>ข้อมูลไม่ถูกต้อง</v>
      </c>
      <c r="X97" s="148" t="str">
        <f t="shared" si="16"/>
        <v>ข้อมูลไม่ถูกต้อง</v>
      </c>
      <c r="Y97" s="38"/>
      <c r="Z97" s="38"/>
      <c r="AA97" s="38"/>
    </row>
    <row r="98" spans="1:27" ht="24" customHeight="1" x14ac:dyDescent="0.45">
      <c r="A98" s="289">
        <v>93</v>
      </c>
      <c r="B98" s="289"/>
      <c r="C98" s="289"/>
      <c r="D98" s="289"/>
      <c r="E98" s="289"/>
      <c r="F98" s="290"/>
      <c r="G98" s="290"/>
      <c r="H98" s="291"/>
      <c r="I98" s="289"/>
      <c r="J98" s="292" t="str">
        <f t="shared" si="17"/>
        <v>รอข้อมูลคอลัมน์ H</v>
      </c>
      <c r="K98" s="291"/>
      <c r="L98" s="291"/>
      <c r="M98" s="291"/>
      <c r="N98" s="196" t="str" cm="1">
        <f t="array" ref="N98">IF(AND(K98:M98=""),"ยังไม่บันทึกข้อมูล",
IF(M98&lt;&gt;"",
IF(M98&gt;=1.3,M98,"เป็นไม้พุ่ม"),
IF(K98+L98&gt;=1.3,K98+L98,"เป็นไม้พุ่ม")))</f>
        <v>ยังไม่บันทึกข้อมูล</v>
      </c>
      <c r="O98" s="149" t="str">
        <f t="shared" si="10"/>
        <v>ข้อมูลไม่ถูกต้อง</v>
      </c>
      <c r="P98" s="149" t="str">
        <f t="shared" si="11"/>
        <v>ข้อมูลไม่ถูกต้อง</v>
      </c>
      <c r="Q98" s="149" t="str">
        <f t="shared" si="12"/>
        <v>ข้อมูลไม่ถูกต้อง</v>
      </c>
      <c r="R98" s="149" t="str">
        <f t="shared" si="13"/>
        <v>ข้อมูลไม่ถูกต้อง</v>
      </c>
      <c r="S98" s="149" t="str">
        <f>IF(ISNUMBER(R98),
IF(H$2=ตัวเลือก!A$30,"ยังไม่บันทึกข้อมูล",R98*0.27),"ข้อมูลไม่ถูกต้อง")</f>
        <v>ข้อมูลไม่ถูกต้อง</v>
      </c>
      <c r="T98" s="149" t="str">
        <f t="shared" si="14"/>
        <v>ข้อมูลไม่ถูกต้อง</v>
      </c>
      <c r="U98" s="149" t="str">
        <f>IF(ISNUMBER(R98),
IF(H$2=ตัวเลือก!A$30,"ยังไม่บันทึกข้อมูล",R98*0.47),"ข้อมูลไม่ถูกต้อง")</f>
        <v>ข้อมูลไม่ถูกต้อง</v>
      </c>
      <c r="V98" s="149" t="str">
        <f>IF(ISNUMBER(S98),
IF(H$2=ตัวเลือก!A$30,"ยังไม่บันทึกข้อมูล",S98*0.47),"ข้อมูลไม่ถูกต้อง")</f>
        <v>ข้อมูลไม่ถูกต้อง</v>
      </c>
      <c r="W98" s="149" t="str">
        <f t="shared" si="15"/>
        <v>ข้อมูลไม่ถูกต้อง</v>
      </c>
      <c r="X98" s="148" t="str">
        <f t="shared" si="16"/>
        <v>ข้อมูลไม่ถูกต้อง</v>
      </c>
      <c r="Y98" s="38"/>
      <c r="Z98" s="38"/>
      <c r="AA98" s="38"/>
    </row>
    <row r="99" spans="1:27" ht="24" customHeight="1" x14ac:dyDescent="0.45">
      <c r="A99" s="289">
        <v>94</v>
      </c>
      <c r="B99" s="289"/>
      <c r="C99" s="289"/>
      <c r="D99" s="289"/>
      <c r="E99" s="289"/>
      <c r="F99" s="290"/>
      <c r="G99" s="290"/>
      <c r="H99" s="291"/>
      <c r="I99" s="289"/>
      <c r="J99" s="292" t="str">
        <f t="shared" si="17"/>
        <v>รอข้อมูลคอลัมน์ H</v>
      </c>
      <c r="K99" s="291"/>
      <c r="L99" s="291"/>
      <c r="M99" s="291"/>
      <c r="N99" s="196" t="str" cm="1">
        <f t="array" ref="N99">IF(AND(K99:M99=""),"ยังไม่บันทึกข้อมูล",
IF(M99&lt;&gt;"",
IF(M99&gt;=1.3,M99,"เป็นไม้พุ่ม"),
IF(K99+L99&gt;=1.3,K99+L99,"เป็นไม้พุ่ม")))</f>
        <v>ยังไม่บันทึกข้อมูล</v>
      </c>
      <c r="O99" s="149" t="str">
        <f t="shared" si="10"/>
        <v>ข้อมูลไม่ถูกต้อง</v>
      </c>
      <c r="P99" s="149" t="str">
        <f t="shared" si="11"/>
        <v>ข้อมูลไม่ถูกต้อง</v>
      </c>
      <c r="Q99" s="149" t="str">
        <f t="shared" si="12"/>
        <v>ข้อมูลไม่ถูกต้อง</v>
      </c>
      <c r="R99" s="149" t="str">
        <f t="shared" si="13"/>
        <v>ข้อมูลไม่ถูกต้อง</v>
      </c>
      <c r="S99" s="149" t="str">
        <f>IF(ISNUMBER(R99),
IF(H$2=ตัวเลือก!A$30,"ยังไม่บันทึกข้อมูล",R99*0.27),"ข้อมูลไม่ถูกต้อง")</f>
        <v>ข้อมูลไม่ถูกต้อง</v>
      </c>
      <c r="T99" s="149" t="str">
        <f t="shared" si="14"/>
        <v>ข้อมูลไม่ถูกต้อง</v>
      </c>
      <c r="U99" s="149" t="str">
        <f>IF(ISNUMBER(R99),
IF(H$2=ตัวเลือก!A$30,"ยังไม่บันทึกข้อมูล",R99*0.47),"ข้อมูลไม่ถูกต้อง")</f>
        <v>ข้อมูลไม่ถูกต้อง</v>
      </c>
      <c r="V99" s="149" t="str">
        <f>IF(ISNUMBER(S99),
IF(H$2=ตัวเลือก!A$30,"ยังไม่บันทึกข้อมูล",S99*0.47),"ข้อมูลไม่ถูกต้อง")</f>
        <v>ข้อมูลไม่ถูกต้อง</v>
      </c>
      <c r="W99" s="149" t="str">
        <f t="shared" si="15"/>
        <v>ข้อมูลไม่ถูกต้อง</v>
      </c>
      <c r="X99" s="148" t="str">
        <f t="shared" si="16"/>
        <v>ข้อมูลไม่ถูกต้อง</v>
      </c>
      <c r="Y99" s="38"/>
      <c r="Z99" s="38"/>
      <c r="AA99" s="38"/>
    </row>
    <row r="100" spans="1:27" ht="24" customHeight="1" x14ac:dyDescent="0.45">
      <c r="A100" s="289">
        <v>95</v>
      </c>
      <c r="B100" s="289"/>
      <c r="C100" s="289"/>
      <c r="D100" s="289"/>
      <c r="E100" s="289"/>
      <c r="F100" s="290"/>
      <c r="G100" s="290"/>
      <c r="H100" s="291"/>
      <c r="I100" s="289"/>
      <c r="J100" s="292" t="str">
        <f t="shared" si="17"/>
        <v>รอข้อมูลคอลัมน์ H</v>
      </c>
      <c r="K100" s="291"/>
      <c r="L100" s="291"/>
      <c r="M100" s="291"/>
      <c r="N100" s="196" t="str" cm="1">
        <f t="array" ref="N100">IF(AND(K100:M100=""),"ยังไม่บันทึกข้อมูล",
IF(M100&lt;&gt;"",
IF(M100&gt;=1.3,M100,"เป็นไม้พุ่ม"),
IF(K100+L100&gt;=1.3,K100+L100,"เป็นไม้พุ่ม")))</f>
        <v>ยังไม่บันทึกข้อมูล</v>
      </c>
      <c r="O100" s="149" t="str">
        <f t="shared" si="10"/>
        <v>ข้อมูลไม่ถูกต้อง</v>
      </c>
      <c r="P100" s="149" t="str">
        <f t="shared" si="11"/>
        <v>ข้อมูลไม่ถูกต้อง</v>
      </c>
      <c r="Q100" s="149" t="str">
        <f t="shared" si="12"/>
        <v>ข้อมูลไม่ถูกต้อง</v>
      </c>
      <c r="R100" s="149" t="str">
        <f t="shared" si="13"/>
        <v>ข้อมูลไม่ถูกต้อง</v>
      </c>
      <c r="S100" s="149" t="str">
        <f>IF(ISNUMBER(R100),
IF(H$2=ตัวเลือก!A$30,"ยังไม่บันทึกข้อมูล",R100*0.27),"ข้อมูลไม่ถูกต้อง")</f>
        <v>ข้อมูลไม่ถูกต้อง</v>
      </c>
      <c r="T100" s="149" t="str">
        <f t="shared" si="14"/>
        <v>ข้อมูลไม่ถูกต้อง</v>
      </c>
      <c r="U100" s="149" t="str">
        <f>IF(ISNUMBER(R100),
IF(H$2=ตัวเลือก!A$30,"ยังไม่บันทึกข้อมูล",R100*0.47),"ข้อมูลไม่ถูกต้อง")</f>
        <v>ข้อมูลไม่ถูกต้อง</v>
      </c>
      <c r="V100" s="149" t="str">
        <f>IF(ISNUMBER(S100),
IF(H$2=ตัวเลือก!A$30,"ยังไม่บันทึกข้อมูล",S100*0.47),"ข้อมูลไม่ถูกต้อง")</f>
        <v>ข้อมูลไม่ถูกต้อง</v>
      </c>
      <c r="W100" s="149" t="str">
        <f t="shared" si="15"/>
        <v>ข้อมูลไม่ถูกต้อง</v>
      </c>
      <c r="X100" s="148" t="str">
        <f t="shared" si="16"/>
        <v>ข้อมูลไม่ถูกต้อง</v>
      </c>
      <c r="Y100" s="38"/>
      <c r="Z100" s="38"/>
      <c r="AA100" s="38"/>
    </row>
    <row r="101" spans="1:27" ht="24" customHeight="1" x14ac:dyDescent="0.45">
      <c r="A101" s="289">
        <v>96</v>
      </c>
      <c r="B101" s="289"/>
      <c r="C101" s="289"/>
      <c r="D101" s="289"/>
      <c r="E101" s="289"/>
      <c r="F101" s="290"/>
      <c r="G101" s="290"/>
      <c r="H101" s="291"/>
      <c r="I101" s="289"/>
      <c r="J101" s="292" t="str">
        <f t="shared" si="17"/>
        <v>รอข้อมูลคอลัมน์ H</v>
      </c>
      <c r="K101" s="291"/>
      <c r="L101" s="291"/>
      <c r="M101" s="291"/>
      <c r="N101" s="196" t="str" cm="1">
        <f t="array" ref="N101">IF(AND(K101:M101=""),"ยังไม่บันทึกข้อมูล",
IF(M101&lt;&gt;"",
IF(M101&gt;=1.3,M101,"เป็นไม้พุ่ม"),
IF(K101+L101&gt;=1.3,K101+L101,"เป็นไม้พุ่ม")))</f>
        <v>ยังไม่บันทึกข้อมูล</v>
      </c>
      <c r="O101" s="149" t="str">
        <f t="shared" si="10"/>
        <v>ข้อมูลไม่ถูกต้อง</v>
      </c>
      <c r="P101" s="149" t="str">
        <f t="shared" si="11"/>
        <v>ข้อมูลไม่ถูกต้อง</v>
      </c>
      <c r="Q101" s="149" t="str">
        <f t="shared" si="12"/>
        <v>ข้อมูลไม่ถูกต้อง</v>
      </c>
      <c r="R101" s="149" t="str">
        <f t="shared" si="13"/>
        <v>ข้อมูลไม่ถูกต้อง</v>
      </c>
      <c r="S101" s="149" t="str">
        <f>IF(ISNUMBER(R101),
IF(H$2=ตัวเลือก!A$30,"ยังไม่บันทึกข้อมูล",R101*0.27),"ข้อมูลไม่ถูกต้อง")</f>
        <v>ข้อมูลไม่ถูกต้อง</v>
      </c>
      <c r="T101" s="149" t="str">
        <f t="shared" si="14"/>
        <v>ข้อมูลไม่ถูกต้อง</v>
      </c>
      <c r="U101" s="149" t="str">
        <f>IF(ISNUMBER(R101),
IF(H$2=ตัวเลือก!A$30,"ยังไม่บันทึกข้อมูล",R101*0.47),"ข้อมูลไม่ถูกต้อง")</f>
        <v>ข้อมูลไม่ถูกต้อง</v>
      </c>
      <c r="V101" s="149" t="str">
        <f>IF(ISNUMBER(S101),
IF(H$2=ตัวเลือก!A$30,"ยังไม่บันทึกข้อมูล",S101*0.47),"ข้อมูลไม่ถูกต้อง")</f>
        <v>ข้อมูลไม่ถูกต้อง</v>
      </c>
      <c r="W101" s="149" t="str">
        <f t="shared" si="15"/>
        <v>ข้อมูลไม่ถูกต้อง</v>
      </c>
      <c r="X101" s="148" t="str">
        <f t="shared" si="16"/>
        <v>ข้อมูลไม่ถูกต้อง</v>
      </c>
      <c r="Y101" s="38"/>
      <c r="Z101" s="38"/>
      <c r="AA101" s="38"/>
    </row>
    <row r="102" spans="1:27" ht="24" customHeight="1" x14ac:dyDescent="0.45">
      <c r="A102" s="289">
        <v>97</v>
      </c>
      <c r="B102" s="289"/>
      <c r="C102" s="289"/>
      <c r="D102" s="289"/>
      <c r="E102" s="289"/>
      <c r="F102" s="290"/>
      <c r="G102" s="290"/>
      <c r="H102" s="291"/>
      <c r="I102" s="289"/>
      <c r="J102" s="292" t="str">
        <f t="shared" si="17"/>
        <v>รอข้อมูลคอลัมน์ H</v>
      </c>
      <c r="K102" s="291"/>
      <c r="L102" s="291"/>
      <c r="M102" s="291"/>
      <c r="N102" s="196" t="str" cm="1">
        <f t="array" ref="N102">IF(AND(K102:M102=""),"ยังไม่บันทึกข้อมูล",
IF(M102&lt;&gt;"",
IF(M102&gt;=1.3,M102,"เป็นไม้พุ่ม"),
IF(K102+L102&gt;=1.3,K102+L102,"เป็นไม้พุ่ม")))</f>
        <v>ยังไม่บันทึกข้อมูล</v>
      </c>
      <c r="O102" s="149" t="str">
        <f t="shared" si="10"/>
        <v>ข้อมูลไม่ถูกต้อง</v>
      </c>
      <c r="P102" s="149" t="str">
        <f t="shared" si="11"/>
        <v>ข้อมูลไม่ถูกต้อง</v>
      </c>
      <c r="Q102" s="149" t="str">
        <f t="shared" si="12"/>
        <v>ข้อมูลไม่ถูกต้อง</v>
      </c>
      <c r="R102" s="149" t="str">
        <f t="shared" si="13"/>
        <v>ข้อมูลไม่ถูกต้อง</v>
      </c>
      <c r="S102" s="149" t="str">
        <f>IF(ISNUMBER(R102),
IF(H$2=ตัวเลือก!A$30,"ยังไม่บันทึกข้อมูล",R102*0.27),"ข้อมูลไม่ถูกต้อง")</f>
        <v>ข้อมูลไม่ถูกต้อง</v>
      </c>
      <c r="T102" s="149" t="str">
        <f t="shared" si="14"/>
        <v>ข้อมูลไม่ถูกต้อง</v>
      </c>
      <c r="U102" s="149" t="str">
        <f>IF(ISNUMBER(R102),
IF(H$2=ตัวเลือก!A$30,"ยังไม่บันทึกข้อมูล",R102*0.47),"ข้อมูลไม่ถูกต้อง")</f>
        <v>ข้อมูลไม่ถูกต้อง</v>
      </c>
      <c r="V102" s="149" t="str">
        <f>IF(ISNUMBER(S102),
IF(H$2=ตัวเลือก!A$30,"ยังไม่บันทึกข้อมูล",S102*0.47),"ข้อมูลไม่ถูกต้อง")</f>
        <v>ข้อมูลไม่ถูกต้อง</v>
      </c>
      <c r="W102" s="149" t="str">
        <f t="shared" si="15"/>
        <v>ข้อมูลไม่ถูกต้อง</v>
      </c>
      <c r="X102" s="148" t="str">
        <f t="shared" si="16"/>
        <v>ข้อมูลไม่ถูกต้อง</v>
      </c>
      <c r="Y102" s="38"/>
      <c r="Z102" s="38"/>
      <c r="AA102" s="38"/>
    </row>
    <row r="103" spans="1:27" ht="24" customHeight="1" x14ac:dyDescent="0.45">
      <c r="A103" s="289">
        <v>98</v>
      </c>
      <c r="B103" s="289"/>
      <c r="C103" s="289"/>
      <c r="D103" s="289"/>
      <c r="E103" s="289"/>
      <c r="F103" s="290"/>
      <c r="G103" s="290"/>
      <c r="H103" s="291"/>
      <c r="I103" s="289"/>
      <c r="J103" s="292" t="str">
        <f t="shared" si="17"/>
        <v>รอข้อมูลคอลัมน์ H</v>
      </c>
      <c r="K103" s="291"/>
      <c r="L103" s="291"/>
      <c r="M103" s="291"/>
      <c r="N103" s="196" t="str" cm="1">
        <f t="array" ref="N103">IF(AND(K103:M103=""),"ยังไม่บันทึกข้อมูล",
IF(M103&lt;&gt;"",
IF(M103&gt;=1.3,M103,"เป็นไม้พุ่ม"),
IF(K103+L103&gt;=1.3,K103+L103,"เป็นไม้พุ่ม")))</f>
        <v>ยังไม่บันทึกข้อมูล</v>
      </c>
      <c r="O103" s="149" t="str">
        <f t="shared" si="10"/>
        <v>ข้อมูลไม่ถูกต้อง</v>
      </c>
      <c r="P103" s="149" t="str">
        <f t="shared" si="11"/>
        <v>ข้อมูลไม่ถูกต้อง</v>
      </c>
      <c r="Q103" s="149" t="str">
        <f t="shared" si="12"/>
        <v>ข้อมูลไม่ถูกต้อง</v>
      </c>
      <c r="R103" s="149" t="str">
        <f t="shared" si="13"/>
        <v>ข้อมูลไม่ถูกต้อง</v>
      </c>
      <c r="S103" s="149" t="str">
        <f>IF(ISNUMBER(R103),
IF(H$2=ตัวเลือก!A$30,"ยังไม่บันทึกข้อมูล",R103*0.27),"ข้อมูลไม่ถูกต้อง")</f>
        <v>ข้อมูลไม่ถูกต้อง</v>
      </c>
      <c r="T103" s="149" t="str">
        <f t="shared" si="14"/>
        <v>ข้อมูลไม่ถูกต้อง</v>
      </c>
      <c r="U103" s="149" t="str">
        <f>IF(ISNUMBER(R103),
IF(H$2=ตัวเลือก!A$30,"ยังไม่บันทึกข้อมูล",R103*0.47),"ข้อมูลไม่ถูกต้อง")</f>
        <v>ข้อมูลไม่ถูกต้อง</v>
      </c>
      <c r="V103" s="149" t="str">
        <f>IF(ISNUMBER(S103),
IF(H$2=ตัวเลือก!A$30,"ยังไม่บันทึกข้อมูล",S103*0.47),"ข้อมูลไม่ถูกต้อง")</f>
        <v>ข้อมูลไม่ถูกต้อง</v>
      </c>
      <c r="W103" s="149" t="str">
        <f t="shared" si="15"/>
        <v>ข้อมูลไม่ถูกต้อง</v>
      </c>
      <c r="X103" s="148" t="str">
        <f t="shared" si="16"/>
        <v>ข้อมูลไม่ถูกต้อง</v>
      </c>
      <c r="Y103" s="38"/>
      <c r="Z103" s="38"/>
      <c r="AA103" s="38"/>
    </row>
    <row r="104" spans="1:27" ht="24" customHeight="1" x14ac:dyDescent="0.45">
      <c r="A104" s="289">
        <v>99</v>
      </c>
      <c r="B104" s="289"/>
      <c r="C104" s="289"/>
      <c r="D104" s="289"/>
      <c r="E104" s="289"/>
      <c r="F104" s="290"/>
      <c r="G104" s="290"/>
      <c r="H104" s="291"/>
      <c r="I104" s="289"/>
      <c r="J104" s="292" t="str">
        <f t="shared" si="17"/>
        <v>รอข้อมูลคอลัมน์ H</v>
      </c>
      <c r="K104" s="291"/>
      <c r="L104" s="291"/>
      <c r="M104" s="291"/>
      <c r="N104" s="196" t="str" cm="1">
        <f t="array" ref="N104">IF(AND(K104:M104=""),"ยังไม่บันทึกข้อมูล",
IF(M104&lt;&gt;"",
IF(M104&gt;=1.3,M104,"เป็นไม้พุ่ม"),
IF(K104+L104&gt;=1.3,K104+L104,"เป็นไม้พุ่ม")))</f>
        <v>ยังไม่บันทึกข้อมูล</v>
      </c>
      <c r="O104" s="149" t="str">
        <f t="shared" si="10"/>
        <v>ข้อมูลไม่ถูกต้อง</v>
      </c>
      <c r="P104" s="149" t="str">
        <f t="shared" si="11"/>
        <v>ข้อมูลไม่ถูกต้อง</v>
      </c>
      <c r="Q104" s="149" t="str">
        <f t="shared" si="12"/>
        <v>ข้อมูลไม่ถูกต้อง</v>
      </c>
      <c r="R104" s="149" t="str">
        <f t="shared" si="13"/>
        <v>ข้อมูลไม่ถูกต้อง</v>
      </c>
      <c r="S104" s="149" t="str">
        <f>IF(ISNUMBER(R104),
IF(H$2=ตัวเลือก!A$30,"ยังไม่บันทึกข้อมูล",R104*0.27),"ข้อมูลไม่ถูกต้อง")</f>
        <v>ข้อมูลไม่ถูกต้อง</v>
      </c>
      <c r="T104" s="149" t="str">
        <f t="shared" si="14"/>
        <v>ข้อมูลไม่ถูกต้อง</v>
      </c>
      <c r="U104" s="149" t="str">
        <f>IF(ISNUMBER(R104),
IF(H$2=ตัวเลือก!A$30,"ยังไม่บันทึกข้อมูล",R104*0.47),"ข้อมูลไม่ถูกต้อง")</f>
        <v>ข้อมูลไม่ถูกต้อง</v>
      </c>
      <c r="V104" s="149" t="str">
        <f>IF(ISNUMBER(S104),
IF(H$2=ตัวเลือก!A$30,"ยังไม่บันทึกข้อมูล",S104*0.47),"ข้อมูลไม่ถูกต้อง")</f>
        <v>ข้อมูลไม่ถูกต้อง</v>
      </c>
      <c r="W104" s="149" t="str">
        <f t="shared" si="15"/>
        <v>ข้อมูลไม่ถูกต้อง</v>
      </c>
      <c r="X104" s="148" t="str">
        <f t="shared" si="16"/>
        <v>ข้อมูลไม่ถูกต้อง</v>
      </c>
      <c r="Y104" s="38"/>
      <c r="Z104" s="38"/>
      <c r="AA104" s="38"/>
    </row>
    <row r="105" spans="1:27" ht="24" customHeight="1" x14ac:dyDescent="0.45">
      <c r="A105" s="289">
        <v>100</v>
      </c>
      <c r="B105" s="289"/>
      <c r="C105" s="289"/>
      <c r="D105" s="289"/>
      <c r="E105" s="289"/>
      <c r="F105" s="290"/>
      <c r="G105" s="290"/>
      <c r="H105" s="291"/>
      <c r="I105" s="289"/>
      <c r="J105" s="292" t="str">
        <f t="shared" si="17"/>
        <v>รอข้อมูลคอลัมน์ H</v>
      </c>
      <c r="K105" s="291"/>
      <c r="L105" s="291"/>
      <c r="M105" s="291"/>
      <c r="N105" s="196" t="str" cm="1">
        <f t="array" ref="N105">IF(AND(K105:M105=""),"ยังไม่บันทึกข้อมูล",
IF(M105&lt;&gt;"",
IF(M105&gt;=1.3,M105,"เป็นไม้พุ่ม"),
IF(K105+L105&gt;=1.3,K105+L105,"เป็นไม้พุ่ม")))</f>
        <v>ยังไม่บันทึกข้อมูล</v>
      </c>
      <c r="O105" s="149" t="str">
        <f t="shared" si="10"/>
        <v>ข้อมูลไม่ถูกต้อง</v>
      </c>
      <c r="P105" s="149" t="str">
        <f t="shared" si="11"/>
        <v>ข้อมูลไม่ถูกต้อง</v>
      </c>
      <c r="Q105" s="149" t="str">
        <f t="shared" si="12"/>
        <v>ข้อมูลไม่ถูกต้อง</v>
      </c>
      <c r="R105" s="149" t="str">
        <f t="shared" si="13"/>
        <v>ข้อมูลไม่ถูกต้อง</v>
      </c>
      <c r="S105" s="149" t="str">
        <f>IF(ISNUMBER(R105),
IF(H$2=ตัวเลือก!A$30,"ยังไม่บันทึกข้อมูล",R105*0.27),"ข้อมูลไม่ถูกต้อง")</f>
        <v>ข้อมูลไม่ถูกต้อง</v>
      </c>
      <c r="T105" s="149" t="str">
        <f t="shared" si="14"/>
        <v>ข้อมูลไม่ถูกต้อง</v>
      </c>
      <c r="U105" s="149" t="str">
        <f>IF(ISNUMBER(R105),
IF(H$2=ตัวเลือก!A$30,"ยังไม่บันทึกข้อมูล",R105*0.47),"ข้อมูลไม่ถูกต้อง")</f>
        <v>ข้อมูลไม่ถูกต้อง</v>
      </c>
      <c r="V105" s="149" t="str">
        <f>IF(ISNUMBER(S105),
IF(H$2=ตัวเลือก!A$30,"ยังไม่บันทึกข้อมูล",S105*0.47),"ข้อมูลไม่ถูกต้อง")</f>
        <v>ข้อมูลไม่ถูกต้อง</v>
      </c>
      <c r="W105" s="149" t="str">
        <f t="shared" si="15"/>
        <v>ข้อมูลไม่ถูกต้อง</v>
      </c>
      <c r="X105" s="148" t="str">
        <f t="shared" si="16"/>
        <v>ข้อมูลไม่ถูกต้อง</v>
      </c>
      <c r="Y105" s="38"/>
      <c r="Z105" s="38"/>
      <c r="AA105" s="38"/>
    </row>
    <row r="106" spans="1:27" ht="24" customHeight="1" x14ac:dyDescent="0.45">
      <c r="A106" s="289">
        <v>101</v>
      </c>
      <c r="B106" s="289"/>
      <c r="C106" s="289"/>
      <c r="D106" s="289"/>
      <c r="E106" s="289"/>
      <c r="F106" s="290"/>
      <c r="G106" s="290"/>
      <c r="H106" s="291"/>
      <c r="I106" s="289"/>
      <c r="J106" s="292" t="str">
        <f t="shared" si="17"/>
        <v>รอข้อมูลคอลัมน์ H</v>
      </c>
      <c r="K106" s="291"/>
      <c r="L106" s="291"/>
      <c r="M106" s="291"/>
      <c r="N106" s="196" t="str" cm="1">
        <f t="array" ref="N106">IF(AND(K106:M106=""),"ยังไม่บันทึกข้อมูล",
IF(M106&lt;&gt;"",
IF(M106&gt;=1.3,M106,"เป็นไม้พุ่ม"),
IF(K106+L106&gt;=1.3,K106+L106,"เป็นไม้พุ่ม")))</f>
        <v>ยังไม่บันทึกข้อมูล</v>
      </c>
      <c r="O106" s="149" t="str">
        <f t="shared" si="10"/>
        <v>ข้อมูลไม่ถูกต้อง</v>
      </c>
      <c r="P106" s="149" t="str">
        <f t="shared" si="11"/>
        <v>ข้อมูลไม่ถูกต้อง</v>
      </c>
      <c r="Q106" s="149" t="str">
        <f t="shared" si="12"/>
        <v>ข้อมูลไม่ถูกต้อง</v>
      </c>
      <c r="R106" s="149" t="str">
        <f t="shared" si="13"/>
        <v>ข้อมูลไม่ถูกต้อง</v>
      </c>
      <c r="S106" s="149" t="str">
        <f>IF(ISNUMBER(R106),
IF(H$2=ตัวเลือก!A$30,"ยังไม่บันทึกข้อมูล",R106*0.27),"ข้อมูลไม่ถูกต้อง")</f>
        <v>ข้อมูลไม่ถูกต้อง</v>
      </c>
      <c r="T106" s="149" t="str">
        <f t="shared" si="14"/>
        <v>ข้อมูลไม่ถูกต้อง</v>
      </c>
      <c r="U106" s="149" t="str">
        <f>IF(ISNUMBER(R106),
IF(H$2=ตัวเลือก!A$30,"ยังไม่บันทึกข้อมูล",R106*0.47),"ข้อมูลไม่ถูกต้อง")</f>
        <v>ข้อมูลไม่ถูกต้อง</v>
      </c>
      <c r="V106" s="149" t="str">
        <f>IF(ISNUMBER(S106),
IF(H$2=ตัวเลือก!A$30,"ยังไม่บันทึกข้อมูล",S106*0.47),"ข้อมูลไม่ถูกต้อง")</f>
        <v>ข้อมูลไม่ถูกต้อง</v>
      </c>
      <c r="W106" s="149" t="str">
        <f t="shared" si="15"/>
        <v>ข้อมูลไม่ถูกต้อง</v>
      </c>
      <c r="X106" s="148" t="str">
        <f t="shared" si="16"/>
        <v>ข้อมูลไม่ถูกต้อง</v>
      </c>
      <c r="Y106" s="38"/>
      <c r="Z106" s="38"/>
      <c r="AA106" s="38"/>
    </row>
    <row r="107" spans="1:27" ht="24" customHeight="1" x14ac:dyDescent="0.45">
      <c r="A107" s="289">
        <v>102</v>
      </c>
      <c r="B107" s="289"/>
      <c r="C107" s="289"/>
      <c r="D107" s="289"/>
      <c r="E107" s="289"/>
      <c r="F107" s="290"/>
      <c r="G107" s="290"/>
      <c r="H107" s="291"/>
      <c r="I107" s="289"/>
      <c r="J107" s="292" t="str">
        <f t="shared" si="17"/>
        <v>รอข้อมูลคอลัมน์ H</v>
      </c>
      <c r="K107" s="291"/>
      <c r="L107" s="291"/>
      <c r="M107" s="291"/>
      <c r="N107" s="196" t="str" cm="1">
        <f t="array" ref="N107">IF(AND(K107:M107=""),"ยังไม่บันทึกข้อมูล",
IF(M107&lt;&gt;"",
IF(M107&gt;=1.3,M107,"เป็นไม้พุ่ม"),
IF(K107+L107&gt;=1.3,K107+L107,"เป็นไม้พุ่ม")))</f>
        <v>ยังไม่บันทึกข้อมูล</v>
      </c>
      <c r="O107" s="149" t="str">
        <f t="shared" si="10"/>
        <v>ข้อมูลไม่ถูกต้อง</v>
      </c>
      <c r="P107" s="149" t="str">
        <f t="shared" si="11"/>
        <v>ข้อมูลไม่ถูกต้อง</v>
      </c>
      <c r="Q107" s="149" t="str">
        <f t="shared" si="12"/>
        <v>ข้อมูลไม่ถูกต้อง</v>
      </c>
      <c r="R107" s="149" t="str">
        <f t="shared" si="13"/>
        <v>ข้อมูลไม่ถูกต้อง</v>
      </c>
      <c r="S107" s="149" t="str">
        <f>IF(ISNUMBER(R107),
IF(H$2=ตัวเลือก!A$30,"ยังไม่บันทึกข้อมูล",R107*0.27),"ข้อมูลไม่ถูกต้อง")</f>
        <v>ข้อมูลไม่ถูกต้อง</v>
      </c>
      <c r="T107" s="149" t="str">
        <f t="shared" si="14"/>
        <v>ข้อมูลไม่ถูกต้อง</v>
      </c>
      <c r="U107" s="149" t="str">
        <f>IF(ISNUMBER(R107),
IF(H$2=ตัวเลือก!A$30,"ยังไม่บันทึกข้อมูล",R107*0.47),"ข้อมูลไม่ถูกต้อง")</f>
        <v>ข้อมูลไม่ถูกต้อง</v>
      </c>
      <c r="V107" s="149" t="str">
        <f>IF(ISNUMBER(S107),
IF(H$2=ตัวเลือก!A$30,"ยังไม่บันทึกข้อมูล",S107*0.47),"ข้อมูลไม่ถูกต้อง")</f>
        <v>ข้อมูลไม่ถูกต้อง</v>
      </c>
      <c r="W107" s="149" t="str">
        <f t="shared" si="15"/>
        <v>ข้อมูลไม่ถูกต้อง</v>
      </c>
      <c r="X107" s="148" t="str">
        <f t="shared" si="16"/>
        <v>ข้อมูลไม่ถูกต้อง</v>
      </c>
      <c r="Y107" s="38"/>
      <c r="Z107" s="38"/>
      <c r="AA107" s="38"/>
    </row>
    <row r="108" spans="1:27" ht="24" customHeight="1" x14ac:dyDescent="0.45">
      <c r="A108" s="289">
        <v>103</v>
      </c>
      <c r="B108" s="289"/>
      <c r="C108" s="289"/>
      <c r="D108" s="289"/>
      <c r="E108" s="289"/>
      <c r="F108" s="290"/>
      <c r="G108" s="290"/>
      <c r="H108" s="291"/>
      <c r="I108" s="289"/>
      <c r="J108" s="292" t="str">
        <f t="shared" si="17"/>
        <v>รอข้อมูลคอลัมน์ H</v>
      </c>
      <c r="K108" s="291"/>
      <c r="L108" s="291"/>
      <c r="M108" s="291"/>
      <c r="N108" s="196" t="str" cm="1">
        <f t="array" ref="N108">IF(AND(K108:M108=""),"ยังไม่บันทึกข้อมูล",
IF(M108&lt;&gt;"",
IF(M108&gt;=1.3,M108,"เป็นไม้พุ่ม"),
IF(K108+L108&gt;=1.3,K108+L108,"เป็นไม้พุ่ม")))</f>
        <v>ยังไม่บันทึกข้อมูล</v>
      </c>
      <c r="O108" s="149" t="str">
        <f t="shared" si="10"/>
        <v>ข้อมูลไม่ถูกต้อง</v>
      </c>
      <c r="P108" s="149" t="str">
        <f t="shared" si="11"/>
        <v>ข้อมูลไม่ถูกต้อง</v>
      </c>
      <c r="Q108" s="149" t="str">
        <f t="shared" si="12"/>
        <v>ข้อมูลไม่ถูกต้อง</v>
      </c>
      <c r="R108" s="149" t="str">
        <f t="shared" si="13"/>
        <v>ข้อมูลไม่ถูกต้อง</v>
      </c>
      <c r="S108" s="149" t="str">
        <f>IF(ISNUMBER(R108),
IF(H$2=ตัวเลือก!A$30,"ยังไม่บันทึกข้อมูล",R108*0.27),"ข้อมูลไม่ถูกต้อง")</f>
        <v>ข้อมูลไม่ถูกต้อง</v>
      </c>
      <c r="T108" s="149" t="str">
        <f t="shared" si="14"/>
        <v>ข้อมูลไม่ถูกต้อง</v>
      </c>
      <c r="U108" s="149" t="str">
        <f>IF(ISNUMBER(R108),
IF(H$2=ตัวเลือก!A$30,"ยังไม่บันทึกข้อมูล",R108*0.47),"ข้อมูลไม่ถูกต้อง")</f>
        <v>ข้อมูลไม่ถูกต้อง</v>
      </c>
      <c r="V108" s="149" t="str">
        <f>IF(ISNUMBER(S108),
IF(H$2=ตัวเลือก!A$30,"ยังไม่บันทึกข้อมูล",S108*0.47),"ข้อมูลไม่ถูกต้อง")</f>
        <v>ข้อมูลไม่ถูกต้อง</v>
      </c>
      <c r="W108" s="149" t="str">
        <f t="shared" si="15"/>
        <v>ข้อมูลไม่ถูกต้อง</v>
      </c>
      <c r="X108" s="148" t="str">
        <f t="shared" si="16"/>
        <v>ข้อมูลไม่ถูกต้อง</v>
      </c>
      <c r="Y108" s="38"/>
      <c r="Z108" s="38"/>
      <c r="AA108" s="38"/>
    </row>
    <row r="109" spans="1:27" ht="24" customHeight="1" x14ac:dyDescent="0.45">
      <c r="A109" s="289">
        <v>104</v>
      </c>
      <c r="B109" s="289"/>
      <c r="C109" s="289"/>
      <c r="D109" s="289"/>
      <c r="E109" s="289"/>
      <c r="F109" s="290"/>
      <c r="G109" s="290"/>
      <c r="H109" s="291"/>
      <c r="I109" s="289"/>
      <c r="J109" s="292" t="str">
        <f t="shared" si="17"/>
        <v>รอข้อมูลคอลัมน์ H</v>
      </c>
      <c r="K109" s="291"/>
      <c r="L109" s="291"/>
      <c r="M109" s="291"/>
      <c r="N109" s="196" t="str" cm="1">
        <f t="array" ref="N109">IF(AND(K109:M109=""),"ยังไม่บันทึกข้อมูล",
IF(M109&lt;&gt;"",
IF(M109&gt;=1.3,M109,"เป็นไม้พุ่ม"),
IF(K109+L109&gt;=1.3,K109+L109,"เป็นไม้พุ่ม")))</f>
        <v>ยังไม่บันทึกข้อมูล</v>
      </c>
      <c r="O109" s="149" t="str">
        <f t="shared" si="10"/>
        <v>ข้อมูลไม่ถูกต้อง</v>
      </c>
      <c r="P109" s="149" t="str">
        <f t="shared" si="11"/>
        <v>ข้อมูลไม่ถูกต้อง</v>
      </c>
      <c r="Q109" s="149" t="str">
        <f t="shared" si="12"/>
        <v>ข้อมูลไม่ถูกต้อง</v>
      </c>
      <c r="R109" s="149" t="str">
        <f t="shared" si="13"/>
        <v>ข้อมูลไม่ถูกต้อง</v>
      </c>
      <c r="S109" s="149" t="str">
        <f>IF(ISNUMBER(R109),
IF(H$2=ตัวเลือก!A$30,"ยังไม่บันทึกข้อมูล",R109*0.27),"ข้อมูลไม่ถูกต้อง")</f>
        <v>ข้อมูลไม่ถูกต้อง</v>
      </c>
      <c r="T109" s="149" t="str">
        <f t="shared" si="14"/>
        <v>ข้อมูลไม่ถูกต้อง</v>
      </c>
      <c r="U109" s="149" t="str">
        <f>IF(ISNUMBER(R109),
IF(H$2=ตัวเลือก!A$30,"ยังไม่บันทึกข้อมูล",R109*0.47),"ข้อมูลไม่ถูกต้อง")</f>
        <v>ข้อมูลไม่ถูกต้อง</v>
      </c>
      <c r="V109" s="149" t="str">
        <f>IF(ISNUMBER(S109),
IF(H$2=ตัวเลือก!A$30,"ยังไม่บันทึกข้อมูล",S109*0.47),"ข้อมูลไม่ถูกต้อง")</f>
        <v>ข้อมูลไม่ถูกต้อง</v>
      </c>
      <c r="W109" s="149" t="str">
        <f t="shared" si="15"/>
        <v>ข้อมูลไม่ถูกต้อง</v>
      </c>
      <c r="X109" s="148" t="str">
        <f t="shared" si="16"/>
        <v>ข้อมูลไม่ถูกต้อง</v>
      </c>
      <c r="Y109" s="38"/>
      <c r="Z109" s="38"/>
      <c r="AA109" s="38"/>
    </row>
    <row r="110" spans="1:27" ht="24" customHeight="1" x14ac:dyDescent="0.45">
      <c r="A110" s="289">
        <v>105</v>
      </c>
      <c r="B110" s="289"/>
      <c r="C110" s="289"/>
      <c r="D110" s="289"/>
      <c r="E110" s="289"/>
      <c r="F110" s="290"/>
      <c r="G110" s="290"/>
      <c r="H110" s="291"/>
      <c r="I110" s="289"/>
      <c r="J110" s="292" t="str">
        <f t="shared" si="17"/>
        <v>รอข้อมูลคอลัมน์ H</v>
      </c>
      <c r="K110" s="291"/>
      <c r="L110" s="291"/>
      <c r="M110" s="291"/>
      <c r="N110" s="196" t="str" cm="1">
        <f t="array" ref="N110">IF(AND(K110:M110=""),"ยังไม่บันทึกข้อมูล",
IF(M110&lt;&gt;"",
IF(M110&gt;=1.3,M110,"เป็นไม้พุ่ม"),
IF(K110+L110&gt;=1.3,K110+L110,"เป็นไม้พุ่ม")))</f>
        <v>ยังไม่บันทึกข้อมูล</v>
      </c>
      <c r="O110" s="149" t="str">
        <f t="shared" si="10"/>
        <v>ข้อมูลไม่ถูกต้อง</v>
      </c>
      <c r="P110" s="149" t="str">
        <f t="shared" si="11"/>
        <v>ข้อมูลไม่ถูกต้อง</v>
      </c>
      <c r="Q110" s="149" t="str">
        <f t="shared" si="12"/>
        <v>ข้อมูลไม่ถูกต้อง</v>
      </c>
      <c r="R110" s="149" t="str">
        <f t="shared" si="13"/>
        <v>ข้อมูลไม่ถูกต้อง</v>
      </c>
      <c r="S110" s="149" t="str">
        <f>IF(ISNUMBER(R110),
IF(H$2=ตัวเลือก!A$30,"ยังไม่บันทึกข้อมูล",R110*0.27),"ข้อมูลไม่ถูกต้อง")</f>
        <v>ข้อมูลไม่ถูกต้อง</v>
      </c>
      <c r="T110" s="149" t="str">
        <f t="shared" si="14"/>
        <v>ข้อมูลไม่ถูกต้อง</v>
      </c>
      <c r="U110" s="149" t="str">
        <f>IF(ISNUMBER(R110),
IF(H$2=ตัวเลือก!A$30,"ยังไม่บันทึกข้อมูล",R110*0.47),"ข้อมูลไม่ถูกต้อง")</f>
        <v>ข้อมูลไม่ถูกต้อง</v>
      </c>
      <c r="V110" s="149" t="str">
        <f>IF(ISNUMBER(S110),
IF(H$2=ตัวเลือก!A$30,"ยังไม่บันทึกข้อมูล",S110*0.47),"ข้อมูลไม่ถูกต้อง")</f>
        <v>ข้อมูลไม่ถูกต้อง</v>
      </c>
      <c r="W110" s="149" t="str">
        <f t="shared" si="15"/>
        <v>ข้อมูลไม่ถูกต้อง</v>
      </c>
      <c r="X110" s="148" t="str">
        <f t="shared" si="16"/>
        <v>ข้อมูลไม่ถูกต้อง</v>
      </c>
      <c r="Y110" s="38"/>
      <c r="Z110" s="38"/>
      <c r="AA110" s="38"/>
    </row>
    <row r="111" spans="1:27" ht="24" customHeight="1" x14ac:dyDescent="0.45">
      <c r="A111" s="289">
        <v>106</v>
      </c>
      <c r="B111" s="289"/>
      <c r="C111" s="289"/>
      <c r="D111" s="289"/>
      <c r="E111" s="289"/>
      <c r="F111" s="290"/>
      <c r="G111" s="290"/>
      <c r="H111" s="291"/>
      <c r="I111" s="289"/>
      <c r="J111" s="292" t="str">
        <f t="shared" si="17"/>
        <v>รอข้อมูลคอลัมน์ H</v>
      </c>
      <c r="K111" s="291"/>
      <c r="L111" s="291"/>
      <c r="M111" s="291"/>
      <c r="N111" s="196" t="str" cm="1">
        <f t="array" ref="N111">IF(AND(K111:M111=""),"ยังไม่บันทึกข้อมูล",
IF(M111&lt;&gt;"",
IF(M111&gt;=1.3,M111,"เป็นไม้พุ่ม"),
IF(K111+L111&gt;=1.3,K111+L111,"เป็นไม้พุ่ม")))</f>
        <v>ยังไม่บันทึกข้อมูล</v>
      </c>
      <c r="O111" s="149" t="str">
        <f t="shared" si="10"/>
        <v>ข้อมูลไม่ถูกต้อง</v>
      </c>
      <c r="P111" s="149" t="str">
        <f t="shared" si="11"/>
        <v>ข้อมูลไม่ถูกต้อง</v>
      </c>
      <c r="Q111" s="149" t="str">
        <f t="shared" si="12"/>
        <v>ข้อมูลไม่ถูกต้อง</v>
      </c>
      <c r="R111" s="149" t="str">
        <f t="shared" si="13"/>
        <v>ข้อมูลไม่ถูกต้อง</v>
      </c>
      <c r="S111" s="149" t="str">
        <f>IF(ISNUMBER(R111),
IF(H$2=ตัวเลือก!A$30,"ยังไม่บันทึกข้อมูล",R111*0.27),"ข้อมูลไม่ถูกต้อง")</f>
        <v>ข้อมูลไม่ถูกต้อง</v>
      </c>
      <c r="T111" s="149" t="str">
        <f t="shared" si="14"/>
        <v>ข้อมูลไม่ถูกต้อง</v>
      </c>
      <c r="U111" s="149" t="str">
        <f>IF(ISNUMBER(R111),
IF(H$2=ตัวเลือก!A$30,"ยังไม่บันทึกข้อมูล",R111*0.47),"ข้อมูลไม่ถูกต้อง")</f>
        <v>ข้อมูลไม่ถูกต้อง</v>
      </c>
      <c r="V111" s="149" t="str">
        <f>IF(ISNUMBER(S111),
IF(H$2=ตัวเลือก!A$30,"ยังไม่บันทึกข้อมูล",S111*0.47),"ข้อมูลไม่ถูกต้อง")</f>
        <v>ข้อมูลไม่ถูกต้อง</v>
      </c>
      <c r="W111" s="149" t="str">
        <f t="shared" si="15"/>
        <v>ข้อมูลไม่ถูกต้อง</v>
      </c>
      <c r="X111" s="148" t="str">
        <f t="shared" si="16"/>
        <v>ข้อมูลไม่ถูกต้อง</v>
      </c>
      <c r="Y111" s="38"/>
      <c r="Z111" s="38"/>
      <c r="AA111" s="38"/>
    </row>
    <row r="112" spans="1:27" ht="24" customHeight="1" x14ac:dyDescent="0.45">
      <c r="A112" s="289">
        <v>107</v>
      </c>
      <c r="B112" s="289"/>
      <c r="C112" s="289"/>
      <c r="D112" s="289"/>
      <c r="E112" s="289"/>
      <c r="F112" s="290"/>
      <c r="G112" s="290"/>
      <c r="H112" s="291"/>
      <c r="I112" s="289"/>
      <c r="J112" s="292" t="str">
        <f t="shared" si="17"/>
        <v>รอข้อมูลคอลัมน์ H</v>
      </c>
      <c r="K112" s="291"/>
      <c r="L112" s="291"/>
      <c r="M112" s="291"/>
      <c r="N112" s="196" t="str" cm="1">
        <f t="array" ref="N112">IF(AND(K112:M112=""),"ยังไม่บันทึกข้อมูล",
IF(M112&lt;&gt;"",
IF(M112&gt;=1.3,M112,"เป็นไม้พุ่ม"),
IF(K112+L112&gt;=1.3,K112+L112,"เป็นไม้พุ่ม")))</f>
        <v>ยังไม่บันทึกข้อมูล</v>
      </c>
      <c r="O112" s="149" t="str">
        <f t="shared" si="10"/>
        <v>ข้อมูลไม่ถูกต้อง</v>
      </c>
      <c r="P112" s="149" t="str">
        <f t="shared" si="11"/>
        <v>ข้อมูลไม่ถูกต้อง</v>
      </c>
      <c r="Q112" s="149" t="str">
        <f t="shared" si="12"/>
        <v>ข้อมูลไม่ถูกต้อง</v>
      </c>
      <c r="R112" s="149" t="str">
        <f t="shared" si="13"/>
        <v>ข้อมูลไม่ถูกต้อง</v>
      </c>
      <c r="S112" s="149" t="str">
        <f>IF(ISNUMBER(R112),
IF(H$2=ตัวเลือก!A$30,"ยังไม่บันทึกข้อมูล",R112*0.27),"ข้อมูลไม่ถูกต้อง")</f>
        <v>ข้อมูลไม่ถูกต้อง</v>
      </c>
      <c r="T112" s="149" t="str">
        <f t="shared" si="14"/>
        <v>ข้อมูลไม่ถูกต้อง</v>
      </c>
      <c r="U112" s="149" t="str">
        <f>IF(ISNUMBER(R112),
IF(H$2=ตัวเลือก!A$30,"ยังไม่บันทึกข้อมูล",R112*0.47),"ข้อมูลไม่ถูกต้อง")</f>
        <v>ข้อมูลไม่ถูกต้อง</v>
      </c>
      <c r="V112" s="149" t="str">
        <f>IF(ISNUMBER(S112),
IF(H$2=ตัวเลือก!A$30,"ยังไม่บันทึกข้อมูล",S112*0.47),"ข้อมูลไม่ถูกต้อง")</f>
        <v>ข้อมูลไม่ถูกต้อง</v>
      </c>
      <c r="W112" s="149" t="str">
        <f t="shared" si="15"/>
        <v>ข้อมูลไม่ถูกต้อง</v>
      </c>
      <c r="X112" s="148" t="str">
        <f t="shared" si="16"/>
        <v>ข้อมูลไม่ถูกต้อง</v>
      </c>
      <c r="Y112" s="38"/>
      <c r="Z112" s="38"/>
      <c r="AA112" s="38"/>
    </row>
    <row r="113" spans="1:27" ht="24" customHeight="1" x14ac:dyDescent="0.45">
      <c r="A113" s="289">
        <v>108</v>
      </c>
      <c r="B113" s="289"/>
      <c r="C113" s="289"/>
      <c r="D113" s="289"/>
      <c r="E113" s="289"/>
      <c r="F113" s="290"/>
      <c r="G113" s="290"/>
      <c r="H113" s="291"/>
      <c r="I113" s="289"/>
      <c r="J113" s="292" t="str">
        <f t="shared" si="17"/>
        <v>รอข้อมูลคอลัมน์ H</v>
      </c>
      <c r="K113" s="291"/>
      <c r="L113" s="291"/>
      <c r="M113" s="291"/>
      <c r="N113" s="196" t="str" cm="1">
        <f t="array" ref="N113">IF(AND(K113:M113=""),"ยังไม่บันทึกข้อมูล",
IF(M113&lt;&gt;"",
IF(M113&gt;=1.3,M113,"เป็นไม้พุ่ม"),
IF(K113+L113&gt;=1.3,K113+L113,"เป็นไม้พุ่ม")))</f>
        <v>ยังไม่บันทึกข้อมูล</v>
      </c>
      <c r="O113" s="149" t="str">
        <f t="shared" si="10"/>
        <v>ข้อมูลไม่ถูกต้อง</v>
      </c>
      <c r="P113" s="149" t="str">
        <f t="shared" si="11"/>
        <v>ข้อมูลไม่ถูกต้อง</v>
      </c>
      <c r="Q113" s="149" t="str">
        <f t="shared" si="12"/>
        <v>ข้อมูลไม่ถูกต้อง</v>
      </c>
      <c r="R113" s="149" t="str">
        <f t="shared" si="13"/>
        <v>ข้อมูลไม่ถูกต้อง</v>
      </c>
      <c r="S113" s="149" t="str">
        <f>IF(ISNUMBER(R113),
IF(H$2=ตัวเลือก!A$30,"ยังไม่บันทึกข้อมูล",R113*0.27),"ข้อมูลไม่ถูกต้อง")</f>
        <v>ข้อมูลไม่ถูกต้อง</v>
      </c>
      <c r="T113" s="149" t="str">
        <f t="shared" si="14"/>
        <v>ข้อมูลไม่ถูกต้อง</v>
      </c>
      <c r="U113" s="149" t="str">
        <f>IF(ISNUMBER(R113),
IF(H$2=ตัวเลือก!A$30,"ยังไม่บันทึกข้อมูล",R113*0.47),"ข้อมูลไม่ถูกต้อง")</f>
        <v>ข้อมูลไม่ถูกต้อง</v>
      </c>
      <c r="V113" s="149" t="str">
        <f>IF(ISNUMBER(S113),
IF(H$2=ตัวเลือก!A$30,"ยังไม่บันทึกข้อมูล",S113*0.47),"ข้อมูลไม่ถูกต้อง")</f>
        <v>ข้อมูลไม่ถูกต้อง</v>
      </c>
      <c r="W113" s="149" t="str">
        <f t="shared" si="15"/>
        <v>ข้อมูลไม่ถูกต้อง</v>
      </c>
      <c r="X113" s="148" t="str">
        <f t="shared" si="16"/>
        <v>ข้อมูลไม่ถูกต้อง</v>
      </c>
      <c r="Y113" s="38"/>
      <c r="Z113" s="38"/>
      <c r="AA113" s="38"/>
    </row>
    <row r="114" spans="1:27" ht="24" customHeight="1" x14ac:dyDescent="0.45">
      <c r="A114" s="289">
        <v>109</v>
      </c>
      <c r="B114" s="289"/>
      <c r="C114" s="289"/>
      <c r="D114" s="289"/>
      <c r="E114" s="289"/>
      <c r="F114" s="290"/>
      <c r="G114" s="290"/>
      <c r="H114" s="291"/>
      <c r="I114" s="289"/>
      <c r="J114" s="292" t="str">
        <f t="shared" si="17"/>
        <v>รอข้อมูลคอลัมน์ H</v>
      </c>
      <c r="K114" s="291"/>
      <c r="L114" s="291"/>
      <c r="M114" s="291"/>
      <c r="N114" s="196" t="str" cm="1">
        <f t="array" ref="N114">IF(AND(K114:M114=""),"ยังไม่บันทึกข้อมูล",
IF(M114&lt;&gt;"",
IF(M114&gt;=1.3,M114,"เป็นไม้พุ่ม"),
IF(K114+L114&gt;=1.3,K114+L114,"เป็นไม้พุ่ม")))</f>
        <v>ยังไม่บันทึกข้อมูล</v>
      </c>
      <c r="O114" s="149" t="str">
        <f t="shared" si="10"/>
        <v>ข้อมูลไม่ถูกต้อง</v>
      </c>
      <c r="P114" s="149" t="str">
        <f t="shared" si="11"/>
        <v>ข้อมูลไม่ถูกต้อง</v>
      </c>
      <c r="Q114" s="149" t="str">
        <f t="shared" si="12"/>
        <v>ข้อมูลไม่ถูกต้อง</v>
      </c>
      <c r="R114" s="149" t="str">
        <f t="shared" si="13"/>
        <v>ข้อมูลไม่ถูกต้อง</v>
      </c>
      <c r="S114" s="149" t="str">
        <f>IF(ISNUMBER(R114),
IF(H$2=ตัวเลือก!A$30,"ยังไม่บันทึกข้อมูล",R114*0.27),"ข้อมูลไม่ถูกต้อง")</f>
        <v>ข้อมูลไม่ถูกต้อง</v>
      </c>
      <c r="T114" s="149" t="str">
        <f t="shared" si="14"/>
        <v>ข้อมูลไม่ถูกต้อง</v>
      </c>
      <c r="U114" s="149" t="str">
        <f>IF(ISNUMBER(R114),
IF(H$2=ตัวเลือก!A$30,"ยังไม่บันทึกข้อมูล",R114*0.47),"ข้อมูลไม่ถูกต้อง")</f>
        <v>ข้อมูลไม่ถูกต้อง</v>
      </c>
      <c r="V114" s="149" t="str">
        <f>IF(ISNUMBER(S114),
IF(H$2=ตัวเลือก!A$30,"ยังไม่บันทึกข้อมูล",S114*0.47),"ข้อมูลไม่ถูกต้อง")</f>
        <v>ข้อมูลไม่ถูกต้อง</v>
      </c>
      <c r="W114" s="149" t="str">
        <f t="shared" si="15"/>
        <v>ข้อมูลไม่ถูกต้อง</v>
      </c>
      <c r="X114" s="148" t="str">
        <f t="shared" si="16"/>
        <v>ข้อมูลไม่ถูกต้อง</v>
      </c>
      <c r="Y114" s="38"/>
      <c r="Z114" s="38"/>
      <c r="AA114" s="38"/>
    </row>
    <row r="115" spans="1:27" ht="24" customHeight="1" x14ac:dyDescent="0.45">
      <c r="A115" s="289">
        <v>110</v>
      </c>
      <c r="B115" s="289"/>
      <c r="C115" s="289"/>
      <c r="D115" s="289"/>
      <c r="E115" s="289"/>
      <c r="F115" s="290"/>
      <c r="G115" s="290"/>
      <c r="H115" s="291"/>
      <c r="I115" s="289"/>
      <c r="J115" s="292" t="str">
        <f t="shared" si="17"/>
        <v>รอข้อมูลคอลัมน์ H</v>
      </c>
      <c r="K115" s="291"/>
      <c r="L115" s="291"/>
      <c r="M115" s="291"/>
      <c r="N115" s="196" t="str" cm="1">
        <f t="array" ref="N115">IF(AND(K115:M115=""),"ยังไม่บันทึกข้อมูล",
IF(M115&lt;&gt;"",
IF(M115&gt;=1.3,M115,"เป็นไม้พุ่ม"),
IF(K115+L115&gt;=1.3,K115+L115,"เป็นไม้พุ่ม")))</f>
        <v>ยังไม่บันทึกข้อมูล</v>
      </c>
      <c r="O115" s="149" t="str">
        <f t="shared" si="10"/>
        <v>ข้อมูลไม่ถูกต้อง</v>
      </c>
      <c r="P115" s="149" t="str">
        <f t="shared" si="11"/>
        <v>ข้อมูลไม่ถูกต้อง</v>
      </c>
      <c r="Q115" s="149" t="str">
        <f t="shared" si="12"/>
        <v>ข้อมูลไม่ถูกต้อง</v>
      </c>
      <c r="R115" s="149" t="str">
        <f t="shared" si="13"/>
        <v>ข้อมูลไม่ถูกต้อง</v>
      </c>
      <c r="S115" s="149" t="str">
        <f>IF(ISNUMBER(R115),
IF(H$2=ตัวเลือก!A$30,"ยังไม่บันทึกข้อมูล",R115*0.27),"ข้อมูลไม่ถูกต้อง")</f>
        <v>ข้อมูลไม่ถูกต้อง</v>
      </c>
      <c r="T115" s="149" t="str">
        <f t="shared" si="14"/>
        <v>ข้อมูลไม่ถูกต้อง</v>
      </c>
      <c r="U115" s="149" t="str">
        <f>IF(ISNUMBER(R115),
IF(H$2=ตัวเลือก!A$30,"ยังไม่บันทึกข้อมูล",R115*0.47),"ข้อมูลไม่ถูกต้อง")</f>
        <v>ข้อมูลไม่ถูกต้อง</v>
      </c>
      <c r="V115" s="149" t="str">
        <f>IF(ISNUMBER(S115),
IF(H$2=ตัวเลือก!A$30,"ยังไม่บันทึกข้อมูล",S115*0.47),"ข้อมูลไม่ถูกต้อง")</f>
        <v>ข้อมูลไม่ถูกต้อง</v>
      </c>
      <c r="W115" s="149" t="str">
        <f t="shared" si="15"/>
        <v>ข้อมูลไม่ถูกต้อง</v>
      </c>
      <c r="X115" s="148" t="str">
        <f t="shared" si="16"/>
        <v>ข้อมูลไม่ถูกต้อง</v>
      </c>
      <c r="Y115" s="38"/>
      <c r="Z115" s="38"/>
      <c r="AA115" s="38"/>
    </row>
    <row r="116" spans="1:27" ht="24" customHeight="1" x14ac:dyDescent="0.45">
      <c r="A116" s="289">
        <v>111</v>
      </c>
      <c r="B116" s="289"/>
      <c r="C116" s="289"/>
      <c r="D116" s="289"/>
      <c r="E116" s="289"/>
      <c r="F116" s="290"/>
      <c r="G116" s="290"/>
      <c r="H116" s="291"/>
      <c r="I116" s="289"/>
      <c r="J116" s="292" t="str">
        <f t="shared" si="17"/>
        <v>รอข้อมูลคอลัมน์ H</v>
      </c>
      <c r="K116" s="291"/>
      <c r="L116" s="291"/>
      <c r="M116" s="291"/>
      <c r="N116" s="196" t="str" cm="1">
        <f t="array" ref="N116">IF(AND(K116:M116=""),"ยังไม่บันทึกข้อมูล",
IF(M116&lt;&gt;"",
IF(M116&gt;=1.3,M116,"เป็นไม้พุ่ม"),
IF(K116+L116&gt;=1.3,K116+L116,"เป็นไม้พุ่ม")))</f>
        <v>ยังไม่บันทึกข้อมูล</v>
      </c>
      <c r="O116" s="149" t="str">
        <f t="shared" si="10"/>
        <v>ข้อมูลไม่ถูกต้อง</v>
      </c>
      <c r="P116" s="149" t="str">
        <f t="shared" si="11"/>
        <v>ข้อมูลไม่ถูกต้อง</v>
      </c>
      <c r="Q116" s="149" t="str">
        <f t="shared" si="12"/>
        <v>ข้อมูลไม่ถูกต้อง</v>
      </c>
      <c r="R116" s="149" t="str">
        <f t="shared" si="13"/>
        <v>ข้อมูลไม่ถูกต้อง</v>
      </c>
      <c r="S116" s="149" t="str">
        <f>IF(ISNUMBER(R116),
IF(H$2=ตัวเลือก!A$30,"ยังไม่บันทึกข้อมูล",R116*0.27),"ข้อมูลไม่ถูกต้อง")</f>
        <v>ข้อมูลไม่ถูกต้อง</v>
      </c>
      <c r="T116" s="149" t="str">
        <f t="shared" si="14"/>
        <v>ข้อมูลไม่ถูกต้อง</v>
      </c>
      <c r="U116" s="149" t="str">
        <f>IF(ISNUMBER(R116),
IF(H$2=ตัวเลือก!A$30,"ยังไม่บันทึกข้อมูล",R116*0.47),"ข้อมูลไม่ถูกต้อง")</f>
        <v>ข้อมูลไม่ถูกต้อง</v>
      </c>
      <c r="V116" s="149" t="str">
        <f>IF(ISNUMBER(S116),
IF(H$2=ตัวเลือก!A$30,"ยังไม่บันทึกข้อมูล",S116*0.47),"ข้อมูลไม่ถูกต้อง")</f>
        <v>ข้อมูลไม่ถูกต้อง</v>
      </c>
      <c r="W116" s="149" t="str">
        <f t="shared" si="15"/>
        <v>ข้อมูลไม่ถูกต้อง</v>
      </c>
      <c r="X116" s="148" t="str">
        <f t="shared" si="16"/>
        <v>ข้อมูลไม่ถูกต้อง</v>
      </c>
      <c r="Y116" s="38"/>
      <c r="Z116" s="38"/>
      <c r="AA116" s="38"/>
    </row>
    <row r="117" spans="1:27" ht="24" customHeight="1" x14ac:dyDescent="0.45">
      <c r="A117" s="289">
        <v>112</v>
      </c>
      <c r="B117" s="289"/>
      <c r="C117" s="289"/>
      <c r="D117" s="289"/>
      <c r="E117" s="289"/>
      <c r="F117" s="290"/>
      <c r="G117" s="290"/>
      <c r="H117" s="291"/>
      <c r="I117" s="289"/>
      <c r="J117" s="292" t="str">
        <f t="shared" si="17"/>
        <v>รอข้อมูลคอลัมน์ H</v>
      </c>
      <c r="K117" s="291"/>
      <c r="L117" s="291"/>
      <c r="M117" s="291"/>
      <c r="N117" s="196" t="str" cm="1">
        <f t="array" ref="N117">IF(AND(K117:M117=""),"ยังไม่บันทึกข้อมูล",
IF(M117&lt;&gt;"",
IF(M117&gt;=1.3,M117,"เป็นไม้พุ่ม"),
IF(K117+L117&gt;=1.3,K117+L117,"เป็นไม้พุ่ม")))</f>
        <v>ยังไม่บันทึกข้อมูล</v>
      </c>
      <c r="O117" s="149" t="str">
        <f t="shared" si="10"/>
        <v>ข้อมูลไม่ถูกต้อง</v>
      </c>
      <c r="P117" s="149" t="str">
        <f t="shared" si="11"/>
        <v>ข้อมูลไม่ถูกต้อง</v>
      </c>
      <c r="Q117" s="149" t="str">
        <f t="shared" si="12"/>
        <v>ข้อมูลไม่ถูกต้อง</v>
      </c>
      <c r="R117" s="149" t="str">
        <f t="shared" si="13"/>
        <v>ข้อมูลไม่ถูกต้อง</v>
      </c>
      <c r="S117" s="149" t="str">
        <f>IF(ISNUMBER(R117),
IF(H$2=ตัวเลือก!A$30,"ยังไม่บันทึกข้อมูล",R117*0.27),"ข้อมูลไม่ถูกต้อง")</f>
        <v>ข้อมูลไม่ถูกต้อง</v>
      </c>
      <c r="T117" s="149" t="str">
        <f t="shared" si="14"/>
        <v>ข้อมูลไม่ถูกต้อง</v>
      </c>
      <c r="U117" s="149" t="str">
        <f>IF(ISNUMBER(R117),
IF(H$2=ตัวเลือก!A$30,"ยังไม่บันทึกข้อมูล",R117*0.47),"ข้อมูลไม่ถูกต้อง")</f>
        <v>ข้อมูลไม่ถูกต้อง</v>
      </c>
      <c r="V117" s="149" t="str">
        <f>IF(ISNUMBER(S117),
IF(H$2=ตัวเลือก!A$30,"ยังไม่บันทึกข้อมูล",S117*0.47),"ข้อมูลไม่ถูกต้อง")</f>
        <v>ข้อมูลไม่ถูกต้อง</v>
      </c>
      <c r="W117" s="149" t="str">
        <f t="shared" si="15"/>
        <v>ข้อมูลไม่ถูกต้อง</v>
      </c>
      <c r="X117" s="148" t="str">
        <f t="shared" si="16"/>
        <v>ข้อมูลไม่ถูกต้อง</v>
      </c>
      <c r="Y117" s="38"/>
      <c r="Z117" s="38"/>
      <c r="AA117" s="38"/>
    </row>
    <row r="118" spans="1:27" ht="24" customHeight="1" x14ac:dyDescent="0.45">
      <c r="A118" s="289">
        <v>113</v>
      </c>
      <c r="B118" s="289"/>
      <c r="C118" s="289"/>
      <c r="D118" s="289"/>
      <c r="E118" s="289"/>
      <c r="F118" s="290"/>
      <c r="G118" s="290"/>
      <c r="H118" s="291"/>
      <c r="I118" s="289"/>
      <c r="J118" s="292" t="str">
        <f t="shared" si="17"/>
        <v>รอข้อมูลคอลัมน์ H</v>
      </c>
      <c r="K118" s="291"/>
      <c r="L118" s="291"/>
      <c r="M118" s="291"/>
      <c r="N118" s="196" t="str" cm="1">
        <f t="array" ref="N118">IF(AND(K118:M118=""),"ยังไม่บันทึกข้อมูล",
IF(M118&lt;&gt;"",
IF(M118&gt;=1.3,M118,"เป็นไม้พุ่ม"),
IF(K118+L118&gt;=1.3,K118+L118,"เป็นไม้พุ่ม")))</f>
        <v>ยังไม่บันทึกข้อมูล</v>
      </c>
      <c r="O118" s="149" t="str">
        <f t="shared" si="10"/>
        <v>ข้อมูลไม่ถูกต้อง</v>
      </c>
      <c r="P118" s="149" t="str">
        <f t="shared" si="11"/>
        <v>ข้อมูลไม่ถูกต้อง</v>
      </c>
      <c r="Q118" s="149" t="str">
        <f t="shared" si="12"/>
        <v>ข้อมูลไม่ถูกต้อง</v>
      </c>
      <c r="R118" s="149" t="str">
        <f t="shared" si="13"/>
        <v>ข้อมูลไม่ถูกต้อง</v>
      </c>
      <c r="S118" s="149" t="str">
        <f>IF(ISNUMBER(R118),
IF(H$2=ตัวเลือก!A$30,"ยังไม่บันทึกข้อมูล",R118*0.27),"ข้อมูลไม่ถูกต้อง")</f>
        <v>ข้อมูลไม่ถูกต้อง</v>
      </c>
      <c r="T118" s="149" t="str">
        <f t="shared" si="14"/>
        <v>ข้อมูลไม่ถูกต้อง</v>
      </c>
      <c r="U118" s="149" t="str">
        <f>IF(ISNUMBER(R118),
IF(H$2=ตัวเลือก!A$30,"ยังไม่บันทึกข้อมูล",R118*0.47),"ข้อมูลไม่ถูกต้อง")</f>
        <v>ข้อมูลไม่ถูกต้อง</v>
      </c>
      <c r="V118" s="149" t="str">
        <f>IF(ISNUMBER(S118),
IF(H$2=ตัวเลือก!A$30,"ยังไม่บันทึกข้อมูล",S118*0.47),"ข้อมูลไม่ถูกต้อง")</f>
        <v>ข้อมูลไม่ถูกต้อง</v>
      </c>
      <c r="W118" s="149" t="str">
        <f t="shared" si="15"/>
        <v>ข้อมูลไม่ถูกต้อง</v>
      </c>
      <c r="X118" s="148" t="str">
        <f t="shared" si="16"/>
        <v>ข้อมูลไม่ถูกต้อง</v>
      </c>
      <c r="Y118" s="38"/>
      <c r="Z118" s="38"/>
      <c r="AA118" s="38"/>
    </row>
    <row r="119" spans="1:27" ht="24" customHeight="1" x14ac:dyDescent="0.45">
      <c r="A119" s="289">
        <v>114</v>
      </c>
      <c r="B119" s="289"/>
      <c r="C119" s="289"/>
      <c r="D119" s="289"/>
      <c r="E119" s="289"/>
      <c r="F119" s="290"/>
      <c r="G119" s="290"/>
      <c r="H119" s="291"/>
      <c r="I119" s="289"/>
      <c r="J119" s="292" t="str">
        <f t="shared" si="17"/>
        <v>รอข้อมูลคอลัมน์ H</v>
      </c>
      <c r="K119" s="291"/>
      <c r="L119" s="291"/>
      <c r="M119" s="291"/>
      <c r="N119" s="196" t="str" cm="1">
        <f t="array" ref="N119">IF(AND(K119:M119=""),"ยังไม่บันทึกข้อมูล",
IF(M119&lt;&gt;"",
IF(M119&gt;=1.3,M119,"เป็นไม้พุ่ม"),
IF(K119+L119&gt;=1.3,K119+L119,"เป็นไม้พุ่ม")))</f>
        <v>ยังไม่บันทึกข้อมูล</v>
      </c>
      <c r="O119" s="149" t="str">
        <f t="shared" si="10"/>
        <v>ข้อมูลไม่ถูกต้อง</v>
      </c>
      <c r="P119" s="149" t="str">
        <f t="shared" si="11"/>
        <v>ข้อมูลไม่ถูกต้อง</v>
      </c>
      <c r="Q119" s="149" t="str">
        <f t="shared" si="12"/>
        <v>ข้อมูลไม่ถูกต้อง</v>
      </c>
      <c r="R119" s="149" t="str">
        <f t="shared" si="13"/>
        <v>ข้อมูลไม่ถูกต้อง</v>
      </c>
      <c r="S119" s="149" t="str">
        <f>IF(ISNUMBER(R119),
IF(H$2=ตัวเลือก!A$30,"ยังไม่บันทึกข้อมูล",R119*0.27),"ข้อมูลไม่ถูกต้อง")</f>
        <v>ข้อมูลไม่ถูกต้อง</v>
      </c>
      <c r="T119" s="149" t="str">
        <f t="shared" si="14"/>
        <v>ข้อมูลไม่ถูกต้อง</v>
      </c>
      <c r="U119" s="149" t="str">
        <f>IF(ISNUMBER(R119),
IF(H$2=ตัวเลือก!A$30,"ยังไม่บันทึกข้อมูล",R119*0.47),"ข้อมูลไม่ถูกต้อง")</f>
        <v>ข้อมูลไม่ถูกต้อง</v>
      </c>
      <c r="V119" s="149" t="str">
        <f>IF(ISNUMBER(S119),
IF(H$2=ตัวเลือก!A$30,"ยังไม่บันทึกข้อมูล",S119*0.47),"ข้อมูลไม่ถูกต้อง")</f>
        <v>ข้อมูลไม่ถูกต้อง</v>
      </c>
      <c r="W119" s="149" t="str">
        <f t="shared" si="15"/>
        <v>ข้อมูลไม่ถูกต้อง</v>
      </c>
      <c r="X119" s="148" t="str">
        <f t="shared" si="16"/>
        <v>ข้อมูลไม่ถูกต้อง</v>
      </c>
      <c r="Y119" s="38"/>
      <c r="Z119" s="38"/>
      <c r="AA119" s="38"/>
    </row>
    <row r="120" spans="1:27" ht="24" customHeight="1" x14ac:dyDescent="0.45">
      <c r="A120" s="289">
        <v>115</v>
      </c>
      <c r="B120" s="289"/>
      <c r="C120" s="289"/>
      <c r="D120" s="289"/>
      <c r="E120" s="289"/>
      <c r="F120" s="290"/>
      <c r="G120" s="290"/>
      <c r="H120" s="291"/>
      <c r="I120" s="289"/>
      <c r="J120" s="292" t="str">
        <f t="shared" si="17"/>
        <v>รอข้อมูลคอลัมน์ H</v>
      </c>
      <c r="K120" s="291"/>
      <c r="L120" s="291"/>
      <c r="M120" s="291"/>
      <c r="N120" s="196" t="str" cm="1">
        <f t="array" ref="N120">IF(AND(K120:M120=""),"ยังไม่บันทึกข้อมูล",
IF(M120&lt;&gt;"",
IF(M120&gt;=1.3,M120,"เป็นไม้พุ่ม"),
IF(K120+L120&gt;=1.3,K120+L120,"เป็นไม้พุ่ม")))</f>
        <v>ยังไม่บันทึกข้อมูล</v>
      </c>
      <c r="O120" s="149" t="str">
        <f t="shared" si="10"/>
        <v>ข้อมูลไม่ถูกต้อง</v>
      </c>
      <c r="P120" s="149" t="str">
        <f t="shared" si="11"/>
        <v>ข้อมูลไม่ถูกต้อง</v>
      </c>
      <c r="Q120" s="149" t="str">
        <f t="shared" si="12"/>
        <v>ข้อมูลไม่ถูกต้อง</v>
      </c>
      <c r="R120" s="149" t="str">
        <f t="shared" si="13"/>
        <v>ข้อมูลไม่ถูกต้อง</v>
      </c>
      <c r="S120" s="149" t="str">
        <f>IF(ISNUMBER(R120),
IF(H$2=ตัวเลือก!A$30,"ยังไม่บันทึกข้อมูล",R120*0.27),"ข้อมูลไม่ถูกต้อง")</f>
        <v>ข้อมูลไม่ถูกต้อง</v>
      </c>
      <c r="T120" s="149" t="str">
        <f t="shared" si="14"/>
        <v>ข้อมูลไม่ถูกต้อง</v>
      </c>
      <c r="U120" s="149" t="str">
        <f>IF(ISNUMBER(R120),
IF(H$2=ตัวเลือก!A$30,"ยังไม่บันทึกข้อมูล",R120*0.47),"ข้อมูลไม่ถูกต้อง")</f>
        <v>ข้อมูลไม่ถูกต้อง</v>
      </c>
      <c r="V120" s="149" t="str">
        <f>IF(ISNUMBER(S120),
IF(H$2=ตัวเลือก!A$30,"ยังไม่บันทึกข้อมูล",S120*0.47),"ข้อมูลไม่ถูกต้อง")</f>
        <v>ข้อมูลไม่ถูกต้อง</v>
      </c>
      <c r="W120" s="149" t="str">
        <f t="shared" si="15"/>
        <v>ข้อมูลไม่ถูกต้อง</v>
      </c>
      <c r="X120" s="148" t="str">
        <f t="shared" si="16"/>
        <v>ข้อมูลไม่ถูกต้อง</v>
      </c>
      <c r="Y120" s="38"/>
      <c r="Z120" s="38"/>
      <c r="AA120" s="38"/>
    </row>
    <row r="121" spans="1:27" ht="24" customHeight="1" x14ac:dyDescent="0.45">
      <c r="A121" s="289">
        <v>116</v>
      </c>
      <c r="B121" s="289"/>
      <c r="C121" s="289"/>
      <c r="D121" s="289"/>
      <c r="E121" s="289"/>
      <c r="F121" s="290"/>
      <c r="G121" s="290"/>
      <c r="H121" s="291"/>
      <c r="I121" s="289"/>
      <c r="J121" s="292" t="str">
        <f t="shared" si="17"/>
        <v>รอข้อมูลคอลัมน์ H</v>
      </c>
      <c r="K121" s="291"/>
      <c r="L121" s="291"/>
      <c r="M121" s="291"/>
      <c r="N121" s="196" t="str" cm="1">
        <f t="array" ref="N121">IF(AND(K121:M121=""),"ยังไม่บันทึกข้อมูล",
IF(M121&lt;&gt;"",
IF(M121&gt;=1.3,M121,"เป็นไม้พุ่ม"),
IF(K121+L121&gt;=1.3,K121+L121,"เป็นไม้พุ่ม")))</f>
        <v>ยังไม่บันทึกข้อมูล</v>
      </c>
      <c r="O121" s="149" t="str">
        <f t="shared" si="10"/>
        <v>ข้อมูลไม่ถูกต้อง</v>
      </c>
      <c r="P121" s="149" t="str">
        <f t="shared" si="11"/>
        <v>ข้อมูลไม่ถูกต้อง</v>
      </c>
      <c r="Q121" s="149" t="str">
        <f t="shared" si="12"/>
        <v>ข้อมูลไม่ถูกต้อง</v>
      </c>
      <c r="R121" s="149" t="str">
        <f t="shared" si="13"/>
        <v>ข้อมูลไม่ถูกต้อง</v>
      </c>
      <c r="S121" s="149" t="str">
        <f>IF(ISNUMBER(R121),
IF(H$2=ตัวเลือก!A$30,"ยังไม่บันทึกข้อมูล",R121*0.27),"ข้อมูลไม่ถูกต้อง")</f>
        <v>ข้อมูลไม่ถูกต้อง</v>
      </c>
      <c r="T121" s="149" t="str">
        <f t="shared" si="14"/>
        <v>ข้อมูลไม่ถูกต้อง</v>
      </c>
      <c r="U121" s="149" t="str">
        <f>IF(ISNUMBER(R121),
IF(H$2=ตัวเลือก!A$30,"ยังไม่บันทึกข้อมูล",R121*0.47),"ข้อมูลไม่ถูกต้อง")</f>
        <v>ข้อมูลไม่ถูกต้อง</v>
      </c>
      <c r="V121" s="149" t="str">
        <f>IF(ISNUMBER(S121),
IF(H$2=ตัวเลือก!A$30,"ยังไม่บันทึกข้อมูล",S121*0.47),"ข้อมูลไม่ถูกต้อง")</f>
        <v>ข้อมูลไม่ถูกต้อง</v>
      </c>
      <c r="W121" s="149" t="str">
        <f t="shared" si="15"/>
        <v>ข้อมูลไม่ถูกต้อง</v>
      </c>
      <c r="X121" s="148" t="str">
        <f t="shared" si="16"/>
        <v>ข้อมูลไม่ถูกต้อง</v>
      </c>
      <c r="Y121" s="38"/>
      <c r="Z121" s="38"/>
      <c r="AA121" s="38"/>
    </row>
    <row r="122" spans="1:27" ht="24" customHeight="1" x14ac:dyDescent="0.45">
      <c r="A122" s="289">
        <v>117</v>
      </c>
      <c r="B122" s="289"/>
      <c r="C122" s="289"/>
      <c r="D122" s="289"/>
      <c r="E122" s="289"/>
      <c r="F122" s="290"/>
      <c r="G122" s="290"/>
      <c r="H122" s="291"/>
      <c r="I122" s="289"/>
      <c r="J122" s="292" t="str">
        <f t="shared" si="17"/>
        <v>รอข้อมูลคอลัมน์ H</v>
      </c>
      <c r="K122" s="291"/>
      <c r="L122" s="291"/>
      <c r="M122" s="291"/>
      <c r="N122" s="196" t="str" cm="1">
        <f t="array" ref="N122">IF(AND(K122:M122=""),"ยังไม่บันทึกข้อมูล",
IF(M122&lt;&gt;"",
IF(M122&gt;=1.3,M122,"เป็นไม้พุ่ม"),
IF(K122+L122&gt;=1.3,K122+L122,"เป็นไม้พุ่ม")))</f>
        <v>ยังไม่บันทึกข้อมูล</v>
      </c>
      <c r="O122" s="149" t="str">
        <f t="shared" si="10"/>
        <v>ข้อมูลไม่ถูกต้อง</v>
      </c>
      <c r="P122" s="149" t="str">
        <f t="shared" si="11"/>
        <v>ข้อมูลไม่ถูกต้อง</v>
      </c>
      <c r="Q122" s="149" t="str">
        <f t="shared" si="12"/>
        <v>ข้อมูลไม่ถูกต้อง</v>
      </c>
      <c r="R122" s="149" t="str">
        <f t="shared" si="13"/>
        <v>ข้อมูลไม่ถูกต้อง</v>
      </c>
      <c r="S122" s="149" t="str">
        <f>IF(ISNUMBER(R122),
IF(H$2=ตัวเลือก!A$30,"ยังไม่บันทึกข้อมูล",R122*0.27),"ข้อมูลไม่ถูกต้อง")</f>
        <v>ข้อมูลไม่ถูกต้อง</v>
      </c>
      <c r="T122" s="149" t="str">
        <f t="shared" si="14"/>
        <v>ข้อมูลไม่ถูกต้อง</v>
      </c>
      <c r="U122" s="149" t="str">
        <f>IF(ISNUMBER(R122),
IF(H$2=ตัวเลือก!A$30,"ยังไม่บันทึกข้อมูล",R122*0.47),"ข้อมูลไม่ถูกต้อง")</f>
        <v>ข้อมูลไม่ถูกต้อง</v>
      </c>
      <c r="V122" s="149" t="str">
        <f>IF(ISNUMBER(S122),
IF(H$2=ตัวเลือก!A$30,"ยังไม่บันทึกข้อมูล",S122*0.47),"ข้อมูลไม่ถูกต้อง")</f>
        <v>ข้อมูลไม่ถูกต้อง</v>
      </c>
      <c r="W122" s="149" t="str">
        <f t="shared" si="15"/>
        <v>ข้อมูลไม่ถูกต้อง</v>
      </c>
      <c r="X122" s="148" t="str">
        <f t="shared" si="16"/>
        <v>ข้อมูลไม่ถูกต้อง</v>
      </c>
      <c r="Y122" s="38"/>
      <c r="Z122" s="38"/>
      <c r="AA122" s="38"/>
    </row>
    <row r="123" spans="1:27" ht="24" customHeight="1" x14ac:dyDescent="0.45">
      <c r="A123" s="289">
        <v>118</v>
      </c>
      <c r="B123" s="289"/>
      <c r="C123" s="289"/>
      <c r="D123" s="289"/>
      <c r="E123" s="289"/>
      <c r="F123" s="290"/>
      <c r="G123" s="290"/>
      <c r="H123" s="291"/>
      <c r="I123" s="289"/>
      <c r="J123" s="292" t="str">
        <f t="shared" si="17"/>
        <v>รอข้อมูลคอลัมน์ H</v>
      </c>
      <c r="K123" s="291"/>
      <c r="L123" s="291"/>
      <c r="M123" s="291"/>
      <c r="N123" s="196" t="str" cm="1">
        <f t="array" ref="N123">IF(AND(K123:M123=""),"ยังไม่บันทึกข้อมูล",
IF(M123&lt;&gt;"",
IF(M123&gt;=1.3,M123,"เป็นไม้พุ่ม"),
IF(K123+L123&gt;=1.3,K123+L123,"เป็นไม้พุ่ม")))</f>
        <v>ยังไม่บันทึกข้อมูล</v>
      </c>
      <c r="O123" s="149" t="str">
        <f t="shared" si="10"/>
        <v>ข้อมูลไม่ถูกต้อง</v>
      </c>
      <c r="P123" s="149" t="str">
        <f t="shared" si="11"/>
        <v>ข้อมูลไม่ถูกต้อง</v>
      </c>
      <c r="Q123" s="149" t="str">
        <f t="shared" si="12"/>
        <v>ข้อมูลไม่ถูกต้อง</v>
      </c>
      <c r="R123" s="149" t="str">
        <f t="shared" si="13"/>
        <v>ข้อมูลไม่ถูกต้อง</v>
      </c>
      <c r="S123" s="149" t="str">
        <f>IF(ISNUMBER(R123),
IF(H$2=ตัวเลือก!A$30,"ยังไม่บันทึกข้อมูล",R123*0.27),"ข้อมูลไม่ถูกต้อง")</f>
        <v>ข้อมูลไม่ถูกต้อง</v>
      </c>
      <c r="T123" s="149" t="str">
        <f t="shared" si="14"/>
        <v>ข้อมูลไม่ถูกต้อง</v>
      </c>
      <c r="U123" s="149" t="str">
        <f>IF(ISNUMBER(R123),
IF(H$2=ตัวเลือก!A$30,"ยังไม่บันทึกข้อมูล",R123*0.47),"ข้อมูลไม่ถูกต้อง")</f>
        <v>ข้อมูลไม่ถูกต้อง</v>
      </c>
      <c r="V123" s="149" t="str">
        <f>IF(ISNUMBER(S123),
IF(H$2=ตัวเลือก!A$30,"ยังไม่บันทึกข้อมูล",S123*0.47),"ข้อมูลไม่ถูกต้อง")</f>
        <v>ข้อมูลไม่ถูกต้อง</v>
      </c>
      <c r="W123" s="149" t="str">
        <f t="shared" si="15"/>
        <v>ข้อมูลไม่ถูกต้อง</v>
      </c>
      <c r="X123" s="148" t="str">
        <f t="shared" si="16"/>
        <v>ข้อมูลไม่ถูกต้อง</v>
      </c>
      <c r="Y123" s="38"/>
      <c r="Z123" s="38"/>
      <c r="AA123" s="38"/>
    </row>
    <row r="124" spans="1:27" ht="24" customHeight="1" x14ac:dyDescent="0.45">
      <c r="A124" s="289">
        <v>119</v>
      </c>
      <c r="B124" s="289"/>
      <c r="C124" s="289"/>
      <c r="D124" s="289"/>
      <c r="E124" s="289"/>
      <c r="F124" s="290"/>
      <c r="G124" s="290"/>
      <c r="H124" s="291"/>
      <c r="I124" s="289"/>
      <c r="J124" s="292" t="str">
        <f t="shared" si="17"/>
        <v>รอข้อมูลคอลัมน์ H</v>
      </c>
      <c r="K124" s="291"/>
      <c r="L124" s="291"/>
      <c r="M124" s="291"/>
      <c r="N124" s="196" t="str" cm="1">
        <f t="array" ref="N124">IF(AND(K124:M124=""),"ยังไม่บันทึกข้อมูล",
IF(M124&lt;&gt;"",
IF(M124&gt;=1.3,M124,"เป็นไม้พุ่ม"),
IF(K124+L124&gt;=1.3,K124+L124,"เป็นไม้พุ่ม")))</f>
        <v>ยังไม่บันทึกข้อมูล</v>
      </c>
      <c r="O124" s="149" t="str">
        <f t="shared" si="10"/>
        <v>ข้อมูลไม่ถูกต้อง</v>
      </c>
      <c r="P124" s="149" t="str">
        <f t="shared" si="11"/>
        <v>ข้อมูลไม่ถูกต้อง</v>
      </c>
      <c r="Q124" s="149" t="str">
        <f t="shared" si="12"/>
        <v>ข้อมูลไม่ถูกต้อง</v>
      </c>
      <c r="R124" s="149" t="str">
        <f t="shared" si="13"/>
        <v>ข้อมูลไม่ถูกต้อง</v>
      </c>
      <c r="S124" s="149" t="str">
        <f>IF(ISNUMBER(R124),
IF(H$2=ตัวเลือก!A$30,"ยังไม่บันทึกข้อมูล",R124*0.27),"ข้อมูลไม่ถูกต้อง")</f>
        <v>ข้อมูลไม่ถูกต้อง</v>
      </c>
      <c r="T124" s="149" t="str">
        <f t="shared" si="14"/>
        <v>ข้อมูลไม่ถูกต้อง</v>
      </c>
      <c r="U124" s="149" t="str">
        <f>IF(ISNUMBER(R124),
IF(H$2=ตัวเลือก!A$30,"ยังไม่บันทึกข้อมูล",R124*0.47),"ข้อมูลไม่ถูกต้อง")</f>
        <v>ข้อมูลไม่ถูกต้อง</v>
      </c>
      <c r="V124" s="149" t="str">
        <f>IF(ISNUMBER(S124),
IF(H$2=ตัวเลือก!A$30,"ยังไม่บันทึกข้อมูล",S124*0.47),"ข้อมูลไม่ถูกต้อง")</f>
        <v>ข้อมูลไม่ถูกต้อง</v>
      </c>
      <c r="W124" s="149" t="str">
        <f t="shared" si="15"/>
        <v>ข้อมูลไม่ถูกต้อง</v>
      </c>
      <c r="X124" s="148" t="str">
        <f t="shared" si="16"/>
        <v>ข้อมูลไม่ถูกต้อง</v>
      </c>
      <c r="Y124" s="38"/>
      <c r="Z124" s="38"/>
      <c r="AA124" s="38"/>
    </row>
    <row r="125" spans="1:27" ht="24" customHeight="1" x14ac:dyDescent="0.45">
      <c r="A125" s="289">
        <v>120</v>
      </c>
      <c r="B125" s="289"/>
      <c r="C125" s="289"/>
      <c r="D125" s="289"/>
      <c r="E125" s="289"/>
      <c r="F125" s="290"/>
      <c r="G125" s="290"/>
      <c r="H125" s="291"/>
      <c r="I125" s="289"/>
      <c r="J125" s="292" t="str">
        <f t="shared" si="17"/>
        <v>รอข้อมูลคอลัมน์ H</v>
      </c>
      <c r="K125" s="291"/>
      <c r="L125" s="291"/>
      <c r="M125" s="291"/>
      <c r="N125" s="196" t="str" cm="1">
        <f t="array" ref="N125">IF(AND(K125:M125=""),"ยังไม่บันทึกข้อมูล",
IF(M125&lt;&gt;"",
IF(M125&gt;=1.3,M125,"เป็นไม้พุ่ม"),
IF(K125+L125&gt;=1.3,K125+L125,"เป็นไม้พุ่ม")))</f>
        <v>ยังไม่บันทึกข้อมูล</v>
      </c>
      <c r="O125" s="149" t="str">
        <f t="shared" si="10"/>
        <v>ข้อมูลไม่ถูกต้อง</v>
      </c>
      <c r="P125" s="149" t="str">
        <f t="shared" si="11"/>
        <v>ข้อมูลไม่ถูกต้อง</v>
      </c>
      <c r="Q125" s="149" t="str">
        <f t="shared" si="12"/>
        <v>ข้อมูลไม่ถูกต้อง</v>
      </c>
      <c r="R125" s="149" t="str">
        <f t="shared" si="13"/>
        <v>ข้อมูลไม่ถูกต้อง</v>
      </c>
      <c r="S125" s="149" t="str">
        <f>IF(ISNUMBER(R125),
IF(H$2=ตัวเลือก!A$30,"ยังไม่บันทึกข้อมูล",R125*0.27),"ข้อมูลไม่ถูกต้อง")</f>
        <v>ข้อมูลไม่ถูกต้อง</v>
      </c>
      <c r="T125" s="149" t="str">
        <f t="shared" si="14"/>
        <v>ข้อมูลไม่ถูกต้อง</v>
      </c>
      <c r="U125" s="149" t="str">
        <f>IF(ISNUMBER(R125),
IF(H$2=ตัวเลือก!A$30,"ยังไม่บันทึกข้อมูล",R125*0.47),"ข้อมูลไม่ถูกต้อง")</f>
        <v>ข้อมูลไม่ถูกต้อง</v>
      </c>
      <c r="V125" s="149" t="str">
        <f>IF(ISNUMBER(S125),
IF(H$2=ตัวเลือก!A$30,"ยังไม่บันทึกข้อมูล",S125*0.47),"ข้อมูลไม่ถูกต้อง")</f>
        <v>ข้อมูลไม่ถูกต้อง</v>
      </c>
      <c r="W125" s="149" t="str">
        <f t="shared" si="15"/>
        <v>ข้อมูลไม่ถูกต้อง</v>
      </c>
      <c r="X125" s="148" t="str">
        <f t="shared" si="16"/>
        <v>ข้อมูลไม่ถูกต้อง</v>
      </c>
      <c r="Y125" s="38"/>
      <c r="Z125" s="38"/>
      <c r="AA125" s="38"/>
    </row>
    <row r="126" spans="1:27" ht="24" customHeight="1" x14ac:dyDescent="0.45">
      <c r="A126" s="289">
        <v>121</v>
      </c>
      <c r="B126" s="289"/>
      <c r="C126" s="289"/>
      <c r="D126" s="289"/>
      <c r="E126" s="289"/>
      <c r="F126" s="290"/>
      <c r="G126" s="290"/>
      <c r="H126" s="291"/>
      <c r="I126" s="289"/>
      <c r="J126" s="292" t="str">
        <f t="shared" si="17"/>
        <v>รอข้อมูลคอลัมน์ H</v>
      </c>
      <c r="K126" s="291"/>
      <c r="L126" s="291"/>
      <c r="M126" s="291"/>
      <c r="N126" s="196" t="str" cm="1">
        <f t="array" ref="N126">IF(AND(K126:M126=""),"ยังไม่บันทึกข้อมูล",
IF(M126&lt;&gt;"",
IF(M126&gt;=1.3,M126,"เป็นไม้พุ่ม"),
IF(K126+L126&gt;=1.3,K126+L126,"เป็นไม้พุ่ม")))</f>
        <v>ยังไม่บันทึกข้อมูล</v>
      </c>
      <c r="O126" s="149" t="str">
        <f t="shared" si="10"/>
        <v>ข้อมูลไม่ถูกต้อง</v>
      </c>
      <c r="P126" s="149" t="str">
        <f t="shared" si="11"/>
        <v>ข้อมูลไม่ถูกต้อง</v>
      </c>
      <c r="Q126" s="149" t="str">
        <f t="shared" si="12"/>
        <v>ข้อมูลไม่ถูกต้อง</v>
      </c>
      <c r="R126" s="149" t="str">
        <f t="shared" si="13"/>
        <v>ข้อมูลไม่ถูกต้อง</v>
      </c>
      <c r="S126" s="149" t="str">
        <f>IF(ISNUMBER(R126),
IF(H$2=ตัวเลือก!A$30,"ยังไม่บันทึกข้อมูล",R126*0.27),"ข้อมูลไม่ถูกต้อง")</f>
        <v>ข้อมูลไม่ถูกต้อง</v>
      </c>
      <c r="T126" s="149" t="str">
        <f t="shared" si="14"/>
        <v>ข้อมูลไม่ถูกต้อง</v>
      </c>
      <c r="U126" s="149" t="str">
        <f>IF(ISNUMBER(R126),
IF(H$2=ตัวเลือก!A$30,"ยังไม่บันทึกข้อมูล",R126*0.47),"ข้อมูลไม่ถูกต้อง")</f>
        <v>ข้อมูลไม่ถูกต้อง</v>
      </c>
      <c r="V126" s="149" t="str">
        <f>IF(ISNUMBER(S126),
IF(H$2=ตัวเลือก!A$30,"ยังไม่บันทึกข้อมูล",S126*0.47),"ข้อมูลไม่ถูกต้อง")</f>
        <v>ข้อมูลไม่ถูกต้อง</v>
      </c>
      <c r="W126" s="149" t="str">
        <f t="shared" si="15"/>
        <v>ข้อมูลไม่ถูกต้อง</v>
      </c>
      <c r="X126" s="148" t="str">
        <f t="shared" si="16"/>
        <v>ข้อมูลไม่ถูกต้อง</v>
      </c>
      <c r="Y126" s="38"/>
      <c r="Z126" s="38"/>
      <c r="AA126" s="38"/>
    </row>
    <row r="127" spans="1:27" ht="24" customHeight="1" x14ac:dyDescent="0.45">
      <c r="A127" s="289">
        <v>122</v>
      </c>
      <c r="B127" s="289"/>
      <c r="C127" s="289"/>
      <c r="D127" s="289"/>
      <c r="E127" s="289"/>
      <c r="F127" s="290"/>
      <c r="G127" s="290"/>
      <c r="H127" s="291"/>
      <c r="I127" s="289"/>
      <c r="J127" s="292" t="str">
        <f t="shared" si="17"/>
        <v>รอข้อมูลคอลัมน์ H</v>
      </c>
      <c r="K127" s="291"/>
      <c r="L127" s="291"/>
      <c r="M127" s="291"/>
      <c r="N127" s="196" t="str" cm="1">
        <f t="array" ref="N127">IF(AND(K127:M127=""),"ยังไม่บันทึกข้อมูล",
IF(M127&lt;&gt;"",
IF(M127&gt;=1.3,M127,"เป็นไม้พุ่ม"),
IF(K127+L127&gt;=1.3,K127+L127,"เป็นไม้พุ่ม")))</f>
        <v>ยังไม่บันทึกข้อมูล</v>
      </c>
      <c r="O127" s="149" t="str">
        <f t="shared" si="10"/>
        <v>ข้อมูลไม่ถูกต้อง</v>
      </c>
      <c r="P127" s="149" t="str">
        <f t="shared" si="11"/>
        <v>ข้อมูลไม่ถูกต้อง</v>
      </c>
      <c r="Q127" s="149" t="str">
        <f t="shared" si="12"/>
        <v>ข้อมูลไม่ถูกต้อง</v>
      </c>
      <c r="R127" s="149" t="str">
        <f t="shared" si="13"/>
        <v>ข้อมูลไม่ถูกต้อง</v>
      </c>
      <c r="S127" s="149" t="str">
        <f>IF(ISNUMBER(R127),
IF(H$2=ตัวเลือก!A$30,"ยังไม่บันทึกข้อมูล",R127*0.27),"ข้อมูลไม่ถูกต้อง")</f>
        <v>ข้อมูลไม่ถูกต้อง</v>
      </c>
      <c r="T127" s="149" t="str">
        <f t="shared" si="14"/>
        <v>ข้อมูลไม่ถูกต้อง</v>
      </c>
      <c r="U127" s="149" t="str">
        <f>IF(ISNUMBER(R127),
IF(H$2=ตัวเลือก!A$30,"ยังไม่บันทึกข้อมูล",R127*0.47),"ข้อมูลไม่ถูกต้อง")</f>
        <v>ข้อมูลไม่ถูกต้อง</v>
      </c>
      <c r="V127" s="149" t="str">
        <f>IF(ISNUMBER(S127),
IF(H$2=ตัวเลือก!A$30,"ยังไม่บันทึกข้อมูล",S127*0.47),"ข้อมูลไม่ถูกต้อง")</f>
        <v>ข้อมูลไม่ถูกต้อง</v>
      </c>
      <c r="W127" s="149" t="str">
        <f t="shared" si="15"/>
        <v>ข้อมูลไม่ถูกต้อง</v>
      </c>
      <c r="X127" s="148" t="str">
        <f t="shared" si="16"/>
        <v>ข้อมูลไม่ถูกต้อง</v>
      </c>
      <c r="Y127" s="38"/>
      <c r="Z127" s="38"/>
      <c r="AA127" s="38"/>
    </row>
    <row r="128" spans="1:27" ht="24" customHeight="1" x14ac:dyDescent="0.45">
      <c r="A128" s="289">
        <v>123</v>
      </c>
      <c r="B128" s="289"/>
      <c r="C128" s="289"/>
      <c r="D128" s="289"/>
      <c r="E128" s="289"/>
      <c r="F128" s="290"/>
      <c r="G128" s="290"/>
      <c r="H128" s="291"/>
      <c r="I128" s="289"/>
      <c r="J128" s="292" t="str">
        <f t="shared" si="17"/>
        <v>รอข้อมูลคอลัมน์ H</v>
      </c>
      <c r="K128" s="291"/>
      <c r="L128" s="291"/>
      <c r="M128" s="291"/>
      <c r="N128" s="196" t="str" cm="1">
        <f t="array" ref="N128">IF(AND(K128:M128=""),"ยังไม่บันทึกข้อมูล",
IF(M128&lt;&gt;"",
IF(M128&gt;=1.3,M128,"เป็นไม้พุ่ม"),
IF(K128+L128&gt;=1.3,K128+L128,"เป็นไม้พุ่ม")))</f>
        <v>ยังไม่บันทึกข้อมูล</v>
      </c>
      <c r="O128" s="149" t="str">
        <f t="shared" si="10"/>
        <v>ข้อมูลไม่ถูกต้อง</v>
      </c>
      <c r="P128" s="149" t="str">
        <f t="shared" si="11"/>
        <v>ข้อมูลไม่ถูกต้อง</v>
      </c>
      <c r="Q128" s="149" t="str">
        <f t="shared" si="12"/>
        <v>ข้อมูลไม่ถูกต้อง</v>
      </c>
      <c r="R128" s="149" t="str">
        <f t="shared" si="13"/>
        <v>ข้อมูลไม่ถูกต้อง</v>
      </c>
      <c r="S128" s="149" t="str">
        <f>IF(ISNUMBER(R128),
IF(H$2=ตัวเลือก!A$30,"ยังไม่บันทึกข้อมูล",R128*0.27),"ข้อมูลไม่ถูกต้อง")</f>
        <v>ข้อมูลไม่ถูกต้อง</v>
      </c>
      <c r="T128" s="149" t="str">
        <f t="shared" si="14"/>
        <v>ข้อมูลไม่ถูกต้อง</v>
      </c>
      <c r="U128" s="149" t="str">
        <f>IF(ISNUMBER(R128),
IF(H$2=ตัวเลือก!A$30,"ยังไม่บันทึกข้อมูล",R128*0.47),"ข้อมูลไม่ถูกต้อง")</f>
        <v>ข้อมูลไม่ถูกต้อง</v>
      </c>
      <c r="V128" s="149" t="str">
        <f>IF(ISNUMBER(S128),
IF(H$2=ตัวเลือก!A$30,"ยังไม่บันทึกข้อมูล",S128*0.47),"ข้อมูลไม่ถูกต้อง")</f>
        <v>ข้อมูลไม่ถูกต้อง</v>
      </c>
      <c r="W128" s="149" t="str">
        <f t="shared" si="15"/>
        <v>ข้อมูลไม่ถูกต้อง</v>
      </c>
      <c r="X128" s="148" t="str">
        <f t="shared" si="16"/>
        <v>ข้อมูลไม่ถูกต้อง</v>
      </c>
      <c r="Y128" s="38"/>
      <c r="Z128" s="38"/>
      <c r="AA128" s="38"/>
    </row>
    <row r="129" spans="1:27" ht="24" customHeight="1" x14ac:dyDescent="0.45">
      <c r="A129" s="289">
        <v>124</v>
      </c>
      <c r="B129" s="289"/>
      <c r="C129" s="289"/>
      <c r="D129" s="289"/>
      <c r="E129" s="289"/>
      <c r="F129" s="290"/>
      <c r="G129" s="290"/>
      <c r="H129" s="291"/>
      <c r="I129" s="289"/>
      <c r="J129" s="292" t="str">
        <f t="shared" si="17"/>
        <v>รอข้อมูลคอลัมน์ H</v>
      </c>
      <c r="K129" s="291"/>
      <c r="L129" s="291"/>
      <c r="M129" s="291"/>
      <c r="N129" s="196" t="str" cm="1">
        <f t="array" ref="N129">IF(AND(K129:M129=""),"ยังไม่บันทึกข้อมูล",
IF(M129&lt;&gt;"",
IF(M129&gt;=1.3,M129,"เป็นไม้พุ่ม"),
IF(K129+L129&gt;=1.3,K129+L129,"เป็นไม้พุ่ม")))</f>
        <v>ยังไม่บันทึกข้อมูล</v>
      </c>
      <c r="O129" s="149" t="str">
        <f t="shared" si="10"/>
        <v>ข้อมูลไม่ถูกต้อง</v>
      </c>
      <c r="P129" s="149" t="str">
        <f t="shared" si="11"/>
        <v>ข้อมูลไม่ถูกต้อง</v>
      </c>
      <c r="Q129" s="149" t="str">
        <f t="shared" si="12"/>
        <v>ข้อมูลไม่ถูกต้อง</v>
      </c>
      <c r="R129" s="149" t="str">
        <f t="shared" si="13"/>
        <v>ข้อมูลไม่ถูกต้อง</v>
      </c>
      <c r="S129" s="149" t="str">
        <f>IF(ISNUMBER(R129),
IF(H$2=ตัวเลือก!A$30,"ยังไม่บันทึกข้อมูล",R129*0.27),"ข้อมูลไม่ถูกต้อง")</f>
        <v>ข้อมูลไม่ถูกต้อง</v>
      </c>
      <c r="T129" s="149" t="str">
        <f t="shared" si="14"/>
        <v>ข้อมูลไม่ถูกต้อง</v>
      </c>
      <c r="U129" s="149" t="str">
        <f>IF(ISNUMBER(R129),
IF(H$2=ตัวเลือก!A$30,"ยังไม่บันทึกข้อมูล",R129*0.47),"ข้อมูลไม่ถูกต้อง")</f>
        <v>ข้อมูลไม่ถูกต้อง</v>
      </c>
      <c r="V129" s="149" t="str">
        <f>IF(ISNUMBER(S129),
IF(H$2=ตัวเลือก!A$30,"ยังไม่บันทึกข้อมูล",S129*0.47),"ข้อมูลไม่ถูกต้อง")</f>
        <v>ข้อมูลไม่ถูกต้อง</v>
      </c>
      <c r="W129" s="149" t="str">
        <f t="shared" si="15"/>
        <v>ข้อมูลไม่ถูกต้อง</v>
      </c>
      <c r="X129" s="148" t="str">
        <f t="shared" si="16"/>
        <v>ข้อมูลไม่ถูกต้อง</v>
      </c>
      <c r="Y129" s="38"/>
      <c r="Z129" s="38"/>
      <c r="AA129" s="38"/>
    </row>
    <row r="130" spans="1:27" ht="24" customHeight="1" x14ac:dyDescent="0.45">
      <c r="A130" s="289">
        <v>125</v>
      </c>
      <c r="B130" s="289"/>
      <c r="C130" s="289"/>
      <c r="D130" s="289"/>
      <c r="E130" s="289"/>
      <c r="F130" s="290"/>
      <c r="G130" s="290"/>
      <c r="H130" s="291"/>
      <c r="I130" s="289"/>
      <c r="J130" s="292" t="str">
        <f t="shared" si="17"/>
        <v>รอข้อมูลคอลัมน์ H</v>
      </c>
      <c r="K130" s="291"/>
      <c r="L130" s="291"/>
      <c r="M130" s="291"/>
      <c r="N130" s="196" t="str" cm="1">
        <f t="array" ref="N130">IF(AND(K130:M130=""),"ยังไม่บันทึกข้อมูล",
IF(M130&lt;&gt;"",
IF(M130&gt;=1.3,M130,"เป็นไม้พุ่ม"),
IF(K130+L130&gt;=1.3,K130+L130,"เป็นไม้พุ่ม")))</f>
        <v>ยังไม่บันทึกข้อมูล</v>
      </c>
      <c r="O130" s="149" t="str">
        <f t="shared" si="10"/>
        <v>ข้อมูลไม่ถูกต้อง</v>
      </c>
      <c r="P130" s="149" t="str">
        <f t="shared" si="11"/>
        <v>ข้อมูลไม่ถูกต้อง</v>
      </c>
      <c r="Q130" s="149" t="str">
        <f t="shared" si="12"/>
        <v>ข้อมูลไม่ถูกต้อง</v>
      </c>
      <c r="R130" s="149" t="str">
        <f t="shared" si="13"/>
        <v>ข้อมูลไม่ถูกต้อง</v>
      </c>
      <c r="S130" s="149" t="str">
        <f>IF(ISNUMBER(R130),
IF(H$2=ตัวเลือก!A$30,"ยังไม่บันทึกข้อมูล",R130*0.27),"ข้อมูลไม่ถูกต้อง")</f>
        <v>ข้อมูลไม่ถูกต้อง</v>
      </c>
      <c r="T130" s="149" t="str">
        <f t="shared" si="14"/>
        <v>ข้อมูลไม่ถูกต้อง</v>
      </c>
      <c r="U130" s="149" t="str">
        <f>IF(ISNUMBER(R130),
IF(H$2=ตัวเลือก!A$30,"ยังไม่บันทึกข้อมูล",R130*0.47),"ข้อมูลไม่ถูกต้อง")</f>
        <v>ข้อมูลไม่ถูกต้อง</v>
      </c>
      <c r="V130" s="149" t="str">
        <f>IF(ISNUMBER(S130),
IF(H$2=ตัวเลือก!A$30,"ยังไม่บันทึกข้อมูล",S130*0.47),"ข้อมูลไม่ถูกต้อง")</f>
        <v>ข้อมูลไม่ถูกต้อง</v>
      </c>
      <c r="W130" s="149" t="str">
        <f t="shared" si="15"/>
        <v>ข้อมูลไม่ถูกต้อง</v>
      </c>
      <c r="X130" s="148" t="str">
        <f t="shared" si="16"/>
        <v>ข้อมูลไม่ถูกต้อง</v>
      </c>
      <c r="Y130" s="38"/>
      <c r="Z130" s="38"/>
      <c r="AA130" s="38"/>
    </row>
    <row r="131" spans="1:27" ht="24" customHeight="1" x14ac:dyDescent="0.45">
      <c r="A131" s="289">
        <v>126</v>
      </c>
      <c r="B131" s="289"/>
      <c r="C131" s="289"/>
      <c r="D131" s="289"/>
      <c r="E131" s="289"/>
      <c r="F131" s="290"/>
      <c r="G131" s="290"/>
      <c r="H131" s="291"/>
      <c r="I131" s="289"/>
      <c r="J131" s="292" t="str">
        <f t="shared" si="17"/>
        <v>รอข้อมูลคอลัมน์ H</v>
      </c>
      <c r="K131" s="291"/>
      <c r="L131" s="291"/>
      <c r="M131" s="291"/>
      <c r="N131" s="196" t="str" cm="1">
        <f t="array" ref="N131">IF(AND(K131:M131=""),"ยังไม่บันทึกข้อมูล",
IF(M131&lt;&gt;"",
IF(M131&gt;=1.3,M131,"เป็นไม้พุ่ม"),
IF(K131+L131&gt;=1.3,K131+L131,"เป็นไม้พุ่ม")))</f>
        <v>ยังไม่บันทึกข้อมูล</v>
      </c>
      <c r="O131" s="149" t="str">
        <f t="shared" si="10"/>
        <v>ข้อมูลไม่ถูกต้อง</v>
      </c>
      <c r="P131" s="149" t="str">
        <f t="shared" si="11"/>
        <v>ข้อมูลไม่ถูกต้อง</v>
      </c>
      <c r="Q131" s="149" t="str">
        <f t="shared" si="12"/>
        <v>ข้อมูลไม่ถูกต้อง</v>
      </c>
      <c r="R131" s="149" t="str">
        <f t="shared" si="13"/>
        <v>ข้อมูลไม่ถูกต้อง</v>
      </c>
      <c r="S131" s="149" t="str">
        <f>IF(ISNUMBER(R131),
IF(H$2=ตัวเลือก!A$30,"ยังไม่บันทึกข้อมูล",R131*0.27),"ข้อมูลไม่ถูกต้อง")</f>
        <v>ข้อมูลไม่ถูกต้อง</v>
      </c>
      <c r="T131" s="149" t="str">
        <f t="shared" si="14"/>
        <v>ข้อมูลไม่ถูกต้อง</v>
      </c>
      <c r="U131" s="149" t="str">
        <f>IF(ISNUMBER(R131),
IF(H$2=ตัวเลือก!A$30,"ยังไม่บันทึกข้อมูล",R131*0.47),"ข้อมูลไม่ถูกต้อง")</f>
        <v>ข้อมูลไม่ถูกต้อง</v>
      </c>
      <c r="V131" s="149" t="str">
        <f>IF(ISNUMBER(S131),
IF(H$2=ตัวเลือก!A$30,"ยังไม่บันทึกข้อมูล",S131*0.47),"ข้อมูลไม่ถูกต้อง")</f>
        <v>ข้อมูลไม่ถูกต้อง</v>
      </c>
      <c r="W131" s="149" t="str">
        <f t="shared" si="15"/>
        <v>ข้อมูลไม่ถูกต้อง</v>
      </c>
      <c r="X131" s="148" t="str">
        <f t="shared" si="16"/>
        <v>ข้อมูลไม่ถูกต้อง</v>
      </c>
      <c r="Y131" s="38"/>
      <c r="Z131" s="38"/>
      <c r="AA131" s="38"/>
    </row>
    <row r="132" spans="1:27" ht="24" customHeight="1" x14ac:dyDescent="0.45">
      <c r="A132" s="289">
        <v>127</v>
      </c>
      <c r="B132" s="289"/>
      <c r="C132" s="289"/>
      <c r="D132" s="289"/>
      <c r="E132" s="289"/>
      <c r="F132" s="290"/>
      <c r="G132" s="290"/>
      <c r="H132" s="291"/>
      <c r="I132" s="289"/>
      <c r="J132" s="292" t="str">
        <f t="shared" si="17"/>
        <v>รอข้อมูลคอลัมน์ H</v>
      </c>
      <c r="K132" s="291"/>
      <c r="L132" s="291"/>
      <c r="M132" s="291"/>
      <c r="N132" s="196" t="str" cm="1">
        <f t="array" ref="N132">IF(AND(K132:M132=""),"ยังไม่บันทึกข้อมูล",
IF(M132&lt;&gt;"",
IF(M132&gt;=1.3,M132,"เป็นไม้พุ่ม"),
IF(K132+L132&gt;=1.3,K132+L132,"เป็นไม้พุ่ม")))</f>
        <v>ยังไม่บันทึกข้อมูล</v>
      </c>
      <c r="O132" s="149" t="str">
        <f t="shared" si="10"/>
        <v>ข้อมูลไม่ถูกต้อง</v>
      </c>
      <c r="P132" s="149" t="str">
        <f t="shared" si="11"/>
        <v>ข้อมูลไม่ถูกต้อง</v>
      </c>
      <c r="Q132" s="149" t="str">
        <f t="shared" si="12"/>
        <v>ข้อมูลไม่ถูกต้อง</v>
      </c>
      <c r="R132" s="149" t="str">
        <f t="shared" si="13"/>
        <v>ข้อมูลไม่ถูกต้อง</v>
      </c>
      <c r="S132" s="149" t="str">
        <f>IF(ISNUMBER(R132),
IF(H$2=ตัวเลือก!A$30,"ยังไม่บันทึกข้อมูล",R132*0.27),"ข้อมูลไม่ถูกต้อง")</f>
        <v>ข้อมูลไม่ถูกต้อง</v>
      </c>
      <c r="T132" s="149" t="str">
        <f t="shared" si="14"/>
        <v>ข้อมูลไม่ถูกต้อง</v>
      </c>
      <c r="U132" s="149" t="str">
        <f>IF(ISNUMBER(R132),
IF(H$2=ตัวเลือก!A$30,"ยังไม่บันทึกข้อมูล",R132*0.47),"ข้อมูลไม่ถูกต้อง")</f>
        <v>ข้อมูลไม่ถูกต้อง</v>
      </c>
      <c r="V132" s="149" t="str">
        <f>IF(ISNUMBER(S132),
IF(H$2=ตัวเลือก!A$30,"ยังไม่บันทึกข้อมูล",S132*0.47),"ข้อมูลไม่ถูกต้อง")</f>
        <v>ข้อมูลไม่ถูกต้อง</v>
      </c>
      <c r="W132" s="149" t="str">
        <f t="shared" si="15"/>
        <v>ข้อมูลไม่ถูกต้อง</v>
      </c>
      <c r="X132" s="148" t="str">
        <f t="shared" si="16"/>
        <v>ข้อมูลไม่ถูกต้อง</v>
      </c>
      <c r="Y132" s="38"/>
      <c r="Z132" s="38"/>
      <c r="AA132" s="38"/>
    </row>
    <row r="133" spans="1:27" ht="24" customHeight="1" x14ac:dyDescent="0.45">
      <c r="A133" s="289">
        <v>128</v>
      </c>
      <c r="B133" s="289"/>
      <c r="C133" s="289"/>
      <c r="D133" s="289"/>
      <c r="E133" s="289"/>
      <c r="F133" s="290"/>
      <c r="G133" s="290"/>
      <c r="H133" s="291"/>
      <c r="I133" s="289"/>
      <c r="J133" s="292" t="str">
        <f t="shared" si="17"/>
        <v>รอข้อมูลคอลัมน์ H</v>
      </c>
      <c r="K133" s="291"/>
      <c r="L133" s="291"/>
      <c r="M133" s="291"/>
      <c r="N133" s="196" t="str" cm="1">
        <f t="array" ref="N133">IF(AND(K133:M133=""),"ยังไม่บันทึกข้อมูล",
IF(M133&lt;&gt;"",
IF(M133&gt;=1.3,M133,"เป็นไม้พุ่ม"),
IF(K133+L133&gt;=1.3,K133+L133,"เป็นไม้พุ่ม")))</f>
        <v>ยังไม่บันทึกข้อมูล</v>
      </c>
      <c r="O133" s="149" t="str">
        <f t="shared" si="10"/>
        <v>ข้อมูลไม่ถูกต้อง</v>
      </c>
      <c r="P133" s="149" t="str">
        <f t="shared" si="11"/>
        <v>ข้อมูลไม่ถูกต้อง</v>
      </c>
      <c r="Q133" s="149" t="str">
        <f t="shared" si="12"/>
        <v>ข้อมูลไม่ถูกต้อง</v>
      </c>
      <c r="R133" s="149" t="str">
        <f t="shared" si="13"/>
        <v>ข้อมูลไม่ถูกต้อง</v>
      </c>
      <c r="S133" s="149" t="str">
        <f>IF(ISNUMBER(R133),
IF(H$2=ตัวเลือก!A$30,"ยังไม่บันทึกข้อมูล",R133*0.27),"ข้อมูลไม่ถูกต้อง")</f>
        <v>ข้อมูลไม่ถูกต้อง</v>
      </c>
      <c r="T133" s="149" t="str">
        <f t="shared" si="14"/>
        <v>ข้อมูลไม่ถูกต้อง</v>
      </c>
      <c r="U133" s="149" t="str">
        <f>IF(ISNUMBER(R133),
IF(H$2=ตัวเลือก!A$30,"ยังไม่บันทึกข้อมูล",R133*0.47),"ข้อมูลไม่ถูกต้อง")</f>
        <v>ข้อมูลไม่ถูกต้อง</v>
      </c>
      <c r="V133" s="149" t="str">
        <f>IF(ISNUMBER(S133),
IF(H$2=ตัวเลือก!A$30,"ยังไม่บันทึกข้อมูล",S133*0.47),"ข้อมูลไม่ถูกต้อง")</f>
        <v>ข้อมูลไม่ถูกต้อง</v>
      </c>
      <c r="W133" s="149" t="str">
        <f t="shared" si="15"/>
        <v>ข้อมูลไม่ถูกต้อง</v>
      </c>
      <c r="X133" s="148" t="str">
        <f t="shared" si="16"/>
        <v>ข้อมูลไม่ถูกต้อง</v>
      </c>
      <c r="Y133" s="38"/>
      <c r="Z133" s="38"/>
      <c r="AA133" s="38"/>
    </row>
    <row r="134" spans="1:27" ht="24" customHeight="1" x14ac:dyDescent="0.45">
      <c r="A134" s="289">
        <v>129</v>
      </c>
      <c r="B134" s="289"/>
      <c r="C134" s="289"/>
      <c r="D134" s="289"/>
      <c r="E134" s="289"/>
      <c r="F134" s="290"/>
      <c r="G134" s="290"/>
      <c r="H134" s="291"/>
      <c r="I134" s="289"/>
      <c r="J134" s="292" t="str">
        <f t="shared" si="17"/>
        <v>รอข้อมูลคอลัมน์ H</v>
      </c>
      <c r="K134" s="291"/>
      <c r="L134" s="291"/>
      <c r="M134" s="291"/>
      <c r="N134" s="196" t="str" cm="1">
        <f t="array" ref="N134">IF(AND(K134:M134=""),"ยังไม่บันทึกข้อมูล",
IF(M134&lt;&gt;"",
IF(M134&gt;=1.3,M134,"เป็นไม้พุ่ม"),
IF(K134+L134&gt;=1.3,K134+L134,"เป็นไม้พุ่ม")))</f>
        <v>ยังไม่บันทึกข้อมูล</v>
      </c>
      <c r="O134" s="149" t="str">
        <f t="shared" si="10"/>
        <v>ข้อมูลไม่ถูกต้อง</v>
      </c>
      <c r="P134" s="149" t="str">
        <f t="shared" si="11"/>
        <v>ข้อมูลไม่ถูกต้อง</v>
      </c>
      <c r="Q134" s="149" t="str">
        <f t="shared" si="12"/>
        <v>ข้อมูลไม่ถูกต้อง</v>
      </c>
      <c r="R134" s="149" t="str">
        <f t="shared" si="13"/>
        <v>ข้อมูลไม่ถูกต้อง</v>
      </c>
      <c r="S134" s="149" t="str">
        <f>IF(ISNUMBER(R134),
IF(H$2=ตัวเลือก!A$30,"ยังไม่บันทึกข้อมูล",R134*0.27),"ข้อมูลไม่ถูกต้อง")</f>
        <v>ข้อมูลไม่ถูกต้อง</v>
      </c>
      <c r="T134" s="149" t="str">
        <f t="shared" si="14"/>
        <v>ข้อมูลไม่ถูกต้อง</v>
      </c>
      <c r="U134" s="149" t="str">
        <f>IF(ISNUMBER(R134),
IF(H$2=ตัวเลือก!A$30,"ยังไม่บันทึกข้อมูล",R134*0.47),"ข้อมูลไม่ถูกต้อง")</f>
        <v>ข้อมูลไม่ถูกต้อง</v>
      </c>
      <c r="V134" s="149" t="str">
        <f>IF(ISNUMBER(S134),
IF(H$2=ตัวเลือก!A$30,"ยังไม่บันทึกข้อมูล",S134*0.47),"ข้อมูลไม่ถูกต้อง")</f>
        <v>ข้อมูลไม่ถูกต้อง</v>
      </c>
      <c r="W134" s="149" t="str">
        <f t="shared" si="15"/>
        <v>ข้อมูลไม่ถูกต้อง</v>
      </c>
      <c r="X134" s="148" t="str">
        <f t="shared" si="16"/>
        <v>ข้อมูลไม่ถูกต้อง</v>
      </c>
      <c r="Y134" s="38"/>
      <c r="Z134" s="38"/>
      <c r="AA134" s="38"/>
    </row>
    <row r="135" spans="1:27" ht="24" customHeight="1" x14ac:dyDescent="0.45">
      <c r="A135" s="289">
        <v>130</v>
      </c>
      <c r="B135" s="289"/>
      <c r="C135" s="289"/>
      <c r="D135" s="289"/>
      <c r="E135" s="289"/>
      <c r="F135" s="290"/>
      <c r="G135" s="290"/>
      <c r="H135" s="291"/>
      <c r="I135" s="289"/>
      <c r="J135" s="292" t="str">
        <f t="shared" si="17"/>
        <v>รอข้อมูลคอลัมน์ H</v>
      </c>
      <c r="K135" s="291"/>
      <c r="L135" s="291"/>
      <c r="M135" s="291"/>
      <c r="N135" s="196" t="str" cm="1">
        <f t="array" ref="N135">IF(AND(K135:M135=""),"ยังไม่บันทึกข้อมูล",
IF(M135&lt;&gt;"",
IF(M135&gt;=1.3,M135,"เป็นไม้พุ่ม"),
IF(K135+L135&gt;=1.3,K135+L135,"เป็นไม้พุ่ม")))</f>
        <v>ยังไม่บันทึกข้อมูล</v>
      </c>
      <c r="O135" s="149" t="str">
        <f t="shared" ref="O135:O198" si="18">IF(AND(ISNUMBER(J135),ISNUMBER(N135)),0.0396*(((J135)*N135))^0.933,"ข้อมูลไม่ถูกต้อง")</f>
        <v>ข้อมูลไม่ถูกต้อง</v>
      </c>
      <c r="P135" s="149" t="str">
        <f t="shared" ref="P135:P198" si="19">IF(AND(ISNUMBER(J135),ISNUMBER(N135)),0.00349*(((J135^2)*N135))^1.03,"ข้อมูลไม่ถูกต้อง")</f>
        <v>ข้อมูลไม่ถูกต้อง</v>
      </c>
      <c r="Q135" s="149" t="str">
        <f t="shared" ref="Q135:Q198" si="20">IF(AND(ISNUMBER(O135),ISNUMBER(P135)),(1/((28/(O135+P135))+0.025)),"ข้อมูลไม่ถูกต้อง")</f>
        <v>ข้อมูลไม่ถูกต้อง</v>
      </c>
      <c r="R135" s="149" t="str">
        <f t="shared" ref="R135:R198" si="21">IF(AND(O135&lt;&gt;"ข้อมูลไม่ถูกต้อง",P135&lt;&gt;"ข้อมูลไม่ถูกต้อง",Q135&lt;&gt;"ข้อมูลไม่ถูกต้อง"),O135+P135+Q135,"ข้อมูลไม่ถูกต้อง")</f>
        <v>ข้อมูลไม่ถูกต้อง</v>
      </c>
      <c r="S135" s="149" t="str">
        <f>IF(ISNUMBER(R135),
IF(H$2=ตัวเลือก!A$30,"ยังไม่บันทึกข้อมูล",R135*0.27),"ข้อมูลไม่ถูกต้อง")</f>
        <v>ข้อมูลไม่ถูกต้อง</v>
      </c>
      <c r="T135" s="149" t="str">
        <f t="shared" ref="T135:T198" si="22">IF(AND(ISNUMBER(R135),ISNUMBER(S135)),R135+S135,"ข้อมูลไม่ถูกต้อง")</f>
        <v>ข้อมูลไม่ถูกต้อง</v>
      </c>
      <c r="U135" s="149" t="str">
        <f>IF(ISNUMBER(R135),
IF(H$2=ตัวเลือก!A$30,"ยังไม่บันทึกข้อมูล",R135*0.47),"ข้อมูลไม่ถูกต้อง")</f>
        <v>ข้อมูลไม่ถูกต้อง</v>
      </c>
      <c r="V135" s="149" t="str">
        <f>IF(ISNUMBER(S135),
IF(H$2=ตัวเลือก!A$30,"ยังไม่บันทึกข้อมูล",S135*0.47),"ข้อมูลไม่ถูกต้อง")</f>
        <v>ข้อมูลไม่ถูกต้อง</v>
      </c>
      <c r="W135" s="149" t="str">
        <f t="shared" ref="W135:W198" si="23">IF(AND(ISNUMBER(U135),ISNUMBER(V135)),((U135+V135)/1000),"ข้อมูลไม่ถูกต้อง")</f>
        <v>ข้อมูลไม่ถูกต้อง</v>
      </c>
      <c r="X135" s="148" t="str">
        <f t="shared" si="16"/>
        <v>ข้อมูลไม่ถูกต้อง</v>
      </c>
      <c r="Y135" s="38"/>
      <c r="Z135" s="38"/>
      <c r="AA135" s="38"/>
    </row>
    <row r="136" spans="1:27" ht="24" customHeight="1" x14ac:dyDescent="0.45">
      <c r="A136" s="289">
        <v>131</v>
      </c>
      <c r="B136" s="289"/>
      <c r="C136" s="289"/>
      <c r="D136" s="289"/>
      <c r="E136" s="289"/>
      <c r="F136" s="293"/>
      <c r="G136" s="293"/>
      <c r="H136" s="291"/>
      <c r="I136" s="289"/>
      <c r="J136" s="292" t="str">
        <f t="shared" si="17"/>
        <v>รอข้อมูลคอลัมน์ H</v>
      </c>
      <c r="K136" s="291"/>
      <c r="L136" s="291"/>
      <c r="M136" s="291"/>
      <c r="N136" s="196" t="str" cm="1">
        <f t="array" ref="N136">IF(AND(K136:M136=""),"ยังไม่บันทึกข้อมูล",
IF(M136&lt;&gt;"",
IF(M136&gt;=1.3,M136,"เป็นไม้พุ่ม"),
IF(K136+L136&gt;=1.3,K136+L136,"เป็นไม้พุ่ม")))</f>
        <v>ยังไม่บันทึกข้อมูล</v>
      </c>
      <c r="O136" s="149" t="str">
        <f t="shared" si="18"/>
        <v>ข้อมูลไม่ถูกต้อง</v>
      </c>
      <c r="P136" s="149" t="str">
        <f t="shared" si="19"/>
        <v>ข้อมูลไม่ถูกต้อง</v>
      </c>
      <c r="Q136" s="149" t="str">
        <f t="shared" si="20"/>
        <v>ข้อมูลไม่ถูกต้อง</v>
      </c>
      <c r="R136" s="149" t="str">
        <f t="shared" si="21"/>
        <v>ข้อมูลไม่ถูกต้อง</v>
      </c>
      <c r="S136" s="149" t="str">
        <f>IF(ISNUMBER(R136),
IF(H$2=ตัวเลือก!A$30,"ยังไม่บันทึกข้อมูล",R136*0.27),"ข้อมูลไม่ถูกต้อง")</f>
        <v>ข้อมูลไม่ถูกต้อง</v>
      </c>
      <c r="T136" s="149" t="str">
        <f t="shared" si="22"/>
        <v>ข้อมูลไม่ถูกต้อง</v>
      </c>
      <c r="U136" s="149" t="str">
        <f>IF(ISNUMBER(R136),
IF(H$2=ตัวเลือก!A$30,"ยังไม่บันทึกข้อมูล",R136*0.47),"ข้อมูลไม่ถูกต้อง")</f>
        <v>ข้อมูลไม่ถูกต้อง</v>
      </c>
      <c r="V136" s="149" t="str">
        <f>IF(ISNUMBER(S136),
IF(H$2=ตัวเลือก!A$30,"ยังไม่บันทึกข้อมูล",S136*0.47),"ข้อมูลไม่ถูกต้อง")</f>
        <v>ข้อมูลไม่ถูกต้อง</v>
      </c>
      <c r="W136" s="149" t="str">
        <f t="shared" si="23"/>
        <v>ข้อมูลไม่ถูกต้อง</v>
      </c>
      <c r="X136" s="148" t="str">
        <f t="shared" si="16"/>
        <v>ข้อมูลไม่ถูกต้อง</v>
      </c>
      <c r="Y136" s="38"/>
      <c r="Z136" s="38"/>
      <c r="AA136" s="38"/>
    </row>
    <row r="137" spans="1:27" ht="24" customHeight="1" x14ac:dyDescent="0.45">
      <c r="A137" s="289">
        <v>132</v>
      </c>
      <c r="B137" s="289"/>
      <c r="C137" s="289"/>
      <c r="D137" s="289"/>
      <c r="E137" s="289"/>
      <c r="F137" s="293"/>
      <c r="G137" s="293"/>
      <c r="H137" s="291"/>
      <c r="I137" s="289"/>
      <c r="J137" s="292" t="str">
        <f t="shared" si="17"/>
        <v>รอข้อมูลคอลัมน์ H</v>
      </c>
      <c r="K137" s="291"/>
      <c r="L137" s="291"/>
      <c r="M137" s="291"/>
      <c r="N137" s="196" t="str" cm="1">
        <f t="array" ref="N137">IF(AND(K137:M137=""),"ยังไม่บันทึกข้อมูล",
IF(M137&lt;&gt;"",
IF(M137&gt;=1.3,M137,"เป็นไม้พุ่ม"),
IF(K137+L137&gt;=1.3,K137+L137,"เป็นไม้พุ่ม")))</f>
        <v>ยังไม่บันทึกข้อมูล</v>
      </c>
      <c r="O137" s="149" t="str">
        <f t="shared" si="18"/>
        <v>ข้อมูลไม่ถูกต้อง</v>
      </c>
      <c r="P137" s="149" t="str">
        <f t="shared" si="19"/>
        <v>ข้อมูลไม่ถูกต้อง</v>
      </c>
      <c r="Q137" s="149" t="str">
        <f t="shared" si="20"/>
        <v>ข้อมูลไม่ถูกต้อง</v>
      </c>
      <c r="R137" s="149" t="str">
        <f t="shared" si="21"/>
        <v>ข้อมูลไม่ถูกต้อง</v>
      </c>
      <c r="S137" s="149" t="str">
        <f>IF(ISNUMBER(R137),
IF(H$2=ตัวเลือก!A$30,"ยังไม่บันทึกข้อมูล",R137*0.27),"ข้อมูลไม่ถูกต้อง")</f>
        <v>ข้อมูลไม่ถูกต้อง</v>
      </c>
      <c r="T137" s="149" t="str">
        <f t="shared" si="22"/>
        <v>ข้อมูลไม่ถูกต้อง</v>
      </c>
      <c r="U137" s="149" t="str">
        <f>IF(ISNUMBER(R137),
IF(H$2=ตัวเลือก!A$30,"ยังไม่บันทึกข้อมูล",R137*0.47),"ข้อมูลไม่ถูกต้อง")</f>
        <v>ข้อมูลไม่ถูกต้อง</v>
      </c>
      <c r="V137" s="149" t="str">
        <f>IF(ISNUMBER(S137),
IF(H$2=ตัวเลือก!A$30,"ยังไม่บันทึกข้อมูล",S137*0.47),"ข้อมูลไม่ถูกต้อง")</f>
        <v>ข้อมูลไม่ถูกต้อง</v>
      </c>
      <c r="W137" s="149" t="str">
        <f t="shared" si="23"/>
        <v>ข้อมูลไม่ถูกต้อง</v>
      </c>
      <c r="X137" s="148" t="str">
        <f t="shared" si="16"/>
        <v>ข้อมูลไม่ถูกต้อง</v>
      </c>
      <c r="Y137" s="38"/>
      <c r="Z137" s="38"/>
      <c r="AA137" s="38"/>
    </row>
    <row r="138" spans="1:27" ht="24" customHeight="1" x14ac:dyDescent="0.45">
      <c r="A138" s="289">
        <v>133</v>
      </c>
      <c r="B138" s="289"/>
      <c r="C138" s="289"/>
      <c r="D138" s="289"/>
      <c r="E138" s="289"/>
      <c r="F138" s="293"/>
      <c r="G138" s="293"/>
      <c r="H138" s="291"/>
      <c r="I138" s="289"/>
      <c r="J138" s="292" t="str">
        <f t="shared" si="17"/>
        <v>รอข้อมูลคอลัมน์ H</v>
      </c>
      <c r="K138" s="291"/>
      <c r="L138" s="291"/>
      <c r="M138" s="291"/>
      <c r="N138" s="196" t="str" cm="1">
        <f t="array" ref="N138">IF(AND(K138:M138=""),"ยังไม่บันทึกข้อมูล",
IF(M138&lt;&gt;"",
IF(M138&gt;=1.3,M138,"เป็นไม้พุ่ม"),
IF(K138+L138&gt;=1.3,K138+L138,"เป็นไม้พุ่ม")))</f>
        <v>ยังไม่บันทึกข้อมูล</v>
      </c>
      <c r="O138" s="149" t="str">
        <f t="shared" si="18"/>
        <v>ข้อมูลไม่ถูกต้อง</v>
      </c>
      <c r="P138" s="149" t="str">
        <f t="shared" si="19"/>
        <v>ข้อมูลไม่ถูกต้อง</v>
      </c>
      <c r="Q138" s="149" t="str">
        <f t="shared" si="20"/>
        <v>ข้อมูลไม่ถูกต้อง</v>
      </c>
      <c r="R138" s="149" t="str">
        <f t="shared" si="21"/>
        <v>ข้อมูลไม่ถูกต้อง</v>
      </c>
      <c r="S138" s="149" t="str">
        <f>IF(ISNUMBER(R138),
IF(H$2=ตัวเลือก!A$30,"ยังไม่บันทึกข้อมูล",R138*0.27),"ข้อมูลไม่ถูกต้อง")</f>
        <v>ข้อมูลไม่ถูกต้อง</v>
      </c>
      <c r="T138" s="149" t="str">
        <f t="shared" si="22"/>
        <v>ข้อมูลไม่ถูกต้อง</v>
      </c>
      <c r="U138" s="149" t="str">
        <f>IF(ISNUMBER(R138),
IF(H$2=ตัวเลือก!A$30,"ยังไม่บันทึกข้อมูล",R138*0.47),"ข้อมูลไม่ถูกต้อง")</f>
        <v>ข้อมูลไม่ถูกต้อง</v>
      </c>
      <c r="V138" s="149" t="str">
        <f>IF(ISNUMBER(S138),
IF(H$2=ตัวเลือก!A$30,"ยังไม่บันทึกข้อมูล",S138*0.47),"ข้อมูลไม่ถูกต้อง")</f>
        <v>ข้อมูลไม่ถูกต้อง</v>
      </c>
      <c r="W138" s="149" t="str">
        <f t="shared" si="23"/>
        <v>ข้อมูลไม่ถูกต้อง</v>
      </c>
      <c r="X138" s="148" t="str">
        <f t="shared" si="16"/>
        <v>ข้อมูลไม่ถูกต้อง</v>
      </c>
      <c r="Y138" s="38"/>
      <c r="Z138" s="38"/>
      <c r="AA138" s="38"/>
    </row>
    <row r="139" spans="1:27" ht="24" customHeight="1" x14ac:dyDescent="0.45">
      <c r="A139" s="289">
        <v>134</v>
      </c>
      <c r="B139" s="289"/>
      <c r="C139" s="289"/>
      <c r="D139" s="289"/>
      <c r="E139" s="289"/>
      <c r="F139" s="293"/>
      <c r="G139" s="293"/>
      <c r="H139" s="291"/>
      <c r="I139" s="289"/>
      <c r="J139" s="292" t="str">
        <f t="shared" si="17"/>
        <v>รอข้อมูลคอลัมน์ H</v>
      </c>
      <c r="K139" s="291"/>
      <c r="L139" s="291"/>
      <c r="M139" s="291"/>
      <c r="N139" s="196" t="str" cm="1">
        <f t="array" ref="N139">IF(AND(K139:M139=""),"ยังไม่บันทึกข้อมูล",
IF(M139&lt;&gt;"",
IF(M139&gt;=1.3,M139,"เป็นไม้พุ่ม"),
IF(K139+L139&gt;=1.3,K139+L139,"เป็นไม้พุ่ม")))</f>
        <v>ยังไม่บันทึกข้อมูล</v>
      </c>
      <c r="O139" s="149" t="str">
        <f t="shared" si="18"/>
        <v>ข้อมูลไม่ถูกต้อง</v>
      </c>
      <c r="P139" s="149" t="str">
        <f t="shared" si="19"/>
        <v>ข้อมูลไม่ถูกต้อง</v>
      </c>
      <c r="Q139" s="149" t="str">
        <f t="shared" si="20"/>
        <v>ข้อมูลไม่ถูกต้อง</v>
      </c>
      <c r="R139" s="149" t="str">
        <f t="shared" si="21"/>
        <v>ข้อมูลไม่ถูกต้อง</v>
      </c>
      <c r="S139" s="149" t="str">
        <f>IF(ISNUMBER(R139),
IF(H$2=ตัวเลือก!A$30,"ยังไม่บันทึกข้อมูล",R139*0.27),"ข้อมูลไม่ถูกต้อง")</f>
        <v>ข้อมูลไม่ถูกต้อง</v>
      </c>
      <c r="T139" s="149" t="str">
        <f t="shared" si="22"/>
        <v>ข้อมูลไม่ถูกต้อง</v>
      </c>
      <c r="U139" s="149" t="str">
        <f>IF(ISNUMBER(R139),
IF(H$2=ตัวเลือก!A$30,"ยังไม่บันทึกข้อมูล",R139*0.47),"ข้อมูลไม่ถูกต้อง")</f>
        <v>ข้อมูลไม่ถูกต้อง</v>
      </c>
      <c r="V139" s="149" t="str">
        <f>IF(ISNUMBER(S139),
IF(H$2=ตัวเลือก!A$30,"ยังไม่บันทึกข้อมูล",S139*0.47),"ข้อมูลไม่ถูกต้อง")</f>
        <v>ข้อมูลไม่ถูกต้อง</v>
      </c>
      <c r="W139" s="149" t="str">
        <f t="shared" si="23"/>
        <v>ข้อมูลไม่ถูกต้อง</v>
      </c>
      <c r="X139" s="148" t="str">
        <f t="shared" si="16"/>
        <v>ข้อมูลไม่ถูกต้อง</v>
      </c>
      <c r="Y139" s="38"/>
      <c r="Z139" s="38"/>
      <c r="AA139" s="38"/>
    </row>
    <row r="140" spans="1:27" ht="24" customHeight="1" x14ac:dyDescent="0.45">
      <c r="A140" s="289">
        <v>135</v>
      </c>
      <c r="B140" s="289"/>
      <c r="C140" s="289"/>
      <c r="D140" s="289"/>
      <c r="E140" s="289"/>
      <c r="F140" s="293"/>
      <c r="G140" s="293"/>
      <c r="H140" s="291"/>
      <c r="I140" s="289"/>
      <c r="J140" s="292" t="str">
        <f t="shared" si="17"/>
        <v>รอข้อมูลคอลัมน์ H</v>
      </c>
      <c r="K140" s="291"/>
      <c r="L140" s="291"/>
      <c r="M140" s="291"/>
      <c r="N140" s="196" t="str" cm="1">
        <f t="array" ref="N140">IF(AND(K140:M140=""),"ยังไม่บันทึกข้อมูล",
IF(M140&lt;&gt;"",
IF(M140&gt;=1.3,M140,"เป็นไม้พุ่ม"),
IF(K140+L140&gt;=1.3,K140+L140,"เป็นไม้พุ่ม")))</f>
        <v>ยังไม่บันทึกข้อมูล</v>
      </c>
      <c r="O140" s="149" t="str">
        <f t="shared" si="18"/>
        <v>ข้อมูลไม่ถูกต้อง</v>
      </c>
      <c r="P140" s="149" t="str">
        <f t="shared" si="19"/>
        <v>ข้อมูลไม่ถูกต้อง</v>
      </c>
      <c r="Q140" s="149" t="str">
        <f t="shared" si="20"/>
        <v>ข้อมูลไม่ถูกต้อง</v>
      </c>
      <c r="R140" s="149" t="str">
        <f t="shared" si="21"/>
        <v>ข้อมูลไม่ถูกต้อง</v>
      </c>
      <c r="S140" s="149" t="str">
        <f>IF(ISNUMBER(R140),
IF(H$2=ตัวเลือก!A$30,"ยังไม่บันทึกข้อมูล",R140*0.27),"ข้อมูลไม่ถูกต้อง")</f>
        <v>ข้อมูลไม่ถูกต้อง</v>
      </c>
      <c r="T140" s="149" t="str">
        <f t="shared" si="22"/>
        <v>ข้อมูลไม่ถูกต้อง</v>
      </c>
      <c r="U140" s="149" t="str">
        <f>IF(ISNUMBER(R140),
IF(H$2=ตัวเลือก!A$30,"ยังไม่บันทึกข้อมูล",R140*0.47),"ข้อมูลไม่ถูกต้อง")</f>
        <v>ข้อมูลไม่ถูกต้อง</v>
      </c>
      <c r="V140" s="149" t="str">
        <f>IF(ISNUMBER(S140),
IF(H$2=ตัวเลือก!A$30,"ยังไม่บันทึกข้อมูล",S140*0.47),"ข้อมูลไม่ถูกต้อง")</f>
        <v>ข้อมูลไม่ถูกต้อง</v>
      </c>
      <c r="W140" s="149" t="str">
        <f t="shared" si="23"/>
        <v>ข้อมูลไม่ถูกต้อง</v>
      </c>
      <c r="X140" s="148" t="str">
        <f t="shared" ref="X140:X203" si="24">IF(ISNUMBER(W140),W140*(44/12),"ข้อมูลไม่ถูกต้อง")</f>
        <v>ข้อมูลไม่ถูกต้อง</v>
      </c>
      <c r="Y140" s="38"/>
      <c r="Z140" s="38"/>
      <c r="AA140" s="38"/>
    </row>
    <row r="141" spans="1:27" ht="24" customHeight="1" x14ac:dyDescent="0.45">
      <c r="A141" s="289">
        <v>136</v>
      </c>
      <c r="B141" s="289"/>
      <c r="C141" s="289"/>
      <c r="D141" s="289"/>
      <c r="E141" s="289"/>
      <c r="F141" s="293"/>
      <c r="G141" s="293"/>
      <c r="H141" s="291"/>
      <c r="I141" s="289"/>
      <c r="J141" s="292" t="str">
        <f t="shared" si="17"/>
        <v>รอข้อมูลคอลัมน์ H</v>
      </c>
      <c r="K141" s="291"/>
      <c r="L141" s="291"/>
      <c r="M141" s="291"/>
      <c r="N141" s="196" t="str" cm="1">
        <f t="array" ref="N141">IF(AND(K141:M141=""),"ยังไม่บันทึกข้อมูล",
IF(M141&lt;&gt;"",
IF(M141&gt;=1.3,M141,"เป็นไม้พุ่ม"),
IF(K141+L141&gt;=1.3,K141+L141,"เป็นไม้พุ่ม")))</f>
        <v>ยังไม่บันทึกข้อมูล</v>
      </c>
      <c r="O141" s="149" t="str">
        <f t="shared" si="18"/>
        <v>ข้อมูลไม่ถูกต้อง</v>
      </c>
      <c r="P141" s="149" t="str">
        <f t="shared" si="19"/>
        <v>ข้อมูลไม่ถูกต้อง</v>
      </c>
      <c r="Q141" s="149" t="str">
        <f t="shared" si="20"/>
        <v>ข้อมูลไม่ถูกต้อง</v>
      </c>
      <c r="R141" s="149" t="str">
        <f t="shared" si="21"/>
        <v>ข้อมูลไม่ถูกต้อง</v>
      </c>
      <c r="S141" s="149" t="str">
        <f>IF(ISNUMBER(R141),
IF(H$2=ตัวเลือก!A$30,"ยังไม่บันทึกข้อมูล",R141*0.27),"ข้อมูลไม่ถูกต้อง")</f>
        <v>ข้อมูลไม่ถูกต้อง</v>
      </c>
      <c r="T141" s="149" t="str">
        <f t="shared" si="22"/>
        <v>ข้อมูลไม่ถูกต้อง</v>
      </c>
      <c r="U141" s="149" t="str">
        <f>IF(ISNUMBER(R141),
IF(H$2=ตัวเลือก!A$30,"ยังไม่บันทึกข้อมูล",R141*0.47),"ข้อมูลไม่ถูกต้อง")</f>
        <v>ข้อมูลไม่ถูกต้อง</v>
      </c>
      <c r="V141" s="149" t="str">
        <f>IF(ISNUMBER(S141),
IF(H$2=ตัวเลือก!A$30,"ยังไม่บันทึกข้อมูล",S141*0.47),"ข้อมูลไม่ถูกต้อง")</f>
        <v>ข้อมูลไม่ถูกต้อง</v>
      </c>
      <c r="W141" s="149" t="str">
        <f t="shared" si="23"/>
        <v>ข้อมูลไม่ถูกต้อง</v>
      </c>
      <c r="X141" s="148" t="str">
        <f t="shared" si="24"/>
        <v>ข้อมูลไม่ถูกต้อง</v>
      </c>
      <c r="Y141" s="38"/>
      <c r="Z141" s="38"/>
      <c r="AA141" s="38"/>
    </row>
    <row r="142" spans="1:27" ht="24" customHeight="1" x14ac:dyDescent="0.45">
      <c r="A142" s="289">
        <v>137</v>
      </c>
      <c r="B142" s="289"/>
      <c r="C142" s="289"/>
      <c r="D142" s="289"/>
      <c r="E142" s="289"/>
      <c r="F142" s="293"/>
      <c r="G142" s="293"/>
      <c r="H142" s="291"/>
      <c r="I142" s="289"/>
      <c r="J142" s="292" t="str">
        <f t="shared" si="17"/>
        <v>รอข้อมูลคอลัมน์ H</v>
      </c>
      <c r="K142" s="291"/>
      <c r="L142" s="291"/>
      <c r="M142" s="291"/>
      <c r="N142" s="196" t="str" cm="1">
        <f t="array" ref="N142">IF(AND(K142:M142=""),"ยังไม่บันทึกข้อมูล",
IF(M142&lt;&gt;"",
IF(M142&gt;=1.3,M142,"เป็นไม้พุ่ม"),
IF(K142+L142&gt;=1.3,K142+L142,"เป็นไม้พุ่ม")))</f>
        <v>ยังไม่บันทึกข้อมูล</v>
      </c>
      <c r="O142" s="149" t="str">
        <f t="shared" si="18"/>
        <v>ข้อมูลไม่ถูกต้อง</v>
      </c>
      <c r="P142" s="149" t="str">
        <f t="shared" si="19"/>
        <v>ข้อมูลไม่ถูกต้อง</v>
      </c>
      <c r="Q142" s="149" t="str">
        <f t="shared" si="20"/>
        <v>ข้อมูลไม่ถูกต้อง</v>
      </c>
      <c r="R142" s="149" t="str">
        <f t="shared" si="21"/>
        <v>ข้อมูลไม่ถูกต้อง</v>
      </c>
      <c r="S142" s="149" t="str">
        <f>IF(ISNUMBER(R142),
IF(H$2=ตัวเลือก!A$30,"ยังไม่บันทึกข้อมูล",R142*0.27),"ข้อมูลไม่ถูกต้อง")</f>
        <v>ข้อมูลไม่ถูกต้อง</v>
      </c>
      <c r="T142" s="149" t="str">
        <f t="shared" si="22"/>
        <v>ข้อมูลไม่ถูกต้อง</v>
      </c>
      <c r="U142" s="149" t="str">
        <f>IF(ISNUMBER(R142),
IF(H$2=ตัวเลือก!A$30,"ยังไม่บันทึกข้อมูล",R142*0.47),"ข้อมูลไม่ถูกต้อง")</f>
        <v>ข้อมูลไม่ถูกต้อง</v>
      </c>
      <c r="V142" s="149" t="str">
        <f>IF(ISNUMBER(S142),
IF(H$2=ตัวเลือก!A$30,"ยังไม่บันทึกข้อมูล",S142*0.47),"ข้อมูลไม่ถูกต้อง")</f>
        <v>ข้อมูลไม่ถูกต้อง</v>
      </c>
      <c r="W142" s="149" t="str">
        <f t="shared" si="23"/>
        <v>ข้อมูลไม่ถูกต้อง</v>
      </c>
      <c r="X142" s="148" t="str">
        <f t="shared" si="24"/>
        <v>ข้อมูลไม่ถูกต้อง</v>
      </c>
      <c r="Y142" s="38"/>
      <c r="Z142" s="38"/>
      <c r="AA142" s="38"/>
    </row>
    <row r="143" spans="1:27" ht="24" customHeight="1" x14ac:dyDescent="0.45">
      <c r="A143" s="289">
        <v>138</v>
      </c>
      <c r="B143" s="289"/>
      <c r="C143" s="289"/>
      <c r="D143" s="289"/>
      <c r="E143" s="289"/>
      <c r="F143" s="293"/>
      <c r="G143" s="293"/>
      <c r="H143" s="291"/>
      <c r="I143" s="289"/>
      <c r="J143" s="292" t="str">
        <f t="shared" ref="J143:J206" si="25">IF(H143="","รอข้อมูลคอลัมน์ H",
IF(H143/PI()&gt;=4.5,H143/PI(),"ไม่นำมาคำนวณ"))</f>
        <v>รอข้อมูลคอลัมน์ H</v>
      </c>
      <c r="K143" s="291"/>
      <c r="L143" s="291"/>
      <c r="M143" s="291"/>
      <c r="N143" s="196" t="str" cm="1">
        <f t="array" ref="N143">IF(AND(K143:M143=""),"ยังไม่บันทึกข้อมูล",
IF(M143&lt;&gt;"",
IF(M143&gt;=1.3,M143,"เป็นไม้พุ่ม"),
IF(K143+L143&gt;=1.3,K143+L143,"เป็นไม้พุ่ม")))</f>
        <v>ยังไม่บันทึกข้อมูล</v>
      </c>
      <c r="O143" s="149" t="str">
        <f t="shared" si="18"/>
        <v>ข้อมูลไม่ถูกต้อง</v>
      </c>
      <c r="P143" s="149" t="str">
        <f t="shared" si="19"/>
        <v>ข้อมูลไม่ถูกต้อง</v>
      </c>
      <c r="Q143" s="149" t="str">
        <f t="shared" si="20"/>
        <v>ข้อมูลไม่ถูกต้อง</v>
      </c>
      <c r="R143" s="149" t="str">
        <f t="shared" si="21"/>
        <v>ข้อมูลไม่ถูกต้อง</v>
      </c>
      <c r="S143" s="149" t="str">
        <f>IF(ISNUMBER(R143),
IF(H$2=ตัวเลือก!A$30,"ยังไม่บันทึกข้อมูล",R143*0.27),"ข้อมูลไม่ถูกต้อง")</f>
        <v>ข้อมูลไม่ถูกต้อง</v>
      </c>
      <c r="T143" s="149" t="str">
        <f t="shared" si="22"/>
        <v>ข้อมูลไม่ถูกต้อง</v>
      </c>
      <c r="U143" s="149" t="str">
        <f>IF(ISNUMBER(R143),
IF(H$2=ตัวเลือก!A$30,"ยังไม่บันทึกข้อมูล",R143*0.47),"ข้อมูลไม่ถูกต้อง")</f>
        <v>ข้อมูลไม่ถูกต้อง</v>
      </c>
      <c r="V143" s="149" t="str">
        <f>IF(ISNUMBER(S143),
IF(H$2=ตัวเลือก!A$30,"ยังไม่บันทึกข้อมูล",S143*0.47),"ข้อมูลไม่ถูกต้อง")</f>
        <v>ข้อมูลไม่ถูกต้อง</v>
      </c>
      <c r="W143" s="149" t="str">
        <f t="shared" si="23"/>
        <v>ข้อมูลไม่ถูกต้อง</v>
      </c>
      <c r="X143" s="148" t="str">
        <f t="shared" si="24"/>
        <v>ข้อมูลไม่ถูกต้อง</v>
      </c>
      <c r="Y143" s="38"/>
      <c r="Z143" s="38"/>
      <c r="AA143" s="38"/>
    </row>
    <row r="144" spans="1:27" ht="24" customHeight="1" x14ac:dyDescent="0.45">
      <c r="A144" s="289">
        <v>139</v>
      </c>
      <c r="B144" s="289"/>
      <c r="C144" s="289"/>
      <c r="D144" s="289"/>
      <c r="E144" s="289"/>
      <c r="F144" s="293"/>
      <c r="G144" s="293"/>
      <c r="H144" s="291"/>
      <c r="I144" s="289"/>
      <c r="J144" s="292" t="str">
        <f t="shared" si="25"/>
        <v>รอข้อมูลคอลัมน์ H</v>
      </c>
      <c r="K144" s="291"/>
      <c r="L144" s="291"/>
      <c r="M144" s="291"/>
      <c r="N144" s="196" t="str" cm="1">
        <f t="array" ref="N144">IF(AND(K144:M144=""),"ยังไม่บันทึกข้อมูล",
IF(M144&lt;&gt;"",
IF(M144&gt;=1.3,M144,"เป็นไม้พุ่ม"),
IF(K144+L144&gt;=1.3,K144+L144,"เป็นไม้พุ่ม")))</f>
        <v>ยังไม่บันทึกข้อมูล</v>
      </c>
      <c r="O144" s="149" t="str">
        <f t="shared" si="18"/>
        <v>ข้อมูลไม่ถูกต้อง</v>
      </c>
      <c r="P144" s="149" t="str">
        <f t="shared" si="19"/>
        <v>ข้อมูลไม่ถูกต้อง</v>
      </c>
      <c r="Q144" s="149" t="str">
        <f t="shared" si="20"/>
        <v>ข้อมูลไม่ถูกต้อง</v>
      </c>
      <c r="R144" s="149" t="str">
        <f t="shared" si="21"/>
        <v>ข้อมูลไม่ถูกต้อง</v>
      </c>
      <c r="S144" s="149" t="str">
        <f>IF(ISNUMBER(R144),
IF(H$2=ตัวเลือก!A$30,"ยังไม่บันทึกข้อมูล",R144*0.27),"ข้อมูลไม่ถูกต้อง")</f>
        <v>ข้อมูลไม่ถูกต้อง</v>
      </c>
      <c r="T144" s="149" t="str">
        <f t="shared" si="22"/>
        <v>ข้อมูลไม่ถูกต้อง</v>
      </c>
      <c r="U144" s="149" t="str">
        <f>IF(ISNUMBER(R144),
IF(H$2=ตัวเลือก!A$30,"ยังไม่บันทึกข้อมูล",R144*0.47),"ข้อมูลไม่ถูกต้อง")</f>
        <v>ข้อมูลไม่ถูกต้อง</v>
      </c>
      <c r="V144" s="149" t="str">
        <f>IF(ISNUMBER(S144),
IF(H$2=ตัวเลือก!A$30,"ยังไม่บันทึกข้อมูล",S144*0.47),"ข้อมูลไม่ถูกต้อง")</f>
        <v>ข้อมูลไม่ถูกต้อง</v>
      </c>
      <c r="W144" s="149" t="str">
        <f t="shared" si="23"/>
        <v>ข้อมูลไม่ถูกต้อง</v>
      </c>
      <c r="X144" s="148" t="str">
        <f t="shared" si="24"/>
        <v>ข้อมูลไม่ถูกต้อง</v>
      </c>
      <c r="Y144" s="38"/>
      <c r="Z144" s="38"/>
      <c r="AA144" s="38"/>
    </row>
    <row r="145" spans="1:27" ht="24" customHeight="1" x14ac:dyDescent="0.45">
      <c r="A145" s="289">
        <v>140</v>
      </c>
      <c r="B145" s="289"/>
      <c r="C145" s="289"/>
      <c r="D145" s="289"/>
      <c r="E145" s="289"/>
      <c r="F145" s="293"/>
      <c r="G145" s="293"/>
      <c r="H145" s="291"/>
      <c r="I145" s="289"/>
      <c r="J145" s="292" t="str">
        <f t="shared" si="25"/>
        <v>รอข้อมูลคอลัมน์ H</v>
      </c>
      <c r="K145" s="291"/>
      <c r="L145" s="291"/>
      <c r="M145" s="291"/>
      <c r="N145" s="196" t="str" cm="1">
        <f t="array" ref="N145">IF(AND(K145:M145=""),"ยังไม่บันทึกข้อมูล",
IF(M145&lt;&gt;"",
IF(M145&gt;=1.3,M145,"เป็นไม้พุ่ม"),
IF(K145+L145&gt;=1.3,K145+L145,"เป็นไม้พุ่ม")))</f>
        <v>ยังไม่บันทึกข้อมูล</v>
      </c>
      <c r="O145" s="149" t="str">
        <f t="shared" si="18"/>
        <v>ข้อมูลไม่ถูกต้อง</v>
      </c>
      <c r="P145" s="149" t="str">
        <f t="shared" si="19"/>
        <v>ข้อมูลไม่ถูกต้อง</v>
      </c>
      <c r="Q145" s="149" t="str">
        <f t="shared" si="20"/>
        <v>ข้อมูลไม่ถูกต้อง</v>
      </c>
      <c r="R145" s="149" t="str">
        <f t="shared" si="21"/>
        <v>ข้อมูลไม่ถูกต้อง</v>
      </c>
      <c r="S145" s="149" t="str">
        <f>IF(ISNUMBER(R145),
IF(H$2=ตัวเลือก!A$30,"ยังไม่บันทึกข้อมูล",R145*0.27),"ข้อมูลไม่ถูกต้อง")</f>
        <v>ข้อมูลไม่ถูกต้อง</v>
      </c>
      <c r="T145" s="149" t="str">
        <f t="shared" si="22"/>
        <v>ข้อมูลไม่ถูกต้อง</v>
      </c>
      <c r="U145" s="149" t="str">
        <f>IF(ISNUMBER(R145),
IF(H$2=ตัวเลือก!A$30,"ยังไม่บันทึกข้อมูล",R145*0.47),"ข้อมูลไม่ถูกต้อง")</f>
        <v>ข้อมูลไม่ถูกต้อง</v>
      </c>
      <c r="V145" s="149" t="str">
        <f>IF(ISNUMBER(S145),
IF(H$2=ตัวเลือก!A$30,"ยังไม่บันทึกข้อมูล",S145*0.47),"ข้อมูลไม่ถูกต้อง")</f>
        <v>ข้อมูลไม่ถูกต้อง</v>
      </c>
      <c r="W145" s="149" t="str">
        <f t="shared" si="23"/>
        <v>ข้อมูลไม่ถูกต้อง</v>
      </c>
      <c r="X145" s="148" t="str">
        <f t="shared" si="24"/>
        <v>ข้อมูลไม่ถูกต้อง</v>
      </c>
      <c r="Y145" s="38"/>
      <c r="Z145" s="38"/>
      <c r="AA145" s="38"/>
    </row>
    <row r="146" spans="1:27" ht="24" customHeight="1" x14ac:dyDescent="0.45">
      <c r="A146" s="289">
        <v>141</v>
      </c>
      <c r="B146" s="289"/>
      <c r="C146" s="289"/>
      <c r="D146" s="289"/>
      <c r="E146" s="289"/>
      <c r="F146" s="293"/>
      <c r="G146" s="293"/>
      <c r="H146" s="291"/>
      <c r="I146" s="289"/>
      <c r="J146" s="292" t="str">
        <f t="shared" si="25"/>
        <v>รอข้อมูลคอลัมน์ H</v>
      </c>
      <c r="K146" s="291"/>
      <c r="L146" s="291"/>
      <c r="M146" s="291"/>
      <c r="N146" s="196" t="str" cm="1">
        <f t="array" ref="N146">IF(AND(K146:M146=""),"ยังไม่บันทึกข้อมูล",
IF(M146&lt;&gt;"",
IF(M146&gt;=1.3,M146,"เป็นไม้พุ่ม"),
IF(K146+L146&gt;=1.3,K146+L146,"เป็นไม้พุ่ม")))</f>
        <v>ยังไม่บันทึกข้อมูล</v>
      </c>
      <c r="O146" s="149" t="str">
        <f t="shared" si="18"/>
        <v>ข้อมูลไม่ถูกต้อง</v>
      </c>
      <c r="P146" s="149" t="str">
        <f t="shared" si="19"/>
        <v>ข้อมูลไม่ถูกต้อง</v>
      </c>
      <c r="Q146" s="149" t="str">
        <f t="shared" si="20"/>
        <v>ข้อมูลไม่ถูกต้อง</v>
      </c>
      <c r="R146" s="149" t="str">
        <f t="shared" si="21"/>
        <v>ข้อมูลไม่ถูกต้อง</v>
      </c>
      <c r="S146" s="149" t="str">
        <f>IF(ISNUMBER(R146),
IF(H$2=ตัวเลือก!A$30,"ยังไม่บันทึกข้อมูล",R146*0.27),"ข้อมูลไม่ถูกต้อง")</f>
        <v>ข้อมูลไม่ถูกต้อง</v>
      </c>
      <c r="T146" s="149" t="str">
        <f t="shared" si="22"/>
        <v>ข้อมูลไม่ถูกต้อง</v>
      </c>
      <c r="U146" s="149" t="str">
        <f>IF(ISNUMBER(R146),
IF(H$2=ตัวเลือก!A$30,"ยังไม่บันทึกข้อมูล",R146*0.47),"ข้อมูลไม่ถูกต้อง")</f>
        <v>ข้อมูลไม่ถูกต้อง</v>
      </c>
      <c r="V146" s="149" t="str">
        <f>IF(ISNUMBER(S146),
IF(H$2=ตัวเลือก!A$30,"ยังไม่บันทึกข้อมูล",S146*0.47),"ข้อมูลไม่ถูกต้อง")</f>
        <v>ข้อมูลไม่ถูกต้อง</v>
      </c>
      <c r="W146" s="149" t="str">
        <f t="shared" si="23"/>
        <v>ข้อมูลไม่ถูกต้อง</v>
      </c>
      <c r="X146" s="148" t="str">
        <f t="shared" si="24"/>
        <v>ข้อมูลไม่ถูกต้อง</v>
      </c>
      <c r="Y146" s="38"/>
      <c r="Z146" s="38"/>
      <c r="AA146" s="38"/>
    </row>
    <row r="147" spans="1:27" ht="24" customHeight="1" x14ac:dyDescent="0.45">
      <c r="A147" s="289">
        <v>142</v>
      </c>
      <c r="B147" s="289"/>
      <c r="C147" s="289"/>
      <c r="D147" s="289"/>
      <c r="E147" s="289"/>
      <c r="F147" s="293"/>
      <c r="G147" s="293"/>
      <c r="H147" s="291"/>
      <c r="I147" s="289"/>
      <c r="J147" s="292" t="str">
        <f t="shared" si="25"/>
        <v>รอข้อมูลคอลัมน์ H</v>
      </c>
      <c r="K147" s="291"/>
      <c r="L147" s="291"/>
      <c r="M147" s="291"/>
      <c r="N147" s="196" t="str" cm="1">
        <f t="array" ref="N147">IF(AND(K147:M147=""),"ยังไม่บันทึกข้อมูล",
IF(M147&lt;&gt;"",
IF(M147&gt;=1.3,M147,"เป็นไม้พุ่ม"),
IF(K147+L147&gt;=1.3,K147+L147,"เป็นไม้พุ่ม")))</f>
        <v>ยังไม่บันทึกข้อมูล</v>
      </c>
      <c r="O147" s="149" t="str">
        <f t="shared" si="18"/>
        <v>ข้อมูลไม่ถูกต้อง</v>
      </c>
      <c r="P147" s="149" t="str">
        <f t="shared" si="19"/>
        <v>ข้อมูลไม่ถูกต้อง</v>
      </c>
      <c r="Q147" s="149" t="str">
        <f t="shared" si="20"/>
        <v>ข้อมูลไม่ถูกต้อง</v>
      </c>
      <c r="R147" s="149" t="str">
        <f t="shared" si="21"/>
        <v>ข้อมูลไม่ถูกต้อง</v>
      </c>
      <c r="S147" s="149" t="str">
        <f>IF(ISNUMBER(R147),
IF(H$2=ตัวเลือก!A$30,"ยังไม่บันทึกข้อมูล",R147*0.27),"ข้อมูลไม่ถูกต้อง")</f>
        <v>ข้อมูลไม่ถูกต้อง</v>
      </c>
      <c r="T147" s="149" t="str">
        <f t="shared" si="22"/>
        <v>ข้อมูลไม่ถูกต้อง</v>
      </c>
      <c r="U147" s="149" t="str">
        <f>IF(ISNUMBER(R147),
IF(H$2=ตัวเลือก!A$30,"ยังไม่บันทึกข้อมูล",R147*0.47),"ข้อมูลไม่ถูกต้อง")</f>
        <v>ข้อมูลไม่ถูกต้อง</v>
      </c>
      <c r="V147" s="149" t="str">
        <f>IF(ISNUMBER(S147),
IF(H$2=ตัวเลือก!A$30,"ยังไม่บันทึกข้อมูล",S147*0.47),"ข้อมูลไม่ถูกต้อง")</f>
        <v>ข้อมูลไม่ถูกต้อง</v>
      </c>
      <c r="W147" s="149" t="str">
        <f t="shared" si="23"/>
        <v>ข้อมูลไม่ถูกต้อง</v>
      </c>
      <c r="X147" s="148" t="str">
        <f t="shared" si="24"/>
        <v>ข้อมูลไม่ถูกต้อง</v>
      </c>
      <c r="Y147" s="38"/>
      <c r="Z147" s="38"/>
      <c r="AA147" s="38"/>
    </row>
    <row r="148" spans="1:27" ht="24" customHeight="1" x14ac:dyDescent="0.45">
      <c r="A148" s="289">
        <v>143</v>
      </c>
      <c r="B148" s="289"/>
      <c r="C148" s="289"/>
      <c r="D148" s="289"/>
      <c r="E148" s="289"/>
      <c r="F148" s="293"/>
      <c r="G148" s="293"/>
      <c r="H148" s="291"/>
      <c r="I148" s="289"/>
      <c r="J148" s="292" t="str">
        <f t="shared" si="25"/>
        <v>รอข้อมูลคอลัมน์ H</v>
      </c>
      <c r="K148" s="291"/>
      <c r="L148" s="291"/>
      <c r="M148" s="291"/>
      <c r="N148" s="196" t="str" cm="1">
        <f t="array" ref="N148">IF(AND(K148:M148=""),"ยังไม่บันทึกข้อมูล",
IF(M148&lt;&gt;"",
IF(M148&gt;=1.3,M148,"เป็นไม้พุ่ม"),
IF(K148+L148&gt;=1.3,K148+L148,"เป็นไม้พุ่ม")))</f>
        <v>ยังไม่บันทึกข้อมูล</v>
      </c>
      <c r="O148" s="149" t="str">
        <f t="shared" si="18"/>
        <v>ข้อมูลไม่ถูกต้อง</v>
      </c>
      <c r="P148" s="149" t="str">
        <f t="shared" si="19"/>
        <v>ข้อมูลไม่ถูกต้อง</v>
      </c>
      <c r="Q148" s="149" t="str">
        <f t="shared" si="20"/>
        <v>ข้อมูลไม่ถูกต้อง</v>
      </c>
      <c r="R148" s="149" t="str">
        <f t="shared" si="21"/>
        <v>ข้อมูลไม่ถูกต้อง</v>
      </c>
      <c r="S148" s="149" t="str">
        <f>IF(ISNUMBER(R148),
IF(H$2=ตัวเลือก!A$30,"ยังไม่บันทึกข้อมูล",R148*0.27),"ข้อมูลไม่ถูกต้อง")</f>
        <v>ข้อมูลไม่ถูกต้อง</v>
      </c>
      <c r="T148" s="149" t="str">
        <f t="shared" si="22"/>
        <v>ข้อมูลไม่ถูกต้อง</v>
      </c>
      <c r="U148" s="149" t="str">
        <f>IF(ISNUMBER(R148),
IF(H$2=ตัวเลือก!A$30,"ยังไม่บันทึกข้อมูล",R148*0.47),"ข้อมูลไม่ถูกต้อง")</f>
        <v>ข้อมูลไม่ถูกต้อง</v>
      </c>
      <c r="V148" s="149" t="str">
        <f>IF(ISNUMBER(S148),
IF(H$2=ตัวเลือก!A$30,"ยังไม่บันทึกข้อมูล",S148*0.47),"ข้อมูลไม่ถูกต้อง")</f>
        <v>ข้อมูลไม่ถูกต้อง</v>
      </c>
      <c r="W148" s="149" t="str">
        <f t="shared" si="23"/>
        <v>ข้อมูลไม่ถูกต้อง</v>
      </c>
      <c r="X148" s="148" t="str">
        <f t="shared" si="24"/>
        <v>ข้อมูลไม่ถูกต้อง</v>
      </c>
      <c r="Y148" s="38"/>
      <c r="Z148" s="38"/>
      <c r="AA148" s="38"/>
    </row>
    <row r="149" spans="1:27" ht="24" customHeight="1" x14ac:dyDescent="0.45">
      <c r="A149" s="289">
        <v>144</v>
      </c>
      <c r="B149" s="289"/>
      <c r="C149" s="289"/>
      <c r="D149" s="289"/>
      <c r="E149" s="289"/>
      <c r="F149" s="293"/>
      <c r="G149" s="293"/>
      <c r="H149" s="291"/>
      <c r="I149" s="289"/>
      <c r="J149" s="292" t="str">
        <f t="shared" si="25"/>
        <v>รอข้อมูลคอลัมน์ H</v>
      </c>
      <c r="K149" s="291"/>
      <c r="L149" s="291"/>
      <c r="M149" s="291"/>
      <c r="N149" s="196" t="str" cm="1">
        <f t="array" ref="N149">IF(AND(K149:M149=""),"ยังไม่บันทึกข้อมูล",
IF(M149&lt;&gt;"",
IF(M149&gt;=1.3,M149,"เป็นไม้พุ่ม"),
IF(K149+L149&gt;=1.3,K149+L149,"เป็นไม้พุ่ม")))</f>
        <v>ยังไม่บันทึกข้อมูล</v>
      </c>
      <c r="O149" s="149" t="str">
        <f t="shared" si="18"/>
        <v>ข้อมูลไม่ถูกต้อง</v>
      </c>
      <c r="P149" s="149" t="str">
        <f t="shared" si="19"/>
        <v>ข้อมูลไม่ถูกต้อง</v>
      </c>
      <c r="Q149" s="149" t="str">
        <f t="shared" si="20"/>
        <v>ข้อมูลไม่ถูกต้อง</v>
      </c>
      <c r="R149" s="149" t="str">
        <f t="shared" si="21"/>
        <v>ข้อมูลไม่ถูกต้อง</v>
      </c>
      <c r="S149" s="149" t="str">
        <f>IF(ISNUMBER(R149),
IF(H$2=ตัวเลือก!A$30,"ยังไม่บันทึกข้อมูล",R149*0.27),"ข้อมูลไม่ถูกต้อง")</f>
        <v>ข้อมูลไม่ถูกต้อง</v>
      </c>
      <c r="T149" s="149" t="str">
        <f t="shared" si="22"/>
        <v>ข้อมูลไม่ถูกต้อง</v>
      </c>
      <c r="U149" s="149" t="str">
        <f>IF(ISNUMBER(R149),
IF(H$2=ตัวเลือก!A$30,"ยังไม่บันทึกข้อมูล",R149*0.47),"ข้อมูลไม่ถูกต้อง")</f>
        <v>ข้อมูลไม่ถูกต้อง</v>
      </c>
      <c r="V149" s="149" t="str">
        <f>IF(ISNUMBER(S149),
IF(H$2=ตัวเลือก!A$30,"ยังไม่บันทึกข้อมูล",S149*0.47),"ข้อมูลไม่ถูกต้อง")</f>
        <v>ข้อมูลไม่ถูกต้อง</v>
      </c>
      <c r="W149" s="149" t="str">
        <f t="shared" si="23"/>
        <v>ข้อมูลไม่ถูกต้อง</v>
      </c>
      <c r="X149" s="148" t="str">
        <f t="shared" si="24"/>
        <v>ข้อมูลไม่ถูกต้อง</v>
      </c>
      <c r="Y149" s="38"/>
      <c r="Z149" s="38"/>
      <c r="AA149" s="38"/>
    </row>
    <row r="150" spans="1:27" ht="24" customHeight="1" x14ac:dyDescent="0.45">
      <c r="A150" s="289">
        <v>145</v>
      </c>
      <c r="B150" s="289"/>
      <c r="C150" s="289"/>
      <c r="D150" s="289"/>
      <c r="E150" s="289"/>
      <c r="F150" s="293"/>
      <c r="G150" s="293"/>
      <c r="H150" s="291"/>
      <c r="I150" s="289"/>
      <c r="J150" s="292" t="str">
        <f t="shared" si="25"/>
        <v>รอข้อมูลคอลัมน์ H</v>
      </c>
      <c r="K150" s="291"/>
      <c r="L150" s="291"/>
      <c r="M150" s="291"/>
      <c r="N150" s="196" t="str" cm="1">
        <f t="array" ref="N150">IF(AND(K150:M150=""),"ยังไม่บันทึกข้อมูล",
IF(M150&lt;&gt;"",
IF(M150&gt;=1.3,M150,"เป็นไม้พุ่ม"),
IF(K150+L150&gt;=1.3,K150+L150,"เป็นไม้พุ่ม")))</f>
        <v>ยังไม่บันทึกข้อมูล</v>
      </c>
      <c r="O150" s="149" t="str">
        <f t="shared" si="18"/>
        <v>ข้อมูลไม่ถูกต้อง</v>
      </c>
      <c r="P150" s="149" t="str">
        <f t="shared" si="19"/>
        <v>ข้อมูลไม่ถูกต้อง</v>
      </c>
      <c r="Q150" s="149" t="str">
        <f t="shared" si="20"/>
        <v>ข้อมูลไม่ถูกต้อง</v>
      </c>
      <c r="R150" s="149" t="str">
        <f t="shared" si="21"/>
        <v>ข้อมูลไม่ถูกต้อง</v>
      </c>
      <c r="S150" s="149" t="str">
        <f>IF(ISNUMBER(R150),
IF(H$2=ตัวเลือก!A$30,"ยังไม่บันทึกข้อมูล",R150*0.27),"ข้อมูลไม่ถูกต้อง")</f>
        <v>ข้อมูลไม่ถูกต้อง</v>
      </c>
      <c r="T150" s="149" t="str">
        <f t="shared" si="22"/>
        <v>ข้อมูลไม่ถูกต้อง</v>
      </c>
      <c r="U150" s="149" t="str">
        <f>IF(ISNUMBER(R150),
IF(H$2=ตัวเลือก!A$30,"ยังไม่บันทึกข้อมูล",R150*0.47),"ข้อมูลไม่ถูกต้อง")</f>
        <v>ข้อมูลไม่ถูกต้อง</v>
      </c>
      <c r="V150" s="149" t="str">
        <f>IF(ISNUMBER(S150),
IF(H$2=ตัวเลือก!A$30,"ยังไม่บันทึกข้อมูล",S150*0.47),"ข้อมูลไม่ถูกต้อง")</f>
        <v>ข้อมูลไม่ถูกต้อง</v>
      </c>
      <c r="W150" s="149" t="str">
        <f t="shared" si="23"/>
        <v>ข้อมูลไม่ถูกต้อง</v>
      </c>
      <c r="X150" s="148" t="str">
        <f t="shared" si="24"/>
        <v>ข้อมูลไม่ถูกต้อง</v>
      </c>
      <c r="Y150" s="38"/>
      <c r="Z150" s="38"/>
      <c r="AA150" s="38"/>
    </row>
    <row r="151" spans="1:27" ht="24" customHeight="1" x14ac:dyDescent="0.45">
      <c r="A151" s="289">
        <v>146</v>
      </c>
      <c r="B151" s="289"/>
      <c r="C151" s="289"/>
      <c r="D151" s="289"/>
      <c r="E151" s="289"/>
      <c r="F151" s="293"/>
      <c r="G151" s="293"/>
      <c r="H151" s="291"/>
      <c r="I151" s="289"/>
      <c r="J151" s="292" t="str">
        <f t="shared" si="25"/>
        <v>รอข้อมูลคอลัมน์ H</v>
      </c>
      <c r="K151" s="291"/>
      <c r="L151" s="291"/>
      <c r="M151" s="291"/>
      <c r="N151" s="196" t="str" cm="1">
        <f t="array" ref="N151">IF(AND(K151:M151=""),"ยังไม่บันทึกข้อมูล",
IF(M151&lt;&gt;"",
IF(M151&gt;=1.3,M151,"เป็นไม้พุ่ม"),
IF(K151+L151&gt;=1.3,K151+L151,"เป็นไม้พุ่ม")))</f>
        <v>ยังไม่บันทึกข้อมูล</v>
      </c>
      <c r="O151" s="149" t="str">
        <f t="shared" si="18"/>
        <v>ข้อมูลไม่ถูกต้อง</v>
      </c>
      <c r="P151" s="149" t="str">
        <f t="shared" si="19"/>
        <v>ข้อมูลไม่ถูกต้อง</v>
      </c>
      <c r="Q151" s="149" t="str">
        <f t="shared" si="20"/>
        <v>ข้อมูลไม่ถูกต้อง</v>
      </c>
      <c r="R151" s="149" t="str">
        <f t="shared" si="21"/>
        <v>ข้อมูลไม่ถูกต้อง</v>
      </c>
      <c r="S151" s="149" t="str">
        <f>IF(ISNUMBER(R151),
IF(H$2=ตัวเลือก!A$30,"ยังไม่บันทึกข้อมูล",R151*0.27),"ข้อมูลไม่ถูกต้อง")</f>
        <v>ข้อมูลไม่ถูกต้อง</v>
      </c>
      <c r="T151" s="149" t="str">
        <f t="shared" si="22"/>
        <v>ข้อมูลไม่ถูกต้อง</v>
      </c>
      <c r="U151" s="149" t="str">
        <f>IF(ISNUMBER(R151),
IF(H$2=ตัวเลือก!A$30,"ยังไม่บันทึกข้อมูล",R151*0.47),"ข้อมูลไม่ถูกต้อง")</f>
        <v>ข้อมูลไม่ถูกต้อง</v>
      </c>
      <c r="V151" s="149" t="str">
        <f>IF(ISNUMBER(S151),
IF(H$2=ตัวเลือก!A$30,"ยังไม่บันทึกข้อมูล",S151*0.47),"ข้อมูลไม่ถูกต้อง")</f>
        <v>ข้อมูลไม่ถูกต้อง</v>
      </c>
      <c r="W151" s="149" t="str">
        <f t="shared" si="23"/>
        <v>ข้อมูลไม่ถูกต้อง</v>
      </c>
      <c r="X151" s="148" t="str">
        <f t="shared" si="24"/>
        <v>ข้อมูลไม่ถูกต้อง</v>
      </c>
      <c r="Y151" s="38"/>
      <c r="Z151" s="38"/>
      <c r="AA151" s="38"/>
    </row>
    <row r="152" spans="1:27" ht="24" customHeight="1" x14ac:dyDescent="0.45">
      <c r="A152" s="289">
        <v>147</v>
      </c>
      <c r="B152" s="289"/>
      <c r="C152" s="289"/>
      <c r="D152" s="289"/>
      <c r="E152" s="289"/>
      <c r="F152" s="293"/>
      <c r="G152" s="293"/>
      <c r="H152" s="291"/>
      <c r="I152" s="289"/>
      <c r="J152" s="292" t="str">
        <f t="shared" si="25"/>
        <v>รอข้อมูลคอลัมน์ H</v>
      </c>
      <c r="K152" s="291"/>
      <c r="L152" s="291"/>
      <c r="M152" s="291"/>
      <c r="N152" s="196" t="str" cm="1">
        <f t="array" ref="N152">IF(AND(K152:M152=""),"ยังไม่บันทึกข้อมูล",
IF(M152&lt;&gt;"",
IF(M152&gt;=1.3,M152,"เป็นไม้พุ่ม"),
IF(K152+L152&gt;=1.3,K152+L152,"เป็นไม้พุ่ม")))</f>
        <v>ยังไม่บันทึกข้อมูล</v>
      </c>
      <c r="O152" s="149" t="str">
        <f t="shared" si="18"/>
        <v>ข้อมูลไม่ถูกต้อง</v>
      </c>
      <c r="P152" s="149" t="str">
        <f t="shared" si="19"/>
        <v>ข้อมูลไม่ถูกต้อง</v>
      </c>
      <c r="Q152" s="149" t="str">
        <f t="shared" si="20"/>
        <v>ข้อมูลไม่ถูกต้อง</v>
      </c>
      <c r="R152" s="149" t="str">
        <f t="shared" si="21"/>
        <v>ข้อมูลไม่ถูกต้อง</v>
      </c>
      <c r="S152" s="149" t="str">
        <f>IF(ISNUMBER(R152),
IF(H$2=ตัวเลือก!A$30,"ยังไม่บันทึกข้อมูล",R152*0.27),"ข้อมูลไม่ถูกต้อง")</f>
        <v>ข้อมูลไม่ถูกต้อง</v>
      </c>
      <c r="T152" s="149" t="str">
        <f t="shared" si="22"/>
        <v>ข้อมูลไม่ถูกต้อง</v>
      </c>
      <c r="U152" s="149" t="str">
        <f>IF(ISNUMBER(R152),
IF(H$2=ตัวเลือก!A$30,"ยังไม่บันทึกข้อมูล",R152*0.47),"ข้อมูลไม่ถูกต้อง")</f>
        <v>ข้อมูลไม่ถูกต้อง</v>
      </c>
      <c r="V152" s="149" t="str">
        <f>IF(ISNUMBER(S152),
IF(H$2=ตัวเลือก!A$30,"ยังไม่บันทึกข้อมูล",S152*0.47),"ข้อมูลไม่ถูกต้อง")</f>
        <v>ข้อมูลไม่ถูกต้อง</v>
      </c>
      <c r="W152" s="149" t="str">
        <f t="shared" si="23"/>
        <v>ข้อมูลไม่ถูกต้อง</v>
      </c>
      <c r="X152" s="148" t="str">
        <f t="shared" si="24"/>
        <v>ข้อมูลไม่ถูกต้อง</v>
      </c>
      <c r="Y152" s="38"/>
      <c r="Z152" s="38"/>
      <c r="AA152" s="38"/>
    </row>
    <row r="153" spans="1:27" ht="24" customHeight="1" x14ac:dyDescent="0.45">
      <c r="A153" s="289">
        <v>148</v>
      </c>
      <c r="B153" s="289"/>
      <c r="C153" s="289"/>
      <c r="D153" s="289"/>
      <c r="E153" s="289"/>
      <c r="F153" s="293"/>
      <c r="G153" s="293"/>
      <c r="H153" s="291"/>
      <c r="I153" s="289"/>
      <c r="J153" s="292" t="str">
        <f t="shared" si="25"/>
        <v>รอข้อมูลคอลัมน์ H</v>
      </c>
      <c r="K153" s="291"/>
      <c r="L153" s="291"/>
      <c r="M153" s="291"/>
      <c r="N153" s="196" t="str" cm="1">
        <f t="array" ref="N153">IF(AND(K153:M153=""),"ยังไม่บันทึกข้อมูล",
IF(M153&lt;&gt;"",
IF(M153&gt;=1.3,M153,"เป็นไม้พุ่ม"),
IF(K153+L153&gt;=1.3,K153+L153,"เป็นไม้พุ่ม")))</f>
        <v>ยังไม่บันทึกข้อมูล</v>
      </c>
      <c r="O153" s="149" t="str">
        <f t="shared" si="18"/>
        <v>ข้อมูลไม่ถูกต้อง</v>
      </c>
      <c r="P153" s="149" t="str">
        <f t="shared" si="19"/>
        <v>ข้อมูลไม่ถูกต้อง</v>
      </c>
      <c r="Q153" s="149" t="str">
        <f t="shared" si="20"/>
        <v>ข้อมูลไม่ถูกต้อง</v>
      </c>
      <c r="R153" s="149" t="str">
        <f t="shared" si="21"/>
        <v>ข้อมูลไม่ถูกต้อง</v>
      </c>
      <c r="S153" s="149" t="str">
        <f>IF(ISNUMBER(R153),
IF(H$2=ตัวเลือก!A$30,"ยังไม่บันทึกข้อมูล",R153*0.27),"ข้อมูลไม่ถูกต้อง")</f>
        <v>ข้อมูลไม่ถูกต้อง</v>
      </c>
      <c r="T153" s="149" t="str">
        <f t="shared" si="22"/>
        <v>ข้อมูลไม่ถูกต้อง</v>
      </c>
      <c r="U153" s="149" t="str">
        <f>IF(ISNUMBER(R153),
IF(H$2=ตัวเลือก!A$30,"ยังไม่บันทึกข้อมูล",R153*0.47),"ข้อมูลไม่ถูกต้อง")</f>
        <v>ข้อมูลไม่ถูกต้อง</v>
      </c>
      <c r="V153" s="149" t="str">
        <f>IF(ISNUMBER(S153),
IF(H$2=ตัวเลือก!A$30,"ยังไม่บันทึกข้อมูล",S153*0.47),"ข้อมูลไม่ถูกต้อง")</f>
        <v>ข้อมูลไม่ถูกต้อง</v>
      </c>
      <c r="W153" s="149" t="str">
        <f t="shared" si="23"/>
        <v>ข้อมูลไม่ถูกต้อง</v>
      </c>
      <c r="X153" s="148" t="str">
        <f t="shared" si="24"/>
        <v>ข้อมูลไม่ถูกต้อง</v>
      </c>
      <c r="Y153" s="38"/>
      <c r="Z153" s="38"/>
      <c r="AA153" s="38"/>
    </row>
    <row r="154" spans="1:27" ht="24" customHeight="1" x14ac:dyDescent="0.45">
      <c r="A154" s="289">
        <v>149</v>
      </c>
      <c r="B154" s="289"/>
      <c r="C154" s="289"/>
      <c r="D154" s="289"/>
      <c r="E154" s="289"/>
      <c r="F154" s="293"/>
      <c r="G154" s="293"/>
      <c r="H154" s="291"/>
      <c r="I154" s="289"/>
      <c r="J154" s="292" t="str">
        <f t="shared" si="25"/>
        <v>รอข้อมูลคอลัมน์ H</v>
      </c>
      <c r="K154" s="291"/>
      <c r="L154" s="291"/>
      <c r="M154" s="291"/>
      <c r="N154" s="196" t="str" cm="1">
        <f t="array" ref="N154">IF(AND(K154:M154=""),"ยังไม่บันทึกข้อมูล",
IF(M154&lt;&gt;"",
IF(M154&gt;=1.3,M154,"เป็นไม้พุ่ม"),
IF(K154+L154&gt;=1.3,K154+L154,"เป็นไม้พุ่ม")))</f>
        <v>ยังไม่บันทึกข้อมูล</v>
      </c>
      <c r="O154" s="149" t="str">
        <f t="shared" si="18"/>
        <v>ข้อมูลไม่ถูกต้อง</v>
      </c>
      <c r="P154" s="149" t="str">
        <f t="shared" si="19"/>
        <v>ข้อมูลไม่ถูกต้อง</v>
      </c>
      <c r="Q154" s="149" t="str">
        <f t="shared" si="20"/>
        <v>ข้อมูลไม่ถูกต้อง</v>
      </c>
      <c r="R154" s="149" t="str">
        <f t="shared" si="21"/>
        <v>ข้อมูลไม่ถูกต้อง</v>
      </c>
      <c r="S154" s="149" t="str">
        <f>IF(ISNUMBER(R154),
IF(H$2=ตัวเลือก!A$30,"ยังไม่บันทึกข้อมูล",R154*0.27),"ข้อมูลไม่ถูกต้อง")</f>
        <v>ข้อมูลไม่ถูกต้อง</v>
      </c>
      <c r="T154" s="149" t="str">
        <f t="shared" si="22"/>
        <v>ข้อมูลไม่ถูกต้อง</v>
      </c>
      <c r="U154" s="149" t="str">
        <f>IF(ISNUMBER(R154),
IF(H$2=ตัวเลือก!A$30,"ยังไม่บันทึกข้อมูล",R154*0.47),"ข้อมูลไม่ถูกต้อง")</f>
        <v>ข้อมูลไม่ถูกต้อง</v>
      </c>
      <c r="V154" s="149" t="str">
        <f>IF(ISNUMBER(S154),
IF(H$2=ตัวเลือก!A$30,"ยังไม่บันทึกข้อมูล",S154*0.47),"ข้อมูลไม่ถูกต้อง")</f>
        <v>ข้อมูลไม่ถูกต้อง</v>
      </c>
      <c r="W154" s="149" t="str">
        <f t="shared" si="23"/>
        <v>ข้อมูลไม่ถูกต้อง</v>
      </c>
      <c r="X154" s="148" t="str">
        <f t="shared" si="24"/>
        <v>ข้อมูลไม่ถูกต้อง</v>
      </c>
      <c r="Y154" s="38"/>
      <c r="Z154" s="38"/>
      <c r="AA154" s="38"/>
    </row>
    <row r="155" spans="1:27" ht="24" customHeight="1" x14ac:dyDescent="0.45">
      <c r="A155" s="289">
        <v>150</v>
      </c>
      <c r="B155" s="289"/>
      <c r="C155" s="289"/>
      <c r="D155" s="289"/>
      <c r="E155" s="289"/>
      <c r="F155" s="293"/>
      <c r="G155" s="293"/>
      <c r="H155" s="291"/>
      <c r="I155" s="289"/>
      <c r="J155" s="292" t="str">
        <f t="shared" si="25"/>
        <v>รอข้อมูลคอลัมน์ H</v>
      </c>
      <c r="K155" s="291"/>
      <c r="L155" s="291"/>
      <c r="M155" s="291"/>
      <c r="N155" s="196" t="str" cm="1">
        <f t="array" ref="N155">IF(AND(K155:M155=""),"ยังไม่บันทึกข้อมูล",
IF(M155&lt;&gt;"",
IF(M155&gt;=1.3,M155,"เป็นไม้พุ่ม"),
IF(K155+L155&gt;=1.3,K155+L155,"เป็นไม้พุ่ม")))</f>
        <v>ยังไม่บันทึกข้อมูล</v>
      </c>
      <c r="O155" s="149" t="str">
        <f t="shared" si="18"/>
        <v>ข้อมูลไม่ถูกต้อง</v>
      </c>
      <c r="P155" s="149" t="str">
        <f t="shared" si="19"/>
        <v>ข้อมูลไม่ถูกต้อง</v>
      </c>
      <c r="Q155" s="149" t="str">
        <f t="shared" si="20"/>
        <v>ข้อมูลไม่ถูกต้อง</v>
      </c>
      <c r="R155" s="149" t="str">
        <f t="shared" si="21"/>
        <v>ข้อมูลไม่ถูกต้อง</v>
      </c>
      <c r="S155" s="149" t="str">
        <f>IF(ISNUMBER(R155),
IF(H$2=ตัวเลือก!A$30,"ยังไม่บันทึกข้อมูล",R155*0.27),"ข้อมูลไม่ถูกต้อง")</f>
        <v>ข้อมูลไม่ถูกต้อง</v>
      </c>
      <c r="T155" s="149" t="str">
        <f t="shared" si="22"/>
        <v>ข้อมูลไม่ถูกต้อง</v>
      </c>
      <c r="U155" s="149" t="str">
        <f>IF(ISNUMBER(R155),
IF(H$2=ตัวเลือก!A$30,"ยังไม่บันทึกข้อมูล",R155*0.47),"ข้อมูลไม่ถูกต้อง")</f>
        <v>ข้อมูลไม่ถูกต้อง</v>
      </c>
      <c r="V155" s="149" t="str">
        <f>IF(ISNUMBER(S155),
IF(H$2=ตัวเลือก!A$30,"ยังไม่บันทึกข้อมูล",S155*0.47),"ข้อมูลไม่ถูกต้อง")</f>
        <v>ข้อมูลไม่ถูกต้อง</v>
      </c>
      <c r="W155" s="149" t="str">
        <f t="shared" si="23"/>
        <v>ข้อมูลไม่ถูกต้อง</v>
      </c>
      <c r="X155" s="148" t="str">
        <f t="shared" si="24"/>
        <v>ข้อมูลไม่ถูกต้อง</v>
      </c>
      <c r="Y155" s="38"/>
      <c r="Z155" s="38"/>
      <c r="AA155" s="38"/>
    </row>
    <row r="156" spans="1:27" ht="24" customHeight="1" x14ac:dyDescent="0.45">
      <c r="A156" s="289">
        <v>151</v>
      </c>
      <c r="B156" s="289"/>
      <c r="C156" s="289"/>
      <c r="D156" s="289"/>
      <c r="E156" s="289"/>
      <c r="F156" s="293"/>
      <c r="G156" s="293"/>
      <c r="H156" s="291"/>
      <c r="I156" s="289"/>
      <c r="J156" s="292" t="str">
        <f t="shared" si="25"/>
        <v>รอข้อมูลคอลัมน์ H</v>
      </c>
      <c r="K156" s="291"/>
      <c r="L156" s="291"/>
      <c r="M156" s="291"/>
      <c r="N156" s="196" t="str" cm="1">
        <f t="array" ref="N156">IF(AND(K156:M156=""),"ยังไม่บันทึกข้อมูล",
IF(M156&lt;&gt;"",
IF(M156&gt;=1.3,M156,"เป็นไม้พุ่ม"),
IF(K156+L156&gt;=1.3,K156+L156,"เป็นไม้พุ่ม")))</f>
        <v>ยังไม่บันทึกข้อมูล</v>
      </c>
      <c r="O156" s="149" t="str">
        <f t="shared" si="18"/>
        <v>ข้อมูลไม่ถูกต้อง</v>
      </c>
      <c r="P156" s="149" t="str">
        <f t="shared" si="19"/>
        <v>ข้อมูลไม่ถูกต้อง</v>
      </c>
      <c r="Q156" s="149" t="str">
        <f t="shared" si="20"/>
        <v>ข้อมูลไม่ถูกต้อง</v>
      </c>
      <c r="R156" s="149" t="str">
        <f t="shared" si="21"/>
        <v>ข้อมูลไม่ถูกต้อง</v>
      </c>
      <c r="S156" s="149" t="str">
        <f>IF(ISNUMBER(R156),
IF(H$2=ตัวเลือก!A$30,"ยังไม่บันทึกข้อมูล",R156*0.27),"ข้อมูลไม่ถูกต้อง")</f>
        <v>ข้อมูลไม่ถูกต้อง</v>
      </c>
      <c r="T156" s="149" t="str">
        <f t="shared" si="22"/>
        <v>ข้อมูลไม่ถูกต้อง</v>
      </c>
      <c r="U156" s="149" t="str">
        <f>IF(ISNUMBER(R156),
IF(H$2=ตัวเลือก!A$30,"ยังไม่บันทึกข้อมูล",R156*0.47),"ข้อมูลไม่ถูกต้อง")</f>
        <v>ข้อมูลไม่ถูกต้อง</v>
      </c>
      <c r="V156" s="149" t="str">
        <f>IF(ISNUMBER(S156),
IF(H$2=ตัวเลือก!A$30,"ยังไม่บันทึกข้อมูล",S156*0.47),"ข้อมูลไม่ถูกต้อง")</f>
        <v>ข้อมูลไม่ถูกต้อง</v>
      </c>
      <c r="W156" s="149" t="str">
        <f t="shared" si="23"/>
        <v>ข้อมูลไม่ถูกต้อง</v>
      </c>
      <c r="X156" s="148" t="str">
        <f t="shared" si="24"/>
        <v>ข้อมูลไม่ถูกต้อง</v>
      </c>
      <c r="Y156" s="38"/>
      <c r="Z156" s="38"/>
      <c r="AA156" s="38"/>
    </row>
    <row r="157" spans="1:27" ht="24" customHeight="1" x14ac:dyDescent="0.45">
      <c r="A157" s="289">
        <v>152</v>
      </c>
      <c r="B157" s="289"/>
      <c r="C157" s="289"/>
      <c r="D157" s="289"/>
      <c r="E157" s="289"/>
      <c r="F157" s="293"/>
      <c r="G157" s="293"/>
      <c r="H157" s="291"/>
      <c r="I157" s="289"/>
      <c r="J157" s="292" t="str">
        <f t="shared" si="25"/>
        <v>รอข้อมูลคอลัมน์ H</v>
      </c>
      <c r="K157" s="291"/>
      <c r="L157" s="291"/>
      <c r="M157" s="291"/>
      <c r="N157" s="196" t="str" cm="1">
        <f t="array" ref="N157">IF(AND(K157:M157=""),"ยังไม่บันทึกข้อมูล",
IF(M157&lt;&gt;"",
IF(M157&gt;=1.3,M157,"เป็นไม้พุ่ม"),
IF(K157+L157&gt;=1.3,K157+L157,"เป็นไม้พุ่ม")))</f>
        <v>ยังไม่บันทึกข้อมูล</v>
      </c>
      <c r="O157" s="149" t="str">
        <f t="shared" si="18"/>
        <v>ข้อมูลไม่ถูกต้อง</v>
      </c>
      <c r="P157" s="149" t="str">
        <f t="shared" si="19"/>
        <v>ข้อมูลไม่ถูกต้อง</v>
      </c>
      <c r="Q157" s="149" t="str">
        <f t="shared" si="20"/>
        <v>ข้อมูลไม่ถูกต้อง</v>
      </c>
      <c r="R157" s="149" t="str">
        <f t="shared" si="21"/>
        <v>ข้อมูลไม่ถูกต้อง</v>
      </c>
      <c r="S157" s="149" t="str">
        <f>IF(ISNUMBER(R157),
IF(H$2=ตัวเลือก!A$30,"ยังไม่บันทึกข้อมูล",R157*0.27),"ข้อมูลไม่ถูกต้อง")</f>
        <v>ข้อมูลไม่ถูกต้อง</v>
      </c>
      <c r="T157" s="149" t="str">
        <f t="shared" si="22"/>
        <v>ข้อมูลไม่ถูกต้อง</v>
      </c>
      <c r="U157" s="149" t="str">
        <f>IF(ISNUMBER(R157),
IF(H$2=ตัวเลือก!A$30,"ยังไม่บันทึกข้อมูล",R157*0.47),"ข้อมูลไม่ถูกต้อง")</f>
        <v>ข้อมูลไม่ถูกต้อง</v>
      </c>
      <c r="V157" s="149" t="str">
        <f>IF(ISNUMBER(S157),
IF(H$2=ตัวเลือก!A$30,"ยังไม่บันทึกข้อมูล",S157*0.47),"ข้อมูลไม่ถูกต้อง")</f>
        <v>ข้อมูลไม่ถูกต้อง</v>
      </c>
      <c r="W157" s="149" t="str">
        <f t="shared" si="23"/>
        <v>ข้อมูลไม่ถูกต้อง</v>
      </c>
      <c r="X157" s="148" t="str">
        <f t="shared" si="24"/>
        <v>ข้อมูลไม่ถูกต้อง</v>
      </c>
      <c r="Y157" s="38"/>
      <c r="Z157" s="38"/>
      <c r="AA157" s="38"/>
    </row>
    <row r="158" spans="1:27" ht="24" customHeight="1" x14ac:dyDescent="0.45">
      <c r="A158" s="289">
        <v>153</v>
      </c>
      <c r="B158" s="289"/>
      <c r="C158" s="289"/>
      <c r="D158" s="289"/>
      <c r="E158" s="289"/>
      <c r="F158" s="293"/>
      <c r="G158" s="293"/>
      <c r="H158" s="291"/>
      <c r="I158" s="289"/>
      <c r="J158" s="292" t="str">
        <f t="shared" si="25"/>
        <v>รอข้อมูลคอลัมน์ H</v>
      </c>
      <c r="K158" s="291"/>
      <c r="L158" s="291"/>
      <c r="M158" s="291"/>
      <c r="N158" s="196" t="str" cm="1">
        <f t="array" ref="N158">IF(AND(K158:M158=""),"ยังไม่บันทึกข้อมูล",
IF(M158&lt;&gt;"",
IF(M158&gt;=1.3,M158,"เป็นไม้พุ่ม"),
IF(K158+L158&gt;=1.3,K158+L158,"เป็นไม้พุ่ม")))</f>
        <v>ยังไม่บันทึกข้อมูล</v>
      </c>
      <c r="O158" s="149" t="str">
        <f t="shared" si="18"/>
        <v>ข้อมูลไม่ถูกต้อง</v>
      </c>
      <c r="P158" s="149" t="str">
        <f t="shared" si="19"/>
        <v>ข้อมูลไม่ถูกต้อง</v>
      </c>
      <c r="Q158" s="149" t="str">
        <f t="shared" si="20"/>
        <v>ข้อมูลไม่ถูกต้อง</v>
      </c>
      <c r="R158" s="149" t="str">
        <f t="shared" si="21"/>
        <v>ข้อมูลไม่ถูกต้อง</v>
      </c>
      <c r="S158" s="149" t="str">
        <f>IF(ISNUMBER(R158),
IF(H$2=ตัวเลือก!A$30,"ยังไม่บันทึกข้อมูล",R158*0.27),"ข้อมูลไม่ถูกต้อง")</f>
        <v>ข้อมูลไม่ถูกต้อง</v>
      </c>
      <c r="T158" s="149" t="str">
        <f t="shared" si="22"/>
        <v>ข้อมูลไม่ถูกต้อง</v>
      </c>
      <c r="U158" s="149" t="str">
        <f>IF(ISNUMBER(R158),
IF(H$2=ตัวเลือก!A$30,"ยังไม่บันทึกข้อมูล",R158*0.47),"ข้อมูลไม่ถูกต้อง")</f>
        <v>ข้อมูลไม่ถูกต้อง</v>
      </c>
      <c r="V158" s="149" t="str">
        <f>IF(ISNUMBER(S158),
IF(H$2=ตัวเลือก!A$30,"ยังไม่บันทึกข้อมูล",S158*0.47),"ข้อมูลไม่ถูกต้อง")</f>
        <v>ข้อมูลไม่ถูกต้อง</v>
      </c>
      <c r="W158" s="149" t="str">
        <f t="shared" si="23"/>
        <v>ข้อมูลไม่ถูกต้อง</v>
      </c>
      <c r="X158" s="148" t="str">
        <f t="shared" si="24"/>
        <v>ข้อมูลไม่ถูกต้อง</v>
      </c>
      <c r="Y158" s="38"/>
      <c r="Z158" s="38"/>
      <c r="AA158" s="38"/>
    </row>
    <row r="159" spans="1:27" ht="24" customHeight="1" x14ac:dyDescent="0.45">
      <c r="A159" s="289">
        <v>154</v>
      </c>
      <c r="B159" s="289"/>
      <c r="C159" s="289"/>
      <c r="D159" s="289"/>
      <c r="E159" s="289"/>
      <c r="F159" s="293"/>
      <c r="G159" s="293"/>
      <c r="H159" s="291"/>
      <c r="I159" s="289"/>
      <c r="J159" s="292" t="str">
        <f t="shared" si="25"/>
        <v>รอข้อมูลคอลัมน์ H</v>
      </c>
      <c r="K159" s="291"/>
      <c r="L159" s="291"/>
      <c r="M159" s="291"/>
      <c r="N159" s="196" t="str" cm="1">
        <f t="array" ref="N159">IF(AND(K159:M159=""),"ยังไม่บันทึกข้อมูล",
IF(M159&lt;&gt;"",
IF(M159&gt;=1.3,M159,"เป็นไม้พุ่ม"),
IF(K159+L159&gt;=1.3,K159+L159,"เป็นไม้พุ่ม")))</f>
        <v>ยังไม่บันทึกข้อมูล</v>
      </c>
      <c r="O159" s="149" t="str">
        <f t="shared" si="18"/>
        <v>ข้อมูลไม่ถูกต้อง</v>
      </c>
      <c r="P159" s="149" t="str">
        <f t="shared" si="19"/>
        <v>ข้อมูลไม่ถูกต้อง</v>
      </c>
      <c r="Q159" s="149" t="str">
        <f t="shared" si="20"/>
        <v>ข้อมูลไม่ถูกต้อง</v>
      </c>
      <c r="R159" s="149" t="str">
        <f t="shared" si="21"/>
        <v>ข้อมูลไม่ถูกต้อง</v>
      </c>
      <c r="S159" s="149" t="str">
        <f>IF(ISNUMBER(R159),
IF(H$2=ตัวเลือก!A$30,"ยังไม่บันทึกข้อมูล",R159*0.27),"ข้อมูลไม่ถูกต้อง")</f>
        <v>ข้อมูลไม่ถูกต้อง</v>
      </c>
      <c r="T159" s="149" t="str">
        <f t="shared" si="22"/>
        <v>ข้อมูลไม่ถูกต้อง</v>
      </c>
      <c r="U159" s="149" t="str">
        <f>IF(ISNUMBER(R159),
IF(H$2=ตัวเลือก!A$30,"ยังไม่บันทึกข้อมูล",R159*0.47),"ข้อมูลไม่ถูกต้อง")</f>
        <v>ข้อมูลไม่ถูกต้อง</v>
      </c>
      <c r="V159" s="149" t="str">
        <f>IF(ISNUMBER(S159),
IF(H$2=ตัวเลือก!A$30,"ยังไม่บันทึกข้อมูล",S159*0.47),"ข้อมูลไม่ถูกต้อง")</f>
        <v>ข้อมูลไม่ถูกต้อง</v>
      </c>
      <c r="W159" s="149" t="str">
        <f t="shared" si="23"/>
        <v>ข้อมูลไม่ถูกต้อง</v>
      </c>
      <c r="X159" s="148" t="str">
        <f t="shared" si="24"/>
        <v>ข้อมูลไม่ถูกต้อง</v>
      </c>
      <c r="Y159" s="38"/>
      <c r="Z159" s="38"/>
      <c r="AA159" s="38"/>
    </row>
    <row r="160" spans="1:27" ht="24" customHeight="1" x14ac:dyDescent="0.45">
      <c r="A160" s="289">
        <v>155</v>
      </c>
      <c r="B160" s="289"/>
      <c r="C160" s="289"/>
      <c r="D160" s="289"/>
      <c r="E160" s="289"/>
      <c r="F160" s="293"/>
      <c r="G160" s="293"/>
      <c r="H160" s="291"/>
      <c r="I160" s="289"/>
      <c r="J160" s="292" t="str">
        <f t="shared" si="25"/>
        <v>รอข้อมูลคอลัมน์ H</v>
      </c>
      <c r="K160" s="291"/>
      <c r="L160" s="291"/>
      <c r="M160" s="291"/>
      <c r="N160" s="196" t="str" cm="1">
        <f t="array" ref="N160">IF(AND(K160:M160=""),"ยังไม่บันทึกข้อมูล",
IF(M160&lt;&gt;"",
IF(M160&gt;=1.3,M160,"เป็นไม้พุ่ม"),
IF(K160+L160&gt;=1.3,K160+L160,"เป็นไม้พุ่ม")))</f>
        <v>ยังไม่บันทึกข้อมูล</v>
      </c>
      <c r="O160" s="149" t="str">
        <f t="shared" si="18"/>
        <v>ข้อมูลไม่ถูกต้อง</v>
      </c>
      <c r="P160" s="149" t="str">
        <f t="shared" si="19"/>
        <v>ข้อมูลไม่ถูกต้อง</v>
      </c>
      <c r="Q160" s="149" t="str">
        <f t="shared" si="20"/>
        <v>ข้อมูลไม่ถูกต้อง</v>
      </c>
      <c r="R160" s="149" t="str">
        <f t="shared" si="21"/>
        <v>ข้อมูลไม่ถูกต้อง</v>
      </c>
      <c r="S160" s="149" t="str">
        <f>IF(ISNUMBER(R160),
IF(H$2=ตัวเลือก!A$30,"ยังไม่บันทึกข้อมูล",R160*0.27),"ข้อมูลไม่ถูกต้อง")</f>
        <v>ข้อมูลไม่ถูกต้อง</v>
      </c>
      <c r="T160" s="149" t="str">
        <f t="shared" si="22"/>
        <v>ข้อมูลไม่ถูกต้อง</v>
      </c>
      <c r="U160" s="149" t="str">
        <f>IF(ISNUMBER(R160),
IF(H$2=ตัวเลือก!A$30,"ยังไม่บันทึกข้อมูล",R160*0.47),"ข้อมูลไม่ถูกต้อง")</f>
        <v>ข้อมูลไม่ถูกต้อง</v>
      </c>
      <c r="V160" s="149" t="str">
        <f>IF(ISNUMBER(S160),
IF(H$2=ตัวเลือก!A$30,"ยังไม่บันทึกข้อมูล",S160*0.47),"ข้อมูลไม่ถูกต้อง")</f>
        <v>ข้อมูลไม่ถูกต้อง</v>
      </c>
      <c r="W160" s="149" t="str">
        <f t="shared" si="23"/>
        <v>ข้อมูลไม่ถูกต้อง</v>
      </c>
      <c r="X160" s="148" t="str">
        <f t="shared" si="24"/>
        <v>ข้อมูลไม่ถูกต้อง</v>
      </c>
      <c r="Y160" s="38"/>
      <c r="Z160" s="38"/>
      <c r="AA160" s="38"/>
    </row>
    <row r="161" spans="1:27" ht="24" customHeight="1" x14ac:dyDescent="0.45">
      <c r="A161" s="289">
        <v>156</v>
      </c>
      <c r="B161" s="289"/>
      <c r="C161" s="289"/>
      <c r="D161" s="289"/>
      <c r="E161" s="289"/>
      <c r="F161" s="293"/>
      <c r="G161" s="293"/>
      <c r="H161" s="291"/>
      <c r="I161" s="289"/>
      <c r="J161" s="292" t="str">
        <f t="shared" si="25"/>
        <v>รอข้อมูลคอลัมน์ H</v>
      </c>
      <c r="K161" s="291"/>
      <c r="L161" s="291"/>
      <c r="M161" s="291"/>
      <c r="N161" s="196" t="str" cm="1">
        <f t="array" ref="N161">IF(AND(K161:M161=""),"ยังไม่บันทึกข้อมูล",
IF(M161&lt;&gt;"",
IF(M161&gt;=1.3,M161,"เป็นไม้พุ่ม"),
IF(K161+L161&gt;=1.3,K161+L161,"เป็นไม้พุ่ม")))</f>
        <v>ยังไม่บันทึกข้อมูล</v>
      </c>
      <c r="O161" s="149" t="str">
        <f t="shared" si="18"/>
        <v>ข้อมูลไม่ถูกต้อง</v>
      </c>
      <c r="P161" s="149" t="str">
        <f t="shared" si="19"/>
        <v>ข้อมูลไม่ถูกต้อง</v>
      </c>
      <c r="Q161" s="149" t="str">
        <f t="shared" si="20"/>
        <v>ข้อมูลไม่ถูกต้อง</v>
      </c>
      <c r="R161" s="149" t="str">
        <f t="shared" si="21"/>
        <v>ข้อมูลไม่ถูกต้อง</v>
      </c>
      <c r="S161" s="149" t="str">
        <f>IF(ISNUMBER(R161),
IF(H$2=ตัวเลือก!A$30,"ยังไม่บันทึกข้อมูล",R161*0.27),"ข้อมูลไม่ถูกต้อง")</f>
        <v>ข้อมูลไม่ถูกต้อง</v>
      </c>
      <c r="T161" s="149" t="str">
        <f t="shared" si="22"/>
        <v>ข้อมูลไม่ถูกต้อง</v>
      </c>
      <c r="U161" s="149" t="str">
        <f>IF(ISNUMBER(R161),
IF(H$2=ตัวเลือก!A$30,"ยังไม่บันทึกข้อมูล",R161*0.47),"ข้อมูลไม่ถูกต้อง")</f>
        <v>ข้อมูลไม่ถูกต้อง</v>
      </c>
      <c r="V161" s="149" t="str">
        <f>IF(ISNUMBER(S161),
IF(H$2=ตัวเลือก!A$30,"ยังไม่บันทึกข้อมูล",S161*0.47),"ข้อมูลไม่ถูกต้อง")</f>
        <v>ข้อมูลไม่ถูกต้อง</v>
      </c>
      <c r="W161" s="149" t="str">
        <f t="shared" si="23"/>
        <v>ข้อมูลไม่ถูกต้อง</v>
      </c>
      <c r="X161" s="148" t="str">
        <f t="shared" si="24"/>
        <v>ข้อมูลไม่ถูกต้อง</v>
      </c>
      <c r="Y161" s="38"/>
      <c r="Z161" s="38"/>
      <c r="AA161" s="38"/>
    </row>
    <row r="162" spans="1:27" ht="24" customHeight="1" x14ac:dyDescent="0.45">
      <c r="A162" s="289">
        <v>157</v>
      </c>
      <c r="B162" s="289"/>
      <c r="C162" s="289"/>
      <c r="D162" s="289"/>
      <c r="E162" s="289"/>
      <c r="F162" s="293"/>
      <c r="G162" s="293"/>
      <c r="H162" s="291"/>
      <c r="I162" s="289"/>
      <c r="J162" s="292" t="str">
        <f t="shared" si="25"/>
        <v>รอข้อมูลคอลัมน์ H</v>
      </c>
      <c r="K162" s="291"/>
      <c r="L162" s="291"/>
      <c r="M162" s="291"/>
      <c r="N162" s="196" t="str" cm="1">
        <f t="array" ref="N162">IF(AND(K162:M162=""),"ยังไม่บันทึกข้อมูล",
IF(M162&lt;&gt;"",
IF(M162&gt;=1.3,M162,"เป็นไม้พุ่ม"),
IF(K162+L162&gt;=1.3,K162+L162,"เป็นไม้พุ่ม")))</f>
        <v>ยังไม่บันทึกข้อมูล</v>
      </c>
      <c r="O162" s="149" t="str">
        <f t="shared" si="18"/>
        <v>ข้อมูลไม่ถูกต้อง</v>
      </c>
      <c r="P162" s="149" t="str">
        <f t="shared" si="19"/>
        <v>ข้อมูลไม่ถูกต้อง</v>
      </c>
      <c r="Q162" s="149" t="str">
        <f t="shared" si="20"/>
        <v>ข้อมูลไม่ถูกต้อง</v>
      </c>
      <c r="R162" s="149" t="str">
        <f t="shared" si="21"/>
        <v>ข้อมูลไม่ถูกต้อง</v>
      </c>
      <c r="S162" s="149" t="str">
        <f>IF(ISNUMBER(R162),
IF(H$2=ตัวเลือก!A$30,"ยังไม่บันทึกข้อมูล",R162*0.27),"ข้อมูลไม่ถูกต้อง")</f>
        <v>ข้อมูลไม่ถูกต้อง</v>
      </c>
      <c r="T162" s="149" t="str">
        <f t="shared" si="22"/>
        <v>ข้อมูลไม่ถูกต้อง</v>
      </c>
      <c r="U162" s="149" t="str">
        <f>IF(ISNUMBER(R162),
IF(H$2=ตัวเลือก!A$30,"ยังไม่บันทึกข้อมูล",R162*0.47),"ข้อมูลไม่ถูกต้อง")</f>
        <v>ข้อมูลไม่ถูกต้อง</v>
      </c>
      <c r="V162" s="149" t="str">
        <f>IF(ISNUMBER(S162),
IF(H$2=ตัวเลือก!A$30,"ยังไม่บันทึกข้อมูล",S162*0.47),"ข้อมูลไม่ถูกต้อง")</f>
        <v>ข้อมูลไม่ถูกต้อง</v>
      </c>
      <c r="W162" s="149" t="str">
        <f t="shared" si="23"/>
        <v>ข้อมูลไม่ถูกต้อง</v>
      </c>
      <c r="X162" s="148" t="str">
        <f t="shared" si="24"/>
        <v>ข้อมูลไม่ถูกต้อง</v>
      </c>
      <c r="Y162" s="38"/>
      <c r="Z162" s="38"/>
      <c r="AA162" s="38"/>
    </row>
    <row r="163" spans="1:27" ht="24" customHeight="1" x14ac:dyDescent="0.45">
      <c r="A163" s="289">
        <v>158</v>
      </c>
      <c r="B163" s="289"/>
      <c r="C163" s="289"/>
      <c r="D163" s="289"/>
      <c r="E163" s="289"/>
      <c r="F163" s="293"/>
      <c r="G163" s="293"/>
      <c r="H163" s="291"/>
      <c r="I163" s="289"/>
      <c r="J163" s="292" t="str">
        <f t="shared" si="25"/>
        <v>รอข้อมูลคอลัมน์ H</v>
      </c>
      <c r="K163" s="291"/>
      <c r="L163" s="291"/>
      <c r="M163" s="291"/>
      <c r="N163" s="196" t="str" cm="1">
        <f t="array" ref="N163">IF(AND(K163:M163=""),"ยังไม่บันทึกข้อมูล",
IF(M163&lt;&gt;"",
IF(M163&gt;=1.3,M163,"เป็นไม้พุ่ม"),
IF(K163+L163&gt;=1.3,K163+L163,"เป็นไม้พุ่ม")))</f>
        <v>ยังไม่บันทึกข้อมูล</v>
      </c>
      <c r="O163" s="149" t="str">
        <f t="shared" si="18"/>
        <v>ข้อมูลไม่ถูกต้อง</v>
      </c>
      <c r="P163" s="149" t="str">
        <f t="shared" si="19"/>
        <v>ข้อมูลไม่ถูกต้อง</v>
      </c>
      <c r="Q163" s="149" t="str">
        <f t="shared" si="20"/>
        <v>ข้อมูลไม่ถูกต้อง</v>
      </c>
      <c r="R163" s="149" t="str">
        <f t="shared" si="21"/>
        <v>ข้อมูลไม่ถูกต้อง</v>
      </c>
      <c r="S163" s="149" t="str">
        <f>IF(ISNUMBER(R163),
IF(H$2=ตัวเลือก!A$30,"ยังไม่บันทึกข้อมูล",R163*0.27),"ข้อมูลไม่ถูกต้อง")</f>
        <v>ข้อมูลไม่ถูกต้อง</v>
      </c>
      <c r="T163" s="149" t="str">
        <f t="shared" si="22"/>
        <v>ข้อมูลไม่ถูกต้อง</v>
      </c>
      <c r="U163" s="149" t="str">
        <f>IF(ISNUMBER(R163),
IF(H$2=ตัวเลือก!A$30,"ยังไม่บันทึกข้อมูล",R163*0.47),"ข้อมูลไม่ถูกต้อง")</f>
        <v>ข้อมูลไม่ถูกต้อง</v>
      </c>
      <c r="V163" s="149" t="str">
        <f>IF(ISNUMBER(S163),
IF(H$2=ตัวเลือก!A$30,"ยังไม่บันทึกข้อมูล",S163*0.47),"ข้อมูลไม่ถูกต้อง")</f>
        <v>ข้อมูลไม่ถูกต้อง</v>
      </c>
      <c r="W163" s="149" t="str">
        <f t="shared" si="23"/>
        <v>ข้อมูลไม่ถูกต้อง</v>
      </c>
      <c r="X163" s="148" t="str">
        <f t="shared" si="24"/>
        <v>ข้อมูลไม่ถูกต้อง</v>
      </c>
      <c r="Y163" s="38"/>
      <c r="Z163" s="38"/>
      <c r="AA163" s="38"/>
    </row>
    <row r="164" spans="1:27" ht="24" customHeight="1" x14ac:dyDescent="0.45">
      <c r="A164" s="289">
        <v>159</v>
      </c>
      <c r="B164" s="289"/>
      <c r="C164" s="289"/>
      <c r="D164" s="289"/>
      <c r="E164" s="289"/>
      <c r="F164" s="293"/>
      <c r="G164" s="293"/>
      <c r="H164" s="291"/>
      <c r="I164" s="289"/>
      <c r="J164" s="292" t="str">
        <f t="shared" si="25"/>
        <v>รอข้อมูลคอลัมน์ H</v>
      </c>
      <c r="K164" s="291"/>
      <c r="L164" s="291"/>
      <c r="M164" s="291"/>
      <c r="N164" s="196" t="str" cm="1">
        <f t="array" ref="N164">IF(AND(K164:M164=""),"ยังไม่บันทึกข้อมูล",
IF(M164&lt;&gt;"",
IF(M164&gt;=1.3,M164,"เป็นไม้พุ่ม"),
IF(K164+L164&gt;=1.3,K164+L164,"เป็นไม้พุ่ม")))</f>
        <v>ยังไม่บันทึกข้อมูล</v>
      </c>
      <c r="O164" s="149" t="str">
        <f t="shared" si="18"/>
        <v>ข้อมูลไม่ถูกต้อง</v>
      </c>
      <c r="P164" s="149" t="str">
        <f t="shared" si="19"/>
        <v>ข้อมูลไม่ถูกต้อง</v>
      </c>
      <c r="Q164" s="149" t="str">
        <f t="shared" si="20"/>
        <v>ข้อมูลไม่ถูกต้อง</v>
      </c>
      <c r="R164" s="149" t="str">
        <f t="shared" si="21"/>
        <v>ข้อมูลไม่ถูกต้อง</v>
      </c>
      <c r="S164" s="149" t="str">
        <f>IF(ISNUMBER(R164),
IF(H$2=ตัวเลือก!A$30,"ยังไม่บันทึกข้อมูล",R164*0.27),"ข้อมูลไม่ถูกต้อง")</f>
        <v>ข้อมูลไม่ถูกต้อง</v>
      </c>
      <c r="T164" s="149" t="str">
        <f t="shared" si="22"/>
        <v>ข้อมูลไม่ถูกต้อง</v>
      </c>
      <c r="U164" s="149" t="str">
        <f>IF(ISNUMBER(R164),
IF(H$2=ตัวเลือก!A$30,"ยังไม่บันทึกข้อมูล",R164*0.47),"ข้อมูลไม่ถูกต้อง")</f>
        <v>ข้อมูลไม่ถูกต้อง</v>
      </c>
      <c r="V164" s="149" t="str">
        <f>IF(ISNUMBER(S164),
IF(H$2=ตัวเลือก!A$30,"ยังไม่บันทึกข้อมูล",S164*0.47),"ข้อมูลไม่ถูกต้อง")</f>
        <v>ข้อมูลไม่ถูกต้อง</v>
      </c>
      <c r="W164" s="149" t="str">
        <f t="shared" si="23"/>
        <v>ข้อมูลไม่ถูกต้อง</v>
      </c>
      <c r="X164" s="148" t="str">
        <f t="shared" si="24"/>
        <v>ข้อมูลไม่ถูกต้อง</v>
      </c>
      <c r="Y164" s="38"/>
      <c r="Z164" s="38"/>
      <c r="AA164" s="38"/>
    </row>
    <row r="165" spans="1:27" ht="24" customHeight="1" x14ac:dyDescent="0.45">
      <c r="A165" s="289">
        <v>160</v>
      </c>
      <c r="B165" s="289"/>
      <c r="C165" s="289"/>
      <c r="D165" s="289"/>
      <c r="E165" s="289"/>
      <c r="F165" s="293"/>
      <c r="G165" s="293"/>
      <c r="H165" s="291"/>
      <c r="I165" s="289"/>
      <c r="J165" s="292" t="str">
        <f t="shared" si="25"/>
        <v>รอข้อมูลคอลัมน์ H</v>
      </c>
      <c r="K165" s="291"/>
      <c r="L165" s="291"/>
      <c r="M165" s="291"/>
      <c r="N165" s="196" t="str" cm="1">
        <f t="array" ref="N165">IF(AND(K165:M165=""),"ยังไม่บันทึกข้อมูล",
IF(M165&lt;&gt;"",
IF(M165&gt;=1.3,M165,"เป็นไม้พุ่ม"),
IF(K165+L165&gt;=1.3,K165+L165,"เป็นไม้พุ่ม")))</f>
        <v>ยังไม่บันทึกข้อมูล</v>
      </c>
      <c r="O165" s="149" t="str">
        <f t="shared" si="18"/>
        <v>ข้อมูลไม่ถูกต้อง</v>
      </c>
      <c r="P165" s="149" t="str">
        <f t="shared" si="19"/>
        <v>ข้อมูลไม่ถูกต้อง</v>
      </c>
      <c r="Q165" s="149" t="str">
        <f t="shared" si="20"/>
        <v>ข้อมูลไม่ถูกต้อง</v>
      </c>
      <c r="R165" s="149" t="str">
        <f t="shared" si="21"/>
        <v>ข้อมูลไม่ถูกต้อง</v>
      </c>
      <c r="S165" s="149" t="str">
        <f>IF(ISNUMBER(R165),
IF(H$2=ตัวเลือก!A$30,"ยังไม่บันทึกข้อมูล",R165*0.27),"ข้อมูลไม่ถูกต้อง")</f>
        <v>ข้อมูลไม่ถูกต้อง</v>
      </c>
      <c r="T165" s="149" t="str">
        <f t="shared" si="22"/>
        <v>ข้อมูลไม่ถูกต้อง</v>
      </c>
      <c r="U165" s="149" t="str">
        <f>IF(ISNUMBER(R165),
IF(H$2=ตัวเลือก!A$30,"ยังไม่บันทึกข้อมูล",R165*0.47),"ข้อมูลไม่ถูกต้อง")</f>
        <v>ข้อมูลไม่ถูกต้อง</v>
      </c>
      <c r="V165" s="149" t="str">
        <f>IF(ISNUMBER(S165),
IF(H$2=ตัวเลือก!A$30,"ยังไม่บันทึกข้อมูล",S165*0.47),"ข้อมูลไม่ถูกต้อง")</f>
        <v>ข้อมูลไม่ถูกต้อง</v>
      </c>
      <c r="W165" s="149" t="str">
        <f t="shared" si="23"/>
        <v>ข้อมูลไม่ถูกต้อง</v>
      </c>
      <c r="X165" s="148" t="str">
        <f t="shared" si="24"/>
        <v>ข้อมูลไม่ถูกต้อง</v>
      </c>
      <c r="Y165" s="38"/>
      <c r="Z165" s="38"/>
      <c r="AA165" s="38"/>
    </row>
    <row r="166" spans="1:27" ht="24" customHeight="1" x14ac:dyDescent="0.45">
      <c r="A166" s="289">
        <v>161</v>
      </c>
      <c r="B166" s="289"/>
      <c r="C166" s="289"/>
      <c r="D166" s="289"/>
      <c r="E166" s="289"/>
      <c r="F166" s="293"/>
      <c r="G166" s="293"/>
      <c r="H166" s="291"/>
      <c r="I166" s="289"/>
      <c r="J166" s="292" t="str">
        <f t="shared" si="25"/>
        <v>รอข้อมูลคอลัมน์ H</v>
      </c>
      <c r="K166" s="291"/>
      <c r="L166" s="291"/>
      <c r="M166" s="291"/>
      <c r="N166" s="196" t="str" cm="1">
        <f t="array" ref="N166">IF(AND(K166:M166=""),"ยังไม่บันทึกข้อมูล",
IF(M166&lt;&gt;"",
IF(M166&gt;=1.3,M166,"เป็นไม้พุ่ม"),
IF(K166+L166&gt;=1.3,K166+L166,"เป็นไม้พุ่ม")))</f>
        <v>ยังไม่บันทึกข้อมูล</v>
      </c>
      <c r="O166" s="149" t="str">
        <f t="shared" si="18"/>
        <v>ข้อมูลไม่ถูกต้อง</v>
      </c>
      <c r="P166" s="149" t="str">
        <f t="shared" si="19"/>
        <v>ข้อมูลไม่ถูกต้อง</v>
      </c>
      <c r="Q166" s="149" t="str">
        <f t="shared" si="20"/>
        <v>ข้อมูลไม่ถูกต้อง</v>
      </c>
      <c r="R166" s="149" t="str">
        <f t="shared" si="21"/>
        <v>ข้อมูลไม่ถูกต้อง</v>
      </c>
      <c r="S166" s="149" t="str">
        <f>IF(ISNUMBER(R166),
IF(H$2=ตัวเลือก!A$30,"ยังไม่บันทึกข้อมูล",R166*0.27),"ข้อมูลไม่ถูกต้อง")</f>
        <v>ข้อมูลไม่ถูกต้อง</v>
      </c>
      <c r="T166" s="149" t="str">
        <f t="shared" si="22"/>
        <v>ข้อมูลไม่ถูกต้อง</v>
      </c>
      <c r="U166" s="149" t="str">
        <f>IF(ISNUMBER(R166),
IF(H$2=ตัวเลือก!A$30,"ยังไม่บันทึกข้อมูล",R166*0.47),"ข้อมูลไม่ถูกต้อง")</f>
        <v>ข้อมูลไม่ถูกต้อง</v>
      </c>
      <c r="V166" s="149" t="str">
        <f>IF(ISNUMBER(S166),
IF(H$2=ตัวเลือก!A$30,"ยังไม่บันทึกข้อมูล",S166*0.47),"ข้อมูลไม่ถูกต้อง")</f>
        <v>ข้อมูลไม่ถูกต้อง</v>
      </c>
      <c r="W166" s="149" t="str">
        <f t="shared" si="23"/>
        <v>ข้อมูลไม่ถูกต้อง</v>
      </c>
      <c r="X166" s="148" t="str">
        <f t="shared" si="24"/>
        <v>ข้อมูลไม่ถูกต้อง</v>
      </c>
      <c r="Y166" s="38"/>
      <c r="Z166" s="38"/>
      <c r="AA166" s="38"/>
    </row>
    <row r="167" spans="1:27" ht="24" customHeight="1" x14ac:dyDescent="0.45">
      <c r="A167" s="289">
        <v>162</v>
      </c>
      <c r="B167" s="289"/>
      <c r="C167" s="289"/>
      <c r="D167" s="289"/>
      <c r="E167" s="289"/>
      <c r="F167" s="293"/>
      <c r="G167" s="293"/>
      <c r="H167" s="291"/>
      <c r="I167" s="289"/>
      <c r="J167" s="292" t="str">
        <f t="shared" si="25"/>
        <v>รอข้อมูลคอลัมน์ H</v>
      </c>
      <c r="K167" s="291"/>
      <c r="L167" s="291"/>
      <c r="M167" s="291"/>
      <c r="N167" s="196" t="str" cm="1">
        <f t="array" ref="N167">IF(AND(K167:M167=""),"ยังไม่บันทึกข้อมูล",
IF(M167&lt;&gt;"",
IF(M167&gt;=1.3,M167,"เป็นไม้พุ่ม"),
IF(K167+L167&gt;=1.3,K167+L167,"เป็นไม้พุ่ม")))</f>
        <v>ยังไม่บันทึกข้อมูล</v>
      </c>
      <c r="O167" s="149" t="str">
        <f t="shared" si="18"/>
        <v>ข้อมูลไม่ถูกต้อง</v>
      </c>
      <c r="P167" s="149" t="str">
        <f t="shared" si="19"/>
        <v>ข้อมูลไม่ถูกต้อง</v>
      </c>
      <c r="Q167" s="149" t="str">
        <f t="shared" si="20"/>
        <v>ข้อมูลไม่ถูกต้อง</v>
      </c>
      <c r="R167" s="149" t="str">
        <f t="shared" si="21"/>
        <v>ข้อมูลไม่ถูกต้อง</v>
      </c>
      <c r="S167" s="149" t="str">
        <f>IF(ISNUMBER(R167),
IF(H$2=ตัวเลือก!A$30,"ยังไม่บันทึกข้อมูล",R167*0.27),"ข้อมูลไม่ถูกต้อง")</f>
        <v>ข้อมูลไม่ถูกต้อง</v>
      </c>
      <c r="T167" s="149" t="str">
        <f t="shared" si="22"/>
        <v>ข้อมูลไม่ถูกต้อง</v>
      </c>
      <c r="U167" s="149" t="str">
        <f>IF(ISNUMBER(R167),
IF(H$2=ตัวเลือก!A$30,"ยังไม่บันทึกข้อมูล",R167*0.47),"ข้อมูลไม่ถูกต้อง")</f>
        <v>ข้อมูลไม่ถูกต้อง</v>
      </c>
      <c r="V167" s="149" t="str">
        <f>IF(ISNUMBER(S167),
IF(H$2=ตัวเลือก!A$30,"ยังไม่บันทึกข้อมูล",S167*0.47),"ข้อมูลไม่ถูกต้อง")</f>
        <v>ข้อมูลไม่ถูกต้อง</v>
      </c>
      <c r="W167" s="149" t="str">
        <f t="shared" si="23"/>
        <v>ข้อมูลไม่ถูกต้อง</v>
      </c>
      <c r="X167" s="148" t="str">
        <f t="shared" si="24"/>
        <v>ข้อมูลไม่ถูกต้อง</v>
      </c>
      <c r="Y167" s="38"/>
      <c r="Z167" s="38"/>
      <c r="AA167" s="38"/>
    </row>
    <row r="168" spans="1:27" ht="24" customHeight="1" x14ac:dyDescent="0.45">
      <c r="A168" s="289">
        <v>163</v>
      </c>
      <c r="B168" s="289"/>
      <c r="C168" s="289"/>
      <c r="D168" s="289"/>
      <c r="E168" s="289"/>
      <c r="F168" s="293"/>
      <c r="G168" s="293"/>
      <c r="H168" s="291"/>
      <c r="I168" s="289"/>
      <c r="J168" s="292" t="str">
        <f t="shared" si="25"/>
        <v>รอข้อมูลคอลัมน์ H</v>
      </c>
      <c r="K168" s="291"/>
      <c r="L168" s="291"/>
      <c r="M168" s="291"/>
      <c r="N168" s="196" t="str" cm="1">
        <f t="array" ref="N168">IF(AND(K168:M168=""),"ยังไม่บันทึกข้อมูล",
IF(M168&lt;&gt;"",
IF(M168&gt;=1.3,M168,"เป็นไม้พุ่ม"),
IF(K168+L168&gt;=1.3,K168+L168,"เป็นไม้พุ่ม")))</f>
        <v>ยังไม่บันทึกข้อมูล</v>
      </c>
      <c r="O168" s="149" t="str">
        <f t="shared" si="18"/>
        <v>ข้อมูลไม่ถูกต้อง</v>
      </c>
      <c r="P168" s="149" t="str">
        <f t="shared" si="19"/>
        <v>ข้อมูลไม่ถูกต้อง</v>
      </c>
      <c r="Q168" s="149" t="str">
        <f t="shared" si="20"/>
        <v>ข้อมูลไม่ถูกต้อง</v>
      </c>
      <c r="R168" s="149" t="str">
        <f t="shared" si="21"/>
        <v>ข้อมูลไม่ถูกต้อง</v>
      </c>
      <c r="S168" s="149" t="str">
        <f>IF(ISNUMBER(R168),
IF(H$2=ตัวเลือก!A$30,"ยังไม่บันทึกข้อมูล",R168*0.27),"ข้อมูลไม่ถูกต้อง")</f>
        <v>ข้อมูลไม่ถูกต้อง</v>
      </c>
      <c r="T168" s="149" t="str">
        <f t="shared" si="22"/>
        <v>ข้อมูลไม่ถูกต้อง</v>
      </c>
      <c r="U168" s="149" t="str">
        <f>IF(ISNUMBER(R168),
IF(H$2=ตัวเลือก!A$30,"ยังไม่บันทึกข้อมูล",R168*0.47),"ข้อมูลไม่ถูกต้อง")</f>
        <v>ข้อมูลไม่ถูกต้อง</v>
      </c>
      <c r="V168" s="149" t="str">
        <f>IF(ISNUMBER(S168),
IF(H$2=ตัวเลือก!A$30,"ยังไม่บันทึกข้อมูล",S168*0.47),"ข้อมูลไม่ถูกต้อง")</f>
        <v>ข้อมูลไม่ถูกต้อง</v>
      </c>
      <c r="W168" s="149" t="str">
        <f t="shared" si="23"/>
        <v>ข้อมูลไม่ถูกต้อง</v>
      </c>
      <c r="X168" s="148" t="str">
        <f t="shared" si="24"/>
        <v>ข้อมูลไม่ถูกต้อง</v>
      </c>
      <c r="Y168" s="38"/>
      <c r="Z168" s="38"/>
      <c r="AA168" s="38"/>
    </row>
    <row r="169" spans="1:27" ht="24" customHeight="1" x14ac:dyDescent="0.45">
      <c r="A169" s="289">
        <v>164</v>
      </c>
      <c r="B169" s="289"/>
      <c r="C169" s="289"/>
      <c r="D169" s="289"/>
      <c r="E169" s="289"/>
      <c r="F169" s="293"/>
      <c r="G169" s="293"/>
      <c r="H169" s="291"/>
      <c r="I169" s="289"/>
      <c r="J169" s="292" t="str">
        <f t="shared" si="25"/>
        <v>รอข้อมูลคอลัมน์ H</v>
      </c>
      <c r="K169" s="291"/>
      <c r="L169" s="291"/>
      <c r="M169" s="291"/>
      <c r="N169" s="196" t="str" cm="1">
        <f t="array" ref="N169">IF(AND(K169:M169=""),"ยังไม่บันทึกข้อมูล",
IF(M169&lt;&gt;"",
IF(M169&gt;=1.3,M169,"เป็นไม้พุ่ม"),
IF(K169+L169&gt;=1.3,K169+L169,"เป็นไม้พุ่ม")))</f>
        <v>ยังไม่บันทึกข้อมูล</v>
      </c>
      <c r="O169" s="149" t="str">
        <f t="shared" si="18"/>
        <v>ข้อมูลไม่ถูกต้อง</v>
      </c>
      <c r="P169" s="149" t="str">
        <f t="shared" si="19"/>
        <v>ข้อมูลไม่ถูกต้อง</v>
      </c>
      <c r="Q169" s="149" t="str">
        <f t="shared" si="20"/>
        <v>ข้อมูลไม่ถูกต้อง</v>
      </c>
      <c r="R169" s="149" t="str">
        <f t="shared" si="21"/>
        <v>ข้อมูลไม่ถูกต้อง</v>
      </c>
      <c r="S169" s="149" t="str">
        <f>IF(ISNUMBER(R169),
IF(H$2=ตัวเลือก!A$30,"ยังไม่บันทึกข้อมูล",R169*0.27),"ข้อมูลไม่ถูกต้อง")</f>
        <v>ข้อมูลไม่ถูกต้อง</v>
      </c>
      <c r="T169" s="149" t="str">
        <f t="shared" si="22"/>
        <v>ข้อมูลไม่ถูกต้อง</v>
      </c>
      <c r="U169" s="149" t="str">
        <f>IF(ISNUMBER(R169),
IF(H$2=ตัวเลือก!A$30,"ยังไม่บันทึกข้อมูล",R169*0.47),"ข้อมูลไม่ถูกต้อง")</f>
        <v>ข้อมูลไม่ถูกต้อง</v>
      </c>
      <c r="V169" s="149" t="str">
        <f>IF(ISNUMBER(S169),
IF(H$2=ตัวเลือก!A$30,"ยังไม่บันทึกข้อมูล",S169*0.47),"ข้อมูลไม่ถูกต้อง")</f>
        <v>ข้อมูลไม่ถูกต้อง</v>
      </c>
      <c r="W169" s="149" t="str">
        <f t="shared" si="23"/>
        <v>ข้อมูลไม่ถูกต้อง</v>
      </c>
      <c r="X169" s="148" t="str">
        <f t="shared" si="24"/>
        <v>ข้อมูลไม่ถูกต้อง</v>
      </c>
      <c r="Y169" s="38"/>
      <c r="Z169" s="38"/>
      <c r="AA169" s="38"/>
    </row>
    <row r="170" spans="1:27" ht="24" customHeight="1" x14ac:dyDescent="0.45">
      <c r="A170" s="289">
        <v>165</v>
      </c>
      <c r="B170" s="289"/>
      <c r="C170" s="289"/>
      <c r="D170" s="289"/>
      <c r="E170" s="289"/>
      <c r="F170" s="293"/>
      <c r="G170" s="293"/>
      <c r="H170" s="291"/>
      <c r="I170" s="289"/>
      <c r="J170" s="292" t="str">
        <f t="shared" si="25"/>
        <v>รอข้อมูลคอลัมน์ H</v>
      </c>
      <c r="K170" s="291"/>
      <c r="L170" s="291"/>
      <c r="M170" s="291"/>
      <c r="N170" s="196" t="str" cm="1">
        <f t="array" ref="N170">IF(AND(K170:M170=""),"ยังไม่บันทึกข้อมูล",
IF(M170&lt;&gt;"",
IF(M170&gt;=1.3,M170,"เป็นไม้พุ่ม"),
IF(K170+L170&gt;=1.3,K170+L170,"เป็นไม้พุ่ม")))</f>
        <v>ยังไม่บันทึกข้อมูล</v>
      </c>
      <c r="O170" s="149" t="str">
        <f t="shared" si="18"/>
        <v>ข้อมูลไม่ถูกต้อง</v>
      </c>
      <c r="P170" s="149" t="str">
        <f t="shared" si="19"/>
        <v>ข้อมูลไม่ถูกต้อง</v>
      </c>
      <c r="Q170" s="149" t="str">
        <f t="shared" si="20"/>
        <v>ข้อมูลไม่ถูกต้อง</v>
      </c>
      <c r="R170" s="149" t="str">
        <f t="shared" si="21"/>
        <v>ข้อมูลไม่ถูกต้อง</v>
      </c>
      <c r="S170" s="149" t="str">
        <f>IF(ISNUMBER(R170),
IF(H$2=ตัวเลือก!A$30,"ยังไม่บันทึกข้อมูล",R170*0.27),"ข้อมูลไม่ถูกต้อง")</f>
        <v>ข้อมูลไม่ถูกต้อง</v>
      </c>
      <c r="T170" s="149" t="str">
        <f t="shared" si="22"/>
        <v>ข้อมูลไม่ถูกต้อง</v>
      </c>
      <c r="U170" s="149" t="str">
        <f>IF(ISNUMBER(R170),
IF(H$2=ตัวเลือก!A$30,"ยังไม่บันทึกข้อมูล",R170*0.47),"ข้อมูลไม่ถูกต้อง")</f>
        <v>ข้อมูลไม่ถูกต้อง</v>
      </c>
      <c r="V170" s="149" t="str">
        <f>IF(ISNUMBER(S170),
IF(H$2=ตัวเลือก!A$30,"ยังไม่บันทึกข้อมูล",S170*0.47),"ข้อมูลไม่ถูกต้อง")</f>
        <v>ข้อมูลไม่ถูกต้อง</v>
      </c>
      <c r="W170" s="149" t="str">
        <f t="shared" si="23"/>
        <v>ข้อมูลไม่ถูกต้อง</v>
      </c>
      <c r="X170" s="148" t="str">
        <f t="shared" si="24"/>
        <v>ข้อมูลไม่ถูกต้อง</v>
      </c>
      <c r="Y170" s="38"/>
      <c r="Z170" s="38"/>
      <c r="AA170" s="38"/>
    </row>
    <row r="171" spans="1:27" ht="24" customHeight="1" x14ac:dyDescent="0.45">
      <c r="A171" s="289">
        <v>166</v>
      </c>
      <c r="B171" s="289"/>
      <c r="C171" s="289"/>
      <c r="D171" s="289"/>
      <c r="E171" s="289"/>
      <c r="F171" s="293"/>
      <c r="G171" s="293"/>
      <c r="H171" s="291"/>
      <c r="I171" s="289"/>
      <c r="J171" s="292" t="str">
        <f t="shared" si="25"/>
        <v>รอข้อมูลคอลัมน์ H</v>
      </c>
      <c r="K171" s="291"/>
      <c r="L171" s="291"/>
      <c r="M171" s="291"/>
      <c r="N171" s="196" t="str" cm="1">
        <f t="array" ref="N171">IF(AND(K171:M171=""),"ยังไม่บันทึกข้อมูล",
IF(M171&lt;&gt;"",
IF(M171&gt;=1.3,M171,"เป็นไม้พุ่ม"),
IF(K171+L171&gt;=1.3,K171+L171,"เป็นไม้พุ่ม")))</f>
        <v>ยังไม่บันทึกข้อมูล</v>
      </c>
      <c r="O171" s="149" t="str">
        <f t="shared" si="18"/>
        <v>ข้อมูลไม่ถูกต้อง</v>
      </c>
      <c r="P171" s="149" t="str">
        <f t="shared" si="19"/>
        <v>ข้อมูลไม่ถูกต้อง</v>
      </c>
      <c r="Q171" s="149" t="str">
        <f t="shared" si="20"/>
        <v>ข้อมูลไม่ถูกต้อง</v>
      </c>
      <c r="R171" s="149" t="str">
        <f t="shared" si="21"/>
        <v>ข้อมูลไม่ถูกต้อง</v>
      </c>
      <c r="S171" s="149" t="str">
        <f>IF(ISNUMBER(R171),
IF(H$2=ตัวเลือก!A$30,"ยังไม่บันทึกข้อมูล",R171*0.27),"ข้อมูลไม่ถูกต้อง")</f>
        <v>ข้อมูลไม่ถูกต้อง</v>
      </c>
      <c r="T171" s="149" t="str">
        <f t="shared" si="22"/>
        <v>ข้อมูลไม่ถูกต้อง</v>
      </c>
      <c r="U171" s="149" t="str">
        <f>IF(ISNUMBER(R171),
IF(H$2=ตัวเลือก!A$30,"ยังไม่บันทึกข้อมูล",R171*0.47),"ข้อมูลไม่ถูกต้อง")</f>
        <v>ข้อมูลไม่ถูกต้อง</v>
      </c>
      <c r="V171" s="149" t="str">
        <f>IF(ISNUMBER(S171),
IF(H$2=ตัวเลือก!A$30,"ยังไม่บันทึกข้อมูล",S171*0.47),"ข้อมูลไม่ถูกต้อง")</f>
        <v>ข้อมูลไม่ถูกต้อง</v>
      </c>
      <c r="W171" s="149" t="str">
        <f t="shared" si="23"/>
        <v>ข้อมูลไม่ถูกต้อง</v>
      </c>
      <c r="X171" s="148" t="str">
        <f t="shared" si="24"/>
        <v>ข้อมูลไม่ถูกต้อง</v>
      </c>
      <c r="Y171" s="38"/>
      <c r="Z171" s="38"/>
      <c r="AA171" s="38"/>
    </row>
    <row r="172" spans="1:27" ht="24" customHeight="1" x14ac:dyDescent="0.45">
      <c r="A172" s="289">
        <v>167</v>
      </c>
      <c r="B172" s="289"/>
      <c r="C172" s="289"/>
      <c r="D172" s="289"/>
      <c r="E172" s="289"/>
      <c r="F172" s="293"/>
      <c r="G172" s="293"/>
      <c r="H172" s="291"/>
      <c r="I172" s="289"/>
      <c r="J172" s="292" t="str">
        <f t="shared" si="25"/>
        <v>รอข้อมูลคอลัมน์ H</v>
      </c>
      <c r="K172" s="291"/>
      <c r="L172" s="291"/>
      <c r="M172" s="291"/>
      <c r="N172" s="196" t="str" cm="1">
        <f t="array" ref="N172">IF(AND(K172:M172=""),"ยังไม่บันทึกข้อมูล",
IF(M172&lt;&gt;"",
IF(M172&gt;=1.3,M172,"เป็นไม้พุ่ม"),
IF(K172+L172&gt;=1.3,K172+L172,"เป็นไม้พุ่ม")))</f>
        <v>ยังไม่บันทึกข้อมูล</v>
      </c>
      <c r="O172" s="149" t="str">
        <f t="shared" si="18"/>
        <v>ข้อมูลไม่ถูกต้อง</v>
      </c>
      <c r="P172" s="149" t="str">
        <f t="shared" si="19"/>
        <v>ข้อมูลไม่ถูกต้อง</v>
      </c>
      <c r="Q172" s="149" t="str">
        <f t="shared" si="20"/>
        <v>ข้อมูลไม่ถูกต้อง</v>
      </c>
      <c r="R172" s="149" t="str">
        <f t="shared" si="21"/>
        <v>ข้อมูลไม่ถูกต้อง</v>
      </c>
      <c r="S172" s="149" t="str">
        <f>IF(ISNUMBER(R172),
IF(H$2=ตัวเลือก!A$30,"ยังไม่บันทึกข้อมูล",R172*0.27),"ข้อมูลไม่ถูกต้อง")</f>
        <v>ข้อมูลไม่ถูกต้อง</v>
      </c>
      <c r="T172" s="149" t="str">
        <f t="shared" si="22"/>
        <v>ข้อมูลไม่ถูกต้อง</v>
      </c>
      <c r="U172" s="149" t="str">
        <f>IF(ISNUMBER(R172),
IF(H$2=ตัวเลือก!A$30,"ยังไม่บันทึกข้อมูล",R172*0.47),"ข้อมูลไม่ถูกต้อง")</f>
        <v>ข้อมูลไม่ถูกต้อง</v>
      </c>
      <c r="V172" s="149" t="str">
        <f>IF(ISNUMBER(S172),
IF(H$2=ตัวเลือก!A$30,"ยังไม่บันทึกข้อมูล",S172*0.47),"ข้อมูลไม่ถูกต้อง")</f>
        <v>ข้อมูลไม่ถูกต้อง</v>
      </c>
      <c r="W172" s="149" t="str">
        <f t="shared" si="23"/>
        <v>ข้อมูลไม่ถูกต้อง</v>
      </c>
      <c r="X172" s="148" t="str">
        <f t="shared" si="24"/>
        <v>ข้อมูลไม่ถูกต้อง</v>
      </c>
      <c r="Y172" s="38"/>
      <c r="Z172" s="38"/>
      <c r="AA172" s="38"/>
    </row>
    <row r="173" spans="1:27" ht="24" customHeight="1" x14ac:dyDescent="0.45">
      <c r="A173" s="289">
        <v>168</v>
      </c>
      <c r="B173" s="289"/>
      <c r="C173" s="289"/>
      <c r="D173" s="289"/>
      <c r="E173" s="289"/>
      <c r="F173" s="293"/>
      <c r="G173" s="293"/>
      <c r="H173" s="291"/>
      <c r="I173" s="289"/>
      <c r="J173" s="292" t="str">
        <f t="shared" si="25"/>
        <v>รอข้อมูลคอลัมน์ H</v>
      </c>
      <c r="K173" s="291"/>
      <c r="L173" s="291"/>
      <c r="M173" s="291"/>
      <c r="N173" s="196" t="str" cm="1">
        <f t="array" ref="N173">IF(AND(K173:M173=""),"ยังไม่บันทึกข้อมูล",
IF(M173&lt;&gt;"",
IF(M173&gt;=1.3,M173,"เป็นไม้พุ่ม"),
IF(K173+L173&gt;=1.3,K173+L173,"เป็นไม้พุ่ม")))</f>
        <v>ยังไม่บันทึกข้อมูล</v>
      </c>
      <c r="O173" s="149" t="str">
        <f t="shared" si="18"/>
        <v>ข้อมูลไม่ถูกต้อง</v>
      </c>
      <c r="P173" s="149" t="str">
        <f t="shared" si="19"/>
        <v>ข้อมูลไม่ถูกต้อง</v>
      </c>
      <c r="Q173" s="149" t="str">
        <f t="shared" si="20"/>
        <v>ข้อมูลไม่ถูกต้อง</v>
      </c>
      <c r="R173" s="149" t="str">
        <f t="shared" si="21"/>
        <v>ข้อมูลไม่ถูกต้อง</v>
      </c>
      <c r="S173" s="149" t="str">
        <f>IF(ISNUMBER(R173),
IF(H$2=ตัวเลือก!A$30,"ยังไม่บันทึกข้อมูล",R173*0.27),"ข้อมูลไม่ถูกต้อง")</f>
        <v>ข้อมูลไม่ถูกต้อง</v>
      </c>
      <c r="T173" s="149" t="str">
        <f t="shared" si="22"/>
        <v>ข้อมูลไม่ถูกต้อง</v>
      </c>
      <c r="U173" s="149" t="str">
        <f>IF(ISNUMBER(R173),
IF(H$2=ตัวเลือก!A$30,"ยังไม่บันทึกข้อมูล",R173*0.47),"ข้อมูลไม่ถูกต้อง")</f>
        <v>ข้อมูลไม่ถูกต้อง</v>
      </c>
      <c r="V173" s="149" t="str">
        <f>IF(ISNUMBER(S173),
IF(H$2=ตัวเลือก!A$30,"ยังไม่บันทึกข้อมูล",S173*0.47),"ข้อมูลไม่ถูกต้อง")</f>
        <v>ข้อมูลไม่ถูกต้อง</v>
      </c>
      <c r="W173" s="149" t="str">
        <f t="shared" si="23"/>
        <v>ข้อมูลไม่ถูกต้อง</v>
      </c>
      <c r="X173" s="148" t="str">
        <f t="shared" si="24"/>
        <v>ข้อมูลไม่ถูกต้อง</v>
      </c>
      <c r="Y173" s="38"/>
      <c r="Z173" s="38"/>
      <c r="AA173" s="38"/>
    </row>
    <row r="174" spans="1:27" ht="24" customHeight="1" x14ac:dyDescent="0.45">
      <c r="A174" s="289">
        <v>169</v>
      </c>
      <c r="B174" s="289"/>
      <c r="C174" s="289"/>
      <c r="D174" s="289"/>
      <c r="E174" s="289"/>
      <c r="F174" s="293"/>
      <c r="G174" s="293"/>
      <c r="H174" s="291"/>
      <c r="I174" s="289"/>
      <c r="J174" s="292" t="str">
        <f t="shared" si="25"/>
        <v>รอข้อมูลคอลัมน์ H</v>
      </c>
      <c r="K174" s="291"/>
      <c r="L174" s="291"/>
      <c r="M174" s="291"/>
      <c r="N174" s="196" t="str" cm="1">
        <f t="array" ref="N174">IF(AND(K174:M174=""),"ยังไม่บันทึกข้อมูล",
IF(M174&lt;&gt;"",
IF(M174&gt;=1.3,M174,"เป็นไม้พุ่ม"),
IF(K174+L174&gt;=1.3,K174+L174,"เป็นไม้พุ่ม")))</f>
        <v>ยังไม่บันทึกข้อมูล</v>
      </c>
      <c r="O174" s="149" t="str">
        <f t="shared" si="18"/>
        <v>ข้อมูลไม่ถูกต้อง</v>
      </c>
      <c r="P174" s="149" t="str">
        <f t="shared" si="19"/>
        <v>ข้อมูลไม่ถูกต้อง</v>
      </c>
      <c r="Q174" s="149" t="str">
        <f t="shared" si="20"/>
        <v>ข้อมูลไม่ถูกต้อง</v>
      </c>
      <c r="R174" s="149" t="str">
        <f t="shared" si="21"/>
        <v>ข้อมูลไม่ถูกต้อง</v>
      </c>
      <c r="S174" s="149" t="str">
        <f>IF(ISNUMBER(R174),
IF(H$2=ตัวเลือก!A$30,"ยังไม่บันทึกข้อมูล",R174*0.27),"ข้อมูลไม่ถูกต้อง")</f>
        <v>ข้อมูลไม่ถูกต้อง</v>
      </c>
      <c r="T174" s="149" t="str">
        <f t="shared" si="22"/>
        <v>ข้อมูลไม่ถูกต้อง</v>
      </c>
      <c r="U174" s="149" t="str">
        <f>IF(ISNUMBER(R174),
IF(H$2=ตัวเลือก!A$30,"ยังไม่บันทึกข้อมูล",R174*0.47),"ข้อมูลไม่ถูกต้อง")</f>
        <v>ข้อมูลไม่ถูกต้อง</v>
      </c>
      <c r="V174" s="149" t="str">
        <f>IF(ISNUMBER(S174),
IF(H$2=ตัวเลือก!A$30,"ยังไม่บันทึกข้อมูล",S174*0.47),"ข้อมูลไม่ถูกต้อง")</f>
        <v>ข้อมูลไม่ถูกต้อง</v>
      </c>
      <c r="W174" s="149" t="str">
        <f t="shared" si="23"/>
        <v>ข้อมูลไม่ถูกต้อง</v>
      </c>
      <c r="X174" s="148" t="str">
        <f t="shared" si="24"/>
        <v>ข้อมูลไม่ถูกต้อง</v>
      </c>
      <c r="Y174" s="38"/>
      <c r="Z174" s="38"/>
      <c r="AA174" s="38"/>
    </row>
    <row r="175" spans="1:27" ht="24" customHeight="1" x14ac:dyDescent="0.45">
      <c r="A175" s="289">
        <v>170</v>
      </c>
      <c r="B175" s="289"/>
      <c r="C175" s="289"/>
      <c r="D175" s="289"/>
      <c r="E175" s="289"/>
      <c r="F175" s="293"/>
      <c r="G175" s="293"/>
      <c r="H175" s="291"/>
      <c r="I175" s="289"/>
      <c r="J175" s="292" t="str">
        <f t="shared" si="25"/>
        <v>รอข้อมูลคอลัมน์ H</v>
      </c>
      <c r="K175" s="291"/>
      <c r="L175" s="291"/>
      <c r="M175" s="291"/>
      <c r="N175" s="196" t="str" cm="1">
        <f t="array" ref="N175">IF(AND(K175:M175=""),"ยังไม่บันทึกข้อมูล",
IF(M175&lt;&gt;"",
IF(M175&gt;=1.3,M175,"เป็นไม้พุ่ม"),
IF(K175+L175&gt;=1.3,K175+L175,"เป็นไม้พุ่ม")))</f>
        <v>ยังไม่บันทึกข้อมูล</v>
      </c>
      <c r="O175" s="149" t="str">
        <f t="shared" si="18"/>
        <v>ข้อมูลไม่ถูกต้อง</v>
      </c>
      <c r="P175" s="149" t="str">
        <f t="shared" si="19"/>
        <v>ข้อมูลไม่ถูกต้อง</v>
      </c>
      <c r="Q175" s="149" t="str">
        <f t="shared" si="20"/>
        <v>ข้อมูลไม่ถูกต้อง</v>
      </c>
      <c r="R175" s="149" t="str">
        <f t="shared" si="21"/>
        <v>ข้อมูลไม่ถูกต้อง</v>
      </c>
      <c r="S175" s="149" t="str">
        <f>IF(ISNUMBER(R175),
IF(H$2=ตัวเลือก!A$30,"ยังไม่บันทึกข้อมูล",R175*0.27),"ข้อมูลไม่ถูกต้อง")</f>
        <v>ข้อมูลไม่ถูกต้อง</v>
      </c>
      <c r="T175" s="149" t="str">
        <f t="shared" si="22"/>
        <v>ข้อมูลไม่ถูกต้อง</v>
      </c>
      <c r="U175" s="149" t="str">
        <f>IF(ISNUMBER(R175),
IF(H$2=ตัวเลือก!A$30,"ยังไม่บันทึกข้อมูล",R175*0.47),"ข้อมูลไม่ถูกต้อง")</f>
        <v>ข้อมูลไม่ถูกต้อง</v>
      </c>
      <c r="V175" s="149" t="str">
        <f>IF(ISNUMBER(S175),
IF(H$2=ตัวเลือก!A$30,"ยังไม่บันทึกข้อมูล",S175*0.47),"ข้อมูลไม่ถูกต้อง")</f>
        <v>ข้อมูลไม่ถูกต้อง</v>
      </c>
      <c r="W175" s="149" t="str">
        <f t="shared" si="23"/>
        <v>ข้อมูลไม่ถูกต้อง</v>
      </c>
      <c r="X175" s="148" t="str">
        <f t="shared" si="24"/>
        <v>ข้อมูลไม่ถูกต้อง</v>
      </c>
      <c r="Y175" s="38"/>
      <c r="Z175" s="38"/>
      <c r="AA175" s="38"/>
    </row>
    <row r="176" spans="1:27" ht="24" customHeight="1" x14ac:dyDescent="0.45">
      <c r="A176" s="289">
        <v>171</v>
      </c>
      <c r="B176" s="289"/>
      <c r="C176" s="289"/>
      <c r="D176" s="289"/>
      <c r="E176" s="289"/>
      <c r="F176" s="293"/>
      <c r="G176" s="293"/>
      <c r="H176" s="291"/>
      <c r="I176" s="289"/>
      <c r="J176" s="292" t="str">
        <f t="shared" si="25"/>
        <v>รอข้อมูลคอลัมน์ H</v>
      </c>
      <c r="K176" s="291"/>
      <c r="L176" s="291"/>
      <c r="M176" s="291"/>
      <c r="N176" s="196" t="str" cm="1">
        <f t="array" ref="N176">IF(AND(K176:M176=""),"ยังไม่บันทึกข้อมูล",
IF(M176&lt;&gt;"",
IF(M176&gt;=1.3,M176,"เป็นไม้พุ่ม"),
IF(K176+L176&gt;=1.3,K176+L176,"เป็นไม้พุ่ม")))</f>
        <v>ยังไม่บันทึกข้อมูล</v>
      </c>
      <c r="O176" s="149" t="str">
        <f t="shared" si="18"/>
        <v>ข้อมูลไม่ถูกต้อง</v>
      </c>
      <c r="P176" s="149" t="str">
        <f t="shared" si="19"/>
        <v>ข้อมูลไม่ถูกต้อง</v>
      </c>
      <c r="Q176" s="149" t="str">
        <f t="shared" si="20"/>
        <v>ข้อมูลไม่ถูกต้อง</v>
      </c>
      <c r="R176" s="149" t="str">
        <f t="shared" si="21"/>
        <v>ข้อมูลไม่ถูกต้อง</v>
      </c>
      <c r="S176" s="149" t="str">
        <f>IF(ISNUMBER(R176),
IF(H$2=ตัวเลือก!A$30,"ยังไม่บันทึกข้อมูล",R176*0.27),"ข้อมูลไม่ถูกต้อง")</f>
        <v>ข้อมูลไม่ถูกต้อง</v>
      </c>
      <c r="T176" s="149" t="str">
        <f t="shared" si="22"/>
        <v>ข้อมูลไม่ถูกต้อง</v>
      </c>
      <c r="U176" s="149" t="str">
        <f>IF(ISNUMBER(R176),
IF(H$2=ตัวเลือก!A$30,"ยังไม่บันทึกข้อมูล",R176*0.47),"ข้อมูลไม่ถูกต้อง")</f>
        <v>ข้อมูลไม่ถูกต้อง</v>
      </c>
      <c r="V176" s="149" t="str">
        <f>IF(ISNUMBER(S176),
IF(H$2=ตัวเลือก!A$30,"ยังไม่บันทึกข้อมูล",S176*0.47),"ข้อมูลไม่ถูกต้อง")</f>
        <v>ข้อมูลไม่ถูกต้อง</v>
      </c>
      <c r="W176" s="149" t="str">
        <f t="shared" si="23"/>
        <v>ข้อมูลไม่ถูกต้อง</v>
      </c>
      <c r="X176" s="148" t="str">
        <f t="shared" si="24"/>
        <v>ข้อมูลไม่ถูกต้อง</v>
      </c>
      <c r="Y176" s="38"/>
      <c r="Z176" s="38"/>
      <c r="AA176" s="38"/>
    </row>
    <row r="177" spans="1:27" ht="24" customHeight="1" x14ac:dyDescent="0.45">
      <c r="A177" s="289">
        <v>172</v>
      </c>
      <c r="B177" s="289"/>
      <c r="C177" s="289"/>
      <c r="D177" s="289"/>
      <c r="E177" s="289"/>
      <c r="F177" s="293"/>
      <c r="G177" s="293"/>
      <c r="H177" s="291"/>
      <c r="I177" s="289"/>
      <c r="J177" s="292" t="str">
        <f t="shared" si="25"/>
        <v>รอข้อมูลคอลัมน์ H</v>
      </c>
      <c r="K177" s="291"/>
      <c r="L177" s="291"/>
      <c r="M177" s="291"/>
      <c r="N177" s="196" t="str" cm="1">
        <f t="array" ref="N177">IF(AND(K177:M177=""),"ยังไม่บันทึกข้อมูล",
IF(M177&lt;&gt;"",
IF(M177&gt;=1.3,M177,"เป็นไม้พุ่ม"),
IF(K177+L177&gt;=1.3,K177+L177,"เป็นไม้พุ่ม")))</f>
        <v>ยังไม่บันทึกข้อมูล</v>
      </c>
      <c r="O177" s="149" t="str">
        <f t="shared" si="18"/>
        <v>ข้อมูลไม่ถูกต้อง</v>
      </c>
      <c r="P177" s="149" t="str">
        <f t="shared" si="19"/>
        <v>ข้อมูลไม่ถูกต้อง</v>
      </c>
      <c r="Q177" s="149" t="str">
        <f t="shared" si="20"/>
        <v>ข้อมูลไม่ถูกต้อง</v>
      </c>
      <c r="R177" s="149" t="str">
        <f t="shared" si="21"/>
        <v>ข้อมูลไม่ถูกต้อง</v>
      </c>
      <c r="S177" s="149" t="str">
        <f>IF(ISNUMBER(R177),
IF(H$2=ตัวเลือก!A$30,"ยังไม่บันทึกข้อมูล",R177*0.27),"ข้อมูลไม่ถูกต้อง")</f>
        <v>ข้อมูลไม่ถูกต้อง</v>
      </c>
      <c r="T177" s="149" t="str">
        <f t="shared" si="22"/>
        <v>ข้อมูลไม่ถูกต้อง</v>
      </c>
      <c r="U177" s="149" t="str">
        <f>IF(ISNUMBER(R177),
IF(H$2=ตัวเลือก!A$30,"ยังไม่บันทึกข้อมูล",R177*0.47),"ข้อมูลไม่ถูกต้อง")</f>
        <v>ข้อมูลไม่ถูกต้อง</v>
      </c>
      <c r="V177" s="149" t="str">
        <f>IF(ISNUMBER(S177),
IF(H$2=ตัวเลือก!A$30,"ยังไม่บันทึกข้อมูล",S177*0.47),"ข้อมูลไม่ถูกต้อง")</f>
        <v>ข้อมูลไม่ถูกต้อง</v>
      </c>
      <c r="W177" s="149" t="str">
        <f t="shared" si="23"/>
        <v>ข้อมูลไม่ถูกต้อง</v>
      </c>
      <c r="X177" s="148" t="str">
        <f t="shared" si="24"/>
        <v>ข้อมูลไม่ถูกต้อง</v>
      </c>
      <c r="Y177" s="38"/>
      <c r="Z177" s="38"/>
      <c r="AA177" s="38"/>
    </row>
    <row r="178" spans="1:27" ht="24" customHeight="1" x14ac:dyDescent="0.45">
      <c r="A178" s="289">
        <v>173</v>
      </c>
      <c r="B178" s="289"/>
      <c r="C178" s="289"/>
      <c r="D178" s="289"/>
      <c r="E178" s="289"/>
      <c r="F178" s="293"/>
      <c r="G178" s="293"/>
      <c r="H178" s="291"/>
      <c r="I178" s="289"/>
      <c r="J178" s="292" t="str">
        <f t="shared" si="25"/>
        <v>รอข้อมูลคอลัมน์ H</v>
      </c>
      <c r="K178" s="291"/>
      <c r="L178" s="291"/>
      <c r="M178" s="291"/>
      <c r="N178" s="196" t="str" cm="1">
        <f t="array" ref="N178">IF(AND(K178:M178=""),"ยังไม่บันทึกข้อมูล",
IF(M178&lt;&gt;"",
IF(M178&gt;=1.3,M178,"เป็นไม้พุ่ม"),
IF(K178+L178&gt;=1.3,K178+L178,"เป็นไม้พุ่ม")))</f>
        <v>ยังไม่บันทึกข้อมูล</v>
      </c>
      <c r="O178" s="149" t="str">
        <f t="shared" si="18"/>
        <v>ข้อมูลไม่ถูกต้อง</v>
      </c>
      <c r="P178" s="149" t="str">
        <f t="shared" si="19"/>
        <v>ข้อมูลไม่ถูกต้อง</v>
      </c>
      <c r="Q178" s="149" t="str">
        <f t="shared" si="20"/>
        <v>ข้อมูลไม่ถูกต้อง</v>
      </c>
      <c r="R178" s="149" t="str">
        <f t="shared" si="21"/>
        <v>ข้อมูลไม่ถูกต้อง</v>
      </c>
      <c r="S178" s="149" t="str">
        <f>IF(ISNUMBER(R178),
IF(H$2=ตัวเลือก!A$30,"ยังไม่บันทึกข้อมูล",R178*0.27),"ข้อมูลไม่ถูกต้อง")</f>
        <v>ข้อมูลไม่ถูกต้อง</v>
      </c>
      <c r="T178" s="149" t="str">
        <f t="shared" si="22"/>
        <v>ข้อมูลไม่ถูกต้อง</v>
      </c>
      <c r="U178" s="149" t="str">
        <f>IF(ISNUMBER(R178),
IF(H$2=ตัวเลือก!A$30,"ยังไม่บันทึกข้อมูล",R178*0.47),"ข้อมูลไม่ถูกต้อง")</f>
        <v>ข้อมูลไม่ถูกต้อง</v>
      </c>
      <c r="V178" s="149" t="str">
        <f>IF(ISNUMBER(S178),
IF(H$2=ตัวเลือก!A$30,"ยังไม่บันทึกข้อมูล",S178*0.47),"ข้อมูลไม่ถูกต้อง")</f>
        <v>ข้อมูลไม่ถูกต้อง</v>
      </c>
      <c r="W178" s="149" t="str">
        <f t="shared" si="23"/>
        <v>ข้อมูลไม่ถูกต้อง</v>
      </c>
      <c r="X178" s="148" t="str">
        <f t="shared" si="24"/>
        <v>ข้อมูลไม่ถูกต้อง</v>
      </c>
      <c r="Y178" s="38"/>
      <c r="Z178" s="38"/>
      <c r="AA178" s="38"/>
    </row>
    <row r="179" spans="1:27" ht="24" customHeight="1" x14ac:dyDescent="0.45">
      <c r="A179" s="289">
        <v>174</v>
      </c>
      <c r="B179" s="289"/>
      <c r="C179" s="289"/>
      <c r="D179" s="289"/>
      <c r="E179" s="289"/>
      <c r="F179" s="293"/>
      <c r="G179" s="293"/>
      <c r="H179" s="291"/>
      <c r="I179" s="289"/>
      <c r="J179" s="292" t="str">
        <f t="shared" si="25"/>
        <v>รอข้อมูลคอลัมน์ H</v>
      </c>
      <c r="K179" s="291"/>
      <c r="L179" s="291"/>
      <c r="M179" s="291"/>
      <c r="N179" s="196" t="str" cm="1">
        <f t="array" ref="N179">IF(AND(K179:M179=""),"ยังไม่บันทึกข้อมูล",
IF(M179&lt;&gt;"",
IF(M179&gt;=1.3,M179,"เป็นไม้พุ่ม"),
IF(K179+L179&gt;=1.3,K179+L179,"เป็นไม้พุ่ม")))</f>
        <v>ยังไม่บันทึกข้อมูล</v>
      </c>
      <c r="O179" s="149" t="str">
        <f t="shared" si="18"/>
        <v>ข้อมูลไม่ถูกต้อง</v>
      </c>
      <c r="P179" s="149" t="str">
        <f t="shared" si="19"/>
        <v>ข้อมูลไม่ถูกต้อง</v>
      </c>
      <c r="Q179" s="149" t="str">
        <f t="shared" si="20"/>
        <v>ข้อมูลไม่ถูกต้อง</v>
      </c>
      <c r="R179" s="149" t="str">
        <f t="shared" si="21"/>
        <v>ข้อมูลไม่ถูกต้อง</v>
      </c>
      <c r="S179" s="149" t="str">
        <f>IF(ISNUMBER(R179),
IF(H$2=ตัวเลือก!A$30,"ยังไม่บันทึกข้อมูล",R179*0.27),"ข้อมูลไม่ถูกต้อง")</f>
        <v>ข้อมูลไม่ถูกต้อง</v>
      </c>
      <c r="T179" s="149" t="str">
        <f t="shared" si="22"/>
        <v>ข้อมูลไม่ถูกต้อง</v>
      </c>
      <c r="U179" s="149" t="str">
        <f>IF(ISNUMBER(R179),
IF(H$2=ตัวเลือก!A$30,"ยังไม่บันทึกข้อมูล",R179*0.47),"ข้อมูลไม่ถูกต้อง")</f>
        <v>ข้อมูลไม่ถูกต้อง</v>
      </c>
      <c r="V179" s="149" t="str">
        <f>IF(ISNUMBER(S179),
IF(H$2=ตัวเลือก!A$30,"ยังไม่บันทึกข้อมูล",S179*0.47),"ข้อมูลไม่ถูกต้อง")</f>
        <v>ข้อมูลไม่ถูกต้อง</v>
      </c>
      <c r="W179" s="149" t="str">
        <f t="shared" si="23"/>
        <v>ข้อมูลไม่ถูกต้อง</v>
      </c>
      <c r="X179" s="148" t="str">
        <f t="shared" si="24"/>
        <v>ข้อมูลไม่ถูกต้อง</v>
      </c>
      <c r="Y179" s="38"/>
      <c r="Z179" s="38"/>
      <c r="AA179" s="38"/>
    </row>
    <row r="180" spans="1:27" ht="24" customHeight="1" x14ac:dyDescent="0.45">
      <c r="A180" s="289">
        <v>175</v>
      </c>
      <c r="B180" s="289"/>
      <c r="C180" s="289"/>
      <c r="D180" s="289"/>
      <c r="E180" s="289"/>
      <c r="F180" s="293"/>
      <c r="G180" s="293"/>
      <c r="H180" s="291"/>
      <c r="I180" s="289"/>
      <c r="J180" s="292" t="str">
        <f t="shared" si="25"/>
        <v>รอข้อมูลคอลัมน์ H</v>
      </c>
      <c r="K180" s="291"/>
      <c r="L180" s="291"/>
      <c r="M180" s="291"/>
      <c r="N180" s="196" t="str" cm="1">
        <f t="array" ref="N180">IF(AND(K180:M180=""),"ยังไม่บันทึกข้อมูล",
IF(M180&lt;&gt;"",
IF(M180&gt;=1.3,M180,"เป็นไม้พุ่ม"),
IF(K180+L180&gt;=1.3,K180+L180,"เป็นไม้พุ่ม")))</f>
        <v>ยังไม่บันทึกข้อมูล</v>
      </c>
      <c r="O180" s="149" t="str">
        <f t="shared" si="18"/>
        <v>ข้อมูลไม่ถูกต้อง</v>
      </c>
      <c r="P180" s="149" t="str">
        <f t="shared" si="19"/>
        <v>ข้อมูลไม่ถูกต้อง</v>
      </c>
      <c r="Q180" s="149" t="str">
        <f t="shared" si="20"/>
        <v>ข้อมูลไม่ถูกต้อง</v>
      </c>
      <c r="R180" s="149" t="str">
        <f t="shared" si="21"/>
        <v>ข้อมูลไม่ถูกต้อง</v>
      </c>
      <c r="S180" s="149" t="str">
        <f>IF(ISNUMBER(R180),
IF(H$2=ตัวเลือก!A$30,"ยังไม่บันทึกข้อมูล",R180*0.27),"ข้อมูลไม่ถูกต้อง")</f>
        <v>ข้อมูลไม่ถูกต้อง</v>
      </c>
      <c r="T180" s="149" t="str">
        <f t="shared" si="22"/>
        <v>ข้อมูลไม่ถูกต้อง</v>
      </c>
      <c r="U180" s="149" t="str">
        <f>IF(ISNUMBER(R180),
IF(H$2=ตัวเลือก!A$30,"ยังไม่บันทึกข้อมูล",R180*0.47),"ข้อมูลไม่ถูกต้อง")</f>
        <v>ข้อมูลไม่ถูกต้อง</v>
      </c>
      <c r="V180" s="149" t="str">
        <f>IF(ISNUMBER(S180),
IF(H$2=ตัวเลือก!A$30,"ยังไม่บันทึกข้อมูล",S180*0.47),"ข้อมูลไม่ถูกต้อง")</f>
        <v>ข้อมูลไม่ถูกต้อง</v>
      </c>
      <c r="W180" s="149" t="str">
        <f t="shared" si="23"/>
        <v>ข้อมูลไม่ถูกต้อง</v>
      </c>
      <c r="X180" s="148" t="str">
        <f t="shared" si="24"/>
        <v>ข้อมูลไม่ถูกต้อง</v>
      </c>
      <c r="Y180" s="38"/>
      <c r="Z180" s="38"/>
      <c r="AA180" s="38"/>
    </row>
    <row r="181" spans="1:27" ht="24" customHeight="1" x14ac:dyDescent="0.45">
      <c r="A181" s="289">
        <v>176</v>
      </c>
      <c r="B181" s="289"/>
      <c r="C181" s="289"/>
      <c r="D181" s="289"/>
      <c r="E181" s="289"/>
      <c r="F181" s="293"/>
      <c r="G181" s="293"/>
      <c r="H181" s="291"/>
      <c r="I181" s="289"/>
      <c r="J181" s="292" t="str">
        <f t="shared" si="25"/>
        <v>รอข้อมูลคอลัมน์ H</v>
      </c>
      <c r="K181" s="291"/>
      <c r="L181" s="291"/>
      <c r="M181" s="291"/>
      <c r="N181" s="196" t="str" cm="1">
        <f t="array" ref="N181">IF(AND(K181:M181=""),"ยังไม่บันทึกข้อมูล",
IF(M181&lt;&gt;"",
IF(M181&gt;=1.3,M181,"เป็นไม้พุ่ม"),
IF(K181+L181&gt;=1.3,K181+L181,"เป็นไม้พุ่ม")))</f>
        <v>ยังไม่บันทึกข้อมูล</v>
      </c>
      <c r="O181" s="149" t="str">
        <f t="shared" si="18"/>
        <v>ข้อมูลไม่ถูกต้อง</v>
      </c>
      <c r="P181" s="149" t="str">
        <f t="shared" si="19"/>
        <v>ข้อมูลไม่ถูกต้อง</v>
      </c>
      <c r="Q181" s="149" t="str">
        <f t="shared" si="20"/>
        <v>ข้อมูลไม่ถูกต้อง</v>
      </c>
      <c r="R181" s="149" t="str">
        <f t="shared" si="21"/>
        <v>ข้อมูลไม่ถูกต้อง</v>
      </c>
      <c r="S181" s="149" t="str">
        <f>IF(ISNUMBER(R181),
IF(H$2=ตัวเลือก!A$30,"ยังไม่บันทึกข้อมูล",R181*0.27),"ข้อมูลไม่ถูกต้อง")</f>
        <v>ข้อมูลไม่ถูกต้อง</v>
      </c>
      <c r="T181" s="149" t="str">
        <f t="shared" si="22"/>
        <v>ข้อมูลไม่ถูกต้อง</v>
      </c>
      <c r="U181" s="149" t="str">
        <f>IF(ISNUMBER(R181),
IF(H$2=ตัวเลือก!A$30,"ยังไม่บันทึกข้อมูล",R181*0.47),"ข้อมูลไม่ถูกต้อง")</f>
        <v>ข้อมูลไม่ถูกต้อง</v>
      </c>
      <c r="V181" s="149" t="str">
        <f>IF(ISNUMBER(S181),
IF(H$2=ตัวเลือก!A$30,"ยังไม่บันทึกข้อมูล",S181*0.47),"ข้อมูลไม่ถูกต้อง")</f>
        <v>ข้อมูลไม่ถูกต้อง</v>
      </c>
      <c r="W181" s="149" t="str">
        <f t="shared" si="23"/>
        <v>ข้อมูลไม่ถูกต้อง</v>
      </c>
      <c r="X181" s="148" t="str">
        <f t="shared" si="24"/>
        <v>ข้อมูลไม่ถูกต้อง</v>
      </c>
      <c r="Y181" s="38"/>
      <c r="Z181" s="38"/>
      <c r="AA181" s="38"/>
    </row>
    <row r="182" spans="1:27" ht="24" customHeight="1" x14ac:dyDescent="0.45">
      <c r="A182" s="289">
        <v>177</v>
      </c>
      <c r="B182" s="289"/>
      <c r="C182" s="289"/>
      <c r="D182" s="289"/>
      <c r="E182" s="289"/>
      <c r="F182" s="293"/>
      <c r="G182" s="293"/>
      <c r="H182" s="291"/>
      <c r="I182" s="289"/>
      <c r="J182" s="292" t="str">
        <f t="shared" si="25"/>
        <v>รอข้อมูลคอลัมน์ H</v>
      </c>
      <c r="K182" s="291"/>
      <c r="L182" s="291"/>
      <c r="M182" s="291"/>
      <c r="N182" s="196" t="str" cm="1">
        <f t="array" ref="N182">IF(AND(K182:M182=""),"ยังไม่บันทึกข้อมูล",
IF(M182&lt;&gt;"",
IF(M182&gt;=1.3,M182,"เป็นไม้พุ่ม"),
IF(K182+L182&gt;=1.3,K182+L182,"เป็นไม้พุ่ม")))</f>
        <v>ยังไม่บันทึกข้อมูล</v>
      </c>
      <c r="O182" s="149" t="str">
        <f t="shared" si="18"/>
        <v>ข้อมูลไม่ถูกต้อง</v>
      </c>
      <c r="P182" s="149" t="str">
        <f t="shared" si="19"/>
        <v>ข้อมูลไม่ถูกต้อง</v>
      </c>
      <c r="Q182" s="149" t="str">
        <f t="shared" si="20"/>
        <v>ข้อมูลไม่ถูกต้อง</v>
      </c>
      <c r="R182" s="149" t="str">
        <f t="shared" si="21"/>
        <v>ข้อมูลไม่ถูกต้อง</v>
      </c>
      <c r="S182" s="149" t="str">
        <f>IF(ISNUMBER(R182),
IF(H$2=ตัวเลือก!A$30,"ยังไม่บันทึกข้อมูล",R182*0.27),"ข้อมูลไม่ถูกต้อง")</f>
        <v>ข้อมูลไม่ถูกต้อง</v>
      </c>
      <c r="T182" s="149" t="str">
        <f t="shared" si="22"/>
        <v>ข้อมูลไม่ถูกต้อง</v>
      </c>
      <c r="U182" s="149" t="str">
        <f>IF(ISNUMBER(R182),
IF(H$2=ตัวเลือก!A$30,"ยังไม่บันทึกข้อมูล",R182*0.47),"ข้อมูลไม่ถูกต้อง")</f>
        <v>ข้อมูลไม่ถูกต้อง</v>
      </c>
      <c r="V182" s="149" t="str">
        <f>IF(ISNUMBER(S182),
IF(H$2=ตัวเลือก!A$30,"ยังไม่บันทึกข้อมูล",S182*0.47),"ข้อมูลไม่ถูกต้อง")</f>
        <v>ข้อมูลไม่ถูกต้อง</v>
      </c>
      <c r="W182" s="149" t="str">
        <f t="shared" si="23"/>
        <v>ข้อมูลไม่ถูกต้อง</v>
      </c>
      <c r="X182" s="148" t="str">
        <f t="shared" si="24"/>
        <v>ข้อมูลไม่ถูกต้อง</v>
      </c>
      <c r="Y182" s="38"/>
      <c r="Z182" s="38"/>
      <c r="AA182" s="38"/>
    </row>
    <row r="183" spans="1:27" ht="24" customHeight="1" x14ac:dyDescent="0.45">
      <c r="A183" s="289">
        <v>178</v>
      </c>
      <c r="B183" s="289"/>
      <c r="C183" s="289"/>
      <c r="D183" s="289"/>
      <c r="E183" s="289"/>
      <c r="F183" s="293"/>
      <c r="G183" s="293"/>
      <c r="H183" s="291"/>
      <c r="I183" s="289"/>
      <c r="J183" s="292" t="str">
        <f t="shared" si="25"/>
        <v>รอข้อมูลคอลัมน์ H</v>
      </c>
      <c r="K183" s="291"/>
      <c r="L183" s="291"/>
      <c r="M183" s="291"/>
      <c r="N183" s="196" t="str" cm="1">
        <f t="array" ref="N183">IF(AND(K183:M183=""),"ยังไม่บันทึกข้อมูล",
IF(M183&lt;&gt;"",
IF(M183&gt;=1.3,M183,"เป็นไม้พุ่ม"),
IF(K183+L183&gt;=1.3,K183+L183,"เป็นไม้พุ่ม")))</f>
        <v>ยังไม่บันทึกข้อมูล</v>
      </c>
      <c r="O183" s="149" t="str">
        <f t="shared" si="18"/>
        <v>ข้อมูลไม่ถูกต้อง</v>
      </c>
      <c r="P183" s="149" t="str">
        <f t="shared" si="19"/>
        <v>ข้อมูลไม่ถูกต้อง</v>
      </c>
      <c r="Q183" s="149" t="str">
        <f t="shared" si="20"/>
        <v>ข้อมูลไม่ถูกต้อง</v>
      </c>
      <c r="R183" s="149" t="str">
        <f t="shared" si="21"/>
        <v>ข้อมูลไม่ถูกต้อง</v>
      </c>
      <c r="S183" s="149" t="str">
        <f>IF(ISNUMBER(R183),
IF(H$2=ตัวเลือก!A$30,"ยังไม่บันทึกข้อมูล",R183*0.27),"ข้อมูลไม่ถูกต้อง")</f>
        <v>ข้อมูลไม่ถูกต้อง</v>
      </c>
      <c r="T183" s="149" t="str">
        <f t="shared" si="22"/>
        <v>ข้อมูลไม่ถูกต้อง</v>
      </c>
      <c r="U183" s="149" t="str">
        <f>IF(ISNUMBER(R183),
IF(H$2=ตัวเลือก!A$30,"ยังไม่บันทึกข้อมูล",R183*0.47),"ข้อมูลไม่ถูกต้อง")</f>
        <v>ข้อมูลไม่ถูกต้อง</v>
      </c>
      <c r="V183" s="149" t="str">
        <f>IF(ISNUMBER(S183),
IF(H$2=ตัวเลือก!A$30,"ยังไม่บันทึกข้อมูล",S183*0.47),"ข้อมูลไม่ถูกต้อง")</f>
        <v>ข้อมูลไม่ถูกต้อง</v>
      </c>
      <c r="W183" s="149" t="str">
        <f t="shared" si="23"/>
        <v>ข้อมูลไม่ถูกต้อง</v>
      </c>
      <c r="X183" s="148" t="str">
        <f t="shared" si="24"/>
        <v>ข้อมูลไม่ถูกต้อง</v>
      </c>
      <c r="Y183" s="38"/>
      <c r="Z183" s="38"/>
      <c r="AA183" s="38"/>
    </row>
    <row r="184" spans="1:27" ht="24" customHeight="1" x14ac:dyDescent="0.45">
      <c r="A184" s="289">
        <v>179</v>
      </c>
      <c r="B184" s="289"/>
      <c r="C184" s="289"/>
      <c r="D184" s="289"/>
      <c r="E184" s="289"/>
      <c r="F184" s="293"/>
      <c r="G184" s="293"/>
      <c r="H184" s="291"/>
      <c r="I184" s="289"/>
      <c r="J184" s="292" t="str">
        <f t="shared" si="25"/>
        <v>รอข้อมูลคอลัมน์ H</v>
      </c>
      <c r="K184" s="291"/>
      <c r="L184" s="291"/>
      <c r="M184" s="291"/>
      <c r="N184" s="196" t="str" cm="1">
        <f t="array" ref="N184">IF(AND(K184:M184=""),"ยังไม่บันทึกข้อมูล",
IF(M184&lt;&gt;"",
IF(M184&gt;=1.3,M184,"เป็นไม้พุ่ม"),
IF(K184+L184&gt;=1.3,K184+L184,"เป็นไม้พุ่ม")))</f>
        <v>ยังไม่บันทึกข้อมูล</v>
      </c>
      <c r="O184" s="149" t="str">
        <f t="shared" si="18"/>
        <v>ข้อมูลไม่ถูกต้อง</v>
      </c>
      <c r="P184" s="149" t="str">
        <f t="shared" si="19"/>
        <v>ข้อมูลไม่ถูกต้อง</v>
      </c>
      <c r="Q184" s="149" t="str">
        <f t="shared" si="20"/>
        <v>ข้อมูลไม่ถูกต้อง</v>
      </c>
      <c r="R184" s="149" t="str">
        <f t="shared" si="21"/>
        <v>ข้อมูลไม่ถูกต้อง</v>
      </c>
      <c r="S184" s="149" t="str">
        <f>IF(ISNUMBER(R184),
IF(H$2=ตัวเลือก!A$30,"ยังไม่บันทึกข้อมูล",R184*0.27),"ข้อมูลไม่ถูกต้อง")</f>
        <v>ข้อมูลไม่ถูกต้อง</v>
      </c>
      <c r="T184" s="149" t="str">
        <f t="shared" si="22"/>
        <v>ข้อมูลไม่ถูกต้อง</v>
      </c>
      <c r="U184" s="149" t="str">
        <f>IF(ISNUMBER(R184),
IF(H$2=ตัวเลือก!A$30,"ยังไม่บันทึกข้อมูล",R184*0.47),"ข้อมูลไม่ถูกต้อง")</f>
        <v>ข้อมูลไม่ถูกต้อง</v>
      </c>
      <c r="V184" s="149" t="str">
        <f>IF(ISNUMBER(S184),
IF(H$2=ตัวเลือก!A$30,"ยังไม่บันทึกข้อมูล",S184*0.47),"ข้อมูลไม่ถูกต้อง")</f>
        <v>ข้อมูลไม่ถูกต้อง</v>
      </c>
      <c r="W184" s="149" t="str">
        <f t="shared" si="23"/>
        <v>ข้อมูลไม่ถูกต้อง</v>
      </c>
      <c r="X184" s="148" t="str">
        <f t="shared" si="24"/>
        <v>ข้อมูลไม่ถูกต้อง</v>
      </c>
      <c r="Y184" s="38"/>
      <c r="Z184" s="38"/>
      <c r="AA184" s="38"/>
    </row>
    <row r="185" spans="1:27" ht="24" customHeight="1" x14ac:dyDescent="0.45">
      <c r="A185" s="289">
        <v>180</v>
      </c>
      <c r="B185" s="289"/>
      <c r="C185" s="289"/>
      <c r="D185" s="289"/>
      <c r="E185" s="289"/>
      <c r="F185" s="293"/>
      <c r="G185" s="293"/>
      <c r="H185" s="291"/>
      <c r="I185" s="289"/>
      <c r="J185" s="292" t="str">
        <f t="shared" si="25"/>
        <v>รอข้อมูลคอลัมน์ H</v>
      </c>
      <c r="K185" s="291"/>
      <c r="L185" s="291"/>
      <c r="M185" s="291"/>
      <c r="N185" s="196" t="str" cm="1">
        <f t="array" ref="N185">IF(AND(K185:M185=""),"ยังไม่บันทึกข้อมูล",
IF(M185&lt;&gt;"",
IF(M185&gt;=1.3,M185,"เป็นไม้พุ่ม"),
IF(K185+L185&gt;=1.3,K185+L185,"เป็นไม้พุ่ม")))</f>
        <v>ยังไม่บันทึกข้อมูล</v>
      </c>
      <c r="O185" s="149" t="str">
        <f t="shared" si="18"/>
        <v>ข้อมูลไม่ถูกต้อง</v>
      </c>
      <c r="P185" s="149" t="str">
        <f t="shared" si="19"/>
        <v>ข้อมูลไม่ถูกต้อง</v>
      </c>
      <c r="Q185" s="149" t="str">
        <f t="shared" si="20"/>
        <v>ข้อมูลไม่ถูกต้อง</v>
      </c>
      <c r="R185" s="149" t="str">
        <f t="shared" si="21"/>
        <v>ข้อมูลไม่ถูกต้อง</v>
      </c>
      <c r="S185" s="149" t="str">
        <f>IF(ISNUMBER(R185),
IF(H$2=ตัวเลือก!A$30,"ยังไม่บันทึกข้อมูล",R185*0.27),"ข้อมูลไม่ถูกต้อง")</f>
        <v>ข้อมูลไม่ถูกต้อง</v>
      </c>
      <c r="T185" s="149" t="str">
        <f t="shared" si="22"/>
        <v>ข้อมูลไม่ถูกต้อง</v>
      </c>
      <c r="U185" s="149" t="str">
        <f>IF(ISNUMBER(R185),
IF(H$2=ตัวเลือก!A$30,"ยังไม่บันทึกข้อมูล",R185*0.47),"ข้อมูลไม่ถูกต้อง")</f>
        <v>ข้อมูลไม่ถูกต้อง</v>
      </c>
      <c r="V185" s="149" t="str">
        <f>IF(ISNUMBER(S185),
IF(H$2=ตัวเลือก!A$30,"ยังไม่บันทึกข้อมูล",S185*0.47),"ข้อมูลไม่ถูกต้อง")</f>
        <v>ข้อมูลไม่ถูกต้อง</v>
      </c>
      <c r="W185" s="149" t="str">
        <f t="shared" si="23"/>
        <v>ข้อมูลไม่ถูกต้อง</v>
      </c>
      <c r="X185" s="148" t="str">
        <f t="shared" si="24"/>
        <v>ข้อมูลไม่ถูกต้อง</v>
      </c>
      <c r="Y185" s="38"/>
      <c r="Z185" s="38"/>
      <c r="AA185" s="38"/>
    </row>
    <row r="186" spans="1:27" ht="24" customHeight="1" x14ac:dyDescent="0.45">
      <c r="A186" s="289">
        <v>181</v>
      </c>
      <c r="B186" s="289"/>
      <c r="C186" s="289"/>
      <c r="D186" s="289"/>
      <c r="E186" s="289"/>
      <c r="F186" s="293"/>
      <c r="G186" s="293"/>
      <c r="H186" s="291"/>
      <c r="I186" s="289"/>
      <c r="J186" s="292" t="str">
        <f t="shared" si="25"/>
        <v>รอข้อมูลคอลัมน์ H</v>
      </c>
      <c r="K186" s="291"/>
      <c r="L186" s="291"/>
      <c r="M186" s="291"/>
      <c r="N186" s="196" t="str" cm="1">
        <f t="array" ref="N186">IF(AND(K186:M186=""),"ยังไม่บันทึกข้อมูล",
IF(M186&lt;&gt;"",
IF(M186&gt;=1.3,M186,"เป็นไม้พุ่ม"),
IF(K186+L186&gt;=1.3,K186+L186,"เป็นไม้พุ่ม")))</f>
        <v>ยังไม่บันทึกข้อมูล</v>
      </c>
      <c r="O186" s="149" t="str">
        <f t="shared" si="18"/>
        <v>ข้อมูลไม่ถูกต้อง</v>
      </c>
      <c r="P186" s="149" t="str">
        <f t="shared" si="19"/>
        <v>ข้อมูลไม่ถูกต้อง</v>
      </c>
      <c r="Q186" s="149" t="str">
        <f t="shared" si="20"/>
        <v>ข้อมูลไม่ถูกต้อง</v>
      </c>
      <c r="R186" s="149" t="str">
        <f t="shared" si="21"/>
        <v>ข้อมูลไม่ถูกต้อง</v>
      </c>
      <c r="S186" s="149" t="str">
        <f>IF(ISNUMBER(R186),
IF(H$2=ตัวเลือก!A$30,"ยังไม่บันทึกข้อมูล",R186*0.27),"ข้อมูลไม่ถูกต้อง")</f>
        <v>ข้อมูลไม่ถูกต้อง</v>
      </c>
      <c r="T186" s="149" t="str">
        <f t="shared" si="22"/>
        <v>ข้อมูลไม่ถูกต้อง</v>
      </c>
      <c r="U186" s="149" t="str">
        <f>IF(ISNUMBER(R186),
IF(H$2=ตัวเลือก!A$30,"ยังไม่บันทึกข้อมูล",R186*0.47),"ข้อมูลไม่ถูกต้อง")</f>
        <v>ข้อมูลไม่ถูกต้อง</v>
      </c>
      <c r="V186" s="149" t="str">
        <f>IF(ISNUMBER(S186),
IF(H$2=ตัวเลือก!A$30,"ยังไม่บันทึกข้อมูล",S186*0.47),"ข้อมูลไม่ถูกต้อง")</f>
        <v>ข้อมูลไม่ถูกต้อง</v>
      </c>
      <c r="W186" s="149" t="str">
        <f t="shared" si="23"/>
        <v>ข้อมูลไม่ถูกต้อง</v>
      </c>
      <c r="X186" s="148" t="str">
        <f t="shared" si="24"/>
        <v>ข้อมูลไม่ถูกต้อง</v>
      </c>
      <c r="Y186" s="38"/>
      <c r="Z186" s="38"/>
      <c r="AA186" s="38"/>
    </row>
    <row r="187" spans="1:27" ht="24" customHeight="1" x14ac:dyDescent="0.45">
      <c r="A187" s="289">
        <v>182</v>
      </c>
      <c r="B187" s="289"/>
      <c r="C187" s="289"/>
      <c r="D187" s="289"/>
      <c r="E187" s="289"/>
      <c r="F187" s="293"/>
      <c r="G187" s="293"/>
      <c r="H187" s="291"/>
      <c r="I187" s="289"/>
      <c r="J187" s="292" t="str">
        <f t="shared" si="25"/>
        <v>รอข้อมูลคอลัมน์ H</v>
      </c>
      <c r="K187" s="291"/>
      <c r="L187" s="291"/>
      <c r="M187" s="291"/>
      <c r="N187" s="196" t="str" cm="1">
        <f t="array" ref="N187">IF(AND(K187:M187=""),"ยังไม่บันทึกข้อมูล",
IF(M187&lt;&gt;"",
IF(M187&gt;=1.3,M187,"เป็นไม้พุ่ม"),
IF(K187+L187&gt;=1.3,K187+L187,"เป็นไม้พุ่ม")))</f>
        <v>ยังไม่บันทึกข้อมูล</v>
      </c>
      <c r="O187" s="149" t="str">
        <f t="shared" si="18"/>
        <v>ข้อมูลไม่ถูกต้อง</v>
      </c>
      <c r="P187" s="149" t="str">
        <f t="shared" si="19"/>
        <v>ข้อมูลไม่ถูกต้อง</v>
      </c>
      <c r="Q187" s="149" t="str">
        <f t="shared" si="20"/>
        <v>ข้อมูลไม่ถูกต้อง</v>
      </c>
      <c r="R187" s="149" t="str">
        <f t="shared" si="21"/>
        <v>ข้อมูลไม่ถูกต้อง</v>
      </c>
      <c r="S187" s="149" t="str">
        <f>IF(ISNUMBER(R187),
IF(H$2=ตัวเลือก!A$30,"ยังไม่บันทึกข้อมูล",R187*0.27),"ข้อมูลไม่ถูกต้อง")</f>
        <v>ข้อมูลไม่ถูกต้อง</v>
      </c>
      <c r="T187" s="149" t="str">
        <f t="shared" si="22"/>
        <v>ข้อมูลไม่ถูกต้อง</v>
      </c>
      <c r="U187" s="149" t="str">
        <f>IF(ISNUMBER(R187),
IF(H$2=ตัวเลือก!A$30,"ยังไม่บันทึกข้อมูล",R187*0.47),"ข้อมูลไม่ถูกต้อง")</f>
        <v>ข้อมูลไม่ถูกต้อง</v>
      </c>
      <c r="V187" s="149" t="str">
        <f>IF(ISNUMBER(S187),
IF(H$2=ตัวเลือก!A$30,"ยังไม่บันทึกข้อมูล",S187*0.47),"ข้อมูลไม่ถูกต้อง")</f>
        <v>ข้อมูลไม่ถูกต้อง</v>
      </c>
      <c r="W187" s="149" t="str">
        <f t="shared" si="23"/>
        <v>ข้อมูลไม่ถูกต้อง</v>
      </c>
      <c r="X187" s="148" t="str">
        <f t="shared" si="24"/>
        <v>ข้อมูลไม่ถูกต้อง</v>
      </c>
      <c r="Y187" s="38"/>
      <c r="Z187" s="38"/>
      <c r="AA187" s="38"/>
    </row>
    <row r="188" spans="1:27" ht="24" customHeight="1" x14ac:dyDescent="0.45">
      <c r="A188" s="289">
        <v>183</v>
      </c>
      <c r="B188" s="289"/>
      <c r="C188" s="289"/>
      <c r="D188" s="289"/>
      <c r="E188" s="289"/>
      <c r="F188" s="293"/>
      <c r="G188" s="293"/>
      <c r="H188" s="291"/>
      <c r="I188" s="289"/>
      <c r="J188" s="292" t="str">
        <f t="shared" si="25"/>
        <v>รอข้อมูลคอลัมน์ H</v>
      </c>
      <c r="K188" s="291"/>
      <c r="L188" s="291"/>
      <c r="M188" s="291"/>
      <c r="N188" s="196" t="str" cm="1">
        <f t="array" ref="N188">IF(AND(K188:M188=""),"ยังไม่บันทึกข้อมูล",
IF(M188&lt;&gt;"",
IF(M188&gt;=1.3,M188,"เป็นไม้พุ่ม"),
IF(K188+L188&gt;=1.3,K188+L188,"เป็นไม้พุ่ม")))</f>
        <v>ยังไม่บันทึกข้อมูล</v>
      </c>
      <c r="O188" s="149" t="str">
        <f t="shared" si="18"/>
        <v>ข้อมูลไม่ถูกต้อง</v>
      </c>
      <c r="P188" s="149" t="str">
        <f t="shared" si="19"/>
        <v>ข้อมูลไม่ถูกต้อง</v>
      </c>
      <c r="Q188" s="149" t="str">
        <f t="shared" si="20"/>
        <v>ข้อมูลไม่ถูกต้อง</v>
      </c>
      <c r="R188" s="149" t="str">
        <f t="shared" si="21"/>
        <v>ข้อมูลไม่ถูกต้อง</v>
      </c>
      <c r="S188" s="149" t="str">
        <f>IF(ISNUMBER(R188),
IF(H$2=ตัวเลือก!A$30,"ยังไม่บันทึกข้อมูล",R188*0.27),"ข้อมูลไม่ถูกต้อง")</f>
        <v>ข้อมูลไม่ถูกต้อง</v>
      </c>
      <c r="T188" s="149" t="str">
        <f t="shared" si="22"/>
        <v>ข้อมูลไม่ถูกต้อง</v>
      </c>
      <c r="U188" s="149" t="str">
        <f>IF(ISNUMBER(R188),
IF(H$2=ตัวเลือก!A$30,"ยังไม่บันทึกข้อมูล",R188*0.47),"ข้อมูลไม่ถูกต้อง")</f>
        <v>ข้อมูลไม่ถูกต้อง</v>
      </c>
      <c r="V188" s="149" t="str">
        <f>IF(ISNUMBER(S188),
IF(H$2=ตัวเลือก!A$30,"ยังไม่บันทึกข้อมูล",S188*0.47),"ข้อมูลไม่ถูกต้อง")</f>
        <v>ข้อมูลไม่ถูกต้อง</v>
      </c>
      <c r="W188" s="149" t="str">
        <f t="shared" si="23"/>
        <v>ข้อมูลไม่ถูกต้อง</v>
      </c>
      <c r="X188" s="148" t="str">
        <f t="shared" si="24"/>
        <v>ข้อมูลไม่ถูกต้อง</v>
      </c>
      <c r="Y188" s="38"/>
      <c r="Z188" s="38"/>
      <c r="AA188" s="38"/>
    </row>
    <row r="189" spans="1:27" ht="24" customHeight="1" x14ac:dyDescent="0.45">
      <c r="A189" s="289">
        <v>184</v>
      </c>
      <c r="B189" s="289"/>
      <c r="C189" s="289"/>
      <c r="D189" s="289"/>
      <c r="E189" s="289"/>
      <c r="F189" s="293"/>
      <c r="G189" s="293"/>
      <c r="H189" s="291"/>
      <c r="I189" s="289"/>
      <c r="J189" s="292" t="str">
        <f t="shared" si="25"/>
        <v>รอข้อมูลคอลัมน์ H</v>
      </c>
      <c r="K189" s="291"/>
      <c r="L189" s="291"/>
      <c r="M189" s="291"/>
      <c r="N189" s="196" t="str" cm="1">
        <f t="array" ref="N189">IF(AND(K189:M189=""),"ยังไม่บันทึกข้อมูล",
IF(M189&lt;&gt;"",
IF(M189&gt;=1.3,M189,"เป็นไม้พุ่ม"),
IF(K189+L189&gt;=1.3,K189+L189,"เป็นไม้พุ่ม")))</f>
        <v>ยังไม่บันทึกข้อมูล</v>
      </c>
      <c r="O189" s="149" t="str">
        <f t="shared" si="18"/>
        <v>ข้อมูลไม่ถูกต้อง</v>
      </c>
      <c r="P189" s="149" t="str">
        <f t="shared" si="19"/>
        <v>ข้อมูลไม่ถูกต้อง</v>
      </c>
      <c r="Q189" s="149" t="str">
        <f t="shared" si="20"/>
        <v>ข้อมูลไม่ถูกต้อง</v>
      </c>
      <c r="R189" s="149" t="str">
        <f t="shared" si="21"/>
        <v>ข้อมูลไม่ถูกต้อง</v>
      </c>
      <c r="S189" s="149" t="str">
        <f>IF(ISNUMBER(R189),
IF(H$2=ตัวเลือก!A$30,"ยังไม่บันทึกข้อมูล",R189*0.27),"ข้อมูลไม่ถูกต้อง")</f>
        <v>ข้อมูลไม่ถูกต้อง</v>
      </c>
      <c r="T189" s="149" t="str">
        <f t="shared" si="22"/>
        <v>ข้อมูลไม่ถูกต้อง</v>
      </c>
      <c r="U189" s="149" t="str">
        <f>IF(ISNUMBER(R189),
IF(H$2=ตัวเลือก!A$30,"ยังไม่บันทึกข้อมูล",R189*0.47),"ข้อมูลไม่ถูกต้อง")</f>
        <v>ข้อมูลไม่ถูกต้อง</v>
      </c>
      <c r="V189" s="149" t="str">
        <f>IF(ISNUMBER(S189),
IF(H$2=ตัวเลือก!A$30,"ยังไม่บันทึกข้อมูล",S189*0.47),"ข้อมูลไม่ถูกต้อง")</f>
        <v>ข้อมูลไม่ถูกต้อง</v>
      </c>
      <c r="W189" s="149" t="str">
        <f t="shared" si="23"/>
        <v>ข้อมูลไม่ถูกต้อง</v>
      </c>
      <c r="X189" s="148" t="str">
        <f t="shared" si="24"/>
        <v>ข้อมูลไม่ถูกต้อง</v>
      </c>
      <c r="Y189" s="38"/>
      <c r="Z189" s="38"/>
      <c r="AA189" s="38"/>
    </row>
    <row r="190" spans="1:27" ht="24" customHeight="1" x14ac:dyDescent="0.45">
      <c r="A190" s="289">
        <v>185</v>
      </c>
      <c r="B190" s="289"/>
      <c r="C190" s="289"/>
      <c r="D190" s="289"/>
      <c r="E190" s="289"/>
      <c r="F190" s="293"/>
      <c r="G190" s="293"/>
      <c r="H190" s="291"/>
      <c r="I190" s="289"/>
      <c r="J190" s="292" t="str">
        <f t="shared" si="25"/>
        <v>รอข้อมูลคอลัมน์ H</v>
      </c>
      <c r="K190" s="291"/>
      <c r="L190" s="291"/>
      <c r="M190" s="291"/>
      <c r="N190" s="196" t="str" cm="1">
        <f t="array" ref="N190">IF(AND(K190:M190=""),"ยังไม่บันทึกข้อมูล",
IF(M190&lt;&gt;"",
IF(M190&gt;=1.3,M190,"เป็นไม้พุ่ม"),
IF(K190+L190&gt;=1.3,K190+L190,"เป็นไม้พุ่ม")))</f>
        <v>ยังไม่บันทึกข้อมูล</v>
      </c>
      <c r="O190" s="149" t="str">
        <f t="shared" si="18"/>
        <v>ข้อมูลไม่ถูกต้อง</v>
      </c>
      <c r="P190" s="149" t="str">
        <f t="shared" si="19"/>
        <v>ข้อมูลไม่ถูกต้อง</v>
      </c>
      <c r="Q190" s="149" t="str">
        <f t="shared" si="20"/>
        <v>ข้อมูลไม่ถูกต้อง</v>
      </c>
      <c r="R190" s="149" t="str">
        <f t="shared" si="21"/>
        <v>ข้อมูลไม่ถูกต้อง</v>
      </c>
      <c r="S190" s="149" t="str">
        <f>IF(ISNUMBER(R190),
IF(H$2=ตัวเลือก!A$30,"ยังไม่บันทึกข้อมูล",R190*0.27),"ข้อมูลไม่ถูกต้อง")</f>
        <v>ข้อมูลไม่ถูกต้อง</v>
      </c>
      <c r="T190" s="149" t="str">
        <f t="shared" si="22"/>
        <v>ข้อมูลไม่ถูกต้อง</v>
      </c>
      <c r="U190" s="149" t="str">
        <f>IF(ISNUMBER(R190),
IF(H$2=ตัวเลือก!A$30,"ยังไม่บันทึกข้อมูล",R190*0.47),"ข้อมูลไม่ถูกต้อง")</f>
        <v>ข้อมูลไม่ถูกต้อง</v>
      </c>
      <c r="V190" s="149" t="str">
        <f>IF(ISNUMBER(S190),
IF(H$2=ตัวเลือก!A$30,"ยังไม่บันทึกข้อมูล",S190*0.47),"ข้อมูลไม่ถูกต้อง")</f>
        <v>ข้อมูลไม่ถูกต้อง</v>
      </c>
      <c r="W190" s="149" t="str">
        <f t="shared" si="23"/>
        <v>ข้อมูลไม่ถูกต้อง</v>
      </c>
      <c r="X190" s="148" t="str">
        <f t="shared" si="24"/>
        <v>ข้อมูลไม่ถูกต้อง</v>
      </c>
      <c r="Y190" s="38"/>
      <c r="Z190" s="38"/>
      <c r="AA190" s="38"/>
    </row>
    <row r="191" spans="1:27" ht="24" customHeight="1" x14ac:dyDescent="0.45">
      <c r="A191" s="289">
        <v>186</v>
      </c>
      <c r="B191" s="289"/>
      <c r="C191" s="289"/>
      <c r="D191" s="289"/>
      <c r="E191" s="289"/>
      <c r="F191" s="293"/>
      <c r="G191" s="293"/>
      <c r="H191" s="291"/>
      <c r="I191" s="289"/>
      <c r="J191" s="292" t="str">
        <f t="shared" si="25"/>
        <v>รอข้อมูลคอลัมน์ H</v>
      </c>
      <c r="K191" s="291"/>
      <c r="L191" s="291"/>
      <c r="M191" s="291"/>
      <c r="N191" s="196" t="str" cm="1">
        <f t="array" ref="N191">IF(AND(K191:M191=""),"ยังไม่บันทึกข้อมูล",
IF(M191&lt;&gt;"",
IF(M191&gt;=1.3,M191,"เป็นไม้พุ่ม"),
IF(K191+L191&gt;=1.3,K191+L191,"เป็นไม้พุ่ม")))</f>
        <v>ยังไม่บันทึกข้อมูล</v>
      </c>
      <c r="O191" s="149" t="str">
        <f t="shared" si="18"/>
        <v>ข้อมูลไม่ถูกต้อง</v>
      </c>
      <c r="P191" s="149" t="str">
        <f t="shared" si="19"/>
        <v>ข้อมูลไม่ถูกต้อง</v>
      </c>
      <c r="Q191" s="149" t="str">
        <f t="shared" si="20"/>
        <v>ข้อมูลไม่ถูกต้อง</v>
      </c>
      <c r="R191" s="149" t="str">
        <f t="shared" si="21"/>
        <v>ข้อมูลไม่ถูกต้อง</v>
      </c>
      <c r="S191" s="149" t="str">
        <f>IF(ISNUMBER(R191),
IF(H$2=ตัวเลือก!A$30,"ยังไม่บันทึกข้อมูล",R191*0.27),"ข้อมูลไม่ถูกต้อง")</f>
        <v>ข้อมูลไม่ถูกต้อง</v>
      </c>
      <c r="T191" s="149" t="str">
        <f t="shared" si="22"/>
        <v>ข้อมูลไม่ถูกต้อง</v>
      </c>
      <c r="U191" s="149" t="str">
        <f>IF(ISNUMBER(R191),
IF(H$2=ตัวเลือก!A$30,"ยังไม่บันทึกข้อมูล",R191*0.47),"ข้อมูลไม่ถูกต้อง")</f>
        <v>ข้อมูลไม่ถูกต้อง</v>
      </c>
      <c r="V191" s="149" t="str">
        <f>IF(ISNUMBER(S191),
IF(H$2=ตัวเลือก!A$30,"ยังไม่บันทึกข้อมูล",S191*0.47),"ข้อมูลไม่ถูกต้อง")</f>
        <v>ข้อมูลไม่ถูกต้อง</v>
      </c>
      <c r="W191" s="149" t="str">
        <f t="shared" si="23"/>
        <v>ข้อมูลไม่ถูกต้อง</v>
      </c>
      <c r="X191" s="148" t="str">
        <f t="shared" si="24"/>
        <v>ข้อมูลไม่ถูกต้อง</v>
      </c>
      <c r="Y191" s="38"/>
      <c r="Z191" s="38"/>
      <c r="AA191" s="38"/>
    </row>
    <row r="192" spans="1:27" ht="24" customHeight="1" x14ac:dyDescent="0.45">
      <c r="A192" s="289">
        <v>187</v>
      </c>
      <c r="B192" s="289"/>
      <c r="C192" s="289"/>
      <c r="D192" s="289"/>
      <c r="E192" s="289"/>
      <c r="F192" s="293"/>
      <c r="G192" s="293"/>
      <c r="H192" s="291"/>
      <c r="I192" s="289"/>
      <c r="J192" s="292" t="str">
        <f t="shared" si="25"/>
        <v>รอข้อมูลคอลัมน์ H</v>
      </c>
      <c r="K192" s="291"/>
      <c r="L192" s="291"/>
      <c r="M192" s="291"/>
      <c r="N192" s="196" t="str" cm="1">
        <f t="array" ref="N192">IF(AND(K192:M192=""),"ยังไม่บันทึกข้อมูล",
IF(M192&lt;&gt;"",
IF(M192&gt;=1.3,M192,"เป็นไม้พุ่ม"),
IF(K192+L192&gt;=1.3,K192+L192,"เป็นไม้พุ่ม")))</f>
        <v>ยังไม่บันทึกข้อมูล</v>
      </c>
      <c r="O192" s="149" t="str">
        <f t="shared" si="18"/>
        <v>ข้อมูลไม่ถูกต้อง</v>
      </c>
      <c r="P192" s="149" t="str">
        <f t="shared" si="19"/>
        <v>ข้อมูลไม่ถูกต้อง</v>
      </c>
      <c r="Q192" s="149" t="str">
        <f t="shared" si="20"/>
        <v>ข้อมูลไม่ถูกต้อง</v>
      </c>
      <c r="R192" s="149" t="str">
        <f t="shared" si="21"/>
        <v>ข้อมูลไม่ถูกต้อง</v>
      </c>
      <c r="S192" s="149" t="str">
        <f>IF(ISNUMBER(R192),
IF(H$2=ตัวเลือก!A$30,"ยังไม่บันทึกข้อมูล",R192*0.27),"ข้อมูลไม่ถูกต้อง")</f>
        <v>ข้อมูลไม่ถูกต้อง</v>
      </c>
      <c r="T192" s="149" t="str">
        <f t="shared" si="22"/>
        <v>ข้อมูลไม่ถูกต้อง</v>
      </c>
      <c r="U192" s="149" t="str">
        <f>IF(ISNUMBER(R192),
IF(H$2=ตัวเลือก!A$30,"ยังไม่บันทึกข้อมูล",R192*0.47),"ข้อมูลไม่ถูกต้อง")</f>
        <v>ข้อมูลไม่ถูกต้อง</v>
      </c>
      <c r="V192" s="149" t="str">
        <f>IF(ISNUMBER(S192),
IF(H$2=ตัวเลือก!A$30,"ยังไม่บันทึกข้อมูล",S192*0.47),"ข้อมูลไม่ถูกต้อง")</f>
        <v>ข้อมูลไม่ถูกต้อง</v>
      </c>
      <c r="W192" s="149" t="str">
        <f t="shared" si="23"/>
        <v>ข้อมูลไม่ถูกต้อง</v>
      </c>
      <c r="X192" s="148" t="str">
        <f t="shared" si="24"/>
        <v>ข้อมูลไม่ถูกต้อง</v>
      </c>
      <c r="Y192" s="38"/>
      <c r="Z192" s="38"/>
      <c r="AA192" s="38"/>
    </row>
    <row r="193" spans="1:27" ht="24" customHeight="1" x14ac:dyDescent="0.45">
      <c r="A193" s="289">
        <v>188</v>
      </c>
      <c r="B193" s="289"/>
      <c r="C193" s="289"/>
      <c r="D193" s="289"/>
      <c r="E193" s="289"/>
      <c r="F193" s="293"/>
      <c r="G193" s="293"/>
      <c r="H193" s="291"/>
      <c r="I193" s="289"/>
      <c r="J193" s="292" t="str">
        <f t="shared" si="25"/>
        <v>รอข้อมูลคอลัมน์ H</v>
      </c>
      <c r="K193" s="291"/>
      <c r="L193" s="291"/>
      <c r="M193" s="291"/>
      <c r="N193" s="196" t="str" cm="1">
        <f t="array" ref="N193">IF(AND(K193:M193=""),"ยังไม่บันทึกข้อมูล",
IF(M193&lt;&gt;"",
IF(M193&gt;=1.3,M193,"เป็นไม้พุ่ม"),
IF(K193+L193&gt;=1.3,K193+L193,"เป็นไม้พุ่ม")))</f>
        <v>ยังไม่บันทึกข้อมูล</v>
      </c>
      <c r="O193" s="149" t="str">
        <f t="shared" si="18"/>
        <v>ข้อมูลไม่ถูกต้อง</v>
      </c>
      <c r="P193" s="149" t="str">
        <f t="shared" si="19"/>
        <v>ข้อมูลไม่ถูกต้อง</v>
      </c>
      <c r="Q193" s="149" t="str">
        <f t="shared" si="20"/>
        <v>ข้อมูลไม่ถูกต้อง</v>
      </c>
      <c r="R193" s="149" t="str">
        <f t="shared" si="21"/>
        <v>ข้อมูลไม่ถูกต้อง</v>
      </c>
      <c r="S193" s="149" t="str">
        <f>IF(ISNUMBER(R193),
IF(H$2=ตัวเลือก!A$30,"ยังไม่บันทึกข้อมูล",R193*0.27),"ข้อมูลไม่ถูกต้อง")</f>
        <v>ข้อมูลไม่ถูกต้อง</v>
      </c>
      <c r="T193" s="149" t="str">
        <f t="shared" si="22"/>
        <v>ข้อมูลไม่ถูกต้อง</v>
      </c>
      <c r="U193" s="149" t="str">
        <f>IF(ISNUMBER(R193),
IF(H$2=ตัวเลือก!A$30,"ยังไม่บันทึกข้อมูล",R193*0.47),"ข้อมูลไม่ถูกต้อง")</f>
        <v>ข้อมูลไม่ถูกต้อง</v>
      </c>
      <c r="V193" s="149" t="str">
        <f>IF(ISNUMBER(S193),
IF(H$2=ตัวเลือก!A$30,"ยังไม่บันทึกข้อมูล",S193*0.47),"ข้อมูลไม่ถูกต้อง")</f>
        <v>ข้อมูลไม่ถูกต้อง</v>
      </c>
      <c r="W193" s="149" t="str">
        <f t="shared" si="23"/>
        <v>ข้อมูลไม่ถูกต้อง</v>
      </c>
      <c r="X193" s="148" t="str">
        <f t="shared" si="24"/>
        <v>ข้อมูลไม่ถูกต้อง</v>
      </c>
      <c r="Y193" s="38"/>
      <c r="Z193" s="38"/>
      <c r="AA193" s="38"/>
    </row>
    <row r="194" spans="1:27" ht="24" customHeight="1" x14ac:dyDescent="0.45">
      <c r="A194" s="289">
        <v>189</v>
      </c>
      <c r="B194" s="289"/>
      <c r="C194" s="289"/>
      <c r="D194" s="289"/>
      <c r="E194" s="289"/>
      <c r="F194" s="293"/>
      <c r="G194" s="293"/>
      <c r="H194" s="291"/>
      <c r="I194" s="289"/>
      <c r="J194" s="292" t="str">
        <f t="shared" si="25"/>
        <v>รอข้อมูลคอลัมน์ H</v>
      </c>
      <c r="K194" s="291"/>
      <c r="L194" s="291"/>
      <c r="M194" s="291"/>
      <c r="N194" s="196" t="str" cm="1">
        <f t="array" ref="N194">IF(AND(K194:M194=""),"ยังไม่บันทึกข้อมูล",
IF(M194&lt;&gt;"",
IF(M194&gt;=1.3,M194,"เป็นไม้พุ่ม"),
IF(K194+L194&gt;=1.3,K194+L194,"เป็นไม้พุ่ม")))</f>
        <v>ยังไม่บันทึกข้อมูล</v>
      </c>
      <c r="O194" s="149" t="str">
        <f t="shared" si="18"/>
        <v>ข้อมูลไม่ถูกต้อง</v>
      </c>
      <c r="P194" s="149" t="str">
        <f t="shared" si="19"/>
        <v>ข้อมูลไม่ถูกต้อง</v>
      </c>
      <c r="Q194" s="149" t="str">
        <f t="shared" si="20"/>
        <v>ข้อมูลไม่ถูกต้อง</v>
      </c>
      <c r="R194" s="149" t="str">
        <f t="shared" si="21"/>
        <v>ข้อมูลไม่ถูกต้อง</v>
      </c>
      <c r="S194" s="149" t="str">
        <f>IF(ISNUMBER(R194),
IF(H$2=ตัวเลือก!A$30,"ยังไม่บันทึกข้อมูล",R194*0.27),"ข้อมูลไม่ถูกต้อง")</f>
        <v>ข้อมูลไม่ถูกต้อง</v>
      </c>
      <c r="T194" s="149" t="str">
        <f t="shared" si="22"/>
        <v>ข้อมูลไม่ถูกต้อง</v>
      </c>
      <c r="U194" s="149" t="str">
        <f>IF(ISNUMBER(R194),
IF(H$2=ตัวเลือก!A$30,"ยังไม่บันทึกข้อมูล",R194*0.47),"ข้อมูลไม่ถูกต้อง")</f>
        <v>ข้อมูลไม่ถูกต้อง</v>
      </c>
      <c r="V194" s="149" t="str">
        <f>IF(ISNUMBER(S194),
IF(H$2=ตัวเลือก!A$30,"ยังไม่บันทึกข้อมูล",S194*0.47),"ข้อมูลไม่ถูกต้อง")</f>
        <v>ข้อมูลไม่ถูกต้อง</v>
      </c>
      <c r="W194" s="149" t="str">
        <f t="shared" si="23"/>
        <v>ข้อมูลไม่ถูกต้อง</v>
      </c>
      <c r="X194" s="148" t="str">
        <f t="shared" si="24"/>
        <v>ข้อมูลไม่ถูกต้อง</v>
      </c>
      <c r="Y194" s="38"/>
      <c r="Z194" s="38"/>
      <c r="AA194" s="38"/>
    </row>
    <row r="195" spans="1:27" ht="24" customHeight="1" x14ac:dyDescent="0.45">
      <c r="A195" s="289">
        <v>190</v>
      </c>
      <c r="B195" s="289"/>
      <c r="C195" s="289"/>
      <c r="D195" s="289"/>
      <c r="E195" s="289"/>
      <c r="F195" s="293"/>
      <c r="G195" s="293"/>
      <c r="H195" s="291"/>
      <c r="I195" s="289"/>
      <c r="J195" s="292" t="str">
        <f t="shared" si="25"/>
        <v>รอข้อมูลคอลัมน์ H</v>
      </c>
      <c r="K195" s="291"/>
      <c r="L195" s="291"/>
      <c r="M195" s="291"/>
      <c r="N195" s="196" t="str" cm="1">
        <f t="array" ref="N195">IF(AND(K195:M195=""),"ยังไม่บันทึกข้อมูล",
IF(M195&lt;&gt;"",
IF(M195&gt;=1.3,M195,"เป็นไม้พุ่ม"),
IF(K195+L195&gt;=1.3,K195+L195,"เป็นไม้พุ่ม")))</f>
        <v>ยังไม่บันทึกข้อมูล</v>
      </c>
      <c r="O195" s="149" t="str">
        <f t="shared" si="18"/>
        <v>ข้อมูลไม่ถูกต้อง</v>
      </c>
      <c r="P195" s="149" t="str">
        <f t="shared" si="19"/>
        <v>ข้อมูลไม่ถูกต้อง</v>
      </c>
      <c r="Q195" s="149" t="str">
        <f t="shared" si="20"/>
        <v>ข้อมูลไม่ถูกต้อง</v>
      </c>
      <c r="R195" s="149" t="str">
        <f t="shared" si="21"/>
        <v>ข้อมูลไม่ถูกต้อง</v>
      </c>
      <c r="S195" s="149" t="str">
        <f>IF(ISNUMBER(R195),
IF(H$2=ตัวเลือก!A$30,"ยังไม่บันทึกข้อมูล",R195*0.27),"ข้อมูลไม่ถูกต้อง")</f>
        <v>ข้อมูลไม่ถูกต้อง</v>
      </c>
      <c r="T195" s="149" t="str">
        <f t="shared" si="22"/>
        <v>ข้อมูลไม่ถูกต้อง</v>
      </c>
      <c r="U195" s="149" t="str">
        <f>IF(ISNUMBER(R195),
IF(H$2=ตัวเลือก!A$30,"ยังไม่บันทึกข้อมูล",R195*0.47),"ข้อมูลไม่ถูกต้อง")</f>
        <v>ข้อมูลไม่ถูกต้อง</v>
      </c>
      <c r="V195" s="149" t="str">
        <f>IF(ISNUMBER(S195),
IF(H$2=ตัวเลือก!A$30,"ยังไม่บันทึกข้อมูล",S195*0.47),"ข้อมูลไม่ถูกต้อง")</f>
        <v>ข้อมูลไม่ถูกต้อง</v>
      </c>
      <c r="W195" s="149" t="str">
        <f t="shared" si="23"/>
        <v>ข้อมูลไม่ถูกต้อง</v>
      </c>
      <c r="X195" s="148" t="str">
        <f t="shared" si="24"/>
        <v>ข้อมูลไม่ถูกต้อง</v>
      </c>
      <c r="Y195" s="38"/>
      <c r="Z195" s="38"/>
      <c r="AA195" s="38"/>
    </row>
    <row r="196" spans="1:27" ht="24" customHeight="1" x14ac:dyDescent="0.45">
      <c r="A196" s="289">
        <v>191</v>
      </c>
      <c r="B196" s="289"/>
      <c r="C196" s="289"/>
      <c r="D196" s="289"/>
      <c r="E196" s="289"/>
      <c r="F196" s="293"/>
      <c r="G196" s="293"/>
      <c r="H196" s="291"/>
      <c r="I196" s="289"/>
      <c r="J196" s="292" t="str">
        <f t="shared" si="25"/>
        <v>รอข้อมูลคอลัมน์ H</v>
      </c>
      <c r="K196" s="291"/>
      <c r="L196" s="291"/>
      <c r="M196" s="291"/>
      <c r="N196" s="196" t="str" cm="1">
        <f t="array" ref="N196">IF(AND(K196:M196=""),"ยังไม่บันทึกข้อมูล",
IF(M196&lt;&gt;"",
IF(M196&gt;=1.3,M196,"เป็นไม้พุ่ม"),
IF(K196+L196&gt;=1.3,K196+L196,"เป็นไม้พุ่ม")))</f>
        <v>ยังไม่บันทึกข้อมูล</v>
      </c>
      <c r="O196" s="149" t="str">
        <f t="shared" si="18"/>
        <v>ข้อมูลไม่ถูกต้อง</v>
      </c>
      <c r="P196" s="149" t="str">
        <f t="shared" si="19"/>
        <v>ข้อมูลไม่ถูกต้อง</v>
      </c>
      <c r="Q196" s="149" t="str">
        <f t="shared" si="20"/>
        <v>ข้อมูลไม่ถูกต้อง</v>
      </c>
      <c r="R196" s="149" t="str">
        <f t="shared" si="21"/>
        <v>ข้อมูลไม่ถูกต้อง</v>
      </c>
      <c r="S196" s="149" t="str">
        <f>IF(ISNUMBER(R196),
IF(H$2=ตัวเลือก!A$30,"ยังไม่บันทึกข้อมูล",R196*0.27),"ข้อมูลไม่ถูกต้อง")</f>
        <v>ข้อมูลไม่ถูกต้อง</v>
      </c>
      <c r="T196" s="149" t="str">
        <f t="shared" si="22"/>
        <v>ข้อมูลไม่ถูกต้อง</v>
      </c>
      <c r="U196" s="149" t="str">
        <f>IF(ISNUMBER(R196),
IF(H$2=ตัวเลือก!A$30,"ยังไม่บันทึกข้อมูล",R196*0.47),"ข้อมูลไม่ถูกต้อง")</f>
        <v>ข้อมูลไม่ถูกต้อง</v>
      </c>
      <c r="V196" s="149" t="str">
        <f>IF(ISNUMBER(S196),
IF(H$2=ตัวเลือก!A$30,"ยังไม่บันทึกข้อมูล",S196*0.47),"ข้อมูลไม่ถูกต้อง")</f>
        <v>ข้อมูลไม่ถูกต้อง</v>
      </c>
      <c r="W196" s="149" t="str">
        <f t="shared" si="23"/>
        <v>ข้อมูลไม่ถูกต้อง</v>
      </c>
      <c r="X196" s="148" t="str">
        <f t="shared" si="24"/>
        <v>ข้อมูลไม่ถูกต้อง</v>
      </c>
      <c r="Y196" s="38"/>
      <c r="Z196" s="38"/>
      <c r="AA196" s="38"/>
    </row>
    <row r="197" spans="1:27" ht="24" customHeight="1" x14ac:dyDescent="0.45">
      <c r="A197" s="289">
        <v>192</v>
      </c>
      <c r="B197" s="289"/>
      <c r="C197" s="289"/>
      <c r="D197" s="289"/>
      <c r="E197" s="289"/>
      <c r="F197" s="293"/>
      <c r="G197" s="293"/>
      <c r="H197" s="291"/>
      <c r="I197" s="289"/>
      <c r="J197" s="292" t="str">
        <f t="shared" si="25"/>
        <v>รอข้อมูลคอลัมน์ H</v>
      </c>
      <c r="K197" s="291"/>
      <c r="L197" s="291"/>
      <c r="M197" s="291"/>
      <c r="N197" s="196" t="str" cm="1">
        <f t="array" ref="N197">IF(AND(K197:M197=""),"ยังไม่บันทึกข้อมูล",
IF(M197&lt;&gt;"",
IF(M197&gt;=1.3,M197,"เป็นไม้พุ่ม"),
IF(K197+L197&gt;=1.3,K197+L197,"เป็นไม้พุ่ม")))</f>
        <v>ยังไม่บันทึกข้อมูล</v>
      </c>
      <c r="O197" s="149" t="str">
        <f t="shared" si="18"/>
        <v>ข้อมูลไม่ถูกต้อง</v>
      </c>
      <c r="P197" s="149" t="str">
        <f t="shared" si="19"/>
        <v>ข้อมูลไม่ถูกต้อง</v>
      </c>
      <c r="Q197" s="149" t="str">
        <f t="shared" si="20"/>
        <v>ข้อมูลไม่ถูกต้อง</v>
      </c>
      <c r="R197" s="149" t="str">
        <f t="shared" si="21"/>
        <v>ข้อมูลไม่ถูกต้อง</v>
      </c>
      <c r="S197" s="149" t="str">
        <f>IF(ISNUMBER(R197),
IF(H$2=ตัวเลือก!A$30,"ยังไม่บันทึกข้อมูล",R197*0.27),"ข้อมูลไม่ถูกต้อง")</f>
        <v>ข้อมูลไม่ถูกต้อง</v>
      </c>
      <c r="T197" s="149" t="str">
        <f t="shared" si="22"/>
        <v>ข้อมูลไม่ถูกต้อง</v>
      </c>
      <c r="U197" s="149" t="str">
        <f>IF(ISNUMBER(R197),
IF(H$2=ตัวเลือก!A$30,"ยังไม่บันทึกข้อมูล",R197*0.47),"ข้อมูลไม่ถูกต้อง")</f>
        <v>ข้อมูลไม่ถูกต้อง</v>
      </c>
      <c r="V197" s="149" t="str">
        <f>IF(ISNUMBER(S197),
IF(H$2=ตัวเลือก!A$30,"ยังไม่บันทึกข้อมูล",S197*0.47),"ข้อมูลไม่ถูกต้อง")</f>
        <v>ข้อมูลไม่ถูกต้อง</v>
      </c>
      <c r="W197" s="149" t="str">
        <f t="shared" si="23"/>
        <v>ข้อมูลไม่ถูกต้อง</v>
      </c>
      <c r="X197" s="148" t="str">
        <f t="shared" si="24"/>
        <v>ข้อมูลไม่ถูกต้อง</v>
      </c>
      <c r="Y197" s="38"/>
      <c r="Z197" s="38"/>
      <c r="AA197" s="38"/>
    </row>
    <row r="198" spans="1:27" ht="24" customHeight="1" x14ac:dyDescent="0.45">
      <c r="A198" s="289">
        <v>193</v>
      </c>
      <c r="B198" s="289"/>
      <c r="C198" s="289"/>
      <c r="D198" s="289"/>
      <c r="E198" s="289"/>
      <c r="F198" s="293"/>
      <c r="G198" s="293"/>
      <c r="H198" s="291"/>
      <c r="I198" s="289"/>
      <c r="J198" s="292" t="str">
        <f t="shared" si="25"/>
        <v>รอข้อมูลคอลัมน์ H</v>
      </c>
      <c r="K198" s="291"/>
      <c r="L198" s="291"/>
      <c r="M198" s="291"/>
      <c r="N198" s="196" t="str" cm="1">
        <f t="array" ref="N198">IF(AND(K198:M198=""),"ยังไม่บันทึกข้อมูล",
IF(M198&lt;&gt;"",
IF(M198&gt;=1.3,M198,"เป็นไม้พุ่ม"),
IF(K198+L198&gt;=1.3,K198+L198,"เป็นไม้พุ่ม")))</f>
        <v>ยังไม่บันทึกข้อมูล</v>
      </c>
      <c r="O198" s="149" t="str">
        <f t="shared" si="18"/>
        <v>ข้อมูลไม่ถูกต้อง</v>
      </c>
      <c r="P198" s="149" t="str">
        <f t="shared" si="19"/>
        <v>ข้อมูลไม่ถูกต้อง</v>
      </c>
      <c r="Q198" s="149" t="str">
        <f t="shared" si="20"/>
        <v>ข้อมูลไม่ถูกต้อง</v>
      </c>
      <c r="R198" s="149" t="str">
        <f t="shared" si="21"/>
        <v>ข้อมูลไม่ถูกต้อง</v>
      </c>
      <c r="S198" s="149" t="str">
        <f>IF(ISNUMBER(R198),
IF(H$2=ตัวเลือก!A$30,"ยังไม่บันทึกข้อมูล",R198*0.27),"ข้อมูลไม่ถูกต้อง")</f>
        <v>ข้อมูลไม่ถูกต้อง</v>
      </c>
      <c r="T198" s="149" t="str">
        <f t="shared" si="22"/>
        <v>ข้อมูลไม่ถูกต้อง</v>
      </c>
      <c r="U198" s="149" t="str">
        <f>IF(ISNUMBER(R198),
IF(H$2=ตัวเลือก!A$30,"ยังไม่บันทึกข้อมูล",R198*0.47),"ข้อมูลไม่ถูกต้อง")</f>
        <v>ข้อมูลไม่ถูกต้อง</v>
      </c>
      <c r="V198" s="149" t="str">
        <f>IF(ISNUMBER(S198),
IF(H$2=ตัวเลือก!A$30,"ยังไม่บันทึกข้อมูล",S198*0.47),"ข้อมูลไม่ถูกต้อง")</f>
        <v>ข้อมูลไม่ถูกต้อง</v>
      </c>
      <c r="W198" s="149" t="str">
        <f t="shared" si="23"/>
        <v>ข้อมูลไม่ถูกต้อง</v>
      </c>
      <c r="X198" s="148" t="str">
        <f t="shared" si="24"/>
        <v>ข้อมูลไม่ถูกต้อง</v>
      </c>
      <c r="Y198" s="38"/>
      <c r="Z198" s="38"/>
      <c r="AA198" s="38"/>
    </row>
    <row r="199" spans="1:27" ht="24" customHeight="1" x14ac:dyDescent="0.45">
      <c r="A199" s="289">
        <v>194</v>
      </c>
      <c r="B199" s="289"/>
      <c r="C199" s="289"/>
      <c r="D199" s="289"/>
      <c r="E199" s="289"/>
      <c r="F199" s="293"/>
      <c r="G199" s="293"/>
      <c r="H199" s="291"/>
      <c r="I199" s="289"/>
      <c r="J199" s="292" t="str">
        <f t="shared" si="25"/>
        <v>รอข้อมูลคอลัมน์ H</v>
      </c>
      <c r="K199" s="291"/>
      <c r="L199" s="291"/>
      <c r="M199" s="291"/>
      <c r="N199" s="196" t="str" cm="1">
        <f t="array" ref="N199">IF(AND(K199:M199=""),"ยังไม่บันทึกข้อมูล",
IF(M199&lt;&gt;"",
IF(M199&gt;=1.3,M199,"เป็นไม้พุ่ม"),
IF(K199+L199&gt;=1.3,K199+L199,"เป็นไม้พุ่ม")))</f>
        <v>ยังไม่บันทึกข้อมูล</v>
      </c>
      <c r="O199" s="149" t="str">
        <f t="shared" ref="O199:O262" si="26">IF(AND(ISNUMBER(J199),ISNUMBER(N199)),0.0396*(((J199)*N199))^0.933,"ข้อมูลไม่ถูกต้อง")</f>
        <v>ข้อมูลไม่ถูกต้อง</v>
      </c>
      <c r="P199" s="149" t="str">
        <f t="shared" ref="P199:P262" si="27">IF(AND(ISNUMBER(J199),ISNUMBER(N199)),0.00349*(((J199^2)*N199))^1.03,"ข้อมูลไม่ถูกต้อง")</f>
        <v>ข้อมูลไม่ถูกต้อง</v>
      </c>
      <c r="Q199" s="149" t="str">
        <f t="shared" ref="Q199:Q262" si="28">IF(AND(ISNUMBER(O199),ISNUMBER(P199)),(1/((28/(O199+P199))+0.025)),"ข้อมูลไม่ถูกต้อง")</f>
        <v>ข้อมูลไม่ถูกต้อง</v>
      </c>
      <c r="R199" s="149" t="str">
        <f t="shared" ref="R199:R262" si="29">IF(AND(O199&lt;&gt;"ข้อมูลไม่ถูกต้อง",P199&lt;&gt;"ข้อมูลไม่ถูกต้อง",Q199&lt;&gt;"ข้อมูลไม่ถูกต้อง"),O199+P199+Q199,"ข้อมูลไม่ถูกต้อง")</f>
        <v>ข้อมูลไม่ถูกต้อง</v>
      </c>
      <c r="S199" s="149" t="str">
        <f>IF(ISNUMBER(R199),
IF(H$2=ตัวเลือก!A$30,"ยังไม่บันทึกข้อมูล",R199*0.27),"ข้อมูลไม่ถูกต้อง")</f>
        <v>ข้อมูลไม่ถูกต้อง</v>
      </c>
      <c r="T199" s="149" t="str">
        <f t="shared" ref="T199:T262" si="30">IF(AND(ISNUMBER(R199),ISNUMBER(S199)),R199+S199,"ข้อมูลไม่ถูกต้อง")</f>
        <v>ข้อมูลไม่ถูกต้อง</v>
      </c>
      <c r="U199" s="149" t="str">
        <f>IF(ISNUMBER(R199),
IF(H$2=ตัวเลือก!A$30,"ยังไม่บันทึกข้อมูล",R199*0.47),"ข้อมูลไม่ถูกต้อง")</f>
        <v>ข้อมูลไม่ถูกต้อง</v>
      </c>
      <c r="V199" s="149" t="str">
        <f>IF(ISNUMBER(S199),
IF(H$2=ตัวเลือก!A$30,"ยังไม่บันทึกข้อมูล",S199*0.47),"ข้อมูลไม่ถูกต้อง")</f>
        <v>ข้อมูลไม่ถูกต้อง</v>
      </c>
      <c r="W199" s="149" t="str">
        <f t="shared" ref="W199:W262" si="31">IF(AND(ISNUMBER(U199),ISNUMBER(V199)),((U199+V199)/1000),"ข้อมูลไม่ถูกต้อง")</f>
        <v>ข้อมูลไม่ถูกต้อง</v>
      </c>
      <c r="X199" s="148" t="str">
        <f t="shared" si="24"/>
        <v>ข้อมูลไม่ถูกต้อง</v>
      </c>
      <c r="Y199" s="38"/>
      <c r="Z199" s="38"/>
      <c r="AA199" s="38"/>
    </row>
    <row r="200" spans="1:27" ht="24" customHeight="1" x14ac:dyDescent="0.45">
      <c r="A200" s="289">
        <v>195</v>
      </c>
      <c r="B200" s="289"/>
      <c r="C200" s="289"/>
      <c r="D200" s="289"/>
      <c r="E200" s="289"/>
      <c r="F200" s="293"/>
      <c r="G200" s="293"/>
      <c r="H200" s="291"/>
      <c r="I200" s="289"/>
      <c r="J200" s="292" t="str">
        <f t="shared" si="25"/>
        <v>รอข้อมูลคอลัมน์ H</v>
      </c>
      <c r="K200" s="291"/>
      <c r="L200" s="291"/>
      <c r="M200" s="291"/>
      <c r="N200" s="196" t="str" cm="1">
        <f t="array" ref="N200">IF(AND(K200:M200=""),"ยังไม่บันทึกข้อมูล",
IF(M200&lt;&gt;"",
IF(M200&gt;=1.3,M200,"เป็นไม้พุ่ม"),
IF(K200+L200&gt;=1.3,K200+L200,"เป็นไม้พุ่ม")))</f>
        <v>ยังไม่บันทึกข้อมูล</v>
      </c>
      <c r="O200" s="149" t="str">
        <f t="shared" si="26"/>
        <v>ข้อมูลไม่ถูกต้อง</v>
      </c>
      <c r="P200" s="149" t="str">
        <f t="shared" si="27"/>
        <v>ข้อมูลไม่ถูกต้อง</v>
      </c>
      <c r="Q200" s="149" t="str">
        <f t="shared" si="28"/>
        <v>ข้อมูลไม่ถูกต้อง</v>
      </c>
      <c r="R200" s="149" t="str">
        <f t="shared" si="29"/>
        <v>ข้อมูลไม่ถูกต้อง</v>
      </c>
      <c r="S200" s="149" t="str">
        <f>IF(ISNUMBER(R200),
IF(H$2=ตัวเลือก!A$30,"ยังไม่บันทึกข้อมูล",R200*0.27),"ข้อมูลไม่ถูกต้อง")</f>
        <v>ข้อมูลไม่ถูกต้อง</v>
      </c>
      <c r="T200" s="149" t="str">
        <f t="shared" si="30"/>
        <v>ข้อมูลไม่ถูกต้อง</v>
      </c>
      <c r="U200" s="149" t="str">
        <f>IF(ISNUMBER(R200),
IF(H$2=ตัวเลือก!A$30,"ยังไม่บันทึกข้อมูล",R200*0.47),"ข้อมูลไม่ถูกต้อง")</f>
        <v>ข้อมูลไม่ถูกต้อง</v>
      </c>
      <c r="V200" s="149" t="str">
        <f>IF(ISNUMBER(S200),
IF(H$2=ตัวเลือก!A$30,"ยังไม่บันทึกข้อมูล",S200*0.47),"ข้อมูลไม่ถูกต้อง")</f>
        <v>ข้อมูลไม่ถูกต้อง</v>
      </c>
      <c r="W200" s="149" t="str">
        <f t="shared" si="31"/>
        <v>ข้อมูลไม่ถูกต้อง</v>
      </c>
      <c r="X200" s="148" t="str">
        <f t="shared" si="24"/>
        <v>ข้อมูลไม่ถูกต้อง</v>
      </c>
      <c r="Y200" s="38"/>
      <c r="Z200" s="38"/>
      <c r="AA200" s="38"/>
    </row>
    <row r="201" spans="1:27" ht="24" customHeight="1" x14ac:dyDescent="0.45">
      <c r="A201" s="289">
        <v>196</v>
      </c>
      <c r="B201" s="289"/>
      <c r="C201" s="289"/>
      <c r="D201" s="289"/>
      <c r="E201" s="289"/>
      <c r="F201" s="293"/>
      <c r="G201" s="293"/>
      <c r="H201" s="291"/>
      <c r="I201" s="289"/>
      <c r="J201" s="292" t="str">
        <f t="shared" si="25"/>
        <v>รอข้อมูลคอลัมน์ H</v>
      </c>
      <c r="K201" s="291"/>
      <c r="L201" s="291"/>
      <c r="M201" s="291"/>
      <c r="N201" s="196" t="str" cm="1">
        <f t="array" ref="N201">IF(AND(K201:M201=""),"ยังไม่บันทึกข้อมูล",
IF(M201&lt;&gt;"",
IF(M201&gt;=1.3,M201,"เป็นไม้พุ่ม"),
IF(K201+L201&gt;=1.3,K201+L201,"เป็นไม้พุ่ม")))</f>
        <v>ยังไม่บันทึกข้อมูล</v>
      </c>
      <c r="O201" s="149" t="str">
        <f t="shared" si="26"/>
        <v>ข้อมูลไม่ถูกต้อง</v>
      </c>
      <c r="P201" s="149" t="str">
        <f t="shared" si="27"/>
        <v>ข้อมูลไม่ถูกต้อง</v>
      </c>
      <c r="Q201" s="149" t="str">
        <f t="shared" si="28"/>
        <v>ข้อมูลไม่ถูกต้อง</v>
      </c>
      <c r="R201" s="149" t="str">
        <f t="shared" si="29"/>
        <v>ข้อมูลไม่ถูกต้อง</v>
      </c>
      <c r="S201" s="149" t="str">
        <f>IF(ISNUMBER(R201),
IF(H$2=ตัวเลือก!A$30,"ยังไม่บันทึกข้อมูล",R201*0.27),"ข้อมูลไม่ถูกต้อง")</f>
        <v>ข้อมูลไม่ถูกต้อง</v>
      </c>
      <c r="T201" s="149" t="str">
        <f t="shared" si="30"/>
        <v>ข้อมูลไม่ถูกต้อง</v>
      </c>
      <c r="U201" s="149" t="str">
        <f>IF(ISNUMBER(R201),
IF(H$2=ตัวเลือก!A$30,"ยังไม่บันทึกข้อมูล",R201*0.47),"ข้อมูลไม่ถูกต้อง")</f>
        <v>ข้อมูลไม่ถูกต้อง</v>
      </c>
      <c r="V201" s="149" t="str">
        <f>IF(ISNUMBER(S201),
IF(H$2=ตัวเลือก!A$30,"ยังไม่บันทึกข้อมูล",S201*0.47),"ข้อมูลไม่ถูกต้อง")</f>
        <v>ข้อมูลไม่ถูกต้อง</v>
      </c>
      <c r="W201" s="149" t="str">
        <f t="shared" si="31"/>
        <v>ข้อมูลไม่ถูกต้อง</v>
      </c>
      <c r="X201" s="148" t="str">
        <f t="shared" si="24"/>
        <v>ข้อมูลไม่ถูกต้อง</v>
      </c>
      <c r="Y201" s="38"/>
      <c r="Z201" s="38"/>
      <c r="AA201" s="38"/>
    </row>
    <row r="202" spans="1:27" ht="24" customHeight="1" x14ac:dyDescent="0.45">
      <c r="A202" s="289">
        <v>197</v>
      </c>
      <c r="B202" s="289"/>
      <c r="C202" s="289"/>
      <c r="D202" s="289"/>
      <c r="E202" s="289"/>
      <c r="F202" s="293"/>
      <c r="G202" s="293"/>
      <c r="H202" s="291"/>
      <c r="I202" s="289"/>
      <c r="J202" s="292" t="str">
        <f t="shared" si="25"/>
        <v>รอข้อมูลคอลัมน์ H</v>
      </c>
      <c r="K202" s="291"/>
      <c r="L202" s="291"/>
      <c r="M202" s="291"/>
      <c r="N202" s="196" t="str" cm="1">
        <f t="array" ref="N202">IF(AND(K202:M202=""),"ยังไม่บันทึกข้อมูล",
IF(M202&lt;&gt;"",
IF(M202&gt;=1.3,M202,"เป็นไม้พุ่ม"),
IF(K202+L202&gt;=1.3,K202+L202,"เป็นไม้พุ่ม")))</f>
        <v>ยังไม่บันทึกข้อมูล</v>
      </c>
      <c r="O202" s="149" t="str">
        <f t="shared" si="26"/>
        <v>ข้อมูลไม่ถูกต้อง</v>
      </c>
      <c r="P202" s="149" t="str">
        <f t="shared" si="27"/>
        <v>ข้อมูลไม่ถูกต้อง</v>
      </c>
      <c r="Q202" s="149" t="str">
        <f t="shared" si="28"/>
        <v>ข้อมูลไม่ถูกต้อง</v>
      </c>
      <c r="R202" s="149" t="str">
        <f t="shared" si="29"/>
        <v>ข้อมูลไม่ถูกต้อง</v>
      </c>
      <c r="S202" s="149" t="str">
        <f>IF(ISNUMBER(R202),
IF(H$2=ตัวเลือก!A$30,"ยังไม่บันทึกข้อมูล",R202*0.27),"ข้อมูลไม่ถูกต้อง")</f>
        <v>ข้อมูลไม่ถูกต้อง</v>
      </c>
      <c r="T202" s="149" t="str">
        <f t="shared" si="30"/>
        <v>ข้อมูลไม่ถูกต้อง</v>
      </c>
      <c r="U202" s="149" t="str">
        <f>IF(ISNUMBER(R202),
IF(H$2=ตัวเลือก!A$30,"ยังไม่บันทึกข้อมูล",R202*0.47),"ข้อมูลไม่ถูกต้อง")</f>
        <v>ข้อมูลไม่ถูกต้อง</v>
      </c>
      <c r="V202" s="149" t="str">
        <f>IF(ISNUMBER(S202),
IF(H$2=ตัวเลือก!A$30,"ยังไม่บันทึกข้อมูล",S202*0.47),"ข้อมูลไม่ถูกต้อง")</f>
        <v>ข้อมูลไม่ถูกต้อง</v>
      </c>
      <c r="W202" s="149" t="str">
        <f t="shared" si="31"/>
        <v>ข้อมูลไม่ถูกต้อง</v>
      </c>
      <c r="X202" s="148" t="str">
        <f t="shared" si="24"/>
        <v>ข้อมูลไม่ถูกต้อง</v>
      </c>
      <c r="Y202" s="38"/>
      <c r="Z202" s="38"/>
      <c r="AA202" s="38"/>
    </row>
    <row r="203" spans="1:27" ht="24" customHeight="1" x14ac:dyDescent="0.45">
      <c r="A203" s="289">
        <v>198</v>
      </c>
      <c r="B203" s="289"/>
      <c r="C203" s="289"/>
      <c r="D203" s="289"/>
      <c r="E203" s="289"/>
      <c r="F203" s="293"/>
      <c r="G203" s="293"/>
      <c r="H203" s="291"/>
      <c r="I203" s="289"/>
      <c r="J203" s="292" t="str">
        <f t="shared" si="25"/>
        <v>รอข้อมูลคอลัมน์ H</v>
      </c>
      <c r="K203" s="291"/>
      <c r="L203" s="291"/>
      <c r="M203" s="291"/>
      <c r="N203" s="196" t="str" cm="1">
        <f t="array" ref="N203">IF(AND(K203:M203=""),"ยังไม่บันทึกข้อมูล",
IF(M203&lt;&gt;"",
IF(M203&gt;=1.3,M203,"เป็นไม้พุ่ม"),
IF(K203+L203&gt;=1.3,K203+L203,"เป็นไม้พุ่ม")))</f>
        <v>ยังไม่บันทึกข้อมูล</v>
      </c>
      <c r="O203" s="149" t="str">
        <f t="shared" si="26"/>
        <v>ข้อมูลไม่ถูกต้อง</v>
      </c>
      <c r="P203" s="149" t="str">
        <f t="shared" si="27"/>
        <v>ข้อมูลไม่ถูกต้อง</v>
      </c>
      <c r="Q203" s="149" t="str">
        <f t="shared" si="28"/>
        <v>ข้อมูลไม่ถูกต้อง</v>
      </c>
      <c r="R203" s="149" t="str">
        <f t="shared" si="29"/>
        <v>ข้อมูลไม่ถูกต้อง</v>
      </c>
      <c r="S203" s="149" t="str">
        <f>IF(ISNUMBER(R203),
IF(H$2=ตัวเลือก!A$30,"ยังไม่บันทึกข้อมูล",R203*0.27),"ข้อมูลไม่ถูกต้อง")</f>
        <v>ข้อมูลไม่ถูกต้อง</v>
      </c>
      <c r="T203" s="149" t="str">
        <f t="shared" si="30"/>
        <v>ข้อมูลไม่ถูกต้อง</v>
      </c>
      <c r="U203" s="149" t="str">
        <f>IF(ISNUMBER(R203),
IF(H$2=ตัวเลือก!A$30,"ยังไม่บันทึกข้อมูล",R203*0.47),"ข้อมูลไม่ถูกต้อง")</f>
        <v>ข้อมูลไม่ถูกต้อง</v>
      </c>
      <c r="V203" s="149" t="str">
        <f>IF(ISNUMBER(S203),
IF(H$2=ตัวเลือก!A$30,"ยังไม่บันทึกข้อมูล",S203*0.47),"ข้อมูลไม่ถูกต้อง")</f>
        <v>ข้อมูลไม่ถูกต้อง</v>
      </c>
      <c r="W203" s="149" t="str">
        <f t="shared" si="31"/>
        <v>ข้อมูลไม่ถูกต้อง</v>
      </c>
      <c r="X203" s="148" t="str">
        <f t="shared" si="24"/>
        <v>ข้อมูลไม่ถูกต้อง</v>
      </c>
      <c r="Y203" s="38"/>
      <c r="Z203" s="38"/>
      <c r="AA203" s="38"/>
    </row>
    <row r="204" spans="1:27" ht="24" customHeight="1" x14ac:dyDescent="0.45">
      <c r="A204" s="289">
        <v>199</v>
      </c>
      <c r="B204" s="289"/>
      <c r="C204" s="289"/>
      <c r="D204" s="289"/>
      <c r="E204" s="289"/>
      <c r="F204" s="293"/>
      <c r="G204" s="293"/>
      <c r="H204" s="291"/>
      <c r="I204" s="289"/>
      <c r="J204" s="292" t="str">
        <f t="shared" si="25"/>
        <v>รอข้อมูลคอลัมน์ H</v>
      </c>
      <c r="K204" s="291"/>
      <c r="L204" s="291"/>
      <c r="M204" s="291"/>
      <c r="N204" s="196" t="str" cm="1">
        <f t="array" ref="N204">IF(AND(K204:M204=""),"ยังไม่บันทึกข้อมูล",
IF(M204&lt;&gt;"",
IF(M204&gt;=1.3,M204,"เป็นไม้พุ่ม"),
IF(K204+L204&gt;=1.3,K204+L204,"เป็นไม้พุ่ม")))</f>
        <v>ยังไม่บันทึกข้อมูล</v>
      </c>
      <c r="O204" s="149" t="str">
        <f t="shared" si="26"/>
        <v>ข้อมูลไม่ถูกต้อง</v>
      </c>
      <c r="P204" s="149" t="str">
        <f t="shared" si="27"/>
        <v>ข้อมูลไม่ถูกต้อง</v>
      </c>
      <c r="Q204" s="149" t="str">
        <f t="shared" si="28"/>
        <v>ข้อมูลไม่ถูกต้อง</v>
      </c>
      <c r="R204" s="149" t="str">
        <f t="shared" si="29"/>
        <v>ข้อมูลไม่ถูกต้อง</v>
      </c>
      <c r="S204" s="149" t="str">
        <f>IF(ISNUMBER(R204),
IF(H$2=ตัวเลือก!A$30,"ยังไม่บันทึกข้อมูล",R204*0.27),"ข้อมูลไม่ถูกต้อง")</f>
        <v>ข้อมูลไม่ถูกต้อง</v>
      </c>
      <c r="T204" s="149" t="str">
        <f t="shared" si="30"/>
        <v>ข้อมูลไม่ถูกต้อง</v>
      </c>
      <c r="U204" s="149" t="str">
        <f>IF(ISNUMBER(R204),
IF(H$2=ตัวเลือก!A$30,"ยังไม่บันทึกข้อมูล",R204*0.47),"ข้อมูลไม่ถูกต้อง")</f>
        <v>ข้อมูลไม่ถูกต้อง</v>
      </c>
      <c r="V204" s="149" t="str">
        <f>IF(ISNUMBER(S204),
IF(H$2=ตัวเลือก!A$30,"ยังไม่บันทึกข้อมูล",S204*0.47),"ข้อมูลไม่ถูกต้อง")</f>
        <v>ข้อมูลไม่ถูกต้อง</v>
      </c>
      <c r="W204" s="149" t="str">
        <f t="shared" si="31"/>
        <v>ข้อมูลไม่ถูกต้อง</v>
      </c>
      <c r="X204" s="148" t="str">
        <f t="shared" ref="X204:X267" si="32">IF(ISNUMBER(W204),W204*(44/12),"ข้อมูลไม่ถูกต้อง")</f>
        <v>ข้อมูลไม่ถูกต้อง</v>
      </c>
      <c r="Y204" s="38"/>
      <c r="Z204" s="38"/>
      <c r="AA204" s="38"/>
    </row>
    <row r="205" spans="1:27" ht="24" customHeight="1" x14ac:dyDescent="0.45">
      <c r="A205" s="289">
        <v>200</v>
      </c>
      <c r="B205" s="289"/>
      <c r="C205" s="289"/>
      <c r="D205" s="289"/>
      <c r="E205" s="289"/>
      <c r="F205" s="293"/>
      <c r="G205" s="293"/>
      <c r="H205" s="291"/>
      <c r="I205" s="289"/>
      <c r="J205" s="292" t="str">
        <f t="shared" si="25"/>
        <v>รอข้อมูลคอลัมน์ H</v>
      </c>
      <c r="K205" s="291"/>
      <c r="L205" s="291"/>
      <c r="M205" s="291"/>
      <c r="N205" s="196" t="str" cm="1">
        <f t="array" ref="N205">IF(AND(K205:M205=""),"ยังไม่บันทึกข้อมูล",
IF(M205&lt;&gt;"",
IF(M205&gt;=1.3,M205,"เป็นไม้พุ่ม"),
IF(K205+L205&gt;=1.3,K205+L205,"เป็นไม้พุ่ม")))</f>
        <v>ยังไม่บันทึกข้อมูล</v>
      </c>
      <c r="O205" s="149" t="str">
        <f t="shared" si="26"/>
        <v>ข้อมูลไม่ถูกต้อง</v>
      </c>
      <c r="P205" s="149" t="str">
        <f t="shared" si="27"/>
        <v>ข้อมูลไม่ถูกต้อง</v>
      </c>
      <c r="Q205" s="149" t="str">
        <f t="shared" si="28"/>
        <v>ข้อมูลไม่ถูกต้อง</v>
      </c>
      <c r="R205" s="149" t="str">
        <f t="shared" si="29"/>
        <v>ข้อมูลไม่ถูกต้อง</v>
      </c>
      <c r="S205" s="149" t="str">
        <f>IF(ISNUMBER(R205),
IF(H$2=ตัวเลือก!A$30,"ยังไม่บันทึกข้อมูล",R205*0.27),"ข้อมูลไม่ถูกต้อง")</f>
        <v>ข้อมูลไม่ถูกต้อง</v>
      </c>
      <c r="T205" s="149" t="str">
        <f t="shared" si="30"/>
        <v>ข้อมูลไม่ถูกต้อง</v>
      </c>
      <c r="U205" s="149" t="str">
        <f>IF(ISNUMBER(R205),
IF(H$2=ตัวเลือก!A$30,"ยังไม่บันทึกข้อมูล",R205*0.47),"ข้อมูลไม่ถูกต้อง")</f>
        <v>ข้อมูลไม่ถูกต้อง</v>
      </c>
      <c r="V205" s="149" t="str">
        <f>IF(ISNUMBER(S205),
IF(H$2=ตัวเลือก!A$30,"ยังไม่บันทึกข้อมูล",S205*0.47),"ข้อมูลไม่ถูกต้อง")</f>
        <v>ข้อมูลไม่ถูกต้อง</v>
      </c>
      <c r="W205" s="149" t="str">
        <f t="shared" si="31"/>
        <v>ข้อมูลไม่ถูกต้อง</v>
      </c>
      <c r="X205" s="148" t="str">
        <f t="shared" si="32"/>
        <v>ข้อมูลไม่ถูกต้อง</v>
      </c>
      <c r="Y205" s="38"/>
      <c r="Z205" s="38"/>
      <c r="AA205" s="38"/>
    </row>
    <row r="206" spans="1:27" ht="24" customHeight="1" x14ac:dyDescent="0.45">
      <c r="A206" s="289">
        <v>201</v>
      </c>
      <c r="B206" s="289"/>
      <c r="C206" s="289"/>
      <c r="D206" s="289"/>
      <c r="E206" s="289"/>
      <c r="F206" s="293"/>
      <c r="G206" s="293"/>
      <c r="H206" s="291"/>
      <c r="I206" s="289"/>
      <c r="J206" s="292" t="str">
        <f t="shared" si="25"/>
        <v>รอข้อมูลคอลัมน์ H</v>
      </c>
      <c r="K206" s="291"/>
      <c r="L206" s="291"/>
      <c r="M206" s="291"/>
      <c r="N206" s="196" t="str" cm="1">
        <f t="array" ref="N206">IF(AND(K206:M206=""),"ยังไม่บันทึกข้อมูล",
IF(M206&lt;&gt;"",
IF(M206&gt;=1.3,M206,"เป็นไม้พุ่ม"),
IF(K206+L206&gt;=1.3,K206+L206,"เป็นไม้พุ่ม")))</f>
        <v>ยังไม่บันทึกข้อมูล</v>
      </c>
      <c r="O206" s="149" t="str">
        <f t="shared" si="26"/>
        <v>ข้อมูลไม่ถูกต้อง</v>
      </c>
      <c r="P206" s="149" t="str">
        <f t="shared" si="27"/>
        <v>ข้อมูลไม่ถูกต้อง</v>
      </c>
      <c r="Q206" s="149" t="str">
        <f t="shared" si="28"/>
        <v>ข้อมูลไม่ถูกต้อง</v>
      </c>
      <c r="R206" s="149" t="str">
        <f t="shared" si="29"/>
        <v>ข้อมูลไม่ถูกต้อง</v>
      </c>
      <c r="S206" s="149" t="str">
        <f>IF(ISNUMBER(R206),
IF(H$2=ตัวเลือก!A$30,"ยังไม่บันทึกข้อมูล",R206*0.27),"ข้อมูลไม่ถูกต้อง")</f>
        <v>ข้อมูลไม่ถูกต้อง</v>
      </c>
      <c r="T206" s="149" t="str">
        <f t="shared" si="30"/>
        <v>ข้อมูลไม่ถูกต้อง</v>
      </c>
      <c r="U206" s="149" t="str">
        <f>IF(ISNUMBER(R206),
IF(H$2=ตัวเลือก!A$30,"ยังไม่บันทึกข้อมูล",R206*0.47),"ข้อมูลไม่ถูกต้อง")</f>
        <v>ข้อมูลไม่ถูกต้อง</v>
      </c>
      <c r="V206" s="149" t="str">
        <f>IF(ISNUMBER(S206),
IF(H$2=ตัวเลือก!A$30,"ยังไม่บันทึกข้อมูล",S206*0.47),"ข้อมูลไม่ถูกต้อง")</f>
        <v>ข้อมูลไม่ถูกต้อง</v>
      </c>
      <c r="W206" s="149" t="str">
        <f t="shared" si="31"/>
        <v>ข้อมูลไม่ถูกต้อง</v>
      </c>
      <c r="X206" s="148" t="str">
        <f t="shared" si="32"/>
        <v>ข้อมูลไม่ถูกต้อง</v>
      </c>
      <c r="Y206" s="38"/>
      <c r="Z206" s="38"/>
      <c r="AA206" s="38"/>
    </row>
    <row r="207" spans="1:27" ht="24" customHeight="1" x14ac:dyDescent="0.45">
      <c r="A207" s="289">
        <v>202</v>
      </c>
      <c r="B207" s="289"/>
      <c r="C207" s="289"/>
      <c r="D207" s="289"/>
      <c r="E207" s="289"/>
      <c r="F207" s="293"/>
      <c r="G207" s="293"/>
      <c r="H207" s="291"/>
      <c r="I207" s="289"/>
      <c r="J207" s="292" t="str">
        <f t="shared" ref="J207:J270" si="33">IF(H207="","รอข้อมูลคอลัมน์ H",
IF(H207/PI()&gt;=4.5,H207/PI(),"ไม่นำมาคำนวณ"))</f>
        <v>รอข้อมูลคอลัมน์ H</v>
      </c>
      <c r="K207" s="291"/>
      <c r="L207" s="291"/>
      <c r="M207" s="291"/>
      <c r="N207" s="196" t="str" cm="1">
        <f t="array" ref="N207">IF(AND(K207:M207=""),"ยังไม่บันทึกข้อมูล",
IF(M207&lt;&gt;"",
IF(M207&gt;=1.3,M207,"เป็นไม้พุ่ม"),
IF(K207+L207&gt;=1.3,K207+L207,"เป็นไม้พุ่ม")))</f>
        <v>ยังไม่บันทึกข้อมูล</v>
      </c>
      <c r="O207" s="149" t="str">
        <f t="shared" si="26"/>
        <v>ข้อมูลไม่ถูกต้อง</v>
      </c>
      <c r="P207" s="149" t="str">
        <f t="shared" si="27"/>
        <v>ข้อมูลไม่ถูกต้อง</v>
      </c>
      <c r="Q207" s="149" t="str">
        <f t="shared" si="28"/>
        <v>ข้อมูลไม่ถูกต้อง</v>
      </c>
      <c r="R207" s="149" t="str">
        <f t="shared" si="29"/>
        <v>ข้อมูลไม่ถูกต้อง</v>
      </c>
      <c r="S207" s="149" t="str">
        <f>IF(ISNUMBER(R207),
IF(H$2=ตัวเลือก!A$30,"ยังไม่บันทึกข้อมูล",R207*0.27),"ข้อมูลไม่ถูกต้อง")</f>
        <v>ข้อมูลไม่ถูกต้อง</v>
      </c>
      <c r="T207" s="149" t="str">
        <f t="shared" si="30"/>
        <v>ข้อมูลไม่ถูกต้อง</v>
      </c>
      <c r="U207" s="149" t="str">
        <f>IF(ISNUMBER(R207),
IF(H$2=ตัวเลือก!A$30,"ยังไม่บันทึกข้อมูล",R207*0.47),"ข้อมูลไม่ถูกต้อง")</f>
        <v>ข้อมูลไม่ถูกต้อง</v>
      </c>
      <c r="V207" s="149" t="str">
        <f>IF(ISNUMBER(S207),
IF(H$2=ตัวเลือก!A$30,"ยังไม่บันทึกข้อมูล",S207*0.47),"ข้อมูลไม่ถูกต้อง")</f>
        <v>ข้อมูลไม่ถูกต้อง</v>
      </c>
      <c r="W207" s="149" t="str">
        <f t="shared" si="31"/>
        <v>ข้อมูลไม่ถูกต้อง</v>
      </c>
      <c r="X207" s="148" t="str">
        <f t="shared" si="32"/>
        <v>ข้อมูลไม่ถูกต้อง</v>
      </c>
      <c r="Y207" s="38"/>
      <c r="Z207" s="38"/>
      <c r="AA207" s="38"/>
    </row>
    <row r="208" spans="1:27" ht="24" customHeight="1" x14ac:dyDescent="0.45">
      <c r="A208" s="289">
        <v>203</v>
      </c>
      <c r="B208" s="289"/>
      <c r="C208" s="289"/>
      <c r="D208" s="289"/>
      <c r="E208" s="289"/>
      <c r="F208" s="293"/>
      <c r="G208" s="293"/>
      <c r="H208" s="291"/>
      <c r="I208" s="289"/>
      <c r="J208" s="292" t="str">
        <f t="shared" si="33"/>
        <v>รอข้อมูลคอลัมน์ H</v>
      </c>
      <c r="K208" s="291"/>
      <c r="L208" s="291"/>
      <c r="M208" s="291"/>
      <c r="N208" s="196" t="str" cm="1">
        <f t="array" ref="N208">IF(AND(K208:M208=""),"ยังไม่บันทึกข้อมูล",
IF(M208&lt;&gt;"",
IF(M208&gt;=1.3,M208,"เป็นไม้พุ่ม"),
IF(K208+L208&gt;=1.3,K208+L208,"เป็นไม้พุ่ม")))</f>
        <v>ยังไม่บันทึกข้อมูล</v>
      </c>
      <c r="O208" s="149" t="str">
        <f t="shared" si="26"/>
        <v>ข้อมูลไม่ถูกต้อง</v>
      </c>
      <c r="P208" s="149" t="str">
        <f t="shared" si="27"/>
        <v>ข้อมูลไม่ถูกต้อง</v>
      </c>
      <c r="Q208" s="149" t="str">
        <f t="shared" si="28"/>
        <v>ข้อมูลไม่ถูกต้อง</v>
      </c>
      <c r="R208" s="149" t="str">
        <f t="shared" si="29"/>
        <v>ข้อมูลไม่ถูกต้อง</v>
      </c>
      <c r="S208" s="149" t="str">
        <f>IF(ISNUMBER(R208),
IF(H$2=ตัวเลือก!A$30,"ยังไม่บันทึกข้อมูล",R208*0.27),"ข้อมูลไม่ถูกต้อง")</f>
        <v>ข้อมูลไม่ถูกต้อง</v>
      </c>
      <c r="T208" s="149" t="str">
        <f t="shared" si="30"/>
        <v>ข้อมูลไม่ถูกต้อง</v>
      </c>
      <c r="U208" s="149" t="str">
        <f>IF(ISNUMBER(R208),
IF(H$2=ตัวเลือก!A$30,"ยังไม่บันทึกข้อมูล",R208*0.47),"ข้อมูลไม่ถูกต้อง")</f>
        <v>ข้อมูลไม่ถูกต้อง</v>
      </c>
      <c r="V208" s="149" t="str">
        <f>IF(ISNUMBER(S208),
IF(H$2=ตัวเลือก!A$30,"ยังไม่บันทึกข้อมูล",S208*0.47),"ข้อมูลไม่ถูกต้อง")</f>
        <v>ข้อมูลไม่ถูกต้อง</v>
      </c>
      <c r="W208" s="149" t="str">
        <f t="shared" si="31"/>
        <v>ข้อมูลไม่ถูกต้อง</v>
      </c>
      <c r="X208" s="148" t="str">
        <f t="shared" si="32"/>
        <v>ข้อมูลไม่ถูกต้อง</v>
      </c>
      <c r="Y208" s="38"/>
      <c r="Z208" s="38"/>
      <c r="AA208" s="38"/>
    </row>
    <row r="209" spans="1:27" ht="24" customHeight="1" x14ac:dyDescent="0.45">
      <c r="A209" s="289">
        <v>204</v>
      </c>
      <c r="B209" s="289"/>
      <c r="C209" s="289"/>
      <c r="D209" s="289"/>
      <c r="E209" s="289"/>
      <c r="F209" s="293"/>
      <c r="G209" s="293"/>
      <c r="H209" s="291"/>
      <c r="I209" s="289"/>
      <c r="J209" s="292" t="str">
        <f t="shared" si="33"/>
        <v>รอข้อมูลคอลัมน์ H</v>
      </c>
      <c r="K209" s="291"/>
      <c r="L209" s="291"/>
      <c r="M209" s="291"/>
      <c r="N209" s="196" t="str" cm="1">
        <f t="array" ref="N209">IF(AND(K209:M209=""),"ยังไม่บันทึกข้อมูล",
IF(M209&lt;&gt;"",
IF(M209&gt;=1.3,M209,"เป็นไม้พุ่ม"),
IF(K209+L209&gt;=1.3,K209+L209,"เป็นไม้พุ่ม")))</f>
        <v>ยังไม่บันทึกข้อมูล</v>
      </c>
      <c r="O209" s="149" t="str">
        <f t="shared" si="26"/>
        <v>ข้อมูลไม่ถูกต้อง</v>
      </c>
      <c r="P209" s="149" t="str">
        <f t="shared" si="27"/>
        <v>ข้อมูลไม่ถูกต้อง</v>
      </c>
      <c r="Q209" s="149" t="str">
        <f t="shared" si="28"/>
        <v>ข้อมูลไม่ถูกต้อง</v>
      </c>
      <c r="R209" s="149" t="str">
        <f t="shared" si="29"/>
        <v>ข้อมูลไม่ถูกต้อง</v>
      </c>
      <c r="S209" s="149" t="str">
        <f>IF(ISNUMBER(R209),
IF(H$2=ตัวเลือก!A$30,"ยังไม่บันทึกข้อมูล",R209*0.27),"ข้อมูลไม่ถูกต้อง")</f>
        <v>ข้อมูลไม่ถูกต้อง</v>
      </c>
      <c r="T209" s="149" t="str">
        <f t="shared" si="30"/>
        <v>ข้อมูลไม่ถูกต้อง</v>
      </c>
      <c r="U209" s="149" t="str">
        <f>IF(ISNUMBER(R209),
IF(H$2=ตัวเลือก!A$30,"ยังไม่บันทึกข้อมูล",R209*0.47),"ข้อมูลไม่ถูกต้อง")</f>
        <v>ข้อมูลไม่ถูกต้อง</v>
      </c>
      <c r="V209" s="149" t="str">
        <f>IF(ISNUMBER(S209),
IF(H$2=ตัวเลือก!A$30,"ยังไม่บันทึกข้อมูล",S209*0.47),"ข้อมูลไม่ถูกต้อง")</f>
        <v>ข้อมูลไม่ถูกต้อง</v>
      </c>
      <c r="W209" s="149" t="str">
        <f t="shared" si="31"/>
        <v>ข้อมูลไม่ถูกต้อง</v>
      </c>
      <c r="X209" s="148" t="str">
        <f t="shared" si="32"/>
        <v>ข้อมูลไม่ถูกต้อง</v>
      </c>
      <c r="Y209" s="38"/>
      <c r="Z209" s="38"/>
      <c r="AA209" s="38"/>
    </row>
    <row r="210" spans="1:27" ht="24" customHeight="1" x14ac:dyDescent="0.45">
      <c r="A210" s="289">
        <v>205</v>
      </c>
      <c r="B210" s="289"/>
      <c r="C210" s="289"/>
      <c r="D210" s="289"/>
      <c r="E210" s="289"/>
      <c r="F210" s="293"/>
      <c r="G210" s="293"/>
      <c r="H210" s="291"/>
      <c r="I210" s="289"/>
      <c r="J210" s="292" t="str">
        <f t="shared" si="33"/>
        <v>รอข้อมูลคอลัมน์ H</v>
      </c>
      <c r="K210" s="291"/>
      <c r="L210" s="291"/>
      <c r="M210" s="291"/>
      <c r="N210" s="196" t="str" cm="1">
        <f t="array" ref="N210">IF(AND(K210:M210=""),"ยังไม่บันทึกข้อมูล",
IF(M210&lt;&gt;"",
IF(M210&gt;=1.3,M210,"เป็นไม้พุ่ม"),
IF(K210+L210&gt;=1.3,K210+L210,"เป็นไม้พุ่ม")))</f>
        <v>ยังไม่บันทึกข้อมูล</v>
      </c>
      <c r="O210" s="149" t="str">
        <f t="shared" si="26"/>
        <v>ข้อมูลไม่ถูกต้อง</v>
      </c>
      <c r="P210" s="149" t="str">
        <f t="shared" si="27"/>
        <v>ข้อมูลไม่ถูกต้อง</v>
      </c>
      <c r="Q210" s="149" t="str">
        <f t="shared" si="28"/>
        <v>ข้อมูลไม่ถูกต้อง</v>
      </c>
      <c r="R210" s="149" t="str">
        <f t="shared" si="29"/>
        <v>ข้อมูลไม่ถูกต้อง</v>
      </c>
      <c r="S210" s="149" t="str">
        <f>IF(ISNUMBER(R210),
IF(H$2=ตัวเลือก!A$30,"ยังไม่บันทึกข้อมูล",R210*0.27),"ข้อมูลไม่ถูกต้อง")</f>
        <v>ข้อมูลไม่ถูกต้อง</v>
      </c>
      <c r="T210" s="149" t="str">
        <f t="shared" si="30"/>
        <v>ข้อมูลไม่ถูกต้อง</v>
      </c>
      <c r="U210" s="149" t="str">
        <f>IF(ISNUMBER(R210),
IF(H$2=ตัวเลือก!A$30,"ยังไม่บันทึกข้อมูล",R210*0.47),"ข้อมูลไม่ถูกต้อง")</f>
        <v>ข้อมูลไม่ถูกต้อง</v>
      </c>
      <c r="V210" s="149" t="str">
        <f>IF(ISNUMBER(S210),
IF(H$2=ตัวเลือก!A$30,"ยังไม่บันทึกข้อมูล",S210*0.47),"ข้อมูลไม่ถูกต้อง")</f>
        <v>ข้อมูลไม่ถูกต้อง</v>
      </c>
      <c r="W210" s="149" t="str">
        <f t="shared" si="31"/>
        <v>ข้อมูลไม่ถูกต้อง</v>
      </c>
      <c r="X210" s="148" t="str">
        <f t="shared" si="32"/>
        <v>ข้อมูลไม่ถูกต้อง</v>
      </c>
      <c r="Y210" s="38"/>
      <c r="Z210" s="38"/>
      <c r="AA210" s="38"/>
    </row>
    <row r="211" spans="1:27" ht="24" customHeight="1" x14ac:dyDescent="0.45">
      <c r="A211" s="289">
        <v>206</v>
      </c>
      <c r="B211" s="289"/>
      <c r="C211" s="289"/>
      <c r="D211" s="289"/>
      <c r="E211" s="289"/>
      <c r="F211" s="293"/>
      <c r="G211" s="293"/>
      <c r="H211" s="291"/>
      <c r="I211" s="289"/>
      <c r="J211" s="292" t="str">
        <f t="shared" si="33"/>
        <v>รอข้อมูลคอลัมน์ H</v>
      </c>
      <c r="K211" s="291"/>
      <c r="L211" s="291"/>
      <c r="M211" s="291"/>
      <c r="N211" s="196" t="str" cm="1">
        <f t="array" ref="N211">IF(AND(K211:M211=""),"ยังไม่บันทึกข้อมูล",
IF(M211&lt;&gt;"",
IF(M211&gt;=1.3,M211,"เป็นไม้พุ่ม"),
IF(K211+L211&gt;=1.3,K211+L211,"เป็นไม้พุ่ม")))</f>
        <v>ยังไม่บันทึกข้อมูล</v>
      </c>
      <c r="O211" s="149" t="str">
        <f t="shared" si="26"/>
        <v>ข้อมูลไม่ถูกต้อง</v>
      </c>
      <c r="P211" s="149" t="str">
        <f t="shared" si="27"/>
        <v>ข้อมูลไม่ถูกต้อง</v>
      </c>
      <c r="Q211" s="149" t="str">
        <f t="shared" si="28"/>
        <v>ข้อมูลไม่ถูกต้อง</v>
      </c>
      <c r="R211" s="149" t="str">
        <f t="shared" si="29"/>
        <v>ข้อมูลไม่ถูกต้อง</v>
      </c>
      <c r="S211" s="149" t="str">
        <f>IF(ISNUMBER(R211),
IF(H$2=ตัวเลือก!A$30,"ยังไม่บันทึกข้อมูล",R211*0.27),"ข้อมูลไม่ถูกต้อง")</f>
        <v>ข้อมูลไม่ถูกต้อง</v>
      </c>
      <c r="T211" s="149" t="str">
        <f t="shared" si="30"/>
        <v>ข้อมูลไม่ถูกต้อง</v>
      </c>
      <c r="U211" s="149" t="str">
        <f>IF(ISNUMBER(R211),
IF(H$2=ตัวเลือก!A$30,"ยังไม่บันทึกข้อมูล",R211*0.47),"ข้อมูลไม่ถูกต้อง")</f>
        <v>ข้อมูลไม่ถูกต้อง</v>
      </c>
      <c r="V211" s="149" t="str">
        <f>IF(ISNUMBER(S211),
IF(H$2=ตัวเลือก!A$30,"ยังไม่บันทึกข้อมูล",S211*0.47),"ข้อมูลไม่ถูกต้อง")</f>
        <v>ข้อมูลไม่ถูกต้อง</v>
      </c>
      <c r="W211" s="149" t="str">
        <f t="shared" si="31"/>
        <v>ข้อมูลไม่ถูกต้อง</v>
      </c>
      <c r="X211" s="148" t="str">
        <f t="shared" si="32"/>
        <v>ข้อมูลไม่ถูกต้อง</v>
      </c>
      <c r="Y211" s="38"/>
      <c r="Z211" s="38"/>
      <c r="AA211" s="38"/>
    </row>
    <row r="212" spans="1:27" ht="24" customHeight="1" x14ac:dyDescent="0.45">
      <c r="A212" s="289">
        <v>207</v>
      </c>
      <c r="B212" s="289"/>
      <c r="C212" s="289"/>
      <c r="D212" s="289"/>
      <c r="E212" s="289"/>
      <c r="F212" s="293"/>
      <c r="G212" s="293"/>
      <c r="H212" s="291"/>
      <c r="I212" s="289"/>
      <c r="J212" s="292" t="str">
        <f t="shared" si="33"/>
        <v>รอข้อมูลคอลัมน์ H</v>
      </c>
      <c r="K212" s="291"/>
      <c r="L212" s="291"/>
      <c r="M212" s="291"/>
      <c r="N212" s="196" t="str" cm="1">
        <f t="array" ref="N212">IF(AND(K212:M212=""),"ยังไม่บันทึกข้อมูล",
IF(M212&lt;&gt;"",
IF(M212&gt;=1.3,M212,"เป็นไม้พุ่ม"),
IF(K212+L212&gt;=1.3,K212+L212,"เป็นไม้พุ่ม")))</f>
        <v>ยังไม่บันทึกข้อมูล</v>
      </c>
      <c r="O212" s="149" t="str">
        <f t="shared" si="26"/>
        <v>ข้อมูลไม่ถูกต้อง</v>
      </c>
      <c r="P212" s="149" t="str">
        <f t="shared" si="27"/>
        <v>ข้อมูลไม่ถูกต้อง</v>
      </c>
      <c r="Q212" s="149" t="str">
        <f t="shared" si="28"/>
        <v>ข้อมูลไม่ถูกต้อง</v>
      </c>
      <c r="R212" s="149" t="str">
        <f t="shared" si="29"/>
        <v>ข้อมูลไม่ถูกต้อง</v>
      </c>
      <c r="S212" s="149" t="str">
        <f>IF(ISNUMBER(R212),
IF(H$2=ตัวเลือก!A$30,"ยังไม่บันทึกข้อมูล",R212*0.27),"ข้อมูลไม่ถูกต้อง")</f>
        <v>ข้อมูลไม่ถูกต้อง</v>
      </c>
      <c r="T212" s="149" t="str">
        <f t="shared" si="30"/>
        <v>ข้อมูลไม่ถูกต้อง</v>
      </c>
      <c r="U212" s="149" t="str">
        <f>IF(ISNUMBER(R212),
IF(H$2=ตัวเลือก!A$30,"ยังไม่บันทึกข้อมูล",R212*0.47),"ข้อมูลไม่ถูกต้อง")</f>
        <v>ข้อมูลไม่ถูกต้อง</v>
      </c>
      <c r="V212" s="149" t="str">
        <f>IF(ISNUMBER(S212),
IF(H$2=ตัวเลือก!A$30,"ยังไม่บันทึกข้อมูล",S212*0.47),"ข้อมูลไม่ถูกต้อง")</f>
        <v>ข้อมูลไม่ถูกต้อง</v>
      </c>
      <c r="W212" s="149" t="str">
        <f t="shared" si="31"/>
        <v>ข้อมูลไม่ถูกต้อง</v>
      </c>
      <c r="X212" s="148" t="str">
        <f t="shared" si="32"/>
        <v>ข้อมูลไม่ถูกต้อง</v>
      </c>
      <c r="Y212" s="38"/>
      <c r="Z212" s="38"/>
      <c r="AA212" s="38"/>
    </row>
    <row r="213" spans="1:27" ht="24" customHeight="1" x14ac:dyDescent="0.45">
      <c r="A213" s="289">
        <v>208</v>
      </c>
      <c r="B213" s="289"/>
      <c r="C213" s="289"/>
      <c r="D213" s="289"/>
      <c r="E213" s="289"/>
      <c r="F213" s="293"/>
      <c r="G213" s="293"/>
      <c r="H213" s="291"/>
      <c r="I213" s="289"/>
      <c r="J213" s="292" t="str">
        <f t="shared" si="33"/>
        <v>รอข้อมูลคอลัมน์ H</v>
      </c>
      <c r="K213" s="291"/>
      <c r="L213" s="291"/>
      <c r="M213" s="291"/>
      <c r="N213" s="196" t="str" cm="1">
        <f t="array" ref="N213">IF(AND(K213:M213=""),"ยังไม่บันทึกข้อมูล",
IF(M213&lt;&gt;"",
IF(M213&gt;=1.3,M213,"เป็นไม้พุ่ม"),
IF(K213+L213&gt;=1.3,K213+L213,"เป็นไม้พุ่ม")))</f>
        <v>ยังไม่บันทึกข้อมูล</v>
      </c>
      <c r="O213" s="149" t="str">
        <f t="shared" si="26"/>
        <v>ข้อมูลไม่ถูกต้อง</v>
      </c>
      <c r="P213" s="149" t="str">
        <f t="shared" si="27"/>
        <v>ข้อมูลไม่ถูกต้อง</v>
      </c>
      <c r="Q213" s="149" t="str">
        <f t="shared" si="28"/>
        <v>ข้อมูลไม่ถูกต้อง</v>
      </c>
      <c r="R213" s="149" t="str">
        <f t="shared" si="29"/>
        <v>ข้อมูลไม่ถูกต้อง</v>
      </c>
      <c r="S213" s="149" t="str">
        <f>IF(ISNUMBER(R213),
IF(H$2=ตัวเลือก!A$30,"ยังไม่บันทึกข้อมูล",R213*0.27),"ข้อมูลไม่ถูกต้อง")</f>
        <v>ข้อมูลไม่ถูกต้อง</v>
      </c>
      <c r="T213" s="149" t="str">
        <f t="shared" si="30"/>
        <v>ข้อมูลไม่ถูกต้อง</v>
      </c>
      <c r="U213" s="149" t="str">
        <f>IF(ISNUMBER(R213),
IF(H$2=ตัวเลือก!A$30,"ยังไม่บันทึกข้อมูล",R213*0.47),"ข้อมูลไม่ถูกต้อง")</f>
        <v>ข้อมูลไม่ถูกต้อง</v>
      </c>
      <c r="V213" s="149" t="str">
        <f>IF(ISNUMBER(S213),
IF(H$2=ตัวเลือก!A$30,"ยังไม่บันทึกข้อมูล",S213*0.47),"ข้อมูลไม่ถูกต้อง")</f>
        <v>ข้อมูลไม่ถูกต้อง</v>
      </c>
      <c r="W213" s="149" t="str">
        <f t="shared" si="31"/>
        <v>ข้อมูลไม่ถูกต้อง</v>
      </c>
      <c r="X213" s="148" t="str">
        <f t="shared" si="32"/>
        <v>ข้อมูลไม่ถูกต้อง</v>
      </c>
      <c r="Y213" s="38"/>
      <c r="Z213" s="38"/>
      <c r="AA213" s="38"/>
    </row>
    <row r="214" spans="1:27" ht="24" customHeight="1" x14ac:dyDescent="0.45">
      <c r="A214" s="289">
        <v>209</v>
      </c>
      <c r="B214" s="289"/>
      <c r="C214" s="289"/>
      <c r="D214" s="289"/>
      <c r="E214" s="289"/>
      <c r="F214" s="293"/>
      <c r="G214" s="293"/>
      <c r="H214" s="291"/>
      <c r="I214" s="289"/>
      <c r="J214" s="292" t="str">
        <f t="shared" si="33"/>
        <v>รอข้อมูลคอลัมน์ H</v>
      </c>
      <c r="K214" s="291"/>
      <c r="L214" s="291"/>
      <c r="M214" s="291"/>
      <c r="N214" s="196" t="str" cm="1">
        <f t="array" ref="N214">IF(AND(K214:M214=""),"ยังไม่บันทึกข้อมูล",
IF(M214&lt;&gt;"",
IF(M214&gt;=1.3,M214,"เป็นไม้พุ่ม"),
IF(K214+L214&gt;=1.3,K214+L214,"เป็นไม้พุ่ม")))</f>
        <v>ยังไม่บันทึกข้อมูล</v>
      </c>
      <c r="O214" s="149" t="str">
        <f t="shared" si="26"/>
        <v>ข้อมูลไม่ถูกต้อง</v>
      </c>
      <c r="P214" s="149" t="str">
        <f t="shared" si="27"/>
        <v>ข้อมูลไม่ถูกต้อง</v>
      </c>
      <c r="Q214" s="149" t="str">
        <f t="shared" si="28"/>
        <v>ข้อมูลไม่ถูกต้อง</v>
      </c>
      <c r="R214" s="149" t="str">
        <f t="shared" si="29"/>
        <v>ข้อมูลไม่ถูกต้อง</v>
      </c>
      <c r="S214" s="149" t="str">
        <f>IF(ISNUMBER(R214),
IF(H$2=ตัวเลือก!A$30,"ยังไม่บันทึกข้อมูล",R214*0.27),"ข้อมูลไม่ถูกต้อง")</f>
        <v>ข้อมูลไม่ถูกต้อง</v>
      </c>
      <c r="T214" s="149" t="str">
        <f t="shared" si="30"/>
        <v>ข้อมูลไม่ถูกต้อง</v>
      </c>
      <c r="U214" s="149" t="str">
        <f>IF(ISNUMBER(R214),
IF(H$2=ตัวเลือก!A$30,"ยังไม่บันทึกข้อมูล",R214*0.47),"ข้อมูลไม่ถูกต้อง")</f>
        <v>ข้อมูลไม่ถูกต้อง</v>
      </c>
      <c r="V214" s="149" t="str">
        <f>IF(ISNUMBER(S214),
IF(H$2=ตัวเลือก!A$30,"ยังไม่บันทึกข้อมูล",S214*0.47),"ข้อมูลไม่ถูกต้อง")</f>
        <v>ข้อมูลไม่ถูกต้อง</v>
      </c>
      <c r="W214" s="149" t="str">
        <f t="shared" si="31"/>
        <v>ข้อมูลไม่ถูกต้อง</v>
      </c>
      <c r="X214" s="148" t="str">
        <f t="shared" si="32"/>
        <v>ข้อมูลไม่ถูกต้อง</v>
      </c>
      <c r="Y214" s="38"/>
      <c r="Z214" s="38"/>
      <c r="AA214" s="38"/>
    </row>
    <row r="215" spans="1:27" ht="24" customHeight="1" x14ac:dyDescent="0.45">
      <c r="A215" s="289">
        <v>210</v>
      </c>
      <c r="B215" s="289"/>
      <c r="C215" s="289"/>
      <c r="D215" s="289"/>
      <c r="E215" s="289"/>
      <c r="F215" s="293"/>
      <c r="G215" s="293"/>
      <c r="H215" s="291"/>
      <c r="I215" s="289"/>
      <c r="J215" s="292" t="str">
        <f t="shared" si="33"/>
        <v>รอข้อมูลคอลัมน์ H</v>
      </c>
      <c r="K215" s="291"/>
      <c r="L215" s="291"/>
      <c r="M215" s="291"/>
      <c r="N215" s="196" t="str" cm="1">
        <f t="array" ref="N215">IF(AND(K215:M215=""),"ยังไม่บันทึกข้อมูล",
IF(M215&lt;&gt;"",
IF(M215&gt;=1.3,M215,"เป็นไม้พุ่ม"),
IF(K215+L215&gt;=1.3,K215+L215,"เป็นไม้พุ่ม")))</f>
        <v>ยังไม่บันทึกข้อมูล</v>
      </c>
      <c r="O215" s="149" t="str">
        <f t="shared" si="26"/>
        <v>ข้อมูลไม่ถูกต้อง</v>
      </c>
      <c r="P215" s="149" t="str">
        <f t="shared" si="27"/>
        <v>ข้อมูลไม่ถูกต้อง</v>
      </c>
      <c r="Q215" s="149" t="str">
        <f t="shared" si="28"/>
        <v>ข้อมูลไม่ถูกต้อง</v>
      </c>
      <c r="R215" s="149" t="str">
        <f t="shared" si="29"/>
        <v>ข้อมูลไม่ถูกต้อง</v>
      </c>
      <c r="S215" s="149" t="str">
        <f>IF(ISNUMBER(R215),
IF(H$2=ตัวเลือก!A$30,"ยังไม่บันทึกข้อมูล",R215*0.27),"ข้อมูลไม่ถูกต้อง")</f>
        <v>ข้อมูลไม่ถูกต้อง</v>
      </c>
      <c r="T215" s="149" t="str">
        <f t="shared" si="30"/>
        <v>ข้อมูลไม่ถูกต้อง</v>
      </c>
      <c r="U215" s="149" t="str">
        <f>IF(ISNUMBER(R215),
IF(H$2=ตัวเลือก!A$30,"ยังไม่บันทึกข้อมูล",R215*0.47),"ข้อมูลไม่ถูกต้อง")</f>
        <v>ข้อมูลไม่ถูกต้อง</v>
      </c>
      <c r="V215" s="149" t="str">
        <f>IF(ISNUMBER(S215),
IF(H$2=ตัวเลือก!A$30,"ยังไม่บันทึกข้อมูล",S215*0.47),"ข้อมูลไม่ถูกต้อง")</f>
        <v>ข้อมูลไม่ถูกต้อง</v>
      </c>
      <c r="W215" s="149" t="str">
        <f t="shared" si="31"/>
        <v>ข้อมูลไม่ถูกต้อง</v>
      </c>
      <c r="X215" s="148" t="str">
        <f t="shared" si="32"/>
        <v>ข้อมูลไม่ถูกต้อง</v>
      </c>
      <c r="Y215" s="38"/>
      <c r="Z215" s="38"/>
      <c r="AA215" s="38"/>
    </row>
    <row r="216" spans="1:27" ht="24" customHeight="1" x14ac:dyDescent="0.45">
      <c r="A216" s="289">
        <v>211</v>
      </c>
      <c r="B216" s="289"/>
      <c r="C216" s="289"/>
      <c r="D216" s="289"/>
      <c r="E216" s="289"/>
      <c r="F216" s="293"/>
      <c r="G216" s="293"/>
      <c r="H216" s="291"/>
      <c r="I216" s="289"/>
      <c r="J216" s="292" t="str">
        <f t="shared" si="33"/>
        <v>รอข้อมูลคอลัมน์ H</v>
      </c>
      <c r="K216" s="291"/>
      <c r="L216" s="291"/>
      <c r="M216" s="291"/>
      <c r="N216" s="196" t="str" cm="1">
        <f t="array" ref="N216">IF(AND(K216:M216=""),"ยังไม่บันทึกข้อมูล",
IF(M216&lt;&gt;"",
IF(M216&gt;=1.3,M216,"เป็นไม้พุ่ม"),
IF(K216+L216&gt;=1.3,K216+L216,"เป็นไม้พุ่ม")))</f>
        <v>ยังไม่บันทึกข้อมูล</v>
      </c>
      <c r="O216" s="149" t="str">
        <f t="shared" si="26"/>
        <v>ข้อมูลไม่ถูกต้อง</v>
      </c>
      <c r="P216" s="149" t="str">
        <f t="shared" si="27"/>
        <v>ข้อมูลไม่ถูกต้อง</v>
      </c>
      <c r="Q216" s="149" t="str">
        <f t="shared" si="28"/>
        <v>ข้อมูลไม่ถูกต้อง</v>
      </c>
      <c r="R216" s="149" t="str">
        <f t="shared" si="29"/>
        <v>ข้อมูลไม่ถูกต้อง</v>
      </c>
      <c r="S216" s="149" t="str">
        <f>IF(ISNUMBER(R216),
IF(H$2=ตัวเลือก!A$30,"ยังไม่บันทึกข้อมูล",R216*0.27),"ข้อมูลไม่ถูกต้อง")</f>
        <v>ข้อมูลไม่ถูกต้อง</v>
      </c>
      <c r="T216" s="149" t="str">
        <f t="shared" si="30"/>
        <v>ข้อมูลไม่ถูกต้อง</v>
      </c>
      <c r="U216" s="149" t="str">
        <f>IF(ISNUMBER(R216),
IF(H$2=ตัวเลือก!A$30,"ยังไม่บันทึกข้อมูล",R216*0.47),"ข้อมูลไม่ถูกต้อง")</f>
        <v>ข้อมูลไม่ถูกต้อง</v>
      </c>
      <c r="V216" s="149" t="str">
        <f>IF(ISNUMBER(S216),
IF(H$2=ตัวเลือก!A$30,"ยังไม่บันทึกข้อมูล",S216*0.47),"ข้อมูลไม่ถูกต้อง")</f>
        <v>ข้อมูลไม่ถูกต้อง</v>
      </c>
      <c r="W216" s="149" t="str">
        <f t="shared" si="31"/>
        <v>ข้อมูลไม่ถูกต้อง</v>
      </c>
      <c r="X216" s="148" t="str">
        <f t="shared" si="32"/>
        <v>ข้อมูลไม่ถูกต้อง</v>
      </c>
      <c r="Y216" s="38"/>
      <c r="Z216" s="38"/>
      <c r="AA216" s="38"/>
    </row>
    <row r="217" spans="1:27" ht="24" customHeight="1" x14ac:dyDescent="0.45">
      <c r="A217" s="289">
        <v>212</v>
      </c>
      <c r="B217" s="289"/>
      <c r="C217" s="289"/>
      <c r="D217" s="289"/>
      <c r="E217" s="289"/>
      <c r="F217" s="293"/>
      <c r="G217" s="293"/>
      <c r="H217" s="291"/>
      <c r="I217" s="289"/>
      <c r="J217" s="292" t="str">
        <f t="shared" si="33"/>
        <v>รอข้อมูลคอลัมน์ H</v>
      </c>
      <c r="K217" s="291"/>
      <c r="L217" s="291"/>
      <c r="M217" s="291"/>
      <c r="N217" s="196" t="str" cm="1">
        <f t="array" ref="N217">IF(AND(K217:M217=""),"ยังไม่บันทึกข้อมูล",
IF(M217&lt;&gt;"",
IF(M217&gt;=1.3,M217,"เป็นไม้พุ่ม"),
IF(K217+L217&gt;=1.3,K217+L217,"เป็นไม้พุ่ม")))</f>
        <v>ยังไม่บันทึกข้อมูล</v>
      </c>
      <c r="O217" s="149" t="str">
        <f t="shared" si="26"/>
        <v>ข้อมูลไม่ถูกต้อง</v>
      </c>
      <c r="P217" s="149" t="str">
        <f t="shared" si="27"/>
        <v>ข้อมูลไม่ถูกต้อง</v>
      </c>
      <c r="Q217" s="149" t="str">
        <f t="shared" si="28"/>
        <v>ข้อมูลไม่ถูกต้อง</v>
      </c>
      <c r="R217" s="149" t="str">
        <f t="shared" si="29"/>
        <v>ข้อมูลไม่ถูกต้อง</v>
      </c>
      <c r="S217" s="149" t="str">
        <f>IF(ISNUMBER(R217),
IF(H$2=ตัวเลือก!A$30,"ยังไม่บันทึกข้อมูล",R217*0.27),"ข้อมูลไม่ถูกต้อง")</f>
        <v>ข้อมูลไม่ถูกต้อง</v>
      </c>
      <c r="T217" s="149" t="str">
        <f t="shared" si="30"/>
        <v>ข้อมูลไม่ถูกต้อง</v>
      </c>
      <c r="U217" s="149" t="str">
        <f>IF(ISNUMBER(R217),
IF(H$2=ตัวเลือก!A$30,"ยังไม่บันทึกข้อมูล",R217*0.47),"ข้อมูลไม่ถูกต้อง")</f>
        <v>ข้อมูลไม่ถูกต้อง</v>
      </c>
      <c r="V217" s="149" t="str">
        <f>IF(ISNUMBER(S217),
IF(H$2=ตัวเลือก!A$30,"ยังไม่บันทึกข้อมูล",S217*0.47),"ข้อมูลไม่ถูกต้อง")</f>
        <v>ข้อมูลไม่ถูกต้อง</v>
      </c>
      <c r="W217" s="149" t="str">
        <f t="shared" si="31"/>
        <v>ข้อมูลไม่ถูกต้อง</v>
      </c>
      <c r="X217" s="148" t="str">
        <f t="shared" si="32"/>
        <v>ข้อมูลไม่ถูกต้อง</v>
      </c>
      <c r="Y217" s="38"/>
      <c r="Z217" s="38"/>
      <c r="AA217" s="38"/>
    </row>
    <row r="218" spans="1:27" ht="24" customHeight="1" x14ac:dyDescent="0.45">
      <c r="A218" s="289">
        <v>213</v>
      </c>
      <c r="B218" s="289"/>
      <c r="C218" s="289"/>
      <c r="D218" s="289"/>
      <c r="E218" s="289"/>
      <c r="F218" s="293"/>
      <c r="G218" s="293"/>
      <c r="H218" s="291"/>
      <c r="I218" s="289"/>
      <c r="J218" s="292" t="str">
        <f t="shared" si="33"/>
        <v>รอข้อมูลคอลัมน์ H</v>
      </c>
      <c r="K218" s="291"/>
      <c r="L218" s="291"/>
      <c r="M218" s="291"/>
      <c r="N218" s="196" t="str" cm="1">
        <f t="array" ref="N218">IF(AND(K218:M218=""),"ยังไม่บันทึกข้อมูล",
IF(M218&lt;&gt;"",
IF(M218&gt;=1.3,M218,"เป็นไม้พุ่ม"),
IF(K218+L218&gt;=1.3,K218+L218,"เป็นไม้พุ่ม")))</f>
        <v>ยังไม่บันทึกข้อมูล</v>
      </c>
      <c r="O218" s="149" t="str">
        <f t="shared" si="26"/>
        <v>ข้อมูลไม่ถูกต้อง</v>
      </c>
      <c r="P218" s="149" t="str">
        <f t="shared" si="27"/>
        <v>ข้อมูลไม่ถูกต้อง</v>
      </c>
      <c r="Q218" s="149" t="str">
        <f t="shared" si="28"/>
        <v>ข้อมูลไม่ถูกต้อง</v>
      </c>
      <c r="R218" s="149" t="str">
        <f t="shared" si="29"/>
        <v>ข้อมูลไม่ถูกต้อง</v>
      </c>
      <c r="S218" s="149" t="str">
        <f>IF(ISNUMBER(R218),
IF(H$2=ตัวเลือก!A$30,"ยังไม่บันทึกข้อมูล",R218*0.27),"ข้อมูลไม่ถูกต้อง")</f>
        <v>ข้อมูลไม่ถูกต้อง</v>
      </c>
      <c r="T218" s="149" t="str">
        <f t="shared" si="30"/>
        <v>ข้อมูลไม่ถูกต้อง</v>
      </c>
      <c r="U218" s="149" t="str">
        <f>IF(ISNUMBER(R218),
IF(H$2=ตัวเลือก!A$30,"ยังไม่บันทึกข้อมูล",R218*0.47),"ข้อมูลไม่ถูกต้อง")</f>
        <v>ข้อมูลไม่ถูกต้อง</v>
      </c>
      <c r="V218" s="149" t="str">
        <f>IF(ISNUMBER(S218),
IF(H$2=ตัวเลือก!A$30,"ยังไม่บันทึกข้อมูล",S218*0.47),"ข้อมูลไม่ถูกต้อง")</f>
        <v>ข้อมูลไม่ถูกต้อง</v>
      </c>
      <c r="W218" s="149" t="str">
        <f t="shared" si="31"/>
        <v>ข้อมูลไม่ถูกต้อง</v>
      </c>
      <c r="X218" s="148" t="str">
        <f t="shared" si="32"/>
        <v>ข้อมูลไม่ถูกต้อง</v>
      </c>
      <c r="Y218" s="38"/>
      <c r="Z218" s="38"/>
      <c r="AA218" s="38"/>
    </row>
    <row r="219" spans="1:27" ht="24" customHeight="1" x14ac:dyDescent="0.45">
      <c r="A219" s="289">
        <v>214</v>
      </c>
      <c r="B219" s="289"/>
      <c r="C219" s="289"/>
      <c r="D219" s="289"/>
      <c r="E219" s="289"/>
      <c r="F219" s="293"/>
      <c r="G219" s="293"/>
      <c r="H219" s="291"/>
      <c r="I219" s="289"/>
      <c r="J219" s="292" t="str">
        <f t="shared" si="33"/>
        <v>รอข้อมูลคอลัมน์ H</v>
      </c>
      <c r="K219" s="291"/>
      <c r="L219" s="291"/>
      <c r="M219" s="291"/>
      <c r="N219" s="196" t="str" cm="1">
        <f t="array" ref="N219">IF(AND(K219:M219=""),"ยังไม่บันทึกข้อมูล",
IF(M219&lt;&gt;"",
IF(M219&gt;=1.3,M219,"เป็นไม้พุ่ม"),
IF(K219+L219&gt;=1.3,K219+L219,"เป็นไม้พุ่ม")))</f>
        <v>ยังไม่บันทึกข้อมูล</v>
      </c>
      <c r="O219" s="149" t="str">
        <f t="shared" si="26"/>
        <v>ข้อมูลไม่ถูกต้อง</v>
      </c>
      <c r="P219" s="149" t="str">
        <f t="shared" si="27"/>
        <v>ข้อมูลไม่ถูกต้อง</v>
      </c>
      <c r="Q219" s="149" t="str">
        <f t="shared" si="28"/>
        <v>ข้อมูลไม่ถูกต้อง</v>
      </c>
      <c r="R219" s="149" t="str">
        <f t="shared" si="29"/>
        <v>ข้อมูลไม่ถูกต้อง</v>
      </c>
      <c r="S219" s="149" t="str">
        <f>IF(ISNUMBER(R219),
IF(H$2=ตัวเลือก!A$30,"ยังไม่บันทึกข้อมูล",R219*0.27),"ข้อมูลไม่ถูกต้อง")</f>
        <v>ข้อมูลไม่ถูกต้อง</v>
      </c>
      <c r="T219" s="149" t="str">
        <f t="shared" si="30"/>
        <v>ข้อมูลไม่ถูกต้อง</v>
      </c>
      <c r="U219" s="149" t="str">
        <f>IF(ISNUMBER(R219),
IF(H$2=ตัวเลือก!A$30,"ยังไม่บันทึกข้อมูล",R219*0.47),"ข้อมูลไม่ถูกต้อง")</f>
        <v>ข้อมูลไม่ถูกต้อง</v>
      </c>
      <c r="V219" s="149" t="str">
        <f>IF(ISNUMBER(S219),
IF(H$2=ตัวเลือก!A$30,"ยังไม่บันทึกข้อมูล",S219*0.47),"ข้อมูลไม่ถูกต้อง")</f>
        <v>ข้อมูลไม่ถูกต้อง</v>
      </c>
      <c r="W219" s="149" t="str">
        <f t="shared" si="31"/>
        <v>ข้อมูลไม่ถูกต้อง</v>
      </c>
      <c r="X219" s="148" t="str">
        <f t="shared" si="32"/>
        <v>ข้อมูลไม่ถูกต้อง</v>
      </c>
      <c r="Y219" s="38"/>
      <c r="Z219" s="38"/>
      <c r="AA219" s="38"/>
    </row>
    <row r="220" spans="1:27" ht="24" customHeight="1" x14ac:dyDescent="0.45">
      <c r="A220" s="289">
        <v>215</v>
      </c>
      <c r="B220" s="289"/>
      <c r="C220" s="289"/>
      <c r="D220" s="289"/>
      <c r="E220" s="289"/>
      <c r="F220" s="293"/>
      <c r="G220" s="293"/>
      <c r="H220" s="291"/>
      <c r="I220" s="289"/>
      <c r="J220" s="292" t="str">
        <f t="shared" si="33"/>
        <v>รอข้อมูลคอลัมน์ H</v>
      </c>
      <c r="K220" s="291"/>
      <c r="L220" s="291"/>
      <c r="M220" s="291"/>
      <c r="N220" s="196" t="str" cm="1">
        <f t="array" ref="N220">IF(AND(K220:M220=""),"ยังไม่บันทึกข้อมูล",
IF(M220&lt;&gt;"",
IF(M220&gt;=1.3,M220,"เป็นไม้พุ่ม"),
IF(K220+L220&gt;=1.3,K220+L220,"เป็นไม้พุ่ม")))</f>
        <v>ยังไม่บันทึกข้อมูล</v>
      </c>
      <c r="O220" s="149" t="str">
        <f t="shared" si="26"/>
        <v>ข้อมูลไม่ถูกต้อง</v>
      </c>
      <c r="P220" s="149" t="str">
        <f t="shared" si="27"/>
        <v>ข้อมูลไม่ถูกต้อง</v>
      </c>
      <c r="Q220" s="149" t="str">
        <f t="shared" si="28"/>
        <v>ข้อมูลไม่ถูกต้อง</v>
      </c>
      <c r="R220" s="149" t="str">
        <f t="shared" si="29"/>
        <v>ข้อมูลไม่ถูกต้อง</v>
      </c>
      <c r="S220" s="149" t="str">
        <f>IF(ISNUMBER(R220),
IF(H$2=ตัวเลือก!A$30,"ยังไม่บันทึกข้อมูล",R220*0.27),"ข้อมูลไม่ถูกต้อง")</f>
        <v>ข้อมูลไม่ถูกต้อง</v>
      </c>
      <c r="T220" s="149" t="str">
        <f t="shared" si="30"/>
        <v>ข้อมูลไม่ถูกต้อง</v>
      </c>
      <c r="U220" s="149" t="str">
        <f>IF(ISNUMBER(R220),
IF(H$2=ตัวเลือก!A$30,"ยังไม่บันทึกข้อมูล",R220*0.47),"ข้อมูลไม่ถูกต้อง")</f>
        <v>ข้อมูลไม่ถูกต้อง</v>
      </c>
      <c r="V220" s="149" t="str">
        <f>IF(ISNUMBER(S220),
IF(H$2=ตัวเลือก!A$30,"ยังไม่บันทึกข้อมูล",S220*0.47),"ข้อมูลไม่ถูกต้อง")</f>
        <v>ข้อมูลไม่ถูกต้อง</v>
      </c>
      <c r="W220" s="149" t="str">
        <f t="shared" si="31"/>
        <v>ข้อมูลไม่ถูกต้อง</v>
      </c>
      <c r="X220" s="148" t="str">
        <f t="shared" si="32"/>
        <v>ข้อมูลไม่ถูกต้อง</v>
      </c>
      <c r="Y220" s="38"/>
      <c r="Z220" s="38"/>
      <c r="AA220" s="38"/>
    </row>
    <row r="221" spans="1:27" ht="24" customHeight="1" x14ac:dyDescent="0.45">
      <c r="A221" s="289">
        <v>216</v>
      </c>
      <c r="B221" s="289"/>
      <c r="C221" s="289"/>
      <c r="D221" s="289"/>
      <c r="E221" s="289"/>
      <c r="F221" s="293"/>
      <c r="G221" s="293"/>
      <c r="H221" s="291"/>
      <c r="I221" s="289"/>
      <c r="J221" s="292" t="str">
        <f t="shared" si="33"/>
        <v>รอข้อมูลคอลัมน์ H</v>
      </c>
      <c r="K221" s="291"/>
      <c r="L221" s="291"/>
      <c r="M221" s="291"/>
      <c r="N221" s="196" t="str" cm="1">
        <f t="array" ref="N221">IF(AND(K221:M221=""),"ยังไม่บันทึกข้อมูล",
IF(M221&lt;&gt;"",
IF(M221&gt;=1.3,M221,"เป็นไม้พุ่ม"),
IF(K221+L221&gt;=1.3,K221+L221,"เป็นไม้พุ่ม")))</f>
        <v>ยังไม่บันทึกข้อมูล</v>
      </c>
      <c r="O221" s="149" t="str">
        <f t="shared" si="26"/>
        <v>ข้อมูลไม่ถูกต้อง</v>
      </c>
      <c r="P221" s="149" t="str">
        <f t="shared" si="27"/>
        <v>ข้อมูลไม่ถูกต้อง</v>
      </c>
      <c r="Q221" s="149" t="str">
        <f t="shared" si="28"/>
        <v>ข้อมูลไม่ถูกต้อง</v>
      </c>
      <c r="R221" s="149" t="str">
        <f t="shared" si="29"/>
        <v>ข้อมูลไม่ถูกต้อง</v>
      </c>
      <c r="S221" s="149" t="str">
        <f>IF(ISNUMBER(R221),
IF(H$2=ตัวเลือก!A$30,"ยังไม่บันทึกข้อมูล",R221*0.27),"ข้อมูลไม่ถูกต้อง")</f>
        <v>ข้อมูลไม่ถูกต้อง</v>
      </c>
      <c r="T221" s="149" t="str">
        <f t="shared" si="30"/>
        <v>ข้อมูลไม่ถูกต้อง</v>
      </c>
      <c r="U221" s="149" t="str">
        <f>IF(ISNUMBER(R221),
IF(H$2=ตัวเลือก!A$30,"ยังไม่บันทึกข้อมูล",R221*0.47),"ข้อมูลไม่ถูกต้อง")</f>
        <v>ข้อมูลไม่ถูกต้อง</v>
      </c>
      <c r="V221" s="149" t="str">
        <f>IF(ISNUMBER(S221),
IF(H$2=ตัวเลือก!A$30,"ยังไม่บันทึกข้อมูล",S221*0.47),"ข้อมูลไม่ถูกต้อง")</f>
        <v>ข้อมูลไม่ถูกต้อง</v>
      </c>
      <c r="W221" s="149" t="str">
        <f t="shared" si="31"/>
        <v>ข้อมูลไม่ถูกต้อง</v>
      </c>
      <c r="X221" s="148" t="str">
        <f t="shared" si="32"/>
        <v>ข้อมูลไม่ถูกต้อง</v>
      </c>
      <c r="Y221" s="38"/>
      <c r="Z221" s="38"/>
      <c r="AA221" s="38"/>
    </row>
    <row r="222" spans="1:27" ht="24" customHeight="1" x14ac:dyDescent="0.45">
      <c r="A222" s="289">
        <v>217</v>
      </c>
      <c r="B222" s="289"/>
      <c r="C222" s="289"/>
      <c r="D222" s="289"/>
      <c r="E222" s="289"/>
      <c r="F222" s="293"/>
      <c r="G222" s="293"/>
      <c r="H222" s="291"/>
      <c r="I222" s="289"/>
      <c r="J222" s="292" t="str">
        <f t="shared" si="33"/>
        <v>รอข้อมูลคอลัมน์ H</v>
      </c>
      <c r="K222" s="291"/>
      <c r="L222" s="291"/>
      <c r="M222" s="291"/>
      <c r="N222" s="196" t="str" cm="1">
        <f t="array" ref="N222">IF(AND(K222:M222=""),"ยังไม่บันทึกข้อมูล",
IF(M222&lt;&gt;"",
IF(M222&gt;=1.3,M222,"เป็นไม้พุ่ม"),
IF(K222+L222&gt;=1.3,K222+L222,"เป็นไม้พุ่ม")))</f>
        <v>ยังไม่บันทึกข้อมูล</v>
      </c>
      <c r="O222" s="149" t="str">
        <f t="shared" si="26"/>
        <v>ข้อมูลไม่ถูกต้อง</v>
      </c>
      <c r="P222" s="149" t="str">
        <f t="shared" si="27"/>
        <v>ข้อมูลไม่ถูกต้อง</v>
      </c>
      <c r="Q222" s="149" t="str">
        <f t="shared" si="28"/>
        <v>ข้อมูลไม่ถูกต้อง</v>
      </c>
      <c r="R222" s="149" t="str">
        <f t="shared" si="29"/>
        <v>ข้อมูลไม่ถูกต้อง</v>
      </c>
      <c r="S222" s="149" t="str">
        <f>IF(ISNUMBER(R222),
IF(H$2=ตัวเลือก!A$30,"ยังไม่บันทึกข้อมูล",R222*0.27),"ข้อมูลไม่ถูกต้อง")</f>
        <v>ข้อมูลไม่ถูกต้อง</v>
      </c>
      <c r="T222" s="149" t="str">
        <f t="shared" si="30"/>
        <v>ข้อมูลไม่ถูกต้อง</v>
      </c>
      <c r="U222" s="149" t="str">
        <f>IF(ISNUMBER(R222),
IF(H$2=ตัวเลือก!A$30,"ยังไม่บันทึกข้อมูล",R222*0.47),"ข้อมูลไม่ถูกต้อง")</f>
        <v>ข้อมูลไม่ถูกต้อง</v>
      </c>
      <c r="V222" s="149" t="str">
        <f>IF(ISNUMBER(S222),
IF(H$2=ตัวเลือก!A$30,"ยังไม่บันทึกข้อมูล",S222*0.47),"ข้อมูลไม่ถูกต้อง")</f>
        <v>ข้อมูลไม่ถูกต้อง</v>
      </c>
      <c r="W222" s="149" t="str">
        <f t="shared" si="31"/>
        <v>ข้อมูลไม่ถูกต้อง</v>
      </c>
      <c r="X222" s="148" t="str">
        <f t="shared" si="32"/>
        <v>ข้อมูลไม่ถูกต้อง</v>
      </c>
      <c r="Y222" s="38"/>
      <c r="Z222" s="38"/>
      <c r="AA222" s="38"/>
    </row>
    <row r="223" spans="1:27" ht="24" customHeight="1" x14ac:dyDescent="0.45">
      <c r="A223" s="289">
        <v>218</v>
      </c>
      <c r="B223" s="289"/>
      <c r="C223" s="289"/>
      <c r="D223" s="289"/>
      <c r="E223" s="289"/>
      <c r="F223" s="293"/>
      <c r="G223" s="293"/>
      <c r="H223" s="291"/>
      <c r="I223" s="289"/>
      <c r="J223" s="292" t="str">
        <f t="shared" si="33"/>
        <v>รอข้อมูลคอลัมน์ H</v>
      </c>
      <c r="K223" s="291"/>
      <c r="L223" s="291"/>
      <c r="M223" s="291"/>
      <c r="N223" s="196" t="str" cm="1">
        <f t="array" ref="N223">IF(AND(K223:M223=""),"ยังไม่บันทึกข้อมูล",
IF(M223&lt;&gt;"",
IF(M223&gt;=1.3,M223,"เป็นไม้พุ่ม"),
IF(K223+L223&gt;=1.3,K223+L223,"เป็นไม้พุ่ม")))</f>
        <v>ยังไม่บันทึกข้อมูล</v>
      </c>
      <c r="O223" s="149" t="str">
        <f t="shared" si="26"/>
        <v>ข้อมูลไม่ถูกต้อง</v>
      </c>
      <c r="P223" s="149" t="str">
        <f t="shared" si="27"/>
        <v>ข้อมูลไม่ถูกต้อง</v>
      </c>
      <c r="Q223" s="149" t="str">
        <f t="shared" si="28"/>
        <v>ข้อมูลไม่ถูกต้อง</v>
      </c>
      <c r="R223" s="149" t="str">
        <f t="shared" si="29"/>
        <v>ข้อมูลไม่ถูกต้อง</v>
      </c>
      <c r="S223" s="149" t="str">
        <f>IF(ISNUMBER(R223),
IF(H$2=ตัวเลือก!A$30,"ยังไม่บันทึกข้อมูล",R223*0.27),"ข้อมูลไม่ถูกต้อง")</f>
        <v>ข้อมูลไม่ถูกต้อง</v>
      </c>
      <c r="T223" s="149" t="str">
        <f t="shared" si="30"/>
        <v>ข้อมูลไม่ถูกต้อง</v>
      </c>
      <c r="U223" s="149" t="str">
        <f>IF(ISNUMBER(R223),
IF(H$2=ตัวเลือก!A$30,"ยังไม่บันทึกข้อมูล",R223*0.47),"ข้อมูลไม่ถูกต้อง")</f>
        <v>ข้อมูลไม่ถูกต้อง</v>
      </c>
      <c r="V223" s="149" t="str">
        <f>IF(ISNUMBER(S223),
IF(H$2=ตัวเลือก!A$30,"ยังไม่บันทึกข้อมูล",S223*0.47),"ข้อมูลไม่ถูกต้อง")</f>
        <v>ข้อมูลไม่ถูกต้อง</v>
      </c>
      <c r="W223" s="149" t="str">
        <f t="shared" si="31"/>
        <v>ข้อมูลไม่ถูกต้อง</v>
      </c>
      <c r="X223" s="148" t="str">
        <f t="shared" si="32"/>
        <v>ข้อมูลไม่ถูกต้อง</v>
      </c>
      <c r="Y223" s="38"/>
      <c r="Z223" s="38"/>
      <c r="AA223" s="38"/>
    </row>
    <row r="224" spans="1:27" ht="24" customHeight="1" x14ac:dyDescent="0.45">
      <c r="A224" s="289">
        <v>219</v>
      </c>
      <c r="B224" s="289"/>
      <c r="C224" s="289"/>
      <c r="D224" s="289"/>
      <c r="E224" s="289"/>
      <c r="F224" s="293"/>
      <c r="G224" s="293"/>
      <c r="H224" s="291"/>
      <c r="I224" s="289"/>
      <c r="J224" s="292" t="str">
        <f t="shared" si="33"/>
        <v>รอข้อมูลคอลัมน์ H</v>
      </c>
      <c r="K224" s="291"/>
      <c r="L224" s="291"/>
      <c r="M224" s="291"/>
      <c r="N224" s="196" t="str" cm="1">
        <f t="array" ref="N224">IF(AND(K224:M224=""),"ยังไม่บันทึกข้อมูล",
IF(M224&lt;&gt;"",
IF(M224&gt;=1.3,M224,"เป็นไม้พุ่ม"),
IF(K224+L224&gt;=1.3,K224+L224,"เป็นไม้พุ่ม")))</f>
        <v>ยังไม่บันทึกข้อมูล</v>
      </c>
      <c r="O224" s="149" t="str">
        <f t="shared" si="26"/>
        <v>ข้อมูลไม่ถูกต้อง</v>
      </c>
      <c r="P224" s="149" t="str">
        <f t="shared" si="27"/>
        <v>ข้อมูลไม่ถูกต้อง</v>
      </c>
      <c r="Q224" s="149" t="str">
        <f t="shared" si="28"/>
        <v>ข้อมูลไม่ถูกต้อง</v>
      </c>
      <c r="R224" s="149" t="str">
        <f t="shared" si="29"/>
        <v>ข้อมูลไม่ถูกต้อง</v>
      </c>
      <c r="S224" s="149" t="str">
        <f>IF(ISNUMBER(R224),
IF(H$2=ตัวเลือก!A$30,"ยังไม่บันทึกข้อมูล",R224*0.27),"ข้อมูลไม่ถูกต้อง")</f>
        <v>ข้อมูลไม่ถูกต้อง</v>
      </c>
      <c r="T224" s="149" t="str">
        <f t="shared" si="30"/>
        <v>ข้อมูลไม่ถูกต้อง</v>
      </c>
      <c r="U224" s="149" t="str">
        <f>IF(ISNUMBER(R224),
IF(H$2=ตัวเลือก!A$30,"ยังไม่บันทึกข้อมูล",R224*0.47),"ข้อมูลไม่ถูกต้อง")</f>
        <v>ข้อมูลไม่ถูกต้อง</v>
      </c>
      <c r="V224" s="149" t="str">
        <f>IF(ISNUMBER(S224),
IF(H$2=ตัวเลือก!A$30,"ยังไม่บันทึกข้อมูล",S224*0.47),"ข้อมูลไม่ถูกต้อง")</f>
        <v>ข้อมูลไม่ถูกต้อง</v>
      </c>
      <c r="W224" s="149" t="str">
        <f t="shared" si="31"/>
        <v>ข้อมูลไม่ถูกต้อง</v>
      </c>
      <c r="X224" s="148" t="str">
        <f t="shared" si="32"/>
        <v>ข้อมูลไม่ถูกต้อง</v>
      </c>
      <c r="Y224" s="38"/>
      <c r="Z224" s="38"/>
      <c r="AA224" s="38"/>
    </row>
    <row r="225" spans="1:27" ht="24" customHeight="1" x14ac:dyDescent="0.45">
      <c r="A225" s="289">
        <v>220</v>
      </c>
      <c r="B225" s="289"/>
      <c r="C225" s="289"/>
      <c r="D225" s="289"/>
      <c r="E225" s="289"/>
      <c r="F225" s="293"/>
      <c r="G225" s="293"/>
      <c r="H225" s="291"/>
      <c r="I225" s="289"/>
      <c r="J225" s="292" t="str">
        <f t="shared" si="33"/>
        <v>รอข้อมูลคอลัมน์ H</v>
      </c>
      <c r="K225" s="291"/>
      <c r="L225" s="291"/>
      <c r="M225" s="291"/>
      <c r="N225" s="196" t="str" cm="1">
        <f t="array" ref="N225">IF(AND(K225:M225=""),"ยังไม่บันทึกข้อมูล",
IF(M225&lt;&gt;"",
IF(M225&gt;=1.3,M225,"เป็นไม้พุ่ม"),
IF(K225+L225&gt;=1.3,K225+L225,"เป็นไม้พุ่ม")))</f>
        <v>ยังไม่บันทึกข้อมูล</v>
      </c>
      <c r="O225" s="149" t="str">
        <f t="shared" si="26"/>
        <v>ข้อมูลไม่ถูกต้อง</v>
      </c>
      <c r="P225" s="149" t="str">
        <f t="shared" si="27"/>
        <v>ข้อมูลไม่ถูกต้อง</v>
      </c>
      <c r="Q225" s="149" t="str">
        <f t="shared" si="28"/>
        <v>ข้อมูลไม่ถูกต้อง</v>
      </c>
      <c r="R225" s="149" t="str">
        <f t="shared" si="29"/>
        <v>ข้อมูลไม่ถูกต้อง</v>
      </c>
      <c r="S225" s="149" t="str">
        <f>IF(ISNUMBER(R225),
IF(H$2=ตัวเลือก!A$30,"ยังไม่บันทึกข้อมูล",R225*0.27),"ข้อมูลไม่ถูกต้อง")</f>
        <v>ข้อมูลไม่ถูกต้อง</v>
      </c>
      <c r="T225" s="149" t="str">
        <f t="shared" si="30"/>
        <v>ข้อมูลไม่ถูกต้อง</v>
      </c>
      <c r="U225" s="149" t="str">
        <f>IF(ISNUMBER(R225),
IF(H$2=ตัวเลือก!A$30,"ยังไม่บันทึกข้อมูล",R225*0.47),"ข้อมูลไม่ถูกต้อง")</f>
        <v>ข้อมูลไม่ถูกต้อง</v>
      </c>
      <c r="V225" s="149" t="str">
        <f>IF(ISNUMBER(S225),
IF(H$2=ตัวเลือก!A$30,"ยังไม่บันทึกข้อมูล",S225*0.47),"ข้อมูลไม่ถูกต้อง")</f>
        <v>ข้อมูลไม่ถูกต้อง</v>
      </c>
      <c r="W225" s="149" t="str">
        <f t="shared" si="31"/>
        <v>ข้อมูลไม่ถูกต้อง</v>
      </c>
      <c r="X225" s="148" t="str">
        <f t="shared" si="32"/>
        <v>ข้อมูลไม่ถูกต้อง</v>
      </c>
      <c r="Y225" s="38"/>
      <c r="Z225" s="38"/>
      <c r="AA225" s="38"/>
    </row>
    <row r="226" spans="1:27" ht="24" customHeight="1" x14ac:dyDescent="0.45">
      <c r="A226" s="289">
        <v>221</v>
      </c>
      <c r="B226" s="289"/>
      <c r="C226" s="289"/>
      <c r="D226" s="289"/>
      <c r="E226" s="289"/>
      <c r="F226" s="293"/>
      <c r="G226" s="293"/>
      <c r="H226" s="291"/>
      <c r="I226" s="289"/>
      <c r="J226" s="292" t="str">
        <f t="shared" si="33"/>
        <v>รอข้อมูลคอลัมน์ H</v>
      </c>
      <c r="K226" s="291"/>
      <c r="L226" s="291"/>
      <c r="M226" s="291"/>
      <c r="N226" s="196" t="str" cm="1">
        <f t="array" ref="N226">IF(AND(K226:M226=""),"ยังไม่บันทึกข้อมูล",
IF(M226&lt;&gt;"",
IF(M226&gt;=1.3,M226,"เป็นไม้พุ่ม"),
IF(K226+L226&gt;=1.3,K226+L226,"เป็นไม้พุ่ม")))</f>
        <v>ยังไม่บันทึกข้อมูล</v>
      </c>
      <c r="O226" s="149" t="str">
        <f t="shared" si="26"/>
        <v>ข้อมูลไม่ถูกต้อง</v>
      </c>
      <c r="P226" s="149" t="str">
        <f t="shared" si="27"/>
        <v>ข้อมูลไม่ถูกต้อง</v>
      </c>
      <c r="Q226" s="149" t="str">
        <f t="shared" si="28"/>
        <v>ข้อมูลไม่ถูกต้อง</v>
      </c>
      <c r="R226" s="149" t="str">
        <f t="shared" si="29"/>
        <v>ข้อมูลไม่ถูกต้อง</v>
      </c>
      <c r="S226" s="149" t="str">
        <f>IF(ISNUMBER(R226),
IF(H$2=ตัวเลือก!A$30,"ยังไม่บันทึกข้อมูล",R226*0.27),"ข้อมูลไม่ถูกต้อง")</f>
        <v>ข้อมูลไม่ถูกต้อง</v>
      </c>
      <c r="T226" s="149" t="str">
        <f t="shared" si="30"/>
        <v>ข้อมูลไม่ถูกต้อง</v>
      </c>
      <c r="U226" s="149" t="str">
        <f>IF(ISNUMBER(R226),
IF(H$2=ตัวเลือก!A$30,"ยังไม่บันทึกข้อมูล",R226*0.47),"ข้อมูลไม่ถูกต้อง")</f>
        <v>ข้อมูลไม่ถูกต้อง</v>
      </c>
      <c r="V226" s="149" t="str">
        <f>IF(ISNUMBER(S226),
IF(H$2=ตัวเลือก!A$30,"ยังไม่บันทึกข้อมูล",S226*0.47),"ข้อมูลไม่ถูกต้อง")</f>
        <v>ข้อมูลไม่ถูกต้อง</v>
      </c>
      <c r="W226" s="149" t="str">
        <f t="shared" si="31"/>
        <v>ข้อมูลไม่ถูกต้อง</v>
      </c>
      <c r="X226" s="148" t="str">
        <f t="shared" si="32"/>
        <v>ข้อมูลไม่ถูกต้อง</v>
      </c>
      <c r="Y226" s="38"/>
      <c r="Z226" s="38"/>
      <c r="AA226" s="38"/>
    </row>
    <row r="227" spans="1:27" ht="24" customHeight="1" x14ac:dyDescent="0.45">
      <c r="A227" s="289">
        <v>222</v>
      </c>
      <c r="B227" s="289"/>
      <c r="C227" s="289"/>
      <c r="D227" s="289"/>
      <c r="E227" s="289"/>
      <c r="F227" s="293"/>
      <c r="G227" s="293"/>
      <c r="H227" s="291"/>
      <c r="I227" s="289"/>
      <c r="J227" s="292" t="str">
        <f t="shared" si="33"/>
        <v>รอข้อมูลคอลัมน์ H</v>
      </c>
      <c r="K227" s="291"/>
      <c r="L227" s="291"/>
      <c r="M227" s="291"/>
      <c r="N227" s="196" t="str" cm="1">
        <f t="array" ref="N227">IF(AND(K227:M227=""),"ยังไม่บันทึกข้อมูล",
IF(M227&lt;&gt;"",
IF(M227&gt;=1.3,M227,"เป็นไม้พุ่ม"),
IF(K227+L227&gt;=1.3,K227+L227,"เป็นไม้พุ่ม")))</f>
        <v>ยังไม่บันทึกข้อมูล</v>
      </c>
      <c r="O227" s="149" t="str">
        <f t="shared" si="26"/>
        <v>ข้อมูลไม่ถูกต้อง</v>
      </c>
      <c r="P227" s="149" t="str">
        <f t="shared" si="27"/>
        <v>ข้อมูลไม่ถูกต้อง</v>
      </c>
      <c r="Q227" s="149" t="str">
        <f t="shared" si="28"/>
        <v>ข้อมูลไม่ถูกต้อง</v>
      </c>
      <c r="R227" s="149" t="str">
        <f t="shared" si="29"/>
        <v>ข้อมูลไม่ถูกต้อง</v>
      </c>
      <c r="S227" s="149" t="str">
        <f>IF(ISNUMBER(R227),
IF(H$2=ตัวเลือก!A$30,"ยังไม่บันทึกข้อมูล",R227*0.27),"ข้อมูลไม่ถูกต้อง")</f>
        <v>ข้อมูลไม่ถูกต้อง</v>
      </c>
      <c r="T227" s="149" t="str">
        <f t="shared" si="30"/>
        <v>ข้อมูลไม่ถูกต้อง</v>
      </c>
      <c r="U227" s="149" t="str">
        <f>IF(ISNUMBER(R227),
IF(H$2=ตัวเลือก!A$30,"ยังไม่บันทึกข้อมูล",R227*0.47),"ข้อมูลไม่ถูกต้อง")</f>
        <v>ข้อมูลไม่ถูกต้อง</v>
      </c>
      <c r="V227" s="149" t="str">
        <f>IF(ISNUMBER(S227),
IF(H$2=ตัวเลือก!A$30,"ยังไม่บันทึกข้อมูล",S227*0.47),"ข้อมูลไม่ถูกต้อง")</f>
        <v>ข้อมูลไม่ถูกต้อง</v>
      </c>
      <c r="W227" s="149" t="str">
        <f t="shared" si="31"/>
        <v>ข้อมูลไม่ถูกต้อง</v>
      </c>
      <c r="X227" s="148" t="str">
        <f t="shared" si="32"/>
        <v>ข้อมูลไม่ถูกต้อง</v>
      </c>
      <c r="Y227" s="38"/>
      <c r="Z227" s="38"/>
      <c r="AA227" s="38"/>
    </row>
    <row r="228" spans="1:27" ht="24" customHeight="1" x14ac:dyDescent="0.45">
      <c r="A228" s="289">
        <v>223</v>
      </c>
      <c r="B228" s="289"/>
      <c r="C228" s="289"/>
      <c r="D228" s="289"/>
      <c r="E228" s="289"/>
      <c r="F228" s="293"/>
      <c r="G228" s="293"/>
      <c r="H228" s="291"/>
      <c r="I228" s="289"/>
      <c r="J228" s="292" t="str">
        <f t="shared" si="33"/>
        <v>รอข้อมูลคอลัมน์ H</v>
      </c>
      <c r="K228" s="291"/>
      <c r="L228" s="291"/>
      <c r="M228" s="291"/>
      <c r="N228" s="196" t="str" cm="1">
        <f t="array" ref="N228">IF(AND(K228:M228=""),"ยังไม่บันทึกข้อมูล",
IF(M228&lt;&gt;"",
IF(M228&gt;=1.3,M228,"เป็นไม้พุ่ม"),
IF(K228+L228&gt;=1.3,K228+L228,"เป็นไม้พุ่ม")))</f>
        <v>ยังไม่บันทึกข้อมูล</v>
      </c>
      <c r="O228" s="149" t="str">
        <f t="shared" si="26"/>
        <v>ข้อมูลไม่ถูกต้อง</v>
      </c>
      <c r="P228" s="149" t="str">
        <f t="shared" si="27"/>
        <v>ข้อมูลไม่ถูกต้อง</v>
      </c>
      <c r="Q228" s="149" t="str">
        <f t="shared" si="28"/>
        <v>ข้อมูลไม่ถูกต้อง</v>
      </c>
      <c r="R228" s="149" t="str">
        <f t="shared" si="29"/>
        <v>ข้อมูลไม่ถูกต้อง</v>
      </c>
      <c r="S228" s="149" t="str">
        <f>IF(ISNUMBER(R228),
IF(H$2=ตัวเลือก!A$30,"ยังไม่บันทึกข้อมูล",R228*0.27),"ข้อมูลไม่ถูกต้อง")</f>
        <v>ข้อมูลไม่ถูกต้อง</v>
      </c>
      <c r="T228" s="149" t="str">
        <f t="shared" si="30"/>
        <v>ข้อมูลไม่ถูกต้อง</v>
      </c>
      <c r="U228" s="149" t="str">
        <f>IF(ISNUMBER(R228),
IF(H$2=ตัวเลือก!A$30,"ยังไม่บันทึกข้อมูล",R228*0.47),"ข้อมูลไม่ถูกต้อง")</f>
        <v>ข้อมูลไม่ถูกต้อง</v>
      </c>
      <c r="V228" s="149" t="str">
        <f>IF(ISNUMBER(S228),
IF(H$2=ตัวเลือก!A$30,"ยังไม่บันทึกข้อมูล",S228*0.47),"ข้อมูลไม่ถูกต้อง")</f>
        <v>ข้อมูลไม่ถูกต้อง</v>
      </c>
      <c r="W228" s="149" t="str">
        <f t="shared" si="31"/>
        <v>ข้อมูลไม่ถูกต้อง</v>
      </c>
      <c r="X228" s="148" t="str">
        <f t="shared" si="32"/>
        <v>ข้อมูลไม่ถูกต้อง</v>
      </c>
      <c r="Y228" s="38"/>
      <c r="Z228" s="38"/>
      <c r="AA228" s="38"/>
    </row>
    <row r="229" spans="1:27" ht="24" customHeight="1" x14ac:dyDescent="0.45">
      <c r="A229" s="289">
        <v>224</v>
      </c>
      <c r="B229" s="289"/>
      <c r="C229" s="289"/>
      <c r="D229" s="289"/>
      <c r="E229" s="289"/>
      <c r="F229" s="293"/>
      <c r="G229" s="293"/>
      <c r="H229" s="291"/>
      <c r="I229" s="289"/>
      <c r="J229" s="292" t="str">
        <f t="shared" si="33"/>
        <v>รอข้อมูลคอลัมน์ H</v>
      </c>
      <c r="K229" s="291"/>
      <c r="L229" s="291"/>
      <c r="M229" s="291"/>
      <c r="N229" s="196" t="str" cm="1">
        <f t="array" ref="N229">IF(AND(K229:M229=""),"ยังไม่บันทึกข้อมูล",
IF(M229&lt;&gt;"",
IF(M229&gt;=1.3,M229,"เป็นไม้พุ่ม"),
IF(K229+L229&gt;=1.3,K229+L229,"เป็นไม้พุ่ม")))</f>
        <v>ยังไม่บันทึกข้อมูล</v>
      </c>
      <c r="O229" s="149" t="str">
        <f t="shared" si="26"/>
        <v>ข้อมูลไม่ถูกต้อง</v>
      </c>
      <c r="P229" s="149" t="str">
        <f t="shared" si="27"/>
        <v>ข้อมูลไม่ถูกต้อง</v>
      </c>
      <c r="Q229" s="149" t="str">
        <f t="shared" si="28"/>
        <v>ข้อมูลไม่ถูกต้อง</v>
      </c>
      <c r="R229" s="149" t="str">
        <f t="shared" si="29"/>
        <v>ข้อมูลไม่ถูกต้อง</v>
      </c>
      <c r="S229" s="149" t="str">
        <f>IF(ISNUMBER(R229),
IF(H$2=ตัวเลือก!A$30,"ยังไม่บันทึกข้อมูล",R229*0.27),"ข้อมูลไม่ถูกต้อง")</f>
        <v>ข้อมูลไม่ถูกต้อง</v>
      </c>
      <c r="T229" s="149" t="str">
        <f t="shared" si="30"/>
        <v>ข้อมูลไม่ถูกต้อง</v>
      </c>
      <c r="U229" s="149" t="str">
        <f>IF(ISNUMBER(R229),
IF(H$2=ตัวเลือก!A$30,"ยังไม่บันทึกข้อมูล",R229*0.47),"ข้อมูลไม่ถูกต้อง")</f>
        <v>ข้อมูลไม่ถูกต้อง</v>
      </c>
      <c r="V229" s="149" t="str">
        <f>IF(ISNUMBER(S229),
IF(H$2=ตัวเลือก!A$30,"ยังไม่บันทึกข้อมูล",S229*0.47),"ข้อมูลไม่ถูกต้อง")</f>
        <v>ข้อมูลไม่ถูกต้อง</v>
      </c>
      <c r="W229" s="149" t="str">
        <f t="shared" si="31"/>
        <v>ข้อมูลไม่ถูกต้อง</v>
      </c>
      <c r="X229" s="148" t="str">
        <f t="shared" si="32"/>
        <v>ข้อมูลไม่ถูกต้อง</v>
      </c>
      <c r="Y229" s="38"/>
      <c r="Z229" s="38"/>
      <c r="AA229" s="38"/>
    </row>
    <row r="230" spans="1:27" ht="24" customHeight="1" x14ac:dyDescent="0.45">
      <c r="A230" s="289">
        <v>225</v>
      </c>
      <c r="B230" s="289"/>
      <c r="C230" s="289"/>
      <c r="D230" s="289"/>
      <c r="E230" s="289"/>
      <c r="F230" s="293"/>
      <c r="G230" s="293"/>
      <c r="H230" s="291"/>
      <c r="I230" s="289"/>
      <c r="J230" s="292" t="str">
        <f t="shared" si="33"/>
        <v>รอข้อมูลคอลัมน์ H</v>
      </c>
      <c r="K230" s="291"/>
      <c r="L230" s="291"/>
      <c r="M230" s="291"/>
      <c r="N230" s="196" t="str" cm="1">
        <f t="array" ref="N230">IF(AND(K230:M230=""),"ยังไม่บันทึกข้อมูล",
IF(M230&lt;&gt;"",
IF(M230&gt;=1.3,M230,"เป็นไม้พุ่ม"),
IF(K230+L230&gt;=1.3,K230+L230,"เป็นไม้พุ่ม")))</f>
        <v>ยังไม่บันทึกข้อมูล</v>
      </c>
      <c r="O230" s="149" t="str">
        <f t="shared" si="26"/>
        <v>ข้อมูลไม่ถูกต้อง</v>
      </c>
      <c r="P230" s="149" t="str">
        <f t="shared" si="27"/>
        <v>ข้อมูลไม่ถูกต้อง</v>
      </c>
      <c r="Q230" s="149" t="str">
        <f t="shared" si="28"/>
        <v>ข้อมูลไม่ถูกต้อง</v>
      </c>
      <c r="R230" s="149" t="str">
        <f t="shared" si="29"/>
        <v>ข้อมูลไม่ถูกต้อง</v>
      </c>
      <c r="S230" s="149" t="str">
        <f>IF(ISNUMBER(R230),
IF(H$2=ตัวเลือก!A$30,"ยังไม่บันทึกข้อมูล",R230*0.27),"ข้อมูลไม่ถูกต้อง")</f>
        <v>ข้อมูลไม่ถูกต้อง</v>
      </c>
      <c r="T230" s="149" t="str">
        <f t="shared" si="30"/>
        <v>ข้อมูลไม่ถูกต้อง</v>
      </c>
      <c r="U230" s="149" t="str">
        <f>IF(ISNUMBER(R230),
IF(H$2=ตัวเลือก!A$30,"ยังไม่บันทึกข้อมูล",R230*0.47),"ข้อมูลไม่ถูกต้อง")</f>
        <v>ข้อมูลไม่ถูกต้อง</v>
      </c>
      <c r="V230" s="149" t="str">
        <f>IF(ISNUMBER(S230),
IF(H$2=ตัวเลือก!A$30,"ยังไม่บันทึกข้อมูล",S230*0.47),"ข้อมูลไม่ถูกต้อง")</f>
        <v>ข้อมูลไม่ถูกต้อง</v>
      </c>
      <c r="W230" s="149" t="str">
        <f t="shared" si="31"/>
        <v>ข้อมูลไม่ถูกต้อง</v>
      </c>
      <c r="X230" s="148" t="str">
        <f t="shared" si="32"/>
        <v>ข้อมูลไม่ถูกต้อง</v>
      </c>
      <c r="Y230" s="38"/>
      <c r="Z230" s="38"/>
      <c r="AA230" s="38"/>
    </row>
    <row r="231" spans="1:27" ht="24" customHeight="1" x14ac:dyDescent="0.45">
      <c r="A231" s="289">
        <v>226</v>
      </c>
      <c r="B231" s="289"/>
      <c r="C231" s="289"/>
      <c r="D231" s="289"/>
      <c r="E231" s="289"/>
      <c r="F231" s="293"/>
      <c r="G231" s="293"/>
      <c r="H231" s="291"/>
      <c r="I231" s="289"/>
      <c r="J231" s="292" t="str">
        <f t="shared" si="33"/>
        <v>รอข้อมูลคอลัมน์ H</v>
      </c>
      <c r="K231" s="291"/>
      <c r="L231" s="291"/>
      <c r="M231" s="291"/>
      <c r="N231" s="196" t="str" cm="1">
        <f t="array" ref="N231">IF(AND(K231:M231=""),"ยังไม่บันทึกข้อมูล",
IF(M231&lt;&gt;"",
IF(M231&gt;=1.3,M231,"เป็นไม้พุ่ม"),
IF(K231+L231&gt;=1.3,K231+L231,"เป็นไม้พุ่ม")))</f>
        <v>ยังไม่บันทึกข้อมูล</v>
      </c>
      <c r="O231" s="149" t="str">
        <f t="shared" si="26"/>
        <v>ข้อมูลไม่ถูกต้อง</v>
      </c>
      <c r="P231" s="149" t="str">
        <f t="shared" si="27"/>
        <v>ข้อมูลไม่ถูกต้อง</v>
      </c>
      <c r="Q231" s="149" t="str">
        <f t="shared" si="28"/>
        <v>ข้อมูลไม่ถูกต้อง</v>
      </c>
      <c r="R231" s="149" t="str">
        <f t="shared" si="29"/>
        <v>ข้อมูลไม่ถูกต้อง</v>
      </c>
      <c r="S231" s="149" t="str">
        <f>IF(ISNUMBER(R231),
IF(H$2=ตัวเลือก!A$30,"ยังไม่บันทึกข้อมูล",R231*0.27),"ข้อมูลไม่ถูกต้อง")</f>
        <v>ข้อมูลไม่ถูกต้อง</v>
      </c>
      <c r="T231" s="149" t="str">
        <f t="shared" si="30"/>
        <v>ข้อมูลไม่ถูกต้อง</v>
      </c>
      <c r="U231" s="149" t="str">
        <f>IF(ISNUMBER(R231),
IF(H$2=ตัวเลือก!A$30,"ยังไม่บันทึกข้อมูล",R231*0.47),"ข้อมูลไม่ถูกต้อง")</f>
        <v>ข้อมูลไม่ถูกต้อง</v>
      </c>
      <c r="V231" s="149" t="str">
        <f>IF(ISNUMBER(S231),
IF(H$2=ตัวเลือก!A$30,"ยังไม่บันทึกข้อมูล",S231*0.47),"ข้อมูลไม่ถูกต้อง")</f>
        <v>ข้อมูลไม่ถูกต้อง</v>
      </c>
      <c r="W231" s="149" t="str">
        <f t="shared" si="31"/>
        <v>ข้อมูลไม่ถูกต้อง</v>
      </c>
      <c r="X231" s="148" t="str">
        <f t="shared" si="32"/>
        <v>ข้อมูลไม่ถูกต้อง</v>
      </c>
      <c r="Y231" s="38"/>
      <c r="Z231" s="38"/>
      <c r="AA231" s="38"/>
    </row>
    <row r="232" spans="1:27" ht="24" customHeight="1" x14ac:dyDescent="0.45">
      <c r="A232" s="289">
        <v>227</v>
      </c>
      <c r="B232" s="289"/>
      <c r="C232" s="289"/>
      <c r="D232" s="289"/>
      <c r="E232" s="289"/>
      <c r="F232" s="293"/>
      <c r="G232" s="293"/>
      <c r="H232" s="291"/>
      <c r="I232" s="289"/>
      <c r="J232" s="292" t="str">
        <f t="shared" si="33"/>
        <v>รอข้อมูลคอลัมน์ H</v>
      </c>
      <c r="K232" s="291"/>
      <c r="L232" s="291"/>
      <c r="M232" s="291"/>
      <c r="N232" s="196" t="str" cm="1">
        <f t="array" ref="N232">IF(AND(K232:M232=""),"ยังไม่บันทึกข้อมูล",
IF(M232&lt;&gt;"",
IF(M232&gt;=1.3,M232,"เป็นไม้พุ่ม"),
IF(K232+L232&gt;=1.3,K232+L232,"เป็นไม้พุ่ม")))</f>
        <v>ยังไม่บันทึกข้อมูล</v>
      </c>
      <c r="O232" s="149" t="str">
        <f t="shared" si="26"/>
        <v>ข้อมูลไม่ถูกต้อง</v>
      </c>
      <c r="P232" s="149" t="str">
        <f t="shared" si="27"/>
        <v>ข้อมูลไม่ถูกต้อง</v>
      </c>
      <c r="Q232" s="149" t="str">
        <f t="shared" si="28"/>
        <v>ข้อมูลไม่ถูกต้อง</v>
      </c>
      <c r="R232" s="149" t="str">
        <f t="shared" si="29"/>
        <v>ข้อมูลไม่ถูกต้อง</v>
      </c>
      <c r="S232" s="149" t="str">
        <f>IF(ISNUMBER(R232),
IF(H$2=ตัวเลือก!A$30,"ยังไม่บันทึกข้อมูล",R232*0.27),"ข้อมูลไม่ถูกต้อง")</f>
        <v>ข้อมูลไม่ถูกต้อง</v>
      </c>
      <c r="T232" s="149" t="str">
        <f t="shared" si="30"/>
        <v>ข้อมูลไม่ถูกต้อง</v>
      </c>
      <c r="U232" s="149" t="str">
        <f>IF(ISNUMBER(R232),
IF(H$2=ตัวเลือก!A$30,"ยังไม่บันทึกข้อมูล",R232*0.47),"ข้อมูลไม่ถูกต้อง")</f>
        <v>ข้อมูลไม่ถูกต้อง</v>
      </c>
      <c r="V232" s="149" t="str">
        <f>IF(ISNUMBER(S232),
IF(H$2=ตัวเลือก!A$30,"ยังไม่บันทึกข้อมูล",S232*0.47),"ข้อมูลไม่ถูกต้อง")</f>
        <v>ข้อมูลไม่ถูกต้อง</v>
      </c>
      <c r="W232" s="149" t="str">
        <f t="shared" si="31"/>
        <v>ข้อมูลไม่ถูกต้อง</v>
      </c>
      <c r="X232" s="148" t="str">
        <f t="shared" si="32"/>
        <v>ข้อมูลไม่ถูกต้อง</v>
      </c>
      <c r="Y232" s="38"/>
      <c r="Z232" s="38"/>
      <c r="AA232" s="38"/>
    </row>
    <row r="233" spans="1:27" ht="24" customHeight="1" x14ac:dyDescent="0.45">
      <c r="A233" s="289">
        <v>228</v>
      </c>
      <c r="B233" s="289"/>
      <c r="C233" s="289"/>
      <c r="D233" s="289"/>
      <c r="E233" s="289"/>
      <c r="F233" s="293"/>
      <c r="G233" s="293"/>
      <c r="H233" s="291"/>
      <c r="I233" s="289"/>
      <c r="J233" s="292" t="str">
        <f t="shared" si="33"/>
        <v>รอข้อมูลคอลัมน์ H</v>
      </c>
      <c r="K233" s="291"/>
      <c r="L233" s="291"/>
      <c r="M233" s="291"/>
      <c r="N233" s="196" t="str" cm="1">
        <f t="array" ref="N233">IF(AND(K233:M233=""),"ยังไม่บันทึกข้อมูล",
IF(M233&lt;&gt;"",
IF(M233&gt;=1.3,M233,"เป็นไม้พุ่ม"),
IF(K233+L233&gt;=1.3,K233+L233,"เป็นไม้พุ่ม")))</f>
        <v>ยังไม่บันทึกข้อมูล</v>
      </c>
      <c r="O233" s="149" t="str">
        <f t="shared" si="26"/>
        <v>ข้อมูลไม่ถูกต้อง</v>
      </c>
      <c r="P233" s="149" t="str">
        <f t="shared" si="27"/>
        <v>ข้อมูลไม่ถูกต้อง</v>
      </c>
      <c r="Q233" s="149" t="str">
        <f t="shared" si="28"/>
        <v>ข้อมูลไม่ถูกต้อง</v>
      </c>
      <c r="R233" s="149" t="str">
        <f t="shared" si="29"/>
        <v>ข้อมูลไม่ถูกต้อง</v>
      </c>
      <c r="S233" s="149" t="str">
        <f>IF(ISNUMBER(R233),
IF(H$2=ตัวเลือก!A$30,"ยังไม่บันทึกข้อมูล",R233*0.27),"ข้อมูลไม่ถูกต้อง")</f>
        <v>ข้อมูลไม่ถูกต้อง</v>
      </c>
      <c r="T233" s="149" t="str">
        <f t="shared" si="30"/>
        <v>ข้อมูลไม่ถูกต้อง</v>
      </c>
      <c r="U233" s="149" t="str">
        <f>IF(ISNUMBER(R233),
IF(H$2=ตัวเลือก!A$30,"ยังไม่บันทึกข้อมูล",R233*0.47),"ข้อมูลไม่ถูกต้อง")</f>
        <v>ข้อมูลไม่ถูกต้อง</v>
      </c>
      <c r="V233" s="149" t="str">
        <f>IF(ISNUMBER(S233),
IF(H$2=ตัวเลือก!A$30,"ยังไม่บันทึกข้อมูล",S233*0.47),"ข้อมูลไม่ถูกต้อง")</f>
        <v>ข้อมูลไม่ถูกต้อง</v>
      </c>
      <c r="W233" s="149" t="str">
        <f t="shared" si="31"/>
        <v>ข้อมูลไม่ถูกต้อง</v>
      </c>
      <c r="X233" s="148" t="str">
        <f t="shared" si="32"/>
        <v>ข้อมูลไม่ถูกต้อง</v>
      </c>
      <c r="Y233" s="38"/>
      <c r="Z233" s="38"/>
      <c r="AA233" s="38"/>
    </row>
    <row r="234" spans="1:27" ht="24" customHeight="1" x14ac:dyDescent="0.45">
      <c r="A234" s="289">
        <v>229</v>
      </c>
      <c r="B234" s="289"/>
      <c r="C234" s="289"/>
      <c r="D234" s="289"/>
      <c r="E234" s="289"/>
      <c r="F234" s="293"/>
      <c r="G234" s="293"/>
      <c r="H234" s="291"/>
      <c r="I234" s="289"/>
      <c r="J234" s="292" t="str">
        <f t="shared" si="33"/>
        <v>รอข้อมูลคอลัมน์ H</v>
      </c>
      <c r="K234" s="291"/>
      <c r="L234" s="291"/>
      <c r="M234" s="291"/>
      <c r="N234" s="196" t="str" cm="1">
        <f t="array" ref="N234">IF(AND(K234:M234=""),"ยังไม่บันทึกข้อมูล",
IF(M234&lt;&gt;"",
IF(M234&gt;=1.3,M234,"เป็นไม้พุ่ม"),
IF(K234+L234&gt;=1.3,K234+L234,"เป็นไม้พุ่ม")))</f>
        <v>ยังไม่บันทึกข้อมูล</v>
      </c>
      <c r="O234" s="149" t="str">
        <f t="shared" si="26"/>
        <v>ข้อมูลไม่ถูกต้อง</v>
      </c>
      <c r="P234" s="149" t="str">
        <f t="shared" si="27"/>
        <v>ข้อมูลไม่ถูกต้อง</v>
      </c>
      <c r="Q234" s="149" t="str">
        <f t="shared" si="28"/>
        <v>ข้อมูลไม่ถูกต้อง</v>
      </c>
      <c r="R234" s="149" t="str">
        <f t="shared" si="29"/>
        <v>ข้อมูลไม่ถูกต้อง</v>
      </c>
      <c r="S234" s="149" t="str">
        <f>IF(ISNUMBER(R234),
IF(H$2=ตัวเลือก!A$30,"ยังไม่บันทึกข้อมูล",R234*0.27),"ข้อมูลไม่ถูกต้อง")</f>
        <v>ข้อมูลไม่ถูกต้อง</v>
      </c>
      <c r="T234" s="149" t="str">
        <f t="shared" si="30"/>
        <v>ข้อมูลไม่ถูกต้อง</v>
      </c>
      <c r="U234" s="149" t="str">
        <f>IF(ISNUMBER(R234),
IF(H$2=ตัวเลือก!A$30,"ยังไม่บันทึกข้อมูล",R234*0.47),"ข้อมูลไม่ถูกต้อง")</f>
        <v>ข้อมูลไม่ถูกต้อง</v>
      </c>
      <c r="V234" s="149" t="str">
        <f>IF(ISNUMBER(S234),
IF(H$2=ตัวเลือก!A$30,"ยังไม่บันทึกข้อมูล",S234*0.47),"ข้อมูลไม่ถูกต้อง")</f>
        <v>ข้อมูลไม่ถูกต้อง</v>
      </c>
      <c r="W234" s="149" t="str">
        <f t="shared" si="31"/>
        <v>ข้อมูลไม่ถูกต้อง</v>
      </c>
      <c r="X234" s="148" t="str">
        <f t="shared" si="32"/>
        <v>ข้อมูลไม่ถูกต้อง</v>
      </c>
      <c r="Y234" s="38"/>
      <c r="Z234" s="38"/>
      <c r="AA234" s="38"/>
    </row>
    <row r="235" spans="1:27" ht="24" customHeight="1" x14ac:dyDescent="0.45">
      <c r="A235" s="289">
        <v>230</v>
      </c>
      <c r="B235" s="289"/>
      <c r="C235" s="289"/>
      <c r="D235" s="289"/>
      <c r="E235" s="289"/>
      <c r="F235" s="293"/>
      <c r="G235" s="293"/>
      <c r="H235" s="291"/>
      <c r="I235" s="289"/>
      <c r="J235" s="292" t="str">
        <f t="shared" si="33"/>
        <v>รอข้อมูลคอลัมน์ H</v>
      </c>
      <c r="K235" s="291"/>
      <c r="L235" s="291"/>
      <c r="M235" s="291"/>
      <c r="N235" s="196" t="str" cm="1">
        <f t="array" ref="N235">IF(AND(K235:M235=""),"ยังไม่บันทึกข้อมูล",
IF(M235&lt;&gt;"",
IF(M235&gt;=1.3,M235,"เป็นไม้พุ่ม"),
IF(K235+L235&gt;=1.3,K235+L235,"เป็นไม้พุ่ม")))</f>
        <v>ยังไม่บันทึกข้อมูล</v>
      </c>
      <c r="O235" s="149" t="str">
        <f t="shared" si="26"/>
        <v>ข้อมูลไม่ถูกต้อง</v>
      </c>
      <c r="P235" s="149" t="str">
        <f t="shared" si="27"/>
        <v>ข้อมูลไม่ถูกต้อง</v>
      </c>
      <c r="Q235" s="149" t="str">
        <f t="shared" si="28"/>
        <v>ข้อมูลไม่ถูกต้อง</v>
      </c>
      <c r="R235" s="149" t="str">
        <f t="shared" si="29"/>
        <v>ข้อมูลไม่ถูกต้อง</v>
      </c>
      <c r="S235" s="149" t="str">
        <f>IF(ISNUMBER(R235),
IF(H$2=ตัวเลือก!A$30,"ยังไม่บันทึกข้อมูล",R235*0.27),"ข้อมูลไม่ถูกต้อง")</f>
        <v>ข้อมูลไม่ถูกต้อง</v>
      </c>
      <c r="T235" s="149" t="str">
        <f t="shared" si="30"/>
        <v>ข้อมูลไม่ถูกต้อง</v>
      </c>
      <c r="U235" s="149" t="str">
        <f>IF(ISNUMBER(R235),
IF(H$2=ตัวเลือก!A$30,"ยังไม่บันทึกข้อมูล",R235*0.47),"ข้อมูลไม่ถูกต้อง")</f>
        <v>ข้อมูลไม่ถูกต้อง</v>
      </c>
      <c r="V235" s="149" t="str">
        <f>IF(ISNUMBER(S235),
IF(H$2=ตัวเลือก!A$30,"ยังไม่บันทึกข้อมูล",S235*0.47),"ข้อมูลไม่ถูกต้อง")</f>
        <v>ข้อมูลไม่ถูกต้อง</v>
      </c>
      <c r="W235" s="149" t="str">
        <f t="shared" si="31"/>
        <v>ข้อมูลไม่ถูกต้อง</v>
      </c>
      <c r="X235" s="148" t="str">
        <f t="shared" si="32"/>
        <v>ข้อมูลไม่ถูกต้อง</v>
      </c>
      <c r="Y235" s="38"/>
      <c r="Z235" s="38"/>
      <c r="AA235" s="38"/>
    </row>
    <row r="236" spans="1:27" ht="24" customHeight="1" x14ac:dyDescent="0.45">
      <c r="A236" s="289">
        <v>231</v>
      </c>
      <c r="B236" s="289"/>
      <c r="C236" s="289"/>
      <c r="D236" s="289"/>
      <c r="E236" s="289"/>
      <c r="F236" s="293"/>
      <c r="G236" s="293"/>
      <c r="H236" s="291"/>
      <c r="I236" s="289"/>
      <c r="J236" s="292" t="str">
        <f t="shared" si="33"/>
        <v>รอข้อมูลคอลัมน์ H</v>
      </c>
      <c r="K236" s="291"/>
      <c r="L236" s="291"/>
      <c r="M236" s="291"/>
      <c r="N236" s="196" t="str" cm="1">
        <f t="array" ref="N236">IF(AND(K236:M236=""),"ยังไม่บันทึกข้อมูล",
IF(M236&lt;&gt;"",
IF(M236&gt;=1.3,M236,"เป็นไม้พุ่ม"),
IF(K236+L236&gt;=1.3,K236+L236,"เป็นไม้พุ่ม")))</f>
        <v>ยังไม่บันทึกข้อมูล</v>
      </c>
      <c r="O236" s="149" t="str">
        <f t="shared" si="26"/>
        <v>ข้อมูลไม่ถูกต้อง</v>
      </c>
      <c r="P236" s="149" t="str">
        <f t="shared" si="27"/>
        <v>ข้อมูลไม่ถูกต้อง</v>
      </c>
      <c r="Q236" s="149" t="str">
        <f t="shared" si="28"/>
        <v>ข้อมูลไม่ถูกต้อง</v>
      </c>
      <c r="R236" s="149" t="str">
        <f t="shared" si="29"/>
        <v>ข้อมูลไม่ถูกต้อง</v>
      </c>
      <c r="S236" s="149" t="str">
        <f>IF(ISNUMBER(R236),
IF(H$2=ตัวเลือก!A$30,"ยังไม่บันทึกข้อมูล",R236*0.27),"ข้อมูลไม่ถูกต้อง")</f>
        <v>ข้อมูลไม่ถูกต้อง</v>
      </c>
      <c r="T236" s="149" t="str">
        <f t="shared" si="30"/>
        <v>ข้อมูลไม่ถูกต้อง</v>
      </c>
      <c r="U236" s="149" t="str">
        <f>IF(ISNUMBER(R236),
IF(H$2=ตัวเลือก!A$30,"ยังไม่บันทึกข้อมูล",R236*0.47),"ข้อมูลไม่ถูกต้อง")</f>
        <v>ข้อมูลไม่ถูกต้อง</v>
      </c>
      <c r="V236" s="149" t="str">
        <f>IF(ISNUMBER(S236),
IF(H$2=ตัวเลือก!A$30,"ยังไม่บันทึกข้อมูล",S236*0.47),"ข้อมูลไม่ถูกต้อง")</f>
        <v>ข้อมูลไม่ถูกต้อง</v>
      </c>
      <c r="W236" s="149" t="str">
        <f t="shared" si="31"/>
        <v>ข้อมูลไม่ถูกต้อง</v>
      </c>
      <c r="X236" s="148" t="str">
        <f t="shared" si="32"/>
        <v>ข้อมูลไม่ถูกต้อง</v>
      </c>
      <c r="Y236" s="38"/>
      <c r="Z236" s="38"/>
      <c r="AA236" s="38"/>
    </row>
    <row r="237" spans="1:27" ht="24" customHeight="1" x14ac:dyDescent="0.45">
      <c r="A237" s="289">
        <v>232</v>
      </c>
      <c r="B237" s="289"/>
      <c r="C237" s="289"/>
      <c r="D237" s="289"/>
      <c r="E237" s="289"/>
      <c r="F237" s="293"/>
      <c r="G237" s="293"/>
      <c r="H237" s="291"/>
      <c r="I237" s="289"/>
      <c r="J237" s="292" t="str">
        <f t="shared" si="33"/>
        <v>รอข้อมูลคอลัมน์ H</v>
      </c>
      <c r="K237" s="291"/>
      <c r="L237" s="291"/>
      <c r="M237" s="291"/>
      <c r="N237" s="196" t="str" cm="1">
        <f t="array" ref="N237">IF(AND(K237:M237=""),"ยังไม่บันทึกข้อมูล",
IF(M237&lt;&gt;"",
IF(M237&gt;=1.3,M237,"เป็นไม้พุ่ม"),
IF(K237+L237&gt;=1.3,K237+L237,"เป็นไม้พุ่ม")))</f>
        <v>ยังไม่บันทึกข้อมูล</v>
      </c>
      <c r="O237" s="149" t="str">
        <f t="shared" si="26"/>
        <v>ข้อมูลไม่ถูกต้อง</v>
      </c>
      <c r="P237" s="149" t="str">
        <f t="shared" si="27"/>
        <v>ข้อมูลไม่ถูกต้อง</v>
      </c>
      <c r="Q237" s="149" t="str">
        <f t="shared" si="28"/>
        <v>ข้อมูลไม่ถูกต้อง</v>
      </c>
      <c r="R237" s="149" t="str">
        <f t="shared" si="29"/>
        <v>ข้อมูลไม่ถูกต้อง</v>
      </c>
      <c r="S237" s="149" t="str">
        <f>IF(ISNUMBER(R237),
IF(H$2=ตัวเลือก!A$30,"ยังไม่บันทึกข้อมูล",R237*0.27),"ข้อมูลไม่ถูกต้อง")</f>
        <v>ข้อมูลไม่ถูกต้อง</v>
      </c>
      <c r="T237" s="149" t="str">
        <f t="shared" si="30"/>
        <v>ข้อมูลไม่ถูกต้อง</v>
      </c>
      <c r="U237" s="149" t="str">
        <f>IF(ISNUMBER(R237),
IF(H$2=ตัวเลือก!A$30,"ยังไม่บันทึกข้อมูล",R237*0.47),"ข้อมูลไม่ถูกต้อง")</f>
        <v>ข้อมูลไม่ถูกต้อง</v>
      </c>
      <c r="V237" s="149" t="str">
        <f>IF(ISNUMBER(S237),
IF(H$2=ตัวเลือก!A$30,"ยังไม่บันทึกข้อมูล",S237*0.47),"ข้อมูลไม่ถูกต้อง")</f>
        <v>ข้อมูลไม่ถูกต้อง</v>
      </c>
      <c r="W237" s="149" t="str">
        <f t="shared" si="31"/>
        <v>ข้อมูลไม่ถูกต้อง</v>
      </c>
      <c r="X237" s="148" t="str">
        <f t="shared" si="32"/>
        <v>ข้อมูลไม่ถูกต้อง</v>
      </c>
      <c r="Y237" s="38"/>
      <c r="Z237" s="38"/>
      <c r="AA237" s="38"/>
    </row>
    <row r="238" spans="1:27" ht="24" customHeight="1" x14ac:dyDescent="0.45">
      <c r="A238" s="289">
        <v>233</v>
      </c>
      <c r="B238" s="289"/>
      <c r="C238" s="289"/>
      <c r="D238" s="289"/>
      <c r="E238" s="289"/>
      <c r="F238" s="293"/>
      <c r="G238" s="293"/>
      <c r="H238" s="291"/>
      <c r="I238" s="289"/>
      <c r="J238" s="292" t="str">
        <f t="shared" si="33"/>
        <v>รอข้อมูลคอลัมน์ H</v>
      </c>
      <c r="K238" s="291"/>
      <c r="L238" s="291"/>
      <c r="M238" s="291"/>
      <c r="N238" s="196" t="str" cm="1">
        <f t="array" ref="N238">IF(AND(K238:M238=""),"ยังไม่บันทึกข้อมูล",
IF(M238&lt;&gt;"",
IF(M238&gt;=1.3,M238,"เป็นไม้พุ่ม"),
IF(K238+L238&gt;=1.3,K238+L238,"เป็นไม้พุ่ม")))</f>
        <v>ยังไม่บันทึกข้อมูล</v>
      </c>
      <c r="O238" s="149" t="str">
        <f t="shared" si="26"/>
        <v>ข้อมูลไม่ถูกต้อง</v>
      </c>
      <c r="P238" s="149" t="str">
        <f t="shared" si="27"/>
        <v>ข้อมูลไม่ถูกต้อง</v>
      </c>
      <c r="Q238" s="149" t="str">
        <f t="shared" si="28"/>
        <v>ข้อมูลไม่ถูกต้อง</v>
      </c>
      <c r="R238" s="149" t="str">
        <f t="shared" si="29"/>
        <v>ข้อมูลไม่ถูกต้อง</v>
      </c>
      <c r="S238" s="149" t="str">
        <f>IF(ISNUMBER(R238),
IF(H$2=ตัวเลือก!A$30,"ยังไม่บันทึกข้อมูล",R238*0.27),"ข้อมูลไม่ถูกต้อง")</f>
        <v>ข้อมูลไม่ถูกต้อง</v>
      </c>
      <c r="T238" s="149" t="str">
        <f t="shared" si="30"/>
        <v>ข้อมูลไม่ถูกต้อง</v>
      </c>
      <c r="U238" s="149" t="str">
        <f>IF(ISNUMBER(R238),
IF(H$2=ตัวเลือก!A$30,"ยังไม่บันทึกข้อมูล",R238*0.47),"ข้อมูลไม่ถูกต้อง")</f>
        <v>ข้อมูลไม่ถูกต้อง</v>
      </c>
      <c r="V238" s="149" t="str">
        <f>IF(ISNUMBER(S238),
IF(H$2=ตัวเลือก!A$30,"ยังไม่บันทึกข้อมูล",S238*0.47),"ข้อมูลไม่ถูกต้อง")</f>
        <v>ข้อมูลไม่ถูกต้อง</v>
      </c>
      <c r="W238" s="149" t="str">
        <f t="shared" si="31"/>
        <v>ข้อมูลไม่ถูกต้อง</v>
      </c>
      <c r="X238" s="148" t="str">
        <f t="shared" si="32"/>
        <v>ข้อมูลไม่ถูกต้อง</v>
      </c>
      <c r="Y238" s="38"/>
      <c r="Z238" s="38"/>
      <c r="AA238" s="38"/>
    </row>
    <row r="239" spans="1:27" ht="24" customHeight="1" x14ac:dyDescent="0.45">
      <c r="A239" s="289">
        <v>234</v>
      </c>
      <c r="B239" s="289"/>
      <c r="C239" s="289"/>
      <c r="D239" s="289"/>
      <c r="E239" s="289"/>
      <c r="F239" s="293"/>
      <c r="G239" s="293"/>
      <c r="H239" s="291"/>
      <c r="I239" s="289"/>
      <c r="J239" s="292" t="str">
        <f t="shared" si="33"/>
        <v>รอข้อมูลคอลัมน์ H</v>
      </c>
      <c r="K239" s="291"/>
      <c r="L239" s="291"/>
      <c r="M239" s="291"/>
      <c r="N239" s="196" t="str" cm="1">
        <f t="array" ref="N239">IF(AND(K239:M239=""),"ยังไม่บันทึกข้อมูล",
IF(M239&lt;&gt;"",
IF(M239&gt;=1.3,M239,"เป็นไม้พุ่ม"),
IF(K239+L239&gt;=1.3,K239+L239,"เป็นไม้พุ่ม")))</f>
        <v>ยังไม่บันทึกข้อมูล</v>
      </c>
      <c r="O239" s="149" t="str">
        <f t="shared" si="26"/>
        <v>ข้อมูลไม่ถูกต้อง</v>
      </c>
      <c r="P239" s="149" t="str">
        <f t="shared" si="27"/>
        <v>ข้อมูลไม่ถูกต้อง</v>
      </c>
      <c r="Q239" s="149" t="str">
        <f t="shared" si="28"/>
        <v>ข้อมูลไม่ถูกต้อง</v>
      </c>
      <c r="R239" s="149" t="str">
        <f t="shared" si="29"/>
        <v>ข้อมูลไม่ถูกต้อง</v>
      </c>
      <c r="S239" s="149" t="str">
        <f>IF(ISNUMBER(R239),
IF(H$2=ตัวเลือก!A$30,"ยังไม่บันทึกข้อมูล",R239*0.27),"ข้อมูลไม่ถูกต้อง")</f>
        <v>ข้อมูลไม่ถูกต้อง</v>
      </c>
      <c r="T239" s="149" t="str">
        <f t="shared" si="30"/>
        <v>ข้อมูลไม่ถูกต้อง</v>
      </c>
      <c r="U239" s="149" t="str">
        <f>IF(ISNUMBER(R239),
IF(H$2=ตัวเลือก!A$30,"ยังไม่บันทึกข้อมูล",R239*0.47),"ข้อมูลไม่ถูกต้อง")</f>
        <v>ข้อมูลไม่ถูกต้อง</v>
      </c>
      <c r="V239" s="149" t="str">
        <f>IF(ISNUMBER(S239),
IF(H$2=ตัวเลือก!A$30,"ยังไม่บันทึกข้อมูล",S239*0.47),"ข้อมูลไม่ถูกต้อง")</f>
        <v>ข้อมูลไม่ถูกต้อง</v>
      </c>
      <c r="W239" s="149" t="str">
        <f t="shared" si="31"/>
        <v>ข้อมูลไม่ถูกต้อง</v>
      </c>
      <c r="X239" s="148" t="str">
        <f t="shared" si="32"/>
        <v>ข้อมูลไม่ถูกต้อง</v>
      </c>
      <c r="Y239" s="38"/>
      <c r="Z239" s="38"/>
      <c r="AA239" s="38"/>
    </row>
    <row r="240" spans="1:27" ht="24" customHeight="1" x14ac:dyDescent="0.45">
      <c r="A240" s="289">
        <v>235</v>
      </c>
      <c r="B240" s="289"/>
      <c r="C240" s="289"/>
      <c r="D240" s="289"/>
      <c r="E240" s="289"/>
      <c r="F240" s="293"/>
      <c r="G240" s="293"/>
      <c r="H240" s="291"/>
      <c r="I240" s="289"/>
      <c r="J240" s="292" t="str">
        <f t="shared" si="33"/>
        <v>รอข้อมูลคอลัมน์ H</v>
      </c>
      <c r="K240" s="291"/>
      <c r="L240" s="291"/>
      <c r="M240" s="291"/>
      <c r="N240" s="196" t="str" cm="1">
        <f t="array" ref="N240">IF(AND(K240:M240=""),"ยังไม่บันทึกข้อมูล",
IF(M240&lt;&gt;"",
IF(M240&gt;=1.3,M240,"เป็นไม้พุ่ม"),
IF(K240+L240&gt;=1.3,K240+L240,"เป็นไม้พุ่ม")))</f>
        <v>ยังไม่บันทึกข้อมูล</v>
      </c>
      <c r="O240" s="149" t="str">
        <f t="shared" si="26"/>
        <v>ข้อมูลไม่ถูกต้อง</v>
      </c>
      <c r="P240" s="149" t="str">
        <f t="shared" si="27"/>
        <v>ข้อมูลไม่ถูกต้อง</v>
      </c>
      <c r="Q240" s="149" t="str">
        <f t="shared" si="28"/>
        <v>ข้อมูลไม่ถูกต้อง</v>
      </c>
      <c r="R240" s="149" t="str">
        <f t="shared" si="29"/>
        <v>ข้อมูลไม่ถูกต้อง</v>
      </c>
      <c r="S240" s="149" t="str">
        <f>IF(ISNUMBER(R240),
IF(H$2=ตัวเลือก!A$30,"ยังไม่บันทึกข้อมูล",R240*0.27),"ข้อมูลไม่ถูกต้อง")</f>
        <v>ข้อมูลไม่ถูกต้อง</v>
      </c>
      <c r="T240" s="149" t="str">
        <f t="shared" si="30"/>
        <v>ข้อมูลไม่ถูกต้อง</v>
      </c>
      <c r="U240" s="149" t="str">
        <f>IF(ISNUMBER(R240),
IF(H$2=ตัวเลือก!A$30,"ยังไม่บันทึกข้อมูล",R240*0.47),"ข้อมูลไม่ถูกต้อง")</f>
        <v>ข้อมูลไม่ถูกต้อง</v>
      </c>
      <c r="V240" s="149" t="str">
        <f>IF(ISNUMBER(S240),
IF(H$2=ตัวเลือก!A$30,"ยังไม่บันทึกข้อมูล",S240*0.47),"ข้อมูลไม่ถูกต้อง")</f>
        <v>ข้อมูลไม่ถูกต้อง</v>
      </c>
      <c r="W240" s="149" t="str">
        <f t="shared" si="31"/>
        <v>ข้อมูลไม่ถูกต้อง</v>
      </c>
      <c r="X240" s="148" t="str">
        <f t="shared" si="32"/>
        <v>ข้อมูลไม่ถูกต้อง</v>
      </c>
      <c r="Y240" s="38"/>
      <c r="Z240" s="38"/>
      <c r="AA240" s="38"/>
    </row>
    <row r="241" spans="1:27" ht="24" customHeight="1" x14ac:dyDescent="0.45">
      <c r="A241" s="289">
        <v>236</v>
      </c>
      <c r="B241" s="289"/>
      <c r="C241" s="289"/>
      <c r="D241" s="289"/>
      <c r="E241" s="289"/>
      <c r="F241" s="293"/>
      <c r="G241" s="293"/>
      <c r="H241" s="291"/>
      <c r="I241" s="289"/>
      <c r="J241" s="292" t="str">
        <f t="shared" si="33"/>
        <v>รอข้อมูลคอลัมน์ H</v>
      </c>
      <c r="K241" s="291"/>
      <c r="L241" s="291"/>
      <c r="M241" s="291"/>
      <c r="N241" s="196" t="str" cm="1">
        <f t="array" ref="N241">IF(AND(K241:M241=""),"ยังไม่บันทึกข้อมูล",
IF(M241&lt;&gt;"",
IF(M241&gt;=1.3,M241,"เป็นไม้พุ่ม"),
IF(K241+L241&gt;=1.3,K241+L241,"เป็นไม้พุ่ม")))</f>
        <v>ยังไม่บันทึกข้อมูล</v>
      </c>
      <c r="O241" s="149" t="str">
        <f t="shared" si="26"/>
        <v>ข้อมูลไม่ถูกต้อง</v>
      </c>
      <c r="P241" s="149" t="str">
        <f t="shared" si="27"/>
        <v>ข้อมูลไม่ถูกต้อง</v>
      </c>
      <c r="Q241" s="149" t="str">
        <f t="shared" si="28"/>
        <v>ข้อมูลไม่ถูกต้อง</v>
      </c>
      <c r="R241" s="149" t="str">
        <f t="shared" si="29"/>
        <v>ข้อมูลไม่ถูกต้อง</v>
      </c>
      <c r="S241" s="149" t="str">
        <f>IF(ISNUMBER(R241),
IF(H$2=ตัวเลือก!A$30,"ยังไม่บันทึกข้อมูล",R241*0.27),"ข้อมูลไม่ถูกต้อง")</f>
        <v>ข้อมูลไม่ถูกต้อง</v>
      </c>
      <c r="T241" s="149" t="str">
        <f t="shared" si="30"/>
        <v>ข้อมูลไม่ถูกต้อง</v>
      </c>
      <c r="U241" s="149" t="str">
        <f>IF(ISNUMBER(R241),
IF(H$2=ตัวเลือก!A$30,"ยังไม่บันทึกข้อมูล",R241*0.47),"ข้อมูลไม่ถูกต้อง")</f>
        <v>ข้อมูลไม่ถูกต้อง</v>
      </c>
      <c r="V241" s="149" t="str">
        <f>IF(ISNUMBER(S241),
IF(H$2=ตัวเลือก!A$30,"ยังไม่บันทึกข้อมูล",S241*0.47),"ข้อมูลไม่ถูกต้อง")</f>
        <v>ข้อมูลไม่ถูกต้อง</v>
      </c>
      <c r="W241" s="149" t="str">
        <f t="shared" si="31"/>
        <v>ข้อมูลไม่ถูกต้อง</v>
      </c>
      <c r="X241" s="148" t="str">
        <f t="shared" si="32"/>
        <v>ข้อมูลไม่ถูกต้อง</v>
      </c>
      <c r="Y241" s="38"/>
      <c r="Z241" s="38"/>
      <c r="AA241" s="38"/>
    </row>
    <row r="242" spans="1:27" ht="24" customHeight="1" x14ac:dyDescent="0.45">
      <c r="A242" s="289">
        <v>237</v>
      </c>
      <c r="B242" s="289"/>
      <c r="C242" s="289"/>
      <c r="D242" s="289"/>
      <c r="E242" s="289"/>
      <c r="F242" s="293"/>
      <c r="G242" s="293"/>
      <c r="H242" s="291"/>
      <c r="I242" s="289"/>
      <c r="J242" s="292" t="str">
        <f t="shared" si="33"/>
        <v>รอข้อมูลคอลัมน์ H</v>
      </c>
      <c r="K242" s="291"/>
      <c r="L242" s="291"/>
      <c r="M242" s="291"/>
      <c r="N242" s="196" t="str" cm="1">
        <f t="array" ref="N242">IF(AND(K242:M242=""),"ยังไม่บันทึกข้อมูล",
IF(M242&lt;&gt;"",
IF(M242&gt;=1.3,M242,"เป็นไม้พุ่ม"),
IF(K242+L242&gt;=1.3,K242+L242,"เป็นไม้พุ่ม")))</f>
        <v>ยังไม่บันทึกข้อมูล</v>
      </c>
      <c r="O242" s="149" t="str">
        <f t="shared" si="26"/>
        <v>ข้อมูลไม่ถูกต้อง</v>
      </c>
      <c r="P242" s="149" t="str">
        <f t="shared" si="27"/>
        <v>ข้อมูลไม่ถูกต้อง</v>
      </c>
      <c r="Q242" s="149" t="str">
        <f t="shared" si="28"/>
        <v>ข้อมูลไม่ถูกต้อง</v>
      </c>
      <c r="R242" s="149" t="str">
        <f t="shared" si="29"/>
        <v>ข้อมูลไม่ถูกต้อง</v>
      </c>
      <c r="S242" s="149" t="str">
        <f>IF(ISNUMBER(R242),
IF(H$2=ตัวเลือก!A$30,"ยังไม่บันทึกข้อมูล",R242*0.27),"ข้อมูลไม่ถูกต้อง")</f>
        <v>ข้อมูลไม่ถูกต้อง</v>
      </c>
      <c r="T242" s="149" t="str">
        <f t="shared" si="30"/>
        <v>ข้อมูลไม่ถูกต้อง</v>
      </c>
      <c r="U242" s="149" t="str">
        <f>IF(ISNUMBER(R242),
IF(H$2=ตัวเลือก!A$30,"ยังไม่บันทึกข้อมูล",R242*0.47),"ข้อมูลไม่ถูกต้อง")</f>
        <v>ข้อมูลไม่ถูกต้อง</v>
      </c>
      <c r="V242" s="149" t="str">
        <f>IF(ISNUMBER(S242),
IF(H$2=ตัวเลือก!A$30,"ยังไม่บันทึกข้อมูล",S242*0.47),"ข้อมูลไม่ถูกต้อง")</f>
        <v>ข้อมูลไม่ถูกต้อง</v>
      </c>
      <c r="W242" s="149" t="str">
        <f t="shared" si="31"/>
        <v>ข้อมูลไม่ถูกต้อง</v>
      </c>
      <c r="X242" s="148" t="str">
        <f t="shared" si="32"/>
        <v>ข้อมูลไม่ถูกต้อง</v>
      </c>
      <c r="Y242" s="38"/>
      <c r="Z242" s="38"/>
      <c r="AA242" s="38"/>
    </row>
    <row r="243" spans="1:27" ht="24" customHeight="1" x14ac:dyDescent="0.45">
      <c r="A243" s="289">
        <v>238</v>
      </c>
      <c r="B243" s="289"/>
      <c r="C243" s="289"/>
      <c r="D243" s="289"/>
      <c r="E243" s="289"/>
      <c r="F243" s="293"/>
      <c r="G243" s="293"/>
      <c r="H243" s="291"/>
      <c r="I243" s="289"/>
      <c r="J243" s="292" t="str">
        <f t="shared" si="33"/>
        <v>รอข้อมูลคอลัมน์ H</v>
      </c>
      <c r="K243" s="291"/>
      <c r="L243" s="291"/>
      <c r="M243" s="291"/>
      <c r="N243" s="196" t="str" cm="1">
        <f t="array" ref="N243">IF(AND(K243:M243=""),"ยังไม่บันทึกข้อมูล",
IF(M243&lt;&gt;"",
IF(M243&gt;=1.3,M243,"เป็นไม้พุ่ม"),
IF(K243+L243&gt;=1.3,K243+L243,"เป็นไม้พุ่ม")))</f>
        <v>ยังไม่บันทึกข้อมูล</v>
      </c>
      <c r="O243" s="149" t="str">
        <f t="shared" si="26"/>
        <v>ข้อมูลไม่ถูกต้อง</v>
      </c>
      <c r="P243" s="149" t="str">
        <f t="shared" si="27"/>
        <v>ข้อมูลไม่ถูกต้อง</v>
      </c>
      <c r="Q243" s="149" t="str">
        <f t="shared" si="28"/>
        <v>ข้อมูลไม่ถูกต้อง</v>
      </c>
      <c r="R243" s="149" t="str">
        <f t="shared" si="29"/>
        <v>ข้อมูลไม่ถูกต้อง</v>
      </c>
      <c r="S243" s="149" t="str">
        <f>IF(ISNUMBER(R243),
IF(H$2=ตัวเลือก!A$30,"ยังไม่บันทึกข้อมูล",R243*0.27),"ข้อมูลไม่ถูกต้อง")</f>
        <v>ข้อมูลไม่ถูกต้อง</v>
      </c>
      <c r="T243" s="149" t="str">
        <f t="shared" si="30"/>
        <v>ข้อมูลไม่ถูกต้อง</v>
      </c>
      <c r="U243" s="149" t="str">
        <f>IF(ISNUMBER(R243),
IF(H$2=ตัวเลือก!A$30,"ยังไม่บันทึกข้อมูล",R243*0.47),"ข้อมูลไม่ถูกต้อง")</f>
        <v>ข้อมูลไม่ถูกต้อง</v>
      </c>
      <c r="V243" s="149" t="str">
        <f>IF(ISNUMBER(S243),
IF(H$2=ตัวเลือก!A$30,"ยังไม่บันทึกข้อมูล",S243*0.47),"ข้อมูลไม่ถูกต้อง")</f>
        <v>ข้อมูลไม่ถูกต้อง</v>
      </c>
      <c r="W243" s="149" t="str">
        <f t="shared" si="31"/>
        <v>ข้อมูลไม่ถูกต้อง</v>
      </c>
      <c r="X243" s="148" t="str">
        <f t="shared" si="32"/>
        <v>ข้อมูลไม่ถูกต้อง</v>
      </c>
      <c r="Y243" s="38"/>
      <c r="Z243" s="38"/>
      <c r="AA243" s="38"/>
    </row>
    <row r="244" spans="1:27" ht="24" customHeight="1" x14ac:dyDescent="0.45">
      <c r="A244" s="289">
        <v>239</v>
      </c>
      <c r="B244" s="289"/>
      <c r="C244" s="289"/>
      <c r="D244" s="289"/>
      <c r="E244" s="289"/>
      <c r="F244" s="293"/>
      <c r="G244" s="293"/>
      <c r="H244" s="291"/>
      <c r="I244" s="289"/>
      <c r="J244" s="292" t="str">
        <f t="shared" si="33"/>
        <v>รอข้อมูลคอลัมน์ H</v>
      </c>
      <c r="K244" s="291"/>
      <c r="L244" s="291"/>
      <c r="M244" s="291"/>
      <c r="N244" s="196" t="str" cm="1">
        <f t="array" ref="N244">IF(AND(K244:M244=""),"ยังไม่บันทึกข้อมูล",
IF(M244&lt;&gt;"",
IF(M244&gt;=1.3,M244,"เป็นไม้พุ่ม"),
IF(K244+L244&gt;=1.3,K244+L244,"เป็นไม้พุ่ม")))</f>
        <v>ยังไม่บันทึกข้อมูล</v>
      </c>
      <c r="O244" s="149" t="str">
        <f t="shared" si="26"/>
        <v>ข้อมูลไม่ถูกต้อง</v>
      </c>
      <c r="P244" s="149" t="str">
        <f t="shared" si="27"/>
        <v>ข้อมูลไม่ถูกต้อง</v>
      </c>
      <c r="Q244" s="149" t="str">
        <f t="shared" si="28"/>
        <v>ข้อมูลไม่ถูกต้อง</v>
      </c>
      <c r="R244" s="149" t="str">
        <f t="shared" si="29"/>
        <v>ข้อมูลไม่ถูกต้อง</v>
      </c>
      <c r="S244" s="149" t="str">
        <f>IF(ISNUMBER(R244),
IF(H$2=ตัวเลือก!A$30,"ยังไม่บันทึกข้อมูล",R244*0.27),"ข้อมูลไม่ถูกต้อง")</f>
        <v>ข้อมูลไม่ถูกต้อง</v>
      </c>
      <c r="T244" s="149" t="str">
        <f t="shared" si="30"/>
        <v>ข้อมูลไม่ถูกต้อง</v>
      </c>
      <c r="U244" s="149" t="str">
        <f>IF(ISNUMBER(R244),
IF(H$2=ตัวเลือก!A$30,"ยังไม่บันทึกข้อมูล",R244*0.47),"ข้อมูลไม่ถูกต้อง")</f>
        <v>ข้อมูลไม่ถูกต้อง</v>
      </c>
      <c r="V244" s="149" t="str">
        <f>IF(ISNUMBER(S244),
IF(H$2=ตัวเลือก!A$30,"ยังไม่บันทึกข้อมูล",S244*0.47),"ข้อมูลไม่ถูกต้อง")</f>
        <v>ข้อมูลไม่ถูกต้อง</v>
      </c>
      <c r="W244" s="149" t="str">
        <f t="shared" si="31"/>
        <v>ข้อมูลไม่ถูกต้อง</v>
      </c>
      <c r="X244" s="148" t="str">
        <f t="shared" si="32"/>
        <v>ข้อมูลไม่ถูกต้อง</v>
      </c>
      <c r="Y244" s="38"/>
      <c r="Z244" s="38"/>
      <c r="AA244" s="38"/>
    </row>
    <row r="245" spans="1:27" ht="24" customHeight="1" x14ac:dyDescent="0.45">
      <c r="A245" s="289">
        <v>240</v>
      </c>
      <c r="B245" s="289"/>
      <c r="C245" s="289"/>
      <c r="D245" s="289"/>
      <c r="E245" s="289"/>
      <c r="F245" s="293"/>
      <c r="G245" s="293"/>
      <c r="H245" s="291"/>
      <c r="I245" s="289"/>
      <c r="J245" s="292" t="str">
        <f t="shared" si="33"/>
        <v>รอข้อมูลคอลัมน์ H</v>
      </c>
      <c r="K245" s="291"/>
      <c r="L245" s="291"/>
      <c r="M245" s="291"/>
      <c r="N245" s="196" t="str" cm="1">
        <f t="array" ref="N245">IF(AND(K245:M245=""),"ยังไม่บันทึกข้อมูล",
IF(M245&lt;&gt;"",
IF(M245&gt;=1.3,M245,"เป็นไม้พุ่ม"),
IF(K245+L245&gt;=1.3,K245+L245,"เป็นไม้พุ่ม")))</f>
        <v>ยังไม่บันทึกข้อมูล</v>
      </c>
      <c r="O245" s="149" t="str">
        <f t="shared" si="26"/>
        <v>ข้อมูลไม่ถูกต้อง</v>
      </c>
      <c r="P245" s="149" t="str">
        <f t="shared" si="27"/>
        <v>ข้อมูลไม่ถูกต้อง</v>
      </c>
      <c r="Q245" s="149" t="str">
        <f t="shared" si="28"/>
        <v>ข้อมูลไม่ถูกต้อง</v>
      </c>
      <c r="R245" s="149" t="str">
        <f t="shared" si="29"/>
        <v>ข้อมูลไม่ถูกต้อง</v>
      </c>
      <c r="S245" s="149" t="str">
        <f>IF(ISNUMBER(R245),
IF(H$2=ตัวเลือก!A$30,"ยังไม่บันทึกข้อมูล",R245*0.27),"ข้อมูลไม่ถูกต้อง")</f>
        <v>ข้อมูลไม่ถูกต้อง</v>
      </c>
      <c r="T245" s="149" t="str">
        <f t="shared" si="30"/>
        <v>ข้อมูลไม่ถูกต้อง</v>
      </c>
      <c r="U245" s="149" t="str">
        <f>IF(ISNUMBER(R245),
IF(H$2=ตัวเลือก!A$30,"ยังไม่บันทึกข้อมูล",R245*0.47),"ข้อมูลไม่ถูกต้อง")</f>
        <v>ข้อมูลไม่ถูกต้อง</v>
      </c>
      <c r="V245" s="149" t="str">
        <f>IF(ISNUMBER(S245),
IF(H$2=ตัวเลือก!A$30,"ยังไม่บันทึกข้อมูล",S245*0.47),"ข้อมูลไม่ถูกต้อง")</f>
        <v>ข้อมูลไม่ถูกต้อง</v>
      </c>
      <c r="W245" s="149" t="str">
        <f t="shared" si="31"/>
        <v>ข้อมูลไม่ถูกต้อง</v>
      </c>
      <c r="X245" s="148" t="str">
        <f t="shared" si="32"/>
        <v>ข้อมูลไม่ถูกต้อง</v>
      </c>
      <c r="Y245" s="38"/>
      <c r="Z245" s="38"/>
      <c r="AA245" s="38"/>
    </row>
    <row r="246" spans="1:27" ht="24" customHeight="1" x14ac:dyDescent="0.45">
      <c r="A246" s="289">
        <v>241</v>
      </c>
      <c r="B246" s="289"/>
      <c r="C246" s="289"/>
      <c r="D246" s="289"/>
      <c r="E246" s="289"/>
      <c r="F246" s="293"/>
      <c r="G246" s="293"/>
      <c r="H246" s="291"/>
      <c r="I246" s="289"/>
      <c r="J246" s="292" t="str">
        <f t="shared" si="33"/>
        <v>รอข้อมูลคอลัมน์ H</v>
      </c>
      <c r="K246" s="291"/>
      <c r="L246" s="291"/>
      <c r="M246" s="291"/>
      <c r="N246" s="196" t="str" cm="1">
        <f t="array" ref="N246">IF(AND(K246:M246=""),"ยังไม่บันทึกข้อมูล",
IF(M246&lt;&gt;"",
IF(M246&gt;=1.3,M246,"เป็นไม้พุ่ม"),
IF(K246+L246&gt;=1.3,K246+L246,"เป็นไม้พุ่ม")))</f>
        <v>ยังไม่บันทึกข้อมูล</v>
      </c>
      <c r="O246" s="149" t="str">
        <f t="shared" si="26"/>
        <v>ข้อมูลไม่ถูกต้อง</v>
      </c>
      <c r="P246" s="149" t="str">
        <f t="shared" si="27"/>
        <v>ข้อมูลไม่ถูกต้อง</v>
      </c>
      <c r="Q246" s="149" t="str">
        <f t="shared" si="28"/>
        <v>ข้อมูลไม่ถูกต้อง</v>
      </c>
      <c r="R246" s="149" t="str">
        <f t="shared" si="29"/>
        <v>ข้อมูลไม่ถูกต้อง</v>
      </c>
      <c r="S246" s="149" t="str">
        <f>IF(ISNUMBER(R246),
IF(H$2=ตัวเลือก!A$30,"ยังไม่บันทึกข้อมูล",R246*0.27),"ข้อมูลไม่ถูกต้อง")</f>
        <v>ข้อมูลไม่ถูกต้อง</v>
      </c>
      <c r="T246" s="149" t="str">
        <f t="shared" si="30"/>
        <v>ข้อมูลไม่ถูกต้อง</v>
      </c>
      <c r="U246" s="149" t="str">
        <f>IF(ISNUMBER(R246),
IF(H$2=ตัวเลือก!A$30,"ยังไม่บันทึกข้อมูล",R246*0.47),"ข้อมูลไม่ถูกต้อง")</f>
        <v>ข้อมูลไม่ถูกต้อง</v>
      </c>
      <c r="V246" s="149" t="str">
        <f>IF(ISNUMBER(S246),
IF(H$2=ตัวเลือก!A$30,"ยังไม่บันทึกข้อมูล",S246*0.47),"ข้อมูลไม่ถูกต้อง")</f>
        <v>ข้อมูลไม่ถูกต้อง</v>
      </c>
      <c r="W246" s="149" t="str">
        <f t="shared" si="31"/>
        <v>ข้อมูลไม่ถูกต้อง</v>
      </c>
      <c r="X246" s="148" t="str">
        <f t="shared" si="32"/>
        <v>ข้อมูลไม่ถูกต้อง</v>
      </c>
      <c r="Y246" s="38"/>
      <c r="Z246" s="38"/>
      <c r="AA246" s="38"/>
    </row>
    <row r="247" spans="1:27" ht="24" customHeight="1" x14ac:dyDescent="0.45">
      <c r="A247" s="289">
        <v>242</v>
      </c>
      <c r="B247" s="289"/>
      <c r="C247" s="289"/>
      <c r="D247" s="289"/>
      <c r="E247" s="289"/>
      <c r="F247" s="293"/>
      <c r="G247" s="293"/>
      <c r="H247" s="291"/>
      <c r="I247" s="289"/>
      <c r="J247" s="292" t="str">
        <f t="shared" si="33"/>
        <v>รอข้อมูลคอลัมน์ H</v>
      </c>
      <c r="K247" s="291"/>
      <c r="L247" s="291"/>
      <c r="M247" s="291"/>
      <c r="N247" s="196" t="str" cm="1">
        <f t="array" ref="N247">IF(AND(K247:M247=""),"ยังไม่บันทึกข้อมูล",
IF(M247&lt;&gt;"",
IF(M247&gt;=1.3,M247,"เป็นไม้พุ่ม"),
IF(K247+L247&gt;=1.3,K247+L247,"เป็นไม้พุ่ม")))</f>
        <v>ยังไม่บันทึกข้อมูล</v>
      </c>
      <c r="O247" s="149" t="str">
        <f t="shared" si="26"/>
        <v>ข้อมูลไม่ถูกต้อง</v>
      </c>
      <c r="P247" s="149" t="str">
        <f t="shared" si="27"/>
        <v>ข้อมูลไม่ถูกต้อง</v>
      </c>
      <c r="Q247" s="149" t="str">
        <f t="shared" si="28"/>
        <v>ข้อมูลไม่ถูกต้อง</v>
      </c>
      <c r="R247" s="149" t="str">
        <f t="shared" si="29"/>
        <v>ข้อมูลไม่ถูกต้อง</v>
      </c>
      <c r="S247" s="149" t="str">
        <f>IF(ISNUMBER(R247),
IF(H$2=ตัวเลือก!A$30,"ยังไม่บันทึกข้อมูล",R247*0.27),"ข้อมูลไม่ถูกต้อง")</f>
        <v>ข้อมูลไม่ถูกต้อง</v>
      </c>
      <c r="T247" s="149" t="str">
        <f t="shared" si="30"/>
        <v>ข้อมูลไม่ถูกต้อง</v>
      </c>
      <c r="U247" s="149" t="str">
        <f>IF(ISNUMBER(R247),
IF(H$2=ตัวเลือก!A$30,"ยังไม่บันทึกข้อมูล",R247*0.47),"ข้อมูลไม่ถูกต้อง")</f>
        <v>ข้อมูลไม่ถูกต้อง</v>
      </c>
      <c r="V247" s="149" t="str">
        <f>IF(ISNUMBER(S247),
IF(H$2=ตัวเลือก!A$30,"ยังไม่บันทึกข้อมูล",S247*0.47),"ข้อมูลไม่ถูกต้อง")</f>
        <v>ข้อมูลไม่ถูกต้อง</v>
      </c>
      <c r="W247" s="149" t="str">
        <f t="shared" si="31"/>
        <v>ข้อมูลไม่ถูกต้อง</v>
      </c>
      <c r="X247" s="148" t="str">
        <f t="shared" si="32"/>
        <v>ข้อมูลไม่ถูกต้อง</v>
      </c>
      <c r="Y247" s="38"/>
      <c r="Z247" s="38"/>
      <c r="AA247" s="38"/>
    </row>
    <row r="248" spans="1:27" ht="24" customHeight="1" x14ac:dyDescent="0.45">
      <c r="A248" s="289">
        <v>243</v>
      </c>
      <c r="B248" s="289"/>
      <c r="C248" s="289"/>
      <c r="D248" s="289"/>
      <c r="E248" s="289"/>
      <c r="F248" s="293"/>
      <c r="G248" s="293"/>
      <c r="H248" s="291"/>
      <c r="I248" s="289"/>
      <c r="J248" s="292" t="str">
        <f t="shared" si="33"/>
        <v>รอข้อมูลคอลัมน์ H</v>
      </c>
      <c r="K248" s="291"/>
      <c r="L248" s="291"/>
      <c r="M248" s="291"/>
      <c r="N248" s="196" t="str" cm="1">
        <f t="array" ref="N248">IF(AND(K248:M248=""),"ยังไม่บันทึกข้อมูล",
IF(M248&lt;&gt;"",
IF(M248&gt;=1.3,M248,"เป็นไม้พุ่ม"),
IF(K248+L248&gt;=1.3,K248+L248,"เป็นไม้พุ่ม")))</f>
        <v>ยังไม่บันทึกข้อมูล</v>
      </c>
      <c r="O248" s="149" t="str">
        <f t="shared" si="26"/>
        <v>ข้อมูลไม่ถูกต้อง</v>
      </c>
      <c r="P248" s="149" t="str">
        <f t="shared" si="27"/>
        <v>ข้อมูลไม่ถูกต้อง</v>
      </c>
      <c r="Q248" s="149" t="str">
        <f t="shared" si="28"/>
        <v>ข้อมูลไม่ถูกต้อง</v>
      </c>
      <c r="R248" s="149" t="str">
        <f t="shared" si="29"/>
        <v>ข้อมูลไม่ถูกต้อง</v>
      </c>
      <c r="S248" s="149" t="str">
        <f>IF(ISNUMBER(R248),
IF(H$2=ตัวเลือก!A$30,"ยังไม่บันทึกข้อมูล",R248*0.27),"ข้อมูลไม่ถูกต้อง")</f>
        <v>ข้อมูลไม่ถูกต้อง</v>
      </c>
      <c r="T248" s="149" t="str">
        <f t="shared" si="30"/>
        <v>ข้อมูลไม่ถูกต้อง</v>
      </c>
      <c r="U248" s="149" t="str">
        <f>IF(ISNUMBER(R248),
IF(H$2=ตัวเลือก!A$30,"ยังไม่บันทึกข้อมูล",R248*0.47),"ข้อมูลไม่ถูกต้อง")</f>
        <v>ข้อมูลไม่ถูกต้อง</v>
      </c>
      <c r="V248" s="149" t="str">
        <f>IF(ISNUMBER(S248),
IF(H$2=ตัวเลือก!A$30,"ยังไม่บันทึกข้อมูล",S248*0.47),"ข้อมูลไม่ถูกต้อง")</f>
        <v>ข้อมูลไม่ถูกต้อง</v>
      </c>
      <c r="W248" s="149" t="str">
        <f t="shared" si="31"/>
        <v>ข้อมูลไม่ถูกต้อง</v>
      </c>
      <c r="X248" s="148" t="str">
        <f t="shared" si="32"/>
        <v>ข้อมูลไม่ถูกต้อง</v>
      </c>
      <c r="Y248" s="38"/>
      <c r="Z248" s="38"/>
      <c r="AA248" s="38"/>
    </row>
    <row r="249" spans="1:27" ht="24" customHeight="1" x14ac:dyDescent="0.45">
      <c r="A249" s="289">
        <v>244</v>
      </c>
      <c r="B249" s="289"/>
      <c r="C249" s="289"/>
      <c r="D249" s="289"/>
      <c r="E249" s="289"/>
      <c r="F249" s="293"/>
      <c r="G249" s="293"/>
      <c r="H249" s="291"/>
      <c r="I249" s="289"/>
      <c r="J249" s="292" t="str">
        <f t="shared" si="33"/>
        <v>รอข้อมูลคอลัมน์ H</v>
      </c>
      <c r="K249" s="291"/>
      <c r="L249" s="291"/>
      <c r="M249" s="291"/>
      <c r="N249" s="196" t="str" cm="1">
        <f t="array" ref="N249">IF(AND(K249:M249=""),"ยังไม่บันทึกข้อมูล",
IF(M249&lt;&gt;"",
IF(M249&gt;=1.3,M249,"เป็นไม้พุ่ม"),
IF(K249+L249&gt;=1.3,K249+L249,"เป็นไม้พุ่ม")))</f>
        <v>ยังไม่บันทึกข้อมูล</v>
      </c>
      <c r="O249" s="149" t="str">
        <f t="shared" si="26"/>
        <v>ข้อมูลไม่ถูกต้อง</v>
      </c>
      <c r="P249" s="149" t="str">
        <f t="shared" si="27"/>
        <v>ข้อมูลไม่ถูกต้อง</v>
      </c>
      <c r="Q249" s="149" t="str">
        <f t="shared" si="28"/>
        <v>ข้อมูลไม่ถูกต้อง</v>
      </c>
      <c r="R249" s="149" t="str">
        <f t="shared" si="29"/>
        <v>ข้อมูลไม่ถูกต้อง</v>
      </c>
      <c r="S249" s="149" t="str">
        <f>IF(ISNUMBER(R249),
IF(H$2=ตัวเลือก!A$30,"ยังไม่บันทึกข้อมูล",R249*0.27),"ข้อมูลไม่ถูกต้อง")</f>
        <v>ข้อมูลไม่ถูกต้อง</v>
      </c>
      <c r="T249" s="149" t="str">
        <f t="shared" si="30"/>
        <v>ข้อมูลไม่ถูกต้อง</v>
      </c>
      <c r="U249" s="149" t="str">
        <f>IF(ISNUMBER(R249),
IF(H$2=ตัวเลือก!A$30,"ยังไม่บันทึกข้อมูล",R249*0.47),"ข้อมูลไม่ถูกต้อง")</f>
        <v>ข้อมูลไม่ถูกต้อง</v>
      </c>
      <c r="V249" s="149" t="str">
        <f>IF(ISNUMBER(S249),
IF(H$2=ตัวเลือก!A$30,"ยังไม่บันทึกข้อมูล",S249*0.47),"ข้อมูลไม่ถูกต้อง")</f>
        <v>ข้อมูลไม่ถูกต้อง</v>
      </c>
      <c r="W249" s="149" t="str">
        <f t="shared" si="31"/>
        <v>ข้อมูลไม่ถูกต้อง</v>
      </c>
      <c r="X249" s="148" t="str">
        <f t="shared" si="32"/>
        <v>ข้อมูลไม่ถูกต้อง</v>
      </c>
      <c r="Y249" s="38"/>
      <c r="Z249" s="38"/>
      <c r="AA249" s="38"/>
    </row>
    <row r="250" spans="1:27" ht="24" customHeight="1" x14ac:dyDescent="0.45">
      <c r="A250" s="289">
        <v>245</v>
      </c>
      <c r="B250" s="289"/>
      <c r="C250" s="289"/>
      <c r="D250" s="289"/>
      <c r="E250" s="289"/>
      <c r="F250" s="293"/>
      <c r="G250" s="293"/>
      <c r="H250" s="291"/>
      <c r="I250" s="289"/>
      <c r="J250" s="292" t="str">
        <f t="shared" si="33"/>
        <v>รอข้อมูลคอลัมน์ H</v>
      </c>
      <c r="K250" s="291"/>
      <c r="L250" s="291"/>
      <c r="M250" s="291"/>
      <c r="N250" s="196" t="str" cm="1">
        <f t="array" ref="N250">IF(AND(K250:M250=""),"ยังไม่บันทึกข้อมูล",
IF(M250&lt;&gt;"",
IF(M250&gt;=1.3,M250,"เป็นไม้พุ่ม"),
IF(K250+L250&gt;=1.3,K250+L250,"เป็นไม้พุ่ม")))</f>
        <v>ยังไม่บันทึกข้อมูล</v>
      </c>
      <c r="O250" s="149" t="str">
        <f t="shared" si="26"/>
        <v>ข้อมูลไม่ถูกต้อง</v>
      </c>
      <c r="P250" s="149" t="str">
        <f t="shared" si="27"/>
        <v>ข้อมูลไม่ถูกต้อง</v>
      </c>
      <c r="Q250" s="149" t="str">
        <f t="shared" si="28"/>
        <v>ข้อมูลไม่ถูกต้อง</v>
      </c>
      <c r="R250" s="149" t="str">
        <f t="shared" si="29"/>
        <v>ข้อมูลไม่ถูกต้อง</v>
      </c>
      <c r="S250" s="149" t="str">
        <f>IF(ISNUMBER(R250),
IF(H$2=ตัวเลือก!A$30,"ยังไม่บันทึกข้อมูล",R250*0.27),"ข้อมูลไม่ถูกต้อง")</f>
        <v>ข้อมูลไม่ถูกต้อง</v>
      </c>
      <c r="T250" s="149" t="str">
        <f t="shared" si="30"/>
        <v>ข้อมูลไม่ถูกต้อง</v>
      </c>
      <c r="U250" s="149" t="str">
        <f>IF(ISNUMBER(R250),
IF(H$2=ตัวเลือก!A$30,"ยังไม่บันทึกข้อมูล",R250*0.47),"ข้อมูลไม่ถูกต้อง")</f>
        <v>ข้อมูลไม่ถูกต้อง</v>
      </c>
      <c r="V250" s="149" t="str">
        <f>IF(ISNUMBER(S250),
IF(H$2=ตัวเลือก!A$30,"ยังไม่บันทึกข้อมูล",S250*0.47),"ข้อมูลไม่ถูกต้อง")</f>
        <v>ข้อมูลไม่ถูกต้อง</v>
      </c>
      <c r="W250" s="149" t="str">
        <f t="shared" si="31"/>
        <v>ข้อมูลไม่ถูกต้อง</v>
      </c>
      <c r="X250" s="148" t="str">
        <f t="shared" si="32"/>
        <v>ข้อมูลไม่ถูกต้อง</v>
      </c>
      <c r="Y250" s="38"/>
      <c r="Z250" s="38"/>
      <c r="AA250" s="38"/>
    </row>
    <row r="251" spans="1:27" ht="24" customHeight="1" x14ac:dyDescent="0.45">
      <c r="A251" s="289">
        <v>246</v>
      </c>
      <c r="B251" s="289"/>
      <c r="C251" s="289"/>
      <c r="D251" s="289"/>
      <c r="E251" s="289"/>
      <c r="F251" s="293"/>
      <c r="G251" s="293"/>
      <c r="H251" s="291"/>
      <c r="I251" s="289"/>
      <c r="J251" s="292" t="str">
        <f t="shared" si="33"/>
        <v>รอข้อมูลคอลัมน์ H</v>
      </c>
      <c r="K251" s="291"/>
      <c r="L251" s="291"/>
      <c r="M251" s="291"/>
      <c r="N251" s="196" t="str" cm="1">
        <f t="array" ref="N251">IF(AND(K251:M251=""),"ยังไม่บันทึกข้อมูล",
IF(M251&lt;&gt;"",
IF(M251&gt;=1.3,M251,"เป็นไม้พุ่ม"),
IF(K251+L251&gt;=1.3,K251+L251,"เป็นไม้พุ่ม")))</f>
        <v>ยังไม่บันทึกข้อมูล</v>
      </c>
      <c r="O251" s="149" t="str">
        <f t="shared" si="26"/>
        <v>ข้อมูลไม่ถูกต้อง</v>
      </c>
      <c r="P251" s="149" t="str">
        <f t="shared" si="27"/>
        <v>ข้อมูลไม่ถูกต้อง</v>
      </c>
      <c r="Q251" s="149" t="str">
        <f t="shared" si="28"/>
        <v>ข้อมูลไม่ถูกต้อง</v>
      </c>
      <c r="R251" s="149" t="str">
        <f t="shared" si="29"/>
        <v>ข้อมูลไม่ถูกต้อง</v>
      </c>
      <c r="S251" s="149" t="str">
        <f>IF(ISNUMBER(R251),
IF(H$2=ตัวเลือก!A$30,"ยังไม่บันทึกข้อมูล",R251*0.27),"ข้อมูลไม่ถูกต้อง")</f>
        <v>ข้อมูลไม่ถูกต้อง</v>
      </c>
      <c r="T251" s="149" t="str">
        <f t="shared" si="30"/>
        <v>ข้อมูลไม่ถูกต้อง</v>
      </c>
      <c r="U251" s="149" t="str">
        <f>IF(ISNUMBER(R251),
IF(H$2=ตัวเลือก!A$30,"ยังไม่บันทึกข้อมูล",R251*0.47),"ข้อมูลไม่ถูกต้อง")</f>
        <v>ข้อมูลไม่ถูกต้อง</v>
      </c>
      <c r="V251" s="149" t="str">
        <f>IF(ISNUMBER(S251),
IF(H$2=ตัวเลือก!A$30,"ยังไม่บันทึกข้อมูล",S251*0.47),"ข้อมูลไม่ถูกต้อง")</f>
        <v>ข้อมูลไม่ถูกต้อง</v>
      </c>
      <c r="W251" s="149" t="str">
        <f t="shared" si="31"/>
        <v>ข้อมูลไม่ถูกต้อง</v>
      </c>
      <c r="X251" s="148" t="str">
        <f t="shared" si="32"/>
        <v>ข้อมูลไม่ถูกต้อง</v>
      </c>
      <c r="Y251" s="38"/>
      <c r="Z251" s="38"/>
      <c r="AA251" s="38"/>
    </row>
    <row r="252" spans="1:27" ht="24" customHeight="1" x14ac:dyDescent="0.45">
      <c r="A252" s="289">
        <v>247</v>
      </c>
      <c r="B252" s="289"/>
      <c r="C252" s="289"/>
      <c r="D252" s="289"/>
      <c r="E252" s="289"/>
      <c r="F252" s="293"/>
      <c r="G252" s="293"/>
      <c r="H252" s="291"/>
      <c r="I252" s="289"/>
      <c r="J252" s="292" t="str">
        <f t="shared" si="33"/>
        <v>รอข้อมูลคอลัมน์ H</v>
      </c>
      <c r="K252" s="291"/>
      <c r="L252" s="291"/>
      <c r="M252" s="291"/>
      <c r="N252" s="196" t="str" cm="1">
        <f t="array" ref="N252">IF(AND(K252:M252=""),"ยังไม่บันทึกข้อมูล",
IF(M252&lt;&gt;"",
IF(M252&gt;=1.3,M252,"เป็นไม้พุ่ม"),
IF(K252+L252&gt;=1.3,K252+L252,"เป็นไม้พุ่ม")))</f>
        <v>ยังไม่บันทึกข้อมูล</v>
      </c>
      <c r="O252" s="149" t="str">
        <f t="shared" si="26"/>
        <v>ข้อมูลไม่ถูกต้อง</v>
      </c>
      <c r="P252" s="149" t="str">
        <f t="shared" si="27"/>
        <v>ข้อมูลไม่ถูกต้อง</v>
      </c>
      <c r="Q252" s="149" t="str">
        <f t="shared" si="28"/>
        <v>ข้อมูลไม่ถูกต้อง</v>
      </c>
      <c r="R252" s="149" t="str">
        <f t="shared" si="29"/>
        <v>ข้อมูลไม่ถูกต้อง</v>
      </c>
      <c r="S252" s="149" t="str">
        <f>IF(ISNUMBER(R252),
IF(H$2=ตัวเลือก!A$30,"ยังไม่บันทึกข้อมูล",R252*0.27),"ข้อมูลไม่ถูกต้อง")</f>
        <v>ข้อมูลไม่ถูกต้อง</v>
      </c>
      <c r="T252" s="149" t="str">
        <f t="shared" si="30"/>
        <v>ข้อมูลไม่ถูกต้อง</v>
      </c>
      <c r="U252" s="149" t="str">
        <f>IF(ISNUMBER(R252),
IF(H$2=ตัวเลือก!A$30,"ยังไม่บันทึกข้อมูล",R252*0.47),"ข้อมูลไม่ถูกต้อง")</f>
        <v>ข้อมูลไม่ถูกต้อง</v>
      </c>
      <c r="V252" s="149" t="str">
        <f>IF(ISNUMBER(S252),
IF(H$2=ตัวเลือก!A$30,"ยังไม่บันทึกข้อมูล",S252*0.47),"ข้อมูลไม่ถูกต้อง")</f>
        <v>ข้อมูลไม่ถูกต้อง</v>
      </c>
      <c r="W252" s="149" t="str">
        <f t="shared" si="31"/>
        <v>ข้อมูลไม่ถูกต้อง</v>
      </c>
      <c r="X252" s="148" t="str">
        <f t="shared" si="32"/>
        <v>ข้อมูลไม่ถูกต้อง</v>
      </c>
      <c r="Y252" s="38"/>
      <c r="Z252" s="38"/>
      <c r="AA252" s="38"/>
    </row>
    <row r="253" spans="1:27" ht="24" customHeight="1" x14ac:dyDescent="0.45">
      <c r="A253" s="289">
        <v>248</v>
      </c>
      <c r="B253" s="289"/>
      <c r="C253" s="289"/>
      <c r="D253" s="289"/>
      <c r="E253" s="289"/>
      <c r="F253" s="293"/>
      <c r="G253" s="293"/>
      <c r="H253" s="291"/>
      <c r="I253" s="289"/>
      <c r="J253" s="292" t="str">
        <f t="shared" si="33"/>
        <v>รอข้อมูลคอลัมน์ H</v>
      </c>
      <c r="K253" s="291"/>
      <c r="L253" s="291"/>
      <c r="M253" s="291"/>
      <c r="N253" s="196" t="str" cm="1">
        <f t="array" ref="N253">IF(AND(K253:M253=""),"ยังไม่บันทึกข้อมูล",
IF(M253&lt;&gt;"",
IF(M253&gt;=1.3,M253,"เป็นไม้พุ่ม"),
IF(K253+L253&gt;=1.3,K253+L253,"เป็นไม้พุ่ม")))</f>
        <v>ยังไม่บันทึกข้อมูล</v>
      </c>
      <c r="O253" s="149" t="str">
        <f t="shared" si="26"/>
        <v>ข้อมูลไม่ถูกต้อง</v>
      </c>
      <c r="P253" s="149" t="str">
        <f t="shared" si="27"/>
        <v>ข้อมูลไม่ถูกต้อง</v>
      </c>
      <c r="Q253" s="149" t="str">
        <f t="shared" si="28"/>
        <v>ข้อมูลไม่ถูกต้อง</v>
      </c>
      <c r="R253" s="149" t="str">
        <f t="shared" si="29"/>
        <v>ข้อมูลไม่ถูกต้อง</v>
      </c>
      <c r="S253" s="149" t="str">
        <f>IF(ISNUMBER(R253),
IF(H$2=ตัวเลือก!A$30,"ยังไม่บันทึกข้อมูล",R253*0.27),"ข้อมูลไม่ถูกต้อง")</f>
        <v>ข้อมูลไม่ถูกต้อง</v>
      </c>
      <c r="T253" s="149" t="str">
        <f t="shared" si="30"/>
        <v>ข้อมูลไม่ถูกต้อง</v>
      </c>
      <c r="U253" s="149" t="str">
        <f>IF(ISNUMBER(R253),
IF(H$2=ตัวเลือก!A$30,"ยังไม่บันทึกข้อมูล",R253*0.47),"ข้อมูลไม่ถูกต้อง")</f>
        <v>ข้อมูลไม่ถูกต้อง</v>
      </c>
      <c r="V253" s="149" t="str">
        <f>IF(ISNUMBER(S253),
IF(H$2=ตัวเลือก!A$30,"ยังไม่บันทึกข้อมูล",S253*0.47),"ข้อมูลไม่ถูกต้อง")</f>
        <v>ข้อมูลไม่ถูกต้อง</v>
      </c>
      <c r="W253" s="149" t="str">
        <f t="shared" si="31"/>
        <v>ข้อมูลไม่ถูกต้อง</v>
      </c>
      <c r="X253" s="148" t="str">
        <f t="shared" si="32"/>
        <v>ข้อมูลไม่ถูกต้อง</v>
      </c>
      <c r="Y253" s="38"/>
      <c r="Z253" s="38"/>
      <c r="AA253" s="38"/>
    </row>
    <row r="254" spans="1:27" ht="24" customHeight="1" x14ac:dyDescent="0.45">
      <c r="A254" s="289">
        <v>249</v>
      </c>
      <c r="B254" s="289"/>
      <c r="C254" s="289"/>
      <c r="D254" s="289"/>
      <c r="E254" s="289"/>
      <c r="F254" s="293"/>
      <c r="G254" s="293"/>
      <c r="H254" s="291"/>
      <c r="I254" s="289"/>
      <c r="J254" s="292" t="str">
        <f t="shared" si="33"/>
        <v>รอข้อมูลคอลัมน์ H</v>
      </c>
      <c r="K254" s="291"/>
      <c r="L254" s="291"/>
      <c r="M254" s="291"/>
      <c r="N254" s="196" t="str" cm="1">
        <f t="array" ref="N254">IF(AND(K254:M254=""),"ยังไม่บันทึกข้อมูล",
IF(M254&lt;&gt;"",
IF(M254&gt;=1.3,M254,"เป็นไม้พุ่ม"),
IF(K254+L254&gt;=1.3,K254+L254,"เป็นไม้พุ่ม")))</f>
        <v>ยังไม่บันทึกข้อมูล</v>
      </c>
      <c r="O254" s="149" t="str">
        <f t="shared" si="26"/>
        <v>ข้อมูลไม่ถูกต้อง</v>
      </c>
      <c r="P254" s="149" t="str">
        <f t="shared" si="27"/>
        <v>ข้อมูลไม่ถูกต้อง</v>
      </c>
      <c r="Q254" s="149" t="str">
        <f t="shared" si="28"/>
        <v>ข้อมูลไม่ถูกต้อง</v>
      </c>
      <c r="R254" s="149" t="str">
        <f t="shared" si="29"/>
        <v>ข้อมูลไม่ถูกต้อง</v>
      </c>
      <c r="S254" s="149" t="str">
        <f>IF(ISNUMBER(R254),
IF(H$2=ตัวเลือก!A$30,"ยังไม่บันทึกข้อมูล",R254*0.27),"ข้อมูลไม่ถูกต้อง")</f>
        <v>ข้อมูลไม่ถูกต้อง</v>
      </c>
      <c r="T254" s="149" t="str">
        <f t="shared" si="30"/>
        <v>ข้อมูลไม่ถูกต้อง</v>
      </c>
      <c r="U254" s="149" t="str">
        <f>IF(ISNUMBER(R254),
IF(H$2=ตัวเลือก!A$30,"ยังไม่บันทึกข้อมูล",R254*0.47),"ข้อมูลไม่ถูกต้อง")</f>
        <v>ข้อมูลไม่ถูกต้อง</v>
      </c>
      <c r="V254" s="149" t="str">
        <f>IF(ISNUMBER(S254),
IF(H$2=ตัวเลือก!A$30,"ยังไม่บันทึกข้อมูล",S254*0.47),"ข้อมูลไม่ถูกต้อง")</f>
        <v>ข้อมูลไม่ถูกต้อง</v>
      </c>
      <c r="W254" s="149" t="str">
        <f t="shared" si="31"/>
        <v>ข้อมูลไม่ถูกต้อง</v>
      </c>
      <c r="X254" s="148" t="str">
        <f t="shared" si="32"/>
        <v>ข้อมูลไม่ถูกต้อง</v>
      </c>
      <c r="Y254" s="38"/>
      <c r="Z254" s="38"/>
      <c r="AA254" s="38"/>
    </row>
    <row r="255" spans="1:27" ht="24" customHeight="1" x14ac:dyDescent="0.45">
      <c r="A255" s="289">
        <v>250</v>
      </c>
      <c r="B255" s="289"/>
      <c r="C255" s="289"/>
      <c r="D255" s="289"/>
      <c r="E255" s="289"/>
      <c r="F255" s="293"/>
      <c r="G255" s="293"/>
      <c r="H255" s="291"/>
      <c r="I255" s="289"/>
      <c r="J255" s="292" t="str">
        <f t="shared" si="33"/>
        <v>รอข้อมูลคอลัมน์ H</v>
      </c>
      <c r="K255" s="291"/>
      <c r="L255" s="291"/>
      <c r="M255" s="291"/>
      <c r="N255" s="196" t="str" cm="1">
        <f t="array" ref="N255">IF(AND(K255:M255=""),"ยังไม่บันทึกข้อมูล",
IF(M255&lt;&gt;"",
IF(M255&gt;=1.3,M255,"เป็นไม้พุ่ม"),
IF(K255+L255&gt;=1.3,K255+L255,"เป็นไม้พุ่ม")))</f>
        <v>ยังไม่บันทึกข้อมูล</v>
      </c>
      <c r="O255" s="149" t="str">
        <f t="shared" si="26"/>
        <v>ข้อมูลไม่ถูกต้อง</v>
      </c>
      <c r="P255" s="149" t="str">
        <f t="shared" si="27"/>
        <v>ข้อมูลไม่ถูกต้อง</v>
      </c>
      <c r="Q255" s="149" t="str">
        <f t="shared" si="28"/>
        <v>ข้อมูลไม่ถูกต้อง</v>
      </c>
      <c r="R255" s="149" t="str">
        <f t="shared" si="29"/>
        <v>ข้อมูลไม่ถูกต้อง</v>
      </c>
      <c r="S255" s="149" t="str">
        <f>IF(ISNUMBER(R255),
IF(H$2=ตัวเลือก!A$30,"ยังไม่บันทึกข้อมูล",R255*0.27),"ข้อมูลไม่ถูกต้อง")</f>
        <v>ข้อมูลไม่ถูกต้อง</v>
      </c>
      <c r="T255" s="149" t="str">
        <f t="shared" si="30"/>
        <v>ข้อมูลไม่ถูกต้อง</v>
      </c>
      <c r="U255" s="149" t="str">
        <f>IF(ISNUMBER(R255),
IF(H$2=ตัวเลือก!A$30,"ยังไม่บันทึกข้อมูล",R255*0.47),"ข้อมูลไม่ถูกต้อง")</f>
        <v>ข้อมูลไม่ถูกต้อง</v>
      </c>
      <c r="V255" s="149" t="str">
        <f>IF(ISNUMBER(S255),
IF(H$2=ตัวเลือก!A$30,"ยังไม่บันทึกข้อมูล",S255*0.47),"ข้อมูลไม่ถูกต้อง")</f>
        <v>ข้อมูลไม่ถูกต้อง</v>
      </c>
      <c r="W255" s="149" t="str">
        <f t="shared" si="31"/>
        <v>ข้อมูลไม่ถูกต้อง</v>
      </c>
      <c r="X255" s="148" t="str">
        <f t="shared" si="32"/>
        <v>ข้อมูลไม่ถูกต้อง</v>
      </c>
      <c r="Y255" s="38"/>
      <c r="Z255" s="38"/>
      <c r="AA255" s="38"/>
    </row>
    <row r="256" spans="1:27" ht="24" customHeight="1" x14ac:dyDescent="0.45">
      <c r="A256" s="289">
        <v>251</v>
      </c>
      <c r="B256" s="289"/>
      <c r="C256" s="289"/>
      <c r="D256" s="289"/>
      <c r="E256" s="289"/>
      <c r="F256" s="293"/>
      <c r="G256" s="293"/>
      <c r="H256" s="291"/>
      <c r="I256" s="289"/>
      <c r="J256" s="292" t="str">
        <f t="shared" si="33"/>
        <v>รอข้อมูลคอลัมน์ H</v>
      </c>
      <c r="K256" s="291"/>
      <c r="L256" s="291"/>
      <c r="M256" s="291"/>
      <c r="N256" s="196" t="str" cm="1">
        <f t="array" ref="N256">IF(AND(K256:M256=""),"ยังไม่บันทึกข้อมูล",
IF(M256&lt;&gt;"",
IF(M256&gt;=1.3,M256,"เป็นไม้พุ่ม"),
IF(K256+L256&gt;=1.3,K256+L256,"เป็นไม้พุ่ม")))</f>
        <v>ยังไม่บันทึกข้อมูล</v>
      </c>
      <c r="O256" s="149" t="str">
        <f t="shared" si="26"/>
        <v>ข้อมูลไม่ถูกต้อง</v>
      </c>
      <c r="P256" s="149" t="str">
        <f t="shared" si="27"/>
        <v>ข้อมูลไม่ถูกต้อง</v>
      </c>
      <c r="Q256" s="149" t="str">
        <f t="shared" si="28"/>
        <v>ข้อมูลไม่ถูกต้อง</v>
      </c>
      <c r="R256" s="149" t="str">
        <f t="shared" si="29"/>
        <v>ข้อมูลไม่ถูกต้อง</v>
      </c>
      <c r="S256" s="149" t="str">
        <f>IF(ISNUMBER(R256),
IF(H$2=ตัวเลือก!A$30,"ยังไม่บันทึกข้อมูล",R256*0.27),"ข้อมูลไม่ถูกต้อง")</f>
        <v>ข้อมูลไม่ถูกต้อง</v>
      </c>
      <c r="T256" s="149" t="str">
        <f t="shared" si="30"/>
        <v>ข้อมูลไม่ถูกต้อง</v>
      </c>
      <c r="U256" s="149" t="str">
        <f>IF(ISNUMBER(R256),
IF(H$2=ตัวเลือก!A$30,"ยังไม่บันทึกข้อมูล",R256*0.47),"ข้อมูลไม่ถูกต้อง")</f>
        <v>ข้อมูลไม่ถูกต้อง</v>
      </c>
      <c r="V256" s="149" t="str">
        <f>IF(ISNUMBER(S256),
IF(H$2=ตัวเลือก!A$30,"ยังไม่บันทึกข้อมูล",S256*0.47),"ข้อมูลไม่ถูกต้อง")</f>
        <v>ข้อมูลไม่ถูกต้อง</v>
      </c>
      <c r="W256" s="149" t="str">
        <f t="shared" si="31"/>
        <v>ข้อมูลไม่ถูกต้อง</v>
      </c>
      <c r="X256" s="148" t="str">
        <f t="shared" si="32"/>
        <v>ข้อมูลไม่ถูกต้อง</v>
      </c>
      <c r="Y256" s="38"/>
      <c r="Z256" s="38"/>
      <c r="AA256" s="38"/>
    </row>
    <row r="257" spans="1:27" ht="24" customHeight="1" x14ac:dyDescent="0.45">
      <c r="A257" s="289">
        <v>252</v>
      </c>
      <c r="B257" s="289"/>
      <c r="C257" s="289"/>
      <c r="D257" s="289"/>
      <c r="E257" s="289"/>
      <c r="F257" s="293"/>
      <c r="G257" s="293"/>
      <c r="H257" s="291"/>
      <c r="I257" s="289"/>
      <c r="J257" s="292" t="str">
        <f t="shared" si="33"/>
        <v>รอข้อมูลคอลัมน์ H</v>
      </c>
      <c r="K257" s="291"/>
      <c r="L257" s="291"/>
      <c r="M257" s="291"/>
      <c r="N257" s="196" t="str" cm="1">
        <f t="array" ref="N257">IF(AND(K257:M257=""),"ยังไม่บันทึกข้อมูล",
IF(M257&lt;&gt;"",
IF(M257&gt;=1.3,M257,"เป็นไม้พุ่ม"),
IF(K257+L257&gt;=1.3,K257+L257,"เป็นไม้พุ่ม")))</f>
        <v>ยังไม่บันทึกข้อมูล</v>
      </c>
      <c r="O257" s="149" t="str">
        <f t="shared" si="26"/>
        <v>ข้อมูลไม่ถูกต้อง</v>
      </c>
      <c r="P257" s="149" t="str">
        <f t="shared" si="27"/>
        <v>ข้อมูลไม่ถูกต้อง</v>
      </c>
      <c r="Q257" s="149" t="str">
        <f t="shared" si="28"/>
        <v>ข้อมูลไม่ถูกต้อง</v>
      </c>
      <c r="R257" s="149" t="str">
        <f t="shared" si="29"/>
        <v>ข้อมูลไม่ถูกต้อง</v>
      </c>
      <c r="S257" s="149" t="str">
        <f>IF(ISNUMBER(R257),
IF(H$2=ตัวเลือก!A$30,"ยังไม่บันทึกข้อมูล",R257*0.27),"ข้อมูลไม่ถูกต้อง")</f>
        <v>ข้อมูลไม่ถูกต้อง</v>
      </c>
      <c r="T257" s="149" t="str">
        <f t="shared" si="30"/>
        <v>ข้อมูลไม่ถูกต้อง</v>
      </c>
      <c r="U257" s="149" t="str">
        <f>IF(ISNUMBER(R257),
IF(H$2=ตัวเลือก!A$30,"ยังไม่บันทึกข้อมูล",R257*0.47),"ข้อมูลไม่ถูกต้อง")</f>
        <v>ข้อมูลไม่ถูกต้อง</v>
      </c>
      <c r="V257" s="149" t="str">
        <f>IF(ISNUMBER(S257),
IF(H$2=ตัวเลือก!A$30,"ยังไม่บันทึกข้อมูล",S257*0.47),"ข้อมูลไม่ถูกต้อง")</f>
        <v>ข้อมูลไม่ถูกต้อง</v>
      </c>
      <c r="W257" s="149" t="str">
        <f t="shared" si="31"/>
        <v>ข้อมูลไม่ถูกต้อง</v>
      </c>
      <c r="X257" s="148" t="str">
        <f t="shared" si="32"/>
        <v>ข้อมูลไม่ถูกต้อง</v>
      </c>
      <c r="Y257" s="38"/>
      <c r="Z257" s="38"/>
      <c r="AA257" s="38"/>
    </row>
    <row r="258" spans="1:27" ht="24" customHeight="1" x14ac:dyDescent="0.45">
      <c r="A258" s="289">
        <v>253</v>
      </c>
      <c r="B258" s="289"/>
      <c r="C258" s="289"/>
      <c r="D258" s="289"/>
      <c r="E258" s="289"/>
      <c r="F258" s="293"/>
      <c r="G258" s="293"/>
      <c r="H258" s="291"/>
      <c r="I258" s="289"/>
      <c r="J258" s="292" t="str">
        <f t="shared" si="33"/>
        <v>รอข้อมูลคอลัมน์ H</v>
      </c>
      <c r="K258" s="291"/>
      <c r="L258" s="291"/>
      <c r="M258" s="291"/>
      <c r="N258" s="196" t="str" cm="1">
        <f t="array" ref="N258">IF(AND(K258:M258=""),"ยังไม่บันทึกข้อมูล",
IF(M258&lt;&gt;"",
IF(M258&gt;=1.3,M258,"เป็นไม้พุ่ม"),
IF(K258+L258&gt;=1.3,K258+L258,"เป็นไม้พุ่ม")))</f>
        <v>ยังไม่บันทึกข้อมูล</v>
      </c>
      <c r="O258" s="149" t="str">
        <f t="shared" si="26"/>
        <v>ข้อมูลไม่ถูกต้อง</v>
      </c>
      <c r="P258" s="149" t="str">
        <f t="shared" si="27"/>
        <v>ข้อมูลไม่ถูกต้อง</v>
      </c>
      <c r="Q258" s="149" t="str">
        <f t="shared" si="28"/>
        <v>ข้อมูลไม่ถูกต้อง</v>
      </c>
      <c r="R258" s="149" t="str">
        <f t="shared" si="29"/>
        <v>ข้อมูลไม่ถูกต้อง</v>
      </c>
      <c r="S258" s="149" t="str">
        <f>IF(ISNUMBER(R258),
IF(H$2=ตัวเลือก!A$30,"ยังไม่บันทึกข้อมูล",R258*0.27),"ข้อมูลไม่ถูกต้อง")</f>
        <v>ข้อมูลไม่ถูกต้อง</v>
      </c>
      <c r="T258" s="149" t="str">
        <f t="shared" si="30"/>
        <v>ข้อมูลไม่ถูกต้อง</v>
      </c>
      <c r="U258" s="149" t="str">
        <f>IF(ISNUMBER(R258),
IF(H$2=ตัวเลือก!A$30,"ยังไม่บันทึกข้อมูล",R258*0.47),"ข้อมูลไม่ถูกต้อง")</f>
        <v>ข้อมูลไม่ถูกต้อง</v>
      </c>
      <c r="V258" s="149" t="str">
        <f>IF(ISNUMBER(S258),
IF(H$2=ตัวเลือก!A$30,"ยังไม่บันทึกข้อมูล",S258*0.47),"ข้อมูลไม่ถูกต้อง")</f>
        <v>ข้อมูลไม่ถูกต้อง</v>
      </c>
      <c r="W258" s="149" t="str">
        <f t="shared" si="31"/>
        <v>ข้อมูลไม่ถูกต้อง</v>
      </c>
      <c r="X258" s="148" t="str">
        <f t="shared" si="32"/>
        <v>ข้อมูลไม่ถูกต้อง</v>
      </c>
      <c r="Y258" s="38"/>
      <c r="Z258" s="38"/>
      <c r="AA258" s="38"/>
    </row>
    <row r="259" spans="1:27" ht="24" customHeight="1" x14ac:dyDescent="0.45">
      <c r="A259" s="289">
        <v>254</v>
      </c>
      <c r="B259" s="289"/>
      <c r="C259" s="289"/>
      <c r="D259" s="289"/>
      <c r="E259" s="289"/>
      <c r="F259" s="293"/>
      <c r="G259" s="293"/>
      <c r="H259" s="291"/>
      <c r="I259" s="289"/>
      <c r="J259" s="292" t="str">
        <f t="shared" si="33"/>
        <v>รอข้อมูลคอลัมน์ H</v>
      </c>
      <c r="K259" s="291"/>
      <c r="L259" s="291"/>
      <c r="M259" s="291"/>
      <c r="N259" s="196" t="str" cm="1">
        <f t="array" ref="N259">IF(AND(K259:M259=""),"ยังไม่บันทึกข้อมูล",
IF(M259&lt;&gt;"",
IF(M259&gt;=1.3,M259,"เป็นไม้พุ่ม"),
IF(K259+L259&gt;=1.3,K259+L259,"เป็นไม้พุ่ม")))</f>
        <v>ยังไม่บันทึกข้อมูล</v>
      </c>
      <c r="O259" s="149" t="str">
        <f t="shared" si="26"/>
        <v>ข้อมูลไม่ถูกต้อง</v>
      </c>
      <c r="P259" s="149" t="str">
        <f t="shared" si="27"/>
        <v>ข้อมูลไม่ถูกต้อง</v>
      </c>
      <c r="Q259" s="149" t="str">
        <f t="shared" si="28"/>
        <v>ข้อมูลไม่ถูกต้อง</v>
      </c>
      <c r="R259" s="149" t="str">
        <f t="shared" si="29"/>
        <v>ข้อมูลไม่ถูกต้อง</v>
      </c>
      <c r="S259" s="149" t="str">
        <f>IF(ISNUMBER(R259),
IF(H$2=ตัวเลือก!A$30,"ยังไม่บันทึกข้อมูล",R259*0.27),"ข้อมูลไม่ถูกต้อง")</f>
        <v>ข้อมูลไม่ถูกต้อง</v>
      </c>
      <c r="T259" s="149" t="str">
        <f t="shared" si="30"/>
        <v>ข้อมูลไม่ถูกต้อง</v>
      </c>
      <c r="U259" s="149" t="str">
        <f>IF(ISNUMBER(R259),
IF(H$2=ตัวเลือก!A$30,"ยังไม่บันทึกข้อมูล",R259*0.47),"ข้อมูลไม่ถูกต้อง")</f>
        <v>ข้อมูลไม่ถูกต้อง</v>
      </c>
      <c r="V259" s="149" t="str">
        <f>IF(ISNUMBER(S259),
IF(H$2=ตัวเลือก!A$30,"ยังไม่บันทึกข้อมูล",S259*0.47),"ข้อมูลไม่ถูกต้อง")</f>
        <v>ข้อมูลไม่ถูกต้อง</v>
      </c>
      <c r="W259" s="149" t="str">
        <f t="shared" si="31"/>
        <v>ข้อมูลไม่ถูกต้อง</v>
      </c>
      <c r="X259" s="148" t="str">
        <f t="shared" si="32"/>
        <v>ข้อมูลไม่ถูกต้อง</v>
      </c>
      <c r="Y259" s="38"/>
      <c r="Z259" s="38"/>
      <c r="AA259" s="38"/>
    </row>
    <row r="260" spans="1:27" ht="24" customHeight="1" x14ac:dyDescent="0.45">
      <c r="A260" s="289">
        <v>255</v>
      </c>
      <c r="B260" s="289"/>
      <c r="C260" s="289"/>
      <c r="D260" s="289"/>
      <c r="E260" s="289"/>
      <c r="F260" s="293"/>
      <c r="G260" s="293"/>
      <c r="H260" s="291"/>
      <c r="I260" s="289"/>
      <c r="J260" s="292" t="str">
        <f t="shared" si="33"/>
        <v>รอข้อมูลคอลัมน์ H</v>
      </c>
      <c r="K260" s="291"/>
      <c r="L260" s="291"/>
      <c r="M260" s="291"/>
      <c r="N260" s="196" t="str" cm="1">
        <f t="array" ref="N260">IF(AND(K260:M260=""),"ยังไม่บันทึกข้อมูล",
IF(M260&lt;&gt;"",
IF(M260&gt;=1.3,M260,"เป็นไม้พุ่ม"),
IF(K260+L260&gt;=1.3,K260+L260,"เป็นไม้พุ่ม")))</f>
        <v>ยังไม่บันทึกข้อมูล</v>
      </c>
      <c r="O260" s="149" t="str">
        <f t="shared" si="26"/>
        <v>ข้อมูลไม่ถูกต้อง</v>
      </c>
      <c r="P260" s="149" t="str">
        <f t="shared" si="27"/>
        <v>ข้อมูลไม่ถูกต้อง</v>
      </c>
      <c r="Q260" s="149" t="str">
        <f t="shared" si="28"/>
        <v>ข้อมูลไม่ถูกต้อง</v>
      </c>
      <c r="R260" s="149" t="str">
        <f t="shared" si="29"/>
        <v>ข้อมูลไม่ถูกต้อง</v>
      </c>
      <c r="S260" s="149" t="str">
        <f>IF(ISNUMBER(R260),
IF(H$2=ตัวเลือก!A$30,"ยังไม่บันทึกข้อมูล",R260*0.27),"ข้อมูลไม่ถูกต้อง")</f>
        <v>ข้อมูลไม่ถูกต้อง</v>
      </c>
      <c r="T260" s="149" t="str">
        <f t="shared" si="30"/>
        <v>ข้อมูลไม่ถูกต้อง</v>
      </c>
      <c r="U260" s="149" t="str">
        <f>IF(ISNUMBER(R260),
IF(H$2=ตัวเลือก!A$30,"ยังไม่บันทึกข้อมูล",R260*0.47),"ข้อมูลไม่ถูกต้อง")</f>
        <v>ข้อมูลไม่ถูกต้อง</v>
      </c>
      <c r="V260" s="149" t="str">
        <f>IF(ISNUMBER(S260),
IF(H$2=ตัวเลือก!A$30,"ยังไม่บันทึกข้อมูล",S260*0.47),"ข้อมูลไม่ถูกต้อง")</f>
        <v>ข้อมูลไม่ถูกต้อง</v>
      </c>
      <c r="W260" s="149" t="str">
        <f t="shared" si="31"/>
        <v>ข้อมูลไม่ถูกต้อง</v>
      </c>
      <c r="X260" s="148" t="str">
        <f t="shared" si="32"/>
        <v>ข้อมูลไม่ถูกต้อง</v>
      </c>
      <c r="Y260" s="38"/>
      <c r="Z260" s="38"/>
      <c r="AA260" s="38"/>
    </row>
    <row r="261" spans="1:27" ht="24" customHeight="1" x14ac:dyDescent="0.45">
      <c r="A261" s="289">
        <v>256</v>
      </c>
      <c r="B261" s="289"/>
      <c r="C261" s="289"/>
      <c r="D261" s="289"/>
      <c r="E261" s="289"/>
      <c r="F261" s="293"/>
      <c r="G261" s="293"/>
      <c r="H261" s="291"/>
      <c r="I261" s="289"/>
      <c r="J261" s="292" t="str">
        <f t="shared" si="33"/>
        <v>รอข้อมูลคอลัมน์ H</v>
      </c>
      <c r="K261" s="291"/>
      <c r="L261" s="291"/>
      <c r="M261" s="291"/>
      <c r="N261" s="196" t="str" cm="1">
        <f t="array" ref="N261">IF(AND(K261:M261=""),"ยังไม่บันทึกข้อมูล",
IF(M261&lt;&gt;"",
IF(M261&gt;=1.3,M261,"เป็นไม้พุ่ม"),
IF(K261+L261&gt;=1.3,K261+L261,"เป็นไม้พุ่ม")))</f>
        <v>ยังไม่บันทึกข้อมูล</v>
      </c>
      <c r="O261" s="149" t="str">
        <f t="shared" si="26"/>
        <v>ข้อมูลไม่ถูกต้อง</v>
      </c>
      <c r="P261" s="149" t="str">
        <f t="shared" si="27"/>
        <v>ข้อมูลไม่ถูกต้อง</v>
      </c>
      <c r="Q261" s="149" t="str">
        <f t="shared" si="28"/>
        <v>ข้อมูลไม่ถูกต้อง</v>
      </c>
      <c r="R261" s="149" t="str">
        <f t="shared" si="29"/>
        <v>ข้อมูลไม่ถูกต้อง</v>
      </c>
      <c r="S261" s="149" t="str">
        <f>IF(ISNUMBER(R261),
IF(H$2=ตัวเลือก!A$30,"ยังไม่บันทึกข้อมูล",R261*0.27),"ข้อมูลไม่ถูกต้อง")</f>
        <v>ข้อมูลไม่ถูกต้อง</v>
      </c>
      <c r="T261" s="149" t="str">
        <f t="shared" si="30"/>
        <v>ข้อมูลไม่ถูกต้อง</v>
      </c>
      <c r="U261" s="149" t="str">
        <f>IF(ISNUMBER(R261),
IF(H$2=ตัวเลือก!A$30,"ยังไม่บันทึกข้อมูล",R261*0.47),"ข้อมูลไม่ถูกต้อง")</f>
        <v>ข้อมูลไม่ถูกต้อง</v>
      </c>
      <c r="V261" s="149" t="str">
        <f>IF(ISNUMBER(S261),
IF(H$2=ตัวเลือก!A$30,"ยังไม่บันทึกข้อมูล",S261*0.47),"ข้อมูลไม่ถูกต้อง")</f>
        <v>ข้อมูลไม่ถูกต้อง</v>
      </c>
      <c r="W261" s="149" t="str">
        <f t="shared" si="31"/>
        <v>ข้อมูลไม่ถูกต้อง</v>
      </c>
      <c r="X261" s="148" t="str">
        <f t="shared" si="32"/>
        <v>ข้อมูลไม่ถูกต้อง</v>
      </c>
      <c r="Y261" s="38"/>
      <c r="Z261" s="38"/>
      <c r="AA261" s="38"/>
    </row>
    <row r="262" spans="1:27" ht="24" customHeight="1" x14ac:dyDescent="0.45">
      <c r="A262" s="289">
        <v>257</v>
      </c>
      <c r="B262" s="289"/>
      <c r="C262" s="289"/>
      <c r="D262" s="289"/>
      <c r="E262" s="289"/>
      <c r="F262" s="293"/>
      <c r="G262" s="293"/>
      <c r="H262" s="291"/>
      <c r="I262" s="289"/>
      <c r="J262" s="292" t="str">
        <f t="shared" si="33"/>
        <v>รอข้อมูลคอลัมน์ H</v>
      </c>
      <c r="K262" s="291"/>
      <c r="L262" s="291"/>
      <c r="M262" s="291"/>
      <c r="N262" s="196" t="str" cm="1">
        <f t="array" ref="N262">IF(AND(K262:M262=""),"ยังไม่บันทึกข้อมูล",
IF(M262&lt;&gt;"",
IF(M262&gt;=1.3,M262,"เป็นไม้พุ่ม"),
IF(K262+L262&gt;=1.3,K262+L262,"เป็นไม้พุ่ม")))</f>
        <v>ยังไม่บันทึกข้อมูล</v>
      </c>
      <c r="O262" s="149" t="str">
        <f t="shared" si="26"/>
        <v>ข้อมูลไม่ถูกต้อง</v>
      </c>
      <c r="P262" s="149" t="str">
        <f t="shared" si="27"/>
        <v>ข้อมูลไม่ถูกต้อง</v>
      </c>
      <c r="Q262" s="149" t="str">
        <f t="shared" si="28"/>
        <v>ข้อมูลไม่ถูกต้อง</v>
      </c>
      <c r="R262" s="149" t="str">
        <f t="shared" si="29"/>
        <v>ข้อมูลไม่ถูกต้อง</v>
      </c>
      <c r="S262" s="149" t="str">
        <f>IF(ISNUMBER(R262),
IF(H$2=ตัวเลือก!A$30,"ยังไม่บันทึกข้อมูล",R262*0.27),"ข้อมูลไม่ถูกต้อง")</f>
        <v>ข้อมูลไม่ถูกต้อง</v>
      </c>
      <c r="T262" s="149" t="str">
        <f t="shared" si="30"/>
        <v>ข้อมูลไม่ถูกต้อง</v>
      </c>
      <c r="U262" s="149" t="str">
        <f>IF(ISNUMBER(R262),
IF(H$2=ตัวเลือก!A$30,"ยังไม่บันทึกข้อมูล",R262*0.47),"ข้อมูลไม่ถูกต้อง")</f>
        <v>ข้อมูลไม่ถูกต้อง</v>
      </c>
      <c r="V262" s="149" t="str">
        <f>IF(ISNUMBER(S262),
IF(H$2=ตัวเลือก!A$30,"ยังไม่บันทึกข้อมูล",S262*0.47),"ข้อมูลไม่ถูกต้อง")</f>
        <v>ข้อมูลไม่ถูกต้อง</v>
      </c>
      <c r="W262" s="149" t="str">
        <f t="shared" si="31"/>
        <v>ข้อมูลไม่ถูกต้อง</v>
      </c>
      <c r="X262" s="148" t="str">
        <f t="shared" si="32"/>
        <v>ข้อมูลไม่ถูกต้อง</v>
      </c>
      <c r="Y262" s="38"/>
      <c r="Z262" s="38"/>
      <c r="AA262" s="38"/>
    </row>
    <row r="263" spans="1:27" ht="24" customHeight="1" x14ac:dyDescent="0.45">
      <c r="A263" s="289">
        <v>258</v>
      </c>
      <c r="B263" s="289"/>
      <c r="C263" s="289"/>
      <c r="D263" s="289"/>
      <c r="E263" s="289"/>
      <c r="F263" s="293"/>
      <c r="G263" s="293"/>
      <c r="H263" s="291"/>
      <c r="I263" s="289"/>
      <c r="J263" s="292" t="str">
        <f t="shared" si="33"/>
        <v>รอข้อมูลคอลัมน์ H</v>
      </c>
      <c r="K263" s="291"/>
      <c r="L263" s="291"/>
      <c r="M263" s="291"/>
      <c r="N263" s="196" t="str" cm="1">
        <f t="array" ref="N263">IF(AND(K263:M263=""),"ยังไม่บันทึกข้อมูล",
IF(M263&lt;&gt;"",
IF(M263&gt;=1.3,M263,"เป็นไม้พุ่ม"),
IF(K263+L263&gt;=1.3,K263+L263,"เป็นไม้พุ่ม")))</f>
        <v>ยังไม่บันทึกข้อมูล</v>
      </c>
      <c r="O263" s="149" t="str">
        <f t="shared" ref="O263:O326" si="34">IF(AND(ISNUMBER(J263),ISNUMBER(N263)),0.0396*(((J263)*N263))^0.933,"ข้อมูลไม่ถูกต้อง")</f>
        <v>ข้อมูลไม่ถูกต้อง</v>
      </c>
      <c r="P263" s="149" t="str">
        <f t="shared" ref="P263:P326" si="35">IF(AND(ISNUMBER(J263),ISNUMBER(N263)),0.00349*(((J263^2)*N263))^1.03,"ข้อมูลไม่ถูกต้อง")</f>
        <v>ข้อมูลไม่ถูกต้อง</v>
      </c>
      <c r="Q263" s="149" t="str">
        <f t="shared" ref="Q263:Q326" si="36">IF(AND(ISNUMBER(O263),ISNUMBER(P263)),(1/((28/(O263+P263))+0.025)),"ข้อมูลไม่ถูกต้อง")</f>
        <v>ข้อมูลไม่ถูกต้อง</v>
      </c>
      <c r="R263" s="149" t="str">
        <f t="shared" ref="R263:R326" si="37">IF(AND(O263&lt;&gt;"ข้อมูลไม่ถูกต้อง",P263&lt;&gt;"ข้อมูลไม่ถูกต้อง",Q263&lt;&gt;"ข้อมูลไม่ถูกต้อง"),O263+P263+Q263,"ข้อมูลไม่ถูกต้อง")</f>
        <v>ข้อมูลไม่ถูกต้อง</v>
      </c>
      <c r="S263" s="149" t="str">
        <f>IF(ISNUMBER(R263),
IF(H$2=ตัวเลือก!A$30,"ยังไม่บันทึกข้อมูล",R263*0.27),"ข้อมูลไม่ถูกต้อง")</f>
        <v>ข้อมูลไม่ถูกต้อง</v>
      </c>
      <c r="T263" s="149" t="str">
        <f t="shared" ref="T263:T326" si="38">IF(AND(ISNUMBER(R263),ISNUMBER(S263)),R263+S263,"ข้อมูลไม่ถูกต้อง")</f>
        <v>ข้อมูลไม่ถูกต้อง</v>
      </c>
      <c r="U263" s="149" t="str">
        <f>IF(ISNUMBER(R263),
IF(H$2=ตัวเลือก!A$30,"ยังไม่บันทึกข้อมูล",R263*0.47),"ข้อมูลไม่ถูกต้อง")</f>
        <v>ข้อมูลไม่ถูกต้อง</v>
      </c>
      <c r="V263" s="149" t="str">
        <f>IF(ISNUMBER(S263),
IF(H$2=ตัวเลือก!A$30,"ยังไม่บันทึกข้อมูล",S263*0.47),"ข้อมูลไม่ถูกต้อง")</f>
        <v>ข้อมูลไม่ถูกต้อง</v>
      </c>
      <c r="W263" s="149" t="str">
        <f t="shared" ref="W263:W326" si="39">IF(AND(ISNUMBER(U263),ISNUMBER(V263)),((U263+V263)/1000),"ข้อมูลไม่ถูกต้อง")</f>
        <v>ข้อมูลไม่ถูกต้อง</v>
      </c>
      <c r="X263" s="148" t="str">
        <f t="shared" si="32"/>
        <v>ข้อมูลไม่ถูกต้อง</v>
      </c>
      <c r="Y263" s="38"/>
      <c r="Z263" s="38"/>
      <c r="AA263" s="38"/>
    </row>
    <row r="264" spans="1:27" ht="24" customHeight="1" x14ac:dyDescent="0.45">
      <c r="A264" s="289">
        <v>259</v>
      </c>
      <c r="B264" s="289"/>
      <c r="C264" s="289"/>
      <c r="D264" s="289"/>
      <c r="E264" s="289"/>
      <c r="F264" s="293"/>
      <c r="G264" s="293"/>
      <c r="H264" s="291"/>
      <c r="I264" s="289"/>
      <c r="J264" s="292" t="str">
        <f t="shared" si="33"/>
        <v>รอข้อมูลคอลัมน์ H</v>
      </c>
      <c r="K264" s="291"/>
      <c r="L264" s="291"/>
      <c r="M264" s="291"/>
      <c r="N264" s="196" t="str" cm="1">
        <f t="array" ref="N264">IF(AND(K264:M264=""),"ยังไม่บันทึกข้อมูล",
IF(M264&lt;&gt;"",
IF(M264&gt;=1.3,M264,"เป็นไม้พุ่ม"),
IF(K264+L264&gt;=1.3,K264+L264,"เป็นไม้พุ่ม")))</f>
        <v>ยังไม่บันทึกข้อมูล</v>
      </c>
      <c r="O264" s="149" t="str">
        <f t="shared" si="34"/>
        <v>ข้อมูลไม่ถูกต้อง</v>
      </c>
      <c r="P264" s="149" t="str">
        <f t="shared" si="35"/>
        <v>ข้อมูลไม่ถูกต้อง</v>
      </c>
      <c r="Q264" s="149" t="str">
        <f t="shared" si="36"/>
        <v>ข้อมูลไม่ถูกต้อง</v>
      </c>
      <c r="R264" s="149" t="str">
        <f t="shared" si="37"/>
        <v>ข้อมูลไม่ถูกต้อง</v>
      </c>
      <c r="S264" s="149" t="str">
        <f>IF(ISNUMBER(R264),
IF(H$2=ตัวเลือก!A$30,"ยังไม่บันทึกข้อมูล",R264*0.27),"ข้อมูลไม่ถูกต้อง")</f>
        <v>ข้อมูลไม่ถูกต้อง</v>
      </c>
      <c r="T264" s="149" t="str">
        <f t="shared" si="38"/>
        <v>ข้อมูลไม่ถูกต้อง</v>
      </c>
      <c r="U264" s="149" t="str">
        <f>IF(ISNUMBER(R264),
IF(H$2=ตัวเลือก!A$30,"ยังไม่บันทึกข้อมูล",R264*0.47),"ข้อมูลไม่ถูกต้อง")</f>
        <v>ข้อมูลไม่ถูกต้อง</v>
      </c>
      <c r="V264" s="149" t="str">
        <f>IF(ISNUMBER(S264),
IF(H$2=ตัวเลือก!A$30,"ยังไม่บันทึกข้อมูล",S264*0.47),"ข้อมูลไม่ถูกต้อง")</f>
        <v>ข้อมูลไม่ถูกต้อง</v>
      </c>
      <c r="W264" s="149" t="str">
        <f t="shared" si="39"/>
        <v>ข้อมูลไม่ถูกต้อง</v>
      </c>
      <c r="X264" s="148" t="str">
        <f t="shared" si="32"/>
        <v>ข้อมูลไม่ถูกต้อง</v>
      </c>
      <c r="Y264" s="38"/>
      <c r="Z264" s="38"/>
      <c r="AA264" s="38"/>
    </row>
    <row r="265" spans="1:27" ht="24" customHeight="1" x14ac:dyDescent="0.45">
      <c r="A265" s="289">
        <v>260</v>
      </c>
      <c r="B265" s="289"/>
      <c r="C265" s="289"/>
      <c r="D265" s="289"/>
      <c r="E265" s="289"/>
      <c r="F265" s="293"/>
      <c r="G265" s="293"/>
      <c r="H265" s="291"/>
      <c r="I265" s="289"/>
      <c r="J265" s="292" t="str">
        <f t="shared" si="33"/>
        <v>รอข้อมูลคอลัมน์ H</v>
      </c>
      <c r="K265" s="291"/>
      <c r="L265" s="291"/>
      <c r="M265" s="291"/>
      <c r="N265" s="196" t="str" cm="1">
        <f t="array" ref="N265">IF(AND(K265:M265=""),"ยังไม่บันทึกข้อมูล",
IF(M265&lt;&gt;"",
IF(M265&gt;=1.3,M265,"เป็นไม้พุ่ม"),
IF(K265+L265&gt;=1.3,K265+L265,"เป็นไม้พุ่ม")))</f>
        <v>ยังไม่บันทึกข้อมูล</v>
      </c>
      <c r="O265" s="149" t="str">
        <f t="shared" si="34"/>
        <v>ข้อมูลไม่ถูกต้อง</v>
      </c>
      <c r="P265" s="149" t="str">
        <f t="shared" si="35"/>
        <v>ข้อมูลไม่ถูกต้อง</v>
      </c>
      <c r="Q265" s="149" t="str">
        <f t="shared" si="36"/>
        <v>ข้อมูลไม่ถูกต้อง</v>
      </c>
      <c r="R265" s="149" t="str">
        <f t="shared" si="37"/>
        <v>ข้อมูลไม่ถูกต้อง</v>
      </c>
      <c r="S265" s="149" t="str">
        <f>IF(ISNUMBER(R265),
IF(H$2=ตัวเลือก!A$30,"ยังไม่บันทึกข้อมูล",R265*0.27),"ข้อมูลไม่ถูกต้อง")</f>
        <v>ข้อมูลไม่ถูกต้อง</v>
      </c>
      <c r="T265" s="149" t="str">
        <f t="shared" si="38"/>
        <v>ข้อมูลไม่ถูกต้อง</v>
      </c>
      <c r="U265" s="149" t="str">
        <f>IF(ISNUMBER(R265),
IF(H$2=ตัวเลือก!A$30,"ยังไม่บันทึกข้อมูล",R265*0.47),"ข้อมูลไม่ถูกต้อง")</f>
        <v>ข้อมูลไม่ถูกต้อง</v>
      </c>
      <c r="V265" s="149" t="str">
        <f>IF(ISNUMBER(S265),
IF(H$2=ตัวเลือก!A$30,"ยังไม่บันทึกข้อมูล",S265*0.47),"ข้อมูลไม่ถูกต้อง")</f>
        <v>ข้อมูลไม่ถูกต้อง</v>
      </c>
      <c r="W265" s="149" t="str">
        <f t="shared" si="39"/>
        <v>ข้อมูลไม่ถูกต้อง</v>
      </c>
      <c r="X265" s="148" t="str">
        <f t="shared" si="32"/>
        <v>ข้อมูลไม่ถูกต้อง</v>
      </c>
      <c r="Y265" s="38"/>
      <c r="Z265" s="38"/>
      <c r="AA265" s="38"/>
    </row>
    <row r="266" spans="1:27" ht="24" customHeight="1" x14ac:dyDescent="0.45">
      <c r="A266" s="289">
        <v>261</v>
      </c>
      <c r="B266" s="289"/>
      <c r="C266" s="289"/>
      <c r="D266" s="289"/>
      <c r="E266" s="289"/>
      <c r="F266" s="293"/>
      <c r="G266" s="293"/>
      <c r="H266" s="291"/>
      <c r="I266" s="289"/>
      <c r="J266" s="292" t="str">
        <f t="shared" si="33"/>
        <v>รอข้อมูลคอลัมน์ H</v>
      </c>
      <c r="K266" s="291"/>
      <c r="L266" s="291"/>
      <c r="M266" s="291"/>
      <c r="N266" s="196" t="str" cm="1">
        <f t="array" ref="N266">IF(AND(K266:M266=""),"ยังไม่บันทึกข้อมูล",
IF(M266&lt;&gt;"",
IF(M266&gt;=1.3,M266,"เป็นไม้พุ่ม"),
IF(K266+L266&gt;=1.3,K266+L266,"เป็นไม้พุ่ม")))</f>
        <v>ยังไม่บันทึกข้อมูล</v>
      </c>
      <c r="O266" s="149" t="str">
        <f t="shared" si="34"/>
        <v>ข้อมูลไม่ถูกต้อง</v>
      </c>
      <c r="P266" s="149" t="str">
        <f t="shared" si="35"/>
        <v>ข้อมูลไม่ถูกต้อง</v>
      </c>
      <c r="Q266" s="149" t="str">
        <f t="shared" si="36"/>
        <v>ข้อมูลไม่ถูกต้อง</v>
      </c>
      <c r="R266" s="149" t="str">
        <f t="shared" si="37"/>
        <v>ข้อมูลไม่ถูกต้อง</v>
      </c>
      <c r="S266" s="149" t="str">
        <f>IF(ISNUMBER(R266),
IF(H$2=ตัวเลือก!A$30,"ยังไม่บันทึกข้อมูล",R266*0.27),"ข้อมูลไม่ถูกต้อง")</f>
        <v>ข้อมูลไม่ถูกต้อง</v>
      </c>
      <c r="T266" s="149" t="str">
        <f t="shared" si="38"/>
        <v>ข้อมูลไม่ถูกต้อง</v>
      </c>
      <c r="U266" s="149" t="str">
        <f>IF(ISNUMBER(R266),
IF(H$2=ตัวเลือก!A$30,"ยังไม่บันทึกข้อมูล",R266*0.47),"ข้อมูลไม่ถูกต้อง")</f>
        <v>ข้อมูลไม่ถูกต้อง</v>
      </c>
      <c r="V266" s="149" t="str">
        <f>IF(ISNUMBER(S266),
IF(H$2=ตัวเลือก!A$30,"ยังไม่บันทึกข้อมูล",S266*0.47),"ข้อมูลไม่ถูกต้อง")</f>
        <v>ข้อมูลไม่ถูกต้อง</v>
      </c>
      <c r="W266" s="149" t="str">
        <f t="shared" si="39"/>
        <v>ข้อมูลไม่ถูกต้อง</v>
      </c>
      <c r="X266" s="148" t="str">
        <f t="shared" si="32"/>
        <v>ข้อมูลไม่ถูกต้อง</v>
      </c>
      <c r="Y266" s="38"/>
      <c r="Z266" s="38"/>
      <c r="AA266" s="38"/>
    </row>
    <row r="267" spans="1:27" ht="24" customHeight="1" x14ac:dyDescent="0.45">
      <c r="A267" s="289">
        <v>262</v>
      </c>
      <c r="B267" s="289"/>
      <c r="C267" s="289"/>
      <c r="D267" s="289"/>
      <c r="E267" s="289"/>
      <c r="F267" s="293"/>
      <c r="G267" s="293"/>
      <c r="H267" s="291"/>
      <c r="I267" s="289"/>
      <c r="J267" s="292" t="str">
        <f t="shared" si="33"/>
        <v>รอข้อมูลคอลัมน์ H</v>
      </c>
      <c r="K267" s="291"/>
      <c r="L267" s="291"/>
      <c r="M267" s="291"/>
      <c r="N267" s="196" t="str" cm="1">
        <f t="array" ref="N267">IF(AND(K267:M267=""),"ยังไม่บันทึกข้อมูล",
IF(M267&lt;&gt;"",
IF(M267&gt;=1.3,M267,"เป็นไม้พุ่ม"),
IF(K267+L267&gt;=1.3,K267+L267,"เป็นไม้พุ่ม")))</f>
        <v>ยังไม่บันทึกข้อมูล</v>
      </c>
      <c r="O267" s="149" t="str">
        <f t="shared" si="34"/>
        <v>ข้อมูลไม่ถูกต้อง</v>
      </c>
      <c r="P267" s="149" t="str">
        <f t="shared" si="35"/>
        <v>ข้อมูลไม่ถูกต้อง</v>
      </c>
      <c r="Q267" s="149" t="str">
        <f t="shared" si="36"/>
        <v>ข้อมูลไม่ถูกต้อง</v>
      </c>
      <c r="R267" s="149" t="str">
        <f t="shared" si="37"/>
        <v>ข้อมูลไม่ถูกต้อง</v>
      </c>
      <c r="S267" s="149" t="str">
        <f>IF(ISNUMBER(R267),
IF(H$2=ตัวเลือก!A$30,"ยังไม่บันทึกข้อมูล",R267*0.27),"ข้อมูลไม่ถูกต้อง")</f>
        <v>ข้อมูลไม่ถูกต้อง</v>
      </c>
      <c r="T267" s="149" t="str">
        <f t="shared" si="38"/>
        <v>ข้อมูลไม่ถูกต้อง</v>
      </c>
      <c r="U267" s="149" t="str">
        <f>IF(ISNUMBER(R267),
IF(H$2=ตัวเลือก!A$30,"ยังไม่บันทึกข้อมูล",R267*0.47),"ข้อมูลไม่ถูกต้อง")</f>
        <v>ข้อมูลไม่ถูกต้อง</v>
      </c>
      <c r="V267" s="149" t="str">
        <f>IF(ISNUMBER(S267),
IF(H$2=ตัวเลือก!A$30,"ยังไม่บันทึกข้อมูล",S267*0.47),"ข้อมูลไม่ถูกต้อง")</f>
        <v>ข้อมูลไม่ถูกต้อง</v>
      </c>
      <c r="W267" s="149" t="str">
        <f t="shared" si="39"/>
        <v>ข้อมูลไม่ถูกต้อง</v>
      </c>
      <c r="X267" s="148" t="str">
        <f t="shared" si="32"/>
        <v>ข้อมูลไม่ถูกต้อง</v>
      </c>
      <c r="Y267" s="38"/>
      <c r="Z267" s="38"/>
      <c r="AA267" s="38"/>
    </row>
    <row r="268" spans="1:27" ht="24" customHeight="1" x14ac:dyDescent="0.45">
      <c r="A268" s="289">
        <v>263</v>
      </c>
      <c r="B268" s="289"/>
      <c r="C268" s="289"/>
      <c r="D268" s="289"/>
      <c r="E268" s="289"/>
      <c r="F268" s="293"/>
      <c r="G268" s="293"/>
      <c r="H268" s="291"/>
      <c r="I268" s="289"/>
      <c r="J268" s="292" t="str">
        <f t="shared" si="33"/>
        <v>รอข้อมูลคอลัมน์ H</v>
      </c>
      <c r="K268" s="291"/>
      <c r="L268" s="291"/>
      <c r="M268" s="291"/>
      <c r="N268" s="196" t="str" cm="1">
        <f t="array" ref="N268">IF(AND(K268:M268=""),"ยังไม่บันทึกข้อมูล",
IF(M268&lt;&gt;"",
IF(M268&gt;=1.3,M268,"เป็นไม้พุ่ม"),
IF(K268+L268&gt;=1.3,K268+L268,"เป็นไม้พุ่ม")))</f>
        <v>ยังไม่บันทึกข้อมูล</v>
      </c>
      <c r="O268" s="149" t="str">
        <f t="shared" si="34"/>
        <v>ข้อมูลไม่ถูกต้อง</v>
      </c>
      <c r="P268" s="149" t="str">
        <f t="shared" si="35"/>
        <v>ข้อมูลไม่ถูกต้อง</v>
      </c>
      <c r="Q268" s="149" t="str">
        <f t="shared" si="36"/>
        <v>ข้อมูลไม่ถูกต้อง</v>
      </c>
      <c r="R268" s="149" t="str">
        <f t="shared" si="37"/>
        <v>ข้อมูลไม่ถูกต้อง</v>
      </c>
      <c r="S268" s="149" t="str">
        <f>IF(ISNUMBER(R268),
IF(H$2=ตัวเลือก!A$30,"ยังไม่บันทึกข้อมูล",R268*0.27),"ข้อมูลไม่ถูกต้อง")</f>
        <v>ข้อมูลไม่ถูกต้อง</v>
      </c>
      <c r="T268" s="149" t="str">
        <f t="shared" si="38"/>
        <v>ข้อมูลไม่ถูกต้อง</v>
      </c>
      <c r="U268" s="149" t="str">
        <f>IF(ISNUMBER(R268),
IF(H$2=ตัวเลือก!A$30,"ยังไม่บันทึกข้อมูล",R268*0.47),"ข้อมูลไม่ถูกต้อง")</f>
        <v>ข้อมูลไม่ถูกต้อง</v>
      </c>
      <c r="V268" s="149" t="str">
        <f>IF(ISNUMBER(S268),
IF(H$2=ตัวเลือก!A$30,"ยังไม่บันทึกข้อมูล",S268*0.47),"ข้อมูลไม่ถูกต้อง")</f>
        <v>ข้อมูลไม่ถูกต้อง</v>
      </c>
      <c r="W268" s="149" t="str">
        <f t="shared" si="39"/>
        <v>ข้อมูลไม่ถูกต้อง</v>
      </c>
      <c r="X268" s="148" t="str">
        <f t="shared" ref="X268:X331" si="40">IF(ISNUMBER(W268),W268*(44/12),"ข้อมูลไม่ถูกต้อง")</f>
        <v>ข้อมูลไม่ถูกต้อง</v>
      </c>
      <c r="Y268" s="38"/>
      <c r="Z268" s="38"/>
      <c r="AA268" s="38"/>
    </row>
    <row r="269" spans="1:27" ht="24" customHeight="1" x14ac:dyDescent="0.45">
      <c r="A269" s="289">
        <v>264</v>
      </c>
      <c r="B269" s="289"/>
      <c r="C269" s="289"/>
      <c r="D269" s="289"/>
      <c r="E269" s="289"/>
      <c r="F269" s="293"/>
      <c r="G269" s="293"/>
      <c r="H269" s="291"/>
      <c r="I269" s="289"/>
      <c r="J269" s="292" t="str">
        <f t="shared" si="33"/>
        <v>รอข้อมูลคอลัมน์ H</v>
      </c>
      <c r="K269" s="291"/>
      <c r="L269" s="291"/>
      <c r="M269" s="291"/>
      <c r="N269" s="196" t="str" cm="1">
        <f t="array" ref="N269">IF(AND(K269:M269=""),"ยังไม่บันทึกข้อมูล",
IF(M269&lt;&gt;"",
IF(M269&gt;=1.3,M269,"เป็นไม้พุ่ม"),
IF(K269+L269&gt;=1.3,K269+L269,"เป็นไม้พุ่ม")))</f>
        <v>ยังไม่บันทึกข้อมูล</v>
      </c>
      <c r="O269" s="149" t="str">
        <f t="shared" si="34"/>
        <v>ข้อมูลไม่ถูกต้อง</v>
      </c>
      <c r="P269" s="149" t="str">
        <f t="shared" si="35"/>
        <v>ข้อมูลไม่ถูกต้อง</v>
      </c>
      <c r="Q269" s="149" t="str">
        <f t="shared" si="36"/>
        <v>ข้อมูลไม่ถูกต้อง</v>
      </c>
      <c r="R269" s="149" t="str">
        <f t="shared" si="37"/>
        <v>ข้อมูลไม่ถูกต้อง</v>
      </c>
      <c r="S269" s="149" t="str">
        <f>IF(ISNUMBER(R269),
IF(H$2=ตัวเลือก!A$30,"ยังไม่บันทึกข้อมูล",R269*0.27),"ข้อมูลไม่ถูกต้อง")</f>
        <v>ข้อมูลไม่ถูกต้อง</v>
      </c>
      <c r="T269" s="149" t="str">
        <f t="shared" si="38"/>
        <v>ข้อมูลไม่ถูกต้อง</v>
      </c>
      <c r="U269" s="149" t="str">
        <f>IF(ISNUMBER(R269),
IF(H$2=ตัวเลือก!A$30,"ยังไม่บันทึกข้อมูล",R269*0.47),"ข้อมูลไม่ถูกต้อง")</f>
        <v>ข้อมูลไม่ถูกต้อง</v>
      </c>
      <c r="V269" s="149" t="str">
        <f>IF(ISNUMBER(S269),
IF(H$2=ตัวเลือก!A$30,"ยังไม่บันทึกข้อมูล",S269*0.47),"ข้อมูลไม่ถูกต้อง")</f>
        <v>ข้อมูลไม่ถูกต้อง</v>
      </c>
      <c r="W269" s="149" t="str">
        <f t="shared" si="39"/>
        <v>ข้อมูลไม่ถูกต้อง</v>
      </c>
      <c r="X269" s="148" t="str">
        <f t="shared" si="40"/>
        <v>ข้อมูลไม่ถูกต้อง</v>
      </c>
      <c r="Y269" s="38"/>
      <c r="Z269" s="38"/>
      <c r="AA269" s="38"/>
    </row>
    <row r="270" spans="1:27" ht="24" customHeight="1" x14ac:dyDescent="0.45">
      <c r="A270" s="289">
        <v>265</v>
      </c>
      <c r="B270" s="289"/>
      <c r="C270" s="289"/>
      <c r="D270" s="289"/>
      <c r="E270" s="289"/>
      <c r="F270" s="293"/>
      <c r="G270" s="293"/>
      <c r="H270" s="291"/>
      <c r="I270" s="289"/>
      <c r="J270" s="292" t="str">
        <f t="shared" si="33"/>
        <v>รอข้อมูลคอลัมน์ H</v>
      </c>
      <c r="K270" s="291"/>
      <c r="L270" s="291"/>
      <c r="M270" s="291"/>
      <c r="N270" s="196" t="str" cm="1">
        <f t="array" ref="N270">IF(AND(K270:M270=""),"ยังไม่บันทึกข้อมูล",
IF(M270&lt;&gt;"",
IF(M270&gt;=1.3,M270,"เป็นไม้พุ่ม"),
IF(K270+L270&gt;=1.3,K270+L270,"เป็นไม้พุ่ม")))</f>
        <v>ยังไม่บันทึกข้อมูล</v>
      </c>
      <c r="O270" s="149" t="str">
        <f t="shared" si="34"/>
        <v>ข้อมูลไม่ถูกต้อง</v>
      </c>
      <c r="P270" s="149" t="str">
        <f t="shared" si="35"/>
        <v>ข้อมูลไม่ถูกต้อง</v>
      </c>
      <c r="Q270" s="149" t="str">
        <f t="shared" si="36"/>
        <v>ข้อมูลไม่ถูกต้อง</v>
      </c>
      <c r="R270" s="149" t="str">
        <f t="shared" si="37"/>
        <v>ข้อมูลไม่ถูกต้อง</v>
      </c>
      <c r="S270" s="149" t="str">
        <f>IF(ISNUMBER(R270),
IF(H$2=ตัวเลือก!A$30,"ยังไม่บันทึกข้อมูล",R270*0.27),"ข้อมูลไม่ถูกต้อง")</f>
        <v>ข้อมูลไม่ถูกต้อง</v>
      </c>
      <c r="T270" s="149" t="str">
        <f t="shared" si="38"/>
        <v>ข้อมูลไม่ถูกต้อง</v>
      </c>
      <c r="U270" s="149" t="str">
        <f>IF(ISNUMBER(R270),
IF(H$2=ตัวเลือก!A$30,"ยังไม่บันทึกข้อมูล",R270*0.47),"ข้อมูลไม่ถูกต้อง")</f>
        <v>ข้อมูลไม่ถูกต้อง</v>
      </c>
      <c r="V270" s="149" t="str">
        <f>IF(ISNUMBER(S270),
IF(H$2=ตัวเลือก!A$30,"ยังไม่บันทึกข้อมูล",S270*0.47),"ข้อมูลไม่ถูกต้อง")</f>
        <v>ข้อมูลไม่ถูกต้อง</v>
      </c>
      <c r="W270" s="149" t="str">
        <f t="shared" si="39"/>
        <v>ข้อมูลไม่ถูกต้อง</v>
      </c>
      <c r="X270" s="148" t="str">
        <f t="shared" si="40"/>
        <v>ข้อมูลไม่ถูกต้อง</v>
      </c>
      <c r="Y270" s="38"/>
      <c r="Z270" s="38"/>
      <c r="AA270" s="38"/>
    </row>
    <row r="271" spans="1:27" ht="24" customHeight="1" x14ac:dyDescent="0.45">
      <c r="A271" s="289">
        <v>266</v>
      </c>
      <c r="B271" s="289"/>
      <c r="C271" s="289"/>
      <c r="D271" s="289"/>
      <c r="E271" s="289"/>
      <c r="F271" s="293"/>
      <c r="G271" s="293"/>
      <c r="H271" s="291"/>
      <c r="I271" s="289"/>
      <c r="J271" s="292" t="str">
        <f t="shared" ref="J271:J334" si="41">IF(H271="","รอข้อมูลคอลัมน์ H",
IF(H271/PI()&gt;=4.5,H271/PI(),"ไม่นำมาคำนวณ"))</f>
        <v>รอข้อมูลคอลัมน์ H</v>
      </c>
      <c r="K271" s="291"/>
      <c r="L271" s="291"/>
      <c r="M271" s="291"/>
      <c r="N271" s="196" t="str" cm="1">
        <f t="array" ref="N271">IF(AND(K271:M271=""),"ยังไม่บันทึกข้อมูล",
IF(M271&lt;&gt;"",
IF(M271&gt;=1.3,M271,"เป็นไม้พุ่ม"),
IF(K271+L271&gt;=1.3,K271+L271,"เป็นไม้พุ่ม")))</f>
        <v>ยังไม่บันทึกข้อมูล</v>
      </c>
      <c r="O271" s="149" t="str">
        <f t="shared" si="34"/>
        <v>ข้อมูลไม่ถูกต้อง</v>
      </c>
      <c r="P271" s="149" t="str">
        <f t="shared" si="35"/>
        <v>ข้อมูลไม่ถูกต้อง</v>
      </c>
      <c r="Q271" s="149" t="str">
        <f t="shared" si="36"/>
        <v>ข้อมูลไม่ถูกต้อง</v>
      </c>
      <c r="R271" s="149" t="str">
        <f t="shared" si="37"/>
        <v>ข้อมูลไม่ถูกต้อง</v>
      </c>
      <c r="S271" s="149" t="str">
        <f>IF(ISNUMBER(R271),
IF(H$2=ตัวเลือก!A$30,"ยังไม่บันทึกข้อมูล",R271*0.27),"ข้อมูลไม่ถูกต้อง")</f>
        <v>ข้อมูลไม่ถูกต้อง</v>
      </c>
      <c r="T271" s="149" t="str">
        <f t="shared" si="38"/>
        <v>ข้อมูลไม่ถูกต้อง</v>
      </c>
      <c r="U271" s="149" t="str">
        <f>IF(ISNUMBER(R271),
IF(H$2=ตัวเลือก!A$30,"ยังไม่บันทึกข้อมูล",R271*0.47),"ข้อมูลไม่ถูกต้อง")</f>
        <v>ข้อมูลไม่ถูกต้อง</v>
      </c>
      <c r="V271" s="149" t="str">
        <f>IF(ISNUMBER(S271),
IF(H$2=ตัวเลือก!A$30,"ยังไม่บันทึกข้อมูล",S271*0.47),"ข้อมูลไม่ถูกต้อง")</f>
        <v>ข้อมูลไม่ถูกต้อง</v>
      </c>
      <c r="W271" s="149" t="str">
        <f t="shared" si="39"/>
        <v>ข้อมูลไม่ถูกต้อง</v>
      </c>
      <c r="X271" s="148" t="str">
        <f t="shared" si="40"/>
        <v>ข้อมูลไม่ถูกต้อง</v>
      </c>
      <c r="Y271" s="38"/>
      <c r="Z271" s="38"/>
      <c r="AA271" s="38"/>
    </row>
    <row r="272" spans="1:27" ht="24" customHeight="1" x14ac:dyDescent="0.45">
      <c r="A272" s="289">
        <v>267</v>
      </c>
      <c r="B272" s="289"/>
      <c r="C272" s="289"/>
      <c r="D272" s="289"/>
      <c r="E272" s="289"/>
      <c r="F272" s="293"/>
      <c r="G272" s="293"/>
      <c r="H272" s="291"/>
      <c r="I272" s="289"/>
      <c r="J272" s="292" t="str">
        <f t="shared" si="41"/>
        <v>รอข้อมูลคอลัมน์ H</v>
      </c>
      <c r="K272" s="291"/>
      <c r="L272" s="291"/>
      <c r="M272" s="291"/>
      <c r="N272" s="196" t="str" cm="1">
        <f t="array" ref="N272">IF(AND(K272:M272=""),"ยังไม่บันทึกข้อมูล",
IF(M272&lt;&gt;"",
IF(M272&gt;=1.3,M272,"เป็นไม้พุ่ม"),
IF(K272+L272&gt;=1.3,K272+L272,"เป็นไม้พุ่ม")))</f>
        <v>ยังไม่บันทึกข้อมูล</v>
      </c>
      <c r="O272" s="149" t="str">
        <f t="shared" si="34"/>
        <v>ข้อมูลไม่ถูกต้อง</v>
      </c>
      <c r="P272" s="149" t="str">
        <f t="shared" si="35"/>
        <v>ข้อมูลไม่ถูกต้อง</v>
      </c>
      <c r="Q272" s="149" t="str">
        <f t="shared" si="36"/>
        <v>ข้อมูลไม่ถูกต้อง</v>
      </c>
      <c r="R272" s="149" t="str">
        <f t="shared" si="37"/>
        <v>ข้อมูลไม่ถูกต้อง</v>
      </c>
      <c r="S272" s="149" t="str">
        <f>IF(ISNUMBER(R272),
IF(H$2=ตัวเลือก!A$30,"ยังไม่บันทึกข้อมูล",R272*0.27),"ข้อมูลไม่ถูกต้อง")</f>
        <v>ข้อมูลไม่ถูกต้อง</v>
      </c>
      <c r="T272" s="149" t="str">
        <f t="shared" si="38"/>
        <v>ข้อมูลไม่ถูกต้อง</v>
      </c>
      <c r="U272" s="149" t="str">
        <f>IF(ISNUMBER(R272),
IF(H$2=ตัวเลือก!A$30,"ยังไม่บันทึกข้อมูล",R272*0.47),"ข้อมูลไม่ถูกต้อง")</f>
        <v>ข้อมูลไม่ถูกต้อง</v>
      </c>
      <c r="V272" s="149" t="str">
        <f>IF(ISNUMBER(S272),
IF(H$2=ตัวเลือก!A$30,"ยังไม่บันทึกข้อมูล",S272*0.47),"ข้อมูลไม่ถูกต้อง")</f>
        <v>ข้อมูลไม่ถูกต้อง</v>
      </c>
      <c r="W272" s="149" t="str">
        <f t="shared" si="39"/>
        <v>ข้อมูลไม่ถูกต้อง</v>
      </c>
      <c r="X272" s="148" t="str">
        <f t="shared" si="40"/>
        <v>ข้อมูลไม่ถูกต้อง</v>
      </c>
      <c r="Y272" s="38"/>
      <c r="Z272" s="38"/>
      <c r="AA272" s="38"/>
    </row>
    <row r="273" spans="1:27" ht="24" customHeight="1" x14ac:dyDescent="0.45">
      <c r="A273" s="289">
        <v>268</v>
      </c>
      <c r="B273" s="289"/>
      <c r="C273" s="289"/>
      <c r="D273" s="289"/>
      <c r="E273" s="289"/>
      <c r="F273" s="293"/>
      <c r="G273" s="293"/>
      <c r="H273" s="291"/>
      <c r="I273" s="289"/>
      <c r="J273" s="292" t="str">
        <f t="shared" si="41"/>
        <v>รอข้อมูลคอลัมน์ H</v>
      </c>
      <c r="K273" s="291"/>
      <c r="L273" s="291"/>
      <c r="M273" s="291"/>
      <c r="N273" s="196" t="str" cm="1">
        <f t="array" ref="N273">IF(AND(K273:M273=""),"ยังไม่บันทึกข้อมูล",
IF(M273&lt;&gt;"",
IF(M273&gt;=1.3,M273,"เป็นไม้พุ่ม"),
IF(K273+L273&gt;=1.3,K273+L273,"เป็นไม้พุ่ม")))</f>
        <v>ยังไม่บันทึกข้อมูล</v>
      </c>
      <c r="O273" s="149" t="str">
        <f t="shared" si="34"/>
        <v>ข้อมูลไม่ถูกต้อง</v>
      </c>
      <c r="P273" s="149" t="str">
        <f t="shared" si="35"/>
        <v>ข้อมูลไม่ถูกต้อง</v>
      </c>
      <c r="Q273" s="149" t="str">
        <f t="shared" si="36"/>
        <v>ข้อมูลไม่ถูกต้อง</v>
      </c>
      <c r="R273" s="149" t="str">
        <f t="shared" si="37"/>
        <v>ข้อมูลไม่ถูกต้อง</v>
      </c>
      <c r="S273" s="149" t="str">
        <f>IF(ISNUMBER(R273),
IF(H$2=ตัวเลือก!A$30,"ยังไม่บันทึกข้อมูล",R273*0.27),"ข้อมูลไม่ถูกต้อง")</f>
        <v>ข้อมูลไม่ถูกต้อง</v>
      </c>
      <c r="T273" s="149" t="str">
        <f t="shared" si="38"/>
        <v>ข้อมูลไม่ถูกต้อง</v>
      </c>
      <c r="U273" s="149" t="str">
        <f>IF(ISNUMBER(R273),
IF(H$2=ตัวเลือก!A$30,"ยังไม่บันทึกข้อมูล",R273*0.47),"ข้อมูลไม่ถูกต้อง")</f>
        <v>ข้อมูลไม่ถูกต้อง</v>
      </c>
      <c r="V273" s="149" t="str">
        <f>IF(ISNUMBER(S273),
IF(H$2=ตัวเลือก!A$30,"ยังไม่บันทึกข้อมูล",S273*0.47),"ข้อมูลไม่ถูกต้อง")</f>
        <v>ข้อมูลไม่ถูกต้อง</v>
      </c>
      <c r="W273" s="149" t="str">
        <f t="shared" si="39"/>
        <v>ข้อมูลไม่ถูกต้อง</v>
      </c>
      <c r="X273" s="148" t="str">
        <f t="shared" si="40"/>
        <v>ข้อมูลไม่ถูกต้อง</v>
      </c>
      <c r="Y273" s="38"/>
      <c r="Z273" s="38"/>
      <c r="AA273" s="38"/>
    </row>
    <row r="274" spans="1:27" ht="24" customHeight="1" x14ac:dyDescent="0.45">
      <c r="A274" s="289">
        <v>269</v>
      </c>
      <c r="B274" s="289"/>
      <c r="C274" s="289"/>
      <c r="D274" s="289"/>
      <c r="E274" s="289"/>
      <c r="F274" s="293"/>
      <c r="G274" s="293"/>
      <c r="H274" s="291"/>
      <c r="I274" s="289"/>
      <c r="J274" s="292" t="str">
        <f t="shared" si="41"/>
        <v>รอข้อมูลคอลัมน์ H</v>
      </c>
      <c r="K274" s="291"/>
      <c r="L274" s="291"/>
      <c r="M274" s="291"/>
      <c r="N274" s="196" t="str" cm="1">
        <f t="array" ref="N274">IF(AND(K274:M274=""),"ยังไม่บันทึกข้อมูล",
IF(M274&lt;&gt;"",
IF(M274&gt;=1.3,M274,"เป็นไม้พุ่ม"),
IF(K274+L274&gt;=1.3,K274+L274,"เป็นไม้พุ่ม")))</f>
        <v>ยังไม่บันทึกข้อมูล</v>
      </c>
      <c r="O274" s="149" t="str">
        <f t="shared" si="34"/>
        <v>ข้อมูลไม่ถูกต้อง</v>
      </c>
      <c r="P274" s="149" t="str">
        <f t="shared" si="35"/>
        <v>ข้อมูลไม่ถูกต้อง</v>
      </c>
      <c r="Q274" s="149" t="str">
        <f t="shared" si="36"/>
        <v>ข้อมูลไม่ถูกต้อง</v>
      </c>
      <c r="R274" s="149" t="str">
        <f t="shared" si="37"/>
        <v>ข้อมูลไม่ถูกต้อง</v>
      </c>
      <c r="S274" s="149" t="str">
        <f>IF(ISNUMBER(R274),
IF(H$2=ตัวเลือก!A$30,"ยังไม่บันทึกข้อมูล",R274*0.27),"ข้อมูลไม่ถูกต้อง")</f>
        <v>ข้อมูลไม่ถูกต้อง</v>
      </c>
      <c r="T274" s="149" t="str">
        <f t="shared" si="38"/>
        <v>ข้อมูลไม่ถูกต้อง</v>
      </c>
      <c r="U274" s="149" t="str">
        <f>IF(ISNUMBER(R274),
IF(H$2=ตัวเลือก!A$30,"ยังไม่บันทึกข้อมูล",R274*0.47),"ข้อมูลไม่ถูกต้อง")</f>
        <v>ข้อมูลไม่ถูกต้อง</v>
      </c>
      <c r="V274" s="149" t="str">
        <f>IF(ISNUMBER(S274),
IF(H$2=ตัวเลือก!A$30,"ยังไม่บันทึกข้อมูล",S274*0.47),"ข้อมูลไม่ถูกต้อง")</f>
        <v>ข้อมูลไม่ถูกต้อง</v>
      </c>
      <c r="W274" s="149" t="str">
        <f t="shared" si="39"/>
        <v>ข้อมูลไม่ถูกต้อง</v>
      </c>
      <c r="X274" s="148" t="str">
        <f t="shared" si="40"/>
        <v>ข้อมูลไม่ถูกต้อง</v>
      </c>
      <c r="Y274" s="38"/>
      <c r="Z274" s="38"/>
      <c r="AA274" s="38"/>
    </row>
    <row r="275" spans="1:27" ht="24" customHeight="1" x14ac:dyDescent="0.45">
      <c r="A275" s="289">
        <v>270</v>
      </c>
      <c r="B275" s="289"/>
      <c r="C275" s="289"/>
      <c r="D275" s="289"/>
      <c r="E275" s="289"/>
      <c r="F275" s="293"/>
      <c r="G275" s="293"/>
      <c r="H275" s="291"/>
      <c r="I275" s="289"/>
      <c r="J275" s="292" t="str">
        <f t="shared" si="41"/>
        <v>รอข้อมูลคอลัมน์ H</v>
      </c>
      <c r="K275" s="291"/>
      <c r="L275" s="291"/>
      <c r="M275" s="291"/>
      <c r="N275" s="196" t="str" cm="1">
        <f t="array" ref="N275">IF(AND(K275:M275=""),"ยังไม่บันทึกข้อมูล",
IF(M275&lt;&gt;"",
IF(M275&gt;=1.3,M275,"เป็นไม้พุ่ม"),
IF(K275+L275&gt;=1.3,K275+L275,"เป็นไม้พุ่ม")))</f>
        <v>ยังไม่บันทึกข้อมูล</v>
      </c>
      <c r="O275" s="149" t="str">
        <f t="shared" si="34"/>
        <v>ข้อมูลไม่ถูกต้อง</v>
      </c>
      <c r="P275" s="149" t="str">
        <f t="shared" si="35"/>
        <v>ข้อมูลไม่ถูกต้อง</v>
      </c>
      <c r="Q275" s="149" t="str">
        <f t="shared" si="36"/>
        <v>ข้อมูลไม่ถูกต้อง</v>
      </c>
      <c r="R275" s="149" t="str">
        <f t="shared" si="37"/>
        <v>ข้อมูลไม่ถูกต้อง</v>
      </c>
      <c r="S275" s="149" t="str">
        <f>IF(ISNUMBER(R275),
IF(H$2=ตัวเลือก!A$30,"ยังไม่บันทึกข้อมูล",R275*0.27),"ข้อมูลไม่ถูกต้อง")</f>
        <v>ข้อมูลไม่ถูกต้อง</v>
      </c>
      <c r="T275" s="149" t="str">
        <f t="shared" si="38"/>
        <v>ข้อมูลไม่ถูกต้อง</v>
      </c>
      <c r="U275" s="149" t="str">
        <f>IF(ISNUMBER(R275),
IF(H$2=ตัวเลือก!A$30,"ยังไม่บันทึกข้อมูล",R275*0.47),"ข้อมูลไม่ถูกต้อง")</f>
        <v>ข้อมูลไม่ถูกต้อง</v>
      </c>
      <c r="V275" s="149" t="str">
        <f>IF(ISNUMBER(S275),
IF(H$2=ตัวเลือก!A$30,"ยังไม่บันทึกข้อมูล",S275*0.47),"ข้อมูลไม่ถูกต้อง")</f>
        <v>ข้อมูลไม่ถูกต้อง</v>
      </c>
      <c r="W275" s="149" t="str">
        <f t="shared" si="39"/>
        <v>ข้อมูลไม่ถูกต้อง</v>
      </c>
      <c r="X275" s="148" t="str">
        <f t="shared" si="40"/>
        <v>ข้อมูลไม่ถูกต้อง</v>
      </c>
      <c r="Y275" s="38"/>
      <c r="Z275" s="38"/>
      <c r="AA275" s="38"/>
    </row>
    <row r="276" spans="1:27" ht="24" customHeight="1" x14ac:dyDescent="0.45">
      <c r="A276" s="289">
        <v>271</v>
      </c>
      <c r="B276" s="289"/>
      <c r="C276" s="289"/>
      <c r="D276" s="289"/>
      <c r="E276" s="289"/>
      <c r="F276" s="293"/>
      <c r="G276" s="293"/>
      <c r="H276" s="291"/>
      <c r="I276" s="289"/>
      <c r="J276" s="292" t="str">
        <f t="shared" si="41"/>
        <v>รอข้อมูลคอลัมน์ H</v>
      </c>
      <c r="K276" s="291"/>
      <c r="L276" s="291"/>
      <c r="M276" s="291"/>
      <c r="N276" s="196" t="str" cm="1">
        <f t="array" ref="N276">IF(AND(K276:M276=""),"ยังไม่บันทึกข้อมูล",
IF(M276&lt;&gt;"",
IF(M276&gt;=1.3,M276,"เป็นไม้พุ่ม"),
IF(K276+L276&gt;=1.3,K276+L276,"เป็นไม้พุ่ม")))</f>
        <v>ยังไม่บันทึกข้อมูล</v>
      </c>
      <c r="O276" s="149" t="str">
        <f t="shared" si="34"/>
        <v>ข้อมูลไม่ถูกต้อง</v>
      </c>
      <c r="P276" s="149" t="str">
        <f t="shared" si="35"/>
        <v>ข้อมูลไม่ถูกต้อง</v>
      </c>
      <c r="Q276" s="149" t="str">
        <f t="shared" si="36"/>
        <v>ข้อมูลไม่ถูกต้อง</v>
      </c>
      <c r="R276" s="149" t="str">
        <f t="shared" si="37"/>
        <v>ข้อมูลไม่ถูกต้อง</v>
      </c>
      <c r="S276" s="149" t="str">
        <f>IF(ISNUMBER(R276),
IF(H$2=ตัวเลือก!A$30,"ยังไม่บันทึกข้อมูล",R276*0.27),"ข้อมูลไม่ถูกต้อง")</f>
        <v>ข้อมูลไม่ถูกต้อง</v>
      </c>
      <c r="T276" s="149" t="str">
        <f t="shared" si="38"/>
        <v>ข้อมูลไม่ถูกต้อง</v>
      </c>
      <c r="U276" s="149" t="str">
        <f>IF(ISNUMBER(R276),
IF(H$2=ตัวเลือก!A$30,"ยังไม่บันทึกข้อมูล",R276*0.47),"ข้อมูลไม่ถูกต้อง")</f>
        <v>ข้อมูลไม่ถูกต้อง</v>
      </c>
      <c r="V276" s="149" t="str">
        <f>IF(ISNUMBER(S276),
IF(H$2=ตัวเลือก!A$30,"ยังไม่บันทึกข้อมูล",S276*0.47),"ข้อมูลไม่ถูกต้อง")</f>
        <v>ข้อมูลไม่ถูกต้อง</v>
      </c>
      <c r="W276" s="149" t="str">
        <f t="shared" si="39"/>
        <v>ข้อมูลไม่ถูกต้อง</v>
      </c>
      <c r="X276" s="148" t="str">
        <f t="shared" si="40"/>
        <v>ข้อมูลไม่ถูกต้อง</v>
      </c>
      <c r="Y276" s="38"/>
      <c r="Z276" s="38"/>
      <c r="AA276" s="38"/>
    </row>
    <row r="277" spans="1:27" ht="24" customHeight="1" x14ac:dyDescent="0.45">
      <c r="A277" s="289">
        <v>272</v>
      </c>
      <c r="B277" s="289"/>
      <c r="C277" s="289"/>
      <c r="D277" s="289"/>
      <c r="E277" s="289"/>
      <c r="F277" s="293"/>
      <c r="G277" s="293"/>
      <c r="H277" s="291"/>
      <c r="I277" s="289"/>
      <c r="J277" s="292" t="str">
        <f t="shared" si="41"/>
        <v>รอข้อมูลคอลัมน์ H</v>
      </c>
      <c r="K277" s="291"/>
      <c r="L277" s="291"/>
      <c r="M277" s="291"/>
      <c r="N277" s="196" t="str" cm="1">
        <f t="array" ref="N277">IF(AND(K277:M277=""),"ยังไม่บันทึกข้อมูล",
IF(M277&lt;&gt;"",
IF(M277&gt;=1.3,M277,"เป็นไม้พุ่ม"),
IF(K277+L277&gt;=1.3,K277+L277,"เป็นไม้พุ่ม")))</f>
        <v>ยังไม่บันทึกข้อมูล</v>
      </c>
      <c r="O277" s="149" t="str">
        <f t="shared" si="34"/>
        <v>ข้อมูลไม่ถูกต้อง</v>
      </c>
      <c r="P277" s="149" t="str">
        <f t="shared" si="35"/>
        <v>ข้อมูลไม่ถูกต้อง</v>
      </c>
      <c r="Q277" s="149" t="str">
        <f t="shared" si="36"/>
        <v>ข้อมูลไม่ถูกต้อง</v>
      </c>
      <c r="R277" s="149" t="str">
        <f t="shared" si="37"/>
        <v>ข้อมูลไม่ถูกต้อง</v>
      </c>
      <c r="S277" s="149" t="str">
        <f>IF(ISNUMBER(R277),
IF(H$2=ตัวเลือก!A$30,"ยังไม่บันทึกข้อมูล",R277*0.27),"ข้อมูลไม่ถูกต้อง")</f>
        <v>ข้อมูลไม่ถูกต้อง</v>
      </c>
      <c r="T277" s="149" t="str">
        <f t="shared" si="38"/>
        <v>ข้อมูลไม่ถูกต้อง</v>
      </c>
      <c r="U277" s="149" t="str">
        <f>IF(ISNUMBER(R277),
IF(H$2=ตัวเลือก!A$30,"ยังไม่บันทึกข้อมูล",R277*0.47),"ข้อมูลไม่ถูกต้อง")</f>
        <v>ข้อมูลไม่ถูกต้อง</v>
      </c>
      <c r="V277" s="149" t="str">
        <f>IF(ISNUMBER(S277),
IF(H$2=ตัวเลือก!A$30,"ยังไม่บันทึกข้อมูล",S277*0.47),"ข้อมูลไม่ถูกต้อง")</f>
        <v>ข้อมูลไม่ถูกต้อง</v>
      </c>
      <c r="W277" s="149" t="str">
        <f t="shared" si="39"/>
        <v>ข้อมูลไม่ถูกต้อง</v>
      </c>
      <c r="X277" s="148" t="str">
        <f t="shared" si="40"/>
        <v>ข้อมูลไม่ถูกต้อง</v>
      </c>
      <c r="Y277" s="38"/>
      <c r="Z277" s="38"/>
      <c r="AA277" s="38"/>
    </row>
    <row r="278" spans="1:27" ht="24" customHeight="1" x14ac:dyDescent="0.45">
      <c r="A278" s="289">
        <v>273</v>
      </c>
      <c r="B278" s="289"/>
      <c r="C278" s="289"/>
      <c r="D278" s="289"/>
      <c r="E278" s="289"/>
      <c r="F278" s="293"/>
      <c r="G278" s="293"/>
      <c r="H278" s="291"/>
      <c r="I278" s="289"/>
      <c r="J278" s="292" t="str">
        <f t="shared" si="41"/>
        <v>รอข้อมูลคอลัมน์ H</v>
      </c>
      <c r="K278" s="291"/>
      <c r="L278" s="291"/>
      <c r="M278" s="291"/>
      <c r="N278" s="196" t="str" cm="1">
        <f t="array" ref="N278">IF(AND(K278:M278=""),"ยังไม่บันทึกข้อมูล",
IF(M278&lt;&gt;"",
IF(M278&gt;=1.3,M278,"เป็นไม้พุ่ม"),
IF(K278+L278&gt;=1.3,K278+L278,"เป็นไม้พุ่ม")))</f>
        <v>ยังไม่บันทึกข้อมูล</v>
      </c>
      <c r="O278" s="149" t="str">
        <f t="shared" si="34"/>
        <v>ข้อมูลไม่ถูกต้อง</v>
      </c>
      <c r="P278" s="149" t="str">
        <f t="shared" si="35"/>
        <v>ข้อมูลไม่ถูกต้อง</v>
      </c>
      <c r="Q278" s="149" t="str">
        <f t="shared" si="36"/>
        <v>ข้อมูลไม่ถูกต้อง</v>
      </c>
      <c r="R278" s="149" t="str">
        <f t="shared" si="37"/>
        <v>ข้อมูลไม่ถูกต้อง</v>
      </c>
      <c r="S278" s="149" t="str">
        <f>IF(ISNUMBER(R278),
IF(H$2=ตัวเลือก!A$30,"ยังไม่บันทึกข้อมูล",R278*0.27),"ข้อมูลไม่ถูกต้อง")</f>
        <v>ข้อมูลไม่ถูกต้อง</v>
      </c>
      <c r="T278" s="149" t="str">
        <f t="shared" si="38"/>
        <v>ข้อมูลไม่ถูกต้อง</v>
      </c>
      <c r="U278" s="149" t="str">
        <f>IF(ISNUMBER(R278),
IF(H$2=ตัวเลือก!A$30,"ยังไม่บันทึกข้อมูล",R278*0.47),"ข้อมูลไม่ถูกต้อง")</f>
        <v>ข้อมูลไม่ถูกต้อง</v>
      </c>
      <c r="V278" s="149" t="str">
        <f>IF(ISNUMBER(S278),
IF(H$2=ตัวเลือก!A$30,"ยังไม่บันทึกข้อมูล",S278*0.47),"ข้อมูลไม่ถูกต้อง")</f>
        <v>ข้อมูลไม่ถูกต้อง</v>
      </c>
      <c r="W278" s="149" t="str">
        <f t="shared" si="39"/>
        <v>ข้อมูลไม่ถูกต้อง</v>
      </c>
      <c r="X278" s="148" t="str">
        <f t="shared" si="40"/>
        <v>ข้อมูลไม่ถูกต้อง</v>
      </c>
      <c r="Y278" s="38"/>
      <c r="Z278" s="38"/>
      <c r="AA278" s="38"/>
    </row>
    <row r="279" spans="1:27" ht="24" customHeight="1" x14ac:dyDescent="0.45">
      <c r="A279" s="289">
        <v>274</v>
      </c>
      <c r="B279" s="289"/>
      <c r="C279" s="289"/>
      <c r="D279" s="289"/>
      <c r="E279" s="289"/>
      <c r="F279" s="293"/>
      <c r="G279" s="293"/>
      <c r="H279" s="291"/>
      <c r="I279" s="289"/>
      <c r="J279" s="292" t="str">
        <f t="shared" si="41"/>
        <v>รอข้อมูลคอลัมน์ H</v>
      </c>
      <c r="K279" s="291"/>
      <c r="L279" s="291"/>
      <c r="M279" s="291"/>
      <c r="N279" s="196" t="str" cm="1">
        <f t="array" ref="N279">IF(AND(K279:M279=""),"ยังไม่บันทึกข้อมูล",
IF(M279&lt;&gt;"",
IF(M279&gt;=1.3,M279,"เป็นไม้พุ่ม"),
IF(K279+L279&gt;=1.3,K279+L279,"เป็นไม้พุ่ม")))</f>
        <v>ยังไม่บันทึกข้อมูล</v>
      </c>
      <c r="O279" s="149" t="str">
        <f t="shared" si="34"/>
        <v>ข้อมูลไม่ถูกต้อง</v>
      </c>
      <c r="P279" s="149" t="str">
        <f t="shared" si="35"/>
        <v>ข้อมูลไม่ถูกต้อง</v>
      </c>
      <c r="Q279" s="149" t="str">
        <f t="shared" si="36"/>
        <v>ข้อมูลไม่ถูกต้อง</v>
      </c>
      <c r="R279" s="149" t="str">
        <f t="shared" si="37"/>
        <v>ข้อมูลไม่ถูกต้อง</v>
      </c>
      <c r="S279" s="149" t="str">
        <f>IF(ISNUMBER(R279),
IF(H$2=ตัวเลือก!A$30,"ยังไม่บันทึกข้อมูล",R279*0.27),"ข้อมูลไม่ถูกต้อง")</f>
        <v>ข้อมูลไม่ถูกต้อง</v>
      </c>
      <c r="T279" s="149" t="str">
        <f t="shared" si="38"/>
        <v>ข้อมูลไม่ถูกต้อง</v>
      </c>
      <c r="U279" s="149" t="str">
        <f>IF(ISNUMBER(R279),
IF(H$2=ตัวเลือก!A$30,"ยังไม่บันทึกข้อมูล",R279*0.47),"ข้อมูลไม่ถูกต้อง")</f>
        <v>ข้อมูลไม่ถูกต้อง</v>
      </c>
      <c r="V279" s="149" t="str">
        <f>IF(ISNUMBER(S279),
IF(H$2=ตัวเลือก!A$30,"ยังไม่บันทึกข้อมูล",S279*0.47),"ข้อมูลไม่ถูกต้อง")</f>
        <v>ข้อมูลไม่ถูกต้อง</v>
      </c>
      <c r="W279" s="149" t="str">
        <f t="shared" si="39"/>
        <v>ข้อมูลไม่ถูกต้อง</v>
      </c>
      <c r="X279" s="148" t="str">
        <f t="shared" si="40"/>
        <v>ข้อมูลไม่ถูกต้อง</v>
      </c>
      <c r="Y279" s="38"/>
      <c r="Z279" s="38"/>
      <c r="AA279" s="38"/>
    </row>
    <row r="280" spans="1:27" ht="24" customHeight="1" x14ac:dyDescent="0.45">
      <c r="A280" s="289">
        <v>275</v>
      </c>
      <c r="B280" s="289"/>
      <c r="C280" s="289"/>
      <c r="D280" s="289"/>
      <c r="E280" s="289"/>
      <c r="F280" s="293"/>
      <c r="G280" s="293"/>
      <c r="H280" s="291"/>
      <c r="I280" s="289"/>
      <c r="J280" s="292" t="str">
        <f t="shared" si="41"/>
        <v>รอข้อมูลคอลัมน์ H</v>
      </c>
      <c r="K280" s="291"/>
      <c r="L280" s="291"/>
      <c r="M280" s="291"/>
      <c r="N280" s="196" t="str" cm="1">
        <f t="array" ref="N280">IF(AND(K280:M280=""),"ยังไม่บันทึกข้อมูล",
IF(M280&lt;&gt;"",
IF(M280&gt;=1.3,M280,"เป็นไม้พุ่ม"),
IF(K280+L280&gt;=1.3,K280+L280,"เป็นไม้พุ่ม")))</f>
        <v>ยังไม่บันทึกข้อมูล</v>
      </c>
      <c r="O280" s="149" t="str">
        <f t="shared" si="34"/>
        <v>ข้อมูลไม่ถูกต้อง</v>
      </c>
      <c r="P280" s="149" t="str">
        <f t="shared" si="35"/>
        <v>ข้อมูลไม่ถูกต้อง</v>
      </c>
      <c r="Q280" s="149" t="str">
        <f t="shared" si="36"/>
        <v>ข้อมูลไม่ถูกต้อง</v>
      </c>
      <c r="R280" s="149" t="str">
        <f t="shared" si="37"/>
        <v>ข้อมูลไม่ถูกต้อง</v>
      </c>
      <c r="S280" s="149" t="str">
        <f>IF(ISNUMBER(R280),
IF(H$2=ตัวเลือก!A$30,"ยังไม่บันทึกข้อมูล",R280*0.27),"ข้อมูลไม่ถูกต้อง")</f>
        <v>ข้อมูลไม่ถูกต้อง</v>
      </c>
      <c r="T280" s="149" t="str">
        <f t="shared" si="38"/>
        <v>ข้อมูลไม่ถูกต้อง</v>
      </c>
      <c r="U280" s="149" t="str">
        <f>IF(ISNUMBER(R280),
IF(H$2=ตัวเลือก!A$30,"ยังไม่บันทึกข้อมูล",R280*0.47),"ข้อมูลไม่ถูกต้อง")</f>
        <v>ข้อมูลไม่ถูกต้อง</v>
      </c>
      <c r="V280" s="149" t="str">
        <f>IF(ISNUMBER(S280),
IF(H$2=ตัวเลือก!A$30,"ยังไม่บันทึกข้อมูล",S280*0.47),"ข้อมูลไม่ถูกต้อง")</f>
        <v>ข้อมูลไม่ถูกต้อง</v>
      </c>
      <c r="W280" s="149" t="str">
        <f t="shared" si="39"/>
        <v>ข้อมูลไม่ถูกต้อง</v>
      </c>
      <c r="X280" s="148" t="str">
        <f t="shared" si="40"/>
        <v>ข้อมูลไม่ถูกต้อง</v>
      </c>
      <c r="Y280" s="38"/>
      <c r="Z280" s="38"/>
      <c r="AA280" s="38"/>
    </row>
    <row r="281" spans="1:27" ht="24" customHeight="1" x14ac:dyDescent="0.45">
      <c r="A281" s="289">
        <v>276</v>
      </c>
      <c r="B281" s="289"/>
      <c r="C281" s="289"/>
      <c r="D281" s="289"/>
      <c r="E281" s="289"/>
      <c r="F281" s="293"/>
      <c r="G281" s="293"/>
      <c r="H281" s="291"/>
      <c r="I281" s="289"/>
      <c r="J281" s="292" t="str">
        <f t="shared" si="41"/>
        <v>รอข้อมูลคอลัมน์ H</v>
      </c>
      <c r="K281" s="291"/>
      <c r="L281" s="291"/>
      <c r="M281" s="291"/>
      <c r="N281" s="196" t="str" cm="1">
        <f t="array" ref="N281">IF(AND(K281:M281=""),"ยังไม่บันทึกข้อมูล",
IF(M281&lt;&gt;"",
IF(M281&gt;=1.3,M281,"เป็นไม้พุ่ม"),
IF(K281+L281&gt;=1.3,K281+L281,"เป็นไม้พุ่ม")))</f>
        <v>ยังไม่บันทึกข้อมูล</v>
      </c>
      <c r="O281" s="149" t="str">
        <f t="shared" si="34"/>
        <v>ข้อมูลไม่ถูกต้อง</v>
      </c>
      <c r="P281" s="149" t="str">
        <f t="shared" si="35"/>
        <v>ข้อมูลไม่ถูกต้อง</v>
      </c>
      <c r="Q281" s="149" t="str">
        <f t="shared" si="36"/>
        <v>ข้อมูลไม่ถูกต้อง</v>
      </c>
      <c r="R281" s="149" t="str">
        <f t="shared" si="37"/>
        <v>ข้อมูลไม่ถูกต้อง</v>
      </c>
      <c r="S281" s="149" t="str">
        <f>IF(ISNUMBER(R281),
IF(H$2=ตัวเลือก!A$30,"ยังไม่บันทึกข้อมูล",R281*0.27),"ข้อมูลไม่ถูกต้อง")</f>
        <v>ข้อมูลไม่ถูกต้อง</v>
      </c>
      <c r="T281" s="149" t="str">
        <f t="shared" si="38"/>
        <v>ข้อมูลไม่ถูกต้อง</v>
      </c>
      <c r="U281" s="149" t="str">
        <f>IF(ISNUMBER(R281),
IF(H$2=ตัวเลือก!A$30,"ยังไม่บันทึกข้อมูล",R281*0.47),"ข้อมูลไม่ถูกต้อง")</f>
        <v>ข้อมูลไม่ถูกต้อง</v>
      </c>
      <c r="V281" s="149" t="str">
        <f>IF(ISNUMBER(S281),
IF(H$2=ตัวเลือก!A$30,"ยังไม่บันทึกข้อมูล",S281*0.47),"ข้อมูลไม่ถูกต้อง")</f>
        <v>ข้อมูลไม่ถูกต้อง</v>
      </c>
      <c r="W281" s="149" t="str">
        <f t="shared" si="39"/>
        <v>ข้อมูลไม่ถูกต้อง</v>
      </c>
      <c r="X281" s="148" t="str">
        <f t="shared" si="40"/>
        <v>ข้อมูลไม่ถูกต้อง</v>
      </c>
      <c r="Y281" s="38"/>
      <c r="Z281" s="38"/>
      <c r="AA281" s="38"/>
    </row>
    <row r="282" spans="1:27" ht="24" customHeight="1" x14ac:dyDescent="0.45">
      <c r="A282" s="289">
        <v>277</v>
      </c>
      <c r="B282" s="289"/>
      <c r="C282" s="289"/>
      <c r="D282" s="289"/>
      <c r="E282" s="289"/>
      <c r="F282" s="293"/>
      <c r="G282" s="293"/>
      <c r="H282" s="291"/>
      <c r="I282" s="289"/>
      <c r="J282" s="292" t="str">
        <f t="shared" si="41"/>
        <v>รอข้อมูลคอลัมน์ H</v>
      </c>
      <c r="K282" s="291"/>
      <c r="L282" s="291"/>
      <c r="M282" s="291"/>
      <c r="N282" s="196" t="str" cm="1">
        <f t="array" ref="N282">IF(AND(K282:M282=""),"ยังไม่บันทึกข้อมูล",
IF(M282&lt;&gt;"",
IF(M282&gt;=1.3,M282,"เป็นไม้พุ่ม"),
IF(K282+L282&gt;=1.3,K282+L282,"เป็นไม้พุ่ม")))</f>
        <v>ยังไม่บันทึกข้อมูล</v>
      </c>
      <c r="O282" s="149" t="str">
        <f t="shared" si="34"/>
        <v>ข้อมูลไม่ถูกต้อง</v>
      </c>
      <c r="P282" s="149" t="str">
        <f t="shared" si="35"/>
        <v>ข้อมูลไม่ถูกต้อง</v>
      </c>
      <c r="Q282" s="149" t="str">
        <f t="shared" si="36"/>
        <v>ข้อมูลไม่ถูกต้อง</v>
      </c>
      <c r="R282" s="149" t="str">
        <f t="shared" si="37"/>
        <v>ข้อมูลไม่ถูกต้อง</v>
      </c>
      <c r="S282" s="149" t="str">
        <f>IF(ISNUMBER(R282),
IF(H$2=ตัวเลือก!A$30,"ยังไม่บันทึกข้อมูล",R282*0.27),"ข้อมูลไม่ถูกต้อง")</f>
        <v>ข้อมูลไม่ถูกต้อง</v>
      </c>
      <c r="T282" s="149" t="str">
        <f t="shared" si="38"/>
        <v>ข้อมูลไม่ถูกต้อง</v>
      </c>
      <c r="U282" s="149" t="str">
        <f>IF(ISNUMBER(R282),
IF(H$2=ตัวเลือก!A$30,"ยังไม่บันทึกข้อมูล",R282*0.47),"ข้อมูลไม่ถูกต้อง")</f>
        <v>ข้อมูลไม่ถูกต้อง</v>
      </c>
      <c r="V282" s="149" t="str">
        <f>IF(ISNUMBER(S282),
IF(H$2=ตัวเลือก!A$30,"ยังไม่บันทึกข้อมูล",S282*0.47),"ข้อมูลไม่ถูกต้อง")</f>
        <v>ข้อมูลไม่ถูกต้อง</v>
      </c>
      <c r="W282" s="149" t="str">
        <f t="shared" si="39"/>
        <v>ข้อมูลไม่ถูกต้อง</v>
      </c>
      <c r="X282" s="148" t="str">
        <f t="shared" si="40"/>
        <v>ข้อมูลไม่ถูกต้อง</v>
      </c>
      <c r="Y282" s="38"/>
      <c r="Z282" s="38"/>
      <c r="AA282" s="38"/>
    </row>
    <row r="283" spans="1:27" ht="24" customHeight="1" x14ac:dyDescent="0.45">
      <c r="A283" s="289">
        <v>278</v>
      </c>
      <c r="B283" s="289"/>
      <c r="C283" s="289"/>
      <c r="D283" s="289"/>
      <c r="E283" s="289"/>
      <c r="F283" s="293"/>
      <c r="G283" s="293"/>
      <c r="H283" s="291"/>
      <c r="I283" s="289"/>
      <c r="J283" s="292" t="str">
        <f t="shared" si="41"/>
        <v>รอข้อมูลคอลัมน์ H</v>
      </c>
      <c r="K283" s="291"/>
      <c r="L283" s="291"/>
      <c r="M283" s="291"/>
      <c r="N283" s="196" t="str" cm="1">
        <f t="array" ref="N283">IF(AND(K283:M283=""),"ยังไม่บันทึกข้อมูล",
IF(M283&lt;&gt;"",
IF(M283&gt;=1.3,M283,"เป็นไม้พุ่ม"),
IF(K283+L283&gt;=1.3,K283+L283,"เป็นไม้พุ่ม")))</f>
        <v>ยังไม่บันทึกข้อมูล</v>
      </c>
      <c r="O283" s="149" t="str">
        <f t="shared" si="34"/>
        <v>ข้อมูลไม่ถูกต้อง</v>
      </c>
      <c r="P283" s="149" t="str">
        <f t="shared" si="35"/>
        <v>ข้อมูลไม่ถูกต้อง</v>
      </c>
      <c r="Q283" s="149" t="str">
        <f t="shared" si="36"/>
        <v>ข้อมูลไม่ถูกต้อง</v>
      </c>
      <c r="R283" s="149" t="str">
        <f t="shared" si="37"/>
        <v>ข้อมูลไม่ถูกต้อง</v>
      </c>
      <c r="S283" s="149" t="str">
        <f>IF(ISNUMBER(R283),
IF(H$2=ตัวเลือก!A$30,"ยังไม่บันทึกข้อมูล",R283*0.27),"ข้อมูลไม่ถูกต้อง")</f>
        <v>ข้อมูลไม่ถูกต้อง</v>
      </c>
      <c r="T283" s="149" t="str">
        <f t="shared" si="38"/>
        <v>ข้อมูลไม่ถูกต้อง</v>
      </c>
      <c r="U283" s="149" t="str">
        <f>IF(ISNUMBER(R283),
IF(H$2=ตัวเลือก!A$30,"ยังไม่บันทึกข้อมูล",R283*0.47),"ข้อมูลไม่ถูกต้อง")</f>
        <v>ข้อมูลไม่ถูกต้อง</v>
      </c>
      <c r="V283" s="149" t="str">
        <f>IF(ISNUMBER(S283),
IF(H$2=ตัวเลือก!A$30,"ยังไม่บันทึกข้อมูล",S283*0.47),"ข้อมูลไม่ถูกต้อง")</f>
        <v>ข้อมูลไม่ถูกต้อง</v>
      </c>
      <c r="W283" s="149" t="str">
        <f t="shared" si="39"/>
        <v>ข้อมูลไม่ถูกต้อง</v>
      </c>
      <c r="X283" s="148" t="str">
        <f t="shared" si="40"/>
        <v>ข้อมูลไม่ถูกต้อง</v>
      </c>
      <c r="Y283" s="38"/>
      <c r="Z283" s="38"/>
      <c r="AA283" s="38"/>
    </row>
    <row r="284" spans="1:27" ht="24" customHeight="1" x14ac:dyDescent="0.45">
      <c r="A284" s="289">
        <v>279</v>
      </c>
      <c r="B284" s="289"/>
      <c r="C284" s="289"/>
      <c r="D284" s="289"/>
      <c r="E284" s="289"/>
      <c r="F284" s="293"/>
      <c r="G284" s="293"/>
      <c r="H284" s="291"/>
      <c r="I284" s="289"/>
      <c r="J284" s="292" t="str">
        <f t="shared" si="41"/>
        <v>รอข้อมูลคอลัมน์ H</v>
      </c>
      <c r="K284" s="291"/>
      <c r="L284" s="291"/>
      <c r="M284" s="291"/>
      <c r="N284" s="196" t="str" cm="1">
        <f t="array" ref="N284">IF(AND(K284:M284=""),"ยังไม่บันทึกข้อมูล",
IF(M284&lt;&gt;"",
IF(M284&gt;=1.3,M284,"เป็นไม้พุ่ม"),
IF(K284+L284&gt;=1.3,K284+L284,"เป็นไม้พุ่ม")))</f>
        <v>ยังไม่บันทึกข้อมูล</v>
      </c>
      <c r="O284" s="149" t="str">
        <f t="shared" si="34"/>
        <v>ข้อมูลไม่ถูกต้อง</v>
      </c>
      <c r="P284" s="149" t="str">
        <f t="shared" si="35"/>
        <v>ข้อมูลไม่ถูกต้อง</v>
      </c>
      <c r="Q284" s="149" t="str">
        <f t="shared" si="36"/>
        <v>ข้อมูลไม่ถูกต้อง</v>
      </c>
      <c r="R284" s="149" t="str">
        <f t="shared" si="37"/>
        <v>ข้อมูลไม่ถูกต้อง</v>
      </c>
      <c r="S284" s="149" t="str">
        <f>IF(ISNUMBER(R284),
IF(H$2=ตัวเลือก!A$30,"ยังไม่บันทึกข้อมูล",R284*0.27),"ข้อมูลไม่ถูกต้อง")</f>
        <v>ข้อมูลไม่ถูกต้อง</v>
      </c>
      <c r="T284" s="149" t="str">
        <f t="shared" si="38"/>
        <v>ข้อมูลไม่ถูกต้อง</v>
      </c>
      <c r="U284" s="149" t="str">
        <f>IF(ISNUMBER(R284),
IF(H$2=ตัวเลือก!A$30,"ยังไม่บันทึกข้อมูล",R284*0.47),"ข้อมูลไม่ถูกต้อง")</f>
        <v>ข้อมูลไม่ถูกต้อง</v>
      </c>
      <c r="V284" s="149" t="str">
        <f>IF(ISNUMBER(S284),
IF(H$2=ตัวเลือก!A$30,"ยังไม่บันทึกข้อมูล",S284*0.47),"ข้อมูลไม่ถูกต้อง")</f>
        <v>ข้อมูลไม่ถูกต้อง</v>
      </c>
      <c r="W284" s="149" t="str">
        <f t="shared" si="39"/>
        <v>ข้อมูลไม่ถูกต้อง</v>
      </c>
      <c r="X284" s="148" t="str">
        <f t="shared" si="40"/>
        <v>ข้อมูลไม่ถูกต้อง</v>
      </c>
      <c r="Y284" s="38"/>
      <c r="Z284" s="38"/>
      <c r="AA284" s="38"/>
    </row>
    <row r="285" spans="1:27" ht="24" customHeight="1" x14ac:dyDescent="0.45">
      <c r="A285" s="289">
        <v>280</v>
      </c>
      <c r="B285" s="289"/>
      <c r="C285" s="289"/>
      <c r="D285" s="289"/>
      <c r="E285" s="289"/>
      <c r="F285" s="293"/>
      <c r="G285" s="293"/>
      <c r="H285" s="291"/>
      <c r="I285" s="289"/>
      <c r="J285" s="292" t="str">
        <f t="shared" si="41"/>
        <v>รอข้อมูลคอลัมน์ H</v>
      </c>
      <c r="K285" s="291"/>
      <c r="L285" s="291"/>
      <c r="M285" s="291"/>
      <c r="N285" s="196" t="str" cm="1">
        <f t="array" ref="N285">IF(AND(K285:M285=""),"ยังไม่บันทึกข้อมูล",
IF(M285&lt;&gt;"",
IF(M285&gt;=1.3,M285,"เป็นไม้พุ่ม"),
IF(K285+L285&gt;=1.3,K285+L285,"เป็นไม้พุ่ม")))</f>
        <v>ยังไม่บันทึกข้อมูล</v>
      </c>
      <c r="O285" s="149" t="str">
        <f t="shared" si="34"/>
        <v>ข้อมูลไม่ถูกต้อง</v>
      </c>
      <c r="P285" s="149" t="str">
        <f t="shared" si="35"/>
        <v>ข้อมูลไม่ถูกต้อง</v>
      </c>
      <c r="Q285" s="149" t="str">
        <f t="shared" si="36"/>
        <v>ข้อมูลไม่ถูกต้อง</v>
      </c>
      <c r="R285" s="149" t="str">
        <f t="shared" si="37"/>
        <v>ข้อมูลไม่ถูกต้อง</v>
      </c>
      <c r="S285" s="149" t="str">
        <f>IF(ISNUMBER(R285),
IF(H$2=ตัวเลือก!A$30,"ยังไม่บันทึกข้อมูล",R285*0.27),"ข้อมูลไม่ถูกต้อง")</f>
        <v>ข้อมูลไม่ถูกต้อง</v>
      </c>
      <c r="T285" s="149" t="str">
        <f t="shared" si="38"/>
        <v>ข้อมูลไม่ถูกต้อง</v>
      </c>
      <c r="U285" s="149" t="str">
        <f>IF(ISNUMBER(R285),
IF(H$2=ตัวเลือก!A$30,"ยังไม่บันทึกข้อมูล",R285*0.47),"ข้อมูลไม่ถูกต้อง")</f>
        <v>ข้อมูลไม่ถูกต้อง</v>
      </c>
      <c r="V285" s="149" t="str">
        <f>IF(ISNUMBER(S285),
IF(H$2=ตัวเลือก!A$30,"ยังไม่บันทึกข้อมูล",S285*0.47),"ข้อมูลไม่ถูกต้อง")</f>
        <v>ข้อมูลไม่ถูกต้อง</v>
      </c>
      <c r="W285" s="149" t="str">
        <f t="shared" si="39"/>
        <v>ข้อมูลไม่ถูกต้อง</v>
      </c>
      <c r="X285" s="148" t="str">
        <f t="shared" si="40"/>
        <v>ข้อมูลไม่ถูกต้อง</v>
      </c>
      <c r="Y285" s="38"/>
      <c r="Z285" s="38"/>
      <c r="AA285" s="38"/>
    </row>
    <row r="286" spans="1:27" ht="24" customHeight="1" x14ac:dyDescent="0.45">
      <c r="A286" s="289">
        <v>281</v>
      </c>
      <c r="B286" s="289"/>
      <c r="C286" s="289"/>
      <c r="D286" s="289"/>
      <c r="E286" s="289"/>
      <c r="F286" s="293"/>
      <c r="G286" s="293"/>
      <c r="H286" s="291"/>
      <c r="I286" s="289"/>
      <c r="J286" s="292" t="str">
        <f t="shared" si="41"/>
        <v>รอข้อมูลคอลัมน์ H</v>
      </c>
      <c r="K286" s="291"/>
      <c r="L286" s="291"/>
      <c r="M286" s="291"/>
      <c r="N286" s="196" t="str" cm="1">
        <f t="array" ref="N286">IF(AND(K286:M286=""),"ยังไม่บันทึกข้อมูล",
IF(M286&lt;&gt;"",
IF(M286&gt;=1.3,M286,"เป็นไม้พุ่ม"),
IF(K286+L286&gt;=1.3,K286+L286,"เป็นไม้พุ่ม")))</f>
        <v>ยังไม่บันทึกข้อมูล</v>
      </c>
      <c r="O286" s="149" t="str">
        <f t="shared" si="34"/>
        <v>ข้อมูลไม่ถูกต้อง</v>
      </c>
      <c r="P286" s="149" t="str">
        <f t="shared" si="35"/>
        <v>ข้อมูลไม่ถูกต้อง</v>
      </c>
      <c r="Q286" s="149" t="str">
        <f t="shared" si="36"/>
        <v>ข้อมูลไม่ถูกต้อง</v>
      </c>
      <c r="R286" s="149" t="str">
        <f t="shared" si="37"/>
        <v>ข้อมูลไม่ถูกต้อง</v>
      </c>
      <c r="S286" s="149" t="str">
        <f>IF(ISNUMBER(R286),
IF(H$2=ตัวเลือก!A$30,"ยังไม่บันทึกข้อมูล",R286*0.27),"ข้อมูลไม่ถูกต้อง")</f>
        <v>ข้อมูลไม่ถูกต้อง</v>
      </c>
      <c r="T286" s="149" t="str">
        <f t="shared" si="38"/>
        <v>ข้อมูลไม่ถูกต้อง</v>
      </c>
      <c r="U286" s="149" t="str">
        <f>IF(ISNUMBER(R286),
IF(H$2=ตัวเลือก!A$30,"ยังไม่บันทึกข้อมูล",R286*0.47),"ข้อมูลไม่ถูกต้อง")</f>
        <v>ข้อมูลไม่ถูกต้อง</v>
      </c>
      <c r="V286" s="149" t="str">
        <f>IF(ISNUMBER(S286),
IF(H$2=ตัวเลือก!A$30,"ยังไม่บันทึกข้อมูล",S286*0.47),"ข้อมูลไม่ถูกต้อง")</f>
        <v>ข้อมูลไม่ถูกต้อง</v>
      </c>
      <c r="W286" s="149" t="str">
        <f t="shared" si="39"/>
        <v>ข้อมูลไม่ถูกต้อง</v>
      </c>
      <c r="X286" s="148" t="str">
        <f t="shared" si="40"/>
        <v>ข้อมูลไม่ถูกต้อง</v>
      </c>
      <c r="Y286" s="38"/>
      <c r="Z286" s="38"/>
      <c r="AA286" s="38"/>
    </row>
    <row r="287" spans="1:27" ht="24" customHeight="1" x14ac:dyDescent="0.45">
      <c r="A287" s="289">
        <v>282</v>
      </c>
      <c r="B287" s="289"/>
      <c r="C287" s="289"/>
      <c r="D287" s="289"/>
      <c r="E287" s="289"/>
      <c r="F287" s="293"/>
      <c r="G287" s="293"/>
      <c r="H287" s="291"/>
      <c r="I287" s="289"/>
      <c r="J287" s="292" t="str">
        <f t="shared" si="41"/>
        <v>รอข้อมูลคอลัมน์ H</v>
      </c>
      <c r="K287" s="291"/>
      <c r="L287" s="291"/>
      <c r="M287" s="291"/>
      <c r="N287" s="196" t="str" cm="1">
        <f t="array" ref="N287">IF(AND(K287:M287=""),"ยังไม่บันทึกข้อมูล",
IF(M287&lt;&gt;"",
IF(M287&gt;=1.3,M287,"เป็นไม้พุ่ม"),
IF(K287+L287&gt;=1.3,K287+L287,"เป็นไม้พุ่ม")))</f>
        <v>ยังไม่บันทึกข้อมูล</v>
      </c>
      <c r="O287" s="149" t="str">
        <f t="shared" si="34"/>
        <v>ข้อมูลไม่ถูกต้อง</v>
      </c>
      <c r="P287" s="149" t="str">
        <f t="shared" si="35"/>
        <v>ข้อมูลไม่ถูกต้อง</v>
      </c>
      <c r="Q287" s="149" t="str">
        <f t="shared" si="36"/>
        <v>ข้อมูลไม่ถูกต้อง</v>
      </c>
      <c r="R287" s="149" t="str">
        <f t="shared" si="37"/>
        <v>ข้อมูลไม่ถูกต้อง</v>
      </c>
      <c r="S287" s="149" t="str">
        <f>IF(ISNUMBER(R287),
IF(H$2=ตัวเลือก!A$30,"ยังไม่บันทึกข้อมูล",R287*0.27),"ข้อมูลไม่ถูกต้อง")</f>
        <v>ข้อมูลไม่ถูกต้อง</v>
      </c>
      <c r="T287" s="149" t="str">
        <f t="shared" si="38"/>
        <v>ข้อมูลไม่ถูกต้อง</v>
      </c>
      <c r="U287" s="149" t="str">
        <f>IF(ISNUMBER(R287),
IF(H$2=ตัวเลือก!A$30,"ยังไม่บันทึกข้อมูล",R287*0.47),"ข้อมูลไม่ถูกต้อง")</f>
        <v>ข้อมูลไม่ถูกต้อง</v>
      </c>
      <c r="V287" s="149" t="str">
        <f>IF(ISNUMBER(S287),
IF(H$2=ตัวเลือก!A$30,"ยังไม่บันทึกข้อมูล",S287*0.47),"ข้อมูลไม่ถูกต้อง")</f>
        <v>ข้อมูลไม่ถูกต้อง</v>
      </c>
      <c r="W287" s="149" t="str">
        <f t="shared" si="39"/>
        <v>ข้อมูลไม่ถูกต้อง</v>
      </c>
      <c r="X287" s="148" t="str">
        <f t="shared" si="40"/>
        <v>ข้อมูลไม่ถูกต้อง</v>
      </c>
      <c r="Y287" s="38"/>
      <c r="Z287" s="38"/>
      <c r="AA287" s="38"/>
    </row>
    <row r="288" spans="1:27" ht="24" customHeight="1" x14ac:dyDescent="0.45">
      <c r="A288" s="289">
        <v>283</v>
      </c>
      <c r="B288" s="289"/>
      <c r="C288" s="289"/>
      <c r="D288" s="289"/>
      <c r="E288" s="289"/>
      <c r="F288" s="293"/>
      <c r="G288" s="293"/>
      <c r="H288" s="291"/>
      <c r="I288" s="289"/>
      <c r="J288" s="292" t="str">
        <f t="shared" si="41"/>
        <v>รอข้อมูลคอลัมน์ H</v>
      </c>
      <c r="K288" s="291"/>
      <c r="L288" s="291"/>
      <c r="M288" s="291"/>
      <c r="N288" s="196" t="str" cm="1">
        <f t="array" ref="N288">IF(AND(K288:M288=""),"ยังไม่บันทึกข้อมูล",
IF(M288&lt;&gt;"",
IF(M288&gt;=1.3,M288,"เป็นไม้พุ่ม"),
IF(K288+L288&gt;=1.3,K288+L288,"เป็นไม้พุ่ม")))</f>
        <v>ยังไม่บันทึกข้อมูล</v>
      </c>
      <c r="O288" s="149" t="str">
        <f t="shared" si="34"/>
        <v>ข้อมูลไม่ถูกต้อง</v>
      </c>
      <c r="P288" s="149" t="str">
        <f t="shared" si="35"/>
        <v>ข้อมูลไม่ถูกต้อง</v>
      </c>
      <c r="Q288" s="149" t="str">
        <f t="shared" si="36"/>
        <v>ข้อมูลไม่ถูกต้อง</v>
      </c>
      <c r="R288" s="149" t="str">
        <f t="shared" si="37"/>
        <v>ข้อมูลไม่ถูกต้อง</v>
      </c>
      <c r="S288" s="149" t="str">
        <f>IF(ISNUMBER(R288),
IF(H$2=ตัวเลือก!A$30,"ยังไม่บันทึกข้อมูล",R288*0.27),"ข้อมูลไม่ถูกต้อง")</f>
        <v>ข้อมูลไม่ถูกต้อง</v>
      </c>
      <c r="T288" s="149" t="str">
        <f t="shared" si="38"/>
        <v>ข้อมูลไม่ถูกต้อง</v>
      </c>
      <c r="U288" s="149" t="str">
        <f>IF(ISNUMBER(R288),
IF(H$2=ตัวเลือก!A$30,"ยังไม่บันทึกข้อมูล",R288*0.47),"ข้อมูลไม่ถูกต้อง")</f>
        <v>ข้อมูลไม่ถูกต้อง</v>
      </c>
      <c r="V288" s="149" t="str">
        <f>IF(ISNUMBER(S288),
IF(H$2=ตัวเลือก!A$30,"ยังไม่บันทึกข้อมูล",S288*0.47),"ข้อมูลไม่ถูกต้อง")</f>
        <v>ข้อมูลไม่ถูกต้อง</v>
      </c>
      <c r="W288" s="149" t="str">
        <f t="shared" si="39"/>
        <v>ข้อมูลไม่ถูกต้อง</v>
      </c>
      <c r="X288" s="148" t="str">
        <f t="shared" si="40"/>
        <v>ข้อมูลไม่ถูกต้อง</v>
      </c>
      <c r="Y288" s="38"/>
      <c r="Z288" s="38"/>
      <c r="AA288" s="38"/>
    </row>
    <row r="289" spans="1:27" ht="24" customHeight="1" x14ac:dyDescent="0.45">
      <c r="A289" s="289">
        <v>284</v>
      </c>
      <c r="B289" s="289"/>
      <c r="C289" s="289"/>
      <c r="D289" s="289"/>
      <c r="E289" s="289"/>
      <c r="F289" s="293"/>
      <c r="G289" s="293"/>
      <c r="H289" s="291"/>
      <c r="I289" s="289"/>
      <c r="J289" s="292" t="str">
        <f t="shared" si="41"/>
        <v>รอข้อมูลคอลัมน์ H</v>
      </c>
      <c r="K289" s="291"/>
      <c r="L289" s="291"/>
      <c r="M289" s="291"/>
      <c r="N289" s="196" t="str" cm="1">
        <f t="array" ref="N289">IF(AND(K289:M289=""),"ยังไม่บันทึกข้อมูล",
IF(M289&lt;&gt;"",
IF(M289&gt;=1.3,M289,"เป็นไม้พุ่ม"),
IF(K289+L289&gt;=1.3,K289+L289,"เป็นไม้พุ่ม")))</f>
        <v>ยังไม่บันทึกข้อมูล</v>
      </c>
      <c r="O289" s="149" t="str">
        <f t="shared" si="34"/>
        <v>ข้อมูลไม่ถูกต้อง</v>
      </c>
      <c r="P289" s="149" t="str">
        <f t="shared" si="35"/>
        <v>ข้อมูลไม่ถูกต้อง</v>
      </c>
      <c r="Q289" s="149" t="str">
        <f t="shared" si="36"/>
        <v>ข้อมูลไม่ถูกต้อง</v>
      </c>
      <c r="R289" s="149" t="str">
        <f t="shared" si="37"/>
        <v>ข้อมูลไม่ถูกต้อง</v>
      </c>
      <c r="S289" s="149" t="str">
        <f>IF(ISNUMBER(R289),
IF(H$2=ตัวเลือก!A$30,"ยังไม่บันทึกข้อมูล",R289*0.27),"ข้อมูลไม่ถูกต้อง")</f>
        <v>ข้อมูลไม่ถูกต้อง</v>
      </c>
      <c r="T289" s="149" t="str">
        <f t="shared" si="38"/>
        <v>ข้อมูลไม่ถูกต้อง</v>
      </c>
      <c r="U289" s="149" t="str">
        <f>IF(ISNUMBER(R289),
IF(H$2=ตัวเลือก!A$30,"ยังไม่บันทึกข้อมูล",R289*0.47),"ข้อมูลไม่ถูกต้อง")</f>
        <v>ข้อมูลไม่ถูกต้อง</v>
      </c>
      <c r="V289" s="149" t="str">
        <f>IF(ISNUMBER(S289),
IF(H$2=ตัวเลือก!A$30,"ยังไม่บันทึกข้อมูล",S289*0.47),"ข้อมูลไม่ถูกต้อง")</f>
        <v>ข้อมูลไม่ถูกต้อง</v>
      </c>
      <c r="W289" s="149" t="str">
        <f t="shared" si="39"/>
        <v>ข้อมูลไม่ถูกต้อง</v>
      </c>
      <c r="X289" s="148" t="str">
        <f t="shared" si="40"/>
        <v>ข้อมูลไม่ถูกต้อง</v>
      </c>
      <c r="Y289" s="38"/>
      <c r="Z289" s="38"/>
      <c r="AA289" s="38"/>
    </row>
    <row r="290" spans="1:27" ht="24" customHeight="1" x14ac:dyDescent="0.45">
      <c r="A290" s="289">
        <v>285</v>
      </c>
      <c r="B290" s="289"/>
      <c r="C290" s="289"/>
      <c r="D290" s="289"/>
      <c r="E290" s="289"/>
      <c r="F290" s="293"/>
      <c r="G290" s="293"/>
      <c r="H290" s="291"/>
      <c r="I290" s="289"/>
      <c r="J290" s="292" t="str">
        <f t="shared" si="41"/>
        <v>รอข้อมูลคอลัมน์ H</v>
      </c>
      <c r="K290" s="291"/>
      <c r="L290" s="291"/>
      <c r="M290" s="291"/>
      <c r="N290" s="196" t="str" cm="1">
        <f t="array" ref="N290">IF(AND(K290:M290=""),"ยังไม่บันทึกข้อมูล",
IF(M290&lt;&gt;"",
IF(M290&gt;=1.3,M290,"เป็นไม้พุ่ม"),
IF(K290+L290&gt;=1.3,K290+L290,"เป็นไม้พุ่ม")))</f>
        <v>ยังไม่บันทึกข้อมูล</v>
      </c>
      <c r="O290" s="149" t="str">
        <f t="shared" si="34"/>
        <v>ข้อมูลไม่ถูกต้อง</v>
      </c>
      <c r="P290" s="149" t="str">
        <f t="shared" si="35"/>
        <v>ข้อมูลไม่ถูกต้อง</v>
      </c>
      <c r="Q290" s="149" t="str">
        <f t="shared" si="36"/>
        <v>ข้อมูลไม่ถูกต้อง</v>
      </c>
      <c r="R290" s="149" t="str">
        <f t="shared" si="37"/>
        <v>ข้อมูลไม่ถูกต้อง</v>
      </c>
      <c r="S290" s="149" t="str">
        <f>IF(ISNUMBER(R290),
IF(H$2=ตัวเลือก!A$30,"ยังไม่บันทึกข้อมูล",R290*0.27),"ข้อมูลไม่ถูกต้อง")</f>
        <v>ข้อมูลไม่ถูกต้อง</v>
      </c>
      <c r="T290" s="149" t="str">
        <f t="shared" si="38"/>
        <v>ข้อมูลไม่ถูกต้อง</v>
      </c>
      <c r="U290" s="149" t="str">
        <f>IF(ISNUMBER(R290),
IF(H$2=ตัวเลือก!A$30,"ยังไม่บันทึกข้อมูล",R290*0.47),"ข้อมูลไม่ถูกต้อง")</f>
        <v>ข้อมูลไม่ถูกต้อง</v>
      </c>
      <c r="V290" s="149" t="str">
        <f>IF(ISNUMBER(S290),
IF(H$2=ตัวเลือก!A$30,"ยังไม่บันทึกข้อมูล",S290*0.47),"ข้อมูลไม่ถูกต้อง")</f>
        <v>ข้อมูลไม่ถูกต้อง</v>
      </c>
      <c r="W290" s="149" t="str">
        <f t="shared" si="39"/>
        <v>ข้อมูลไม่ถูกต้อง</v>
      </c>
      <c r="X290" s="148" t="str">
        <f t="shared" si="40"/>
        <v>ข้อมูลไม่ถูกต้อง</v>
      </c>
      <c r="Y290" s="38"/>
      <c r="Z290" s="38"/>
      <c r="AA290" s="38"/>
    </row>
    <row r="291" spans="1:27" ht="24" customHeight="1" x14ac:dyDescent="0.45">
      <c r="A291" s="289">
        <v>286</v>
      </c>
      <c r="B291" s="289"/>
      <c r="C291" s="289"/>
      <c r="D291" s="289"/>
      <c r="E291" s="289"/>
      <c r="F291" s="293"/>
      <c r="G291" s="293"/>
      <c r="H291" s="291"/>
      <c r="I291" s="289"/>
      <c r="J291" s="292" t="str">
        <f t="shared" si="41"/>
        <v>รอข้อมูลคอลัมน์ H</v>
      </c>
      <c r="K291" s="291"/>
      <c r="L291" s="291"/>
      <c r="M291" s="291"/>
      <c r="N291" s="196" t="str" cm="1">
        <f t="array" ref="N291">IF(AND(K291:M291=""),"ยังไม่บันทึกข้อมูล",
IF(M291&lt;&gt;"",
IF(M291&gt;=1.3,M291,"เป็นไม้พุ่ม"),
IF(K291+L291&gt;=1.3,K291+L291,"เป็นไม้พุ่ม")))</f>
        <v>ยังไม่บันทึกข้อมูล</v>
      </c>
      <c r="O291" s="149" t="str">
        <f t="shared" si="34"/>
        <v>ข้อมูลไม่ถูกต้อง</v>
      </c>
      <c r="P291" s="149" t="str">
        <f t="shared" si="35"/>
        <v>ข้อมูลไม่ถูกต้อง</v>
      </c>
      <c r="Q291" s="149" t="str">
        <f t="shared" si="36"/>
        <v>ข้อมูลไม่ถูกต้อง</v>
      </c>
      <c r="R291" s="149" t="str">
        <f t="shared" si="37"/>
        <v>ข้อมูลไม่ถูกต้อง</v>
      </c>
      <c r="S291" s="149" t="str">
        <f>IF(ISNUMBER(R291),
IF(H$2=ตัวเลือก!A$30,"ยังไม่บันทึกข้อมูล",R291*0.27),"ข้อมูลไม่ถูกต้อง")</f>
        <v>ข้อมูลไม่ถูกต้อง</v>
      </c>
      <c r="T291" s="149" t="str">
        <f t="shared" si="38"/>
        <v>ข้อมูลไม่ถูกต้อง</v>
      </c>
      <c r="U291" s="149" t="str">
        <f>IF(ISNUMBER(R291),
IF(H$2=ตัวเลือก!A$30,"ยังไม่บันทึกข้อมูล",R291*0.47),"ข้อมูลไม่ถูกต้อง")</f>
        <v>ข้อมูลไม่ถูกต้อง</v>
      </c>
      <c r="V291" s="149" t="str">
        <f>IF(ISNUMBER(S291),
IF(H$2=ตัวเลือก!A$30,"ยังไม่บันทึกข้อมูล",S291*0.47),"ข้อมูลไม่ถูกต้อง")</f>
        <v>ข้อมูลไม่ถูกต้อง</v>
      </c>
      <c r="W291" s="149" t="str">
        <f t="shared" si="39"/>
        <v>ข้อมูลไม่ถูกต้อง</v>
      </c>
      <c r="X291" s="148" t="str">
        <f t="shared" si="40"/>
        <v>ข้อมูลไม่ถูกต้อง</v>
      </c>
      <c r="Y291" s="38"/>
      <c r="Z291" s="38"/>
      <c r="AA291" s="38"/>
    </row>
    <row r="292" spans="1:27" ht="24" customHeight="1" x14ac:dyDescent="0.45">
      <c r="A292" s="289">
        <v>287</v>
      </c>
      <c r="B292" s="289"/>
      <c r="C292" s="289"/>
      <c r="D292" s="289"/>
      <c r="E292" s="289"/>
      <c r="F292" s="293"/>
      <c r="G292" s="293"/>
      <c r="H292" s="291"/>
      <c r="I292" s="289"/>
      <c r="J292" s="292" t="str">
        <f t="shared" si="41"/>
        <v>รอข้อมูลคอลัมน์ H</v>
      </c>
      <c r="K292" s="291"/>
      <c r="L292" s="291"/>
      <c r="M292" s="291"/>
      <c r="N292" s="196" t="str" cm="1">
        <f t="array" ref="N292">IF(AND(K292:M292=""),"ยังไม่บันทึกข้อมูล",
IF(M292&lt;&gt;"",
IF(M292&gt;=1.3,M292,"เป็นไม้พุ่ม"),
IF(K292+L292&gt;=1.3,K292+L292,"เป็นไม้พุ่ม")))</f>
        <v>ยังไม่บันทึกข้อมูล</v>
      </c>
      <c r="O292" s="149" t="str">
        <f t="shared" si="34"/>
        <v>ข้อมูลไม่ถูกต้อง</v>
      </c>
      <c r="P292" s="149" t="str">
        <f t="shared" si="35"/>
        <v>ข้อมูลไม่ถูกต้อง</v>
      </c>
      <c r="Q292" s="149" t="str">
        <f t="shared" si="36"/>
        <v>ข้อมูลไม่ถูกต้อง</v>
      </c>
      <c r="R292" s="149" t="str">
        <f t="shared" si="37"/>
        <v>ข้อมูลไม่ถูกต้อง</v>
      </c>
      <c r="S292" s="149" t="str">
        <f>IF(ISNUMBER(R292),
IF(H$2=ตัวเลือก!A$30,"ยังไม่บันทึกข้อมูล",R292*0.27),"ข้อมูลไม่ถูกต้อง")</f>
        <v>ข้อมูลไม่ถูกต้อง</v>
      </c>
      <c r="T292" s="149" t="str">
        <f t="shared" si="38"/>
        <v>ข้อมูลไม่ถูกต้อง</v>
      </c>
      <c r="U292" s="149" t="str">
        <f>IF(ISNUMBER(R292),
IF(H$2=ตัวเลือก!A$30,"ยังไม่บันทึกข้อมูล",R292*0.47),"ข้อมูลไม่ถูกต้อง")</f>
        <v>ข้อมูลไม่ถูกต้อง</v>
      </c>
      <c r="V292" s="149" t="str">
        <f>IF(ISNUMBER(S292),
IF(H$2=ตัวเลือก!A$30,"ยังไม่บันทึกข้อมูล",S292*0.47),"ข้อมูลไม่ถูกต้อง")</f>
        <v>ข้อมูลไม่ถูกต้อง</v>
      </c>
      <c r="W292" s="149" t="str">
        <f t="shared" si="39"/>
        <v>ข้อมูลไม่ถูกต้อง</v>
      </c>
      <c r="X292" s="148" t="str">
        <f t="shared" si="40"/>
        <v>ข้อมูลไม่ถูกต้อง</v>
      </c>
      <c r="Y292" s="38"/>
      <c r="Z292" s="38"/>
      <c r="AA292" s="38"/>
    </row>
    <row r="293" spans="1:27" ht="24" customHeight="1" x14ac:dyDescent="0.45">
      <c r="A293" s="289">
        <v>288</v>
      </c>
      <c r="B293" s="289"/>
      <c r="C293" s="289"/>
      <c r="D293" s="289"/>
      <c r="E293" s="289"/>
      <c r="F293" s="293"/>
      <c r="G293" s="293"/>
      <c r="H293" s="291"/>
      <c r="I293" s="289"/>
      <c r="J293" s="292" t="str">
        <f t="shared" si="41"/>
        <v>รอข้อมูลคอลัมน์ H</v>
      </c>
      <c r="K293" s="291"/>
      <c r="L293" s="291"/>
      <c r="M293" s="291"/>
      <c r="N293" s="196" t="str" cm="1">
        <f t="array" ref="N293">IF(AND(K293:M293=""),"ยังไม่บันทึกข้อมูล",
IF(M293&lt;&gt;"",
IF(M293&gt;=1.3,M293,"เป็นไม้พุ่ม"),
IF(K293+L293&gt;=1.3,K293+L293,"เป็นไม้พุ่ม")))</f>
        <v>ยังไม่บันทึกข้อมูล</v>
      </c>
      <c r="O293" s="149" t="str">
        <f t="shared" si="34"/>
        <v>ข้อมูลไม่ถูกต้อง</v>
      </c>
      <c r="P293" s="149" t="str">
        <f t="shared" si="35"/>
        <v>ข้อมูลไม่ถูกต้อง</v>
      </c>
      <c r="Q293" s="149" t="str">
        <f t="shared" si="36"/>
        <v>ข้อมูลไม่ถูกต้อง</v>
      </c>
      <c r="R293" s="149" t="str">
        <f t="shared" si="37"/>
        <v>ข้อมูลไม่ถูกต้อง</v>
      </c>
      <c r="S293" s="149" t="str">
        <f>IF(ISNUMBER(R293),
IF(H$2=ตัวเลือก!A$30,"ยังไม่บันทึกข้อมูล",R293*0.27),"ข้อมูลไม่ถูกต้อง")</f>
        <v>ข้อมูลไม่ถูกต้อง</v>
      </c>
      <c r="T293" s="149" t="str">
        <f t="shared" si="38"/>
        <v>ข้อมูลไม่ถูกต้อง</v>
      </c>
      <c r="U293" s="149" t="str">
        <f>IF(ISNUMBER(R293),
IF(H$2=ตัวเลือก!A$30,"ยังไม่บันทึกข้อมูล",R293*0.47),"ข้อมูลไม่ถูกต้อง")</f>
        <v>ข้อมูลไม่ถูกต้อง</v>
      </c>
      <c r="V293" s="149" t="str">
        <f>IF(ISNUMBER(S293),
IF(H$2=ตัวเลือก!A$30,"ยังไม่บันทึกข้อมูล",S293*0.47),"ข้อมูลไม่ถูกต้อง")</f>
        <v>ข้อมูลไม่ถูกต้อง</v>
      </c>
      <c r="W293" s="149" t="str">
        <f t="shared" si="39"/>
        <v>ข้อมูลไม่ถูกต้อง</v>
      </c>
      <c r="X293" s="148" t="str">
        <f t="shared" si="40"/>
        <v>ข้อมูลไม่ถูกต้อง</v>
      </c>
      <c r="Y293" s="38"/>
      <c r="Z293" s="38"/>
      <c r="AA293" s="38"/>
    </row>
    <row r="294" spans="1:27" ht="24" customHeight="1" x14ac:dyDescent="0.45">
      <c r="A294" s="289">
        <v>289</v>
      </c>
      <c r="B294" s="289"/>
      <c r="C294" s="289"/>
      <c r="D294" s="289"/>
      <c r="E294" s="289"/>
      <c r="F294" s="293"/>
      <c r="G294" s="293"/>
      <c r="H294" s="291"/>
      <c r="I294" s="289"/>
      <c r="J294" s="292" t="str">
        <f t="shared" si="41"/>
        <v>รอข้อมูลคอลัมน์ H</v>
      </c>
      <c r="K294" s="291"/>
      <c r="L294" s="291"/>
      <c r="M294" s="291"/>
      <c r="N294" s="196" t="str" cm="1">
        <f t="array" ref="N294">IF(AND(K294:M294=""),"ยังไม่บันทึกข้อมูล",
IF(M294&lt;&gt;"",
IF(M294&gt;=1.3,M294,"เป็นไม้พุ่ม"),
IF(K294+L294&gt;=1.3,K294+L294,"เป็นไม้พุ่ม")))</f>
        <v>ยังไม่บันทึกข้อมูล</v>
      </c>
      <c r="O294" s="149" t="str">
        <f t="shared" si="34"/>
        <v>ข้อมูลไม่ถูกต้อง</v>
      </c>
      <c r="P294" s="149" t="str">
        <f t="shared" si="35"/>
        <v>ข้อมูลไม่ถูกต้อง</v>
      </c>
      <c r="Q294" s="149" t="str">
        <f t="shared" si="36"/>
        <v>ข้อมูลไม่ถูกต้อง</v>
      </c>
      <c r="R294" s="149" t="str">
        <f t="shared" si="37"/>
        <v>ข้อมูลไม่ถูกต้อง</v>
      </c>
      <c r="S294" s="149" t="str">
        <f>IF(ISNUMBER(R294),
IF(H$2=ตัวเลือก!A$30,"ยังไม่บันทึกข้อมูล",R294*0.27),"ข้อมูลไม่ถูกต้อง")</f>
        <v>ข้อมูลไม่ถูกต้อง</v>
      </c>
      <c r="T294" s="149" t="str">
        <f t="shared" si="38"/>
        <v>ข้อมูลไม่ถูกต้อง</v>
      </c>
      <c r="U294" s="149" t="str">
        <f>IF(ISNUMBER(R294),
IF(H$2=ตัวเลือก!A$30,"ยังไม่บันทึกข้อมูล",R294*0.47),"ข้อมูลไม่ถูกต้อง")</f>
        <v>ข้อมูลไม่ถูกต้อง</v>
      </c>
      <c r="V294" s="149" t="str">
        <f>IF(ISNUMBER(S294),
IF(H$2=ตัวเลือก!A$30,"ยังไม่บันทึกข้อมูล",S294*0.47),"ข้อมูลไม่ถูกต้อง")</f>
        <v>ข้อมูลไม่ถูกต้อง</v>
      </c>
      <c r="W294" s="149" t="str">
        <f t="shared" si="39"/>
        <v>ข้อมูลไม่ถูกต้อง</v>
      </c>
      <c r="X294" s="148" t="str">
        <f t="shared" si="40"/>
        <v>ข้อมูลไม่ถูกต้อง</v>
      </c>
      <c r="Y294" s="38"/>
      <c r="Z294" s="38"/>
      <c r="AA294" s="38"/>
    </row>
    <row r="295" spans="1:27" ht="24" customHeight="1" x14ac:dyDescent="0.45">
      <c r="A295" s="289">
        <v>290</v>
      </c>
      <c r="B295" s="289"/>
      <c r="C295" s="289"/>
      <c r="D295" s="289"/>
      <c r="E295" s="289"/>
      <c r="F295" s="293"/>
      <c r="G295" s="293"/>
      <c r="H295" s="291"/>
      <c r="I295" s="289"/>
      <c r="J295" s="292" t="str">
        <f t="shared" si="41"/>
        <v>รอข้อมูลคอลัมน์ H</v>
      </c>
      <c r="K295" s="291"/>
      <c r="L295" s="291"/>
      <c r="M295" s="291"/>
      <c r="N295" s="196" t="str" cm="1">
        <f t="array" ref="N295">IF(AND(K295:M295=""),"ยังไม่บันทึกข้อมูล",
IF(M295&lt;&gt;"",
IF(M295&gt;=1.3,M295,"เป็นไม้พุ่ม"),
IF(K295+L295&gt;=1.3,K295+L295,"เป็นไม้พุ่ม")))</f>
        <v>ยังไม่บันทึกข้อมูล</v>
      </c>
      <c r="O295" s="149" t="str">
        <f t="shared" si="34"/>
        <v>ข้อมูลไม่ถูกต้อง</v>
      </c>
      <c r="P295" s="149" t="str">
        <f t="shared" si="35"/>
        <v>ข้อมูลไม่ถูกต้อง</v>
      </c>
      <c r="Q295" s="149" t="str">
        <f t="shared" si="36"/>
        <v>ข้อมูลไม่ถูกต้อง</v>
      </c>
      <c r="R295" s="149" t="str">
        <f t="shared" si="37"/>
        <v>ข้อมูลไม่ถูกต้อง</v>
      </c>
      <c r="S295" s="149" t="str">
        <f>IF(ISNUMBER(R295),
IF(H$2=ตัวเลือก!A$30,"ยังไม่บันทึกข้อมูล",R295*0.27),"ข้อมูลไม่ถูกต้อง")</f>
        <v>ข้อมูลไม่ถูกต้อง</v>
      </c>
      <c r="T295" s="149" t="str">
        <f t="shared" si="38"/>
        <v>ข้อมูลไม่ถูกต้อง</v>
      </c>
      <c r="U295" s="149" t="str">
        <f>IF(ISNUMBER(R295),
IF(H$2=ตัวเลือก!A$30,"ยังไม่บันทึกข้อมูล",R295*0.47),"ข้อมูลไม่ถูกต้อง")</f>
        <v>ข้อมูลไม่ถูกต้อง</v>
      </c>
      <c r="V295" s="149" t="str">
        <f>IF(ISNUMBER(S295),
IF(H$2=ตัวเลือก!A$30,"ยังไม่บันทึกข้อมูล",S295*0.47),"ข้อมูลไม่ถูกต้อง")</f>
        <v>ข้อมูลไม่ถูกต้อง</v>
      </c>
      <c r="W295" s="149" t="str">
        <f t="shared" si="39"/>
        <v>ข้อมูลไม่ถูกต้อง</v>
      </c>
      <c r="X295" s="148" t="str">
        <f t="shared" si="40"/>
        <v>ข้อมูลไม่ถูกต้อง</v>
      </c>
      <c r="Y295" s="38"/>
      <c r="Z295" s="38"/>
      <c r="AA295" s="38"/>
    </row>
    <row r="296" spans="1:27" ht="24" customHeight="1" x14ac:dyDescent="0.45">
      <c r="A296" s="289">
        <v>291</v>
      </c>
      <c r="B296" s="289"/>
      <c r="C296" s="289"/>
      <c r="D296" s="289"/>
      <c r="E296" s="289"/>
      <c r="F296" s="293"/>
      <c r="G296" s="293"/>
      <c r="H296" s="291"/>
      <c r="I296" s="289"/>
      <c r="J296" s="292" t="str">
        <f t="shared" si="41"/>
        <v>รอข้อมูลคอลัมน์ H</v>
      </c>
      <c r="K296" s="291"/>
      <c r="L296" s="291"/>
      <c r="M296" s="291"/>
      <c r="N296" s="196" t="str" cm="1">
        <f t="array" ref="N296">IF(AND(K296:M296=""),"ยังไม่บันทึกข้อมูล",
IF(M296&lt;&gt;"",
IF(M296&gt;=1.3,M296,"เป็นไม้พุ่ม"),
IF(K296+L296&gt;=1.3,K296+L296,"เป็นไม้พุ่ม")))</f>
        <v>ยังไม่บันทึกข้อมูล</v>
      </c>
      <c r="O296" s="149" t="str">
        <f t="shared" si="34"/>
        <v>ข้อมูลไม่ถูกต้อง</v>
      </c>
      <c r="P296" s="149" t="str">
        <f t="shared" si="35"/>
        <v>ข้อมูลไม่ถูกต้อง</v>
      </c>
      <c r="Q296" s="149" t="str">
        <f t="shared" si="36"/>
        <v>ข้อมูลไม่ถูกต้อง</v>
      </c>
      <c r="R296" s="149" t="str">
        <f t="shared" si="37"/>
        <v>ข้อมูลไม่ถูกต้อง</v>
      </c>
      <c r="S296" s="149" t="str">
        <f>IF(ISNUMBER(R296),
IF(H$2=ตัวเลือก!A$30,"ยังไม่บันทึกข้อมูล",R296*0.27),"ข้อมูลไม่ถูกต้อง")</f>
        <v>ข้อมูลไม่ถูกต้อง</v>
      </c>
      <c r="T296" s="149" t="str">
        <f t="shared" si="38"/>
        <v>ข้อมูลไม่ถูกต้อง</v>
      </c>
      <c r="U296" s="149" t="str">
        <f>IF(ISNUMBER(R296),
IF(H$2=ตัวเลือก!A$30,"ยังไม่บันทึกข้อมูล",R296*0.47),"ข้อมูลไม่ถูกต้อง")</f>
        <v>ข้อมูลไม่ถูกต้อง</v>
      </c>
      <c r="V296" s="149" t="str">
        <f>IF(ISNUMBER(S296),
IF(H$2=ตัวเลือก!A$30,"ยังไม่บันทึกข้อมูล",S296*0.47),"ข้อมูลไม่ถูกต้อง")</f>
        <v>ข้อมูลไม่ถูกต้อง</v>
      </c>
      <c r="W296" s="149" t="str">
        <f t="shared" si="39"/>
        <v>ข้อมูลไม่ถูกต้อง</v>
      </c>
      <c r="X296" s="148" t="str">
        <f t="shared" si="40"/>
        <v>ข้อมูลไม่ถูกต้อง</v>
      </c>
      <c r="Y296" s="38"/>
      <c r="Z296" s="38"/>
      <c r="AA296" s="38"/>
    </row>
    <row r="297" spans="1:27" ht="24" customHeight="1" x14ac:dyDescent="0.45">
      <c r="A297" s="289">
        <v>292</v>
      </c>
      <c r="B297" s="289"/>
      <c r="C297" s="289"/>
      <c r="D297" s="289"/>
      <c r="E297" s="289"/>
      <c r="F297" s="293"/>
      <c r="G297" s="293"/>
      <c r="H297" s="291"/>
      <c r="I297" s="289"/>
      <c r="J297" s="292" t="str">
        <f t="shared" si="41"/>
        <v>รอข้อมูลคอลัมน์ H</v>
      </c>
      <c r="K297" s="291"/>
      <c r="L297" s="291"/>
      <c r="M297" s="291"/>
      <c r="N297" s="196" t="str" cm="1">
        <f t="array" ref="N297">IF(AND(K297:M297=""),"ยังไม่บันทึกข้อมูล",
IF(M297&lt;&gt;"",
IF(M297&gt;=1.3,M297,"เป็นไม้พุ่ม"),
IF(K297+L297&gt;=1.3,K297+L297,"เป็นไม้พุ่ม")))</f>
        <v>ยังไม่บันทึกข้อมูล</v>
      </c>
      <c r="O297" s="149" t="str">
        <f t="shared" si="34"/>
        <v>ข้อมูลไม่ถูกต้อง</v>
      </c>
      <c r="P297" s="149" t="str">
        <f t="shared" si="35"/>
        <v>ข้อมูลไม่ถูกต้อง</v>
      </c>
      <c r="Q297" s="149" t="str">
        <f t="shared" si="36"/>
        <v>ข้อมูลไม่ถูกต้อง</v>
      </c>
      <c r="R297" s="149" t="str">
        <f t="shared" si="37"/>
        <v>ข้อมูลไม่ถูกต้อง</v>
      </c>
      <c r="S297" s="149" t="str">
        <f>IF(ISNUMBER(R297),
IF(H$2=ตัวเลือก!A$30,"ยังไม่บันทึกข้อมูล",R297*0.27),"ข้อมูลไม่ถูกต้อง")</f>
        <v>ข้อมูลไม่ถูกต้อง</v>
      </c>
      <c r="T297" s="149" t="str">
        <f t="shared" si="38"/>
        <v>ข้อมูลไม่ถูกต้อง</v>
      </c>
      <c r="U297" s="149" t="str">
        <f>IF(ISNUMBER(R297),
IF(H$2=ตัวเลือก!A$30,"ยังไม่บันทึกข้อมูล",R297*0.47),"ข้อมูลไม่ถูกต้อง")</f>
        <v>ข้อมูลไม่ถูกต้อง</v>
      </c>
      <c r="V297" s="149" t="str">
        <f>IF(ISNUMBER(S297),
IF(H$2=ตัวเลือก!A$30,"ยังไม่บันทึกข้อมูล",S297*0.47),"ข้อมูลไม่ถูกต้อง")</f>
        <v>ข้อมูลไม่ถูกต้อง</v>
      </c>
      <c r="W297" s="149" t="str">
        <f t="shared" si="39"/>
        <v>ข้อมูลไม่ถูกต้อง</v>
      </c>
      <c r="X297" s="148" t="str">
        <f t="shared" si="40"/>
        <v>ข้อมูลไม่ถูกต้อง</v>
      </c>
      <c r="Y297" s="38"/>
      <c r="Z297" s="38"/>
      <c r="AA297" s="38"/>
    </row>
    <row r="298" spans="1:27" ht="24" customHeight="1" x14ac:dyDescent="0.45">
      <c r="A298" s="289">
        <v>293</v>
      </c>
      <c r="B298" s="289"/>
      <c r="C298" s="289"/>
      <c r="D298" s="289"/>
      <c r="E298" s="289"/>
      <c r="F298" s="293"/>
      <c r="G298" s="293"/>
      <c r="H298" s="291"/>
      <c r="I298" s="289"/>
      <c r="J298" s="292" t="str">
        <f t="shared" si="41"/>
        <v>รอข้อมูลคอลัมน์ H</v>
      </c>
      <c r="K298" s="291"/>
      <c r="L298" s="291"/>
      <c r="M298" s="291"/>
      <c r="N298" s="196" t="str" cm="1">
        <f t="array" ref="N298">IF(AND(K298:M298=""),"ยังไม่บันทึกข้อมูล",
IF(M298&lt;&gt;"",
IF(M298&gt;=1.3,M298,"เป็นไม้พุ่ม"),
IF(K298+L298&gt;=1.3,K298+L298,"เป็นไม้พุ่ม")))</f>
        <v>ยังไม่บันทึกข้อมูล</v>
      </c>
      <c r="O298" s="149" t="str">
        <f t="shared" si="34"/>
        <v>ข้อมูลไม่ถูกต้อง</v>
      </c>
      <c r="P298" s="149" t="str">
        <f t="shared" si="35"/>
        <v>ข้อมูลไม่ถูกต้อง</v>
      </c>
      <c r="Q298" s="149" t="str">
        <f t="shared" si="36"/>
        <v>ข้อมูลไม่ถูกต้อง</v>
      </c>
      <c r="R298" s="149" t="str">
        <f t="shared" si="37"/>
        <v>ข้อมูลไม่ถูกต้อง</v>
      </c>
      <c r="S298" s="149" t="str">
        <f>IF(ISNUMBER(R298),
IF(H$2=ตัวเลือก!A$30,"ยังไม่บันทึกข้อมูล",R298*0.27),"ข้อมูลไม่ถูกต้อง")</f>
        <v>ข้อมูลไม่ถูกต้อง</v>
      </c>
      <c r="T298" s="149" t="str">
        <f t="shared" si="38"/>
        <v>ข้อมูลไม่ถูกต้อง</v>
      </c>
      <c r="U298" s="149" t="str">
        <f>IF(ISNUMBER(R298),
IF(H$2=ตัวเลือก!A$30,"ยังไม่บันทึกข้อมูล",R298*0.47),"ข้อมูลไม่ถูกต้อง")</f>
        <v>ข้อมูลไม่ถูกต้อง</v>
      </c>
      <c r="V298" s="149" t="str">
        <f>IF(ISNUMBER(S298),
IF(H$2=ตัวเลือก!A$30,"ยังไม่บันทึกข้อมูล",S298*0.47),"ข้อมูลไม่ถูกต้อง")</f>
        <v>ข้อมูลไม่ถูกต้อง</v>
      </c>
      <c r="W298" s="149" t="str">
        <f t="shared" si="39"/>
        <v>ข้อมูลไม่ถูกต้อง</v>
      </c>
      <c r="X298" s="148" t="str">
        <f t="shared" si="40"/>
        <v>ข้อมูลไม่ถูกต้อง</v>
      </c>
      <c r="Y298" s="38"/>
      <c r="Z298" s="38"/>
      <c r="AA298" s="38"/>
    </row>
    <row r="299" spans="1:27" ht="24" customHeight="1" x14ac:dyDescent="0.45">
      <c r="A299" s="289">
        <v>294</v>
      </c>
      <c r="B299" s="289"/>
      <c r="C299" s="289"/>
      <c r="D299" s="289"/>
      <c r="E299" s="289"/>
      <c r="F299" s="293"/>
      <c r="G299" s="293"/>
      <c r="H299" s="291"/>
      <c r="I299" s="289"/>
      <c r="J299" s="292" t="str">
        <f t="shared" si="41"/>
        <v>รอข้อมูลคอลัมน์ H</v>
      </c>
      <c r="K299" s="291"/>
      <c r="L299" s="291"/>
      <c r="M299" s="291"/>
      <c r="N299" s="196" t="str" cm="1">
        <f t="array" ref="N299">IF(AND(K299:M299=""),"ยังไม่บันทึกข้อมูล",
IF(M299&lt;&gt;"",
IF(M299&gt;=1.3,M299,"เป็นไม้พุ่ม"),
IF(K299+L299&gt;=1.3,K299+L299,"เป็นไม้พุ่ม")))</f>
        <v>ยังไม่บันทึกข้อมูล</v>
      </c>
      <c r="O299" s="149" t="str">
        <f t="shared" si="34"/>
        <v>ข้อมูลไม่ถูกต้อง</v>
      </c>
      <c r="P299" s="149" t="str">
        <f t="shared" si="35"/>
        <v>ข้อมูลไม่ถูกต้อง</v>
      </c>
      <c r="Q299" s="149" t="str">
        <f t="shared" si="36"/>
        <v>ข้อมูลไม่ถูกต้อง</v>
      </c>
      <c r="R299" s="149" t="str">
        <f t="shared" si="37"/>
        <v>ข้อมูลไม่ถูกต้อง</v>
      </c>
      <c r="S299" s="149" t="str">
        <f>IF(ISNUMBER(R299),
IF(H$2=ตัวเลือก!A$30,"ยังไม่บันทึกข้อมูล",R299*0.27),"ข้อมูลไม่ถูกต้อง")</f>
        <v>ข้อมูลไม่ถูกต้อง</v>
      </c>
      <c r="T299" s="149" t="str">
        <f t="shared" si="38"/>
        <v>ข้อมูลไม่ถูกต้อง</v>
      </c>
      <c r="U299" s="149" t="str">
        <f>IF(ISNUMBER(R299),
IF(H$2=ตัวเลือก!A$30,"ยังไม่บันทึกข้อมูล",R299*0.47),"ข้อมูลไม่ถูกต้อง")</f>
        <v>ข้อมูลไม่ถูกต้อง</v>
      </c>
      <c r="V299" s="149" t="str">
        <f>IF(ISNUMBER(S299),
IF(H$2=ตัวเลือก!A$30,"ยังไม่บันทึกข้อมูล",S299*0.47),"ข้อมูลไม่ถูกต้อง")</f>
        <v>ข้อมูลไม่ถูกต้อง</v>
      </c>
      <c r="W299" s="149" t="str">
        <f t="shared" si="39"/>
        <v>ข้อมูลไม่ถูกต้อง</v>
      </c>
      <c r="X299" s="148" t="str">
        <f t="shared" si="40"/>
        <v>ข้อมูลไม่ถูกต้อง</v>
      </c>
      <c r="Y299" s="38"/>
      <c r="Z299" s="38"/>
      <c r="AA299" s="38"/>
    </row>
    <row r="300" spans="1:27" ht="24" customHeight="1" x14ac:dyDescent="0.45">
      <c r="A300" s="289">
        <v>295</v>
      </c>
      <c r="B300" s="289"/>
      <c r="C300" s="289"/>
      <c r="D300" s="289"/>
      <c r="E300" s="289"/>
      <c r="F300" s="293"/>
      <c r="G300" s="293"/>
      <c r="H300" s="291"/>
      <c r="I300" s="289"/>
      <c r="J300" s="292" t="str">
        <f t="shared" si="41"/>
        <v>รอข้อมูลคอลัมน์ H</v>
      </c>
      <c r="K300" s="291"/>
      <c r="L300" s="291"/>
      <c r="M300" s="291"/>
      <c r="N300" s="196" t="str" cm="1">
        <f t="array" ref="N300">IF(AND(K300:M300=""),"ยังไม่บันทึกข้อมูล",
IF(M300&lt;&gt;"",
IF(M300&gt;=1.3,M300,"เป็นไม้พุ่ม"),
IF(K300+L300&gt;=1.3,K300+L300,"เป็นไม้พุ่ม")))</f>
        <v>ยังไม่บันทึกข้อมูล</v>
      </c>
      <c r="O300" s="149" t="str">
        <f t="shared" si="34"/>
        <v>ข้อมูลไม่ถูกต้อง</v>
      </c>
      <c r="P300" s="149" t="str">
        <f t="shared" si="35"/>
        <v>ข้อมูลไม่ถูกต้อง</v>
      </c>
      <c r="Q300" s="149" t="str">
        <f t="shared" si="36"/>
        <v>ข้อมูลไม่ถูกต้อง</v>
      </c>
      <c r="R300" s="149" t="str">
        <f t="shared" si="37"/>
        <v>ข้อมูลไม่ถูกต้อง</v>
      </c>
      <c r="S300" s="149" t="str">
        <f>IF(ISNUMBER(R300),
IF(H$2=ตัวเลือก!A$30,"ยังไม่บันทึกข้อมูล",R300*0.27),"ข้อมูลไม่ถูกต้อง")</f>
        <v>ข้อมูลไม่ถูกต้อง</v>
      </c>
      <c r="T300" s="149" t="str">
        <f t="shared" si="38"/>
        <v>ข้อมูลไม่ถูกต้อง</v>
      </c>
      <c r="U300" s="149" t="str">
        <f>IF(ISNUMBER(R300),
IF(H$2=ตัวเลือก!A$30,"ยังไม่บันทึกข้อมูล",R300*0.47),"ข้อมูลไม่ถูกต้อง")</f>
        <v>ข้อมูลไม่ถูกต้อง</v>
      </c>
      <c r="V300" s="149" t="str">
        <f>IF(ISNUMBER(S300),
IF(H$2=ตัวเลือก!A$30,"ยังไม่บันทึกข้อมูล",S300*0.47),"ข้อมูลไม่ถูกต้อง")</f>
        <v>ข้อมูลไม่ถูกต้อง</v>
      </c>
      <c r="W300" s="149" t="str">
        <f t="shared" si="39"/>
        <v>ข้อมูลไม่ถูกต้อง</v>
      </c>
      <c r="X300" s="148" t="str">
        <f t="shared" si="40"/>
        <v>ข้อมูลไม่ถูกต้อง</v>
      </c>
      <c r="Y300" s="38"/>
      <c r="Z300" s="38"/>
      <c r="AA300" s="38"/>
    </row>
    <row r="301" spans="1:27" ht="24" customHeight="1" x14ac:dyDescent="0.45">
      <c r="A301" s="289">
        <v>296</v>
      </c>
      <c r="B301" s="289"/>
      <c r="C301" s="289"/>
      <c r="D301" s="289"/>
      <c r="E301" s="289"/>
      <c r="F301" s="293"/>
      <c r="G301" s="293"/>
      <c r="H301" s="291"/>
      <c r="I301" s="289"/>
      <c r="J301" s="292" t="str">
        <f t="shared" si="41"/>
        <v>รอข้อมูลคอลัมน์ H</v>
      </c>
      <c r="K301" s="291"/>
      <c r="L301" s="291"/>
      <c r="M301" s="291"/>
      <c r="N301" s="196" t="str" cm="1">
        <f t="array" ref="N301">IF(AND(K301:M301=""),"ยังไม่บันทึกข้อมูล",
IF(M301&lt;&gt;"",
IF(M301&gt;=1.3,M301,"เป็นไม้พุ่ม"),
IF(K301+L301&gt;=1.3,K301+L301,"เป็นไม้พุ่ม")))</f>
        <v>ยังไม่บันทึกข้อมูล</v>
      </c>
      <c r="O301" s="149" t="str">
        <f t="shared" si="34"/>
        <v>ข้อมูลไม่ถูกต้อง</v>
      </c>
      <c r="P301" s="149" t="str">
        <f t="shared" si="35"/>
        <v>ข้อมูลไม่ถูกต้อง</v>
      </c>
      <c r="Q301" s="149" t="str">
        <f t="shared" si="36"/>
        <v>ข้อมูลไม่ถูกต้อง</v>
      </c>
      <c r="R301" s="149" t="str">
        <f t="shared" si="37"/>
        <v>ข้อมูลไม่ถูกต้อง</v>
      </c>
      <c r="S301" s="149" t="str">
        <f>IF(ISNUMBER(R301),
IF(H$2=ตัวเลือก!A$30,"ยังไม่บันทึกข้อมูล",R301*0.27),"ข้อมูลไม่ถูกต้อง")</f>
        <v>ข้อมูลไม่ถูกต้อง</v>
      </c>
      <c r="T301" s="149" t="str">
        <f t="shared" si="38"/>
        <v>ข้อมูลไม่ถูกต้อง</v>
      </c>
      <c r="U301" s="149" t="str">
        <f>IF(ISNUMBER(R301),
IF(H$2=ตัวเลือก!A$30,"ยังไม่บันทึกข้อมูล",R301*0.47),"ข้อมูลไม่ถูกต้อง")</f>
        <v>ข้อมูลไม่ถูกต้อง</v>
      </c>
      <c r="V301" s="149" t="str">
        <f>IF(ISNUMBER(S301),
IF(H$2=ตัวเลือก!A$30,"ยังไม่บันทึกข้อมูล",S301*0.47),"ข้อมูลไม่ถูกต้อง")</f>
        <v>ข้อมูลไม่ถูกต้อง</v>
      </c>
      <c r="W301" s="149" t="str">
        <f t="shared" si="39"/>
        <v>ข้อมูลไม่ถูกต้อง</v>
      </c>
      <c r="X301" s="148" t="str">
        <f t="shared" si="40"/>
        <v>ข้อมูลไม่ถูกต้อง</v>
      </c>
      <c r="Y301" s="38"/>
      <c r="Z301" s="38"/>
      <c r="AA301" s="38"/>
    </row>
    <row r="302" spans="1:27" ht="24" customHeight="1" x14ac:dyDescent="0.45">
      <c r="A302" s="289">
        <v>297</v>
      </c>
      <c r="B302" s="289"/>
      <c r="C302" s="289"/>
      <c r="D302" s="289"/>
      <c r="E302" s="289"/>
      <c r="F302" s="293"/>
      <c r="G302" s="293"/>
      <c r="H302" s="291"/>
      <c r="I302" s="289"/>
      <c r="J302" s="292" t="str">
        <f t="shared" si="41"/>
        <v>รอข้อมูลคอลัมน์ H</v>
      </c>
      <c r="K302" s="291"/>
      <c r="L302" s="291"/>
      <c r="M302" s="291"/>
      <c r="N302" s="196" t="str" cm="1">
        <f t="array" ref="N302">IF(AND(K302:M302=""),"ยังไม่บันทึกข้อมูล",
IF(M302&lt;&gt;"",
IF(M302&gt;=1.3,M302,"เป็นไม้พุ่ม"),
IF(K302+L302&gt;=1.3,K302+L302,"เป็นไม้พุ่ม")))</f>
        <v>ยังไม่บันทึกข้อมูล</v>
      </c>
      <c r="O302" s="149" t="str">
        <f t="shared" si="34"/>
        <v>ข้อมูลไม่ถูกต้อง</v>
      </c>
      <c r="P302" s="149" t="str">
        <f t="shared" si="35"/>
        <v>ข้อมูลไม่ถูกต้อง</v>
      </c>
      <c r="Q302" s="149" t="str">
        <f t="shared" si="36"/>
        <v>ข้อมูลไม่ถูกต้อง</v>
      </c>
      <c r="R302" s="149" t="str">
        <f t="shared" si="37"/>
        <v>ข้อมูลไม่ถูกต้อง</v>
      </c>
      <c r="S302" s="149" t="str">
        <f>IF(ISNUMBER(R302),
IF(H$2=ตัวเลือก!A$30,"ยังไม่บันทึกข้อมูล",R302*0.27),"ข้อมูลไม่ถูกต้อง")</f>
        <v>ข้อมูลไม่ถูกต้อง</v>
      </c>
      <c r="T302" s="149" t="str">
        <f t="shared" si="38"/>
        <v>ข้อมูลไม่ถูกต้อง</v>
      </c>
      <c r="U302" s="149" t="str">
        <f>IF(ISNUMBER(R302),
IF(H$2=ตัวเลือก!A$30,"ยังไม่บันทึกข้อมูล",R302*0.47),"ข้อมูลไม่ถูกต้อง")</f>
        <v>ข้อมูลไม่ถูกต้อง</v>
      </c>
      <c r="V302" s="149" t="str">
        <f>IF(ISNUMBER(S302),
IF(H$2=ตัวเลือก!A$30,"ยังไม่บันทึกข้อมูล",S302*0.47),"ข้อมูลไม่ถูกต้อง")</f>
        <v>ข้อมูลไม่ถูกต้อง</v>
      </c>
      <c r="W302" s="149" t="str">
        <f t="shared" si="39"/>
        <v>ข้อมูลไม่ถูกต้อง</v>
      </c>
      <c r="X302" s="148" t="str">
        <f t="shared" si="40"/>
        <v>ข้อมูลไม่ถูกต้อง</v>
      </c>
      <c r="Y302" s="38"/>
      <c r="Z302" s="38"/>
      <c r="AA302" s="38"/>
    </row>
    <row r="303" spans="1:27" ht="24" customHeight="1" x14ac:dyDescent="0.45">
      <c r="A303" s="289">
        <v>298</v>
      </c>
      <c r="B303" s="289"/>
      <c r="C303" s="289"/>
      <c r="D303" s="289"/>
      <c r="E303" s="289"/>
      <c r="F303" s="293"/>
      <c r="G303" s="293"/>
      <c r="H303" s="291"/>
      <c r="I303" s="289"/>
      <c r="J303" s="292" t="str">
        <f t="shared" si="41"/>
        <v>รอข้อมูลคอลัมน์ H</v>
      </c>
      <c r="K303" s="291"/>
      <c r="L303" s="291"/>
      <c r="M303" s="291"/>
      <c r="N303" s="196" t="str" cm="1">
        <f t="array" ref="N303">IF(AND(K303:M303=""),"ยังไม่บันทึกข้อมูล",
IF(M303&lt;&gt;"",
IF(M303&gt;=1.3,M303,"เป็นไม้พุ่ม"),
IF(K303+L303&gt;=1.3,K303+L303,"เป็นไม้พุ่ม")))</f>
        <v>ยังไม่บันทึกข้อมูล</v>
      </c>
      <c r="O303" s="149" t="str">
        <f t="shared" si="34"/>
        <v>ข้อมูลไม่ถูกต้อง</v>
      </c>
      <c r="P303" s="149" t="str">
        <f t="shared" si="35"/>
        <v>ข้อมูลไม่ถูกต้อง</v>
      </c>
      <c r="Q303" s="149" t="str">
        <f t="shared" si="36"/>
        <v>ข้อมูลไม่ถูกต้อง</v>
      </c>
      <c r="R303" s="149" t="str">
        <f t="shared" si="37"/>
        <v>ข้อมูลไม่ถูกต้อง</v>
      </c>
      <c r="S303" s="149" t="str">
        <f>IF(ISNUMBER(R303),
IF(H$2=ตัวเลือก!A$30,"ยังไม่บันทึกข้อมูล",R303*0.27),"ข้อมูลไม่ถูกต้อง")</f>
        <v>ข้อมูลไม่ถูกต้อง</v>
      </c>
      <c r="T303" s="149" t="str">
        <f t="shared" si="38"/>
        <v>ข้อมูลไม่ถูกต้อง</v>
      </c>
      <c r="U303" s="149" t="str">
        <f>IF(ISNUMBER(R303),
IF(H$2=ตัวเลือก!A$30,"ยังไม่บันทึกข้อมูล",R303*0.47),"ข้อมูลไม่ถูกต้อง")</f>
        <v>ข้อมูลไม่ถูกต้อง</v>
      </c>
      <c r="V303" s="149" t="str">
        <f>IF(ISNUMBER(S303),
IF(H$2=ตัวเลือก!A$30,"ยังไม่บันทึกข้อมูล",S303*0.47),"ข้อมูลไม่ถูกต้อง")</f>
        <v>ข้อมูลไม่ถูกต้อง</v>
      </c>
      <c r="W303" s="149" t="str">
        <f t="shared" si="39"/>
        <v>ข้อมูลไม่ถูกต้อง</v>
      </c>
      <c r="X303" s="148" t="str">
        <f t="shared" si="40"/>
        <v>ข้อมูลไม่ถูกต้อง</v>
      </c>
      <c r="Y303" s="38"/>
      <c r="Z303" s="38"/>
      <c r="AA303" s="38"/>
    </row>
    <row r="304" spans="1:27" ht="24" customHeight="1" x14ac:dyDescent="0.45">
      <c r="A304" s="289">
        <v>299</v>
      </c>
      <c r="B304" s="289"/>
      <c r="C304" s="289"/>
      <c r="D304" s="289"/>
      <c r="E304" s="289"/>
      <c r="F304" s="293"/>
      <c r="G304" s="293"/>
      <c r="H304" s="291"/>
      <c r="I304" s="289"/>
      <c r="J304" s="292" t="str">
        <f t="shared" si="41"/>
        <v>รอข้อมูลคอลัมน์ H</v>
      </c>
      <c r="K304" s="291"/>
      <c r="L304" s="291"/>
      <c r="M304" s="291"/>
      <c r="N304" s="196" t="str" cm="1">
        <f t="array" ref="N304">IF(AND(K304:M304=""),"ยังไม่บันทึกข้อมูล",
IF(M304&lt;&gt;"",
IF(M304&gt;=1.3,M304,"เป็นไม้พุ่ม"),
IF(K304+L304&gt;=1.3,K304+L304,"เป็นไม้พุ่ม")))</f>
        <v>ยังไม่บันทึกข้อมูล</v>
      </c>
      <c r="O304" s="149" t="str">
        <f t="shared" si="34"/>
        <v>ข้อมูลไม่ถูกต้อง</v>
      </c>
      <c r="P304" s="149" t="str">
        <f t="shared" si="35"/>
        <v>ข้อมูลไม่ถูกต้อง</v>
      </c>
      <c r="Q304" s="149" t="str">
        <f t="shared" si="36"/>
        <v>ข้อมูลไม่ถูกต้อง</v>
      </c>
      <c r="R304" s="149" t="str">
        <f t="shared" si="37"/>
        <v>ข้อมูลไม่ถูกต้อง</v>
      </c>
      <c r="S304" s="149" t="str">
        <f>IF(ISNUMBER(R304),
IF(H$2=ตัวเลือก!A$30,"ยังไม่บันทึกข้อมูล",R304*0.27),"ข้อมูลไม่ถูกต้อง")</f>
        <v>ข้อมูลไม่ถูกต้อง</v>
      </c>
      <c r="T304" s="149" t="str">
        <f t="shared" si="38"/>
        <v>ข้อมูลไม่ถูกต้อง</v>
      </c>
      <c r="U304" s="149" t="str">
        <f>IF(ISNUMBER(R304),
IF(H$2=ตัวเลือก!A$30,"ยังไม่บันทึกข้อมูล",R304*0.47),"ข้อมูลไม่ถูกต้อง")</f>
        <v>ข้อมูลไม่ถูกต้อง</v>
      </c>
      <c r="V304" s="149" t="str">
        <f>IF(ISNUMBER(S304),
IF(H$2=ตัวเลือก!A$30,"ยังไม่บันทึกข้อมูล",S304*0.47),"ข้อมูลไม่ถูกต้อง")</f>
        <v>ข้อมูลไม่ถูกต้อง</v>
      </c>
      <c r="W304" s="149" t="str">
        <f t="shared" si="39"/>
        <v>ข้อมูลไม่ถูกต้อง</v>
      </c>
      <c r="X304" s="148" t="str">
        <f t="shared" si="40"/>
        <v>ข้อมูลไม่ถูกต้อง</v>
      </c>
      <c r="Y304" s="38"/>
      <c r="Z304" s="38"/>
      <c r="AA304" s="38"/>
    </row>
    <row r="305" spans="1:27" ht="24" customHeight="1" x14ac:dyDescent="0.45">
      <c r="A305" s="289">
        <v>300</v>
      </c>
      <c r="B305" s="289"/>
      <c r="C305" s="289"/>
      <c r="D305" s="289"/>
      <c r="E305" s="289"/>
      <c r="F305" s="293"/>
      <c r="G305" s="293"/>
      <c r="H305" s="291"/>
      <c r="I305" s="289"/>
      <c r="J305" s="292" t="str">
        <f t="shared" si="41"/>
        <v>รอข้อมูลคอลัมน์ H</v>
      </c>
      <c r="K305" s="291"/>
      <c r="L305" s="291"/>
      <c r="M305" s="291"/>
      <c r="N305" s="196" t="str" cm="1">
        <f t="array" ref="N305">IF(AND(K305:M305=""),"ยังไม่บันทึกข้อมูล",
IF(M305&lt;&gt;"",
IF(M305&gt;=1.3,M305,"เป็นไม้พุ่ม"),
IF(K305+L305&gt;=1.3,K305+L305,"เป็นไม้พุ่ม")))</f>
        <v>ยังไม่บันทึกข้อมูล</v>
      </c>
      <c r="O305" s="149" t="str">
        <f t="shared" si="34"/>
        <v>ข้อมูลไม่ถูกต้อง</v>
      </c>
      <c r="P305" s="149" t="str">
        <f t="shared" si="35"/>
        <v>ข้อมูลไม่ถูกต้อง</v>
      </c>
      <c r="Q305" s="149" t="str">
        <f t="shared" si="36"/>
        <v>ข้อมูลไม่ถูกต้อง</v>
      </c>
      <c r="R305" s="149" t="str">
        <f t="shared" si="37"/>
        <v>ข้อมูลไม่ถูกต้อง</v>
      </c>
      <c r="S305" s="149" t="str">
        <f>IF(ISNUMBER(R305),
IF(H$2=ตัวเลือก!A$30,"ยังไม่บันทึกข้อมูล",R305*0.27),"ข้อมูลไม่ถูกต้อง")</f>
        <v>ข้อมูลไม่ถูกต้อง</v>
      </c>
      <c r="T305" s="149" t="str">
        <f t="shared" si="38"/>
        <v>ข้อมูลไม่ถูกต้อง</v>
      </c>
      <c r="U305" s="149" t="str">
        <f>IF(ISNUMBER(R305),
IF(H$2=ตัวเลือก!A$30,"ยังไม่บันทึกข้อมูล",R305*0.47),"ข้อมูลไม่ถูกต้อง")</f>
        <v>ข้อมูลไม่ถูกต้อง</v>
      </c>
      <c r="V305" s="149" t="str">
        <f>IF(ISNUMBER(S305),
IF(H$2=ตัวเลือก!A$30,"ยังไม่บันทึกข้อมูล",S305*0.47),"ข้อมูลไม่ถูกต้อง")</f>
        <v>ข้อมูลไม่ถูกต้อง</v>
      </c>
      <c r="W305" s="149" t="str">
        <f t="shared" si="39"/>
        <v>ข้อมูลไม่ถูกต้อง</v>
      </c>
      <c r="X305" s="148" t="str">
        <f t="shared" si="40"/>
        <v>ข้อมูลไม่ถูกต้อง</v>
      </c>
      <c r="Y305" s="38"/>
      <c r="Z305" s="38"/>
      <c r="AA305" s="38"/>
    </row>
    <row r="306" spans="1:27" ht="24" customHeight="1" x14ac:dyDescent="0.45">
      <c r="A306" s="289">
        <v>301</v>
      </c>
      <c r="B306" s="289"/>
      <c r="C306" s="289"/>
      <c r="D306" s="289"/>
      <c r="E306" s="289"/>
      <c r="F306" s="293"/>
      <c r="G306" s="293"/>
      <c r="H306" s="291"/>
      <c r="I306" s="289"/>
      <c r="J306" s="292" t="str">
        <f t="shared" si="41"/>
        <v>รอข้อมูลคอลัมน์ H</v>
      </c>
      <c r="K306" s="291"/>
      <c r="L306" s="291"/>
      <c r="M306" s="291"/>
      <c r="N306" s="196" t="str" cm="1">
        <f t="array" ref="N306">IF(AND(K306:M306=""),"ยังไม่บันทึกข้อมูล",
IF(M306&lt;&gt;"",
IF(M306&gt;=1.3,M306,"เป็นไม้พุ่ม"),
IF(K306+L306&gt;=1.3,K306+L306,"เป็นไม้พุ่ม")))</f>
        <v>ยังไม่บันทึกข้อมูล</v>
      </c>
      <c r="O306" s="149" t="str">
        <f t="shared" si="34"/>
        <v>ข้อมูลไม่ถูกต้อง</v>
      </c>
      <c r="P306" s="149" t="str">
        <f t="shared" si="35"/>
        <v>ข้อมูลไม่ถูกต้อง</v>
      </c>
      <c r="Q306" s="149" t="str">
        <f t="shared" si="36"/>
        <v>ข้อมูลไม่ถูกต้อง</v>
      </c>
      <c r="R306" s="149" t="str">
        <f t="shared" si="37"/>
        <v>ข้อมูลไม่ถูกต้อง</v>
      </c>
      <c r="S306" s="149" t="str">
        <f>IF(ISNUMBER(R306),
IF(H$2=ตัวเลือก!A$30,"ยังไม่บันทึกข้อมูล",R306*0.27),"ข้อมูลไม่ถูกต้อง")</f>
        <v>ข้อมูลไม่ถูกต้อง</v>
      </c>
      <c r="T306" s="149" t="str">
        <f t="shared" si="38"/>
        <v>ข้อมูลไม่ถูกต้อง</v>
      </c>
      <c r="U306" s="149" t="str">
        <f>IF(ISNUMBER(R306),
IF(H$2=ตัวเลือก!A$30,"ยังไม่บันทึกข้อมูล",R306*0.47),"ข้อมูลไม่ถูกต้อง")</f>
        <v>ข้อมูลไม่ถูกต้อง</v>
      </c>
      <c r="V306" s="149" t="str">
        <f>IF(ISNUMBER(S306),
IF(H$2=ตัวเลือก!A$30,"ยังไม่บันทึกข้อมูล",S306*0.47),"ข้อมูลไม่ถูกต้อง")</f>
        <v>ข้อมูลไม่ถูกต้อง</v>
      </c>
      <c r="W306" s="149" t="str">
        <f t="shared" si="39"/>
        <v>ข้อมูลไม่ถูกต้อง</v>
      </c>
      <c r="X306" s="148" t="str">
        <f t="shared" si="40"/>
        <v>ข้อมูลไม่ถูกต้อง</v>
      </c>
      <c r="Y306" s="38"/>
      <c r="Z306" s="38"/>
      <c r="AA306" s="38"/>
    </row>
    <row r="307" spans="1:27" ht="24" customHeight="1" x14ac:dyDescent="0.45">
      <c r="A307" s="289">
        <v>302</v>
      </c>
      <c r="B307" s="289"/>
      <c r="C307" s="289"/>
      <c r="D307" s="289"/>
      <c r="E307" s="289"/>
      <c r="F307" s="293"/>
      <c r="G307" s="293"/>
      <c r="H307" s="291"/>
      <c r="I307" s="289"/>
      <c r="J307" s="292" t="str">
        <f t="shared" si="41"/>
        <v>รอข้อมูลคอลัมน์ H</v>
      </c>
      <c r="K307" s="291"/>
      <c r="L307" s="291"/>
      <c r="M307" s="291"/>
      <c r="N307" s="196" t="str" cm="1">
        <f t="array" ref="N307">IF(AND(K307:M307=""),"ยังไม่บันทึกข้อมูล",
IF(M307&lt;&gt;"",
IF(M307&gt;=1.3,M307,"เป็นไม้พุ่ม"),
IF(K307+L307&gt;=1.3,K307+L307,"เป็นไม้พุ่ม")))</f>
        <v>ยังไม่บันทึกข้อมูล</v>
      </c>
      <c r="O307" s="149" t="str">
        <f t="shared" si="34"/>
        <v>ข้อมูลไม่ถูกต้อง</v>
      </c>
      <c r="P307" s="149" t="str">
        <f t="shared" si="35"/>
        <v>ข้อมูลไม่ถูกต้อง</v>
      </c>
      <c r="Q307" s="149" t="str">
        <f t="shared" si="36"/>
        <v>ข้อมูลไม่ถูกต้อง</v>
      </c>
      <c r="R307" s="149" t="str">
        <f t="shared" si="37"/>
        <v>ข้อมูลไม่ถูกต้อง</v>
      </c>
      <c r="S307" s="149" t="str">
        <f>IF(ISNUMBER(R307),
IF(H$2=ตัวเลือก!A$30,"ยังไม่บันทึกข้อมูล",R307*0.27),"ข้อมูลไม่ถูกต้อง")</f>
        <v>ข้อมูลไม่ถูกต้อง</v>
      </c>
      <c r="T307" s="149" t="str">
        <f t="shared" si="38"/>
        <v>ข้อมูลไม่ถูกต้อง</v>
      </c>
      <c r="U307" s="149" t="str">
        <f>IF(ISNUMBER(R307),
IF(H$2=ตัวเลือก!A$30,"ยังไม่บันทึกข้อมูล",R307*0.47),"ข้อมูลไม่ถูกต้อง")</f>
        <v>ข้อมูลไม่ถูกต้อง</v>
      </c>
      <c r="V307" s="149" t="str">
        <f>IF(ISNUMBER(S307),
IF(H$2=ตัวเลือก!A$30,"ยังไม่บันทึกข้อมูล",S307*0.47),"ข้อมูลไม่ถูกต้อง")</f>
        <v>ข้อมูลไม่ถูกต้อง</v>
      </c>
      <c r="W307" s="149" t="str">
        <f t="shared" si="39"/>
        <v>ข้อมูลไม่ถูกต้อง</v>
      </c>
      <c r="X307" s="148" t="str">
        <f t="shared" si="40"/>
        <v>ข้อมูลไม่ถูกต้อง</v>
      </c>
      <c r="Y307" s="38"/>
      <c r="Z307" s="38"/>
      <c r="AA307" s="38"/>
    </row>
    <row r="308" spans="1:27" ht="24" customHeight="1" x14ac:dyDescent="0.45">
      <c r="A308" s="289">
        <v>303</v>
      </c>
      <c r="B308" s="289"/>
      <c r="C308" s="289"/>
      <c r="D308" s="289"/>
      <c r="E308" s="289"/>
      <c r="F308" s="293"/>
      <c r="G308" s="293"/>
      <c r="H308" s="291"/>
      <c r="I308" s="289"/>
      <c r="J308" s="292" t="str">
        <f t="shared" si="41"/>
        <v>รอข้อมูลคอลัมน์ H</v>
      </c>
      <c r="K308" s="291"/>
      <c r="L308" s="291"/>
      <c r="M308" s="291"/>
      <c r="N308" s="196" t="str" cm="1">
        <f t="array" ref="N308">IF(AND(K308:M308=""),"ยังไม่บันทึกข้อมูล",
IF(M308&lt;&gt;"",
IF(M308&gt;=1.3,M308,"เป็นไม้พุ่ม"),
IF(K308+L308&gt;=1.3,K308+L308,"เป็นไม้พุ่ม")))</f>
        <v>ยังไม่บันทึกข้อมูล</v>
      </c>
      <c r="O308" s="149" t="str">
        <f t="shared" si="34"/>
        <v>ข้อมูลไม่ถูกต้อง</v>
      </c>
      <c r="P308" s="149" t="str">
        <f t="shared" si="35"/>
        <v>ข้อมูลไม่ถูกต้อง</v>
      </c>
      <c r="Q308" s="149" t="str">
        <f t="shared" si="36"/>
        <v>ข้อมูลไม่ถูกต้อง</v>
      </c>
      <c r="R308" s="149" t="str">
        <f t="shared" si="37"/>
        <v>ข้อมูลไม่ถูกต้อง</v>
      </c>
      <c r="S308" s="149" t="str">
        <f>IF(ISNUMBER(R308),
IF(H$2=ตัวเลือก!A$30,"ยังไม่บันทึกข้อมูล",R308*0.27),"ข้อมูลไม่ถูกต้อง")</f>
        <v>ข้อมูลไม่ถูกต้อง</v>
      </c>
      <c r="T308" s="149" t="str">
        <f t="shared" si="38"/>
        <v>ข้อมูลไม่ถูกต้อง</v>
      </c>
      <c r="U308" s="149" t="str">
        <f>IF(ISNUMBER(R308),
IF(H$2=ตัวเลือก!A$30,"ยังไม่บันทึกข้อมูล",R308*0.47),"ข้อมูลไม่ถูกต้อง")</f>
        <v>ข้อมูลไม่ถูกต้อง</v>
      </c>
      <c r="V308" s="149" t="str">
        <f>IF(ISNUMBER(S308),
IF(H$2=ตัวเลือก!A$30,"ยังไม่บันทึกข้อมูล",S308*0.47),"ข้อมูลไม่ถูกต้อง")</f>
        <v>ข้อมูลไม่ถูกต้อง</v>
      </c>
      <c r="W308" s="149" t="str">
        <f t="shared" si="39"/>
        <v>ข้อมูลไม่ถูกต้อง</v>
      </c>
      <c r="X308" s="148" t="str">
        <f t="shared" si="40"/>
        <v>ข้อมูลไม่ถูกต้อง</v>
      </c>
      <c r="Y308" s="38"/>
      <c r="Z308" s="38"/>
      <c r="AA308" s="38"/>
    </row>
    <row r="309" spans="1:27" ht="24" customHeight="1" x14ac:dyDescent="0.45">
      <c r="A309" s="289">
        <v>304</v>
      </c>
      <c r="B309" s="289"/>
      <c r="C309" s="289"/>
      <c r="D309" s="289"/>
      <c r="E309" s="289"/>
      <c r="F309" s="293"/>
      <c r="G309" s="293"/>
      <c r="H309" s="291"/>
      <c r="I309" s="289"/>
      <c r="J309" s="292" t="str">
        <f t="shared" si="41"/>
        <v>รอข้อมูลคอลัมน์ H</v>
      </c>
      <c r="K309" s="291"/>
      <c r="L309" s="291"/>
      <c r="M309" s="291"/>
      <c r="N309" s="196" t="str" cm="1">
        <f t="array" ref="N309">IF(AND(K309:M309=""),"ยังไม่บันทึกข้อมูล",
IF(M309&lt;&gt;"",
IF(M309&gt;=1.3,M309,"เป็นไม้พุ่ม"),
IF(K309+L309&gt;=1.3,K309+L309,"เป็นไม้พุ่ม")))</f>
        <v>ยังไม่บันทึกข้อมูล</v>
      </c>
      <c r="O309" s="149" t="str">
        <f t="shared" si="34"/>
        <v>ข้อมูลไม่ถูกต้อง</v>
      </c>
      <c r="P309" s="149" t="str">
        <f t="shared" si="35"/>
        <v>ข้อมูลไม่ถูกต้อง</v>
      </c>
      <c r="Q309" s="149" t="str">
        <f t="shared" si="36"/>
        <v>ข้อมูลไม่ถูกต้อง</v>
      </c>
      <c r="R309" s="149" t="str">
        <f t="shared" si="37"/>
        <v>ข้อมูลไม่ถูกต้อง</v>
      </c>
      <c r="S309" s="149" t="str">
        <f>IF(ISNUMBER(R309),
IF(H$2=ตัวเลือก!A$30,"ยังไม่บันทึกข้อมูล",R309*0.27),"ข้อมูลไม่ถูกต้อง")</f>
        <v>ข้อมูลไม่ถูกต้อง</v>
      </c>
      <c r="T309" s="149" t="str">
        <f t="shared" si="38"/>
        <v>ข้อมูลไม่ถูกต้อง</v>
      </c>
      <c r="U309" s="149" t="str">
        <f>IF(ISNUMBER(R309),
IF(H$2=ตัวเลือก!A$30,"ยังไม่บันทึกข้อมูล",R309*0.47),"ข้อมูลไม่ถูกต้อง")</f>
        <v>ข้อมูลไม่ถูกต้อง</v>
      </c>
      <c r="V309" s="149" t="str">
        <f>IF(ISNUMBER(S309),
IF(H$2=ตัวเลือก!A$30,"ยังไม่บันทึกข้อมูล",S309*0.47),"ข้อมูลไม่ถูกต้อง")</f>
        <v>ข้อมูลไม่ถูกต้อง</v>
      </c>
      <c r="W309" s="149" t="str">
        <f t="shared" si="39"/>
        <v>ข้อมูลไม่ถูกต้อง</v>
      </c>
      <c r="X309" s="148" t="str">
        <f t="shared" si="40"/>
        <v>ข้อมูลไม่ถูกต้อง</v>
      </c>
      <c r="Y309" s="38"/>
      <c r="Z309" s="38"/>
      <c r="AA309" s="38"/>
    </row>
    <row r="310" spans="1:27" ht="24" customHeight="1" x14ac:dyDescent="0.45">
      <c r="A310" s="289">
        <v>305</v>
      </c>
      <c r="B310" s="289"/>
      <c r="C310" s="289"/>
      <c r="D310" s="289"/>
      <c r="E310" s="289"/>
      <c r="F310" s="293"/>
      <c r="G310" s="293"/>
      <c r="H310" s="291"/>
      <c r="I310" s="289"/>
      <c r="J310" s="292" t="str">
        <f t="shared" si="41"/>
        <v>รอข้อมูลคอลัมน์ H</v>
      </c>
      <c r="K310" s="291"/>
      <c r="L310" s="291"/>
      <c r="M310" s="291"/>
      <c r="N310" s="196" t="str" cm="1">
        <f t="array" ref="N310">IF(AND(K310:M310=""),"ยังไม่บันทึกข้อมูล",
IF(M310&lt;&gt;"",
IF(M310&gt;=1.3,M310,"เป็นไม้พุ่ม"),
IF(K310+L310&gt;=1.3,K310+L310,"เป็นไม้พุ่ม")))</f>
        <v>ยังไม่บันทึกข้อมูล</v>
      </c>
      <c r="O310" s="149" t="str">
        <f t="shared" si="34"/>
        <v>ข้อมูลไม่ถูกต้อง</v>
      </c>
      <c r="P310" s="149" t="str">
        <f t="shared" si="35"/>
        <v>ข้อมูลไม่ถูกต้อง</v>
      </c>
      <c r="Q310" s="149" t="str">
        <f t="shared" si="36"/>
        <v>ข้อมูลไม่ถูกต้อง</v>
      </c>
      <c r="R310" s="149" t="str">
        <f t="shared" si="37"/>
        <v>ข้อมูลไม่ถูกต้อง</v>
      </c>
      <c r="S310" s="149" t="str">
        <f>IF(ISNUMBER(R310),
IF(H$2=ตัวเลือก!A$30,"ยังไม่บันทึกข้อมูล",R310*0.27),"ข้อมูลไม่ถูกต้อง")</f>
        <v>ข้อมูลไม่ถูกต้อง</v>
      </c>
      <c r="T310" s="149" t="str">
        <f t="shared" si="38"/>
        <v>ข้อมูลไม่ถูกต้อง</v>
      </c>
      <c r="U310" s="149" t="str">
        <f>IF(ISNUMBER(R310),
IF(H$2=ตัวเลือก!A$30,"ยังไม่บันทึกข้อมูล",R310*0.47),"ข้อมูลไม่ถูกต้อง")</f>
        <v>ข้อมูลไม่ถูกต้อง</v>
      </c>
      <c r="V310" s="149" t="str">
        <f>IF(ISNUMBER(S310),
IF(H$2=ตัวเลือก!A$30,"ยังไม่บันทึกข้อมูล",S310*0.47),"ข้อมูลไม่ถูกต้อง")</f>
        <v>ข้อมูลไม่ถูกต้อง</v>
      </c>
      <c r="W310" s="149" t="str">
        <f t="shared" si="39"/>
        <v>ข้อมูลไม่ถูกต้อง</v>
      </c>
      <c r="X310" s="148" t="str">
        <f t="shared" si="40"/>
        <v>ข้อมูลไม่ถูกต้อง</v>
      </c>
      <c r="Y310" s="38"/>
      <c r="Z310" s="38"/>
      <c r="AA310" s="38"/>
    </row>
    <row r="311" spans="1:27" ht="24" customHeight="1" x14ac:dyDescent="0.45">
      <c r="A311" s="289">
        <v>306</v>
      </c>
      <c r="B311" s="289"/>
      <c r="C311" s="289"/>
      <c r="D311" s="289"/>
      <c r="E311" s="289"/>
      <c r="F311" s="293"/>
      <c r="G311" s="293"/>
      <c r="H311" s="291"/>
      <c r="I311" s="289"/>
      <c r="J311" s="292" t="str">
        <f t="shared" si="41"/>
        <v>รอข้อมูลคอลัมน์ H</v>
      </c>
      <c r="K311" s="291"/>
      <c r="L311" s="291"/>
      <c r="M311" s="291"/>
      <c r="N311" s="196" t="str" cm="1">
        <f t="array" ref="N311">IF(AND(K311:M311=""),"ยังไม่บันทึกข้อมูล",
IF(M311&lt;&gt;"",
IF(M311&gt;=1.3,M311,"เป็นไม้พุ่ม"),
IF(K311+L311&gt;=1.3,K311+L311,"เป็นไม้พุ่ม")))</f>
        <v>ยังไม่บันทึกข้อมูล</v>
      </c>
      <c r="O311" s="149" t="str">
        <f t="shared" si="34"/>
        <v>ข้อมูลไม่ถูกต้อง</v>
      </c>
      <c r="P311" s="149" t="str">
        <f t="shared" si="35"/>
        <v>ข้อมูลไม่ถูกต้อง</v>
      </c>
      <c r="Q311" s="149" t="str">
        <f t="shared" si="36"/>
        <v>ข้อมูลไม่ถูกต้อง</v>
      </c>
      <c r="R311" s="149" t="str">
        <f t="shared" si="37"/>
        <v>ข้อมูลไม่ถูกต้อง</v>
      </c>
      <c r="S311" s="149" t="str">
        <f>IF(ISNUMBER(R311),
IF(H$2=ตัวเลือก!A$30,"ยังไม่บันทึกข้อมูล",R311*0.27),"ข้อมูลไม่ถูกต้อง")</f>
        <v>ข้อมูลไม่ถูกต้อง</v>
      </c>
      <c r="T311" s="149" t="str">
        <f t="shared" si="38"/>
        <v>ข้อมูลไม่ถูกต้อง</v>
      </c>
      <c r="U311" s="149" t="str">
        <f>IF(ISNUMBER(R311),
IF(H$2=ตัวเลือก!A$30,"ยังไม่บันทึกข้อมูล",R311*0.47),"ข้อมูลไม่ถูกต้อง")</f>
        <v>ข้อมูลไม่ถูกต้อง</v>
      </c>
      <c r="V311" s="149" t="str">
        <f>IF(ISNUMBER(S311),
IF(H$2=ตัวเลือก!A$30,"ยังไม่บันทึกข้อมูล",S311*0.47),"ข้อมูลไม่ถูกต้อง")</f>
        <v>ข้อมูลไม่ถูกต้อง</v>
      </c>
      <c r="W311" s="149" t="str">
        <f t="shared" si="39"/>
        <v>ข้อมูลไม่ถูกต้อง</v>
      </c>
      <c r="X311" s="148" t="str">
        <f t="shared" si="40"/>
        <v>ข้อมูลไม่ถูกต้อง</v>
      </c>
      <c r="Y311" s="38"/>
      <c r="Z311" s="38"/>
      <c r="AA311" s="38"/>
    </row>
    <row r="312" spans="1:27" ht="24" customHeight="1" x14ac:dyDescent="0.45">
      <c r="A312" s="289">
        <v>307</v>
      </c>
      <c r="B312" s="289"/>
      <c r="C312" s="289"/>
      <c r="D312" s="289"/>
      <c r="E312" s="289"/>
      <c r="F312" s="293"/>
      <c r="G312" s="293"/>
      <c r="H312" s="291"/>
      <c r="I312" s="289"/>
      <c r="J312" s="292" t="str">
        <f t="shared" si="41"/>
        <v>รอข้อมูลคอลัมน์ H</v>
      </c>
      <c r="K312" s="291"/>
      <c r="L312" s="291"/>
      <c r="M312" s="291"/>
      <c r="N312" s="196" t="str" cm="1">
        <f t="array" ref="N312">IF(AND(K312:M312=""),"ยังไม่บันทึกข้อมูล",
IF(M312&lt;&gt;"",
IF(M312&gt;=1.3,M312,"เป็นไม้พุ่ม"),
IF(K312+L312&gt;=1.3,K312+L312,"เป็นไม้พุ่ม")))</f>
        <v>ยังไม่บันทึกข้อมูล</v>
      </c>
      <c r="O312" s="149" t="str">
        <f t="shared" si="34"/>
        <v>ข้อมูลไม่ถูกต้อง</v>
      </c>
      <c r="P312" s="149" t="str">
        <f t="shared" si="35"/>
        <v>ข้อมูลไม่ถูกต้อง</v>
      </c>
      <c r="Q312" s="149" t="str">
        <f t="shared" si="36"/>
        <v>ข้อมูลไม่ถูกต้อง</v>
      </c>
      <c r="R312" s="149" t="str">
        <f t="shared" si="37"/>
        <v>ข้อมูลไม่ถูกต้อง</v>
      </c>
      <c r="S312" s="149" t="str">
        <f>IF(ISNUMBER(R312),
IF(H$2=ตัวเลือก!A$30,"ยังไม่บันทึกข้อมูล",R312*0.27),"ข้อมูลไม่ถูกต้อง")</f>
        <v>ข้อมูลไม่ถูกต้อง</v>
      </c>
      <c r="T312" s="149" t="str">
        <f t="shared" si="38"/>
        <v>ข้อมูลไม่ถูกต้อง</v>
      </c>
      <c r="U312" s="149" t="str">
        <f>IF(ISNUMBER(R312),
IF(H$2=ตัวเลือก!A$30,"ยังไม่บันทึกข้อมูล",R312*0.47),"ข้อมูลไม่ถูกต้อง")</f>
        <v>ข้อมูลไม่ถูกต้อง</v>
      </c>
      <c r="V312" s="149" t="str">
        <f>IF(ISNUMBER(S312),
IF(H$2=ตัวเลือก!A$30,"ยังไม่บันทึกข้อมูล",S312*0.47),"ข้อมูลไม่ถูกต้อง")</f>
        <v>ข้อมูลไม่ถูกต้อง</v>
      </c>
      <c r="W312" s="149" t="str">
        <f t="shared" si="39"/>
        <v>ข้อมูลไม่ถูกต้อง</v>
      </c>
      <c r="X312" s="148" t="str">
        <f t="shared" si="40"/>
        <v>ข้อมูลไม่ถูกต้อง</v>
      </c>
      <c r="Y312" s="38"/>
      <c r="Z312" s="38"/>
      <c r="AA312" s="38"/>
    </row>
    <row r="313" spans="1:27" ht="24" customHeight="1" x14ac:dyDescent="0.45">
      <c r="A313" s="289">
        <v>308</v>
      </c>
      <c r="B313" s="289"/>
      <c r="C313" s="289"/>
      <c r="D313" s="289"/>
      <c r="E313" s="289"/>
      <c r="F313" s="293"/>
      <c r="G313" s="293"/>
      <c r="H313" s="291"/>
      <c r="I313" s="289"/>
      <c r="J313" s="292" t="str">
        <f t="shared" si="41"/>
        <v>รอข้อมูลคอลัมน์ H</v>
      </c>
      <c r="K313" s="291"/>
      <c r="L313" s="291"/>
      <c r="M313" s="291"/>
      <c r="N313" s="196" t="str" cm="1">
        <f t="array" ref="N313">IF(AND(K313:M313=""),"ยังไม่บันทึกข้อมูล",
IF(M313&lt;&gt;"",
IF(M313&gt;=1.3,M313,"เป็นไม้พุ่ม"),
IF(K313+L313&gt;=1.3,K313+L313,"เป็นไม้พุ่ม")))</f>
        <v>ยังไม่บันทึกข้อมูล</v>
      </c>
      <c r="O313" s="149" t="str">
        <f t="shared" si="34"/>
        <v>ข้อมูลไม่ถูกต้อง</v>
      </c>
      <c r="P313" s="149" t="str">
        <f t="shared" si="35"/>
        <v>ข้อมูลไม่ถูกต้อง</v>
      </c>
      <c r="Q313" s="149" t="str">
        <f t="shared" si="36"/>
        <v>ข้อมูลไม่ถูกต้อง</v>
      </c>
      <c r="R313" s="149" t="str">
        <f t="shared" si="37"/>
        <v>ข้อมูลไม่ถูกต้อง</v>
      </c>
      <c r="S313" s="149" t="str">
        <f>IF(ISNUMBER(R313),
IF(H$2=ตัวเลือก!A$30,"ยังไม่บันทึกข้อมูล",R313*0.27),"ข้อมูลไม่ถูกต้อง")</f>
        <v>ข้อมูลไม่ถูกต้อง</v>
      </c>
      <c r="T313" s="149" t="str">
        <f t="shared" si="38"/>
        <v>ข้อมูลไม่ถูกต้อง</v>
      </c>
      <c r="U313" s="149" t="str">
        <f>IF(ISNUMBER(R313),
IF(H$2=ตัวเลือก!A$30,"ยังไม่บันทึกข้อมูล",R313*0.47),"ข้อมูลไม่ถูกต้อง")</f>
        <v>ข้อมูลไม่ถูกต้อง</v>
      </c>
      <c r="V313" s="149" t="str">
        <f>IF(ISNUMBER(S313),
IF(H$2=ตัวเลือก!A$30,"ยังไม่บันทึกข้อมูล",S313*0.47),"ข้อมูลไม่ถูกต้อง")</f>
        <v>ข้อมูลไม่ถูกต้อง</v>
      </c>
      <c r="W313" s="149" t="str">
        <f t="shared" si="39"/>
        <v>ข้อมูลไม่ถูกต้อง</v>
      </c>
      <c r="X313" s="148" t="str">
        <f t="shared" si="40"/>
        <v>ข้อมูลไม่ถูกต้อง</v>
      </c>
      <c r="Y313" s="38"/>
      <c r="Z313" s="38"/>
      <c r="AA313" s="38"/>
    </row>
    <row r="314" spans="1:27" ht="24" customHeight="1" x14ac:dyDescent="0.45">
      <c r="A314" s="289">
        <v>309</v>
      </c>
      <c r="B314" s="289"/>
      <c r="C314" s="289"/>
      <c r="D314" s="289"/>
      <c r="E314" s="289"/>
      <c r="F314" s="293"/>
      <c r="G314" s="293"/>
      <c r="H314" s="291"/>
      <c r="I314" s="289"/>
      <c r="J314" s="292" t="str">
        <f t="shared" si="41"/>
        <v>รอข้อมูลคอลัมน์ H</v>
      </c>
      <c r="K314" s="291"/>
      <c r="L314" s="291"/>
      <c r="M314" s="291"/>
      <c r="N314" s="196" t="str" cm="1">
        <f t="array" ref="N314">IF(AND(K314:M314=""),"ยังไม่บันทึกข้อมูล",
IF(M314&lt;&gt;"",
IF(M314&gt;=1.3,M314,"เป็นไม้พุ่ม"),
IF(K314+L314&gt;=1.3,K314+L314,"เป็นไม้พุ่ม")))</f>
        <v>ยังไม่บันทึกข้อมูล</v>
      </c>
      <c r="O314" s="149" t="str">
        <f t="shared" si="34"/>
        <v>ข้อมูลไม่ถูกต้อง</v>
      </c>
      <c r="P314" s="149" t="str">
        <f t="shared" si="35"/>
        <v>ข้อมูลไม่ถูกต้อง</v>
      </c>
      <c r="Q314" s="149" t="str">
        <f t="shared" si="36"/>
        <v>ข้อมูลไม่ถูกต้อง</v>
      </c>
      <c r="R314" s="149" t="str">
        <f t="shared" si="37"/>
        <v>ข้อมูลไม่ถูกต้อง</v>
      </c>
      <c r="S314" s="149" t="str">
        <f>IF(ISNUMBER(R314),
IF(H$2=ตัวเลือก!A$30,"ยังไม่บันทึกข้อมูล",R314*0.27),"ข้อมูลไม่ถูกต้อง")</f>
        <v>ข้อมูลไม่ถูกต้อง</v>
      </c>
      <c r="T314" s="149" t="str">
        <f t="shared" si="38"/>
        <v>ข้อมูลไม่ถูกต้อง</v>
      </c>
      <c r="U314" s="149" t="str">
        <f>IF(ISNUMBER(R314),
IF(H$2=ตัวเลือก!A$30,"ยังไม่บันทึกข้อมูล",R314*0.47),"ข้อมูลไม่ถูกต้อง")</f>
        <v>ข้อมูลไม่ถูกต้อง</v>
      </c>
      <c r="V314" s="149" t="str">
        <f>IF(ISNUMBER(S314),
IF(H$2=ตัวเลือก!A$30,"ยังไม่บันทึกข้อมูล",S314*0.47),"ข้อมูลไม่ถูกต้อง")</f>
        <v>ข้อมูลไม่ถูกต้อง</v>
      </c>
      <c r="W314" s="149" t="str">
        <f t="shared" si="39"/>
        <v>ข้อมูลไม่ถูกต้อง</v>
      </c>
      <c r="X314" s="148" t="str">
        <f t="shared" si="40"/>
        <v>ข้อมูลไม่ถูกต้อง</v>
      </c>
      <c r="Y314" s="38"/>
      <c r="Z314" s="38"/>
      <c r="AA314" s="38"/>
    </row>
    <row r="315" spans="1:27" ht="24" customHeight="1" x14ac:dyDescent="0.45">
      <c r="A315" s="289">
        <v>310</v>
      </c>
      <c r="B315" s="289"/>
      <c r="C315" s="289"/>
      <c r="D315" s="289"/>
      <c r="E315" s="289"/>
      <c r="F315" s="293"/>
      <c r="G315" s="293"/>
      <c r="H315" s="291"/>
      <c r="I315" s="289"/>
      <c r="J315" s="292" t="str">
        <f t="shared" si="41"/>
        <v>รอข้อมูลคอลัมน์ H</v>
      </c>
      <c r="K315" s="291"/>
      <c r="L315" s="291"/>
      <c r="M315" s="291"/>
      <c r="N315" s="196" t="str" cm="1">
        <f t="array" ref="N315">IF(AND(K315:M315=""),"ยังไม่บันทึกข้อมูล",
IF(M315&lt;&gt;"",
IF(M315&gt;=1.3,M315,"เป็นไม้พุ่ม"),
IF(K315+L315&gt;=1.3,K315+L315,"เป็นไม้พุ่ม")))</f>
        <v>ยังไม่บันทึกข้อมูล</v>
      </c>
      <c r="O315" s="149" t="str">
        <f t="shared" si="34"/>
        <v>ข้อมูลไม่ถูกต้อง</v>
      </c>
      <c r="P315" s="149" t="str">
        <f t="shared" si="35"/>
        <v>ข้อมูลไม่ถูกต้อง</v>
      </c>
      <c r="Q315" s="149" t="str">
        <f t="shared" si="36"/>
        <v>ข้อมูลไม่ถูกต้อง</v>
      </c>
      <c r="R315" s="149" t="str">
        <f t="shared" si="37"/>
        <v>ข้อมูลไม่ถูกต้อง</v>
      </c>
      <c r="S315" s="149" t="str">
        <f>IF(ISNUMBER(R315),
IF(H$2=ตัวเลือก!A$30,"ยังไม่บันทึกข้อมูล",R315*0.27),"ข้อมูลไม่ถูกต้อง")</f>
        <v>ข้อมูลไม่ถูกต้อง</v>
      </c>
      <c r="T315" s="149" t="str">
        <f t="shared" si="38"/>
        <v>ข้อมูลไม่ถูกต้อง</v>
      </c>
      <c r="U315" s="149" t="str">
        <f>IF(ISNUMBER(R315),
IF(H$2=ตัวเลือก!A$30,"ยังไม่บันทึกข้อมูล",R315*0.47),"ข้อมูลไม่ถูกต้อง")</f>
        <v>ข้อมูลไม่ถูกต้อง</v>
      </c>
      <c r="V315" s="149" t="str">
        <f>IF(ISNUMBER(S315),
IF(H$2=ตัวเลือก!A$30,"ยังไม่บันทึกข้อมูล",S315*0.47),"ข้อมูลไม่ถูกต้อง")</f>
        <v>ข้อมูลไม่ถูกต้อง</v>
      </c>
      <c r="W315" s="149" t="str">
        <f t="shared" si="39"/>
        <v>ข้อมูลไม่ถูกต้อง</v>
      </c>
      <c r="X315" s="148" t="str">
        <f t="shared" si="40"/>
        <v>ข้อมูลไม่ถูกต้อง</v>
      </c>
      <c r="Y315" s="38"/>
      <c r="Z315" s="38"/>
      <c r="AA315" s="38"/>
    </row>
    <row r="316" spans="1:27" ht="24" customHeight="1" x14ac:dyDescent="0.45">
      <c r="A316" s="289">
        <v>311</v>
      </c>
      <c r="B316" s="289"/>
      <c r="C316" s="289"/>
      <c r="D316" s="289"/>
      <c r="E316" s="289"/>
      <c r="F316" s="293"/>
      <c r="G316" s="293"/>
      <c r="H316" s="291"/>
      <c r="I316" s="289"/>
      <c r="J316" s="292" t="str">
        <f t="shared" si="41"/>
        <v>รอข้อมูลคอลัมน์ H</v>
      </c>
      <c r="K316" s="291"/>
      <c r="L316" s="291"/>
      <c r="M316" s="291"/>
      <c r="N316" s="196" t="str" cm="1">
        <f t="array" ref="N316">IF(AND(K316:M316=""),"ยังไม่บันทึกข้อมูล",
IF(M316&lt;&gt;"",
IF(M316&gt;=1.3,M316,"เป็นไม้พุ่ม"),
IF(K316+L316&gt;=1.3,K316+L316,"เป็นไม้พุ่ม")))</f>
        <v>ยังไม่บันทึกข้อมูล</v>
      </c>
      <c r="O316" s="149" t="str">
        <f t="shared" si="34"/>
        <v>ข้อมูลไม่ถูกต้อง</v>
      </c>
      <c r="P316" s="149" t="str">
        <f t="shared" si="35"/>
        <v>ข้อมูลไม่ถูกต้อง</v>
      </c>
      <c r="Q316" s="149" t="str">
        <f t="shared" si="36"/>
        <v>ข้อมูลไม่ถูกต้อง</v>
      </c>
      <c r="R316" s="149" t="str">
        <f t="shared" si="37"/>
        <v>ข้อมูลไม่ถูกต้อง</v>
      </c>
      <c r="S316" s="149" t="str">
        <f>IF(ISNUMBER(R316),
IF(H$2=ตัวเลือก!A$30,"ยังไม่บันทึกข้อมูล",R316*0.27),"ข้อมูลไม่ถูกต้อง")</f>
        <v>ข้อมูลไม่ถูกต้อง</v>
      </c>
      <c r="T316" s="149" t="str">
        <f t="shared" si="38"/>
        <v>ข้อมูลไม่ถูกต้อง</v>
      </c>
      <c r="U316" s="149" t="str">
        <f>IF(ISNUMBER(R316),
IF(H$2=ตัวเลือก!A$30,"ยังไม่บันทึกข้อมูล",R316*0.47),"ข้อมูลไม่ถูกต้อง")</f>
        <v>ข้อมูลไม่ถูกต้อง</v>
      </c>
      <c r="V316" s="149" t="str">
        <f>IF(ISNUMBER(S316),
IF(H$2=ตัวเลือก!A$30,"ยังไม่บันทึกข้อมูล",S316*0.47),"ข้อมูลไม่ถูกต้อง")</f>
        <v>ข้อมูลไม่ถูกต้อง</v>
      </c>
      <c r="W316" s="149" t="str">
        <f t="shared" si="39"/>
        <v>ข้อมูลไม่ถูกต้อง</v>
      </c>
      <c r="X316" s="148" t="str">
        <f t="shared" si="40"/>
        <v>ข้อมูลไม่ถูกต้อง</v>
      </c>
      <c r="Y316" s="38"/>
      <c r="Z316" s="38"/>
      <c r="AA316" s="38"/>
    </row>
    <row r="317" spans="1:27" ht="24" customHeight="1" x14ac:dyDescent="0.45">
      <c r="A317" s="289">
        <v>312</v>
      </c>
      <c r="B317" s="289"/>
      <c r="C317" s="289"/>
      <c r="D317" s="289"/>
      <c r="E317" s="289"/>
      <c r="F317" s="293"/>
      <c r="G317" s="293"/>
      <c r="H317" s="291"/>
      <c r="I317" s="289"/>
      <c r="J317" s="292" t="str">
        <f t="shared" si="41"/>
        <v>รอข้อมูลคอลัมน์ H</v>
      </c>
      <c r="K317" s="291"/>
      <c r="L317" s="291"/>
      <c r="M317" s="291"/>
      <c r="N317" s="196" t="str" cm="1">
        <f t="array" ref="N317">IF(AND(K317:M317=""),"ยังไม่บันทึกข้อมูล",
IF(M317&lt;&gt;"",
IF(M317&gt;=1.3,M317,"เป็นไม้พุ่ม"),
IF(K317+L317&gt;=1.3,K317+L317,"เป็นไม้พุ่ม")))</f>
        <v>ยังไม่บันทึกข้อมูล</v>
      </c>
      <c r="O317" s="149" t="str">
        <f t="shared" si="34"/>
        <v>ข้อมูลไม่ถูกต้อง</v>
      </c>
      <c r="P317" s="149" t="str">
        <f t="shared" si="35"/>
        <v>ข้อมูลไม่ถูกต้อง</v>
      </c>
      <c r="Q317" s="149" t="str">
        <f t="shared" si="36"/>
        <v>ข้อมูลไม่ถูกต้อง</v>
      </c>
      <c r="R317" s="149" t="str">
        <f t="shared" si="37"/>
        <v>ข้อมูลไม่ถูกต้อง</v>
      </c>
      <c r="S317" s="149" t="str">
        <f>IF(ISNUMBER(R317),
IF(H$2=ตัวเลือก!A$30,"ยังไม่บันทึกข้อมูล",R317*0.27),"ข้อมูลไม่ถูกต้อง")</f>
        <v>ข้อมูลไม่ถูกต้อง</v>
      </c>
      <c r="T317" s="149" t="str">
        <f t="shared" si="38"/>
        <v>ข้อมูลไม่ถูกต้อง</v>
      </c>
      <c r="U317" s="149" t="str">
        <f>IF(ISNUMBER(R317),
IF(H$2=ตัวเลือก!A$30,"ยังไม่บันทึกข้อมูล",R317*0.47),"ข้อมูลไม่ถูกต้อง")</f>
        <v>ข้อมูลไม่ถูกต้อง</v>
      </c>
      <c r="V317" s="149" t="str">
        <f>IF(ISNUMBER(S317),
IF(H$2=ตัวเลือก!A$30,"ยังไม่บันทึกข้อมูล",S317*0.47),"ข้อมูลไม่ถูกต้อง")</f>
        <v>ข้อมูลไม่ถูกต้อง</v>
      </c>
      <c r="W317" s="149" t="str">
        <f t="shared" si="39"/>
        <v>ข้อมูลไม่ถูกต้อง</v>
      </c>
      <c r="X317" s="148" t="str">
        <f t="shared" si="40"/>
        <v>ข้อมูลไม่ถูกต้อง</v>
      </c>
      <c r="Y317" s="38"/>
      <c r="Z317" s="38"/>
      <c r="AA317" s="38"/>
    </row>
    <row r="318" spans="1:27" ht="24" customHeight="1" x14ac:dyDescent="0.45">
      <c r="A318" s="289">
        <v>313</v>
      </c>
      <c r="B318" s="289"/>
      <c r="C318" s="289"/>
      <c r="D318" s="289"/>
      <c r="E318" s="289"/>
      <c r="F318" s="293"/>
      <c r="G318" s="293"/>
      <c r="H318" s="291"/>
      <c r="I318" s="289"/>
      <c r="J318" s="292" t="str">
        <f t="shared" si="41"/>
        <v>รอข้อมูลคอลัมน์ H</v>
      </c>
      <c r="K318" s="291"/>
      <c r="L318" s="291"/>
      <c r="M318" s="291"/>
      <c r="N318" s="196" t="str" cm="1">
        <f t="array" ref="N318">IF(AND(K318:M318=""),"ยังไม่บันทึกข้อมูล",
IF(M318&lt;&gt;"",
IF(M318&gt;=1.3,M318,"เป็นไม้พุ่ม"),
IF(K318+L318&gt;=1.3,K318+L318,"เป็นไม้พุ่ม")))</f>
        <v>ยังไม่บันทึกข้อมูล</v>
      </c>
      <c r="O318" s="149" t="str">
        <f t="shared" si="34"/>
        <v>ข้อมูลไม่ถูกต้อง</v>
      </c>
      <c r="P318" s="149" t="str">
        <f t="shared" si="35"/>
        <v>ข้อมูลไม่ถูกต้อง</v>
      </c>
      <c r="Q318" s="149" t="str">
        <f t="shared" si="36"/>
        <v>ข้อมูลไม่ถูกต้อง</v>
      </c>
      <c r="R318" s="149" t="str">
        <f t="shared" si="37"/>
        <v>ข้อมูลไม่ถูกต้อง</v>
      </c>
      <c r="S318" s="149" t="str">
        <f>IF(ISNUMBER(R318),
IF(H$2=ตัวเลือก!A$30,"ยังไม่บันทึกข้อมูล",R318*0.27),"ข้อมูลไม่ถูกต้อง")</f>
        <v>ข้อมูลไม่ถูกต้อง</v>
      </c>
      <c r="T318" s="149" t="str">
        <f t="shared" si="38"/>
        <v>ข้อมูลไม่ถูกต้อง</v>
      </c>
      <c r="U318" s="149" t="str">
        <f>IF(ISNUMBER(R318),
IF(H$2=ตัวเลือก!A$30,"ยังไม่บันทึกข้อมูล",R318*0.47),"ข้อมูลไม่ถูกต้อง")</f>
        <v>ข้อมูลไม่ถูกต้อง</v>
      </c>
      <c r="V318" s="149" t="str">
        <f>IF(ISNUMBER(S318),
IF(H$2=ตัวเลือก!A$30,"ยังไม่บันทึกข้อมูล",S318*0.47),"ข้อมูลไม่ถูกต้อง")</f>
        <v>ข้อมูลไม่ถูกต้อง</v>
      </c>
      <c r="W318" s="149" t="str">
        <f t="shared" si="39"/>
        <v>ข้อมูลไม่ถูกต้อง</v>
      </c>
      <c r="X318" s="148" t="str">
        <f t="shared" si="40"/>
        <v>ข้อมูลไม่ถูกต้อง</v>
      </c>
      <c r="Y318" s="38"/>
      <c r="Z318" s="38"/>
      <c r="AA318" s="38"/>
    </row>
    <row r="319" spans="1:27" ht="24" customHeight="1" x14ac:dyDescent="0.45">
      <c r="A319" s="289">
        <v>314</v>
      </c>
      <c r="B319" s="289"/>
      <c r="C319" s="289"/>
      <c r="D319" s="289"/>
      <c r="E319" s="289"/>
      <c r="F319" s="293"/>
      <c r="G319" s="293"/>
      <c r="H319" s="291"/>
      <c r="I319" s="289"/>
      <c r="J319" s="292" t="str">
        <f t="shared" si="41"/>
        <v>รอข้อมูลคอลัมน์ H</v>
      </c>
      <c r="K319" s="291"/>
      <c r="L319" s="291"/>
      <c r="M319" s="291"/>
      <c r="N319" s="196" t="str" cm="1">
        <f t="array" ref="N319">IF(AND(K319:M319=""),"ยังไม่บันทึกข้อมูล",
IF(M319&lt;&gt;"",
IF(M319&gt;=1.3,M319,"เป็นไม้พุ่ม"),
IF(K319+L319&gt;=1.3,K319+L319,"เป็นไม้พุ่ม")))</f>
        <v>ยังไม่บันทึกข้อมูล</v>
      </c>
      <c r="O319" s="149" t="str">
        <f t="shared" si="34"/>
        <v>ข้อมูลไม่ถูกต้อง</v>
      </c>
      <c r="P319" s="149" t="str">
        <f t="shared" si="35"/>
        <v>ข้อมูลไม่ถูกต้อง</v>
      </c>
      <c r="Q319" s="149" t="str">
        <f t="shared" si="36"/>
        <v>ข้อมูลไม่ถูกต้อง</v>
      </c>
      <c r="R319" s="149" t="str">
        <f t="shared" si="37"/>
        <v>ข้อมูลไม่ถูกต้อง</v>
      </c>
      <c r="S319" s="149" t="str">
        <f>IF(ISNUMBER(R319),
IF(H$2=ตัวเลือก!A$30,"ยังไม่บันทึกข้อมูล",R319*0.27),"ข้อมูลไม่ถูกต้อง")</f>
        <v>ข้อมูลไม่ถูกต้อง</v>
      </c>
      <c r="T319" s="149" t="str">
        <f t="shared" si="38"/>
        <v>ข้อมูลไม่ถูกต้อง</v>
      </c>
      <c r="U319" s="149" t="str">
        <f>IF(ISNUMBER(R319),
IF(H$2=ตัวเลือก!A$30,"ยังไม่บันทึกข้อมูล",R319*0.47),"ข้อมูลไม่ถูกต้อง")</f>
        <v>ข้อมูลไม่ถูกต้อง</v>
      </c>
      <c r="V319" s="149" t="str">
        <f>IF(ISNUMBER(S319),
IF(H$2=ตัวเลือก!A$30,"ยังไม่บันทึกข้อมูล",S319*0.47),"ข้อมูลไม่ถูกต้อง")</f>
        <v>ข้อมูลไม่ถูกต้อง</v>
      </c>
      <c r="W319" s="149" t="str">
        <f t="shared" si="39"/>
        <v>ข้อมูลไม่ถูกต้อง</v>
      </c>
      <c r="X319" s="148" t="str">
        <f t="shared" si="40"/>
        <v>ข้อมูลไม่ถูกต้อง</v>
      </c>
      <c r="Y319" s="38"/>
      <c r="Z319" s="38"/>
      <c r="AA319" s="38"/>
    </row>
    <row r="320" spans="1:27" ht="24" customHeight="1" x14ac:dyDescent="0.45">
      <c r="A320" s="289">
        <v>315</v>
      </c>
      <c r="B320" s="289"/>
      <c r="C320" s="289"/>
      <c r="D320" s="289"/>
      <c r="E320" s="289"/>
      <c r="F320" s="293"/>
      <c r="G320" s="293"/>
      <c r="H320" s="291"/>
      <c r="I320" s="289"/>
      <c r="J320" s="292" t="str">
        <f t="shared" si="41"/>
        <v>รอข้อมูลคอลัมน์ H</v>
      </c>
      <c r="K320" s="291"/>
      <c r="L320" s="291"/>
      <c r="M320" s="291"/>
      <c r="N320" s="196" t="str" cm="1">
        <f t="array" ref="N320">IF(AND(K320:M320=""),"ยังไม่บันทึกข้อมูล",
IF(M320&lt;&gt;"",
IF(M320&gt;=1.3,M320,"เป็นไม้พุ่ม"),
IF(K320+L320&gt;=1.3,K320+L320,"เป็นไม้พุ่ม")))</f>
        <v>ยังไม่บันทึกข้อมูล</v>
      </c>
      <c r="O320" s="149" t="str">
        <f t="shared" si="34"/>
        <v>ข้อมูลไม่ถูกต้อง</v>
      </c>
      <c r="P320" s="149" t="str">
        <f t="shared" si="35"/>
        <v>ข้อมูลไม่ถูกต้อง</v>
      </c>
      <c r="Q320" s="149" t="str">
        <f t="shared" si="36"/>
        <v>ข้อมูลไม่ถูกต้อง</v>
      </c>
      <c r="R320" s="149" t="str">
        <f t="shared" si="37"/>
        <v>ข้อมูลไม่ถูกต้อง</v>
      </c>
      <c r="S320" s="149" t="str">
        <f>IF(ISNUMBER(R320),
IF(H$2=ตัวเลือก!A$30,"ยังไม่บันทึกข้อมูล",R320*0.27),"ข้อมูลไม่ถูกต้อง")</f>
        <v>ข้อมูลไม่ถูกต้อง</v>
      </c>
      <c r="T320" s="149" t="str">
        <f t="shared" si="38"/>
        <v>ข้อมูลไม่ถูกต้อง</v>
      </c>
      <c r="U320" s="149" t="str">
        <f>IF(ISNUMBER(R320),
IF(H$2=ตัวเลือก!A$30,"ยังไม่บันทึกข้อมูล",R320*0.47),"ข้อมูลไม่ถูกต้อง")</f>
        <v>ข้อมูลไม่ถูกต้อง</v>
      </c>
      <c r="V320" s="149" t="str">
        <f>IF(ISNUMBER(S320),
IF(H$2=ตัวเลือก!A$30,"ยังไม่บันทึกข้อมูล",S320*0.47),"ข้อมูลไม่ถูกต้อง")</f>
        <v>ข้อมูลไม่ถูกต้อง</v>
      </c>
      <c r="W320" s="149" t="str">
        <f t="shared" si="39"/>
        <v>ข้อมูลไม่ถูกต้อง</v>
      </c>
      <c r="X320" s="148" t="str">
        <f t="shared" si="40"/>
        <v>ข้อมูลไม่ถูกต้อง</v>
      </c>
      <c r="Y320" s="38"/>
      <c r="Z320" s="38"/>
      <c r="AA320" s="38"/>
    </row>
    <row r="321" spans="1:27" ht="24" customHeight="1" x14ac:dyDescent="0.45">
      <c r="A321" s="289">
        <v>316</v>
      </c>
      <c r="B321" s="289"/>
      <c r="C321" s="289"/>
      <c r="D321" s="289"/>
      <c r="E321" s="289"/>
      <c r="F321" s="293"/>
      <c r="G321" s="293"/>
      <c r="H321" s="291"/>
      <c r="I321" s="289"/>
      <c r="J321" s="292" t="str">
        <f t="shared" si="41"/>
        <v>รอข้อมูลคอลัมน์ H</v>
      </c>
      <c r="K321" s="291"/>
      <c r="L321" s="291"/>
      <c r="M321" s="291"/>
      <c r="N321" s="196" t="str" cm="1">
        <f t="array" ref="N321">IF(AND(K321:M321=""),"ยังไม่บันทึกข้อมูล",
IF(M321&lt;&gt;"",
IF(M321&gt;=1.3,M321,"เป็นไม้พุ่ม"),
IF(K321+L321&gt;=1.3,K321+L321,"เป็นไม้พุ่ม")))</f>
        <v>ยังไม่บันทึกข้อมูล</v>
      </c>
      <c r="O321" s="149" t="str">
        <f t="shared" si="34"/>
        <v>ข้อมูลไม่ถูกต้อง</v>
      </c>
      <c r="P321" s="149" t="str">
        <f t="shared" si="35"/>
        <v>ข้อมูลไม่ถูกต้อง</v>
      </c>
      <c r="Q321" s="149" t="str">
        <f t="shared" si="36"/>
        <v>ข้อมูลไม่ถูกต้อง</v>
      </c>
      <c r="R321" s="149" t="str">
        <f t="shared" si="37"/>
        <v>ข้อมูลไม่ถูกต้อง</v>
      </c>
      <c r="S321" s="149" t="str">
        <f>IF(ISNUMBER(R321),
IF(H$2=ตัวเลือก!A$30,"ยังไม่บันทึกข้อมูล",R321*0.27),"ข้อมูลไม่ถูกต้อง")</f>
        <v>ข้อมูลไม่ถูกต้อง</v>
      </c>
      <c r="T321" s="149" t="str">
        <f t="shared" si="38"/>
        <v>ข้อมูลไม่ถูกต้อง</v>
      </c>
      <c r="U321" s="149" t="str">
        <f>IF(ISNUMBER(R321),
IF(H$2=ตัวเลือก!A$30,"ยังไม่บันทึกข้อมูล",R321*0.47),"ข้อมูลไม่ถูกต้อง")</f>
        <v>ข้อมูลไม่ถูกต้อง</v>
      </c>
      <c r="V321" s="149" t="str">
        <f>IF(ISNUMBER(S321),
IF(H$2=ตัวเลือก!A$30,"ยังไม่บันทึกข้อมูล",S321*0.47),"ข้อมูลไม่ถูกต้อง")</f>
        <v>ข้อมูลไม่ถูกต้อง</v>
      </c>
      <c r="W321" s="149" t="str">
        <f t="shared" si="39"/>
        <v>ข้อมูลไม่ถูกต้อง</v>
      </c>
      <c r="X321" s="148" t="str">
        <f t="shared" si="40"/>
        <v>ข้อมูลไม่ถูกต้อง</v>
      </c>
      <c r="Y321" s="38"/>
      <c r="Z321" s="38"/>
      <c r="AA321" s="38"/>
    </row>
    <row r="322" spans="1:27" ht="24" customHeight="1" x14ac:dyDescent="0.45">
      <c r="A322" s="289">
        <v>317</v>
      </c>
      <c r="B322" s="289"/>
      <c r="C322" s="289"/>
      <c r="D322" s="289"/>
      <c r="E322" s="289"/>
      <c r="F322" s="293"/>
      <c r="G322" s="293"/>
      <c r="H322" s="291"/>
      <c r="I322" s="289"/>
      <c r="J322" s="292" t="str">
        <f t="shared" si="41"/>
        <v>รอข้อมูลคอลัมน์ H</v>
      </c>
      <c r="K322" s="291"/>
      <c r="L322" s="291"/>
      <c r="M322" s="291"/>
      <c r="N322" s="196" t="str" cm="1">
        <f t="array" ref="N322">IF(AND(K322:M322=""),"ยังไม่บันทึกข้อมูล",
IF(M322&lt;&gt;"",
IF(M322&gt;=1.3,M322,"เป็นไม้พุ่ม"),
IF(K322+L322&gt;=1.3,K322+L322,"เป็นไม้พุ่ม")))</f>
        <v>ยังไม่บันทึกข้อมูล</v>
      </c>
      <c r="O322" s="149" t="str">
        <f t="shared" si="34"/>
        <v>ข้อมูลไม่ถูกต้อง</v>
      </c>
      <c r="P322" s="149" t="str">
        <f t="shared" si="35"/>
        <v>ข้อมูลไม่ถูกต้อง</v>
      </c>
      <c r="Q322" s="149" t="str">
        <f t="shared" si="36"/>
        <v>ข้อมูลไม่ถูกต้อง</v>
      </c>
      <c r="R322" s="149" t="str">
        <f t="shared" si="37"/>
        <v>ข้อมูลไม่ถูกต้อง</v>
      </c>
      <c r="S322" s="149" t="str">
        <f>IF(ISNUMBER(R322),
IF(H$2=ตัวเลือก!A$30,"ยังไม่บันทึกข้อมูล",R322*0.27),"ข้อมูลไม่ถูกต้อง")</f>
        <v>ข้อมูลไม่ถูกต้อง</v>
      </c>
      <c r="T322" s="149" t="str">
        <f t="shared" si="38"/>
        <v>ข้อมูลไม่ถูกต้อง</v>
      </c>
      <c r="U322" s="149" t="str">
        <f>IF(ISNUMBER(R322),
IF(H$2=ตัวเลือก!A$30,"ยังไม่บันทึกข้อมูล",R322*0.47),"ข้อมูลไม่ถูกต้อง")</f>
        <v>ข้อมูลไม่ถูกต้อง</v>
      </c>
      <c r="V322" s="149" t="str">
        <f>IF(ISNUMBER(S322),
IF(H$2=ตัวเลือก!A$30,"ยังไม่บันทึกข้อมูล",S322*0.47),"ข้อมูลไม่ถูกต้อง")</f>
        <v>ข้อมูลไม่ถูกต้อง</v>
      </c>
      <c r="W322" s="149" t="str">
        <f t="shared" si="39"/>
        <v>ข้อมูลไม่ถูกต้อง</v>
      </c>
      <c r="X322" s="148" t="str">
        <f t="shared" si="40"/>
        <v>ข้อมูลไม่ถูกต้อง</v>
      </c>
      <c r="Y322" s="38"/>
      <c r="Z322" s="38"/>
      <c r="AA322" s="38"/>
    </row>
    <row r="323" spans="1:27" ht="24" customHeight="1" x14ac:dyDescent="0.45">
      <c r="A323" s="289">
        <v>318</v>
      </c>
      <c r="B323" s="289"/>
      <c r="C323" s="289"/>
      <c r="D323" s="289"/>
      <c r="E323" s="289"/>
      <c r="F323" s="293"/>
      <c r="G323" s="293"/>
      <c r="H323" s="291"/>
      <c r="I323" s="289"/>
      <c r="J323" s="292" t="str">
        <f t="shared" si="41"/>
        <v>รอข้อมูลคอลัมน์ H</v>
      </c>
      <c r="K323" s="291"/>
      <c r="L323" s="291"/>
      <c r="M323" s="291"/>
      <c r="N323" s="196" t="str" cm="1">
        <f t="array" ref="N323">IF(AND(K323:M323=""),"ยังไม่บันทึกข้อมูล",
IF(M323&lt;&gt;"",
IF(M323&gt;=1.3,M323,"เป็นไม้พุ่ม"),
IF(K323+L323&gt;=1.3,K323+L323,"เป็นไม้พุ่ม")))</f>
        <v>ยังไม่บันทึกข้อมูล</v>
      </c>
      <c r="O323" s="149" t="str">
        <f t="shared" si="34"/>
        <v>ข้อมูลไม่ถูกต้อง</v>
      </c>
      <c r="P323" s="149" t="str">
        <f t="shared" si="35"/>
        <v>ข้อมูลไม่ถูกต้อง</v>
      </c>
      <c r="Q323" s="149" t="str">
        <f t="shared" si="36"/>
        <v>ข้อมูลไม่ถูกต้อง</v>
      </c>
      <c r="R323" s="149" t="str">
        <f t="shared" si="37"/>
        <v>ข้อมูลไม่ถูกต้อง</v>
      </c>
      <c r="S323" s="149" t="str">
        <f>IF(ISNUMBER(R323),
IF(H$2=ตัวเลือก!A$30,"ยังไม่บันทึกข้อมูล",R323*0.27),"ข้อมูลไม่ถูกต้อง")</f>
        <v>ข้อมูลไม่ถูกต้อง</v>
      </c>
      <c r="T323" s="149" t="str">
        <f t="shared" si="38"/>
        <v>ข้อมูลไม่ถูกต้อง</v>
      </c>
      <c r="U323" s="149" t="str">
        <f>IF(ISNUMBER(R323),
IF(H$2=ตัวเลือก!A$30,"ยังไม่บันทึกข้อมูล",R323*0.47),"ข้อมูลไม่ถูกต้อง")</f>
        <v>ข้อมูลไม่ถูกต้อง</v>
      </c>
      <c r="V323" s="149" t="str">
        <f>IF(ISNUMBER(S323),
IF(H$2=ตัวเลือก!A$30,"ยังไม่บันทึกข้อมูล",S323*0.47),"ข้อมูลไม่ถูกต้อง")</f>
        <v>ข้อมูลไม่ถูกต้อง</v>
      </c>
      <c r="W323" s="149" t="str">
        <f t="shared" si="39"/>
        <v>ข้อมูลไม่ถูกต้อง</v>
      </c>
      <c r="X323" s="148" t="str">
        <f t="shared" si="40"/>
        <v>ข้อมูลไม่ถูกต้อง</v>
      </c>
      <c r="Y323" s="38"/>
      <c r="Z323" s="38"/>
      <c r="AA323" s="38"/>
    </row>
    <row r="324" spans="1:27" ht="24" customHeight="1" x14ac:dyDescent="0.45">
      <c r="A324" s="289">
        <v>319</v>
      </c>
      <c r="B324" s="289"/>
      <c r="C324" s="289"/>
      <c r="D324" s="289"/>
      <c r="E324" s="289"/>
      <c r="F324" s="293"/>
      <c r="G324" s="293"/>
      <c r="H324" s="291"/>
      <c r="I324" s="289"/>
      <c r="J324" s="292" t="str">
        <f t="shared" si="41"/>
        <v>รอข้อมูลคอลัมน์ H</v>
      </c>
      <c r="K324" s="291"/>
      <c r="L324" s="291"/>
      <c r="M324" s="291"/>
      <c r="N324" s="196" t="str" cm="1">
        <f t="array" ref="N324">IF(AND(K324:M324=""),"ยังไม่บันทึกข้อมูล",
IF(M324&lt;&gt;"",
IF(M324&gt;=1.3,M324,"เป็นไม้พุ่ม"),
IF(K324+L324&gt;=1.3,K324+L324,"เป็นไม้พุ่ม")))</f>
        <v>ยังไม่บันทึกข้อมูล</v>
      </c>
      <c r="O324" s="149" t="str">
        <f t="shared" si="34"/>
        <v>ข้อมูลไม่ถูกต้อง</v>
      </c>
      <c r="P324" s="149" t="str">
        <f t="shared" si="35"/>
        <v>ข้อมูลไม่ถูกต้อง</v>
      </c>
      <c r="Q324" s="149" t="str">
        <f t="shared" si="36"/>
        <v>ข้อมูลไม่ถูกต้อง</v>
      </c>
      <c r="R324" s="149" t="str">
        <f t="shared" si="37"/>
        <v>ข้อมูลไม่ถูกต้อง</v>
      </c>
      <c r="S324" s="149" t="str">
        <f>IF(ISNUMBER(R324),
IF(H$2=ตัวเลือก!A$30,"ยังไม่บันทึกข้อมูล",R324*0.27),"ข้อมูลไม่ถูกต้อง")</f>
        <v>ข้อมูลไม่ถูกต้อง</v>
      </c>
      <c r="T324" s="149" t="str">
        <f t="shared" si="38"/>
        <v>ข้อมูลไม่ถูกต้อง</v>
      </c>
      <c r="U324" s="149" t="str">
        <f>IF(ISNUMBER(R324),
IF(H$2=ตัวเลือก!A$30,"ยังไม่บันทึกข้อมูล",R324*0.47),"ข้อมูลไม่ถูกต้อง")</f>
        <v>ข้อมูลไม่ถูกต้อง</v>
      </c>
      <c r="V324" s="149" t="str">
        <f>IF(ISNUMBER(S324),
IF(H$2=ตัวเลือก!A$30,"ยังไม่บันทึกข้อมูล",S324*0.47),"ข้อมูลไม่ถูกต้อง")</f>
        <v>ข้อมูลไม่ถูกต้อง</v>
      </c>
      <c r="W324" s="149" t="str">
        <f t="shared" si="39"/>
        <v>ข้อมูลไม่ถูกต้อง</v>
      </c>
      <c r="X324" s="148" t="str">
        <f t="shared" si="40"/>
        <v>ข้อมูลไม่ถูกต้อง</v>
      </c>
      <c r="Y324" s="38"/>
      <c r="Z324" s="38"/>
      <c r="AA324" s="38"/>
    </row>
    <row r="325" spans="1:27" ht="24" customHeight="1" x14ac:dyDescent="0.45">
      <c r="A325" s="289">
        <v>320</v>
      </c>
      <c r="B325" s="289"/>
      <c r="C325" s="289"/>
      <c r="D325" s="289"/>
      <c r="E325" s="289"/>
      <c r="F325" s="293"/>
      <c r="G325" s="293"/>
      <c r="H325" s="291"/>
      <c r="I325" s="289"/>
      <c r="J325" s="292" t="str">
        <f t="shared" si="41"/>
        <v>รอข้อมูลคอลัมน์ H</v>
      </c>
      <c r="K325" s="291"/>
      <c r="L325" s="291"/>
      <c r="M325" s="291"/>
      <c r="N325" s="196" t="str" cm="1">
        <f t="array" ref="N325">IF(AND(K325:M325=""),"ยังไม่บันทึกข้อมูล",
IF(M325&lt;&gt;"",
IF(M325&gt;=1.3,M325,"เป็นไม้พุ่ม"),
IF(K325+L325&gt;=1.3,K325+L325,"เป็นไม้พุ่ม")))</f>
        <v>ยังไม่บันทึกข้อมูล</v>
      </c>
      <c r="O325" s="149" t="str">
        <f t="shared" si="34"/>
        <v>ข้อมูลไม่ถูกต้อง</v>
      </c>
      <c r="P325" s="149" t="str">
        <f t="shared" si="35"/>
        <v>ข้อมูลไม่ถูกต้อง</v>
      </c>
      <c r="Q325" s="149" t="str">
        <f t="shared" si="36"/>
        <v>ข้อมูลไม่ถูกต้อง</v>
      </c>
      <c r="R325" s="149" t="str">
        <f t="shared" si="37"/>
        <v>ข้อมูลไม่ถูกต้อง</v>
      </c>
      <c r="S325" s="149" t="str">
        <f>IF(ISNUMBER(R325),
IF(H$2=ตัวเลือก!A$30,"ยังไม่บันทึกข้อมูล",R325*0.27),"ข้อมูลไม่ถูกต้อง")</f>
        <v>ข้อมูลไม่ถูกต้อง</v>
      </c>
      <c r="T325" s="149" t="str">
        <f t="shared" si="38"/>
        <v>ข้อมูลไม่ถูกต้อง</v>
      </c>
      <c r="U325" s="149" t="str">
        <f>IF(ISNUMBER(R325),
IF(H$2=ตัวเลือก!A$30,"ยังไม่บันทึกข้อมูล",R325*0.47),"ข้อมูลไม่ถูกต้อง")</f>
        <v>ข้อมูลไม่ถูกต้อง</v>
      </c>
      <c r="V325" s="149" t="str">
        <f>IF(ISNUMBER(S325),
IF(H$2=ตัวเลือก!A$30,"ยังไม่บันทึกข้อมูล",S325*0.47),"ข้อมูลไม่ถูกต้อง")</f>
        <v>ข้อมูลไม่ถูกต้อง</v>
      </c>
      <c r="W325" s="149" t="str">
        <f t="shared" si="39"/>
        <v>ข้อมูลไม่ถูกต้อง</v>
      </c>
      <c r="X325" s="148" t="str">
        <f t="shared" si="40"/>
        <v>ข้อมูลไม่ถูกต้อง</v>
      </c>
      <c r="Y325" s="38"/>
      <c r="Z325" s="38"/>
      <c r="AA325" s="38"/>
    </row>
    <row r="326" spans="1:27" ht="24" customHeight="1" x14ac:dyDescent="0.45">
      <c r="A326" s="289">
        <v>321</v>
      </c>
      <c r="B326" s="289"/>
      <c r="C326" s="289"/>
      <c r="D326" s="289"/>
      <c r="E326" s="289"/>
      <c r="F326" s="293"/>
      <c r="G326" s="293"/>
      <c r="H326" s="291"/>
      <c r="I326" s="289"/>
      <c r="J326" s="292" t="str">
        <f t="shared" si="41"/>
        <v>รอข้อมูลคอลัมน์ H</v>
      </c>
      <c r="K326" s="291"/>
      <c r="L326" s="291"/>
      <c r="M326" s="291"/>
      <c r="N326" s="196" t="str" cm="1">
        <f t="array" ref="N326">IF(AND(K326:M326=""),"ยังไม่บันทึกข้อมูล",
IF(M326&lt;&gt;"",
IF(M326&gt;=1.3,M326,"เป็นไม้พุ่ม"),
IF(K326+L326&gt;=1.3,K326+L326,"เป็นไม้พุ่ม")))</f>
        <v>ยังไม่บันทึกข้อมูล</v>
      </c>
      <c r="O326" s="149" t="str">
        <f t="shared" si="34"/>
        <v>ข้อมูลไม่ถูกต้อง</v>
      </c>
      <c r="P326" s="149" t="str">
        <f t="shared" si="35"/>
        <v>ข้อมูลไม่ถูกต้อง</v>
      </c>
      <c r="Q326" s="149" t="str">
        <f t="shared" si="36"/>
        <v>ข้อมูลไม่ถูกต้อง</v>
      </c>
      <c r="R326" s="149" t="str">
        <f t="shared" si="37"/>
        <v>ข้อมูลไม่ถูกต้อง</v>
      </c>
      <c r="S326" s="149" t="str">
        <f>IF(ISNUMBER(R326),
IF(H$2=ตัวเลือก!A$30,"ยังไม่บันทึกข้อมูล",R326*0.27),"ข้อมูลไม่ถูกต้อง")</f>
        <v>ข้อมูลไม่ถูกต้อง</v>
      </c>
      <c r="T326" s="149" t="str">
        <f t="shared" si="38"/>
        <v>ข้อมูลไม่ถูกต้อง</v>
      </c>
      <c r="U326" s="149" t="str">
        <f>IF(ISNUMBER(R326),
IF(H$2=ตัวเลือก!A$30,"ยังไม่บันทึกข้อมูล",R326*0.47),"ข้อมูลไม่ถูกต้อง")</f>
        <v>ข้อมูลไม่ถูกต้อง</v>
      </c>
      <c r="V326" s="149" t="str">
        <f>IF(ISNUMBER(S326),
IF(H$2=ตัวเลือก!A$30,"ยังไม่บันทึกข้อมูล",S326*0.47),"ข้อมูลไม่ถูกต้อง")</f>
        <v>ข้อมูลไม่ถูกต้อง</v>
      </c>
      <c r="W326" s="149" t="str">
        <f t="shared" si="39"/>
        <v>ข้อมูลไม่ถูกต้อง</v>
      </c>
      <c r="X326" s="148" t="str">
        <f t="shared" si="40"/>
        <v>ข้อมูลไม่ถูกต้อง</v>
      </c>
      <c r="Y326" s="38"/>
      <c r="Z326" s="38"/>
      <c r="AA326" s="38"/>
    </row>
    <row r="327" spans="1:27" ht="24" customHeight="1" x14ac:dyDescent="0.45">
      <c r="A327" s="289">
        <v>322</v>
      </c>
      <c r="B327" s="289"/>
      <c r="C327" s="289"/>
      <c r="D327" s="289"/>
      <c r="E327" s="289"/>
      <c r="F327" s="293"/>
      <c r="G327" s="293"/>
      <c r="H327" s="291"/>
      <c r="I327" s="289"/>
      <c r="J327" s="292" t="str">
        <f t="shared" si="41"/>
        <v>รอข้อมูลคอลัมน์ H</v>
      </c>
      <c r="K327" s="291"/>
      <c r="L327" s="291"/>
      <c r="M327" s="291"/>
      <c r="N327" s="196" t="str" cm="1">
        <f t="array" ref="N327">IF(AND(K327:M327=""),"ยังไม่บันทึกข้อมูล",
IF(M327&lt;&gt;"",
IF(M327&gt;=1.3,M327,"เป็นไม้พุ่ม"),
IF(K327+L327&gt;=1.3,K327+L327,"เป็นไม้พุ่ม")))</f>
        <v>ยังไม่บันทึกข้อมูล</v>
      </c>
      <c r="O327" s="149" t="str">
        <f t="shared" ref="O327:O390" si="42">IF(AND(ISNUMBER(J327),ISNUMBER(N327)),0.0396*(((J327)*N327))^0.933,"ข้อมูลไม่ถูกต้อง")</f>
        <v>ข้อมูลไม่ถูกต้อง</v>
      </c>
      <c r="P327" s="149" t="str">
        <f t="shared" ref="P327:P390" si="43">IF(AND(ISNUMBER(J327),ISNUMBER(N327)),0.00349*(((J327^2)*N327))^1.03,"ข้อมูลไม่ถูกต้อง")</f>
        <v>ข้อมูลไม่ถูกต้อง</v>
      </c>
      <c r="Q327" s="149" t="str">
        <f t="shared" ref="Q327:Q390" si="44">IF(AND(ISNUMBER(O327),ISNUMBER(P327)),(1/((28/(O327+P327))+0.025)),"ข้อมูลไม่ถูกต้อง")</f>
        <v>ข้อมูลไม่ถูกต้อง</v>
      </c>
      <c r="R327" s="149" t="str">
        <f t="shared" ref="R327:R390" si="45">IF(AND(O327&lt;&gt;"ข้อมูลไม่ถูกต้อง",P327&lt;&gt;"ข้อมูลไม่ถูกต้อง",Q327&lt;&gt;"ข้อมูลไม่ถูกต้อง"),O327+P327+Q327,"ข้อมูลไม่ถูกต้อง")</f>
        <v>ข้อมูลไม่ถูกต้อง</v>
      </c>
      <c r="S327" s="149" t="str">
        <f>IF(ISNUMBER(R327),
IF(H$2=ตัวเลือก!A$30,"ยังไม่บันทึกข้อมูล",R327*0.27),"ข้อมูลไม่ถูกต้อง")</f>
        <v>ข้อมูลไม่ถูกต้อง</v>
      </c>
      <c r="T327" s="149" t="str">
        <f t="shared" ref="T327:T390" si="46">IF(AND(ISNUMBER(R327),ISNUMBER(S327)),R327+S327,"ข้อมูลไม่ถูกต้อง")</f>
        <v>ข้อมูลไม่ถูกต้อง</v>
      </c>
      <c r="U327" s="149" t="str">
        <f>IF(ISNUMBER(R327),
IF(H$2=ตัวเลือก!A$30,"ยังไม่บันทึกข้อมูล",R327*0.47),"ข้อมูลไม่ถูกต้อง")</f>
        <v>ข้อมูลไม่ถูกต้อง</v>
      </c>
      <c r="V327" s="149" t="str">
        <f>IF(ISNUMBER(S327),
IF(H$2=ตัวเลือก!A$30,"ยังไม่บันทึกข้อมูล",S327*0.47),"ข้อมูลไม่ถูกต้อง")</f>
        <v>ข้อมูลไม่ถูกต้อง</v>
      </c>
      <c r="W327" s="149" t="str">
        <f t="shared" ref="W327:W390" si="47">IF(AND(ISNUMBER(U327),ISNUMBER(V327)),((U327+V327)/1000),"ข้อมูลไม่ถูกต้อง")</f>
        <v>ข้อมูลไม่ถูกต้อง</v>
      </c>
      <c r="X327" s="148" t="str">
        <f t="shared" si="40"/>
        <v>ข้อมูลไม่ถูกต้อง</v>
      </c>
      <c r="Y327" s="38"/>
      <c r="Z327" s="38"/>
      <c r="AA327" s="38"/>
    </row>
    <row r="328" spans="1:27" ht="24" customHeight="1" x14ac:dyDescent="0.45">
      <c r="A328" s="289">
        <v>323</v>
      </c>
      <c r="B328" s="289"/>
      <c r="C328" s="289"/>
      <c r="D328" s="289"/>
      <c r="E328" s="289"/>
      <c r="F328" s="293"/>
      <c r="G328" s="293"/>
      <c r="H328" s="291"/>
      <c r="I328" s="289"/>
      <c r="J328" s="292" t="str">
        <f t="shared" si="41"/>
        <v>รอข้อมูลคอลัมน์ H</v>
      </c>
      <c r="K328" s="291"/>
      <c r="L328" s="291"/>
      <c r="M328" s="291"/>
      <c r="N328" s="196" t="str" cm="1">
        <f t="array" ref="N328">IF(AND(K328:M328=""),"ยังไม่บันทึกข้อมูล",
IF(M328&lt;&gt;"",
IF(M328&gt;=1.3,M328,"เป็นไม้พุ่ม"),
IF(K328+L328&gt;=1.3,K328+L328,"เป็นไม้พุ่ม")))</f>
        <v>ยังไม่บันทึกข้อมูล</v>
      </c>
      <c r="O328" s="149" t="str">
        <f t="shared" si="42"/>
        <v>ข้อมูลไม่ถูกต้อง</v>
      </c>
      <c r="P328" s="149" t="str">
        <f t="shared" si="43"/>
        <v>ข้อมูลไม่ถูกต้อง</v>
      </c>
      <c r="Q328" s="149" t="str">
        <f t="shared" si="44"/>
        <v>ข้อมูลไม่ถูกต้อง</v>
      </c>
      <c r="R328" s="149" t="str">
        <f t="shared" si="45"/>
        <v>ข้อมูลไม่ถูกต้อง</v>
      </c>
      <c r="S328" s="149" t="str">
        <f>IF(ISNUMBER(R328),
IF(H$2=ตัวเลือก!A$30,"ยังไม่บันทึกข้อมูล",R328*0.27),"ข้อมูลไม่ถูกต้อง")</f>
        <v>ข้อมูลไม่ถูกต้อง</v>
      </c>
      <c r="T328" s="149" t="str">
        <f t="shared" si="46"/>
        <v>ข้อมูลไม่ถูกต้อง</v>
      </c>
      <c r="U328" s="149" t="str">
        <f>IF(ISNUMBER(R328),
IF(H$2=ตัวเลือก!A$30,"ยังไม่บันทึกข้อมูล",R328*0.47),"ข้อมูลไม่ถูกต้อง")</f>
        <v>ข้อมูลไม่ถูกต้อง</v>
      </c>
      <c r="V328" s="149" t="str">
        <f>IF(ISNUMBER(S328),
IF(H$2=ตัวเลือก!A$30,"ยังไม่บันทึกข้อมูล",S328*0.47),"ข้อมูลไม่ถูกต้อง")</f>
        <v>ข้อมูลไม่ถูกต้อง</v>
      </c>
      <c r="W328" s="149" t="str">
        <f t="shared" si="47"/>
        <v>ข้อมูลไม่ถูกต้อง</v>
      </c>
      <c r="X328" s="148" t="str">
        <f t="shared" si="40"/>
        <v>ข้อมูลไม่ถูกต้อง</v>
      </c>
      <c r="Y328" s="38"/>
      <c r="Z328" s="38"/>
      <c r="AA328" s="38"/>
    </row>
    <row r="329" spans="1:27" ht="24" customHeight="1" x14ac:dyDescent="0.45">
      <c r="A329" s="289">
        <v>324</v>
      </c>
      <c r="B329" s="289"/>
      <c r="C329" s="289"/>
      <c r="D329" s="289"/>
      <c r="E329" s="289"/>
      <c r="F329" s="293"/>
      <c r="G329" s="293"/>
      <c r="H329" s="291"/>
      <c r="I329" s="289"/>
      <c r="J329" s="292" t="str">
        <f t="shared" si="41"/>
        <v>รอข้อมูลคอลัมน์ H</v>
      </c>
      <c r="K329" s="291"/>
      <c r="L329" s="291"/>
      <c r="M329" s="291"/>
      <c r="N329" s="196" t="str" cm="1">
        <f t="array" ref="N329">IF(AND(K329:M329=""),"ยังไม่บันทึกข้อมูล",
IF(M329&lt;&gt;"",
IF(M329&gt;=1.3,M329,"เป็นไม้พุ่ม"),
IF(K329+L329&gt;=1.3,K329+L329,"เป็นไม้พุ่ม")))</f>
        <v>ยังไม่บันทึกข้อมูล</v>
      </c>
      <c r="O329" s="149" t="str">
        <f t="shared" si="42"/>
        <v>ข้อมูลไม่ถูกต้อง</v>
      </c>
      <c r="P329" s="149" t="str">
        <f t="shared" si="43"/>
        <v>ข้อมูลไม่ถูกต้อง</v>
      </c>
      <c r="Q329" s="149" t="str">
        <f t="shared" si="44"/>
        <v>ข้อมูลไม่ถูกต้อง</v>
      </c>
      <c r="R329" s="149" t="str">
        <f t="shared" si="45"/>
        <v>ข้อมูลไม่ถูกต้อง</v>
      </c>
      <c r="S329" s="149" t="str">
        <f>IF(ISNUMBER(R329),
IF(H$2=ตัวเลือก!A$30,"ยังไม่บันทึกข้อมูล",R329*0.27),"ข้อมูลไม่ถูกต้อง")</f>
        <v>ข้อมูลไม่ถูกต้อง</v>
      </c>
      <c r="T329" s="149" t="str">
        <f t="shared" si="46"/>
        <v>ข้อมูลไม่ถูกต้อง</v>
      </c>
      <c r="U329" s="149" t="str">
        <f>IF(ISNUMBER(R329),
IF(H$2=ตัวเลือก!A$30,"ยังไม่บันทึกข้อมูล",R329*0.47),"ข้อมูลไม่ถูกต้อง")</f>
        <v>ข้อมูลไม่ถูกต้อง</v>
      </c>
      <c r="V329" s="149" t="str">
        <f>IF(ISNUMBER(S329),
IF(H$2=ตัวเลือก!A$30,"ยังไม่บันทึกข้อมูล",S329*0.47),"ข้อมูลไม่ถูกต้อง")</f>
        <v>ข้อมูลไม่ถูกต้อง</v>
      </c>
      <c r="W329" s="149" t="str">
        <f t="shared" si="47"/>
        <v>ข้อมูลไม่ถูกต้อง</v>
      </c>
      <c r="X329" s="148" t="str">
        <f t="shared" si="40"/>
        <v>ข้อมูลไม่ถูกต้อง</v>
      </c>
      <c r="Y329" s="38"/>
      <c r="Z329" s="38"/>
      <c r="AA329" s="38"/>
    </row>
    <row r="330" spans="1:27" ht="24" customHeight="1" x14ac:dyDescent="0.45">
      <c r="A330" s="289">
        <v>325</v>
      </c>
      <c r="B330" s="289"/>
      <c r="C330" s="289"/>
      <c r="D330" s="289"/>
      <c r="E330" s="289"/>
      <c r="F330" s="293"/>
      <c r="G330" s="293"/>
      <c r="H330" s="291"/>
      <c r="I330" s="289"/>
      <c r="J330" s="292" t="str">
        <f t="shared" si="41"/>
        <v>รอข้อมูลคอลัมน์ H</v>
      </c>
      <c r="K330" s="291"/>
      <c r="L330" s="291"/>
      <c r="M330" s="291"/>
      <c r="N330" s="196" t="str" cm="1">
        <f t="array" ref="N330">IF(AND(K330:M330=""),"ยังไม่บันทึกข้อมูล",
IF(M330&lt;&gt;"",
IF(M330&gt;=1.3,M330,"เป็นไม้พุ่ม"),
IF(K330+L330&gt;=1.3,K330+L330,"เป็นไม้พุ่ม")))</f>
        <v>ยังไม่บันทึกข้อมูล</v>
      </c>
      <c r="O330" s="149" t="str">
        <f t="shared" si="42"/>
        <v>ข้อมูลไม่ถูกต้อง</v>
      </c>
      <c r="P330" s="149" t="str">
        <f t="shared" si="43"/>
        <v>ข้อมูลไม่ถูกต้อง</v>
      </c>
      <c r="Q330" s="149" t="str">
        <f t="shared" si="44"/>
        <v>ข้อมูลไม่ถูกต้อง</v>
      </c>
      <c r="R330" s="149" t="str">
        <f t="shared" si="45"/>
        <v>ข้อมูลไม่ถูกต้อง</v>
      </c>
      <c r="S330" s="149" t="str">
        <f>IF(ISNUMBER(R330),
IF(H$2=ตัวเลือก!A$30,"ยังไม่บันทึกข้อมูล",R330*0.27),"ข้อมูลไม่ถูกต้อง")</f>
        <v>ข้อมูลไม่ถูกต้อง</v>
      </c>
      <c r="T330" s="149" t="str">
        <f t="shared" si="46"/>
        <v>ข้อมูลไม่ถูกต้อง</v>
      </c>
      <c r="U330" s="149" t="str">
        <f>IF(ISNUMBER(R330),
IF(H$2=ตัวเลือก!A$30,"ยังไม่บันทึกข้อมูล",R330*0.47),"ข้อมูลไม่ถูกต้อง")</f>
        <v>ข้อมูลไม่ถูกต้อง</v>
      </c>
      <c r="V330" s="149" t="str">
        <f>IF(ISNUMBER(S330),
IF(H$2=ตัวเลือก!A$30,"ยังไม่บันทึกข้อมูล",S330*0.47),"ข้อมูลไม่ถูกต้อง")</f>
        <v>ข้อมูลไม่ถูกต้อง</v>
      </c>
      <c r="W330" s="149" t="str">
        <f t="shared" si="47"/>
        <v>ข้อมูลไม่ถูกต้อง</v>
      </c>
      <c r="X330" s="148" t="str">
        <f t="shared" si="40"/>
        <v>ข้อมูลไม่ถูกต้อง</v>
      </c>
      <c r="Y330" s="38"/>
      <c r="Z330" s="38"/>
      <c r="AA330" s="38"/>
    </row>
    <row r="331" spans="1:27" ht="24" customHeight="1" x14ac:dyDescent="0.45">
      <c r="A331" s="289">
        <v>326</v>
      </c>
      <c r="B331" s="289"/>
      <c r="C331" s="289"/>
      <c r="D331" s="289"/>
      <c r="E331" s="289"/>
      <c r="F331" s="293"/>
      <c r="G331" s="293"/>
      <c r="H331" s="291"/>
      <c r="I331" s="289"/>
      <c r="J331" s="292" t="str">
        <f t="shared" si="41"/>
        <v>รอข้อมูลคอลัมน์ H</v>
      </c>
      <c r="K331" s="291"/>
      <c r="L331" s="291"/>
      <c r="M331" s="291"/>
      <c r="N331" s="196" t="str" cm="1">
        <f t="array" ref="N331">IF(AND(K331:M331=""),"ยังไม่บันทึกข้อมูล",
IF(M331&lt;&gt;"",
IF(M331&gt;=1.3,M331,"เป็นไม้พุ่ม"),
IF(K331+L331&gt;=1.3,K331+L331,"เป็นไม้พุ่ม")))</f>
        <v>ยังไม่บันทึกข้อมูล</v>
      </c>
      <c r="O331" s="149" t="str">
        <f t="shared" si="42"/>
        <v>ข้อมูลไม่ถูกต้อง</v>
      </c>
      <c r="P331" s="149" t="str">
        <f t="shared" si="43"/>
        <v>ข้อมูลไม่ถูกต้อง</v>
      </c>
      <c r="Q331" s="149" t="str">
        <f t="shared" si="44"/>
        <v>ข้อมูลไม่ถูกต้อง</v>
      </c>
      <c r="R331" s="149" t="str">
        <f t="shared" si="45"/>
        <v>ข้อมูลไม่ถูกต้อง</v>
      </c>
      <c r="S331" s="149" t="str">
        <f>IF(ISNUMBER(R331),
IF(H$2=ตัวเลือก!A$30,"ยังไม่บันทึกข้อมูล",R331*0.27),"ข้อมูลไม่ถูกต้อง")</f>
        <v>ข้อมูลไม่ถูกต้อง</v>
      </c>
      <c r="T331" s="149" t="str">
        <f t="shared" si="46"/>
        <v>ข้อมูลไม่ถูกต้อง</v>
      </c>
      <c r="U331" s="149" t="str">
        <f>IF(ISNUMBER(R331),
IF(H$2=ตัวเลือก!A$30,"ยังไม่บันทึกข้อมูล",R331*0.47),"ข้อมูลไม่ถูกต้อง")</f>
        <v>ข้อมูลไม่ถูกต้อง</v>
      </c>
      <c r="V331" s="149" t="str">
        <f>IF(ISNUMBER(S331),
IF(H$2=ตัวเลือก!A$30,"ยังไม่บันทึกข้อมูล",S331*0.47),"ข้อมูลไม่ถูกต้อง")</f>
        <v>ข้อมูลไม่ถูกต้อง</v>
      </c>
      <c r="W331" s="149" t="str">
        <f t="shared" si="47"/>
        <v>ข้อมูลไม่ถูกต้อง</v>
      </c>
      <c r="X331" s="148" t="str">
        <f t="shared" si="40"/>
        <v>ข้อมูลไม่ถูกต้อง</v>
      </c>
      <c r="Y331" s="38"/>
      <c r="Z331" s="38"/>
      <c r="AA331" s="38"/>
    </row>
    <row r="332" spans="1:27" ht="24" customHeight="1" x14ac:dyDescent="0.45">
      <c r="A332" s="289">
        <v>327</v>
      </c>
      <c r="B332" s="289"/>
      <c r="C332" s="289"/>
      <c r="D332" s="289"/>
      <c r="E332" s="289"/>
      <c r="F332" s="293"/>
      <c r="G332" s="293"/>
      <c r="H332" s="291"/>
      <c r="I332" s="289"/>
      <c r="J332" s="292" t="str">
        <f t="shared" si="41"/>
        <v>รอข้อมูลคอลัมน์ H</v>
      </c>
      <c r="K332" s="291"/>
      <c r="L332" s="291"/>
      <c r="M332" s="291"/>
      <c r="N332" s="196" t="str" cm="1">
        <f t="array" ref="N332">IF(AND(K332:M332=""),"ยังไม่บันทึกข้อมูล",
IF(M332&lt;&gt;"",
IF(M332&gt;=1.3,M332,"เป็นไม้พุ่ม"),
IF(K332+L332&gt;=1.3,K332+L332,"เป็นไม้พุ่ม")))</f>
        <v>ยังไม่บันทึกข้อมูล</v>
      </c>
      <c r="O332" s="149" t="str">
        <f t="shared" si="42"/>
        <v>ข้อมูลไม่ถูกต้อง</v>
      </c>
      <c r="P332" s="149" t="str">
        <f t="shared" si="43"/>
        <v>ข้อมูลไม่ถูกต้อง</v>
      </c>
      <c r="Q332" s="149" t="str">
        <f t="shared" si="44"/>
        <v>ข้อมูลไม่ถูกต้อง</v>
      </c>
      <c r="R332" s="149" t="str">
        <f t="shared" si="45"/>
        <v>ข้อมูลไม่ถูกต้อง</v>
      </c>
      <c r="S332" s="149" t="str">
        <f>IF(ISNUMBER(R332),
IF(H$2=ตัวเลือก!A$30,"ยังไม่บันทึกข้อมูล",R332*0.27),"ข้อมูลไม่ถูกต้อง")</f>
        <v>ข้อมูลไม่ถูกต้อง</v>
      </c>
      <c r="T332" s="149" t="str">
        <f t="shared" si="46"/>
        <v>ข้อมูลไม่ถูกต้อง</v>
      </c>
      <c r="U332" s="149" t="str">
        <f>IF(ISNUMBER(R332),
IF(H$2=ตัวเลือก!A$30,"ยังไม่บันทึกข้อมูล",R332*0.47),"ข้อมูลไม่ถูกต้อง")</f>
        <v>ข้อมูลไม่ถูกต้อง</v>
      </c>
      <c r="V332" s="149" t="str">
        <f>IF(ISNUMBER(S332),
IF(H$2=ตัวเลือก!A$30,"ยังไม่บันทึกข้อมูล",S332*0.47),"ข้อมูลไม่ถูกต้อง")</f>
        <v>ข้อมูลไม่ถูกต้อง</v>
      </c>
      <c r="W332" s="149" t="str">
        <f t="shared" si="47"/>
        <v>ข้อมูลไม่ถูกต้อง</v>
      </c>
      <c r="X332" s="148" t="str">
        <f t="shared" ref="X332:X395" si="48">IF(ISNUMBER(W332),W332*(44/12),"ข้อมูลไม่ถูกต้อง")</f>
        <v>ข้อมูลไม่ถูกต้อง</v>
      </c>
      <c r="Y332" s="38"/>
      <c r="Z332" s="38"/>
      <c r="AA332" s="38"/>
    </row>
    <row r="333" spans="1:27" ht="24" customHeight="1" x14ac:dyDescent="0.45">
      <c r="A333" s="289">
        <v>328</v>
      </c>
      <c r="B333" s="289"/>
      <c r="C333" s="289"/>
      <c r="D333" s="289"/>
      <c r="E333" s="289"/>
      <c r="F333" s="293"/>
      <c r="G333" s="293"/>
      <c r="H333" s="291"/>
      <c r="I333" s="289"/>
      <c r="J333" s="292" t="str">
        <f t="shared" si="41"/>
        <v>รอข้อมูลคอลัมน์ H</v>
      </c>
      <c r="K333" s="291"/>
      <c r="L333" s="291"/>
      <c r="M333" s="291"/>
      <c r="N333" s="196" t="str" cm="1">
        <f t="array" ref="N333">IF(AND(K333:M333=""),"ยังไม่บันทึกข้อมูล",
IF(M333&lt;&gt;"",
IF(M333&gt;=1.3,M333,"เป็นไม้พุ่ม"),
IF(K333+L333&gt;=1.3,K333+L333,"เป็นไม้พุ่ม")))</f>
        <v>ยังไม่บันทึกข้อมูล</v>
      </c>
      <c r="O333" s="149" t="str">
        <f t="shared" si="42"/>
        <v>ข้อมูลไม่ถูกต้อง</v>
      </c>
      <c r="P333" s="149" t="str">
        <f t="shared" si="43"/>
        <v>ข้อมูลไม่ถูกต้อง</v>
      </c>
      <c r="Q333" s="149" t="str">
        <f t="shared" si="44"/>
        <v>ข้อมูลไม่ถูกต้อง</v>
      </c>
      <c r="R333" s="149" t="str">
        <f t="shared" si="45"/>
        <v>ข้อมูลไม่ถูกต้อง</v>
      </c>
      <c r="S333" s="149" t="str">
        <f>IF(ISNUMBER(R333),
IF(H$2=ตัวเลือก!A$30,"ยังไม่บันทึกข้อมูล",R333*0.27),"ข้อมูลไม่ถูกต้อง")</f>
        <v>ข้อมูลไม่ถูกต้อง</v>
      </c>
      <c r="T333" s="149" t="str">
        <f t="shared" si="46"/>
        <v>ข้อมูลไม่ถูกต้อง</v>
      </c>
      <c r="U333" s="149" t="str">
        <f>IF(ISNUMBER(R333),
IF(H$2=ตัวเลือก!A$30,"ยังไม่บันทึกข้อมูล",R333*0.47),"ข้อมูลไม่ถูกต้อง")</f>
        <v>ข้อมูลไม่ถูกต้อง</v>
      </c>
      <c r="V333" s="149" t="str">
        <f>IF(ISNUMBER(S333),
IF(H$2=ตัวเลือก!A$30,"ยังไม่บันทึกข้อมูล",S333*0.47),"ข้อมูลไม่ถูกต้อง")</f>
        <v>ข้อมูลไม่ถูกต้อง</v>
      </c>
      <c r="W333" s="149" t="str">
        <f t="shared" si="47"/>
        <v>ข้อมูลไม่ถูกต้อง</v>
      </c>
      <c r="X333" s="148" t="str">
        <f t="shared" si="48"/>
        <v>ข้อมูลไม่ถูกต้อง</v>
      </c>
      <c r="Y333" s="38"/>
      <c r="Z333" s="38"/>
      <c r="AA333" s="38"/>
    </row>
    <row r="334" spans="1:27" ht="24" customHeight="1" x14ac:dyDescent="0.45">
      <c r="A334" s="289">
        <v>329</v>
      </c>
      <c r="B334" s="289"/>
      <c r="C334" s="289"/>
      <c r="D334" s="289"/>
      <c r="E334" s="289"/>
      <c r="F334" s="293"/>
      <c r="G334" s="293"/>
      <c r="H334" s="291"/>
      <c r="I334" s="289"/>
      <c r="J334" s="292" t="str">
        <f t="shared" si="41"/>
        <v>รอข้อมูลคอลัมน์ H</v>
      </c>
      <c r="K334" s="291"/>
      <c r="L334" s="291"/>
      <c r="M334" s="291"/>
      <c r="N334" s="196" t="str" cm="1">
        <f t="array" ref="N334">IF(AND(K334:M334=""),"ยังไม่บันทึกข้อมูล",
IF(M334&lt;&gt;"",
IF(M334&gt;=1.3,M334,"เป็นไม้พุ่ม"),
IF(K334+L334&gt;=1.3,K334+L334,"เป็นไม้พุ่ม")))</f>
        <v>ยังไม่บันทึกข้อมูล</v>
      </c>
      <c r="O334" s="149" t="str">
        <f t="shared" si="42"/>
        <v>ข้อมูลไม่ถูกต้อง</v>
      </c>
      <c r="P334" s="149" t="str">
        <f t="shared" si="43"/>
        <v>ข้อมูลไม่ถูกต้อง</v>
      </c>
      <c r="Q334" s="149" t="str">
        <f t="shared" si="44"/>
        <v>ข้อมูลไม่ถูกต้อง</v>
      </c>
      <c r="R334" s="149" t="str">
        <f t="shared" si="45"/>
        <v>ข้อมูลไม่ถูกต้อง</v>
      </c>
      <c r="S334" s="149" t="str">
        <f>IF(ISNUMBER(R334),
IF(H$2=ตัวเลือก!A$30,"ยังไม่บันทึกข้อมูล",R334*0.27),"ข้อมูลไม่ถูกต้อง")</f>
        <v>ข้อมูลไม่ถูกต้อง</v>
      </c>
      <c r="T334" s="149" t="str">
        <f t="shared" si="46"/>
        <v>ข้อมูลไม่ถูกต้อง</v>
      </c>
      <c r="U334" s="149" t="str">
        <f>IF(ISNUMBER(R334),
IF(H$2=ตัวเลือก!A$30,"ยังไม่บันทึกข้อมูล",R334*0.47),"ข้อมูลไม่ถูกต้อง")</f>
        <v>ข้อมูลไม่ถูกต้อง</v>
      </c>
      <c r="V334" s="149" t="str">
        <f>IF(ISNUMBER(S334),
IF(H$2=ตัวเลือก!A$30,"ยังไม่บันทึกข้อมูล",S334*0.47),"ข้อมูลไม่ถูกต้อง")</f>
        <v>ข้อมูลไม่ถูกต้อง</v>
      </c>
      <c r="W334" s="149" t="str">
        <f t="shared" si="47"/>
        <v>ข้อมูลไม่ถูกต้อง</v>
      </c>
      <c r="X334" s="148" t="str">
        <f t="shared" si="48"/>
        <v>ข้อมูลไม่ถูกต้อง</v>
      </c>
      <c r="Y334" s="38"/>
      <c r="Z334" s="38"/>
      <c r="AA334" s="38"/>
    </row>
    <row r="335" spans="1:27" ht="24" customHeight="1" x14ac:dyDescent="0.45">
      <c r="A335" s="289">
        <v>330</v>
      </c>
      <c r="B335" s="289"/>
      <c r="C335" s="289"/>
      <c r="D335" s="289"/>
      <c r="E335" s="289"/>
      <c r="F335" s="293"/>
      <c r="G335" s="293"/>
      <c r="H335" s="291"/>
      <c r="I335" s="289"/>
      <c r="J335" s="292" t="str">
        <f t="shared" ref="J335:J398" si="49">IF(H335="","รอข้อมูลคอลัมน์ H",
IF(H335/PI()&gt;=4.5,H335/PI(),"ไม่นำมาคำนวณ"))</f>
        <v>รอข้อมูลคอลัมน์ H</v>
      </c>
      <c r="K335" s="291"/>
      <c r="L335" s="291"/>
      <c r="M335" s="291"/>
      <c r="N335" s="196" t="str" cm="1">
        <f t="array" ref="N335">IF(AND(K335:M335=""),"ยังไม่บันทึกข้อมูล",
IF(M335&lt;&gt;"",
IF(M335&gt;=1.3,M335,"เป็นไม้พุ่ม"),
IF(K335+L335&gt;=1.3,K335+L335,"เป็นไม้พุ่ม")))</f>
        <v>ยังไม่บันทึกข้อมูล</v>
      </c>
      <c r="O335" s="149" t="str">
        <f t="shared" si="42"/>
        <v>ข้อมูลไม่ถูกต้อง</v>
      </c>
      <c r="P335" s="149" t="str">
        <f t="shared" si="43"/>
        <v>ข้อมูลไม่ถูกต้อง</v>
      </c>
      <c r="Q335" s="149" t="str">
        <f t="shared" si="44"/>
        <v>ข้อมูลไม่ถูกต้อง</v>
      </c>
      <c r="R335" s="149" t="str">
        <f t="shared" si="45"/>
        <v>ข้อมูลไม่ถูกต้อง</v>
      </c>
      <c r="S335" s="149" t="str">
        <f>IF(ISNUMBER(R335),
IF(H$2=ตัวเลือก!A$30,"ยังไม่บันทึกข้อมูล",R335*0.27),"ข้อมูลไม่ถูกต้อง")</f>
        <v>ข้อมูลไม่ถูกต้อง</v>
      </c>
      <c r="T335" s="149" t="str">
        <f t="shared" si="46"/>
        <v>ข้อมูลไม่ถูกต้อง</v>
      </c>
      <c r="U335" s="149" t="str">
        <f>IF(ISNUMBER(R335),
IF(H$2=ตัวเลือก!A$30,"ยังไม่บันทึกข้อมูล",R335*0.47),"ข้อมูลไม่ถูกต้อง")</f>
        <v>ข้อมูลไม่ถูกต้อง</v>
      </c>
      <c r="V335" s="149" t="str">
        <f>IF(ISNUMBER(S335),
IF(H$2=ตัวเลือก!A$30,"ยังไม่บันทึกข้อมูล",S335*0.47),"ข้อมูลไม่ถูกต้อง")</f>
        <v>ข้อมูลไม่ถูกต้อง</v>
      </c>
      <c r="W335" s="149" t="str">
        <f t="shared" si="47"/>
        <v>ข้อมูลไม่ถูกต้อง</v>
      </c>
      <c r="X335" s="148" t="str">
        <f t="shared" si="48"/>
        <v>ข้อมูลไม่ถูกต้อง</v>
      </c>
      <c r="Y335" s="38"/>
      <c r="Z335" s="38"/>
      <c r="AA335" s="38"/>
    </row>
    <row r="336" spans="1:27" ht="24" customHeight="1" x14ac:dyDescent="0.45">
      <c r="A336" s="289">
        <v>331</v>
      </c>
      <c r="B336" s="289"/>
      <c r="C336" s="289"/>
      <c r="D336" s="289"/>
      <c r="E336" s="289"/>
      <c r="F336" s="293"/>
      <c r="G336" s="293"/>
      <c r="H336" s="291"/>
      <c r="I336" s="289"/>
      <c r="J336" s="292" t="str">
        <f t="shared" si="49"/>
        <v>รอข้อมูลคอลัมน์ H</v>
      </c>
      <c r="K336" s="291"/>
      <c r="L336" s="291"/>
      <c r="M336" s="291"/>
      <c r="N336" s="196" t="str" cm="1">
        <f t="array" ref="N336">IF(AND(K336:M336=""),"ยังไม่บันทึกข้อมูล",
IF(M336&lt;&gt;"",
IF(M336&gt;=1.3,M336,"เป็นไม้พุ่ม"),
IF(K336+L336&gt;=1.3,K336+L336,"เป็นไม้พุ่ม")))</f>
        <v>ยังไม่บันทึกข้อมูล</v>
      </c>
      <c r="O336" s="149" t="str">
        <f t="shared" si="42"/>
        <v>ข้อมูลไม่ถูกต้อง</v>
      </c>
      <c r="P336" s="149" t="str">
        <f t="shared" si="43"/>
        <v>ข้อมูลไม่ถูกต้อง</v>
      </c>
      <c r="Q336" s="149" t="str">
        <f t="shared" si="44"/>
        <v>ข้อมูลไม่ถูกต้อง</v>
      </c>
      <c r="R336" s="149" t="str">
        <f t="shared" si="45"/>
        <v>ข้อมูลไม่ถูกต้อง</v>
      </c>
      <c r="S336" s="149" t="str">
        <f>IF(ISNUMBER(R336),
IF(H$2=ตัวเลือก!A$30,"ยังไม่บันทึกข้อมูล",R336*0.27),"ข้อมูลไม่ถูกต้อง")</f>
        <v>ข้อมูลไม่ถูกต้อง</v>
      </c>
      <c r="T336" s="149" t="str">
        <f t="shared" si="46"/>
        <v>ข้อมูลไม่ถูกต้อง</v>
      </c>
      <c r="U336" s="149" t="str">
        <f>IF(ISNUMBER(R336),
IF(H$2=ตัวเลือก!A$30,"ยังไม่บันทึกข้อมูล",R336*0.47),"ข้อมูลไม่ถูกต้อง")</f>
        <v>ข้อมูลไม่ถูกต้อง</v>
      </c>
      <c r="V336" s="149" t="str">
        <f>IF(ISNUMBER(S336),
IF(H$2=ตัวเลือก!A$30,"ยังไม่บันทึกข้อมูล",S336*0.47),"ข้อมูลไม่ถูกต้อง")</f>
        <v>ข้อมูลไม่ถูกต้อง</v>
      </c>
      <c r="W336" s="149" t="str">
        <f t="shared" si="47"/>
        <v>ข้อมูลไม่ถูกต้อง</v>
      </c>
      <c r="X336" s="148" t="str">
        <f t="shared" si="48"/>
        <v>ข้อมูลไม่ถูกต้อง</v>
      </c>
      <c r="Y336" s="38"/>
      <c r="Z336" s="38"/>
      <c r="AA336" s="38"/>
    </row>
    <row r="337" spans="1:27" ht="24" customHeight="1" x14ac:dyDescent="0.45">
      <c r="A337" s="289">
        <v>332</v>
      </c>
      <c r="B337" s="289"/>
      <c r="C337" s="289"/>
      <c r="D337" s="289"/>
      <c r="E337" s="289"/>
      <c r="F337" s="293"/>
      <c r="G337" s="293"/>
      <c r="H337" s="291"/>
      <c r="I337" s="289"/>
      <c r="J337" s="292" t="str">
        <f t="shared" si="49"/>
        <v>รอข้อมูลคอลัมน์ H</v>
      </c>
      <c r="K337" s="291"/>
      <c r="L337" s="291"/>
      <c r="M337" s="291"/>
      <c r="N337" s="196" t="str" cm="1">
        <f t="array" ref="N337">IF(AND(K337:M337=""),"ยังไม่บันทึกข้อมูล",
IF(M337&lt;&gt;"",
IF(M337&gt;=1.3,M337,"เป็นไม้พุ่ม"),
IF(K337+L337&gt;=1.3,K337+L337,"เป็นไม้พุ่ม")))</f>
        <v>ยังไม่บันทึกข้อมูล</v>
      </c>
      <c r="O337" s="149" t="str">
        <f t="shared" si="42"/>
        <v>ข้อมูลไม่ถูกต้อง</v>
      </c>
      <c r="P337" s="149" t="str">
        <f t="shared" si="43"/>
        <v>ข้อมูลไม่ถูกต้อง</v>
      </c>
      <c r="Q337" s="149" t="str">
        <f t="shared" si="44"/>
        <v>ข้อมูลไม่ถูกต้อง</v>
      </c>
      <c r="R337" s="149" t="str">
        <f t="shared" si="45"/>
        <v>ข้อมูลไม่ถูกต้อง</v>
      </c>
      <c r="S337" s="149" t="str">
        <f>IF(ISNUMBER(R337),
IF(H$2=ตัวเลือก!A$30,"ยังไม่บันทึกข้อมูล",R337*0.27),"ข้อมูลไม่ถูกต้อง")</f>
        <v>ข้อมูลไม่ถูกต้อง</v>
      </c>
      <c r="T337" s="149" t="str">
        <f t="shared" si="46"/>
        <v>ข้อมูลไม่ถูกต้อง</v>
      </c>
      <c r="U337" s="149" t="str">
        <f>IF(ISNUMBER(R337),
IF(H$2=ตัวเลือก!A$30,"ยังไม่บันทึกข้อมูล",R337*0.47),"ข้อมูลไม่ถูกต้อง")</f>
        <v>ข้อมูลไม่ถูกต้อง</v>
      </c>
      <c r="V337" s="149" t="str">
        <f>IF(ISNUMBER(S337),
IF(H$2=ตัวเลือก!A$30,"ยังไม่บันทึกข้อมูล",S337*0.47),"ข้อมูลไม่ถูกต้อง")</f>
        <v>ข้อมูลไม่ถูกต้อง</v>
      </c>
      <c r="W337" s="149" t="str">
        <f t="shared" si="47"/>
        <v>ข้อมูลไม่ถูกต้อง</v>
      </c>
      <c r="X337" s="148" t="str">
        <f t="shared" si="48"/>
        <v>ข้อมูลไม่ถูกต้อง</v>
      </c>
      <c r="Y337" s="38"/>
      <c r="Z337" s="38"/>
      <c r="AA337" s="38"/>
    </row>
    <row r="338" spans="1:27" ht="24" customHeight="1" x14ac:dyDescent="0.45">
      <c r="A338" s="289">
        <v>333</v>
      </c>
      <c r="B338" s="289"/>
      <c r="C338" s="289"/>
      <c r="D338" s="289"/>
      <c r="E338" s="289"/>
      <c r="F338" s="293"/>
      <c r="G338" s="293"/>
      <c r="H338" s="291"/>
      <c r="I338" s="289"/>
      <c r="J338" s="292" t="str">
        <f t="shared" si="49"/>
        <v>รอข้อมูลคอลัมน์ H</v>
      </c>
      <c r="K338" s="291"/>
      <c r="L338" s="291"/>
      <c r="M338" s="291"/>
      <c r="N338" s="196" t="str" cm="1">
        <f t="array" ref="N338">IF(AND(K338:M338=""),"ยังไม่บันทึกข้อมูล",
IF(M338&lt;&gt;"",
IF(M338&gt;=1.3,M338,"เป็นไม้พุ่ม"),
IF(K338+L338&gt;=1.3,K338+L338,"เป็นไม้พุ่ม")))</f>
        <v>ยังไม่บันทึกข้อมูล</v>
      </c>
      <c r="O338" s="149" t="str">
        <f t="shared" si="42"/>
        <v>ข้อมูลไม่ถูกต้อง</v>
      </c>
      <c r="P338" s="149" t="str">
        <f t="shared" si="43"/>
        <v>ข้อมูลไม่ถูกต้อง</v>
      </c>
      <c r="Q338" s="149" t="str">
        <f t="shared" si="44"/>
        <v>ข้อมูลไม่ถูกต้อง</v>
      </c>
      <c r="R338" s="149" t="str">
        <f t="shared" si="45"/>
        <v>ข้อมูลไม่ถูกต้อง</v>
      </c>
      <c r="S338" s="149" t="str">
        <f>IF(ISNUMBER(R338),
IF(H$2=ตัวเลือก!A$30,"ยังไม่บันทึกข้อมูล",R338*0.27),"ข้อมูลไม่ถูกต้อง")</f>
        <v>ข้อมูลไม่ถูกต้อง</v>
      </c>
      <c r="T338" s="149" t="str">
        <f t="shared" si="46"/>
        <v>ข้อมูลไม่ถูกต้อง</v>
      </c>
      <c r="U338" s="149" t="str">
        <f>IF(ISNUMBER(R338),
IF(H$2=ตัวเลือก!A$30,"ยังไม่บันทึกข้อมูล",R338*0.47),"ข้อมูลไม่ถูกต้อง")</f>
        <v>ข้อมูลไม่ถูกต้อง</v>
      </c>
      <c r="V338" s="149" t="str">
        <f>IF(ISNUMBER(S338),
IF(H$2=ตัวเลือก!A$30,"ยังไม่บันทึกข้อมูล",S338*0.47),"ข้อมูลไม่ถูกต้อง")</f>
        <v>ข้อมูลไม่ถูกต้อง</v>
      </c>
      <c r="W338" s="149" t="str">
        <f t="shared" si="47"/>
        <v>ข้อมูลไม่ถูกต้อง</v>
      </c>
      <c r="X338" s="148" t="str">
        <f t="shared" si="48"/>
        <v>ข้อมูลไม่ถูกต้อง</v>
      </c>
      <c r="Y338" s="38"/>
      <c r="Z338" s="38"/>
      <c r="AA338" s="38"/>
    </row>
    <row r="339" spans="1:27" ht="24" customHeight="1" x14ac:dyDescent="0.45">
      <c r="A339" s="289">
        <v>334</v>
      </c>
      <c r="B339" s="289"/>
      <c r="C339" s="289"/>
      <c r="D339" s="289"/>
      <c r="E339" s="289"/>
      <c r="F339" s="293"/>
      <c r="G339" s="293"/>
      <c r="H339" s="291"/>
      <c r="I339" s="289"/>
      <c r="J339" s="292" t="str">
        <f t="shared" si="49"/>
        <v>รอข้อมูลคอลัมน์ H</v>
      </c>
      <c r="K339" s="291"/>
      <c r="L339" s="291"/>
      <c r="M339" s="291"/>
      <c r="N339" s="196" t="str" cm="1">
        <f t="array" ref="N339">IF(AND(K339:M339=""),"ยังไม่บันทึกข้อมูล",
IF(M339&lt;&gt;"",
IF(M339&gt;=1.3,M339,"เป็นไม้พุ่ม"),
IF(K339+L339&gt;=1.3,K339+L339,"เป็นไม้พุ่ม")))</f>
        <v>ยังไม่บันทึกข้อมูล</v>
      </c>
      <c r="O339" s="149" t="str">
        <f t="shared" si="42"/>
        <v>ข้อมูลไม่ถูกต้อง</v>
      </c>
      <c r="P339" s="149" t="str">
        <f t="shared" si="43"/>
        <v>ข้อมูลไม่ถูกต้อง</v>
      </c>
      <c r="Q339" s="149" t="str">
        <f t="shared" si="44"/>
        <v>ข้อมูลไม่ถูกต้อง</v>
      </c>
      <c r="R339" s="149" t="str">
        <f t="shared" si="45"/>
        <v>ข้อมูลไม่ถูกต้อง</v>
      </c>
      <c r="S339" s="149" t="str">
        <f>IF(ISNUMBER(R339),
IF(H$2=ตัวเลือก!A$30,"ยังไม่บันทึกข้อมูล",R339*0.27),"ข้อมูลไม่ถูกต้อง")</f>
        <v>ข้อมูลไม่ถูกต้อง</v>
      </c>
      <c r="T339" s="149" t="str">
        <f t="shared" si="46"/>
        <v>ข้อมูลไม่ถูกต้อง</v>
      </c>
      <c r="U339" s="149" t="str">
        <f>IF(ISNUMBER(R339),
IF(H$2=ตัวเลือก!A$30,"ยังไม่บันทึกข้อมูล",R339*0.47),"ข้อมูลไม่ถูกต้อง")</f>
        <v>ข้อมูลไม่ถูกต้อง</v>
      </c>
      <c r="V339" s="149" t="str">
        <f>IF(ISNUMBER(S339),
IF(H$2=ตัวเลือก!A$30,"ยังไม่บันทึกข้อมูล",S339*0.47),"ข้อมูลไม่ถูกต้อง")</f>
        <v>ข้อมูลไม่ถูกต้อง</v>
      </c>
      <c r="W339" s="149" t="str">
        <f t="shared" si="47"/>
        <v>ข้อมูลไม่ถูกต้อง</v>
      </c>
      <c r="X339" s="148" t="str">
        <f t="shared" si="48"/>
        <v>ข้อมูลไม่ถูกต้อง</v>
      </c>
      <c r="Y339" s="38"/>
      <c r="Z339" s="38"/>
      <c r="AA339" s="38"/>
    </row>
    <row r="340" spans="1:27" ht="24" customHeight="1" x14ac:dyDescent="0.45">
      <c r="A340" s="289">
        <v>335</v>
      </c>
      <c r="B340" s="289"/>
      <c r="C340" s="289"/>
      <c r="D340" s="289"/>
      <c r="E340" s="289"/>
      <c r="F340" s="293"/>
      <c r="G340" s="293"/>
      <c r="H340" s="291"/>
      <c r="I340" s="289"/>
      <c r="J340" s="292" t="str">
        <f t="shared" si="49"/>
        <v>รอข้อมูลคอลัมน์ H</v>
      </c>
      <c r="K340" s="291"/>
      <c r="L340" s="291"/>
      <c r="M340" s="291"/>
      <c r="N340" s="196" t="str" cm="1">
        <f t="array" ref="N340">IF(AND(K340:M340=""),"ยังไม่บันทึกข้อมูล",
IF(M340&lt;&gt;"",
IF(M340&gt;=1.3,M340,"เป็นไม้พุ่ม"),
IF(K340+L340&gt;=1.3,K340+L340,"เป็นไม้พุ่ม")))</f>
        <v>ยังไม่บันทึกข้อมูล</v>
      </c>
      <c r="O340" s="149" t="str">
        <f t="shared" si="42"/>
        <v>ข้อมูลไม่ถูกต้อง</v>
      </c>
      <c r="P340" s="149" t="str">
        <f t="shared" si="43"/>
        <v>ข้อมูลไม่ถูกต้อง</v>
      </c>
      <c r="Q340" s="149" t="str">
        <f t="shared" si="44"/>
        <v>ข้อมูลไม่ถูกต้อง</v>
      </c>
      <c r="R340" s="149" t="str">
        <f t="shared" si="45"/>
        <v>ข้อมูลไม่ถูกต้อง</v>
      </c>
      <c r="S340" s="149" t="str">
        <f>IF(ISNUMBER(R340),
IF(H$2=ตัวเลือก!A$30,"ยังไม่บันทึกข้อมูล",R340*0.27),"ข้อมูลไม่ถูกต้อง")</f>
        <v>ข้อมูลไม่ถูกต้อง</v>
      </c>
      <c r="T340" s="149" t="str">
        <f t="shared" si="46"/>
        <v>ข้อมูลไม่ถูกต้อง</v>
      </c>
      <c r="U340" s="149" t="str">
        <f>IF(ISNUMBER(R340),
IF(H$2=ตัวเลือก!A$30,"ยังไม่บันทึกข้อมูล",R340*0.47),"ข้อมูลไม่ถูกต้อง")</f>
        <v>ข้อมูลไม่ถูกต้อง</v>
      </c>
      <c r="V340" s="149" t="str">
        <f>IF(ISNUMBER(S340),
IF(H$2=ตัวเลือก!A$30,"ยังไม่บันทึกข้อมูล",S340*0.47),"ข้อมูลไม่ถูกต้อง")</f>
        <v>ข้อมูลไม่ถูกต้อง</v>
      </c>
      <c r="W340" s="149" t="str">
        <f t="shared" si="47"/>
        <v>ข้อมูลไม่ถูกต้อง</v>
      </c>
      <c r="X340" s="148" t="str">
        <f t="shared" si="48"/>
        <v>ข้อมูลไม่ถูกต้อง</v>
      </c>
      <c r="Y340" s="38"/>
      <c r="Z340" s="38"/>
      <c r="AA340" s="38"/>
    </row>
    <row r="341" spans="1:27" ht="24" customHeight="1" x14ac:dyDescent="0.45">
      <c r="A341" s="289">
        <v>336</v>
      </c>
      <c r="B341" s="289"/>
      <c r="C341" s="289"/>
      <c r="D341" s="289"/>
      <c r="E341" s="289"/>
      <c r="F341" s="293"/>
      <c r="G341" s="293"/>
      <c r="H341" s="291"/>
      <c r="I341" s="289"/>
      <c r="J341" s="292" t="str">
        <f t="shared" si="49"/>
        <v>รอข้อมูลคอลัมน์ H</v>
      </c>
      <c r="K341" s="291"/>
      <c r="L341" s="291"/>
      <c r="M341" s="291"/>
      <c r="N341" s="196" t="str" cm="1">
        <f t="array" ref="N341">IF(AND(K341:M341=""),"ยังไม่บันทึกข้อมูล",
IF(M341&lt;&gt;"",
IF(M341&gt;=1.3,M341,"เป็นไม้พุ่ม"),
IF(K341+L341&gt;=1.3,K341+L341,"เป็นไม้พุ่ม")))</f>
        <v>ยังไม่บันทึกข้อมูล</v>
      </c>
      <c r="O341" s="149" t="str">
        <f t="shared" si="42"/>
        <v>ข้อมูลไม่ถูกต้อง</v>
      </c>
      <c r="P341" s="149" t="str">
        <f t="shared" si="43"/>
        <v>ข้อมูลไม่ถูกต้อง</v>
      </c>
      <c r="Q341" s="149" t="str">
        <f t="shared" si="44"/>
        <v>ข้อมูลไม่ถูกต้อง</v>
      </c>
      <c r="R341" s="149" t="str">
        <f t="shared" si="45"/>
        <v>ข้อมูลไม่ถูกต้อง</v>
      </c>
      <c r="S341" s="149" t="str">
        <f>IF(ISNUMBER(R341),
IF(H$2=ตัวเลือก!A$30,"ยังไม่บันทึกข้อมูล",R341*0.27),"ข้อมูลไม่ถูกต้อง")</f>
        <v>ข้อมูลไม่ถูกต้อง</v>
      </c>
      <c r="T341" s="149" t="str">
        <f t="shared" si="46"/>
        <v>ข้อมูลไม่ถูกต้อง</v>
      </c>
      <c r="U341" s="149" t="str">
        <f>IF(ISNUMBER(R341),
IF(H$2=ตัวเลือก!A$30,"ยังไม่บันทึกข้อมูล",R341*0.47),"ข้อมูลไม่ถูกต้อง")</f>
        <v>ข้อมูลไม่ถูกต้อง</v>
      </c>
      <c r="V341" s="149" t="str">
        <f>IF(ISNUMBER(S341),
IF(H$2=ตัวเลือก!A$30,"ยังไม่บันทึกข้อมูล",S341*0.47),"ข้อมูลไม่ถูกต้อง")</f>
        <v>ข้อมูลไม่ถูกต้อง</v>
      </c>
      <c r="W341" s="149" t="str">
        <f t="shared" si="47"/>
        <v>ข้อมูลไม่ถูกต้อง</v>
      </c>
      <c r="X341" s="148" t="str">
        <f t="shared" si="48"/>
        <v>ข้อมูลไม่ถูกต้อง</v>
      </c>
      <c r="Y341" s="38"/>
      <c r="Z341" s="38"/>
      <c r="AA341" s="38"/>
    </row>
    <row r="342" spans="1:27" ht="24" customHeight="1" x14ac:dyDescent="0.45">
      <c r="A342" s="289">
        <v>337</v>
      </c>
      <c r="B342" s="289"/>
      <c r="C342" s="289"/>
      <c r="D342" s="289"/>
      <c r="E342" s="289"/>
      <c r="F342" s="293"/>
      <c r="G342" s="293"/>
      <c r="H342" s="291"/>
      <c r="I342" s="289"/>
      <c r="J342" s="292" t="str">
        <f t="shared" si="49"/>
        <v>รอข้อมูลคอลัมน์ H</v>
      </c>
      <c r="K342" s="291"/>
      <c r="L342" s="291"/>
      <c r="M342" s="291"/>
      <c r="N342" s="196" t="str" cm="1">
        <f t="array" ref="N342">IF(AND(K342:M342=""),"ยังไม่บันทึกข้อมูล",
IF(M342&lt;&gt;"",
IF(M342&gt;=1.3,M342,"เป็นไม้พุ่ม"),
IF(K342+L342&gt;=1.3,K342+L342,"เป็นไม้พุ่ม")))</f>
        <v>ยังไม่บันทึกข้อมูล</v>
      </c>
      <c r="O342" s="149" t="str">
        <f t="shared" si="42"/>
        <v>ข้อมูลไม่ถูกต้อง</v>
      </c>
      <c r="P342" s="149" t="str">
        <f t="shared" si="43"/>
        <v>ข้อมูลไม่ถูกต้อง</v>
      </c>
      <c r="Q342" s="149" t="str">
        <f t="shared" si="44"/>
        <v>ข้อมูลไม่ถูกต้อง</v>
      </c>
      <c r="R342" s="149" t="str">
        <f t="shared" si="45"/>
        <v>ข้อมูลไม่ถูกต้อง</v>
      </c>
      <c r="S342" s="149" t="str">
        <f>IF(ISNUMBER(R342),
IF(H$2=ตัวเลือก!A$30,"ยังไม่บันทึกข้อมูล",R342*0.27),"ข้อมูลไม่ถูกต้อง")</f>
        <v>ข้อมูลไม่ถูกต้อง</v>
      </c>
      <c r="T342" s="149" t="str">
        <f t="shared" si="46"/>
        <v>ข้อมูลไม่ถูกต้อง</v>
      </c>
      <c r="U342" s="149" t="str">
        <f>IF(ISNUMBER(R342),
IF(H$2=ตัวเลือก!A$30,"ยังไม่บันทึกข้อมูล",R342*0.47),"ข้อมูลไม่ถูกต้อง")</f>
        <v>ข้อมูลไม่ถูกต้อง</v>
      </c>
      <c r="V342" s="149" t="str">
        <f>IF(ISNUMBER(S342),
IF(H$2=ตัวเลือก!A$30,"ยังไม่บันทึกข้อมูล",S342*0.47),"ข้อมูลไม่ถูกต้อง")</f>
        <v>ข้อมูลไม่ถูกต้อง</v>
      </c>
      <c r="W342" s="149" t="str">
        <f t="shared" si="47"/>
        <v>ข้อมูลไม่ถูกต้อง</v>
      </c>
      <c r="X342" s="148" t="str">
        <f t="shared" si="48"/>
        <v>ข้อมูลไม่ถูกต้อง</v>
      </c>
      <c r="Y342" s="38"/>
      <c r="Z342" s="38"/>
      <c r="AA342" s="38"/>
    </row>
    <row r="343" spans="1:27" ht="24" customHeight="1" x14ac:dyDescent="0.45">
      <c r="A343" s="289">
        <v>338</v>
      </c>
      <c r="B343" s="289"/>
      <c r="C343" s="289"/>
      <c r="D343" s="289"/>
      <c r="E343" s="289"/>
      <c r="F343" s="293"/>
      <c r="G343" s="293"/>
      <c r="H343" s="291"/>
      <c r="I343" s="289"/>
      <c r="J343" s="292" t="str">
        <f t="shared" si="49"/>
        <v>รอข้อมูลคอลัมน์ H</v>
      </c>
      <c r="K343" s="291"/>
      <c r="L343" s="291"/>
      <c r="M343" s="291"/>
      <c r="N343" s="196" t="str" cm="1">
        <f t="array" ref="N343">IF(AND(K343:M343=""),"ยังไม่บันทึกข้อมูล",
IF(M343&lt;&gt;"",
IF(M343&gt;=1.3,M343,"เป็นไม้พุ่ม"),
IF(K343+L343&gt;=1.3,K343+L343,"เป็นไม้พุ่ม")))</f>
        <v>ยังไม่บันทึกข้อมูล</v>
      </c>
      <c r="O343" s="149" t="str">
        <f t="shared" si="42"/>
        <v>ข้อมูลไม่ถูกต้อง</v>
      </c>
      <c r="P343" s="149" t="str">
        <f t="shared" si="43"/>
        <v>ข้อมูลไม่ถูกต้อง</v>
      </c>
      <c r="Q343" s="149" t="str">
        <f t="shared" si="44"/>
        <v>ข้อมูลไม่ถูกต้อง</v>
      </c>
      <c r="R343" s="149" t="str">
        <f t="shared" si="45"/>
        <v>ข้อมูลไม่ถูกต้อง</v>
      </c>
      <c r="S343" s="149" t="str">
        <f>IF(ISNUMBER(R343),
IF(H$2=ตัวเลือก!A$30,"ยังไม่บันทึกข้อมูล",R343*0.27),"ข้อมูลไม่ถูกต้อง")</f>
        <v>ข้อมูลไม่ถูกต้อง</v>
      </c>
      <c r="T343" s="149" t="str">
        <f t="shared" si="46"/>
        <v>ข้อมูลไม่ถูกต้อง</v>
      </c>
      <c r="U343" s="149" t="str">
        <f>IF(ISNUMBER(R343),
IF(H$2=ตัวเลือก!A$30,"ยังไม่บันทึกข้อมูล",R343*0.47),"ข้อมูลไม่ถูกต้อง")</f>
        <v>ข้อมูลไม่ถูกต้อง</v>
      </c>
      <c r="V343" s="149" t="str">
        <f>IF(ISNUMBER(S343),
IF(H$2=ตัวเลือก!A$30,"ยังไม่บันทึกข้อมูล",S343*0.47),"ข้อมูลไม่ถูกต้อง")</f>
        <v>ข้อมูลไม่ถูกต้อง</v>
      </c>
      <c r="W343" s="149" t="str">
        <f t="shared" si="47"/>
        <v>ข้อมูลไม่ถูกต้อง</v>
      </c>
      <c r="X343" s="148" t="str">
        <f t="shared" si="48"/>
        <v>ข้อมูลไม่ถูกต้อง</v>
      </c>
      <c r="Y343" s="38"/>
      <c r="Z343" s="38"/>
      <c r="AA343" s="38"/>
    </row>
    <row r="344" spans="1:27" ht="24" customHeight="1" x14ac:dyDescent="0.45">
      <c r="A344" s="289">
        <v>339</v>
      </c>
      <c r="B344" s="289"/>
      <c r="C344" s="289"/>
      <c r="D344" s="289"/>
      <c r="E344" s="289"/>
      <c r="F344" s="293"/>
      <c r="G344" s="293"/>
      <c r="H344" s="291"/>
      <c r="I344" s="289"/>
      <c r="J344" s="292" t="str">
        <f t="shared" si="49"/>
        <v>รอข้อมูลคอลัมน์ H</v>
      </c>
      <c r="K344" s="291"/>
      <c r="L344" s="291"/>
      <c r="M344" s="291"/>
      <c r="N344" s="196" t="str" cm="1">
        <f t="array" ref="N344">IF(AND(K344:M344=""),"ยังไม่บันทึกข้อมูล",
IF(M344&lt;&gt;"",
IF(M344&gt;=1.3,M344,"เป็นไม้พุ่ม"),
IF(K344+L344&gt;=1.3,K344+L344,"เป็นไม้พุ่ม")))</f>
        <v>ยังไม่บันทึกข้อมูล</v>
      </c>
      <c r="O344" s="149" t="str">
        <f t="shared" si="42"/>
        <v>ข้อมูลไม่ถูกต้อง</v>
      </c>
      <c r="P344" s="149" t="str">
        <f t="shared" si="43"/>
        <v>ข้อมูลไม่ถูกต้อง</v>
      </c>
      <c r="Q344" s="149" t="str">
        <f t="shared" si="44"/>
        <v>ข้อมูลไม่ถูกต้อง</v>
      </c>
      <c r="R344" s="149" t="str">
        <f t="shared" si="45"/>
        <v>ข้อมูลไม่ถูกต้อง</v>
      </c>
      <c r="S344" s="149" t="str">
        <f>IF(ISNUMBER(R344),
IF(H$2=ตัวเลือก!A$30,"ยังไม่บันทึกข้อมูล",R344*0.27),"ข้อมูลไม่ถูกต้อง")</f>
        <v>ข้อมูลไม่ถูกต้อง</v>
      </c>
      <c r="T344" s="149" t="str">
        <f t="shared" si="46"/>
        <v>ข้อมูลไม่ถูกต้อง</v>
      </c>
      <c r="U344" s="149" t="str">
        <f>IF(ISNUMBER(R344),
IF(H$2=ตัวเลือก!A$30,"ยังไม่บันทึกข้อมูล",R344*0.47),"ข้อมูลไม่ถูกต้อง")</f>
        <v>ข้อมูลไม่ถูกต้อง</v>
      </c>
      <c r="V344" s="149" t="str">
        <f>IF(ISNUMBER(S344),
IF(H$2=ตัวเลือก!A$30,"ยังไม่บันทึกข้อมูล",S344*0.47),"ข้อมูลไม่ถูกต้อง")</f>
        <v>ข้อมูลไม่ถูกต้อง</v>
      </c>
      <c r="W344" s="149" t="str">
        <f t="shared" si="47"/>
        <v>ข้อมูลไม่ถูกต้อง</v>
      </c>
      <c r="X344" s="148" t="str">
        <f t="shared" si="48"/>
        <v>ข้อมูลไม่ถูกต้อง</v>
      </c>
      <c r="Y344" s="38"/>
      <c r="Z344" s="38"/>
      <c r="AA344" s="38"/>
    </row>
    <row r="345" spans="1:27" ht="24" customHeight="1" x14ac:dyDescent="0.45">
      <c r="A345" s="289">
        <v>340</v>
      </c>
      <c r="B345" s="289"/>
      <c r="C345" s="289"/>
      <c r="D345" s="289"/>
      <c r="E345" s="289"/>
      <c r="F345" s="293"/>
      <c r="G345" s="293"/>
      <c r="H345" s="291"/>
      <c r="I345" s="289"/>
      <c r="J345" s="292" t="str">
        <f t="shared" si="49"/>
        <v>รอข้อมูลคอลัมน์ H</v>
      </c>
      <c r="K345" s="291"/>
      <c r="L345" s="291"/>
      <c r="M345" s="291"/>
      <c r="N345" s="196" t="str" cm="1">
        <f t="array" ref="N345">IF(AND(K345:M345=""),"ยังไม่บันทึกข้อมูล",
IF(M345&lt;&gt;"",
IF(M345&gt;=1.3,M345,"เป็นไม้พุ่ม"),
IF(K345+L345&gt;=1.3,K345+L345,"เป็นไม้พุ่ม")))</f>
        <v>ยังไม่บันทึกข้อมูล</v>
      </c>
      <c r="O345" s="149" t="str">
        <f t="shared" si="42"/>
        <v>ข้อมูลไม่ถูกต้อง</v>
      </c>
      <c r="P345" s="149" t="str">
        <f t="shared" si="43"/>
        <v>ข้อมูลไม่ถูกต้อง</v>
      </c>
      <c r="Q345" s="149" t="str">
        <f t="shared" si="44"/>
        <v>ข้อมูลไม่ถูกต้อง</v>
      </c>
      <c r="R345" s="149" t="str">
        <f t="shared" si="45"/>
        <v>ข้อมูลไม่ถูกต้อง</v>
      </c>
      <c r="S345" s="149" t="str">
        <f>IF(ISNUMBER(R345),
IF(H$2=ตัวเลือก!A$30,"ยังไม่บันทึกข้อมูล",R345*0.27),"ข้อมูลไม่ถูกต้อง")</f>
        <v>ข้อมูลไม่ถูกต้อง</v>
      </c>
      <c r="T345" s="149" t="str">
        <f t="shared" si="46"/>
        <v>ข้อมูลไม่ถูกต้อง</v>
      </c>
      <c r="U345" s="149" t="str">
        <f>IF(ISNUMBER(R345),
IF(H$2=ตัวเลือก!A$30,"ยังไม่บันทึกข้อมูล",R345*0.47),"ข้อมูลไม่ถูกต้อง")</f>
        <v>ข้อมูลไม่ถูกต้อง</v>
      </c>
      <c r="V345" s="149" t="str">
        <f>IF(ISNUMBER(S345),
IF(H$2=ตัวเลือก!A$30,"ยังไม่บันทึกข้อมูล",S345*0.47),"ข้อมูลไม่ถูกต้อง")</f>
        <v>ข้อมูลไม่ถูกต้อง</v>
      </c>
      <c r="W345" s="149" t="str">
        <f t="shared" si="47"/>
        <v>ข้อมูลไม่ถูกต้อง</v>
      </c>
      <c r="X345" s="148" t="str">
        <f t="shared" si="48"/>
        <v>ข้อมูลไม่ถูกต้อง</v>
      </c>
      <c r="Y345" s="38"/>
      <c r="Z345" s="38"/>
      <c r="AA345" s="38"/>
    </row>
    <row r="346" spans="1:27" ht="24" customHeight="1" x14ac:dyDescent="0.45">
      <c r="A346" s="289">
        <v>341</v>
      </c>
      <c r="B346" s="289"/>
      <c r="C346" s="289"/>
      <c r="D346" s="289"/>
      <c r="E346" s="289"/>
      <c r="F346" s="293"/>
      <c r="G346" s="293"/>
      <c r="H346" s="291"/>
      <c r="I346" s="289"/>
      <c r="J346" s="292" t="str">
        <f t="shared" si="49"/>
        <v>รอข้อมูลคอลัมน์ H</v>
      </c>
      <c r="K346" s="291"/>
      <c r="L346" s="291"/>
      <c r="M346" s="291"/>
      <c r="N346" s="196" t="str" cm="1">
        <f t="array" ref="N346">IF(AND(K346:M346=""),"ยังไม่บันทึกข้อมูล",
IF(M346&lt;&gt;"",
IF(M346&gt;=1.3,M346,"เป็นไม้พุ่ม"),
IF(K346+L346&gt;=1.3,K346+L346,"เป็นไม้พุ่ม")))</f>
        <v>ยังไม่บันทึกข้อมูล</v>
      </c>
      <c r="O346" s="149" t="str">
        <f t="shared" si="42"/>
        <v>ข้อมูลไม่ถูกต้อง</v>
      </c>
      <c r="P346" s="149" t="str">
        <f t="shared" si="43"/>
        <v>ข้อมูลไม่ถูกต้อง</v>
      </c>
      <c r="Q346" s="149" t="str">
        <f t="shared" si="44"/>
        <v>ข้อมูลไม่ถูกต้อง</v>
      </c>
      <c r="R346" s="149" t="str">
        <f t="shared" si="45"/>
        <v>ข้อมูลไม่ถูกต้อง</v>
      </c>
      <c r="S346" s="149" t="str">
        <f>IF(ISNUMBER(R346),
IF(H$2=ตัวเลือก!A$30,"ยังไม่บันทึกข้อมูล",R346*0.27),"ข้อมูลไม่ถูกต้อง")</f>
        <v>ข้อมูลไม่ถูกต้อง</v>
      </c>
      <c r="T346" s="149" t="str">
        <f t="shared" si="46"/>
        <v>ข้อมูลไม่ถูกต้อง</v>
      </c>
      <c r="U346" s="149" t="str">
        <f>IF(ISNUMBER(R346),
IF(H$2=ตัวเลือก!A$30,"ยังไม่บันทึกข้อมูล",R346*0.47),"ข้อมูลไม่ถูกต้อง")</f>
        <v>ข้อมูลไม่ถูกต้อง</v>
      </c>
      <c r="V346" s="149" t="str">
        <f>IF(ISNUMBER(S346),
IF(H$2=ตัวเลือก!A$30,"ยังไม่บันทึกข้อมูล",S346*0.47),"ข้อมูลไม่ถูกต้อง")</f>
        <v>ข้อมูลไม่ถูกต้อง</v>
      </c>
      <c r="W346" s="149" t="str">
        <f t="shared" si="47"/>
        <v>ข้อมูลไม่ถูกต้อง</v>
      </c>
      <c r="X346" s="148" t="str">
        <f t="shared" si="48"/>
        <v>ข้อมูลไม่ถูกต้อง</v>
      </c>
      <c r="Y346" s="38"/>
      <c r="Z346" s="38"/>
      <c r="AA346" s="38"/>
    </row>
    <row r="347" spans="1:27" ht="24" customHeight="1" x14ac:dyDescent="0.45">
      <c r="A347" s="289">
        <v>342</v>
      </c>
      <c r="B347" s="289"/>
      <c r="C347" s="289"/>
      <c r="D347" s="289"/>
      <c r="E347" s="289"/>
      <c r="F347" s="293"/>
      <c r="G347" s="293"/>
      <c r="H347" s="291"/>
      <c r="I347" s="289"/>
      <c r="J347" s="292" t="str">
        <f t="shared" si="49"/>
        <v>รอข้อมูลคอลัมน์ H</v>
      </c>
      <c r="K347" s="291"/>
      <c r="L347" s="291"/>
      <c r="M347" s="291"/>
      <c r="N347" s="196" t="str" cm="1">
        <f t="array" ref="N347">IF(AND(K347:M347=""),"ยังไม่บันทึกข้อมูล",
IF(M347&lt;&gt;"",
IF(M347&gt;=1.3,M347,"เป็นไม้พุ่ม"),
IF(K347+L347&gt;=1.3,K347+L347,"เป็นไม้พุ่ม")))</f>
        <v>ยังไม่บันทึกข้อมูล</v>
      </c>
      <c r="O347" s="149" t="str">
        <f t="shared" si="42"/>
        <v>ข้อมูลไม่ถูกต้อง</v>
      </c>
      <c r="P347" s="149" t="str">
        <f t="shared" si="43"/>
        <v>ข้อมูลไม่ถูกต้อง</v>
      </c>
      <c r="Q347" s="149" t="str">
        <f t="shared" si="44"/>
        <v>ข้อมูลไม่ถูกต้อง</v>
      </c>
      <c r="R347" s="149" t="str">
        <f t="shared" si="45"/>
        <v>ข้อมูลไม่ถูกต้อง</v>
      </c>
      <c r="S347" s="149" t="str">
        <f>IF(ISNUMBER(R347),
IF(H$2=ตัวเลือก!A$30,"ยังไม่บันทึกข้อมูล",R347*0.27),"ข้อมูลไม่ถูกต้อง")</f>
        <v>ข้อมูลไม่ถูกต้อง</v>
      </c>
      <c r="T347" s="149" t="str">
        <f t="shared" si="46"/>
        <v>ข้อมูลไม่ถูกต้อง</v>
      </c>
      <c r="U347" s="149" t="str">
        <f>IF(ISNUMBER(R347),
IF(H$2=ตัวเลือก!A$30,"ยังไม่บันทึกข้อมูล",R347*0.47),"ข้อมูลไม่ถูกต้อง")</f>
        <v>ข้อมูลไม่ถูกต้อง</v>
      </c>
      <c r="V347" s="149" t="str">
        <f>IF(ISNUMBER(S347),
IF(H$2=ตัวเลือก!A$30,"ยังไม่บันทึกข้อมูล",S347*0.47),"ข้อมูลไม่ถูกต้อง")</f>
        <v>ข้อมูลไม่ถูกต้อง</v>
      </c>
      <c r="W347" s="149" t="str">
        <f t="shared" si="47"/>
        <v>ข้อมูลไม่ถูกต้อง</v>
      </c>
      <c r="X347" s="148" t="str">
        <f t="shared" si="48"/>
        <v>ข้อมูลไม่ถูกต้อง</v>
      </c>
      <c r="Y347" s="38"/>
      <c r="Z347" s="38"/>
      <c r="AA347" s="38"/>
    </row>
    <row r="348" spans="1:27" ht="24" customHeight="1" x14ac:dyDescent="0.45">
      <c r="A348" s="289">
        <v>343</v>
      </c>
      <c r="B348" s="289"/>
      <c r="C348" s="289"/>
      <c r="D348" s="289"/>
      <c r="E348" s="289"/>
      <c r="F348" s="293"/>
      <c r="G348" s="293"/>
      <c r="H348" s="291"/>
      <c r="I348" s="289"/>
      <c r="J348" s="292" t="str">
        <f t="shared" si="49"/>
        <v>รอข้อมูลคอลัมน์ H</v>
      </c>
      <c r="K348" s="291"/>
      <c r="L348" s="291"/>
      <c r="M348" s="291"/>
      <c r="N348" s="196" t="str" cm="1">
        <f t="array" ref="N348">IF(AND(K348:M348=""),"ยังไม่บันทึกข้อมูล",
IF(M348&lt;&gt;"",
IF(M348&gt;=1.3,M348,"เป็นไม้พุ่ม"),
IF(K348+L348&gt;=1.3,K348+L348,"เป็นไม้พุ่ม")))</f>
        <v>ยังไม่บันทึกข้อมูล</v>
      </c>
      <c r="O348" s="149" t="str">
        <f t="shared" si="42"/>
        <v>ข้อมูลไม่ถูกต้อง</v>
      </c>
      <c r="P348" s="149" t="str">
        <f t="shared" si="43"/>
        <v>ข้อมูลไม่ถูกต้อง</v>
      </c>
      <c r="Q348" s="149" t="str">
        <f t="shared" si="44"/>
        <v>ข้อมูลไม่ถูกต้อง</v>
      </c>
      <c r="R348" s="149" t="str">
        <f t="shared" si="45"/>
        <v>ข้อมูลไม่ถูกต้อง</v>
      </c>
      <c r="S348" s="149" t="str">
        <f>IF(ISNUMBER(R348),
IF(H$2=ตัวเลือก!A$30,"ยังไม่บันทึกข้อมูล",R348*0.27),"ข้อมูลไม่ถูกต้อง")</f>
        <v>ข้อมูลไม่ถูกต้อง</v>
      </c>
      <c r="T348" s="149" t="str">
        <f t="shared" si="46"/>
        <v>ข้อมูลไม่ถูกต้อง</v>
      </c>
      <c r="U348" s="149" t="str">
        <f>IF(ISNUMBER(R348),
IF(H$2=ตัวเลือก!A$30,"ยังไม่บันทึกข้อมูล",R348*0.47),"ข้อมูลไม่ถูกต้อง")</f>
        <v>ข้อมูลไม่ถูกต้อง</v>
      </c>
      <c r="V348" s="149" t="str">
        <f>IF(ISNUMBER(S348),
IF(H$2=ตัวเลือก!A$30,"ยังไม่บันทึกข้อมูล",S348*0.47),"ข้อมูลไม่ถูกต้อง")</f>
        <v>ข้อมูลไม่ถูกต้อง</v>
      </c>
      <c r="W348" s="149" t="str">
        <f t="shared" si="47"/>
        <v>ข้อมูลไม่ถูกต้อง</v>
      </c>
      <c r="X348" s="148" t="str">
        <f t="shared" si="48"/>
        <v>ข้อมูลไม่ถูกต้อง</v>
      </c>
      <c r="Y348" s="38"/>
      <c r="Z348" s="38"/>
      <c r="AA348" s="38"/>
    </row>
    <row r="349" spans="1:27" ht="24" customHeight="1" x14ac:dyDescent="0.45">
      <c r="A349" s="289">
        <v>344</v>
      </c>
      <c r="B349" s="289"/>
      <c r="C349" s="289"/>
      <c r="D349" s="289"/>
      <c r="E349" s="289"/>
      <c r="F349" s="293"/>
      <c r="G349" s="293"/>
      <c r="H349" s="291"/>
      <c r="I349" s="289"/>
      <c r="J349" s="292" t="str">
        <f t="shared" si="49"/>
        <v>รอข้อมูลคอลัมน์ H</v>
      </c>
      <c r="K349" s="291"/>
      <c r="L349" s="291"/>
      <c r="M349" s="291"/>
      <c r="N349" s="196" t="str" cm="1">
        <f t="array" ref="N349">IF(AND(K349:M349=""),"ยังไม่บันทึกข้อมูล",
IF(M349&lt;&gt;"",
IF(M349&gt;=1.3,M349,"เป็นไม้พุ่ม"),
IF(K349+L349&gt;=1.3,K349+L349,"เป็นไม้พุ่ม")))</f>
        <v>ยังไม่บันทึกข้อมูล</v>
      </c>
      <c r="O349" s="149" t="str">
        <f t="shared" si="42"/>
        <v>ข้อมูลไม่ถูกต้อง</v>
      </c>
      <c r="P349" s="149" t="str">
        <f t="shared" si="43"/>
        <v>ข้อมูลไม่ถูกต้อง</v>
      </c>
      <c r="Q349" s="149" t="str">
        <f t="shared" si="44"/>
        <v>ข้อมูลไม่ถูกต้อง</v>
      </c>
      <c r="R349" s="149" t="str">
        <f t="shared" si="45"/>
        <v>ข้อมูลไม่ถูกต้อง</v>
      </c>
      <c r="S349" s="149" t="str">
        <f>IF(ISNUMBER(R349),
IF(H$2=ตัวเลือก!A$30,"ยังไม่บันทึกข้อมูล",R349*0.27),"ข้อมูลไม่ถูกต้อง")</f>
        <v>ข้อมูลไม่ถูกต้อง</v>
      </c>
      <c r="T349" s="149" t="str">
        <f t="shared" si="46"/>
        <v>ข้อมูลไม่ถูกต้อง</v>
      </c>
      <c r="U349" s="149" t="str">
        <f>IF(ISNUMBER(R349),
IF(H$2=ตัวเลือก!A$30,"ยังไม่บันทึกข้อมูล",R349*0.47),"ข้อมูลไม่ถูกต้อง")</f>
        <v>ข้อมูลไม่ถูกต้อง</v>
      </c>
      <c r="V349" s="149" t="str">
        <f>IF(ISNUMBER(S349),
IF(H$2=ตัวเลือก!A$30,"ยังไม่บันทึกข้อมูล",S349*0.47),"ข้อมูลไม่ถูกต้อง")</f>
        <v>ข้อมูลไม่ถูกต้อง</v>
      </c>
      <c r="W349" s="149" t="str">
        <f t="shared" si="47"/>
        <v>ข้อมูลไม่ถูกต้อง</v>
      </c>
      <c r="X349" s="148" t="str">
        <f t="shared" si="48"/>
        <v>ข้อมูลไม่ถูกต้อง</v>
      </c>
      <c r="Y349" s="38"/>
      <c r="Z349" s="38"/>
      <c r="AA349" s="38"/>
    </row>
    <row r="350" spans="1:27" ht="24" customHeight="1" x14ac:dyDescent="0.45">
      <c r="A350" s="289">
        <v>345</v>
      </c>
      <c r="B350" s="289"/>
      <c r="C350" s="289"/>
      <c r="D350" s="289"/>
      <c r="E350" s="289"/>
      <c r="F350" s="293"/>
      <c r="G350" s="293"/>
      <c r="H350" s="291"/>
      <c r="I350" s="289"/>
      <c r="J350" s="292" t="str">
        <f t="shared" si="49"/>
        <v>รอข้อมูลคอลัมน์ H</v>
      </c>
      <c r="K350" s="291"/>
      <c r="L350" s="291"/>
      <c r="M350" s="291"/>
      <c r="N350" s="196" t="str" cm="1">
        <f t="array" ref="N350">IF(AND(K350:M350=""),"ยังไม่บันทึกข้อมูล",
IF(M350&lt;&gt;"",
IF(M350&gt;=1.3,M350,"เป็นไม้พุ่ม"),
IF(K350+L350&gt;=1.3,K350+L350,"เป็นไม้พุ่ม")))</f>
        <v>ยังไม่บันทึกข้อมูล</v>
      </c>
      <c r="O350" s="149" t="str">
        <f t="shared" si="42"/>
        <v>ข้อมูลไม่ถูกต้อง</v>
      </c>
      <c r="P350" s="149" t="str">
        <f t="shared" si="43"/>
        <v>ข้อมูลไม่ถูกต้อง</v>
      </c>
      <c r="Q350" s="149" t="str">
        <f t="shared" si="44"/>
        <v>ข้อมูลไม่ถูกต้อง</v>
      </c>
      <c r="R350" s="149" t="str">
        <f t="shared" si="45"/>
        <v>ข้อมูลไม่ถูกต้อง</v>
      </c>
      <c r="S350" s="149" t="str">
        <f>IF(ISNUMBER(R350),
IF(H$2=ตัวเลือก!A$30,"ยังไม่บันทึกข้อมูล",R350*0.27),"ข้อมูลไม่ถูกต้อง")</f>
        <v>ข้อมูลไม่ถูกต้อง</v>
      </c>
      <c r="T350" s="149" t="str">
        <f t="shared" si="46"/>
        <v>ข้อมูลไม่ถูกต้อง</v>
      </c>
      <c r="U350" s="149" t="str">
        <f>IF(ISNUMBER(R350),
IF(H$2=ตัวเลือก!A$30,"ยังไม่บันทึกข้อมูล",R350*0.47),"ข้อมูลไม่ถูกต้อง")</f>
        <v>ข้อมูลไม่ถูกต้อง</v>
      </c>
      <c r="V350" s="149" t="str">
        <f>IF(ISNUMBER(S350),
IF(H$2=ตัวเลือก!A$30,"ยังไม่บันทึกข้อมูล",S350*0.47),"ข้อมูลไม่ถูกต้อง")</f>
        <v>ข้อมูลไม่ถูกต้อง</v>
      </c>
      <c r="W350" s="149" t="str">
        <f t="shared" si="47"/>
        <v>ข้อมูลไม่ถูกต้อง</v>
      </c>
      <c r="X350" s="148" t="str">
        <f t="shared" si="48"/>
        <v>ข้อมูลไม่ถูกต้อง</v>
      </c>
      <c r="Y350" s="38"/>
      <c r="Z350" s="38"/>
      <c r="AA350" s="38"/>
    </row>
    <row r="351" spans="1:27" ht="24" customHeight="1" x14ac:dyDescent="0.45">
      <c r="A351" s="289">
        <v>346</v>
      </c>
      <c r="B351" s="289"/>
      <c r="C351" s="289"/>
      <c r="D351" s="289"/>
      <c r="E351" s="289"/>
      <c r="F351" s="293"/>
      <c r="G351" s="293"/>
      <c r="H351" s="291"/>
      <c r="I351" s="289"/>
      <c r="J351" s="292" t="str">
        <f t="shared" si="49"/>
        <v>รอข้อมูลคอลัมน์ H</v>
      </c>
      <c r="K351" s="291"/>
      <c r="L351" s="291"/>
      <c r="M351" s="291"/>
      <c r="N351" s="196" t="str" cm="1">
        <f t="array" ref="N351">IF(AND(K351:M351=""),"ยังไม่บันทึกข้อมูล",
IF(M351&lt;&gt;"",
IF(M351&gt;=1.3,M351,"เป็นไม้พุ่ม"),
IF(K351+L351&gt;=1.3,K351+L351,"เป็นไม้พุ่ม")))</f>
        <v>ยังไม่บันทึกข้อมูล</v>
      </c>
      <c r="O351" s="149" t="str">
        <f t="shared" si="42"/>
        <v>ข้อมูลไม่ถูกต้อง</v>
      </c>
      <c r="P351" s="149" t="str">
        <f t="shared" si="43"/>
        <v>ข้อมูลไม่ถูกต้อง</v>
      </c>
      <c r="Q351" s="149" t="str">
        <f t="shared" si="44"/>
        <v>ข้อมูลไม่ถูกต้อง</v>
      </c>
      <c r="R351" s="149" t="str">
        <f t="shared" si="45"/>
        <v>ข้อมูลไม่ถูกต้อง</v>
      </c>
      <c r="S351" s="149" t="str">
        <f>IF(ISNUMBER(R351),
IF(H$2=ตัวเลือก!A$30,"ยังไม่บันทึกข้อมูล",R351*0.27),"ข้อมูลไม่ถูกต้อง")</f>
        <v>ข้อมูลไม่ถูกต้อง</v>
      </c>
      <c r="T351" s="149" t="str">
        <f t="shared" si="46"/>
        <v>ข้อมูลไม่ถูกต้อง</v>
      </c>
      <c r="U351" s="149" t="str">
        <f>IF(ISNUMBER(R351),
IF(H$2=ตัวเลือก!A$30,"ยังไม่บันทึกข้อมูล",R351*0.47),"ข้อมูลไม่ถูกต้อง")</f>
        <v>ข้อมูลไม่ถูกต้อง</v>
      </c>
      <c r="V351" s="149" t="str">
        <f>IF(ISNUMBER(S351),
IF(H$2=ตัวเลือก!A$30,"ยังไม่บันทึกข้อมูล",S351*0.47),"ข้อมูลไม่ถูกต้อง")</f>
        <v>ข้อมูลไม่ถูกต้อง</v>
      </c>
      <c r="W351" s="149" t="str">
        <f t="shared" si="47"/>
        <v>ข้อมูลไม่ถูกต้อง</v>
      </c>
      <c r="X351" s="148" t="str">
        <f t="shared" si="48"/>
        <v>ข้อมูลไม่ถูกต้อง</v>
      </c>
      <c r="Y351" s="38"/>
      <c r="Z351" s="38"/>
      <c r="AA351" s="38"/>
    </row>
    <row r="352" spans="1:27" ht="24" customHeight="1" x14ac:dyDescent="0.45">
      <c r="A352" s="289">
        <v>347</v>
      </c>
      <c r="B352" s="289"/>
      <c r="C352" s="289"/>
      <c r="D352" s="289"/>
      <c r="E352" s="289"/>
      <c r="F352" s="293"/>
      <c r="G352" s="293"/>
      <c r="H352" s="291"/>
      <c r="I352" s="289"/>
      <c r="J352" s="292" t="str">
        <f t="shared" si="49"/>
        <v>รอข้อมูลคอลัมน์ H</v>
      </c>
      <c r="K352" s="291"/>
      <c r="L352" s="291"/>
      <c r="M352" s="291"/>
      <c r="N352" s="196" t="str" cm="1">
        <f t="array" ref="N352">IF(AND(K352:M352=""),"ยังไม่บันทึกข้อมูล",
IF(M352&lt;&gt;"",
IF(M352&gt;=1.3,M352,"เป็นไม้พุ่ม"),
IF(K352+L352&gt;=1.3,K352+L352,"เป็นไม้พุ่ม")))</f>
        <v>ยังไม่บันทึกข้อมูล</v>
      </c>
      <c r="O352" s="149" t="str">
        <f t="shared" si="42"/>
        <v>ข้อมูลไม่ถูกต้อง</v>
      </c>
      <c r="P352" s="149" t="str">
        <f t="shared" si="43"/>
        <v>ข้อมูลไม่ถูกต้อง</v>
      </c>
      <c r="Q352" s="149" t="str">
        <f t="shared" si="44"/>
        <v>ข้อมูลไม่ถูกต้อง</v>
      </c>
      <c r="R352" s="149" t="str">
        <f t="shared" si="45"/>
        <v>ข้อมูลไม่ถูกต้อง</v>
      </c>
      <c r="S352" s="149" t="str">
        <f>IF(ISNUMBER(R352),
IF(H$2=ตัวเลือก!A$30,"ยังไม่บันทึกข้อมูล",R352*0.27),"ข้อมูลไม่ถูกต้อง")</f>
        <v>ข้อมูลไม่ถูกต้อง</v>
      </c>
      <c r="T352" s="149" t="str">
        <f t="shared" si="46"/>
        <v>ข้อมูลไม่ถูกต้อง</v>
      </c>
      <c r="U352" s="149" t="str">
        <f>IF(ISNUMBER(R352),
IF(H$2=ตัวเลือก!A$30,"ยังไม่บันทึกข้อมูล",R352*0.47),"ข้อมูลไม่ถูกต้อง")</f>
        <v>ข้อมูลไม่ถูกต้อง</v>
      </c>
      <c r="V352" s="149" t="str">
        <f>IF(ISNUMBER(S352),
IF(H$2=ตัวเลือก!A$30,"ยังไม่บันทึกข้อมูล",S352*0.47),"ข้อมูลไม่ถูกต้อง")</f>
        <v>ข้อมูลไม่ถูกต้อง</v>
      </c>
      <c r="W352" s="149" t="str">
        <f t="shared" si="47"/>
        <v>ข้อมูลไม่ถูกต้อง</v>
      </c>
      <c r="X352" s="148" t="str">
        <f t="shared" si="48"/>
        <v>ข้อมูลไม่ถูกต้อง</v>
      </c>
      <c r="Y352" s="38"/>
      <c r="Z352" s="38"/>
      <c r="AA352" s="38"/>
    </row>
    <row r="353" spans="1:27" ht="24" customHeight="1" x14ac:dyDescent="0.45">
      <c r="A353" s="289">
        <v>348</v>
      </c>
      <c r="B353" s="289"/>
      <c r="C353" s="289"/>
      <c r="D353" s="289"/>
      <c r="E353" s="289"/>
      <c r="F353" s="293"/>
      <c r="G353" s="293"/>
      <c r="H353" s="291"/>
      <c r="I353" s="289"/>
      <c r="J353" s="292" t="str">
        <f t="shared" si="49"/>
        <v>รอข้อมูลคอลัมน์ H</v>
      </c>
      <c r="K353" s="291"/>
      <c r="L353" s="291"/>
      <c r="M353" s="291"/>
      <c r="N353" s="196" t="str" cm="1">
        <f t="array" ref="N353">IF(AND(K353:M353=""),"ยังไม่บันทึกข้อมูล",
IF(M353&lt;&gt;"",
IF(M353&gt;=1.3,M353,"เป็นไม้พุ่ม"),
IF(K353+L353&gt;=1.3,K353+L353,"เป็นไม้พุ่ม")))</f>
        <v>ยังไม่บันทึกข้อมูล</v>
      </c>
      <c r="O353" s="149" t="str">
        <f t="shared" si="42"/>
        <v>ข้อมูลไม่ถูกต้อง</v>
      </c>
      <c r="P353" s="149" t="str">
        <f t="shared" si="43"/>
        <v>ข้อมูลไม่ถูกต้อง</v>
      </c>
      <c r="Q353" s="149" t="str">
        <f t="shared" si="44"/>
        <v>ข้อมูลไม่ถูกต้อง</v>
      </c>
      <c r="R353" s="149" t="str">
        <f t="shared" si="45"/>
        <v>ข้อมูลไม่ถูกต้อง</v>
      </c>
      <c r="S353" s="149" t="str">
        <f>IF(ISNUMBER(R353),
IF(H$2=ตัวเลือก!A$30,"ยังไม่บันทึกข้อมูล",R353*0.27),"ข้อมูลไม่ถูกต้อง")</f>
        <v>ข้อมูลไม่ถูกต้อง</v>
      </c>
      <c r="T353" s="149" t="str">
        <f t="shared" si="46"/>
        <v>ข้อมูลไม่ถูกต้อง</v>
      </c>
      <c r="U353" s="149" t="str">
        <f>IF(ISNUMBER(R353),
IF(H$2=ตัวเลือก!A$30,"ยังไม่บันทึกข้อมูล",R353*0.47),"ข้อมูลไม่ถูกต้อง")</f>
        <v>ข้อมูลไม่ถูกต้อง</v>
      </c>
      <c r="V353" s="149" t="str">
        <f>IF(ISNUMBER(S353),
IF(H$2=ตัวเลือก!A$30,"ยังไม่บันทึกข้อมูล",S353*0.47),"ข้อมูลไม่ถูกต้อง")</f>
        <v>ข้อมูลไม่ถูกต้อง</v>
      </c>
      <c r="W353" s="149" t="str">
        <f t="shared" si="47"/>
        <v>ข้อมูลไม่ถูกต้อง</v>
      </c>
      <c r="X353" s="148" t="str">
        <f t="shared" si="48"/>
        <v>ข้อมูลไม่ถูกต้อง</v>
      </c>
      <c r="Y353" s="38"/>
      <c r="Z353" s="38"/>
      <c r="AA353" s="38"/>
    </row>
    <row r="354" spans="1:27" ht="24" customHeight="1" x14ac:dyDescent="0.45">
      <c r="A354" s="289">
        <v>349</v>
      </c>
      <c r="B354" s="289"/>
      <c r="C354" s="289"/>
      <c r="D354" s="289"/>
      <c r="E354" s="289"/>
      <c r="F354" s="293"/>
      <c r="G354" s="293"/>
      <c r="H354" s="291"/>
      <c r="I354" s="289"/>
      <c r="J354" s="292" t="str">
        <f t="shared" si="49"/>
        <v>รอข้อมูลคอลัมน์ H</v>
      </c>
      <c r="K354" s="291"/>
      <c r="L354" s="291"/>
      <c r="M354" s="291"/>
      <c r="N354" s="196" t="str" cm="1">
        <f t="array" ref="N354">IF(AND(K354:M354=""),"ยังไม่บันทึกข้อมูล",
IF(M354&lt;&gt;"",
IF(M354&gt;=1.3,M354,"เป็นไม้พุ่ม"),
IF(K354+L354&gt;=1.3,K354+L354,"เป็นไม้พุ่ม")))</f>
        <v>ยังไม่บันทึกข้อมูล</v>
      </c>
      <c r="O354" s="149" t="str">
        <f t="shared" si="42"/>
        <v>ข้อมูลไม่ถูกต้อง</v>
      </c>
      <c r="P354" s="149" t="str">
        <f t="shared" si="43"/>
        <v>ข้อมูลไม่ถูกต้อง</v>
      </c>
      <c r="Q354" s="149" t="str">
        <f t="shared" si="44"/>
        <v>ข้อมูลไม่ถูกต้อง</v>
      </c>
      <c r="R354" s="149" t="str">
        <f t="shared" si="45"/>
        <v>ข้อมูลไม่ถูกต้อง</v>
      </c>
      <c r="S354" s="149" t="str">
        <f>IF(ISNUMBER(R354),
IF(H$2=ตัวเลือก!A$30,"ยังไม่บันทึกข้อมูล",R354*0.27),"ข้อมูลไม่ถูกต้อง")</f>
        <v>ข้อมูลไม่ถูกต้อง</v>
      </c>
      <c r="T354" s="149" t="str">
        <f t="shared" si="46"/>
        <v>ข้อมูลไม่ถูกต้อง</v>
      </c>
      <c r="U354" s="149" t="str">
        <f>IF(ISNUMBER(R354),
IF(H$2=ตัวเลือก!A$30,"ยังไม่บันทึกข้อมูล",R354*0.47),"ข้อมูลไม่ถูกต้อง")</f>
        <v>ข้อมูลไม่ถูกต้อง</v>
      </c>
      <c r="V354" s="149" t="str">
        <f>IF(ISNUMBER(S354),
IF(H$2=ตัวเลือก!A$30,"ยังไม่บันทึกข้อมูล",S354*0.47),"ข้อมูลไม่ถูกต้อง")</f>
        <v>ข้อมูลไม่ถูกต้อง</v>
      </c>
      <c r="W354" s="149" t="str">
        <f t="shared" si="47"/>
        <v>ข้อมูลไม่ถูกต้อง</v>
      </c>
      <c r="X354" s="148" t="str">
        <f t="shared" si="48"/>
        <v>ข้อมูลไม่ถูกต้อง</v>
      </c>
      <c r="Y354" s="38"/>
      <c r="Z354" s="38"/>
      <c r="AA354" s="38"/>
    </row>
    <row r="355" spans="1:27" ht="24" customHeight="1" x14ac:dyDescent="0.45">
      <c r="A355" s="289">
        <v>350</v>
      </c>
      <c r="B355" s="289"/>
      <c r="C355" s="289"/>
      <c r="D355" s="289"/>
      <c r="E355" s="289"/>
      <c r="F355" s="293"/>
      <c r="G355" s="293"/>
      <c r="H355" s="291"/>
      <c r="I355" s="289"/>
      <c r="J355" s="292" t="str">
        <f t="shared" si="49"/>
        <v>รอข้อมูลคอลัมน์ H</v>
      </c>
      <c r="K355" s="291"/>
      <c r="L355" s="291"/>
      <c r="M355" s="291"/>
      <c r="N355" s="196" t="str" cm="1">
        <f t="array" ref="N355">IF(AND(K355:M355=""),"ยังไม่บันทึกข้อมูล",
IF(M355&lt;&gt;"",
IF(M355&gt;=1.3,M355,"เป็นไม้พุ่ม"),
IF(K355+L355&gt;=1.3,K355+L355,"เป็นไม้พุ่ม")))</f>
        <v>ยังไม่บันทึกข้อมูล</v>
      </c>
      <c r="O355" s="149" t="str">
        <f t="shared" si="42"/>
        <v>ข้อมูลไม่ถูกต้อง</v>
      </c>
      <c r="P355" s="149" t="str">
        <f t="shared" si="43"/>
        <v>ข้อมูลไม่ถูกต้อง</v>
      </c>
      <c r="Q355" s="149" t="str">
        <f t="shared" si="44"/>
        <v>ข้อมูลไม่ถูกต้อง</v>
      </c>
      <c r="R355" s="149" t="str">
        <f t="shared" si="45"/>
        <v>ข้อมูลไม่ถูกต้อง</v>
      </c>
      <c r="S355" s="149" t="str">
        <f>IF(ISNUMBER(R355),
IF(H$2=ตัวเลือก!A$30,"ยังไม่บันทึกข้อมูล",R355*0.27),"ข้อมูลไม่ถูกต้อง")</f>
        <v>ข้อมูลไม่ถูกต้อง</v>
      </c>
      <c r="T355" s="149" t="str">
        <f t="shared" si="46"/>
        <v>ข้อมูลไม่ถูกต้อง</v>
      </c>
      <c r="U355" s="149" t="str">
        <f>IF(ISNUMBER(R355),
IF(H$2=ตัวเลือก!A$30,"ยังไม่บันทึกข้อมูล",R355*0.47),"ข้อมูลไม่ถูกต้อง")</f>
        <v>ข้อมูลไม่ถูกต้อง</v>
      </c>
      <c r="V355" s="149" t="str">
        <f>IF(ISNUMBER(S355),
IF(H$2=ตัวเลือก!A$30,"ยังไม่บันทึกข้อมูล",S355*0.47),"ข้อมูลไม่ถูกต้อง")</f>
        <v>ข้อมูลไม่ถูกต้อง</v>
      </c>
      <c r="W355" s="149" t="str">
        <f t="shared" si="47"/>
        <v>ข้อมูลไม่ถูกต้อง</v>
      </c>
      <c r="X355" s="148" t="str">
        <f t="shared" si="48"/>
        <v>ข้อมูลไม่ถูกต้อง</v>
      </c>
      <c r="Y355" s="38"/>
      <c r="Z355" s="38"/>
      <c r="AA355" s="38"/>
    </row>
    <row r="356" spans="1:27" ht="24" customHeight="1" x14ac:dyDescent="0.45">
      <c r="A356" s="289">
        <v>351</v>
      </c>
      <c r="B356" s="289"/>
      <c r="C356" s="289"/>
      <c r="D356" s="289"/>
      <c r="E356" s="289"/>
      <c r="F356" s="293"/>
      <c r="G356" s="293"/>
      <c r="H356" s="291"/>
      <c r="I356" s="289"/>
      <c r="J356" s="292" t="str">
        <f t="shared" si="49"/>
        <v>รอข้อมูลคอลัมน์ H</v>
      </c>
      <c r="K356" s="291"/>
      <c r="L356" s="291"/>
      <c r="M356" s="291"/>
      <c r="N356" s="196" t="str" cm="1">
        <f t="array" ref="N356">IF(AND(K356:M356=""),"ยังไม่บันทึกข้อมูล",
IF(M356&lt;&gt;"",
IF(M356&gt;=1.3,M356,"เป็นไม้พุ่ม"),
IF(K356+L356&gt;=1.3,K356+L356,"เป็นไม้พุ่ม")))</f>
        <v>ยังไม่บันทึกข้อมูล</v>
      </c>
      <c r="O356" s="149" t="str">
        <f t="shared" si="42"/>
        <v>ข้อมูลไม่ถูกต้อง</v>
      </c>
      <c r="P356" s="149" t="str">
        <f t="shared" si="43"/>
        <v>ข้อมูลไม่ถูกต้อง</v>
      </c>
      <c r="Q356" s="149" t="str">
        <f t="shared" si="44"/>
        <v>ข้อมูลไม่ถูกต้อง</v>
      </c>
      <c r="R356" s="149" t="str">
        <f t="shared" si="45"/>
        <v>ข้อมูลไม่ถูกต้อง</v>
      </c>
      <c r="S356" s="149" t="str">
        <f>IF(ISNUMBER(R356),
IF(H$2=ตัวเลือก!A$30,"ยังไม่บันทึกข้อมูล",R356*0.27),"ข้อมูลไม่ถูกต้อง")</f>
        <v>ข้อมูลไม่ถูกต้อง</v>
      </c>
      <c r="T356" s="149" t="str">
        <f t="shared" si="46"/>
        <v>ข้อมูลไม่ถูกต้อง</v>
      </c>
      <c r="U356" s="149" t="str">
        <f>IF(ISNUMBER(R356),
IF(H$2=ตัวเลือก!A$30,"ยังไม่บันทึกข้อมูล",R356*0.47),"ข้อมูลไม่ถูกต้อง")</f>
        <v>ข้อมูลไม่ถูกต้อง</v>
      </c>
      <c r="V356" s="149" t="str">
        <f>IF(ISNUMBER(S356),
IF(H$2=ตัวเลือก!A$30,"ยังไม่บันทึกข้อมูล",S356*0.47),"ข้อมูลไม่ถูกต้อง")</f>
        <v>ข้อมูลไม่ถูกต้อง</v>
      </c>
      <c r="W356" s="149" t="str">
        <f t="shared" si="47"/>
        <v>ข้อมูลไม่ถูกต้อง</v>
      </c>
      <c r="X356" s="148" t="str">
        <f t="shared" si="48"/>
        <v>ข้อมูลไม่ถูกต้อง</v>
      </c>
      <c r="Y356" s="38"/>
      <c r="Z356" s="38"/>
      <c r="AA356" s="38"/>
    </row>
    <row r="357" spans="1:27" ht="24" customHeight="1" x14ac:dyDescent="0.45">
      <c r="A357" s="289">
        <v>352</v>
      </c>
      <c r="B357" s="289"/>
      <c r="C357" s="289"/>
      <c r="D357" s="289"/>
      <c r="E357" s="289"/>
      <c r="F357" s="293"/>
      <c r="G357" s="293"/>
      <c r="H357" s="291"/>
      <c r="I357" s="289"/>
      <c r="J357" s="292" t="str">
        <f t="shared" si="49"/>
        <v>รอข้อมูลคอลัมน์ H</v>
      </c>
      <c r="K357" s="291"/>
      <c r="L357" s="291"/>
      <c r="M357" s="291"/>
      <c r="N357" s="196" t="str" cm="1">
        <f t="array" ref="N357">IF(AND(K357:M357=""),"ยังไม่บันทึกข้อมูล",
IF(M357&lt;&gt;"",
IF(M357&gt;=1.3,M357,"เป็นไม้พุ่ม"),
IF(K357+L357&gt;=1.3,K357+L357,"เป็นไม้พุ่ม")))</f>
        <v>ยังไม่บันทึกข้อมูล</v>
      </c>
      <c r="O357" s="149" t="str">
        <f t="shared" si="42"/>
        <v>ข้อมูลไม่ถูกต้อง</v>
      </c>
      <c r="P357" s="149" t="str">
        <f t="shared" si="43"/>
        <v>ข้อมูลไม่ถูกต้อง</v>
      </c>
      <c r="Q357" s="149" t="str">
        <f t="shared" si="44"/>
        <v>ข้อมูลไม่ถูกต้อง</v>
      </c>
      <c r="R357" s="149" t="str">
        <f t="shared" si="45"/>
        <v>ข้อมูลไม่ถูกต้อง</v>
      </c>
      <c r="S357" s="149" t="str">
        <f>IF(ISNUMBER(R357),
IF(H$2=ตัวเลือก!A$30,"ยังไม่บันทึกข้อมูล",R357*0.27),"ข้อมูลไม่ถูกต้อง")</f>
        <v>ข้อมูลไม่ถูกต้อง</v>
      </c>
      <c r="T357" s="149" t="str">
        <f t="shared" si="46"/>
        <v>ข้อมูลไม่ถูกต้อง</v>
      </c>
      <c r="U357" s="149" t="str">
        <f>IF(ISNUMBER(R357),
IF(H$2=ตัวเลือก!A$30,"ยังไม่บันทึกข้อมูล",R357*0.47),"ข้อมูลไม่ถูกต้อง")</f>
        <v>ข้อมูลไม่ถูกต้อง</v>
      </c>
      <c r="V357" s="149" t="str">
        <f>IF(ISNUMBER(S357),
IF(H$2=ตัวเลือก!A$30,"ยังไม่บันทึกข้อมูล",S357*0.47),"ข้อมูลไม่ถูกต้อง")</f>
        <v>ข้อมูลไม่ถูกต้อง</v>
      </c>
      <c r="W357" s="149" t="str">
        <f t="shared" si="47"/>
        <v>ข้อมูลไม่ถูกต้อง</v>
      </c>
      <c r="X357" s="148" t="str">
        <f t="shared" si="48"/>
        <v>ข้อมูลไม่ถูกต้อง</v>
      </c>
      <c r="Y357" s="38"/>
      <c r="Z357" s="38"/>
      <c r="AA357" s="38"/>
    </row>
    <row r="358" spans="1:27" ht="24" customHeight="1" x14ac:dyDescent="0.45">
      <c r="A358" s="289">
        <v>353</v>
      </c>
      <c r="B358" s="289"/>
      <c r="C358" s="289"/>
      <c r="D358" s="289"/>
      <c r="E358" s="289"/>
      <c r="F358" s="293"/>
      <c r="G358" s="293"/>
      <c r="H358" s="291"/>
      <c r="I358" s="289"/>
      <c r="J358" s="292" t="str">
        <f t="shared" si="49"/>
        <v>รอข้อมูลคอลัมน์ H</v>
      </c>
      <c r="K358" s="291"/>
      <c r="L358" s="291"/>
      <c r="M358" s="291"/>
      <c r="N358" s="196" t="str" cm="1">
        <f t="array" ref="N358">IF(AND(K358:M358=""),"ยังไม่บันทึกข้อมูล",
IF(M358&lt;&gt;"",
IF(M358&gt;=1.3,M358,"เป็นไม้พุ่ม"),
IF(K358+L358&gt;=1.3,K358+L358,"เป็นไม้พุ่ม")))</f>
        <v>ยังไม่บันทึกข้อมูล</v>
      </c>
      <c r="O358" s="149" t="str">
        <f t="shared" si="42"/>
        <v>ข้อมูลไม่ถูกต้อง</v>
      </c>
      <c r="P358" s="149" t="str">
        <f t="shared" si="43"/>
        <v>ข้อมูลไม่ถูกต้อง</v>
      </c>
      <c r="Q358" s="149" t="str">
        <f t="shared" si="44"/>
        <v>ข้อมูลไม่ถูกต้อง</v>
      </c>
      <c r="R358" s="149" t="str">
        <f t="shared" si="45"/>
        <v>ข้อมูลไม่ถูกต้อง</v>
      </c>
      <c r="S358" s="149" t="str">
        <f>IF(ISNUMBER(R358),
IF(H$2=ตัวเลือก!A$30,"ยังไม่บันทึกข้อมูล",R358*0.27),"ข้อมูลไม่ถูกต้อง")</f>
        <v>ข้อมูลไม่ถูกต้อง</v>
      </c>
      <c r="T358" s="149" t="str">
        <f t="shared" si="46"/>
        <v>ข้อมูลไม่ถูกต้อง</v>
      </c>
      <c r="U358" s="149" t="str">
        <f>IF(ISNUMBER(R358),
IF(H$2=ตัวเลือก!A$30,"ยังไม่บันทึกข้อมูล",R358*0.47),"ข้อมูลไม่ถูกต้อง")</f>
        <v>ข้อมูลไม่ถูกต้อง</v>
      </c>
      <c r="V358" s="149" t="str">
        <f>IF(ISNUMBER(S358),
IF(H$2=ตัวเลือก!A$30,"ยังไม่บันทึกข้อมูล",S358*0.47),"ข้อมูลไม่ถูกต้อง")</f>
        <v>ข้อมูลไม่ถูกต้อง</v>
      </c>
      <c r="W358" s="149" t="str">
        <f t="shared" si="47"/>
        <v>ข้อมูลไม่ถูกต้อง</v>
      </c>
      <c r="X358" s="148" t="str">
        <f t="shared" si="48"/>
        <v>ข้อมูลไม่ถูกต้อง</v>
      </c>
      <c r="Y358" s="38"/>
      <c r="Z358" s="38"/>
      <c r="AA358" s="38"/>
    </row>
    <row r="359" spans="1:27" ht="24" customHeight="1" x14ac:dyDescent="0.45">
      <c r="A359" s="289">
        <v>354</v>
      </c>
      <c r="B359" s="289"/>
      <c r="C359" s="289"/>
      <c r="D359" s="289"/>
      <c r="E359" s="289"/>
      <c r="F359" s="293"/>
      <c r="G359" s="293"/>
      <c r="H359" s="291"/>
      <c r="I359" s="289"/>
      <c r="J359" s="292" t="str">
        <f t="shared" si="49"/>
        <v>รอข้อมูลคอลัมน์ H</v>
      </c>
      <c r="K359" s="291"/>
      <c r="L359" s="291"/>
      <c r="M359" s="291"/>
      <c r="N359" s="196" t="str" cm="1">
        <f t="array" ref="N359">IF(AND(K359:M359=""),"ยังไม่บันทึกข้อมูล",
IF(M359&lt;&gt;"",
IF(M359&gt;=1.3,M359,"เป็นไม้พุ่ม"),
IF(K359+L359&gt;=1.3,K359+L359,"เป็นไม้พุ่ม")))</f>
        <v>ยังไม่บันทึกข้อมูล</v>
      </c>
      <c r="O359" s="149" t="str">
        <f t="shared" si="42"/>
        <v>ข้อมูลไม่ถูกต้อง</v>
      </c>
      <c r="P359" s="149" t="str">
        <f t="shared" si="43"/>
        <v>ข้อมูลไม่ถูกต้อง</v>
      </c>
      <c r="Q359" s="149" t="str">
        <f t="shared" si="44"/>
        <v>ข้อมูลไม่ถูกต้อง</v>
      </c>
      <c r="R359" s="149" t="str">
        <f t="shared" si="45"/>
        <v>ข้อมูลไม่ถูกต้อง</v>
      </c>
      <c r="S359" s="149" t="str">
        <f>IF(ISNUMBER(R359),
IF(H$2=ตัวเลือก!A$30,"ยังไม่บันทึกข้อมูล",R359*0.27),"ข้อมูลไม่ถูกต้อง")</f>
        <v>ข้อมูลไม่ถูกต้อง</v>
      </c>
      <c r="T359" s="149" t="str">
        <f t="shared" si="46"/>
        <v>ข้อมูลไม่ถูกต้อง</v>
      </c>
      <c r="U359" s="149" t="str">
        <f>IF(ISNUMBER(R359),
IF(H$2=ตัวเลือก!A$30,"ยังไม่บันทึกข้อมูล",R359*0.47),"ข้อมูลไม่ถูกต้อง")</f>
        <v>ข้อมูลไม่ถูกต้อง</v>
      </c>
      <c r="V359" s="149" t="str">
        <f>IF(ISNUMBER(S359),
IF(H$2=ตัวเลือก!A$30,"ยังไม่บันทึกข้อมูล",S359*0.47),"ข้อมูลไม่ถูกต้อง")</f>
        <v>ข้อมูลไม่ถูกต้อง</v>
      </c>
      <c r="W359" s="149" t="str">
        <f t="shared" si="47"/>
        <v>ข้อมูลไม่ถูกต้อง</v>
      </c>
      <c r="X359" s="148" t="str">
        <f t="shared" si="48"/>
        <v>ข้อมูลไม่ถูกต้อง</v>
      </c>
      <c r="Y359" s="38"/>
      <c r="Z359" s="38"/>
      <c r="AA359" s="38"/>
    </row>
    <row r="360" spans="1:27" ht="24" customHeight="1" x14ac:dyDescent="0.45">
      <c r="A360" s="289">
        <v>355</v>
      </c>
      <c r="B360" s="289"/>
      <c r="C360" s="289"/>
      <c r="D360" s="289"/>
      <c r="E360" s="289"/>
      <c r="F360" s="293"/>
      <c r="G360" s="293"/>
      <c r="H360" s="291"/>
      <c r="I360" s="289"/>
      <c r="J360" s="292" t="str">
        <f t="shared" si="49"/>
        <v>รอข้อมูลคอลัมน์ H</v>
      </c>
      <c r="K360" s="291"/>
      <c r="L360" s="291"/>
      <c r="M360" s="291"/>
      <c r="N360" s="196" t="str" cm="1">
        <f t="array" ref="N360">IF(AND(K360:M360=""),"ยังไม่บันทึกข้อมูล",
IF(M360&lt;&gt;"",
IF(M360&gt;=1.3,M360,"เป็นไม้พุ่ม"),
IF(K360+L360&gt;=1.3,K360+L360,"เป็นไม้พุ่ม")))</f>
        <v>ยังไม่บันทึกข้อมูล</v>
      </c>
      <c r="O360" s="149" t="str">
        <f t="shared" si="42"/>
        <v>ข้อมูลไม่ถูกต้อง</v>
      </c>
      <c r="P360" s="149" t="str">
        <f t="shared" si="43"/>
        <v>ข้อมูลไม่ถูกต้อง</v>
      </c>
      <c r="Q360" s="149" t="str">
        <f t="shared" si="44"/>
        <v>ข้อมูลไม่ถูกต้อง</v>
      </c>
      <c r="R360" s="149" t="str">
        <f t="shared" si="45"/>
        <v>ข้อมูลไม่ถูกต้อง</v>
      </c>
      <c r="S360" s="149" t="str">
        <f>IF(ISNUMBER(R360),
IF(H$2=ตัวเลือก!A$30,"ยังไม่บันทึกข้อมูล",R360*0.27),"ข้อมูลไม่ถูกต้อง")</f>
        <v>ข้อมูลไม่ถูกต้อง</v>
      </c>
      <c r="T360" s="149" t="str">
        <f t="shared" si="46"/>
        <v>ข้อมูลไม่ถูกต้อง</v>
      </c>
      <c r="U360" s="149" t="str">
        <f>IF(ISNUMBER(R360),
IF(H$2=ตัวเลือก!A$30,"ยังไม่บันทึกข้อมูล",R360*0.47),"ข้อมูลไม่ถูกต้อง")</f>
        <v>ข้อมูลไม่ถูกต้อง</v>
      </c>
      <c r="V360" s="149" t="str">
        <f>IF(ISNUMBER(S360),
IF(H$2=ตัวเลือก!A$30,"ยังไม่บันทึกข้อมูล",S360*0.47),"ข้อมูลไม่ถูกต้อง")</f>
        <v>ข้อมูลไม่ถูกต้อง</v>
      </c>
      <c r="W360" s="149" t="str">
        <f t="shared" si="47"/>
        <v>ข้อมูลไม่ถูกต้อง</v>
      </c>
      <c r="X360" s="148" t="str">
        <f t="shared" si="48"/>
        <v>ข้อมูลไม่ถูกต้อง</v>
      </c>
      <c r="Y360" s="38"/>
      <c r="Z360" s="38"/>
      <c r="AA360" s="38"/>
    </row>
    <row r="361" spans="1:27" ht="24" customHeight="1" x14ac:dyDescent="0.45">
      <c r="A361" s="289">
        <v>356</v>
      </c>
      <c r="B361" s="289"/>
      <c r="C361" s="289"/>
      <c r="D361" s="289"/>
      <c r="E361" s="289"/>
      <c r="F361" s="293"/>
      <c r="G361" s="293"/>
      <c r="H361" s="291"/>
      <c r="I361" s="289"/>
      <c r="J361" s="292" t="str">
        <f t="shared" si="49"/>
        <v>รอข้อมูลคอลัมน์ H</v>
      </c>
      <c r="K361" s="291"/>
      <c r="L361" s="291"/>
      <c r="M361" s="291"/>
      <c r="N361" s="196" t="str" cm="1">
        <f t="array" ref="N361">IF(AND(K361:M361=""),"ยังไม่บันทึกข้อมูล",
IF(M361&lt;&gt;"",
IF(M361&gt;=1.3,M361,"เป็นไม้พุ่ม"),
IF(K361+L361&gt;=1.3,K361+L361,"เป็นไม้พุ่ม")))</f>
        <v>ยังไม่บันทึกข้อมูล</v>
      </c>
      <c r="O361" s="149" t="str">
        <f t="shared" si="42"/>
        <v>ข้อมูลไม่ถูกต้อง</v>
      </c>
      <c r="P361" s="149" t="str">
        <f t="shared" si="43"/>
        <v>ข้อมูลไม่ถูกต้อง</v>
      </c>
      <c r="Q361" s="149" t="str">
        <f t="shared" si="44"/>
        <v>ข้อมูลไม่ถูกต้อง</v>
      </c>
      <c r="R361" s="149" t="str">
        <f t="shared" si="45"/>
        <v>ข้อมูลไม่ถูกต้อง</v>
      </c>
      <c r="S361" s="149" t="str">
        <f>IF(ISNUMBER(R361),
IF(H$2=ตัวเลือก!A$30,"ยังไม่บันทึกข้อมูล",R361*0.27),"ข้อมูลไม่ถูกต้อง")</f>
        <v>ข้อมูลไม่ถูกต้อง</v>
      </c>
      <c r="T361" s="149" t="str">
        <f t="shared" si="46"/>
        <v>ข้อมูลไม่ถูกต้อง</v>
      </c>
      <c r="U361" s="149" t="str">
        <f>IF(ISNUMBER(R361),
IF(H$2=ตัวเลือก!A$30,"ยังไม่บันทึกข้อมูล",R361*0.47),"ข้อมูลไม่ถูกต้อง")</f>
        <v>ข้อมูลไม่ถูกต้อง</v>
      </c>
      <c r="V361" s="149" t="str">
        <f>IF(ISNUMBER(S361),
IF(H$2=ตัวเลือก!A$30,"ยังไม่บันทึกข้อมูล",S361*0.47),"ข้อมูลไม่ถูกต้อง")</f>
        <v>ข้อมูลไม่ถูกต้อง</v>
      </c>
      <c r="W361" s="149" t="str">
        <f t="shared" si="47"/>
        <v>ข้อมูลไม่ถูกต้อง</v>
      </c>
      <c r="X361" s="148" t="str">
        <f t="shared" si="48"/>
        <v>ข้อมูลไม่ถูกต้อง</v>
      </c>
      <c r="Y361" s="38"/>
      <c r="Z361" s="38"/>
      <c r="AA361" s="38"/>
    </row>
    <row r="362" spans="1:27" ht="24" customHeight="1" x14ac:dyDescent="0.45">
      <c r="A362" s="289">
        <v>357</v>
      </c>
      <c r="B362" s="289"/>
      <c r="C362" s="289"/>
      <c r="D362" s="289"/>
      <c r="E362" s="289"/>
      <c r="F362" s="293"/>
      <c r="G362" s="293"/>
      <c r="H362" s="291"/>
      <c r="I362" s="289"/>
      <c r="J362" s="292" t="str">
        <f t="shared" si="49"/>
        <v>รอข้อมูลคอลัมน์ H</v>
      </c>
      <c r="K362" s="291"/>
      <c r="L362" s="291"/>
      <c r="M362" s="291"/>
      <c r="N362" s="196" t="str" cm="1">
        <f t="array" ref="N362">IF(AND(K362:M362=""),"ยังไม่บันทึกข้อมูล",
IF(M362&lt;&gt;"",
IF(M362&gt;=1.3,M362,"เป็นไม้พุ่ม"),
IF(K362+L362&gt;=1.3,K362+L362,"เป็นไม้พุ่ม")))</f>
        <v>ยังไม่บันทึกข้อมูล</v>
      </c>
      <c r="O362" s="149" t="str">
        <f t="shared" si="42"/>
        <v>ข้อมูลไม่ถูกต้อง</v>
      </c>
      <c r="P362" s="149" t="str">
        <f t="shared" si="43"/>
        <v>ข้อมูลไม่ถูกต้อง</v>
      </c>
      <c r="Q362" s="149" t="str">
        <f t="shared" si="44"/>
        <v>ข้อมูลไม่ถูกต้อง</v>
      </c>
      <c r="R362" s="149" t="str">
        <f t="shared" si="45"/>
        <v>ข้อมูลไม่ถูกต้อง</v>
      </c>
      <c r="S362" s="149" t="str">
        <f>IF(ISNUMBER(R362),
IF(H$2=ตัวเลือก!A$30,"ยังไม่บันทึกข้อมูล",R362*0.27),"ข้อมูลไม่ถูกต้อง")</f>
        <v>ข้อมูลไม่ถูกต้อง</v>
      </c>
      <c r="T362" s="149" t="str">
        <f t="shared" si="46"/>
        <v>ข้อมูลไม่ถูกต้อง</v>
      </c>
      <c r="U362" s="149" t="str">
        <f>IF(ISNUMBER(R362),
IF(H$2=ตัวเลือก!A$30,"ยังไม่บันทึกข้อมูล",R362*0.47),"ข้อมูลไม่ถูกต้อง")</f>
        <v>ข้อมูลไม่ถูกต้อง</v>
      </c>
      <c r="V362" s="149" t="str">
        <f>IF(ISNUMBER(S362),
IF(H$2=ตัวเลือก!A$30,"ยังไม่บันทึกข้อมูล",S362*0.47),"ข้อมูลไม่ถูกต้อง")</f>
        <v>ข้อมูลไม่ถูกต้อง</v>
      </c>
      <c r="W362" s="149" t="str">
        <f t="shared" si="47"/>
        <v>ข้อมูลไม่ถูกต้อง</v>
      </c>
      <c r="X362" s="148" t="str">
        <f t="shared" si="48"/>
        <v>ข้อมูลไม่ถูกต้อง</v>
      </c>
      <c r="Y362" s="38"/>
      <c r="Z362" s="38"/>
      <c r="AA362" s="38"/>
    </row>
    <row r="363" spans="1:27" ht="24" customHeight="1" x14ac:dyDescent="0.45">
      <c r="A363" s="289">
        <v>358</v>
      </c>
      <c r="B363" s="289"/>
      <c r="C363" s="289"/>
      <c r="D363" s="289"/>
      <c r="E363" s="289"/>
      <c r="F363" s="293"/>
      <c r="G363" s="293"/>
      <c r="H363" s="291"/>
      <c r="I363" s="289"/>
      <c r="J363" s="292" t="str">
        <f t="shared" si="49"/>
        <v>รอข้อมูลคอลัมน์ H</v>
      </c>
      <c r="K363" s="291"/>
      <c r="L363" s="291"/>
      <c r="M363" s="291"/>
      <c r="N363" s="196" t="str" cm="1">
        <f t="array" ref="N363">IF(AND(K363:M363=""),"ยังไม่บันทึกข้อมูล",
IF(M363&lt;&gt;"",
IF(M363&gt;=1.3,M363,"เป็นไม้พุ่ม"),
IF(K363+L363&gt;=1.3,K363+L363,"เป็นไม้พุ่ม")))</f>
        <v>ยังไม่บันทึกข้อมูล</v>
      </c>
      <c r="O363" s="149" t="str">
        <f t="shared" si="42"/>
        <v>ข้อมูลไม่ถูกต้อง</v>
      </c>
      <c r="P363" s="149" t="str">
        <f t="shared" si="43"/>
        <v>ข้อมูลไม่ถูกต้อง</v>
      </c>
      <c r="Q363" s="149" t="str">
        <f t="shared" si="44"/>
        <v>ข้อมูลไม่ถูกต้อง</v>
      </c>
      <c r="R363" s="149" t="str">
        <f t="shared" si="45"/>
        <v>ข้อมูลไม่ถูกต้อง</v>
      </c>
      <c r="S363" s="149" t="str">
        <f>IF(ISNUMBER(R363),
IF(H$2=ตัวเลือก!A$30,"ยังไม่บันทึกข้อมูล",R363*0.27),"ข้อมูลไม่ถูกต้อง")</f>
        <v>ข้อมูลไม่ถูกต้อง</v>
      </c>
      <c r="T363" s="149" t="str">
        <f t="shared" si="46"/>
        <v>ข้อมูลไม่ถูกต้อง</v>
      </c>
      <c r="U363" s="149" t="str">
        <f>IF(ISNUMBER(R363),
IF(H$2=ตัวเลือก!A$30,"ยังไม่บันทึกข้อมูล",R363*0.47),"ข้อมูลไม่ถูกต้อง")</f>
        <v>ข้อมูลไม่ถูกต้อง</v>
      </c>
      <c r="V363" s="149" t="str">
        <f>IF(ISNUMBER(S363),
IF(H$2=ตัวเลือก!A$30,"ยังไม่บันทึกข้อมูล",S363*0.47),"ข้อมูลไม่ถูกต้อง")</f>
        <v>ข้อมูลไม่ถูกต้อง</v>
      </c>
      <c r="W363" s="149" t="str">
        <f t="shared" si="47"/>
        <v>ข้อมูลไม่ถูกต้อง</v>
      </c>
      <c r="X363" s="148" t="str">
        <f t="shared" si="48"/>
        <v>ข้อมูลไม่ถูกต้อง</v>
      </c>
      <c r="Y363" s="38"/>
      <c r="Z363" s="38"/>
      <c r="AA363" s="38"/>
    </row>
    <row r="364" spans="1:27" ht="24" customHeight="1" x14ac:dyDescent="0.45">
      <c r="A364" s="289">
        <v>359</v>
      </c>
      <c r="B364" s="289"/>
      <c r="C364" s="289"/>
      <c r="D364" s="289"/>
      <c r="E364" s="289"/>
      <c r="F364" s="293"/>
      <c r="G364" s="293"/>
      <c r="H364" s="291"/>
      <c r="I364" s="289"/>
      <c r="J364" s="292" t="str">
        <f t="shared" si="49"/>
        <v>รอข้อมูลคอลัมน์ H</v>
      </c>
      <c r="K364" s="291"/>
      <c r="L364" s="291"/>
      <c r="M364" s="291"/>
      <c r="N364" s="196" t="str" cm="1">
        <f t="array" ref="N364">IF(AND(K364:M364=""),"ยังไม่บันทึกข้อมูล",
IF(M364&lt;&gt;"",
IF(M364&gt;=1.3,M364,"เป็นไม้พุ่ม"),
IF(K364+L364&gt;=1.3,K364+L364,"เป็นไม้พุ่ม")))</f>
        <v>ยังไม่บันทึกข้อมูล</v>
      </c>
      <c r="O364" s="149" t="str">
        <f t="shared" si="42"/>
        <v>ข้อมูลไม่ถูกต้อง</v>
      </c>
      <c r="P364" s="149" t="str">
        <f t="shared" si="43"/>
        <v>ข้อมูลไม่ถูกต้อง</v>
      </c>
      <c r="Q364" s="149" t="str">
        <f t="shared" si="44"/>
        <v>ข้อมูลไม่ถูกต้อง</v>
      </c>
      <c r="R364" s="149" t="str">
        <f t="shared" si="45"/>
        <v>ข้อมูลไม่ถูกต้อง</v>
      </c>
      <c r="S364" s="149" t="str">
        <f>IF(ISNUMBER(R364),
IF(H$2=ตัวเลือก!A$30,"ยังไม่บันทึกข้อมูล",R364*0.27),"ข้อมูลไม่ถูกต้อง")</f>
        <v>ข้อมูลไม่ถูกต้อง</v>
      </c>
      <c r="T364" s="149" t="str">
        <f t="shared" si="46"/>
        <v>ข้อมูลไม่ถูกต้อง</v>
      </c>
      <c r="U364" s="149" t="str">
        <f>IF(ISNUMBER(R364),
IF(H$2=ตัวเลือก!A$30,"ยังไม่บันทึกข้อมูล",R364*0.47),"ข้อมูลไม่ถูกต้อง")</f>
        <v>ข้อมูลไม่ถูกต้อง</v>
      </c>
      <c r="V364" s="149" t="str">
        <f>IF(ISNUMBER(S364),
IF(H$2=ตัวเลือก!A$30,"ยังไม่บันทึกข้อมูล",S364*0.47),"ข้อมูลไม่ถูกต้อง")</f>
        <v>ข้อมูลไม่ถูกต้อง</v>
      </c>
      <c r="W364" s="149" t="str">
        <f t="shared" si="47"/>
        <v>ข้อมูลไม่ถูกต้อง</v>
      </c>
      <c r="X364" s="148" t="str">
        <f t="shared" si="48"/>
        <v>ข้อมูลไม่ถูกต้อง</v>
      </c>
      <c r="Y364" s="38"/>
      <c r="Z364" s="38"/>
      <c r="AA364" s="38"/>
    </row>
    <row r="365" spans="1:27" ht="24" customHeight="1" x14ac:dyDescent="0.45">
      <c r="A365" s="289">
        <v>360</v>
      </c>
      <c r="B365" s="289"/>
      <c r="C365" s="289"/>
      <c r="D365" s="289"/>
      <c r="E365" s="289"/>
      <c r="F365" s="293"/>
      <c r="G365" s="293"/>
      <c r="H365" s="291"/>
      <c r="I365" s="289"/>
      <c r="J365" s="292" t="str">
        <f t="shared" si="49"/>
        <v>รอข้อมูลคอลัมน์ H</v>
      </c>
      <c r="K365" s="291"/>
      <c r="L365" s="291"/>
      <c r="M365" s="291"/>
      <c r="N365" s="196" t="str" cm="1">
        <f t="array" ref="N365">IF(AND(K365:M365=""),"ยังไม่บันทึกข้อมูล",
IF(M365&lt;&gt;"",
IF(M365&gt;=1.3,M365,"เป็นไม้พุ่ม"),
IF(K365+L365&gt;=1.3,K365+L365,"เป็นไม้พุ่ม")))</f>
        <v>ยังไม่บันทึกข้อมูล</v>
      </c>
      <c r="O365" s="149" t="str">
        <f t="shared" si="42"/>
        <v>ข้อมูลไม่ถูกต้อง</v>
      </c>
      <c r="P365" s="149" t="str">
        <f t="shared" si="43"/>
        <v>ข้อมูลไม่ถูกต้อง</v>
      </c>
      <c r="Q365" s="149" t="str">
        <f t="shared" si="44"/>
        <v>ข้อมูลไม่ถูกต้อง</v>
      </c>
      <c r="R365" s="149" t="str">
        <f t="shared" si="45"/>
        <v>ข้อมูลไม่ถูกต้อง</v>
      </c>
      <c r="S365" s="149" t="str">
        <f>IF(ISNUMBER(R365),
IF(H$2=ตัวเลือก!A$30,"ยังไม่บันทึกข้อมูล",R365*0.27),"ข้อมูลไม่ถูกต้อง")</f>
        <v>ข้อมูลไม่ถูกต้อง</v>
      </c>
      <c r="T365" s="149" t="str">
        <f t="shared" si="46"/>
        <v>ข้อมูลไม่ถูกต้อง</v>
      </c>
      <c r="U365" s="149" t="str">
        <f>IF(ISNUMBER(R365),
IF(H$2=ตัวเลือก!A$30,"ยังไม่บันทึกข้อมูล",R365*0.47),"ข้อมูลไม่ถูกต้อง")</f>
        <v>ข้อมูลไม่ถูกต้อง</v>
      </c>
      <c r="V365" s="149" t="str">
        <f>IF(ISNUMBER(S365),
IF(H$2=ตัวเลือก!A$30,"ยังไม่บันทึกข้อมูล",S365*0.47),"ข้อมูลไม่ถูกต้อง")</f>
        <v>ข้อมูลไม่ถูกต้อง</v>
      </c>
      <c r="W365" s="149" t="str">
        <f t="shared" si="47"/>
        <v>ข้อมูลไม่ถูกต้อง</v>
      </c>
      <c r="X365" s="148" t="str">
        <f t="shared" si="48"/>
        <v>ข้อมูลไม่ถูกต้อง</v>
      </c>
      <c r="Y365" s="38"/>
      <c r="Z365" s="38"/>
      <c r="AA365" s="38"/>
    </row>
    <row r="366" spans="1:27" ht="24" customHeight="1" x14ac:dyDescent="0.45">
      <c r="A366" s="289">
        <v>361</v>
      </c>
      <c r="B366" s="289"/>
      <c r="C366" s="289"/>
      <c r="D366" s="289"/>
      <c r="E366" s="289"/>
      <c r="F366" s="293"/>
      <c r="G366" s="293"/>
      <c r="H366" s="291"/>
      <c r="I366" s="289"/>
      <c r="J366" s="292" t="str">
        <f t="shared" si="49"/>
        <v>รอข้อมูลคอลัมน์ H</v>
      </c>
      <c r="K366" s="291"/>
      <c r="L366" s="291"/>
      <c r="M366" s="291"/>
      <c r="N366" s="196" t="str" cm="1">
        <f t="array" ref="N366">IF(AND(K366:M366=""),"ยังไม่บันทึกข้อมูล",
IF(M366&lt;&gt;"",
IF(M366&gt;=1.3,M366,"เป็นไม้พุ่ม"),
IF(K366+L366&gt;=1.3,K366+L366,"เป็นไม้พุ่ม")))</f>
        <v>ยังไม่บันทึกข้อมูล</v>
      </c>
      <c r="O366" s="149" t="str">
        <f t="shared" si="42"/>
        <v>ข้อมูลไม่ถูกต้อง</v>
      </c>
      <c r="P366" s="149" t="str">
        <f t="shared" si="43"/>
        <v>ข้อมูลไม่ถูกต้อง</v>
      </c>
      <c r="Q366" s="149" t="str">
        <f t="shared" si="44"/>
        <v>ข้อมูลไม่ถูกต้อง</v>
      </c>
      <c r="R366" s="149" t="str">
        <f t="shared" si="45"/>
        <v>ข้อมูลไม่ถูกต้อง</v>
      </c>
      <c r="S366" s="149" t="str">
        <f>IF(ISNUMBER(R366),
IF(H$2=ตัวเลือก!A$30,"ยังไม่บันทึกข้อมูล",R366*0.27),"ข้อมูลไม่ถูกต้อง")</f>
        <v>ข้อมูลไม่ถูกต้อง</v>
      </c>
      <c r="T366" s="149" t="str">
        <f t="shared" si="46"/>
        <v>ข้อมูลไม่ถูกต้อง</v>
      </c>
      <c r="U366" s="149" t="str">
        <f>IF(ISNUMBER(R366),
IF(H$2=ตัวเลือก!A$30,"ยังไม่บันทึกข้อมูล",R366*0.47),"ข้อมูลไม่ถูกต้อง")</f>
        <v>ข้อมูลไม่ถูกต้อง</v>
      </c>
      <c r="V366" s="149" t="str">
        <f>IF(ISNUMBER(S366),
IF(H$2=ตัวเลือก!A$30,"ยังไม่บันทึกข้อมูล",S366*0.47),"ข้อมูลไม่ถูกต้อง")</f>
        <v>ข้อมูลไม่ถูกต้อง</v>
      </c>
      <c r="W366" s="149" t="str">
        <f t="shared" si="47"/>
        <v>ข้อมูลไม่ถูกต้อง</v>
      </c>
      <c r="X366" s="148" t="str">
        <f t="shared" si="48"/>
        <v>ข้อมูลไม่ถูกต้อง</v>
      </c>
      <c r="Y366" s="38"/>
      <c r="Z366" s="38"/>
      <c r="AA366" s="38"/>
    </row>
    <row r="367" spans="1:27" ht="24" customHeight="1" x14ac:dyDescent="0.45">
      <c r="A367" s="289">
        <v>362</v>
      </c>
      <c r="B367" s="289"/>
      <c r="C367" s="289"/>
      <c r="D367" s="289"/>
      <c r="E367" s="289"/>
      <c r="F367" s="293"/>
      <c r="G367" s="293"/>
      <c r="H367" s="291"/>
      <c r="I367" s="289"/>
      <c r="J367" s="292" t="str">
        <f t="shared" si="49"/>
        <v>รอข้อมูลคอลัมน์ H</v>
      </c>
      <c r="K367" s="291"/>
      <c r="L367" s="291"/>
      <c r="M367" s="291"/>
      <c r="N367" s="196" t="str" cm="1">
        <f t="array" ref="N367">IF(AND(K367:M367=""),"ยังไม่บันทึกข้อมูล",
IF(M367&lt;&gt;"",
IF(M367&gt;=1.3,M367,"เป็นไม้พุ่ม"),
IF(K367+L367&gt;=1.3,K367+L367,"เป็นไม้พุ่ม")))</f>
        <v>ยังไม่บันทึกข้อมูล</v>
      </c>
      <c r="O367" s="149" t="str">
        <f t="shared" si="42"/>
        <v>ข้อมูลไม่ถูกต้อง</v>
      </c>
      <c r="P367" s="149" t="str">
        <f t="shared" si="43"/>
        <v>ข้อมูลไม่ถูกต้อง</v>
      </c>
      <c r="Q367" s="149" t="str">
        <f t="shared" si="44"/>
        <v>ข้อมูลไม่ถูกต้อง</v>
      </c>
      <c r="R367" s="149" t="str">
        <f t="shared" si="45"/>
        <v>ข้อมูลไม่ถูกต้อง</v>
      </c>
      <c r="S367" s="149" t="str">
        <f>IF(ISNUMBER(R367),
IF(H$2=ตัวเลือก!A$30,"ยังไม่บันทึกข้อมูล",R367*0.27),"ข้อมูลไม่ถูกต้อง")</f>
        <v>ข้อมูลไม่ถูกต้อง</v>
      </c>
      <c r="T367" s="149" t="str">
        <f t="shared" si="46"/>
        <v>ข้อมูลไม่ถูกต้อง</v>
      </c>
      <c r="U367" s="149" t="str">
        <f>IF(ISNUMBER(R367),
IF(H$2=ตัวเลือก!A$30,"ยังไม่บันทึกข้อมูล",R367*0.47),"ข้อมูลไม่ถูกต้อง")</f>
        <v>ข้อมูลไม่ถูกต้อง</v>
      </c>
      <c r="V367" s="149" t="str">
        <f>IF(ISNUMBER(S367),
IF(H$2=ตัวเลือก!A$30,"ยังไม่บันทึกข้อมูล",S367*0.47),"ข้อมูลไม่ถูกต้อง")</f>
        <v>ข้อมูลไม่ถูกต้อง</v>
      </c>
      <c r="W367" s="149" t="str">
        <f t="shared" si="47"/>
        <v>ข้อมูลไม่ถูกต้อง</v>
      </c>
      <c r="X367" s="148" t="str">
        <f t="shared" si="48"/>
        <v>ข้อมูลไม่ถูกต้อง</v>
      </c>
      <c r="Y367" s="38"/>
      <c r="Z367" s="38"/>
      <c r="AA367" s="38"/>
    </row>
    <row r="368" spans="1:27" ht="24" customHeight="1" x14ac:dyDescent="0.45">
      <c r="A368" s="289">
        <v>363</v>
      </c>
      <c r="B368" s="289"/>
      <c r="C368" s="289"/>
      <c r="D368" s="289"/>
      <c r="E368" s="289"/>
      <c r="F368" s="293"/>
      <c r="G368" s="293"/>
      <c r="H368" s="291"/>
      <c r="I368" s="289"/>
      <c r="J368" s="292" t="str">
        <f t="shared" si="49"/>
        <v>รอข้อมูลคอลัมน์ H</v>
      </c>
      <c r="K368" s="291"/>
      <c r="L368" s="291"/>
      <c r="M368" s="291"/>
      <c r="N368" s="196" t="str" cm="1">
        <f t="array" ref="N368">IF(AND(K368:M368=""),"ยังไม่บันทึกข้อมูล",
IF(M368&lt;&gt;"",
IF(M368&gt;=1.3,M368,"เป็นไม้พุ่ม"),
IF(K368+L368&gt;=1.3,K368+L368,"เป็นไม้พุ่ม")))</f>
        <v>ยังไม่บันทึกข้อมูล</v>
      </c>
      <c r="O368" s="149" t="str">
        <f t="shared" si="42"/>
        <v>ข้อมูลไม่ถูกต้อง</v>
      </c>
      <c r="P368" s="149" t="str">
        <f t="shared" si="43"/>
        <v>ข้อมูลไม่ถูกต้อง</v>
      </c>
      <c r="Q368" s="149" t="str">
        <f t="shared" si="44"/>
        <v>ข้อมูลไม่ถูกต้อง</v>
      </c>
      <c r="R368" s="149" t="str">
        <f t="shared" si="45"/>
        <v>ข้อมูลไม่ถูกต้อง</v>
      </c>
      <c r="S368" s="149" t="str">
        <f>IF(ISNUMBER(R368),
IF(H$2=ตัวเลือก!A$30,"ยังไม่บันทึกข้อมูล",R368*0.27),"ข้อมูลไม่ถูกต้อง")</f>
        <v>ข้อมูลไม่ถูกต้อง</v>
      </c>
      <c r="T368" s="149" t="str">
        <f t="shared" si="46"/>
        <v>ข้อมูลไม่ถูกต้อง</v>
      </c>
      <c r="U368" s="149" t="str">
        <f>IF(ISNUMBER(R368),
IF(H$2=ตัวเลือก!A$30,"ยังไม่บันทึกข้อมูล",R368*0.47),"ข้อมูลไม่ถูกต้อง")</f>
        <v>ข้อมูลไม่ถูกต้อง</v>
      </c>
      <c r="V368" s="149" t="str">
        <f>IF(ISNUMBER(S368),
IF(H$2=ตัวเลือก!A$30,"ยังไม่บันทึกข้อมูล",S368*0.47),"ข้อมูลไม่ถูกต้อง")</f>
        <v>ข้อมูลไม่ถูกต้อง</v>
      </c>
      <c r="W368" s="149" t="str">
        <f t="shared" si="47"/>
        <v>ข้อมูลไม่ถูกต้อง</v>
      </c>
      <c r="X368" s="148" t="str">
        <f t="shared" si="48"/>
        <v>ข้อมูลไม่ถูกต้อง</v>
      </c>
      <c r="Y368" s="38"/>
      <c r="Z368" s="38"/>
      <c r="AA368" s="38"/>
    </row>
    <row r="369" spans="1:27" ht="24" customHeight="1" x14ac:dyDescent="0.45">
      <c r="A369" s="289">
        <v>364</v>
      </c>
      <c r="B369" s="289"/>
      <c r="C369" s="289"/>
      <c r="D369" s="289"/>
      <c r="E369" s="289"/>
      <c r="F369" s="293"/>
      <c r="G369" s="293"/>
      <c r="H369" s="291"/>
      <c r="I369" s="289"/>
      <c r="J369" s="292" t="str">
        <f t="shared" si="49"/>
        <v>รอข้อมูลคอลัมน์ H</v>
      </c>
      <c r="K369" s="291"/>
      <c r="L369" s="291"/>
      <c r="M369" s="291"/>
      <c r="N369" s="196" t="str" cm="1">
        <f t="array" ref="N369">IF(AND(K369:M369=""),"ยังไม่บันทึกข้อมูล",
IF(M369&lt;&gt;"",
IF(M369&gt;=1.3,M369,"เป็นไม้พุ่ม"),
IF(K369+L369&gt;=1.3,K369+L369,"เป็นไม้พุ่ม")))</f>
        <v>ยังไม่บันทึกข้อมูล</v>
      </c>
      <c r="O369" s="149" t="str">
        <f t="shared" si="42"/>
        <v>ข้อมูลไม่ถูกต้อง</v>
      </c>
      <c r="P369" s="149" t="str">
        <f t="shared" si="43"/>
        <v>ข้อมูลไม่ถูกต้อง</v>
      </c>
      <c r="Q369" s="149" t="str">
        <f t="shared" si="44"/>
        <v>ข้อมูลไม่ถูกต้อง</v>
      </c>
      <c r="R369" s="149" t="str">
        <f t="shared" si="45"/>
        <v>ข้อมูลไม่ถูกต้อง</v>
      </c>
      <c r="S369" s="149" t="str">
        <f>IF(ISNUMBER(R369),
IF(H$2=ตัวเลือก!A$30,"ยังไม่บันทึกข้อมูล",R369*0.27),"ข้อมูลไม่ถูกต้อง")</f>
        <v>ข้อมูลไม่ถูกต้อง</v>
      </c>
      <c r="T369" s="149" t="str">
        <f t="shared" si="46"/>
        <v>ข้อมูลไม่ถูกต้อง</v>
      </c>
      <c r="U369" s="149" t="str">
        <f>IF(ISNUMBER(R369),
IF(H$2=ตัวเลือก!A$30,"ยังไม่บันทึกข้อมูล",R369*0.47),"ข้อมูลไม่ถูกต้อง")</f>
        <v>ข้อมูลไม่ถูกต้อง</v>
      </c>
      <c r="V369" s="149" t="str">
        <f>IF(ISNUMBER(S369),
IF(H$2=ตัวเลือก!A$30,"ยังไม่บันทึกข้อมูล",S369*0.47),"ข้อมูลไม่ถูกต้อง")</f>
        <v>ข้อมูลไม่ถูกต้อง</v>
      </c>
      <c r="W369" s="149" t="str">
        <f t="shared" si="47"/>
        <v>ข้อมูลไม่ถูกต้อง</v>
      </c>
      <c r="X369" s="148" t="str">
        <f t="shared" si="48"/>
        <v>ข้อมูลไม่ถูกต้อง</v>
      </c>
      <c r="Y369" s="38"/>
      <c r="Z369" s="38"/>
      <c r="AA369" s="38"/>
    </row>
    <row r="370" spans="1:27" ht="24" customHeight="1" x14ac:dyDescent="0.45">
      <c r="A370" s="289">
        <v>365</v>
      </c>
      <c r="B370" s="289"/>
      <c r="C370" s="289"/>
      <c r="D370" s="289"/>
      <c r="E370" s="289"/>
      <c r="F370" s="293"/>
      <c r="G370" s="293"/>
      <c r="H370" s="291"/>
      <c r="I370" s="289"/>
      <c r="J370" s="292" t="str">
        <f t="shared" si="49"/>
        <v>รอข้อมูลคอลัมน์ H</v>
      </c>
      <c r="K370" s="291"/>
      <c r="L370" s="291"/>
      <c r="M370" s="291"/>
      <c r="N370" s="196" t="str" cm="1">
        <f t="array" ref="N370">IF(AND(K370:M370=""),"ยังไม่บันทึกข้อมูล",
IF(M370&lt;&gt;"",
IF(M370&gt;=1.3,M370,"เป็นไม้พุ่ม"),
IF(K370+L370&gt;=1.3,K370+L370,"เป็นไม้พุ่ม")))</f>
        <v>ยังไม่บันทึกข้อมูล</v>
      </c>
      <c r="O370" s="149" t="str">
        <f t="shared" si="42"/>
        <v>ข้อมูลไม่ถูกต้อง</v>
      </c>
      <c r="P370" s="149" t="str">
        <f t="shared" si="43"/>
        <v>ข้อมูลไม่ถูกต้อง</v>
      </c>
      <c r="Q370" s="149" t="str">
        <f t="shared" si="44"/>
        <v>ข้อมูลไม่ถูกต้อง</v>
      </c>
      <c r="R370" s="149" t="str">
        <f t="shared" si="45"/>
        <v>ข้อมูลไม่ถูกต้อง</v>
      </c>
      <c r="S370" s="149" t="str">
        <f>IF(ISNUMBER(R370),
IF(H$2=ตัวเลือก!A$30,"ยังไม่บันทึกข้อมูล",R370*0.27),"ข้อมูลไม่ถูกต้อง")</f>
        <v>ข้อมูลไม่ถูกต้อง</v>
      </c>
      <c r="T370" s="149" t="str">
        <f t="shared" si="46"/>
        <v>ข้อมูลไม่ถูกต้อง</v>
      </c>
      <c r="U370" s="149" t="str">
        <f>IF(ISNUMBER(R370),
IF(H$2=ตัวเลือก!A$30,"ยังไม่บันทึกข้อมูล",R370*0.47),"ข้อมูลไม่ถูกต้อง")</f>
        <v>ข้อมูลไม่ถูกต้อง</v>
      </c>
      <c r="V370" s="149" t="str">
        <f>IF(ISNUMBER(S370),
IF(H$2=ตัวเลือก!A$30,"ยังไม่บันทึกข้อมูล",S370*0.47),"ข้อมูลไม่ถูกต้อง")</f>
        <v>ข้อมูลไม่ถูกต้อง</v>
      </c>
      <c r="W370" s="149" t="str">
        <f t="shared" si="47"/>
        <v>ข้อมูลไม่ถูกต้อง</v>
      </c>
      <c r="X370" s="148" t="str">
        <f t="shared" si="48"/>
        <v>ข้อมูลไม่ถูกต้อง</v>
      </c>
      <c r="Y370" s="38"/>
      <c r="Z370" s="38"/>
      <c r="AA370" s="38"/>
    </row>
    <row r="371" spans="1:27" ht="24" customHeight="1" x14ac:dyDescent="0.45">
      <c r="A371" s="289">
        <v>366</v>
      </c>
      <c r="B371" s="289"/>
      <c r="C371" s="289"/>
      <c r="D371" s="289"/>
      <c r="E371" s="289"/>
      <c r="F371" s="293"/>
      <c r="G371" s="293"/>
      <c r="H371" s="291"/>
      <c r="I371" s="289"/>
      <c r="J371" s="292" t="str">
        <f t="shared" si="49"/>
        <v>รอข้อมูลคอลัมน์ H</v>
      </c>
      <c r="K371" s="291"/>
      <c r="L371" s="291"/>
      <c r="M371" s="291"/>
      <c r="N371" s="196" t="str" cm="1">
        <f t="array" ref="N371">IF(AND(K371:M371=""),"ยังไม่บันทึกข้อมูล",
IF(M371&lt;&gt;"",
IF(M371&gt;=1.3,M371,"เป็นไม้พุ่ม"),
IF(K371+L371&gt;=1.3,K371+L371,"เป็นไม้พุ่ม")))</f>
        <v>ยังไม่บันทึกข้อมูล</v>
      </c>
      <c r="O371" s="149" t="str">
        <f t="shared" si="42"/>
        <v>ข้อมูลไม่ถูกต้อง</v>
      </c>
      <c r="P371" s="149" t="str">
        <f t="shared" si="43"/>
        <v>ข้อมูลไม่ถูกต้อง</v>
      </c>
      <c r="Q371" s="149" t="str">
        <f t="shared" si="44"/>
        <v>ข้อมูลไม่ถูกต้อง</v>
      </c>
      <c r="R371" s="149" t="str">
        <f t="shared" si="45"/>
        <v>ข้อมูลไม่ถูกต้อง</v>
      </c>
      <c r="S371" s="149" t="str">
        <f>IF(ISNUMBER(R371),
IF(H$2=ตัวเลือก!A$30,"ยังไม่บันทึกข้อมูล",R371*0.27),"ข้อมูลไม่ถูกต้อง")</f>
        <v>ข้อมูลไม่ถูกต้อง</v>
      </c>
      <c r="T371" s="149" t="str">
        <f t="shared" si="46"/>
        <v>ข้อมูลไม่ถูกต้อง</v>
      </c>
      <c r="U371" s="149" t="str">
        <f>IF(ISNUMBER(R371),
IF(H$2=ตัวเลือก!A$30,"ยังไม่บันทึกข้อมูล",R371*0.47),"ข้อมูลไม่ถูกต้อง")</f>
        <v>ข้อมูลไม่ถูกต้อง</v>
      </c>
      <c r="V371" s="149" t="str">
        <f>IF(ISNUMBER(S371),
IF(H$2=ตัวเลือก!A$30,"ยังไม่บันทึกข้อมูล",S371*0.47),"ข้อมูลไม่ถูกต้อง")</f>
        <v>ข้อมูลไม่ถูกต้อง</v>
      </c>
      <c r="W371" s="149" t="str">
        <f t="shared" si="47"/>
        <v>ข้อมูลไม่ถูกต้อง</v>
      </c>
      <c r="X371" s="148" t="str">
        <f t="shared" si="48"/>
        <v>ข้อมูลไม่ถูกต้อง</v>
      </c>
      <c r="Y371" s="38"/>
      <c r="Z371" s="38"/>
      <c r="AA371" s="38"/>
    </row>
    <row r="372" spans="1:27" ht="24" customHeight="1" x14ac:dyDescent="0.45">
      <c r="A372" s="289">
        <v>367</v>
      </c>
      <c r="B372" s="289"/>
      <c r="C372" s="289"/>
      <c r="D372" s="289"/>
      <c r="E372" s="289"/>
      <c r="F372" s="293"/>
      <c r="G372" s="293"/>
      <c r="H372" s="291"/>
      <c r="I372" s="289"/>
      <c r="J372" s="292" t="str">
        <f t="shared" si="49"/>
        <v>รอข้อมูลคอลัมน์ H</v>
      </c>
      <c r="K372" s="291"/>
      <c r="L372" s="291"/>
      <c r="M372" s="291"/>
      <c r="N372" s="196" t="str" cm="1">
        <f t="array" ref="N372">IF(AND(K372:M372=""),"ยังไม่บันทึกข้อมูล",
IF(M372&lt;&gt;"",
IF(M372&gt;=1.3,M372,"เป็นไม้พุ่ม"),
IF(K372+L372&gt;=1.3,K372+L372,"เป็นไม้พุ่ม")))</f>
        <v>ยังไม่บันทึกข้อมูล</v>
      </c>
      <c r="O372" s="149" t="str">
        <f t="shared" si="42"/>
        <v>ข้อมูลไม่ถูกต้อง</v>
      </c>
      <c r="P372" s="149" t="str">
        <f t="shared" si="43"/>
        <v>ข้อมูลไม่ถูกต้อง</v>
      </c>
      <c r="Q372" s="149" t="str">
        <f t="shared" si="44"/>
        <v>ข้อมูลไม่ถูกต้อง</v>
      </c>
      <c r="R372" s="149" t="str">
        <f t="shared" si="45"/>
        <v>ข้อมูลไม่ถูกต้อง</v>
      </c>
      <c r="S372" s="149" t="str">
        <f>IF(ISNUMBER(R372),
IF(H$2=ตัวเลือก!A$30,"ยังไม่บันทึกข้อมูล",R372*0.27),"ข้อมูลไม่ถูกต้อง")</f>
        <v>ข้อมูลไม่ถูกต้อง</v>
      </c>
      <c r="T372" s="149" t="str">
        <f t="shared" si="46"/>
        <v>ข้อมูลไม่ถูกต้อง</v>
      </c>
      <c r="U372" s="149" t="str">
        <f>IF(ISNUMBER(R372),
IF(H$2=ตัวเลือก!A$30,"ยังไม่บันทึกข้อมูล",R372*0.47),"ข้อมูลไม่ถูกต้อง")</f>
        <v>ข้อมูลไม่ถูกต้อง</v>
      </c>
      <c r="V372" s="149" t="str">
        <f>IF(ISNUMBER(S372),
IF(H$2=ตัวเลือก!A$30,"ยังไม่บันทึกข้อมูล",S372*0.47),"ข้อมูลไม่ถูกต้อง")</f>
        <v>ข้อมูลไม่ถูกต้อง</v>
      </c>
      <c r="W372" s="149" t="str">
        <f t="shared" si="47"/>
        <v>ข้อมูลไม่ถูกต้อง</v>
      </c>
      <c r="X372" s="148" t="str">
        <f t="shared" si="48"/>
        <v>ข้อมูลไม่ถูกต้อง</v>
      </c>
      <c r="Y372" s="38"/>
      <c r="Z372" s="38"/>
      <c r="AA372" s="38"/>
    </row>
    <row r="373" spans="1:27" ht="24" customHeight="1" x14ac:dyDescent="0.45">
      <c r="A373" s="289">
        <v>368</v>
      </c>
      <c r="B373" s="289"/>
      <c r="C373" s="289"/>
      <c r="D373" s="289"/>
      <c r="E373" s="289"/>
      <c r="F373" s="293"/>
      <c r="G373" s="293"/>
      <c r="H373" s="291"/>
      <c r="I373" s="289"/>
      <c r="J373" s="292" t="str">
        <f t="shared" si="49"/>
        <v>รอข้อมูลคอลัมน์ H</v>
      </c>
      <c r="K373" s="291"/>
      <c r="L373" s="291"/>
      <c r="M373" s="291"/>
      <c r="N373" s="196" t="str" cm="1">
        <f t="array" ref="N373">IF(AND(K373:M373=""),"ยังไม่บันทึกข้อมูล",
IF(M373&lt;&gt;"",
IF(M373&gt;=1.3,M373,"เป็นไม้พุ่ม"),
IF(K373+L373&gt;=1.3,K373+L373,"เป็นไม้พุ่ม")))</f>
        <v>ยังไม่บันทึกข้อมูล</v>
      </c>
      <c r="O373" s="149" t="str">
        <f t="shared" si="42"/>
        <v>ข้อมูลไม่ถูกต้อง</v>
      </c>
      <c r="P373" s="149" t="str">
        <f t="shared" si="43"/>
        <v>ข้อมูลไม่ถูกต้อง</v>
      </c>
      <c r="Q373" s="149" t="str">
        <f t="shared" si="44"/>
        <v>ข้อมูลไม่ถูกต้อง</v>
      </c>
      <c r="R373" s="149" t="str">
        <f t="shared" si="45"/>
        <v>ข้อมูลไม่ถูกต้อง</v>
      </c>
      <c r="S373" s="149" t="str">
        <f>IF(ISNUMBER(R373),
IF(H$2=ตัวเลือก!A$30,"ยังไม่บันทึกข้อมูล",R373*0.27),"ข้อมูลไม่ถูกต้อง")</f>
        <v>ข้อมูลไม่ถูกต้อง</v>
      </c>
      <c r="T373" s="149" t="str">
        <f t="shared" si="46"/>
        <v>ข้อมูลไม่ถูกต้อง</v>
      </c>
      <c r="U373" s="149" t="str">
        <f>IF(ISNUMBER(R373),
IF(H$2=ตัวเลือก!A$30,"ยังไม่บันทึกข้อมูล",R373*0.47),"ข้อมูลไม่ถูกต้อง")</f>
        <v>ข้อมูลไม่ถูกต้อง</v>
      </c>
      <c r="V373" s="149" t="str">
        <f>IF(ISNUMBER(S373),
IF(H$2=ตัวเลือก!A$30,"ยังไม่บันทึกข้อมูล",S373*0.47),"ข้อมูลไม่ถูกต้อง")</f>
        <v>ข้อมูลไม่ถูกต้อง</v>
      </c>
      <c r="W373" s="149" t="str">
        <f t="shared" si="47"/>
        <v>ข้อมูลไม่ถูกต้อง</v>
      </c>
      <c r="X373" s="148" t="str">
        <f t="shared" si="48"/>
        <v>ข้อมูลไม่ถูกต้อง</v>
      </c>
      <c r="Y373" s="38"/>
      <c r="Z373" s="38"/>
      <c r="AA373" s="38"/>
    </row>
    <row r="374" spans="1:27" ht="24" customHeight="1" x14ac:dyDescent="0.45">
      <c r="A374" s="289">
        <v>369</v>
      </c>
      <c r="B374" s="289"/>
      <c r="C374" s="289"/>
      <c r="D374" s="289"/>
      <c r="E374" s="289"/>
      <c r="F374" s="293"/>
      <c r="G374" s="293"/>
      <c r="H374" s="291"/>
      <c r="I374" s="289"/>
      <c r="J374" s="292" t="str">
        <f t="shared" si="49"/>
        <v>รอข้อมูลคอลัมน์ H</v>
      </c>
      <c r="K374" s="291"/>
      <c r="L374" s="291"/>
      <c r="M374" s="291"/>
      <c r="N374" s="196" t="str" cm="1">
        <f t="array" ref="N374">IF(AND(K374:M374=""),"ยังไม่บันทึกข้อมูล",
IF(M374&lt;&gt;"",
IF(M374&gt;=1.3,M374,"เป็นไม้พุ่ม"),
IF(K374+L374&gt;=1.3,K374+L374,"เป็นไม้พุ่ม")))</f>
        <v>ยังไม่บันทึกข้อมูล</v>
      </c>
      <c r="O374" s="149" t="str">
        <f t="shared" si="42"/>
        <v>ข้อมูลไม่ถูกต้อง</v>
      </c>
      <c r="P374" s="149" t="str">
        <f t="shared" si="43"/>
        <v>ข้อมูลไม่ถูกต้อง</v>
      </c>
      <c r="Q374" s="149" t="str">
        <f t="shared" si="44"/>
        <v>ข้อมูลไม่ถูกต้อง</v>
      </c>
      <c r="R374" s="149" t="str">
        <f t="shared" si="45"/>
        <v>ข้อมูลไม่ถูกต้อง</v>
      </c>
      <c r="S374" s="149" t="str">
        <f>IF(ISNUMBER(R374),
IF(H$2=ตัวเลือก!A$30,"ยังไม่บันทึกข้อมูล",R374*0.27),"ข้อมูลไม่ถูกต้อง")</f>
        <v>ข้อมูลไม่ถูกต้อง</v>
      </c>
      <c r="T374" s="149" t="str">
        <f t="shared" si="46"/>
        <v>ข้อมูลไม่ถูกต้อง</v>
      </c>
      <c r="U374" s="149" t="str">
        <f>IF(ISNUMBER(R374),
IF(H$2=ตัวเลือก!A$30,"ยังไม่บันทึกข้อมูล",R374*0.47),"ข้อมูลไม่ถูกต้อง")</f>
        <v>ข้อมูลไม่ถูกต้อง</v>
      </c>
      <c r="V374" s="149" t="str">
        <f>IF(ISNUMBER(S374),
IF(H$2=ตัวเลือก!A$30,"ยังไม่บันทึกข้อมูล",S374*0.47),"ข้อมูลไม่ถูกต้อง")</f>
        <v>ข้อมูลไม่ถูกต้อง</v>
      </c>
      <c r="W374" s="149" t="str">
        <f t="shared" si="47"/>
        <v>ข้อมูลไม่ถูกต้อง</v>
      </c>
      <c r="X374" s="148" t="str">
        <f t="shared" si="48"/>
        <v>ข้อมูลไม่ถูกต้อง</v>
      </c>
      <c r="Y374" s="38"/>
      <c r="Z374" s="38"/>
      <c r="AA374" s="38"/>
    </row>
    <row r="375" spans="1:27" ht="24" customHeight="1" x14ac:dyDescent="0.45">
      <c r="A375" s="289">
        <v>370</v>
      </c>
      <c r="B375" s="289"/>
      <c r="C375" s="289"/>
      <c r="D375" s="289"/>
      <c r="E375" s="289"/>
      <c r="F375" s="293"/>
      <c r="G375" s="293"/>
      <c r="H375" s="291"/>
      <c r="I375" s="289"/>
      <c r="J375" s="292" t="str">
        <f t="shared" si="49"/>
        <v>รอข้อมูลคอลัมน์ H</v>
      </c>
      <c r="K375" s="291"/>
      <c r="L375" s="291"/>
      <c r="M375" s="291"/>
      <c r="N375" s="196" t="str" cm="1">
        <f t="array" ref="N375">IF(AND(K375:M375=""),"ยังไม่บันทึกข้อมูล",
IF(M375&lt;&gt;"",
IF(M375&gt;=1.3,M375,"เป็นไม้พุ่ม"),
IF(K375+L375&gt;=1.3,K375+L375,"เป็นไม้พุ่ม")))</f>
        <v>ยังไม่บันทึกข้อมูล</v>
      </c>
      <c r="O375" s="149" t="str">
        <f t="shared" si="42"/>
        <v>ข้อมูลไม่ถูกต้อง</v>
      </c>
      <c r="P375" s="149" t="str">
        <f t="shared" si="43"/>
        <v>ข้อมูลไม่ถูกต้อง</v>
      </c>
      <c r="Q375" s="149" t="str">
        <f t="shared" si="44"/>
        <v>ข้อมูลไม่ถูกต้อง</v>
      </c>
      <c r="R375" s="149" t="str">
        <f t="shared" si="45"/>
        <v>ข้อมูลไม่ถูกต้อง</v>
      </c>
      <c r="S375" s="149" t="str">
        <f>IF(ISNUMBER(R375),
IF(H$2=ตัวเลือก!A$30,"ยังไม่บันทึกข้อมูล",R375*0.27),"ข้อมูลไม่ถูกต้อง")</f>
        <v>ข้อมูลไม่ถูกต้อง</v>
      </c>
      <c r="T375" s="149" t="str">
        <f t="shared" si="46"/>
        <v>ข้อมูลไม่ถูกต้อง</v>
      </c>
      <c r="U375" s="149" t="str">
        <f>IF(ISNUMBER(R375),
IF(H$2=ตัวเลือก!A$30,"ยังไม่บันทึกข้อมูล",R375*0.47),"ข้อมูลไม่ถูกต้อง")</f>
        <v>ข้อมูลไม่ถูกต้อง</v>
      </c>
      <c r="V375" s="149" t="str">
        <f>IF(ISNUMBER(S375),
IF(H$2=ตัวเลือก!A$30,"ยังไม่บันทึกข้อมูล",S375*0.47),"ข้อมูลไม่ถูกต้อง")</f>
        <v>ข้อมูลไม่ถูกต้อง</v>
      </c>
      <c r="W375" s="149" t="str">
        <f t="shared" si="47"/>
        <v>ข้อมูลไม่ถูกต้อง</v>
      </c>
      <c r="X375" s="148" t="str">
        <f t="shared" si="48"/>
        <v>ข้อมูลไม่ถูกต้อง</v>
      </c>
      <c r="Y375" s="38"/>
      <c r="Z375" s="38"/>
      <c r="AA375" s="38"/>
    </row>
    <row r="376" spans="1:27" ht="24" customHeight="1" x14ac:dyDescent="0.45">
      <c r="A376" s="289">
        <v>371</v>
      </c>
      <c r="B376" s="289"/>
      <c r="C376" s="289"/>
      <c r="D376" s="289"/>
      <c r="E376" s="289"/>
      <c r="F376" s="293"/>
      <c r="G376" s="293"/>
      <c r="H376" s="291"/>
      <c r="I376" s="289"/>
      <c r="J376" s="292" t="str">
        <f t="shared" si="49"/>
        <v>รอข้อมูลคอลัมน์ H</v>
      </c>
      <c r="K376" s="291"/>
      <c r="L376" s="291"/>
      <c r="M376" s="291"/>
      <c r="N376" s="196" t="str" cm="1">
        <f t="array" ref="N376">IF(AND(K376:M376=""),"ยังไม่บันทึกข้อมูล",
IF(M376&lt;&gt;"",
IF(M376&gt;=1.3,M376,"เป็นไม้พุ่ม"),
IF(K376+L376&gt;=1.3,K376+L376,"เป็นไม้พุ่ม")))</f>
        <v>ยังไม่บันทึกข้อมูล</v>
      </c>
      <c r="O376" s="149" t="str">
        <f t="shared" si="42"/>
        <v>ข้อมูลไม่ถูกต้อง</v>
      </c>
      <c r="P376" s="149" t="str">
        <f t="shared" si="43"/>
        <v>ข้อมูลไม่ถูกต้อง</v>
      </c>
      <c r="Q376" s="149" t="str">
        <f t="shared" si="44"/>
        <v>ข้อมูลไม่ถูกต้อง</v>
      </c>
      <c r="R376" s="149" t="str">
        <f t="shared" si="45"/>
        <v>ข้อมูลไม่ถูกต้อง</v>
      </c>
      <c r="S376" s="149" t="str">
        <f>IF(ISNUMBER(R376),
IF(H$2=ตัวเลือก!A$30,"ยังไม่บันทึกข้อมูล",R376*0.27),"ข้อมูลไม่ถูกต้อง")</f>
        <v>ข้อมูลไม่ถูกต้อง</v>
      </c>
      <c r="T376" s="149" t="str">
        <f t="shared" si="46"/>
        <v>ข้อมูลไม่ถูกต้อง</v>
      </c>
      <c r="U376" s="149" t="str">
        <f>IF(ISNUMBER(R376),
IF(H$2=ตัวเลือก!A$30,"ยังไม่บันทึกข้อมูล",R376*0.47),"ข้อมูลไม่ถูกต้อง")</f>
        <v>ข้อมูลไม่ถูกต้อง</v>
      </c>
      <c r="V376" s="149" t="str">
        <f>IF(ISNUMBER(S376),
IF(H$2=ตัวเลือก!A$30,"ยังไม่บันทึกข้อมูล",S376*0.47),"ข้อมูลไม่ถูกต้อง")</f>
        <v>ข้อมูลไม่ถูกต้อง</v>
      </c>
      <c r="W376" s="149" t="str">
        <f t="shared" si="47"/>
        <v>ข้อมูลไม่ถูกต้อง</v>
      </c>
      <c r="X376" s="148" t="str">
        <f t="shared" si="48"/>
        <v>ข้อมูลไม่ถูกต้อง</v>
      </c>
      <c r="Y376" s="38"/>
      <c r="Z376" s="38"/>
      <c r="AA376" s="38"/>
    </row>
    <row r="377" spans="1:27" ht="24" customHeight="1" x14ac:dyDescent="0.45">
      <c r="A377" s="289">
        <v>372</v>
      </c>
      <c r="B377" s="289"/>
      <c r="C377" s="289"/>
      <c r="D377" s="289"/>
      <c r="E377" s="289"/>
      <c r="F377" s="293"/>
      <c r="G377" s="293"/>
      <c r="H377" s="291"/>
      <c r="I377" s="289"/>
      <c r="J377" s="292" t="str">
        <f t="shared" si="49"/>
        <v>รอข้อมูลคอลัมน์ H</v>
      </c>
      <c r="K377" s="291"/>
      <c r="L377" s="291"/>
      <c r="M377" s="291"/>
      <c r="N377" s="196" t="str" cm="1">
        <f t="array" ref="N377">IF(AND(K377:M377=""),"ยังไม่บันทึกข้อมูล",
IF(M377&lt;&gt;"",
IF(M377&gt;=1.3,M377,"เป็นไม้พุ่ม"),
IF(K377+L377&gt;=1.3,K377+L377,"เป็นไม้พุ่ม")))</f>
        <v>ยังไม่บันทึกข้อมูล</v>
      </c>
      <c r="O377" s="149" t="str">
        <f t="shared" si="42"/>
        <v>ข้อมูลไม่ถูกต้อง</v>
      </c>
      <c r="P377" s="149" t="str">
        <f t="shared" si="43"/>
        <v>ข้อมูลไม่ถูกต้อง</v>
      </c>
      <c r="Q377" s="149" t="str">
        <f t="shared" si="44"/>
        <v>ข้อมูลไม่ถูกต้อง</v>
      </c>
      <c r="R377" s="149" t="str">
        <f t="shared" si="45"/>
        <v>ข้อมูลไม่ถูกต้อง</v>
      </c>
      <c r="S377" s="149" t="str">
        <f>IF(ISNUMBER(R377),
IF(H$2=ตัวเลือก!A$30,"ยังไม่บันทึกข้อมูล",R377*0.27),"ข้อมูลไม่ถูกต้อง")</f>
        <v>ข้อมูลไม่ถูกต้อง</v>
      </c>
      <c r="T377" s="149" t="str">
        <f t="shared" si="46"/>
        <v>ข้อมูลไม่ถูกต้อง</v>
      </c>
      <c r="U377" s="149" t="str">
        <f>IF(ISNUMBER(R377),
IF(H$2=ตัวเลือก!A$30,"ยังไม่บันทึกข้อมูล",R377*0.47),"ข้อมูลไม่ถูกต้อง")</f>
        <v>ข้อมูลไม่ถูกต้อง</v>
      </c>
      <c r="V377" s="149" t="str">
        <f>IF(ISNUMBER(S377),
IF(H$2=ตัวเลือก!A$30,"ยังไม่บันทึกข้อมูล",S377*0.47),"ข้อมูลไม่ถูกต้อง")</f>
        <v>ข้อมูลไม่ถูกต้อง</v>
      </c>
      <c r="W377" s="149" t="str">
        <f t="shared" si="47"/>
        <v>ข้อมูลไม่ถูกต้อง</v>
      </c>
      <c r="X377" s="148" t="str">
        <f t="shared" si="48"/>
        <v>ข้อมูลไม่ถูกต้อง</v>
      </c>
      <c r="Y377" s="38"/>
      <c r="Z377" s="38"/>
      <c r="AA377" s="38"/>
    </row>
    <row r="378" spans="1:27" ht="24" customHeight="1" x14ac:dyDescent="0.45">
      <c r="A378" s="289">
        <v>373</v>
      </c>
      <c r="B378" s="289"/>
      <c r="C378" s="289"/>
      <c r="D378" s="289"/>
      <c r="E378" s="289"/>
      <c r="F378" s="293"/>
      <c r="G378" s="293"/>
      <c r="H378" s="291"/>
      <c r="I378" s="289"/>
      <c r="J378" s="292" t="str">
        <f t="shared" si="49"/>
        <v>รอข้อมูลคอลัมน์ H</v>
      </c>
      <c r="K378" s="291"/>
      <c r="L378" s="291"/>
      <c r="M378" s="291"/>
      <c r="N378" s="196" t="str" cm="1">
        <f t="array" ref="N378">IF(AND(K378:M378=""),"ยังไม่บันทึกข้อมูล",
IF(M378&lt;&gt;"",
IF(M378&gt;=1.3,M378,"เป็นไม้พุ่ม"),
IF(K378+L378&gt;=1.3,K378+L378,"เป็นไม้พุ่ม")))</f>
        <v>ยังไม่บันทึกข้อมูล</v>
      </c>
      <c r="O378" s="149" t="str">
        <f t="shared" si="42"/>
        <v>ข้อมูลไม่ถูกต้อง</v>
      </c>
      <c r="P378" s="149" t="str">
        <f t="shared" si="43"/>
        <v>ข้อมูลไม่ถูกต้อง</v>
      </c>
      <c r="Q378" s="149" t="str">
        <f t="shared" si="44"/>
        <v>ข้อมูลไม่ถูกต้อง</v>
      </c>
      <c r="R378" s="149" t="str">
        <f t="shared" si="45"/>
        <v>ข้อมูลไม่ถูกต้อง</v>
      </c>
      <c r="S378" s="149" t="str">
        <f>IF(ISNUMBER(R378),
IF(H$2=ตัวเลือก!A$30,"ยังไม่บันทึกข้อมูล",R378*0.27),"ข้อมูลไม่ถูกต้อง")</f>
        <v>ข้อมูลไม่ถูกต้อง</v>
      </c>
      <c r="T378" s="149" t="str">
        <f t="shared" si="46"/>
        <v>ข้อมูลไม่ถูกต้อง</v>
      </c>
      <c r="U378" s="149" t="str">
        <f>IF(ISNUMBER(R378),
IF(H$2=ตัวเลือก!A$30,"ยังไม่บันทึกข้อมูล",R378*0.47),"ข้อมูลไม่ถูกต้อง")</f>
        <v>ข้อมูลไม่ถูกต้อง</v>
      </c>
      <c r="V378" s="149" t="str">
        <f>IF(ISNUMBER(S378),
IF(H$2=ตัวเลือก!A$30,"ยังไม่บันทึกข้อมูล",S378*0.47),"ข้อมูลไม่ถูกต้อง")</f>
        <v>ข้อมูลไม่ถูกต้อง</v>
      </c>
      <c r="W378" s="149" t="str">
        <f t="shared" si="47"/>
        <v>ข้อมูลไม่ถูกต้อง</v>
      </c>
      <c r="X378" s="148" t="str">
        <f t="shared" si="48"/>
        <v>ข้อมูลไม่ถูกต้อง</v>
      </c>
      <c r="Y378" s="38"/>
      <c r="Z378" s="38"/>
      <c r="AA378" s="38"/>
    </row>
    <row r="379" spans="1:27" ht="24" customHeight="1" x14ac:dyDescent="0.45">
      <c r="A379" s="289">
        <v>374</v>
      </c>
      <c r="B379" s="289"/>
      <c r="C379" s="289"/>
      <c r="D379" s="289"/>
      <c r="E379" s="289"/>
      <c r="F379" s="293"/>
      <c r="G379" s="293"/>
      <c r="H379" s="291"/>
      <c r="I379" s="289"/>
      <c r="J379" s="292" t="str">
        <f t="shared" si="49"/>
        <v>รอข้อมูลคอลัมน์ H</v>
      </c>
      <c r="K379" s="291"/>
      <c r="L379" s="291"/>
      <c r="M379" s="291"/>
      <c r="N379" s="196" t="str" cm="1">
        <f t="array" ref="N379">IF(AND(K379:M379=""),"ยังไม่บันทึกข้อมูล",
IF(M379&lt;&gt;"",
IF(M379&gt;=1.3,M379,"เป็นไม้พุ่ม"),
IF(K379+L379&gt;=1.3,K379+L379,"เป็นไม้พุ่ม")))</f>
        <v>ยังไม่บันทึกข้อมูล</v>
      </c>
      <c r="O379" s="149" t="str">
        <f t="shared" si="42"/>
        <v>ข้อมูลไม่ถูกต้อง</v>
      </c>
      <c r="P379" s="149" t="str">
        <f t="shared" si="43"/>
        <v>ข้อมูลไม่ถูกต้อง</v>
      </c>
      <c r="Q379" s="149" t="str">
        <f t="shared" si="44"/>
        <v>ข้อมูลไม่ถูกต้อง</v>
      </c>
      <c r="R379" s="149" t="str">
        <f t="shared" si="45"/>
        <v>ข้อมูลไม่ถูกต้อง</v>
      </c>
      <c r="S379" s="149" t="str">
        <f>IF(ISNUMBER(R379),
IF(H$2=ตัวเลือก!A$30,"ยังไม่บันทึกข้อมูล",R379*0.27),"ข้อมูลไม่ถูกต้อง")</f>
        <v>ข้อมูลไม่ถูกต้อง</v>
      </c>
      <c r="T379" s="149" t="str">
        <f t="shared" si="46"/>
        <v>ข้อมูลไม่ถูกต้อง</v>
      </c>
      <c r="U379" s="149" t="str">
        <f>IF(ISNUMBER(R379),
IF(H$2=ตัวเลือก!A$30,"ยังไม่บันทึกข้อมูล",R379*0.47),"ข้อมูลไม่ถูกต้อง")</f>
        <v>ข้อมูลไม่ถูกต้อง</v>
      </c>
      <c r="V379" s="149" t="str">
        <f>IF(ISNUMBER(S379),
IF(H$2=ตัวเลือก!A$30,"ยังไม่บันทึกข้อมูล",S379*0.47),"ข้อมูลไม่ถูกต้อง")</f>
        <v>ข้อมูลไม่ถูกต้อง</v>
      </c>
      <c r="W379" s="149" t="str">
        <f t="shared" si="47"/>
        <v>ข้อมูลไม่ถูกต้อง</v>
      </c>
      <c r="X379" s="148" t="str">
        <f t="shared" si="48"/>
        <v>ข้อมูลไม่ถูกต้อง</v>
      </c>
      <c r="Y379" s="38"/>
      <c r="Z379" s="38"/>
      <c r="AA379" s="38"/>
    </row>
    <row r="380" spans="1:27" ht="24" customHeight="1" x14ac:dyDescent="0.45">
      <c r="A380" s="289">
        <v>375</v>
      </c>
      <c r="B380" s="289"/>
      <c r="C380" s="289"/>
      <c r="D380" s="289"/>
      <c r="E380" s="289"/>
      <c r="F380" s="293"/>
      <c r="G380" s="293"/>
      <c r="H380" s="291"/>
      <c r="I380" s="289"/>
      <c r="J380" s="292" t="str">
        <f t="shared" si="49"/>
        <v>รอข้อมูลคอลัมน์ H</v>
      </c>
      <c r="K380" s="291"/>
      <c r="L380" s="291"/>
      <c r="M380" s="291"/>
      <c r="N380" s="196" t="str" cm="1">
        <f t="array" ref="N380">IF(AND(K380:M380=""),"ยังไม่บันทึกข้อมูล",
IF(M380&lt;&gt;"",
IF(M380&gt;=1.3,M380,"เป็นไม้พุ่ม"),
IF(K380+L380&gt;=1.3,K380+L380,"เป็นไม้พุ่ม")))</f>
        <v>ยังไม่บันทึกข้อมูล</v>
      </c>
      <c r="O380" s="149" t="str">
        <f t="shared" si="42"/>
        <v>ข้อมูลไม่ถูกต้อง</v>
      </c>
      <c r="P380" s="149" t="str">
        <f t="shared" si="43"/>
        <v>ข้อมูลไม่ถูกต้อง</v>
      </c>
      <c r="Q380" s="149" t="str">
        <f t="shared" si="44"/>
        <v>ข้อมูลไม่ถูกต้อง</v>
      </c>
      <c r="R380" s="149" t="str">
        <f t="shared" si="45"/>
        <v>ข้อมูลไม่ถูกต้อง</v>
      </c>
      <c r="S380" s="149" t="str">
        <f>IF(ISNUMBER(R380),
IF(H$2=ตัวเลือก!A$30,"ยังไม่บันทึกข้อมูล",R380*0.27),"ข้อมูลไม่ถูกต้อง")</f>
        <v>ข้อมูลไม่ถูกต้อง</v>
      </c>
      <c r="T380" s="149" t="str">
        <f t="shared" si="46"/>
        <v>ข้อมูลไม่ถูกต้อง</v>
      </c>
      <c r="U380" s="149" t="str">
        <f>IF(ISNUMBER(R380),
IF(H$2=ตัวเลือก!A$30,"ยังไม่บันทึกข้อมูล",R380*0.47),"ข้อมูลไม่ถูกต้อง")</f>
        <v>ข้อมูลไม่ถูกต้อง</v>
      </c>
      <c r="V380" s="149" t="str">
        <f>IF(ISNUMBER(S380),
IF(H$2=ตัวเลือก!A$30,"ยังไม่บันทึกข้อมูล",S380*0.47),"ข้อมูลไม่ถูกต้อง")</f>
        <v>ข้อมูลไม่ถูกต้อง</v>
      </c>
      <c r="W380" s="149" t="str">
        <f t="shared" si="47"/>
        <v>ข้อมูลไม่ถูกต้อง</v>
      </c>
      <c r="X380" s="148" t="str">
        <f t="shared" si="48"/>
        <v>ข้อมูลไม่ถูกต้อง</v>
      </c>
      <c r="Y380" s="38"/>
      <c r="Z380" s="38"/>
      <c r="AA380" s="38"/>
    </row>
    <row r="381" spans="1:27" ht="24" customHeight="1" x14ac:dyDescent="0.45">
      <c r="A381" s="289">
        <v>376</v>
      </c>
      <c r="B381" s="289"/>
      <c r="C381" s="289"/>
      <c r="D381" s="289"/>
      <c r="E381" s="289"/>
      <c r="F381" s="293"/>
      <c r="G381" s="293"/>
      <c r="H381" s="291"/>
      <c r="I381" s="289"/>
      <c r="J381" s="292" t="str">
        <f t="shared" si="49"/>
        <v>รอข้อมูลคอลัมน์ H</v>
      </c>
      <c r="K381" s="291"/>
      <c r="L381" s="291"/>
      <c r="M381" s="291"/>
      <c r="N381" s="196" t="str" cm="1">
        <f t="array" ref="N381">IF(AND(K381:M381=""),"ยังไม่บันทึกข้อมูล",
IF(M381&lt;&gt;"",
IF(M381&gt;=1.3,M381,"เป็นไม้พุ่ม"),
IF(K381+L381&gt;=1.3,K381+L381,"เป็นไม้พุ่ม")))</f>
        <v>ยังไม่บันทึกข้อมูล</v>
      </c>
      <c r="O381" s="149" t="str">
        <f t="shared" si="42"/>
        <v>ข้อมูลไม่ถูกต้อง</v>
      </c>
      <c r="P381" s="149" t="str">
        <f t="shared" si="43"/>
        <v>ข้อมูลไม่ถูกต้อง</v>
      </c>
      <c r="Q381" s="149" t="str">
        <f t="shared" si="44"/>
        <v>ข้อมูลไม่ถูกต้อง</v>
      </c>
      <c r="R381" s="149" t="str">
        <f t="shared" si="45"/>
        <v>ข้อมูลไม่ถูกต้อง</v>
      </c>
      <c r="S381" s="149" t="str">
        <f>IF(ISNUMBER(R381),
IF(H$2=ตัวเลือก!A$30,"ยังไม่บันทึกข้อมูล",R381*0.27),"ข้อมูลไม่ถูกต้อง")</f>
        <v>ข้อมูลไม่ถูกต้อง</v>
      </c>
      <c r="T381" s="149" t="str">
        <f t="shared" si="46"/>
        <v>ข้อมูลไม่ถูกต้อง</v>
      </c>
      <c r="U381" s="149" t="str">
        <f>IF(ISNUMBER(R381),
IF(H$2=ตัวเลือก!A$30,"ยังไม่บันทึกข้อมูล",R381*0.47),"ข้อมูลไม่ถูกต้อง")</f>
        <v>ข้อมูลไม่ถูกต้อง</v>
      </c>
      <c r="V381" s="149" t="str">
        <f>IF(ISNUMBER(S381),
IF(H$2=ตัวเลือก!A$30,"ยังไม่บันทึกข้อมูล",S381*0.47),"ข้อมูลไม่ถูกต้อง")</f>
        <v>ข้อมูลไม่ถูกต้อง</v>
      </c>
      <c r="W381" s="149" t="str">
        <f t="shared" si="47"/>
        <v>ข้อมูลไม่ถูกต้อง</v>
      </c>
      <c r="X381" s="148" t="str">
        <f t="shared" si="48"/>
        <v>ข้อมูลไม่ถูกต้อง</v>
      </c>
      <c r="Y381" s="38"/>
      <c r="Z381" s="38"/>
      <c r="AA381" s="38"/>
    </row>
    <row r="382" spans="1:27" ht="24" customHeight="1" x14ac:dyDescent="0.45">
      <c r="A382" s="289">
        <v>377</v>
      </c>
      <c r="B382" s="289"/>
      <c r="C382" s="289"/>
      <c r="D382" s="289"/>
      <c r="E382" s="289"/>
      <c r="F382" s="293"/>
      <c r="G382" s="293"/>
      <c r="H382" s="291"/>
      <c r="I382" s="289"/>
      <c r="J382" s="292" t="str">
        <f t="shared" si="49"/>
        <v>รอข้อมูลคอลัมน์ H</v>
      </c>
      <c r="K382" s="291"/>
      <c r="L382" s="291"/>
      <c r="M382" s="291"/>
      <c r="N382" s="196" t="str" cm="1">
        <f t="array" ref="N382">IF(AND(K382:M382=""),"ยังไม่บันทึกข้อมูล",
IF(M382&lt;&gt;"",
IF(M382&gt;=1.3,M382,"เป็นไม้พุ่ม"),
IF(K382+L382&gt;=1.3,K382+L382,"เป็นไม้พุ่ม")))</f>
        <v>ยังไม่บันทึกข้อมูล</v>
      </c>
      <c r="O382" s="149" t="str">
        <f t="shared" si="42"/>
        <v>ข้อมูลไม่ถูกต้อง</v>
      </c>
      <c r="P382" s="149" t="str">
        <f t="shared" si="43"/>
        <v>ข้อมูลไม่ถูกต้อง</v>
      </c>
      <c r="Q382" s="149" t="str">
        <f t="shared" si="44"/>
        <v>ข้อมูลไม่ถูกต้อง</v>
      </c>
      <c r="R382" s="149" t="str">
        <f t="shared" si="45"/>
        <v>ข้อมูลไม่ถูกต้อง</v>
      </c>
      <c r="S382" s="149" t="str">
        <f>IF(ISNUMBER(R382),
IF(H$2=ตัวเลือก!A$30,"ยังไม่บันทึกข้อมูล",R382*0.27),"ข้อมูลไม่ถูกต้อง")</f>
        <v>ข้อมูลไม่ถูกต้อง</v>
      </c>
      <c r="T382" s="149" t="str">
        <f t="shared" si="46"/>
        <v>ข้อมูลไม่ถูกต้อง</v>
      </c>
      <c r="U382" s="149" t="str">
        <f>IF(ISNUMBER(R382),
IF(H$2=ตัวเลือก!A$30,"ยังไม่บันทึกข้อมูล",R382*0.47),"ข้อมูลไม่ถูกต้อง")</f>
        <v>ข้อมูลไม่ถูกต้อง</v>
      </c>
      <c r="V382" s="149" t="str">
        <f>IF(ISNUMBER(S382),
IF(H$2=ตัวเลือก!A$30,"ยังไม่บันทึกข้อมูล",S382*0.47),"ข้อมูลไม่ถูกต้อง")</f>
        <v>ข้อมูลไม่ถูกต้อง</v>
      </c>
      <c r="W382" s="149" t="str">
        <f t="shared" si="47"/>
        <v>ข้อมูลไม่ถูกต้อง</v>
      </c>
      <c r="X382" s="148" t="str">
        <f t="shared" si="48"/>
        <v>ข้อมูลไม่ถูกต้อง</v>
      </c>
      <c r="Y382" s="38"/>
      <c r="Z382" s="38"/>
      <c r="AA382" s="38"/>
    </row>
    <row r="383" spans="1:27" ht="24" customHeight="1" x14ac:dyDescent="0.45">
      <c r="A383" s="289">
        <v>378</v>
      </c>
      <c r="B383" s="289"/>
      <c r="C383" s="289"/>
      <c r="D383" s="289"/>
      <c r="E383" s="289"/>
      <c r="F383" s="293"/>
      <c r="G383" s="293"/>
      <c r="H383" s="291"/>
      <c r="I383" s="289"/>
      <c r="J383" s="292" t="str">
        <f t="shared" si="49"/>
        <v>รอข้อมูลคอลัมน์ H</v>
      </c>
      <c r="K383" s="291"/>
      <c r="L383" s="291"/>
      <c r="M383" s="291"/>
      <c r="N383" s="196" t="str" cm="1">
        <f t="array" ref="N383">IF(AND(K383:M383=""),"ยังไม่บันทึกข้อมูล",
IF(M383&lt;&gt;"",
IF(M383&gt;=1.3,M383,"เป็นไม้พุ่ม"),
IF(K383+L383&gt;=1.3,K383+L383,"เป็นไม้พุ่ม")))</f>
        <v>ยังไม่บันทึกข้อมูล</v>
      </c>
      <c r="O383" s="149" t="str">
        <f t="shared" si="42"/>
        <v>ข้อมูลไม่ถูกต้อง</v>
      </c>
      <c r="P383" s="149" t="str">
        <f t="shared" si="43"/>
        <v>ข้อมูลไม่ถูกต้อง</v>
      </c>
      <c r="Q383" s="149" t="str">
        <f t="shared" si="44"/>
        <v>ข้อมูลไม่ถูกต้อง</v>
      </c>
      <c r="R383" s="149" t="str">
        <f t="shared" si="45"/>
        <v>ข้อมูลไม่ถูกต้อง</v>
      </c>
      <c r="S383" s="149" t="str">
        <f>IF(ISNUMBER(R383),
IF(H$2=ตัวเลือก!A$30,"ยังไม่บันทึกข้อมูล",R383*0.27),"ข้อมูลไม่ถูกต้อง")</f>
        <v>ข้อมูลไม่ถูกต้อง</v>
      </c>
      <c r="T383" s="149" t="str">
        <f t="shared" si="46"/>
        <v>ข้อมูลไม่ถูกต้อง</v>
      </c>
      <c r="U383" s="149" t="str">
        <f>IF(ISNUMBER(R383),
IF(H$2=ตัวเลือก!A$30,"ยังไม่บันทึกข้อมูล",R383*0.47),"ข้อมูลไม่ถูกต้อง")</f>
        <v>ข้อมูลไม่ถูกต้อง</v>
      </c>
      <c r="V383" s="149" t="str">
        <f>IF(ISNUMBER(S383),
IF(H$2=ตัวเลือก!A$30,"ยังไม่บันทึกข้อมูล",S383*0.47),"ข้อมูลไม่ถูกต้อง")</f>
        <v>ข้อมูลไม่ถูกต้อง</v>
      </c>
      <c r="W383" s="149" t="str">
        <f t="shared" si="47"/>
        <v>ข้อมูลไม่ถูกต้อง</v>
      </c>
      <c r="X383" s="148" t="str">
        <f t="shared" si="48"/>
        <v>ข้อมูลไม่ถูกต้อง</v>
      </c>
      <c r="Y383" s="38"/>
      <c r="Z383" s="38"/>
      <c r="AA383" s="38"/>
    </row>
    <row r="384" spans="1:27" ht="24" customHeight="1" x14ac:dyDescent="0.45">
      <c r="A384" s="289">
        <v>379</v>
      </c>
      <c r="B384" s="289"/>
      <c r="C384" s="289"/>
      <c r="D384" s="289"/>
      <c r="E384" s="289"/>
      <c r="F384" s="293"/>
      <c r="G384" s="293"/>
      <c r="H384" s="291"/>
      <c r="I384" s="289"/>
      <c r="J384" s="292" t="str">
        <f t="shared" si="49"/>
        <v>รอข้อมูลคอลัมน์ H</v>
      </c>
      <c r="K384" s="291"/>
      <c r="L384" s="291"/>
      <c r="M384" s="291"/>
      <c r="N384" s="196" t="str" cm="1">
        <f t="array" ref="N384">IF(AND(K384:M384=""),"ยังไม่บันทึกข้อมูล",
IF(M384&lt;&gt;"",
IF(M384&gt;=1.3,M384,"เป็นไม้พุ่ม"),
IF(K384+L384&gt;=1.3,K384+L384,"เป็นไม้พุ่ม")))</f>
        <v>ยังไม่บันทึกข้อมูล</v>
      </c>
      <c r="O384" s="149" t="str">
        <f t="shared" si="42"/>
        <v>ข้อมูลไม่ถูกต้อง</v>
      </c>
      <c r="P384" s="149" t="str">
        <f t="shared" si="43"/>
        <v>ข้อมูลไม่ถูกต้อง</v>
      </c>
      <c r="Q384" s="149" t="str">
        <f t="shared" si="44"/>
        <v>ข้อมูลไม่ถูกต้อง</v>
      </c>
      <c r="R384" s="149" t="str">
        <f t="shared" si="45"/>
        <v>ข้อมูลไม่ถูกต้อง</v>
      </c>
      <c r="S384" s="149" t="str">
        <f>IF(ISNUMBER(R384),
IF(H$2=ตัวเลือก!A$30,"ยังไม่บันทึกข้อมูล",R384*0.27),"ข้อมูลไม่ถูกต้อง")</f>
        <v>ข้อมูลไม่ถูกต้อง</v>
      </c>
      <c r="T384" s="149" t="str">
        <f t="shared" si="46"/>
        <v>ข้อมูลไม่ถูกต้อง</v>
      </c>
      <c r="U384" s="149" t="str">
        <f>IF(ISNUMBER(R384),
IF(H$2=ตัวเลือก!A$30,"ยังไม่บันทึกข้อมูล",R384*0.47),"ข้อมูลไม่ถูกต้อง")</f>
        <v>ข้อมูลไม่ถูกต้อง</v>
      </c>
      <c r="V384" s="149" t="str">
        <f>IF(ISNUMBER(S384),
IF(H$2=ตัวเลือก!A$30,"ยังไม่บันทึกข้อมูล",S384*0.47),"ข้อมูลไม่ถูกต้อง")</f>
        <v>ข้อมูลไม่ถูกต้อง</v>
      </c>
      <c r="W384" s="149" t="str">
        <f t="shared" si="47"/>
        <v>ข้อมูลไม่ถูกต้อง</v>
      </c>
      <c r="X384" s="148" t="str">
        <f t="shared" si="48"/>
        <v>ข้อมูลไม่ถูกต้อง</v>
      </c>
      <c r="Y384" s="38"/>
      <c r="Z384" s="38"/>
      <c r="AA384" s="38"/>
    </row>
    <row r="385" spans="1:27" ht="24" customHeight="1" x14ac:dyDescent="0.45">
      <c r="A385" s="289">
        <v>380</v>
      </c>
      <c r="B385" s="289"/>
      <c r="C385" s="289"/>
      <c r="D385" s="289"/>
      <c r="E385" s="289"/>
      <c r="F385" s="293"/>
      <c r="G385" s="293"/>
      <c r="H385" s="291"/>
      <c r="I385" s="289"/>
      <c r="J385" s="292" t="str">
        <f t="shared" si="49"/>
        <v>รอข้อมูลคอลัมน์ H</v>
      </c>
      <c r="K385" s="291"/>
      <c r="L385" s="291"/>
      <c r="M385" s="291"/>
      <c r="N385" s="196" t="str" cm="1">
        <f t="array" ref="N385">IF(AND(K385:M385=""),"ยังไม่บันทึกข้อมูล",
IF(M385&lt;&gt;"",
IF(M385&gt;=1.3,M385,"เป็นไม้พุ่ม"),
IF(K385+L385&gt;=1.3,K385+L385,"เป็นไม้พุ่ม")))</f>
        <v>ยังไม่บันทึกข้อมูล</v>
      </c>
      <c r="O385" s="149" t="str">
        <f t="shared" si="42"/>
        <v>ข้อมูลไม่ถูกต้อง</v>
      </c>
      <c r="P385" s="149" t="str">
        <f t="shared" si="43"/>
        <v>ข้อมูลไม่ถูกต้อง</v>
      </c>
      <c r="Q385" s="149" t="str">
        <f t="shared" si="44"/>
        <v>ข้อมูลไม่ถูกต้อง</v>
      </c>
      <c r="R385" s="149" t="str">
        <f t="shared" si="45"/>
        <v>ข้อมูลไม่ถูกต้อง</v>
      </c>
      <c r="S385" s="149" t="str">
        <f>IF(ISNUMBER(R385),
IF(H$2=ตัวเลือก!A$30,"ยังไม่บันทึกข้อมูล",R385*0.27),"ข้อมูลไม่ถูกต้อง")</f>
        <v>ข้อมูลไม่ถูกต้อง</v>
      </c>
      <c r="T385" s="149" t="str">
        <f t="shared" si="46"/>
        <v>ข้อมูลไม่ถูกต้อง</v>
      </c>
      <c r="U385" s="149" t="str">
        <f>IF(ISNUMBER(R385),
IF(H$2=ตัวเลือก!A$30,"ยังไม่บันทึกข้อมูล",R385*0.47),"ข้อมูลไม่ถูกต้อง")</f>
        <v>ข้อมูลไม่ถูกต้อง</v>
      </c>
      <c r="V385" s="149" t="str">
        <f>IF(ISNUMBER(S385),
IF(H$2=ตัวเลือก!A$30,"ยังไม่บันทึกข้อมูล",S385*0.47),"ข้อมูลไม่ถูกต้อง")</f>
        <v>ข้อมูลไม่ถูกต้อง</v>
      </c>
      <c r="W385" s="149" t="str">
        <f t="shared" si="47"/>
        <v>ข้อมูลไม่ถูกต้อง</v>
      </c>
      <c r="X385" s="148" t="str">
        <f t="shared" si="48"/>
        <v>ข้อมูลไม่ถูกต้อง</v>
      </c>
      <c r="Y385" s="38"/>
      <c r="Z385" s="38"/>
      <c r="AA385" s="38"/>
    </row>
    <row r="386" spans="1:27" ht="24" customHeight="1" x14ac:dyDescent="0.45">
      <c r="A386" s="289">
        <v>381</v>
      </c>
      <c r="B386" s="289"/>
      <c r="C386" s="289"/>
      <c r="D386" s="289"/>
      <c r="E386" s="289"/>
      <c r="F386" s="293"/>
      <c r="G386" s="293"/>
      <c r="H386" s="291"/>
      <c r="I386" s="289"/>
      <c r="J386" s="292" t="str">
        <f t="shared" si="49"/>
        <v>รอข้อมูลคอลัมน์ H</v>
      </c>
      <c r="K386" s="291"/>
      <c r="L386" s="291"/>
      <c r="M386" s="291"/>
      <c r="N386" s="196" t="str" cm="1">
        <f t="array" ref="N386">IF(AND(K386:M386=""),"ยังไม่บันทึกข้อมูล",
IF(M386&lt;&gt;"",
IF(M386&gt;=1.3,M386,"เป็นไม้พุ่ม"),
IF(K386+L386&gt;=1.3,K386+L386,"เป็นไม้พุ่ม")))</f>
        <v>ยังไม่บันทึกข้อมูล</v>
      </c>
      <c r="O386" s="149" t="str">
        <f t="shared" si="42"/>
        <v>ข้อมูลไม่ถูกต้อง</v>
      </c>
      <c r="P386" s="149" t="str">
        <f t="shared" si="43"/>
        <v>ข้อมูลไม่ถูกต้อง</v>
      </c>
      <c r="Q386" s="149" t="str">
        <f t="shared" si="44"/>
        <v>ข้อมูลไม่ถูกต้อง</v>
      </c>
      <c r="R386" s="149" t="str">
        <f t="shared" si="45"/>
        <v>ข้อมูลไม่ถูกต้อง</v>
      </c>
      <c r="S386" s="149" t="str">
        <f>IF(ISNUMBER(R386),
IF(H$2=ตัวเลือก!A$30,"ยังไม่บันทึกข้อมูล",R386*0.27),"ข้อมูลไม่ถูกต้อง")</f>
        <v>ข้อมูลไม่ถูกต้อง</v>
      </c>
      <c r="T386" s="149" t="str">
        <f t="shared" si="46"/>
        <v>ข้อมูลไม่ถูกต้อง</v>
      </c>
      <c r="U386" s="149" t="str">
        <f>IF(ISNUMBER(R386),
IF(H$2=ตัวเลือก!A$30,"ยังไม่บันทึกข้อมูล",R386*0.47),"ข้อมูลไม่ถูกต้อง")</f>
        <v>ข้อมูลไม่ถูกต้อง</v>
      </c>
      <c r="V386" s="149" t="str">
        <f>IF(ISNUMBER(S386),
IF(H$2=ตัวเลือก!A$30,"ยังไม่บันทึกข้อมูล",S386*0.47),"ข้อมูลไม่ถูกต้อง")</f>
        <v>ข้อมูลไม่ถูกต้อง</v>
      </c>
      <c r="W386" s="149" t="str">
        <f t="shared" si="47"/>
        <v>ข้อมูลไม่ถูกต้อง</v>
      </c>
      <c r="X386" s="148" t="str">
        <f t="shared" si="48"/>
        <v>ข้อมูลไม่ถูกต้อง</v>
      </c>
      <c r="Y386" s="38"/>
      <c r="Z386" s="38"/>
      <c r="AA386" s="38"/>
    </row>
    <row r="387" spans="1:27" ht="24" customHeight="1" x14ac:dyDescent="0.45">
      <c r="A387" s="289">
        <v>382</v>
      </c>
      <c r="B387" s="289"/>
      <c r="C387" s="289"/>
      <c r="D387" s="289"/>
      <c r="E387" s="289"/>
      <c r="F387" s="293"/>
      <c r="G387" s="293"/>
      <c r="H387" s="291"/>
      <c r="I387" s="289"/>
      <c r="J387" s="292" t="str">
        <f t="shared" si="49"/>
        <v>รอข้อมูลคอลัมน์ H</v>
      </c>
      <c r="K387" s="291"/>
      <c r="L387" s="291"/>
      <c r="M387" s="291"/>
      <c r="N387" s="196" t="str" cm="1">
        <f t="array" ref="N387">IF(AND(K387:M387=""),"ยังไม่บันทึกข้อมูล",
IF(M387&lt;&gt;"",
IF(M387&gt;=1.3,M387,"เป็นไม้พุ่ม"),
IF(K387+L387&gt;=1.3,K387+L387,"เป็นไม้พุ่ม")))</f>
        <v>ยังไม่บันทึกข้อมูล</v>
      </c>
      <c r="O387" s="149" t="str">
        <f t="shared" si="42"/>
        <v>ข้อมูลไม่ถูกต้อง</v>
      </c>
      <c r="P387" s="149" t="str">
        <f t="shared" si="43"/>
        <v>ข้อมูลไม่ถูกต้อง</v>
      </c>
      <c r="Q387" s="149" t="str">
        <f t="shared" si="44"/>
        <v>ข้อมูลไม่ถูกต้อง</v>
      </c>
      <c r="R387" s="149" t="str">
        <f t="shared" si="45"/>
        <v>ข้อมูลไม่ถูกต้อง</v>
      </c>
      <c r="S387" s="149" t="str">
        <f>IF(ISNUMBER(R387),
IF(H$2=ตัวเลือก!A$30,"ยังไม่บันทึกข้อมูล",R387*0.27),"ข้อมูลไม่ถูกต้อง")</f>
        <v>ข้อมูลไม่ถูกต้อง</v>
      </c>
      <c r="T387" s="149" t="str">
        <f t="shared" si="46"/>
        <v>ข้อมูลไม่ถูกต้อง</v>
      </c>
      <c r="U387" s="149" t="str">
        <f>IF(ISNUMBER(R387),
IF(H$2=ตัวเลือก!A$30,"ยังไม่บันทึกข้อมูล",R387*0.47),"ข้อมูลไม่ถูกต้อง")</f>
        <v>ข้อมูลไม่ถูกต้อง</v>
      </c>
      <c r="V387" s="149" t="str">
        <f>IF(ISNUMBER(S387),
IF(H$2=ตัวเลือก!A$30,"ยังไม่บันทึกข้อมูล",S387*0.47),"ข้อมูลไม่ถูกต้อง")</f>
        <v>ข้อมูลไม่ถูกต้อง</v>
      </c>
      <c r="W387" s="149" t="str">
        <f t="shared" si="47"/>
        <v>ข้อมูลไม่ถูกต้อง</v>
      </c>
      <c r="X387" s="148" t="str">
        <f t="shared" si="48"/>
        <v>ข้อมูลไม่ถูกต้อง</v>
      </c>
      <c r="Y387" s="38"/>
      <c r="Z387" s="38"/>
      <c r="AA387" s="38"/>
    </row>
    <row r="388" spans="1:27" ht="24" customHeight="1" x14ac:dyDescent="0.45">
      <c r="A388" s="289">
        <v>383</v>
      </c>
      <c r="B388" s="289"/>
      <c r="C388" s="289"/>
      <c r="D388" s="289"/>
      <c r="E388" s="289"/>
      <c r="F388" s="293"/>
      <c r="G388" s="293"/>
      <c r="H388" s="291"/>
      <c r="I388" s="289"/>
      <c r="J388" s="292" t="str">
        <f t="shared" si="49"/>
        <v>รอข้อมูลคอลัมน์ H</v>
      </c>
      <c r="K388" s="291"/>
      <c r="L388" s="291"/>
      <c r="M388" s="291"/>
      <c r="N388" s="196" t="str" cm="1">
        <f t="array" ref="N388">IF(AND(K388:M388=""),"ยังไม่บันทึกข้อมูล",
IF(M388&lt;&gt;"",
IF(M388&gt;=1.3,M388,"เป็นไม้พุ่ม"),
IF(K388+L388&gt;=1.3,K388+L388,"เป็นไม้พุ่ม")))</f>
        <v>ยังไม่บันทึกข้อมูล</v>
      </c>
      <c r="O388" s="149" t="str">
        <f t="shared" si="42"/>
        <v>ข้อมูลไม่ถูกต้อง</v>
      </c>
      <c r="P388" s="149" t="str">
        <f t="shared" si="43"/>
        <v>ข้อมูลไม่ถูกต้อง</v>
      </c>
      <c r="Q388" s="149" t="str">
        <f t="shared" si="44"/>
        <v>ข้อมูลไม่ถูกต้อง</v>
      </c>
      <c r="R388" s="149" t="str">
        <f t="shared" si="45"/>
        <v>ข้อมูลไม่ถูกต้อง</v>
      </c>
      <c r="S388" s="149" t="str">
        <f>IF(ISNUMBER(R388),
IF(H$2=ตัวเลือก!A$30,"ยังไม่บันทึกข้อมูล",R388*0.27),"ข้อมูลไม่ถูกต้อง")</f>
        <v>ข้อมูลไม่ถูกต้อง</v>
      </c>
      <c r="T388" s="149" t="str">
        <f t="shared" si="46"/>
        <v>ข้อมูลไม่ถูกต้อง</v>
      </c>
      <c r="U388" s="149" t="str">
        <f>IF(ISNUMBER(R388),
IF(H$2=ตัวเลือก!A$30,"ยังไม่บันทึกข้อมูล",R388*0.47),"ข้อมูลไม่ถูกต้อง")</f>
        <v>ข้อมูลไม่ถูกต้อง</v>
      </c>
      <c r="V388" s="149" t="str">
        <f>IF(ISNUMBER(S388),
IF(H$2=ตัวเลือก!A$30,"ยังไม่บันทึกข้อมูล",S388*0.47),"ข้อมูลไม่ถูกต้อง")</f>
        <v>ข้อมูลไม่ถูกต้อง</v>
      </c>
      <c r="W388" s="149" t="str">
        <f t="shared" si="47"/>
        <v>ข้อมูลไม่ถูกต้อง</v>
      </c>
      <c r="X388" s="148" t="str">
        <f t="shared" si="48"/>
        <v>ข้อมูลไม่ถูกต้อง</v>
      </c>
      <c r="Y388" s="38"/>
      <c r="Z388" s="38"/>
      <c r="AA388" s="38"/>
    </row>
    <row r="389" spans="1:27" ht="24" customHeight="1" x14ac:dyDescent="0.45">
      <c r="A389" s="289">
        <v>384</v>
      </c>
      <c r="B389" s="289"/>
      <c r="C389" s="289"/>
      <c r="D389" s="289"/>
      <c r="E389" s="289"/>
      <c r="F389" s="293"/>
      <c r="G389" s="293"/>
      <c r="H389" s="291"/>
      <c r="I389" s="289"/>
      <c r="J389" s="292" t="str">
        <f t="shared" si="49"/>
        <v>รอข้อมูลคอลัมน์ H</v>
      </c>
      <c r="K389" s="291"/>
      <c r="L389" s="291"/>
      <c r="M389" s="291"/>
      <c r="N389" s="196" t="str" cm="1">
        <f t="array" ref="N389">IF(AND(K389:M389=""),"ยังไม่บันทึกข้อมูล",
IF(M389&lt;&gt;"",
IF(M389&gt;=1.3,M389,"เป็นไม้พุ่ม"),
IF(K389+L389&gt;=1.3,K389+L389,"เป็นไม้พุ่ม")))</f>
        <v>ยังไม่บันทึกข้อมูล</v>
      </c>
      <c r="O389" s="149" t="str">
        <f t="shared" si="42"/>
        <v>ข้อมูลไม่ถูกต้อง</v>
      </c>
      <c r="P389" s="149" t="str">
        <f t="shared" si="43"/>
        <v>ข้อมูลไม่ถูกต้อง</v>
      </c>
      <c r="Q389" s="149" t="str">
        <f t="shared" si="44"/>
        <v>ข้อมูลไม่ถูกต้อง</v>
      </c>
      <c r="R389" s="149" t="str">
        <f t="shared" si="45"/>
        <v>ข้อมูลไม่ถูกต้อง</v>
      </c>
      <c r="S389" s="149" t="str">
        <f>IF(ISNUMBER(R389),
IF(H$2=ตัวเลือก!A$30,"ยังไม่บันทึกข้อมูล",R389*0.27),"ข้อมูลไม่ถูกต้อง")</f>
        <v>ข้อมูลไม่ถูกต้อง</v>
      </c>
      <c r="T389" s="149" t="str">
        <f t="shared" si="46"/>
        <v>ข้อมูลไม่ถูกต้อง</v>
      </c>
      <c r="U389" s="149" t="str">
        <f>IF(ISNUMBER(R389),
IF(H$2=ตัวเลือก!A$30,"ยังไม่บันทึกข้อมูล",R389*0.47),"ข้อมูลไม่ถูกต้อง")</f>
        <v>ข้อมูลไม่ถูกต้อง</v>
      </c>
      <c r="V389" s="149" t="str">
        <f>IF(ISNUMBER(S389),
IF(H$2=ตัวเลือก!A$30,"ยังไม่บันทึกข้อมูล",S389*0.47),"ข้อมูลไม่ถูกต้อง")</f>
        <v>ข้อมูลไม่ถูกต้อง</v>
      </c>
      <c r="W389" s="149" t="str">
        <f t="shared" si="47"/>
        <v>ข้อมูลไม่ถูกต้อง</v>
      </c>
      <c r="X389" s="148" t="str">
        <f t="shared" si="48"/>
        <v>ข้อมูลไม่ถูกต้อง</v>
      </c>
      <c r="Y389" s="38"/>
      <c r="Z389" s="38"/>
      <c r="AA389" s="38"/>
    </row>
    <row r="390" spans="1:27" ht="24" customHeight="1" x14ac:dyDescent="0.45">
      <c r="A390" s="289">
        <v>385</v>
      </c>
      <c r="B390" s="289"/>
      <c r="C390" s="289"/>
      <c r="D390" s="289"/>
      <c r="E390" s="289"/>
      <c r="F390" s="293"/>
      <c r="G390" s="293"/>
      <c r="H390" s="291"/>
      <c r="I390" s="289"/>
      <c r="J390" s="292" t="str">
        <f t="shared" si="49"/>
        <v>รอข้อมูลคอลัมน์ H</v>
      </c>
      <c r="K390" s="291"/>
      <c r="L390" s="291"/>
      <c r="M390" s="291"/>
      <c r="N390" s="196" t="str" cm="1">
        <f t="array" ref="N390">IF(AND(K390:M390=""),"ยังไม่บันทึกข้อมูล",
IF(M390&lt;&gt;"",
IF(M390&gt;=1.3,M390,"เป็นไม้พุ่ม"),
IF(K390+L390&gt;=1.3,K390+L390,"เป็นไม้พุ่ม")))</f>
        <v>ยังไม่บันทึกข้อมูล</v>
      </c>
      <c r="O390" s="149" t="str">
        <f t="shared" si="42"/>
        <v>ข้อมูลไม่ถูกต้อง</v>
      </c>
      <c r="P390" s="149" t="str">
        <f t="shared" si="43"/>
        <v>ข้อมูลไม่ถูกต้อง</v>
      </c>
      <c r="Q390" s="149" t="str">
        <f t="shared" si="44"/>
        <v>ข้อมูลไม่ถูกต้อง</v>
      </c>
      <c r="R390" s="149" t="str">
        <f t="shared" si="45"/>
        <v>ข้อมูลไม่ถูกต้อง</v>
      </c>
      <c r="S390" s="149" t="str">
        <f>IF(ISNUMBER(R390),
IF(H$2=ตัวเลือก!A$30,"ยังไม่บันทึกข้อมูล",R390*0.27),"ข้อมูลไม่ถูกต้อง")</f>
        <v>ข้อมูลไม่ถูกต้อง</v>
      </c>
      <c r="T390" s="149" t="str">
        <f t="shared" si="46"/>
        <v>ข้อมูลไม่ถูกต้อง</v>
      </c>
      <c r="U390" s="149" t="str">
        <f>IF(ISNUMBER(R390),
IF(H$2=ตัวเลือก!A$30,"ยังไม่บันทึกข้อมูล",R390*0.47),"ข้อมูลไม่ถูกต้อง")</f>
        <v>ข้อมูลไม่ถูกต้อง</v>
      </c>
      <c r="V390" s="149" t="str">
        <f>IF(ISNUMBER(S390),
IF(H$2=ตัวเลือก!A$30,"ยังไม่บันทึกข้อมูล",S390*0.47),"ข้อมูลไม่ถูกต้อง")</f>
        <v>ข้อมูลไม่ถูกต้อง</v>
      </c>
      <c r="W390" s="149" t="str">
        <f t="shared" si="47"/>
        <v>ข้อมูลไม่ถูกต้อง</v>
      </c>
      <c r="X390" s="148" t="str">
        <f t="shared" si="48"/>
        <v>ข้อมูลไม่ถูกต้อง</v>
      </c>
      <c r="Y390" s="38"/>
      <c r="Z390" s="38"/>
      <c r="AA390" s="38"/>
    </row>
    <row r="391" spans="1:27" ht="24" customHeight="1" x14ac:dyDescent="0.45">
      <c r="A391" s="289">
        <v>386</v>
      </c>
      <c r="B391" s="289"/>
      <c r="C391" s="289"/>
      <c r="D391" s="289"/>
      <c r="E391" s="289"/>
      <c r="F391" s="293"/>
      <c r="G391" s="293"/>
      <c r="H391" s="291"/>
      <c r="I391" s="289"/>
      <c r="J391" s="292" t="str">
        <f t="shared" si="49"/>
        <v>รอข้อมูลคอลัมน์ H</v>
      </c>
      <c r="K391" s="291"/>
      <c r="L391" s="291"/>
      <c r="M391" s="291"/>
      <c r="N391" s="196" t="str" cm="1">
        <f t="array" ref="N391">IF(AND(K391:M391=""),"ยังไม่บันทึกข้อมูล",
IF(M391&lt;&gt;"",
IF(M391&gt;=1.3,M391,"เป็นไม้พุ่ม"),
IF(K391+L391&gt;=1.3,K391+L391,"เป็นไม้พุ่ม")))</f>
        <v>ยังไม่บันทึกข้อมูล</v>
      </c>
      <c r="O391" s="149" t="str">
        <f t="shared" ref="O391:O454" si="50">IF(AND(ISNUMBER(J391),ISNUMBER(N391)),0.0396*(((J391)*N391))^0.933,"ข้อมูลไม่ถูกต้อง")</f>
        <v>ข้อมูลไม่ถูกต้อง</v>
      </c>
      <c r="P391" s="149" t="str">
        <f t="shared" ref="P391:P454" si="51">IF(AND(ISNUMBER(J391),ISNUMBER(N391)),0.00349*(((J391^2)*N391))^1.03,"ข้อมูลไม่ถูกต้อง")</f>
        <v>ข้อมูลไม่ถูกต้อง</v>
      </c>
      <c r="Q391" s="149" t="str">
        <f t="shared" ref="Q391:Q454" si="52">IF(AND(ISNUMBER(O391),ISNUMBER(P391)),(1/((28/(O391+P391))+0.025)),"ข้อมูลไม่ถูกต้อง")</f>
        <v>ข้อมูลไม่ถูกต้อง</v>
      </c>
      <c r="R391" s="149" t="str">
        <f t="shared" ref="R391:R454" si="53">IF(AND(O391&lt;&gt;"ข้อมูลไม่ถูกต้อง",P391&lt;&gt;"ข้อมูลไม่ถูกต้อง",Q391&lt;&gt;"ข้อมูลไม่ถูกต้อง"),O391+P391+Q391,"ข้อมูลไม่ถูกต้อง")</f>
        <v>ข้อมูลไม่ถูกต้อง</v>
      </c>
      <c r="S391" s="149" t="str">
        <f>IF(ISNUMBER(R391),
IF(H$2=ตัวเลือก!A$30,"ยังไม่บันทึกข้อมูล",R391*0.27),"ข้อมูลไม่ถูกต้อง")</f>
        <v>ข้อมูลไม่ถูกต้อง</v>
      </c>
      <c r="T391" s="149" t="str">
        <f t="shared" ref="T391:T454" si="54">IF(AND(ISNUMBER(R391),ISNUMBER(S391)),R391+S391,"ข้อมูลไม่ถูกต้อง")</f>
        <v>ข้อมูลไม่ถูกต้อง</v>
      </c>
      <c r="U391" s="149" t="str">
        <f>IF(ISNUMBER(R391),
IF(H$2=ตัวเลือก!A$30,"ยังไม่บันทึกข้อมูล",R391*0.47),"ข้อมูลไม่ถูกต้อง")</f>
        <v>ข้อมูลไม่ถูกต้อง</v>
      </c>
      <c r="V391" s="149" t="str">
        <f>IF(ISNUMBER(S391),
IF(H$2=ตัวเลือก!A$30,"ยังไม่บันทึกข้อมูล",S391*0.47),"ข้อมูลไม่ถูกต้อง")</f>
        <v>ข้อมูลไม่ถูกต้อง</v>
      </c>
      <c r="W391" s="149" t="str">
        <f t="shared" ref="W391:W454" si="55">IF(AND(ISNUMBER(U391),ISNUMBER(V391)),((U391+V391)/1000),"ข้อมูลไม่ถูกต้อง")</f>
        <v>ข้อมูลไม่ถูกต้อง</v>
      </c>
      <c r="X391" s="148" t="str">
        <f t="shared" si="48"/>
        <v>ข้อมูลไม่ถูกต้อง</v>
      </c>
      <c r="Y391" s="38"/>
      <c r="Z391" s="38"/>
      <c r="AA391" s="38"/>
    </row>
    <row r="392" spans="1:27" ht="24" customHeight="1" x14ac:dyDescent="0.45">
      <c r="A392" s="289">
        <v>387</v>
      </c>
      <c r="B392" s="289"/>
      <c r="C392" s="289"/>
      <c r="D392" s="289"/>
      <c r="E392" s="289"/>
      <c r="F392" s="293"/>
      <c r="G392" s="293"/>
      <c r="H392" s="291"/>
      <c r="I392" s="289"/>
      <c r="J392" s="292" t="str">
        <f t="shared" si="49"/>
        <v>รอข้อมูลคอลัมน์ H</v>
      </c>
      <c r="K392" s="291"/>
      <c r="L392" s="291"/>
      <c r="M392" s="291"/>
      <c r="N392" s="196" t="str" cm="1">
        <f t="array" ref="N392">IF(AND(K392:M392=""),"ยังไม่บันทึกข้อมูล",
IF(M392&lt;&gt;"",
IF(M392&gt;=1.3,M392,"เป็นไม้พุ่ม"),
IF(K392+L392&gt;=1.3,K392+L392,"เป็นไม้พุ่ม")))</f>
        <v>ยังไม่บันทึกข้อมูล</v>
      </c>
      <c r="O392" s="149" t="str">
        <f t="shared" si="50"/>
        <v>ข้อมูลไม่ถูกต้อง</v>
      </c>
      <c r="P392" s="149" t="str">
        <f t="shared" si="51"/>
        <v>ข้อมูลไม่ถูกต้อง</v>
      </c>
      <c r="Q392" s="149" t="str">
        <f t="shared" si="52"/>
        <v>ข้อมูลไม่ถูกต้อง</v>
      </c>
      <c r="R392" s="149" t="str">
        <f t="shared" si="53"/>
        <v>ข้อมูลไม่ถูกต้อง</v>
      </c>
      <c r="S392" s="149" t="str">
        <f>IF(ISNUMBER(R392),
IF(H$2=ตัวเลือก!A$30,"ยังไม่บันทึกข้อมูล",R392*0.27),"ข้อมูลไม่ถูกต้อง")</f>
        <v>ข้อมูลไม่ถูกต้อง</v>
      </c>
      <c r="T392" s="149" t="str">
        <f t="shared" si="54"/>
        <v>ข้อมูลไม่ถูกต้อง</v>
      </c>
      <c r="U392" s="149" t="str">
        <f>IF(ISNUMBER(R392),
IF(H$2=ตัวเลือก!A$30,"ยังไม่บันทึกข้อมูล",R392*0.47),"ข้อมูลไม่ถูกต้อง")</f>
        <v>ข้อมูลไม่ถูกต้อง</v>
      </c>
      <c r="V392" s="149" t="str">
        <f>IF(ISNUMBER(S392),
IF(H$2=ตัวเลือก!A$30,"ยังไม่บันทึกข้อมูล",S392*0.47),"ข้อมูลไม่ถูกต้อง")</f>
        <v>ข้อมูลไม่ถูกต้อง</v>
      </c>
      <c r="W392" s="149" t="str">
        <f t="shared" si="55"/>
        <v>ข้อมูลไม่ถูกต้อง</v>
      </c>
      <c r="X392" s="148" t="str">
        <f t="shared" si="48"/>
        <v>ข้อมูลไม่ถูกต้อง</v>
      </c>
      <c r="Y392" s="38"/>
      <c r="Z392" s="38"/>
      <c r="AA392" s="38"/>
    </row>
    <row r="393" spans="1:27" ht="24" customHeight="1" x14ac:dyDescent="0.45">
      <c r="A393" s="289">
        <v>388</v>
      </c>
      <c r="B393" s="289"/>
      <c r="C393" s="289"/>
      <c r="D393" s="289"/>
      <c r="E393" s="289"/>
      <c r="F393" s="293"/>
      <c r="G393" s="293"/>
      <c r="H393" s="291"/>
      <c r="I393" s="289"/>
      <c r="J393" s="292" t="str">
        <f t="shared" si="49"/>
        <v>รอข้อมูลคอลัมน์ H</v>
      </c>
      <c r="K393" s="291"/>
      <c r="L393" s="291"/>
      <c r="M393" s="291"/>
      <c r="N393" s="196" t="str" cm="1">
        <f t="array" ref="N393">IF(AND(K393:M393=""),"ยังไม่บันทึกข้อมูล",
IF(M393&lt;&gt;"",
IF(M393&gt;=1.3,M393,"เป็นไม้พุ่ม"),
IF(K393+L393&gt;=1.3,K393+L393,"เป็นไม้พุ่ม")))</f>
        <v>ยังไม่บันทึกข้อมูล</v>
      </c>
      <c r="O393" s="149" t="str">
        <f t="shared" si="50"/>
        <v>ข้อมูลไม่ถูกต้อง</v>
      </c>
      <c r="P393" s="149" t="str">
        <f t="shared" si="51"/>
        <v>ข้อมูลไม่ถูกต้อง</v>
      </c>
      <c r="Q393" s="149" t="str">
        <f t="shared" si="52"/>
        <v>ข้อมูลไม่ถูกต้อง</v>
      </c>
      <c r="R393" s="149" t="str">
        <f t="shared" si="53"/>
        <v>ข้อมูลไม่ถูกต้อง</v>
      </c>
      <c r="S393" s="149" t="str">
        <f>IF(ISNUMBER(R393),
IF(H$2=ตัวเลือก!A$30,"ยังไม่บันทึกข้อมูล",R393*0.27),"ข้อมูลไม่ถูกต้อง")</f>
        <v>ข้อมูลไม่ถูกต้อง</v>
      </c>
      <c r="T393" s="149" t="str">
        <f t="shared" si="54"/>
        <v>ข้อมูลไม่ถูกต้อง</v>
      </c>
      <c r="U393" s="149" t="str">
        <f>IF(ISNUMBER(R393),
IF(H$2=ตัวเลือก!A$30,"ยังไม่บันทึกข้อมูล",R393*0.47),"ข้อมูลไม่ถูกต้อง")</f>
        <v>ข้อมูลไม่ถูกต้อง</v>
      </c>
      <c r="V393" s="149" t="str">
        <f>IF(ISNUMBER(S393),
IF(H$2=ตัวเลือก!A$30,"ยังไม่บันทึกข้อมูล",S393*0.47),"ข้อมูลไม่ถูกต้อง")</f>
        <v>ข้อมูลไม่ถูกต้อง</v>
      </c>
      <c r="W393" s="149" t="str">
        <f t="shared" si="55"/>
        <v>ข้อมูลไม่ถูกต้อง</v>
      </c>
      <c r="X393" s="148" t="str">
        <f t="shared" si="48"/>
        <v>ข้อมูลไม่ถูกต้อง</v>
      </c>
      <c r="Y393" s="38"/>
      <c r="Z393" s="38"/>
      <c r="AA393" s="38"/>
    </row>
    <row r="394" spans="1:27" ht="24" customHeight="1" x14ac:dyDescent="0.45">
      <c r="A394" s="289">
        <v>389</v>
      </c>
      <c r="B394" s="289"/>
      <c r="C394" s="289"/>
      <c r="D394" s="289"/>
      <c r="E394" s="289"/>
      <c r="F394" s="293"/>
      <c r="G394" s="293"/>
      <c r="H394" s="291"/>
      <c r="I394" s="289"/>
      <c r="J394" s="292" t="str">
        <f t="shared" si="49"/>
        <v>รอข้อมูลคอลัมน์ H</v>
      </c>
      <c r="K394" s="291"/>
      <c r="L394" s="291"/>
      <c r="M394" s="291"/>
      <c r="N394" s="196" t="str" cm="1">
        <f t="array" ref="N394">IF(AND(K394:M394=""),"ยังไม่บันทึกข้อมูล",
IF(M394&lt;&gt;"",
IF(M394&gt;=1.3,M394,"เป็นไม้พุ่ม"),
IF(K394+L394&gt;=1.3,K394+L394,"เป็นไม้พุ่ม")))</f>
        <v>ยังไม่บันทึกข้อมูล</v>
      </c>
      <c r="O394" s="149" t="str">
        <f t="shared" si="50"/>
        <v>ข้อมูลไม่ถูกต้อง</v>
      </c>
      <c r="P394" s="149" t="str">
        <f t="shared" si="51"/>
        <v>ข้อมูลไม่ถูกต้อง</v>
      </c>
      <c r="Q394" s="149" t="str">
        <f t="shared" si="52"/>
        <v>ข้อมูลไม่ถูกต้อง</v>
      </c>
      <c r="R394" s="149" t="str">
        <f t="shared" si="53"/>
        <v>ข้อมูลไม่ถูกต้อง</v>
      </c>
      <c r="S394" s="149" t="str">
        <f>IF(ISNUMBER(R394),
IF(H$2=ตัวเลือก!A$30,"ยังไม่บันทึกข้อมูล",R394*0.27),"ข้อมูลไม่ถูกต้อง")</f>
        <v>ข้อมูลไม่ถูกต้อง</v>
      </c>
      <c r="T394" s="149" t="str">
        <f t="shared" si="54"/>
        <v>ข้อมูลไม่ถูกต้อง</v>
      </c>
      <c r="U394" s="149" t="str">
        <f>IF(ISNUMBER(R394),
IF(H$2=ตัวเลือก!A$30,"ยังไม่บันทึกข้อมูล",R394*0.47),"ข้อมูลไม่ถูกต้อง")</f>
        <v>ข้อมูลไม่ถูกต้อง</v>
      </c>
      <c r="V394" s="149" t="str">
        <f>IF(ISNUMBER(S394),
IF(H$2=ตัวเลือก!A$30,"ยังไม่บันทึกข้อมูล",S394*0.47),"ข้อมูลไม่ถูกต้อง")</f>
        <v>ข้อมูลไม่ถูกต้อง</v>
      </c>
      <c r="W394" s="149" t="str">
        <f t="shared" si="55"/>
        <v>ข้อมูลไม่ถูกต้อง</v>
      </c>
      <c r="X394" s="148" t="str">
        <f t="shared" si="48"/>
        <v>ข้อมูลไม่ถูกต้อง</v>
      </c>
      <c r="Y394" s="38"/>
      <c r="Z394" s="38"/>
      <c r="AA394" s="38"/>
    </row>
    <row r="395" spans="1:27" ht="24" customHeight="1" x14ac:dyDescent="0.45">
      <c r="A395" s="289">
        <v>390</v>
      </c>
      <c r="B395" s="289"/>
      <c r="C395" s="289"/>
      <c r="D395" s="289"/>
      <c r="E395" s="289"/>
      <c r="F395" s="293"/>
      <c r="G395" s="293"/>
      <c r="H395" s="291"/>
      <c r="I395" s="289"/>
      <c r="J395" s="292" t="str">
        <f t="shared" si="49"/>
        <v>รอข้อมูลคอลัมน์ H</v>
      </c>
      <c r="K395" s="291"/>
      <c r="L395" s="291"/>
      <c r="M395" s="291"/>
      <c r="N395" s="196" t="str" cm="1">
        <f t="array" ref="N395">IF(AND(K395:M395=""),"ยังไม่บันทึกข้อมูล",
IF(M395&lt;&gt;"",
IF(M395&gt;=1.3,M395,"เป็นไม้พุ่ม"),
IF(K395+L395&gt;=1.3,K395+L395,"เป็นไม้พุ่ม")))</f>
        <v>ยังไม่บันทึกข้อมูล</v>
      </c>
      <c r="O395" s="149" t="str">
        <f t="shared" si="50"/>
        <v>ข้อมูลไม่ถูกต้อง</v>
      </c>
      <c r="P395" s="149" t="str">
        <f t="shared" si="51"/>
        <v>ข้อมูลไม่ถูกต้อง</v>
      </c>
      <c r="Q395" s="149" t="str">
        <f t="shared" si="52"/>
        <v>ข้อมูลไม่ถูกต้อง</v>
      </c>
      <c r="R395" s="149" t="str">
        <f t="shared" si="53"/>
        <v>ข้อมูลไม่ถูกต้อง</v>
      </c>
      <c r="S395" s="149" t="str">
        <f>IF(ISNUMBER(R395),
IF(H$2=ตัวเลือก!A$30,"ยังไม่บันทึกข้อมูล",R395*0.27),"ข้อมูลไม่ถูกต้อง")</f>
        <v>ข้อมูลไม่ถูกต้อง</v>
      </c>
      <c r="T395" s="149" t="str">
        <f t="shared" si="54"/>
        <v>ข้อมูลไม่ถูกต้อง</v>
      </c>
      <c r="U395" s="149" t="str">
        <f>IF(ISNUMBER(R395),
IF(H$2=ตัวเลือก!A$30,"ยังไม่บันทึกข้อมูล",R395*0.47),"ข้อมูลไม่ถูกต้อง")</f>
        <v>ข้อมูลไม่ถูกต้อง</v>
      </c>
      <c r="V395" s="149" t="str">
        <f>IF(ISNUMBER(S395),
IF(H$2=ตัวเลือก!A$30,"ยังไม่บันทึกข้อมูล",S395*0.47),"ข้อมูลไม่ถูกต้อง")</f>
        <v>ข้อมูลไม่ถูกต้อง</v>
      </c>
      <c r="W395" s="149" t="str">
        <f t="shared" si="55"/>
        <v>ข้อมูลไม่ถูกต้อง</v>
      </c>
      <c r="X395" s="148" t="str">
        <f t="shared" si="48"/>
        <v>ข้อมูลไม่ถูกต้อง</v>
      </c>
      <c r="Y395" s="38"/>
      <c r="Z395" s="38"/>
      <c r="AA395" s="38"/>
    </row>
    <row r="396" spans="1:27" ht="24" customHeight="1" x14ac:dyDescent="0.45">
      <c r="A396" s="289">
        <v>391</v>
      </c>
      <c r="B396" s="289"/>
      <c r="C396" s="289"/>
      <c r="D396" s="289"/>
      <c r="E396" s="289"/>
      <c r="F396" s="293"/>
      <c r="G396" s="293"/>
      <c r="H396" s="291"/>
      <c r="I396" s="289"/>
      <c r="J396" s="292" t="str">
        <f t="shared" si="49"/>
        <v>รอข้อมูลคอลัมน์ H</v>
      </c>
      <c r="K396" s="291"/>
      <c r="L396" s="291"/>
      <c r="M396" s="291"/>
      <c r="N396" s="196" t="str" cm="1">
        <f t="array" ref="N396">IF(AND(K396:M396=""),"ยังไม่บันทึกข้อมูล",
IF(M396&lt;&gt;"",
IF(M396&gt;=1.3,M396,"เป็นไม้พุ่ม"),
IF(K396+L396&gt;=1.3,K396+L396,"เป็นไม้พุ่ม")))</f>
        <v>ยังไม่บันทึกข้อมูล</v>
      </c>
      <c r="O396" s="149" t="str">
        <f t="shared" si="50"/>
        <v>ข้อมูลไม่ถูกต้อง</v>
      </c>
      <c r="P396" s="149" t="str">
        <f t="shared" si="51"/>
        <v>ข้อมูลไม่ถูกต้อง</v>
      </c>
      <c r="Q396" s="149" t="str">
        <f t="shared" si="52"/>
        <v>ข้อมูลไม่ถูกต้อง</v>
      </c>
      <c r="R396" s="149" t="str">
        <f t="shared" si="53"/>
        <v>ข้อมูลไม่ถูกต้อง</v>
      </c>
      <c r="S396" s="149" t="str">
        <f>IF(ISNUMBER(R396),
IF(H$2=ตัวเลือก!A$30,"ยังไม่บันทึกข้อมูล",R396*0.27),"ข้อมูลไม่ถูกต้อง")</f>
        <v>ข้อมูลไม่ถูกต้อง</v>
      </c>
      <c r="T396" s="149" t="str">
        <f t="shared" si="54"/>
        <v>ข้อมูลไม่ถูกต้อง</v>
      </c>
      <c r="U396" s="149" t="str">
        <f>IF(ISNUMBER(R396),
IF(H$2=ตัวเลือก!A$30,"ยังไม่บันทึกข้อมูล",R396*0.47),"ข้อมูลไม่ถูกต้อง")</f>
        <v>ข้อมูลไม่ถูกต้อง</v>
      </c>
      <c r="V396" s="149" t="str">
        <f>IF(ISNUMBER(S396),
IF(H$2=ตัวเลือก!A$30,"ยังไม่บันทึกข้อมูล",S396*0.47),"ข้อมูลไม่ถูกต้อง")</f>
        <v>ข้อมูลไม่ถูกต้อง</v>
      </c>
      <c r="W396" s="149" t="str">
        <f t="shared" si="55"/>
        <v>ข้อมูลไม่ถูกต้อง</v>
      </c>
      <c r="X396" s="148" t="str">
        <f t="shared" ref="X396:X459" si="56">IF(ISNUMBER(W396),W396*(44/12),"ข้อมูลไม่ถูกต้อง")</f>
        <v>ข้อมูลไม่ถูกต้อง</v>
      </c>
      <c r="Y396" s="38"/>
      <c r="Z396" s="38"/>
      <c r="AA396" s="38"/>
    </row>
    <row r="397" spans="1:27" ht="24" customHeight="1" x14ac:dyDescent="0.45">
      <c r="A397" s="289">
        <v>392</v>
      </c>
      <c r="B397" s="289"/>
      <c r="C397" s="289"/>
      <c r="D397" s="289"/>
      <c r="E397" s="289"/>
      <c r="F397" s="293"/>
      <c r="G397" s="293"/>
      <c r="H397" s="291"/>
      <c r="I397" s="289"/>
      <c r="J397" s="292" t="str">
        <f t="shared" si="49"/>
        <v>รอข้อมูลคอลัมน์ H</v>
      </c>
      <c r="K397" s="291"/>
      <c r="L397" s="291"/>
      <c r="M397" s="291"/>
      <c r="N397" s="196" t="str" cm="1">
        <f t="array" ref="N397">IF(AND(K397:M397=""),"ยังไม่บันทึกข้อมูล",
IF(M397&lt;&gt;"",
IF(M397&gt;=1.3,M397,"เป็นไม้พุ่ม"),
IF(K397+L397&gt;=1.3,K397+L397,"เป็นไม้พุ่ม")))</f>
        <v>ยังไม่บันทึกข้อมูล</v>
      </c>
      <c r="O397" s="149" t="str">
        <f t="shared" si="50"/>
        <v>ข้อมูลไม่ถูกต้อง</v>
      </c>
      <c r="P397" s="149" t="str">
        <f t="shared" si="51"/>
        <v>ข้อมูลไม่ถูกต้อง</v>
      </c>
      <c r="Q397" s="149" t="str">
        <f t="shared" si="52"/>
        <v>ข้อมูลไม่ถูกต้อง</v>
      </c>
      <c r="R397" s="149" t="str">
        <f t="shared" si="53"/>
        <v>ข้อมูลไม่ถูกต้อง</v>
      </c>
      <c r="S397" s="149" t="str">
        <f>IF(ISNUMBER(R397),
IF(H$2=ตัวเลือก!A$30,"ยังไม่บันทึกข้อมูล",R397*0.27),"ข้อมูลไม่ถูกต้อง")</f>
        <v>ข้อมูลไม่ถูกต้อง</v>
      </c>
      <c r="T397" s="149" t="str">
        <f t="shared" si="54"/>
        <v>ข้อมูลไม่ถูกต้อง</v>
      </c>
      <c r="U397" s="149" t="str">
        <f>IF(ISNUMBER(R397),
IF(H$2=ตัวเลือก!A$30,"ยังไม่บันทึกข้อมูล",R397*0.47),"ข้อมูลไม่ถูกต้อง")</f>
        <v>ข้อมูลไม่ถูกต้อง</v>
      </c>
      <c r="V397" s="149" t="str">
        <f>IF(ISNUMBER(S397),
IF(H$2=ตัวเลือก!A$30,"ยังไม่บันทึกข้อมูล",S397*0.47),"ข้อมูลไม่ถูกต้อง")</f>
        <v>ข้อมูลไม่ถูกต้อง</v>
      </c>
      <c r="W397" s="149" t="str">
        <f t="shared" si="55"/>
        <v>ข้อมูลไม่ถูกต้อง</v>
      </c>
      <c r="X397" s="148" t="str">
        <f t="shared" si="56"/>
        <v>ข้อมูลไม่ถูกต้อง</v>
      </c>
      <c r="Y397" s="38"/>
      <c r="Z397" s="38"/>
      <c r="AA397" s="38"/>
    </row>
    <row r="398" spans="1:27" ht="24" customHeight="1" x14ac:dyDescent="0.45">
      <c r="A398" s="289">
        <v>393</v>
      </c>
      <c r="B398" s="289"/>
      <c r="C398" s="289"/>
      <c r="D398" s="289"/>
      <c r="E398" s="289"/>
      <c r="F398" s="293"/>
      <c r="G398" s="293"/>
      <c r="H398" s="291"/>
      <c r="I398" s="289"/>
      <c r="J398" s="292" t="str">
        <f t="shared" si="49"/>
        <v>รอข้อมูลคอลัมน์ H</v>
      </c>
      <c r="K398" s="291"/>
      <c r="L398" s="291"/>
      <c r="M398" s="291"/>
      <c r="N398" s="196" t="str" cm="1">
        <f t="array" ref="N398">IF(AND(K398:M398=""),"ยังไม่บันทึกข้อมูล",
IF(M398&lt;&gt;"",
IF(M398&gt;=1.3,M398,"เป็นไม้พุ่ม"),
IF(K398+L398&gt;=1.3,K398+L398,"เป็นไม้พุ่ม")))</f>
        <v>ยังไม่บันทึกข้อมูล</v>
      </c>
      <c r="O398" s="149" t="str">
        <f t="shared" si="50"/>
        <v>ข้อมูลไม่ถูกต้อง</v>
      </c>
      <c r="P398" s="149" t="str">
        <f t="shared" si="51"/>
        <v>ข้อมูลไม่ถูกต้อง</v>
      </c>
      <c r="Q398" s="149" t="str">
        <f t="shared" si="52"/>
        <v>ข้อมูลไม่ถูกต้อง</v>
      </c>
      <c r="R398" s="149" t="str">
        <f t="shared" si="53"/>
        <v>ข้อมูลไม่ถูกต้อง</v>
      </c>
      <c r="S398" s="149" t="str">
        <f>IF(ISNUMBER(R398),
IF(H$2=ตัวเลือก!A$30,"ยังไม่บันทึกข้อมูล",R398*0.27),"ข้อมูลไม่ถูกต้อง")</f>
        <v>ข้อมูลไม่ถูกต้อง</v>
      </c>
      <c r="T398" s="149" t="str">
        <f t="shared" si="54"/>
        <v>ข้อมูลไม่ถูกต้อง</v>
      </c>
      <c r="U398" s="149" t="str">
        <f>IF(ISNUMBER(R398),
IF(H$2=ตัวเลือก!A$30,"ยังไม่บันทึกข้อมูล",R398*0.47),"ข้อมูลไม่ถูกต้อง")</f>
        <v>ข้อมูลไม่ถูกต้อง</v>
      </c>
      <c r="V398" s="149" t="str">
        <f>IF(ISNUMBER(S398),
IF(H$2=ตัวเลือก!A$30,"ยังไม่บันทึกข้อมูล",S398*0.47),"ข้อมูลไม่ถูกต้อง")</f>
        <v>ข้อมูลไม่ถูกต้อง</v>
      </c>
      <c r="W398" s="149" t="str">
        <f t="shared" si="55"/>
        <v>ข้อมูลไม่ถูกต้อง</v>
      </c>
      <c r="X398" s="148" t="str">
        <f t="shared" si="56"/>
        <v>ข้อมูลไม่ถูกต้อง</v>
      </c>
      <c r="Y398" s="38"/>
      <c r="Z398" s="38"/>
      <c r="AA398" s="38"/>
    </row>
    <row r="399" spans="1:27" ht="24" customHeight="1" x14ac:dyDescent="0.45">
      <c r="A399" s="289">
        <v>394</v>
      </c>
      <c r="B399" s="289"/>
      <c r="C399" s="289"/>
      <c r="D399" s="289"/>
      <c r="E399" s="289"/>
      <c r="F399" s="293"/>
      <c r="G399" s="293"/>
      <c r="H399" s="291"/>
      <c r="I399" s="289"/>
      <c r="J399" s="292" t="str">
        <f t="shared" ref="J399:J462" si="57">IF(H399="","รอข้อมูลคอลัมน์ H",
IF(H399/PI()&gt;=4.5,H399/PI(),"ไม่นำมาคำนวณ"))</f>
        <v>รอข้อมูลคอลัมน์ H</v>
      </c>
      <c r="K399" s="291"/>
      <c r="L399" s="291"/>
      <c r="M399" s="291"/>
      <c r="N399" s="196" t="str" cm="1">
        <f t="array" ref="N399">IF(AND(K399:M399=""),"ยังไม่บันทึกข้อมูล",
IF(M399&lt;&gt;"",
IF(M399&gt;=1.3,M399,"เป็นไม้พุ่ม"),
IF(K399+L399&gt;=1.3,K399+L399,"เป็นไม้พุ่ม")))</f>
        <v>ยังไม่บันทึกข้อมูล</v>
      </c>
      <c r="O399" s="149" t="str">
        <f t="shared" si="50"/>
        <v>ข้อมูลไม่ถูกต้อง</v>
      </c>
      <c r="P399" s="149" t="str">
        <f t="shared" si="51"/>
        <v>ข้อมูลไม่ถูกต้อง</v>
      </c>
      <c r="Q399" s="149" t="str">
        <f t="shared" si="52"/>
        <v>ข้อมูลไม่ถูกต้อง</v>
      </c>
      <c r="R399" s="149" t="str">
        <f t="shared" si="53"/>
        <v>ข้อมูลไม่ถูกต้อง</v>
      </c>
      <c r="S399" s="149" t="str">
        <f>IF(ISNUMBER(R399),
IF(H$2=ตัวเลือก!A$30,"ยังไม่บันทึกข้อมูล",R399*0.27),"ข้อมูลไม่ถูกต้อง")</f>
        <v>ข้อมูลไม่ถูกต้อง</v>
      </c>
      <c r="T399" s="149" t="str">
        <f t="shared" si="54"/>
        <v>ข้อมูลไม่ถูกต้อง</v>
      </c>
      <c r="U399" s="149" t="str">
        <f>IF(ISNUMBER(R399),
IF(H$2=ตัวเลือก!A$30,"ยังไม่บันทึกข้อมูล",R399*0.47),"ข้อมูลไม่ถูกต้อง")</f>
        <v>ข้อมูลไม่ถูกต้อง</v>
      </c>
      <c r="V399" s="149" t="str">
        <f>IF(ISNUMBER(S399),
IF(H$2=ตัวเลือก!A$30,"ยังไม่บันทึกข้อมูล",S399*0.47),"ข้อมูลไม่ถูกต้อง")</f>
        <v>ข้อมูลไม่ถูกต้อง</v>
      </c>
      <c r="W399" s="149" t="str">
        <f t="shared" si="55"/>
        <v>ข้อมูลไม่ถูกต้อง</v>
      </c>
      <c r="X399" s="148" t="str">
        <f t="shared" si="56"/>
        <v>ข้อมูลไม่ถูกต้อง</v>
      </c>
      <c r="Y399" s="38"/>
      <c r="Z399" s="38"/>
      <c r="AA399" s="38"/>
    </row>
    <row r="400" spans="1:27" ht="24" customHeight="1" x14ac:dyDescent="0.45">
      <c r="A400" s="289">
        <v>395</v>
      </c>
      <c r="B400" s="289"/>
      <c r="C400" s="289"/>
      <c r="D400" s="289"/>
      <c r="E400" s="289"/>
      <c r="F400" s="293"/>
      <c r="G400" s="293"/>
      <c r="H400" s="291"/>
      <c r="I400" s="289"/>
      <c r="J400" s="292" t="str">
        <f t="shared" si="57"/>
        <v>รอข้อมูลคอลัมน์ H</v>
      </c>
      <c r="K400" s="291"/>
      <c r="L400" s="291"/>
      <c r="M400" s="291"/>
      <c r="N400" s="196" t="str" cm="1">
        <f t="array" ref="N400">IF(AND(K400:M400=""),"ยังไม่บันทึกข้อมูล",
IF(M400&lt;&gt;"",
IF(M400&gt;=1.3,M400,"เป็นไม้พุ่ม"),
IF(K400+L400&gt;=1.3,K400+L400,"เป็นไม้พุ่ม")))</f>
        <v>ยังไม่บันทึกข้อมูล</v>
      </c>
      <c r="O400" s="149" t="str">
        <f t="shared" si="50"/>
        <v>ข้อมูลไม่ถูกต้อง</v>
      </c>
      <c r="P400" s="149" t="str">
        <f t="shared" si="51"/>
        <v>ข้อมูลไม่ถูกต้อง</v>
      </c>
      <c r="Q400" s="149" t="str">
        <f t="shared" si="52"/>
        <v>ข้อมูลไม่ถูกต้อง</v>
      </c>
      <c r="R400" s="149" t="str">
        <f t="shared" si="53"/>
        <v>ข้อมูลไม่ถูกต้อง</v>
      </c>
      <c r="S400" s="149" t="str">
        <f>IF(ISNUMBER(R400),
IF(H$2=ตัวเลือก!A$30,"ยังไม่บันทึกข้อมูล",R400*0.27),"ข้อมูลไม่ถูกต้อง")</f>
        <v>ข้อมูลไม่ถูกต้อง</v>
      </c>
      <c r="T400" s="149" t="str">
        <f t="shared" si="54"/>
        <v>ข้อมูลไม่ถูกต้อง</v>
      </c>
      <c r="U400" s="149" t="str">
        <f>IF(ISNUMBER(R400),
IF(H$2=ตัวเลือก!A$30,"ยังไม่บันทึกข้อมูล",R400*0.47),"ข้อมูลไม่ถูกต้อง")</f>
        <v>ข้อมูลไม่ถูกต้อง</v>
      </c>
      <c r="V400" s="149" t="str">
        <f>IF(ISNUMBER(S400),
IF(H$2=ตัวเลือก!A$30,"ยังไม่บันทึกข้อมูล",S400*0.47),"ข้อมูลไม่ถูกต้อง")</f>
        <v>ข้อมูลไม่ถูกต้อง</v>
      </c>
      <c r="W400" s="149" t="str">
        <f t="shared" si="55"/>
        <v>ข้อมูลไม่ถูกต้อง</v>
      </c>
      <c r="X400" s="148" t="str">
        <f t="shared" si="56"/>
        <v>ข้อมูลไม่ถูกต้อง</v>
      </c>
      <c r="Y400" s="38"/>
      <c r="Z400" s="38"/>
      <c r="AA400" s="38"/>
    </row>
    <row r="401" spans="1:27" ht="24" customHeight="1" x14ac:dyDescent="0.45">
      <c r="A401" s="289">
        <v>396</v>
      </c>
      <c r="B401" s="289"/>
      <c r="C401" s="289"/>
      <c r="D401" s="289"/>
      <c r="E401" s="289"/>
      <c r="F401" s="293"/>
      <c r="G401" s="293"/>
      <c r="H401" s="291"/>
      <c r="I401" s="289"/>
      <c r="J401" s="292" t="str">
        <f t="shared" si="57"/>
        <v>รอข้อมูลคอลัมน์ H</v>
      </c>
      <c r="K401" s="291"/>
      <c r="L401" s="291"/>
      <c r="M401" s="291"/>
      <c r="N401" s="196" t="str" cm="1">
        <f t="array" ref="N401">IF(AND(K401:M401=""),"ยังไม่บันทึกข้อมูล",
IF(M401&lt;&gt;"",
IF(M401&gt;=1.3,M401,"เป็นไม้พุ่ม"),
IF(K401+L401&gt;=1.3,K401+L401,"เป็นไม้พุ่ม")))</f>
        <v>ยังไม่บันทึกข้อมูล</v>
      </c>
      <c r="O401" s="149" t="str">
        <f t="shared" si="50"/>
        <v>ข้อมูลไม่ถูกต้อง</v>
      </c>
      <c r="P401" s="149" t="str">
        <f t="shared" si="51"/>
        <v>ข้อมูลไม่ถูกต้อง</v>
      </c>
      <c r="Q401" s="149" t="str">
        <f t="shared" si="52"/>
        <v>ข้อมูลไม่ถูกต้อง</v>
      </c>
      <c r="R401" s="149" t="str">
        <f t="shared" si="53"/>
        <v>ข้อมูลไม่ถูกต้อง</v>
      </c>
      <c r="S401" s="149" t="str">
        <f>IF(ISNUMBER(R401),
IF(H$2=ตัวเลือก!A$30,"ยังไม่บันทึกข้อมูล",R401*0.27),"ข้อมูลไม่ถูกต้อง")</f>
        <v>ข้อมูลไม่ถูกต้อง</v>
      </c>
      <c r="T401" s="149" t="str">
        <f t="shared" si="54"/>
        <v>ข้อมูลไม่ถูกต้อง</v>
      </c>
      <c r="U401" s="149" t="str">
        <f>IF(ISNUMBER(R401),
IF(H$2=ตัวเลือก!A$30,"ยังไม่บันทึกข้อมูล",R401*0.47),"ข้อมูลไม่ถูกต้อง")</f>
        <v>ข้อมูลไม่ถูกต้อง</v>
      </c>
      <c r="V401" s="149" t="str">
        <f>IF(ISNUMBER(S401),
IF(H$2=ตัวเลือก!A$30,"ยังไม่บันทึกข้อมูล",S401*0.47),"ข้อมูลไม่ถูกต้อง")</f>
        <v>ข้อมูลไม่ถูกต้อง</v>
      </c>
      <c r="W401" s="149" t="str">
        <f t="shared" si="55"/>
        <v>ข้อมูลไม่ถูกต้อง</v>
      </c>
      <c r="X401" s="148" t="str">
        <f t="shared" si="56"/>
        <v>ข้อมูลไม่ถูกต้อง</v>
      </c>
      <c r="Y401" s="38"/>
      <c r="Z401" s="38"/>
      <c r="AA401" s="38"/>
    </row>
    <row r="402" spans="1:27" ht="24" customHeight="1" x14ac:dyDescent="0.45">
      <c r="A402" s="289">
        <v>397</v>
      </c>
      <c r="B402" s="289"/>
      <c r="C402" s="289"/>
      <c r="D402" s="289"/>
      <c r="E402" s="289"/>
      <c r="F402" s="293"/>
      <c r="G402" s="293"/>
      <c r="H402" s="291"/>
      <c r="I402" s="289"/>
      <c r="J402" s="292" t="str">
        <f t="shared" si="57"/>
        <v>รอข้อมูลคอลัมน์ H</v>
      </c>
      <c r="K402" s="291"/>
      <c r="L402" s="291"/>
      <c r="M402" s="291"/>
      <c r="N402" s="196" t="str" cm="1">
        <f t="array" ref="N402">IF(AND(K402:M402=""),"ยังไม่บันทึกข้อมูล",
IF(M402&lt;&gt;"",
IF(M402&gt;=1.3,M402,"เป็นไม้พุ่ม"),
IF(K402+L402&gt;=1.3,K402+L402,"เป็นไม้พุ่ม")))</f>
        <v>ยังไม่บันทึกข้อมูล</v>
      </c>
      <c r="O402" s="149" t="str">
        <f t="shared" si="50"/>
        <v>ข้อมูลไม่ถูกต้อง</v>
      </c>
      <c r="P402" s="149" t="str">
        <f t="shared" si="51"/>
        <v>ข้อมูลไม่ถูกต้อง</v>
      </c>
      <c r="Q402" s="149" t="str">
        <f t="shared" si="52"/>
        <v>ข้อมูลไม่ถูกต้อง</v>
      </c>
      <c r="R402" s="149" t="str">
        <f t="shared" si="53"/>
        <v>ข้อมูลไม่ถูกต้อง</v>
      </c>
      <c r="S402" s="149" t="str">
        <f>IF(ISNUMBER(R402),
IF(H$2=ตัวเลือก!A$30,"ยังไม่บันทึกข้อมูล",R402*0.27),"ข้อมูลไม่ถูกต้อง")</f>
        <v>ข้อมูลไม่ถูกต้อง</v>
      </c>
      <c r="T402" s="149" t="str">
        <f t="shared" si="54"/>
        <v>ข้อมูลไม่ถูกต้อง</v>
      </c>
      <c r="U402" s="149" t="str">
        <f>IF(ISNUMBER(R402),
IF(H$2=ตัวเลือก!A$30,"ยังไม่บันทึกข้อมูล",R402*0.47),"ข้อมูลไม่ถูกต้อง")</f>
        <v>ข้อมูลไม่ถูกต้อง</v>
      </c>
      <c r="V402" s="149" t="str">
        <f>IF(ISNUMBER(S402),
IF(H$2=ตัวเลือก!A$30,"ยังไม่บันทึกข้อมูล",S402*0.47),"ข้อมูลไม่ถูกต้อง")</f>
        <v>ข้อมูลไม่ถูกต้อง</v>
      </c>
      <c r="W402" s="149" t="str">
        <f t="shared" si="55"/>
        <v>ข้อมูลไม่ถูกต้อง</v>
      </c>
      <c r="X402" s="148" t="str">
        <f t="shared" si="56"/>
        <v>ข้อมูลไม่ถูกต้อง</v>
      </c>
      <c r="Y402" s="38"/>
      <c r="Z402" s="38"/>
      <c r="AA402" s="38"/>
    </row>
    <row r="403" spans="1:27" ht="24" customHeight="1" x14ac:dyDescent="0.45">
      <c r="A403" s="289">
        <v>398</v>
      </c>
      <c r="B403" s="289"/>
      <c r="C403" s="289"/>
      <c r="D403" s="289"/>
      <c r="E403" s="289"/>
      <c r="F403" s="293"/>
      <c r="G403" s="293"/>
      <c r="H403" s="291"/>
      <c r="I403" s="289"/>
      <c r="J403" s="292" t="str">
        <f t="shared" si="57"/>
        <v>รอข้อมูลคอลัมน์ H</v>
      </c>
      <c r="K403" s="291"/>
      <c r="L403" s="291"/>
      <c r="M403" s="291"/>
      <c r="N403" s="196" t="str" cm="1">
        <f t="array" ref="N403">IF(AND(K403:M403=""),"ยังไม่บันทึกข้อมูล",
IF(M403&lt;&gt;"",
IF(M403&gt;=1.3,M403,"เป็นไม้พุ่ม"),
IF(K403+L403&gt;=1.3,K403+L403,"เป็นไม้พุ่ม")))</f>
        <v>ยังไม่บันทึกข้อมูล</v>
      </c>
      <c r="O403" s="149" t="str">
        <f t="shared" si="50"/>
        <v>ข้อมูลไม่ถูกต้อง</v>
      </c>
      <c r="P403" s="149" t="str">
        <f t="shared" si="51"/>
        <v>ข้อมูลไม่ถูกต้อง</v>
      </c>
      <c r="Q403" s="149" t="str">
        <f t="shared" si="52"/>
        <v>ข้อมูลไม่ถูกต้อง</v>
      </c>
      <c r="R403" s="149" t="str">
        <f t="shared" si="53"/>
        <v>ข้อมูลไม่ถูกต้อง</v>
      </c>
      <c r="S403" s="149" t="str">
        <f>IF(ISNUMBER(R403),
IF(H$2=ตัวเลือก!A$30,"ยังไม่บันทึกข้อมูล",R403*0.27),"ข้อมูลไม่ถูกต้อง")</f>
        <v>ข้อมูลไม่ถูกต้อง</v>
      </c>
      <c r="T403" s="149" t="str">
        <f t="shared" si="54"/>
        <v>ข้อมูลไม่ถูกต้อง</v>
      </c>
      <c r="U403" s="149" t="str">
        <f>IF(ISNUMBER(R403),
IF(H$2=ตัวเลือก!A$30,"ยังไม่บันทึกข้อมูล",R403*0.47),"ข้อมูลไม่ถูกต้อง")</f>
        <v>ข้อมูลไม่ถูกต้อง</v>
      </c>
      <c r="V403" s="149" t="str">
        <f>IF(ISNUMBER(S403),
IF(H$2=ตัวเลือก!A$30,"ยังไม่บันทึกข้อมูล",S403*0.47),"ข้อมูลไม่ถูกต้อง")</f>
        <v>ข้อมูลไม่ถูกต้อง</v>
      </c>
      <c r="W403" s="149" t="str">
        <f t="shared" si="55"/>
        <v>ข้อมูลไม่ถูกต้อง</v>
      </c>
      <c r="X403" s="148" t="str">
        <f t="shared" si="56"/>
        <v>ข้อมูลไม่ถูกต้อง</v>
      </c>
      <c r="Y403" s="38"/>
      <c r="Z403" s="38"/>
      <c r="AA403" s="38"/>
    </row>
    <row r="404" spans="1:27" ht="24" customHeight="1" x14ac:dyDescent="0.45">
      <c r="A404" s="289">
        <v>399</v>
      </c>
      <c r="B404" s="289"/>
      <c r="C404" s="289"/>
      <c r="D404" s="289"/>
      <c r="E404" s="289"/>
      <c r="F404" s="293"/>
      <c r="G404" s="293"/>
      <c r="H404" s="291"/>
      <c r="I404" s="289"/>
      <c r="J404" s="292" t="str">
        <f t="shared" si="57"/>
        <v>รอข้อมูลคอลัมน์ H</v>
      </c>
      <c r="K404" s="291"/>
      <c r="L404" s="291"/>
      <c r="M404" s="291"/>
      <c r="N404" s="196" t="str" cm="1">
        <f t="array" ref="N404">IF(AND(K404:M404=""),"ยังไม่บันทึกข้อมูล",
IF(M404&lt;&gt;"",
IF(M404&gt;=1.3,M404,"เป็นไม้พุ่ม"),
IF(K404+L404&gt;=1.3,K404+L404,"เป็นไม้พุ่ม")))</f>
        <v>ยังไม่บันทึกข้อมูล</v>
      </c>
      <c r="O404" s="149" t="str">
        <f t="shared" si="50"/>
        <v>ข้อมูลไม่ถูกต้อง</v>
      </c>
      <c r="P404" s="149" t="str">
        <f t="shared" si="51"/>
        <v>ข้อมูลไม่ถูกต้อง</v>
      </c>
      <c r="Q404" s="149" t="str">
        <f t="shared" si="52"/>
        <v>ข้อมูลไม่ถูกต้อง</v>
      </c>
      <c r="R404" s="149" t="str">
        <f t="shared" si="53"/>
        <v>ข้อมูลไม่ถูกต้อง</v>
      </c>
      <c r="S404" s="149" t="str">
        <f>IF(ISNUMBER(R404),
IF(H$2=ตัวเลือก!A$30,"ยังไม่บันทึกข้อมูล",R404*0.27),"ข้อมูลไม่ถูกต้อง")</f>
        <v>ข้อมูลไม่ถูกต้อง</v>
      </c>
      <c r="T404" s="149" t="str">
        <f t="shared" si="54"/>
        <v>ข้อมูลไม่ถูกต้อง</v>
      </c>
      <c r="U404" s="149" t="str">
        <f>IF(ISNUMBER(R404),
IF(H$2=ตัวเลือก!A$30,"ยังไม่บันทึกข้อมูล",R404*0.47),"ข้อมูลไม่ถูกต้อง")</f>
        <v>ข้อมูลไม่ถูกต้อง</v>
      </c>
      <c r="V404" s="149" t="str">
        <f>IF(ISNUMBER(S404),
IF(H$2=ตัวเลือก!A$30,"ยังไม่บันทึกข้อมูล",S404*0.47),"ข้อมูลไม่ถูกต้อง")</f>
        <v>ข้อมูลไม่ถูกต้อง</v>
      </c>
      <c r="W404" s="149" t="str">
        <f t="shared" si="55"/>
        <v>ข้อมูลไม่ถูกต้อง</v>
      </c>
      <c r="X404" s="148" t="str">
        <f t="shared" si="56"/>
        <v>ข้อมูลไม่ถูกต้อง</v>
      </c>
      <c r="Y404" s="38"/>
      <c r="Z404" s="38"/>
      <c r="AA404" s="38"/>
    </row>
    <row r="405" spans="1:27" ht="24" customHeight="1" x14ac:dyDescent="0.45">
      <c r="A405" s="289">
        <v>400</v>
      </c>
      <c r="B405" s="289"/>
      <c r="C405" s="289"/>
      <c r="D405" s="289"/>
      <c r="E405" s="289"/>
      <c r="F405" s="293"/>
      <c r="G405" s="293"/>
      <c r="H405" s="291"/>
      <c r="I405" s="289"/>
      <c r="J405" s="292" t="str">
        <f t="shared" si="57"/>
        <v>รอข้อมูลคอลัมน์ H</v>
      </c>
      <c r="K405" s="291"/>
      <c r="L405" s="291"/>
      <c r="M405" s="291"/>
      <c r="N405" s="196" t="str" cm="1">
        <f t="array" ref="N405">IF(AND(K405:M405=""),"ยังไม่บันทึกข้อมูล",
IF(M405&lt;&gt;"",
IF(M405&gt;=1.3,M405,"เป็นไม้พุ่ม"),
IF(K405+L405&gt;=1.3,K405+L405,"เป็นไม้พุ่ม")))</f>
        <v>ยังไม่บันทึกข้อมูล</v>
      </c>
      <c r="O405" s="149" t="str">
        <f t="shared" si="50"/>
        <v>ข้อมูลไม่ถูกต้อง</v>
      </c>
      <c r="P405" s="149" t="str">
        <f t="shared" si="51"/>
        <v>ข้อมูลไม่ถูกต้อง</v>
      </c>
      <c r="Q405" s="149" t="str">
        <f t="shared" si="52"/>
        <v>ข้อมูลไม่ถูกต้อง</v>
      </c>
      <c r="R405" s="149" t="str">
        <f t="shared" si="53"/>
        <v>ข้อมูลไม่ถูกต้อง</v>
      </c>
      <c r="S405" s="149" t="str">
        <f>IF(ISNUMBER(R405),
IF(H$2=ตัวเลือก!A$30,"ยังไม่บันทึกข้อมูล",R405*0.27),"ข้อมูลไม่ถูกต้อง")</f>
        <v>ข้อมูลไม่ถูกต้อง</v>
      </c>
      <c r="T405" s="149" t="str">
        <f t="shared" si="54"/>
        <v>ข้อมูลไม่ถูกต้อง</v>
      </c>
      <c r="U405" s="149" t="str">
        <f>IF(ISNUMBER(R405),
IF(H$2=ตัวเลือก!A$30,"ยังไม่บันทึกข้อมูล",R405*0.47),"ข้อมูลไม่ถูกต้อง")</f>
        <v>ข้อมูลไม่ถูกต้อง</v>
      </c>
      <c r="V405" s="149" t="str">
        <f>IF(ISNUMBER(S405),
IF(H$2=ตัวเลือก!A$30,"ยังไม่บันทึกข้อมูล",S405*0.47),"ข้อมูลไม่ถูกต้อง")</f>
        <v>ข้อมูลไม่ถูกต้อง</v>
      </c>
      <c r="W405" s="149" t="str">
        <f t="shared" si="55"/>
        <v>ข้อมูลไม่ถูกต้อง</v>
      </c>
      <c r="X405" s="148" t="str">
        <f t="shared" si="56"/>
        <v>ข้อมูลไม่ถูกต้อง</v>
      </c>
      <c r="Y405" s="38"/>
      <c r="Z405" s="38"/>
      <c r="AA405" s="38"/>
    </row>
    <row r="406" spans="1:27" ht="24" customHeight="1" x14ac:dyDescent="0.45">
      <c r="A406" s="289">
        <v>401</v>
      </c>
      <c r="B406" s="289"/>
      <c r="C406" s="289"/>
      <c r="D406" s="289"/>
      <c r="E406" s="289"/>
      <c r="F406" s="293"/>
      <c r="G406" s="293"/>
      <c r="H406" s="291"/>
      <c r="I406" s="289"/>
      <c r="J406" s="292" t="str">
        <f t="shared" si="57"/>
        <v>รอข้อมูลคอลัมน์ H</v>
      </c>
      <c r="K406" s="291"/>
      <c r="L406" s="291"/>
      <c r="M406" s="291"/>
      <c r="N406" s="196" t="str" cm="1">
        <f t="array" ref="N406">IF(AND(K406:M406=""),"ยังไม่บันทึกข้อมูล",
IF(M406&lt;&gt;"",
IF(M406&gt;=1.3,M406,"เป็นไม้พุ่ม"),
IF(K406+L406&gt;=1.3,K406+L406,"เป็นไม้พุ่ม")))</f>
        <v>ยังไม่บันทึกข้อมูล</v>
      </c>
      <c r="O406" s="149" t="str">
        <f t="shared" si="50"/>
        <v>ข้อมูลไม่ถูกต้อง</v>
      </c>
      <c r="P406" s="149" t="str">
        <f t="shared" si="51"/>
        <v>ข้อมูลไม่ถูกต้อง</v>
      </c>
      <c r="Q406" s="149" t="str">
        <f t="shared" si="52"/>
        <v>ข้อมูลไม่ถูกต้อง</v>
      </c>
      <c r="R406" s="149" t="str">
        <f t="shared" si="53"/>
        <v>ข้อมูลไม่ถูกต้อง</v>
      </c>
      <c r="S406" s="149" t="str">
        <f>IF(ISNUMBER(R406),
IF(H$2=ตัวเลือก!A$30,"ยังไม่บันทึกข้อมูล",R406*0.27),"ข้อมูลไม่ถูกต้อง")</f>
        <v>ข้อมูลไม่ถูกต้อง</v>
      </c>
      <c r="T406" s="149" t="str">
        <f t="shared" si="54"/>
        <v>ข้อมูลไม่ถูกต้อง</v>
      </c>
      <c r="U406" s="149" t="str">
        <f>IF(ISNUMBER(R406),
IF(H$2=ตัวเลือก!A$30,"ยังไม่บันทึกข้อมูล",R406*0.47),"ข้อมูลไม่ถูกต้อง")</f>
        <v>ข้อมูลไม่ถูกต้อง</v>
      </c>
      <c r="V406" s="149" t="str">
        <f>IF(ISNUMBER(S406),
IF(H$2=ตัวเลือก!A$30,"ยังไม่บันทึกข้อมูล",S406*0.47),"ข้อมูลไม่ถูกต้อง")</f>
        <v>ข้อมูลไม่ถูกต้อง</v>
      </c>
      <c r="W406" s="149" t="str">
        <f t="shared" si="55"/>
        <v>ข้อมูลไม่ถูกต้อง</v>
      </c>
      <c r="X406" s="148" t="str">
        <f t="shared" si="56"/>
        <v>ข้อมูลไม่ถูกต้อง</v>
      </c>
      <c r="Y406" s="38"/>
      <c r="Z406" s="38"/>
      <c r="AA406" s="38"/>
    </row>
    <row r="407" spans="1:27" ht="24" customHeight="1" x14ac:dyDescent="0.45">
      <c r="A407" s="289">
        <v>402</v>
      </c>
      <c r="B407" s="289"/>
      <c r="C407" s="289"/>
      <c r="D407" s="289"/>
      <c r="E407" s="289"/>
      <c r="F407" s="293"/>
      <c r="G407" s="293"/>
      <c r="H407" s="291"/>
      <c r="I407" s="289"/>
      <c r="J407" s="292" t="str">
        <f t="shared" si="57"/>
        <v>รอข้อมูลคอลัมน์ H</v>
      </c>
      <c r="K407" s="291"/>
      <c r="L407" s="291"/>
      <c r="M407" s="291"/>
      <c r="N407" s="196" t="str" cm="1">
        <f t="array" ref="N407">IF(AND(K407:M407=""),"ยังไม่บันทึกข้อมูล",
IF(M407&lt;&gt;"",
IF(M407&gt;=1.3,M407,"เป็นไม้พุ่ม"),
IF(K407+L407&gt;=1.3,K407+L407,"เป็นไม้พุ่ม")))</f>
        <v>ยังไม่บันทึกข้อมูล</v>
      </c>
      <c r="O407" s="149" t="str">
        <f t="shared" si="50"/>
        <v>ข้อมูลไม่ถูกต้อง</v>
      </c>
      <c r="P407" s="149" t="str">
        <f t="shared" si="51"/>
        <v>ข้อมูลไม่ถูกต้อง</v>
      </c>
      <c r="Q407" s="149" t="str">
        <f t="shared" si="52"/>
        <v>ข้อมูลไม่ถูกต้อง</v>
      </c>
      <c r="R407" s="149" t="str">
        <f t="shared" si="53"/>
        <v>ข้อมูลไม่ถูกต้อง</v>
      </c>
      <c r="S407" s="149" t="str">
        <f>IF(ISNUMBER(R407),
IF(H$2=ตัวเลือก!A$30,"ยังไม่บันทึกข้อมูล",R407*0.27),"ข้อมูลไม่ถูกต้อง")</f>
        <v>ข้อมูลไม่ถูกต้อง</v>
      </c>
      <c r="T407" s="149" t="str">
        <f t="shared" si="54"/>
        <v>ข้อมูลไม่ถูกต้อง</v>
      </c>
      <c r="U407" s="149" t="str">
        <f>IF(ISNUMBER(R407),
IF(H$2=ตัวเลือก!A$30,"ยังไม่บันทึกข้อมูล",R407*0.47),"ข้อมูลไม่ถูกต้อง")</f>
        <v>ข้อมูลไม่ถูกต้อง</v>
      </c>
      <c r="V407" s="149" t="str">
        <f>IF(ISNUMBER(S407),
IF(H$2=ตัวเลือก!A$30,"ยังไม่บันทึกข้อมูล",S407*0.47),"ข้อมูลไม่ถูกต้อง")</f>
        <v>ข้อมูลไม่ถูกต้อง</v>
      </c>
      <c r="W407" s="149" t="str">
        <f t="shared" si="55"/>
        <v>ข้อมูลไม่ถูกต้อง</v>
      </c>
      <c r="X407" s="148" t="str">
        <f t="shared" si="56"/>
        <v>ข้อมูลไม่ถูกต้อง</v>
      </c>
      <c r="Y407" s="38"/>
      <c r="Z407" s="38"/>
      <c r="AA407" s="38"/>
    </row>
    <row r="408" spans="1:27" ht="24" customHeight="1" x14ac:dyDescent="0.45">
      <c r="A408" s="289">
        <v>403</v>
      </c>
      <c r="B408" s="289"/>
      <c r="C408" s="289"/>
      <c r="D408" s="289"/>
      <c r="E408" s="289"/>
      <c r="F408" s="293"/>
      <c r="G408" s="293"/>
      <c r="H408" s="291"/>
      <c r="I408" s="289"/>
      <c r="J408" s="292" t="str">
        <f t="shared" si="57"/>
        <v>รอข้อมูลคอลัมน์ H</v>
      </c>
      <c r="K408" s="291"/>
      <c r="L408" s="291"/>
      <c r="M408" s="291"/>
      <c r="N408" s="196" t="str" cm="1">
        <f t="array" ref="N408">IF(AND(K408:M408=""),"ยังไม่บันทึกข้อมูล",
IF(M408&lt;&gt;"",
IF(M408&gt;=1.3,M408,"เป็นไม้พุ่ม"),
IF(K408+L408&gt;=1.3,K408+L408,"เป็นไม้พุ่ม")))</f>
        <v>ยังไม่บันทึกข้อมูล</v>
      </c>
      <c r="O408" s="149" t="str">
        <f t="shared" si="50"/>
        <v>ข้อมูลไม่ถูกต้อง</v>
      </c>
      <c r="P408" s="149" t="str">
        <f t="shared" si="51"/>
        <v>ข้อมูลไม่ถูกต้อง</v>
      </c>
      <c r="Q408" s="149" t="str">
        <f t="shared" si="52"/>
        <v>ข้อมูลไม่ถูกต้อง</v>
      </c>
      <c r="R408" s="149" t="str">
        <f t="shared" si="53"/>
        <v>ข้อมูลไม่ถูกต้อง</v>
      </c>
      <c r="S408" s="149" t="str">
        <f>IF(ISNUMBER(R408),
IF(H$2=ตัวเลือก!A$30,"ยังไม่บันทึกข้อมูล",R408*0.27),"ข้อมูลไม่ถูกต้อง")</f>
        <v>ข้อมูลไม่ถูกต้อง</v>
      </c>
      <c r="T408" s="149" t="str">
        <f t="shared" si="54"/>
        <v>ข้อมูลไม่ถูกต้อง</v>
      </c>
      <c r="U408" s="149" t="str">
        <f>IF(ISNUMBER(R408),
IF(H$2=ตัวเลือก!A$30,"ยังไม่บันทึกข้อมูล",R408*0.47),"ข้อมูลไม่ถูกต้อง")</f>
        <v>ข้อมูลไม่ถูกต้อง</v>
      </c>
      <c r="V408" s="149" t="str">
        <f>IF(ISNUMBER(S408),
IF(H$2=ตัวเลือก!A$30,"ยังไม่บันทึกข้อมูล",S408*0.47),"ข้อมูลไม่ถูกต้อง")</f>
        <v>ข้อมูลไม่ถูกต้อง</v>
      </c>
      <c r="W408" s="149" t="str">
        <f t="shared" si="55"/>
        <v>ข้อมูลไม่ถูกต้อง</v>
      </c>
      <c r="X408" s="148" t="str">
        <f t="shared" si="56"/>
        <v>ข้อมูลไม่ถูกต้อง</v>
      </c>
      <c r="Y408" s="38"/>
      <c r="Z408" s="38"/>
      <c r="AA408" s="38"/>
    </row>
    <row r="409" spans="1:27" ht="24" customHeight="1" x14ac:dyDescent="0.45">
      <c r="A409" s="289">
        <v>404</v>
      </c>
      <c r="B409" s="289"/>
      <c r="C409" s="289"/>
      <c r="D409" s="289"/>
      <c r="E409" s="289"/>
      <c r="F409" s="293"/>
      <c r="G409" s="293"/>
      <c r="H409" s="291"/>
      <c r="I409" s="289"/>
      <c r="J409" s="292" t="str">
        <f t="shared" si="57"/>
        <v>รอข้อมูลคอลัมน์ H</v>
      </c>
      <c r="K409" s="291"/>
      <c r="L409" s="291"/>
      <c r="M409" s="291"/>
      <c r="N409" s="196" t="str" cm="1">
        <f t="array" ref="N409">IF(AND(K409:M409=""),"ยังไม่บันทึกข้อมูล",
IF(M409&lt;&gt;"",
IF(M409&gt;=1.3,M409,"เป็นไม้พุ่ม"),
IF(K409+L409&gt;=1.3,K409+L409,"เป็นไม้พุ่ม")))</f>
        <v>ยังไม่บันทึกข้อมูล</v>
      </c>
      <c r="O409" s="149" t="str">
        <f t="shared" si="50"/>
        <v>ข้อมูลไม่ถูกต้อง</v>
      </c>
      <c r="P409" s="149" t="str">
        <f t="shared" si="51"/>
        <v>ข้อมูลไม่ถูกต้อง</v>
      </c>
      <c r="Q409" s="149" t="str">
        <f t="shared" si="52"/>
        <v>ข้อมูลไม่ถูกต้อง</v>
      </c>
      <c r="R409" s="149" t="str">
        <f t="shared" si="53"/>
        <v>ข้อมูลไม่ถูกต้อง</v>
      </c>
      <c r="S409" s="149" t="str">
        <f>IF(ISNUMBER(R409),
IF(H$2=ตัวเลือก!A$30,"ยังไม่บันทึกข้อมูล",R409*0.27),"ข้อมูลไม่ถูกต้อง")</f>
        <v>ข้อมูลไม่ถูกต้อง</v>
      </c>
      <c r="T409" s="149" t="str">
        <f t="shared" si="54"/>
        <v>ข้อมูลไม่ถูกต้อง</v>
      </c>
      <c r="U409" s="149" t="str">
        <f>IF(ISNUMBER(R409),
IF(H$2=ตัวเลือก!A$30,"ยังไม่บันทึกข้อมูล",R409*0.47),"ข้อมูลไม่ถูกต้อง")</f>
        <v>ข้อมูลไม่ถูกต้อง</v>
      </c>
      <c r="V409" s="149" t="str">
        <f>IF(ISNUMBER(S409),
IF(H$2=ตัวเลือก!A$30,"ยังไม่บันทึกข้อมูล",S409*0.47),"ข้อมูลไม่ถูกต้อง")</f>
        <v>ข้อมูลไม่ถูกต้อง</v>
      </c>
      <c r="W409" s="149" t="str">
        <f t="shared" si="55"/>
        <v>ข้อมูลไม่ถูกต้อง</v>
      </c>
      <c r="X409" s="148" t="str">
        <f t="shared" si="56"/>
        <v>ข้อมูลไม่ถูกต้อง</v>
      </c>
      <c r="Y409" s="38"/>
      <c r="Z409" s="38"/>
      <c r="AA409" s="38"/>
    </row>
    <row r="410" spans="1:27" ht="24" customHeight="1" x14ac:dyDescent="0.45">
      <c r="A410" s="289">
        <v>405</v>
      </c>
      <c r="B410" s="289"/>
      <c r="C410" s="289"/>
      <c r="D410" s="289"/>
      <c r="E410" s="289"/>
      <c r="F410" s="293"/>
      <c r="G410" s="293"/>
      <c r="H410" s="291"/>
      <c r="I410" s="289"/>
      <c r="J410" s="292" t="str">
        <f t="shared" si="57"/>
        <v>รอข้อมูลคอลัมน์ H</v>
      </c>
      <c r="K410" s="291"/>
      <c r="L410" s="291"/>
      <c r="M410" s="291"/>
      <c r="N410" s="196" t="str" cm="1">
        <f t="array" ref="N410">IF(AND(K410:M410=""),"ยังไม่บันทึกข้อมูล",
IF(M410&lt;&gt;"",
IF(M410&gt;=1.3,M410,"เป็นไม้พุ่ม"),
IF(K410+L410&gt;=1.3,K410+L410,"เป็นไม้พุ่ม")))</f>
        <v>ยังไม่บันทึกข้อมูล</v>
      </c>
      <c r="O410" s="149" t="str">
        <f t="shared" si="50"/>
        <v>ข้อมูลไม่ถูกต้อง</v>
      </c>
      <c r="P410" s="149" t="str">
        <f t="shared" si="51"/>
        <v>ข้อมูลไม่ถูกต้อง</v>
      </c>
      <c r="Q410" s="149" t="str">
        <f t="shared" si="52"/>
        <v>ข้อมูลไม่ถูกต้อง</v>
      </c>
      <c r="R410" s="149" t="str">
        <f t="shared" si="53"/>
        <v>ข้อมูลไม่ถูกต้อง</v>
      </c>
      <c r="S410" s="149" t="str">
        <f>IF(ISNUMBER(R410),
IF(H$2=ตัวเลือก!A$30,"ยังไม่บันทึกข้อมูล",R410*0.27),"ข้อมูลไม่ถูกต้อง")</f>
        <v>ข้อมูลไม่ถูกต้อง</v>
      </c>
      <c r="T410" s="149" t="str">
        <f t="shared" si="54"/>
        <v>ข้อมูลไม่ถูกต้อง</v>
      </c>
      <c r="U410" s="149" t="str">
        <f>IF(ISNUMBER(R410),
IF(H$2=ตัวเลือก!A$30,"ยังไม่บันทึกข้อมูล",R410*0.47),"ข้อมูลไม่ถูกต้อง")</f>
        <v>ข้อมูลไม่ถูกต้อง</v>
      </c>
      <c r="V410" s="149" t="str">
        <f>IF(ISNUMBER(S410),
IF(H$2=ตัวเลือก!A$30,"ยังไม่บันทึกข้อมูล",S410*0.47),"ข้อมูลไม่ถูกต้อง")</f>
        <v>ข้อมูลไม่ถูกต้อง</v>
      </c>
      <c r="W410" s="149" t="str">
        <f t="shared" si="55"/>
        <v>ข้อมูลไม่ถูกต้อง</v>
      </c>
      <c r="X410" s="148" t="str">
        <f t="shared" si="56"/>
        <v>ข้อมูลไม่ถูกต้อง</v>
      </c>
      <c r="Y410" s="38"/>
      <c r="Z410" s="38"/>
      <c r="AA410" s="38"/>
    </row>
    <row r="411" spans="1:27" ht="24" customHeight="1" x14ac:dyDescent="0.45">
      <c r="A411" s="289">
        <v>406</v>
      </c>
      <c r="B411" s="289"/>
      <c r="C411" s="289"/>
      <c r="D411" s="289"/>
      <c r="E411" s="289"/>
      <c r="F411" s="293"/>
      <c r="G411" s="293"/>
      <c r="H411" s="291"/>
      <c r="I411" s="289"/>
      <c r="J411" s="292" t="str">
        <f t="shared" si="57"/>
        <v>รอข้อมูลคอลัมน์ H</v>
      </c>
      <c r="K411" s="291"/>
      <c r="L411" s="291"/>
      <c r="M411" s="291"/>
      <c r="N411" s="196" t="str" cm="1">
        <f t="array" ref="N411">IF(AND(K411:M411=""),"ยังไม่บันทึกข้อมูล",
IF(M411&lt;&gt;"",
IF(M411&gt;=1.3,M411,"เป็นไม้พุ่ม"),
IF(K411+L411&gt;=1.3,K411+L411,"เป็นไม้พุ่ม")))</f>
        <v>ยังไม่บันทึกข้อมูล</v>
      </c>
      <c r="O411" s="149" t="str">
        <f t="shared" si="50"/>
        <v>ข้อมูลไม่ถูกต้อง</v>
      </c>
      <c r="P411" s="149" t="str">
        <f t="shared" si="51"/>
        <v>ข้อมูลไม่ถูกต้อง</v>
      </c>
      <c r="Q411" s="149" t="str">
        <f t="shared" si="52"/>
        <v>ข้อมูลไม่ถูกต้อง</v>
      </c>
      <c r="R411" s="149" t="str">
        <f t="shared" si="53"/>
        <v>ข้อมูลไม่ถูกต้อง</v>
      </c>
      <c r="S411" s="149" t="str">
        <f>IF(ISNUMBER(R411),
IF(H$2=ตัวเลือก!A$30,"ยังไม่บันทึกข้อมูล",R411*0.27),"ข้อมูลไม่ถูกต้อง")</f>
        <v>ข้อมูลไม่ถูกต้อง</v>
      </c>
      <c r="T411" s="149" t="str">
        <f t="shared" si="54"/>
        <v>ข้อมูลไม่ถูกต้อง</v>
      </c>
      <c r="U411" s="149" t="str">
        <f>IF(ISNUMBER(R411),
IF(H$2=ตัวเลือก!A$30,"ยังไม่บันทึกข้อมูล",R411*0.47),"ข้อมูลไม่ถูกต้อง")</f>
        <v>ข้อมูลไม่ถูกต้อง</v>
      </c>
      <c r="V411" s="149" t="str">
        <f>IF(ISNUMBER(S411),
IF(H$2=ตัวเลือก!A$30,"ยังไม่บันทึกข้อมูล",S411*0.47),"ข้อมูลไม่ถูกต้อง")</f>
        <v>ข้อมูลไม่ถูกต้อง</v>
      </c>
      <c r="W411" s="149" t="str">
        <f t="shared" si="55"/>
        <v>ข้อมูลไม่ถูกต้อง</v>
      </c>
      <c r="X411" s="148" t="str">
        <f t="shared" si="56"/>
        <v>ข้อมูลไม่ถูกต้อง</v>
      </c>
      <c r="Y411" s="38"/>
      <c r="Z411" s="38"/>
      <c r="AA411" s="38"/>
    </row>
    <row r="412" spans="1:27" ht="24" customHeight="1" x14ac:dyDescent="0.45">
      <c r="A412" s="289">
        <v>407</v>
      </c>
      <c r="B412" s="289"/>
      <c r="C412" s="289"/>
      <c r="D412" s="289"/>
      <c r="E412" s="289"/>
      <c r="F412" s="293"/>
      <c r="G412" s="293"/>
      <c r="H412" s="291"/>
      <c r="I412" s="289"/>
      <c r="J412" s="292" t="str">
        <f t="shared" si="57"/>
        <v>รอข้อมูลคอลัมน์ H</v>
      </c>
      <c r="K412" s="291"/>
      <c r="L412" s="291"/>
      <c r="M412" s="291"/>
      <c r="N412" s="196" t="str" cm="1">
        <f t="array" ref="N412">IF(AND(K412:M412=""),"ยังไม่บันทึกข้อมูล",
IF(M412&lt;&gt;"",
IF(M412&gt;=1.3,M412,"เป็นไม้พุ่ม"),
IF(K412+L412&gt;=1.3,K412+L412,"เป็นไม้พุ่ม")))</f>
        <v>ยังไม่บันทึกข้อมูล</v>
      </c>
      <c r="O412" s="149" t="str">
        <f t="shared" si="50"/>
        <v>ข้อมูลไม่ถูกต้อง</v>
      </c>
      <c r="P412" s="149" t="str">
        <f t="shared" si="51"/>
        <v>ข้อมูลไม่ถูกต้อง</v>
      </c>
      <c r="Q412" s="149" t="str">
        <f t="shared" si="52"/>
        <v>ข้อมูลไม่ถูกต้อง</v>
      </c>
      <c r="R412" s="149" t="str">
        <f t="shared" si="53"/>
        <v>ข้อมูลไม่ถูกต้อง</v>
      </c>
      <c r="S412" s="149" t="str">
        <f>IF(ISNUMBER(R412),
IF(H$2=ตัวเลือก!A$30,"ยังไม่บันทึกข้อมูล",R412*0.27),"ข้อมูลไม่ถูกต้อง")</f>
        <v>ข้อมูลไม่ถูกต้อง</v>
      </c>
      <c r="T412" s="149" t="str">
        <f t="shared" si="54"/>
        <v>ข้อมูลไม่ถูกต้อง</v>
      </c>
      <c r="U412" s="149" t="str">
        <f>IF(ISNUMBER(R412),
IF(H$2=ตัวเลือก!A$30,"ยังไม่บันทึกข้อมูล",R412*0.47),"ข้อมูลไม่ถูกต้อง")</f>
        <v>ข้อมูลไม่ถูกต้อง</v>
      </c>
      <c r="V412" s="149" t="str">
        <f>IF(ISNUMBER(S412),
IF(H$2=ตัวเลือก!A$30,"ยังไม่บันทึกข้อมูล",S412*0.47),"ข้อมูลไม่ถูกต้อง")</f>
        <v>ข้อมูลไม่ถูกต้อง</v>
      </c>
      <c r="W412" s="149" t="str">
        <f t="shared" si="55"/>
        <v>ข้อมูลไม่ถูกต้อง</v>
      </c>
      <c r="X412" s="148" t="str">
        <f t="shared" si="56"/>
        <v>ข้อมูลไม่ถูกต้อง</v>
      </c>
      <c r="Y412" s="38"/>
      <c r="Z412" s="38"/>
      <c r="AA412" s="38"/>
    </row>
    <row r="413" spans="1:27" ht="24" customHeight="1" x14ac:dyDescent="0.45">
      <c r="A413" s="289">
        <v>408</v>
      </c>
      <c r="B413" s="289"/>
      <c r="C413" s="289"/>
      <c r="D413" s="289"/>
      <c r="E413" s="289"/>
      <c r="F413" s="293"/>
      <c r="G413" s="293"/>
      <c r="H413" s="291"/>
      <c r="I413" s="289"/>
      <c r="J413" s="292" t="str">
        <f t="shared" si="57"/>
        <v>รอข้อมูลคอลัมน์ H</v>
      </c>
      <c r="K413" s="291"/>
      <c r="L413" s="291"/>
      <c r="M413" s="291"/>
      <c r="N413" s="196" t="str" cm="1">
        <f t="array" ref="N413">IF(AND(K413:M413=""),"ยังไม่บันทึกข้อมูล",
IF(M413&lt;&gt;"",
IF(M413&gt;=1.3,M413,"เป็นไม้พุ่ม"),
IF(K413+L413&gt;=1.3,K413+L413,"เป็นไม้พุ่ม")))</f>
        <v>ยังไม่บันทึกข้อมูล</v>
      </c>
      <c r="O413" s="149" t="str">
        <f t="shared" si="50"/>
        <v>ข้อมูลไม่ถูกต้อง</v>
      </c>
      <c r="P413" s="149" t="str">
        <f t="shared" si="51"/>
        <v>ข้อมูลไม่ถูกต้อง</v>
      </c>
      <c r="Q413" s="149" t="str">
        <f t="shared" si="52"/>
        <v>ข้อมูลไม่ถูกต้อง</v>
      </c>
      <c r="R413" s="149" t="str">
        <f t="shared" si="53"/>
        <v>ข้อมูลไม่ถูกต้อง</v>
      </c>
      <c r="S413" s="149" t="str">
        <f>IF(ISNUMBER(R413),
IF(H$2=ตัวเลือก!A$30,"ยังไม่บันทึกข้อมูล",R413*0.27),"ข้อมูลไม่ถูกต้อง")</f>
        <v>ข้อมูลไม่ถูกต้อง</v>
      </c>
      <c r="T413" s="149" t="str">
        <f t="shared" si="54"/>
        <v>ข้อมูลไม่ถูกต้อง</v>
      </c>
      <c r="U413" s="149" t="str">
        <f>IF(ISNUMBER(R413),
IF(H$2=ตัวเลือก!A$30,"ยังไม่บันทึกข้อมูล",R413*0.47),"ข้อมูลไม่ถูกต้อง")</f>
        <v>ข้อมูลไม่ถูกต้อง</v>
      </c>
      <c r="V413" s="149" t="str">
        <f>IF(ISNUMBER(S413),
IF(H$2=ตัวเลือก!A$30,"ยังไม่บันทึกข้อมูล",S413*0.47),"ข้อมูลไม่ถูกต้อง")</f>
        <v>ข้อมูลไม่ถูกต้อง</v>
      </c>
      <c r="W413" s="149" t="str">
        <f t="shared" si="55"/>
        <v>ข้อมูลไม่ถูกต้อง</v>
      </c>
      <c r="X413" s="148" t="str">
        <f t="shared" si="56"/>
        <v>ข้อมูลไม่ถูกต้อง</v>
      </c>
      <c r="Y413" s="38"/>
      <c r="Z413" s="38"/>
      <c r="AA413" s="38"/>
    </row>
    <row r="414" spans="1:27" ht="24" customHeight="1" x14ac:dyDescent="0.45">
      <c r="A414" s="289">
        <v>409</v>
      </c>
      <c r="B414" s="289"/>
      <c r="C414" s="289"/>
      <c r="D414" s="289"/>
      <c r="E414" s="289"/>
      <c r="F414" s="293"/>
      <c r="G414" s="293"/>
      <c r="H414" s="291"/>
      <c r="I414" s="289"/>
      <c r="J414" s="292" t="str">
        <f t="shared" si="57"/>
        <v>รอข้อมูลคอลัมน์ H</v>
      </c>
      <c r="K414" s="291"/>
      <c r="L414" s="291"/>
      <c r="M414" s="291"/>
      <c r="N414" s="196" t="str" cm="1">
        <f t="array" ref="N414">IF(AND(K414:M414=""),"ยังไม่บันทึกข้อมูล",
IF(M414&lt;&gt;"",
IF(M414&gt;=1.3,M414,"เป็นไม้พุ่ม"),
IF(K414+L414&gt;=1.3,K414+L414,"เป็นไม้พุ่ม")))</f>
        <v>ยังไม่บันทึกข้อมูล</v>
      </c>
      <c r="O414" s="149" t="str">
        <f t="shared" si="50"/>
        <v>ข้อมูลไม่ถูกต้อง</v>
      </c>
      <c r="P414" s="149" t="str">
        <f t="shared" si="51"/>
        <v>ข้อมูลไม่ถูกต้อง</v>
      </c>
      <c r="Q414" s="149" t="str">
        <f t="shared" si="52"/>
        <v>ข้อมูลไม่ถูกต้อง</v>
      </c>
      <c r="R414" s="149" t="str">
        <f t="shared" si="53"/>
        <v>ข้อมูลไม่ถูกต้อง</v>
      </c>
      <c r="S414" s="149" t="str">
        <f>IF(ISNUMBER(R414),
IF(H$2=ตัวเลือก!A$30,"ยังไม่บันทึกข้อมูล",R414*0.27),"ข้อมูลไม่ถูกต้อง")</f>
        <v>ข้อมูลไม่ถูกต้อง</v>
      </c>
      <c r="T414" s="149" t="str">
        <f t="shared" si="54"/>
        <v>ข้อมูลไม่ถูกต้อง</v>
      </c>
      <c r="U414" s="149" t="str">
        <f>IF(ISNUMBER(R414),
IF(H$2=ตัวเลือก!A$30,"ยังไม่บันทึกข้อมูล",R414*0.47),"ข้อมูลไม่ถูกต้อง")</f>
        <v>ข้อมูลไม่ถูกต้อง</v>
      </c>
      <c r="V414" s="149" t="str">
        <f>IF(ISNUMBER(S414),
IF(H$2=ตัวเลือก!A$30,"ยังไม่บันทึกข้อมูล",S414*0.47),"ข้อมูลไม่ถูกต้อง")</f>
        <v>ข้อมูลไม่ถูกต้อง</v>
      </c>
      <c r="W414" s="149" t="str">
        <f t="shared" si="55"/>
        <v>ข้อมูลไม่ถูกต้อง</v>
      </c>
      <c r="X414" s="148" t="str">
        <f t="shared" si="56"/>
        <v>ข้อมูลไม่ถูกต้อง</v>
      </c>
      <c r="Y414" s="38"/>
      <c r="Z414" s="38"/>
      <c r="AA414" s="38"/>
    </row>
    <row r="415" spans="1:27" ht="24" customHeight="1" x14ac:dyDescent="0.45">
      <c r="A415" s="289">
        <v>410</v>
      </c>
      <c r="B415" s="289"/>
      <c r="C415" s="289"/>
      <c r="D415" s="289"/>
      <c r="E415" s="289"/>
      <c r="F415" s="293"/>
      <c r="G415" s="293"/>
      <c r="H415" s="291"/>
      <c r="I415" s="289"/>
      <c r="J415" s="292" t="str">
        <f t="shared" si="57"/>
        <v>รอข้อมูลคอลัมน์ H</v>
      </c>
      <c r="K415" s="291"/>
      <c r="L415" s="291"/>
      <c r="M415" s="291"/>
      <c r="N415" s="196" t="str" cm="1">
        <f t="array" ref="N415">IF(AND(K415:M415=""),"ยังไม่บันทึกข้อมูล",
IF(M415&lt;&gt;"",
IF(M415&gt;=1.3,M415,"เป็นไม้พุ่ม"),
IF(K415+L415&gt;=1.3,K415+L415,"เป็นไม้พุ่ม")))</f>
        <v>ยังไม่บันทึกข้อมูล</v>
      </c>
      <c r="O415" s="149" t="str">
        <f t="shared" si="50"/>
        <v>ข้อมูลไม่ถูกต้อง</v>
      </c>
      <c r="P415" s="149" t="str">
        <f t="shared" si="51"/>
        <v>ข้อมูลไม่ถูกต้อง</v>
      </c>
      <c r="Q415" s="149" t="str">
        <f t="shared" si="52"/>
        <v>ข้อมูลไม่ถูกต้อง</v>
      </c>
      <c r="R415" s="149" t="str">
        <f t="shared" si="53"/>
        <v>ข้อมูลไม่ถูกต้อง</v>
      </c>
      <c r="S415" s="149" t="str">
        <f>IF(ISNUMBER(R415),
IF(H$2=ตัวเลือก!A$30,"ยังไม่บันทึกข้อมูล",R415*0.27),"ข้อมูลไม่ถูกต้อง")</f>
        <v>ข้อมูลไม่ถูกต้อง</v>
      </c>
      <c r="T415" s="149" t="str">
        <f t="shared" si="54"/>
        <v>ข้อมูลไม่ถูกต้อง</v>
      </c>
      <c r="U415" s="149" t="str">
        <f>IF(ISNUMBER(R415),
IF(H$2=ตัวเลือก!A$30,"ยังไม่บันทึกข้อมูล",R415*0.47),"ข้อมูลไม่ถูกต้อง")</f>
        <v>ข้อมูลไม่ถูกต้อง</v>
      </c>
      <c r="V415" s="149" t="str">
        <f>IF(ISNUMBER(S415),
IF(H$2=ตัวเลือก!A$30,"ยังไม่บันทึกข้อมูล",S415*0.47),"ข้อมูลไม่ถูกต้อง")</f>
        <v>ข้อมูลไม่ถูกต้อง</v>
      </c>
      <c r="W415" s="149" t="str">
        <f t="shared" si="55"/>
        <v>ข้อมูลไม่ถูกต้อง</v>
      </c>
      <c r="X415" s="148" t="str">
        <f t="shared" si="56"/>
        <v>ข้อมูลไม่ถูกต้อง</v>
      </c>
      <c r="Y415" s="38"/>
      <c r="Z415" s="38"/>
      <c r="AA415" s="38"/>
    </row>
    <row r="416" spans="1:27" ht="24" customHeight="1" x14ac:dyDescent="0.45">
      <c r="A416" s="289">
        <v>411</v>
      </c>
      <c r="B416" s="289"/>
      <c r="C416" s="289"/>
      <c r="D416" s="289"/>
      <c r="E416" s="289"/>
      <c r="F416" s="293"/>
      <c r="G416" s="293"/>
      <c r="H416" s="291"/>
      <c r="I416" s="289"/>
      <c r="J416" s="292" t="str">
        <f t="shared" si="57"/>
        <v>รอข้อมูลคอลัมน์ H</v>
      </c>
      <c r="K416" s="291"/>
      <c r="L416" s="291"/>
      <c r="M416" s="291"/>
      <c r="N416" s="196" t="str" cm="1">
        <f t="array" ref="N416">IF(AND(K416:M416=""),"ยังไม่บันทึกข้อมูล",
IF(M416&lt;&gt;"",
IF(M416&gt;=1.3,M416,"เป็นไม้พุ่ม"),
IF(K416+L416&gt;=1.3,K416+L416,"เป็นไม้พุ่ม")))</f>
        <v>ยังไม่บันทึกข้อมูล</v>
      </c>
      <c r="O416" s="149" t="str">
        <f t="shared" si="50"/>
        <v>ข้อมูลไม่ถูกต้อง</v>
      </c>
      <c r="P416" s="149" t="str">
        <f t="shared" si="51"/>
        <v>ข้อมูลไม่ถูกต้อง</v>
      </c>
      <c r="Q416" s="149" t="str">
        <f t="shared" si="52"/>
        <v>ข้อมูลไม่ถูกต้อง</v>
      </c>
      <c r="R416" s="149" t="str">
        <f t="shared" si="53"/>
        <v>ข้อมูลไม่ถูกต้อง</v>
      </c>
      <c r="S416" s="149" t="str">
        <f>IF(ISNUMBER(R416),
IF(H$2=ตัวเลือก!A$30,"ยังไม่บันทึกข้อมูล",R416*0.27),"ข้อมูลไม่ถูกต้อง")</f>
        <v>ข้อมูลไม่ถูกต้อง</v>
      </c>
      <c r="T416" s="149" t="str">
        <f t="shared" si="54"/>
        <v>ข้อมูลไม่ถูกต้อง</v>
      </c>
      <c r="U416" s="149" t="str">
        <f>IF(ISNUMBER(R416),
IF(H$2=ตัวเลือก!A$30,"ยังไม่บันทึกข้อมูล",R416*0.47),"ข้อมูลไม่ถูกต้อง")</f>
        <v>ข้อมูลไม่ถูกต้อง</v>
      </c>
      <c r="V416" s="149" t="str">
        <f>IF(ISNUMBER(S416),
IF(H$2=ตัวเลือก!A$30,"ยังไม่บันทึกข้อมูล",S416*0.47),"ข้อมูลไม่ถูกต้อง")</f>
        <v>ข้อมูลไม่ถูกต้อง</v>
      </c>
      <c r="W416" s="149" t="str">
        <f t="shared" si="55"/>
        <v>ข้อมูลไม่ถูกต้อง</v>
      </c>
      <c r="X416" s="148" t="str">
        <f t="shared" si="56"/>
        <v>ข้อมูลไม่ถูกต้อง</v>
      </c>
      <c r="Y416" s="38"/>
      <c r="Z416" s="38"/>
      <c r="AA416" s="38"/>
    </row>
    <row r="417" spans="1:27" ht="24" customHeight="1" x14ac:dyDescent="0.45">
      <c r="A417" s="289">
        <v>412</v>
      </c>
      <c r="B417" s="289"/>
      <c r="C417" s="289"/>
      <c r="D417" s="289"/>
      <c r="E417" s="289"/>
      <c r="F417" s="293"/>
      <c r="G417" s="293"/>
      <c r="H417" s="291"/>
      <c r="I417" s="289"/>
      <c r="J417" s="292" t="str">
        <f t="shared" si="57"/>
        <v>รอข้อมูลคอลัมน์ H</v>
      </c>
      <c r="K417" s="291"/>
      <c r="L417" s="291"/>
      <c r="M417" s="291"/>
      <c r="N417" s="196" t="str" cm="1">
        <f t="array" ref="N417">IF(AND(K417:M417=""),"ยังไม่บันทึกข้อมูล",
IF(M417&lt;&gt;"",
IF(M417&gt;=1.3,M417,"เป็นไม้พุ่ม"),
IF(K417+L417&gt;=1.3,K417+L417,"เป็นไม้พุ่ม")))</f>
        <v>ยังไม่บันทึกข้อมูล</v>
      </c>
      <c r="O417" s="149" t="str">
        <f t="shared" si="50"/>
        <v>ข้อมูลไม่ถูกต้อง</v>
      </c>
      <c r="P417" s="149" t="str">
        <f t="shared" si="51"/>
        <v>ข้อมูลไม่ถูกต้อง</v>
      </c>
      <c r="Q417" s="149" t="str">
        <f t="shared" si="52"/>
        <v>ข้อมูลไม่ถูกต้อง</v>
      </c>
      <c r="R417" s="149" t="str">
        <f t="shared" si="53"/>
        <v>ข้อมูลไม่ถูกต้อง</v>
      </c>
      <c r="S417" s="149" t="str">
        <f>IF(ISNUMBER(R417),
IF(H$2=ตัวเลือก!A$30,"ยังไม่บันทึกข้อมูล",R417*0.27),"ข้อมูลไม่ถูกต้อง")</f>
        <v>ข้อมูลไม่ถูกต้อง</v>
      </c>
      <c r="T417" s="149" t="str">
        <f t="shared" si="54"/>
        <v>ข้อมูลไม่ถูกต้อง</v>
      </c>
      <c r="U417" s="149" t="str">
        <f>IF(ISNUMBER(R417),
IF(H$2=ตัวเลือก!A$30,"ยังไม่บันทึกข้อมูล",R417*0.47),"ข้อมูลไม่ถูกต้อง")</f>
        <v>ข้อมูลไม่ถูกต้อง</v>
      </c>
      <c r="V417" s="149" t="str">
        <f>IF(ISNUMBER(S417),
IF(H$2=ตัวเลือก!A$30,"ยังไม่บันทึกข้อมูล",S417*0.47),"ข้อมูลไม่ถูกต้อง")</f>
        <v>ข้อมูลไม่ถูกต้อง</v>
      </c>
      <c r="W417" s="149" t="str">
        <f t="shared" si="55"/>
        <v>ข้อมูลไม่ถูกต้อง</v>
      </c>
      <c r="X417" s="148" t="str">
        <f t="shared" si="56"/>
        <v>ข้อมูลไม่ถูกต้อง</v>
      </c>
      <c r="Y417" s="38"/>
      <c r="Z417" s="38"/>
      <c r="AA417" s="38"/>
    </row>
    <row r="418" spans="1:27" ht="24" customHeight="1" x14ac:dyDescent="0.45">
      <c r="A418" s="289">
        <v>413</v>
      </c>
      <c r="B418" s="289"/>
      <c r="C418" s="289"/>
      <c r="D418" s="289"/>
      <c r="E418" s="289"/>
      <c r="F418" s="293"/>
      <c r="G418" s="293"/>
      <c r="H418" s="291"/>
      <c r="I418" s="289"/>
      <c r="J418" s="292" t="str">
        <f t="shared" si="57"/>
        <v>รอข้อมูลคอลัมน์ H</v>
      </c>
      <c r="K418" s="291"/>
      <c r="L418" s="291"/>
      <c r="M418" s="291"/>
      <c r="N418" s="196" t="str" cm="1">
        <f t="array" ref="N418">IF(AND(K418:M418=""),"ยังไม่บันทึกข้อมูล",
IF(M418&lt;&gt;"",
IF(M418&gt;=1.3,M418,"เป็นไม้พุ่ม"),
IF(K418+L418&gt;=1.3,K418+L418,"เป็นไม้พุ่ม")))</f>
        <v>ยังไม่บันทึกข้อมูล</v>
      </c>
      <c r="O418" s="149" t="str">
        <f t="shared" si="50"/>
        <v>ข้อมูลไม่ถูกต้อง</v>
      </c>
      <c r="P418" s="149" t="str">
        <f t="shared" si="51"/>
        <v>ข้อมูลไม่ถูกต้อง</v>
      </c>
      <c r="Q418" s="149" t="str">
        <f t="shared" si="52"/>
        <v>ข้อมูลไม่ถูกต้อง</v>
      </c>
      <c r="R418" s="149" t="str">
        <f t="shared" si="53"/>
        <v>ข้อมูลไม่ถูกต้อง</v>
      </c>
      <c r="S418" s="149" t="str">
        <f>IF(ISNUMBER(R418),
IF(H$2=ตัวเลือก!A$30,"ยังไม่บันทึกข้อมูล",R418*0.27),"ข้อมูลไม่ถูกต้อง")</f>
        <v>ข้อมูลไม่ถูกต้อง</v>
      </c>
      <c r="T418" s="149" t="str">
        <f t="shared" si="54"/>
        <v>ข้อมูลไม่ถูกต้อง</v>
      </c>
      <c r="U418" s="149" t="str">
        <f>IF(ISNUMBER(R418),
IF(H$2=ตัวเลือก!A$30,"ยังไม่บันทึกข้อมูล",R418*0.47),"ข้อมูลไม่ถูกต้อง")</f>
        <v>ข้อมูลไม่ถูกต้อง</v>
      </c>
      <c r="V418" s="149" t="str">
        <f>IF(ISNUMBER(S418),
IF(H$2=ตัวเลือก!A$30,"ยังไม่บันทึกข้อมูล",S418*0.47),"ข้อมูลไม่ถูกต้อง")</f>
        <v>ข้อมูลไม่ถูกต้อง</v>
      </c>
      <c r="W418" s="149" t="str">
        <f t="shared" si="55"/>
        <v>ข้อมูลไม่ถูกต้อง</v>
      </c>
      <c r="X418" s="148" t="str">
        <f t="shared" si="56"/>
        <v>ข้อมูลไม่ถูกต้อง</v>
      </c>
      <c r="Y418" s="38"/>
      <c r="Z418" s="38"/>
      <c r="AA418" s="38"/>
    </row>
    <row r="419" spans="1:27" ht="24" customHeight="1" x14ac:dyDescent="0.45">
      <c r="A419" s="289">
        <v>414</v>
      </c>
      <c r="B419" s="289"/>
      <c r="C419" s="289"/>
      <c r="D419" s="289"/>
      <c r="E419" s="289"/>
      <c r="F419" s="293"/>
      <c r="G419" s="293"/>
      <c r="H419" s="291"/>
      <c r="I419" s="289"/>
      <c r="J419" s="292" t="str">
        <f t="shared" si="57"/>
        <v>รอข้อมูลคอลัมน์ H</v>
      </c>
      <c r="K419" s="291"/>
      <c r="L419" s="291"/>
      <c r="M419" s="291"/>
      <c r="N419" s="196" t="str" cm="1">
        <f t="array" ref="N419">IF(AND(K419:M419=""),"ยังไม่บันทึกข้อมูล",
IF(M419&lt;&gt;"",
IF(M419&gt;=1.3,M419,"เป็นไม้พุ่ม"),
IF(K419+L419&gt;=1.3,K419+L419,"เป็นไม้พุ่ม")))</f>
        <v>ยังไม่บันทึกข้อมูล</v>
      </c>
      <c r="O419" s="149" t="str">
        <f t="shared" si="50"/>
        <v>ข้อมูลไม่ถูกต้อง</v>
      </c>
      <c r="P419" s="149" t="str">
        <f t="shared" si="51"/>
        <v>ข้อมูลไม่ถูกต้อง</v>
      </c>
      <c r="Q419" s="149" t="str">
        <f t="shared" si="52"/>
        <v>ข้อมูลไม่ถูกต้อง</v>
      </c>
      <c r="R419" s="149" t="str">
        <f t="shared" si="53"/>
        <v>ข้อมูลไม่ถูกต้อง</v>
      </c>
      <c r="S419" s="149" t="str">
        <f>IF(ISNUMBER(R419),
IF(H$2=ตัวเลือก!A$30,"ยังไม่บันทึกข้อมูล",R419*0.27),"ข้อมูลไม่ถูกต้อง")</f>
        <v>ข้อมูลไม่ถูกต้อง</v>
      </c>
      <c r="T419" s="149" t="str">
        <f t="shared" si="54"/>
        <v>ข้อมูลไม่ถูกต้อง</v>
      </c>
      <c r="U419" s="149" t="str">
        <f>IF(ISNUMBER(R419),
IF(H$2=ตัวเลือก!A$30,"ยังไม่บันทึกข้อมูล",R419*0.47),"ข้อมูลไม่ถูกต้อง")</f>
        <v>ข้อมูลไม่ถูกต้อง</v>
      </c>
      <c r="V419" s="149" t="str">
        <f>IF(ISNUMBER(S419),
IF(H$2=ตัวเลือก!A$30,"ยังไม่บันทึกข้อมูล",S419*0.47),"ข้อมูลไม่ถูกต้อง")</f>
        <v>ข้อมูลไม่ถูกต้อง</v>
      </c>
      <c r="W419" s="149" t="str">
        <f t="shared" si="55"/>
        <v>ข้อมูลไม่ถูกต้อง</v>
      </c>
      <c r="X419" s="148" t="str">
        <f t="shared" si="56"/>
        <v>ข้อมูลไม่ถูกต้อง</v>
      </c>
      <c r="Y419" s="38"/>
      <c r="Z419" s="38"/>
      <c r="AA419" s="38"/>
    </row>
    <row r="420" spans="1:27" ht="24" customHeight="1" x14ac:dyDescent="0.45">
      <c r="A420" s="289">
        <v>415</v>
      </c>
      <c r="B420" s="289"/>
      <c r="C420" s="289"/>
      <c r="D420" s="289"/>
      <c r="E420" s="289"/>
      <c r="F420" s="293"/>
      <c r="G420" s="293"/>
      <c r="H420" s="291"/>
      <c r="I420" s="289"/>
      <c r="J420" s="292" t="str">
        <f t="shared" si="57"/>
        <v>รอข้อมูลคอลัมน์ H</v>
      </c>
      <c r="K420" s="291"/>
      <c r="L420" s="291"/>
      <c r="M420" s="291"/>
      <c r="N420" s="196" t="str" cm="1">
        <f t="array" ref="N420">IF(AND(K420:M420=""),"ยังไม่บันทึกข้อมูล",
IF(M420&lt;&gt;"",
IF(M420&gt;=1.3,M420,"เป็นไม้พุ่ม"),
IF(K420+L420&gt;=1.3,K420+L420,"เป็นไม้พุ่ม")))</f>
        <v>ยังไม่บันทึกข้อมูล</v>
      </c>
      <c r="O420" s="149" t="str">
        <f t="shared" si="50"/>
        <v>ข้อมูลไม่ถูกต้อง</v>
      </c>
      <c r="P420" s="149" t="str">
        <f t="shared" si="51"/>
        <v>ข้อมูลไม่ถูกต้อง</v>
      </c>
      <c r="Q420" s="149" t="str">
        <f t="shared" si="52"/>
        <v>ข้อมูลไม่ถูกต้อง</v>
      </c>
      <c r="R420" s="149" t="str">
        <f t="shared" si="53"/>
        <v>ข้อมูลไม่ถูกต้อง</v>
      </c>
      <c r="S420" s="149" t="str">
        <f>IF(ISNUMBER(R420),
IF(H$2=ตัวเลือก!A$30,"ยังไม่บันทึกข้อมูล",R420*0.27),"ข้อมูลไม่ถูกต้อง")</f>
        <v>ข้อมูลไม่ถูกต้อง</v>
      </c>
      <c r="T420" s="149" t="str">
        <f t="shared" si="54"/>
        <v>ข้อมูลไม่ถูกต้อง</v>
      </c>
      <c r="U420" s="149" t="str">
        <f>IF(ISNUMBER(R420),
IF(H$2=ตัวเลือก!A$30,"ยังไม่บันทึกข้อมูล",R420*0.47),"ข้อมูลไม่ถูกต้อง")</f>
        <v>ข้อมูลไม่ถูกต้อง</v>
      </c>
      <c r="V420" s="149" t="str">
        <f>IF(ISNUMBER(S420),
IF(H$2=ตัวเลือก!A$30,"ยังไม่บันทึกข้อมูล",S420*0.47),"ข้อมูลไม่ถูกต้อง")</f>
        <v>ข้อมูลไม่ถูกต้อง</v>
      </c>
      <c r="W420" s="149" t="str">
        <f t="shared" si="55"/>
        <v>ข้อมูลไม่ถูกต้อง</v>
      </c>
      <c r="X420" s="148" t="str">
        <f t="shared" si="56"/>
        <v>ข้อมูลไม่ถูกต้อง</v>
      </c>
      <c r="Y420" s="38"/>
      <c r="Z420" s="38"/>
      <c r="AA420" s="38"/>
    </row>
    <row r="421" spans="1:27" ht="24" customHeight="1" x14ac:dyDescent="0.45">
      <c r="A421" s="289">
        <v>416</v>
      </c>
      <c r="B421" s="289"/>
      <c r="C421" s="289"/>
      <c r="D421" s="289"/>
      <c r="E421" s="289"/>
      <c r="F421" s="293"/>
      <c r="G421" s="293"/>
      <c r="H421" s="291"/>
      <c r="I421" s="289"/>
      <c r="J421" s="292" t="str">
        <f t="shared" si="57"/>
        <v>รอข้อมูลคอลัมน์ H</v>
      </c>
      <c r="K421" s="291"/>
      <c r="L421" s="291"/>
      <c r="M421" s="291"/>
      <c r="N421" s="196" t="str" cm="1">
        <f t="array" ref="N421">IF(AND(K421:M421=""),"ยังไม่บันทึกข้อมูล",
IF(M421&lt;&gt;"",
IF(M421&gt;=1.3,M421,"เป็นไม้พุ่ม"),
IF(K421+L421&gt;=1.3,K421+L421,"เป็นไม้พุ่ม")))</f>
        <v>ยังไม่บันทึกข้อมูล</v>
      </c>
      <c r="O421" s="149" t="str">
        <f t="shared" si="50"/>
        <v>ข้อมูลไม่ถูกต้อง</v>
      </c>
      <c r="P421" s="149" t="str">
        <f t="shared" si="51"/>
        <v>ข้อมูลไม่ถูกต้อง</v>
      </c>
      <c r="Q421" s="149" t="str">
        <f t="shared" si="52"/>
        <v>ข้อมูลไม่ถูกต้อง</v>
      </c>
      <c r="R421" s="149" t="str">
        <f t="shared" si="53"/>
        <v>ข้อมูลไม่ถูกต้อง</v>
      </c>
      <c r="S421" s="149" t="str">
        <f>IF(ISNUMBER(R421),
IF(H$2=ตัวเลือก!A$30,"ยังไม่บันทึกข้อมูล",R421*0.27),"ข้อมูลไม่ถูกต้อง")</f>
        <v>ข้อมูลไม่ถูกต้อง</v>
      </c>
      <c r="T421" s="149" t="str">
        <f t="shared" si="54"/>
        <v>ข้อมูลไม่ถูกต้อง</v>
      </c>
      <c r="U421" s="149" t="str">
        <f>IF(ISNUMBER(R421),
IF(H$2=ตัวเลือก!A$30,"ยังไม่บันทึกข้อมูล",R421*0.47),"ข้อมูลไม่ถูกต้อง")</f>
        <v>ข้อมูลไม่ถูกต้อง</v>
      </c>
      <c r="V421" s="149" t="str">
        <f>IF(ISNUMBER(S421),
IF(H$2=ตัวเลือก!A$30,"ยังไม่บันทึกข้อมูล",S421*0.47),"ข้อมูลไม่ถูกต้อง")</f>
        <v>ข้อมูลไม่ถูกต้อง</v>
      </c>
      <c r="W421" s="149" t="str">
        <f t="shared" si="55"/>
        <v>ข้อมูลไม่ถูกต้อง</v>
      </c>
      <c r="X421" s="148" t="str">
        <f t="shared" si="56"/>
        <v>ข้อมูลไม่ถูกต้อง</v>
      </c>
      <c r="Y421" s="38"/>
      <c r="Z421" s="38"/>
      <c r="AA421" s="38"/>
    </row>
    <row r="422" spans="1:27" ht="24" customHeight="1" x14ac:dyDescent="0.45">
      <c r="A422" s="289">
        <v>417</v>
      </c>
      <c r="B422" s="289"/>
      <c r="C422" s="289"/>
      <c r="D422" s="289"/>
      <c r="E422" s="289"/>
      <c r="F422" s="293"/>
      <c r="G422" s="293"/>
      <c r="H422" s="291"/>
      <c r="I422" s="289"/>
      <c r="J422" s="292" t="str">
        <f t="shared" si="57"/>
        <v>รอข้อมูลคอลัมน์ H</v>
      </c>
      <c r="K422" s="291"/>
      <c r="L422" s="291"/>
      <c r="M422" s="291"/>
      <c r="N422" s="196" t="str" cm="1">
        <f t="array" ref="N422">IF(AND(K422:M422=""),"ยังไม่บันทึกข้อมูล",
IF(M422&lt;&gt;"",
IF(M422&gt;=1.3,M422,"เป็นไม้พุ่ม"),
IF(K422+L422&gt;=1.3,K422+L422,"เป็นไม้พุ่ม")))</f>
        <v>ยังไม่บันทึกข้อมูล</v>
      </c>
      <c r="O422" s="149" t="str">
        <f t="shared" si="50"/>
        <v>ข้อมูลไม่ถูกต้อง</v>
      </c>
      <c r="P422" s="149" t="str">
        <f t="shared" si="51"/>
        <v>ข้อมูลไม่ถูกต้อง</v>
      </c>
      <c r="Q422" s="149" t="str">
        <f t="shared" si="52"/>
        <v>ข้อมูลไม่ถูกต้อง</v>
      </c>
      <c r="R422" s="149" t="str">
        <f t="shared" si="53"/>
        <v>ข้อมูลไม่ถูกต้อง</v>
      </c>
      <c r="S422" s="149" t="str">
        <f>IF(ISNUMBER(R422),
IF(H$2=ตัวเลือก!A$30,"ยังไม่บันทึกข้อมูล",R422*0.27),"ข้อมูลไม่ถูกต้อง")</f>
        <v>ข้อมูลไม่ถูกต้อง</v>
      </c>
      <c r="T422" s="149" t="str">
        <f t="shared" si="54"/>
        <v>ข้อมูลไม่ถูกต้อง</v>
      </c>
      <c r="U422" s="149" t="str">
        <f>IF(ISNUMBER(R422),
IF(H$2=ตัวเลือก!A$30,"ยังไม่บันทึกข้อมูล",R422*0.47),"ข้อมูลไม่ถูกต้อง")</f>
        <v>ข้อมูลไม่ถูกต้อง</v>
      </c>
      <c r="V422" s="149" t="str">
        <f>IF(ISNUMBER(S422),
IF(H$2=ตัวเลือก!A$30,"ยังไม่บันทึกข้อมูล",S422*0.47),"ข้อมูลไม่ถูกต้อง")</f>
        <v>ข้อมูลไม่ถูกต้อง</v>
      </c>
      <c r="W422" s="149" t="str">
        <f t="shared" si="55"/>
        <v>ข้อมูลไม่ถูกต้อง</v>
      </c>
      <c r="X422" s="148" t="str">
        <f t="shared" si="56"/>
        <v>ข้อมูลไม่ถูกต้อง</v>
      </c>
      <c r="Y422" s="38"/>
      <c r="Z422" s="38"/>
      <c r="AA422" s="38"/>
    </row>
    <row r="423" spans="1:27" ht="24" customHeight="1" x14ac:dyDescent="0.45">
      <c r="A423" s="289">
        <v>418</v>
      </c>
      <c r="B423" s="289"/>
      <c r="C423" s="289"/>
      <c r="D423" s="289"/>
      <c r="E423" s="289"/>
      <c r="F423" s="293"/>
      <c r="G423" s="293"/>
      <c r="H423" s="291"/>
      <c r="I423" s="289"/>
      <c r="J423" s="292" t="str">
        <f t="shared" si="57"/>
        <v>รอข้อมูลคอลัมน์ H</v>
      </c>
      <c r="K423" s="291"/>
      <c r="L423" s="291"/>
      <c r="M423" s="291"/>
      <c r="N423" s="196" t="str" cm="1">
        <f t="array" ref="N423">IF(AND(K423:M423=""),"ยังไม่บันทึกข้อมูล",
IF(M423&lt;&gt;"",
IF(M423&gt;=1.3,M423,"เป็นไม้พุ่ม"),
IF(K423+L423&gt;=1.3,K423+L423,"เป็นไม้พุ่ม")))</f>
        <v>ยังไม่บันทึกข้อมูล</v>
      </c>
      <c r="O423" s="149" t="str">
        <f t="shared" si="50"/>
        <v>ข้อมูลไม่ถูกต้อง</v>
      </c>
      <c r="P423" s="149" t="str">
        <f t="shared" si="51"/>
        <v>ข้อมูลไม่ถูกต้อง</v>
      </c>
      <c r="Q423" s="149" t="str">
        <f t="shared" si="52"/>
        <v>ข้อมูลไม่ถูกต้อง</v>
      </c>
      <c r="R423" s="149" t="str">
        <f t="shared" si="53"/>
        <v>ข้อมูลไม่ถูกต้อง</v>
      </c>
      <c r="S423" s="149" t="str">
        <f>IF(ISNUMBER(R423),
IF(H$2=ตัวเลือก!A$30,"ยังไม่บันทึกข้อมูล",R423*0.27),"ข้อมูลไม่ถูกต้อง")</f>
        <v>ข้อมูลไม่ถูกต้อง</v>
      </c>
      <c r="T423" s="149" t="str">
        <f t="shared" si="54"/>
        <v>ข้อมูลไม่ถูกต้อง</v>
      </c>
      <c r="U423" s="149" t="str">
        <f>IF(ISNUMBER(R423),
IF(H$2=ตัวเลือก!A$30,"ยังไม่บันทึกข้อมูล",R423*0.47),"ข้อมูลไม่ถูกต้อง")</f>
        <v>ข้อมูลไม่ถูกต้อง</v>
      </c>
      <c r="V423" s="149" t="str">
        <f>IF(ISNUMBER(S423),
IF(H$2=ตัวเลือก!A$30,"ยังไม่บันทึกข้อมูล",S423*0.47),"ข้อมูลไม่ถูกต้อง")</f>
        <v>ข้อมูลไม่ถูกต้อง</v>
      </c>
      <c r="W423" s="149" t="str">
        <f t="shared" si="55"/>
        <v>ข้อมูลไม่ถูกต้อง</v>
      </c>
      <c r="X423" s="148" t="str">
        <f t="shared" si="56"/>
        <v>ข้อมูลไม่ถูกต้อง</v>
      </c>
      <c r="Y423" s="38"/>
      <c r="Z423" s="38"/>
      <c r="AA423" s="38"/>
    </row>
    <row r="424" spans="1:27" ht="24" customHeight="1" x14ac:dyDescent="0.45">
      <c r="A424" s="289">
        <v>419</v>
      </c>
      <c r="B424" s="289"/>
      <c r="C424" s="289"/>
      <c r="D424" s="289"/>
      <c r="E424" s="289"/>
      <c r="F424" s="293"/>
      <c r="G424" s="293"/>
      <c r="H424" s="291"/>
      <c r="I424" s="289"/>
      <c r="J424" s="292" t="str">
        <f t="shared" si="57"/>
        <v>รอข้อมูลคอลัมน์ H</v>
      </c>
      <c r="K424" s="291"/>
      <c r="L424" s="291"/>
      <c r="M424" s="291"/>
      <c r="N424" s="196" t="str" cm="1">
        <f t="array" ref="N424">IF(AND(K424:M424=""),"ยังไม่บันทึกข้อมูล",
IF(M424&lt;&gt;"",
IF(M424&gt;=1.3,M424,"เป็นไม้พุ่ม"),
IF(K424+L424&gt;=1.3,K424+L424,"เป็นไม้พุ่ม")))</f>
        <v>ยังไม่บันทึกข้อมูล</v>
      </c>
      <c r="O424" s="149" t="str">
        <f t="shared" si="50"/>
        <v>ข้อมูลไม่ถูกต้อง</v>
      </c>
      <c r="P424" s="149" t="str">
        <f t="shared" si="51"/>
        <v>ข้อมูลไม่ถูกต้อง</v>
      </c>
      <c r="Q424" s="149" t="str">
        <f t="shared" si="52"/>
        <v>ข้อมูลไม่ถูกต้อง</v>
      </c>
      <c r="R424" s="149" t="str">
        <f t="shared" si="53"/>
        <v>ข้อมูลไม่ถูกต้อง</v>
      </c>
      <c r="S424" s="149" t="str">
        <f>IF(ISNUMBER(R424),
IF(H$2=ตัวเลือก!A$30,"ยังไม่บันทึกข้อมูล",R424*0.27),"ข้อมูลไม่ถูกต้อง")</f>
        <v>ข้อมูลไม่ถูกต้อง</v>
      </c>
      <c r="T424" s="149" t="str">
        <f t="shared" si="54"/>
        <v>ข้อมูลไม่ถูกต้อง</v>
      </c>
      <c r="U424" s="149" t="str">
        <f>IF(ISNUMBER(R424),
IF(H$2=ตัวเลือก!A$30,"ยังไม่บันทึกข้อมูล",R424*0.47),"ข้อมูลไม่ถูกต้อง")</f>
        <v>ข้อมูลไม่ถูกต้อง</v>
      </c>
      <c r="V424" s="149" t="str">
        <f>IF(ISNUMBER(S424),
IF(H$2=ตัวเลือก!A$30,"ยังไม่บันทึกข้อมูล",S424*0.47),"ข้อมูลไม่ถูกต้อง")</f>
        <v>ข้อมูลไม่ถูกต้อง</v>
      </c>
      <c r="W424" s="149" t="str">
        <f t="shared" si="55"/>
        <v>ข้อมูลไม่ถูกต้อง</v>
      </c>
      <c r="X424" s="148" t="str">
        <f t="shared" si="56"/>
        <v>ข้อมูลไม่ถูกต้อง</v>
      </c>
      <c r="Y424" s="38"/>
      <c r="Z424" s="38"/>
      <c r="AA424" s="38"/>
    </row>
    <row r="425" spans="1:27" ht="24" customHeight="1" x14ac:dyDescent="0.45">
      <c r="A425" s="289">
        <v>420</v>
      </c>
      <c r="B425" s="289"/>
      <c r="C425" s="289"/>
      <c r="D425" s="289"/>
      <c r="E425" s="289"/>
      <c r="F425" s="293"/>
      <c r="G425" s="293"/>
      <c r="H425" s="291"/>
      <c r="I425" s="289"/>
      <c r="J425" s="292" t="str">
        <f t="shared" si="57"/>
        <v>รอข้อมูลคอลัมน์ H</v>
      </c>
      <c r="K425" s="291"/>
      <c r="L425" s="291"/>
      <c r="M425" s="291"/>
      <c r="N425" s="196" t="str" cm="1">
        <f t="array" ref="N425">IF(AND(K425:M425=""),"ยังไม่บันทึกข้อมูล",
IF(M425&lt;&gt;"",
IF(M425&gt;=1.3,M425,"เป็นไม้พุ่ม"),
IF(K425+L425&gt;=1.3,K425+L425,"เป็นไม้พุ่ม")))</f>
        <v>ยังไม่บันทึกข้อมูล</v>
      </c>
      <c r="O425" s="149" t="str">
        <f t="shared" si="50"/>
        <v>ข้อมูลไม่ถูกต้อง</v>
      </c>
      <c r="P425" s="149" t="str">
        <f t="shared" si="51"/>
        <v>ข้อมูลไม่ถูกต้อง</v>
      </c>
      <c r="Q425" s="149" t="str">
        <f t="shared" si="52"/>
        <v>ข้อมูลไม่ถูกต้อง</v>
      </c>
      <c r="R425" s="149" t="str">
        <f t="shared" si="53"/>
        <v>ข้อมูลไม่ถูกต้อง</v>
      </c>
      <c r="S425" s="149" t="str">
        <f>IF(ISNUMBER(R425),
IF(H$2=ตัวเลือก!A$30,"ยังไม่บันทึกข้อมูล",R425*0.27),"ข้อมูลไม่ถูกต้อง")</f>
        <v>ข้อมูลไม่ถูกต้อง</v>
      </c>
      <c r="T425" s="149" t="str">
        <f t="shared" si="54"/>
        <v>ข้อมูลไม่ถูกต้อง</v>
      </c>
      <c r="U425" s="149" t="str">
        <f>IF(ISNUMBER(R425),
IF(H$2=ตัวเลือก!A$30,"ยังไม่บันทึกข้อมูล",R425*0.47),"ข้อมูลไม่ถูกต้อง")</f>
        <v>ข้อมูลไม่ถูกต้อง</v>
      </c>
      <c r="V425" s="149" t="str">
        <f>IF(ISNUMBER(S425),
IF(H$2=ตัวเลือก!A$30,"ยังไม่บันทึกข้อมูล",S425*0.47),"ข้อมูลไม่ถูกต้อง")</f>
        <v>ข้อมูลไม่ถูกต้อง</v>
      </c>
      <c r="W425" s="149" t="str">
        <f t="shared" si="55"/>
        <v>ข้อมูลไม่ถูกต้อง</v>
      </c>
      <c r="X425" s="148" t="str">
        <f t="shared" si="56"/>
        <v>ข้อมูลไม่ถูกต้อง</v>
      </c>
      <c r="Y425" s="38"/>
      <c r="Z425" s="38"/>
      <c r="AA425" s="38"/>
    </row>
    <row r="426" spans="1:27" ht="24" customHeight="1" x14ac:dyDescent="0.45">
      <c r="A426" s="289">
        <v>421</v>
      </c>
      <c r="B426" s="289"/>
      <c r="C426" s="289"/>
      <c r="D426" s="289"/>
      <c r="E426" s="289"/>
      <c r="F426" s="293"/>
      <c r="G426" s="293"/>
      <c r="H426" s="291"/>
      <c r="I426" s="289"/>
      <c r="J426" s="292" t="str">
        <f t="shared" si="57"/>
        <v>รอข้อมูลคอลัมน์ H</v>
      </c>
      <c r="K426" s="291"/>
      <c r="L426" s="291"/>
      <c r="M426" s="291"/>
      <c r="N426" s="196" t="str" cm="1">
        <f t="array" ref="N426">IF(AND(K426:M426=""),"ยังไม่บันทึกข้อมูล",
IF(M426&lt;&gt;"",
IF(M426&gt;=1.3,M426,"เป็นไม้พุ่ม"),
IF(K426+L426&gt;=1.3,K426+L426,"เป็นไม้พุ่ม")))</f>
        <v>ยังไม่บันทึกข้อมูล</v>
      </c>
      <c r="O426" s="149" t="str">
        <f t="shared" si="50"/>
        <v>ข้อมูลไม่ถูกต้อง</v>
      </c>
      <c r="P426" s="149" t="str">
        <f t="shared" si="51"/>
        <v>ข้อมูลไม่ถูกต้อง</v>
      </c>
      <c r="Q426" s="149" t="str">
        <f t="shared" si="52"/>
        <v>ข้อมูลไม่ถูกต้อง</v>
      </c>
      <c r="R426" s="149" t="str">
        <f t="shared" si="53"/>
        <v>ข้อมูลไม่ถูกต้อง</v>
      </c>
      <c r="S426" s="149" t="str">
        <f>IF(ISNUMBER(R426),
IF(H$2=ตัวเลือก!A$30,"ยังไม่บันทึกข้อมูล",R426*0.27),"ข้อมูลไม่ถูกต้อง")</f>
        <v>ข้อมูลไม่ถูกต้อง</v>
      </c>
      <c r="T426" s="149" t="str">
        <f t="shared" si="54"/>
        <v>ข้อมูลไม่ถูกต้อง</v>
      </c>
      <c r="U426" s="149" t="str">
        <f>IF(ISNUMBER(R426),
IF(H$2=ตัวเลือก!A$30,"ยังไม่บันทึกข้อมูล",R426*0.47),"ข้อมูลไม่ถูกต้อง")</f>
        <v>ข้อมูลไม่ถูกต้อง</v>
      </c>
      <c r="V426" s="149" t="str">
        <f>IF(ISNUMBER(S426),
IF(H$2=ตัวเลือก!A$30,"ยังไม่บันทึกข้อมูล",S426*0.47),"ข้อมูลไม่ถูกต้อง")</f>
        <v>ข้อมูลไม่ถูกต้อง</v>
      </c>
      <c r="W426" s="149" t="str">
        <f t="shared" si="55"/>
        <v>ข้อมูลไม่ถูกต้อง</v>
      </c>
      <c r="X426" s="148" t="str">
        <f t="shared" si="56"/>
        <v>ข้อมูลไม่ถูกต้อง</v>
      </c>
      <c r="Y426" s="38"/>
      <c r="Z426" s="38"/>
      <c r="AA426" s="38"/>
    </row>
    <row r="427" spans="1:27" ht="24" customHeight="1" x14ac:dyDescent="0.45">
      <c r="A427" s="289">
        <v>422</v>
      </c>
      <c r="B427" s="289"/>
      <c r="C427" s="289"/>
      <c r="D427" s="289"/>
      <c r="E427" s="289"/>
      <c r="F427" s="293"/>
      <c r="G427" s="293"/>
      <c r="H427" s="291"/>
      <c r="I427" s="289"/>
      <c r="J427" s="292" t="str">
        <f t="shared" si="57"/>
        <v>รอข้อมูลคอลัมน์ H</v>
      </c>
      <c r="K427" s="291"/>
      <c r="L427" s="291"/>
      <c r="M427" s="291"/>
      <c r="N427" s="196" t="str" cm="1">
        <f t="array" ref="N427">IF(AND(K427:M427=""),"ยังไม่บันทึกข้อมูล",
IF(M427&lt;&gt;"",
IF(M427&gt;=1.3,M427,"เป็นไม้พุ่ม"),
IF(K427+L427&gt;=1.3,K427+L427,"เป็นไม้พุ่ม")))</f>
        <v>ยังไม่บันทึกข้อมูล</v>
      </c>
      <c r="O427" s="149" t="str">
        <f t="shared" si="50"/>
        <v>ข้อมูลไม่ถูกต้อง</v>
      </c>
      <c r="P427" s="149" t="str">
        <f t="shared" si="51"/>
        <v>ข้อมูลไม่ถูกต้อง</v>
      </c>
      <c r="Q427" s="149" t="str">
        <f t="shared" si="52"/>
        <v>ข้อมูลไม่ถูกต้อง</v>
      </c>
      <c r="R427" s="149" t="str">
        <f t="shared" si="53"/>
        <v>ข้อมูลไม่ถูกต้อง</v>
      </c>
      <c r="S427" s="149" t="str">
        <f>IF(ISNUMBER(R427),
IF(H$2=ตัวเลือก!A$30,"ยังไม่บันทึกข้อมูล",R427*0.27),"ข้อมูลไม่ถูกต้อง")</f>
        <v>ข้อมูลไม่ถูกต้อง</v>
      </c>
      <c r="T427" s="149" t="str">
        <f t="shared" si="54"/>
        <v>ข้อมูลไม่ถูกต้อง</v>
      </c>
      <c r="U427" s="149" t="str">
        <f>IF(ISNUMBER(R427),
IF(H$2=ตัวเลือก!A$30,"ยังไม่บันทึกข้อมูล",R427*0.47),"ข้อมูลไม่ถูกต้อง")</f>
        <v>ข้อมูลไม่ถูกต้อง</v>
      </c>
      <c r="V427" s="149" t="str">
        <f>IF(ISNUMBER(S427),
IF(H$2=ตัวเลือก!A$30,"ยังไม่บันทึกข้อมูล",S427*0.47),"ข้อมูลไม่ถูกต้อง")</f>
        <v>ข้อมูลไม่ถูกต้อง</v>
      </c>
      <c r="W427" s="149" t="str">
        <f t="shared" si="55"/>
        <v>ข้อมูลไม่ถูกต้อง</v>
      </c>
      <c r="X427" s="148" t="str">
        <f t="shared" si="56"/>
        <v>ข้อมูลไม่ถูกต้อง</v>
      </c>
      <c r="Y427" s="38"/>
      <c r="Z427" s="38"/>
      <c r="AA427" s="38"/>
    </row>
    <row r="428" spans="1:27" ht="24" customHeight="1" x14ac:dyDescent="0.45">
      <c r="A428" s="289">
        <v>423</v>
      </c>
      <c r="B428" s="289"/>
      <c r="C428" s="289"/>
      <c r="D428" s="289"/>
      <c r="E428" s="289"/>
      <c r="F428" s="293"/>
      <c r="G428" s="293"/>
      <c r="H428" s="291"/>
      <c r="I428" s="289"/>
      <c r="J428" s="292" t="str">
        <f t="shared" si="57"/>
        <v>รอข้อมูลคอลัมน์ H</v>
      </c>
      <c r="K428" s="291"/>
      <c r="L428" s="291"/>
      <c r="M428" s="291"/>
      <c r="N428" s="196" t="str" cm="1">
        <f t="array" ref="N428">IF(AND(K428:M428=""),"ยังไม่บันทึกข้อมูล",
IF(M428&lt;&gt;"",
IF(M428&gt;=1.3,M428,"เป็นไม้พุ่ม"),
IF(K428+L428&gt;=1.3,K428+L428,"เป็นไม้พุ่ม")))</f>
        <v>ยังไม่บันทึกข้อมูล</v>
      </c>
      <c r="O428" s="149" t="str">
        <f t="shared" si="50"/>
        <v>ข้อมูลไม่ถูกต้อง</v>
      </c>
      <c r="P428" s="149" t="str">
        <f t="shared" si="51"/>
        <v>ข้อมูลไม่ถูกต้อง</v>
      </c>
      <c r="Q428" s="149" t="str">
        <f t="shared" si="52"/>
        <v>ข้อมูลไม่ถูกต้อง</v>
      </c>
      <c r="R428" s="149" t="str">
        <f t="shared" si="53"/>
        <v>ข้อมูลไม่ถูกต้อง</v>
      </c>
      <c r="S428" s="149" t="str">
        <f>IF(ISNUMBER(R428),
IF(H$2=ตัวเลือก!A$30,"ยังไม่บันทึกข้อมูล",R428*0.27),"ข้อมูลไม่ถูกต้อง")</f>
        <v>ข้อมูลไม่ถูกต้อง</v>
      </c>
      <c r="T428" s="149" t="str">
        <f t="shared" si="54"/>
        <v>ข้อมูลไม่ถูกต้อง</v>
      </c>
      <c r="U428" s="149" t="str">
        <f>IF(ISNUMBER(R428),
IF(H$2=ตัวเลือก!A$30,"ยังไม่บันทึกข้อมูล",R428*0.47),"ข้อมูลไม่ถูกต้อง")</f>
        <v>ข้อมูลไม่ถูกต้อง</v>
      </c>
      <c r="V428" s="149" t="str">
        <f>IF(ISNUMBER(S428),
IF(H$2=ตัวเลือก!A$30,"ยังไม่บันทึกข้อมูล",S428*0.47),"ข้อมูลไม่ถูกต้อง")</f>
        <v>ข้อมูลไม่ถูกต้อง</v>
      </c>
      <c r="W428" s="149" t="str">
        <f t="shared" si="55"/>
        <v>ข้อมูลไม่ถูกต้อง</v>
      </c>
      <c r="X428" s="148" t="str">
        <f t="shared" si="56"/>
        <v>ข้อมูลไม่ถูกต้อง</v>
      </c>
      <c r="Y428" s="38"/>
      <c r="Z428" s="38"/>
      <c r="AA428" s="38"/>
    </row>
    <row r="429" spans="1:27" ht="24" customHeight="1" x14ac:dyDescent="0.45">
      <c r="A429" s="289">
        <v>424</v>
      </c>
      <c r="B429" s="289"/>
      <c r="C429" s="289"/>
      <c r="D429" s="289"/>
      <c r="E429" s="289"/>
      <c r="F429" s="293"/>
      <c r="G429" s="293"/>
      <c r="H429" s="291"/>
      <c r="I429" s="289"/>
      <c r="J429" s="292" t="str">
        <f t="shared" si="57"/>
        <v>รอข้อมูลคอลัมน์ H</v>
      </c>
      <c r="K429" s="291"/>
      <c r="L429" s="291"/>
      <c r="M429" s="291"/>
      <c r="N429" s="196" t="str" cm="1">
        <f t="array" ref="N429">IF(AND(K429:M429=""),"ยังไม่บันทึกข้อมูล",
IF(M429&lt;&gt;"",
IF(M429&gt;=1.3,M429,"เป็นไม้พุ่ม"),
IF(K429+L429&gt;=1.3,K429+L429,"เป็นไม้พุ่ม")))</f>
        <v>ยังไม่บันทึกข้อมูล</v>
      </c>
      <c r="O429" s="149" t="str">
        <f t="shared" si="50"/>
        <v>ข้อมูลไม่ถูกต้อง</v>
      </c>
      <c r="P429" s="149" t="str">
        <f t="shared" si="51"/>
        <v>ข้อมูลไม่ถูกต้อง</v>
      </c>
      <c r="Q429" s="149" t="str">
        <f t="shared" si="52"/>
        <v>ข้อมูลไม่ถูกต้อง</v>
      </c>
      <c r="R429" s="149" t="str">
        <f t="shared" si="53"/>
        <v>ข้อมูลไม่ถูกต้อง</v>
      </c>
      <c r="S429" s="149" t="str">
        <f>IF(ISNUMBER(R429),
IF(H$2=ตัวเลือก!A$30,"ยังไม่บันทึกข้อมูล",R429*0.27),"ข้อมูลไม่ถูกต้อง")</f>
        <v>ข้อมูลไม่ถูกต้อง</v>
      </c>
      <c r="T429" s="149" t="str">
        <f t="shared" si="54"/>
        <v>ข้อมูลไม่ถูกต้อง</v>
      </c>
      <c r="U429" s="149" t="str">
        <f>IF(ISNUMBER(R429),
IF(H$2=ตัวเลือก!A$30,"ยังไม่บันทึกข้อมูล",R429*0.47),"ข้อมูลไม่ถูกต้อง")</f>
        <v>ข้อมูลไม่ถูกต้อง</v>
      </c>
      <c r="V429" s="149" t="str">
        <f>IF(ISNUMBER(S429),
IF(H$2=ตัวเลือก!A$30,"ยังไม่บันทึกข้อมูล",S429*0.47),"ข้อมูลไม่ถูกต้อง")</f>
        <v>ข้อมูลไม่ถูกต้อง</v>
      </c>
      <c r="W429" s="149" t="str">
        <f t="shared" si="55"/>
        <v>ข้อมูลไม่ถูกต้อง</v>
      </c>
      <c r="X429" s="148" t="str">
        <f t="shared" si="56"/>
        <v>ข้อมูลไม่ถูกต้อง</v>
      </c>
      <c r="Y429" s="38"/>
      <c r="Z429" s="38"/>
      <c r="AA429" s="38"/>
    </row>
    <row r="430" spans="1:27" ht="24" customHeight="1" x14ac:dyDescent="0.45">
      <c r="A430" s="289">
        <v>425</v>
      </c>
      <c r="B430" s="289"/>
      <c r="C430" s="289"/>
      <c r="D430" s="289"/>
      <c r="E430" s="289"/>
      <c r="F430" s="293"/>
      <c r="G430" s="293"/>
      <c r="H430" s="291"/>
      <c r="I430" s="289"/>
      <c r="J430" s="292" t="str">
        <f t="shared" si="57"/>
        <v>รอข้อมูลคอลัมน์ H</v>
      </c>
      <c r="K430" s="291"/>
      <c r="L430" s="291"/>
      <c r="M430" s="291"/>
      <c r="N430" s="196" t="str" cm="1">
        <f t="array" ref="N430">IF(AND(K430:M430=""),"ยังไม่บันทึกข้อมูล",
IF(M430&lt;&gt;"",
IF(M430&gt;=1.3,M430,"เป็นไม้พุ่ม"),
IF(K430+L430&gt;=1.3,K430+L430,"เป็นไม้พุ่ม")))</f>
        <v>ยังไม่บันทึกข้อมูล</v>
      </c>
      <c r="O430" s="149" t="str">
        <f t="shared" si="50"/>
        <v>ข้อมูลไม่ถูกต้อง</v>
      </c>
      <c r="P430" s="149" t="str">
        <f t="shared" si="51"/>
        <v>ข้อมูลไม่ถูกต้อง</v>
      </c>
      <c r="Q430" s="149" t="str">
        <f t="shared" si="52"/>
        <v>ข้อมูลไม่ถูกต้อง</v>
      </c>
      <c r="R430" s="149" t="str">
        <f t="shared" si="53"/>
        <v>ข้อมูลไม่ถูกต้อง</v>
      </c>
      <c r="S430" s="149" t="str">
        <f>IF(ISNUMBER(R430),
IF(H$2=ตัวเลือก!A$30,"ยังไม่บันทึกข้อมูล",R430*0.27),"ข้อมูลไม่ถูกต้อง")</f>
        <v>ข้อมูลไม่ถูกต้อง</v>
      </c>
      <c r="T430" s="149" t="str">
        <f t="shared" si="54"/>
        <v>ข้อมูลไม่ถูกต้อง</v>
      </c>
      <c r="U430" s="149" t="str">
        <f>IF(ISNUMBER(R430),
IF(H$2=ตัวเลือก!A$30,"ยังไม่บันทึกข้อมูล",R430*0.47),"ข้อมูลไม่ถูกต้อง")</f>
        <v>ข้อมูลไม่ถูกต้อง</v>
      </c>
      <c r="V430" s="149" t="str">
        <f>IF(ISNUMBER(S430),
IF(H$2=ตัวเลือก!A$30,"ยังไม่บันทึกข้อมูล",S430*0.47),"ข้อมูลไม่ถูกต้อง")</f>
        <v>ข้อมูลไม่ถูกต้อง</v>
      </c>
      <c r="W430" s="149" t="str">
        <f t="shared" si="55"/>
        <v>ข้อมูลไม่ถูกต้อง</v>
      </c>
      <c r="X430" s="148" t="str">
        <f t="shared" si="56"/>
        <v>ข้อมูลไม่ถูกต้อง</v>
      </c>
      <c r="Y430" s="38"/>
      <c r="Z430" s="38"/>
      <c r="AA430" s="38"/>
    </row>
    <row r="431" spans="1:27" ht="24" customHeight="1" x14ac:dyDescent="0.45">
      <c r="A431" s="289">
        <v>426</v>
      </c>
      <c r="B431" s="289"/>
      <c r="C431" s="289"/>
      <c r="D431" s="289"/>
      <c r="E431" s="289"/>
      <c r="F431" s="293"/>
      <c r="G431" s="293"/>
      <c r="H431" s="291"/>
      <c r="I431" s="289"/>
      <c r="J431" s="292" t="str">
        <f t="shared" si="57"/>
        <v>รอข้อมูลคอลัมน์ H</v>
      </c>
      <c r="K431" s="291"/>
      <c r="L431" s="291"/>
      <c r="M431" s="291"/>
      <c r="N431" s="196" t="str" cm="1">
        <f t="array" ref="N431">IF(AND(K431:M431=""),"ยังไม่บันทึกข้อมูล",
IF(M431&lt;&gt;"",
IF(M431&gt;=1.3,M431,"เป็นไม้พุ่ม"),
IF(K431+L431&gt;=1.3,K431+L431,"เป็นไม้พุ่ม")))</f>
        <v>ยังไม่บันทึกข้อมูล</v>
      </c>
      <c r="O431" s="149" t="str">
        <f t="shared" si="50"/>
        <v>ข้อมูลไม่ถูกต้อง</v>
      </c>
      <c r="P431" s="149" t="str">
        <f t="shared" si="51"/>
        <v>ข้อมูลไม่ถูกต้อง</v>
      </c>
      <c r="Q431" s="149" t="str">
        <f t="shared" si="52"/>
        <v>ข้อมูลไม่ถูกต้อง</v>
      </c>
      <c r="R431" s="149" t="str">
        <f t="shared" si="53"/>
        <v>ข้อมูลไม่ถูกต้อง</v>
      </c>
      <c r="S431" s="149" t="str">
        <f>IF(ISNUMBER(R431),
IF(H$2=ตัวเลือก!A$30,"ยังไม่บันทึกข้อมูล",R431*0.27),"ข้อมูลไม่ถูกต้อง")</f>
        <v>ข้อมูลไม่ถูกต้อง</v>
      </c>
      <c r="T431" s="149" t="str">
        <f t="shared" si="54"/>
        <v>ข้อมูลไม่ถูกต้อง</v>
      </c>
      <c r="U431" s="149" t="str">
        <f>IF(ISNUMBER(R431),
IF(H$2=ตัวเลือก!A$30,"ยังไม่บันทึกข้อมูล",R431*0.47),"ข้อมูลไม่ถูกต้อง")</f>
        <v>ข้อมูลไม่ถูกต้อง</v>
      </c>
      <c r="V431" s="149" t="str">
        <f>IF(ISNUMBER(S431),
IF(H$2=ตัวเลือก!A$30,"ยังไม่บันทึกข้อมูล",S431*0.47),"ข้อมูลไม่ถูกต้อง")</f>
        <v>ข้อมูลไม่ถูกต้อง</v>
      </c>
      <c r="W431" s="149" t="str">
        <f t="shared" si="55"/>
        <v>ข้อมูลไม่ถูกต้อง</v>
      </c>
      <c r="X431" s="148" t="str">
        <f t="shared" si="56"/>
        <v>ข้อมูลไม่ถูกต้อง</v>
      </c>
      <c r="Y431" s="38"/>
      <c r="Z431" s="38"/>
      <c r="AA431" s="38"/>
    </row>
    <row r="432" spans="1:27" ht="24" customHeight="1" x14ac:dyDescent="0.45">
      <c r="A432" s="289">
        <v>427</v>
      </c>
      <c r="B432" s="289"/>
      <c r="C432" s="289"/>
      <c r="D432" s="289"/>
      <c r="E432" s="289"/>
      <c r="F432" s="293"/>
      <c r="G432" s="293"/>
      <c r="H432" s="291"/>
      <c r="I432" s="289"/>
      <c r="J432" s="292" t="str">
        <f t="shared" si="57"/>
        <v>รอข้อมูลคอลัมน์ H</v>
      </c>
      <c r="K432" s="291"/>
      <c r="L432" s="291"/>
      <c r="M432" s="291"/>
      <c r="N432" s="196" t="str" cm="1">
        <f t="array" ref="N432">IF(AND(K432:M432=""),"ยังไม่บันทึกข้อมูล",
IF(M432&lt;&gt;"",
IF(M432&gt;=1.3,M432,"เป็นไม้พุ่ม"),
IF(K432+L432&gt;=1.3,K432+L432,"เป็นไม้พุ่ม")))</f>
        <v>ยังไม่บันทึกข้อมูล</v>
      </c>
      <c r="O432" s="149" t="str">
        <f t="shared" si="50"/>
        <v>ข้อมูลไม่ถูกต้อง</v>
      </c>
      <c r="P432" s="149" t="str">
        <f t="shared" si="51"/>
        <v>ข้อมูลไม่ถูกต้อง</v>
      </c>
      <c r="Q432" s="149" t="str">
        <f t="shared" si="52"/>
        <v>ข้อมูลไม่ถูกต้อง</v>
      </c>
      <c r="R432" s="149" t="str">
        <f t="shared" si="53"/>
        <v>ข้อมูลไม่ถูกต้อง</v>
      </c>
      <c r="S432" s="149" t="str">
        <f>IF(ISNUMBER(R432),
IF(H$2=ตัวเลือก!A$30,"ยังไม่บันทึกข้อมูล",R432*0.27),"ข้อมูลไม่ถูกต้อง")</f>
        <v>ข้อมูลไม่ถูกต้อง</v>
      </c>
      <c r="T432" s="149" t="str">
        <f t="shared" si="54"/>
        <v>ข้อมูลไม่ถูกต้อง</v>
      </c>
      <c r="U432" s="149" t="str">
        <f>IF(ISNUMBER(R432),
IF(H$2=ตัวเลือก!A$30,"ยังไม่บันทึกข้อมูล",R432*0.47),"ข้อมูลไม่ถูกต้อง")</f>
        <v>ข้อมูลไม่ถูกต้อง</v>
      </c>
      <c r="V432" s="149" t="str">
        <f>IF(ISNUMBER(S432),
IF(H$2=ตัวเลือก!A$30,"ยังไม่บันทึกข้อมูล",S432*0.47),"ข้อมูลไม่ถูกต้อง")</f>
        <v>ข้อมูลไม่ถูกต้อง</v>
      </c>
      <c r="W432" s="149" t="str">
        <f t="shared" si="55"/>
        <v>ข้อมูลไม่ถูกต้อง</v>
      </c>
      <c r="X432" s="148" t="str">
        <f t="shared" si="56"/>
        <v>ข้อมูลไม่ถูกต้อง</v>
      </c>
      <c r="Y432" s="38"/>
      <c r="Z432" s="38"/>
      <c r="AA432" s="38"/>
    </row>
    <row r="433" spans="1:27" ht="24" customHeight="1" x14ac:dyDescent="0.45">
      <c r="A433" s="289">
        <v>428</v>
      </c>
      <c r="B433" s="289"/>
      <c r="C433" s="289"/>
      <c r="D433" s="289"/>
      <c r="E433" s="289"/>
      <c r="F433" s="293"/>
      <c r="G433" s="293"/>
      <c r="H433" s="291"/>
      <c r="I433" s="289"/>
      <c r="J433" s="292" t="str">
        <f t="shared" si="57"/>
        <v>รอข้อมูลคอลัมน์ H</v>
      </c>
      <c r="K433" s="291"/>
      <c r="L433" s="291"/>
      <c r="M433" s="291"/>
      <c r="N433" s="196" t="str" cm="1">
        <f t="array" ref="N433">IF(AND(K433:M433=""),"ยังไม่บันทึกข้อมูล",
IF(M433&lt;&gt;"",
IF(M433&gt;=1.3,M433,"เป็นไม้พุ่ม"),
IF(K433+L433&gt;=1.3,K433+L433,"เป็นไม้พุ่ม")))</f>
        <v>ยังไม่บันทึกข้อมูล</v>
      </c>
      <c r="O433" s="149" t="str">
        <f t="shared" si="50"/>
        <v>ข้อมูลไม่ถูกต้อง</v>
      </c>
      <c r="P433" s="149" t="str">
        <f t="shared" si="51"/>
        <v>ข้อมูลไม่ถูกต้อง</v>
      </c>
      <c r="Q433" s="149" t="str">
        <f t="shared" si="52"/>
        <v>ข้อมูลไม่ถูกต้อง</v>
      </c>
      <c r="R433" s="149" t="str">
        <f t="shared" si="53"/>
        <v>ข้อมูลไม่ถูกต้อง</v>
      </c>
      <c r="S433" s="149" t="str">
        <f>IF(ISNUMBER(R433),
IF(H$2=ตัวเลือก!A$30,"ยังไม่บันทึกข้อมูล",R433*0.27),"ข้อมูลไม่ถูกต้อง")</f>
        <v>ข้อมูลไม่ถูกต้อง</v>
      </c>
      <c r="T433" s="149" t="str">
        <f t="shared" si="54"/>
        <v>ข้อมูลไม่ถูกต้อง</v>
      </c>
      <c r="U433" s="149" t="str">
        <f>IF(ISNUMBER(R433),
IF(H$2=ตัวเลือก!A$30,"ยังไม่บันทึกข้อมูล",R433*0.47),"ข้อมูลไม่ถูกต้อง")</f>
        <v>ข้อมูลไม่ถูกต้อง</v>
      </c>
      <c r="V433" s="149" t="str">
        <f>IF(ISNUMBER(S433),
IF(H$2=ตัวเลือก!A$30,"ยังไม่บันทึกข้อมูล",S433*0.47),"ข้อมูลไม่ถูกต้อง")</f>
        <v>ข้อมูลไม่ถูกต้อง</v>
      </c>
      <c r="W433" s="149" t="str">
        <f t="shared" si="55"/>
        <v>ข้อมูลไม่ถูกต้อง</v>
      </c>
      <c r="X433" s="148" t="str">
        <f t="shared" si="56"/>
        <v>ข้อมูลไม่ถูกต้อง</v>
      </c>
      <c r="Y433" s="38"/>
      <c r="Z433" s="38"/>
      <c r="AA433" s="38"/>
    </row>
    <row r="434" spans="1:27" ht="24" customHeight="1" x14ac:dyDescent="0.45">
      <c r="A434" s="289">
        <v>429</v>
      </c>
      <c r="B434" s="289"/>
      <c r="C434" s="289"/>
      <c r="D434" s="289"/>
      <c r="E434" s="289"/>
      <c r="F434" s="293"/>
      <c r="G434" s="293"/>
      <c r="H434" s="291"/>
      <c r="I434" s="289"/>
      <c r="J434" s="292" t="str">
        <f t="shared" si="57"/>
        <v>รอข้อมูลคอลัมน์ H</v>
      </c>
      <c r="K434" s="291"/>
      <c r="L434" s="291"/>
      <c r="M434" s="291"/>
      <c r="N434" s="196" t="str" cm="1">
        <f t="array" ref="N434">IF(AND(K434:M434=""),"ยังไม่บันทึกข้อมูล",
IF(M434&lt;&gt;"",
IF(M434&gt;=1.3,M434,"เป็นไม้พุ่ม"),
IF(K434+L434&gt;=1.3,K434+L434,"เป็นไม้พุ่ม")))</f>
        <v>ยังไม่บันทึกข้อมูล</v>
      </c>
      <c r="O434" s="149" t="str">
        <f t="shared" si="50"/>
        <v>ข้อมูลไม่ถูกต้อง</v>
      </c>
      <c r="P434" s="149" t="str">
        <f t="shared" si="51"/>
        <v>ข้อมูลไม่ถูกต้อง</v>
      </c>
      <c r="Q434" s="149" t="str">
        <f t="shared" si="52"/>
        <v>ข้อมูลไม่ถูกต้อง</v>
      </c>
      <c r="R434" s="149" t="str">
        <f t="shared" si="53"/>
        <v>ข้อมูลไม่ถูกต้อง</v>
      </c>
      <c r="S434" s="149" t="str">
        <f>IF(ISNUMBER(R434),
IF(H$2=ตัวเลือก!A$30,"ยังไม่บันทึกข้อมูล",R434*0.27),"ข้อมูลไม่ถูกต้อง")</f>
        <v>ข้อมูลไม่ถูกต้อง</v>
      </c>
      <c r="T434" s="149" t="str">
        <f t="shared" si="54"/>
        <v>ข้อมูลไม่ถูกต้อง</v>
      </c>
      <c r="U434" s="149" t="str">
        <f>IF(ISNUMBER(R434),
IF(H$2=ตัวเลือก!A$30,"ยังไม่บันทึกข้อมูล",R434*0.47),"ข้อมูลไม่ถูกต้อง")</f>
        <v>ข้อมูลไม่ถูกต้อง</v>
      </c>
      <c r="V434" s="149" t="str">
        <f>IF(ISNUMBER(S434),
IF(H$2=ตัวเลือก!A$30,"ยังไม่บันทึกข้อมูล",S434*0.47),"ข้อมูลไม่ถูกต้อง")</f>
        <v>ข้อมูลไม่ถูกต้อง</v>
      </c>
      <c r="W434" s="149" t="str">
        <f t="shared" si="55"/>
        <v>ข้อมูลไม่ถูกต้อง</v>
      </c>
      <c r="X434" s="148" t="str">
        <f t="shared" si="56"/>
        <v>ข้อมูลไม่ถูกต้อง</v>
      </c>
      <c r="Y434" s="38"/>
      <c r="Z434" s="38"/>
      <c r="AA434" s="38"/>
    </row>
    <row r="435" spans="1:27" ht="24" customHeight="1" x14ac:dyDescent="0.45">
      <c r="A435" s="289">
        <v>430</v>
      </c>
      <c r="B435" s="289"/>
      <c r="C435" s="289"/>
      <c r="D435" s="289"/>
      <c r="E435" s="289"/>
      <c r="F435" s="293"/>
      <c r="G435" s="293"/>
      <c r="H435" s="291"/>
      <c r="I435" s="289"/>
      <c r="J435" s="292" t="str">
        <f t="shared" si="57"/>
        <v>รอข้อมูลคอลัมน์ H</v>
      </c>
      <c r="K435" s="291"/>
      <c r="L435" s="291"/>
      <c r="M435" s="291"/>
      <c r="N435" s="196" t="str" cm="1">
        <f t="array" ref="N435">IF(AND(K435:M435=""),"ยังไม่บันทึกข้อมูล",
IF(M435&lt;&gt;"",
IF(M435&gt;=1.3,M435,"เป็นไม้พุ่ม"),
IF(K435+L435&gt;=1.3,K435+L435,"เป็นไม้พุ่ม")))</f>
        <v>ยังไม่บันทึกข้อมูล</v>
      </c>
      <c r="O435" s="149" t="str">
        <f t="shared" si="50"/>
        <v>ข้อมูลไม่ถูกต้อง</v>
      </c>
      <c r="P435" s="149" t="str">
        <f t="shared" si="51"/>
        <v>ข้อมูลไม่ถูกต้อง</v>
      </c>
      <c r="Q435" s="149" t="str">
        <f t="shared" si="52"/>
        <v>ข้อมูลไม่ถูกต้อง</v>
      </c>
      <c r="R435" s="149" t="str">
        <f t="shared" si="53"/>
        <v>ข้อมูลไม่ถูกต้อง</v>
      </c>
      <c r="S435" s="149" t="str">
        <f>IF(ISNUMBER(R435),
IF(H$2=ตัวเลือก!A$30,"ยังไม่บันทึกข้อมูล",R435*0.27),"ข้อมูลไม่ถูกต้อง")</f>
        <v>ข้อมูลไม่ถูกต้อง</v>
      </c>
      <c r="T435" s="149" t="str">
        <f t="shared" si="54"/>
        <v>ข้อมูลไม่ถูกต้อง</v>
      </c>
      <c r="U435" s="149" t="str">
        <f>IF(ISNUMBER(R435),
IF(H$2=ตัวเลือก!A$30,"ยังไม่บันทึกข้อมูล",R435*0.47),"ข้อมูลไม่ถูกต้อง")</f>
        <v>ข้อมูลไม่ถูกต้อง</v>
      </c>
      <c r="V435" s="149" t="str">
        <f>IF(ISNUMBER(S435),
IF(H$2=ตัวเลือก!A$30,"ยังไม่บันทึกข้อมูล",S435*0.47),"ข้อมูลไม่ถูกต้อง")</f>
        <v>ข้อมูลไม่ถูกต้อง</v>
      </c>
      <c r="W435" s="149" t="str">
        <f t="shared" si="55"/>
        <v>ข้อมูลไม่ถูกต้อง</v>
      </c>
      <c r="X435" s="148" t="str">
        <f t="shared" si="56"/>
        <v>ข้อมูลไม่ถูกต้อง</v>
      </c>
      <c r="Y435" s="38"/>
      <c r="Z435" s="38"/>
      <c r="AA435" s="38"/>
    </row>
    <row r="436" spans="1:27" ht="24" customHeight="1" x14ac:dyDescent="0.45">
      <c r="A436" s="289">
        <v>431</v>
      </c>
      <c r="B436" s="289"/>
      <c r="C436" s="289"/>
      <c r="D436" s="289"/>
      <c r="E436" s="289"/>
      <c r="F436" s="293"/>
      <c r="G436" s="293"/>
      <c r="H436" s="291"/>
      <c r="I436" s="289"/>
      <c r="J436" s="292" t="str">
        <f t="shared" si="57"/>
        <v>รอข้อมูลคอลัมน์ H</v>
      </c>
      <c r="K436" s="291"/>
      <c r="L436" s="291"/>
      <c r="M436" s="291"/>
      <c r="N436" s="196" t="str" cm="1">
        <f t="array" ref="N436">IF(AND(K436:M436=""),"ยังไม่บันทึกข้อมูล",
IF(M436&lt;&gt;"",
IF(M436&gt;=1.3,M436,"เป็นไม้พุ่ม"),
IF(K436+L436&gt;=1.3,K436+L436,"เป็นไม้พุ่ม")))</f>
        <v>ยังไม่บันทึกข้อมูล</v>
      </c>
      <c r="O436" s="149" t="str">
        <f t="shared" si="50"/>
        <v>ข้อมูลไม่ถูกต้อง</v>
      </c>
      <c r="P436" s="149" t="str">
        <f t="shared" si="51"/>
        <v>ข้อมูลไม่ถูกต้อง</v>
      </c>
      <c r="Q436" s="149" t="str">
        <f t="shared" si="52"/>
        <v>ข้อมูลไม่ถูกต้อง</v>
      </c>
      <c r="R436" s="149" t="str">
        <f t="shared" si="53"/>
        <v>ข้อมูลไม่ถูกต้อง</v>
      </c>
      <c r="S436" s="149" t="str">
        <f>IF(ISNUMBER(R436),
IF(H$2=ตัวเลือก!A$30,"ยังไม่บันทึกข้อมูล",R436*0.27),"ข้อมูลไม่ถูกต้อง")</f>
        <v>ข้อมูลไม่ถูกต้อง</v>
      </c>
      <c r="T436" s="149" t="str">
        <f t="shared" si="54"/>
        <v>ข้อมูลไม่ถูกต้อง</v>
      </c>
      <c r="U436" s="149" t="str">
        <f>IF(ISNUMBER(R436),
IF(H$2=ตัวเลือก!A$30,"ยังไม่บันทึกข้อมูล",R436*0.47),"ข้อมูลไม่ถูกต้อง")</f>
        <v>ข้อมูลไม่ถูกต้อง</v>
      </c>
      <c r="V436" s="149" t="str">
        <f>IF(ISNUMBER(S436),
IF(H$2=ตัวเลือก!A$30,"ยังไม่บันทึกข้อมูล",S436*0.47),"ข้อมูลไม่ถูกต้อง")</f>
        <v>ข้อมูลไม่ถูกต้อง</v>
      </c>
      <c r="W436" s="149" t="str">
        <f t="shared" si="55"/>
        <v>ข้อมูลไม่ถูกต้อง</v>
      </c>
      <c r="X436" s="148" t="str">
        <f t="shared" si="56"/>
        <v>ข้อมูลไม่ถูกต้อง</v>
      </c>
      <c r="Y436" s="38"/>
      <c r="Z436" s="38"/>
      <c r="AA436" s="38"/>
    </row>
    <row r="437" spans="1:27" ht="24" customHeight="1" x14ac:dyDescent="0.45">
      <c r="A437" s="289">
        <v>432</v>
      </c>
      <c r="B437" s="289"/>
      <c r="C437" s="289"/>
      <c r="D437" s="289"/>
      <c r="E437" s="289"/>
      <c r="F437" s="293"/>
      <c r="G437" s="293"/>
      <c r="H437" s="291"/>
      <c r="I437" s="289"/>
      <c r="J437" s="292" t="str">
        <f t="shared" si="57"/>
        <v>รอข้อมูลคอลัมน์ H</v>
      </c>
      <c r="K437" s="291"/>
      <c r="L437" s="291"/>
      <c r="M437" s="291"/>
      <c r="N437" s="196" t="str" cm="1">
        <f t="array" ref="N437">IF(AND(K437:M437=""),"ยังไม่บันทึกข้อมูล",
IF(M437&lt;&gt;"",
IF(M437&gt;=1.3,M437,"เป็นไม้พุ่ม"),
IF(K437+L437&gt;=1.3,K437+L437,"เป็นไม้พุ่ม")))</f>
        <v>ยังไม่บันทึกข้อมูล</v>
      </c>
      <c r="O437" s="149" t="str">
        <f t="shared" si="50"/>
        <v>ข้อมูลไม่ถูกต้อง</v>
      </c>
      <c r="P437" s="149" t="str">
        <f t="shared" si="51"/>
        <v>ข้อมูลไม่ถูกต้อง</v>
      </c>
      <c r="Q437" s="149" t="str">
        <f t="shared" si="52"/>
        <v>ข้อมูลไม่ถูกต้อง</v>
      </c>
      <c r="R437" s="149" t="str">
        <f t="shared" si="53"/>
        <v>ข้อมูลไม่ถูกต้อง</v>
      </c>
      <c r="S437" s="149" t="str">
        <f>IF(ISNUMBER(R437),
IF(H$2=ตัวเลือก!A$30,"ยังไม่บันทึกข้อมูล",R437*0.27),"ข้อมูลไม่ถูกต้อง")</f>
        <v>ข้อมูลไม่ถูกต้อง</v>
      </c>
      <c r="T437" s="149" t="str">
        <f t="shared" si="54"/>
        <v>ข้อมูลไม่ถูกต้อง</v>
      </c>
      <c r="U437" s="149" t="str">
        <f>IF(ISNUMBER(R437),
IF(H$2=ตัวเลือก!A$30,"ยังไม่บันทึกข้อมูล",R437*0.47),"ข้อมูลไม่ถูกต้อง")</f>
        <v>ข้อมูลไม่ถูกต้อง</v>
      </c>
      <c r="V437" s="149" t="str">
        <f>IF(ISNUMBER(S437),
IF(H$2=ตัวเลือก!A$30,"ยังไม่บันทึกข้อมูล",S437*0.47),"ข้อมูลไม่ถูกต้อง")</f>
        <v>ข้อมูลไม่ถูกต้อง</v>
      </c>
      <c r="W437" s="149" t="str">
        <f t="shared" si="55"/>
        <v>ข้อมูลไม่ถูกต้อง</v>
      </c>
      <c r="X437" s="148" t="str">
        <f t="shared" si="56"/>
        <v>ข้อมูลไม่ถูกต้อง</v>
      </c>
      <c r="Y437" s="38"/>
      <c r="Z437" s="38"/>
      <c r="AA437" s="38"/>
    </row>
    <row r="438" spans="1:27" ht="24" customHeight="1" x14ac:dyDescent="0.45">
      <c r="A438" s="289">
        <v>433</v>
      </c>
      <c r="B438" s="289"/>
      <c r="C438" s="289"/>
      <c r="D438" s="289"/>
      <c r="E438" s="289"/>
      <c r="F438" s="293"/>
      <c r="G438" s="293"/>
      <c r="H438" s="291"/>
      <c r="I438" s="289"/>
      <c r="J438" s="292" t="str">
        <f t="shared" si="57"/>
        <v>รอข้อมูลคอลัมน์ H</v>
      </c>
      <c r="K438" s="291"/>
      <c r="L438" s="291"/>
      <c r="M438" s="291"/>
      <c r="N438" s="196" t="str" cm="1">
        <f t="array" ref="N438">IF(AND(K438:M438=""),"ยังไม่บันทึกข้อมูล",
IF(M438&lt;&gt;"",
IF(M438&gt;=1.3,M438,"เป็นไม้พุ่ม"),
IF(K438+L438&gt;=1.3,K438+L438,"เป็นไม้พุ่ม")))</f>
        <v>ยังไม่บันทึกข้อมูล</v>
      </c>
      <c r="O438" s="149" t="str">
        <f t="shared" si="50"/>
        <v>ข้อมูลไม่ถูกต้อง</v>
      </c>
      <c r="P438" s="149" t="str">
        <f t="shared" si="51"/>
        <v>ข้อมูลไม่ถูกต้อง</v>
      </c>
      <c r="Q438" s="149" t="str">
        <f t="shared" si="52"/>
        <v>ข้อมูลไม่ถูกต้อง</v>
      </c>
      <c r="R438" s="149" t="str">
        <f t="shared" si="53"/>
        <v>ข้อมูลไม่ถูกต้อง</v>
      </c>
      <c r="S438" s="149" t="str">
        <f>IF(ISNUMBER(R438),
IF(H$2=ตัวเลือก!A$30,"ยังไม่บันทึกข้อมูล",R438*0.27),"ข้อมูลไม่ถูกต้อง")</f>
        <v>ข้อมูลไม่ถูกต้อง</v>
      </c>
      <c r="T438" s="149" t="str">
        <f t="shared" si="54"/>
        <v>ข้อมูลไม่ถูกต้อง</v>
      </c>
      <c r="U438" s="149" t="str">
        <f>IF(ISNUMBER(R438),
IF(H$2=ตัวเลือก!A$30,"ยังไม่บันทึกข้อมูล",R438*0.47),"ข้อมูลไม่ถูกต้อง")</f>
        <v>ข้อมูลไม่ถูกต้อง</v>
      </c>
      <c r="V438" s="149" t="str">
        <f>IF(ISNUMBER(S438),
IF(H$2=ตัวเลือก!A$30,"ยังไม่บันทึกข้อมูล",S438*0.47),"ข้อมูลไม่ถูกต้อง")</f>
        <v>ข้อมูลไม่ถูกต้อง</v>
      </c>
      <c r="W438" s="149" t="str">
        <f t="shared" si="55"/>
        <v>ข้อมูลไม่ถูกต้อง</v>
      </c>
      <c r="X438" s="148" t="str">
        <f t="shared" si="56"/>
        <v>ข้อมูลไม่ถูกต้อง</v>
      </c>
      <c r="Y438" s="38"/>
      <c r="Z438" s="38"/>
      <c r="AA438" s="38"/>
    </row>
    <row r="439" spans="1:27" ht="24" customHeight="1" x14ac:dyDescent="0.45">
      <c r="A439" s="289">
        <v>434</v>
      </c>
      <c r="B439" s="289"/>
      <c r="C439" s="289"/>
      <c r="D439" s="289"/>
      <c r="E439" s="289"/>
      <c r="F439" s="293"/>
      <c r="G439" s="293"/>
      <c r="H439" s="291"/>
      <c r="I439" s="289"/>
      <c r="J439" s="292" t="str">
        <f t="shared" si="57"/>
        <v>รอข้อมูลคอลัมน์ H</v>
      </c>
      <c r="K439" s="291"/>
      <c r="L439" s="291"/>
      <c r="M439" s="291"/>
      <c r="N439" s="196" t="str" cm="1">
        <f t="array" ref="N439">IF(AND(K439:M439=""),"ยังไม่บันทึกข้อมูล",
IF(M439&lt;&gt;"",
IF(M439&gt;=1.3,M439,"เป็นไม้พุ่ม"),
IF(K439+L439&gt;=1.3,K439+L439,"เป็นไม้พุ่ม")))</f>
        <v>ยังไม่บันทึกข้อมูล</v>
      </c>
      <c r="O439" s="149" t="str">
        <f t="shared" si="50"/>
        <v>ข้อมูลไม่ถูกต้อง</v>
      </c>
      <c r="P439" s="149" t="str">
        <f t="shared" si="51"/>
        <v>ข้อมูลไม่ถูกต้อง</v>
      </c>
      <c r="Q439" s="149" t="str">
        <f t="shared" si="52"/>
        <v>ข้อมูลไม่ถูกต้อง</v>
      </c>
      <c r="R439" s="149" t="str">
        <f t="shared" si="53"/>
        <v>ข้อมูลไม่ถูกต้อง</v>
      </c>
      <c r="S439" s="149" t="str">
        <f>IF(ISNUMBER(R439),
IF(H$2=ตัวเลือก!A$30,"ยังไม่บันทึกข้อมูล",R439*0.27),"ข้อมูลไม่ถูกต้อง")</f>
        <v>ข้อมูลไม่ถูกต้อง</v>
      </c>
      <c r="T439" s="149" t="str">
        <f t="shared" si="54"/>
        <v>ข้อมูลไม่ถูกต้อง</v>
      </c>
      <c r="U439" s="149" t="str">
        <f>IF(ISNUMBER(R439),
IF(H$2=ตัวเลือก!A$30,"ยังไม่บันทึกข้อมูล",R439*0.47),"ข้อมูลไม่ถูกต้อง")</f>
        <v>ข้อมูลไม่ถูกต้อง</v>
      </c>
      <c r="V439" s="149" t="str">
        <f>IF(ISNUMBER(S439),
IF(H$2=ตัวเลือก!A$30,"ยังไม่บันทึกข้อมูล",S439*0.47),"ข้อมูลไม่ถูกต้อง")</f>
        <v>ข้อมูลไม่ถูกต้อง</v>
      </c>
      <c r="W439" s="149" t="str">
        <f t="shared" si="55"/>
        <v>ข้อมูลไม่ถูกต้อง</v>
      </c>
      <c r="X439" s="148" t="str">
        <f t="shared" si="56"/>
        <v>ข้อมูลไม่ถูกต้อง</v>
      </c>
      <c r="Y439" s="38"/>
      <c r="Z439" s="38"/>
      <c r="AA439" s="38"/>
    </row>
    <row r="440" spans="1:27" ht="24" customHeight="1" x14ac:dyDescent="0.45">
      <c r="A440" s="289">
        <v>435</v>
      </c>
      <c r="B440" s="289"/>
      <c r="C440" s="289"/>
      <c r="D440" s="289"/>
      <c r="E440" s="289"/>
      <c r="F440" s="293"/>
      <c r="G440" s="293"/>
      <c r="H440" s="291"/>
      <c r="I440" s="289"/>
      <c r="J440" s="292" t="str">
        <f t="shared" si="57"/>
        <v>รอข้อมูลคอลัมน์ H</v>
      </c>
      <c r="K440" s="291"/>
      <c r="L440" s="291"/>
      <c r="M440" s="291"/>
      <c r="N440" s="196" t="str" cm="1">
        <f t="array" ref="N440">IF(AND(K440:M440=""),"ยังไม่บันทึกข้อมูล",
IF(M440&lt;&gt;"",
IF(M440&gt;=1.3,M440,"เป็นไม้พุ่ม"),
IF(K440+L440&gt;=1.3,K440+L440,"เป็นไม้พุ่ม")))</f>
        <v>ยังไม่บันทึกข้อมูล</v>
      </c>
      <c r="O440" s="149" t="str">
        <f t="shared" si="50"/>
        <v>ข้อมูลไม่ถูกต้อง</v>
      </c>
      <c r="P440" s="149" t="str">
        <f t="shared" si="51"/>
        <v>ข้อมูลไม่ถูกต้อง</v>
      </c>
      <c r="Q440" s="149" t="str">
        <f t="shared" si="52"/>
        <v>ข้อมูลไม่ถูกต้อง</v>
      </c>
      <c r="R440" s="149" t="str">
        <f t="shared" si="53"/>
        <v>ข้อมูลไม่ถูกต้อง</v>
      </c>
      <c r="S440" s="149" t="str">
        <f>IF(ISNUMBER(R440),
IF(H$2=ตัวเลือก!A$30,"ยังไม่บันทึกข้อมูล",R440*0.27),"ข้อมูลไม่ถูกต้อง")</f>
        <v>ข้อมูลไม่ถูกต้อง</v>
      </c>
      <c r="T440" s="149" t="str">
        <f t="shared" si="54"/>
        <v>ข้อมูลไม่ถูกต้อง</v>
      </c>
      <c r="U440" s="149" t="str">
        <f>IF(ISNUMBER(R440),
IF(H$2=ตัวเลือก!A$30,"ยังไม่บันทึกข้อมูล",R440*0.47),"ข้อมูลไม่ถูกต้อง")</f>
        <v>ข้อมูลไม่ถูกต้อง</v>
      </c>
      <c r="V440" s="149" t="str">
        <f>IF(ISNUMBER(S440),
IF(H$2=ตัวเลือก!A$30,"ยังไม่บันทึกข้อมูล",S440*0.47),"ข้อมูลไม่ถูกต้อง")</f>
        <v>ข้อมูลไม่ถูกต้อง</v>
      </c>
      <c r="W440" s="149" t="str">
        <f t="shared" si="55"/>
        <v>ข้อมูลไม่ถูกต้อง</v>
      </c>
      <c r="X440" s="148" t="str">
        <f t="shared" si="56"/>
        <v>ข้อมูลไม่ถูกต้อง</v>
      </c>
      <c r="Y440" s="38"/>
      <c r="Z440" s="38"/>
      <c r="AA440" s="38"/>
    </row>
    <row r="441" spans="1:27" ht="24" customHeight="1" x14ac:dyDescent="0.45">
      <c r="A441" s="289">
        <v>436</v>
      </c>
      <c r="B441" s="289"/>
      <c r="C441" s="289"/>
      <c r="D441" s="289"/>
      <c r="E441" s="289"/>
      <c r="F441" s="293"/>
      <c r="G441" s="293"/>
      <c r="H441" s="291"/>
      <c r="I441" s="289"/>
      <c r="J441" s="292" t="str">
        <f t="shared" si="57"/>
        <v>รอข้อมูลคอลัมน์ H</v>
      </c>
      <c r="K441" s="291"/>
      <c r="L441" s="291"/>
      <c r="M441" s="291"/>
      <c r="N441" s="196" t="str" cm="1">
        <f t="array" ref="N441">IF(AND(K441:M441=""),"ยังไม่บันทึกข้อมูล",
IF(M441&lt;&gt;"",
IF(M441&gt;=1.3,M441,"เป็นไม้พุ่ม"),
IF(K441+L441&gt;=1.3,K441+L441,"เป็นไม้พุ่ม")))</f>
        <v>ยังไม่บันทึกข้อมูล</v>
      </c>
      <c r="O441" s="149" t="str">
        <f t="shared" si="50"/>
        <v>ข้อมูลไม่ถูกต้อง</v>
      </c>
      <c r="P441" s="149" t="str">
        <f t="shared" si="51"/>
        <v>ข้อมูลไม่ถูกต้อง</v>
      </c>
      <c r="Q441" s="149" t="str">
        <f t="shared" si="52"/>
        <v>ข้อมูลไม่ถูกต้อง</v>
      </c>
      <c r="R441" s="149" t="str">
        <f t="shared" si="53"/>
        <v>ข้อมูลไม่ถูกต้อง</v>
      </c>
      <c r="S441" s="149" t="str">
        <f>IF(ISNUMBER(R441),
IF(H$2=ตัวเลือก!A$30,"ยังไม่บันทึกข้อมูล",R441*0.27),"ข้อมูลไม่ถูกต้อง")</f>
        <v>ข้อมูลไม่ถูกต้อง</v>
      </c>
      <c r="T441" s="149" t="str">
        <f t="shared" si="54"/>
        <v>ข้อมูลไม่ถูกต้อง</v>
      </c>
      <c r="U441" s="149" t="str">
        <f>IF(ISNUMBER(R441),
IF(H$2=ตัวเลือก!A$30,"ยังไม่บันทึกข้อมูล",R441*0.47),"ข้อมูลไม่ถูกต้อง")</f>
        <v>ข้อมูลไม่ถูกต้อง</v>
      </c>
      <c r="V441" s="149" t="str">
        <f>IF(ISNUMBER(S441),
IF(H$2=ตัวเลือก!A$30,"ยังไม่บันทึกข้อมูล",S441*0.47),"ข้อมูลไม่ถูกต้อง")</f>
        <v>ข้อมูลไม่ถูกต้อง</v>
      </c>
      <c r="W441" s="149" t="str">
        <f t="shared" si="55"/>
        <v>ข้อมูลไม่ถูกต้อง</v>
      </c>
      <c r="X441" s="148" t="str">
        <f t="shared" si="56"/>
        <v>ข้อมูลไม่ถูกต้อง</v>
      </c>
      <c r="Y441" s="38"/>
      <c r="Z441" s="38"/>
      <c r="AA441" s="38"/>
    </row>
    <row r="442" spans="1:27" ht="24" customHeight="1" x14ac:dyDescent="0.45">
      <c r="A442" s="289">
        <v>437</v>
      </c>
      <c r="B442" s="289"/>
      <c r="C442" s="289"/>
      <c r="D442" s="289"/>
      <c r="E442" s="289"/>
      <c r="F442" s="293"/>
      <c r="G442" s="293"/>
      <c r="H442" s="291"/>
      <c r="I442" s="289"/>
      <c r="J442" s="292" t="str">
        <f t="shared" si="57"/>
        <v>รอข้อมูลคอลัมน์ H</v>
      </c>
      <c r="K442" s="291"/>
      <c r="L442" s="291"/>
      <c r="M442" s="291"/>
      <c r="N442" s="196" t="str" cm="1">
        <f t="array" ref="N442">IF(AND(K442:M442=""),"ยังไม่บันทึกข้อมูล",
IF(M442&lt;&gt;"",
IF(M442&gt;=1.3,M442,"เป็นไม้พุ่ม"),
IF(K442+L442&gt;=1.3,K442+L442,"เป็นไม้พุ่ม")))</f>
        <v>ยังไม่บันทึกข้อมูล</v>
      </c>
      <c r="O442" s="149" t="str">
        <f t="shared" si="50"/>
        <v>ข้อมูลไม่ถูกต้อง</v>
      </c>
      <c r="P442" s="149" t="str">
        <f t="shared" si="51"/>
        <v>ข้อมูลไม่ถูกต้อง</v>
      </c>
      <c r="Q442" s="149" t="str">
        <f t="shared" si="52"/>
        <v>ข้อมูลไม่ถูกต้อง</v>
      </c>
      <c r="R442" s="149" t="str">
        <f t="shared" si="53"/>
        <v>ข้อมูลไม่ถูกต้อง</v>
      </c>
      <c r="S442" s="149" t="str">
        <f>IF(ISNUMBER(R442),
IF(H$2=ตัวเลือก!A$30,"ยังไม่บันทึกข้อมูล",R442*0.27),"ข้อมูลไม่ถูกต้อง")</f>
        <v>ข้อมูลไม่ถูกต้อง</v>
      </c>
      <c r="T442" s="149" t="str">
        <f t="shared" si="54"/>
        <v>ข้อมูลไม่ถูกต้อง</v>
      </c>
      <c r="U442" s="149" t="str">
        <f>IF(ISNUMBER(R442),
IF(H$2=ตัวเลือก!A$30,"ยังไม่บันทึกข้อมูล",R442*0.47),"ข้อมูลไม่ถูกต้อง")</f>
        <v>ข้อมูลไม่ถูกต้อง</v>
      </c>
      <c r="V442" s="149" t="str">
        <f>IF(ISNUMBER(S442),
IF(H$2=ตัวเลือก!A$30,"ยังไม่บันทึกข้อมูล",S442*0.47),"ข้อมูลไม่ถูกต้อง")</f>
        <v>ข้อมูลไม่ถูกต้อง</v>
      </c>
      <c r="W442" s="149" t="str">
        <f t="shared" si="55"/>
        <v>ข้อมูลไม่ถูกต้อง</v>
      </c>
      <c r="X442" s="148" t="str">
        <f t="shared" si="56"/>
        <v>ข้อมูลไม่ถูกต้อง</v>
      </c>
      <c r="Y442" s="38"/>
      <c r="Z442" s="38"/>
      <c r="AA442" s="38"/>
    </row>
    <row r="443" spans="1:27" ht="24" customHeight="1" x14ac:dyDescent="0.45">
      <c r="A443" s="289">
        <v>438</v>
      </c>
      <c r="B443" s="289"/>
      <c r="C443" s="289"/>
      <c r="D443" s="289"/>
      <c r="E443" s="289"/>
      <c r="F443" s="293"/>
      <c r="G443" s="293"/>
      <c r="H443" s="291"/>
      <c r="I443" s="289"/>
      <c r="J443" s="292" t="str">
        <f t="shared" si="57"/>
        <v>รอข้อมูลคอลัมน์ H</v>
      </c>
      <c r="K443" s="291"/>
      <c r="L443" s="291"/>
      <c r="M443" s="291"/>
      <c r="N443" s="196" t="str" cm="1">
        <f t="array" ref="N443">IF(AND(K443:M443=""),"ยังไม่บันทึกข้อมูล",
IF(M443&lt;&gt;"",
IF(M443&gt;=1.3,M443,"เป็นไม้พุ่ม"),
IF(K443+L443&gt;=1.3,K443+L443,"เป็นไม้พุ่ม")))</f>
        <v>ยังไม่บันทึกข้อมูล</v>
      </c>
      <c r="O443" s="149" t="str">
        <f t="shared" si="50"/>
        <v>ข้อมูลไม่ถูกต้อง</v>
      </c>
      <c r="P443" s="149" t="str">
        <f t="shared" si="51"/>
        <v>ข้อมูลไม่ถูกต้อง</v>
      </c>
      <c r="Q443" s="149" t="str">
        <f t="shared" si="52"/>
        <v>ข้อมูลไม่ถูกต้อง</v>
      </c>
      <c r="R443" s="149" t="str">
        <f t="shared" si="53"/>
        <v>ข้อมูลไม่ถูกต้อง</v>
      </c>
      <c r="S443" s="149" t="str">
        <f>IF(ISNUMBER(R443),
IF(H$2=ตัวเลือก!A$30,"ยังไม่บันทึกข้อมูล",R443*0.27),"ข้อมูลไม่ถูกต้อง")</f>
        <v>ข้อมูลไม่ถูกต้อง</v>
      </c>
      <c r="T443" s="149" t="str">
        <f t="shared" si="54"/>
        <v>ข้อมูลไม่ถูกต้อง</v>
      </c>
      <c r="U443" s="149" t="str">
        <f>IF(ISNUMBER(R443),
IF(H$2=ตัวเลือก!A$30,"ยังไม่บันทึกข้อมูล",R443*0.47),"ข้อมูลไม่ถูกต้อง")</f>
        <v>ข้อมูลไม่ถูกต้อง</v>
      </c>
      <c r="V443" s="149" t="str">
        <f>IF(ISNUMBER(S443),
IF(H$2=ตัวเลือก!A$30,"ยังไม่บันทึกข้อมูล",S443*0.47),"ข้อมูลไม่ถูกต้อง")</f>
        <v>ข้อมูลไม่ถูกต้อง</v>
      </c>
      <c r="W443" s="149" t="str">
        <f t="shared" si="55"/>
        <v>ข้อมูลไม่ถูกต้อง</v>
      </c>
      <c r="X443" s="148" t="str">
        <f t="shared" si="56"/>
        <v>ข้อมูลไม่ถูกต้อง</v>
      </c>
      <c r="Y443" s="38"/>
      <c r="Z443" s="38"/>
      <c r="AA443" s="38"/>
    </row>
    <row r="444" spans="1:27" ht="24" customHeight="1" x14ac:dyDescent="0.45">
      <c r="A444" s="289">
        <v>439</v>
      </c>
      <c r="B444" s="289"/>
      <c r="C444" s="289"/>
      <c r="D444" s="289"/>
      <c r="E444" s="289"/>
      <c r="F444" s="293"/>
      <c r="G444" s="293"/>
      <c r="H444" s="291"/>
      <c r="I444" s="289"/>
      <c r="J444" s="292" t="str">
        <f t="shared" si="57"/>
        <v>รอข้อมูลคอลัมน์ H</v>
      </c>
      <c r="K444" s="291"/>
      <c r="L444" s="291"/>
      <c r="M444" s="291"/>
      <c r="N444" s="196" t="str" cm="1">
        <f t="array" ref="N444">IF(AND(K444:M444=""),"ยังไม่บันทึกข้อมูล",
IF(M444&lt;&gt;"",
IF(M444&gt;=1.3,M444,"เป็นไม้พุ่ม"),
IF(K444+L444&gt;=1.3,K444+L444,"เป็นไม้พุ่ม")))</f>
        <v>ยังไม่บันทึกข้อมูล</v>
      </c>
      <c r="O444" s="149" t="str">
        <f t="shared" si="50"/>
        <v>ข้อมูลไม่ถูกต้อง</v>
      </c>
      <c r="P444" s="149" t="str">
        <f t="shared" si="51"/>
        <v>ข้อมูลไม่ถูกต้อง</v>
      </c>
      <c r="Q444" s="149" t="str">
        <f t="shared" si="52"/>
        <v>ข้อมูลไม่ถูกต้อง</v>
      </c>
      <c r="R444" s="149" t="str">
        <f t="shared" si="53"/>
        <v>ข้อมูลไม่ถูกต้อง</v>
      </c>
      <c r="S444" s="149" t="str">
        <f>IF(ISNUMBER(R444),
IF(H$2=ตัวเลือก!A$30,"ยังไม่บันทึกข้อมูล",R444*0.27),"ข้อมูลไม่ถูกต้อง")</f>
        <v>ข้อมูลไม่ถูกต้อง</v>
      </c>
      <c r="T444" s="149" t="str">
        <f t="shared" si="54"/>
        <v>ข้อมูลไม่ถูกต้อง</v>
      </c>
      <c r="U444" s="149" t="str">
        <f>IF(ISNUMBER(R444),
IF(H$2=ตัวเลือก!A$30,"ยังไม่บันทึกข้อมูล",R444*0.47),"ข้อมูลไม่ถูกต้อง")</f>
        <v>ข้อมูลไม่ถูกต้อง</v>
      </c>
      <c r="V444" s="149" t="str">
        <f>IF(ISNUMBER(S444),
IF(H$2=ตัวเลือก!A$30,"ยังไม่บันทึกข้อมูล",S444*0.47),"ข้อมูลไม่ถูกต้อง")</f>
        <v>ข้อมูลไม่ถูกต้อง</v>
      </c>
      <c r="W444" s="149" t="str">
        <f t="shared" si="55"/>
        <v>ข้อมูลไม่ถูกต้อง</v>
      </c>
      <c r="X444" s="148" t="str">
        <f t="shared" si="56"/>
        <v>ข้อมูลไม่ถูกต้อง</v>
      </c>
      <c r="Y444" s="38"/>
      <c r="Z444" s="38"/>
      <c r="AA444" s="38"/>
    </row>
    <row r="445" spans="1:27" ht="24" customHeight="1" x14ac:dyDescent="0.45">
      <c r="A445" s="289">
        <v>440</v>
      </c>
      <c r="B445" s="289"/>
      <c r="C445" s="289"/>
      <c r="D445" s="289"/>
      <c r="E445" s="289"/>
      <c r="F445" s="293"/>
      <c r="G445" s="293"/>
      <c r="H445" s="291"/>
      <c r="I445" s="289"/>
      <c r="J445" s="292" t="str">
        <f t="shared" si="57"/>
        <v>รอข้อมูลคอลัมน์ H</v>
      </c>
      <c r="K445" s="291"/>
      <c r="L445" s="291"/>
      <c r="M445" s="291"/>
      <c r="N445" s="196" t="str" cm="1">
        <f t="array" ref="N445">IF(AND(K445:M445=""),"ยังไม่บันทึกข้อมูล",
IF(M445&lt;&gt;"",
IF(M445&gt;=1.3,M445,"เป็นไม้พุ่ม"),
IF(K445+L445&gt;=1.3,K445+L445,"เป็นไม้พุ่ม")))</f>
        <v>ยังไม่บันทึกข้อมูล</v>
      </c>
      <c r="O445" s="149" t="str">
        <f t="shared" si="50"/>
        <v>ข้อมูลไม่ถูกต้อง</v>
      </c>
      <c r="P445" s="149" t="str">
        <f t="shared" si="51"/>
        <v>ข้อมูลไม่ถูกต้อง</v>
      </c>
      <c r="Q445" s="149" t="str">
        <f t="shared" si="52"/>
        <v>ข้อมูลไม่ถูกต้อง</v>
      </c>
      <c r="R445" s="149" t="str">
        <f t="shared" si="53"/>
        <v>ข้อมูลไม่ถูกต้อง</v>
      </c>
      <c r="S445" s="149" t="str">
        <f>IF(ISNUMBER(R445),
IF(H$2=ตัวเลือก!A$30,"ยังไม่บันทึกข้อมูล",R445*0.27),"ข้อมูลไม่ถูกต้อง")</f>
        <v>ข้อมูลไม่ถูกต้อง</v>
      </c>
      <c r="T445" s="149" t="str">
        <f t="shared" si="54"/>
        <v>ข้อมูลไม่ถูกต้อง</v>
      </c>
      <c r="U445" s="149" t="str">
        <f>IF(ISNUMBER(R445),
IF(H$2=ตัวเลือก!A$30,"ยังไม่บันทึกข้อมูล",R445*0.47),"ข้อมูลไม่ถูกต้อง")</f>
        <v>ข้อมูลไม่ถูกต้อง</v>
      </c>
      <c r="V445" s="149" t="str">
        <f>IF(ISNUMBER(S445),
IF(H$2=ตัวเลือก!A$30,"ยังไม่บันทึกข้อมูล",S445*0.47),"ข้อมูลไม่ถูกต้อง")</f>
        <v>ข้อมูลไม่ถูกต้อง</v>
      </c>
      <c r="W445" s="149" t="str">
        <f t="shared" si="55"/>
        <v>ข้อมูลไม่ถูกต้อง</v>
      </c>
      <c r="X445" s="148" t="str">
        <f t="shared" si="56"/>
        <v>ข้อมูลไม่ถูกต้อง</v>
      </c>
      <c r="Y445" s="38"/>
      <c r="Z445" s="38"/>
      <c r="AA445" s="38"/>
    </row>
    <row r="446" spans="1:27" ht="24" customHeight="1" x14ac:dyDescent="0.45">
      <c r="A446" s="289">
        <v>441</v>
      </c>
      <c r="B446" s="289"/>
      <c r="C446" s="289"/>
      <c r="D446" s="289"/>
      <c r="E446" s="289"/>
      <c r="F446" s="293"/>
      <c r="G446" s="293"/>
      <c r="H446" s="291"/>
      <c r="I446" s="289"/>
      <c r="J446" s="292" t="str">
        <f t="shared" si="57"/>
        <v>รอข้อมูลคอลัมน์ H</v>
      </c>
      <c r="K446" s="291"/>
      <c r="L446" s="291"/>
      <c r="M446" s="291"/>
      <c r="N446" s="196" t="str" cm="1">
        <f t="array" ref="N446">IF(AND(K446:M446=""),"ยังไม่บันทึกข้อมูล",
IF(M446&lt;&gt;"",
IF(M446&gt;=1.3,M446,"เป็นไม้พุ่ม"),
IF(K446+L446&gt;=1.3,K446+L446,"เป็นไม้พุ่ม")))</f>
        <v>ยังไม่บันทึกข้อมูล</v>
      </c>
      <c r="O446" s="149" t="str">
        <f t="shared" si="50"/>
        <v>ข้อมูลไม่ถูกต้อง</v>
      </c>
      <c r="P446" s="149" t="str">
        <f t="shared" si="51"/>
        <v>ข้อมูลไม่ถูกต้อง</v>
      </c>
      <c r="Q446" s="149" t="str">
        <f t="shared" si="52"/>
        <v>ข้อมูลไม่ถูกต้อง</v>
      </c>
      <c r="R446" s="149" t="str">
        <f t="shared" si="53"/>
        <v>ข้อมูลไม่ถูกต้อง</v>
      </c>
      <c r="S446" s="149" t="str">
        <f>IF(ISNUMBER(R446),
IF(H$2=ตัวเลือก!A$30,"ยังไม่บันทึกข้อมูล",R446*0.27),"ข้อมูลไม่ถูกต้อง")</f>
        <v>ข้อมูลไม่ถูกต้อง</v>
      </c>
      <c r="T446" s="149" t="str">
        <f t="shared" si="54"/>
        <v>ข้อมูลไม่ถูกต้อง</v>
      </c>
      <c r="U446" s="149" t="str">
        <f>IF(ISNUMBER(R446),
IF(H$2=ตัวเลือก!A$30,"ยังไม่บันทึกข้อมูล",R446*0.47),"ข้อมูลไม่ถูกต้อง")</f>
        <v>ข้อมูลไม่ถูกต้อง</v>
      </c>
      <c r="V446" s="149" t="str">
        <f>IF(ISNUMBER(S446),
IF(H$2=ตัวเลือก!A$30,"ยังไม่บันทึกข้อมูล",S446*0.47),"ข้อมูลไม่ถูกต้อง")</f>
        <v>ข้อมูลไม่ถูกต้อง</v>
      </c>
      <c r="W446" s="149" t="str">
        <f t="shared" si="55"/>
        <v>ข้อมูลไม่ถูกต้อง</v>
      </c>
      <c r="X446" s="148" t="str">
        <f t="shared" si="56"/>
        <v>ข้อมูลไม่ถูกต้อง</v>
      </c>
      <c r="Y446" s="38"/>
      <c r="Z446" s="38"/>
      <c r="AA446" s="38"/>
    </row>
    <row r="447" spans="1:27" ht="24" customHeight="1" x14ac:dyDescent="0.45">
      <c r="A447" s="289">
        <v>442</v>
      </c>
      <c r="B447" s="289"/>
      <c r="C447" s="289"/>
      <c r="D447" s="289"/>
      <c r="E447" s="289"/>
      <c r="F447" s="293"/>
      <c r="G447" s="293"/>
      <c r="H447" s="291"/>
      <c r="I447" s="289"/>
      <c r="J447" s="292" t="str">
        <f t="shared" si="57"/>
        <v>รอข้อมูลคอลัมน์ H</v>
      </c>
      <c r="K447" s="291"/>
      <c r="L447" s="291"/>
      <c r="M447" s="291"/>
      <c r="N447" s="196" t="str" cm="1">
        <f t="array" ref="N447">IF(AND(K447:M447=""),"ยังไม่บันทึกข้อมูล",
IF(M447&lt;&gt;"",
IF(M447&gt;=1.3,M447,"เป็นไม้พุ่ม"),
IF(K447+L447&gt;=1.3,K447+L447,"เป็นไม้พุ่ม")))</f>
        <v>ยังไม่บันทึกข้อมูล</v>
      </c>
      <c r="O447" s="149" t="str">
        <f t="shared" si="50"/>
        <v>ข้อมูลไม่ถูกต้อง</v>
      </c>
      <c r="P447" s="149" t="str">
        <f t="shared" si="51"/>
        <v>ข้อมูลไม่ถูกต้อง</v>
      </c>
      <c r="Q447" s="149" t="str">
        <f t="shared" si="52"/>
        <v>ข้อมูลไม่ถูกต้อง</v>
      </c>
      <c r="R447" s="149" t="str">
        <f t="shared" si="53"/>
        <v>ข้อมูลไม่ถูกต้อง</v>
      </c>
      <c r="S447" s="149" t="str">
        <f>IF(ISNUMBER(R447),
IF(H$2=ตัวเลือก!A$30,"ยังไม่บันทึกข้อมูล",R447*0.27),"ข้อมูลไม่ถูกต้อง")</f>
        <v>ข้อมูลไม่ถูกต้อง</v>
      </c>
      <c r="T447" s="149" t="str">
        <f t="shared" si="54"/>
        <v>ข้อมูลไม่ถูกต้อง</v>
      </c>
      <c r="U447" s="149" t="str">
        <f>IF(ISNUMBER(R447),
IF(H$2=ตัวเลือก!A$30,"ยังไม่บันทึกข้อมูล",R447*0.47),"ข้อมูลไม่ถูกต้อง")</f>
        <v>ข้อมูลไม่ถูกต้อง</v>
      </c>
      <c r="V447" s="149" t="str">
        <f>IF(ISNUMBER(S447),
IF(H$2=ตัวเลือก!A$30,"ยังไม่บันทึกข้อมูล",S447*0.47),"ข้อมูลไม่ถูกต้อง")</f>
        <v>ข้อมูลไม่ถูกต้อง</v>
      </c>
      <c r="W447" s="149" t="str">
        <f t="shared" si="55"/>
        <v>ข้อมูลไม่ถูกต้อง</v>
      </c>
      <c r="X447" s="148" t="str">
        <f t="shared" si="56"/>
        <v>ข้อมูลไม่ถูกต้อง</v>
      </c>
      <c r="Y447" s="38"/>
      <c r="Z447" s="38"/>
      <c r="AA447" s="38"/>
    </row>
    <row r="448" spans="1:27" ht="24" customHeight="1" x14ac:dyDescent="0.45">
      <c r="A448" s="289">
        <v>443</v>
      </c>
      <c r="B448" s="289"/>
      <c r="C448" s="289"/>
      <c r="D448" s="289"/>
      <c r="E448" s="289"/>
      <c r="F448" s="293"/>
      <c r="G448" s="293"/>
      <c r="H448" s="291"/>
      <c r="I448" s="289"/>
      <c r="J448" s="292" t="str">
        <f t="shared" si="57"/>
        <v>รอข้อมูลคอลัมน์ H</v>
      </c>
      <c r="K448" s="291"/>
      <c r="L448" s="291"/>
      <c r="M448" s="291"/>
      <c r="N448" s="196" t="str" cm="1">
        <f t="array" ref="N448">IF(AND(K448:M448=""),"ยังไม่บันทึกข้อมูล",
IF(M448&lt;&gt;"",
IF(M448&gt;=1.3,M448,"เป็นไม้พุ่ม"),
IF(K448+L448&gt;=1.3,K448+L448,"เป็นไม้พุ่ม")))</f>
        <v>ยังไม่บันทึกข้อมูล</v>
      </c>
      <c r="O448" s="149" t="str">
        <f t="shared" si="50"/>
        <v>ข้อมูลไม่ถูกต้อง</v>
      </c>
      <c r="P448" s="149" t="str">
        <f t="shared" si="51"/>
        <v>ข้อมูลไม่ถูกต้อง</v>
      </c>
      <c r="Q448" s="149" t="str">
        <f t="shared" si="52"/>
        <v>ข้อมูลไม่ถูกต้อง</v>
      </c>
      <c r="R448" s="149" t="str">
        <f t="shared" si="53"/>
        <v>ข้อมูลไม่ถูกต้อง</v>
      </c>
      <c r="S448" s="149" t="str">
        <f>IF(ISNUMBER(R448),
IF(H$2=ตัวเลือก!A$30,"ยังไม่บันทึกข้อมูล",R448*0.27),"ข้อมูลไม่ถูกต้อง")</f>
        <v>ข้อมูลไม่ถูกต้อง</v>
      </c>
      <c r="T448" s="149" t="str">
        <f t="shared" si="54"/>
        <v>ข้อมูลไม่ถูกต้อง</v>
      </c>
      <c r="U448" s="149" t="str">
        <f>IF(ISNUMBER(R448),
IF(H$2=ตัวเลือก!A$30,"ยังไม่บันทึกข้อมูล",R448*0.47),"ข้อมูลไม่ถูกต้อง")</f>
        <v>ข้อมูลไม่ถูกต้อง</v>
      </c>
      <c r="V448" s="149" t="str">
        <f>IF(ISNUMBER(S448),
IF(H$2=ตัวเลือก!A$30,"ยังไม่บันทึกข้อมูล",S448*0.47),"ข้อมูลไม่ถูกต้อง")</f>
        <v>ข้อมูลไม่ถูกต้อง</v>
      </c>
      <c r="W448" s="149" t="str">
        <f t="shared" si="55"/>
        <v>ข้อมูลไม่ถูกต้อง</v>
      </c>
      <c r="X448" s="148" t="str">
        <f t="shared" si="56"/>
        <v>ข้อมูลไม่ถูกต้อง</v>
      </c>
      <c r="Y448" s="38"/>
      <c r="Z448" s="38"/>
      <c r="AA448" s="38"/>
    </row>
    <row r="449" spans="1:27" ht="24" customHeight="1" x14ac:dyDescent="0.45">
      <c r="A449" s="289">
        <v>444</v>
      </c>
      <c r="B449" s="289"/>
      <c r="C449" s="289"/>
      <c r="D449" s="289"/>
      <c r="E449" s="289"/>
      <c r="F449" s="293"/>
      <c r="G449" s="293"/>
      <c r="H449" s="291"/>
      <c r="I449" s="289"/>
      <c r="J449" s="292" t="str">
        <f t="shared" si="57"/>
        <v>รอข้อมูลคอลัมน์ H</v>
      </c>
      <c r="K449" s="291"/>
      <c r="L449" s="291"/>
      <c r="M449" s="291"/>
      <c r="N449" s="196" t="str" cm="1">
        <f t="array" ref="N449">IF(AND(K449:M449=""),"ยังไม่บันทึกข้อมูล",
IF(M449&lt;&gt;"",
IF(M449&gt;=1.3,M449,"เป็นไม้พุ่ม"),
IF(K449+L449&gt;=1.3,K449+L449,"เป็นไม้พุ่ม")))</f>
        <v>ยังไม่บันทึกข้อมูล</v>
      </c>
      <c r="O449" s="149" t="str">
        <f t="shared" si="50"/>
        <v>ข้อมูลไม่ถูกต้อง</v>
      </c>
      <c r="P449" s="149" t="str">
        <f t="shared" si="51"/>
        <v>ข้อมูลไม่ถูกต้อง</v>
      </c>
      <c r="Q449" s="149" t="str">
        <f t="shared" si="52"/>
        <v>ข้อมูลไม่ถูกต้อง</v>
      </c>
      <c r="R449" s="149" t="str">
        <f t="shared" si="53"/>
        <v>ข้อมูลไม่ถูกต้อง</v>
      </c>
      <c r="S449" s="149" t="str">
        <f>IF(ISNUMBER(R449),
IF(H$2=ตัวเลือก!A$30,"ยังไม่บันทึกข้อมูล",R449*0.27),"ข้อมูลไม่ถูกต้อง")</f>
        <v>ข้อมูลไม่ถูกต้อง</v>
      </c>
      <c r="T449" s="149" t="str">
        <f t="shared" si="54"/>
        <v>ข้อมูลไม่ถูกต้อง</v>
      </c>
      <c r="U449" s="149" t="str">
        <f>IF(ISNUMBER(R449),
IF(H$2=ตัวเลือก!A$30,"ยังไม่บันทึกข้อมูล",R449*0.47),"ข้อมูลไม่ถูกต้อง")</f>
        <v>ข้อมูลไม่ถูกต้อง</v>
      </c>
      <c r="V449" s="149" t="str">
        <f>IF(ISNUMBER(S449),
IF(H$2=ตัวเลือก!A$30,"ยังไม่บันทึกข้อมูล",S449*0.47),"ข้อมูลไม่ถูกต้อง")</f>
        <v>ข้อมูลไม่ถูกต้อง</v>
      </c>
      <c r="W449" s="149" t="str">
        <f t="shared" si="55"/>
        <v>ข้อมูลไม่ถูกต้อง</v>
      </c>
      <c r="X449" s="148" t="str">
        <f t="shared" si="56"/>
        <v>ข้อมูลไม่ถูกต้อง</v>
      </c>
      <c r="Y449" s="38"/>
      <c r="Z449" s="38"/>
      <c r="AA449" s="38"/>
    </row>
    <row r="450" spans="1:27" ht="24" customHeight="1" x14ac:dyDescent="0.45">
      <c r="A450" s="289">
        <v>445</v>
      </c>
      <c r="B450" s="289"/>
      <c r="C450" s="289"/>
      <c r="D450" s="289"/>
      <c r="E450" s="289"/>
      <c r="F450" s="293"/>
      <c r="G450" s="293"/>
      <c r="H450" s="291"/>
      <c r="I450" s="289"/>
      <c r="J450" s="292" t="str">
        <f t="shared" si="57"/>
        <v>รอข้อมูลคอลัมน์ H</v>
      </c>
      <c r="K450" s="291"/>
      <c r="L450" s="291"/>
      <c r="M450" s="291"/>
      <c r="N450" s="196" t="str" cm="1">
        <f t="array" ref="N450">IF(AND(K450:M450=""),"ยังไม่บันทึกข้อมูล",
IF(M450&lt;&gt;"",
IF(M450&gt;=1.3,M450,"เป็นไม้พุ่ม"),
IF(K450+L450&gt;=1.3,K450+L450,"เป็นไม้พุ่ม")))</f>
        <v>ยังไม่บันทึกข้อมูล</v>
      </c>
      <c r="O450" s="149" t="str">
        <f t="shared" si="50"/>
        <v>ข้อมูลไม่ถูกต้อง</v>
      </c>
      <c r="P450" s="149" t="str">
        <f t="shared" si="51"/>
        <v>ข้อมูลไม่ถูกต้อง</v>
      </c>
      <c r="Q450" s="149" t="str">
        <f t="shared" si="52"/>
        <v>ข้อมูลไม่ถูกต้อง</v>
      </c>
      <c r="R450" s="149" t="str">
        <f t="shared" si="53"/>
        <v>ข้อมูลไม่ถูกต้อง</v>
      </c>
      <c r="S450" s="149" t="str">
        <f>IF(ISNUMBER(R450),
IF(H$2=ตัวเลือก!A$30,"ยังไม่บันทึกข้อมูล",R450*0.27),"ข้อมูลไม่ถูกต้อง")</f>
        <v>ข้อมูลไม่ถูกต้อง</v>
      </c>
      <c r="T450" s="149" t="str">
        <f t="shared" si="54"/>
        <v>ข้อมูลไม่ถูกต้อง</v>
      </c>
      <c r="U450" s="149" t="str">
        <f>IF(ISNUMBER(R450),
IF(H$2=ตัวเลือก!A$30,"ยังไม่บันทึกข้อมูล",R450*0.47),"ข้อมูลไม่ถูกต้อง")</f>
        <v>ข้อมูลไม่ถูกต้อง</v>
      </c>
      <c r="V450" s="149" t="str">
        <f>IF(ISNUMBER(S450),
IF(H$2=ตัวเลือก!A$30,"ยังไม่บันทึกข้อมูล",S450*0.47),"ข้อมูลไม่ถูกต้อง")</f>
        <v>ข้อมูลไม่ถูกต้อง</v>
      </c>
      <c r="W450" s="149" t="str">
        <f t="shared" si="55"/>
        <v>ข้อมูลไม่ถูกต้อง</v>
      </c>
      <c r="X450" s="148" t="str">
        <f t="shared" si="56"/>
        <v>ข้อมูลไม่ถูกต้อง</v>
      </c>
      <c r="Y450" s="38"/>
      <c r="Z450" s="38"/>
      <c r="AA450" s="38"/>
    </row>
    <row r="451" spans="1:27" ht="24" customHeight="1" x14ac:dyDescent="0.45">
      <c r="A451" s="289">
        <v>446</v>
      </c>
      <c r="B451" s="289"/>
      <c r="C451" s="289"/>
      <c r="D451" s="289"/>
      <c r="E451" s="289"/>
      <c r="F451" s="293"/>
      <c r="G451" s="293"/>
      <c r="H451" s="291"/>
      <c r="I451" s="289"/>
      <c r="J451" s="292" t="str">
        <f t="shared" si="57"/>
        <v>รอข้อมูลคอลัมน์ H</v>
      </c>
      <c r="K451" s="291"/>
      <c r="L451" s="291"/>
      <c r="M451" s="291"/>
      <c r="N451" s="196" t="str" cm="1">
        <f t="array" ref="N451">IF(AND(K451:M451=""),"ยังไม่บันทึกข้อมูล",
IF(M451&lt;&gt;"",
IF(M451&gt;=1.3,M451,"เป็นไม้พุ่ม"),
IF(K451+L451&gt;=1.3,K451+L451,"เป็นไม้พุ่ม")))</f>
        <v>ยังไม่บันทึกข้อมูล</v>
      </c>
      <c r="O451" s="149" t="str">
        <f t="shared" si="50"/>
        <v>ข้อมูลไม่ถูกต้อง</v>
      </c>
      <c r="P451" s="149" t="str">
        <f t="shared" si="51"/>
        <v>ข้อมูลไม่ถูกต้อง</v>
      </c>
      <c r="Q451" s="149" t="str">
        <f t="shared" si="52"/>
        <v>ข้อมูลไม่ถูกต้อง</v>
      </c>
      <c r="R451" s="149" t="str">
        <f t="shared" si="53"/>
        <v>ข้อมูลไม่ถูกต้อง</v>
      </c>
      <c r="S451" s="149" t="str">
        <f>IF(ISNUMBER(R451),
IF(H$2=ตัวเลือก!A$30,"ยังไม่บันทึกข้อมูล",R451*0.27),"ข้อมูลไม่ถูกต้อง")</f>
        <v>ข้อมูลไม่ถูกต้อง</v>
      </c>
      <c r="T451" s="149" t="str">
        <f t="shared" si="54"/>
        <v>ข้อมูลไม่ถูกต้อง</v>
      </c>
      <c r="U451" s="149" t="str">
        <f>IF(ISNUMBER(R451),
IF(H$2=ตัวเลือก!A$30,"ยังไม่บันทึกข้อมูล",R451*0.47),"ข้อมูลไม่ถูกต้อง")</f>
        <v>ข้อมูลไม่ถูกต้อง</v>
      </c>
      <c r="V451" s="149" t="str">
        <f>IF(ISNUMBER(S451),
IF(H$2=ตัวเลือก!A$30,"ยังไม่บันทึกข้อมูล",S451*0.47),"ข้อมูลไม่ถูกต้อง")</f>
        <v>ข้อมูลไม่ถูกต้อง</v>
      </c>
      <c r="W451" s="149" t="str">
        <f t="shared" si="55"/>
        <v>ข้อมูลไม่ถูกต้อง</v>
      </c>
      <c r="X451" s="148" t="str">
        <f t="shared" si="56"/>
        <v>ข้อมูลไม่ถูกต้อง</v>
      </c>
      <c r="Y451" s="38"/>
      <c r="Z451" s="38"/>
      <c r="AA451" s="38"/>
    </row>
    <row r="452" spans="1:27" ht="24" customHeight="1" x14ac:dyDescent="0.45">
      <c r="A452" s="289">
        <v>447</v>
      </c>
      <c r="B452" s="289"/>
      <c r="C452" s="289"/>
      <c r="D452" s="289"/>
      <c r="E452" s="289"/>
      <c r="F452" s="293"/>
      <c r="G452" s="293"/>
      <c r="H452" s="291"/>
      <c r="I452" s="289"/>
      <c r="J452" s="292" t="str">
        <f t="shared" si="57"/>
        <v>รอข้อมูลคอลัมน์ H</v>
      </c>
      <c r="K452" s="291"/>
      <c r="L452" s="291"/>
      <c r="M452" s="291"/>
      <c r="N452" s="196" t="str" cm="1">
        <f t="array" ref="N452">IF(AND(K452:M452=""),"ยังไม่บันทึกข้อมูล",
IF(M452&lt;&gt;"",
IF(M452&gt;=1.3,M452,"เป็นไม้พุ่ม"),
IF(K452+L452&gt;=1.3,K452+L452,"เป็นไม้พุ่ม")))</f>
        <v>ยังไม่บันทึกข้อมูล</v>
      </c>
      <c r="O452" s="149" t="str">
        <f t="shared" si="50"/>
        <v>ข้อมูลไม่ถูกต้อง</v>
      </c>
      <c r="P452" s="149" t="str">
        <f t="shared" si="51"/>
        <v>ข้อมูลไม่ถูกต้อง</v>
      </c>
      <c r="Q452" s="149" t="str">
        <f t="shared" si="52"/>
        <v>ข้อมูลไม่ถูกต้อง</v>
      </c>
      <c r="R452" s="149" t="str">
        <f t="shared" si="53"/>
        <v>ข้อมูลไม่ถูกต้อง</v>
      </c>
      <c r="S452" s="149" t="str">
        <f>IF(ISNUMBER(R452),
IF(H$2=ตัวเลือก!A$30,"ยังไม่บันทึกข้อมูล",R452*0.27),"ข้อมูลไม่ถูกต้อง")</f>
        <v>ข้อมูลไม่ถูกต้อง</v>
      </c>
      <c r="T452" s="149" t="str">
        <f t="shared" si="54"/>
        <v>ข้อมูลไม่ถูกต้อง</v>
      </c>
      <c r="U452" s="149" t="str">
        <f>IF(ISNUMBER(R452),
IF(H$2=ตัวเลือก!A$30,"ยังไม่บันทึกข้อมูล",R452*0.47),"ข้อมูลไม่ถูกต้อง")</f>
        <v>ข้อมูลไม่ถูกต้อง</v>
      </c>
      <c r="V452" s="149" t="str">
        <f>IF(ISNUMBER(S452),
IF(H$2=ตัวเลือก!A$30,"ยังไม่บันทึกข้อมูล",S452*0.47),"ข้อมูลไม่ถูกต้อง")</f>
        <v>ข้อมูลไม่ถูกต้อง</v>
      </c>
      <c r="W452" s="149" t="str">
        <f t="shared" si="55"/>
        <v>ข้อมูลไม่ถูกต้อง</v>
      </c>
      <c r="X452" s="148" t="str">
        <f t="shared" si="56"/>
        <v>ข้อมูลไม่ถูกต้อง</v>
      </c>
      <c r="Y452" s="38"/>
      <c r="Z452" s="38"/>
      <c r="AA452" s="38"/>
    </row>
    <row r="453" spans="1:27" ht="24" customHeight="1" x14ac:dyDescent="0.45">
      <c r="A453" s="289">
        <v>448</v>
      </c>
      <c r="B453" s="289"/>
      <c r="C453" s="289"/>
      <c r="D453" s="289"/>
      <c r="E453" s="289"/>
      <c r="F453" s="293"/>
      <c r="G453" s="293"/>
      <c r="H453" s="291"/>
      <c r="I453" s="289"/>
      <c r="J453" s="292" t="str">
        <f t="shared" si="57"/>
        <v>รอข้อมูลคอลัมน์ H</v>
      </c>
      <c r="K453" s="291"/>
      <c r="L453" s="291"/>
      <c r="M453" s="291"/>
      <c r="N453" s="196" t="str" cm="1">
        <f t="array" ref="N453">IF(AND(K453:M453=""),"ยังไม่บันทึกข้อมูล",
IF(M453&lt;&gt;"",
IF(M453&gt;=1.3,M453,"เป็นไม้พุ่ม"),
IF(K453+L453&gt;=1.3,K453+L453,"เป็นไม้พุ่ม")))</f>
        <v>ยังไม่บันทึกข้อมูล</v>
      </c>
      <c r="O453" s="149" t="str">
        <f t="shared" si="50"/>
        <v>ข้อมูลไม่ถูกต้อง</v>
      </c>
      <c r="P453" s="149" t="str">
        <f t="shared" si="51"/>
        <v>ข้อมูลไม่ถูกต้อง</v>
      </c>
      <c r="Q453" s="149" t="str">
        <f t="shared" si="52"/>
        <v>ข้อมูลไม่ถูกต้อง</v>
      </c>
      <c r="R453" s="149" t="str">
        <f t="shared" si="53"/>
        <v>ข้อมูลไม่ถูกต้อง</v>
      </c>
      <c r="S453" s="149" t="str">
        <f>IF(ISNUMBER(R453),
IF(H$2=ตัวเลือก!A$30,"ยังไม่บันทึกข้อมูล",R453*0.27),"ข้อมูลไม่ถูกต้อง")</f>
        <v>ข้อมูลไม่ถูกต้อง</v>
      </c>
      <c r="T453" s="149" t="str">
        <f t="shared" si="54"/>
        <v>ข้อมูลไม่ถูกต้อง</v>
      </c>
      <c r="U453" s="149" t="str">
        <f>IF(ISNUMBER(R453),
IF(H$2=ตัวเลือก!A$30,"ยังไม่บันทึกข้อมูล",R453*0.47),"ข้อมูลไม่ถูกต้อง")</f>
        <v>ข้อมูลไม่ถูกต้อง</v>
      </c>
      <c r="V453" s="149" t="str">
        <f>IF(ISNUMBER(S453),
IF(H$2=ตัวเลือก!A$30,"ยังไม่บันทึกข้อมูล",S453*0.47),"ข้อมูลไม่ถูกต้อง")</f>
        <v>ข้อมูลไม่ถูกต้อง</v>
      </c>
      <c r="W453" s="149" t="str">
        <f t="shared" si="55"/>
        <v>ข้อมูลไม่ถูกต้อง</v>
      </c>
      <c r="X453" s="148" t="str">
        <f t="shared" si="56"/>
        <v>ข้อมูลไม่ถูกต้อง</v>
      </c>
      <c r="Y453" s="38"/>
      <c r="Z453" s="38"/>
      <c r="AA453" s="38"/>
    </row>
    <row r="454" spans="1:27" ht="24" customHeight="1" x14ac:dyDescent="0.45">
      <c r="A454" s="289">
        <v>449</v>
      </c>
      <c r="B454" s="289"/>
      <c r="C454" s="289"/>
      <c r="D454" s="289"/>
      <c r="E454" s="289"/>
      <c r="F454" s="293"/>
      <c r="G454" s="293"/>
      <c r="H454" s="291"/>
      <c r="I454" s="289"/>
      <c r="J454" s="292" t="str">
        <f t="shared" si="57"/>
        <v>รอข้อมูลคอลัมน์ H</v>
      </c>
      <c r="K454" s="291"/>
      <c r="L454" s="291"/>
      <c r="M454" s="291"/>
      <c r="N454" s="196" t="str" cm="1">
        <f t="array" ref="N454">IF(AND(K454:M454=""),"ยังไม่บันทึกข้อมูล",
IF(M454&lt;&gt;"",
IF(M454&gt;=1.3,M454,"เป็นไม้พุ่ม"),
IF(K454+L454&gt;=1.3,K454+L454,"เป็นไม้พุ่ม")))</f>
        <v>ยังไม่บันทึกข้อมูล</v>
      </c>
      <c r="O454" s="149" t="str">
        <f t="shared" si="50"/>
        <v>ข้อมูลไม่ถูกต้อง</v>
      </c>
      <c r="P454" s="149" t="str">
        <f t="shared" si="51"/>
        <v>ข้อมูลไม่ถูกต้อง</v>
      </c>
      <c r="Q454" s="149" t="str">
        <f t="shared" si="52"/>
        <v>ข้อมูลไม่ถูกต้อง</v>
      </c>
      <c r="R454" s="149" t="str">
        <f t="shared" si="53"/>
        <v>ข้อมูลไม่ถูกต้อง</v>
      </c>
      <c r="S454" s="149" t="str">
        <f>IF(ISNUMBER(R454),
IF(H$2=ตัวเลือก!A$30,"ยังไม่บันทึกข้อมูล",R454*0.27),"ข้อมูลไม่ถูกต้อง")</f>
        <v>ข้อมูลไม่ถูกต้อง</v>
      </c>
      <c r="T454" s="149" t="str">
        <f t="shared" si="54"/>
        <v>ข้อมูลไม่ถูกต้อง</v>
      </c>
      <c r="U454" s="149" t="str">
        <f>IF(ISNUMBER(R454),
IF(H$2=ตัวเลือก!A$30,"ยังไม่บันทึกข้อมูล",R454*0.47),"ข้อมูลไม่ถูกต้อง")</f>
        <v>ข้อมูลไม่ถูกต้อง</v>
      </c>
      <c r="V454" s="149" t="str">
        <f>IF(ISNUMBER(S454),
IF(H$2=ตัวเลือก!A$30,"ยังไม่บันทึกข้อมูล",S454*0.47),"ข้อมูลไม่ถูกต้อง")</f>
        <v>ข้อมูลไม่ถูกต้อง</v>
      </c>
      <c r="W454" s="149" t="str">
        <f t="shared" si="55"/>
        <v>ข้อมูลไม่ถูกต้อง</v>
      </c>
      <c r="X454" s="148" t="str">
        <f t="shared" si="56"/>
        <v>ข้อมูลไม่ถูกต้อง</v>
      </c>
      <c r="Y454" s="38"/>
      <c r="Z454" s="38"/>
      <c r="AA454" s="38"/>
    </row>
    <row r="455" spans="1:27" ht="24" customHeight="1" x14ac:dyDescent="0.45">
      <c r="A455" s="289">
        <v>450</v>
      </c>
      <c r="B455" s="289"/>
      <c r="C455" s="289"/>
      <c r="D455" s="289"/>
      <c r="E455" s="289"/>
      <c r="F455" s="293"/>
      <c r="G455" s="293"/>
      <c r="H455" s="291"/>
      <c r="I455" s="289"/>
      <c r="J455" s="292" t="str">
        <f t="shared" si="57"/>
        <v>รอข้อมูลคอลัมน์ H</v>
      </c>
      <c r="K455" s="291"/>
      <c r="L455" s="291"/>
      <c r="M455" s="291"/>
      <c r="N455" s="196" t="str" cm="1">
        <f t="array" ref="N455">IF(AND(K455:M455=""),"ยังไม่บันทึกข้อมูล",
IF(M455&lt;&gt;"",
IF(M455&gt;=1.3,M455,"เป็นไม้พุ่ม"),
IF(K455+L455&gt;=1.3,K455+L455,"เป็นไม้พุ่ม")))</f>
        <v>ยังไม่บันทึกข้อมูล</v>
      </c>
      <c r="O455" s="149" t="str">
        <f t="shared" ref="O455:O518" si="58">IF(AND(ISNUMBER(J455),ISNUMBER(N455)),0.0396*(((J455)*N455))^0.933,"ข้อมูลไม่ถูกต้อง")</f>
        <v>ข้อมูลไม่ถูกต้อง</v>
      </c>
      <c r="P455" s="149" t="str">
        <f t="shared" ref="P455:P518" si="59">IF(AND(ISNUMBER(J455),ISNUMBER(N455)),0.00349*(((J455^2)*N455))^1.03,"ข้อมูลไม่ถูกต้อง")</f>
        <v>ข้อมูลไม่ถูกต้อง</v>
      </c>
      <c r="Q455" s="149" t="str">
        <f t="shared" ref="Q455:Q518" si="60">IF(AND(ISNUMBER(O455),ISNUMBER(P455)),(1/((28/(O455+P455))+0.025)),"ข้อมูลไม่ถูกต้อง")</f>
        <v>ข้อมูลไม่ถูกต้อง</v>
      </c>
      <c r="R455" s="149" t="str">
        <f t="shared" ref="R455:R518" si="61">IF(AND(O455&lt;&gt;"ข้อมูลไม่ถูกต้อง",P455&lt;&gt;"ข้อมูลไม่ถูกต้อง",Q455&lt;&gt;"ข้อมูลไม่ถูกต้อง"),O455+P455+Q455,"ข้อมูลไม่ถูกต้อง")</f>
        <v>ข้อมูลไม่ถูกต้อง</v>
      </c>
      <c r="S455" s="149" t="str">
        <f>IF(ISNUMBER(R455),
IF(H$2=ตัวเลือก!A$30,"ยังไม่บันทึกข้อมูล",R455*0.27),"ข้อมูลไม่ถูกต้อง")</f>
        <v>ข้อมูลไม่ถูกต้อง</v>
      </c>
      <c r="T455" s="149" t="str">
        <f t="shared" ref="T455:T518" si="62">IF(AND(ISNUMBER(R455),ISNUMBER(S455)),R455+S455,"ข้อมูลไม่ถูกต้อง")</f>
        <v>ข้อมูลไม่ถูกต้อง</v>
      </c>
      <c r="U455" s="149" t="str">
        <f>IF(ISNUMBER(R455),
IF(H$2=ตัวเลือก!A$30,"ยังไม่บันทึกข้อมูล",R455*0.47),"ข้อมูลไม่ถูกต้อง")</f>
        <v>ข้อมูลไม่ถูกต้อง</v>
      </c>
      <c r="V455" s="149" t="str">
        <f>IF(ISNUMBER(S455),
IF(H$2=ตัวเลือก!A$30,"ยังไม่บันทึกข้อมูล",S455*0.47),"ข้อมูลไม่ถูกต้อง")</f>
        <v>ข้อมูลไม่ถูกต้อง</v>
      </c>
      <c r="W455" s="149" t="str">
        <f t="shared" ref="W455:W518" si="63">IF(AND(ISNUMBER(U455),ISNUMBER(V455)),((U455+V455)/1000),"ข้อมูลไม่ถูกต้อง")</f>
        <v>ข้อมูลไม่ถูกต้อง</v>
      </c>
      <c r="X455" s="148" t="str">
        <f t="shared" si="56"/>
        <v>ข้อมูลไม่ถูกต้อง</v>
      </c>
      <c r="Y455" s="38"/>
      <c r="Z455" s="38"/>
      <c r="AA455" s="38"/>
    </row>
    <row r="456" spans="1:27" ht="24" customHeight="1" x14ac:dyDescent="0.45">
      <c r="A456" s="289">
        <v>451</v>
      </c>
      <c r="B456" s="289"/>
      <c r="C456" s="289"/>
      <c r="D456" s="289"/>
      <c r="E456" s="289"/>
      <c r="F456" s="293"/>
      <c r="G456" s="293"/>
      <c r="H456" s="291"/>
      <c r="I456" s="289"/>
      <c r="J456" s="292" t="str">
        <f t="shared" si="57"/>
        <v>รอข้อมูลคอลัมน์ H</v>
      </c>
      <c r="K456" s="291"/>
      <c r="L456" s="291"/>
      <c r="M456" s="291"/>
      <c r="N456" s="196" t="str" cm="1">
        <f t="array" ref="N456">IF(AND(K456:M456=""),"ยังไม่บันทึกข้อมูล",
IF(M456&lt;&gt;"",
IF(M456&gt;=1.3,M456,"เป็นไม้พุ่ม"),
IF(K456+L456&gt;=1.3,K456+L456,"เป็นไม้พุ่ม")))</f>
        <v>ยังไม่บันทึกข้อมูล</v>
      </c>
      <c r="O456" s="149" t="str">
        <f t="shared" si="58"/>
        <v>ข้อมูลไม่ถูกต้อง</v>
      </c>
      <c r="P456" s="149" t="str">
        <f t="shared" si="59"/>
        <v>ข้อมูลไม่ถูกต้อง</v>
      </c>
      <c r="Q456" s="149" t="str">
        <f t="shared" si="60"/>
        <v>ข้อมูลไม่ถูกต้อง</v>
      </c>
      <c r="R456" s="149" t="str">
        <f t="shared" si="61"/>
        <v>ข้อมูลไม่ถูกต้อง</v>
      </c>
      <c r="S456" s="149" t="str">
        <f>IF(ISNUMBER(R456),
IF(H$2=ตัวเลือก!A$30,"ยังไม่บันทึกข้อมูล",R456*0.27),"ข้อมูลไม่ถูกต้อง")</f>
        <v>ข้อมูลไม่ถูกต้อง</v>
      </c>
      <c r="T456" s="149" t="str">
        <f t="shared" si="62"/>
        <v>ข้อมูลไม่ถูกต้อง</v>
      </c>
      <c r="U456" s="149" t="str">
        <f>IF(ISNUMBER(R456),
IF(H$2=ตัวเลือก!A$30,"ยังไม่บันทึกข้อมูล",R456*0.47),"ข้อมูลไม่ถูกต้อง")</f>
        <v>ข้อมูลไม่ถูกต้อง</v>
      </c>
      <c r="V456" s="149" t="str">
        <f>IF(ISNUMBER(S456),
IF(H$2=ตัวเลือก!A$30,"ยังไม่บันทึกข้อมูล",S456*0.47),"ข้อมูลไม่ถูกต้อง")</f>
        <v>ข้อมูลไม่ถูกต้อง</v>
      </c>
      <c r="W456" s="149" t="str">
        <f t="shared" si="63"/>
        <v>ข้อมูลไม่ถูกต้อง</v>
      </c>
      <c r="X456" s="148" t="str">
        <f t="shared" si="56"/>
        <v>ข้อมูลไม่ถูกต้อง</v>
      </c>
      <c r="Y456" s="38"/>
      <c r="Z456" s="38"/>
      <c r="AA456" s="38"/>
    </row>
    <row r="457" spans="1:27" ht="24" customHeight="1" x14ac:dyDescent="0.45">
      <c r="A457" s="289">
        <v>452</v>
      </c>
      <c r="B457" s="289"/>
      <c r="C457" s="289"/>
      <c r="D457" s="289"/>
      <c r="E457" s="289"/>
      <c r="F457" s="293"/>
      <c r="G457" s="293"/>
      <c r="H457" s="291"/>
      <c r="I457" s="289"/>
      <c r="J457" s="292" t="str">
        <f t="shared" si="57"/>
        <v>รอข้อมูลคอลัมน์ H</v>
      </c>
      <c r="K457" s="291"/>
      <c r="L457" s="291"/>
      <c r="M457" s="291"/>
      <c r="N457" s="196" t="str" cm="1">
        <f t="array" ref="N457">IF(AND(K457:M457=""),"ยังไม่บันทึกข้อมูล",
IF(M457&lt;&gt;"",
IF(M457&gt;=1.3,M457,"เป็นไม้พุ่ม"),
IF(K457+L457&gt;=1.3,K457+L457,"เป็นไม้พุ่ม")))</f>
        <v>ยังไม่บันทึกข้อมูล</v>
      </c>
      <c r="O457" s="149" t="str">
        <f t="shared" si="58"/>
        <v>ข้อมูลไม่ถูกต้อง</v>
      </c>
      <c r="P457" s="149" t="str">
        <f t="shared" si="59"/>
        <v>ข้อมูลไม่ถูกต้อง</v>
      </c>
      <c r="Q457" s="149" t="str">
        <f t="shared" si="60"/>
        <v>ข้อมูลไม่ถูกต้อง</v>
      </c>
      <c r="R457" s="149" t="str">
        <f t="shared" si="61"/>
        <v>ข้อมูลไม่ถูกต้อง</v>
      </c>
      <c r="S457" s="149" t="str">
        <f>IF(ISNUMBER(R457),
IF(H$2=ตัวเลือก!A$30,"ยังไม่บันทึกข้อมูล",R457*0.27),"ข้อมูลไม่ถูกต้อง")</f>
        <v>ข้อมูลไม่ถูกต้อง</v>
      </c>
      <c r="T457" s="149" t="str">
        <f t="shared" si="62"/>
        <v>ข้อมูลไม่ถูกต้อง</v>
      </c>
      <c r="U457" s="149" t="str">
        <f>IF(ISNUMBER(R457),
IF(H$2=ตัวเลือก!A$30,"ยังไม่บันทึกข้อมูล",R457*0.47),"ข้อมูลไม่ถูกต้อง")</f>
        <v>ข้อมูลไม่ถูกต้อง</v>
      </c>
      <c r="V457" s="149" t="str">
        <f>IF(ISNUMBER(S457),
IF(H$2=ตัวเลือก!A$30,"ยังไม่บันทึกข้อมูล",S457*0.47),"ข้อมูลไม่ถูกต้อง")</f>
        <v>ข้อมูลไม่ถูกต้อง</v>
      </c>
      <c r="W457" s="149" t="str">
        <f t="shared" si="63"/>
        <v>ข้อมูลไม่ถูกต้อง</v>
      </c>
      <c r="X457" s="148" t="str">
        <f t="shared" si="56"/>
        <v>ข้อมูลไม่ถูกต้อง</v>
      </c>
      <c r="Y457" s="38"/>
      <c r="Z457" s="38"/>
      <c r="AA457" s="38"/>
    </row>
    <row r="458" spans="1:27" ht="24" customHeight="1" x14ac:dyDescent="0.45">
      <c r="A458" s="289">
        <v>453</v>
      </c>
      <c r="B458" s="289"/>
      <c r="C458" s="289"/>
      <c r="D458" s="289"/>
      <c r="E458" s="289"/>
      <c r="F458" s="293"/>
      <c r="G458" s="293"/>
      <c r="H458" s="291"/>
      <c r="I458" s="289"/>
      <c r="J458" s="292" t="str">
        <f t="shared" si="57"/>
        <v>รอข้อมูลคอลัมน์ H</v>
      </c>
      <c r="K458" s="291"/>
      <c r="L458" s="291"/>
      <c r="M458" s="291"/>
      <c r="N458" s="196" t="str" cm="1">
        <f t="array" ref="N458">IF(AND(K458:M458=""),"ยังไม่บันทึกข้อมูล",
IF(M458&lt;&gt;"",
IF(M458&gt;=1.3,M458,"เป็นไม้พุ่ม"),
IF(K458+L458&gt;=1.3,K458+L458,"เป็นไม้พุ่ม")))</f>
        <v>ยังไม่บันทึกข้อมูล</v>
      </c>
      <c r="O458" s="149" t="str">
        <f t="shared" si="58"/>
        <v>ข้อมูลไม่ถูกต้อง</v>
      </c>
      <c r="P458" s="149" t="str">
        <f t="shared" si="59"/>
        <v>ข้อมูลไม่ถูกต้อง</v>
      </c>
      <c r="Q458" s="149" t="str">
        <f t="shared" si="60"/>
        <v>ข้อมูลไม่ถูกต้อง</v>
      </c>
      <c r="R458" s="149" t="str">
        <f t="shared" si="61"/>
        <v>ข้อมูลไม่ถูกต้อง</v>
      </c>
      <c r="S458" s="149" t="str">
        <f>IF(ISNUMBER(R458),
IF(H$2=ตัวเลือก!A$30,"ยังไม่บันทึกข้อมูล",R458*0.27),"ข้อมูลไม่ถูกต้อง")</f>
        <v>ข้อมูลไม่ถูกต้อง</v>
      </c>
      <c r="T458" s="149" t="str">
        <f t="shared" si="62"/>
        <v>ข้อมูลไม่ถูกต้อง</v>
      </c>
      <c r="U458" s="149" t="str">
        <f>IF(ISNUMBER(R458),
IF(H$2=ตัวเลือก!A$30,"ยังไม่บันทึกข้อมูล",R458*0.47),"ข้อมูลไม่ถูกต้อง")</f>
        <v>ข้อมูลไม่ถูกต้อง</v>
      </c>
      <c r="V458" s="149" t="str">
        <f>IF(ISNUMBER(S458),
IF(H$2=ตัวเลือก!A$30,"ยังไม่บันทึกข้อมูล",S458*0.47),"ข้อมูลไม่ถูกต้อง")</f>
        <v>ข้อมูลไม่ถูกต้อง</v>
      </c>
      <c r="W458" s="149" t="str">
        <f t="shared" si="63"/>
        <v>ข้อมูลไม่ถูกต้อง</v>
      </c>
      <c r="X458" s="148" t="str">
        <f t="shared" si="56"/>
        <v>ข้อมูลไม่ถูกต้อง</v>
      </c>
      <c r="Y458" s="38"/>
      <c r="Z458" s="38"/>
      <c r="AA458" s="38"/>
    </row>
    <row r="459" spans="1:27" ht="24" customHeight="1" x14ac:dyDescent="0.45">
      <c r="A459" s="289">
        <v>454</v>
      </c>
      <c r="B459" s="289"/>
      <c r="C459" s="289"/>
      <c r="D459" s="289"/>
      <c r="E459" s="289"/>
      <c r="F459" s="293"/>
      <c r="G459" s="293"/>
      <c r="H459" s="291"/>
      <c r="I459" s="289"/>
      <c r="J459" s="292" t="str">
        <f t="shared" si="57"/>
        <v>รอข้อมูลคอลัมน์ H</v>
      </c>
      <c r="K459" s="291"/>
      <c r="L459" s="291"/>
      <c r="M459" s="291"/>
      <c r="N459" s="196" t="str" cm="1">
        <f t="array" ref="N459">IF(AND(K459:M459=""),"ยังไม่บันทึกข้อมูล",
IF(M459&lt;&gt;"",
IF(M459&gt;=1.3,M459,"เป็นไม้พุ่ม"),
IF(K459+L459&gt;=1.3,K459+L459,"เป็นไม้พุ่ม")))</f>
        <v>ยังไม่บันทึกข้อมูล</v>
      </c>
      <c r="O459" s="149" t="str">
        <f t="shared" si="58"/>
        <v>ข้อมูลไม่ถูกต้อง</v>
      </c>
      <c r="P459" s="149" t="str">
        <f t="shared" si="59"/>
        <v>ข้อมูลไม่ถูกต้อง</v>
      </c>
      <c r="Q459" s="149" t="str">
        <f t="shared" si="60"/>
        <v>ข้อมูลไม่ถูกต้อง</v>
      </c>
      <c r="R459" s="149" t="str">
        <f t="shared" si="61"/>
        <v>ข้อมูลไม่ถูกต้อง</v>
      </c>
      <c r="S459" s="149" t="str">
        <f>IF(ISNUMBER(R459),
IF(H$2=ตัวเลือก!A$30,"ยังไม่บันทึกข้อมูล",R459*0.27),"ข้อมูลไม่ถูกต้อง")</f>
        <v>ข้อมูลไม่ถูกต้อง</v>
      </c>
      <c r="T459" s="149" t="str">
        <f t="shared" si="62"/>
        <v>ข้อมูลไม่ถูกต้อง</v>
      </c>
      <c r="U459" s="149" t="str">
        <f>IF(ISNUMBER(R459),
IF(H$2=ตัวเลือก!A$30,"ยังไม่บันทึกข้อมูล",R459*0.47),"ข้อมูลไม่ถูกต้อง")</f>
        <v>ข้อมูลไม่ถูกต้อง</v>
      </c>
      <c r="V459" s="149" t="str">
        <f>IF(ISNUMBER(S459),
IF(H$2=ตัวเลือก!A$30,"ยังไม่บันทึกข้อมูล",S459*0.47),"ข้อมูลไม่ถูกต้อง")</f>
        <v>ข้อมูลไม่ถูกต้อง</v>
      </c>
      <c r="W459" s="149" t="str">
        <f t="shared" si="63"/>
        <v>ข้อมูลไม่ถูกต้อง</v>
      </c>
      <c r="X459" s="148" t="str">
        <f t="shared" si="56"/>
        <v>ข้อมูลไม่ถูกต้อง</v>
      </c>
      <c r="Y459" s="38"/>
      <c r="Z459" s="38"/>
      <c r="AA459" s="38"/>
    </row>
    <row r="460" spans="1:27" ht="24" customHeight="1" x14ac:dyDescent="0.45">
      <c r="A460" s="289">
        <v>455</v>
      </c>
      <c r="B460" s="289"/>
      <c r="C460" s="289"/>
      <c r="D460" s="289"/>
      <c r="E460" s="289"/>
      <c r="F460" s="293"/>
      <c r="G460" s="293"/>
      <c r="H460" s="291"/>
      <c r="I460" s="289"/>
      <c r="J460" s="292" t="str">
        <f t="shared" si="57"/>
        <v>รอข้อมูลคอลัมน์ H</v>
      </c>
      <c r="K460" s="291"/>
      <c r="L460" s="291"/>
      <c r="M460" s="291"/>
      <c r="N460" s="196" t="str" cm="1">
        <f t="array" ref="N460">IF(AND(K460:M460=""),"ยังไม่บันทึกข้อมูล",
IF(M460&lt;&gt;"",
IF(M460&gt;=1.3,M460,"เป็นไม้พุ่ม"),
IF(K460+L460&gt;=1.3,K460+L460,"เป็นไม้พุ่ม")))</f>
        <v>ยังไม่บันทึกข้อมูล</v>
      </c>
      <c r="O460" s="149" t="str">
        <f t="shared" si="58"/>
        <v>ข้อมูลไม่ถูกต้อง</v>
      </c>
      <c r="P460" s="149" t="str">
        <f t="shared" si="59"/>
        <v>ข้อมูลไม่ถูกต้อง</v>
      </c>
      <c r="Q460" s="149" t="str">
        <f t="shared" si="60"/>
        <v>ข้อมูลไม่ถูกต้อง</v>
      </c>
      <c r="R460" s="149" t="str">
        <f t="shared" si="61"/>
        <v>ข้อมูลไม่ถูกต้อง</v>
      </c>
      <c r="S460" s="149" t="str">
        <f>IF(ISNUMBER(R460),
IF(H$2=ตัวเลือก!A$30,"ยังไม่บันทึกข้อมูล",R460*0.27),"ข้อมูลไม่ถูกต้อง")</f>
        <v>ข้อมูลไม่ถูกต้อง</v>
      </c>
      <c r="T460" s="149" t="str">
        <f t="shared" si="62"/>
        <v>ข้อมูลไม่ถูกต้อง</v>
      </c>
      <c r="U460" s="149" t="str">
        <f>IF(ISNUMBER(R460),
IF(H$2=ตัวเลือก!A$30,"ยังไม่บันทึกข้อมูล",R460*0.47),"ข้อมูลไม่ถูกต้อง")</f>
        <v>ข้อมูลไม่ถูกต้อง</v>
      </c>
      <c r="V460" s="149" t="str">
        <f>IF(ISNUMBER(S460),
IF(H$2=ตัวเลือก!A$30,"ยังไม่บันทึกข้อมูล",S460*0.47),"ข้อมูลไม่ถูกต้อง")</f>
        <v>ข้อมูลไม่ถูกต้อง</v>
      </c>
      <c r="W460" s="149" t="str">
        <f t="shared" si="63"/>
        <v>ข้อมูลไม่ถูกต้อง</v>
      </c>
      <c r="X460" s="148" t="str">
        <f t="shared" ref="X460:X523" si="64">IF(ISNUMBER(W460),W460*(44/12),"ข้อมูลไม่ถูกต้อง")</f>
        <v>ข้อมูลไม่ถูกต้อง</v>
      </c>
      <c r="Y460" s="38"/>
      <c r="Z460" s="38"/>
      <c r="AA460" s="38"/>
    </row>
    <row r="461" spans="1:27" ht="24" customHeight="1" x14ac:dyDescent="0.45">
      <c r="A461" s="289">
        <v>456</v>
      </c>
      <c r="B461" s="289"/>
      <c r="C461" s="289"/>
      <c r="D461" s="289"/>
      <c r="E461" s="289"/>
      <c r="F461" s="293"/>
      <c r="G461" s="293"/>
      <c r="H461" s="291"/>
      <c r="I461" s="289"/>
      <c r="J461" s="292" t="str">
        <f t="shared" si="57"/>
        <v>รอข้อมูลคอลัมน์ H</v>
      </c>
      <c r="K461" s="291"/>
      <c r="L461" s="291"/>
      <c r="M461" s="291"/>
      <c r="N461" s="196" t="str" cm="1">
        <f t="array" ref="N461">IF(AND(K461:M461=""),"ยังไม่บันทึกข้อมูล",
IF(M461&lt;&gt;"",
IF(M461&gt;=1.3,M461,"เป็นไม้พุ่ม"),
IF(K461+L461&gt;=1.3,K461+L461,"เป็นไม้พุ่ม")))</f>
        <v>ยังไม่บันทึกข้อมูล</v>
      </c>
      <c r="O461" s="149" t="str">
        <f t="shared" si="58"/>
        <v>ข้อมูลไม่ถูกต้อง</v>
      </c>
      <c r="P461" s="149" t="str">
        <f t="shared" si="59"/>
        <v>ข้อมูลไม่ถูกต้อง</v>
      </c>
      <c r="Q461" s="149" t="str">
        <f t="shared" si="60"/>
        <v>ข้อมูลไม่ถูกต้อง</v>
      </c>
      <c r="R461" s="149" t="str">
        <f t="shared" si="61"/>
        <v>ข้อมูลไม่ถูกต้อง</v>
      </c>
      <c r="S461" s="149" t="str">
        <f>IF(ISNUMBER(R461),
IF(H$2=ตัวเลือก!A$30,"ยังไม่บันทึกข้อมูล",R461*0.27),"ข้อมูลไม่ถูกต้อง")</f>
        <v>ข้อมูลไม่ถูกต้อง</v>
      </c>
      <c r="T461" s="149" t="str">
        <f t="shared" si="62"/>
        <v>ข้อมูลไม่ถูกต้อง</v>
      </c>
      <c r="U461" s="149" t="str">
        <f>IF(ISNUMBER(R461),
IF(H$2=ตัวเลือก!A$30,"ยังไม่บันทึกข้อมูล",R461*0.47),"ข้อมูลไม่ถูกต้อง")</f>
        <v>ข้อมูลไม่ถูกต้อง</v>
      </c>
      <c r="V461" s="149" t="str">
        <f>IF(ISNUMBER(S461),
IF(H$2=ตัวเลือก!A$30,"ยังไม่บันทึกข้อมูล",S461*0.47),"ข้อมูลไม่ถูกต้อง")</f>
        <v>ข้อมูลไม่ถูกต้อง</v>
      </c>
      <c r="W461" s="149" t="str">
        <f t="shared" si="63"/>
        <v>ข้อมูลไม่ถูกต้อง</v>
      </c>
      <c r="X461" s="148" t="str">
        <f t="shared" si="64"/>
        <v>ข้อมูลไม่ถูกต้อง</v>
      </c>
      <c r="Y461" s="38"/>
      <c r="Z461" s="38"/>
      <c r="AA461" s="38"/>
    </row>
    <row r="462" spans="1:27" ht="24" customHeight="1" x14ac:dyDescent="0.45">
      <c r="A462" s="289">
        <v>457</v>
      </c>
      <c r="B462" s="289"/>
      <c r="C462" s="289"/>
      <c r="D462" s="289"/>
      <c r="E462" s="289"/>
      <c r="F462" s="293"/>
      <c r="G462" s="293"/>
      <c r="H462" s="291"/>
      <c r="I462" s="289"/>
      <c r="J462" s="292" t="str">
        <f t="shared" si="57"/>
        <v>รอข้อมูลคอลัมน์ H</v>
      </c>
      <c r="K462" s="291"/>
      <c r="L462" s="291"/>
      <c r="M462" s="291"/>
      <c r="N462" s="196" t="str" cm="1">
        <f t="array" ref="N462">IF(AND(K462:M462=""),"ยังไม่บันทึกข้อมูล",
IF(M462&lt;&gt;"",
IF(M462&gt;=1.3,M462,"เป็นไม้พุ่ม"),
IF(K462+L462&gt;=1.3,K462+L462,"เป็นไม้พุ่ม")))</f>
        <v>ยังไม่บันทึกข้อมูล</v>
      </c>
      <c r="O462" s="149" t="str">
        <f t="shared" si="58"/>
        <v>ข้อมูลไม่ถูกต้อง</v>
      </c>
      <c r="P462" s="149" t="str">
        <f t="shared" si="59"/>
        <v>ข้อมูลไม่ถูกต้อง</v>
      </c>
      <c r="Q462" s="149" t="str">
        <f t="shared" si="60"/>
        <v>ข้อมูลไม่ถูกต้อง</v>
      </c>
      <c r="R462" s="149" t="str">
        <f t="shared" si="61"/>
        <v>ข้อมูลไม่ถูกต้อง</v>
      </c>
      <c r="S462" s="149" t="str">
        <f>IF(ISNUMBER(R462),
IF(H$2=ตัวเลือก!A$30,"ยังไม่บันทึกข้อมูล",R462*0.27),"ข้อมูลไม่ถูกต้อง")</f>
        <v>ข้อมูลไม่ถูกต้อง</v>
      </c>
      <c r="T462" s="149" t="str">
        <f t="shared" si="62"/>
        <v>ข้อมูลไม่ถูกต้อง</v>
      </c>
      <c r="U462" s="149" t="str">
        <f>IF(ISNUMBER(R462),
IF(H$2=ตัวเลือก!A$30,"ยังไม่บันทึกข้อมูล",R462*0.47),"ข้อมูลไม่ถูกต้อง")</f>
        <v>ข้อมูลไม่ถูกต้อง</v>
      </c>
      <c r="V462" s="149" t="str">
        <f>IF(ISNUMBER(S462),
IF(H$2=ตัวเลือก!A$30,"ยังไม่บันทึกข้อมูล",S462*0.47),"ข้อมูลไม่ถูกต้อง")</f>
        <v>ข้อมูลไม่ถูกต้อง</v>
      </c>
      <c r="W462" s="149" t="str">
        <f t="shared" si="63"/>
        <v>ข้อมูลไม่ถูกต้อง</v>
      </c>
      <c r="X462" s="148" t="str">
        <f t="shared" si="64"/>
        <v>ข้อมูลไม่ถูกต้อง</v>
      </c>
      <c r="Y462" s="38"/>
      <c r="Z462" s="38"/>
      <c r="AA462" s="38"/>
    </row>
    <row r="463" spans="1:27" ht="24" customHeight="1" x14ac:dyDescent="0.45">
      <c r="A463" s="289">
        <v>458</v>
      </c>
      <c r="B463" s="289"/>
      <c r="C463" s="289"/>
      <c r="D463" s="289"/>
      <c r="E463" s="289"/>
      <c r="F463" s="293"/>
      <c r="G463" s="293"/>
      <c r="H463" s="291"/>
      <c r="I463" s="289"/>
      <c r="J463" s="292" t="str">
        <f t="shared" ref="J463:J526" si="65">IF(H463="","รอข้อมูลคอลัมน์ H",
IF(H463/PI()&gt;=4.5,H463/PI(),"ไม่นำมาคำนวณ"))</f>
        <v>รอข้อมูลคอลัมน์ H</v>
      </c>
      <c r="K463" s="291"/>
      <c r="L463" s="291"/>
      <c r="M463" s="291"/>
      <c r="N463" s="196" t="str" cm="1">
        <f t="array" ref="N463">IF(AND(K463:M463=""),"ยังไม่บันทึกข้อมูล",
IF(M463&lt;&gt;"",
IF(M463&gt;=1.3,M463,"เป็นไม้พุ่ม"),
IF(K463+L463&gt;=1.3,K463+L463,"เป็นไม้พุ่ม")))</f>
        <v>ยังไม่บันทึกข้อมูล</v>
      </c>
      <c r="O463" s="149" t="str">
        <f t="shared" si="58"/>
        <v>ข้อมูลไม่ถูกต้อง</v>
      </c>
      <c r="P463" s="149" t="str">
        <f t="shared" si="59"/>
        <v>ข้อมูลไม่ถูกต้อง</v>
      </c>
      <c r="Q463" s="149" t="str">
        <f t="shared" si="60"/>
        <v>ข้อมูลไม่ถูกต้อง</v>
      </c>
      <c r="R463" s="149" t="str">
        <f t="shared" si="61"/>
        <v>ข้อมูลไม่ถูกต้อง</v>
      </c>
      <c r="S463" s="149" t="str">
        <f>IF(ISNUMBER(R463),
IF(H$2=ตัวเลือก!A$30,"ยังไม่บันทึกข้อมูล",R463*0.27),"ข้อมูลไม่ถูกต้อง")</f>
        <v>ข้อมูลไม่ถูกต้อง</v>
      </c>
      <c r="T463" s="149" t="str">
        <f t="shared" si="62"/>
        <v>ข้อมูลไม่ถูกต้อง</v>
      </c>
      <c r="U463" s="149" t="str">
        <f>IF(ISNUMBER(R463),
IF(H$2=ตัวเลือก!A$30,"ยังไม่บันทึกข้อมูล",R463*0.47),"ข้อมูลไม่ถูกต้อง")</f>
        <v>ข้อมูลไม่ถูกต้อง</v>
      </c>
      <c r="V463" s="149" t="str">
        <f>IF(ISNUMBER(S463),
IF(H$2=ตัวเลือก!A$30,"ยังไม่บันทึกข้อมูล",S463*0.47),"ข้อมูลไม่ถูกต้อง")</f>
        <v>ข้อมูลไม่ถูกต้อง</v>
      </c>
      <c r="W463" s="149" t="str">
        <f t="shared" si="63"/>
        <v>ข้อมูลไม่ถูกต้อง</v>
      </c>
      <c r="X463" s="148" t="str">
        <f t="shared" si="64"/>
        <v>ข้อมูลไม่ถูกต้อง</v>
      </c>
      <c r="Y463" s="38"/>
      <c r="Z463" s="38"/>
      <c r="AA463" s="38"/>
    </row>
    <row r="464" spans="1:27" ht="24" customHeight="1" x14ac:dyDescent="0.45">
      <c r="A464" s="289">
        <v>459</v>
      </c>
      <c r="B464" s="289"/>
      <c r="C464" s="289"/>
      <c r="D464" s="289"/>
      <c r="E464" s="289"/>
      <c r="F464" s="293"/>
      <c r="G464" s="293"/>
      <c r="H464" s="291"/>
      <c r="I464" s="289"/>
      <c r="J464" s="292" t="str">
        <f t="shared" si="65"/>
        <v>รอข้อมูลคอลัมน์ H</v>
      </c>
      <c r="K464" s="291"/>
      <c r="L464" s="291"/>
      <c r="M464" s="291"/>
      <c r="N464" s="196" t="str" cm="1">
        <f t="array" ref="N464">IF(AND(K464:M464=""),"ยังไม่บันทึกข้อมูล",
IF(M464&lt;&gt;"",
IF(M464&gt;=1.3,M464,"เป็นไม้พุ่ม"),
IF(K464+L464&gt;=1.3,K464+L464,"เป็นไม้พุ่ม")))</f>
        <v>ยังไม่บันทึกข้อมูล</v>
      </c>
      <c r="O464" s="149" t="str">
        <f t="shared" si="58"/>
        <v>ข้อมูลไม่ถูกต้อง</v>
      </c>
      <c r="P464" s="149" t="str">
        <f t="shared" si="59"/>
        <v>ข้อมูลไม่ถูกต้อง</v>
      </c>
      <c r="Q464" s="149" t="str">
        <f t="shared" si="60"/>
        <v>ข้อมูลไม่ถูกต้อง</v>
      </c>
      <c r="R464" s="149" t="str">
        <f t="shared" si="61"/>
        <v>ข้อมูลไม่ถูกต้อง</v>
      </c>
      <c r="S464" s="149" t="str">
        <f>IF(ISNUMBER(R464),
IF(H$2=ตัวเลือก!A$30,"ยังไม่บันทึกข้อมูล",R464*0.27),"ข้อมูลไม่ถูกต้อง")</f>
        <v>ข้อมูลไม่ถูกต้อง</v>
      </c>
      <c r="T464" s="149" t="str">
        <f t="shared" si="62"/>
        <v>ข้อมูลไม่ถูกต้อง</v>
      </c>
      <c r="U464" s="149" t="str">
        <f>IF(ISNUMBER(R464),
IF(H$2=ตัวเลือก!A$30,"ยังไม่บันทึกข้อมูล",R464*0.47),"ข้อมูลไม่ถูกต้อง")</f>
        <v>ข้อมูลไม่ถูกต้อง</v>
      </c>
      <c r="V464" s="149" t="str">
        <f>IF(ISNUMBER(S464),
IF(H$2=ตัวเลือก!A$30,"ยังไม่บันทึกข้อมูล",S464*0.47),"ข้อมูลไม่ถูกต้อง")</f>
        <v>ข้อมูลไม่ถูกต้อง</v>
      </c>
      <c r="W464" s="149" t="str">
        <f t="shared" si="63"/>
        <v>ข้อมูลไม่ถูกต้อง</v>
      </c>
      <c r="X464" s="148" t="str">
        <f t="shared" si="64"/>
        <v>ข้อมูลไม่ถูกต้อง</v>
      </c>
      <c r="Y464" s="38"/>
      <c r="Z464" s="38"/>
      <c r="AA464" s="38"/>
    </row>
    <row r="465" spans="1:27" ht="24" customHeight="1" x14ac:dyDescent="0.45">
      <c r="A465" s="289">
        <v>460</v>
      </c>
      <c r="B465" s="289"/>
      <c r="C465" s="289"/>
      <c r="D465" s="289"/>
      <c r="E465" s="289"/>
      <c r="F465" s="293"/>
      <c r="G465" s="293"/>
      <c r="H465" s="291"/>
      <c r="I465" s="289"/>
      <c r="J465" s="292" t="str">
        <f t="shared" si="65"/>
        <v>รอข้อมูลคอลัมน์ H</v>
      </c>
      <c r="K465" s="291"/>
      <c r="L465" s="291"/>
      <c r="M465" s="291"/>
      <c r="N465" s="196" t="str" cm="1">
        <f t="array" ref="N465">IF(AND(K465:M465=""),"ยังไม่บันทึกข้อมูล",
IF(M465&lt;&gt;"",
IF(M465&gt;=1.3,M465,"เป็นไม้พุ่ม"),
IF(K465+L465&gt;=1.3,K465+L465,"เป็นไม้พุ่ม")))</f>
        <v>ยังไม่บันทึกข้อมูล</v>
      </c>
      <c r="O465" s="149" t="str">
        <f t="shared" si="58"/>
        <v>ข้อมูลไม่ถูกต้อง</v>
      </c>
      <c r="P465" s="149" t="str">
        <f t="shared" si="59"/>
        <v>ข้อมูลไม่ถูกต้อง</v>
      </c>
      <c r="Q465" s="149" t="str">
        <f t="shared" si="60"/>
        <v>ข้อมูลไม่ถูกต้อง</v>
      </c>
      <c r="R465" s="149" t="str">
        <f t="shared" si="61"/>
        <v>ข้อมูลไม่ถูกต้อง</v>
      </c>
      <c r="S465" s="149" t="str">
        <f>IF(ISNUMBER(R465),
IF(H$2=ตัวเลือก!A$30,"ยังไม่บันทึกข้อมูล",R465*0.27),"ข้อมูลไม่ถูกต้อง")</f>
        <v>ข้อมูลไม่ถูกต้อง</v>
      </c>
      <c r="T465" s="149" t="str">
        <f t="shared" si="62"/>
        <v>ข้อมูลไม่ถูกต้อง</v>
      </c>
      <c r="U465" s="149" t="str">
        <f>IF(ISNUMBER(R465),
IF(H$2=ตัวเลือก!A$30,"ยังไม่บันทึกข้อมูล",R465*0.47),"ข้อมูลไม่ถูกต้อง")</f>
        <v>ข้อมูลไม่ถูกต้อง</v>
      </c>
      <c r="V465" s="149" t="str">
        <f>IF(ISNUMBER(S465),
IF(H$2=ตัวเลือก!A$30,"ยังไม่บันทึกข้อมูล",S465*0.47),"ข้อมูลไม่ถูกต้อง")</f>
        <v>ข้อมูลไม่ถูกต้อง</v>
      </c>
      <c r="W465" s="149" t="str">
        <f t="shared" si="63"/>
        <v>ข้อมูลไม่ถูกต้อง</v>
      </c>
      <c r="X465" s="148" t="str">
        <f t="shared" si="64"/>
        <v>ข้อมูลไม่ถูกต้อง</v>
      </c>
      <c r="Y465" s="38"/>
      <c r="Z465" s="38"/>
      <c r="AA465" s="38"/>
    </row>
    <row r="466" spans="1:27" ht="24" customHeight="1" x14ac:dyDescent="0.45">
      <c r="A466" s="289">
        <v>461</v>
      </c>
      <c r="B466" s="289"/>
      <c r="C466" s="289"/>
      <c r="D466" s="289"/>
      <c r="E466" s="289"/>
      <c r="F466" s="293"/>
      <c r="G466" s="293"/>
      <c r="H466" s="291"/>
      <c r="I466" s="289"/>
      <c r="J466" s="292" t="str">
        <f t="shared" si="65"/>
        <v>รอข้อมูลคอลัมน์ H</v>
      </c>
      <c r="K466" s="291"/>
      <c r="L466" s="291"/>
      <c r="M466" s="291"/>
      <c r="N466" s="196" t="str" cm="1">
        <f t="array" ref="N466">IF(AND(K466:M466=""),"ยังไม่บันทึกข้อมูล",
IF(M466&lt;&gt;"",
IF(M466&gt;=1.3,M466,"เป็นไม้พุ่ม"),
IF(K466+L466&gt;=1.3,K466+L466,"เป็นไม้พุ่ม")))</f>
        <v>ยังไม่บันทึกข้อมูล</v>
      </c>
      <c r="O466" s="149" t="str">
        <f t="shared" si="58"/>
        <v>ข้อมูลไม่ถูกต้อง</v>
      </c>
      <c r="P466" s="149" t="str">
        <f t="shared" si="59"/>
        <v>ข้อมูลไม่ถูกต้อง</v>
      </c>
      <c r="Q466" s="149" t="str">
        <f t="shared" si="60"/>
        <v>ข้อมูลไม่ถูกต้อง</v>
      </c>
      <c r="R466" s="149" t="str">
        <f t="shared" si="61"/>
        <v>ข้อมูลไม่ถูกต้อง</v>
      </c>
      <c r="S466" s="149" t="str">
        <f>IF(ISNUMBER(R466),
IF(H$2=ตัวเลือก!A$30,"ยังไม่บันทึกข้อมูล",R466*0.27),"ข้อมูลไม่ถูกต้อง")</f>
        <v>ข้อมูลไม่ถูกต้อง</v>
      </c>
      <c r="T466" s="149" t="str">
        <f t="shared" si="62"/>
        <v>ข้อมูลไม่ถูกต้อง</v>
      </c>
      <c r="U466" s="149" t="str">
        <f>IF(ISNUMBER(R466),
IF(H$2=ตัวเลือก!A$30,"ยังไม่บันทึกข้อมูล",R466*0.47),"ข้อมูลไม่ถูกต้อง")</f>
        <v>ข้อมูลไม่ถูกต้อง</v>
      </c>
      <c r="V466" s="149" t="str">
        <f>IF(ISNUMBER(S466),
IF(H$2=ตัวเลือก!A$30,"ยังไม่บันทึกข้อมูล",S466*0.47),"ข้อมูลไม่ถูกต้อง")</f>
        <v>ข้อมูลไม่ถูกต้อง</v>
      </c>
      <c r="W466" s="149" t="str">
        <f t="shared" si="63"/>
        <v>ข้อมูลไม่ถูกต้อง</v>
      </c>
      <c r="X466" s="148" t="str">
        <f t="shared" si="64"/>
        <v>ข้อมูลไม่ถูกต้อง</v>
      </c>
      <c r="Y466" s="38"/>
      <c r="Z466" s="38"/>
      <c r="AA466" s="38"/>
    </row>
    <row r="467" spans="1:27" ht="24" customHeight="1" x14ac:dyDescent="0.45">
      <c r="A467" s="289">
        <v>462</v>
      </c>
      <c r="B467" s="289"/>
      <c r="C467" s="289"/>
      <c r="D467" s="289"/>
      <c r="E467" s="289"/>
      <c r="F467" s="293"/>
      <c r="G467" s="293"/>
      <c r="H467" s="291"/>
      <c r="I467" s="289"/>
      <c r="J467" s="292" t="str">
        <f t="shared" si="65"/>
        <v>รอข้อมูลคอลัมน์ H</v>
      </c>
      <c r="K467" s="291"/>
      <c r="L467" s="291"/>
      <c r="M467" s="291"/>
      <c r="N467" s="196" t="str" cm="1">
        <f t="array" ref="N467">IF(AND(K467:M467=""),"ยังไม่บันทึกข้อมูล",
IF(M467&lt;&gt;"",
IF(M467&gt;=1.3,M467,"เป็นไม้พุ่ม"),
IF(K467+L467&gt;=1.3,K467+L467,"เป็นไม้พุ่ม")))</f>
        <v>ยังไม่บันทึกข้อมูล</v>
      </c>
      <c r="O467" s="149" t="str">
        <f t="shared" si="58"/>
        <v>ข้อมูลไม่ถูกต้อง</v>
      </c>
      <c r="P467" s="149" t="str">
        <f t="shared" si="59"/>
        <v>ข้อมูลไม่ถูกต้อง</v>
      </c>
      <c r="Q467" s="149" t="str">
        <f t="shared" si="60"/>
        <v>ข้อมูลไม่ถูกต้อง</v>
      </c>
      <c r="R467" s="149" t="str">
        <f t="shared" si="61"/>
        <v>ข้อมูลไม่ถูกต้อง</v>
      </c>
      <c r="S467" s="149" t="str">
        <f>IF(ISNUMBER(R467),
IF(H$2=ตัวเลือก!A$30,"ยังไม่บันทึกข้อมูล",R467*0.27),"ข้อมูลไม่ถูกต้อง")</f>
        <v>ข้อมูลไม่ถูกต้อง</v>
      </c>
      <c r="T467" s="149" t="str">
        <f t="shared" si="62"/>
        <v>ข้อมูลไม่ถูกต้อง</v>
      </c>
      <c r="U467" s="149" t="str">
        <f>IF(ISNUMBER(R467),
IF(H$2=ตัวเลือก!A$30,"ยังไม่บันทึกข้อมูล",R467*0.47),"ข้อมูลไม่ถูกต้อง")</f>
        <v>ข้อมูลไม่ถูกต้อง</v>
      </c>
      <c r="V467" s="149" t="str">
        <f>IF(ISNUMBER(S467),
IF(H$2=ตัวเลือก!A$30,"ยังไม่บันทึกข้อมูล",S467*0.47),"ข้อมูลไม่ถูกต้อง")</f>
        <v>ข้อมูลไม่ถูกต้อง</v>
      </c>
      <c r="W467" s="149" t="str">
        <f t="shared" si="63"/>
        <v>ข้อมูลไม่ถูกต้อง</v>
      </c>
      <c r="X467" s="148" t="str">
        <f t="shared" si="64"/>
        <v>ข้อมูลไม่ถูกต้อง</v>
      </c>
      <c r="Y467" s="38"/>
      <c r="Z467" s="38"/>
      <c r="AA467" s="38"/>
    </row>
    <row r="468" spans="1:27" ht="24" customHeight="1" x14ac:dyDescent="0.45">
      <c r="A468" s="289">
        <v>463</v>
      </c>
      <c r="B468" s="289"/>
      <c r="C468" s="289"/>
      <c r="D468" s="289"/>
      <c r="E468" s="289"/>
      <c r="F468" s="293"/>
      <c r="G468" s="293"/>
      <c r="H468" s="291"/>
      <c r="I468" s="289"/>
      <c r="J468" s="292" t="str">
        <f t="shared" si="65"/>
        <v>รอข้อมูลคอลัมน์ H</v>
      </c>
      <c r="K468" s="291"/>
      <c r="L468" s="291"/>
      <c r="M468" s="291"/>
      <c r="N468" s="196" t="str" cm="1">
        <f t="array" ref="N468">IF(AND(K468:M468=""),"ยังไม่บันทึกข้อมูล",
IF(M468&lt;&gt;"",
IF(M468&gt;=1.3,M468,"เป็นไม้พุ่ม"),
IF(K468+L468&gt;=1.3,K468+L468,"เป็นไม้พุ่ม")))</f>
        <v>ยังไม่บันทึกข้อมูล</v>
      </c>
      <c r="O468" s="149" t="str">
        <f t="shared" si="58"/>
        <v>ข้อมูลไม่ถูกต้อง</v>
      </c>
      <c r="P468" s="149" t="str">
        <f t="shared" si="59"/>
        <v>ข้อมูลไม่ถูกต้อง</v>
      </c>
      <c r="Q468" s="149" t="str">
        <f t="shared" si="60"/>
        <v>ข้อมูลไม่ถูกต้อง</v>
      </c>
      <c r="R468" s="149" t="str">
        <f t="shared" si="61"/>
        <v>ข้อมูลไม่ถูกต้อง</v>
      </c>
      <c r="S468" s="149" t="str">
        <f>IF(ISNUMBER(R468),
IF(H$2=ตัวเลือก!A$30,"ยังไม่บันทึกข้อมูล",R468*0.27),"ข้อมูลไม่ถูกต้อง")</f>
        <v>ข้อมูลไม่ถูกต้อง</v>
      </c>
      <c r="T468" s="149" t="str">
        <f t="shared" si="62"/>
        <v>ข้อมูลไม่ถูกต้อง</v>
      </c>
      <c r="U468" s="149" t="str">
        <f>IF(ISNUMBER(R468),
IF(H$2=ตัวเลือก!A$30,"ยังไม่บันทึกข้อมูล",R468*0.47),"ข้อมูลไม่ถูกต้อง")</f>
        <v>ข้อมูลไม่ถูกต้อง</v>
      </c>
      <c r="V468" s="149" t="str">
        <f>IF(ISNUMBER(S468),
IF(H$2=ตัวเลือก!A$30,"ยังไม่บันทึกข้อมูล",S468*0.47),"ข้อมูลไม่ถูกต้อง")</f>
        <v>ข้อมูลไม่ถูกต้อง</v>
      </c>
      <c r="W468" s="149" t="str">
        <f t="shared" si="63"/>
        <v>ข้อมูลไม่ถูกต้อง</v>
      </c>
      <c r="X468" s="148" t="str">
        <f t="shared" si="64"/>
        <v>ข้อมูลไม่ถูกต้อง</v>
      </c>
      <c r="Y468" s="38"/>
      <c r="Z468" s="38"/>
      <c r="AA468" s="38"/>
    </row>
    <row r="469" spans="1:27" ht="24" customHeight="1" x14ac:dyDescent="0.45">
      <c r="A469" s="289">
        <v>464</v>
      </c>
      <c r="B469" s="289"/>
      <c r="C469" s="289"/>
      <c r="D469" s="289"/>
      <c r="E469" s="289"/>
      <c r="F469" s="293"/>
      <c r="G469" s="293"/>
      <c r="H469" s="291"/>
      <c r="I469" s="289"/>
      <c r="J469" s="292" t="str">
        <f t="shared" si="65"/>
        <v>รอข้อมูลคอลัมน์ H</v>
      </c>
      <c r="K469" s="291"/>
      <c r="L469" s="291"/>
      <c r="M469" s="291"/>
      <c r="N469" s="196" t="str" cm="1">
        <f t="array" ref="N469">IF(AND(K469:M469=""),"ยังไม่บันทึกข้อมูล",
IF(M469&lt;&gt;"",
IF(M469&gt;=1.3,M469,"เป็นไม้พุ่ม"),
IF(K469+L469&gt;=1.3,K469+L469,"เป็นไม้พุ่ม")))</f>
        <v>ยังไม่บันทึกข้อมูล</v>
      </c>
      <c r="O469" s="149" t="str">
        <f t="shared" si="58"/>
        <v>ข้อมูลไม่ถูกต้อง</v>
      </c>
      <c r="P469" s="149" t="str">
        <f t="shared" si="59"/>
        <v>ข้อมูลไม่ถูกต้อง</v>
      </c>
      <c r="Q469" s="149" t="str">
        <f t="shared" si="60"/>
        <v>ข้อมูลไม่ถูกต้อง</v>
      </c>
      <c r="R469" s="149" t="str">
        <f t="shared" si="61"/>
        <v>ข้อมูลไม่ถูกต้อง</v>
      </c>
      <c r="S469" s="149" t="str">
        <f>IF(ISNUMBER(R469),
IF(H$2=ตัวเลือก!A$30,"ยังไม่บันทึกข้อมูล",R469*0.27),"ข้อมูลไม่ถูกต้อง")</f>
        <v>ข้อมูลไม่ถูกต้อง</v>
      </c>
      <c r="T469" s="149" t="str">
        <f t="shared" si="62"/>
        <v>ข้อมูลไม่ถูกต้อง</v>
      </c>
      <c r="U469" s="149" t="str">
        <f>IF(ISNUMBER(R469),
IF(H$2=ตัวเลือก!A$30,"ยังไม่บันทึกข้อมูล",R469*0.47),"ข้อมูลไม่ถูกต้อง")</f>
        <v>ข้อมูลไม่ถูกต้อง</v>
      </c>
      <c r="V469" s="149" t="str">
        <f>IF(ISNUMBER(S469),
IF(H$2=ตัวเลือก!A$30,"ยังไม่บันทึกข้อมูล",S469*0.47),"ข้อมูลไม่ถูกต้อง")</f>
        <v>ข้อมูลไม่ถูกต้อง</v>
      </c>
      <c r="W469" s="149" t="str">
        <f t="shared" si="63"/>
        <v>ข้อมูลไม่ถูกต้อง</v>
      </c>
      <c r="X469" s="148" t="str">
        <f t="shared" si="64"/>
        <v>ข้อมูลไม่ถูกต้อง</v>
      </c>
      <c r="Y469" s="38"/>
      <c r="Z469" s="38"/>
      <c r="AA469" s="38"/>
    </row>
    <row r="470" spans="1:27" ht="24" customHeight="1" x14ac:dyDescent="0.45">
      <c r="A470" s="289">
        <v>465</v>
      </c>
      <c r="B470" s="289"/>
      <c r="C470" s="289"/>
      <c r="D470" s="289"/>
      <c r="E470" s="289"/>
      <c r="F470" s="293"/>
      <c r="G470" s="293"/>
      <c r="H470" s="291"/>
      <c r="I470" s="289"/>
      <c r="J470" s="292" t="str">
        <f t="shared" si="65"/>
        <v>รอข้อมูลคอลัมน์ H</v>
      </c>
      <c r="K470" s="291"/>
      <c r="L470" s="291"/>
      <c r="M470" s="291"/>
      <c r="N470" s="196" t="str" cm="1">
        <f t="array" ref="N470">IF(AND(K470:M470=""),"ยังไม่บันทึกข้อมูล",
IF(M470&lt;&gt;"",
IF(M470&gt;=1.3,M470,"เป็นไม้พุ่ม"),
IF(K470+L470&gt;=1.3,K470+L470,"เป็นไม้พุ่ม")))</f>
        <v>ยังไม่บันทึกข้อมูล</v>
      </c>
      <c r="O470" s="149" t="str">
        <f t="shared" si="58"/>
        <v>ข้อมูลไม่ถูกต้อง</v>
      </c>
      <c r="P470" s="149" t="str">
        <f t="shared" si="59"/>
        <v>ข้อมูลไม่ถูกต้อง</v>
      </c>
      <c r="Q470" s="149" t="str">
        <f t="shared" si="60"/>
        <v>ข้อมูลไม่ถูกต้อง</v>
      </c>
      <c r="R470" s="149" t="str">
        <f t="shared" si="61"/>
        <v>ข้อมูลไม่ถูกต้อง</v>
      </c>
      <c r="S470" s="149" t="str">
        <f>IF(ISNUMBER(R470),
IF(H$2=ตัวเลือก!A$30,"ยังไม่บันทึกข้อมูล",R470*0.27),"ข้อมูลไม่ถูกต้อง")</f>
        <v>ข้อมูลไม่ถูกต้อง</v>
      </c>
      <c r="T470" s="149" t="str">
        <f t="shared" si="62"/>
        <v>ข้อมูลไม่ถูกต้อง</v>
      </c>
      <c r="U470" s="149" t="str">
        <f>IF(ISNUMBER(R470),
IF(H$2=ตัวเลือก!A$30,"ยังไม่บันทึกข้อมูล",R470*0.47),"ข้อมูลไม่ถูกต้อง")</f>
        <v>ข้อมูลไม่ถูกต้อง</v>
      </c>
      <c r="V470" s="149" t="str">
        <f>IF(ISNUMBER(S470),
IF(H$2=ตัวเลือก!A$30,"ยังไม่บันทึกข้อมูล",S470*0.47),"ข้อมูลไม่ถูกต้อง")</f>
        <v>ข้อมูลไม่ถูกต้อง</v>
      </c>
      <c r="W470" s="149" t="str">
        <f t="shared" si="63"/>
        <v>ข้อมูลไม่ถูกต้อง</v>
      </c>
      <c r="X470" s="148" t="str">
        <f t="shared" si="64"/>
        <v>ข้อมูลไม่ถูกต้อง</v>
      </c>
      <c r="Y470" s="38"/>
      <c r="Z470" s="38"/>
      <c r="AA470" s="38"/>
    </row>
    <row r="471" spans="1:27" ht="24" customHeight="1" x14ac:dyDescent="0.45">
      <c r="A471" s="289">
        <v>466</v>
      </c>
      <c r="B471" s="289"/>
      <c r="C471" s="289"/>
      <c r="D471" s="289"/>
      <c r="E471" s="289"/>
      <c r="F471" s="293"/>
      <c r="G471" s="293"/>
      <c r="H471" s="291"/>
      <c r="I471" s="289"/>
      <c r="J471" s="292" t="str">
        <f t="shared" si="65"/>
        <v>รอข้อมูลคอลัมน์ H</v>
      </c>
      <c r="K471" s="291"/>
      <c r="L471" s="291"/>
      <c r="M471" s="291"/>
      <c r="N471" s="196" t="str" cm="1">
        <f t="array" ref="N471">IF(AND(K471:M471=""),"ยังไม่บันทึกข้อมูล",
IF(M471&lt;&gt;"",
IF(M471&gt;=1.3,M471,"เป็นไม้พุ่ม"),
IF(K471+L471&gt;=1.3,K471+L471,"เป็นไม้พุ่ม")))</f>
        <v>ยังไม่บันทึกข้อมูล</v>
      </c>
      <c r="O471" s="149" t="str">
        <f t="shared" si="58"/>
        <v>ข้อมูลไม่ถูกต้อง</v>
      </c>
      <c r="P471" s="149" t="str">
        <f t="shared" si="59"/>
        <v>ข้อมูลไม่ถูกต้อง</v>
      </c>
      <c r="Q471" s="149" t="str">
        <f t="shared" si="60"/>
        <v>ข้อมูลไม่ถูกต้อง</v>
      </c>
      <c r="R471" s="149" t="str">
        <f t="shared" si="61"/>
        <v>ข้อมูลไม่ถูกต้อง</v>
      </c>
      <c r="S471" s="149" t="str">
        <f>IF(ISNUMBER(R471),
IF(H$2=ตัวเลือก!A$30,"ยังไม่บันทึกข้อมูล",R471*0.27),"ข้อมูลไม่ถูกต้อง")</f>
        <v>ข้อมูลไม่ถูกต้อง</v>
      </c>
      <c r="T471" s="149" t="str">
        <f t="shared" si="62"/>
        <v>ข้อมูลไม่ถูกต้อง</v>
      </c>
      <c r="U471" s="149" t="str">
        <f>IF(ISNUMBER(R471),
IF(H$2=ตัวเลือก!A$30,"ยังไม่บันทึกข้อมูล",R471*0.47),"ข้อมูลไม่ถูกต้อง")</f>
        <v>ข้อมูลไม่ถูกต้อง</v>
      </c>
      <c r="V471" s="149" t="str">
        <f>IF(ISNUMBER(S471),
IF(H$2=ตัวเลือก!A$30,"ยังไม่บันทึกข้อมูล",S471*0.47),"ข้อมูลไม่ถูกต้อง")</f>
        <v>ข้อมูลไม่ถูกต้อง</v>
      </c>
      <c r="W471" s="149" t="str">
        <f t="shared" si="63"/>
        <v>ข้อมูลไม่ถูกต้อง</v>
      </c>
      <c r="X471" s="148" t="str">
        <f t="shared" si="64"/>
        <v>ข้อมูลไม่ถูกต้อง</v>
      </c>
      <c r="Y471" s="38"/>
      <c r="Z471" s="38"/>
      <c r="AA471" s="38"/>
    </row>
    <row r="472" spans="1:27" ht="24" customHeight="1" x14ac:dyDescent="0.45">
      <c r="A472" s="289">
        <v>467</v>
      </c>
      <c r="B472" s="289"/>
      <c r="C472" s="289"/>
      <c r="D472" s="289"/>
      <c r="E472" s="289"/>
      <c r="F472" s="293"/>
      <c r="G472" s="293"/>
      <c r="H472" s="291"/>
      <c r="I472" s="289"/>
      <c r="J472" s="292" t="str">
        <f t="shared" si="65"/>
        <v>รอข้อมูลคอลัมน์ H</v>
      </c>
      <c r="K472" s="291"/>
      <c r="L472" s="291"/>
      <c r="M472" s="291"/>
      <c r="N472" s="196" t="str" cm="1">
        <f t="array" ref="N472">IF(AND(K472:M472=""),"ยังไม่บันทึกข้อมูล",
IF(M472&lt;&gt;"",
IF(M472&gt;=1.3,M472,"เป็นไม้พุ่ม"),
IF(K472+L472&gt;=1.3,K472+L472,"เป็นไม้พุ่ม")))</f>
        <v>ยังไม่บันทึกข้อมูล</v>
      </c>
      <c r="O472" s="149" t="str">
        <f t="shared" si="58"/>
        <v>ข้อมูลไม่ถูกต้อง</v>
      </c>
      <c r="P472" s="149" t="str">
        <f t="shared" si="59"/>
        <v>ข้อมูลไม่ถูกต้อง</v>
      </c>
      <c r="Q472" s="149" t="str">
        <f t="shared" si="60"/>
        <v>ข้อมูลไม่ถูกต้อง</v>
      </c>
      <c r="R472" s="149" t="str">
        <f t="shared" si="61"/>
        <v>ข้อมูลไม่ถูกต้อง</v>
      </c>
      <c r="S472" s="149" t="str">
        <f>IF(ISNUMBER(R472),
IF(H$2=ตัวเลือก!A$30,"ยังไม่บันทึกข้อมูล",R472*0.27),"ข้อมูลไม่ถูกต้อง")</f>
        <v>ข้อมูลไม่ถูกต้อง</v>
      </c>
      <c r="T472" s="149" t="str">
        <f t="shared" si="62"/>
        <v>ข้อมูลไม่ถูกต้อง</v>
      </c>
      <c r="U472" s="149" t="str">
        <f>IF(ISNUMBER(R472),
IF(H$2=ตัวเลือก!A$30,"ยังไม่บันทึกข้อมูล",R472*0.47),"ข้อมูลไม่ถูกต้อง")</f>
        <v>ข้อมูลไม่ถูกต้อง</v>
      </c>
      <c r="V472" s="149" t="str">
        <f>IF(ISNUMBER(S472),
IF(H$2=ตัวเลือก!A$30,"ยังไม่บันทึกข้อมูล",S472*0.47),"ข้อมูลไม่ถูกต้อง")</f>
        <v>ข้อมูลไม่ถูกต้อง</v>
      </c>
      <c r="W472" s="149" t="str">
        <f t="shared" si="63"/>
        <v>ข้อมูลไม่ถูกต้อง</v>
      </c>
      <c r="X472" s="148" t="str">
        <f t="shared" si="64"/>
        <v>ข้อมูลไม่ถูกต้อง</v>
      </c>
      <c r="Y472" s="38"/>
      <c r="Z472" s="38"/>
      <c r="AA472" s="38"/>
    </row>
    <row r="473" spans="1:27" ht="24" customHeight="1" x14ac:dyDescent="0.45">
      <c r="A473" s="289">
        <v>468</v>
      </c>
      <c r="B473" s="289"/>
      <c r="C473" s="289"/>
      <c r="D473" s="289"/>
      <c r="E473" s="289"/>
      <c r="F473" s="293"/>
      <c r="G473" s="293"/>
      <c r="H473" s="291"/>
      <c r="I473" s="289"/>
      <c r="J473" s="292" t="str">
        <f t="shared" si="65"/>
        <v>รอข้อมูลคอลัมน์ H</v>
      </c>
      <c r="K473" s="291"/>
      <c r="L473" s="291"/>
      <c r="M473" s="291"/>
      <c r="N473" s="196" t="str" cm="1">
        <f t="array" ref="N473">IF(AND(K473:M473=""),"ยังไม่บันทึกข้อมูล",
IF(M473&lt;&gt;"",
IF(M473&gt;=1.3,M473,"เป็นไม้พุ่ม"),
IF(K473+L473&gt;=1.3,K473+L473,"เป็นไม้พุ่ม")))</f>
        <v>ยังไม่บันทึกข้อมูล</v>
      </c>
      <c r="O473" s="149" t="str">
        <f t="shared" si="58"/>
        <v>ข้อมูลไม่ถูกต้อง</v>
      </c>
      <c r="P473" s="149" t="str">
        <f t="shared" si="59"/>
        <v>ข้อมูลไม่ถูกต้อง</v>
      </c>
      <c r="Q473" s="149" t="str">
        <f t="shared" si="60"/>
        <v>ข้อมูลไม่ถูกต้อง</v>
      </c>
      <c r="R473" s="149" t="str">
        <f t="shared" si="61"/>
        <v>ข้อมูลไม่ถูกต้อง</v>
      </c>
      <c r="S473" s="149" t="str">
        <f>IF(ISNUMBER(R473),
IF(H$2=ตัวเลือก!A$30,"ยังไม่บันทึกข้อมูล",R473*0.27),"ข้อมูลไม่ถูกต้อง")</f>
        <v>ข้อมูลไม่ถูกต้อง</v>
      </c>
      <c r="T473" s="149" t="str">
        <f t="shared" si="62"/>
        <v>ข้อมูลไม่ถูกต้อง</v>
      </c>
      <c r="U473" s="149" t="str">
        <f>IF(ISNUMBER(R473),
IF(H$2=ตัวเลือก!A$30,"ยังไม่บันทึกข้อมูล",R473*0.47),"ข้อมูลไม่ถูกต้อง")</f>
        <v>ข้อมูลไม่ถูกต้อง</v>
      </c>
      <c r="V473" s="149" t="str">
        <f>IF(ISNUMBER(S473),
IF(H$2=ตัวเลือก!A$30,"ยังไม่บันทึกข้อมูล",S473*0.47),"ข้อมูลไม่ถูกต้อง")</f>
        <v>ข้อมูลไม่ถูกต้อง</v>
      </c>
      <c r="W473" s="149" t="str">
        <f t="shared" si="63"/>
        <v>ข้อมูลไม่ถูกต้อง</v>
      </c>
      <c r="X473" s="148" t="str">
        <f t="shared" si="64"/>
        <v>ข้อมูลไม่ถูกต้อง</v>
      </c>
      <c r="Y473" s="38"/>
      <c r="Z473" s="38"/>
      <c r="AA473" s="38"/>
    </row>
    <row r="474" spans="1:27" ht="24" customHeight="1" x14ac:dyDescent="0.45">
      <c r="A474" s="289">
        <v>469</v>
      </c>
      <c r="B474" s="289"/>
      <c r="C474" s="289"/>
      <c r="D474" s="289"/>
      <c r="E474" s="289"/>
      <c r="F474" s="293"/>
      <c r="G474" s="293"/>
      <c r="H474" s="291"/>
      <c r="I474" s="289"/>
      <c r="J474" s="292" t="str">
        <f t="shared" si="65"/>
        <v>รอข้อมูลคอลัมน์ H</v>
      </c>
      <c r="K474" s="291"/>
      <c r="L474" s="291"/>
      <c r="M474" s="291"/>
      <c r="N474" s="196" t="str" cm="1">
        <f t="array" ref="N474">IF(AND(K474:M474=""),"ยังไม่บันทึกข้อมูล",
IF(M474&lt;&gt;"",
IF(M474&gt;=1.3,M474,"เป็นไม้พุ่ม"),
IF(K474+L474&gt;=1.3,K474+L474,"เป็นไม้พุ่ม")))</f>
        <v>ยังไม่บันทึกข้อมูล</v>
      </c>
      <c r="O474" s="149" t="str">
        <f t="shared" si="58"/>
        <v>ข้อมูลไม่ถูกต้อง</v>
      </c>
      <c r="P474" s="149" t="str">
        <f t="shared" si="59"/>
        <v>ข้อมูลไม่ถูกต้อง</v>
      </c>
      <c r="Q474" s="149" t="str">
        <f t="shared" si="60"/>
        <v>ข้อมูลไม่ถูกต้อง</v>
      </c>
      <c r="R474" s="149" t="str">
        <f t="shared" si="61"/>
        <v>ข้อมูลไม่ถูกต้อง</v>
      </c>
      <c r="S474" s="149" t="str">
        <f>IF(ISNUMBER(R474),
IF(H$2=ตัวเลือก!A$30,"ยังไม่บันทึกข้อมูล",R474*0.27),"ข้อมูลไม่ถูกต้อง")</f>
        <v>ข้อมูลไม่ถูกต้อง</v>
      </c>
      <c r="T474" s="149" t="str">
        <f t="shared" si="62"/>
        <v>ข้อมูลไม่ถูกต้อง</v>
      </c>
      <c r="U474" s="149" t="str">
        <f>IF(ISNUMBER(R474),
IF(H$2=ตัวเลือก!A$30,"ยังไม่บันทึกข้อมูล",R474*0.47),"ข้อมูลไม่ถูกต้อง")</f>
        <v>ข้อมูลไม่ถูกต้อง</v>
      </c>
      <c r="V474" s="149" t="str">
        <f>IF(ISNUMBER(S474),
IF(H$2=ตัวเลือก!A$30,"ยังไม่บันทึกข้อมูล",S474*0.47),"ข้อมูลไม่ถูกต้อง")</f>
        <v>ข้อมูลไม่ถูกต้อง</v>
      </c>
      <c r="W474" s="149" t="str">
        <f t="shared" si="63"/>
        <v>ข้อมูลไม่ถูกต้อง</v>
      </c>
      <c r="X474" s="148" t="str">
        <f t="shared" si="64"/>
        <v>ข้อมูลไม่ถูกต้อง</v>
      </c>
      <c r="Y474" s="38"/>
      <c r="Z474" s="38"/>
      <c r="AA474" s="38"/>
    </row>
    <row r="475" spans="1:27" ht="24" customHeight="1" x14ac:dyDescent="0.45">
      <c r="A475" s="289">
        <v>470</v>
      </c>
      <c r="B475" s="289"/>
      <c r="C475" s="289"/>
      <c r="D475" s="289"/>
      <c r="E475" s="289"/>
      <c r="F475" s="293"/>
      <c r="G475" s="293"/>
      <c r="H475" s="291"/>
      <c r="I475" s="289"/>
      <c r="J475" s="292" t="str">
        <f t="shared" si="65"/>
        <v>รอข้อมูลคอลัมน์ H</v>
      </c>
      <c r="K475" s="291"/>
      <c r="L475" s="291"/>
      <c r="M475" s="291"/>
      <c r="N475" s="196" t="str" cm="1">
        <f t="array" ref="N475">IF(AND(K475:M475=""),"ยังไม่บันทึกข้อมูล",
IF(M475&lt;&gt;"",
IF(M475&gt;=1.3,M475,"เป็นไม้พุ่ม"),
IF(K475+L475&gt;=1.3,K475+L475,"เป็นไม้พุ่ม")))</f>
        <v>ยังไม่บันทึกข้อมูล</v>
      </c>
      <c r="O475" s="149" t="str">
        <f t="shared" si="58"/>
        <v>ข้อมูลไม่ถูกต้อง</v>
      </c>
      <c r="P475" s="149" t="str">
        <f t="shared" si="59"/>
        <v>ข้อมูลไม่ถูกต้อง</v>
      </c>
      <c r="Q475" s="149" t="str">
        <f t="shared" si="60"/>
        <v>ข้อมูลไม่ถูกต้อง</v>
      </c>
      <c r="R475" s="149" t="str">
        <f t="shared" si="61"/>
        <v>ข้อมูลไม่ถูกต้อง</v>
      </c>
      <c r="S475" s="149" t="str">
        <f>IF(ISNUMBER(R475),
IF(H$2=ตัวเลือก!A$30,"ยังไม่บันทึกข้อมูล",R475*0.27),"ข้อมูลไม่ถูกต้อง")</f>
        <v>ข้อมูลไม่ถูกต้อง</v>
      </c>
      <c r="T475" s="149" t="str">
        <f t="shared" si="62"/>
        <v>ข้อมูลไม่ถูกต้อง</v>
      </c>
      <c r="U475" s="149" t="str">
        <f>IF(ISNUMBER(R475),
IF(H$2=ตัวเลือก!A$30,"ยังไม่บันทึกข้อมูล",R475*0.47),"ข้อมูลไม่ถูกต้อง")</f>
        <v>ข้อมูลไม่ถูกต้อง</v>
      </c>
      <c r="V475" s="149" t="str">
        <f>IF(ISNUMBER(S475),
IF(H$2=ตัวเลือก!A$30,"ยังไม่บันทึกข้อมูล",S475*0.47),"ข้อมูลไม่ถูกต้อง")</f>
        <v>ข้อมูลไม่ถูกต้อง</v>
      </c>
      <c r="W475" s="149" t="str">
        <f t="shared" si="63"/>
        <v>ข้อมูลไม่ถูกต้อง</v>
      </c>
      <c r="X475" s="148" t="str">
        <f t="shared" si="64"/>
        <v>ข้อมูลไม่ถูกต้อง</v>
      </c>
      <c r="Y475" s="38"/>
      <c r="Z475" s="38"/>
      <c r="AA475" s="38"/>
    </row>
    <row r="476" spans="1:27" ht="24" customHeight="1" x14ac:dyDescent="0.45">
      <c r="A476" s="289">
        <v>471</v>
      </c>
      <c r="B476" s="289"/>
      <c r="C476" s="289"/>
      <c r="D476" s="289"/>
      <c r="E476" s="289"/>
      <c r="F476" s="293"/>
      <c r="G476" s="293"/>
      <c r="H476" s="291"/>
      <c r="I476" s="289"/>
      <c r="J476" s="292" t="str">
        <f t="shared" si="65"/>
        <v>รอข้อมูลคอลัมน์ H</v>
      </c>
      <c r="K476" s="291"/>
      <c r="L476" s="291"/>
      <c r="M476" s="291"/>
      <c r="N476" s="196" t="str" cm="1">
        <f t="array" ref="N476">IF(AND(K476:M476=""),"ยังไม่บันทึกข้อมูล",
IF(M476&lt;&gt;"",
IF(M476&gt;=1.3,M476,"เป็นไม้พุ่ม"),
IF(K476+L476&gt;=1.3,K476+L476,"เป็นไม้พุ่ม")))</f>
        <v>ยังไม่บันทึกข้อมูล</v>
      </c>
      <c r="O476" s="149" t="str">
        <f t="shared" si="58"/>
        <v>ข้อมูลไม่ถูกต้อง</v>
      </c>
      <c r="P476" s="149" t="str">
        <f t="shared" si="59"/>
        <v>ข้อมูลไม่ถูกต้อง</v>
      </c>
      <c r="Q476" s="149" t="str">
        <f t="shared" si="60"/>
        <v>ข้อมูลไม่ถูกต้อง</v>
      </c>
      <c r="R476" s="149" t="str">
        <f t="shared" si="61"/>
        <v>ข้อมูลไม่ถูกต้อง</v>
      </c>
      <c r="S476" s="149" t="str">
        <f>IF(ISNUMBER(R476),
IF(H$2=ตัวเลือก!A$30,"ยังไม่บันทึกข้อมูล",R476*0.27),"ข้อมูลไม่ถูกต้อง")</f>
        <v>ข้อมูลไม่ถูกต้อง</v>
      </c>
      <c r="T476" s="149" t="str">
        <f t="shared" si="62"/>
        <v>ข้อมูลไม่ถูกต้อง</v>
      </c>
      <c r="U476" s="149" t="str">
        <f>IF(ISNUMBER(R476),
IF(H$2=ตัวเลือก!A$30,"ยังไม่บันทึกข้อมูล",R476*0.47),"ข้อมูลไม่ถูกต้อง")</f>
        <v>ข้อมูลไม่ถูกต้อง</v>
      </c>
      <c r="V476" s="149" t="str">
        <f>IF(ISNUMBER(S476),
IF(H$2=ตัวเลือก!A$30,"ยังไม่บันทึกข้อมูล",S476*0.47),"ข้อมูลไม่ถูกต้อง")</f>
        <v>ข้อมูลไม่ถูกต้อง</v>
      </c>
      <c r="W476" s="149" t="str">
        <f t="shared" si="63"/>
        <v>ข้อมูลไม่ถูกต้อง</v>
      </c>
      <c r="X476" s="148" t="str">
        <f t="shared" si="64"/>
        <v>ข้อมูลไม่ถูกต้อง</v>
      </c>
      <c r="Y476" s="38"/>
      <c r="Z476" s="38"/>
      <c r="AA476" s="38"/>
    </row>
    <row r="477" spans="1:27" ht="24" customHeight="1" x14ac:dyDescent="0.45">
      <c r="A477" s="289">
        <v>472</v>
      </c>
      <c r="B477" s="289"/>
      <c r="C477" s="289"/>
      <c r="D477" s="289"/>
      <c r="E477" s="289"/>
      <c r="F477" s="293"/>
      <c r="G477" s="293"/>
      <c r="H477" s="291"/>
      <c r="I477" s="289"/>
      <c r="J477" s="292" t="str">
        <f t="shared" si="65"/>
        <v>รอข้อมูลคอลัมน์ H</v>
      </c>
      <c r="K477" s="291"/>
      <c r="L477" s="291"/>
      <c r="M477" s="291"/>
      <c r="N477" s="196" t="str" cm="1">
        <f t="array" ref="N477">IF(AND(K477:M477=""),"ยังไม่บันทึกข้อมูล",
IF(M477&lt;&gt;"",
IF(M477&gt;=1.3,M477,"เป็นไม้พุ่ม"),
IF(K477+L477&gt;=1.3,K477+L477,"เป็นไม้พุ่ม")))</f>
        <v>ยังไม่บันทึกข้อมูล</v>
      </c>
      <c r="O477" s="149" t="str">
        <f t="shared" si="58"/>
        <v>ข้อมูลไม่ถูกต้อง</v>
      </c>
      <c r="P477" s="149" t="str">
        <f t="shared" si="59"/>
        <v>ข้อมูลไม่ถูกต้อง</v>
      </c>
      <c r="Q477" s="149" t="str">
        <f t="shared" si="60"/>
        <v>ข้อมูลไม่ถูกต้อง</v>
      </c>
      <c r="R477" s="149" t="str">
        <f t="shared" si="61"/>
        <v>ข้อมูลไม่ถูกต้อง</v>
      </c>
      <c r="S477" s="149" t="str">
        <f>IF(ISNUMBER(R477),
IF(H$2=ตัวเลือก!A$30,"ยังไม่บันทึกข้อมูล",R477*0.27),"ข้อมูลไม่ถูกต้อง")</f>
        <v>ข้อมูลไม่ถูกต้อง</v>
      </c>
      <c r="T477" s="149" t="str">
        <f t="shared" si="62"/>
        <v>ข้อมูลไม่ถูกต้อง</v>
      </c>
      <c r="U477" s="149" t="str">
        <f>IF(ISNUMBER(R477),
IF(H$2=ตัวเลือก!A$30,"ยังไม่บันทึกข้อมูล",R477*0.47),"ข้อมูลไม่ถูกต้อง")</f>
        <v>ข้อมูลไม่ถูกต้อง</v>
      </c>
      <c r="V477" s="149" t="str">
        <f>IF(ISNUMBER(S477),
IF(H$2=ตัวเลือก!A$30,"ยังไม่บันทึกข้อมูล",S477*0.47),"ข้อมูลไม่ถูกต้อง")</f>
        <v>ข้อมูลไม่ถูกต้อง</v>
      </c>
      <c r="W477" s="149" t="str">
        <f t="shared" si="63"/>
        <v>ข้อมูลไม่ถูกต้อง</v>
      </c>
      <c r="X477" s="148" t="str">
        <f t="shared" si="64"/>
        <v>ข้อมูลไม่ถูกต้อง</v>
      </c>
      <c r="Y477" s="38"/>
      <c r="Z477" s="38"/>
      <c r="AA477" s="38"/>
    </row>
    <row r="478" spans="1:27" ht="24" customHeight="1" x14ac:dyDescent="0.45">
      <c r="A478" s="289">
        <v>473</v>
      </c>
      <c r="B478" s="289"/>
      <c r="C478" s="289"/>
      <c r="D478" s="289"/>
      <c r="E478" s="289"/>
      <c r="F478" s="293"/>
      <c r="G478" s="293"/>
      <c r="H478" s="291"/>
      <c r="I478" s="289"/>
      <c r="J478" s="292" t="str">
        <f t="shared" si="65"/>
        <v>รอข้อมูลคอลัมน์ H</v>
      </c>
      <c r="K478" s="291"/>
      <c r="L478" s="291"/>
      <c r="M478" s="291"/>
      <c r="N478" s="196" t="str" cm="1">
        <f t="array" ref="N478">IF(AND(K478:M478=""),"ยังไม่บันทึกข้อมูล",
IF(M478&lt;&gt;"",
IF(M478&gt;=1.3,M478,"เป็นไม้พุ่ม"),
IF(K478+L478&gt;=1.3,K478+L478,"เป็นไม้พุ่ม")))</f>
        <v>ยังไม่บันทึกข้อมูล</v>
      </c>
      <c r="O478" s="149" t="str">
        <f t="shared" si="58"/>
        <v>ข้อมูลไม่ถูกต้อง</v>
      </c>
      <c r="P478" s="149" t="str">
        <f t="shared" si="59"/>
        <v>ข้อมูลไม่ถูกต้อง</v>
      </c>
      <c r="Q478" s="149" t="str">
        <f t="shared" si="60"/>
        <v>ข้อมูลไม่ถูกต้อง</v>
      </c>
      <c r="R478" s="149" t="str">
        <f t="shared" si="61"/>
        <v>ข้อมูลไม่ถูกต้อง</v>
      </c>
      <c r="S478" s="149" t="str">
        <f>IF(ISNUMBER(R478),
IF(H$2=ตัวเลือก!A$30,"ยังไม่บันทึกข้อมูล",R478*0.27),"ข้อมูลไม่ถูกต้อง")</f>
        <v>ข้อมูลไม่ถูกต้อง</v>
      </c>
      <c r="T478" s="149" t="str">
        <f t="shared" si="62"/>
        <v>ข้อมูลไม่ถูกต้อง</v>
      </c>
      <c r="U478" s="149" t="str">
        <f>IF(ISNUMBER(R478),
IF(H$2=ตัวเลือก!A$30,"ยังไม่บันทึกข้อมูล",R478*0.47),"ข้อมูลไม่ถูกต้อง")</f>
        <v>ข้อมูลไม่ถูกต้อง</v>
      </c>
      <c r="V478" s="149" t="str">
        <f>IF(ISNUMBER(S478),
IF(H$2=ตัวเลือก!A$30,"ยังไม่บันทึกข้อมูล",S478*0.47),"ข้อมูลไม่ถูกต้อง")</f>
        <v>ข้อมูลไม่ถูกต้อง</v>
      </c>
      <c r="W478" s="149" t="str">
        <f t="shared" si="63"/>
        <v>ข้อมูลไม่ถูกต้อง</v>
      </c>
      <c r="X478" s="148" t="str">
        <f t="shared" si="64"/>
        <v>ข้อมูลไม่ถูกต้อง</v>
      </c>
      <c r="Y478" s="38"/>
      <c r="Z478" s="38"/>
      <c r="AA478" s="38"/>
    </row>
    <row r="479" spans="1:27" ht="24" customHeight="1" x14ac:dyDescent="0.45">
      <c r="A479" s="289">
        <v>474</v>
      </c>
      <c r="B479" s="289"/>
      <c r="C479" s="289"/>
      <c r="D479" s="289"/>
      <c r="E479" s="289"/>
      <c r="F479" s="293"/>
      <c r="G479" s="293"/>
      <c r="H479" s="291"/>
      <c r="I479" s="289"/>
      <c r="J479" s="292" t="str">
        <f t="shared" si="65"/>
        <v>รอข้อมูลคอลัมน์ H</v>
      </c>
      <c r="K479" s="291"/>
      <c r="L479" s="291"/>
      <c r="M479" s="291"/>
      <c r="N479" s="196" t="str" cm="1">
        <f t="array" ref="N479">IF(AND(K479:M479=""),"ยังไม่บันทึกข้อมูล",
IF(M479&lt;&gt;"",
IF(M479&gt;=1.3,M479,"เป็นไม้พุ่ม"),
IF(K479+L479&gt;=1.3,K479+L479,"เป็นไม้พุ่ม")))</f>
        <v>ยังไม่บันทึกข้อมูล</v>
      </c>
      <c r="O479" s="149" t="str">
        <f t="shared" si="58"/>
        <v>ข้อมูลไม่ถูกต้อง</v>
      </c>
      <c r="P479" s="149" t="str">
        <f t="shared" si="59"/>
        <v>ข้อมูลไม่ถูกต้อง</v>
      </c>
      <c r="Q479" s="149" t="str">
        <f t="shared" si="60"/>
        <v>ข้อมูลไม่ถูกต้อง</v>
      </c>
      <c r="R479" s="149" t="str">
        <f t="shared" si="61"/>
        <v>ข้อมูลไม่ถูกต้อง</v>
      </c>
      <c r="S479" s="149" t="str">
        <f>IF(ISNUMBER(R479),
IF(H$2=ตัวเลือก!A$30,"ยังไม่บันทึกข้อมูล",R479*0.27),"ข้อมูลไม่ถูกต้อง")</f>
        <v>ข้อมูลไม่ถูกต้อง</v>
      </c>
      <c r="T479" s="149" t="str">
        <f t="shared" si="62"/>
        <v>ข้อมูลไม่ถูกต้อง</v>
      </c>
      <c r="U479" s="149" t="str">
        <f>IF(ISNUMBER(R479),
IF(H$2=ตัวเลือก!A$30,"ยังไม่บันทึกข้อมูล",R479*0.47),"ข้อมูลไม่ถูกต้อง")</f>
        <v>ข้อมูลไม่ถูกต้อง</v>
      </c>
      <c r="V479" s="149" t="str">
        <f>IF(ISNUMBER(S479),
IF(H$2=ตัวเลือก!A$30,"ยังไม่บันทึกข้อมูล",S479*0.47),"ข้อมูลไม่ถูกต้อง")</f>
        <v>ข้อมูลไม่ถูกต้อง</v>
      </c>
      <c r="W479" s="149" t="str">
        <f t="shared" si="63"/>
        <v>ข้อมูลไม่ถูกต้อง</v>
      </c>
      <c r="X479" s="148" t="str">
        <f t="shared" si="64"/>
        <v>ข้อมูลไม่ถูกต้อง</v>
      </c>
      <c r="Y479" s="38"/>
      <c r="Z479" s="38"/>
      <c r="AA479" s="38"/>
    </row>
    <row r="480" spans="1:27" ht="24" customHeight="1" x14ac:dyDescent="0.45">
      <c r="A480" s="289">
        <v>475</v>
      </c>
      <c r="B480" s="289"/>
      <c r="C480" s="289"/>
      <c r="D480" s="289"/>
      <c r="E480" s="289"/>
      <c r="F480" s="293"/>
      <c r="G480" s="293"/>
      <c r="H480" s="291"/>
      <c r="I480" s="289"/>
      <c r="J480" s="292" t="str">
        <f t="shared" si="65"/>
        <v>รอข้อมูลคอลัมน์ H</v>
      </c>
      <c r="K480" s="291"/>
      <c r="L480" s="291"/>
      <c r="M480" s="291"/>
      <c r="N480" s="196" t="str" cm="1">
        <f t="array" ref="N480">IF(AND(K480:M480=""),"ยังไม่บันทึกข้อมูล",
IF(M480&lt;&gt;"",
IF(M480&gt;=1.3,M480,"เป็นไม้พุ่ม"),
IF(K480+L480&gt;=1.3,K480+L480,"เป็นไม้พุ่ม")))</f>
        <v>ยังไม่บันทึกข้อมูล</v>
      </c>
      <c r="O480" s="149" t="str">
        <f t="shared" si="58"/>
        <v>ข้อมูลไม่ถูกต้อง</v>
      </c>
      <c r="P480" s="149" t="str">
        <f t="shared" si="59"/>
        <v>ข้อมูลไม่ถูกต้อง</v>
      </c>
      <c r="Q480" s="149" t="str">
        <f t="shared" si="60"/>
        <v>ข้อมูลไม่ถูกต้อง</v>
      </c>
      <c r="R480" s="149" t="str">
        <f t="shared" si="61"/>
        <v>ข้อมูลไม่ถูกต้อง</v>
      </c>
      <c r="S480" s="149" t="str">
        <f>IF(ISNUMBER(R480),
IF(H$2=ตัวเลือก!A$30,"ยังไม่บันทึกข้อมูล",R480*0.27),"ข้อมูลไม่ถูกต้อง")</f>
        <v>ข้อมูลไม่ถูกต้อง</v>
      </c>
      <c r="T480" s="149" t="str">
        <f t="shared" si="62"/>
        <v>ข้อมูลไม่ถูกต้อง</v>
      </c>
      <c r="U480" s="149" t="str">
        <f>IF(ISNUMBER(R480),
IF(H$2=ตัวเลือก!A$30,"ยังไม่บันทึกข้อมูล",R480*0.47),"ข้อมูลไม่ถูกต้อง")</f>
        <v>ข้อมูลไม่ถูกต้อง</v>
      </c>
      <c r="V480" s="149" t="str">
        <f>IF(ISNUMBER(S480),
IF(H$2=ตัวเลือก!A$30,"ยังไม่บันทึกข้อมูล",S480*0.47),"ข้อมูลไม่ถูกต้อง")</f>
        <v>ข้อมูลไม่ถูกต้อง</v>
      </c>
      <c r="W480" s="149" t="str">
        <f t="shared" si="63"/>
        <v>ข้อมูลไม่ถูกต้อง</v>
      </c>
      <c r="X480" s="148" t="str">
        <f t="shared" si="64"/>
        <v>ข้อมูลไม่ถูกต้อง</v>
      </c>
      <c r="Y480" s="38"/>
      <c r="Z480" s="38"/>
      <c r="AA480" s="38"/>
    </row>
    <row r="481" spans="1:27" ht="24" customHeight="1" x14ac:dyDescent="0.45">
      <c r="A481" s="289">
        <v>476</v>
      </c>
      <c r="B481" s="289"/>
      <c r="C481" s="289"/>
      <c r="D481" s="289"/>
      <c r="E481" s="289"/>
      <c r="F481" s="293"/>
      <c r="G481" s="293"/>
      <c r="H481" s="291"/>
      <c r="I481" s="289"/>
      <c r="J481" s="292" t="str">
        <f t="shared" si="65"/>
        <v>รอข้อมูลคอลัมน์ H</v>
      </c>
      <c r="K481" s="291"/>
      <c r="L481" s="291"/>
      <c r="M481" s="291"/>
      <c r="N481" s="196" t="str" cm="1">
        <f t="array" ref="N481">IF(AND(K481:M481=""),"ยังไม่บันทึกข้อมูล",
IF(M481&lt;&gt;"",
IF(M481&gt;=1.3,M481,"เป็นไม้พุ่ม"),
IF(K481+L481&gt;=1.3,K481+L481,"เป็นไม้พุ่ม")))</f>
        <v>ยังไม่บันทึกข้อมูล</v>
      </c>
      <c r="O481" s="149" t="str">
        <f t="shared" si="58"/>
        <v>ข้อมูลไม่ถูกต้อง</v>
      </c>
      <c r="P481" s="149" t="str">
        <f t="shared" si="59"/>
        <v>ข้อมูลไม่ถูกต้อง</v>
      </c>
      <c r="Q481" s="149" t="str">
        <f t="shared" si="60"/>
        <v>ข้อมูลไม่ถูกต้อง</v>
      </c>
      <c r="R481" s="149" t="str">
        <f t="shared" si="61"/>
        <v>ข้อมูลไม่ถูกต้อง</v>
      </c>
      <c r="S481" s="149" t="str">
        <f>IF(ISNUMBER(R481),
IF(H$2=ตัวเลือก!A$30,"ยังไม่บันทึกข้อมูล",R481*0.27),"ข้อมูลไม่ถูกต้อง")</f>
        <v>ข้อมูลไม่ถูกต้อง</v>
      </c>
      <c r="T481" s="149" t="str">
        <f t="shared" si="62"/>
        <v>ข้อมูลไม่ถูกต้อง</v>
      </c>
      <c r="U481" s="149" t="str">
        <f>IF(ISNUMBER(R481),
IF(H$2=ตัวเลือก!A$30,"ยังไม่บันทึกข้อมูล",R481*0.47),"ข้อมูลไม่ถูกต้อง")</f>
        <v>ข้อมูลไม่ถูกต้อง</v>
      </c>
      <c r="V481" s="149" t="str">
        <f>IF(ISNUMBER(S481),
IF(H$2=ตัวเลือก!A$30,"ยังไม่บันทึกข้อมูล",S481*0.47),"ข้อมูลไม่ถูกต้อง")</f>
        <v>ข้อมูลไม่ถูกต้อง</v>
      </c>
      <c r="W481" s="149" t="str">
        <f t="shared" si="63"/>
        <v>ข้อมูลไม่ถูกต้อง</v>
      </c>
      <c r="X481" s="148" t="str">
        <f t="shared" si="64"/>
        <v>ข้อมูลไม่ถูกต้อง</v>
      </c>
      <c r="Y481" s="38"/>
      <c r="Z481" s="38"/>
      <c r="AA481" s="38"/>
    </row>
    <row r="482" spans="1:27" ht="24" customHeight="1" x14ac:dyDescent="0.45">
      <c r="A482" s="289">
        <v>477</v>
      </c>
      <c r="B482" s="289"/>
      <c r="C482" s="289"/>
      <c r="D482" s="289"/>
      <c r="E482" s="289"/>
      <c r="F482" s="293"/>
      <c r="G482" s="293"/>
      <c r="H482" s="291"/>
      <c r="I482" s="289"/>
      <c r="J482" s="292" t="str">
        <f t="shared" si="65"/>
        <v>รอข้อมูลคอลัมน์ H</v>
      </c>
      <c r="K482" s="291"/>
      <c r="L482" s="291"/>
      <c r="M482" s="291"/>
      <c r="N482" s="196" t="str" cm="1">
        <f t="array" ref="N482">IF(AND(K482:M482=""),"ยังไม่บันทึกข้อมูล",
IF(M482&lt;&gt;"",
IF(M482&gt;=1.3,M482,"เป็นไม้พุ่ม"),
IF(K482+L482&gt;=1.3,K482+L482,"เป็นไม้พุ่ม")))</f>
        <v>ยังไม่บันทึกข้อมูล</v>
      </c>
      <c r="O482" s="149" t="str">
        <f t="shared" si="58"/>
        <v>ข้อมูลไม่ถูกต้อง</v>
      </c>
      <c r="P482" s="149" t="str">
        <f t="shared" si="59"/>
        <v>ข้อมูลไม่ถูกต้อง</v>
      </c>
      <c r="Q482" s="149" t="str">
        <f t="shared" si="60"/>
        <v>ข้อมูลไม่ถูกต้อง</v>
      </c>
      <c r="R482" s="149" t="str">
        <f t="shared" si="61"/>
        <v>ข้อมูลไม่ถูกต้อง</v>
      </c>
      <c r="S482" s="149" t="str">
        <f>IF(ISNUMBER(R482),
IF(H$2=ตัวเลือก!A$30,"ยังไม่บันทึกข้อมูล",R482*0.27),"ข้อมูลไม่ถูกต้อง")</f>
        <v>ข้อมูลไม่ถูกต้อง</v>
      </c>
      <c r="T482" s="149" t="str">
        <f t="shared" si="62"/>
        <v>ข้อมูลไม่ถูกต้อง</v>
      </c>
      <c r="U482" s="149" t="str">
        <f>IF(ISNUMBER(R482),
IF(H$2=ตัวเลือก!A$30,"ยังไม่บันทึกข้อมูล",R482*0.47),"ข้อมูลไม่ถูกต้อง")</f>
        <v>ข้อมูลไม่ถูกต้อง</v>
      </c>
      <c r="V482" s="149" t="str">
        <f>IF(ISNUMBER(S482),
IF(H$2=ตัวเลือก!A$30,"ยังไม่บันทึกข้อมูล",S482*0.47),"ข้อมูลไม่ถูกต้อง")</f>
        <v>ข้อมูลไม่ถูกต้อง</v>
      </c>
      <c r="W482" s="149" t="str">
        <f t="shared" si="63"/>
        <v>ข้อมูลไม่ถูกต้อง</v>
      </c>
      <c r="X482" s="148" t="str">
        <f t="shared" si="64"/>
        <v>ข้อมูลไม่ถูกต้อง</v>
      </c>
      <c r="Y482" s="38"/>
      <c r="Z482" s="38"/>
      <c r="AA482" s="38"/>
    </row>
    <row r="483" spans="1:27" ht="24" customHeight="1" x14ac:dyDescent="0.45">
      <c r="A483" s="289">
        <v>478</v>
      </c>
      <c r="B483" s="289"/>
      <c r="C483" s="289"/>
      <c r="D483" s="289"/>
      <c r="E483" s="289"/>
      <c r="F483" s="293"/>
      <c r="G483" s="293"/>
      <c r="H483" s="291"/>
      <c r="I483" s="289"/>
      <c r="J483" s="292" t="str">
        <f t="shared" si="65"/>
        <v>รอข้อมูลคอลัมน์ H</v>
      </c>
      <c r="K483" s="291"/>
      <c r="L483" s="291"/>
      <c r="M483" s="291"/>
      <c r="N483" s="196" t="str" cm="1">
        <f t="array" ref="N483">IF(AND(K483:M483=""),"ยังไม่บันทึกข้อมูล",
IF(M483&lt;&gt;"",
IF(M483&gt;=1.3,M483,"เป็นไม้พุ่ม"),
IF(K483+L483&gt;=1.3,K483+L483,"เป็นไม้พุ่ม")))</f>
        <v>ยังไม่บันทึกข้อมูล</v>
      </c>
      <c r="O483" s="149" t="str">
        <f t="shared" si="58"/>
        <v>ข้อมูลไม่ถูกต้อง</v>
      </c>
      <c r="P483" s="149" t="str">
        <f t="shared" si="59"/>
        <v>ข้อมูลไม่ถูกต้อง</v>
      </c>
      <c r="Q483" s="149" t="str">
        <f t="shared" si="60"/>
        <v>ข้อมูลไม่ถูกต้อง</v>
      </c>
      <c r="R483" s="149" t="str">
        <f t="shared" si="61"/>
        <v>ข้อมูลไม่ถูกต้อง</v>
      </c>
      <c r="S483" s="149" t="str">
        <f>IF(ISNUMBER(R483),
IF(H$2=ตัวเลือก!A$30,"ยังไม่บันทึกข้อมูล",R483*0.27),"ข้อมูลไม่ถูกต้อง")</f>
        <v>ข้อมูลไม่ถูกต้อง</v>
      </c>
      <c r="T483" s="149" t="str">
        <f t="shared" si="62"/>
        <v>ข้อมูลไม่ถูกต้อง</v>
      </c>
      <c r="U483" s="149" t="str">
        <f>IF(ISNUMBER(R483),
IF(H$2=ตัวเลือก!A$30,"ยังไม่บันทึกข้อมูล",R483*0.47),"ข้อมูลไม่ถูกต้อง")</f>
        <v>ข้อมูลไม่ถูกต้อง</v>
      </c>
      <c r="V483" s="149" t="str">
        <f>IF(ISNUMBER(S483),
IF(H$2=ตัวเลือก!A$30,"ยังไม่บันทึกข้อมูล",S483*0.47),"ข้อมูลไม่ถูกต้อง")</f>
        <v>ข้อมูลไม่ถูกต้อง</v>
      </c>
      <c r="W483" s="149" t="str">
        <f t="shared" si="63"/>
        <v>ข้อมูลไม่ถูกต้อง</v>
      </c>
      <c r="X483" s="148" t="str">
        <f t="shared" si="64"/>
        <v>ข้อมูลไม่ถูกต้อง</v>
      </c>
      <c r="Y483" s="38"/>
      <c r="Z483" s="38"/>
      <c r="AA483" s="38"/>
    </row>
    <row r="484" spans="1:27" ht="24" customHeight="1" x14ac:dyDescent="0.45">
      <c r="A484" s="289">
        <v>479</v>
      </c>
      <c r="B484" s="289"/>
      <c r="C484" s="289"/>
      <c r="D484" s="289"/>
      <c r="E484" s="289"/>
      <c r="F484" s="293"/>
      <c r="G484" s="293"/>
      <c r="H484" s="291"/>
      <c r="I484" s="289"/>
      <c r="J484" s="292" t="str">
        <f t="shared" si="65"/>
        <v>รอข้อมูลคอลัมน์ H</v>
      </c>
      <c r="K484" s="291"/>
      <c r="L484" s="291"/>
      <c r="M484" s="291"/>
      <c r="N484" s="196" t="str" cm="1">
        <f t="array" ref="N484">IF(AND(K484:M484=""),"ยังไม่บันทึกข้อมูล",
IF(M484&lt;&gt;"",
IF(M484&gt;=1.3,M484,"เป็นไม้พุ่ม"),
IF(K484+L484&gt;=1.3,K484+L484,"เป็นไม้พุ่ม")))</f>
        <v>ยังไม่บันทึกข้อมูล</v>
      </c>
      <c r="O484" s="149" t="str">
        <f t="shared" si="58"/>
        <v>ข้อมูลไม่ถูกต้อง</v>
      </c>
      <c r="P484" s="149" t="str">
        <f t="shared" si="59"/>
        <v>ข้อมูลไม่ถูกต้อง</v>
      </c>
      <c r="Q484" s="149" t="str">
        <f t="shared" si="60"/>
        <v>ข้อมูลไม่ถูกต้อง</v>
      </c>
      <c r="R484" s="149" t="str">
        <f t="shared" si="61"/>
        <v>ข้อมูลไม่ถูกต้อง</v>
      </c>
      <c r="S484" s="149" t="str">
        <f>IF(ISNUMBER(R484),
IF(H$2=ตัวเลือก!A$30,"ยังไม่บันทึกข้อมูล",R484*0.27),"ข้อมูลไม่ถูกต้อง")</f>
        <v>ข้อมูลไม่ถูกต้อง</v>
      </c>
      <c r="T484" s="149" t="str">
        <f t="shared" si="62"/>
        <v>ข้อมูลไม่ถูกต้อง</v>
      </c>
      <c r="U484" s="149" t="str">
        <f>IF(ISNUMBER(R484),
IF(H$2=ตัวเลือก!A$30,"ยังไม่บันทึกข้อมูล",R484*0.47),"ข้อมูลไม่ถูกต้อง")</f>
        <v>ข้อมูลไม่ถูกต้อง</v>
      </c>
      <c r="V484" s="149" t="str">
        <f>IF(ISNUMBER(S484),
IF(H$2=ตัวเลือก!A$30,"ยังไม่บันทึกข้อมูล",S484*0.47),"ข้อมูลไม่ถูกต้อง")</f>
        <v>ข้อมูลไม่ถูกต้อง</v>
      </c>
      <c r="W484" s="149" t="str">
        <f t="shared" si="63"/>
        <v>ข้อมูลไม่ถูกต้อง</v>
      </c>
      <c r="X484" s="148" t="str">
        <f t="shared" si="64"/>
        <v>ข้อมูลไม่ถูกต้อง</v>
      </c>
      <c r="Y484" s="38"/>
      <c r="Z484" s="38"/>
      <c r="AA484" s="38"/>
    </row>
    <row r="485" spans="1:27" ht="24" customHeight="1" x14ac:dyDescent="0.45">
      <c r="A485" s="289">
        <v>480</v>
      </c>
      <c r="B485" s="289"/>
      <c r="C485" s="289"/>
      <c r="D485" s="289"/>
      <c r="E485" s="289"/>
      <c r="F485" s="293"/>
      <c r="G485" s="293"/>
      <c r="H485" s="291"/>
      <c r="I485" s="289"/>
      <c r="J485" s="292" t="str">
        <f t="shared" si="65"/>
        <v>รอข้อมูลคอลัมน์ H</v>
      </c>
      <c r="K485" s="291"/>
      <c r="L485" s="291"/>
      <c r="M485" s="291"/>
      <c r="N485" s="196" t="str" cm="1">
        <f t="array" ref="N485">IF(AND(K485:M485=""),"ยังไม่บันทึกข้อมูล",
IF(M485&lt;&gt;"",
IF(M485&gt;=1.3,M485,"เป็นไม้พุ่ม"),
IF(K485+L485&gt;=1.3,K485+L485,"เป็นไม้พุ่ม")))</f>
        <v>ยังไม่บันทึกข้อมูล</v>
      </c>
      <c r="O485" s="149" t="str">
        <f t="shared" si="58"/>
        <v>ข้อมูลไม่ถูกต้อง</v>
      </c>
      <c r="P485" s="149" t="str">
        <f t="shared" si="59"/>
        <v>ข้อมูลไม่ถูกต้อง</v>
      </c>
      <c r="Q485" s="149" t="str">
        <f t="shared" si="60"/>
        <v>ข้อมูลไม่ถูกต้อง</v>
      </c>
      <c r="R485" s="149" t="str">
        <f t="shared" si="61"/>
        <v>ข้อมูลไม่ถูกต้อง</v>
      </c>
      <c r="S485" s="149" t="str">
        <f>IF(ISNUMBER(R485),
IF(H$2=ตัวเลือก!A$30,"ยังไม่บันทึกข้อมูล",R485*0.27),"ข้อมูลไม่ถูกต้อง")</f>
        <v>ข้อมูลไม่ถูกต้อง</v>
      </c>
      <c r="T485" s="149" t="str">
        <f t="shared" si="62"/>
        <v>ข้อมูลไม่ถูกต้อง</v>
      </c>
      <c r="U485" s="149" t="str">
        <f>IF(ISNUMBER(R485),
IF(H$2=ตัวเลือก!A$30,"ยังไม่บันทึกข้อมูล",R485*0.47),"ข้อมูลไม่ถูกต้อง")</f>
        <v>ข้อมูลไม่ถูกต้อง</v>
      </c>
      <c r="V485" s="149" t="str">
        <f>IF(ISNUMBER(S485),
IF(H$2=ตัวเลือก!A$30,"ยังไม่บันทึกข้อมูล",S485*0.47),"ข้อมูลไม่ถูกต้อง")</f>
        <v>ข้อมูลไม่ถูกต้อง</v>
      </c>
      <c r="W485" s="149" t="str">
        <f t="shared" si="63"/>
        <v>ข้อมูลไม่ถูกต้อง</v>
      </c>
      <c r="X485" s="148" t="str">
        <f t="shared" si="64"/>
        <v>ข้อมูลไม่ถูกต้อง</v>
      </c>
      <c r="Y485" s="38"/>
      <c r="Z485" s="38"/>
      <c r="AA485" s="38"/>
    </row>
    <row r="486" spans="1:27" ht="24" customHeight="1" x14ac:dyDescent="0.45">
      <c r="A486" s="289">
        <v>481</v>
      </c>
      <c r="B486" s="289"/>
      <c r="C486" s="289"/>
      <c r="D486" s="289"/>
      <c r="E486" s="289"/>
      <c r="F486" s="293"/>
      <c r="G486" s="293"/>
      <c r="H486" s="291"/>
      <c r="I486" s="289"/>
      <c r="J486" s="292" t="str">
        <f t="shared" si="65"/>
        <v>รอข้อมูลคอลัมน์ H</v>
      </c>
      <c r="K486" s="291"/>
      <c r="L486" s="291"/>
      <c r="M486" s="291"/>
      <c r="N486" s="196" t="str" cm="1">
        <f t="array" ref="N486">IF(AND(K486:M486=""),"ยังไม่บันทึกข้อมูล",
IF(M486&lt;&gt;"",
IF(M486&gt;=1.3,M486,"เป็นไม้พุ่ม"),
IF(K486+L486&gt;=1.3,K486+L486,"เป็นไม้พุ่ม")))</f>
        <v>ยังไม่บันทึกข้อมูล</v>
      </c>
      <c r="O486" s="149" t="str">
        <f t="shared" si="58"/>
        <v>ข้อมูลไม่ถูกต้อง</v>
      </c>
      <c r="P486" s="149" t="str">
        <f t="shared" si="59"/>
        <v>ข้อมูลไม่ถูกต้อง</v>
      </c>
      <c r="Q486" s="149" t="str">
        <f t="shared" si="60"/>
        <v>ข้อมูลไม่ถูกต้อง</v>
      </c>
      <c r="R486" s="149" t="str">
        <f t="shared" si="61"/>
        <v>ข้อมูลไม่ถูกต้อง</v>
      </c>
      <c r="S486" s="149" t="str">
        <f>IF(ISNUMBER(R486),
IF(H$2=ตัวเลือก!A$30,"ยังไม่บันทึกข้อมูล",R486*0.27),"ข้อมูลไม่ถูกต้อง")</f>
        <v>ข้อมูลไม่ถูกต้อง</v>
      </c>
      <c r="T486" s="149" t="str">
        <f t="shared" si="62"/>
        <v>ข้อมูลไม่ถูกต้อง</v>
      </c>
      <c r="U486" s="149" t="str">
        <f>IF(ISNUMBER(R486),
IF(H$2=ตัวเลือก!A$30,"ยังไม่บันทึกข้อมูล",R486*0.47),"ข้อมูลไม่ถูกต้อง")</f>
        <v>ข้อมูลไม่ถูกต้อง</v>
      </c>
      <c r="V486" s="149" t="str">
        <f>IF(ISNUMBER(S486),
IF(H$2=ตัวเลือก!A$30,"ยังไม่บันทึกข้อมูล",S486*0.47),"ข้อมูลไม่ถูกต้อง")</f>
        <v>ข้อมูลไม่ถูกต้อง</v>
      </c>
      <c r="W486" s="149" t="str">
        <f t="shared" si="63"/>
        <v>ข้อมูลไม่ถูกต้อง</v>
      </c>
      <c r="X486" s="148" t="str">
        <f t="shared" si="64"/>
        <v>ข้อมูลไม่ถูกต้อง</v>
      </c>
      <c r="Y486" s="38"/>
      <c r="Z486" s="38"/>
      <c r="AA486" s="38"/>
    </row>
    <row r="487" spans="1:27" ht="24" customHeight="1" x14ac:dyDescent="0.45">
      <c r="A487" s="289">
        <v>482</v>
      </c>
      <c r="B487" s="289"/>
      <c r="C487" s="289"/>
      <c r="D487" s="289"/>
      <c r="E487" s="289"/>
      <c r="F487" s="293"/>
      <c r="G487" s="293"/>
      <c r="H487" s="291"/>
      <c r="I487" s="289"/>
      <c r="J487" s="292" t="str">
        <f t="shared" si="65"/>
        <v>รอข้อมูลคอลัมน์ H</v>
      </c>
      <c r="K487" s="291"/>
      <c r="L487" s="291"/>
      <c r="M487" s="291"/>
      <c r="N487" s="196" t="str" cm="1">
        <f t="array" ref="N487">IF(AND(K487:M487=""),"ยังไม่บันทึกข้อมูล",
IF(M487&lt;&gt;"",
IF(M487&gt;=1.3,M487,"เป็นไม้พุ่ม"),
IF(K487+L487&gt;=1.3,K487+L487,"เป็นไม้พุ่ม")))</f>
        <v>ยังไม่บันทึกข้อมูล</v>
      </c>
      <c r="O487" s="149" t="str">
        <f t="shared" si="58"/>
        <v>ข้อมูลไม่ถูกต้อง</v>
      </c>
      <c r="P487" s="149" t="str">
        <f t="shared" si="59"/>
        <v>ข้อมูลไม่ถูกต้อง</v>
      </c>
      <c r="Q487" s="149" t="str">
        <f t="shared" si="60"/>
        <v>ข้อมูลไม่ถูกต้อง</v>
      </c>
      <c r="R487" s="149" t="str">
        <f t="shared" si="61"/>
        <v>ข้อมูลไม่ถูกต้อง</v>
      </c>
      <c r="S487" s="149" t="str">
        <f>IF(ISNUMBER(R487),
IF(H$2=ตัวเลือก!A$30,"ยังไม่บันทึกข้อมูล",R487*0.27),"ข้อมูลไม่ถูกต้อง")</f>
        <v>ข้อมูลไม่ถูกต้อง</v>
      </c>
      <c r="T487" s="149" t="str">
        <f t="shared" si="62"/>
        <v>ข้อมูลไม่ถูกต้อง</v>
      </c>
      <c r="U487" s="149" t="str">
        <f>IF(ISNUMBER(R487),
IF(H$2=ตัวเลือก!A$30,"ยังไม่บันทึกข้อมูล",R487*0.47),"ข้อมูลไม่ถูกต้อง")</f>
        <v>ข้อมูลไม่ถูกต้อง</v>
      </c>
      <c r="V487" s="149" t="str">
        <f>IF(ISNUMBER(S487),
IF(H$2=ตัวเลือก!A$30,"ยังไม่บันทึกข้อมูล",S487*0.47),"ข้อมูลไม่ถูกต้อง")</f>
        <v>ข้อมูลไม่ถูกต้อง</v>
      </c>
      <c r="W487" s="149" t="str">
        <f t="shared" si="63"/>
        <v>ข้อมูลไม่ถูกต้อง</v>
      </c>
      <c r="X487" s="148" t="str">
        <f t="shared" si="64"/>
        <v>ข้อมูลไม่ถูกต้อง</v>
      </c>
      <c r="Y487" s="38"/>
      <c r="Z487" s="38"/>
      <c r="AA487" s="38"/>
    </row>
    <row r="488" spans="1:27" ht="24" customHeight="1" x14ac:dyDescent="0.45">
      <c r="A488" s="289">
        <v>483</v>
      </c>
      <c r="B488" s="289"/>
      <c r="C488" s="289"/>
      <c r="D488" s="289"/>
      <c r="E488" s="289"/>
      <c r="F488" s="293"/>
      <c r="G488" s="293"/>
      <c r="H488" s="291"/>
      <c r="I488" s="289"/>
      <c r="J488" s="292" t="str">
        <f t="shared" si="65"/>
        <v>รอข้อมูลคอลัมน์ H</v>
      </c>
      <c r="K488" s="291"/>
      <c r="L488" s="291"/>
      <c r="M488" s="291"/>
      <c r="N488" s="196" t="str" cm="1">
        <f t="array" ref="N488">IF(AND(K488:M488=""),"ยังไม่บันทึกข้อมูล",
IF(M488&lt;&gt;"",
IF(M488&gt;=1.3,M488,"เป็นไม้พุ่ม"),
IF(K488+L488&gt;=1.3,K488+L488,"เป็นไม้พุ่ม")))</f>
        <v>ยังไม่บันทึกข้อมูล</v>
      </c>
      <c r="O488" s="149" t="str">
        <f t="shared" si="58"/>
        <v>ข้อมูลไม่ถูกต้อง</v>
      </c>
      <c r="P488" s="149" t="str">
        <f t="shared" si="59"/>
        <v>ข้อมูลไม่ถูกต้อง</v>
      </c>
      <c r="Q488" s="149" t="str">
        <f t="shared" si="60"/>
        <v>ข้อมูลไม่ถูกต้อง</v>
      </c>
      <c r="R488" s="149" t="str">
        <f t="shared" si="61"/>
        <v>ข้อมูลไม่ถูกต้อง</v>
      </c>
      <c r="S488" s="149" t="str">
        <f>IF(ISNUMBER(R488),
IF(H$2=ตัวเลือก!A$30,"ยังไม่บันทึกข้อมูล",R488*0.27),"ข้อมูลไม่ถูกต้อง")</f>
        <v>ข้อมูลไม่ถูกต้อง</v>
      </c>
      <c r="T488" s="149" t="str">
        <f t="shared" si="62"/>
        <v>ข้อมูลไม่ถูกต้อง</v>
      </c>
      <c r="U488" s="149" t="str">
        <f>IF(ISNUMBER(R488),
IF(H$2=ตัวเลือก!A$30,"ยังไม่บันทึกข้อมูล",R488*0.47),"ข้อมูลไม่ถูกต้อง")</f>
        <v>ข้อมูลไม่ถูกต้อง</v>
      </c>
      <c r="V488" s="149" t="str">
        <f>IF(ISNUMBER(S488),
IF(H$2=ตัวเลือก!A$30,"ยังไม่บันทึกข้อมูล",S488*0.47),"ข้อมูลไม่ถูกต้อง")</f>
        <v>ข้อมูลไม่ถูกต้อง</v>
      </c>
      <c r="W488" s="149" t="str">
        <f t="shared" si="63"/>
        <v>ข้อมูลไม่ถูกต้อง</v>
      </c>
      <c r="X488" s="148" t="str">
        <f t="shared" si="64"/>
        <v>ข้อมูลไม่ถูกต้อง</v>
      </c>
      <c r="Y488" s="38"/>
      <c r="Z488" s="38"/>
      <c r="AA488" s="38"/>
    </row>
    <row r="489" spans="1:27" ht="24" customHeight="1" x14ac:dyDescent="0.45">
      <c r="A489" s="289">
        <v>484</v>
      </c>
      <c r="B489" s="289"/>
      <c r="C489" s="289"/>
      <c r="D489" s="289"/>
      <c r="E489" s="289"/>
      <c r="F489" s="293"/>
      <c r="G489" s="293"/>
      <c r="H489" s="291"/>
      <c r="I489" s="289"/>
      <c r="J489" s="292" t="str">
        <f t="shared" si="65"/>
        <v>รอข้อมูลคอลัมน์ H</v>
      </c>
      <c r="K489" s="291"/>
      <c r="L489" s="291"/>
      <c r="M489" s="291"/>
      <c r="N489" s="196" t="str" cm="1">
        <f t="array" ref="N489">IF(AND(K489:M489=""),"ยังไม่บันทึกข้อมูล",
IF(M489&lt;&gt;"",
IF(M489&gt;=1.3,M489,"เป็นไม้พุ่ม"),
IF(K489+L489&gt;=1.3,K489+L489,"เป็นไม้พุ่ม")))</f>
        <v>ยังไม่บันทึกข้อมูล</v>
      </c>
      <c r="O489" s="149" t="str">
        <f t="shared" si="58"/>
        <v>ข้อมูลไม่ถูกต้อง</v>
      </c>
      <c r="P489" s="149" t="str">
        <f t="shared" si="59"/>
        <v>ข้อมูลไม่ถูกต้อง</v>
      </c>
      <c r="Q489" s="149" t="str">
        <f t="shared" si="60"/>
        <v>ข้อมูลไม่ถูกต้อง</v>
      </c>
      <c r="R489" s="149" t="str">
        <f t="shared" si="61"/>
        <v>ข้อมูลไม่ถูกต้อง</v>
      </c>
      <c r="S489" s="149" t="str">
        <f>IF(ISNUMBER(R489),
IF(H$2=ตัวเลือก!A$30,"ยังไม่บันทึกข้อมูล",R489*0.27),"ข้อมูลไม่ถูกต้อง")</f>
        <v>ข้อมูลไม่ถูกต้อง</v>
      </c>
      <c r="T489" s="149" t="str">
        <f t="shared" si="62"/>
        <v>ข้อมูลไม่ถูกต้อง</v>
      </c>
      <c r="U489" s="149" t="str">
        <f>IF(ISNUMBER(R489),
IF(H$2=ตัวเลือก!A$30,"ยังไม่บันทึกข้อมูล",R489*0.47),"ข้อมูลไม่ถูกต้อง")</f>
        <v>ข้อมูลไม่ถูกต้อง</v>
      </c>
      <c r="V489" s="149" t="str">
        <f>IF(ISNUMBER(S489),
IF(H$2=ตัวเลือก!A$30,"ยังไม่บันทึกข้อมูล",S489*0.47),"ข้อมูลไม่ถูกต้อง")</f>
        <v>ข้อมูลไม่ถูกต้อง</v>
      </c>
      <c r="W489" s="149" t="str">
        <f t="shared" si="63"/>
        <v>ข้อมูลไม่ถูกต้อง</v>
      </c>
      <c r="X489" s="148" t="str">
        <f t="shared" si="64"/>
        <v>ข้อมูลไม่ถูกต้อง</v>
      </c>
      <c r="Y489" s="38"/>
      <c r="Z489" s="38"/>
      <c r="AA489" s="38"/>
    </row>
    <row r="490" spans="1:27" ht="24" customHeight="1" x14ac:dyDescent="0.45">
      <c r="A490" s="289">
        <v>485</v>
      </c>
      <c r="B490" s="289"/>
      <c r="C490" s="289"/>
      <c r="D490" s="289"/>
      <c r="E490" s="289"/>
      <c r="F490" s="293"/>
      <c r="G490" s="293"/>
      <c r="H490" s="291"/>
      <c r="I490" s="289"/>
      <c r="J490" s="292" t="str">
        <f t="shared" si="65"/>
        <v>รอข้อมูลคอลัมน์ H</v>
      </c>
      <c r="K490" s="291"/>
      <c r="L490" s="291"/>
      <c r="M490" s="291"/>
      <c r="N490" s="196" t="str" cm="1">
        <f t="array" ref="N490">IF(AND(K490:M490=""),"ยังไม่บันทึกข้อมูล",
IF(M490&lt;&gt;"",
IF(M490&gt;=1.3,M490,"เป็นไม้พุ่ม"),
IF(K490+L490&gt;=1.3,K490+L490,"เป็นไม้พุ่ม")))</f>
        <v>ยังไม่บันทึกข้อมูล</v>
      </c>
      <c r="O490" s="149" t="str">
        <f t="shared" si="58"/>
        <v>ข้อมูลไม่ถูกต้อง</v>
      </c>
      <c r="P490" s="149" t="str">
        <f t="shared" si="59"/>
        <v>ข้อมูลไม่ถูกต้อง</v>
      </c>
      <c r="Q490" s="149" t="str">
        <f t="shared" si="60"/>
        <v>ข้อมูลไม่ถูกต้อง</v>
      </c>
      <c r="R490" s="149" t="str">
        <f t="shared" si="61"/>
        <v>ข้อมูลไม่ถูกต้อง</v>
      </c>
      <c r="S490" s="149" t="str">
        <f>IF(ISNUMBER(R490),
IF(H$2=ตัวเลือก!A$30,"ยังไม่บันทึกข้อมูล",R490*0.27),"ข้อมูลไม่ถูกต้อง")</f>
        <v>ข้อมูลไม่ถูกต้อง</v>
      </c>
      <c r="T490" s="149" t="str">
        <f t="shared" si="62"/>
        <v>ข้อมูลไม่ถูกต้อง</v>
      </c>
      <c r="U490" s="149" t="str">
        <f>IF(ISNUMBER(R490),
IF(H$2=ตัวเลือก!A$30,"ยังไม่บันทึกข้อมูล",R490*0.47),"ข้อมูลไม่ถูกต้อง")</f>
        <v>ข้อมูลไม่ถูกต้อง</v>
      </c>
      <c r="V490" s="149" t="str">
        <f>IF(ISNUMBER(S490),
IF(H$2=ตัวเลือก!A$30,"ยังไม่บันทึกข้อมูล",S490*0.47),"ข้อมูลไม่ถูกต้อง")</f>
        <v>ข้อมูลไม่ถูกต้อง</v>
      </c>
      <c r="W490" s="149" t="str">
        <f t="shared" si="63"/>
        <v>ข้อมูลไม่ถูกต้อง</v>
      </c>
      <c r="X490" s="148" t="str">
        <f t="shared" si="64"/>
        <v>ข้อมูลไม่ถูกต้อง</v>
      </c>
      <c r="Y490" s="38"/>
      <c r="Z490" s="38"/>
      <c r="AA490" s="38"/>
    </row>
    <row r="491" spans="1:27" ht="24" customHeight="1" x14ac:dyDescent="0.45">
      <c r="A491" s="289">
        <v>486</v>
      </c>
      <c r="B491" s="289"/>
      <c r="C491" s="289"/>
      <c r="D491" s="289"/>
      <c r="E491" s="289"/>
      <c r="F491" s="293"/>
      <c r="G491" s="293"/>
      <c r="H491" s="291"/>
      <c r="I491" s="289"/>
      <c r="J491" s="292" t="str">
        <f t="shared" si="65"/>
        <v>รอข้อมูลคอลัมน์ H</v>
      </c>
      <c r="K491" s="291"/>
      <c r="L491" s="291"/>
      <c r="M491" s="291"/>
      <c r="N491" s="196" t="str" cm="1">
        <f t="array" ref="N491">IF(AND(K491:M491=""),"ยังไม่บันทึกข้อมูล",
IF(M491&lt;&gt;"",
IF(M491&gt;=1.3,M491,"เป็นไม้พุ่ม"),
IF(K491+L491&gt;=1.3,K491+L491,"เป็นไม้พุ่ม")))</f>
        <v>ยังไม่บันทึกข้อมูล</v>
      </c>
      <c r="O491" s="149" t="str">
        <f t="shared" si="58"/>
        <v>ข้อมูลไม่ถูกต้อง</v>
      </c>
      <c r="P491" s="149" t="str">
        <f t="shared" si="59"/>
        <v>ข้อมูลไม่ถูกต้อง</v>
      </c>
      <c r="Q491" s="149" t="str">
        <f t="shared" si="60"/>
        <v>ข้อมูลไม่ถูกต้อง</v>
      </c>
      <c r="R491" s="149" t="str">
        <f t="shared" si="61"/>
        <v>ข้อมูลไม่ถูกต้อง</v>
      </c>
      <c r="S491" s="149" t="str">
        <f>IF(ISNUMBER(R491),
IF(H$2=ตัวเลือก!A$30,"ยังไม่บันทึกข้อมูล",R491*0.27),"ข้อมูลไม่ถูกต้อง")</f>
        <v>ข้อมูลไม่ถูกต้อง</v>
      </c>
      <c r="T491" s="149" t="str">
        <f t="shared" si="62"/>
        <v>ข้อมูลไม่ถูกต้อง</v>
      </c>
      <c r="U491" s="149" t="str">
        <f>IF(ISNUMBER(R491),
IF(H$2=ตัวเลือก!A$30,"ยังไม่บันทึกข้อมูล",R491*0.47),"ข้อมูลไม่ถูกต้อง")</f>
        <v>ข้อมูลไม่ถูกต้อง</v>
      </c>
      <c r="V491" s="149" t="str">
        <f>IF(ISNUMBER(S491),
IF(H$2=ตัวเลือก!A$30,"ยังไม่บันทึกข้อมูล",S491*0.47),"ข้อมูลไม่ถูกต้อง")</f>
        <v>ข้อมูลไม่ถูกต้อง</v>
      </c>
      <c r="W491" s="149" t="str">
        <f t="shared" si="63"/>
        <v>ข้อมูลไม่ถูกต้อง</v>
      </c>
      <c r="X491" s="148" t="str">
        <f t="shared" si="64"/>
        <v>ข้อมูลไม่ถูกต้อง</v>
      </c>
      <c r="Y491" s="38"/>
      <c r="Z491" s="38"/>
      <c r="AA491" s="38"/>
    </row>
    <row r="492" spans="1:27" ht="24" customHeight="1" x14ac:dyDescent="0.45">
      <c r="A492" s="289">
        <v>487</v>
      </c>
      <c r="B492" s="289"/>
      <c r="C492" s="289"/>
      <c r="D492" s="289"/>
      <c r="E492" s="289"/>
      <c r="F492" s="293"/>
      <c r="G492" s="293"/>
      <c r="H492" s="291"/>
      <c r="I492" s="289"/>
      <c r="J492" s="292" t="str">
        <f t="shared" si="65"/>
        <v>รอข้อมูลคอลัมน์ H</v>
      </c>
      <c r="K492" s="291"/>
      <c r="L492" s="291"/>
      <c r="M492" s="291"/>
      <c r="N492" s="196" t="str" cm="1">
        <f t="array" ref="N492">IF(AND(K492:M492=""),"ยังไม่บันทึกข้อมูล",
IF(M492&lt;&gt;"",
IF(M492&gt;=1.3,M492,"เป็นไม้พุ่ม"),
IF(K492+L492&gt;=1.3,K492+L492,"เป็นไม้พุ่ม")))</f>
        <v>ยังไม่บันทึกข้อมูล</v>
      </c>
      <c r="O492" s="149" t="str">
        <f t="shared" si="58"/>
        <v>ข้อมูลไม่ถูกต้อง</v>
      </c>
      <c r="P492" s="149" t="str">
        <f t="shared" si="59"/>
        <v>ข้อมูลไม่ถูกต้อง</v>
      </c>
      <c r="Q492" s="149" t="str">
        <f t="shared" si="60"/>
        <v>ข้อมูลไม่ถูกต้อง</v>
      </c>
      <c r="R492" s="149" t="str">
        <f t="shared" si="61"/>
        <v>ข้อมูลไม่ถูกต้อง</v>
      </c>
      <c r="S492" s="149" t="str">
        <f>IF(ISNUMBER(R492),
IF(H$2=ตัวเลือก!A$30,"ยังไม่บันทึกข้อมูล",R492*0.27),"ข้อมูลไม่ถูกต้อง")</f>
        <v>ข้อมูลไม่ถูกต้อง</v>
      </c>
      <c r="T492" s="149" t="str">
        <f t="shared" si="62"/>
        <v>ข้อมูลไม่ถูกต้อง</v>
      </c>
      <c r="U492" s="149" t="str">
        <f>IF(ISNUMBER(R492),
IF(H$2=ตัวเลือก!A$30,"ยังไม่บันทึกข้อมูล",R492*0.47),"ข้อมูลไม่ถูกต้อง")</f>
        <v>ข้อมูลไม่ถูกต้อง</v>
      </c>
      <c r="V492" s="149" t="str">
        <f>IF(ISNUMBER(S492),
IF(H$2=ตัวเลือก!A$30,"ยังไม่บันทึกข้อมูล",S492*0.47),"ข้อมูลไม่ถูกต้อง")</f>
        <v>ข้อมูลไม่ถูกต้อง</v>
      </c>
      <c r="W492" s="149" t="str">
        <f t="shared" si="63"/>
        <v>ข้อมูลไม่ถูกต้อง</v>
      </c>
      <c r="X492" s="148" t="str">
        <f t="shared" si="64"/>
        <v>ข้อมูลไม่ถูกต้อง</v>
      </c>
      <c r="Y492" s="38"/>
      <c r="Z492" s="38"/>
      <c r="AA492" s="38"/>
    </row>
    <row r="493" spans="1:27" ht="24" customHeight="1" x14ac:dyDescent="0.45">
      <c r="A493" s="289">
        <v>488</v>
      </c>
      <c r="B493" s="289"/>
      <c r="C493" s="289"/>
      <c r="D493" s="289"/>
      <c r="E493" s="289"/>
      <c r="F493" s="293"/>
      <c r="G493" s="293"/>
      <c r="H493" s="291"/>
      <c r="I493" s="289"/>
      <c r="J493" s="292" t="str">
        <f t="shared" si="65"/>
        <v>รอข้อมูลคอลัมน์ H</v>
      </c>
      <c r="K493" s="291"/>
      <c r="L493" s="291"/>
      <c r="M493" s="291"/>
      <c r="N493" s="196" t="str" cm="1">
        <f t="array" ref="N493">IF(AND(K493:M493=""),"ยังไม่บันทึกข้อมูล",
IF(M493&lt;&gt;"",
IF(M493&gt;=1.3,M493,"เป็นไม้พุ่ม"),
IF(K493+L493&gt;=1.3,K493+L493,"เป็นไม้พุ่ม")))</f>
        <v>ยังไม่บันทึกข้อมูล</v>
      </c>
      <c r="O493" s="149" t="str">
        <f t="shared" si="58"/>
        <v>ข้อมูลไม่ถูกต้อง</v>
      </c>
      <c r="P493" s="149" t="str">
        <f t="shared" si="59"/>
        <v>ข้อมูลไม่ถูกต้อง</v>
      </c>
      <c r="Q493" s="149" t="str">
        <f t="shared" si="60"/>
        <v>ข้อมูลไม่ถูกต้อง</v>
      </c>
      <c r="R493" s="149" t="str">
        <f t="shared" si="61"/>
        <v>ข้อมูลไม่ถูกต้อง</v>
      </c>
      <c r="S493" s="149" t="str">
        <f>IF(ISNUMBER(R493),
IF(H$2=ตัวเลือก!A$30,"ยังไม่บันทึกข้อมูล",R493*0.27),"ข้อมูลไม่ถูกต้อง")</f>
        <v>ข้อมูลไม่ถูกต้อง</v>
      </c>
      <c r="T493" s="149" t="str">
        <f t="shared" si="62"/>
        <v>ข้อมูลไม่ถูกต้อง</v>
      </c>
      <c r="U493" s="149" t="str">
        <f>IF(ISNUMBER(R493),
IF(H$2=ตัวเลือก!A$30,"ยังไม่บันทึกข้อมูล",R493*0.47),"ข้อมูลไม่ถูกต้อง")</f>
        <v>ข้อมูลไม่ถูกต้อง</v>
      </c>
      <c r="V493" s="149" t="str">
        <f>IF(ISNUMBER(S493),
IF(H$2=ตัวเลือก!A$30,"ยังไม่บันทึกข้อมูล",S493*0.47),"ข้อมูลไม่ถูกต้อง")</f>
        <v>ข้อมูลไม่ถูกต้อง</v>
      </c>
      <c r="W493" s="149" t="str">
        <f t="shared" si="63"/>
        <v>ข้อมูลไม่ถูกต้อง</v>
      </c>
      <c r="X493" s="148" t="str">
        <f t="shared" si="64"/>
        <v>ข้อมูลไม่ถูกต้อง</v>
      </c>
      <c r="Y493" s="38"/>
      <c r="Z493" s="38"/>
      <c r="AA493" s="38"/>
    </row>
    <row r="494" spans="1:27" ht="24" customHeight="1" x14ac:dyDescent="0.45">
      <c r="A494" s="289">
        <v>489</v>
      </c>
      <c r="B494" s="289"/>
      <c r="C494" s="289"/>
      <c r="D494" s="289"/>
      <c r="E494" s="289"/>
      <c r="F494" s="293"/>
      <c r="G494" s="293"/>
      <c r="H494" s="291"/>
      <c r="I494" s="289"/>
      <c r="J494" s="292" t="str">
        <f t="shared" si="65"/>
        <v>รอข้อมูลคอลัมน์ H</v>
      </c>
      <c r="K494" s="291"/>
      <c r="L494" s="291"/>
      <c r="M494" s="291"/>
      <c r="N494" s="196" t="str" cm="1">
        <f t="array" ref="N494">IF(AND(K494:M494=""),"ยังไม่บันทึกข้อมูล",
IF(M494&lt;&gt;"",
IF(M494&gt;=1.3,M494,"เป็นไม้พุ่ม"),
IF(K494+L494&gt;=1.3,K494+L494,"เป็นไม้พุ่ม")))</f>
        <v>ยังไม่บันทึกข้อมูล</v>
      </c>
      <c r="O494" s="149" t="str">
        <f t="shared" si="58"/>
        <v>ข้อมูลไม่ถูกต้อง</v>
      </c>
      <c r="P494" s="149" t="str">
        <f t="shared" si="59"/>
        <v>ข้อมูลไม่ถูกต้อง</v>
      </c>
      <c r="Q494" s="149" t="str">
        <f t="shared" si="60"/>
        <v>ข้อมูลไม่ถูกต้อง</v>
      </c>
      <c r="R494" s="149" t="str">
        <f t="shared" si="61"/>
        <v>ข้อมูลไม่ถูกต้อง</v>
      </c>
      <c r="S494" s="149" t="str">
        <f>IF(ISNUMBER(R494),
IF(H$2=ตัวเลือก!A$30,"ยังไม่บันทึกข้อมูล",R494*0.27),"ข้อมูลไม่ถูกต้อง")</f>
        <v>ข้อมูลไม่ถูกต้อง</v>
      </c>
      <c r="T494" s="149" t="str">
        <f t="shared" si="62"/>
        <v>ข้อมูลไม่ถูกต้อง</v>
      </c>
      <c r="U494" s="149" t="str">
        <f>IF(ISNUMBER(R494),
IF(H$2=ตัวเลือก!A$30,"ยังไม่บันทึกข้อมูล",R494*0.47),"ข้อมูลไม่ถูกต้อง")</f>
        <v>ข้อมูลไม่ถูกต้อง</v>
      </c>
      <c r="V494" s="149" t="str">
        <f>IF(ISNUMBER(S494),
IF(H$2=ตัวเลือก!A$30,"ยังไม่บันทึกข้อมูล",S494*0.47),"ข้อมูลไม่ถูกต้อง")</f>
        <v>ข้อมูลไม่ถูกต้อง</v>
      </c>
      <c r="W494" s="149" t="str">
        <f t="shared" si="63"/>
        <v>ข้อมูลไม่ถูกต้อง</v>
      </c>
      <c r="X494" s="148" t="str">
        <f t="shared" si="64"/>
        <v>ข้อมูลไม่ถูกต้อง</v>
      </c>
      <c r="Y494" s="38"/>
      <c r="Z494" s="38"/>
      <c r="AA494" s="38"/>
    </row>
    <row r="495" spans="1:27" ht="24" customHeight="1" x14ac:dyDescent="0.45">
      <c r="A495" s="289">
        <v>490</v>
      </c>
      <c r="B495" s="289"/>
      <c r="C495" s="289"/>
      <c r="D495" s="289"/>
      <c r="E495" s="289"/>
      <c r="F495" s="293"/>
      <c r="G495" s="293"/>
      <c r="H495" s="291"/>
      <c r="I495" s="289"/>
      <c r="J495" s="292" t="str">
        <f t="shared" si="65"/>
        <v>รอข้อมูลคอลัมน์ H</v>
      </c>
      <c r="K495" s="291"/>
      <c r="L495" s="291"/>
      <c r="M495" s="291"/>
      <c r="N495" s="196" t="str" cm="1">
        <f t="array" ref="N495">IF(AND(K495:M495=""),"ยังไม่บันทึกข้อมูล",
IF(M495&lt;&gt;"",
IF(M495&gt;=1.3,M495,"เป็นไม้พุ่ม"),
IF(K495+L495&gt;=1.3,K495+L495,"เป็นไม้พุ่ม")))</f>
        <v>ยังไม่บันทึกข้อมูล</v>
      </c>
      <c r="O495" s="149" t="str">
        <f t="shared" si="58"/>
        <v>ข้อมูลไม่ถูกต้อง</v>
      </c>
      <c r="P495" s="149" t="str">
        <f t="shared" si="59"/>
        <v>ข้อมูลไม่ถูกต้อง</v>
      </c>
      <c r="Q495" s="149" t="str">
        <f t="shared" si="60"/>
        <v>ข้อมูลไม่ถูกต้อง</v>
      </c>
      <c r="R495" s="149" t="str">
        <f t="shared" si="61"/>
        <v>ข้อมูลไม่ถูกต้อง</v>
      </c>
      <c r="S495" s="149" t="str">
        <f>IF(ISNUMBER(R495),
IF(H$2=ตัวเลือก!A$30,"ยังไม่บันทึกข้อมูล",R495*0.27),"ข้อมูลไม่ถูกต้อง")</f>
        <v>ข้อมูลไม่ถูกต้อง</v>
      </c>
      <c r="T495" s="149" t="str">
        <f t="shared" si="62"/>
        <v>ข้อมูลไม่ถูกต้อง</v>
      </c>
      <c r="U495" s="149" t="str">
        <f>IF(ISNUMBER(R495),
IF(H$2=ตัวเลือก!A$30,"ยังไม่บันทึกข้อมูล",R495*0.47),"ข้อมูลไม่ถูกต้อง")</f>
        <v>ข้อมูลไม่ถูกต้อง</v>
      </c>
      <c r="V495" s="149" t="str">
        <f>IF(ISNUMBER(S495),
IF(H$2=ตัวเลือก!A$30,"ยังไม่บันทึกข้อมูล",S495*0.47),"ข้อมูลไม่ถูกต้อง")</f>
        <v>ข้อมูลไม่ถูกต้อง</v>
      </c>
      <c r="W495" s="149" t="str">
        <f t="shared" si="63"/>
        <v>ข้อมูลไม่ถูกต้อง</v>
      </c>
      <c r="X495" s="148" t="str">
        <f t="shared" si="64"/>
        <v>ข้อมูลไม่ถูกต้อง</v>
      </c>
      <c r="Y495" s="38"/>
      <c r="Z495" s="38"/>
      <c r="AA495" s="38"/>
    </row>
    <row r="496" spans="1:27" ht="24" customHeight="1" x14ac:dyDescent="0.45">
      <c r="A496" s="289">
        <v>491</v>
      </c>
      <c r="B496" s="289"/>
      <c r="C496" s="289"/>
      <c r="D496" s="289"/>
      <c r="E496" s="289"/>
      <c r="F496" s="293"/>
      <c r="G496" s="293"/>
      <c r="H496" s="291"/>
      <c r="I496" s="289"/>
      <c r="J496" s="292" t="str">
        <f t="shared" si="65"/>
        <v>รอข้อมูลคอลัมน์ H</v>
      </c>
      <c r="K496" s="291"/>
      <c r="L496" s="291"/>
      <c r="M496" s="291"/>
      <c r="N496" s="196" t="str" cm="1">
        <f t="array" ref="N496">IF(AND(K496:M496=""),"ยังไม่บันทึกข้อมูล",
IF(M496&lt;&gt;"",
IF(M496&gt;=1.3,M496,"เป็นไม้พุ่ม"),
IF(K496+L496&gt;=1.3,K496+L496,"เป็นไม้พุ่ม")))</f>
        <v>ยังไม่บันทึกข้อมูล</v>
      </c>
      <c r="O496" s="149" t="str">
        <f t="shared" si="58"/>
        <v>ข้อมูลไม่ถูกต้อง</v>
      </c>
      <c r="P496" s="149" t="str">
        <f t="shared" si="59"/>
        <v>ข้อมูลไม่ถูกต้อง</v>
      </c>
      <c r="Q496" s="149" t="str">
        <f t="shared" si="60"/>
        <v>ข้อมูลไม่ถูกต้อง</v>
      </c>
      <c r="R496" s="149" t="str">
        <f t="shared" si="61"/>
        <v>ข้อมูลไม่ถูกต้อง</v>
      </c>
      <c r="S496" s="149" t="str">
        <f>IF(ISNUMBER(R496),
IF(H$2=ตัวเลือก!A$30,"ยังไม่บันทึกข้อมูล",R496*0.27),"ข้อมูลไม่ถูกต้อง")</f>
        <v>ข้อมูลไม่ถูกต้อง</v>
      </c>
      <c r="T496" s="149" t="str">
        <f t="shared" si="62"/>
        <v>ข้อมูลไม่ถูกต้อง</v>
      </c>
      <c r="U496" s="149" t="str">
        <f>IF(ISNUMBER(R496),
IF(H$2=ตัวเลือก!A$30,"ยังไม่บันทึกข้อมูล",R496*0.47),"ข้อมูลไม่ถูกต้อง")</f>
        <v>ข้อมูลไม่ถูกต้อง</v>
      </c>
      <c r="V496" s="149" t="str">
        <f>IF(ISNUMBER(S496),
IF(H$2=ตัวเลือก!A$30,"ยังไม่บันทึกข้อมูล",S496*0.47),"ข้อมูลไม่ถูกต้อง")</f>
        <v>ข้อมูลไม่ถูกต้อง</v>
      </c>
      <c r="W496" s="149" t="str">
        <f t="shared" si="63"/>
        <v>ข้อมูลไม่ถูกต้อง</v>
      </c>
      <c r="X496" s="148" t="str">
        <f t="shared" si="64"/>
        <v>ข้อมูลไม่ถูกต้อง</v>
      </c>
      <c r="Y496" s="38"/>
      <c r="Z496" s="38"/>
      <c r="AA496" s="38"/>
    </row>
    <row r="497" spans="1:27" ht="24" customHeight="1" x14ac:dyDescent="0.45">
      <c r="A497" s="289">
        <v>492</v>
      </c>
      <c r="B497" s="289"/>
      <c r="C497" s="289"/>
      <c r="D497" s="289"/>
      <c r="E497" s="289"/>
      <c r="F497" s="293"/>
      <c r="G497" s="293"/>
      <c r="H497" s="291"/>
      <c r="I497" s="289"/>
      <c r="J497" s="292" t="str">
        <f t="shared" si="65"/>
        <v>รอข้อมูลคอลัมน์ H</v>
      </c>
      <c r="K497" s="291"/>
      <c r="L497" s="291"/>
      <c r="M497" s="291"/>
      <c r="N497" s="196" t="str" cm="1">
        <f t="array" ref="N497">IF(AND(K497:M497=""),"ยังไม่บันทึกข้อมูล",
IF(M497&lt;&gt;"",
IF(M497&gt;=1.3,M497,"เป็นไม้พุ่ม"),
IF(K497+L497&gt;=1.3,K497+L497,"เป็นไม้พุ่ม")))</f>
        <v>ยังไม่บันทึกข้อมูล</v>
      </c>
      <c r="O497" s="149" t="str">
        <f t="shared" si="58"/>
        <v>ข้อมูลไม่ถูกต้อง</v>
      </c>
      <c r="P497" s="149" t="str">
        <f t="shared" si="59"/>
        <v>ข้อมูลไม่ถูกต้อง</v>
      </c>
      <c r="Q497" s="149" t="str">
        <f t="shared" si="60"/>
        <v>ข้อมูลไม่ถูกต้อง</v>
      </c>
      <c r="R497" s="149" t="str">
        <f t="shared" si="61"/>
        <v>ข้อมูลไม่ถูกต้อง</v>
      </c>
      <c r="S497" s="149" t="str">
        <f>IF(ISNUMBER(R497),
IF(H$2=ตัวเลือก!A$30,"ยังไม่บันทึกข้อมูล",R497*0.27),"ข้อมูลไม่ถูกต้อง")</f>
        <v>ข้อมูลไม่ถูกต้อง</v>
      </c>
      <c r="T497" s="149" t="str">
        <f t="shared" si="62"/>
        <v>ข้อมูลไม่ถูกต้อง</v>
      </c>
      <c r="U497" s="149" t="str">
        <f>IF(ISNUMBER(R497),
IF(H$2=ตัวเลือก!A$30,"ยังไม่บันทึกข้อมูล",R497*0.47),"ข้อมูลไม่ถูกต้อง")</f>
        <v>ข้อมูลไม่ถูกต้อง</v>
      </c>
      <c r="V497" s="149" t="str">
        <f>IF(ISNUMBER(S497),
IF(H$2=ตัวเลือก!A$30,"ยังไม่บันทึกข้อมูล",S497*0.47),"ข้อมูลไม่ถูกต้อง")</f>
        <v>ข้อมูลไม่ถูกต้อง</v>
      </c>
      <c r="W497" s="149" t="str">
        <f t="shared" si="63"/>
        <v>ข้อมูลไม่ถูกต้อง</v>
      </c>
      <c r="X497" s="148" t="str">
        <f t="shared" si="64"/>
        <v>ข้อมูลไม่ถูกต้อง</v>
      </c>
      <c r="Y497" s="38"/>
      <c r="Z497" s="38"/>
      <c r="AA497" s="38"/>
    </row>
    <row r="498" spans="1:27" ht="24" customHeight="1" x14ac:dyDescent="0.45">
      <c r="A498" s="289">
        <v>493</v>
      </c>
      <c r="B498" s="289"/>
      <c r="C498" s="289"/>
      <c r="D498" s="289"/>
      <c r="E498" s="289"/>
      <c r="F498" s="293"/>
      <c r="G498" s="293"/>
      <c r="H498" s="291"/>
      <c r="I498" s="289"/>
      <c r="J498" s="292" t="str">
        <f t="shared" si="65"/>
        <v>รอข้อมูลคอลัมน์ H</v>
      </c>
      <c r="K498" s="291"/>
      <c r="L498" s="291"/>
      <c r="M498" s="291"/>
      <c r="N498" s="196" t="str" cm="1">
        <f t="array" ref="N498">IF(AND(K498:M498=""),"ยังไม่บันทึกข้อมูล",
IF(M498&lt;&gt;"",
IF(M498&gt;=1.3,M498,"เป็นไม้พุ่ม"),
IF(K498+L498&gt;=1.3,K498+L498,"เป็นไม้พุ่ม")))</f>
        <v>ยังไม่บันทึกข้อมูล</v>
      </c>
      <c r="O498" s="149" t="str">
        <f t="shared" si="58"/>
        <v>ข้อมูลไม่ถูกต้อง</v>
      </c>
      <c r="P498" s="149" t="str">
        <f t="shared" si="59"/>
        <v>ข้อมูลไม่ถูกต้อง</v>
      </c>
      <c r="Q498" s="149" t="str">
        <f t="shared" si="60"/>
        <v>ข้อมูลไม่ถูกต้อง</v>
      </c>
      <c r="R498" s="149" t="str">
        <f t="shared" si="61"/>
        <v>ข้อมูลไม่ถูกต้อง</v>
      </c>
      <c r="S498" s="149" t="str">
        <f>IF(ISNUMBER(R498),
IF(H$2=ตัวเลือก!A$30,"ยังไม่บันทึกข้อมูล",R498*0.27),"ข้อมูลไม่ถูกต้อง")</f>
        <v>ข้อมูลไม่ถูกต้อง</v>
      </c>
      <c r="T498" s="149" t="str">
        <f t="shared" si="62"/>
        <v>ข้อมูลไม่ถูกต้อง</v>
      </c>
      <c r="U498" s="149" t="str">
        <f>IF(ISNUMBER(R498),
IF(H$2=ตัวเลือก!A$30,"ยังไม่บันทึกข้อมูล",R498*0.47),"ข้อมูลไม่ถูกต้อง")</f>
        <v>ข้อมูลไม่ถูกต้อง</v>
      </c>
      <c r="V498" s="149" t="str">
        <f>IF(ISNUMBER(S498),
IF(H$2=ตัวเลือก!A$30,"ยังไม่บันทึกข้อมูล",S498*0.47),"ข้อมูลไม่ถูกต้อง")</f>
        <v>ข้อมูลไม่ถูกต้อง</v>
      </c>
      <c r="W498" s="149" t="str">
        <f t="shared" si="63"/>
        <v>ข้อมูลไม่ถูกต้อง</v>
      </c>
      <c r="X498" s="148" t="str">
        <f t="shared" si="64"/>
        <v>ข้อมูลไม่ถูกต้อง</v>
      </c>
      <c r="Y498" s="38"/>
      <c r="Z498" s="38"/>
      <c r="AA498" s="38"/>
    </row>
    <row r="499" spans="1:27" ht="24" customHeight="1" x14ac:dyDescent="0.45">
      <c r="A499" s="289">
        <v>494</v>
      </c>
      <c r="B499" s="289"/>
      <c r="C499" s="289"/>
      <c r="D499" s="289"/>
      <c r="E499" s="289"/>
      <c r="F499" s="293"/>
      <c r="G499" s="293"/>
      <c r="H499" s="291"/>
      <c r="I499" s="289"/>
      <c r="J499" s="292" t="str">
        <f t="shared" si="65"/>
        <v>รอข้อมูลคอลัมน์ H</v>
      </c>
      <c r="K499" s="291"/>
      <c r="L499" s="291"/>
      <c r="M499" s="291"/>
      <c r="N499" s="196" t="str" cm="1">
        <f t="array" ref="N499">IF(AND(K499:M499=""),"ยังไม่บันทึกข้อมูล",
IF(M499&lt;&gt;"",
IF(M499&gt;=1.3,M499,"เป็นไม้พุ่ม"),
IF(K499+L499&gt;=1.3,K499+L499,"เป็นไม้พุ่ม")))</f>
        <v>ยังไม่บันทึกข้อมูล</v>
      </c>
      <c r="O499" s="149" t="str">
        <f t="shared" si="58"/>
        <v>ข้อมูลไม่ถูกต้อง</v>
      </c>
      <c r="P499" s="149" t="str">
        <f t="shared" si="59"/>
        <v>ข้อมูลไม่ถูกต้อง</v>
      </c>
      <c r="Q499" s="149" t="str">
        <f t="shared" si="60"/>
        <v>ข้อมูลไม่ถูกต้อง</v>
      </c>
      <c r="R499" s="149" t="str">
        <f t="shared" si="61"/>
        <v>ข้อมูลไม่ถูกต้อง</v>
      </c>
      <c r="S499" s="149" t="str">
        <f>IF(ISNUMBER(R499),
IF(H$2=ตัวเลือก!A$30,"ยังไม่บันทึกข้อมูล",R499*0.27),"ข้อมูลไม่ถูกต้อง")</f>
        <v>ข้อมูลไม่ถูกต้อง</v>
      </c>
      <c r="T499" s="149" t="str">
        <f t="shared" si="62"/>
        <v>ข้อมูลไม่ถูกต้อง</v>
      </c>
      <c r="U499" s="149" t="str">
        <f>IF(ISNUMBER(R499),
IF(H$2=ตัวเลือก!A$30,"ยังไม่บันทึกข้อมูล",R499*0.47),"ข้อมูลไม่ถูกต้อง")</f>
        <v>ข้อมูลไม่ถูกต้อง</v>
      </c>
      <c r="V499" s="149" t="str">
        <f>IF(ISNUMBER(S499),
IF(H$2=ตัวเลือก!A$30,"ยังไม่บันทึกข้อมูล",S499*0.47),"ข้อมูลไม่ถูกต้อง")</f>
        <v>ข้อมูลไม่ถูกต้อง</v>
      </c>
      <c r="W499" s="149" t="str">
        <f t="shared" si="63"/>
        <v>ข้อมูลไม่ถูกต้อง</v>
      </c>
      <c r="X499" s="148" t="str">
        <f t="shared" si="64"/>
        <v>ข้อมูลไม่ถูกต้อง</v>
      </c>
      <c r="Y499" s="38"/>
      <c r="Z499" s="38"/>
      <c r="AA499" s="38"/>
    </row>
    <row r="500" spans="1:27" ht="24" customHeight="1" x14ac:dyDescent="0.45">
      <c r="A500" s="289">
        <v>495</v>
      </c>
      <c r="B500" s="289"/>
      <c r="C500" s="289"/>
      <c r="D500" s="289"/>
      <c r="E500" s="289"/>
      <c r="F500" s="293"/>
      <c r="G500" s="293"/>
      <c r="H500" s="291"/>
      <c r="I500" s="289"/>
      <c r="J500" s="292" t="str">
        <f t="shared" si="65"/>
        <v>รอข้อมูลคอลัมน์ H</v>
      </c>
      <c r="K500" s="291"/>
      <c r="L500" s="291"/>
      <c r="M500" s="291"/>
      <c r="N500" s="196" t="str" cm="1">
        <f t="array" ref="N500">IF(AND(K500:M500=""),"ยังไม่บันทึกข้อมูล",
IF(M500&lt;&gt;"",
IF(M500&gt;=1.3,M500,"เป็นไม้พุ่ม"),
IF(K500+L500&gt;=1.3,K500+L500,"เป็นไม้พุ่ม")))</f>
        <v>ยังไม่บันทึกข้อมูล</v>
      </c>
      <c r="O500" s="149" t="str">
        <f t="shared" si="58"/>
        <v>ข้อมูลไม่ถูกต้อง</v>
      </c>
      <c r="P500" s="149" t="str">
        <f t="shared" si="59"/>
        <v>ข้อมูลไม่ถูกต้อง</v>
      </c>
      <c r="Q500" s="149" t="str">
        <f t="shared" si="60"/>
        <v>ข้อมูลไม่ถูกต้อง</v>
      </c>
      <c r="R500" s="149" t="str">
        <f t="shared" si="61"/>
        <v>ข้อมูลไม่ถูกต้อง</v>
      </c>
      <c r="S500" s="149" t="str">
        <f>IF(ISNUMBER(R500),
IF(H$2=ตัวเลือก!A$30,"ยังไม่บันทึกข้อมูล",R500*0.27),"ข้อมูลไม่ถูกต้อง")</f>
        <v>ข้อมูลไม่ถูกต้อง</v>
      </c>
      <c r="T500" s="149" t="str">
        <f t="shared" si="62"/>
        <v>ข้อมูลไม่ถูกต้อง</v>
      </c>
      <c r="U500" s="149" t="str">
        <f>IF(ISNUMBER(R500),
IF(H$2=ตัวเลือก!A$30,"ยังไม่บันทึกข้อมูล",R500*0.47),"ข้อมูลไม่ถูกต้อง")</f>
        <v>ข้อมูลไม่ถูกต้อง</v>
      </c>
      <c r="V500" s="149" t="str">
        <f>IF(ISNUMBER(S500),
IF(H$2=ตัวเลือก!A$30,"ยังไม่บันทึกข้อมูล",S500*0.47),"ข้อมูลไม่ถูกต้อง")</f>
        <v>ข้อมูลไม่ถูกต้อง</v>
      </c>
      <c r="W500" s="149" t="str">
        <f t="shared" si="63"/>
        <v>ข้อมูลไม่ถูกต้อง</v>
      </c>
      <c r="X500" s="148" t="str">
        <f t="shared" si="64"/>
        <v>ข้อมูลไม่ถูกต้อง</v>
      </c>
      <c r="Y500" s="38"/>
      <c r="Z500" s="38"/>
      <c r="AA500" s="38"/>
    </row>
    <row r="501" spans="1:27" ht="24" customHeight="1" x14ac:dyDescent="0.45">
      <c r="A501" s="289">
        <v>496</v>
      </c>
      <c r="B501" s="289"/>
      <c r="C501" s="289"/>
      <c r="D501" s="289"/>
      <c r="E501" s="289"/>
      <c r="F501" s="293"/>
      <c r="G501" s="293"/>
      <c r="H501" s="291"/>
      <c r="I501" s="289"/>
      <c r="J501" s="292" t="str">
        <f t="shared" si="65"/>
        <v>รอข้อมูลคอลัมน์ H</v>
      </c>
      <c r="K501" s="291"/>
      <c r="L501" s="291"/>
      <c r="M501" s="291"/>
      <c r="N501" s="196" t="str" cm="1">
        <f t="array" ref="N501">IF(AND(K501:M501=""),"ยังไม่บันทึกข้อมูล",
IF(M501&lt;&gt;"",
IF(M501&gt;=1.3,M501,"เป็นไม้พุ่ม"),
IF(K501+L501&gt;=1.3,K501+L501,"เป็นไม้พุ่ม")))</f>
        <v>ยังไม่บันทึกข้อมูล</v>
      </c>
      <c r="O501" s="149" t="str">
        <f t="shared" si="58"/>
        <v>ข้อมูลไม่ถูกต้อง</v>
      </c>
      <c r="P501" s="149" t="str">
        <f t="shared" si="59"/>
        <v>ข้อมูลไม่ถูกต้อง</v>
      </c>
      <c r="Q501" s="149" t="str">
        <f t="shared" si="60"/>
        <v>ข้อมูลไม่ถูกต้อง</v>
      </c>
      <c r="R501" s="149" t="str">
        <f t="shared" si="61"/>
        <v>ข้อมูลไม่ถูกต้อง</v>
      </c>
      <c r="S501" s="149" t="str">
        <f>IF(ISNUMBER(R501),
IF(H$2=ตัวเลือก!A$30,"ยังไม่บันทึกข้อมูล",R501*0.27),"ข้อมูลไม่ถูกต้อง")</f>
        <v>ข้อมูลไม่ถูกต้อง</v>
      </c>
      <c r="T501" s="149" t="str">
        <f t="shared" si="62"/>
        <v>ข้อมูลไม่ถูกต้อง</v>
      </c>
      <c r="U501" s="149" t="str">
        <f>IF(ISNUMBER(R501),
IF(H$2=ตัวเลือก!A$30,"ยังไม่บันทึกข้อมูล",R501*0.47),"ข้อมูลไม่ถูกต้อง")</f>
        <v>ข้อมูลไม่ถูกต้อง</v>
      </c>
      <c r="V501" s="149" t="str">
        <f>IF(ISNUMBER(S501),
IF(H$2=ตัวเลือก!A$30,"ยังไม่บันทึกข้อมูล",S501*0.47),"ข้อมูลไม่ถูกต้อง")</f>
        <v>ข้อมูลไม่ถูกต้อง</v>
      </c>
      <c r="W501" s="149" t="str">
        <f t="shared" si="63"/>
        <v>ข้อมูลไม่ถูกต้อง</v>
      </c>
      <c r="X501" s="148" t="str">
        <f t="shared" si="64"/>
        <v>ข้อมูลไม่ถูกต้อง</v>
      </c>
      <c r="Y501" s="38"/>
      <c r="Z501" s="38"/>
      <c r="AA501" s="38"/>
    </row>
    <row r="502" spans="1:27" ht="24" customHeight="1" x14ac:dyDescent="0.45">
      <c r="A502" s="289">
        <v>497</v>
      </c>
      <c r="B502" s="289"/>
      <c r="C502" s="289"/>
      <c r="D502" s="289"/>
      <c r="E502" s="289"/>
      <c r="F502" s="293"/>
      <c r="G502" s="293"/>
      <c r="H502" s="291"/>
      <c r="I502" s="289"/>
      <c r="J502" s="292" t="str">
        <f t="shared" si="65"/>
        <v>รอข้อมูลคอลัมน์ H</v>
      </c>
      <c r="K502" s="291"/>
      <c r="L502" s="291"/>
      <c r="M502" s="291"/>
      <c r="N502" s="196" t="str" cm="1">
        <f t="array" ref="N502">IF(AND(K502:M502=""),"ยังไม่บันทึกข้อมูล",
IF(M502&lt;&gt;"",
IF(M502&gt;=1.3,M502,"เป็นไม้พุ่ม"),
IF(K502+L502&gt;=1.3,K502+L502,"เป็นไม้พุ่ม")))</f>
        <v>ยังไม่บันทึกข้อมูล</v>
      </c>
      <c r="O502" s="149" t="str">
        <f t="shared" si="58"/>
        <v>ข้อมูลไม่ถูกต้อง</v>
      </c>
      <c r="P502" s="149" t="str">
        <f t="shared" si="59"/>
        <v>ข้อมูลไม่ถูกต้อง</v>
      </c>
      <c r="Q502" s="149" t="str">
        <f t="shared" si="60"/>
        <v>ข้อมูลไม่ถูกต้อง</v>
      </c>
      <c r="R502" s="149" t="str">
        <f t="shared" si="61"/>
        <v>ข้อมูลไม่ถูกต้อง</v>
      </c>
      <c r="S502" s="149" t="str">
        <f>IF(ISNUMBER(R502),
IF(H$2=ตัวเลือก!A$30,"ยังไม่บันทึกข้อมูล",R502*0.27),"ข้อมูลไม่ถูกต้อง")</f>
        <v>ข้อมูลไม่ถูกต้อง</v>
      </c>
      <c r="T502" s="149" t="str">
        <f t="shared" si="62"/>
        <v>ข้อมูลไม่ถูกต้อง</v>
      </c>
      <c r="U502" s="149" t="str">
        <f>IF(ISNUMBER(R502),
IF(H$2=ตัวเลือก!A$30,"ยังไม่บันทึกข้อมูล",R502*0.47),"ข้อมูลไม่ถูกต้อง")</f>
        <v>ข้อมูลไม่ถูกต้อง</v>
      </c>
      <c r="V502" s="149" t="str">
        <f>IF(ISNUMBER(S502),
IF(H$2=ตัวเลือก!A$30,"ยังไม่บันทึกข้อมูล",S502*0.47),"ข้อมูลไม่ถูกต้อง")</f>
        <v>ข้อมูลไม่ถูกต้อง</v>
      </c>
      <c r="W502" s="149" t="str">
        <f t="shared" si="63"/>
        <v>ข้อมูลไม่ถูกต้อง</v>
      </c>
      <c r="X502" s="148" t="str">
        <f t="shared" si="64"/>
        <v>ข้อมูลไม่ถูกต้อง</v>
      </c>
      <c r="Y502" s="38"/>
      <c r="Z502" s="38"/>
      <c r="AA502" s="38"/>
    </row>
    <row r="503" spans="1:27" ht="24" customHeight="1" x14ac:dyDescent="0.45">
      <c r="A503" s="289">
        <v>498</v>
      </c>
      <c r="B503" s="289"/>
      <c r="C503" s="289"/>
      <c r="D503" s="289"/>
      <c r="E503" s="289"/>
      <c r="F503" s="293"/>
      <c r="G503" s="293"/>
      <c r="H503" s="291"/>
      <c r="I503" s="289"/>
      <c r="J503" s="292" t="str">
        <f t="shared" si="65"/>
        <v>รอข้อมูลคอลัมน์ H</v>
      </c>
      <c r="K503" s="291"/>
      <c r="L503" s="291"/>
      <c r="M503" s="291"/>
      <c r="N503" s="196" t="str" cm="1">
        <f t="array" ref="N503">IF(AND(K503:M503=""),"ยังไม่บันทึกข้อมูล",
IF(M503&lt;&gt;"",
IF(M503&gt;=1.3,M503,"เป็นไม้พุ่ม"),
IF(K503+L503&gt;=1.3,K503+L503,"เป็นไม้พุ่ม")))</f>
        <v>ยังไม่บันทึกข้อมูล</v>
      </c>
      <c r="O503" s="149" t="str">
        <f t="shared" si="58"/>
        <v>ข้อมูลไม่ถูกต้อง</v>
      </c>
      <c r="P503" s="149" t="str">
        <f t="shared" si="59"/>
        <v>ข้อมูลไม่ถูกต้อง</v>
      </c>
      <c r="Q503" s="149" t="str">
        <f t="shared" si="60"/>
        <v>ข้อมูลไม่ถูกต้อง</v>
      </c>
      <c r="R503" s="149" t="str">
        <f t="shared" si="61"/>
        <v>ข้อมูลไม่ถูกต้อง</v>
      </c>
      <c r="S503" s="149" t="str">
        <f>IF(ISNUMBER(R503),
IF(H$2=ตัวเลือก!A$30,"ยังไม่บันทึกข้อมูล",R503*0.27),"ข้อมูลไม่ถูกต้อง")</f>
        <v>ข้อมูลไม่ถูกต้อง</v>
      </c>
      <c r="T503" s="149" t="str">
        <f t="shared" si="62"/>
        <v>ข้อมูลไม่ถูกต้อง</v>
      </c>
      <c r="U503" s="149" t="str">
        <f>IF(ISNUMBER(R503),
IF(H$2=ตัวเลือก!A$30,"ยังไม่บันทึกข้อมูล",R503*0.47),"ข้อมูลไม่ถูกต้อง")</f>
        <v>ข้อมูลไม่ถูกต้อง</v>
      </c>
      <c r="V503" s="149" t="str">
        <f>IF(ISNUMBER(S503),
IF(H$2=ตัวเลือก!A$30,"ยังไม่บันทึกข้อมูล",S503*0.47),"ข้อมูลไม่ถูกต้อง")</f>
        <v>ข้อมูลไม่ถูกต้อง</v>
      </c>
      <c r="W503" s="149" t="str">
        <f t="shared" si="63"/>
        <v>ข้อมูลไม่ถูกต้อง</v>
      </c>
      <c r="X503" s="148" t="str">
        <f t="shared" si="64"/>
        <v>ข้อมูลไม่ถูกต้อง</v>
      </c>
      <c r="Y503" s="38"/>
      <c r="Z503" s="38"/>
      <c r="AA503" s="38"/>
    </row>
    <row r="504" spans="1:27" ht="24" customHeight="1" x14ac:dyDescent="0.45">
      <c r="A504" s="289">
        <v>499</v>
      </c>
      <c r="B504" s="289"/>
      <c r="C504" s="289"/>
      <c r="D504" s="289"/>
      <c r="E504" s="289"/>
      <c r="F504" s="293"/>
      <c r="G504" s="293"/>
      <c r="H504" s="291"/>
      <c r="I504" s="289"/>
      <c r="J504" s="292" t="str">
        <f t="shared" si="65"/>
        <v>รอข้อมูลคอลัมน์ H</v>
      </c>
      <c r="K504" s="291"/>
      <c r="L504" s="291"/>
      <c r="M504" s="291"/>
      <c r="N504" s="196" t="str" cm="1">
        <f t="array" ref="N504">IF(AND(K504:M504=""),"ยังไม่บันทึกข้อมูล",
IF(M504&lt;&gt;"",
IF(M504&gt;=1.3,M504,"เป็นไม้พุ่ม"),
IF(K504+L504&gt;=1.3,K504+L504,"เป็นไม้พุ่ม")))</f>
        <v>ยังไม่บันทึกข้อมูล</v>
      </c>
      <c r="O504" s="149" t="str">
        <f t="shared" si="58"/>
        <v>ข้อมูลไม่ถูกต้อง</v>
      </c>
      <c r="P504" s="149" t="str">
        <f t="shared" si="59"/>
        <v>ข้อมูลไม่ถูกต้อง</v>
      </c>
      <c r="Q504" s="149" t="str">
        <f t="shared" si="60"/>
        <v>ข้อมูลไม่ถูกต้อง</v>
      </c>
      <c r="R504" s="149" t="str">
        <f t="shared" si="61"/>
        <v>ข้อมูลไม่ถูกต้อง</v>
      </c>
      <c r="S504" s="149" t="str">
        <f>IF(ISNUMBER(R504),
IF(H$2=ตัวเลือก!A$30,"ยังไม่บันทึกข้อมูล",R504*0.27),"ข้อมูลไม่ถูกต้อง")</f>
        <v>ข้อมูลไม่ถูกต้อง</v>
      </c>
      <c r="T504" s="149" t="str">
        <f t="shared" si="62"/>
        <v>ข้อมูลไม่ถูกต้อง</v>
      </c>
      <c r="U504" s="149" t="str">
        <f>IF(ISNUMBER(R504),
IF(H$2=ตัวเลือก!A$30,"ยังไม่บันทึกข้อมูล",R504*0.47),"ข้อมูลไม่ถูกต้อง")</f>
        <v>ข้อมูลไม่ถูกต้อง</v>
      </c>
      <c r="V504" s="149" t="str">
        <f>IF(ISNUMBER(S504),
IF(H$2=ตัวเลือก!A$30,"ยังไม่บันทึกข้อมูล",S504*0.47),"ข้อมูลไม่ถูกต้อง")</f>
        <v>ข้อมูลไม่ถูกต้อง</v>
      </c>
      <c r="W504" s="149" t="str">
        <f t="shared" si="63"/>
        <v>ข้อมูลไม่ถูกต้อง</v>
      </c>
      <c r="X504" s="148" t="str">
        <f t="shared" si="64"/>
        <v>ข้อมูลไม่ถูกต้อง</v>
      </c>
      <c r="Y504" s="38"/>
      <c r="Z504" s="38"/>
      <c r="AA504" s="38"/>
    </row>
    <row r="505" spans="1:27" ht="24" customHeight="1" x14ac:dyDescent="0.45">
      <c r="A505" s="289">
        <v>500</v>
      </c>
      <c r="B505" s="289"/>
      <c r="C505" s="289"/>
      <c r="D505" s="289"/>
      <c r="E505" s="289"/>
      <c r="F505" s="293"/>
      <c r="G505" s="293"/>
      <c r="H505" s="291"/>
      <c r="I505" s="289"/>
      <c r="J505" s="292" t="str">
        <f t="shared" si="65"/>
        <v>รอข้อมูลคอลัมน์ H</v>
      </c>
      <c r="K505" s="291"/>
      <c r="L505" s="291"/>
      <c r="M505" s="291"/>
      <c r="N505" s="196" t="str" cm="1">
        <f t="array" ref="N505">IF(AND(K505:M505=""),"ยังไม่บันทึกข้อมูล",
IF(M505&lt;&gt;"",
IF(M505&gt;=1.3,M505,"เป็นไม้พุ่ม"),
IF(K505+L505&gt;=1.3,K505+L505,"เป็นไม้พุ่ม")))</f>
        <v>ยังไม่บันทึกข้อมูล</v>
      </c>
      <c r="O505" s="149" t="str">
        <f t="shared" si="58"/>
        <v>ข้อมูลไม่ถูกต้อง</v>
      </c>
      <c r="P505" s="149" t="str">
        <f t="shared" si="59"/>
        <v>ข้อมูลไม่ถูกต้อง</v>
      </c>
      <c r="Q505" s="149" t="str">
        <f t="shared" si="60"/>
        <v>ข้อมูลไม่ถูกต้อง</v>
      </c>
      <c r="R505" s="149" t="str">
        <f t="shared" si="61"/>
        <v>ข้อมูลไม่ถูกต้อง</v>
      </c>
      <c r="S505" s="149" t="str">
        <f>IF(ISNUMBER(R505),
IF(H$2=ตัวเลือก!A$30,"ยังไม่บันทึกข้อมูล",R505*0.27),"ข้อมูลไม่ถูกต้อง")</f>
        <v>ข้อมูลไม่ถูกต้อง</v>
      </c>
      <c r="T505" s="149" t="str">
        <f t="shared" si="62"/>
        <v>ข้อมูลไม่ถูกต้อง</v>
      </c>
      <c r="U505" s="149" t="str">
        <f>IF(ISNUMBER(R505),
IF(H$2=ตัวเลือก!A$30,"ยังไม่บันทึกข้อมูล",R505*0.47),"ข้อมูลไม่ถูกต้อง")</f>
        <v>ข้อมูลไม่ถูกต้อง</v>
      </c>
      <c r="V505" s="149" t="str">
        <f>IF(ISNUMBER(S505),
IF(H$2=ตัวเลือก!A$30,"ยังไม่บันทึกข้อมูล",S505*0.47),"ข้อมูลไม่ถูกต้อง")</f>
        <v>ข้อมูลไม่ถูกต้อง</v>
      </c>
      <c r="W505" s="149" t="str">
        <f t="shared" si="63"/>
        <v>ข้อมูลไม่ถูกต้อง</v>
      </c>
      <c r="X505" s="148" t="str">
        <f t="shared" si="64"/>
        <v>ข้อมูลไม่ถูกต้อง</v>
      </c>
      <c r="Y505" s="38"/>
      <c r="Z505" s="38"/>
      <c r="AA505" s="38"/>
    </row>
    <row r="506" spans="1:27" ht="24" customHeight="1" x14ac:dyDescent="0.45">
      <c r="A506" s="289">
        <v>501</v>
      </c>
      <c r="B506" s="289"/>
      <c r="C506" s="289"/>
      <c r="D506" s="289"/>
      <c r="E506" s="289"/>
      <c r="F506" s="293"/>
      <c r="G506" s="293"/>
      <c r="H506" s="291"/>
      <c r="I506" s="289"/>
      <c r="J506" s="292" t="str">
        <f t="shared" si="65"/>
        <v>รอข้อมูลคอลัมน์ H</v>
      </c>
      <c r="K506" s="291"/>
      <c r="L506" s="291"/>
      <c r="M506" s="291"/>
      <c r="N506" s="196" t="str" cm="1">
        <f t="array" ref="N506">IF(AND(K506:M506=""),"ยังไม่บันทึกข้อมูล",
IF(M506&lt;&gt;"",
IF(M506&gt;=1.3,M506,"เป็นไม้พุ่ม"),
IF(K506+L506&gt;=1.3,K506+L506,"เป็นไม้พุ่ม")))</f>
        <v>ยังไม่บันทึกข้อมูล</v>
      </c>
      <c r="O506" s="149" t="str">
        <f t="shared" si="58"/>
        <v>ข้อมูลไม่ถูกต้อง</v>
      </c>
      <c r="P506" s="149" t="str">
        <f t="shared" si="59"/>
        <v>ข้อมูลไม่ถูกต้อง</v>
      </c>
      <c r="Q506" s="149" t="str">
        <f t="shared" si="60"/>
        <v>ข้อมูลไม่ถูกต้อง</v>
      </c>
      <c r="R506" s="149" t="str">
        <f t="shared" si="61"/>
        <v>ข้อมูลไม่ถูกต้อง</v>
      </c>
      <c r="S506" s="149" t="str">
        <f>IF(ISNUMBER(R506),
IF(H$2=ตัวเลือก!A$30,"ยังไม่บันทึกข้อมูล",R506*0.27),"ข้อมูลไม่ถูกต้อง")</f>
        <v>ข้อมูลไม่ถูกต้อง</v>
      </c>
      <c r="T506" s="149" t="str">
        <f t="shared" si="62"/>
        <v>ข้อมูลไม่ถูกต้อง</v>
      </c>
      <c r="U506" s="149" t="str">
        <f>IF(ISNUMBER(R506),
IF(H$2=ตัวเลือก!A$30,"ยังไม่บันทึกข้อมูล",R506*0.47),"ข้อมูลไม่ถูกต้อง")</f>
        <v>ข้อมูลไม่ถูกต้อง</v>
      </c>
      <c r="V506" s="149" t="str">
        <f>IF(ISNUMBER(S506),
IF(H$2=ตัวเลือก!A$30,"ยังไม่บันทึกข้อมูล",S506*0.47),"ข้อมูลไม่ถูกต้อง")</f>
        <v>ข้อมูลไม่ถูกต้อง</v>
      </c>
      <c r="W506" s="149" t="str">
        <f t="shared" si="63"/>
        <v>ข้อมูลไม่ถูกต้อง</v>
      </c>
      <c r="X506" s="148" t="str">
        <f t="shared" si="64"/>
        <v>ข้อมูลไม่ถูกต้อง</v>
      </c>
      <c r="Y506" s="38"/>
      <c r="Z506" s="38"/>
      <c r="AA506" s="38"/>
    </row>
    <row r="507" spans="1:27" ht="24" customHeight="1" x14ac:dyDescent="0.45">
      <c r="A507" s="289">
        <v>502</v>
      </c>
      <c r="B507" s="289"/>
      <c r="C507" s="289"/>
      <c r="D507" s="289"/>
      <c r="E507" s="289"/>
      <c r="F507" s="293"/>
      <c r="G507" s="293"/>
      <c r="H507" s="291"/>
      <c r="I507" s="289"/>
      <c r="J507" s="292" t="str">
        <f t="shared" si="65"/>
        <v>รอข้อมูลคอลัมน์ H</v>
      </c>
      <c r="K507" s="291"/>
      <c r="L507" s="291"/>
      <c r="M507" s="291"/>
      <c r="N507" s="196" t="str" cm="1">
        <f t="array" ref="N507">IF(AND(K507:M507=""),"ยังไม่บันทึกข้อมูล",
IF(M507&lt;&gt;"",
IF(M507&gt;=1.3,M507,"เป็นไม้พุ่ม"),
IF(K507+L507&gt;=1.3,K507+L507,"เป็นไม้พุ่ม")))</f>
        <v>ยังไม่บันทึกข้อมูล</v>
      </c>
      <c r="O507" s="149" t="str">
        <f t="shared" si="58"/>
        <v>ข้อมูลไม่ถูกต้อง</v>
      </c>
      <c r="P507" s="149" t="str">
        <f t="shared" si="59"/>
        <v>ข้อมูลไม่ถูกต้อง</v>
      </c>
      <c r="Q507" s="149" t="str">
        <f t="shared" si="60"/>
        <v>ข้อมูลไม่ถูกต้อง</v>
      </c>
      <c r="R507" s="149" t="str">
        <f t="shared" si="61"/>
        <v>ข้อมูลไม่ถูกต้อง</v>
      </c>
      <c r="S507" s="149" t="str">
        <f>IF(ISNUMBER(R507),
IF(H$2=ตัวเลือก!A$30,"ยังไม่บันทึกข้อมูล",R507*0.27),"ข้อมูลไม่ถูกต้อง")</f>
        <v>ข้อมูลไม่ถูกต้อง</v>
      </c>
      <c r="T507" s="149" t="str">
        <f t="shared" si="62"/>
        <v>ข้อมูลไม่ถูกต้อง</v>
      </c>
      <c r="U507" s="149" t="str">
        <f>IF(ISNUMBER(R507),
IF(H$2=ตัวเลือก!A$30,"ยังไม่บันทึกข้อมูล",R507*0.47),"ข้อมูลไม่ถูกต้อง")</f>
        <v>ข้อมูลไม่ถูกต้อง</v>
      </c>
      <c r="V507" s="149" t="str">
        <f>IF(ISNUMBER(S507),
IF(H$2=ตัวเลือก!A$30,"ยังไม่บันทึกข้อมูล",S507*0.47),"ข้อมูลไม่ถูกต้อง")</f>
        <v>ข้อมูลไม่ถูกต้อง</v>
      </c>
      <c r="W507" s="149" t="str">
        <f t="shared" si="63"/>
        <v>ข้อมูลไม่ถูกต้อง</v>
      </c>
      <c r="X507" s="148" t="str">
        <f t="shared" si="64"/>
        <v>ข้อมูลไม่ถูกต้อง</v>
      </c>
      <c r="Y507" s="38"/>
      <c r="Z507" s="38"/>
      <c r="AA507" s="38"/>
    </row>
    <row r="508" spans="1:27" ht="24" customHeight="1" x14ac:dyDescent="0.45">
      <c r="A508" s="289">
        <v>503</v>
      </c>
      <c r="B508" s="289"/>
      <c r="C508" s="289"/>
      <c r="D508" s="289"/>
      <c r="E508" s="289"/>
      <c r="F508" s="293"/>
      <c r="G508" s="293"/>
      <c r="H508" s="291"/>
      <c r="I508" s="289"/>
      <c r="J508" s="292" t="str">
        <f t="shared" si="65"/>
        <v>รอข้อมูลคอลัมน์ H</v>
      </c>
      <c r="K508" s="291"/>
      <c r="L508" s="291"/>
      <c r="M508" s="291"/>
      <c r="N508" s="196" t="str" cm="1">
        <f t="array" ref="N508">IF(AND(K508:M508=""),"ยังไม่บันทึกข้อมูล",
IF(M508&lt;&gt;"",
IF(M508&gt;=1.3,M508,"เป็นไม้พุ่ม"),
IF(K508+L508&gt;=1.3,K508+L508,"เป็นไม้พุ่ม")))</f>
        <v>ยังไม่บันทึกข้อมูล</v>
      </c>
      <c r="O508" s="149" t="str">
        <f t="shared" si="58"/>
        <v>ข้อมูลไม่ถูกต้อง</v>
      </c>
      <c r="P508" s="149" t="str">
        <f t="shared" si="59"/>
        <v>ข้อมูลไม่ถูกต้อง</v>
      </c>
      <c r="Q508" s="149" t="str">
        <f t="shared" si="60"/>
        <v>ข้อมูลไม่ถูกต้อง</v>
      </c>
      <c r="R508" s="149" t="str">
        <f t="shared" si="61"/>
        <v>ข้อมูลไม่ถูกต้อง</v>
      </c>
      <c r="S508" s="149" t="str">
        <f>IF(ISNUMBER(R508),
IF(H$2=ตัวเลือก!A$30,"ยังไม่บันทึกข้อมูล",R508*0.27),"ข้อมูลไม่ถูกต้อง")</f>
        <v>ข้อมูลไม่ถูกต้อง</v>
      </c>
      <c r="T508" s="149" t="str">
        <f t="shared" si="62"/>
        <v>ข้อมูลไม่ถูกต้อง</v>
      </c>
      <c r="U508" s="149" t="str">
        <f>IF(ISNUMBER(R508),
IF(H$2=ตัวเลือก!A$30,"ยังไม่บันทึกข้อมูล",R508*0.47),"ข้อมูลไม่ถูกต้อง")</f>
        <v>ข้อมูลไม่ถูกต้อง</v>
      </c>
      <c r="V508" s="149" t="str">
        <f>IF(ISNUMBER(S508),
IF(H$2=ตัวเลือก!A$30,"ยังไม่บันทึกข้อมูล",S508*0.47),"ข้อมูลไม่ถูกต้อง")</f>
        <v>ข้อมูลไม่ถูกต้อง</v>
      </c>
      <c r="W508" s="149" t="str">
        <f t="shared" si="63"/>
        <v>ข้อมูลไม่ถูกต้อง</v>
      </c>
      <c r="X508" s="148" t="str">
        <f t="shared" si="64"/>
        <v>ข้อมูลไม่ถูกต้อง</v>
      </c>
      <c r="Y508" s="38"/>
      <c r="Z508" s="38"/>
      <c r="AA508" s="38"/>
    </row>
    <row r="509" spans="1:27" ht="24" customHeight="1" x14ac:dyDescent="0.45">
      <c r="A509" s="289">
        <v>504</v>
      </c>
      <c r="B509" s="289"/>
      <c r="C509" s="289"/>
      <c r="D509" s="289"/>
      <c r="E509" s="289"/>
      <c r="F509" s="293"/>
      <c r="G509" s="293"/>
      <c r="H509" s="291"/>
      <c r="I509" s="289"/>
      <c r="J509" s="292" t="str">
        <f t="shared" si="65"/>
        <v>รอข้อมูลคอลัมน์ H</v>
      </c>
      <c r="K509" s="291"/>
      <c r="L509" s="291"/>
      <c r="M509" s="291"/>
      <c r="N509" s="196" t="str" cm="1">
        <f t="array" ref="N509">IF(AND(K509:M509=""),"ยังไม่บันทึกข้อมูล",
IF(M509&lt;&gt;"",
IF(M509&gt;=1.3,M509,"เป็นไม้พุ่ม"),
IF(K509+L509&gt;=1.3,K509+L509,"เป็นไม้พุ่ม")))</f>
        <v>ยังไม่บันทึกข้อมูล</v>
      </c>
      <c r="O509" s="149" t="str">
        <f t="shared" si="58"/>
        <v>ข้อมูลไม่ถูกต้อง</v>
      </c>
      <c r="P509" s="149" t="str">
        <f t="shared" si="59"/>
        <v>ข้อมูลไม่ถูกต้อง</v>
      </c>
      <c r="Q509" s="149" t="str">
        <f t="shared" si="60"/>
        <v>ข้อมูลไม่ถูกต้อง</v>
      </c>
      <c r="R509" s="149" t="str">
        <f t="shared" si="61"/>
        <v>ข้อมูลไม่ถูกต้อง</v>
      </c>
      <c r="S509" s="149" t="str">
        <f>IF(ISNUMBER(R509),
IF(H$2=ตัวเลือก!A$30,"ยังไม่บันทึกข้อมูล",R509*0.27),"ข้อมูลไม่ถูกต้อง")</f>
        <v>ข้อมูลไม่ถูกต้อง</v>
      </c>
      <c r="T509" s="149" t="str">
        <f t="shared" si="62"/>
        <v>ข้อมูลไม่ถูกต้อง</v>
      </c>
      <c r="U509" s="149" t="str">
        <f>IF(ISNUMBER(R509),
IF(H$2=ตัวเลือก!A$30,"ยังไม่บันทึกข้อมูล",R509*0.47),"ข้อมูลไม่ถูกต้อง")</f>
        <v>ข้อมูลไม่ถูกต้อง</v>
      </c>
      <c r="V509" s="149" t="str">
        <f>IF(ISNUMBER(S509),
IF(H$2=ตัวเลือก!A$30,"ยังไม่บันทึกข้อมูล",S509*0.47),"ข้อมูลไม่ถูกต้อง")</f>
        <v>ข้อมูลไม่ถูกต้อง</v>
      </c>
      <c r="W509" s="149" t="str">
        <f t="shared" si="63"/>
        <v>ข้อมูลไม่ถูกต้อง</v>
      </c>
      <c r="X509" s="148" t="str">
        <f t="shared" si="64"/>
        <v>ข้อมูลไม่ถูกต้อง</v>
      </c>
      <c r="Y509" s="38"/>
      <c r="Z509" s="38"/>
      <c r="AA509" s="38"/>
    </row>
    <row r="510" spans="1:27" ht="24" customHeight="1" x14ac:dyDescent="0.45">
      <c r="A510" s="289">
        <v>505</v>
      </c>
      <c r="B510" s="289"/>
      <c r="C510" s="289"/>
      <c r="D510" s="289"/>
      <c r="E510" s="289"/>
      <c r="F510" s="293"/>
      <c r="G510" s="293"/>
      <c r="H510" s="291"/>
      <c r="I510" s="289"/>
      <c r="J510" s="292" t="str">
        <f t="shared" si="65"/>
        <v>รอข้อมูลคอลัมน์ H</v>
      </c>
      <c r="K510" s="291"/>
      <c r="L510" s="291"/>
      <c r="M510" s="291"/>
      <c r="N510" s="196" t="str" cm="1">
        <f t="array" ref="N510">IF(AND(K510:M510=""),"ยังไม่บันทึกข้อมูล",
IF(M510&lt;&gt;"",
IF(M510&gt;=1.3,M510,"เป็นไม้พุ่ม"),
IF(K510+L510&gt;=1.3,K510+L510,"เป็นไม้พุ่ม")))</f>
        <v>ยังไม่บันทึกข้อมูล</v>
      </c>
      <c r="O510" s="149" t="str">
        <f t="shared" si="58"/>
        <v>ข้อมูลไม่ถูกต้อง</v>
      </c>
      <c r="P510" s="149" t="str">
        <f t="shared" si="59"/>
        <v>ข้อมูลไม่ถูกต้อง</v>
      </c>
      <c r="Q510" s="149" t="str">
        <f t="shared" si="60"/>
        <v>ข้อมูลไม่ถูกต้อง</v>
      </c>
      <c r="R510" s="149" t="str">
        <f t="shared" si="61"/>
        <v>ข้อมูลไม่ถูกต้อง</v>
      </c>
      <c r="S510" s="149" t="str">
        <f>IF(ISNUMBER(R510),
IF(H$2=ตัวเลือก!A$30,"ยังไม่บันทึกข้อมูล",R510*0.27),"ข้อมูลไม่ถูกต้อง")</f>
        <v>ข้อมูลไม่ถูกต้อง</v>
      </c>
      <c r="T510" s="149" t="str">
        <f t="shared" si="62"/>
        <v>ข้อมูลไม่ถูกต้อง</v>
      </c>
      <c r="U510" s="149" t="str">
        <f>IF(ISNUMBER(R510),
IF(H$2=ตัวเลือก!A$30,"ยังไม่บันทึกข้อมูล",R510*0.47),"ข้อมูลไม่ถูกต้อง")</f>
        <v>ข้อมูลไม่ถูกต้อง</v>
      </c>
      <c r="V510" s="149" t="str">
        <f>IF(ISNUMBER(S510),
IF(H$2=ตัวเลือก!A$30,"ยังไม่บันทึกข้อมูล",S510*0.47),"ข้อมูลไม่ถูกต้อง")</f>
        <v>ข้อมูลไม่ถูกต้อง</v>
      </c>
      <c r="W510" s="149" t="str">
        <f t="shared" si="63"/>
        <v>ข้อมูลไม่ถูกต้อง</v>
      </c>
      <c r="X510" s="148" t="str">
        <f t="shared" si="64"/>
        <v>ข้อมูลไม่ถูกต้อง</v>
      </c>
      <c r="Y510" s="38"/>
      <c r="Z510" s="38"/>
      <c r="AA510" s="38"/>
    </row>
    <row r="511" spans="1:27" ht="24" customHeight="1" x14ac:dyDescent="0.45">
      <c r="A511" s="289">
        <v>506</v>
      </c>
      <c r="B511" s="289"/>
      <c r="C511" s="289"/>
      <c r="D511" s="289"/>
      <c r="E511" s="289"/>
      <c r="F511" s="293"/>
      <c r="G511" s="293"/>
      <c r="H511" s="291"/>
      <c r="I511" s="289"/>
      <c r="J511" s="292" t="str">
        <f t="shared" si="65"/>
        <v>รอข้อมูลคอลัมน์ H</v>
      </c>
      <c r="K511" s="291"/>
      <c r="L511" s="291"/>
      <c r="M511" s="291"/>
      <c r="N511" s="196" t="str" cm="1">
        <f t="array" ref="N511">IF(AND(K511:M511=""),"ยังไม่บันทึกข้อมูล",
IF(M511&lt;&gt;"",
IF(M511&gt;=1.3,M511,"เป็นไม้พุ่ม"),
IF(K511+L511&gt;=1.3,K511+L511,"เป็นไม้พุ่ม")))</f>
        <v>ยังไม่บันทึกข้อมูล</v>
      </c>
      <c r="O511" s="149" t="str">
        <f t="shared" si="58"/>
        <v>ข้อมูลไม่ถูกต้อง</v>
      </c>
      <c r="P511" s="149" t="str">
        <f t="shared" si="59"/>
        <v>ข้อมูลไม่ถูกต้อง</v>
      </c>
      <c r="Q511" s="149" t="str">
        <f t="shared" si="60"/>
        <v>ข้อมูลไม่ถูกต้อง</v>
      </c>
      <c r="R511" s="149" t="str">
        <f t="shared" si="61"/>
        <v>ข้อมูลไม่ถูกต้อง</v>
      </c>
      <c r="S511" s="149" t="str">
        <f>IF(ISNUMBER(R511),
IF(H$2=ตัวเลือก!A$30,"ยังไม่บันทึกข้อมูล",R511*0.27),"ข้อมูลไม่ถูกต้อง")</f>
        <v>ข้อมูลไม่ถูกต้อง</v>
      </c>
      <c r="T511" s="149" t="str">
        <f t="shared" si="62"/>
        <v>ข้อมูลไม่ถูกต้อง</v>
      </c>
      <c r="U511" s="149" t="str">
        <f>IF(ISNUMBER(R511),
IF(H$2=ตัวเลือก!A$30,"ยังไม่บันทึกข้อมูล",R511*0.47),"ข้อมูลไม่ถูกต้อง")</f>
        <v>ข้อมูลไม่ถูกต้อง</v>
      </c>
      <c r="V511" s="149" t="str">
        <f>IF(ISNUMBER(S511),
IF(H$2=ตัวเลือก!A$30,"ยังไม่บันทึกข้อมูล",S511*0.47),"ข้อมูลไม่ถูกต้อง")</f>
        <v>ข้อมูลไม่ถูกต้อง</v>
      </c>
      <c r="W511" s="149" t="str">
        <f t="shared" si="63"/>
        <v>ข้อมูลไม่ถูกต้อง</v>
      </c>
      <c r="X511" s="148" t="str">
        <f t="shared" si="64"/>
        <v>ข้อมูลไม่ถูกต้อง</v>
      </c>
      <c r="Y511" s="38"/>
      <c r="Z511" s="38"/>
      <c r="AA511" s="38"/>
    </row>
    <row r="512" spans="1:27" ht="24" customHeight="1" x14ac:dyDescent="0.45">
      <c r="A512" s="289">
        <v>507</v>
      </c>
      <c r="B512" s="289"/>
      <c r="C512" s="289"/>
      <c r="D512" s="289"/>
      <c r="E512" s="289"/>
      <c r="F512" s="293"/>
      <c r="G512" s="293"/>
      <c r="H512" s="291"/>
      <c r="I512" s="289"/>
      <c r="J512" s="292" t="str">
        <f t="shared" si="65"/>
        <v>รอข้อมูลคอลัมน์ H</v>
      </c>
      <c r="K512" s="291"/>
      <c r="L512" s="291"/>
      <c r="M512" s="291"/>
      <c r="N512" s="196" t="str" cm="1">
        <f t="array" ref="N512">IF(AND(K512:M512=""),"ยังไม่บันทึกข้อมูล",
IF(M512&lt;&gt;"",
IF(M512&gt;=1.3,M512,"เป็นไม้พุ่ม"),
IF(K512+L512&gt;=1.3,K512+L512,"เป็นไม้พุ่ม")))</f>
        <v>ยังไม่บันทึกข้อมูล</v>
      </c>
      <c r="O512" s="149" t="str">
        <f t="shared" si="58"/>
        <v>ข้อมูลไม่ถูกต้อง</v>
      </c>
      <c r="P512" s="149" t="str">
        <f t="shared" si="59"/>
        <v>ข้อมูลไม่ถูกต้อง</v>
      </c>
      <c r="Q512" s="149" t="str">
        <f t="shared" si="60"/>
        <v>ข้อมูลไม่ถูกต้อง</v>
      </c>
      <c r="R512" s="149" t="str">
        <f t="shared" si="61"/>
        <v>ข้อมูลไม่ถูกต้อง</v>
      </c>
      <c r="S512" s="149" t="str">
        <f>IF(ISNUMBER(R512),
IF(H$2=ตัวเลือก!A$30,"ยังไม่บันทึกข้อมูล",R512*0.27),"ข้อมูลไม่ถูกต้อง")</f>
        <v>ข้อมูลไม่ถูกต้อง</v>
      </c>
      <c r="T512" s="149" t="str">
        <f t="shared" si="62"/>
        <v>ข้อมูลไม่ถูกต้อง</v>
      </c>
      <c r="U512" s="149" t="str">
        <f>IF(ISNUMBER(R512),
IF(H$2=ตัวเลือก!A$30,"ยังไม่บันทึกข้อมูล",R512*0.47),"ข้อมูลไม่ถูกต้อง")</f>
        <v>ข้อมูลไม่ถูกต้อง</v>
      </c>
      <c r="V512" s="149" t="str">
        <f>IF(ISNUMBER(S512),
IF(H$2=ตัวเลือก!A$30,"ยังไม่บันทึกข้อมูล",S512*0.47),"ข้อมูลไม่ถูกต้อง")</f>
        <v>ข้อมูลไม่ถูกต้อง</v>
      </c>
      <c r="W512" s="149" t="str">
        <f t="shared" si="63"/>
        <v>ข้อมูลไม่ถูกต้อง</v>
      </c>
      <c r="X512" s="148" t="str">
        <f t="shared" si="64"/>
        <v>ข้อมูลไม่ถูกต้อง</v>
      </c>
      <c r="Y512" s="38"/>
      <c r="Z512" s="38"/>
      <c r="AA512" s="38"/>
    </row>
    <row r="513" spans="1:27" ht="24" customHeight="1" x14ac:dyDescent="0.45">
      <c r="A513" s="289">
        <v>508</v>
      </c>
      <c r="B513" s="289"/>
      <c r="C513" s="289"/>
      <c r="D513" s="289"/>
      <c r="E513" s="289"/>
      <c r="F513" s="293"/>
      <c r="G513" s="293"/>
      <c r="H513" s="291"/>
      <c r="I513" s="289"/>
      <c r="J513" s="292" t="str">
        <f t="shared" si="65"/>
        <v>รอข้อมูลคอลัมน์ H</v>
      </c>
      <c r="K513" s="291"/>
      <c r="L513" s="291"/>
      <c r="M513" s="291"/>
      <c r="N513" s="196" t="str" cm="1">
        <f t="array" ref="N513">IF(AND(K513:M513=""),"ยังไม่บันทึกข้อมูล",
IF(M513&lt;&gt;"",
IF(M513&gt;=1.3,M513,"เป็นไม้พุ่ม"),
IF(K513+L513&gt;=1.3,K513+L513,"เป็นไม้พุ่ม")))</f>
        <v>ยังไม่บันทึกข้อมูล</v>
      </c>
      <c r="O513" s="149" t="str">
        <f t="shared" si="58"/>
        <v>ข้อมูลไม่ถูกต้อง</v>
      </c>
      <c r="P513" s="149" t="str">
        <f t="shared" si="59"/>
        <v>ข้อมูลไม่ถูกต้อง</v>
      </c>
      <c r="Q513" s="149" t="str">
        <f t="shared" si="60"/>
        <v>ข้อมูลไม่ถูกต้อง</v>
      </c>
      <c r="R513" s="149" t="str">
        <f t="shared" si="61"/>
        <v>ข้อมูลไม่ถูกต้อง</v>
      </c>
      <c r="S513" s="149" t="str">
        <f>IF(ISNUMBER(R513),
IF(H$2=ตัวเลือก!A$30,"ยังไม่บันทึกข้อมูล",R513*0.27),"ข้อมูลไม่ถูกต้อง")</f>
        <v>ข้อมูลไม่ถูกต้อง</v>
      </c>
      <c r="T513" s="149" t="str">
        <f t="shared" si="62"/>
        <v>ข้อมูลไม่ถูกต้อง</v>
      </c>
      <c r="U513" s="149" t="str">
        <f>IF(ISNUMBER(R513),
IF(H$2=ตัวเลือก!A$30,"ยังไม่บันทึกข้อมูล",R513*0.47),"ข้อมูลไม่ถูกต้อง")</f>
        <v>ข้อมูลไม่ถูกต้อง</v>
      </c>
      <c r="V513" s="149" t="str">
        <f>IF(ISNUMBER(S513),
IF(H$2=ตัวเลือก!A$30,"ยังไม่บันทึกข้อมูล",S513*0.47),"ข้อมูลไม่ถูกต้อง")</f>
        <v>ข้อมูลไม่ถูกต้อง</v>
      </c>
      <c r="W513" s="149" t="str">
        <f t="shared" si="63"/>
        <v>ข้อมูลไม่ถูกต้อง</v>
      </c>
      <c r="X513" s="148" t="str">
        <f t="shared" si="64"/>
        <v>ข้อมูลไม่ถูกต้อง</v>
      </c>
      <c r="Y513" s="38"/>
      <c r="Z513" s="38"/>
      <c r="AA513" s="38"/>
    </row>
    <row r="514" spans="1:27" ht="24" customHeight="1" x14ac:dyDescent="0.45">
      <c r="A514" s="289">
        <v>509</v>
      </c>
      <c r="B514" s="289"/>
      <c r="C514" s="289"/>
      <c r="D514" s="289"/>
      <c r="E514" s="289"/>
      <c r="F514" s="293"/>
      <c r="G514" s="293"/>
      <c r="H514" s="291"/>
      <c r="I514" s="289"/>
      <c r="J514" s="292" t="str">
        <f t="shared" si="65"/>
        <v>รอข้อมูลคอลัมน์ H</v>
      </c>
      <c r="K514" s="291"/>
      <c r="L514" s="291"/>
      <c r="M514" s="291"/>
      <c r="N514" s="196" t="str" cm="1">
        <f t="array" ref="N514">IF(AND(K514:M514=""),"ยังไม่บันทึกข้อมูล",
IF(M514&lt;&gt;"",
IF(M514&gt;=1.3,M514,"เป็นไม้พุ่ม"),
IF(K514+L514&gt;=1.3,K514+L514,"เป็นไม้พุ่ม")))</f>
        <v>ยังไม่บันทึกข้อมูล</v>
      </c>
      <c r="O514" s="149" t="str">
        <f t="shared" si="58"/>
        <v>ข้อมูลไม่ถูกต้อง</v>
      </c>
      <c r="P514" s="149" t="str">
        <f t="shared" si="59"/>
        <v>ข้อมูลไม่ถูกต้อง</v>
      </c>
      <c r="Q514" s="149" t="str">
        <f t="shared" si="60"/>
        <v>ข้อมูลไม่ถูกต้อง</v>
      </c>
      <c r="R514" s="149" t="str">
        <f t="shared" si="61"/>
        <v>ข้อมูลไม่ถูกต้อง</v>
      </c>
      <c r="S514" s="149" t="str">
        <f>IF(ISNUMBER(R514),
IF(H$2=ตัวเลือก!A$30,"ยังไม่บันทึกข้อมูล",R514*0.27),"ข้อมูลไม่ถูกต้อง")</f>
        <v>ข้อมูลไม่ถูกต้อง</v>
      </c>
      <c r="T514" s="149" t="str">
        <f t="shared" si="62"/>
        <v>ข้อมูลไม่ถูกต้อง</v>
      </c>
      <c r="U514" s="149" t="str">
        <f>IF(ISNUMBER(R514),
IF(H$2=ตัวเลือก!A$30,"ยังไม่บันทึกข้อมูล",R514*0.47),"ข้อมูลไม่ถูกต้อง")</f>
        <v>ข้อมูลไม่ถูกต้อง</v>
      </c>
      <c r="V514" s="149" t="str">
        <f>IF(ISNUMBER(S514),
IF(H$2=ตัวเลือก!A$30,"ยังไม่บันทึกข้อมูล",S514*0.47),"ข้อมูลไม่ถูกต้อง")</f>
        <v>ข้อมูลไม่ถูกต้อง</v>
      </c>
      <c r="W514" s="149" t="str">
        <f t="shared" si="63"/>
        <v>ข้อมูลไม่ถูกต้อง</v>
      </c>
      <c r="X514" s="148" t="str">
        <f t="shared" si="64"/>
        <v>ข้อมูลไม่ถูกต้อง</v>
      </c>
      <c r="Y514" s="38"/>
      <c r="Z514" s="38"/>
      <c r="AA514" s="38"/>
    </row>
    <row r="515" spans="1:27" ht="24" customHeight="1" x14ac:dyDescent="0.45">
      <c r="A515" s="289">
        <v>510</v>
      </c>
      <c r="B515" s="289"/>
      <c r="C515" s="289"/>
      <c r="D515" s="289"/>
      <c r="E515" s="289"/>
      <c r="F515" s="293"/>
      <c r="G515" s="293"/>
      <c r="H515" s="291"/>
      <c r="I515" s="289"/>
      <c r="J515" s="292" t="str">
        <f t="shared" si="65"/>
        <v>รอข้อมูลคอลัมน์ H</v>
      </c>
      <c r="K515" s="291"/>
      <c r="L515" s="291"/>
      <c r="M515" s="291"/>
      <c r="N515" s="196" t="str" cm="1">
        <f t="array" ref="N515">IF(AND(K515:M515=""),"ยังไม่บันทึกข้อมูล",
IF(M515&lt;&gt;"",
IF(M515&gt;=1.3,M515,"เป็นไม้พุ่ม"),
IF(K515+L515&gt;=1.3,K515+L515,"เป็นไม้พุ่ม")))</f>
        <v>ยังไม่บันทึกข้อมูล</v>
      </c>
      <c r="O515" s="149" t="str">
        <f t="shared" si="58"/>
        <v>ข้อมูลไม่ถูกต้อง</v>
      </c>
      <c r="P515" s="149" t="str">
        <f t="shared" si="59"/>
        <v>ข้อมูลไม่ถูกต้อง</v>
      </c>
      <c r="Q515" s="149" t="str">
        <f t="shared" si="60"/>
        <v>ข้อมูลไม่ถูกต้อง</v>
      </c>
      <c r="R515" s="149" t="str">
        <f t="shared" si="61"/>
        <v>ข้อมูลไม่ถูกต้อง</v>
      </c>
      <c r="S515" s="149" t="str">
        <f>IF(ISNUMBER(R515),
IF(H$2=ตัวเลือก!A$30,"ยังไม่บันทึกข้อมูล",R515*0.27),"ข้อมูลไม่ถูกต้อง")</f>
        <v>ข้อมูลไม่ถูกต้อง</v>
      </c>
      <c r="T515" s="149" t="str">
        <f t="shared" si="62"/>
        <v>ข้อมูลไม่ถูกต้อง</v>
      </c>
      <c r="U515" s="149" t="str">
        <f>IF(ISNUMBER(R515),
IF(H$2=ตัวเลือก!A$30,"ยังไม่บันทึกข้อมูล",R515*0.47),"ข้อมูลไม่ถูกต้อง")</f>
        <v>ข้อมูลไม่ถูกต้อง</v>
      </c>
      <c r="V515" s="149" t="str">
        <f>IF(ISNUMBER(S515),
IF(H$2=ตัวเลือก!A$30,"ยังไม่บันทึกข้อมูล",S515*0.47),"ข้อมูลไม่ถูกต้อง")</f>
        <v>ข้อมูลไม่ถูกต้อง</v>
      </c>
      <c r="W515" s="149" t="str">
        <f t="shared" si="63"/>
        <v>ข้อมูลไม่ถูกต้อง</v>
      </c>
      <c r="X515" s="148" t="str">
        <f t="shared" si="64"/>
        <v>ข้อมูลไม่ถูกต้อง</v>
      </c>
      <c r="Y515" s="38"/>
      <c r="Z515" s="38"/>
      <c r="AA515" s="38"/>
    </row>
    <row r="516" spans="1:27" ht="24" customHeight="1" x14ac:dyDescent="0.45">
      <c r="A516" s="289">
        <v>511</v>
      </c>
      <c r="B516" s="289"/>
      <c r="C516" s="289"/>
      <c r="D516" s="289"/>
      <c r="E516" s="289"/>
      <c r="F516" s="293"/>
      <c r="G516" s="293"/>
      <c r="H516" s="291"/>
      <c r="I516" s="289"/>
      <c r="J516" s="292" t="str">
        <f t="shared" si="65"/>
        <v>รอข้อมูลคอลัมน์ H</v>
      </c>
      <c r="K516" s="291"/>
      <c r="L516" s="291"/>
      <c r="M516" s="291"/>
      <c r="N516" s="196" t="str" cm="1">
        <f t="array" ref="N516">IF(AND(K516:M516=""),"ยังไม่บันทึกข้อมูล",
IF(M516&lt;&gt;"",
IF(M516&gt;=1.3,M516,"เป็นไม้พุ่ม"),
IF(K516+L516&gt;=1.3,K516+L516,"เป็นไม้พุ่ม")))</f>
        <v>ยังไม่บันทึกข้อมูล</v>
      </c>
      <c r="O516" s="149" t="str">
        <f t="shared" si="58"/>
        <v>ข้อมูลไม่ถูกต้อง</v>
      </c>
      <c r="P516" s="149" t="str">
        <f t="shared" si="59"/>
        <v>ข้อมูลไม่ถูกต้อง</v>
      </c>
      <c r="Q516" s="149" t="str">
        <f t="shared" si="60"/>
        <v>ข้อมูลไม่ถูกต้อง</v>
      </c>
      <c r="R516" s="149" t="str">
        <f t="shared" si="61"/>
        <v>ข้อมูลไม่ถูกต้อง</v>
      </c>
      <c r="S516" s="149" t="str">
        <f>IF(ISNUMBER(R516),
IF(H$2=ตัวเลือก!A$30,"ยังไม่บันทึกข้อมูล",R516*0.27),"ข้อมูลไม่ถูกต้อง")</f>
        <v>ข้อมูลไม่ถูกต้อง</v>
      </c>
      <c r="T516" s="149" t="str">
        <f t="shared" si="62"/>
        <v>ข้อมูลไม่ถูกต้อง</v>
      </c>
      <c r="U516" s="149" t="str">
        <f>IF(ISNUMBER(R516),
IF(H$2=ตัวเลือก!A$30,"ยังไม่บันทึกข้อมูล",R516*0.47),"ข้อมูลไม่ถูกต้อง")</f>
        <v>ข้อมูลไม่ถูกต้อง</v>
      </c>
      <c r="V516" s="149" t="str">
        <f>IF(ISNUMBER(S516),
IF(H$2=ตัวเลือก!A$30,"ยังไม่บันทึกข้อมูล",S516*0.47),"ข้อมูลไม่ถูกต้อง")</f>
        <v>ข้อมูลไม่ถูกต้อง</v>
      </c>
      <c r="W516" s="149" t="str">
        <f t="shared" si="63"/>
        <v>ข้อมูลไม่ถูกต้อง</v>
      </c>
      <c r="X516" s="148" t="str">
        <f t="shared" si="64"/>
        <v>ข้อมูลไม่ถูกต้อง</v>
      </c>
      <c r="Y516" s="38"/>
      <c r="Z516" s="38"/>
      <c r="AA516" s="38"/>
    </row>
    <row r="517" spans="1:27" ht="24" customHeight="1" x14ac:dyDescent="0.45">
      <c r="A517" s="289">
        <v>512</v>
      </c>
      <c r="B517" s="289"/>
      <c r="C517" s="289"/>
      <c r="D517" s="289"/>
      <c r="E517" s="289"/>
      <c r="F517" s="293"/>
      <c r="G517" s="293"/>
      <c r="H517" s="291"/>
      <c r="I517" s="289"/>
      <c r="J517" s="292" t="str">
        <f t="shared" si="65"/>
        <v>รอข้อมูลคอลัมน์ H</v>
      </c>
      <c r="K517" s="291"/>
      <c r="L517" s="291"/>
      <c r="M517" s="291"/>
      <c r="N517" s="196" t="str" cm="1">
        <f t="array" ref="N517">IF(AND(K517:M517=""),"ยังไม่บันทึกข้อมูล",
IF(M517&lt;&gt;"",
IF(M517&gt;=1.3,M517,"เป็นไม้พุ่ม"),
IF(K517+L517&gt;=1.3,K517+L517,"เป็นไม้พุ่ม")))</f>
        <v>ยังไม่บันทึกข้อมูล</v>
      </c>
      <c r="O517" s="149" t="str">
        <f t="shared" si="58"/>
        <v>ข้อมูลไม่ถูกต้อง</v>
      </c>
      <c r="P517" s="149" t="str">
        <f t="shared" si="59"/>
        <v>ข้อมูลไม่ถูกต้อง</v>
      </c>
      <c r="Q517" s="149" t="str">
        <f t="shared" si="60"/>
        <v>ข้อมูลไม่ถูกต้อง</v>
      </c>
      <c r="R517" s="149" t="str">
        <f t="shared" si="61"/>
        <v>ข้อมูลไม่ถูกต้อง</v>
      </c>
      <c r="S517" s="149" t="str">
        <f>IF(ISNUMBER(R517),
IF(H$2=ตัวเลือก!A$30,"ยังไม่บันทึกข้อมูล",R517*0.27),"ข้อมูลไม่ถูกต้อง")</f>
        <v>ข้อมูลไม่ถูกต้อง</v>
      </c>
      <c r="T517" s="149" t="str">
        <f t="shared" si="62"/>
        <v>ข้อมูลไม่ถูกต้อง</v>
      </c>
      <c r="U517" s="149" t="str">
        <f>IF(ISNUMBER(R517),
IF(H$2=ตัวเลือก!A$30,"ยังไม่บันทึกข้อมูล",R517*0.47),"ข้อมูลไม่ถูกต้อง")</f>
        <v>ข้อมูลไม่ถูกต้อง</v>
      </c>
      <c r="V517" s="149" t="str">
        <f>IF(ISNUMBER(S517),
IF(H$2=ตัวเลือก!A$30,"ยังไม่บันทึกข้อมูล",S517*0.47),"ข้อมูลไม่ถูกต้อง")</f>
        <v>ข้อมูลไม่ถูกต้อง</v>
      </c>
      <c r="W517" s="149" t="str">
        <f t="shared" si="63"/>
        <v>ข้อมูลไม่ถูกต้อง</v>
      </c>
      <c r="X517" s="148" t="str">
        <f t="shared" si="64"/>
        <v>ข้อมูลไม่ถูกต้อง</v>
      </c>
      <c r="Y517" s="38"/>
      <c r="Z517" s="38"/>
      <c r="AA517" s="38"/>
    </row>
    <row r="518" spans="1:27" ht="24" customHeight="1" x14ac:dyDescent="0.45">
      <c r="A518" s="289">
        <v>513</v>
      </c>
      <c r="B518" s="289"/>
      <c r="C518" s="289"/>
      <c r="D518" s="289"/>
      <c r="E518" s="289"/>
      <c r="F518" s="293"/>
      <c r="G518" s="293"/>
      <c r="H518" s="291"/>
      <c r="I518" s="289"/>
      <c r="J518" s="292" t="str">
        <f t="shared" si="65"/>
        <v>รอข้อมูลคอลัมน์ H</v>
      </c>
      <c r="K518" s="291"/>
      <c r="L518" s="291"/>
      <c r="M518" s="291"/>
      <c r="N518" s="196" t="str" cm="1">
        <f t="array" ref="N518">IF(AND(K518:M518=""),"ยังไม่บันทึกข้อมูล",
IF(M518&lt;&gt;"",
IF(M518&gt;=1.3,M518,"เป็นไม้พุ่ม"),
IF(K518+L518&gt;=1.3,K518+L518,"เป็นไม้พุ่ม")))</f>
        <v>ยังไม่บันทึกข้อมูล</v>
      </c>
      <c r="O518" s="149" t="str">
        <f t="shared" si="58"/>
        <v>ข้อมูลไม่ถูกต้อง</v>
      </c>
      <c r="P518" s="149" t="str">
        <f t="shared" si="59"/>
        <v>ข้อมูลไม่ถูกต้อง</v>
      </c>
      <c r="Q518" s="149" t="str">
        <f t="shared" si="60"/>
        <v>ข้อมูลไม่ถูกต้อง</v>
      </c>
      <c r="R518" s="149" t="str">
        <f t="shared" si="61"/>
        <v>ข้อมูลไม่ถูกต้อง</v>
      </c>
      <c r="S518" s="149" t="str">
        <f>IF(ISNUMBER(R518),
IF(H$2=ตัวเลือก!A$30,"ยังไม่บันทึกข้อมูล",R518*0.27),"ข้อมูลไม่ถูกต้อง")</f>
        <v>ข้อมูลไม่ถูกต้อง</v>
      </c>
      <c r="T518" s="149" t="str">
        <f t="shared" si="62"/>
        <v>ข้อมูลไม่ถูกต้อง</v>
      </c>
      <c r="U518" s="149" t="str">
        <f>IF(ISNUMBER(R518),
IF(H$2=ตัวเลือก!A$30,"ยังไม่บันทึกข้อมูล",R518*0.47),"ข้อมูลไม่ถูกต้อง")</f>
        <v>ข้อมูลไม่ถูกต้อง</v>
      </c>
      <c r="V518" s="149" t="str">
        <f>IF(ISNUMBER(S518),
IF(H$2=ตัวเลือก!A$30,"ยังไม่บันทึกข้อมูล",S518*0.47),"ข้อมูลไม่ถูกต้อง")</f>
        <v>ข้อมูลไม่ถูกต้อง</v>
      </c>
      <c r="W518" s="149" t="str">
        <f t="shared" si="63"/>
        <v>ข้อมูลไม่ถูกต้อง</v>
      </c>
      <c r="X518" s="148" t="str">
        <f t="shared" si="64"/>
        <v>ข้อมูลไม่ถูกต้อง</v>
      </c>
      <c r="Y518" s="38"/>
      <c r="Z518" s="38"/>
      <c r="AA518" s="38"/>
    </row>
    <row r="519" spans="1:27" ht="24" customHeight="1" x14ac:dyDescent="0.45">
      <c r="A519" s="289">
        <v>514</v>
      </c>
      <c r="B519" s="289"/>
      <c r="C519" s="289"/>
      <c r="D519" s="289"/>
      <c r="E519" s="289"/>
      <c r="F519" s="293"/>
      <c r="G519" s="293"/>
      <c r="H519" s="291"/>
      <c r="I519" s="289"/>
      <c r="J519" s="292" t="str">
        <f t="shared" si="65"/>
        <v>รอข้อมูลคอลัมน์ H</v>
      </c>
      <c r="K519" s="291"/>
      <c r="L519" s="291"/>
      <c r="M519" s="291"/>
      <c r="N519" s="196" t="str" cm="1">
        <f t="array" ref="N519">IF(AND(K519:M519=""),"ยังไม่บันทึกข้อมูล",
IF(M519&lt;&gt;"",
IF(M519&gt;=1.3,M519,"เป็นไม้พุ่ม"),
IF(K519+L519&gt;=1.3,K519+L519,"เป็นไม้พุ่ม")))</f>
        <v>ยังไม่บันทึกข้อมูล</v>
      </c>
      <c r="O519" s="149" t="str">
        <f t="shared" ref="O519:O582" si="66">IF(AND(ISNUMBER(J519),ISNUMBER(N519)),0.0396*(((J519)*N519))^0.933,"ข้อมูลไม่ถูกต้อง")</f>
        <v>ข้อมูลไม่ถูกต้อง</v>
      </c>
      <c r="P519" s="149" t="str">
        <f t="shared" ref="P519:P582" si="67">IF(AND(ISNUMBER(J519),ISNUMBER(N519)),0.00349*(((J519^2)*N519))^1.03,"ข้อมูลไม่ถูกต้อง")</f>
        <v>ข้อมูลไม่ถูกต้อง</v>
      </c>
      <c r="Q519" s="149" t="str">
        <f t="shared" ref="Q519:Q582" si="68">IF(AND(ISNUMBER(O519),ISNUMBER(P519)),(1/((28/(O519+P519))+0.025)),"ข้อมูลไม่ถูกต้อง")</f>
        <v>ข้อมูลไม่ถูกต้อง</v>
      </c>
      <c r="R519" s="149" t="str">
        <f t="shared" ref="R519:R582" si="69">IF(AND(O519&lt;&gt;"ข้อมูลไม่ถูกต้อง",P519&lt;&gt;"ข้อมูลไม่ถูกต้อง",Q519&lt;&gt;"ข้อมูลไม่ถูกต้อง"),O519+P519+Q519,"ข้อมูลไม่ถูกต้อง")</f>
        <v>ข้อมูลไม่ถูกต้อง</v>
      </c>
      <c r="S519" s="149" t="str">
        <f>IF(ISNUMBER(R519),
IF(H$2=ตัวเลือก!A$30,"ยังไม่บันทึกข้อมูล",R519*0.27),"ข้อมูลไม่ถูกต้อง")</f>
        <v>ข้อมูลไม่ถูกต้อง</v>
      </c>
      <c r="T519" s="149" t="str">
        <f t="shared" ref="T519:T582" si="70">IF(AND(ISNUMBER(R519),ISNUMBER(S519)),R519+S519,"ข้อมูลไม่ถูกต้อง")</f>
        <v>ข้อมูลไม่ถูกต้อง</v>
      </c>
      <c r="U519" s="149" t="str">
        <f>IF(ISNUMBER(R519),
IF(H$2=ตัวเลือก!A$30,"ยังไม่บันทึกข้อมูล",R519*0.47),"ข้อมูลไม่ถูกต้อง")</f>
        <v>ข้อมูลไม่ถูกต้อง</v>
      </c>
      <c r="V519" s="149" t="str">
        <f>IF(ISNUMBER(S519),
IF(H$2=ตัวเลือก!A$30,"ยังไม่บันทึกข้อมูล",S519*0.47),"ข้อมูลไม่ถูกต้อง")</f>
        <v>ข้อมูลไม่ถูกต้อง</v>
      </c>
      <c r="W519" s="149" t="str">
        <f t="shared" ref="W519:W582" si="71">IF(AND(ISNUMBER(U519),ISNUMBER(V519)),((U519+V519)/1000),"ข้อมูลไม่ถูกต้อง")</f>
        <v>ข้อมูลไม่ถูกต้อง</v>
      </c>
      <c r="X519" s="148" t="str">
        <f t="shared" si="64"/>
        <v>ข้อมูลไม่ถูกต้อง</v>
      </c>
      <c r="Y519" s="38"/>
      <c r="Z519" s="38"/>
      <c r="AA519" s="38"/>
    </row>
    <row r="520" spans="1:27" ht="24" customHeight="1" x14ac:dyDescent="0.45">
      <c r="A520" s="289">
        <v>515</v>
      </c>
      <c r="B520" s="289"/>
      <c r="C520" s="289"/>
      <c r="D520" s="289"/>
      <c r="E520" s="289"/>
      <c r="F520" s="293"/>
      <c r="G520" s="293"/>
      <c r="H520" s="291"/>
      <c r="I520" s="289"/>
      <c r="J520" s="292" t="str">
        <f t="shared" si="65"/>
        <v>รอข้อมูลคอลัมน์ H</v>
      </c>
      <c r="K520" s="291"/>
      <c r="L520" s="291"/>
      <c r="M520" s="291"/>
      <c r="N520" s="196" t="str" cm="1">
        <f t="array" ref="N520">IF(AND(K520:M520=""),"ยังไม่บันทึกข้อมูล",
IF(M520&lt;&gt;"",
IF(M520&gt;=1.3,M520,"เป็นไม้พุ่ม"),
IF(K520+L520&gt;=1.3,K520+L520,"เป็นไม้พุ่ม")))</f>
        <v>ยังไม่บันทึกข้อมูล</v>
      </c>
      <c r="O520" s="149" t="str">
        <f t="shared" si="66"/>
        <v>ข้อมูลไม่ถูกต้อง</v>
      </c>
      <c r="P520" s="149" t="str">
        <f t="shared" si="67"/>
        <v>ข้อมูลไม่ถูกต้อง</v>
      </c>
      <c r="Q520" s="149" t="str">
        <f t="shared" si="68"/>
        <v>ข้อมูลไม่ถูกต้อง</v>
      </c>
      <c r="R520" s="149" t="str">
        <f t="shared" si="69"/>
        <v>ข้อมูลไม่ถูกต้อง</v>
      </c>
      <c r="S520" s="149" t="str">
        <f>IF(ISNUMBER(R520),
IF(H$2=ตัวเลือก!A$30,"ยังไม่บันทึกข้อมูล",R520*0.27),"ข้อมูลไม่ถูกต้อง")</f>
        <v>ข้อมูลไม่ถูกต้อง</v>
      </c>
      <c r="T520" s="149" t="str">
        <f t="shared" si="70"/>
        <v>ข้อมูลไม่ถูกต้อง</v>
      </c>
      <c r="U520" s="149" t="str">
        <f>IF(ISNUMBER(R520),
IF(H$2=ตัวเลือก!A$30,"ยังไม่บันทึกข้อมูล",R520*0.47),"ข้อมูลไม่ถูกต้อง")</f>
        <v>ข้อมูลไม่ถูกต้อง</v>
      </c>
      <c r="V520" s="149" t="str">
        <f>IF(ISNUMBER(S520),
IF(H$2=ตัวเลือก!A$30,"ยังไม่บันทึกข้อมูล",S520*0.47),"ข้อมูลไม่ถูกต้อง")</f>
        <v>ข้อมูลไม่ถูกต้อง</v>
      </c>
      <c r="W520" s="149" t="str">
        <f t="shared" si="71"/>
        <v>ข้อมูลไม่ถูกต้อง</v>
      </c>
      <c r="X520" s="148" t="str">
        <f t="shared" si="64"/>
        <v>ข้อมูลไม่ถูกต้อง</v>
      </c>
      <c r="Y520" s="38"/>
      <c r="Z520" s="38"/>
      <c r="AA520" s="38"/>
    </row>
    <row r="521" spans="1:27" ht="24" customHeight="1" x14ac:dyDescent="0.45">
      <c r="A521" s="289">
        <v>516</v>
      </c>
      <c r="B521" s="289"/>
      <c r="C521" s="289"/>
      <c r="D521" s="289"/>
      <c r="E521" s="289"/>
      <c r="F521" s="293"/>
      <c r="G521" s="293"/>
      <c r="H521" s="291"/>
      <c r="I521" s="289"/>
      <c r="J521" s="292" t="str">
        <f t="shared" si="65"/>
        <v>รอข้อมูลคอลัมน์ H</v>
      </c>
      <c r="K521" s="291"/>
      <c r="L521" s="291"/>
      <c r="M521" s="291"/>
      <c r="N521" s="196" t="str" cm="1">
        <f t="array" ref="N521">IF(AND(K521:M521=""),"ยังไม่บันทึกข้อมูล",
IF(M521&lt;&gt;"",
IF(M521&gt;=1.3,M521,"เป็นไม้พุ่ม"),
IF(K521+L521&gt;=1.3,K521+L521,"เป็นไม้พุ่ม")))</f>
        <v>ยังไม่บันทึกข้อมูล</v>
      </c>
      <c r="O521" s="149" t="str">
        <f t="shared" si="66"/>
        <v>ข้อมูลไม่ถูกต้อง</v>
      </c>
      <c r="P521" s="149" t="str">
        <f t="shared" si="67"/>
        <v>ข้อมูลไม่ถูกต้อง</v>
      </c>
      <c r="Q521" s="149" t="str">
        <f t="shared" si="68"/>
        <v>ข้อมูลไม่ถูกต้อง</v>
      </c>
      <c r="R521" s="149" t="str">
        <f t="shared" si="69"/>
        <v>ข้อมูลไม่ถูกต้อง</v>
      </c>
      <c r="S521" s="149" t="str">
        <f>IF(ISNUMBER(R521),
IF(H$2=ตัวเลือก!A$30,"ยังไม่บันทึกข้อมูล",R521*0.27),"ข้อมูลไม่ถูกต้อง")</f>
        <v>ข้อมูลไม่ถูกต้อง</v>
      </c>
      <c r="T521" s="149" t="str">
        <f t="shared" si="70"/>
        <v>ข้อมูลไม่ถูกต้อง</v>
      </c>
      <c r="U521" s="149" t="str">
        <f>IF(ISNUMBER(R521),
IF(H$2=ตัวเลือก!A$30,"ยังไม่บันทึกข้อมูล",R521*0.47),"ข้อมูลไม่ถูกต้อง")</f>
        <v>ข้อมูลไม่ถูกต้อง</v>
      </c>
      <c r="V521" s="149" t="str">
        <f>IF(ISNUMBER(S521),
IF(H$2=ตัวเลือก!A$30,"ยังไม่บันทึกข้อมูล",S521*0.47),"ข้อมูลไม่ถูกต้อง")</f>
        <v>ข้อมูลไม่ถูกต้อง</v>
      </c>
      <c r="W521" s="149" t="str">
        <f t="shared" si="71"/>
        <v>ข้อมูลไม่ถูกต้อง</v>
      </c>
      <c r="X521" s="148" t="str">
        <f t="shared" si="64"/>
        <v>ข้อมูลไม่ถูกต้อง</v>
      </c>
      <c r="Y521" s="38"/>
      <c r="Z521" s="38"/>
      <c r="AA521" s="38"/>
    </row>
    <row r="522" spans="1:27" ht="24" customHeight="1" x14ac:dyDescent="0.45">
      <c r="A522" s="289">
        <v>517</v>
      </c>
      <c r="B522" s="289"/>
      <c r="C522" s="289"/>
      <c r="D522" s="289"/>
      <c r="E522" s="289"/>
      <c r="F522" s="293"/>
      <c r="G522" s="293"/>
      <c r="H522" s="291"/>
      <c r="I522" s="289"/>
      <c r="J522" s="292" t="str">
        <f t="shared" si="65"/>
        <v>รอข้อมูลคอลัมน์ H</v>
      </c>
      <c r="K522" s="291"/>
      <c r="L522" s="291"/>
      <c r="M522" s="291"/>
      <c r="N522" s="196" t="str" cm="1">
        <f t="array" ref="N522">IF(AND(K522:M522=""),"ยังไม่บันทึกข้อมูล",
IF(M522&lt;&gt;"",
IF(M522&gt;=1.3,M522,"เป็นไม้พุ่ม"),
IF(K522+L522&gt;=1.3,K522+L522,"เป็นไม้พุ่ม")))</f>
        <v>ยังไม่บันทึกข้อมูล</v>
      </c>
      <c r="O522" s="149" t="str">
        <f t="shared" si="66"/>
        <v>ข้อมูลไม่ถูกต้อง</v>
      </c>
      <c r="P522" s="149" t="str">
        <f t="shared" si="67"/>
        <v>ข้อมูลไม่ถูกต้อง</v>
      </c>
      <c r="Q522" s="149" t="str">
        <f t="shared" si="68"/>
        <v>ข้อมูลไม่ถูกต้อง</v>
      </c>
      <c r="R522" s="149" t="str">
        <f t="shared" si="69"/>
        <v>ข้อมูลไม่ถูกต้อง</v>
      </c>
      <c r="S522" s="149" t="str">
        <f>IF(ISNUMBER(R522),
IF(H$2=ตัวเลือก!A$30,"ยังไม่บันทึกข้อมูล",R522*0.27),"ข้อมูลไม่ถูกต้อง")</f>
        <v>ข้อมูลไม่ถูกต้อง</v>
      </c>
      <c r="T522" s="149" t="str">
        <f t="shared" si="70"/>
        <v>ข้อมูลไม่ถูกต้อง</v>
      </c>
      <c r="U522" s="149" t="str">
        <f>IF(ISNUMBER(R522),
IF(H$2=ตัวเลือก!A$30,"ยังไม่บันทึกข้อมูล",R522*0.47),"ข้อมูลไม่ถูกต้อง")</f>
        <v>ข้อมูลไม่ถูกต้อง</v>
      </c>
      <c r="V522" s="149" t="str">
        <f>IF(ISNUMBER(S522),
IF(H$2=ตัวเลือก!A$30,"ยังไม่บันทึกข้อมูล",S522*0.47),"ข้อมูลไม่ถูกต้อง")</f>
        <v>ข้อมูลไม่ถูกต้อง</v>
      </c>
      <c r="W522" s="149" t="str">
        <f t="shared" si="71"/>
        <v>ข้อมูลไม่ถูกต้อง</v>
      </c>
      <c r="X522" s="148" t="str">
        <f t="shared" si="64"/>
        <v>ข้อมูลไม่ถูกต้อง</v>
      </c>
      <c r="Y522" s="38"/>
      <c r="Z522" s="38"/>
      <c r="AA522" s="38"/>
    </row>
    <row r="523" spans="1:27" ht="24" customHeight="1" x14ac:dyDescent="0.45">
      <c r="A523" s="289">
        <v>518</v>
      </c>
      <c r="B523" s="289"/>
      <c r="C523" s="289"/>
      <c r="D523" s="289"/>
      <c r="E523" s="289"/>
      <c r="F523" s="293"/>
      <c r="G523" s="293"/>
      <c r="H523" s="291"/>
      <c r="I523" s="289"/>
      <c r="J523" s="292" t="str">
        <f t="shared" si="65"/>
        <v>รอข้อมูลคอลัมน์ H</v>
      </c>
      <c r="K523" s="291"/>
      <c r="L523" s="291"/>
      <c r="M523" s="291"/>
      <c r="N523" s="196" t="str" cm="1">
        <f t="array" ref="N523">IF(AND(K523:M523=""),"ยังไม่บันทึกข้อมูล",
IF(M523&lt;&gt;"",
IF(M523&gt;=1.3,M523,"เป็นไม้พุ่ม"),
IF(K523+L523&gt;=1.3,K523+L523,"เป็นไม้พุ่ม")))</f>
        <v>ยังไม่บันทึกข้อมูล</v>
      </c>
      <c r="O523" s="149" t="str">
        <f t="shared" si="66"/>
        <v>ข้อมูลไม่ถูกต้อง</v>
      </c>
      <c r="P523" s="149" t="str">
        <f t="shared" si="67"/>
        <v>ข้อมูลไม่ถูกต้อง</v>
      </c>
      <c r="Q523" s="149" t="str">
        <f t="shared" si="68"/>
        <v>ข้อมูลไม่ถูกต้อง</v>
      </c>
      <c r="R523" s="149" t="str">
        <f t="shared" si="69"/>
        <v>ข้อมูลไม่ถูกต้อง</v>
      </c>
      <c r="S523" s="149" t="str">
        <f>IF(ISNUMBER(R523),
IF(H$2=ตัวเลือก!A$30,"ยังไม่บันทึกข้อมูล",R523*0.27),"ข้อมูลไม่ถูกต้อง")</f>
        <v>ข้อมูลไม่ถูกต้อง</v>
      </c>
      <c r="T523" s="149" t="str">
        <f t="shared" si="70"/>
        <v>ข้อมูลไม่ถูกต้อง</v>
      </c>
      <c r="U523" s="149" t="str">
        <f>IF(ISNUMBER(R523),
IF(H$2=ตัวเลือก!A$30,"ยังไม่บันทึกข้อมูล",R523*0.47),"ข้อมูลไม่ถูกต้อง")</f>
        <v>ข้อมูลไม่ถูกต้อง</v>
      </c>
      <c r="V523" s="149" t="str">
        <f>IF(ISNUMBER(S523),
IF(H$2=ตัวเลือก!A$30,"ยังไม่บันทึกข้อมูล",S523*0.47),"ข้อมูลไม่ถูกต้อง")</f>
        <v>ข้อมูลไม่ถูกต้อง</v>
      </c>
      <c r="W523" s="149" t="str">
        <f t="shared" si="71"/>
        <v>ข้อมูลไม่ถูกต้อง</v>
      </c>
      <c r="X523" s="148" t="str">
        <f t="shared" si="64"/>
        <v>ข้อมูลไม่ถูกต้อง</v>
      </c>
      <c r="Y523" s="38"/>
      <c r="Z523" s="38"/>
      <c r="AA523" s="38"/>
    </row>
    <row r="524" spans="1:27" ht="24" customHeight="1" x14ac:dyDescent="0.45">
      <c r="A524" s="289">
        <v>519</v>
      </c>
      <c r="B524" s="289"/>
      <c r="C524" s="289"/>
      <c r="D524" s="289"/>
      <c r="E524" s="289"/>
      <c r="F524" s="293"/>
      <c r="G524" s="293"/>
      <c r="H524" s="291"/>
      <c r="I524" s="289"/>
      <c r="J524" s="292" t="str">
        <f t="shared" si="65"/>
        <v>รอข้อมูลคอลัมน์ H</v>
      </c>
      <c r="K524" s="291"/>
      <c r="L524" s="291"/>
      <c r="M524" s="291"/>
      <c r="N524" s="196" t="str" cm="1">
        <f t="array" ref="N524">IF(AND(K524:M524=""),"ยังไม่บันทึกข้อมูล",
IF(M524&lt;&gt;"",
IF(M524&gt;=1.3,M524,"เป็นไม้พุ่ม"),
IF(K524+L524&gt;=1.3,K524+L524,"เป็นไม้พุ่ม")))</f>
        <v>ยังไม่บันทึกข้อมูล</v>
      </c>
      <c r="O524" s="149" t="str">
        <f t="shared" si="66"/>
        <v>ข้อมูลไม่ถูกต้อง</v>
      </c>
      <c r="P524" s="149" t="str">
        <f t="shared" si="67"/>
        <v>ข้อมูลไม่ถูกต้อง</v>
      </c>
      <c r="Q524" s="149" t="str">
        <f t="shared" si="68"/>
        <v>ข้อมูลไม่ถูกต้อง</v>
      </c>
      <c r="R524" s="149" t="str">
        <f t="shared" si="69"/>
        <v>ข้อมูลไม่ถูกต้อง</v>
      </c>
      <c r="S524" s="149" t="str">
        <f>IF(ISNUMBER(R524),
IF(H$2=ตัวเลือก!A$30,"ยังไม่บันทึกข้อมูล",R524*0.27),"ข้อมูลไม่ถูกต้อง")</f>
        <v>ข้อมูลไม่ถูกต้อง</v>
      </c>
      <c r="T524" s="149" t="str">
        <f t="shared" si="70"/>
        <v>ข้อมูลไม่ถูกต้อง</v>
      </c>
      <c r="U524" s="149" t="str">
        <f>IF(ISNUMBER(R524),
IF(H$2=ตัวเลือก!A$30,"ยังไม่บันทึกข้อมูล",R524*0.47),"ข้อมูลไม่ถูกต้อง")</f>
        <v>ข้อมูลไม่ถูกต้อง</v>
      </c>
      <c r="V524" s="149" t="str">
        <f>IF(ISNUMBER(S524),
IF(H$2=ตัวเลือก!A$30,"ยังไม่บันทึกข้อมูล",S524*0.47),"ข้อมูลไม่ถูกต้อง")</f>
        <v>ข้อมูลไม่ถูกต้อง</v>
      </c>
      <c r="W524" s="149" t="str">
        <f t="shared" si="71"/>
        <v>ข้อมูลไม่ถูกต้อง</v>
      </c>
      <c r="X524" s="148" t="str">
        <f t="shared" ref="X524:X587" si="72">IF(ISNUMBER(W524),W524*(44/12),"ข้อมูลไม่ถูกต้อง")</f>
        <v>ข้อมูลไม่ถูกต้อง</v>
      </c>
      <c r="Y524" s="38"/>
      <c r="Z524" s="38"/>
      <c r="AA524" s="38"/>
    </row>
    <row r="525" spans="1:27" ht="24" customHeight="1" x14ac:dyDescent="0.45">
      <c r="A525" s="289">
        <v>520</v>
      </c>
      <c r="B525" s="289"/>
      <c r="C525" s="289"/>
      <c r="D525" s="289"/>
      <c r="E525" s="289"/>
      <c r="F525" s="293"/>
      <c r="G525" s="293"/>
      <c r="H525" s="291"/>
      <c r="I525" s="289"/>
      <c r="J525" s="292" t="str">
        <f t="shared" si="65"/>
        <v>รอข้อมูลคอลัมน์ H</v>
      </c>
      <c r="K525" s="291"/>
      <c r="L525" s="291"/>
      <c r="M525" s="291"/>
      <c r="N525" s="196" t="str" cm="1">
        <f t="array" ref="N525">IF(AND(K525:M525=""),"ยังไม่บันทึกข้อมูล",
IF(M525&lt;&gt;"",
IF(M525&gt;=1.3,M525,"เป็นไม้พุ่ม"),
IF(K525+L525&gt;=1.3,K525+L525,"เป็นไม้พุ่ม")))</f>
        <v>ยังไม่บันทึกข้อมูล</v>
      </c>
      <c r="O525" s="149" t="str">
        <f t="shared" si="66"/>
        <v>ข้อมูลไม่ถูกต้อง</v>
      </c>
      <c r="P525" s="149" t="str">
        <f t="shared" si="67"/>
        <v>ข้อมูลไม่ถูกต้อง</v>
      </c>
      <c r="Q525" s="149" t="str">
        <f t="shared" si="68"/>
        <v>ข้อมูลไม่ถูกต้อง</v>
      </c>
      <c r="R525" s="149" t="str">
        <f t="shared" si="69"/>
        <v>ข้อมูลไม่ถูกต้อง</v>
      </c>
      <c r="S525" s="149" t="str">
        <f>IF(ISNUMBER(R525),
IF(H$2=ตัวเลือก!A$30,"ยังไม่บันทึกข้อมูล",R525*0.27),"ข้อมูลไม่ถูกต้อง")</f>
        <v>ข้อมูลไม่ถูกต้อง</v>
      </c>
      <c r="T525" s="149" t="str">
        <f t="shared" si="70"/>
        <v>ข้อมูลไม่ถูกต้อง</v>
      </c>
      <c r="U525" s="149" t="str">
        <f>IF(ISNUMBER(R525),
IF(H$2=ตัวเลือก!A$30,"ยังไม่บันทึกข้อมูล",R525*0.47),"ข้อมูลไม่ถูกต้อง")</f>
        <v>ข้อมูลไม่ถูกต้อง</v>
      </c>
      <c r="V525" s="149" t="str">
        <f>IF(ISNUMBER(S525),
IF(H$2=ตัวเลือก!A$30,"ยังไม่บันทึกข้อมูล",S525*0.47),"ข้อมูลไม่ถูกต้อง")</f>
        <v>ข้อมูลไม่ถูกต้อง</v>
      </c>
      <c r="W525" s="149" t="str">
        <f t="shared" si="71"/>
        <v>ข้อมูลไม่ถูกต้อง</v>
      </c>
      <c r="X525" s="148" t="str">
        <f t="shared" si="72"/>
        <v>ข้อมูลไม่ถูกต้อง</v>
      </c>
      <c r="Y525" s="38"/>
      <c r="Z525" s="38"/>
      <c r="AA525" s="38"/>
    </row>
    <row r="526" spans="1:27" ht="24" customHeight="1" x14ac:dyDescent="0.45">
      <c r="A526" s="289">
        <v>521</v>
      </c>
      <c r="B526" s="289"/>
      <c r="C526" s="289"/>
      <c r="D526" s="289"/>
      <c r="E526" s="289"/>
      <c r="F526" s="293"/>
      <c r="G526" s="293"/>
      <c r="H526" s="291"/>
      <c r="I526" s="289"/>
      <c r="J526" s="292" t="str">
        <f t="shared" si="65"/>
        <v>รอข้อมูลคอลัมน์ H</v>
      </c>
      <c r="K526" s="291"/>
      <c r="L526" s="291"/>
      <c r="M526" s="291"/>
      <c r="N526" s="196" t="str" cm="1">
        <f t="array" ref="N526">IF(AND(K526:M526=""),"ยังไม่บันทึกข้อมูล",
IF(M526&lt;&gt;"",
IF(M526&gt;=1.3,M526,"เป็นไม้พุ่ม"),
IF(K526+L526&gt;=1.3,K526+L526,"เป็นไม้พุ่ม")))</f>
        <v>ยังไม่บันทึกข้อมูล</v>
      </c>
      <c r="O526" s="149" t="str">
        <f t="shared" si="66"/>
        <v>ข้อมูลไม่ถูกต้อง</v>
      </c>
      <c r="P526" s="149" t="str">
        <f t="shared" si="67"/>
        <v>ข้อมูลไม่ถูกต้อง</v>
      </c>
      <c r="Q526" s="149" t="str">
        <f t="shared" si="68"/>
        <v>ข้อมูลไม่ถูกต้อง</v>
      </c>
      <c r="R526" s="149" t="str">
        <f t="shared" si="69"/>
        <v>ข้อมูลไม่ถูกต้อง</v>
      </c>
      <c r="S526" s="149" t="str">
        <f>IF(ISNUMBER(R526),
IF(H$2=ตัวเลือก!A$30,"ยังไม่บันทึกข้อมูล",R526*0.27),"ข้อมูลไม่ถูกต้อง")</f>
        <v>ข้อมูลไม่ถูกต้อง</v>
      </c>
      <c r="T526" s="149" t="str">
        <f t="shared" si="70"/>
        <v>ข้อมูลไม่ถูกต้อง</v>
      </c>
      <c r="U526" s="149" t="str">
        <f>IF(ISNUMBER(R526),
IF(H$2=ตัวเลือก!A$30,"ยังไม่บันทึกข้อมูล",R526*0.47),"ข้อมูลไม่ถูกต้อง")</f>
        <v>ข้อมูลไม่ถูกต้อง</v>
      </c>
      <c r="V526" s="149" t="str">
        <f>IF(ISNUMBER(S526),
IF(H$2=ตัวเลือก!A$30,"ยังไม่บันทึกข้อมูล",S526*0.47),"ข้อมูลไม่ถูกต้อง")</f>
        <v>ข้อมูลไม่ถูกต้อง</v>
      </c>
      <c r="W526" s="149" t="str">
        <f t="shared" si="71"/>
        <v>ข้อมูลไม่ถูกต้อง</v>
      </c>
      <c r="X526" s="148" t="str">
        <f t="shared" si="72"/>
        <v>ข้อมูลไม่ถูกต้อง</v>
      </c>
      <c r="Y526" s="38"/>
      <c r="Z526" s="38"/>
      <c r="AA526" s="38"/>
    </row>
    <row r="527" spans="1:27" ht="24" customHeight="1" x14ac:dyDescent="0.45">
      <c r="A527" s="289">
        <v>522</v>
      </c>
      <c r="B527" s="289"/>
      <c r="C527" s="289"/>
      <c r="D527" s="289"/>
      <c r="E527" s="289"/>
      <c r="F527" s="293"/>
      <c r="G527" s="293"/>
      <c r="H527" s="291"/>
      <c r="I527" s="289"/>
      <c r="J527" s="292" t="str">
        <f t="shared" ref="J527:J590" si="73">IF(H527="","รอข้อมูลคอลัมน์ H",
IF(H527/PI()&gt;=4.5,H527/PI(),"ไม่นำมาคำนวณ"))</f>
        <v>รอข้อมูลคอลัมน์ H</v>
      </c>
      <c r="K527" s="291"/>
      <c r="L527" s="291"/>
      <c r="M527" s="291"/>
      <c r="N527" s="196" t="str" cm="1">
        <f t="array" ref="N527">IF(AND(K527:M527=""),"ยังไม่บันทึกข้อมูล",
IF(M527&lt;&gt;"",
IF(M527&gt;=1.3,M527,"เป็นไม้พุ่ม"),
IF(K527+L527&gt;=1.3,K527+L527,"เป็นไม้พุ่ม")))</f>
        <v>ยังไม่บันทึกข้อมูล</v>
      </c>
      <c r="O527" s="149" t="str">
        <f t="shared" si="66"/>
        <v>ข้อมูลไม่ถูกต้อง</v>
      </c>
      <c r="P527" s="149" t="str">
        <f t="shared" si="67"/>
        <v>ข้อมูลไม่ถูกต้อง</v>
      </c>
      <c r="Q527" s="149" t="str">
        <f t="shared" si="68"/>
        <v>ข้อมูลไม่ถูกต้อง</v>
      </c>
      <c r="R527" s="149" t="str">
        <f t="shared" si="69"/>
        <v>ข้อมูลไม่ถูกต้อง</v>
      </c>
      <c r="S527" s="149" t="str">
        <f>IF(ISNUMBER(R527),
IF(H$2=ตัวเลือก!A$30,"ยังไม่บันทึกข้อมูล",R527*0.27),"ข้อมูลไม่ถูกต้อง")</f>
        <v>ข้อมูลไม่ถูกต้อง</v>
      </c>
      <c r="T527" s="149" t="str">
        <f t="shared" si="70"/>
        <v>ข้อมูลไม่ถูกต้อง</v>
      </c>
      <c r="U527" s="149" t="str">
        <f>IF(ISNUMBER(R527),
IF(H$2=ตัวเลือก!A$30,"ยังไม่บันทึกข้อมูล",R527*0.47),"ข้อมูลไม่ถูกต้อง")</f>
        <v>ข้อมูลไม่ถูกต้อง</v>
      </c>
      <c r="V527" s="149" t="str">
        <f>IF(ISNUMBER(S527),
IF(H$2=ตัวเลือก!A$30,"ยังไม่บันทึกข้อมูล",S527*0.47),"ข้อมูลไม่ถูกต้อง")</f>
        <v>ข้อมูลไม่ถูกต้อง</v>
      </c>
      <c r="W527" s="149" t="str">
        <f t="shared" si="71"/>
        <v>ข้อมูลไม่ถูกต้อง</v>
      </c>
      <c r="X527" s="148" t="str">
        <f t="shared" si="72"/>
        <v>ข้อมูลไม่ถูกต้อง</v>
      </c>
      <c r="Y527" s="38"/>
      <c r="Z527" s="38"/>
      <c r="AA527" s="38"/>
    </row>
    <row r="528" spans="1:27" ht="24" customHeight="1" x14ac:dyDescent="0.45">
      <c r="A528" s="289">
        <v>523</v>
      </c>
      <c r="B528" s="289"/>
      <c r="C528" s="289"/>
      <c r="D528" s="289"/>
      <c r="E528" s="289"/>
      <c r="F528" s="293"/>
      <c r="G528" s="293"/>
      <c r="H528" s="291"/>
      <c r="I528" s="289"/>
      <c r="J528" s="292" t="str">
        <f t="shared" si="73"/>
        <v>รอข้อมูลคอลัมน์ H</v>
      </c>
      <c r="K528" s="291"/>
      <c r="L528" s="291"/>
      <c r="M528" s="291"/>
      <c r="N528" s="196" t="str" cm="1">
        <f t="array" ref="N528">IF(AND(K528:M528=""),"ยังไม่บันทึกข้อมูล",
IF(M528&lt;&gt;"",
IF(M528&gt;=1.3,M528,"เป็นไม้พุ่ม"),
IF(K528+L528&gt;=1.3,K528+L528,"เป็นไม้พุ่ม")))</f>
        <v>ยังไม่บันทึกข้อมูล</v>
      </c>
      <c r="O528" s="149" t="str">
        <f t="shared" si="66"/>
        <v>ข้อมูลไม่ถูกต้อง</v>
      </c>
      <c r="P528" s="149" t="str">
        <f t="shared" si="67"/>
        <v>ข้อมูลไม่ถูกต้อง</v>
      </c>
      <c r="Q528" s="149" t="str">
        <f t="shared" si="68"/>
        <v>ข้อมูลไม่ถูกต้อง</v>
      </c>
      <c r="R528" s="149" t="str">
        <f t="shared" si="69"/>
        <v>ข้อมูลไม่ถูกต้อง</v>
      </c>
      <c r="S528" s="149" t="str">
        <f>IF(ISNUMBER(R528),
IF(H$2=ตัวเลือก!A$30,"ยังไม่บันทึกข้อมูล",R528*0.27),"ข้อมูลไม่ถูกต้อง")</f>
        <v>ข้อมูลไม่ถูกต้อง</v>
      </c>
      <c r="T528" s="149" t="str">
        <f t="shared" si="70"/>
        <v>ข้อมูลไม่ถูกต้อง</v>
      </c>
      <c r="U528" s="149" t="str">
        <f>IF(ISNUMBER(R528),
IF(H$2=ตัวเลือก!A$30,"ยังไม่บันทึกข้อมูล",R528*0.47),"ข้อมูลไม่ถูกต้อง")</f>
        <v>ข้อมูลไม่ถูกต้อง</v>
      </c>
      <c r="V528" s="149" t="str">
        <f>IF(ISNUMBER(S528),
IF(H$2=ตัวเลือก!A$30,"ยังไม่บันทึกข้อมูล",S528*0.47),"ข้อมูลไม่ถูกต้อง")</f>
        <v>ข้อมูลไม่ถูกต้อง</v>
      </c>
      <c r="W528" s="149" t="str">
        <f t="shared" si="71"/>
        <v>ข้อมูลไม่ถูกต้อง</v>
      </c>
      <c r="X528" s="148" t="str">
        <f t="shared" si="72"/>
        <v>ข้อมูลไม่ถูกต้อง</v>
      </c>
      <c r="Y528" s="38"/>
      <c r="Z528" s="38"/>
      <c r="AA528" s="38"/>
    </row>
    <row r="529" spans="1:27" ht="24" customHeight="1" x14ac:dyDescent="0.45">
      <c r="A529" s="289">
        <v>524</v>
      </c>
      <c r="B529" s="289"/>
      <c r="C529" s="289"/>
      <c r="D529" s="289"/>
      <c r="E529" s="289"/>
      <c r="F529" s="293"/>
      <c r="G529" s="293"/>
      <c r="H529" s="291"/>
      <c r="I529" s="289"/>
      <c r="J529" s="292" t="str">
        <f t="shared" si="73"/>
        <v>รอข้อมูลคอลัมน์ H</v>
      </c>
      <c r="K529" s="291"/>
      <c r="L529" s="291"/>
      <c r="M529" s="291"/>
      <c r="N529" s="196" t="str" cm="1">
        <f t="array" ref="N529">IF(AND(K529:M529=""),"ยังไม่บันทึกข้อมูล",
IF(M529&lt;&gt;"",
IF(M529&gt;=1.3,M529,"เป็นไม้พุ่ม"),
IF(K529+L529&gt;=1.3,K529+L529,"เป็นไม้พุ่ม")))</f>
        <v>ยังไม่บันทึกข้อมูล</v>
      </c>
      <c r="O529" s="149" t="str">
        <f t="shared" si="66"/>
        <v>ข้อมูลไม่ถูกต้อง</v>
      </c>
      <c r="P529" s="149" t="str">
        <f t="shared" si="67"/>
        <v>ข้อมูลไม่ถูกต้อง</v>
      </c>
      <c r="Q529" s="149" t="str">
        <f t="shared" si="68"/>
        <v>ข้อมูลไม่ถูกต้อง</v>
      </c>
      <c r="R529" s="149" t="str">
        <f t="shared" si="69"/>
        <v>ข้อมูลไม่ถูกต้อง</v>
      </c>
      <c r="S529" s="149" t="str">
        <f>IF(ISNUMBER(R529),
IF(H$2=ตัวเลือก!A$30,"ยังไม่บันทึกข้อมูล",R529*0.27),"ข้อมูลไม่ถูกต้อง")</f>
        <v>ข้อมูลไม่ถูกต้อง</v>
      </c>
      <c r="T529" s="149" t="str">
        <f t="shared" si="70"/>
        <v>ข้อมูลไม่ถูกต้อง</v>
      </c>
      <c r="U529" s="149" t="str">
        <f>IF(ISNUMBER(R529),
IF(H$2=ตัวเลือก!A$30,"ยังไม่บันทึกข้อมูล",R529*0.47),"ข้อมูลไม่ถูกต้อง")</f>
        <v>ข้อมูลไม่ถูกต้อง</v>
      </c>
      <c r="V529" s="149" t="str">
        <f>IF(ISNUMBER(S529),
IF(H$2=ตัวเลือก!A$30,"ยังไม่บันทึกข้อมูล",S529*0.47),"ข้อมูลไม่ถูกต้อง")</f>
        <v>ข้อมูลไม่ถูกต้อง</v>
      </c>
      <c r="W529" s="149" t="str">
        <f t="shared" si="71"/>
        <v>ข้อมูลไม่ถูกต้อง</v>
      </c>
      <c r="X529" s="148" t="str">
        <f t="shared" si="72"/>
        <v>ข้อมูลไม่ถูกต้อง</v>
      </c>
      <c r="Y529" s="38"/>
      <c r="Z529" s="38"/>
      <c r="AA529" s="38"/>
    </row>
    <row r="530" spans="1:27" ht="24" customHeight="1" x14ac:dyDescent="0.45">
      <c r="A530" s="289">
        <v>525</v>
      </c>
      <c r="B530" s="289"/>
      <c r="C530" s="289"/>
      <c r="D530" s="289"/>
      <c r="E530" s="289"/>
      <c r="F530" s="293"/>
      <c r="G530" s="293"/>
      <c r="H530" s="291"/>
      <c r="I530" s="289"/>
      <c r="J530" s="292" t="str">
        <f t="shared" si="73"/>
        <v>รอข้อมูลคอลัมน์ H</v>
      </c>
      <c r="K530" s="291"/>
      <c r="L530" s="291"/>
      <c r="M530" s="291"/>
      <c r="N530" s="196" t="str" cm="1">
        <f t="array" ref="N530">IF(AND(K530:M530=""),"ยังไม่บันทึกข้อมูล",
IF(M530&lt;&gt;"",
IF(M530&gt;=1.3,M530,"เป็นไม้พุ่ม"),
IF(K530+L530&gt;=1.3,K530+L530,"เป็นไม้พุ่ม")))</f>
        <v>ยังไม่บันทึกข้อมูล</v>
      </c>
      <c r="O530" s="149" t="str">
        <f t="shared" si="66"/>
        <v>ข้อมูลไม่ถูกต้อง</v>
      </c>
      <c r="P530" s="149" t="str">
        <f t="shared" si="67"/>
        <v>ข้อมูลไม่ถูกต้อง</v>
      </c>
      <c r="Q530" s="149" t="str">
        <f t="shared" si="68"/>
        <v>ข้อมูลไม่ถูกต้อง</v>
      </c>
      <c r="R530" s="149" t="str">
        <f t="shared" si="69"/>
        <v>ข้อมูลไม่ถูกต้อง</v>
      </c>
      <c r="S530" s="149" t="str">
        <f>IF(ISNUMBER(R530),
IF(H$2=ตัวเลือก!A$30,"ยังไม่บันทึกข้อมูล",R530*0.27),"ข้อมูลไม่ถูกต้อง")</f>
        <v>ข้อมูลไม่ถูกต้อง</v>
      </c>
      <c r="T530" s="149" t="str">
        <f t="shared" si="70"/>
        <v>ข้อมูลไม่ถูกต้อง</v>
      </c>
      <c r="U530" s="149" t="str">
        <f>IF(ISNUMBER(R530),
IF(H$2=ตัวเลือก!A$30,"ยังไม่บันทึกข้อมูล",R530*0.47),"ข้อมูลไม่ถูกต้อง")</f>
        <v>ข้อมูลไม่ถูกต้อง</v>
      </c>
      <c r="V530" s="149" t="str">
        <f>IF(ISNUMBER(S530),
IF(H$2=ตัวเลือก!A$30,"ยังไม่บันทึกข้อมูล",S530*0.47),"ข้อมูลไม่ถูกต้อง")</f>
        <v>ข้อมูลไม่ถูกต้อง</v>
      </c>
      <c r="W530" s="149" t="str">
        <f t="shared" si="71"/>
        <v>ข้อมูลไม่ถูกต้อง</v>
      </c>
      <c r="X530" s="148" t="str">
        <f t="shared" si="72"/>
        <v>ข้อมูลไม่ถูกต้อง</v>
      </c>
      <c r="Y530" s="38"/>
      <c r="Z530" s="38"/>
      <c r="AA530" s="38"/>
    </row>
    <row r="531" spans="1:27" ht="24" customHeight="1" x14ac:dyDescent="0.45">
      <c r="A531" s="289">
        <v>526</v>
      </c>
      <c r="B531" s="289"/>
      <c r="C531" s="289"/>
      <c r="D531" s="289"/>
      <c r="E531" s="289"/>
      <c r="F531" s="293"/>
      <c r="G531" s="293"/>
      <c r="H531" s="291"/>
      <c r="I531" s="289"/>
      <c r="J531" s="292" t="str">
        <f t="shared" si="73"/>
        <v>รอข้อมูลคอลัมน์ H</v>
      </c>
      <c r="K531" s="291"/>
      <c r="L531" s="291"/>
      <c r="M531" s="291"/>
      <c r="N531" s="196" t="str" cm="1">
        <f t="array" ref="N531">IF(AND(K531:M531=""),"ยังไม่บันทึกข้อมูล",
IF(M531&lt;&gt;"",
IF(M531&gt;=1.3,M531,"เป็นไม้พุ่ม"),
IF(K531+L531&gt;=1.3,K531+L531,"เป็นไม้พุ่ม")))</f>
        <v>ยังไม่บันทึกข้อมูล</v>
      </c>
      <c r="O531" s="149" t="str">
        <f t="shared" si="66"/>
        <v>ข้อมูลไม่ถูกต้อง</v>
      </c>
      <c r="P531" s="149" t="str">
        <f t="shared" si="67"/>
        <v>ข้อมูลไม่ถูกต้อง</v>
      </c>
      <c r="Q531" s="149" t="str">
        <f t="shared" si="68"/>
        <v>ข้อมูลไม่ถูกต้อง</v>
      </c>
      <c r="R531" s="149" t="str">
        <f t="shared" si="69"/>
        <v>ข้อมูลไม่ถูกต้อง</v>
      </c>
      <c r="S531" s="149" t="str">
        <f>IF(ISNUMBER(R531),
IF(H$2=ตัวเลือก!A$30,"ยังไม่บันทึกข้อมูล",R531*0.27),"ข้อมูลไม่ถูกต้อง")</f>
        <v>ข้อมูลไม่ถูกต้อง</v>
      </c>
      <c r="T531" s="149" t="str">
        <f t="shared" si="70"/>
        <v>ข้อมูลไม่ถูกต้อง</v>
      </c>
      <c r="U531" s="149" t="str">
        <f>IF(ISNUMBER(R531),
IF(H$2=ตัวเลือก!A$30,"ยังไม่บันทึกข้อมูล",R531*0.47),"ข้อมูลไม่ถูกต้อง")</f>
        <v>ข้อมูลไม่ถูกต้อง</v>
      </c>
      <c r="V531" s="149" t="str">
        <f>IF(ISNUMBER(S531),
IF(H$2=ตัวเลือก!A$30,"ยังไม่บันทึกข้อมูล",S531*0.47),"ข้อมูลไม่ถูกต้อง")</f>
        <v>ข้อมูลไม่ถูกต้อง</v>
      </c>
      <c r="W531" s="149" t="str">
        <f t="shared" si="71"/>
        <v>ข้อมูลไม่ถูกต้อง</v>
      </c>
      <c r="X531" s="148" t="str">
        <f t="shared" si="72"/>
        <v>ข้อมูลไม่ถูกต้อง</v>
      </c>
      <c r="Y531" s="38"/>
      <c r="Z531" s="38"/>
      <c r="AA531" s="38"/>
    </row>
    <row r="532" spans="1:27" ht="24" customHeight="1" x14ac:dyDescent="0.45">
      <c r="A532" s="289">
        <v>527</v>
      </c>
      <c r="B532" s="289"/>
      <c r="C532" s="289"/>
      <c r="D532" s="289"/>
      <c r="E532" s="289"/>
      <c r="F532" s="293"/>
      <c r="G532" s="293"/>
      <c r="H532" s="291"/>
      <c r="I532" s="289"/>
      <c r="J532" s="292" t="str">
        <f t="shared" si="73"/>
        <v>รอข้อมูลคอลัมน์ H</v>
      </c>
      <c r="K532" s="291"/>
      <c r="L532" s="291"/>
      <c r="M532" s="291"/>
      <c r="N532" s="196" t="str" cm="1">
        <f t="array" ref="N532">IF(AND(K532:M532=""),"ยังไม่บันทึกข้อมูล",
IF(M532&lt;&gt;"",
IF(M532&gt;=1.3,M532,"เป็นไม้พุ่ม"),
IF(K532+L532&gt;=1.3,K532+L532,"เป็นไม้พุ่ม")))</f>
        <v>ยังไม่บันทึกข้อมูล</v>
      </c>
      <c r="O532" s="149" t="str">
        <f t="shared" si="66"/>
        <v>ข้อมูลไม่ถูกต้อง</v>
      </c>
      <c r="P532" s="149" t="str">
        <f t="shared" si="67"/>
        <v>ข้อมูลไม่ถูกต้อง</v>
      </c>
      <c r="Q532" s="149" t="str">
        <f t="shared" si="68"/>
        <v>ข้อมูลไม่ถูกต้อง</v>
      </c>
      <c r="R532" s="149" t="str">
        <f t="shared" si="69"/>
        <v>ข้อมูลไม่ถูกต้อง</v>
      </c>
      <c r="S532" s="149" t="str">
        <f>IF(ISNUMBER(R532),
IF(H$2=ตัวเลือก!A$30,"ยังไม่บันทึกข้อมูล",R532*0.27),"ข้อมูลไม่ถูกต้อง")</f>
        <v>ข้อมูลไม่ถูกต้อง</v>
      </c>
      <c r="T532" s="149" t="str">
        <f t="shared" si="70"/>
        <v>ข้อมูลไม่ถูกต้อง</v>
      </c>
      <c r="U532" s="149" t="str">
        <f>IF(ISNUMBER(R532),
IF(H$2=ตัวเลือก!A$30,"ยังไม่บันทึกข้อมูล",R532*0.47),"ข้อมูลไม่ถูกต้อง")</f>
        <v>ข้อมูลไม่ถูกต้อง</v>
      </c>
      <c r="V532" s="149" t="str">
        <f>IF(ISNUMBER(S532),
IF(H$2=ตัวเลือก!A$30,"ยังไม่บันทึกข้อมูล",S532*0.47),"ข้อมูลไม่ถูกต้อง")</f>
        <v>ข้อมูลไม่ถูกต้อง</v>
      </c>
      <c r="W532" s="149" t="str">
        <f t="shared" si="71"/>
        <v>ข้อมูลไม่ถูกต้อง</v>
      </c>
      <c r="X532" s="148" t="str">
        <f t="shared" si="72"/>
        <v>ข้อมูลไม่ถูกต้อง</v>
      </c>
      <c r="Y532" s="38"/>
      <c r="Z532" s="38"/>
      <c r="AA532" s="38"/>
    </row>
    <row r="533" spans="1:27" ht="24" customHeight="1" x14ac:dyDescent="0.45">
      <c r="A533" s="289">
        <v>528</v>
      </c>
      <c r="B533" s="289"/>
      <c r="C533" s="289"/>
      <c r="D533" s="289"/>
      <c r="E533" s="289"/>
      <c r="F533" s="293"/>
      <c r="G533" s="293"/>
      <c r="H533" s="291"/>
      <c r="I533" s="289"/>
      <c r="J533" s="292" t="str">
        <f t="shared" si="73"/>
        <v>รอข้อมูลคอลัมน์ H</v>
      </c>
      <c r="K533" s="291"/>
      <c r="L533" s="291"/>
      <c r="M533" s="291"/>
      <c r="N533" s="196" t="str" cm="1">
        <f t="array" ref="N533">IF(AND(K533:M533=""),"ยังไม่บันทึกข้อมูล",
IF(M533&lt;&gt;"",
IF(M533&gt;=1.3,M533,"เป็นไม้พุ่ม"),
IF(K533+L533&gt;=1.3,K533+L533,"เป็นไม้พุ่ม")))</f>
        <v>ยังไม่บันทึกข้อมูล</v>
      </c>
      <c r="O533" s="149" t="str">
        <f t="shared" si="66"/>
        <v>ข้อมูลไม่ถูกต้อง</v>
      </c>
      <c r="P533" s="149" t="str">
        <f t="shared" si="67"/>
        <v>ข้อมูลไม่ถูกต้อง</v>
      </c>
      <c r="Q533" s="149" t="str">
        <f t="shared" si="68"/>
        <v>ข้อมูลไม่ถูกต้อง</v>
      </c>
      <c r="R533" s="149" t="str">
        <f t="shared" si="69"/>
        <v>ข้อมูลไม่ถูกต้อง</v>
      </c>
      <c r="S533" s="149" t="str">
        <f>IF(ISNUMBER(R533),
IF(H$2=ตัวเลือก!A$30,"ยังไม่บันทึกข้อมูล",R533*0.27),"ข้อมูลไม่ถูกต้อง")</f>
        <v>ข้อมูลไม่ถูกต้อง</v>
      </c>
      <c r="T533" s="149" t="str">
        <f t="shared" si="70"/>
        <v>ข้อมูลไม่ถูกต้อง</v>
      </c>
      <c r="U533" s="149" t="str">
        <f>IF(ISNUMBER(R533),
IF(H$2=ตัวเลือก!A$30,"ยังไม่บันทึกข้อมูล",R533*0.47),"ข้อมูลไม่ถูกต้อง")</f>
        <v>ข้อมูลไม่ถูกต้อง</v>
      </c>
      <c r="V533" s="149" t="str">
        <f>IF(ISNUMBER(S533),
IF(H$2=ตัวเลือก!A$30,"ยังไม่บันทึกข้อมูล",S533*0.47),"ข้อมูลไม่ถูกต้อง")</f>
        <v>ข้อมูลไม่ถูกต้อง</v>
      </c>
      <c r="W533" s="149" t="str">
        <f t="shared" si="71"/>
        <v>ข้อมูลไม่ถูกต้อง</v>
      </c>
      <c r="X533" s="148" t="str">
        <f t="shared" si="72"/>
        <v>ข้อมูลไม่ถูกต้อง</v>
      </c>
      <c r="Y533" s="38"/>
      <c r="Z533" s="38"/>
      <c r="AA533" s="38"/>
    </row>
    <row r="534" spans="1:27" ht="24" customHeight="1" x14ac:dyDescent="0.45">
      <c r="A534" s="289">
        <v>529</v>
      </c>
      <c r="B534" s="289"/>
      <c r="C534" s="289"/>
      <c r="D534" s="289"/>
      <c r="E534" s="289"/>
      <c r="F534" s="293"/>
      <c r="G534" s="293"/>
      <c r="H534" s="291"/>
      <c r="I534" s="289"/>
      <c r="J534" s="292" t="str">
        <f t="shared" si="73"/>
        <v>รอข้อมูลคอลัมน์ H</v>
      </c>
      <c r="K534" s="291"/>
      <c r="L534" s="291"/>
      <c r="M534" s="291"/>
      <c r="N534" s="196" t="str" cm="1">
        <f t="array" ref="N534">IF(AND(K534:M534=""),"ยังไม่บันทึกข้อมูล",
IF(M534&lt;&gt;"",
IF(M534&gt;=1.3,M534,"เป็นไม้พุ่ม"),
IF(K534+L534&gt;=1.3,K534+L534,"เป็นไม้พุ่ม")))</f>
        <v>ยังไม่บันทึกข้อมูล</v>
      </c>
      <c r="O534" s="149" t="str">
        <f t="shared" si="66"/>
        <v>ข้อมูลไม่ถูกต้อง</v>
      </c>
      <c r="P534" s="149" t="str">
        <f t="shared" si="67"/>
        <v>ข้อมูลไม่ถูกต้อง</v>
      </c>
      <c r="Q534" s="149" t="str">
        <f t="shared" si="68"/>
        <v>ข้อมูลไม่ถูกต้อง</v>
      </c>
      <c r="R534" s="149" t="str">
        <f t="shared" si="69"/>
        <v>ข้อมูลไม่ถูกต้อง</v>
      </c>
      <c r="S534" s="149" t="str">
        <f>IF(ISNUMBER(R534),
IF(H$2=ตัวเลือก!A$30,"ยังไม่บันทึกข้อมูล",R534*0.27),"ข้อมูลไม่ถูกต้อง")</f>
        <v>ข้อมูลไม่ถูกต้อง</v>
      </c>
      <c r="T534" s="149" t="str">
        <f t="shared" si="70"/>
        <v>ข้อมูลไม่ถูกต้อง</v>
      </c>
      <c r="U534" s="149" t="str">
        <f>IF(ISNUMBER(R534),
IF(H$2=ตัวเลือก!A$30,"ยังไม่บันทึกข้อมูล",R534*0.47),"ข้อมูลไม่ถูกต้อง")</f>
        <v>ข้อมูลไม่ถูกต้อง</v>
      </c>
      <c r="V534" s="149" t="str">
        <f>IF(ISNUMBER(S534),
IF(H$2=ตัวเลือก!A$30,"ยังไม่บันทึกข้อมูล",S534*0.47),"ข้อมูลไม่ถูกต้อง")</f>
        <v>ข้อมูลไม่ถูกต้อง</v>
      </c>
      <c r="W534" s="149" t="str">
        <f t="shared" si="71"/>
        <v>ข้อมูลไม่ถูกต้อง</v>
      </c>
      <c r="X534" s="148" t="str">
        <f t="shared" si="72"/>
        <v>ข้อมูลไม่ถูกต้อง</v>
      </c>
      <c r="Y534" s="38"/>
      <c r="Z534" s="38"/>
      <c r="AA534" s="38"/>
    </row>
    <row r="535" spans="1:27" ht="24" customHeight="1" x14ac:dyDescent="0.45">
      <c r="A535" s="289">
        <v>530</v>
      </c>
      <c r="B535" s="289"/>
      <c r="C535" s="289"/>
      <c r="D535" s="289"/>
      <c r="E535" s="289"/>
      <c r="F535" s="293"/>
      <c r="G535" s="293"/>
      <c r="H535" s="291"/>
      <c r="I535" s="289"/>
      <c r="J535" s="292" t="str">
        <f t="shared" si="73"/>
        <v>รอข้อมูลคอลัมน์ H</v>
      </c>
      <c r="K535" s="291"/>
      <c r="L535" s="291"/>
      <c r="M535" s="291"/>
      <c r="N535" s="196" t="str" cm="1">
        <f t="array" ref="N535">IF(AND(K535:M535=""),"ยังไม่บันทึกข้อมูล",
IF(M535&lt;&gt;"",
IF(M535&gt;=1.3,M535,"เป็นไม้พุ่ม"),
IF(K535+L535&gt;=1.3,K535+L535,"เป็นไม้พุ่ม")))</f>
        <v>ยังไม่บันทึกข้อมูล</v>
      </c>
      <c r="O535" s="149" t="str">
        <f t="shared" si="66"/>
        <v>ข้อมูลไม่ถูกต้อง</v>
      </c>
      <c r="P535" s="149" t="str">
        <f t="shared" si="67"/>
        <v>ข้อมูลไม่ถูกต้อง</v>
      </c>
      <c r="Q535" s="149" t="str">
        <f t="shared" si="68"/>
        <v>ข้อมูลไม่ถูกต้อง</v>
      </c>
      <c r="R535" s="149" t="str">
        <f t="shared" si="69"/>
        <v>ข้อมูลไม่ถูกต้อง</v>
      </c>
      <c r="S535" s="149" t="str">
        <f>IF(ISNUMBER(R535),
IF(H$2=ตัวเลือก!A$30,"ยังไม่บันทึกข้อมูล",R535*0.27),"ข้อมูลไม่ถูกต้อง")</f>
        <v>ข้อมูลไม่ถูกต้อง</v>
      </c>
      <c r="T535" s="149" t="str">
        <f t="shared" si="70"/>
        <v>ข้อมูลไม่ถูกต้อง</v>
      </c>
      <c r="U535" s="149" t="str">
        <f>IF(ISNUMBER(R535),
IF(H$2=ตัวเลือก!A$30,"ยังไม่บันทึกข้อมูล",R535*0.47),"ข้อมูลไม่ถูกต้อง")</f>
        <v>ข้อมูลไม่ถูกต้อง</v>
      </c>
      <c r="V535" s="149" t="str">
        <f>IF(ISNUMBER(S535),
IF(H$2=ตัวเลือก!A$30,"ยังไม่บันทึกข้อมูล",S535*0.47),"ข้อมูลไม่ถูกต้อง")</f>
        <v>ข้อมูลไม่ถูกต้อง</v>
      </c>
      <c r="W535" s="149" t="str">
        <f t="shared" si="71"/>
        <v>ข้อมูลไม่ถูกต้อง</v>
      </c>
      <c r="X535" s="148" t="str">
        <f t="shared" si="72"/>
        <v>ข้อมูลไม่ถูกต้อง</v>
      </c>
      <c r="Y535" s="38"/>
      <c r="Z535" s="38"/>
      <c r="AA535" s="38"/>
    </row>
    <row r="536" spans="1:27" ht="24" customHeight="1" x14ac:dyDescent="0.45">
      <c r="A536" s="289">
        <v>531</v>
      </c>
      <c r="B536" s="289"/>
      <c r="C536" s="289"/>
      <c r="D536" s="289"/>
      <c r="E536" s="289"/>
      <c r="F536" s="293"/>
      <c r="G536" s="293"/>
      <c r="H536" s="291"/>
      <c r="I536" s="289"/>
      <c r="J536" s="292" t="str">
        <f t="shared" si="73"/>
        <v>รอข้อมูลคอลัมน์ H</v>
      </c>
      <c r="K536" s="291"/>
      <c r="L536" s="291"/>
      <c r="M536" s="291"/>
      <c r="N536" s="196" t="str" cm="1">
        <f t="array" ref="N536">IF(AND(K536:M536=""),"ยังไม่บันทึกข้อมูล",
IF(M536&lt;&gt;"",
IF(M536&gt;=1.3,M536,"เป็นไม้พุ่ม"),
IF(K536+L536&gt;=1.3,K536+L536,"เป็นไม้พุ่ม")))</f>
        <v>ยังไม่บันทึกข้อมูล</v>
      </c>
      <c r="O536" s="149" t="str">
        <f t="shared" si="66"/>
        <v>ข้อมูลไม่ถูกต้อง</v>
      </c>
      <c r="P536" s="149" t="str">
        <f t="shared" si="67"/>
        <v>ข้อมูลไม่ถูกต้อง</v>
      </c>
      <c r="Q536" s="149" t="str">
        <f t="shared" si="68"/>
        <v>ข้อมูลไม่ถูกต้อง</v>
      </c>
      <c r="R536" s="149" t="str">
        <f t="shared" si="69"/>
        <v>ข้อมูลไม่ถูกต้อง</v>
      </c>
      <c r="S536" s="149" t="str">
        <f>IF(ISNUMBER(R536),
IF(H$2=ตัวเลือก!A$30,"ยังไม่บันทึกข้อมูล",R536*0.27),"ข้อมูลไม่ถูกต้อง")</f>
        <v>ข้อมูลไม่ถูกต้อง</v>
      </c>
      <c r="T536" s="149" t="str">
        <f t="shared" si="70"/>
        <v>ข้อมูลไม่ถูกต้อง</v>
      </c>
      <c r="U536" s="149" t="str">
        <f>IF(ISNUMBER(R536),
IF(H$2=ตัวเลือก!A$30,"ยังไม่บันทึกข้อมูล",R536*0.47),"ข้อมูลไม่ถูกต้อง")</f>
        <v>ข้อมูลไม่ถูกต้อง</v>
      </c>
      <c r="V536" s="149" t="str">
        <f>IF(ISNUMBER(S536),
IF(H$2=ตัวเลือก!A$30,"ยังไม่บันทึกข้อมูล",S536*0.47),"ข้อมูลไม่ถูกต้อง")</f>
        <v>ข้อมูลไม่ถูกต้อง</v>
      </c>
      <c r="W536" s="149" t="str">
        <f t="shared" si="71"/>
        <v>ข้อมูลไม่ถูกต้อง</v>
      </c>
      <c r="X536" s="148" t="str">
        <f t="shared" si="72"/>
        <v>ข้อมูลไม่ถูกต้อง</v>
      </c>
      <c r="Y536" s="38"/>
      <c r="Z536" s="38"/>
      <c r="AA536" s="38"/>
    </row>
    <row r="537" spans="1:27" ht="24" customHeight="1" x14ac:dyDescent="0.45">
      <c r="A537" s="289">
        <v>532</v>
      </c>
      <c r="B537" s="289"/>
      <c r="C537" s="289"/>
      <c r="D537" s="289"/>
      <c r="E537" s="289"/>
      <c r="F537" s="293"/>
      <c r="G537" s="293"/>
      <c r="H537" s="291"/>
      <c r="I537" s="289"/>
      <c r="J537" s="292" t="str">
        <f t="shared" si="73"/>
        <v>รอข้อมูลคอลัมน์ H</v>
      </c>
      <c r="K537" s="291"/>
      <c r="L537" s="291"/>
      <c r="M537" s="291"/>
      <c r="N537" s="196" t="str" cm="1">
        <f t="array" ref="N537">IF(AND(K537:M537=""),"ยังไม่บันทึกข้อมูล",
IF(M537&lt;&gt;"",
IF(M537&gt;=1.3,M537,"เป็นไม้พุ่ม"),
IF(K537+L537&gt;=1.3,K537+L537,"เป็นไม้พุ่ม")))</f>
        <v>ยังไม่บันทึกข้อมูล</v>
      </c>
      <c r="O537" s="149" t="str">
        <f t="shared" si="66"/>
        <v>ข้อมูลไม่ถูกต้อง</v>
      </c>
      <c r="P537" s="149" t="str">
        <f t="shared" si="67"/>
        <v>ข้อมูลไม่ถูกต้อง</v>
      </c>
      <c r="Q537" s="149" t="str">
        <f t="shared" si="68"/>
        <v>ข้อมูลไม่ถูกต้อง</v>
      </c>
      <c r="R537" s="149" t="str">
        <f t="shared" si="69"/>
        <v>ข้อมูลไม่ถูกต้อง</v>
      </c>
      <c r="S537" s="149" t="str">
        <f>IF(ISNUMBER(R537),
IF(H$2=ตัวเลือก!A$30,"ยังไม่บันทึกข้อมูล",R537*0.27),"ข้อมูลไม่ถูกต้อง")</f>
        <v>ข้อมูลไม่ถูกต้อง</v>
      </c>
      <c r="T537" s="149" t="str">
        <f t="shared" si="70"/>
        <v>ข้อมูลไม่ถูกต้อง</v>
      </c>
      <c r="U537" s="149" t="str">
        <f>IF(ISNUMBER(R537),
IF(H$2=ตัวเลือก!A$30,"ยังไม่บันทึกข้อมูล",R537*0.47),"ข้อมูลไม่ถูกต้อง")</f>
        <v>ข้อมูลไม่ถูกต้อง</v>
      </c>
      <c r="V537" s="149" t="str">
        <f>IF(ISNUMBER(S537),
IF(H$2=ตัวเลือก!A$30,"ยังไม่บันทึกข้อมูล",S537*0.47),"ข้อมูลไม่ถูกต้อง")</f>
        <v>ข้อมูลไม่ถูกต้อง</v>
      </c>
      <c r="W537" s="149" t="str">
        <f t="shared" si="71"/>
        <v>ข้อมูลไม่ถูกต้อง</v>
      </c>
      <c r="X537" s="148" t="str">
        <f t="shared" si="72"/>
        <v>ข้อมูลไม่ถูกต้อง</v>
      </c>
      <c r="Y537" s="38"/>
      <c r="Z537" s="38"/>
      <c r="AA537" s="38"/>
    </row>
    <row r="538" spans="1:27" ht="24" customHeight="1" x14ac:dyDescent="0.45">
      <c r="A538" s="289">
        <v>533</v>
      </c>
      <c r="B538" s="289"/>
      <c r="C538" s="289"/>
      <c r="D538" s="289"/>
      <c r="E538" s="289"/>
      <c r="F538" s="293"/>
      <c r="G538" s="293"/>
      <c r="H538" s="291"/>
      <c r="I538" s="289"/>
      <c r="J538" s="292" t="str">
        <f t="shared" si="73"/>
        <v>รอข้อมูลคอลัมน์ H</v>
      </c>
      <c r="K538" s="291"/>
      <c r="L538" s="291"/>
      <c r="M538" s="291"/>
      <c r="N538" s="196" t="str" cm="1">
        <f t="array" ref="N538">IF(AND(K538:M538=""),"ยังไม่บันทึกข้อมูล",
IF(M538&lt;&gt;"",
IF(M538&gt;=1.3,M538,"เป็นไม้พุ่ม"),
IF(K538+L538&gt;=1.3,K538+L538,"เป็นไม้พุ่ม")))</f>
        <v>ยังไม่บันทึกข้อมูล</v>
      </c>
      <c r="O538" s="149" t="str">
        <f t="shared" si="66"/>
        <v>ข้อมูลไม่ถูกต้อง</v>
      </c>
      <c r="P538" s="149" t="str">
        <f t="shared" si="67"/>
        <v>ข้อมูลไม่ถูกต้อง</v>
      </c>
      <c r="Q538" s="149" t="str">
        <f t="shared" si="68"/>
        <v>ข้อมูลไม่ถูกต้อง</v>
      </c>
      <c r="R538" s="149" t="str">
        <f t="shared" si="69"/>
        <v>ข้อมูลไม่ถูกต้อง</v>
      </c>
      <c r="S538" s="149" t="str">
        <f>IF(ISNUMBER(R538),
IF(H$2=ตัวเลือก!A$30,"ยังไม่บันทึกข้อมูล",R538*0.27),"ข้อมูลไม่ถูกต้อง")</f>
        <v>ข้อมูลไม่ถูกต้อง</v>
      </c>
      <c r="T538" s="149" t="str">
        <f t="shared" si="70"/>
        <v>ข้อมูลไม่ถูกต้อง</v>
      </c>
      <c r="U538" s="149" t="str">
        <f>IF(ISNUMBER(R538),
IF(H$2=ตัวเลือก!A$30,"ยังไม่บันทึกข้อมูล",R538*0.47),"ข้อมูลไม่ถูกต้อง")</f>
        <v>ข้อมูลไม่ถูกต้อง</v>
      </c>
      <c r="V538" s="149" t="str">
        <f>IF(ISNUMBER(S538),
IF(H$2=ตัวเลือก!A$30,"ยังไม่บันทึกข้อมูล",S538*0.47),"ข้อมูลไม่ถูกต้อง")</f>
        <v>ข้อมูลไม่ถูกต้อง</v>
      </c>
      <c r="W538" s="149" t="str">
        <f t="shared" si="71"/>
        <v>ข้อมูลไม่ถูกต้อง</v>
      </c>
      <c r="X538" s="148" t="str">
        <f t="shared" si="72"/>
        <v>ข้อมูลไม่ถูกต้อง</v>
      </c>
      <c r="Y538" s="38"/>
      <c r="Z538" s="38"/>
      <c r="AA538" s="38"/>
    </row>
    <row r="539" spans="1:27" ht="24" customHeight="1" x14ac:dyDescent="0.45">
      <c r="A539" s="289">
        <v>534</v>
      </c>
      <c r="B539" s="289"/>
      <c r="C539" s="289"/>
      <c r="D539" s="289"/>
      <c r="E539" s="289"/>
      <c r="F539" s="293"/>
      <c r="G539" s="293"/>
      <c r="H539" s="291"/>
      <c r="I539" s="289"/>
      <c r="J539" s="292" t="str">
        <f t="shared" si="73"/>
        <v>รอข้อมูลคอลัมน์ H</v>
      </c>
      <c r="K539" s="291"/>
      <c r="L539" s="291"/>
      <c r="M539" s="291"/>
      <c r="N539" s="196" t="str" cm="1">
        <f t="array" ref="N539">IF(AND(K539:M539=""),"ยังไม่บันทึกข้อมูล",
IF(M539&lt;&gt;"",
IF(M539&gt;=1.3,M539,"เป็นไม้พุ่ม"),
IF(K539+L539&gt;=1.3,K539+L539,"เป็นไม้พุ่ม")))</f>
        <v>ยังไม่บันทึกข้อมูล</v>
      </c>
      <c r="O539" s="149" t="str">
        <f t="shared" si="66"/>
        <v>ข้อมูลไม่ถูกต้อง</v>
      </c>
      <c r="P539" s="149" t="str">
        <f t="shared" si="67"/>
        <v>ข้อมูลไม่ถูกต้อง</v>
      </c>
      <c r="Q539" s="149" t="str">
        <f t="shared" si="68"/>
        <v>ข้อมูลไม่ถูกต้อง</v>
      </c>
      <c r="R539" s="149" t="str">
        <f t="shared" si="69"/>
        <v>ข้อมูลไม่ถูกต้อง</v>
      </c>
      <c r="S539" s="149" t="str">
        <f>IF(ISNUMBER(R539),
IF(H$2=ตัวเลือก!A$30,"ยังไม่บันทึกข้อมูล",R539*0.27),"ข้อมูลไม่ถูกต้อง")</f>
        <v>ข้อมูลไม่ถูกต้อง</v>
      </c>
      <c r="T539" s="149" t="str">
        <f t="shared" si="70"/>
        <v>ข้อมูลไม่ถูกต้อง</v>
      </c>
      <c r="U539" s="149" t="str">
        <f>IF(ISNUMBER(R539),
IF(H$2=ตัวเลือก!A$30,"ยังไม่บันทึกข้อมูล",R539*0.47),"ข้อมูลไม่ถูกต้อง")</f>
        <v>ข้อมูลไม่ถูกต้อง</v>
      </c>
      <c r="V539" s="149" t="str">
        <f>IF(ISNUMBER(S539),
IF(H$2=ตัวเลือก!A$30,"ยังไม่บันทึกข้อมูล",S539*0.47),"ข้อมูลไม่ถูกต้อง")</f>
        <v>ข้อมูลไม่ถูกต้อง</v>
      </c>
      <c r="W539" s="149" t="str">
        <f t="shared" si="71"/>
        <v>ข้อมูลไม่ถูกต้อง</v>
      </c>
      <c r="X539" s="148" t="str">
        <f t="shared" si="72"/>
        <v>ข้อมูลไม่ถูกต้อง</v>
      </c>
      <c r="Y539" s="38"/>
      <c r="Z539" s="38"/>
      <c r="AA539" s="38"/>
    </row>
    <row r="540" spans="1:27" ht="24" customHeight="1" x14ac:dyDescent="0.45">
      <c r="A540" s="289">
        <v>535</v>
      </c>
      <c r="B540" s="289"/>
      <c r="C540" s="289"/>
      <c r="D540" s="289"/>
      <c r="E540" s="289"/>
      <c r="F540" s="293"/>
      <c r="G540" s="293"/>
      <c r="H540" s="291"/>
      <c r="I540" s="289"/>
      <c r="J540" s="292" t="str">
        <f t="shared" si="73"/>
        <v>รอข้อมูลคอลัมน์ H</v>
      </c>
      <c r="K540" s="291"/>
      <c r="L540" s="291"/>
      <c r="M540" s="291"/>
      <c r="N540" s="196" t="str" cm="1">
        <f t="array" ref="N540">IF(AND(K540:M540=""),"ยังไม่บันทึกข้อมูล",
IF(M540&lt;&gt;"",
IF(M540&gt;=1.3,M540,"เป็นไม้พุ่ม"),
IF(K540+L540&gt;=1.3,K540+L540,"เป็นไม้พุ่ม")))</f>
        <v>ยังไม่บันทึกข้อมูล</v>
      </c>
      <c r="O540" s="149" t="str">
        <f t="shared" si="66"/>
        <v>ข้อมูลไม่ถูกต้อง</v>
      </c>
      <c r="P540" s="149" t="str">
        <f t="shared" si="67"/>
        <v>ข้อมูลไม่ถูกต้อง</v>
      </c>
      <c r="Q540" s="149" t="str">
        <f t="shared" si="68"/>
        <v>ข้อมูลไม่ถูกต้อง</v>
      </c>
      <c r="R540" s="149" t="str">
        <f t="shared" si="69"/>
        <v>ข้อมูลไม่ถูกต้อง</v>
      </c>
      <c r="S540" s="149" t="str">
        <f>IF(ISNUMBER(R540),
IF(H$2=ตัวเลือก!A$30,"ยังไม่บันทึกข้อมูล",R540*0.27),"ข้อมูลไม่ถูกต้อง")</f>
        <v>ข้อมูลไม่ถูกต้อง</v>
      </c>
      <c r="T540" s="149" t="str">
        <f t="shared" si="70"/>
        <v>ข้อมูลไม่ถูกต้อง</v>
      </c>
      <c r="U540" s="149" t="str">
        <f>IF(ISNUMBER(R540),
IF(H$2=ตัวเลือก!A$30,"ยังไม่บันทึกข้อมูล",R540*0.47),"ข้อมูลไม่ถูกต้อง")</f>
        <v>ข้อมูลไม่ถูกต้อง</v>
      </c>
      <c r="V540" s="149" t="str">
        <f>IF(ISNUMBER(S540),
IF(H$2=ตัวเลือก!A$30,"ยังไม่บันทึกข้อมูล",S540*0.47),"ข้อมูลไม่ถูกต้อง")</f>
        <v>ข้อมูลไม่ถูกต้อง</v>
      </c>
      <c r="W540" s="149" t="str">
        <f t="shared" si="71"/>
        <v>ข้อมูลไม่ถูกต้อง</v>
      </c>
      <c r="X540" s="148" t="str">
        <f t="shared" si="72"/>
        <v>ข้อมูลไม่ถูกต้อง</v>
      </c>
      <c r="Y540" s="38"/>
      <c r="Z540" s="38"/>
      <c r="AA540" s="38"/>
    </row>
    <row r="541" spans="1:27" ht="24" customHeight="1" x14ac:dyDescent="0.45">
      <c r="A541" s="289">
        <v>536</v>
      </c>
      <c r="B541" s="289"/>
      <c r="C541" s="289"/>
      <c r="D541" s="289"/>
      <c r="E541" s="289"/>
      <c r="F541" s="293"/>
      <c r="G541" s="293"/>
      <c r="H541" s="291"/>
      <c r="I541" s="289"/>
      <c r="J541" s="292" t="str">
        <f t="shared" si="73"/>
        <v>รอข้อมูลคอลัมน์ H</v>
      </c>
      <c r="K541" s="291"/>
      <c r="L541" s="291"/>
      <c r="M541" s="291"/>
      <c r="N541" s="196" t="str" cm="1">
        <f t="array" ref="N541">IF(AND(K541:M541=""),"ยังไม่บันทึกข้อมูล",
IF(M541&lt;&gt;"",
IF(M541&gt;=1.3,M541,"เป็นไม้พุ่ม"),
IF(K541+L541&gt;=1.3,K541+L541,"เป็นไม้พุ่ม")))</f>
        <v>ยังไม่บันทึกข้อมูล</v>
      </c>
      <c r="O541" s="149" t="str">
        <f t="shared" si="66"/>
        <v>ข้อมูลไม่ถูกต้อง</v>
      </c>
      <c r="P541" s="149" t="str">
        <f t="shared" si="67"/>
        <v>ข้อมูลไม่ถูกต้อง</v>
      </c>
      <c r="Q541" s="149" t="str">
        <f t="shared" si="68"/>
        <v>ข้อมูลไม่ถูกต้อง</v>
      </c>
      <c r="R541" s="149" t="str">
        <f t="shared" si="69"/>
        <v>ข้อมูลไม่ถูกต้อง</v>
      </c>
      <c r="S541" s="149" t="str">
        <f>IF(ISNUMBER(R541),
IF(H$2=ตัวเลือก!A$30,"ยังไม่บันทึกข้อมูล",R541*0.27),"ข้อมูลไม่ถูกต้อง")</f>
        <v>ข้อมูลไม่ถูกต้อง</v>
      </c>
      <c r="T541" s="149" t="str">
        <f t="shared" si="70"/>
        <v>ข้อมูลไม่ถูกต้อง</v>
      </c>
      <c r="U541" s="149" t="str">
        <f>IF(ISNUMBER(R541),
IF(H$2=ตัวเลือก!A$30,"ยังไม่บันทึกข้อมูล",R541*0.47),"ข้อมูลไม่ถูกต้อง")</f>
        <v>ข้อมูลไม่ถูกต้อง</v>
      </c>
      <c r="V541" s="149" t="str">
        <f>IF(ISNUMBER(S541),
IF(H$2=ตัวเลือก!A$30,"ยังไม่บันทึกข้อมูล",S541*0.47),"ข้อมูลไม่ถูกต้อง")</f>
        <v>ข้อมูลไม่ถูกต้อง</v>
      </c>
      <c r="W541" s="149" t="str">
        <f t="shared" si="71"/>
        <v>ข้อมูลไม่ถูกต้อง</v>
      </c>
      <c r="X541" s="148" t="str">
        <f t="shared" si="72"/>
        <v>ข้อมูลไม่ถูกต้อง</v>
      </c>
      <c r="Y541" s="38"/>
      <c r="Z541" s="38"/>
      <c r="AA541" s="38"/>
    </row>
    <row r="542" spans="1:27" ht="24" customHeight="1" x14ac:dyDescent="0.45">
      <c r="A542" s="289">
        <v>537</v>
      </c>
      <c r="B542" s="289"/>
      <c r="C542" s="289"/>
      <c r="D542" s="289"/>
      <c r="E542" s="289"/>
      <c r="F542" s="293"/>
      <c r="G542" s="293"/>
      <c r="H542" s="291"/>
      <c r="I542" s="289"/>
      <c r="J542" s="292" t="str">
        <f t="shared" si="73"/>
        <v>รอข้อมูลคอลัมน์ H</v>
      </c>
      <c r="K542" s="291"/>
      <c r="L542" s="291"/>
      <c r="M542" s="291"/>
      <c r="N542" s="196" t="str" cm="1">
        <f t="array" ref="N542">IF(AND(K542:M542=""),"ยังไม่บันทึกข้อมูล",
IF(M542&lt;&gt;"",
IF(M542&gt;=1.3,M542,"เป็นไม้พุ่ม"),
IF(K542+L542&gt;=1.3,K542+L542,"เป็นไม้พุ่ม")))</f>
        <v>ยังไม่บันทึกข้อมูล</v>
      </c>
      <c r="O542" s="149" t="str">
        <f t="shared" si="66"/>
        <v>ข้อมูลไม่ถูกต้อง</v>
      </c>
      <c r="P542" s="149" t="str">
        <f t="shared" si="67"/>
        <v>ข้อมูลไม่ถูกต้อง</v>
      </c>
      <c r="Q542" s="149" t="str">
        <f t="shared" si="68"/>
        <v>ข้อมูลไม่ถูกต้อง</v>
      </c>
      <c r="R542" s="149" t="str">
        <f t="shared" si="69"/>
        <v>ข้อมูลไม่ถูกต้อง</v>
      </c>
      <c r="S542" s="149" t="str">
        <f>IF(ISNUMBER(R542),
IF(H$2=ตัวเลือก!A$30,"ยังไม่บันทึกข้อมูล",R542*0.27),"ข้อมูลไม่ถูกต้อง")</f>
        <v>ข้อมูลไม่ถูกต้อง</v>
      </c>
      <c r="T542" s="149" t="str">
        <f t="shared" si="70"/>
        <v>ข้อมูลไม่ถูกต้อง</v>
      </c>
      <c r="U542" s="149" t="str">
        <f>IF(ISNUMBER(R542),
IF(H$2=ตัวเลือก!A$30,"ยังไม่บันทึกข้อมูล",R542*0.47),"ข้อมูลไม่ถูกต้อง")</f>
        <v>ข้อมูลไม่ถูกต้อง</v>
      </c>
      <c r="V542" s="149" t="str">
        <f>IF(ISNUMBER(S542),
IF(H$2=ตัวเลือก!A$30,"ยังไม่บันทึกข้อมูล",S542*0.47),"ข้อมูลไม่ถูกต้อง")</f>
        <v>ข้อมูลไม่ถูกต้อง</v>
      </c>
      <c r="W542" s="149" t="str">
        <f t="shared" si="71"/>
        <v>ข้อมูลไม่ถูกต้อง</v>
      </c>
      <c r="X542" s="148" t="str">
        <f t="shared" si="72"/>
        <v>ข้อมูลไม่ถูกต้อง</v>
      </c>
      <c r="Y542" s="38"/>
      <c r="Z542" s="38"/>
      <c r="AA542" s="38"/>
    </row>
    <row r="543" spans="1:27" ht="24" customHeight="1" x14ac:dyDescent="0.45">
      <c r="A543" s="289">
        <v>538</v>
      </c>
      <c r="B543" s="289"/>
      <c r="C543" s="289"/>
      <c r="D543" s="289"/>
      <c r="E543" s="289"/>
      <c r="F543" s="293"/>
      <c r="G543" s="293"/>
      <c r="H543" s="291"/>
      <c r="I543" s="289"/>
      <c r="J543" s="292" t="str">
        <f t="shared" si="73"/>
        <v>รอข้อมูลคอลัมน์ H</v>
      </c>
      <c r="K543" s="291"/>
      <c r="L543" s="291"/>
      <c r="M543" s="291"/>
      <c r="N543" s="196" t="str" cm="1">
        <f t="array" ref="N543">IF(AND(K543:M543=""),"ยังไม่บันทึกข้อมูล",
IF(M543&lt;&gt;"",
IF(M543&gt;=1.3,M543,"เป็นไม้พุ่ม"),
IF(K543+L543&gt;=1.3,K543+L543,"เป็นไม้พุ่ม")))</f>
        <v>ยังไม่บันทึกข้อมูล</v>
      </c>
      <c r="O543" s="149" t="str">
        <f t="shared" si="66"/>
        <v>ข้อมูลไม่ถูกต้อง</v>
      </c>
      <c r="P543" s="149" t="str">
        <f t="shared" si="67"/>
        <v>ข้อมูลไม่ถูกต้อง</v>
      </c>
      <c r="Q543" s="149" t="str">
        <f t="shared" si="68"/>
        <v>ข้อมูลไม่ถูกต้อง</v>
      </c>
      <c r="R543" s="149" t="str">
        <f t="shared" si="69"/>
        <v>ข้อมูลไม่ถูกต้อง</v>
      </c>
      <c r="S543" s="149" t="str">
        <f>IF(ISNUMBER(R543),
IF(H$2=ตัวเลือก!A$30,"ยังไม่บันทึกข้อมูล",R543*0.27),"ข้อมูลไม่ถูกต้อง")</f>
        <v>ข้อมูลไม่ถูกต้อง</v>
      </c>
      <c r="T543" s="149" t="str">
        <f t="shared" si="70"/>
        <v>ข้อมูลไม่ถูกต้อง</v>
      </c>
      <c r="U543" s="149" t="str">
        <f>IF(ISNUMBER(R543),
IF(H$2=ตัวเลือก!A$30,"ยังไม่บันทึกข้อมูล",R543*0.47),"ข้อมูลไม่ถูกต้อง")</f>
        <v>ข้อมูลไม่ถูกต้อง</v>
      </c>
      <c r="V543" s="149" t="str">
        <f>IF(ISNUMBER(S543),
IF(H$2=ตัวเลือก!A$30,"ยังไม่บันทึกข้อมูล",S543*0.47),"ข้อมูลไม่ถูกต้อง")</f>
        <v>ข้อมูลไม่ถูกต้อง</v>
      </c>
      <c r="W543" s="149" t="str">
        <f t="shared" si="71"/>
        <v>ข้อมูลไม่ถูกต้อง</v>
      </c>
      <c r="X543" s="148" t="str">
        <f t="shared" si="72"/>
        <v>ข้อมูลไม่ถูกต้อง</v>
      </c>
      <c r="Y543" s="38"/>
      <c r="Z543" s="38"/>
      <c r="AA543" s="38"/>
    </row>
    <row r="544" spans="1:27" ht="24" customHeight="1" x14ac:dyDescent="0.45">
      <c r="A544" s="289">
        <v>539</v>
      </c>
      <c r="B544" s="289"/>
      <c r="C544" s="289"/>
      <c r="D544" s="289"/>
      <c r="E544" s="289"/>
      <c r="F544" s="293"/>
      <c r="G544" s="293"/>
      <c r="H544" s="291"/>
      <c r="I544" s="289"/>
      <c r="J544" s="292" t="str">
        <f t="shared" si="73"/>
        <v>รอข้อมูลคอลัมน์ H</v>
      </c>
      <c r="K544" s="291"/>
      <c r="L544" s="291"/>
      <c r="M544" s="291"/>
      <c r="N544" s="196" t="str" cm="1">
        <f t="array" ref="N544">IF(AND(K544:M544=""),"ยังไม่บันทึกข้อมูล",
IF(M544&lt;&gt;"",
IF(M544&gt;=1.3,M544,"เป็นไม้พุ่ม"),
IF(K544+L544&gt;=1.3,K544+L544,"เป็นไม้พุ่ม")))</f>
        <v>ยังไม่บันทึกข้อมูล</v>
      </c>
      <c r="O544" s="149" t="str">
        <f t="shared" si="66"/>
        <v>ข้อมูลไม่ถูกต้อง</v>
      </c>
      <c r="P544" s="149" t="str">
        <f t="shared" si="67"/>
        <v>ข้อมูลไม่ถูกต้อง</v>
      </c>
      <c r="Q544" s="149" t="str">
        <f t="shared" si="68"/>
        <v>ข้อมูลไม่ถูกต้อง</v>
      </c>
      <c r="R544" s="149" t="str">
        <f t="shared" si="69"/>
        <v>ข้อมูลไม่ถูกต้อง</v>
      </c>
      <c r="S544" s="149" t="str">
        <f>IF(ISNUMBER(R544),
IF(H$2=ตัวเลือก!A$30,"ยังไม่บันทึกข้อมูล",R544*0.27),"ข้อมูลไม่ถูกต้อง")</f>
        <v>ข้อมูลไม่ถูกต้อง</v>
      </c>
      <c r="T544" s="149" t="str">
        <f t="shared" si="70"/>
        <v>ข้อมูลไม่ถูกต้อง</v>
      </c>
      <c r="U544" s="149" t="str">
        <f>IF(ISNUMBER(R544),
IF(H$2=ตัวเลือก!A$30,"ยังไม่บันทึกข้อมูล",R544*0.47),"ข้อมูลไม่ถูกต้อง")</f>
        <v>ข้อมูลไม่ถูกต้อง</v>
      </c>
      <c r="V544" s="149" t="str">
        <f>IF(ISNUMBER(S544),
IF(H$2=ตัวเลือก!A$30,"ยังไม่บันทึกข้อมูล",S544*0.47),"ข้อมูลไม่ถูกต้อง")</f>
        <v>ข้อมูลไม่ถูกต้อง</v>
      </c>
      <c r="W544" s="149" t="str">
        <f t="shared" si="71"/>
        <v>ข้อมูลไม่ถูกต้อง</v>
      </c>
      <c r="X544" s="148" t="str">
        <f t="shared" si="72"/>
        <v>ข้อมูลไม่ถูกต้อง</v>
      </c>
      <c r="Y544" s="38"/>
      <c r="Z544" s="38"/>
      <c r="AA544" s="38"/>
    </row>
    <row r="545" spans="1:27" ht="24" customHeight="1" x14ac:dyDescent="0.45">
      <c r="A545" s="289">
        <v>540</v>
      </c>
      <c r="B545" s="289"/>
      <c r="C545" s="289"/>
      <c r="D545" s="289"/>
      <c r="E545" s="289"/>
      <c r="F545" s="293"/>
      <c r="G545" s="293"/>
      <c r="H545" s="291"/>
      <c r="I545" s="289"/>
      <c r="J545" s="292" t="str">
        <f t="shared" si="73"/>
        <v>รอข้อมูลคอลัมน์ H</v>
      </c>
      <c r="K545" s="291"/>
      <c r="L545" s="291"/>
      <c r="M545" s="291"/>
      <c r="N545" s="196" t="str" cm="1">
        <f t="array" ref="N545">IF(AND(K545:M545=""),"ยังไม่บันทึกข้อมูล",
IF(M545&lt;&gt;"",
IF(M545&gt;=1.3,M545,"เป็นไม้พุ่ม"),
IF(K545+L545&gt;=1.3,K545+L545,"เป็นไม้พุ่ม")))</f>
        <v>ยังไม่บันทึกข้อมูล</v>
      </c>
      <c r="O545" s="149" t="str">
        <f t="shared" si="66"/>
        <v>ข้อมูลไม่ถูกต้อง</v>
      </c>
      <c r="P545" s="149" t="str">
        <f t="shared" si="67"/>
        <v>ข้อมูลไม่ถูกต้อง</v>
      </c>
      <c r="Q545" s="149" t="str">
        <f t="shared" si="68"/>
        <v>ข้อมูลไม่ถูกต้อง</v>
      </c>
      <c r="R545" s="149" t="str">
        <f t="shared" si="69"/>
        <v>ข้อมูลไม่ถูกต้อง</v>
      </c>
      <c r="S545" s="149" t="str">
        <f>IF(ISNUMBER(R545),
IF(H$2=ตัวเลือก!A$30,"ยังไม่บันทึกข้อมูล",R545*0.27),"ข้อมูลไม่ถูกต้อง")</f>
        <v>ข้อมูลไม่ถูกต้อง</v>
      </c>
      <c r="T545" s="149" t="str">
        <f t="shared" si="70"/>
        <v>ข้อมูลไม่ถูกต้อง</v>
      </c>
      <c r="U545" s="149" t="str">
        <f>IF(ISNUMBER(R545),
IF(H$2=ตัวเลือก!A$30,"ยังไม่บันทึกข้อมูล",R545*0.47),"ข้อมูลไม่ถูกต้อง")</f>
        <v>ข้อมูลไม่ถูกต้อง</v>
      </c>
      <c r="V545" s="149" t="str">
        <f>IF(ISNUMBER(S545),
IF(H$2=ตัวเลือก!A$30,"ยังไม่บันทึกข้อมูล",S545*0.47),"ข้อมูลไม่ถูกต้อง")</f>
        <v>ข้อมูลไม่ถูกต้อง</v>
      </c>
      <c r="W545" s="149" t="str">
        <f t="shared" si="71"/>
        <v>ข้อมูลไม่ถูกต้อง</v>
      </c>
      <c r="X545" s="148" t="str">
        <f t="shared" si="72"/>
        <v>ข้อมูลไม่ถูกต้อง</v>
      </c>
      <c r="Y545" s="38"/>
      <c r="Z545" s="38"/>
      <c r="AA545" s="38"/>
    </row>
    <row r="546" spans="1:27" ht="24" customHeight="1" x14ac:dyDescent="0.45">
      <c r="A546" s="289">
        <v>541</v>
      </c>
      <c r="B546" s="289"/>
      <c r="C546" s="289"/>
      <c r="D546" s="289"/>
      <c r="E546" s="289"/>
      <c r="F546" s="293"/>
      <c r="G546" s="293"/>
      <c r="H546" s="291"/>
      <c r="I546" s="289"/>
      <c r="J546" s="292" t="str">
        <f t="shared" si="73"/>
        <v>รอข้อมูลคอลัมน์ H</v>
      </c>
      <c r="K546" s="291"/>
      <c r="L546" s="291"/>
      <c r="M546" s="291"/>
      <c r="N546" s="196" t="str" cm="1">
        <f t="array" ref="N546">IF(AND(K546:M546=""),"ยังไม่บันทึกข้อมูล",
IF(M546&lt;&gt;"",
IF(M546&gt;=1.3,M546,"เป็นไม้พุ่ม"),
IF(K546+L546&gt;=1.3,K546+L546,"เป็นไม้พุ่ม")))</f>
        <v>ยังไม่บันทึกข้อมูล</v>
      </c>
      <c r="O546" s="149" t="str">
        <f t="shared" si="66"/>
        <v>ข้อมูลไม่ถูกต้อง</v>
      </c>
      <c r="P546" s="149" t="str">
        <f t="shared" si="67"/>
        <v>ข้อมูลไม่ถูกต้อง</v>
      </c>
      <c r="Q546" s="149" t="str">
        <f t="shared" si="68"/>
        <v>ข้อมูลไม่ถูกต้อง</v>
      </c>
      <c r="R546" s="149" t="str">
        <f t="shared" si="69"/>
        <v>ข้อมูลไม่ถูกต้อง</v>
      </c>
      <c r="S546" s="149" t="str">
        <f>IF(ISNUMBER(R546),
IF(H$2=ตัวเลือก!A$30,"ยังไม่บันทึกข้อมูล",R546*0.27),"ข้อมูลไม่ถูกต้อง")</f>
        <v>ข้อมูลไม่ถูกต้อง</v>
      </c>
      <c r="T546" s="149" t="str">
        <f t="shared" si="70"/>
        <v>ข้อมูลไม่ถูกต้อง</v>
      </c>
      <c r="U546" s="149" t="str">
        <f>IF(ISNUMBER(R546),
IF(H$2=ตัวเลือก!A$30,"ยังไม่บันทึกข้อมูล",R546*0.47),"ข้อมูลไม่ถูกต้อง")</f>
        <v>ข้อมูลไม่ถูกต้อง</v>
      </c>
      <c r="V546" s="149" t="str">
        <f>IF(ISNUMBER(S546),
IF(H$2=ตัวเลือก!A$30,"ยังไม่บันทึกข้อมูล",S546*0.47),"ข้อมูลไม่ถูกต้อง")</f>
        <v>ข้อมูลไม่ถูกต้อง</v>
      </c>
      <c r="W546" s="149" t="str">
        <f t="shared" si="71"/>
        <v>ข้อมูลไม่ถูกต้อง</v>
      </c>
      <c r="X546" s="148" t="str">
        <f t="shared" si="72"/>
        <v>ข้อมูลไม่ถูกต้อง</v>
      </c>
      <c r="Y546" s="38"/>
      <c r="Z546" s="38"/>
      <c r="AA546" s="38"/>
    </row>
    <row r="547" spans="1:27" ht="24" customHeight="1" x14ac:dyDescent="0.45">
      <c r="A547" s="289">
        <v>542</v>
      </c>
      <c r="B547" s="289"/>
      <c r="C547" s="289"/>
      <c r="D547" s="289"/>
      <c r="E547" s="289"/>
      <c r="F547" s="293"/>
      <c r="G547" s="293"/>
      <c r="H547" s="291"/>
      <c r="I547" s="289"/>
      <c r="J547" s="292" t="str">
        <f t="shared" si="73"/>
        <v>รอข้อมูลคอลัมน์ H</v>
      </c>
      <c r="K547" s="291"/>
      <c r="L547" s="291"/>
      <c r="M547" s="291"/>
      <c r="N547" s="196" t="str" cm="1">
        <f t="array" ref="N547">IF(AND(K547:M547=""),"ยังไม่บันทึกข้อมูล",
IF(M547&lt;&gt;"",
IF(M547&gt;=1.3,M547,"เป็นไม้พุ่ม"),
IF(K547+L547&gt;=1.3,K547+L547,"เป็นไม้พุ่ม")))</f>
        <v>ยังไม่บันทึกข้อมูล</v>
      </c>
      <c r="O547" s="149" t="str">
        <f t="shared" si="66"/>
        <v>ข้อมูลไม่ถูกต้อง</v>
      </c>
      <c r="P547" s="149" t="str">
        <f t="shared" si="67"/>
        <v>ข้อมูลไม่ถูกต้อง</v>
      </c>
      <c r="Q547" s="149" t="str">
        <f t="shared" si="68"/>
        <v>ข้อมูลไม่ถูกต้อง</v>
      </c>
      <c r="R547" s="149" t="str">
        <f t="shared" si="69"/>
        <v>ข้อมูลไม่ถูกต้อง</v>
      </c>
      <c r="S547" s="149" t="str">
        <f>IF(ISNUMBER(R547),
IF(H$2=ตัวเลือก!A$30,"ยังไม่บันทึกข้อมูล",R547*0.27),"ข้อมูลไม่ถูกต้อง")</f>
        <v>ข้อมูลไม่ถูกต้อง</v>
      </c>
      <c r="T547" s="149" t="str">
        <f t="shared" si="70"/>
        <v>ข้อมูลไม่ถูกต้อง</v>
      </c>
      <c r="U547" s="149" t="str">
        <f>IF(ISNUMBER(R547),
IF(H$2=ตัวเลือก!A$30,"ยังไม่บันทึกข้อมูล",R547*0.47),"ข้อมูลไม่ถูกต้อง")</f>
        <v>ข้อมูลไม่ถูกต้อง</v>
      </c>
      <c r="V547" s="149" t="str">
        <f>IF(ISNUMBER(S547),
IF(H$2=ตัวเลือก!A$30,"ยังไม่บันทึกข้อมูล",S547*0.47),"ข้อมูลไม่ถูกต้อง")</f>
        <v>ข้อมูลไม่ถูกต้อง</v>
      </c>
      <c r="W547" s="149" t="str">
        <f t="shared" si="71"/>
        <v>ข้อมูลไม่ถูกต้อง</v>
      </c>
      <c r="X547" s="148" t="str">
        <f t="shared" si="72"/>
        <v>ข้อมูลไม่ถูกต้อง</v>
      </c>
      <c r="Y547" s="38"/>
      <c r="Z547" s="38"/>
      <c r="AA547" s="38"/>
    </row>
    <row r="548" spans="1:27" ht="24" customHeight="1" x14ac:dyDescent="0.45">
      <c r="A548" s="289">
        <v>543</v>
      </c>
      <c r="B548" s="289"/>
      <c r="C548" s="289"/>
      <c r="D548" s="289"/>
      <c r="E548" s="289"/>
      <c r="F548" s="293"/>
      <c r="G548" s="293"/>
      <c r="H548" s="291"/>
      <c r="I548" s="289"/>
      <c r="J548" s="292" t="str">
        <f t="shared" si="73"/>
        <v>รอข้อมูลคอลัมน์ H</v>
      </c>
      <c r="K548" s="291"/>
      <c r="L548" s="291"/>
      <c r="M548" s="291"/>
      <c r="N548" s="196" t="str" cm="1">
        <f t="array" ref="N548">IF(AND(K548:M548=""),"ยังไม่บันทึกข้อมูล",
IF(M548&lt;&gt;"",
IF(M548&gt;=1.3,M548,"เป็นไม้พุ่ม"),
IF(K548+L548&gt;=1.3,K548+L548,"เป็นไม้พุ่ม")))</f>
        <v>ยังไม่บันทึกข้อมูล</v>
      </c>
      <c r="O548" s="149" t="str">
        <f t="shared" si="66"/>
        <v>ข้อมูลไม่ถูกต้อง</v>
      </c>
      <c r="P548" s="149" t="str">
        <f t="shared" si="67"/>
        <v>ข้อมูลไม่ถูกต้อง</v>
      </c>
      <c r="Q548" s="149" t="str">
        <f t="shared" si="68"/>
        <v>ข้อมูลไม่ถูกต้อง</v>
      </c>
      <c r="R548" s="149" t="str">
        <f t="shared" si="69"/>
        <v>ข้อมูลไม่ถูกต้อง</v>
      </c>
      <c r="S548" s="149" t="str">
        <f>IF(ISNUMBER(R548),
IF(H$2=ตัวเลือก!A$30,"ยังไม่บันทึกข้อมูล",R548*0.27),"ข้อมูลไม่ถูกต้อง")</f>
        <v>ข้อมูลไม่ถูกต้อง</v>
      </c>
      <c r="T548" s="149" t="str">
        <f t="shared" si="70"/>
        <v>ข้อมูลไม่ถูกต้อง</v>
      </c>
      <c r="U548" s="149" t="str">
        <f>IF(ISNUMBER(R548),
IF(H$2=ตัวเลือก!A$30,"ยังไม่บันทึกข้อมูล",R548*0.47),"ข้อมูลไม่ถูกต้อง")</f>
        <v>ข้อมูลไม่ถูกต้อง</v>
      </c>
      <c r="V548" s="149" t="str">
        <f>IF(ISNUMBER(S548),
IF(H$2=ตัวเลือก!A$30,"ยังไม่บันทึกข้อมูล",S548*0.47),"ข้อมูลไม่ถูกต้อง")</f>
        <v>ข้อมูลไม่ถูกต้อง</v>
      </c>
      <c r="W548" s="149" t="str">
        <f t="shared" si="71"/>
        <v>ข้อมูลไม่ถูกต้อง</v>
      </c>
      <c r="X548" s="148" t="str">
        <f t="shared" si="72"/>
        <v>ข้อมูลไม่ถูกต้อง</v>
      </c>
      <c r="Y548" s="38"/>
      <c r="Z548" s="38"/>
      <c r="AA548" s="38"/>
    </row>
    <row r="549" spans="1:27" ht="24" customHeight="1" x14ac:dyDescent="0.45">
      <c r="A549" s="289">
        <v>544</v>
      </c>
      <c r="B549" s="289"/>
      <c r="C549" s="289"/>
      <c r="D549" s="289"/>
      <c r="E549" s="289"/>
      <c r="F549" s="293"/>
      <c r="G549" s="293"/>
      <c r="H549" s="291"/>
      <c r="I549" s="289"/>
      <c r="J549" s="292" t="str">
        <f t="shared" si="73"/>
        <v>รอข้อมูลคอลัมน์ H</v>
      </c>
      <c r="K549" s="291"/>
      <c r="L549" s="291"/>
      <c r="M549" s="291"/>
      <c r="N549" s="196" t="str" cm="1">
        <f t="array" ref="N549">IF(AND(K549:M549=""),"ยังไม่บันทึกข้อมูล",
IF(M549&lt;&gt;"",
IF(M549&gt;=1.3,M549,"เป็นไม้พุ่ม"),
IF(K549+L549&gt;=1.3,K549+L549,"เป็นไม้พุ่ม")))</f>
        <v>ยังไม่บันทึกข้อมูล</v>
      </c>
      <c r="O549" s="149" t="str">
        <f t="shared" si="66"/>
        <v>ข้อมูลไม่ถูกต้อง</v>
      </c>
      <c r="P549" s="149" t="str">
        <f t="shared" si="67"/>
        <v>ข้อมูลไม่ถูกต้อง</v>
      </c>
      <c r="Q549" s="149" t="str">
        <f t="shared" si="68"/>
        <v>ข้อมูลไม่ถูกต้อง</v>
      </c>
      <c r="R549" s="149" t="str">
        <f t="shared" si="69"/>
        <v>ข้อมูลไม่ถูกต้อง</v>
      </c>
      <c r="S549" s="149" t="str">
        <f>IF(ISNUMBER(R549),
IF(H$2=ตัวเลือก!A$30,"ยังไม่บันทึกข้อมูล",R549*0.27),"ข้อมูลไม่ถูกต้อง")</f>
        <v>ข้อมูลไม่ถูกต้อง</v>
      </c>
      <c r="T549" s="149" t="str">
        <f t="shared" si="70"/>
        <v>ข้อมูลไม่ถูกต้อง</v>
      </c>
      <c r="U549" s="149" t="str">
        <f>IF(ISNUMBER(R549),
IF(H$2=ตัวเลือก!A$30,"ยังไม่บันทึกข้อมูล",R549*0.47),"ข้อมูลไม่ถูกต้อง")</f>
        <v>ข้อมูลไม่ถูกต้อง</v>
      </c>
      <c r="V549" s="149" t="str">
        <f>IF(ISNUMBER(S549),
IF(H$2=ตัวเลือก!A$30,"ยังไม่บันทึกข้อมูล",S549*0.47),"ข้อมูลไม่ถูกต้อง")</f>
        <v>ข้อมูลไม่ถูกต้อง</v>
      </c>
      <c r="W549" s="149" t="str">
        <f t="shared" si="71"/>
        <v>ข้อมูลไม่ถูกต้อง</v>
      </c>
      <c r="X549" s="148" t="str">
        <f t="shared" si="72"/>
        <v>ข้อมูลไม่ถูกต้อง</v>
      </c>
      <c r="Y549" s="38"/>
      <c r="Z549" s="38"/>
      <c r="AA549" s="38"/>
    </row>
    <row r="550" spans="1:27" ht="24" customHeight="1" x14ac:dyDescent="0.45">
      <c r="A550" s="289">
        <v>545</v>
      </c>
      <c r="B550" s="289"/>
      <c r="C550" s="289"/>
      <c r="D550" s="289"/>
      <c r="E550" s="289"/>
      <c r="F550" s="293"/>
      <c r="G550" s="293"/>
      <c r="H550" s="291"/>
      <c r="I550" s="289"/>
      <c r="J550" s="292" t="str">
        <f t="shared" si="73"/>
        <v>รอข้อมูลคอลัมน์ H</v>
      </c>
      <c r="K550" s="291"/>
      <c r="L550" s="291"/>
      <c r="M550" s="291"/>
      <c r="N550" s="196" t="str" cm="1">
        <f t="array" ref="N550">IF(AND(K550:M550=""),"ยังไม่บันทึกข้อมูล",
IF(M550&lt;&gt;"",
IF(M550&gt;=1.3,M550,"เป็นไม้พุ่ม"),
IF(K550+L550&gt;=1.3,K550+L550,"เป็นไม้พุ่ม")))</f>
        <v>ยังไม่บันทึกข้อมูล</v>
      </c>
      <c r="O550" s="149" t="str">
        <f t="shared" si="66"/>
        <v>ข้อมูลไม่ถูกต้อง</v>
      </c>
      <c r="P550" s="149" t="str">
        <f t="shared" si="67"/>
        <v>ข้อมูลไม่ถูกต้อง</v>
      </c>
      <c r="Q550" s="149" t="str">
        <f t="shared" si="68"/>
        <v>ข้อมูลไม่ถูกต้อง</v>
      </c>
      <c r="R550" s="149" t="str">
        <f t="shared" si="69"/>
        <v>ข้อมูลไม่ถูกต้อง</v>
      </c>
      <c r="S550" s="149" t="str">
        <f>IF(ISNUMBER(R550),
IF(H$2=ตัวเลือก!A$30,"ยังไม่บันทึกข้อมูล",R550*0.27),"ข้อมูลไม่ถูกต้อง")</f>
        <v>ข้อมูลไม่ถูกต้อง</v>
      </c>
      <c r="T550" s="149" t="str">
        <f t="shared" si="70"/>
        <v>ข้อมูลไม่ถูกต้อง</v>
      </c>
      <c r="U550" s="149" t="str">
        <f>IF(ISNUMBER(R550),
IF(H$2=ตัวเลือก!A$30,"ยังไม่บันทึกข้อมูล",R550*0.47),"ข้อมูลไม่ถูกต้อง")</f>
        <v>ข้อมูลไม่ถูกต้อง</v>
      </c>
      <c r="V550" s="149" t="str">
        <f>IF(ISNUMBER(S550),
IF(H$2=ตัวเลือก!A$30,"ยังไม่บันทึกข้อมูล",S550*0.47),"ข้อมูลไม่ถูกต้อง")</f>
        <v>ข้อมูลไม่ถูกต้อง</v>
      </c>
      <c r="W550" s="149" t="str">
        <f t="shared" si="71"/>
        <v>ข้อมูลไม่ถูกต้อง</v>
      </c>
      <c r="X550" s="148" t="str">
        <f t="shared" si="72"/>
        <v>ข้อมูลไม่ถูกต้อง</v>
      </c>
      <c r="Y550" s="38"/>
      <c r="Z550" s="38"/>
      <c r="AA550" s="38"/>
    </row>
    <row r="551" spans="1:27" ht="24" customHeight="1" x14ac:dyDescent="0.45">
      <c r="A551" s="289">
        <v>546</v>
      </c>
      <c r="B551" s="289"/>
      <c r="C551" s="289"/>
      <c r="D551" s="289"/>
      <c r="E551" s="289"/>
      <c r="F551" s="293"/>
      <c r="G551" s="293"/>
      <c r="H551" s="291"/>
      <c r="I551" s="289"/>
      <c r="J551" s="292" t="str">
        <f t="shared" si="73"/>
        <v>รอข้อมูลคอลัมน์ H</v>
      </c>
      <c r="K551" s="291"/>
      <c r="L551" s="291"/>
      <c r="M551" s="291"/>
      <c r="N551" s="196" t="str" cm="1">
        <f t="array" ref="N551">IF(AND(K551:M551=""),"ยังไม่บันทึกข้อมูล",
IF(M551&lt;&gt;"",
IF(M551&gt;=1.3,M551,"เป็นไม้พุ่ม"),
IF(K551+L551&gt;=1.3,K551+L551,"เป็นไม้พุ่ม")))</f>
        <v>ยังไม่บันทึกข้อมูล</v>
      </c>
      <c r="O551" s="149" t="str">
        <f t="shared" si="66"/>
        <v>ข้อมูลไม่ถูกต้อง</v>
      </c>
      <c r="P551" s="149" t="str">
        <f t="shared" si="67"/>
        <v>ข้อมูลไม่ถูกต้อง</v>
      </c>
      <c r="Q551" s="149" t="str">
        <f t="shared" si="68"/>
        <v>ข้อมูลไม่ถูกต้อง</v>
      </c>
      <c r="R551" s="149" t="str">
        <f t="shared" si="69"/>
        <v>ข้อมูลไม่ถูกต้อง</v>
      </c>
      <c r="S551" s="149" t="str">
        <f>IF(ISNUMBER(R551),
IF(H$2=ตัวเลือก!A$30,"ยังไม่บันทึกข้อมูล",R551*0.27),"ข้อมูลไม่ถูกต้อง")</f>
        <v>ข้อมูลไม่ถูกต้อง</v>
      </c>
      <c r="T551" s="149" t="str">
        <f t="shared" si="70"/>
        <v>ข้อมูลไม่ถูกต้อง</v>
      </c>
      <c r="U551" s="149" t="str">
        <f>IF(ISNUMBER(R551),
IF(H$2=ตัวเลือก!A$30,"ยังไม่บันทึกข้อมูล",R551*0.47),"ข้อมูลไม่ถูกต้อง")</f>
        <v>ข้อมูลไม่ถูกต้อง</v>
      </c>
      <c r="V551" s="149" t="str">
        <f>IF(ISNUMBER(S551),
IF(H$2=ตัวเลือก!A$30,"ยังไม่บันทึกข้อมูล",S551*0.47),"ข้อมูลไม่ถูกต้อง")</f>
        <v>ข้อมูลไม่ถูกต้อง</v>
      </c>
      <c r="W551" s="149" t="str">
        <f t="shared" si="71"/>
        <v>ข้อมูลไม่ถูกต้อง</v>
      </c>
      <c r="X551" s="148" t="str">
        <f t="shared" si="72"/>
        <v>ข้อมูลไม่ถูกต้อง</v>
      </c>
      <c r="Y551" s="38"/>
      <c r="Z551" s="38"/>
      <c r="AA551" s="38"/>
    </row>
    <row r="552" spans="1:27" ht="24" customHeight="1" x14ac:dyDescent="0.45">
      <c r="A552" s="289">
        <v>547</v>
      </c>
      <c r="B552" s="289"/>
      <c r="C552" s="289"/>
      <c r="D552" s="289"/>
      <c r="E552" s="289"/>
      <c r="F552" s="293"/>
      <c r="G552" s="293"/>
      <c r="H552" s="291"/>
      <c r="I552" s="289"/>
      <c r="J552" s="292" t="str">
        <f t="shared" si="73"/>
        <v>รอข้อมูลคอลัมน์ H</v>
      </c>
      <c r="K552" s="291"/>
      <c r="L552" s="291"/>
      <c r="M552" s="291"/>
      <c r="N552" s="196" t="str" cm="1">
        <f t="array" ref="N552">IF(AND(K552:M552=""),"ยังไม่บันทึกข้อมูล",
IF(M552&lt;&gt;"",
IF(M552&gt;=1.3,M552,"เป็นไม้พุ่ม"),
IF(K552+L552&gt;=1.3,K552+L552,"เป็นไม้พุ่ม")))</f>
        <v>ยังไม่บันทึกข้อมูล</v>
      </c>
      <c r="O552" s="149" t="str">
        <f t="shared" si="66"/>
        <v>ข้อมูลไม่ถูกต้อง</v>
      </c>
      <c r="P552" s="149" t="str">
        <f t="shared" si="67"/>
        <v>ข้อมูลไม่ถูกต้อง</v>
      </c>
      <c r="Q552" s="149" t="str">
        <f t="shared" si="68"/>
        <v>ข้อมูลไม่ถูกต้อง</v>
      </c>
      <c r="R552" s="149" t="str">
        <f t="shared" si="69"/>
        <v>ข้อมูลไม่ถูกต้อง</v>
      </c>
      <c r="S552" s="149" t="str">
        <f>IF(ISNUMBER(R552),
IF(H$2=ตัวเลือก!A$30,"ยังไม่บันทึกข้อมูล",R552*0.27),"ข้อมูลไม่ถูกต้อง")</f>
        <v>ข้อมูลไม่ถูกต้อง</v>
      </c>
      <c r="T552" s="149" t="str">
        <f t="shared" si="70"/>
        <v>ข้อมูลไม่ถูกต้อง</v>
      </c>
      <c r="U552" s="149" t="str">
        <f>IF(ISNUMBER(R552),
IF(H$2=ตัวเลือก!A$30,"ยังไม่บันทึกข้อมูล",R552*0.47),"ข้อมูลไม่ถูกต้อง")</f>
        <v>ข้อมูลไม่ถูกต้อง</v>
      </c>
      <c r="V552" s="149" t="str">
        <f>IF(ISNUMBER(S552),
IF(H$2=ตัวเลือก!A$30,"ยังไม่บันทึกข้อมูล",S552*0.47),"ข้อมูลไม่ถูกต้อง")</f>
        <v>ข้อมูลไม่ถูกต้อง</v>
      </c>
      <c r="W552" s="149" t="str">
        <f t="shared" si="71"/>
        <v>ข้อมูลไม่ถูกต้อง</v>
      </c>
      <c r="X552" s="148" t="str">
        <f t="shared" si="72"/>
        <v>ข้อมูลไม่ถูกต้อง</v>
      </c>
      <c r="Y552" s="38"/>
      <c r="Z552" s="38"/>
      <c r="AA552" s="38"/>
    </row>
    <row r="553" spans="1:27" ht="24" customHeight="1" x14ac:dyDescent="0.45">
      <c r="A553" s="289">
        <v>548</v>
      </c>
      <c r="B553" s="289"/>
      <c r="C553" s="289"/>
      <c r="D553" s="289"/>
      <c r="E553" s="289"/>
      <c r="F553" s="293"/>
      <c r="G553" s="293"/>
      <c r="H553" s="291"/>
      <c r="I553" s="289"/>
      <c r="J553" s="292" t="str">
        <f t="shared" si="73"/>
        <v>รอข้อมูลคอลัมน์ H</v>
      </c>
      <c r="K553" s="291"/>
      <c r="L553" s="291"/>
      <c r="M553" s="291"/>
      <c r="N553" s="196" t="str" cm="1">
        <f t="array" ref="N553">IF(AND(K553:M553=""),"ยังไม่บันทึกข้อมูล",
IF(M553&lt;&gt;"",
IF(M553&gt;=1.3,M553,"เป็นไม้พุ่ม"),
IF(K553+L553&gt;=1.3,K553+L553,"เป็นไม้พุ่ม")))</f>
        <v>ยังไม่บันทึกข้อมูล</v>
      </c>
      <c r="O553" s="149" t="str">
        <f t="shared" si="66"/>
        <v>ข้อมูลไม่ถูกต้อง</v>
      </c>
      <c r="P553" s="149" t="str">
        <f t="shared" si="67"/>
        <v>ข้อมูลไม่ถูกต้อง</v>
      </c>
      <c r="Q553" s="149" t="str">
        <f t="shared" si="68"/>
        <v>ข้อมูลไม่ถูกต้อง</v>
      </c>
      <c r="R553" s="149" t="str">
        <f t="shared" si="69"/>
        <v>ข้อมูลไม่ถูกต้อง</v>
      </c>
      <c r="S553" s="149" t="str">
        <f>IF(ISNUMBER(R553),
IF(H$2=ตัวเลือก!A$30,"ยังไม่บันทึกข้อมูล",R553*0.27),"ข้อมูลไม่ถูกต้อง")</f>
        <v>ข้อมูลไม่ถูกต้อง</v>
      </c>
      <c r="T553" s="149" t="str">
        <f t="shared" si="70"/>
        <v>ข้อมูลไม่ถูกต้อง</v>
      </c>
      <c r="U553" s="149" t="str">
        <f>IF(ISNUMBER(R553),
IF(H$2=ตัวเลือก!A$30,"ยังไม่บันทึกข้อมูล",R553*0.47),"ข้อมูลไม่ถูกต้อง")</f>
        <v>ข้อมูลไม่ถูกต้อง</v>
      </c>
      <c r="V553" s="149" t="str">
        <f>IF(ISNUMBER(S553),
IF(H$2=ตัวเลือก!A$30,"ยังไม่บันทึกข้อมูล",S553*0.47),"ข้อมูลไม่ถูกต้อง")</f>
        <v>ข้อมูลไม่ถูกต้อง</v>
      </c>
      <c r="W553" s="149" t="str">
        <f t="shared" si="71"/>
        <v>ข้อมูลไม่ถูกต้อง</v>
      </c>
      <c r="X553" s="148" t="str">
        <f t="shared" si="72"/>
        <v>ข้อมูลไม่ถูกต้อง</v>
      </c>
      <c r="Y553" s="38"/>
      <c r="Z553" s="38"/>
      <c r="AA553" s="38"/>
    </row>
    <row r="554" spans="1:27" ht="24" customHeight="1" x14ac:dyDescent="0.45">
      <c r="A554" s="289">
        <v>549</v>
      </c>
      <c r="B554" s="289"/>
      <c r="C554" s="289"/>
      <c r="D554" s="289"/>
      <c r="E554" s="289"/>
      <c r="F554" s="293"/>
      <c r="G554" s="293"/>
      <c r="H554" s="291"/>
      <c r="I554" s="289"/>
      <c r="J554" s="292" t="str">
        <f t="shared" si="73"/>
        <v>รอข้อมูลคอลัมน์ H</v>
      </c>
      <c r="K554" s="291"/>
      <c r="L554" s="291"/>
      <c r="M554" s="291"/>
      <c r="N554" s="196" t="str" cm="1">
        <f t="array" ref="N554">IF(AND(K554:M554=""),"ยังไม่บันทึกข้อมูล",
IF(M554&lt;&gt;"",
IF(M554&gt;=1.3,M554,"เป็นไม้พุ่ม"),
IF(K554+L554&gt;=1.3,K554+L554,"เป็นไม้พุ่ม")))</f>
        <v>ยังไม่บันทึกข้อมูล</v>
      </c>
      <c r="O554" s="149" t="str">
        <f t="shared" si="66"/>
        <v>ข้อมูลไม่ถูกต้อง</v>
      </c>
      <c r="P554" s="149" t="str">
        <f t="shared" si="67"/>
        <v>ข้อมูลไม่ถูกต้อง</v>
      </c>
      <c r="Q554" s="149" t="str">
        <f t="shared" si="68"/>
        <v>ข้อมูลไม่ถูกต้อง</v>
      </c>
      <c r="R554" s="149" t="str">
        <f t="shared" si="69"/>
        <v>ข้อมูลไม่ถูกต้อง</v>
      </c>
      <c r="S554" s="149" t="str">
        <f>IF(ISNUMBER(R554),
IF(H$2=ตัวเลือก!A$30,"ยังไม่บันทึกข้อมูล",R554*0.27),"ข้อมูลไม่ถูกต้อง")</f>
        <v>ข้อมูลไม่ถูกต้อง</v>
      </c>
      <c r="T554" s="149" t="str">
        <f t="shared" si="70"/>
        <v>ข้อมูลไม่ถูกต้อง</v>
      </c>
      <c r="U554" s="149" t="str">
        <f>IF(ISNUMBER(R554),
IF(H$2=ตัวเลือก!A$30,"ยังไม่บันทึกข้อมูล",R554*0.47),"ข้อมูลไม่ถูกต้อง")</f>
        <v>ข้อมูลไม่ถูกต้อง</v>
      </c>
      <c r="V554" s="149" t="str">
        <f>IF(ISNUMBER(S554),
IF(H$2=ตัวเลือก!A$30,"ยังไม่บันทึกข้อมูล",S554*0.47),"ข้อมูลไม่ถูกต้อง")</f>
        <v>ข้อมูลไม่ถูกต้อง</v>
      </c>
      <c r="W554" s="149" t="str">
        <f t="shared" si="71"/>
        <v>ข้อมูลไม่ถูกต้อง</v>
      </c>
      <c r="X554" s="148" t="str">
        <f t="shared" si="72"/>
        <v>ข้อมูลไม่ถูกต้อง</v>
      </c>
      <c r="Y554" s="38"/>
      <c r="Z554" s="38"/>
      <c r="AA554" s="38"/>
    </row>
    <row r="555" spans="1:27" ht="24" customHeight="1" x14ac:dyDescent="0.45">
      <c r="A555" s="289">
        <v>550</v>
      </c>
      <c r="B555" s="289"/>
      <c r="C555" s="289"/>
      <c r="D555" s="289"/>
      <c r="E555" s="289"/>
      <c r="F555" s="293"/>
      <c r="G555" s="293"/>
      <c r="H555" s="291"/>
      <c r="I555" s="289"/>
      <c r="J555" s="292" t="str">
        <f t="shared" si="73"/>
        <v>รอข้อมูลคอลัมน์ H</v>
      </c>
      <c r="K555" s="291"/>
      <c r="L555" s="291"/>
      <c r="M555" s="291"/>
      <c r="N555" s="196" t="str" cm="1">
        <f t="array" ref="N555">IF(AND(K555:M555=""),"ยังไม่บันทึกข้อมูล",
IF(M555&lt;&gt;"",
IF(M555&gt;=1.3,M555,"เป็นไม้พุ่ม"),
IF(K555+L555&gt;=1.3,K555+L555,"เป็นไม้พุ่ม")))</f>
        <v>ยังไม่บันทึกข้อมูล</v>
      </c>
      <c r="O555" s="149" t="str">
        <f t="shared" si="66"/>
        <v>ข้อมูลไม่ถูกต้อง</v>
      </c>
      <c r="P555" s="149" t="str">
        <f t="shared" si="67"/>
        <v>ข้อมูลไม่ถูกต้อง</v>
      </c>
      <c r="Q555" s="149" t="str">
        <f t="shared" si="68"/>
        <v>ข้อมูลไม่ถูกต้อง</v>
      </c>
      <c r="R555" s="149" t="str">
        <f t="shared" si="69"/>
        <v>ข้อมูลไม่ถูกต้อง</v>
      </c>
      <c r="S555" s="149" t="str">
        <f>IF(ISNUMBER(R555),
IF(H$2=ตัวเลือก!A$30,"ยังไม่บันทึกข้อมูล",R555*0.27),"ข้อมูลไม่ถูกต้อง")</f>
        <v>ข้อมูลไม่ถูกต้อง</v>
      </c>
      <c r="T555" s="149" t="str">
        <f t="shared" si="70"/>
        <v>ข้อมูลไม่ถูกต้อง</v>
      </c>
      <c r="U555" s="149" t="str">
        <f>IF(ISNUMBER(R555),
IF(H$2=ตัวเลือก!A$30,"ยังไม่บันทึกข้อมูล",R555*0.47),"ข้อมูลไม่ถูกต้อง")</f>
        <v>ข้อมูลไม่ถูกต้อง</v>
      </c>
      <c r="V555" s="149" t="str">
        <f>IF(ISNUMBER(S555),
IF(H$2=ตัวเลือก!A$30,"ยังไม่บันทึกข้อมูล",S555*0.47),"ข้อมูลไม่ถูกต้อง")</f>
        <v>ข้อมูลไม่ถูกต้อง</v>
      </c>
      <c r="W555" s="149" t="str">
        <f t="shared" si="71"/>
        <v>ข้อมูลไม่ถูกต้อง</v>
      </c>
      <c r="X555" s="148" t="str">
        <f t="shared" si="72"/>
        <v>ข้อมูลไม่ถูกต้อง</v>
      </c>
      <c r="Y555" s="38"/>
      <c r="Z555" s="38"/>
      <c r="AA555" s="38"/>
    </row>
    <row r="556" spans="1:27" ht="24" customHeight="1" x14ac:dyDescent="0.45">
      <c r="A556" s="289">
        <v>551</v>
      </c>
      <c r="B556" s="289"/>
      <c r="C556" s="289"/>
      <c r="D556" s="289"/>
      <c r="E556" s="289"/>
      <c r="F556" s="293"/>
      <c r="G556" s="293"/>
      <c r="H556" s="291"/>
      <c r="I556" s="289"/>
      <c r="J556" s="292" t="str">
        <f t="shared" si="73"/>
        <v>รอข้อมูลคอลัมน์ H</v>
      </c>
      <c r="K556" s="291"/>
      <c r="L556" s="291"/>
      <c r="M556" s="291"/>
      <c r="N556" s="196" t="str" cm="1">
        <f t="array" ref="N556">IF(AND(K556:M556=""),"ยังไม่บันทึกข้อมูล",
IF(M556&lt;&gt;"",
IF(M556&gt;=1.3,M556,"เป็นไม้พุ่ม"),
IF(K556+L556&gt;=1.3,K556+L556,"เป็นไม้พุ่ม")))</f>
        <v>ยังไม่บันทึกข้อมูล</v>
      </c>
      <c r="O556" s="149" t="str">
        <f t="shared" si="66"/>
        <v>ข้อมูลไม่ถูกต้อง</v>
      </c>
      <c r="P556" s="149" t="str">
        <f t="shared" si="67"/>
        <v>ข้อมูลไม่ถูกต้อง</v>
      </c>
      <c r="Q556" s="149" t="str">
        <f t="shared" si="68"/>
        <v>ข้อมูลไม่ถูกต้อง</v>
      </c>
      <c r="R556" s="149" t="str">
        <f t="shared" si="69"/>
        <v>ข้อมูลไม่ถูกต้อง</v>
      </c>
      <c r="S556" s="149" t="str">
        <f>IF(ISNUMBER(R556),
IF(H$2=ตัวเลือก!A$30,"ยังไม่บันทึกข้อมูล",R556*0.27),"ข้อมูลไม่ถูกต้อง")</f>
        <v>ข้อมูลไม่ถูกต้อง</v>
      </c>
      <c r="T556" s="149" t="str">
        <f t="shared" si="70"/>
        <v>ข้อมูลไม่ถูกต้อง</v>
      </c>
      <c r="U556" s="149" t="str">
        <f>IF(ISNUMBER(R556),
IF(H$2=ตัวเลือก!A$30,"ยังไม่บันทึกข้อมูล",R556*0.47),"ข้อมูลไม่ถูกต้อง")</f>
        <v>ข้อมูลไม่ถูกต้อง</v>
      </c>
      <c r="V556" s="149" t="str">
        <f>IF(ISNUMBER(S556),
IF(H$2=ตัวเลือก!A$30,"ยังไม่บันทึกข้อมูล",S556*0.47),"ข้อมูลไม่ถูกต้อง")</f>
        <v>ข้อมูลไม่ถูกต้อง</v>
      </c>
      <c r="W556" s="149" t="str">
        <f t="shared" si="71"/>
        <v>ข้อมูลไม่ถูกต้อง</v>
      </c>
      <c r="X556" s="148" t="str">
        <f t="shared" si="72"/>
        <v>ข้อมูลไม่ถูกต้อง</v>
      </c>
      <c r="Y556" s="38"/>
      <c r="Z556" s="38"/>
      <c r="AA556" s="38"/>
    </row>
    <row r="557" spans="1:27" ht="24" customHeight="1" x14ac:dyDescent="0.45">
      <c r="A557" s="289">
        <v>552</v>
      </c>
      <c r="B557" s="289"/>
      <c r="C557" s="289"/>
      <c r="D557" s="289"/>
      <c r="E557" s="289"/>
      <c r="F557" s="293"/>
      <c r="G557" s="293"/>
      <c r="H557" s="291"/>
      <c r="I557" s="289"/>
      <c r="J557" s="292" t="str">
        <f t="shared" si="73"/>
        <v>รอข้อมูลคอลัมน์ H</v>
      </c>
      <c r="K557" s="291"/>
      <c r="L557" s="291"/>
      <c r="M557" s="291"/>
      <c r="N557" s="196" t="str" cm="1">
        <f t="array" ref="N557">IF(AND(K557:M557=""),"ยังไม่บันทึกข้อมูล",
IF(M557&lt;&gt;"",
IF(M557&gt;=1.3,M557,"เป็นไม้พุ่ม"),
IF(K557+L557&gt;=1.3,K557+L557,"เป็นไม้พุ่ม")))</f>
        <v>ยังไม่บันทึกข้อมูล</v>
      </c>
      <c r="O557" s="149" t="str">
        <f t="shared" si="66"/>
        <v>ข้อมูลไม่ถูกต้อง</v>
      </c>
      <c r="P557" s="149" t="str">
        <f t="shared" si="67"/>
        <v>ข้อมูลไม่ถูกต้อง</v>
      </c>
      <c r="Q557" s="149" t="str">
        <f t="shared" si="68"/>
        <v>ข้อมูลไม่ถูกต้อง</v>
      </c>
      <c r="R557" s="149" t="str">
        <f t="shared" si="69"/>
        <v>ข้อมูลไม่ถูกต้อง</v>
      </c>
      <c r="S557" s="149" t="str">
        <f>IF(ISNUMBER(R557),
IF(H$2=ตัวเลือก!A$30,"ยังไม่บันทึกข้อมูล",R557*0.27),"ข้อมูลไม่ถูกต้อง")</f>
        <v>ข้อมูลไม่ถูกต้อง</v>
      </c>
      <c r="T557" s="149" t="str">
        <f t="shared" si="70"/>
        <v>ข้อมูลไม่ถูกต้อง</v>
      </c>
      <c r="U557" s="149" t="str">
        <f>IF(ISNUMBER(R557),
IF(H$2=ตัวเลือก!A$30,"ยังไม่บันทึกข้อมูล",R557*0.47),"ข้อมูลไม่ถูกต้อง")</f>
        <v>ข้อมูลไม่ถูกต้อง</v>
      </c>
      <c r="V557" s="149" t="str">
        <f>IF(ISNUMBER(S557),
IF(H$2=ตัวเลือก!A$30,"ยังไม่บันทึกข้อมูล",S557*0.47),"ข้อมูลไม่ถูกต้อง")</f>
        <v>ข้อมูลไม่ถูกต้อง</v>
      </c>
      <c r="W557" s="149" t="str">
        <f t="shared" si="71"/>
        <v>ข้อมูลไม่ถูกต้อง</v>
      </c>
      <c r="X557" s="148" t="str">
        <f t="shared" si="72"/>
        <v>ข้อมูลไม่ถูกต้อง</v>
      </c>
      <c r="Y557" s="38"/>
      <c r="Z557" s="38"/>
      <c r="AA557" s="38"/>
    </row>
    <row r="558" spans="1:27" ht="24" customHeight="1" x14ac:dyDescent="0.45">
      <c r="A558" s="289">
        <v>553</v>
      </c>
      <c r="B558" s="289"/>
      <c r="C558" s="289"/>
      <c r="D558" s="289"/>
      <c r="E558" s="289"/>
      <c r="F558" s="293"/>
      <c r="G558" s="293"/>
      <c r="H558" s="291"/>
      <c r="I558" s="289"/>
      <c r="J558" s="292" t="str">
        <f t="shared" si="73"/>
        <v>รอข้อมูลคอลัมน์ H</v>
      </c>
      <c r="K558" s="291"/>
      <c r="L558" s="291"/>
      <c r="M558" s="291"/>
      <c r="N558" s="196" t="str" cm="1">
        <f t="array" ref="N558">IF(AND(K558:M558=""),"ยังไม่บันทึกข้อมูล",
IF(M558&lt;&gt;"",
IF(M558&gt;=1.3,M558,"เป็นไม้พุ่ม"),
IF(K558+L558&gt;=1.3,K558+L558,"เป็นไม้พุ่ม")))</f>
        <v>ยังไม่บันทึกข้อมูล</v>
      </c>
      <c r="O558" s="149" t="str">
        <f t="shared" si="66"/>
        <v>ข้อมูลไม่ถูกต้อง</v>
      </c>
      <c r="P558" s="149" t="str">
        <f t="shared" si="67"/>
        <v>ข้อมูลไม่ถูกต้อง</v>
      </c>
      <c r="Q558" s="149" t="str">
        <f t="shared" si="68"/>
        <v>ข้อมูลไม่ถูกต้อง</v>
      </c>
      <c r="R558" s="149" t="str">
        <f t="shared" si="69"/>
        <v>ข้อมูลไม่ถูกต้อง</v>
      </c>
      <c r="S558" s="149" t="str">
        <f>IF(ISNUMBER(R558),
IF(H$2=ตัวเลือก!A$30,"ยังไม่บันทึกข้อมูล",R558*0.27),"ข้อมูลไม่ถูกต้อง")</f>
        <v>ข้อมูลไม่ถูกต้อง</v>
      </c>
      <c r="T558" s="149" t="str">
        <f t="shared" si="70"/>
        <v>ข้อมูลไม่ถูกต้อง</v>
      </c>
      <c r="U558" s="149" t="str">
        <f>IF(ISNUMBER(R558),
IF(H$2=ตัวเลือก!A$30,"ยังไม่บันทึกข้อมูล",R558*0.47),"ข้อมูลไม่ถูกต้อง")</f>
        <v>ข้อมูลไม่ถูกต้อง</v>
      </c>
      <c r="V558" s="149" t="str">
        <f>IF(ISNUMBER(S558),
IF(H$2=ตัวเลือก!A$30,"ยังไม่บันทึกข้อมูล",S558*0.47),"ข้อมูลไม่ถูกต้อง")</f>
        <v>ข้อมูลไม่ถูกต้อง</v>
      </c>
      <c r="W558" s="149" t="str">
        <f t="shared" si="71"/>
        <v>ข้อมูลไม่ถูกต้อง</v>
      </c>
      <c r="X558" s="148" t="str">
        <f t="shared" si="72"/>
        <v>ข้อมูลไม่ถูกต้อง</v>
      </c>
      <c r="Y558" s="38"/>
      <c r="Z558" s="38"/>
      <c r="AA558" s="38"/>
    </row>
    <row r="559" spans="1:27" ht="24" customHeight="1" x14ac:dyDescent="0.45">
      <c r="A559" s="289">
        <v>554</v>
      </c>
      <c r="B559" s="289"/>
      <c r="C559" s="289"/>
      <c r="D559" s="289"/>
      <c r="E559" s="289"/>
      <c r="F559" s="293"/>
      <c r="G559" s="293"/>
      <c r="H559" s="291"/>
      <c r="I559" s="289"/>
      <c r="J559" s="292" t="str">
        <f t="shared" si="73"/>
        <v>รอข้อมูลคอลัมน์ H</v>
      </c>
      <c r="K559" s="291"/>
      <c r="L559" s="291"/>
      <c r="M559" s="291"/>
      <c r="N559" s="196" t="str" cm="1">
        <f t="array" ref="N559">IF(AND(K559:M559=""),"ยังไม่บันทึกข้อมูล",
IF(M559&lt;&gt;"",
IF(M559&gt;=1.3,M559,"เป็นไม้พุ่ม"),
IF(K559+L559&gt;=1.3,K559+L559,"เป็นไม้พุ่ม")))</f>
        <v>ยังไม่บันทึกข้อมูล</v>
      </c>
      <c r="O559" s="149" t="str">
        <f t="shared" si="66"/>
        <v>ข้อมูลไม่ถูกต้อง</v>
      </c>
      <c r="P559" s="149" t="str">
        <f t="shared" si="67"/>
        <v>ข้อมูลไม่ถูกต้อง</v>
      </c>
      <c r="Q559" s="149" t="str">
        <f t="shared" si="68"/>
        <v>ข้อมูลไม่ถูกต้อง</v>
      </c>
      <c r="R559" s="149" t="str">
        <f t="shared" si="69"/>
        <v>ข้อมูลไม่ถูกต้อง</v>
      </c>
      <c r="S559" s="149" t="str">
        <f>IF(ISNUMBER(R559),
IF(H$2=ตัวเลือก!A$30,"ยังไม่บันทึกข้อมูล",R559*0.27),"ข้อมูลไม่ถูกต้อง")</f>
        <v>ข้อมูลไม่ถูกต้อง</v>
      </c>
      <c r="T559" s="149" t="str">
        <f t="shared" si="70"/>
        <v>ข้อมูลไม่ถูกต้อง</v>
      </c>
      <c r="U559" s="149" t="str">
        <f>IF(ISNUMBER(R559),
IF(H$2=ตัวเลือก!A$30,"ยังไม่บันทึกข้อมูล",R559*0.47),"ข้อมูลไม่ถูกต้อง")</f>
        <v>ข้อมูลไม่ถูกต้อง</v>
      </c>
      <c r="V559" s="149" t="str">
        <f>IF(ISNUMBER(S559),
IF(H$2=ตัวเลือก!A$30,"ยังไม่บันทึกข้อมูล",S559*0.47),"ข้อมูลไม่ถูกต้อง")</f>
        <v>ข้อมูลไม่ถูกต้อง</v>
      </c>
      <c r="W559" s="149" t="str">
        <f t="shared" si="71"/>
        <v>ข้อมูลไม่ถูกต้อง</v>
      </c>
      <c r="X559" s="148" t="str">
        <f t="shared" si="72"/>
        <v>ข้อมูลไม่ถูกต้อง</v>
      </c>
      <c r="Y559" s="38"/>
      <c r="Z559" s="38"/>
      <c r="AA559" s="38"/>
    </row>
    <row r="560" spans="1:27" ht="24" customHeight="1" x14ac:dyDescent="0.45">
      <c r="A560" s="289">
        <v>555</v>
      </c>
      <c r="B560" s="289"/>
      <c r="C560" s="289"/>
      <c r="D560" s="289"/>
      <c r="E560" s="289"/>
      <c r="F560" s="293"/>
      <c r="G560" s="293"/>
      <c r="H560" s="291"/>
      <c r="I560" s="289"/>
      <c r="J560" s="292" t="str">
        <f t="shared" si="73"/>
        <v>รอข้อมูลคอลัมน์ H</v>
      </c>
      <c r="K560" s="291"/>
      <c r="L560" s="291"/>
      <c r="M560" s="291"/>
      <c r="N560" s="196" t="str" cm="1">
        <f t="array" ref="N560">IF(AND(K560:M560=""),"ยังไม่บันทึกข้อมูล",
IF(M560&lt;&gt;"",
IF(M560&gt;=1.3,M560,"เป็นไม้พุ่ม"),
IF(K560+L560&gt;=1.3,K560+L560,"เป็นไม้พุ่ม")))</f>
        <v>ยังไม่บันทึกข้อมูล</v>
      </c>
      <c r="O560" s="149" t="str">
        <f t="shared" si="66"/>
        <v>ข้อมูลไม่ถูกต้อง</v>
      </c>
      <c r="P560" s="149" t="str">
        <f t="shared" si="67"/>
        <v>ข้อมูลไม่ถูกต้อง</v>
      </c>
      <c r="Q560" s="149" t="str">
        <f t="shared" si="68"/>
        <v>ข้อมูลไม่ถูกต้อง</v>
      </c>
      <c r="R560" s="149" t="str">
        <f t="shared" si="69"/>
        <v>ข้อมูลไม่ถูกต้อง</v>
      </c>
      <c r="S560" s="149" t="str">
        <f>IF(ISNUMBER(R560),
IF(H$2=ตัวเลือก!A$30,"ยังไม่บันทึกข้อมูล",R560*0.27),"ข้อมูลไม่ถูกต้อง")</f>
        <v>ข้อมูลไม่ถูกต้อง</v>
      </c>
      <c r="T560" s="149" t="str">
        <f t="shared" si="70"/>
        <v>ข้อมูลไม่ถูกต้อง</v>
      </c>
      <c r="U560" s="149" t="str">
        <f>IF(ISNUMBER(R560),
IF(H$2=ตัวเลือก!A$30,"ยังไม่บันทึกข้อมูล",R560*0.47),"ข้อมูลไม่ถูกต้อง")</f>
        <v>ข้อมูลไม่ถูกต้อง</v>
      </c>
      <c r="V560" s="149" t="str">
        <f>IF(ISNUMBER(S560),
IF(H$2=ตัวเลือก!A$30,"ยังไม่บันทึกข้อมูล",S560*0.47),"ข้อมูลไม่ถูกต้อง")</f>
        <v>ข้อมูลไม่ถูกต้อง</v>
      </c>
      <c r="W560" s="149" t="str">
        <f t="shared" si="71"/>
        <v>ข้อมูลไม่ถูกต้อง</v>
      </c>
      <c r="X560" s="148" t="str">
        <f t="shared" si="72"/>
        <v>ข้อมูลไม่ถูกต้อง</v>
      </c>
      <c r="Y560" s="38"/>
      <c r="Z560" s="38"/>
      <c r="AA560" s="38"/>
    </row>
    <row r="561" spans="1:27" ht="24" customHeight="1" x14ac:dyDescent="0.45">
      <c r="A561" s="289">
        <v>556</v>
      </c>
      <c r="B561" s="289"/>
      <c r="C561" s="289"/>
      <c r="D561" s="289"/>
      <c r="E561" s="289"/>
      <c r="F561" s="293"/>
      <c r="G561" s="293"/>
      <c r="H561" s="291"/>
      <c r="I561" s="289"/>
      <c r="J561" s="292" t="str">
        <f t="shared" si="73"/>
        <v>รอข้อมูลคอลัมน์ H</v>
      </c>
      <c r="K561" s="291"/>
      <c r="L561" s="291"/>
      <c r="M561" s="291"/>
      <c r="N561" s="196" t="str" cm="1">
        <f t="array" ref="N561">IF(AND(K561:M561=""),"ยังไม่บันทึกข้อมูล",
IF(M561&lt;&gt;"",
IF(M561&gt;=1.3,M561,"เป็นไม้พุ่ม"),
IF(K561+L561&gt;=1.3,K561+L561,"เป็นไม้พุ่ม")))</f>
        <v>ยังไม่บันทึกข้อมูล</v>
      </c>
      <c r="O561" s="149" t="str">
        <f t="shared" si="66"/>
        <v>ข้อมูลไม่ถูกต้อง</v>
      </c>
      <c r="P561" s="149" t="str">
        <f t="shared" si="67"/>
        <v>ข้อมูลไม่ถูกต้อง</v>
      </c>
      <c r="Q561" s="149" t="str">
        <f t="shared" si="68"/>
        <v>ข้อมูลไม่ถูกต้อง</v>
      </c>
      <c r="R561" s="149" t="str">
        <f t="shared" si="69"/>
        <v>ข้อมูลไม่ถูกต้อง</v>
      </c>
      <c r="S561" s="149" t="str">
        <f>IF(ISNUMBER(R561),
IF(H$2=ตัวเลือก!A$30,"ยังไม่บันทึกข้อมูล",R561*0.27),"ข้อมูลไม่ถูกต้อง")</f>
        <v>ข้อมูลไม่ถูกต้อง</v>
      </c>
      <c r="T561" s="149" t="str">
        <f t="shared" si="70"/>
        <v>ข้อมูลไม่ถูกต้อง</v>
      </c>
      <c r="U561" s="149" t="str">
        <f>IF(ISNUMBER(R561),
IF(H$2=ตัวเลือก!A$30,"ยังไม่บันทึกข้อมูล",R561*0.47),"ข้อมูลไม่ถูกต้อง")</f>
        <v>ข้อมูลไม่ถูกต้อง</v>
      </c>
      <c r="V561" s="149" t="str">
        <f>IF(ISNUMBER(S561),
IF(H$2=ตัวเลือก!A$30,"ยังไม่บันทึกข้อมูล",S561*0.47),"ข้อมูลไม่ถูกต้อง")</f>
        <v>ข้อมูลไม่ถูกต้อง</v>
      </c>
      <c r="W561" s="149" t="str">
        <f t="shared" si="71"/>
        <v>ข้อมูลไม่ถูกต้อง</v>
      </c>
      <c r="X561" s="148" t="str">
        <f t="shared" si="72"/>
        <v>ข้อมูลไม่ถูกต้อง</v>
      </c>
      <c r="Y561" s="38"/>
      <c r="Z561" s="38"/>
      <c r="AA561" s="38"/>
    </row>
    <row r="562" spans="1:27" ht="24" customHeight="1" x14ac:dyDescent="0.45">
      <c r="A562" s="289">
        <v>557</v>
      </c>
      <c r="B562" s="289"/>
      <c r="C562" s="289"/>
      <c r="D562" s="289"/>
      <c r="E562" s="289"/>
      <c r="F562" s="293"/>
      <c r="G562" s="293"/>
      <c r="H562" s="291"/>
      <c r="I562" s="289"/>
      <c r="J562" s="292" t="str">
        <f t="shared" si="73"/>
        <v>รอข้อมูลคอลัมน์ H</v>
      </c>
      <c r="K562" s="291"/>
      <c r="L562" s="291"/>
      <c r="M562" s="291"/>
      <c r="N562" s="196" t="str" cm="1">
        <f t="array" ref="N562">IF(AND(K562:M562=""),"ยังไม่บันทึกข้อมูล",
IF(M562&lt;&gt;"",
IF(M562&gt;=1.3,M562,"เป็นไม้พุ่ม"),
IF(K562+L562&gt;=1.3,K562+L562,"เป็นไม้พุ่ม")))</f>
        <v>ยังไม่บันทึกข้อมูล</v>
      </c>
      <c r="O562" s="149" t="str">
        <f t="shared" si="66"/>
        <v>ข้อมูลไม่ถูกต้อง</v>
      </c>
      <c r="P562" s="149" t="str">
        <f t="shared" si="67"/>
        <v>ข้อมูลไม่ถูกต้อง</v>
      </c>
      <c r="Q562" s="149" t="str">
        <f t="shared" si="68"/>
        <v>ข้อมูลไม่ถูกต้อง</v>
      </c>
      <c r="R562" s="149" t="str">
        <f t="shared" si="69"/>
        <v>ข้อมูลไม่ถูกต้อง</v>
      </c>
      <c r="S562" s="149" t="str">
        <f>IF(ISNUMBER(R562),
IF(H$2=ตัวเลือก!A$30,"ยังไม่บันทึกข้อมูล",R562*0.27),"ข้อมูลไม่ถูกต้อง")</f>
        <v>ข้อมูลไม่ถูกต้อง</v>
      </c>
      <c r="T562" s="149" t="str">
        <f t="shared" si="70"/>
        <v>ข้อมูลไม่ถูกต้อง</v>
      </c>
      <c r="U562" s="149" t="str">
        <f>IF(ISNUMBER(R562),
IF(H$2=ตัวเลือก!A$30,"ยังไม่บันทึกข้อมูล",R562*0.47),"ข้อมูลไม่ถูกต้อง")</f>
        <v>ข้อมูลไม่ถูกต้อง</v>
      </c>
      <c r="V562" s="149" t="str">
        <f>IF(ISNUMBER(S562),
IF(H$2=ตัวเลือก!A$30,"ยังไม่บันทึกข้อมูล",S562*0.47),"ข้อมูลไม่ถูกต้อง")</f>
        <v>ข้อมูลไม่ถูกต้อง</v>
      </c>
      <c r="W562" s="149" t="str">
        <f t="shared" si="71"/>
        <v>ข้อมูลไม่ถูกต้อง</v>
      </c>
      <c r="X562" s="148" t="str">
        <f t="shared" si="72"/>
        <v>ข้อมูลไม่ถูกต้อง</v>
      </c>
      <c r="Y562" s="38"/>
      <c r="Z562" s="38"/>
      <c r="AA562" s="38"/>
    </row>
    <row r="563" spans="1:27" ht="24" customHeight="1" x14ac:dyDescent="0.45">
      <c r="A563" s="289">
        <v>558</v>
      </c>
      <c r="B563" s="289"/>
      <c r="C563" s="289"/>
      <c r="D563" s="289"/>
      <c r="E563" s="289"/>
      <c r="F563" s="293"/>
      <c r="G563" s="293"/>
      <c r="H563" s="291"/>
      <c r="I563" s="289"/>
      <c r="J563" s="292" t="str">
        <f t="shared" si="73"/>
        <v>รอข้อมูลคอลัมน์ H</v>
      </c>
      <c r="K563" s="291"/>
      <c r="L563" s="291"/>
      <c r="M563" s="291"/>
      <c r="N563" s="196" t="str" cm="1">
        <f t="array" ref="N563">IF(AND(K563:M563=""),"ยังไม่บันทึกข้อมูล",
IF(M563&lt;&gt;"",
IF(M563&gt;=1.3,M563,"เป็นไม้พุ่ม"),
IF(K563+L563&gt;=1.3,K563+L563,"เป็นไม้พุ่ม")))</f>
        <v>ยังไม่บันทึกข้อมูล</v>
      </c>
      <c r="O563" s="149" t="str">
        <f t="shared" si="66"/>
        <v>ข้อมูลไม่ถูกต้อง</v>
      </c>
      <c r="P563" s="149" t="str">
        <f t="shared" si="67"/>
        <v>ข้อมูลไม่ถูกต้อง</v>
      </c>
      <c r="Q563" s="149" t="str">
        <f t="shared" si="68"/>
        <v>ข้อมูลไม่ถูกต้อง</v>
      </c>
      <c r="R563" s="149" t="str">
        <f t="shared" si="69"/>
        <v>ข้อมูลไม่ถูกต้อง</v>
      </c>
      <c r="S563" s="149" t="str">
        <f>IF(ISNUMBER(R563),
IF(H$2=ตัวเลือก!A$30,"ยังไม่บันทึกข้อมูล",R563*0.27),"ข้อมูลไม่ถูกต้อง")</f>
        <v>ข้อมูลไม่ถูกต้อง</v>
      </c>
      <c r="T563" s="149" t="str">
        <f t="shared" si="70"/>
        <v>ข้อมูลไม่ถูกต้อง</v>
      </c>
      <c r="U563" s="149" t="str">
        <f>IF(ISNUMBER(R563),
IF(H$2=ตัวเลือก!A$30,"ยังไม่บันทึกข้อมูล",R563*0.47),"ข้อมูลไม่ถูกต้อง")</f>
        <v>ข้อมูลไม่ถูกต้อง</v>
      </c>
      <c r="V563" s="149" t="str">
        <f>IF(ISNUMBER(S563),
IF(H$2=ตัวเลือก!A$30,"ยังไม่บันทึกข้อมูล",S563*0.47),"ข้อมูลไม่ถูกต้อง")</f>
        <v>ข้อมูลไม่ถูกต้อง</v>
      </c>
      <c r="W563" s="149" t="str">
        <f t="shared" si="71"/>
        <v>ข้อมูลไม่ถูกต้อง</v>
      </c>
      <c r="X563" s="148" t="str">
        <f t="shared" si="72"/>
        <v>ข้อมูลไม่ถูกต้อง</v>
      </c>
      <c r="Y563" s="38"/>
      <c r="Z563" s="38"/>
      <c r="AA563" s="38"/>
    </row>
    <row r="564" spans="1:27" ht="24" customHeight="1" x14ac:dyDescent="0.45">
      <c r="A564" s="289">
        <v>559</v>
      </c>
      <c r="B564" s="289"/>
      <c r="C564" s="289"/>
      <c r="D564" s="289"/>
      <c r="E564" s="289"/>
      <c r="F564" s="293"/>
      <c r="G564" s="293"/>
      <c r="H564" s="291"/>
      <c r="I564" s="289"/>
      <c r="J564" s="292" t="str">
        <f t="shared" si="73"/>
        <v>รอข้อมูลคอลัมน์ H</v>
      </c>
      <c r="K564" s="291"/>
      <c r="L564" s="291"/>
      <c r="M564" s="291"/>
      <c r="N564" s="196" t="str" cm="1">
        <f t="array" ref="N564">IF(AND(K564:M564=""),"ยังไม่บันทึกข้อมูล",
IF(M564&lt;&gt;"",
IF(M564&gt;=1.3,M564,"เป็นไม้พุ่ม"),
IF(K564+L564&gt;=1.3,K564+L564,"เป็นไม้พุ่ม")))</f>
        <v>ยังไม่บันทึกข้อมูล</v>
      </c>
      <c r="O564" s="149" t="str">
        <f t="shared" si="66"/>
        <v>ข้อมูลไม่ถูกต้อง</v>
      </c>
      <c r="P564" s="149" t="str">
        <f t="shared" si="67"/>
        <v>ข้อมูลไม่ถูกต้อง</v>
      </c>
      <c r="Q564" s="149" t="str">
        <f t="shared" si="68"/>
        <v>ข้อมูลไม่ถูกต้อง</v>
      </c>
      <c r="R564" s="149" t="str">
        <f t="shared" si="69"/>
        <v>ข้อมูลไม่ถูกต้อง</v>
      </c>
      <c r="S564" s="149" t="str">
        <f>IF(ISNUMBER(R564),
IF(H$2=ตัวเลือก!A$30,"ยังไม่บันทึกข้อมูล",R564*0.27),"ข้อมูลไม่ถูกต้อง")</f>
        <v>ข้อมูลไม่ถูกต้อง</v>
      </c>
      <c r="T564" s="149" t="str">
        <f t="shared" si="70"/>
        <v>ข้อมูลไม่ถูกต้อง</v>
      </c>
      <c r="U564" s="149" t="str">
        <f>IF(ISNUMBER(R564),
IF(H$2=ตัวเลือก!A$30,"ยังไม่บันทึกข้อมูล",R564*0.47),"ข้อมูลไม่ถูกต้อง")</f>
        <v>ข้อมูลไม่ถูกต้อง</v>
      </c>
      <c r="V564" s="149" t="str">
        <f>IF(ISNUMBER(S564),
IF(H$2=ตัวเลือก!A$30,"ยังไม่บันทึกข้อมูล",S564*0.47),"ข้อมูลไม่ถูกต้อง")</f>
        <v>ข้อมูลไม่ถูกต้อง</v>
      </c>
      <c r="W564" s="149" t="str">
        <f t="shared" si="71"/>
        <v>ข้อมูลไม่ถูกต้อง</v>
      </c>
      <c r="X564" s="148" t="str">
        <f t="shared" si="72"/>
        <v>ข้อมูลไม่ถูกต้อง</v>
      </c>
      <c r="Y564" s="38"/>
      <c r="Z564" s="38"/>
      <c r="AA564" s="38"/>
    </row>
    <row r="565" spans="1:27" ht="24" customHeight="1" x14ac:dyDescent="0.45">
      <c r="A565" s="289">
        <v>560</v>
      </c>
      <c r="B565" s="289"/>
      <c r="C565" s="289"/>
      <c r="D565" s="289"/>
      <c r="E565" s="289"/>
      <c r="F565" s="293"/>
      <c r="G565" s="293"/>
      <c r="H565" s="291"/>
      <c r="I565" s="289"/>
      <c r="J565" s="292" t="str">
        <f t="shared" si="73"/>
        <v>รอข้อมูลคอลัมน์ H</v>
      </c>
      <c r="K565" s="291"/>
      <c r="L565" s="291"/>
      <c r="M565" s="291"/>
      <c r="N565" s="196" t="str" cm="1">
        <f t="array" ref="N565">IF(AND(K565:M565=""),"ยังไม่บันทึกข้อมูล",
IF(M565&lt;&gt;"",
IF(M565&gt;=1.3,M565,"เป็นไม้พุ่ม"),
IF(K565+L565&gt;=1.3,K565+L565,"เป็นไม้พุ่ม")))</f>
        <v>ยังไม่บันทึกข้อมูล</v>
      </c>
      <c r="O565" s="149" t="str">
        <f t="shared" si="66"/>
        <v>ข้อมูลไม่ถูกต้อง</v>
      </c>
      <c r="P565" s="149" t="str">
        <f t="shared" si="67"/>
        <v>ข้อมูลไม่ถูกต้อง</v>
      </c>
      <c r="Q565" s="149" t="str">
        <f t="shared" si="68"/>
        <v>ข้อมูลไม่ถูกต้อง</v>
      </c>
      <c r="R565" s="149" t="str">
        <f t="shared" si="69"/>
        <v>ข้อมูลไม่ถูกต้อง</v>
      </c>
      <c r="S565" s="149" t="str">
        <f>IF(ISNUMBER(R565),
IF(H$2=ตัวเลือก!A$30,"ยังไม่บันทึกข้อมูล",R565*0.27),"ข้อมูลไม่ถูกต้อง")</f>
        <v>ข้อมูลไม่ถูกต้อง</v>
      </c>
      <c r="T565" s="149" t="str">
        <f t="shared" si="70"/>
        <v>ข้อมูลไม่ถูกต้อง</v>
      </c>
      <c r="U565" s="149" t="str">
        <f>IF(ISNUMBER(R565),
IF(H$2=ตัวเลือก!A$30,"ยังไม่บันทึกข้อมูล",R565*0.47),"ข้อมูลไม่ถูกต้อง")</f>
        <v>ข้อมูลไม่ถูกต้อง</v>
      </c>
      <c r="V565" s="149" t="str">
        <f>IF(ISNUMBER(S565),
IF(H$2=ตัวเลือก!A$30,"ยังไม่บันทึกข้อมูล",S565*0.47),"ข้อมูลไม่ถูกต้อง")</f>
        <v>ข้อมูลไม่ถูกต้อง</v>
      </c>
      <c r="W565" s="149" t="str">
        <f t="shared" si="71"/>
        <v>ข้อมูลไม่ถูกต้อง</v>
      </c>
      <c r="X565" s="148" t="str">
        <f t="shared" si="72"/>
        <v>ข้อมูลไม่ถูกต้อง</v>
      </c>
      <c r="Y565" s="38"/>
      <c r="Z565" s="38"/>
      <c r="AA565" s="38"/>
    </row>
    <row r="566" spans="1:27" ht="24" customHeight="1" x14ac:dyDescent="0.45">
      <c r="A566" s="289">
        <v>561</v>
      </c>
      <c r="B566" s="289"/>
      <c r="C566" s="289"/>
      <c r="D566" s="289"/>
      <c r="E566" s="289"/>
      <c r="F566" s="293"/>
      <c r="G566" s="293"/>
      <c r="H566" s="291"/>
      <c r="I566" s="289"/>
      <c r="J566" s="292" t="str">
        <f t="shared" si="73"/>
        <v>รอข้อมูลคอลัมน์ H</v>
      </c>
      <c r="K566" s="291"/>
      <c r="L566" s="291"/>
      <c r="M566" s="291"/>
      <c r="N566" s="196" t="str" cm="1">
        <f t="array" ref="N566">IF(AND(K566:M566=""),"ยังไม่บันทึกข้อมูล",
IF(M566&lt;&gt;"",
IF(M566&gt;=1.3,M566,"เป็นไม้พุ่ม"),
IF(K566+L566&gt;=1.3,K566+L566,"เป็นไม้พุ่ม")))</f>
        <v>ยังไม่บันทึกข้อมูล</v>
      </c>
      <c r="O566" s="149" t="str">
        <f t="shared" si="66"/>
        <v>ข้อมูลไม่ถูกต้อง</v>
      </c>
      <c r="P566" s="149" t="str">
        <f t="shared" si="67"/>
        <v>ข้อมูลไม่ถูกต้อง</v>
      </c>
      <c r="Q566" s="149" t="str">
        <f t="shared" si="68"/>
        <v>ข้อมูลไม่ถูกต้อง</v>
      </c>
      <c r="R566" s="149" t="str">
        <f t="shared" si="69"/>
        <v>ข้อมูลไม่ถูกต้อง</v>
      </c>
      <c r="S566" s="149" t="str">
        <f>IF(ISNUMBER(R566),
IF(H$2=ตัวเลือก!A$30,"ยังไม่บันทึกข้อมูล",R566*0.27),"ข้อมูลไม่ถูกต้อง")</f>
        <v>ข้อมูลไม่ถูกต้อง</v>
      </c>
      <c r="T566" s="149" t="str">
        <f t="shared" si="70"/>
        <v>ข้อมูลไม่ถูกต้อง</v>
      </c>
      <c r="U566" s="149" t="str">
        <f>IF(ISNUMBER(R566),
IF(H$2=ตัวเลือก!A$30,"ยังไม่บันทึกข้อมูล",R566*0.47),"ข้อมูลไม่ถูกต้อง")</f>
        <v>ข้อมูลไม่ถูกต้อง</v>
      </c>
      <c r="V566" s="149" t="str">
        <f>IF(ISNUMBER(S566),
IF(H$2=ตัวเลือก!A$30,"ยังไม่บันทึกข้อมูล",S566*0.47),"ข้อมูลไม่ถูกต้อง")</f>
        <v>ข้อมูลไม่ถูกต้อง</v>
      </c>
      <c r="W566" s="149" t="str">
        <f t="shared" si="71"/>
        <v>ข้อมูลไม่ถูกต้อง</v>
      </c>
      <c r="X566" s="148" t="str">
        <f t="shared" si="72"/>
        <v>ข้อมูลไม่ถูกต้อง</v>
      </c>
      <c r="Y566" s="38"/>
      <c r="Z566" s="38"/>
      <c r="AA566" s="38"/>
    </row>
    <row r="567" spans="1:27" ht="24" customHeight="1" x14ac:dyDescent="0.45">
      <c r="A567" s="289">
        <v>562</v>
      </c>
      <c r="B567" s="289"/>
      <c r="C567" s="289"/>
      <c r="D567" s="289"/>
      <c r="E567" s="289"/>
      <c r="F567" s="293"/>
      <c r="G567" s="293"/>
      <c r="H567" s="291"/>
      <c r="I567" s="289"/>
      <c r="J567" s="292" t="str">
        <f t="shared" si="73"/>
        <v>รอข้อมูลคอลัมน์ H</v>
      </c>
      <c r="K567" s="291"/>
      <c r="L567" s="291"/>
      <c r="M567" s="291"/>
      <c r="N567" s="196" t="str" cm="1">
        <f t="array" ref="N567">IF(AND(K567:M567=""),"ยังไม่บันทึกข้อมูล",
IF(M567&lt;&gt;"",
IF(M567&gt;=1.3,M567,"เป็นไม้พุ่ม"),
IF(K567+L567&gt;=1.3,K567+L567,"เป็นไม้พุ่ม")))</f>
        <v>ยังไม่บันทึกข้อมูล</v>
      </c>
      <c r="O567" s="149" t="str">
        <f t="shared" si="66"/>
        <v>ข้อมูลไม่ถูกต้อง</v>
      </c>
      <c r="P567" s="149" t="str">
        <f t="shared" si="67"/>
        <v>ข้อมูลไม่ถูกต้อง</v>
      </c>
      <c r="Q567" s="149" t="str">
        <f t="shared" si="68"/>
        <v>ข้อมูลไม่ถูกต้อง</v>
      </c>
      <c r="R567" s="149" t="str">
        <f t="shared" si="69"/>
        <v>ข้อมูลไม่ถูกต้อง</v>
      </c>
      <c r="S567" s="149" t="str">
        <f>IF(ISNUMBER(R567),
IF(H$2=ตัวเลือก!A$30,"ยังไม่บันทึกข้อมูล",R567*0.27),"ข้อมูลไม่ถูกต้อง")</f>
        <v>ข้อมูลไม่ถูกต้อง</v>
      </c>
      <c r="T567" s="149" t="str">
        <f t="shared" si="70"/>
        <v>ข้อมูลไม่ถูกต้อง</v>
      </c>
      <c r="U567" s="149" t="str">
        <f>IF(ISNUMBER(R567),
IF(H$2=ตัวเลือก!A$30,"ยังไม่บันทึกข้อมูล",R567*0.47),"ข้อมูลไม่ถูกต้อง")</f>
        <v>ข้อมูลไม่ถูกต้อง</v>
      </c>
      <c r="V567" s="149" t="str">
        <f>IF(ISNUMBER(S567),
IF(H$2=ตัวเลือก!A$30,"ยังไม่บันทึกข้อมูล",S567*0.47),"ข้อมูลไม่ถูกต้อง")</f>
        <v>ข้อมูลไม่ถูกต้อง</v>
      </c>
      <c r="W567" s="149" t="str">
        <f t="shared" si="71"/>
        <v>ข้อมูลไม่ถูกต้อง</v>
      </c>
      <c r="X567" s="148" t="str">
        <f t="shared" si="72"/>
        <v>ข้อมูลไม่ถูกต้อง</v>
      </c>
      <c r="Y567" s="38"/>
      <c r="Z567" s="38"/>
      <c r="AA567" s="38"/>
    </row>
    <row r="568" spans="1:27" ht="24" customHeight="1" x14ac:dyDescent="0.45">
      <c r="A568" s="289">
        <v>563</v>
      </c>
      <c r="B568" s="289"/>
      <c r="C568" s="289"/>
      <c r="D568" s="289"/>
      <c r="E568" s="289"/>
      <c r="F568" s="293"/>
      <c r="G568" s="293"/>
      <c r="H568" s="291"/>
      <c r="I568" s="289"/>
      <c r="J568" s="292" t="str">
        <f t="shared" si="73"/>
        <v>รอข้อมูลคอลัมน์ H</v>
      </c>
      <c r="K568" s="291"/>
      <c r="L568" s="291"/>
      <c r="M568" s="291"/>
      <c r="N568" s="196" t="str" cm="1">
        <f t="array" ref="N568">IF(AND(K568:M568=""),"ยังไม่บันทึกข้อมูล",
IF(M568&lt;&gt;"",
IF(M568&gt;=1.3,M568,"เป็นไม้พุ่ม"),
IF(K568+L568&gt;=1.3,K568+L568,"เป็นไม้พุ่ม")))</f>
        <v>ยังไม่บันทึกข้อมูล</v>
      </c>
      <c r="O568" s="149" t="str">
        <f t="shared" si="66"/>
        <v>ข้อมูลไม่ถูกต้อง</v>
      </c>
      <c r="P568" s="149" t="str">
        <f t="shared" si="67"/>
        <v>ข้อมูลไม่ถูกต้อง</v>
      </c>
      <c r="Q568" s="149" t="str">
        <f t="shared" si="68"/>
        <v>ข้อมูลไม่ถูกต้อง</v>
      </c>
      <c r="R568" s="149" t="str">
        <f t="shared" si="69"/>
        <v>ข้อมูลไม่ถูกต้อง</v>
      </c>
      <c r="S568" s="149" t="str">
        <f>IF(ISNUMBER(R568),
IF(H$2=ตัวเลือก!A$30,"ยังไม่บันทึกข้อมูล",R568*0.27),"ข้อมูลไม่ถูกต้อง")</f>
        <v>ข้อมูลไม่ถูกต้อง</v>
      </c>
      <c r="T568" s="149" t="str">
        <f t="shared" si="70"/>
        <v>ข้อมูลไม่ถูกต้อง</v>
      </c>
      <c r="U568" s="149" t="str">
        <f>IF(ISNUMBER(R568),
IF(H$2=ตัวเลือก!A$30,"ยังไม่บันทึกข้อมูล",R568*0.47),"ข้อมูลไม่ถูกต้อง")</f>
        <v>ข้อมูลไม่ถูกต้อง</v>
      </c>
      <c r="V568" s="149" t="str">
        <f>IF(ISNUMBER(S568),
IF(H$2=ตัวเลือก!A$30,"ยังไม่บันทึกข้อมูล",S568*0.47),"ข้อมูลไม่ถูกต้อง")</f>
        <v>ข้อมูลไม่ถูกต้อง</v>
      </c>
      <c r="W568" s="149" t="str">
        <f t="shared" si="71"/>
        <v>ข้อมูลไม่ถูกต้อง</v>
      </c>
      <c r="X568" s="148" t="str">
        <f t="shared" si="72"/>
        <v>ข้อมูลไม่ถูกต้อง</v>
      </c>
      <c r="Y568" s="38"/>
      <c r="Z568" s="38"/>
      <c r="AA568" s="38"/>
    </row>
    <row r="569" spans="1:27" ht="24" customHeight="1" x14ac:dyDescent="0.45">
      <c r="A569" s="289">
        <v>564</v>
      </c>
      <c r="B569" s="289"/>
      <c r="C569" s="289"/>
      <c r="D569" s="289"/>
      <c r="E569" s="289"/>
      <c r="F569" s="293"/>
      <c r="G569" s="293"/>
      <c r="H569" s="291"/>
      <c r="I569" s="289"/>
      <c r="J569" s="292" t="str">
        <f t="shared" si="73"/>
        <v>รอข้อมูลคอลัมน์ H</v>
      </c>
      <c r="K569" s="291"/>
      <c r="L569" s="291"/>
      <c r="M569" s="291"/>
      <c r="N569" s="196" t="str" cm="1">
        <f t="array" ref="N569">IF(AND(K569:M569=""),"ยังไม่บันทึกข้อมูล",
IF(M569&lt;&gt;"",
IF(M569&gt;=1.3,M569,"เป็นไม้พุ่ม"),
IF(K569+L569&gt;=1.3,K569+L569,"เป็นไม้พุ่ม")))</f>
        <v>ยังไม่บันทึกข้อมูล</v>
      </c>
      <c r="O569" s="149" t="str">
        <f t="shared" si="66"/>
        <v>ข้อมูลไม่ถูกต้อง</v>
      </c>
      <c r="P569" s="149" t="str">
        <f t="shared" si="67"/>
        <v>ข้อมูลไม่ถูกต้อง</v>
      </c>
      <c r="Q569" s="149" t="str">
        <f t="shared" si="68"/>
        <v>ข้อมูลไม่ถูกต้อง</v>
      </c>
      <c r="R569" s="149" t="str">
        <f t="shared" si="69"/>
        <v>ข้อมูลไม่ถูกต้อง</v>
      </c>
      <c r="S569" s="149" t="str">
        <f>IF(ISNUMBER(R569),
IF(H$2=ตัวเลือก!A$30,"ยังไม่บันทึกข้อมูล",R569*0.27),"ข้อมูลไม่ถูกต้อง")</f>
        <v>ข้อมูลไม่ถูกต้อง</v>
      </c>
      <c r="T569" s="149" t="str">
        <f t="shared" si="70"/>
        <v>ข้อมูลไม่ถูกต้อง</v>
      </c>
      <c r="U569" s="149" t="str">
        <f>IF(ISNUMBER(R569),
IF(H$2=ตัวเลือก!A$30,"ยังไม่บันทึกข้อมูล",R569*0.47),"ข้อมูลไม่ถูกต้อง")</f>
        <v>ข้อมูลไม่ถูกต้อง</v>
      </c>
      <c r="V569" s="149" t="str">
        <f>IF(ISNUMBER(S569),
IF(H$2=ตัวเลือก!A$30,"ยังไม่บันทึกข้อมูล",S569*0.47),"ข้อมูลไม่ถูกต้อง")</f>
        <v>ข้อมูลไม่ถูกต้อง</v>
      </c>
      <c r="W569" s="149" t="str">
        <f t="shared" si="71"/>
        <v>ข้อมูลไม่ถูกต้อง</v>
      </c>
      <c r="X569" s="148" t="str">
        <f t="shared" si="72"/>
        <v>ข้อมูลไม่ถูกต้อง</v>
      </c>
      <c r="Y569" s="38"/>
      <c r="Z569" s="38"/>
      <c r="AA569" s="38"/>
    </row>
    <row r="570" spans="1:27" ht="24" customHeight="1" x14ac:dyDescent="0.45">
      <c r="A570" s="289">
        <v>565</v>
      </c>
      <c r="B570" s="289"/>
      <c r="C570" s="289"/>
      <c r="D570" s="289"/>
      <c r="E570" s="289"/>
      <c r="F570" s="293"/>
      <c r="G570" s="293"/>
      <c r="H570" s="291"/>
      <c r="I570" s="289"/>
      <c r="J570" s="292" t="str">
        <f t="shared" si="73"/>
        <v>รอข้อมูลคอลัมน์ H</v>
      </c>
      <c r="K570" s="291"/>
      <c r="L570" s="291"/>
      <c r="M570" s="291"/>
      <c r="N570" s="196" t="str" cm="1">
        <f t="array" ref="N570">IF(AND(K570:M570=""),"ยังไม่บันทึกข้อมูล",
IF(M570&lt;&gt;"",
IF(M570&gt;=1.3,M570,"เป็นไม้พุ่ม"),
IF(K570+L570&gt;=1.3,K570+L570,"เป็นไม้พุ่ม")))</f>
        <v>ยังไม่บันทึกข้อมูล</v>
      </c>
      <c r="O570" s="149" t="str">
        <f t="shared" si="66"/>
        <v>ข้อมูลไม่ถูกต้อง</v>
      </c>
      <c r="P570" s="149" t="str">
        <f t="shared" si="67"/>
        <v>ข้อมูลไม่ถูกต้อง</v>
      </c>
      <c r="Q570" s="149" t="str">
        <f t="shared" si="68"/>
        <v>ข้อมูลไม่ถูกต้อง</v>
      </c>
      <c r="R570" s="149" t="str">
        <f t="shared" si="69"/>
        <v>ข้อมูลไม่ถูกต้อง</v>
      </c>
      <c r="S570" s="149" t="str">
        <f>IF(ISNUMBER(R570),
IF(H$2=ตัวเลือก!A$30,"ยังไม่บันทึกข้อมูล",R570*0.27),"ข้อมูลไม่ถูกต้อง")</f>
        <v>ข้อมูลไม่ถูกต้อง</v>
      </c>
      <c r="T570" s="149" t="str">
        <f t="shared" si="70"/>
        <v>ข้อมูลไม่ถูกต้อง</v>
      </c>
      <c r="U570" s="149" t="str">
        <f>IF(ISNUMBER(R570),
IF(H$2=ตัวเลือก!A$30,"ยังไม่บันทึกข้อมูล",R570*0.47),"ข้อมูลไม่ถูกต้อง")</f>
        <v>ข้อมูลไม่ถูกต้อง</v>
      </c>
      <c r="V570" s="149" t="str">
        <f>IF(ISNUMBER(S570),
IF(H$2=ตัวเลือก!A$30,"ยังไม่บันทึกข้อมูล",S570*0.47),"ข้อมูลไม่ถูกต้อง")</f>
        <v>ข้อมูลไม่ถูกต้อง</v>
      </c>
      <c r="W570" s="149" t="str">
        <f t="shared" si="71"/>
        <v>ข้อมูลไม่ถูกต้อง</v>
      </c>
      <c r="X570" s="148" t="str">
        <f t="shared" si="72"/>
        <v>ข้อมูลไม่ถูกต้อง</v>
      </c>
      <c r="Y570" s="38"/>
      <c r="Z570" s="38"/>
      <c r="AA570" s="38"/>
    </row>
    <row r="571" spans="1:27" ht="24" customHeight="1" x14ac:dyDescent="0.45">
      <c r="A571" s="289">
        <v>566</v>
      </c>
      <c r="B571" s="289"/>
      <c r="C571" s="289"/>
      <c r="D571" s="289"/>
      <c r="E571" s="289"/>
      <c r="F571" s="293"/>
      <c r="G571" s="293"/>
      <c r="H571" s="291"/>
      <c r="I571" s="289"/>
      <c r="J571" s="292" t="str">
        <f t="shared" si="73"/>
        <v>รอข้อมูลคอลัมน์ H</v>
      </c>
      <c r="K571" s="291"/>
      <c r="L571" s="291"/>
      <c r="M571" s="291"/>
      <c r="N571" s="196" t="str" cm="1">
        <f t="array" ref="N571">IF(AND(K571:M571=""),"ยังไม่บันทึกข้อมูล",
IF(M571&lt;&gt;"",
IF(M571&gt;=1.3,M571,"เป็นไม้พุ่ม"),
IF(K571+L571&gt;=1.3,K571+L571,"เป็นไม้พุ่ม")))</f>
        <v>ยังไม่บันทึกข้อมูล</v>
      </c>
      <c r="O571" s="149" t="str">
        <f t="shared" si="66"/>
        <v>ข้อมูลไม่ถูกต้อง</v>
      </c>
      <c r="P571" s="149" t="str">
        <f t="shared" si="67"/>
        <v>ข้อมูลไม่ถูกต้อง</v>
      </c>
      <c r="Q571" s="149" t="str">
        <f t="shared" si="68"/>
        <v>ข้อมูลไม่ถูกต้อง</v>
      </c>
      <c r="R571" s="149" t="str">
        <f t="shared" si="69"/>
        <v>ข้อมูลไม่ถูกต้อง</v>
      </c>
      <c r="S571" s="149" t="str">
        <f>IF(ISNUMBER(R571),
IF(H$2=ตัวเลือก!A$30,"ยังไม่บันทึกข้อมูล",R571*0.27),"ข้อมูลไม่ถูกต้อง")</f>
        <v>ข้อมูลไม่ถูกต้อง</v>
      </c>
      <c r="T571" s="149" t="str">
        <f t="shared" si="70"/>
        <v>ข้อมูลไม่ถูกต้อง</v>
      </c>
      <c r="U571" s="149" t="str">
        <f>IF(ISNUMBER(R571),
IF(H$2=ตัวเลือก!A$30,"ยังไม่บันทึกข้อมูล",R571*0.47),"ข้อมูลไม่ถูกต้อง")</f>
        <v>ข้อมูลไม่ถูกต้อง</v>
      </c>
      <c r="V571" s="149" t="str">
        <f>IF(ISNUMBER(S571),
IF(H$2=ตัวเลือก!A$30,"ยังไม่บันทึกข้อมูล",S571*0.47),"ข้อมูลไม่ถูกต้อง")</f>
        <v>ข้อมูลไม่ถูกต้อง</v>
      </c>
      <c r="W571" s="149" t="str">
        <f t="shared" si="71"/>
        <v>ข้อมูลไม่ถูกต้อง</v>
      </c>
      <c r="X571" s="148" t="str">
        <f t="shared" si="72"/>
        <v>ข้อมูลไม่ถูกต้อง</v>
      </c>
      <c r="Y571" s="38"/>
      <c r="Z571" s="38"/>
      <c r="AA571" s="38"/>
    </row>
    <row r="572" spans="1:27" ht="24" customHeight="1" x14ac:dyDescent="0.45">
      <c r="A572" s="289">
        <v>567</v>
      </c>
      <c r="B572" s="289"/>
      <c r="C572" s="289"/>
      <c r="D572" s="289"/>
      <c r="E572" s="289"/>
      <c r="F572" s="293"/>
      <c r="G572" s="293"/>
      <c r="H572" s="291"/>
      <c r="I572" s="289"/>
      <c r="J572" s="292" t="str">
        <f t="shared" si="73"/>
        <v>รอข้อมูลคอลัมน์ H</v>
      </c>
      <c r="K572" s="291"/>
      <c r="L572" s="291"/>
      <c r="M572" s="291"/>
      <c r="N572" s="196" t="str" cm="1">
        <f t="array" ref="N572">IF(AND(K572:M572=""),"ยังไม่บันทึกข้อมูล",
IF(M572&lt;&gt;"",
IF(M572&gt;=1.3,M572,"เป็นไม้พุ่ม"),
IF(K572+L572&gt;=1.3,K572+L572,"เป็นไม้พุ่ม")))</f>
        <v>ยังไม่บันทึกข้อมูล</v>
      </c>
      <c r="O572" s="149" t="str">
        <f t="shared" si="66"/>
        <v>ข้อมูลไม่ถูกต้อง</v>
      </c>
      <c r="P572" s="149" t="str">
        <f t="shared" si="67"/>
        <v>ข้อมูลไม่ถูกต้อง</v>
      </c>
      <c r="Q572" s="149" t="str">
        <f t="shared" si="68"/>
        <v>ข้อมูลไม่ถูกต้อง</v>
      </c>
      <c r="R572" s="149" t="str">
        <f t="shared" si="69"/>
        <v>ข้อมูลไม่ถูกต้อง</v>
      </c>
      <c r="S572" s="149" t="str">
        <f>IF(ISNUMBER(R572),
IF(H$2=ตัวเลือก!A$30,"ยังไม่บันทึกข้อมูล",R572*0.27),"ข้อมูลไม่ถูกต้อง")</f>
        <v>ข้อมูลไม่ถูกต้อง</v>
      </c>
      <c r="T572" s="149" t="str">
        <f t="shared" si="70"/>
        <v>ข้อมูลไม่ถูกต้อง</v>
      </c>
      <c r="U572" s="149" t="str">
        <f>IF(ISNUMBER(R572),
IF(H$2=ตัวเลือก!A$30,"ยังไม่บันทึกข้อมูล",R572*0.47),"ข้อมูลไม่ถูกต้อง")</f>
        <v>ข้อมูลไม่ถูกต้อง</v>
      </c>
      <c r="V572" s="149" t="str">
        <f>IF(ISNUMBER(S572),
IF(H$2=ตัวเลือก!A$30,"ยังไม่บันทึกข้อมูล",S572*0.47),"ข้อมูลไม่ถูกต้อง")</f>
        <v>ข้อมูลไม่ถูกต้อง</v>
      </c>
      <c r="W572" s="149" t="str">
        <f t="shared" si="71"/>
        <v>ข้อมูลไม่ถูกต้อง</v>
      </c>
      <c r="X572" s="148" t="str">
        <f t="shared" si="72"/>
        <v>ข้อมูลไม่ถูกต้อง</v>
      </c>
      <c r="Y572" s="38"/>
      <c r="Z572" s="38"/>
      <c r="AA572" s="38"/>
    </row>
    <row r="573" spans="1:27" ht="24" customHeight="1" x14ac:dyDescent="0.45">
      <c r="A573" s="289">
        <v>568</v>
      </c>
      <c r="B573" s="289"/>
      <c r="C573" s="289"/>
      <c r="D573" s="289"/>
      <c r="E573" s="289"/>
      <c r="F573" s="293"/>
      <c r="G573" s="293"/>
      <c r="H573" s="291"/>
      <c r="I573" s="289"/>
      <c r="J573" s="292" t="str">
        <f t="shared" si="73"/>
        <v>รอข้อมูลคอลัมน์ H</v>
      </c>
      <c r="K573" s="291"/>
      <c r="L573" s="291"/>
      <c r="M573" s="291"/>
      <c r="N573" s="196" t="str" cm="1">
        <f t="array" ref="N573">IF(AND(K573:M573=""),"ยังไม่บันทึกข้อมูล",
IF(M573&lt;&gt;"",
IF(M573&gt;=1.3,M573,"เป็นไม้พุ่ม"),
IF(K573+L573&gt;=1.3,K573+L573,"เป็นไม้พุ่ม")))</f>
        <v>ยังไม่บันทึกข้อมูล</v>
      </c>
      <c r="O573" s="149" t="str">
        <f t="shared" si="66"/>
        <v>ข้อมูลไม่ถูกต้อง</v>
      </c>
      <c r="P573" s="149" t="str">
        <f t="shared" si="67"/>
        <v>ข้อมูลไม่ถูกต้อง</v>
      </c>
      <c r="Q573" s="149" t="str">
        <f t="shared" si="68"/>
        <v>ข้อมูลไม่ถูกต้อง</v>
      </c>
      <c r="R573" s="149" t="str">
        <f t="shared" si="69"/>
        <v>ข้อมูลไม่ถูกต้อง</v>
      </c>
      <c r="S573" s="149" t="str">
        <f>IF(ISNUMBER(R573),
IF(H$2=ตัวเลือก!A$30,"ยังไม่บันทึกข้อมูล",R573*0.27),"ข้อมูลไม่ถูกต้อง")</f>
        <v>ข้อมูลไม่ถูกต้อง</v>
      </c>
      <c r="T573" s="149" t="str">
        <f t="shared" si="70"/>
        <v>ข้อมูลไม่ถูกต้อง</v>
      </c>
      <c r="U573" s="149" t="str">
        <f>IF(ISNUMBER(R573),
IF(H$2=ตัวเลือก!A$30,"ยังไม่บันทึกข้อมูล",R573*0.47),"ข้อมูลไม่ถูกต้อง")</f>
        <v>ข้อมูลไม่ถูกต้อง</v>
      </c>
      <c r="V573" s="149" t="str">
        <f>IF(ISNUMBER(S573),
IF(H$2=ตัวเลือก!A$30,"ยังไม่บันทึกข้อมูล",S573*0.47),"ข้อมูลไม่ถูกต้อง")</f>
        <v>ข้อมูลไม่ถูกต้อง</v>
      </c>
      <c r="W573" s="149" t="str">
        <f t="shared" si="71"/>
        <v>ข้อมูลไม่ถูกต้อง</v>
      </c>
      <c r="X573" s="148" t="str">
        <f t="shared" si="72"/>
        <v>ข้อมูลไม่ถูกต้อง</v>
      </c>
      <c r="Y573" s="38"/>
      <c r="Z573" s="38"/>
      <c r="AA573" s="38"/>
    </row>
    <row r="574" spans="1:27" ht="24" customHeight="1" x14ac:dyDescent="0.45">
      <c r="A574" s="289">
        <v>569</v>
      </c>
      <c r="B574" s="289"/>
      <c r="C574" s="289"/>
      <c r="D574" s="289"/>
      <c r="E574" s="289"/>
      <c r="F574" s="293"/>
      <c r="G574" s="293"/>
      <c r="H574" s="291"/>
      <c r="I574" s="289"/>
      <c r="J574" s="292" t="str">
        <f t="shared" si="73"/>
        <v>รอข้อมูลคอลัมน์ H</v>
      </c>
      <c r="K574" s="291"/>
      <c r="L574" s="291"/>
      <c r="M574" s="291"/>
      <c r="N574" s="196" t="str" cm="1">
        <f t="array" ref="N574">IF(AND(K574:M574=""),"ยังไม่บันทึกข้อมูล",
IF(M574&lt;&gt;"",
IF(M574&gt;=1.3,M574,"เป็นไม้พุ่ม"),
IF(K574+L574&gt;=1.3,K574+L574,"เป็นไม้พุ่ม")))</f>
        <v>ยังไม่บันทึกข้อมูล</v>
      </c>
      <c r="O574" s="149" t="str">
        <f t="shared" si="66"/>
        <v>ข้อมูลไม่ถูกต้อง</v>
      </c>
      <c r="P574" s="149" t="str">
        <f t="shared" si="67"/>
        <v>ข้อมูลไม่ถูกต้อง</v>
      </c>
      <c r="Q574" s="149" t="str">
        <f t="shared" si="68"/>
        <v>ข้อมูลไม่ถูกต้อง</v>
      </c>
      <c r="R574" s="149" t="str">
        <f t="shared" si="69"/>
        <v>ข้อมูลไม่ถูกต้อง</v>
      </c>
      <c r="S574" s="149" t="str">
        <f>IF(ISNUMBER(R574),
IF(H$2=ตัวเลือก!A$30,"ยังไม่บันทึกข้อมูล",R574*0.27),"ข้อมูลไม่ถูกต้อง")</f>
        <v>ข้อมูลไม่ถูกต้อง</v>
      </c>
      <c r="T574" s="149" t="str">
        <f t="shared" si="70"/>
        <v>ข้อมูลไม่ถูกต้อง</v>
      </c>
      <c r="U574" s="149" t="str">
        <f>IF(ISNUMBER(R574),
IF(H$2=ตัวเลือก!A$30,"ยังไม่บันทึกข้อมูล",R574*0.47),"ข้อมูลไม่ถูกต้อง")</f>
        <v>ข้อมูลไม่ถูกต้อง</v>
      </c>
      <c r="V574" s="149" t="str">
        <f>IF(ISNUMBER(S574),
IF(H$2=ตัวเลือก!A$30,"ยังไม่บันทึกข้อมูล",S574*0.47),"ข้อมูลไม่ถูกต้อง")</f>
        <v>ข้อมูลไม่ถูกต้อง</v>
      </c>
      <c r="W574" s="149" t="str">
        <f t="shared" si="71"/>
        <v>ข้อมูลไม่ถูกต้อง</v>
      </c>
      <c r="X574" s="148" t="str">
        <f t="shared" si="72"/>
        <v>ข้อมูลไม่ถูกต้อง</v>
      </c>
      <c r="Y574" s="38"/>
      <c r="Z574" s="38"/>
      <c r="AA574" s="38"/>
    </row>
    <row r="575" spans="1:27" ht="24" customHeight="1" x14ac:dyDescent="0.45">
      <c r="A575" s="289">
        <v>570</v>
      </c>
      <c r="B575" s="289"/>
      <c r="C575" s="289"/>
      <c r="D575" s="289"/>
      <c r="E575" s="289"/>
      <c r="F575" s="293"/>
      <c r="G575" s="293"/>
      <c r="H575" s="291"/>
      <c r="I575" s="289"/>
      <c r="J575" s="292" t="str">
        <f t="shared" si="73"/>
        <v>รอข้อมูลคอลัมน์ H</v>
      </c>
      <c r="K575" s="291"/>
      <c r="L575" s="291"/>
      <c r="M575" s="291"/>
      <c r="N575" s="196" t="str" cm="1">
        <f t="array" ref="N575">IF(AND(K575:M575=""),"ยังไม่บันทึกข้อมูล",
IF(M575&lt;&gt;"",
IF(M575&gt;=1.3,M575,"เป็นไม้พุ่ม"),
IF(K575+L575&gt;=1.3,K575+L575,"เป็นไม้พุ่ม")))</f>
        <v>ยังไม่บันทึกข้อมูล</v>
      </c>
      <c r="O575" s="149" t="str">
        <f t="shared" si="66"/>
        <v>ข้อมูลไม่ถูกต้อง</v>
      </c>
      <c r="P575" s="149" t="str">
        <f t="shared" si="67"/>
        <v>ข้อมูลไม่ถูกต้อง</v>
      </c>
      <c r="Q575" s="149" t="str">
        <f t="shared" si="68"/>
        <v>ข้อมูลไม่ถูกต้อง</v>
      </c>
      <c r="R575" s="149" t="str">
        <f t="shared" si="69"/>
        <v>ข้อมูลไม่ถูกต้อง</v>
      </c>
      <c r="S575" s="149" t="str">
        <f>IF(ISNUMBER(R575),
IF(H$2=ตัวเลือก!A$30,"ยังไม่บันทึกข้อมูล",R575*0.27),"ข้อมูลไม่ถูกต้อง")</f>
        <v>ข้อมูลไม่ถูกต้อง</v>
      </c>
      <c r="T575" s="149" t="str">
        <f t="shared" si="70"/>
        <v>ข้อมูลไม่ถูกต้อง</v>
      </c>
      <c r="U575" s="149" t="str">
        <f>IF(ISNUMBER(R575),
IF(H$2=ตัวเลือก!A$30,"ยังไม่บันทึกข้อมูล",R575*0.47),"ข้อมูลไม่ถูกต้อง")</f>
        <v>ข้อมูลไม่ถูกต้อง</v>
      </c>
      <c r="V575" s="149" t="str">
        <f>IF(ISNUMBER(S575),
IF(H$2=ตัวเลือก!A$30,"ยังไม่บันทึกข้อมูล",S575*0.47),"ข้อมูลไม่ถูกต้อง")</f>
        <v>ข้อมูลไม่ถูกต้อง</v>
      </c>
      <c r="W575" s="149" t="str">
        <f t="shared" si="71"/>
        <v>ข้อมูลไม่ถูกต้อง</v>
      </c>
      <c r="X575" s="148" t="str">
        <f t="shared" si="72"/>
        <v>ข้อมูลไม่ถูกต้อง</v>
      </c>
      <c r="Y575" s="38"/>
      <c r="Z575" s="38"/>
      <c r="AA575" s="38"/>
    </row>
    <row r="576" spans="1:27" ht="24" customHeight="1" x14ac:dyDescent="0.45">
      <c r="A576" s="289">
        <v>571</v>
      </c>
      <c r="B576" s="289"/>
      <c r="C576" s="289"/>
      <c r="D576" s="289"/>
      <c r="E576" s="289"/>
      <c r="F576" s="293"/>
      <c r="G576" s="293"/>
      <c r="H576" s="291"/>
      <c r="I576" s="289"/>
      <c r="J576" s="292" t="str">
        <f t="shared" si="73"/>
        <v>รอข้อมูลคอลัมน์ H</v>
      </c>
      <c r="K576" s="291"/>
      <c r="L576" s="291"/>
      <c r="M576" s="291"/>
      <c r="N576" s="196" t="str" cm="1">
        <f t="array" ref="N576">IF(AND(K576:M576=""),"ยังไม่บันทึกข้อมูล",
IF(M576&lt;&gt;"",
IF(M576&gt;=1.3,M576,"เป็นไม้พุ่ม"),
IF(K576+L576&gt;=1.3,K576+L576,"เป็นไม้พุ่ม")))</f>
        <v>ยังไม่บันทึกข้อมูล</v>
      </c>
      <c r="O576" s="149" t="str">
        <f t="shared" si="66"/>
        <v>ข้อมูลไม่ถูกต้อง</v>
      </c>
      <c r="P576" s="149" t="str">
        <f t="shared" si="67"/>
        <v>ข้อมูลไม่ถูกต้อง</v>
      </c>
      <c r="Q576" s="149" t="str">
        <f t="shared" si="68"/>
        <v>ข้อมูลไม่ถูกต้อง</v>
      </c>
      <c r="R576" s="149" t="str">
        <f t="shared" si="69"/>
        <v>ข้อมูลไม่ถูกต้อง</v>
      </c>
      <c r="S576" s="149" t="str">
        <f>IF(ISNUMBER(R576),
IF(H$2=ตัวเลือก!A$30,"ยังไม่บันทึกข้อมูล",R576*0.27),"ข้อมูลไม่ถูกต้อง")</f>
        <v>ข้อมูลไม่ถูกต้อง</v>
      </c>
      <c r="T576" s="149" t="str">
        <f t="shared" si="70"/>
        <v>ข้อมูลไม่ถูกต้อง</v>
      </c>
      <c r="U576" s="149" t="str">
        <f>IF(ISNUMBER(R576),
IF(H$2=ตัวเลือก!A$30,"ยังไม่บันทึกข้อมูล",R576*0.47),"ข้อมูลไม่ถูกต้อง")</f>
        <v>ข้อมูลไม่ถูกต้อง</v>
      </c>
      <c r="V576" s="149" t="str">
        <f>IF(ISNUMBER(S576),
IF(H$2=ตัวเลือก!A$30,"ยังไม่บันทึกข้อมูล",S576*0.47),"ข้อมูลไม่ถูกต้อง")</f>
        <v>ข้อมูลไม่ถูกต้อง</v>
      </c>
      <c r="W576" s="149" t="str">
        <f t="shared" si="71"/>
        <v>ข้อมูลไม่ถูกต้อง</v>
      </c>
      <c r="X576" s="148" t="str">
        <f t="shared" si="72"/>
        <v>ข้อมูลไม่ถูกต้อง</v>
      </c>
      <c r="Y576" s="38"/>
      <c r="Z576" s="38"/>
      <c r="AA576" s="38"/>
    </row>
    <row r="577" spans="1:27" ht="24" customHeight="1" x14ac:dyDescent="0.45">
      <c r="A577" s="289">
        <v>572</v>
      </c>
      <c r="B577" s="289"/>
      <c r="C577" s="289"/>
      <c r="D577" s="289"/>
      <c r="E577" s="289"/>
      <c r="F577" s="293"/>
      <c r="G577" s="293"/>
      <c r="H577" s="291"/>
      <c r="I577" s="289"/>
      <c r="J577" s="292" t="str">
        <f t="shared" si="73"/>
        <v>รอข้อมูลคอลัมน์ H</v>
      </c>
      <c r="K577" s="291"/>
      <c r="L577" s="291"/>
      <c r="M577" s="291"/>
      <c r="N577" s="196" t="str" cm="1">
        <f t="array" ref="N577">IF(AND(K577:M577=""),"ยังไม่บันทึกข้อมูล",
IF(M577&lt;&gt;"",
IF(M577&gt;=1.3,M577,"เป็นไม้พุ่ม"),
IF(K577+L577&gt;=1.3,K577+L577,"เป็นไม้พุ่ม")))</f>
        <v>ยังไม่บันทึกข้อมูล</v>
      </c>
      <c r="O577" s="149" t="str">
        <f t="shared" si="66"/>
        <v>ข้อมูลไม่ถูกต้อง</v>
      </c>
      <c r="P577" s="149" t="str">
        <f t="shared" si="67"/>
        <v>ข้อมูลไม่ถูกต้อง</v>
      </c>
      <c r="Q577" s="149" t="str">
        <f t="shared" si="68"/>
        <v>ข้อมูลไม่ถูกต้อง</v>
      </c>
      <c r="R577" s="149" t="str">
        <f t="shared" si="69"/>
        <v>ข้อมูลไม่ถูกต้อง</v>
      </c>
      <c r="S577" s="149" t="str">
        <f>IF(ISNUMBER(R577),
IF(H$2=ตัวเลือก!A$30,"ยังไม่บันทึกข้อมูล",R577*0.27),"ข้อมูลไม่ถูกต้อง")</f>
        <v>ข้อมูลไม่ถูกต้อง</v>
      </c>
      <c r="T577" s="149" t="str">
        <f t="shared" si="70"/>
        <v>ข้อมูลไม่ถูกต้อง</v>
      </c>
      <c r="U577" s="149" t="str">
        <f>IF(ISNUMBER(R577),
IF(H$2=ตัวเลือก!A$30,"ยังไม่บันทึกข้อมูล",R577*0.47),"ข้อมูลไม่ถูกต้อง")</f>
        <v>ข้อมูลไม่ถูกต้อง</v>
      </c>
      <c r="V577" s="149" t="str">
        <f>IF(ISNUMBER(S577),
IF(H$2=ตัวเลือก!A$30,"ยังไม่บันทึกข้อมูล",S577*0.47),"ข้อมูลไม่ถูกต้อง")</f>
        <v>ข้อมูลไม่ถูกต้อง</v>
      </c>
      <c r="W577" s="149" t="str">
        <f t="shared" si="71"/>
        <v>ข้อมูลไม่ถูกต้อง</v>
      </c>
      <c r="X577" s="148" t="str">
        <f t="shared" si="72"/>
        <v>ข้อมูลไม่ถูกต้อง</v>
      </c>
      <c r="Y577" s="38"/>
      <c r="Z577" s="38"/>
      <c r="AA577" s="38"/>
    </row>
    <row r="578" spans="1:27" ht="24" customHeight="1" x14ac:dyDescent="0.45">
      <c r="A578" s="289">
        <v>573</v>
      </c>
      <c r="B578" s="289"/>
      <c r="C578" s="289"/>
      <c r="D578" s="289"/>
      <c r="E578" s="289"/>
      <c r="F578" s="293"/>
      <c r="G578" s="293"/>
      <c r="H578" s="291"/>
      <c r="I578" s="289"/>
      <c r="J578" s="292" t="str">
        <f t="shared" si="73"/>
        <v>รอข้อมูลคอลัมน์ H</v>
      </c>
      <c r="K578" s="291"/>
      <c r="L578" s="291"/>
      <c r="M578" s="291"/>
      <c r="N578" s="196" t="str" cm="1">
        <f t="array" ref="N578">IF(AND(K578:M578=""),"ยังไม่บันทึกข้อมูล",
IF(M578&lt;&gt;"",
IF(M578&gt;=1.3,M578,"เป็นไม้พุ่ม"),
IF(K578+L578&gt;=1.3,K578+L578,"เป็นไม้พุ่ม")))</f>
        <v>ยังไม่บันทึกข้อมูล</v>
      </c>
      <c r="O578" s="149" t="str">
        <f t="shared" si="66"/>
        <v>ข้อมูลไม่ถูกต้อง</v>
      </c>
      <c r="P578" s="149" t="str">
        <f t="shared" si="67"/>
        <v>ข้อมูลไม่ถูกต้อง</v>
      </c>
      <c r="Q578" s="149" t="str">
        <f t="shared" si="68"/>
        <v>ข้อมูลไม่ถูกต้อง</v>
      </c>
      <c r="R578" s="149" t="str">
        <f t="shared" si="69"/>
        <v>ข้อมูลไม่ถูกต้อง</v>
      </c>
      <c r="S578" s="149" t="str">
        <f>IF(ISNUMBER(R578),
IF(H$2=ตัวเลือก!A$30,"ยังไม่บันทึกข้อมูล",R578*0.27),"ข้อมูลไม่ถูกต้อง")</f>
        <v>ข้อมูลไม่ถูกต้อง</v>
      </c>
      <c r="T578" s="149" t="str">
        <f t="shared" si="70"/>
        <v>ข้อมูลไม่ถูกต้อง</v>
      </c>
      <c r="U578" s="149" t="str">
        <f>IF(ISNUMBER(R578),
IF(H$2=ตัวเลือก!A$30,"ยังไม่บันทึกข้อมูล",R578*0.47),"ข้อมูลไม่ถูกต้อง")</f>
        <v>ข้อมูลไม่ถูกต้อง</v>
      </c>
      <c r="V578" s="149" t="str">
        <f>IF(ISNUMBER(S578),
IF(H$2=ตัวเลือก!A$30,"ยังไม่บันทึกข้อมูล",S578*0.47),"ข้อมูลไม่ถูกต้อง")</f>
        <v>ข้อมูลไม่ถูกต้อง</v>
      </c>
      <c r="W578" s="149" t="str">
        <f t="shared" si="71"/>
        <v>ข้อมูลไม่ถูกต้อง</v>
      </c>
      <c r="X578" s="148" t="str">
        <f t="shared" si="72"/>
        <v>ข้อมูลไม่ถูกต้อง</v>
      </c>
      <c r="Y578" s="38"/>
      <c r="Z578" s="38"/>
      <c r="AA578" s="38"/>
    </row>
    <row r="579" spans="1:27" ht="24" customHeight="1" x14ac:dyDescent="0.45">
      <c r="A579" s="289">
        <v>574</v>
      </c>
      <c r="B579" s="289"/>
      <c r="C579" s="289"/>
      <c r="D579" s="289"/>
      <c r="E579" s="289"/>
      <c r="F579" s="293"/>
      <c r="G579" s="293"/>
      <c r="H579" s="291"/>
      <c r="I579" s="289"/>
      <c r="J579" s="292" t="str">
        <f t="shared" si="73"/>
        <v>รอข้อมูลคอลัมน์ H</v>
      </c>
      <c r="K579" s="291"/>
      <c r="L579" s="291"/>
      <c r="M579" s="291"/>
      <c r="N579" s="196" t="str" cm="1">
        <f t="array" ref="N579">IF(AND(K579:M579=""),"ยังไม่บันทึกข้อมูล",
IF(M579&lt;&gt;"",
IF(M579&gt;=1.3,M579,"เป็นไม้พุ่ม"),
IF(K579+L579&gt;=1.3,K579+L579,"เป็นไม้พุ่ม")))</f>
        <v>ยังไม่บันทึกข้อมูล</v>
      </c>
      <c r="O579" s="149" t="str">
        <f t="shared" si="66"/>
        <v>ข้อมูลไม่ถูกต้อง</v>
      </c>
      <c r="P579" s="149" t="str">
        <f t="shared" si="67"/>
        <v>ข้อมูลไม่ถูกต้อง</v>
      </c>
      <c r="Q579" s="149" t="str">
        <f t="shared" si="68"/>
        <v>ข้อมูลไม่ถูกต้อง</v>
      </c>
      <c r="R579" s="149" t="str">
        <f t="shared" si="69"/>
        <v>ข้อมูลไม่ถูกต้อง</v>
      </c>
      <c r="S579" s="149" t="str">
        <f>IF(ISNUMBER(R579),
IF(H$2=ตัวเลือก!A$30,"ยังไม่บันทึกข้อมูล",R579*0.27),"ข้อมูลไม่ถูกต้อง")</f>
        <v>ข้อมูลไม่ถูกต้อง</v>
      </c>
      <c r="T579" s="149" t="str">
        <f t="shared" si="70"/>
        <v>ข้อมูลไม่ถูกต้อง</v>
      </c>
      <c r="U579" s="149" t="str">
        <f>IF(ISNUMBER(R579),
IF(H$2=ตัวเลือก!A$30,"ยังไม่บันทึกข้อมูล",R579*0.47),"ข้อมูลไม่ถูกต้อง")</f>
        <v>ข้อมูลไม่ถูกต้อง</v>
      </c>
      <c r="V579" s="149" t="str">
        <f>IF(ISNUMBER(S579),
IF(H$2=ตัวเลือก!A$30,"ยังไม่บันทึกข้อมูล",S579*0.47),"ข้อมูลไม่ถูกต้อง")</f>
        <v>ข้อมูลไม่ถูกต้อง</v>
      </c>
      <c r="W579" s="149" t="str">
        <f t="shared" si="71"/>
        <v>ข้อมูลไม่ถูกต้อง</v>
      </c>
      <c r="X579" s="148" t="str">
        <f t="shared" si="72"/>
        <v>ข้อมูลไม่ถูกต้อง</v>
      </c>
      <c r="Y579" s="38"/>
      <c r="Z579" s="38"/>
      <c r="AA579" s="38"/>
    </row>
    <row r="580" spans="1:27" ht="24" customHeight="1" x14ac:dyDescent="0.45">
      <c r="A580" s="289">
        <v>575</v>
      </c>
      <c r="B580" s="289"/>
      <c r="C580" s="289"/>
      <c r="D580" s="289"/>
      <c r="E580" s="289"/>
      <c r="F580" s="293"/>
      <c r="G580" s="293"/>
      <c r="H580" s="291"/>
      <c r="I580" s="289"/>
      <c r="J580" s="292" t="str">
        <f t="shared" si="73"/>
        <v>รอข้อมูลคอลัมน์ H</v>
      </c>
      <c r="K580" s="291"/>
      <c r="L580" s="291"/>
      <c r="M580" s="291"/>
      <c r="N580" s="196" t="str" cm="1">
        <f t="array" ref="N580">IF(AND(K580:M580=""),"ยังไม่บันทึกข้อมูล",
IF(M580&lt;&gt;"",
IF(M580&gt;=1.3,M580,"เป็นไม้พุ่ม"),
IF(K580+L580&gt;=1.3,K580+L580,"เป็นไม้พุ่ม")))</f>
        <v>ยังไม่บันทึกข้อมูล</v>
      </c>
      <c r="O580" s="149" t="str">
        <f t="shared" si="66"/>
        <v>ข้อมูลไม่ถูกต้อง</v>
      </c>
      <c r="P580" s="149" t="str">
        <f t="shared" si="67"/>
        <v>ข้อมูลไม่ถูกต้อง</v>
      </c>
      <c r="Q580" s="149" t="str">
        <f t="shared" si="68"/>
        <v>ข้อมูลไม่ถูกต้อง</v>
      </c>
      <c r="R580" s="149" t="str">
        <f t="shared" si="69"/>
        <v>ข้อมูลไม่ถูกต้อง</v>
      </c>
      <c r="S580" s="149" t="str">
        <f>IF(ISNUMBER(R580),
IF(H$2=ตัวเลือก!A$30,"ยังไม่บันทึกข้อมูล",R580*0.27),"ข้อมูลไม่ถูกต้อง")</f>
        <v>ข้อมูลไม่ถูกต้อง</v>
      </c>
      <c r="T580" s="149" t="str">
        <f t="shared" si="70"/>
        <v>ข้อมูลไม่ถูกต้อง</v>
      </c>
      <c r="U580" s="149" t="str">
        <f>IF(ISNUMBER(R580),
IF(H$2=ตัวเลือก!A$30,"ยังไม่บันทึกข้อมูล",R580*0.47),"ข้อมูลไม่ถูกต้อง")</f>
        <v>ข้อมูลไม่ถูกต้อง</v>
      </c>
      <c r="V580" s="149" t="str">
        <f>IF(ISNUMBER(S580),
IF(H$2=ตัวเลือก!A$30,"ยังไม่บันทึกข้อมูล",S580*0.47),"ข้อมูลไม่ถูกต้อง")</f>
        <v>ข้อมูลไม่ถูกต้อง</v>
      </c>
      <c r="W580" s="149" t="str">
        <f t="shared" si="71"/>
        <v>ข้อมูลไม่ถูกต้อง</v>
      </c>
      <c r="X580" s="148" t="str">
        <f t="shared" si="72"/>
        <v>ข้อมูลไม่ถูกต้อง</v>
      </c>
      <c r="Y580" s="38"/>
      <c r="Z580" s="38"/>
      <c r="AA580" s="38"/>
    </row>
    <row r="581" spans="1:27" ht="24" customHeight="1" x14ac:dyDescent="0.45">
      <c r="A581" s="289">
        <v>576</v>
      </c>
      <c r="B581" s="289"/>
      <c r="C581" s="289"/>
      <c r="D581" s="289"/>
      <c r="E581" s="289"/>
      <c r="F581" s="293"/>
      <c r="G581" s="293"/>
      <c r="H581" s="291"/>
      <c r="I581" s="289"/>
      <c r="J581" s="292" t="str">
        <f t="shared" si="73"/>
        <v>รอข้อมูลคอลัมน์ H</v>
      </c>
      <c r="K581" s="291"/>
      <c r="L581" s="291"/>
      <c r="M581" s="291"/>
      <c r="N581" s="196" t="str" cm="1">
        <f t="array" ref="N581">IF(AND(K581:M581=""),"ยังไม่บันทึกข้อมูล",
IF(M581&lt;&gt;"",
IF(M581&gt;=1.3,M581,"เป็นไม้พุ่ม"),
IF(K581+L581&gt;=1.3,K581+L581,"เป็นไม้พุ่ม")))</f>
        <v>ยังไม่บันทึกข้อมูล</v>
      </c>
      <c r="O581" s="149" t="str">
        <f t="shared" si="66"/>
        <v>ข้อมูลไม่ถูกต้อง</v>
      </c>
      <c r="P581" s="149" t="str">
        <f t="shared" si="67"/>
        <v>ข้อมูลไม่ถูกต้อง</v>
      </c>
      <c r="Q581" s="149" t="str">
        <f t="shared" si="68"/>
        <v>ข้อมูลไม่ถูกต้อง</v>
      </c>
      <c r="R581" s="149" t="str">
        <f t="shared" si="69"/>
        <v>ข้อมูลไม่ถูกต้อง</v>
      </c>
      <c r="S581" s="149" t="str">
        <f>IF(ISNUMBER(R581),
IF(H$2=ตัวเลือก!A$30,"ยังไม่บันทึกข้อมูล",R581*0.27),"ข้อมูลไม่ถูกต้อง")</f>
        <v>ข้อมูลไม่ถูกต้อง</v>
      </c>
      <c r="T581" s="149" t="str">
        <f t="shared" si="70"/>
        <v>ข้อมูลไม่ถูกต้อง</v>
      </c>
      <c r="U581" s="149" t="str">
        <f>IF(ISNUMBER(R581),
IF(H$2=ตัวเลือก!A$30,"ยังไม่บันทึกข้อมูล",R581*0.47),"ข้อมูลไม่ถูกต้อง")</f>
        <v>ข้อมูลไม่ถูกต้อง</v>
      </c>
      <c r="V581" s="149" t="str">
        <f>IF(ISNUMBER(S581),
IF(H$2=ตัวเลือก!A$30,"ยังไม่บันทึกข้อมูล",S581*0.47),"ข้อมูลไม่ถูกต้อง")</f>
        <v>ข้อมูลไม่ถูกต้อง</v>
      </c>
      <c r="W581" s="149" t="str">
        <f t="shared" si="71"/>
        <v>ข้อมูลไม่ถูกต้อง</v>
      </c>
      <c r="X581" s="148" t="str">
        <f t="shared" si="72"/>
        <v>ข้อมูลไม่ถูกต้อง</v>
      </c>
      <c r="Y581" s="38"/>
      <c r="Z581" s="38"/>
      <c r="AA581" s="38"/>
    </row>
    <row r="582" spans="1:27" ht="24" customHeight="1" x14ac:dyDescent="0.45">
      <c r="A582" s="289">
        <v>577</v>
      </c>
      <c r="B582" s="289"/>
      <c r="C582" s="289"/>
      <c r="D582" s="289"/>
      <c r="E582" s="289"/>
      <c r="F582" s="293"/>
      <c r="G582" s="293"/>
      <c r="H582" s="291"/>
      <c r="I582" s="289"/>
      <c r="J582" s="292" t="str">
        <f t="shared" si="73"/>
        <v>รอข้อมูลคอลัมน์ H</v>
      </c>
      <c r="K582" s="291"/>
      <c r="L582" s="291"/>
      <c r="M582" s="291"/>
      <c r="N582" s="196" t="str" cm="1">
        <f t="array" ref="N582">IF(AND(K582:M582=""),"ยังไม่บันทึกข้อมูล",
IF(M582&lt;&gt;"",
IF(M582&gt;=1.3,M582,"เป็นไม้พุ่ม"),
IF(K582+L582&gt;=1.3,K582+L582,"เป็นไม้พุ่ม")))</f>
        <v>ยังไม่บันทึกข้อมูล</v>
      </c>
      <c r="O582" s="149" t="str">
        <f t="shared" si="66"/>
        <v>ข้อมูลไม่ถูกต้อง</v>
      </c>
      <c r="P582" s="149" t="str">
        <f t="shared" si="67"/>
        <v>ข้อมูลไม่ถูกต้อง</v>
      </c>
      <c r="Q582" s="149" t="str">
        <f t="shared" si="68"/>
        <v>ข้อมูลไม่ถูกต้อง</v>
      </c>
      <c r="R582" s="149" t="str">
        <f t="shared" si="69"/>
        <v>ข้อมูลไม่ถูกต้อง</v>
      </c>
      <c r="S582" s="149" t="str">
        <f>IF(ISNUMBER(R582),
IF(H$2=ตัวเลือก!A$30,"ยังไม่บันทึกข้อมูล",R582*0.27),"ข้อมูลไม่ถูกต้อง")</f>
        <v>ข้อมูลไม่ถูกต้อง</v>
      </c>
      <c r="T582" s="149" t="str">
        <f t="shared" si="70"/>
        <v>ข้อมูลไม่ถูกต้อง</v>
      </c>
      <c r="U582" s="149" t="str">
        <f>IF(ISNUMBER(R582),
IF(H$2=ตัวเลือก!A$30,"ยังไม่บันทึกข้อมูล",R582*0.47),"ข้อมูลไม่ถูกต้อง")</f>
        <v>ข้อมูลไม่ถูกต้อง</v>
      </c>
      <c r="V582" s="149" t="str">
        <f>IF(ISNUMBER(S582),
IF(H$2=ตัวเลือก!A$30,"ยังไม่บันทึกข้อมูล",S582*0.47),"ข้อมูลไม่ถูกต้อง")</f>
        <v>ข้อมูลไม่ถูกต้อง</v>
      </c>
      <c r="W582" s="149" t="str">
        <f t="shared" si="71"/>
        <v>ข้อมูลไม่ถูกต้อง</v>
      </c>
      <c r="X582" s="148" t="str">
        <f t="shared" si="72"/>
        <v>ข้อมูลไม่ถูกต้อง</v>
      </c>
      <c r="Y582" s="38"/>
      <c r="Z582" s="38"/>
      <c r="AA582" s="38"/>
    </row>
    <row r="583" spans="1:27" ht="24" customHeight="1" x14ac:dyDescent="0.45">
      <c r="A583" s="289">
        <v>578</v>
      </c>
      <c r="B583" s="289"/>
      <c r="C583" s="289"/>
      <c r="D583" s="289"/>
      <c r="E583" s="289"/>
      <c r="F583" s="293"/>
      <c r="G583" s="293"/>
      <c r="H583" s="291"/>
      <c r="I583" s="289"/>
      <c r="J583" s="292" t="str">
        <f t="shared" si="73"/>
        <v>รอข้อมูลคอลัมน์ H</v>
      </c>
      <c r="K583" s="291"/>
      <c r="L583" s="291"/>
      <c r="M583" s="291"/>
      <c r="N583" s="196" t="str" cm="1">
        <f t="array" ref="N583">IF(AND(K583:M583=""),"ยังไม่บันทึกข้อมูล",
IF(M583&lt;&gt;"",
IF(M583&gt;=1.3,M583,"เป็นไม้พุ่ม"),
IF(K583+L583&gt;=1.3,K583+L583,"เป็นไม้พุ่ม")))</f>
        <v>ยังไม่บันทึกข้อมูล</v>
      </c>
      <c r="O583" s="149" t="str">
        <f t="shared" ref="O583:O646" si="74">IF(AND(ISNUMBER(J583),ISNUMBER(N583)),0.0396*(((J583)*N583))^0.933,"ข้อมูลไม่ถูกต้อง")</f>
        <v>ข้อมูลไม่ถูกต้อง</v>
      </c>
      <c r="P583" s="149" t="str">
        <f t="shared" ref="P583:P646" si="75">IF(AND(ISNUMBER(J583),ISNUMBER(N583)),0.00349*(((J583^2)*N583))^1.03,"ข้อมูลไม่ถูกต้อง")</f>
        <v>ข้อมูลไม่ถูกต้อง</v>
      </c>
      <c r="Q583" s="149" t="str">
        <f t="shared" ref="Q583:Q646" si="76">IF(AND(ISNUMBER(O583),ISNUMBER(P583)),(1/((28/(O583+P583))+0.025)),"ข้อมูลไม่ถูกต้อง")</f>
        <v>ข้อมูลไม่ถูกต้อง</v>
      </c>
      <c r="R583" s="149" t="str">
        <f t="shared" ref="R583:R646" si="77">IF(AND(O583&lt;&gt;"ข้อมูลไม่ถูกต้อง",P583&lt;&gt;"ข้อมูลไม่ถูกต้อง",Q583&lt;&gt;"ข้อมูลไม่ถูกต้อง"),O583+P583+Q583,"ข้อมูลไม่ถูกต้อง")</f>
        <v>ข้อมูลไม่ถูกต้อง</v>
      </c>
      <c r="S583" s="149" t="str">
        <f>IF(ISNUMBER(R583),
IF(H$2=ตัวเลือก!A$30,"ยังไม่บันทึกข้อมูล",R583*0.27),"ข้อมูลไม่ถูกต้อง")</f>
        <v>ข้อมูลไม่ถูกต้อง</v>
      </c>
      <c r="T583" s="149" t="str">
        <f t="shared" ref="T583:T646" si="78">IF(AND(ISNUMBER(R583),ISNUMBER(S583)),R583+S583,"ข้อมูลไม่ถูกต้อง")</f>
        <v>ข้อมูลไม่ถูกต้อง</v>
      </c>
      <c r="U583" s="149" t="str">
        <f>IF(ISNUMBER(R583),
IF(H$2=ตัวเลือก!A$30,"ยังไม่บันทึกข้อมูล",R583*0.47),"ข้อมูลไม่ถูกต้อง")</f>
        <v>ข้อมูลไม่ถูกต้อง</v>
      </c>
      <c r="V583" s="149" t="str">
        <f>IF(ISNUMBER(S583),
IF(H$2=ตัวเลือก!A$30,"ยังไม่บันทึกข้อมูล",S583*0.47),"ข้อมูลไม่ถูกต้อง")</f>
        <v>ข้อมูลไม่ถูกต้อง</v>
      </c>
      <c r="W583" s="149" t="str">
        <f t="shared" ref="W583:W646" si="79">IF(AND(ISNUMBER(U583),ISNUMBER(V583)),((U583+V583)/1000),"ข้อมูลไม่ถูกต้อง")</f>
        <v>ข้อมูลไม่ถูกต้อง</v>
      </c>
      <c r="X583" s="148" t="str">
        <f t="shared" si="72"/>
        <v>ข้อมูลไม่ถูกต้อง</v>
      </c>
      <c r="Y583" s="38"/>
      <c r="Z583" s="38"/>
      <c r="AA583" s="38"/>
    </row>
    <row r="584" spans="1:27" ht="24" customHeight="1" x14ac:dyDescent="0.45">
      <c r="A584" s="289">
        <v>579</v>
      </c>
      <c r="B584" s="289"/>
      <c r="C584" s="289"/>
      <c r="D584" s="289"/>
      <c r="E584" s="289"/>
      <c r="F584" s="293"/>
      <c r="G584" s="293"/>
      <c r="H584" s="291"/>
      <c r="I584" s="289"/>
      <c r="J584" s="292" t="str">
        <f t="shared" si="73"/>
        <v>รอข้อมูลคอลัมน์ H</v>
      </c>
      <c r="K584" s="291"/>
      <c r="L584" s="291"/>
      <c r="M584" s="291"/>
      <c r="N584" s="196" t="str" cm="1">
        <f t="array" ref="N584">IF(AND(K584:M584=""),"ยังไม่บันทึกข้อมูล",
IF(M584&lt;&gt;"",
IF(M584&gt;=1.3,M584,"เป็นไม้พุ่ม"),
IF(K584+L584&gt;=1.3,K584+L584,"เป็นไม้พุ่ม")))</f>
        <v>ยังไม่บันทึกข้อมูล</v>
      </c>
      <c r="O584" s="149" t="str">
        <f t="shared" si="74"/>
        <v>ข้อมูลไม่ถูกต้อง</v>
      </c>
      <c r="P584" s="149" t="str">
        <f t="shared" si="75"/>
        <v>ข้อมูลไม่ถูกต้อง</v>
      </c>
      <c r="Q584" s="149" t="str">
        <f t="shared" si="76"/>
        <v>ข้อมูลไม่ถูกต้อง</v>
      </c>
      <c r="R584" s="149" t="str">
        <f t="shared" si="77"/>
        <v>ข้อมูลไม่ถูกต้อง</v>
      </c>
      <c r="S584" s="149" t="str">
        <f>IF(ISNUMBER(R584),
IF(H$2=ตัวเลือก!A$30,"ยังไม่บันทึกข้อมูล",R584*0.27),"ข้อมูลไม่ถูกต้อง")</f>
        <v>ข้อมูลไม่ถูกต้อง</v>
      </c>
      <c r="T584" s="149" t="str">
        <f t="shared" si="78"/>
        <v>ข้อมูลไม่ถูกต้อง</v>
      </c>
      <c r="U584" s="149" t="str">
        <f>IF(ISNUMBER(R584),
IF(H$2=ตัวเลือก!A$30,"ยังไม่บันทึกข้อมูล",R584*0.47),"ข้อมูลไม่ถูกต้อง")</f>
        <v>ข้อมูลไม่ถูกต้อง</v>
      </c>
      <c r="V584" s="149" t="str">
        <f>IF(ISNUMBER(S584),
IF(H$2=ตัวเลือก!A$30,"ยังไม่บันทึกข้อมูล",S584*0.47),"ข้อมูลไม่ถูกต้อง")</f>
        <v>ข้อมูลไม่ถูกต้อง</v>
      </c>
      <c r="W584" s="149" t="str">
        <f t="shared" si="79"/>
        <v>ข้อมูลไม่ถูกต้อง</v>
      </c>
      <c r="X584" s="148" t="str">
        <f t="shared" si="72"/>
        <v>ข้อมูลไม่ถูกต้อง</v>
      </c>
      <c r="Y584" s="38"/>
      <c r="Z584" s="38"/>
      <c r="AA584" s="38"/>
    </row>
    <row r="585" spans="1:27" ht="24" customHeight="1" x14ac:dyDescent="0.45">
      <c r="A585" s="289">
        <v>580</v>
      </c>
      <c r="B585" s="289"/>
      <c r="C585" s="289"/>
      <c r="D585" s="289"/>
      <c r="E585" s="289"/>
      <c r="F585" s="293"/>
      <c r="G585" s="293"/>
      <c r="H585" s="291"/>
      <c r="I585" s="289"/>
      <c r="J585" s="292" t="str">
        <f t="shared" si="73"/>
        <v>รอข้อมูลคอลัมน์ H</v>
      </c>
      <c r="K585" s="291"/>
      <c r="L585" s="291"/>
      <c r="M585" s="291"/>
      <c r="N585" s="196" t="str" cm="1">
        <f t="array" ref="N585">IF(AND(K585:M585=""),"ยังไม่บันทึกข้อมูล",
IF(M585&lt;&gt;"",
IF(M585&gt;=1.3,M585,"เป็นไม้พุ่ม"),
IF(K585+L585&gt;=1.3,K585+L585,"เป็นไม้พุ่ม")))</f>
        <v>ยังไม่บันทึกข้อมูล</v>
      </c>
      <c r="O585" s="149" t="str">
        <f t="shared" si="74"/>
        <v>ข้อมูลไม่ถูกต้อง</v>
      </c>
      <c r="P585" s="149" t="str">
        <f t="shared" si="75"/>
        <v>ข้อมูลไม่ถูกต้อง</v>
      </c>
      <c r="Q585" s="149" t="str">
        <f t="shared" si="76"/>
        <v>ข้อมูลไม่ถูกต้อง</v>
      </c>
      <c r="R585" s="149" t="str">
        <f t="shared" si="77"/>
        <v>ข้อมูลไม่ถูกต้อง</v>
      </c>
      <c r="S585" s="149" t="str">
        <f>IF(ISNUMBER(R585),
IF(H$2=ตัวเลือก!A$30,"ยังไม่บันทึกข้อมูล",R585*0.27),"ข้อมูลไม่ถูกต้อง")</f>
        <v>ข้อมูลไม่ถูกต้อง</v>
      </c>
      <c r="T585" s="149" t="str">
        <f t="shared" si="78"/>
        <v>ข้อมูลไม่ถูกต้อง</v>
      </c>
      <c r="U585" s="149" t="str">
        <f>IF(ISNUMBER(R585),
IF(H$2=ตัวเลือก!A$30,"ยังไม่บันทึกข้อมูล",R585*0.47),"ข้อมูลไม่ถูกต้อง")</f>
        <v>ข้อมูลไม่ถูกต้อง</v>
      </c>
      <c r="V585" s="149" t="str">
        <f>IF(ISNUMBER(S585),
IF(H$2=ตัวเลือก!A$30,"ยังไม่บันทึกข้อมูล",S585*0.47),"ข้อมูลไม่ถูกต้อง")</f>
        <v>ข้อมูลไม่ถูกต้อง</v>
      </c>
      <c r="W585" s="149" t="str">
        <f t="shared" si="79"/>
        <v>ข้อมูลไม่ถูกต้อง</v>
      </c>
      <c r="X585" s="148" t="str">
        <f t="shared" si="72"/>
        <v>ข้อมูลไม่ถูกต้อง</v>
      </c>
      <c r="Y585" s="38"/>
      <c r="Z585" s="38"/>
      <c r="AA585" s="38"/>
    </row>
    <row r="586" spans="1:27" ht="24" customHeight="1" x14ac:dyDescent="0.45">
      <c r="A586" s="289">
        <v>581</v>
      </c>
      <c r="B586" s="289"/>
      <c r="C586" s="289"/>
      <c r="D586" s="289"/>
      <c r="E586" s="289"/>
      <c r="F586" s="293"/>
      <c r="G586" s="293"/>
      <c r="H586" s="291"/>
      <c r="I586" s="289"/>
      <c r="J586" s="292" t="str">
        <f t="shared" si="73"/>
        <v>รอข้อมูลคอลัมน์ H</v>
      </c>
      <c r="K586" s="291"/>
      <c r="L586" s="291"/>
      <c r="M586" s="291"/>
      <c r="N586" s="196" t="str" cm="1">
        <f t="array" ref="N586">IF(AND(K586:M586=""),"ยังไม่บันทึกข้อมูล",
IF(M586&lt;&gt;"",
IF(M586&gt;=1.3,M586,"เป็นไม้พุ่ม"),
IF(K586+L586&gt;=1.3,K586+L586,"เป็นไม้พุ่ม")))</f>
        <v>ยังไม่บันทึกข้อมูล</v>
      </c>
      <c r="O586" s="149" t="str">
        <f t="shared" si="74"/>
        <v>ข้อมูลไม่ถูกต้อง</v>
      </c>
      <c r="P586" s="149" t="str">
        <f t="shared" si="75"/>
        <v>ข้อมูลไม่ถูกต้อง</v>
      </c>
      <c r="Q586" s="149" t="str">
        <f t="shared" si="76"/>
        <v>ข้อมูลไม่ถูกต้อง</v>
      </c>
      <c r="R586" s="149" t="str">
        <f t="shared" si="77"/>
        <v>ข้อมูลไม่ถูกต้อง</v>
      </c>
      <c r="S586" s="149" t="str">
        <f>IF(ISNUMBER(R586),
IF(H$2=ตัวเลือก!A$30,"ยังไม่บันทึกข้อมูล",R586*0.27),"ข้อมูลไม่ถูกต้อง")</f>
        <v>ข้อมูลไม่ถูกต้อง</v>
      </c>
      <c r="T586" s="149" t="str">
        <f t="shared" si="78"/>
        <v>ข้อมูลไม่ถูกต้อง</v>
      </c>
      <c r="U586" s="149" t="str">
        <f>IF(ISNUMBER(R586),
IF(H$2=ตัวเลือก!A$30,"ยังไม่บันทึกข้อมูล",R586*0.47),"ข้อมูลไม่ถูกต้อง")</f>
        <v>ข้อมูลไม่ถูกต้อง</v>
      </c>
      <c r="V586" s="149" t="str">
        <f>IF(ISNUMBER(S586),
IF(H$2=ตัวเลือก!A$30,"ยังไม่บันทึกข้อมูล",S586*0.47),"ข้อมูลไม่ถูกต้อง")</f>
        <v>ข้อมูลไม่ถูกต้อง</v>
      </c>
      <c r="W586" s="149" t="str">
        <f t="shared" si="79"/>
        <v>ข้อมูลไม่ถูกต้อง</v>
      </c>
      <c r="X586" s="148" t="str">
        <f t="shared" si="72"/>
        <v>ข้อมูลไม่ถูกต้อง</v>
      </c>
      <c r="Y586" s="38"/>
      <c r="Z586" s="38"/>
      <c r="AA586" s="38"/>
    </row>
    <row r="587" spans="1:27" ht="24" customHeight="1" x14ac:dyDescent="0.45">
      <c r="A587" s="289">
        <v>582</v>
      </c>
      <c r="B587" s="289"/>
      <c r="C587" s="289"/>
      <c r="D587" s="289"/>
      <c r="E587" s="289"/>
      <c r="F587" s="293"/>
      <c r="G587" s="293"/>
      <c r="H587" s="291"/>
      <c r="I587" s="289"/>
      <c r="J587" s="292" t="str">
        <f t="shared" si="73"/>
        <v>รอข้อมูลคอลัมน์ H</v>
      </c>
      <c r="K587" s="291"/>
      <c r="L587" s="291"/>
      <c r="M587" s="291"/>
      <c r="N587" s="196" t="str" cm="1">
        <f t="array" ref="N587">IF(AND(K587:M587=""),"ยังไม่บันทึกข้อมูล",
IF(M587&lt;&gt;"",
IF(M587&gt;=1.3,M587,"เป็นไม้พุ่ม"),
IF(K587+L587&gt;=1.3,K587+L587,"เป็นไม้พุ่ม")))</f>
        <v>ยังไม่บันทึกข้อมูล</v>
      </c>
      <c r="O587" s="149" t="str">
        <f t="shared" si="74"/>
        <v>ข้อมูลไม่ถูกต้อง</v>
      </c>
      <c r="P587" s="149" t="str">
        <f t="shared" si="75"/>
        <v>ข้อมูลไม่ถูกต้อง</v>
      </c>
      <c r="Q587" s="149" t="str">
        <f t="shared" si="76"/>
        <v>ข้อมูลไม่ถูกต้อง</v>
      </c>
      <c r="R587" s="149" t="str">
        <f t="shared" si="77"/>
        <v>ข้อมูลไม่ถูกต้อง</v>
      </c>
      <c r="S587" s="149" t="str">
        <f>IF(ISNUMBER(R587),
IF(H$2=ตัวเลือก!A$30,"ยังไม่บันทึกข้อมูล",R587*0.27),"ข้อมูลไม่ถูกต้อง")</f>
        <v>ข้อมูลไม่ถูกต้อง</v>
      </c>
      <c r="T587" s="149" t="str">
        <f t="shared" si="78"/>
        <v>ข้อมูลไม่ถูกต้อง</v>
      </c>
      <c r="U587" s="149" t="str">
        <f>IF(ISNUMBER(R587),
IF(H$2=ตัวเลือก!A$30,"ยังไม่บันทึกข้อมูล",R587*0.47),"ข้อมูลไม่ถูกต้อง")</f>
        <v>ข้อมูลไม่ถูกต้อง</v>
      </c>
      <c r="V587" s="149" t="str">
        <f>IF(ISNUMBER(S587),
IF(H$2=ตัวเลือก!A$30,"ยังไม่บันทึกข้อมูล",S587*0.47),"ข้อมูลไม่ถูกต้อง")</f>
        <v>ข้อมูลไม่ถูกต้อง</v>
      </c>
      <c r="W587" s="149" t="str">
        <f t="shared" si="79"/>
        <v>ข้อมูลไม่ถูกต้อง</v>
      </c>
      <c r="X587" s="148" t="str">
        <f t="shared" si="72"/>
        <v>ข้อมูลไม่ถูกต้อง</v>
      </c>
      <c r="Y587" s="38"/>
      <c r="Z587" s="38"/>
      <c r="AA587" s="38"/>
    </row>
    <row r="588" spans="1:27" ht="24" customHeight="1" x14ac:dyDescent="0.45">
      <c r="A588" s="289">
        <v>583</v>
      </c>
      <c r="B588" s="289"/>
      <c r="C588" s="289"/>
      <c r="D588" s="289"/>
      <c r="E588" s="289"/>
      <c r="F588" s="293"/>
      <c r="G588" s="293"/>
      <c r="H588" s="291"/>
      <c r="I588" s="289"/>
      <c r="J588" s="292" t="str">
        <f t="shared" si="73"/>
        <v>รอข้อมูลคอลัมน์ H</v>
      </c>
      <c r="K588" s="291"/>
      <c r="L588" s="291"/>
      <c r="M588" s="291"/>
      <c r="N588" s="196" t="str" cm="1">
        <f t="array" ref="N588">IF(AND(K588:M588=""),"ยังไม่บันทึกข้อมูล",
IF(M588&lt;&gt;"",
IF(M588&gt;=1.3,M588,"เป็นไม้พุ่ม"),
IF(K588+L588&gt;=1.3,K588+L588,"เป็นไม้พุ่ม")))</f>
        <v>ยังไม่บันทึกข้อมูล</v>
      </c>
      <c r="O588" s="149" t="str">
        <f t="shared" si="74"/>
        <v>ข้อมูลไม่ถูกต้อง</v>
      </c>
      <c r="P588" s="149" t="str">
        <f t="shared" si="75"/>
        <v>ข้อมูลไม่ถูกต้อง</v>
      </c>
      <c r="Q588" s="149" t="str">
        <f t="shared" si="76"/>
        <v>ข้อมูลไม่ถูกต้อง</v>
      </c>
      <c r="R588" s="149" t="str">
        <f t="shared" si="77"/>
        <v>ข้อมูลไม่ถูกต้อง</v>
      </c>
      <c r="S588" s="149" t="str">
        <f>IF(ISNUMBER(R588),
IF(H$2=ตัวเลือก!A$30,"ยังไม่บันทึกข้อมูล",R588*0.27),"ข้อมูลไม่ถูกต้อง")</f>
        <v>ข้อมูลไม่ถูกต้อง</v>
      </c>
      <c r="T588" s="149" t="str">
        <f t="shared" si="78"/>
        <v>ข้อมูลไม่ถูกต้อง</v>
      </c>
      <c r="U588" s="149" t="str">
        <f>IF(ISNUMBER(R588),
IF(H$2=ตัวเลือก!A$30,"ยังไม่บันทึกข้อมูล",R588*0.47),"ข้อมูลไม่ถูกต้อง")</f>
        <v>ข้อมูลไม่ถูกต้อง</v>
      </c>
      <c r="V588" s="149" t="str">
        <f>IF(ISNUMBER(S588),
IF(H$2=ตัวเลือก!A$30,"ยังไม่บันทึกข้อมูล",S588*0.47),"ข้อมูลไม่ถูกต้อง")</f>
        <v>ข้อมูลไม่ถูกต้อง</v>
      </c>
      <c r="W588" s="149" t="str">
        <f t="shared" si="79"/>
        <v>ข้อมูลไม่ถูกต้อง</v>
      </c>
      <c r="X588" s="148" t="str">
        <f t="shared" ref="X588:X651" si="80">IF(ISNUMBER(W588),W588*(44/12),"ข้อมูลไม่ถูกต้อง")</f>
        <v>ข้อมูลไม่ถูกต้อง</v>
      </c>
      <c r="Y588" s="38"/>
      <c r="Z588" s="38"/>
      <c r="AA588" s="38"/>
    </row>
    <row r="589" spans="1:27" ht="24" customHeight="1" x14ac:dyDescent="0.45">
      <c r="A589" s="289">
        <v>584</v>
      </c>
      <c r="B589" s="289"/>
      <c r="C589" s="289"/>
      <c r="D589" s="289"/>
      <c r="E589" s="289"/>
      <c r="F589" s="293"/>
      <c r="G589" s="293"/>
      <c r="H589" s="291"/>
      <c r="I589" s="289"/>
      <c r="J589" s="292" t="str">
        <f t="shared" si="73"/>
        <v>รอข้อมูลคอลัมน์ H</v>
      </c>
      <c r="K589" s="291"/>
      <c r="L589" s="291"/>
      <c r="M589" s="291"/>
      <c r="N589" s="196" t="str" cm="1">
        <f t="array" ref="N589">IF(AND(K589:M589=""),"ยังไม่บันทึกข้อมูล",
IF(M589&lt;&gt;"",
IF(M589&gt;=1.3,M589,"เป็นไม้พุ่ม"),
IF(K589+L589&gt;=1.3,K589+L589,"เป็นไม้พุ่ม")))</f>
        <v>ยังไม่บันทึกข้อมูล</v>
      </c>
      <c r="O589" s="149" t="str">
        <f t="shared" si="74"/>
        <v>ข้อมูลไม่ถูกต้อง</v>
      </c>
      <c r="P589" s="149" t="str">
        <f t="shared" si="75"/>
        <v>ข้อมูลไม่ถูกต้อง</v>
      </c>
      <c r="Q589" s="149" t="str">
        <f t="shared" si="76"/>
        <v>ข้อมูลไม่ถูกต้อง</v>
      </c>
      <c r="R589" s="149" t="str">
        <f t="shared" si="77"/>
        <v>ข้อมูลไม่ถูกต้อง</v>
      </c>
      <c r="S589" s="149" t="str">
        <f>IF(ISNUMBER(R589),
IF(H$2=ตัวเลือก!A$30,"ยังไม่บันทึกข้อมูล",R589*0.27),"ข้อมูลไม่ถูกต้อง")</f>
        <v>ข้อมูลไม่ถูกต้อง</v>
      </c>
      <c r="T589" s="149" t="str">
        <f t="shared" si="78"/>
        <v>ข้อมูลไม่ถูกต้อง</v>
      </c>
      <c r="U589" s="149" t="str">
        <f>IF(ISNUMBER(R589),
IF(H$2=ตัวเลือก!A$30,"ยังไม่บันทึกข้อมูล",R589*0.47),"ข้อมูลไม่ถูกต้อง")</f>
        <v>ข้อมูลไม่ถูกต้อง</v>
      </c>
      <c r="V589" s="149" t="str">
        <f>IF(ISNUMBER(S589),
IF(H$2=ตัวเลือก!A$30,"ยังไม่บันทึกข้อมูล",S589*0.47),"ข้อมูลไม่ถูกต้อง")</f>
        <v>ข้อมูลไม่ถูกต้อง</v>
      </c>
      <c r="W589" s="149" t="str">
        <f t="shared" si="79"/>
        <v>ข้อมูลไม่ถูกต้อง</v>
      </c>
      <c r="X589" s="148" t="str">
        <f t="shared" si="80"/>
        <v>ข้อมูลไม่ถูกต้อง</v>
      </c>
      <c r="Y589" s="38"/>
      <c r="Z589" s="38"/>
      <c r="AA589" s="38"/>
    </row>
    <row r="590" spans="1:27" ht="24" customHeight="1" x14ac:dyDescent="0.45">
      <c r="A590" s="289">
        <v>585</v>
      </c>
      <c r="B590" s="289"/>
      <c r="C590" s="289"/>
      <c r="D590" s="289"/>
      <c r="E590" s="289"/>
      <c r="F590" s="293"/>
      <c r="G590" s="293"/>
      <c r="H590" s="291"/>
      <c r="I590" s="289"/>
      <c r="J590" s="292" t="str">
        <f t="shared" si="73"/>
        <v>รอข้อมูลคอลัมน์ H</v>
      </c>
      <c r="K590" s="291"/>
      <c r="L590" s="291"/>
      <c r="M590" s="291"/>
      <c r="N590" s="196" t="str" cm="1">
        <f t="array" ref="N590">IF(AND(K590:M590=""),"ยังไม่บันทึกข้อมูล",
IF(M590&lt;&gt;"",
IF(M590&gt;=1.3,M590,"เป็นไม้พุ่ม"),
IF(K590+L590&gt;=1.3,K590+L590,"เป็นไม้พุ่ม")))</f>
        <v>ยังไม่บันทึกข้อมูล</v>
      </c>
      <c r="O590" s="149" t="str">
        <f t="shared" si="74"/>
        <v>ข้อมูลไม่ถูกต้อง</v>
      </c>
      <c r="P590" s="149" t="str">
        <f t="shared" si="75"/>
        <v>ข้อมูลไม่ถูกต้อง</v>
      </c>
      <c r="Q590" s="149" t="str">
        <f t="shared" si="76"/>
        <v>ข้อมูลไม่ถูกต้อง</v>
      </c>
      <c r="R590" s="149" t="str">
        <f t="shared" si="77"/>
        <v>ข้อมูลไม่ถูกต้อง</v>
      </c>
      <c r="S590" s="149" t="str">
        <f>IF(ISNUMBER(R590),
IF(H$2=ตัวเลือก!A$30,"ยังไม่บันทึกข้อมูล",R590*0.27),"ข้อมูลไม่ถูกต้อง")</f>
        <v>ข้อมูลไม่ถูกต้อง</v>
      </c>
      <c r="T590" s="149" t="str">
        <f t="shared" si="78"/>
        <v>ข้อมูลไม่ถูกต้อง</v>
      </c>
      <c r="U590" s="149" t="str">
        <f>IF(ISNUMBER(R590),
IF(H$2=ตัวเลือก!A$30,"ยังไม่บันทึกข้อมูล",R590*0.47),"ข้อมูลไม่ถูกต้อง")</f>
        <v>ข้อมูลไม่ถูกต้อง</v>
      </c>
      <c r="V590" s="149" t="str">
        <f>IF(ISNUMBER(S590),
IF(H$2=ตัวเลือก!A$30,"ยังไม่บันทึกข้อมูล",S590*0.47),"ข้อมูลไม่ถูกต้อง")</f>
        <v>ข้อมูลไม่ถูกต้อง</v>
      </c>
      <c r="W590" s="149" t="str">
        <f t="shared" si="79"/>
        <v>ข้อมูลไม่ถูกต้อง</v>
      </c>
      <c r="X590" s="148" t="str">
        <f t="shared" si="80"/>
        <v>ข้อมูลไม่ถูกต้อง</v>
      </c>
      <c r="Y590" s="38"/>
      <c r="Z590" s="38"/>
      <c r="AA590" s="38"/>
    </row>
    <row r="591" spans="1:27" ht="24" customHeight="1" x14ac:dyDescent="0.45">
      <c r="A591" s="289">
        <v>586</v>
      </c>
      <c r="B591" s="289"/>
      <c r="C591" s="289"/>
      <c r="D591" s="289"/>
      <c r="E591" s="289"/>
      <c r="F591" s="293"/>
      <c r="G591" s="293"/>
      <c r="H591" s="291"/>
      <c r="I591" s="289"/>
      <c r="J591" s="292" t="str">
        <f t="shared" ref="J591:J654" si="81">IF(H591="","รอข้อมูลคอลัมน์ H",
IF(H591/PI()&gt;=4.5,H591/PI(),"ไม่นำมาคำนวณ"))</f>
        <v>รอข้อมูลคอลัมน์ H</v>
      </c>
      <c r="K591" s="291"/>
      <c r="L591" s="291"/>
      <c r="M591" s="291"/>
      <c r="N591" s="196" t="str" cm="1">
        <f t="array" ref="N591">IF(AND(K591:M591=""),"ยังไม่บันทึกข้อมูล",
IF(M591&lt;&gt;"",
IF(M591&gt;=1.3,M591,"เป็นไม้พุ่ม"),
IF(K591+L591&gt;=1.3,K591+L591,"เป็นไม้พุ่ม")))</f>
        <v>ยังไม่บันทึกข้อมูล</v>
      </c>
      <c r="O591" s="149" t="str">
        <f t="shared" si="74"/>
        <v>ข้อมูลไม่ถูกต้อง</v>
      </c>
      <c r="P591" s="149" t="str">
        <f t="shared" si="75"/>
        <v>ข้อมูลไม่ถูกต้อง</v>
      </c>
      <c r="Q591" s="149" t="str">
        <f t="shared" si="76"/>
        <v>ข้อมูลไม่ถูกต้อง</v>
      </c>
      <c r="R591" s="149" t="str">
        <f t="shared" si="77"/>
        <v>ข้อมูลไม่ถูกต้อง</v>
      </c>
      <c r="S591" s="149" t="str">
        <f>IF(ISNUMBER(R591),
IF(H$2=ตัวเลือก!A$30,"ยังไม่บันทึกข้อมูล",R591*0.27),"ข้อมูลไม่ถูกต้อง")</f>
        <v>ข้อมูลไม่ถูกต้อง</v>
      </c>
      <c r="T591" s="149" t="str">
        <f t="shared" si="78"/>
        <v>ข้อมูลไม่ถูกต้อง</v>
      </c>
      <c r="U591" s="149" t="str">
        <f>IF(ISNUMBER(R591),
IF(H$2=ตัวเลือก!A$30,"ยังไม่บันทึกข้อมูล",R591*0.47),"ข้อมูลไม่ถูกต้อง")</f>
        <v>ข้อมูลไม่ถูกต้อง</v>
      </c>
      <c r="V591" s="149" t="str">
        <f>IF(ISNUMBER(S591),
IF(H$2=ตัวเลือก!A$30,"ยังไม่บันทึกข้อมูล",S591*0.47),"ข้อมูลไม่ถูกต้อง")</f>
        <v>ข้อมูลไม่ถูกต้อง</v>
      </c>
      <c r="W591" s="149" t="str">
        <f t="shared" si="79"/>
        <v>ข้อมูลไม่ถูกต้อง</v>
      </c>
      <c r="X591" s="148" t="str">
        <f t="shared" si="80"/>
        <v>ข้อมูลไม่ถูกต้อง</v>
      </c>
      <c r="Y591" s="38"/>
      <c r="Z591" s="38"/>
      <c r="AA591" s="38"/>
    </row>
    <row r="592" spans="1:27" ht="24" customHeight="1" x14ac:dyDescent="0.45">
      <c r="A592" s="289">
        <v>587</v>
      </c>
      <c r="B592" s="289"/>
      <c r="C592" s="289"/>
      <c r="D592" s="289"/>
      <c r="E592" s="289"/>
      <c r="F592" s="293"/>
      <c r="G592" s="293"/>
      <c r="H592" s="291"/>
      <c r="I592" s="289"/>
      <c r="J592" s="292" t="str">
        <f t="shared" si="81"/>
        <v>รอข้อมูลคอลัมน์ H</v>
      </c>
      <c r="K592" s="291"/>
      <c r="L592" s="291"/>
      <c r="M592" s="291"/>
      <c r="N592" s="196" t="str" cm="1">
        <f t="array" ref="N592">IF(AND(K592:M592=""),"ยังไม่บันทึกข้อมูล",
IF(M592&lt;&gt;"",
IF(M592&gt;=1.3,M592,"เป็นไม้พุ่ม"),
IF(K592+L592&gt;=1.3,K592+L592,"เป็นไม้พุ่ม")))</f>
        <v>ยังไม่บันทึกข้อมูล</v>
      </c>
      <c r="O592" s="149" t="str">
        <f t="shared" si="74"/>
        <v>ข้อมูลไม่ถูกต้อง</v>
      </c>
      <c r="P592" s="149" t="str">
        <f t="shared" si="75"/>
        <v>ข้อมูลไม่ถูกต้อง</v>
      </c>
      <c r="Q592" s="149" t="str">
        <f t="shared" si="76"/>
        <v>ข้อมูลไม่ถูกต้อง</v>
      </c>
      <c r="R592" s="149" t="str">
        <f t="shared" si="77"/>
        <v>ข้อมูลไม่ถูกต้อง</v>
      </c>
      <c r="S592" s="149" t="str">
        <f>IF(ISNUMBER(R592),
IF(H$2=ตัวเลือก!A$30,"ยังไม่บันทึกข้อมูล",R592*0.27),"ข้อมูลไม่ถูกต้อง")</f>
        <v>ข้อมูลไม่ถูกต้อง</v>
      </c>
      <c r="T592" s="149" t="str">
        <f t="shared" si="78"/>
        <v>ข้อมูลไม่ถูกต้อง</v>
      </c>
      <c r="U592" s="149" t="str">
        <f>IF(ISNUMBER(R592),
IF(H$2=ตัวเลือก!A$30,"ยังไม่บันทึกข้อมูล",R592*0.47),"ข้อมูลไม่ถูกต้อง")</f>
        <v>ข้อมูลไม่ถูกต้อง</v>
      </c>
      <c r="V592" s="149" t="str">
        <f>IF(ISNUMBER(S592),
IF(H$2=ตัวเลือก!A$30,"ยังไม่บันทึกข้อมูล",S592*0.47),"ข้อมูลไม่ถูกต้อง")</f>
        <v>ข้อมูลไม่ถูกต้อง</v>
      </c>
      <c r="W592" s="149" t="str">
        <f t="shared" si="79"/>
        <v>ข้อมูลไม่ถูกต้อง</v>
      </c>
      <c r="X592" s="148" t="str">
        <f t="shared" si="80"/>
        <v>ข้อมูลไม่ถูกต้อง</v>
      </c>
      <c r="Y592" s="38"/>
      <c r="Z592" s="38"/>
      <c r="AA592" s="38"/>
    </row>
    <row r="593" spans="1:27" ht="24" customHeight="1" x14ac:dyDescent="0.45">
      <c r="A593" s="289">
        <v>588</v>
      </c>
      <c r="B593" s="289"/>
      <c r="C593" s="289"/>
      <c r="D593" s="289"/>
      <c r="E593" s="289"/>
      <c r="F593" s="293"/>
      <c r="G593" s="293"/>
      <c r="H593" s="291"/>
      <c r="I593" s="289"/>
      <c r="J593" s="292" t="str">
        <f t="shared" si="81"/>
        <v>รอข้อมูลคอลัมน์ H</v>
      </c>
      <c r="K593" s="291"/>
      <c r="L593" s="291"/>
      <c r="M593" s="291"/>
      <c r="N593" s="196" t="str" cm="1">
        <f t="array" ref="N593">IF(AND(K593:M593=""),"ยังไม่บันทึกข้อมูล",
IF(M593&lt;&gt;"",
IF(M593&gt;=1.3,M593,"เป็นไม้พุ่ม"),
IF(K593+L593&gt;=1.3,K593+L593,"เป็นไม้พุ่ม")))</f>
        <v>ยังไม่บันทึกข้อมูล</v>
      </c>
      <c r="O593" s="149" t="str">
        <f t="shared" si="74"/>
        <v>ข้อมูลไม่ถูกต้อง</v>
      </c>
      <c r="P593" s="149" t="str">
        <f t="shared" si="75"/>
        <v>ข้อมูลไม่ถูกต้อง</v>
      </c>
      <c r="Q593" s="149" t="str">
        <f t="shared" si="76"/>
        <v>ข้อมูลไม่ถูกต้อง</v>
      </c>
      <c r="R593" s="149" t="str">
        <f t="shared" si="77"/>
        <v>ข้อมูลไม่ถูกต้อง</v>
      </c>
      <c r="S593" s="149" t="str">
        <f>IF(ISNUMBER(R593),
IF(H$2=ตัวเลือก!A$30,"ยังไม่บันทึกข้อมูล",R593*0.27),"ข้อมูลไม่ถูกต้อง")</f>
        <v>ข้อมูลไม่ถูกต้อง</v>
      </c>
      <c r="T593" s="149" t="str">
        <f t="shared" si="78"/>
        <v>ข้อมูลไม่ถูกต้อง</v>
      </c>
      <c r="U593" s="149" t="str">
        <f>IF(ISNUMBER(R593),
IF(H$2=ตัวเลือก!A$30,"ยังไม่บันทึกข้อมูล",R593*0.47),"ข้อมูลไม่ถูกต้อง")</f>
        <v>ข้อมูลไม่ถูกต้อง</v>
      </c>
      <c r="V593" s="149" t="str">
        <f>IF(ISNUMBER(S593),
IF(H$2=ตัวเลือก!A$30,"ยังไม่บันทึกข้อมูล",S593*0.47),"ข้อมูลไม่ถูกต้อง")</f>
        <v>ข้อมูลไม่ถูกต้อง</v>
      </c>
      <c r="W593" s="149" t="str">
        <f t="shared" si="79"/>
        <v>ข้อมูลไม่ถูกต้อง</v>
      </c>
      <c r="X593" s="148" t="str">
        <f t="shared" si="80"/>
        <v>ข้อมูลไม่ถูกต้อง</v>
      </c>
      <c r="Y593" s="38"/>
      <c r="Z593" s="38"/>
      <c r="AA593" s="38"/>
    </row>
    <row r="594" spans="1:27" ht="24" customHeight="1" x14ac:dyDescent="0.45">
      <c r="A594" s="289">
        <v>589</v>
      </c>
      <c r="B594" s="289"/>
      <c r="C594" s="289"/>
      <c r="D594" s="289"/>
      <c r="E594" s="289"/>
      <c r="F594" s="293"/>
      <c r="G594" s="293"/>
      <c r="H594" s="291"/>
      <c r="I594" s="289"/>
      <c r="J594" s="292" t="str">
        <f t="shared" si="81"/>
        <v>รอข้อมูลคอลัมน์ H</v>
      </c>
      <c r="K594" s="291"/>
      <c r="L594" s="291"/>
      <c r="M594" s="291"/>
      <c r="N594" s="196" t="str" cm="1">
        <f t="array" ref="N594">IF(AND(K594:M594=""),"ยังไม่บันทึกข้อมูล",
IF(M594&lt;&gt;"",
IF(M594&gt;=1.3,M594,"เป็นไม้พุ่ม"),
IF(K594+L594&gt;=1.3,K594+L594,"เป็นไม้พุ่ม")))</f>
        <v>ยังไม่บันทึกข้อมูล</v>
      </c>
      <c r="O594" s="149" t="str">
        <f t="shared" si="74"/>
        <v>ข้อมูลไม่ถูกต้อง</v>
      </c>
      <c r="P594" s="149" t="str">
        <f t="shared" si="75"/>
        <v>ข้อมูลไม่ถูกต้อง</v>
      </c>
      <c r="Q594" s="149" t="str">
        <f t="shared" si="76"/>
        <v>ข้อมูลไม่ถูกต้อง</v>
      </c>
      <c r="R594" s="149" t="str">
        <f t="shared" si="77"/>
        <v>ข้อมูลไม่ถูกต้อง</v>
      </c>
      <c r="S594" s="149" t="str">
        <f>IF(ISNUMBER(R594),
IF(H$2=ตัวเลือก!A$30,"ยังไม่บันทึกข้อมูล",R594*0.27),"ข้อมูลไม่ถูกต้อง")</f>
        <v>ข้อมูลไม่ถูกต้อง</v>
      </c>
      <c r="T594" s="149" t="str">
        <f t="shared" si="78"/>
        <v>ข้อมูลไม่ถูกต้อง</v>
      </c>
      <c r="U594" s="149" t="str">
        <f>IF(ISNUMBER(R594),
IF(H$2=ตัวเลือก!A$30,"ยังไม่บันทึกข้อมูล",R594*0.47),"ข้อมูลไม่ถูกต้อง")</f>
        <v>ข้อมูลไม่ถูกต้อง</v>
      </c>
      <c r="V594" s="149" t="str">
        <f>IF(ISNUMBER(S594),
IF(H$2=ตัวเลือก!A$30,"ยังไม่บันทึกข้อมูล",S594*0.47),"ข้อมูลไม่ถูกต้อง")</f>
        <v>ข้อมูลไม่ถูกต้อง</v>
      </c>
      <c r="W594" s="149" t="str">
        <f t="shared" si="79"/>
        <v>ข้อมูลไม่ถูกต้อง</v>
      </c>
      <c r="X594" s="148" t="str">
        <f t="shared" si="80"/>
        <v>ข้อมูลไม่ถูกต้อง</v>
      </c>
      <c r="Y594" s="38"/>
      <c r="Z594" s="38"/>
      <c r="AA594" s="38"/>
    </row>
    <row r="595" spans="1:27" ht="24" customHeight="1" x14ac:dyDescent="0.45">
      <c r="A595" s="289">
        <v>590</v>
      </c>
      <c r="B595" s="289"/>
      <c r="C595" s="289"/>
      <c r="D595" s="289"/>
      <c r="E595" s="289"/>
      <c r="F595" s="293"/>
      <c r="G595" s="293"/>
      <c r="H595" s="291"/>
      <c r="I595" s="289"/>
      <c r="J595" s="292" t="str">
        <f t="shared" si="81"/>
        <v>รอข้อมูลคอลัมน์ H</v>
      </c>
      <c r="K595" s="291"/>
      <c r="L595" s="291"/>
      <c r="M595" s="291"/>
      <c r="N595" s="196" t="str" cm="1">
        <f t="array" ref="N595">IF(AND(K595:M595=""),"ยังไม่บันทึกข้อมูล",
IF(M595&lt;&gt;"",
IF(M595&gt;=1.3,M595,"เป็นไม้พุ่ม"),
IF(K595+L595&gt;=1.3,K595+L595,"เป็นไม้พุ่ม")))</f>
        <v>ยังไม่บันทึกข้อมูล</v>
      </c>
      <c r="O595" s="149" t="str">
        <f t="shared" si="74"/>
        <v>ข้อมูลไม่ถูกต้อง</v>
      </c>
      <c r="P595" s="149" t="str">
        <f t="shared" si="75"/>
        <v>ข้อมูลไม่ถูกต้อง</v>
      </c>
      <c r="Q595" s="149" t="str">
        <f t="shared" si="76"/>
        <v>ข้อมูลไม่ถูกต้อง</v>
      </c>
      <c r="R595" s="149" t="str">
        <f t="shared" si="77"/>
        <v>ข้อมูลไม่ถูกต้อง</v>
      </c>
      <c r="S595" s="149" t="str">
        <f>IF(ISNUMBER(R595),
IF(H$2=ตัวเลือก!A$30,"ยังไม่บันทึกข้อมูล",R595*0.27),"ข้อมูลไม่ถูกต้อง")</f>
        <v>ข้อมูลไม่ถูกต้อง</v>
      </c>
      <c r="T595" s="149" t="str">
        <f t="shared" si="78"/>
        <v>ข้อมูลไม่ถูกต้อง</v>
      </c>
      <c r="U595" s="149" t="str">
        <f>IF(ISNUMBER(R595),
IF(H$2=ตัวเลือก!A$30,"ยังไม่บันทึกข้อมูล",R595*0.47),"ข้อมูลไม่ถูกต้อง")</f>
        <v>ข้อมูลไม่ถูกต้อง</v>
      </c>
      <c r="V595" s="149" t="str">
        <f>IF(ISNUMBER(S595),
IF(H$2=ตัวเลือก!A$30,"ยังไม่บันทึกข้อมูล",S595*0.47),"ข้อมูลไม่ถูกต้อง")</f>
        <v>ข้อมูลไม่ถูกต้อง</v>
      </c>
      <c r="W595" s="149" t="str">
        <f t="shared" si="79"/>
        <v>ข้อมูลไม่ถูกต้อง</v>
      </c>
      <c r="X595" s="148" t="str">
        <f t="shared" si="80"/>
        <v>ข้อมูลไม่ถูกต้อง</v>
      </c>
      <c r="Y595" s="38"/>
      <c r="Z595" s="38"/>
      <c r="AA595" s="38"/>
    </row>
    <row r="596" spans="1:27" ht="24" customHeight="1" x14ac:dyDescent="0.45">
      <c r="A596" s="289">
        <v>591</v>
      </c>
      <c r="B596" s="289"/>
      <c r="C596" s="289"/>
      <c r="D596" s="289"/>
      <c r="E596" s="289"/>
      <c r="F596" s="293"/>
      <c r="G596" s="293"/>
      <c r="H596" s="291"/>
      <c r="I596" s="289"/>
      <c r="J596" s="292" t="str">
        <f t="shared" si="81"/>
        <v>รอข้อมูลคอลัมน์ H</v>
      </c>
      <c r="K596" s="291"/>
      <c r="L596" s="291"/>
      <c r="M596" s="291"/>
      <c r="N596" s="196" t="str" cm="1">
        <f t="array" ref="N596">IF(AND(K596:M596=""),"ยังไม่บันทึกข้อมูล",
IF(M596&lt;&gt;"",
IF(M596&gt;=1.3,M596,"เป็นไม้พุ่ม"),
IF(K596+L596&gt;=1.3,K596+L596,"เป็นไม้พุ่ม")))</f>
        <v>ยังไม่บันทึกข้อมูล</v>
      </c>
      <c r="O596" s="149" t="str">
        <f t="shared" si="74"/>
        <v>ข้อมูลไม่ถูกต้อง</v>
      </c>
      <c r="P596" s="149" t="str">
        <f t="shared" si="75"/>
        <v>ข้อมูลไม่ถูกต้อง</v>
      </c>
      <c r="Q596" s="149" t="str">
        <f t="shared" si="76"/>
        <v>ข้อมูลไม่ถูกต้อง</v>
      </c>
      <c r="R596" s="149" t="str">
        <f t="shared" si="77"/>
        <v>ข้อมูลไม่ถูกต้อง</v>
      </c>
      <c r="S596" s="149" t="str">
        <f>IF(ISNUMBER(R596),
IF(H$2=ตัวเลือก!A$30,"ยังไม่บันทึกข้อมูล",R596*0.27),"ข้อมูลไม่ถูกต้อง")</f>
        <v>ข้อมูลไม่ถูกต้อง</v>
      </c>
      <c r="T596" s="149" t="str">
        <f t="shared" si="78"/>
        <v>ข้อมูลไม่ถูกต้อง</v>
      </c>
      <c r="U596" s="149" t="str">
        <f>IF(ISNUMBER(R596),
IF(H$2=ตัวเลือก!A$30,"ยังไม่บันทึกข้อมูล",R596*0.47),"ข้อมูลไม่ถูกต้อง")</f>
        <v>ข้อมูลไม่ถูกต้อง</v>
      </c>
      <c r="V596" s="149" t="str">
        <f>IF(ISNUMBER(S596),
IF(H$2=ตัวเลือก!A$30,"ยังไม่บันทึกข้อมูล",S596*0.47),"ข้อมูลไม่ถูกต้อง")</f>
        <v>ข้อมูลไม่ถูกต้อง</v>
      </c>
      <c r="W596" s="149" t="str">
        <f t="shared" si="79"/>
        <v>ข้อมูลไม่ถูกต้อง</v>
      </c>
      <c r="X596" s="148" t="str">
        <f t="shared" si="80"/>
        <v>ข้อมูลไม่ถูกต้อง</v>
      </c>
      <c r="Y596" s="38"/>
      <c r="Z596" s="38"/>
      <c r="AA596" s="38"/>
    </row>
    <row r="597" spans="1:27" ht="24" customHeight="1" x14ac:dyDescent="0.45">
      <c r="A597" s="289">
        <v>592</v>
      </c>
      <c r="B597" s="289"/>
      <c r="C597" s="289"/>
      <c r="D597" s="289"/>
      <c r="E597" s="289"/>
      <c r="F597" s="293"/>
      <c r="G597" s="293"/>
      <c r="H597" s="291"/>
      <c r="I597" s="289"/>
      <c r="J597" s="292" t="str">
        <f t="shared" si="81"/>
        <v>รอข้อมูลคอลัมน์ H</v>
      </c>
      <c r="K597" s="291"/>
      <c r="L597" s="291"/>
      <c r="M597" s="291"/>
      <c r="N597" s="196" t="str" cm="1">
        <f t="array" ref="N597">IF(AND(K597:M597=""),"ยังไม่บันทึกข้อมูล",
IF(M597&lt;&gt;"",
IF(M597&gt;=1.3,M597,"เป็นไม้พุ่ม"),
IF(K597+L597&gt;=1.3,K597+L597,"เป็นไม้พุ่ม")))</f>
        <v>ยังไม่บันทึกข้อมูล</v>
      </c>
      <c r="O597" s="149" t="str">
        <f t="shared" si="74"/>
        <v>ข้อมูลไม่ถูกต้อง</v>
      </c>
      <c r="P597" s="149" t="str">
        <f t="shared" si="75"/>
        <v>ข้อมูลไม่ถูกต้อง</v>
      </c>
      <c r="Q597" s="149" t="str">
        <f t="shared" si="76"/>
        <v>ข้อมูลไม่ถูกต้อง</v>
      </c>
      <c r="R597" s="149" t="str">
        <f t="shared" si="77"/>
        <v>ข้อมูลไม่ถูกต้อง</v>
      </c>
      <c r="S597" s="149" t="str">
        <f>IF(ISNUMBER(R597),
IF(H$2=ตัวเลือก!A$30,"ยังไม่บันทึกข้อมูล",R597*0.27),"ข้อมูลไม่ถูกต้อง")</f>
        <v>ข้อมูลไม่ถูกต้อง</v>
      </c>
      <c r="T597" s="149" t="str">
        <f t="shared" si="78"/>
        <v>ข้อมูลไม่ถูกต้อง</v>
      </c>
      <c r="U597" s="149" t="str">
        <f>IF(ISNUMBER(R597),
IF(H$2=ตัวเลือก!A$30,"ยังไม่บันทึกข้อมูล",R597*0.47),"ข้อมูลไม่ถูกต้อง")</f>
        <v>ข้อมูลไม่ถูกต้อง</v>
      </c>
      <c r="V597" s="149" t="str">
        <f>IF(ISNUMBER(S597),
IF(H$2=ตัวเลือก!A$30,"ยังไม่บันทึกข้อมูล",S597*0.47),"ข้อมูลไม่ถูกต้อง")</f>
        <v>ข้อมูลไม่ถูกต้อง</v>
      </c>
      <c r="W597" s="149" t="str">
        <f t="shared" si="79"/>
        <v>ข้อมูลไม่ถูกต้อง</v>
      </c>
      <c r="X597" s="148" t="str">
        <f t="shared" si="80"/>
        <v>ข้อมูลไม่ถูกต้อง</v>
      </c>
      <c r="Y597" s="38"/>
      <c r="Z597" s="38"/>
      <c r="AA597" s="38"/>
    </row>
    <row r="598" spans="1:27" ht="24" customHeight="1" x14ac:dyDescent="0.45">
      <c r="A598" s="289">
        <v>593</v>
      </c>
      <c r="B598" s="289"/>
      <c r="C598" s="289"/>
      <c r="D598" s="289"/>
      <c r="E598" s="289"/>
      <c r="F598" s="293"/>
      <c r="G598" s="293"/>
      <c r="H598" s="291"/>
      <c r="I598" s="289"/>
      <c r="J598" s="292" t="str">
        <f t="shared" si="81"/>
        <v>รอข้อมูลคอลัมน์ H</v>
      </c>
      <c r="K598" s="291"/>
      <c r="L598" s="291"/>
      <c r="M598" s="291"/>
      <c r="N598" s="196" t="str" cm="1">
        <f t="array" ref="N598">IF(AND(K598:M598=""),"ยังไม่บันทึกข้อมูล",
IF(M598&lt;&gt;"",
IF(M598&gt;=1.3,M598,"เป็นไม้พุ่ม"),
IF(K598+L598&gt;=1.3,K598+L598,"เป็นไม้พุ่ม")))</f>
        <v>ยังไม่บันทึกข้อมูล</v>
      </c>
      <c r="O598" s="149" t="str">
        <f t="shared" si="74"/>
        <v>ข้อมูลไม่ถูกต้อง</v>
      </c>
      <c r="P598" s="149" t="str">
        <f t="shared" si="75"/>
        <v>ข้อมูลไม่ถูกต้อง</v>
      </c>
      <c r="Q598" s="149" t="str">
        <f t="shared" si="76"/>
        <v>ข้อมูลไม่ถูกต้อง</v>
      </c>
      <c r="R598" s="149" t="str">
        <f t="shared" si="77"/>
        <v>ข้อมูลไม่ถูกต้อง</v>
      </c>
      <c r="S598" s="149" t="str">
        <f>IF(ISNUMBER(R598),
IF(H$2=ตัวเลือก!A$30,"ยังไม่บันทึกข้อมูล",R598*0.27),"ข้อมูลไม่ถูกต้อง")</f>
        <v>ข้อมูลไม่ถูกต้อง</v>
      </c>
      <c r="T598" s="149" t="str">
        <f t="shared" si="78"/>
        <v>ข้อมูลไม่ถูกต้อง</v>
      </c>
      <c r="U598" s="149" t="str">
        <f>IF(ISNUMBER(R598),
IF(H$2=ตัวเลือก!A$30,"ยังไม่บันทึกข้อมูล",R598*0.47),"ข้อมูลไม่ถูกต้อง")</f>
        <v>ข้อมูลไม่ถูกต้อง</v>
      </c>
      <c r="V598" s="149" t="str">
        <f>IF(ISNUMBER(S598),
IF(H$2=ตัวเลือก!A$30,"ยังไม่บันทึกข้อมูล",S598*0.47),"ข้อมูลไม่ถูกต้อง")</f>
        <v>ข้อมูลไม่ถูกต้อง</v>
      </c>
      <c r="W598" s="149" t="str">
        <f t="shared" si="79"/>
        <v>ข้อมูลไม่ถูกต้อง</v>
      </c>
      <c r="X598" s="148" t="str">
        <f t="shared" si="80"/>
        <v>ข้อมูลไม่ถูกต้อง</v>
      </c>
      <c r="Y598" s="38"/>
      <c r="Z598" s="38"/>
      <c r="AA598" s="38"/>
    </row>
    <row r="599" spans="1:27" ht="24" customHeight="1" x14ac:dyDescent="0.45">
      <c r="A599" s="289">
        <v>594</v>
      </c>
      <c r="B599" s="289"/>
      <c r="C599" s="289"/>
      <c r="D599" s="289"/>
      <c r="E599" s="289"/>
      <c r="F599" s="293"/>
      <c r="G599" s="293"/>
      <c r="H599" s="291"/>
      <c r="I599" s="289"/>
      <c r="J599" s="292" t="str">
        <f t="shared" si="81"/>
        <v>รอข้อมูลคอลัมน์ H</v>
      </c>
      <c r="K599" s="291"/>
      <c r="L599" s="291"/>
      <c r="M599" s="291"/>
      <c r="N599" s="196" t="str" cm="1">
        <f t="array" ref="N599">IF(AND(K599:M599=""),"ยังไม่บันทึกข้อมูล",
IF(M599&lt;&gt;"",
IF(M599&gt;=1.3,M599,"เป็นไม้พุ่ม"),
IF(K599+L599&gt;=1.3,K599+L599,"เป็นไม้พุ่ม")))</f>
        <v>ยังไม่บันทึกข้อมูล</v>
      </c>
      <c r="O599" s="149" t="str">
        <f t="shared" si="74"/>
        <v>ข้อมูลไม่ถูกต้อง</v>
      </c>
      <c r="P599" s="149" t="str">
        <f t="shared" si="75"/>
        <v>ข้อมูลไม่ถูกต้อง</v>
      </c>
      <c r="Q599" s="149" t="str">
        <f t="shared" si="76"/>
        <v>ข้อมูลไม่ถูกต้อง</v>
      </c>
      <c r="R599" s="149" t="str">
        <f t="shared" si="77"/>
        <v>ข้อมูลไม่ถูกต้อง</v>
      </c>
      <c r="S599" s="149" t="str">
        <f>IF(ISNUMBER(R599),
IF(H$2=ตัวเลือก!A$30,"ยังไม่บันทึกข้อมูล",R599*0.27),"ข้อมูลไม่ถูกต้อง")</f>
        <v>ข้อมูลไม่ถูกต้อง</v>
      </c>
      <c r="T599" s="149" t="str">
        <f t="shared" si="78"/>
        <v>ข้อมูลไม่ถูกต้อง</v>
      </c>
      <c r="U599" s="149" t="str">
        <f>IF(ISNUMBER(R599),
IF(H$2=ตัวเลือก!A$30,"ยังไม่บันทึกข้อมูล",R599*0.47),"ข้อมูลไม่ถูกต้อง")</f>
        <v>ข้อมูลไม่ถูกต้อง</v>
      </c>
      <c r="V599" s="149" t="str">
        <f>IF(ISNUMBER(S599),
IF(H$2=ตัวเลือก!A$30,"ยังไม่บันทึกข้อมูล",S599*0.47),"ข้อมูลไม่ถูกต้อง")</f>
        <v>ข้อมูลไม่ถูกต้อง</v>
      </c>
      <c r="W599" s="149" t="str">
        <f t="shared" si="79"/>
        <v>ข้อมูลไม่ถูกต้อง</v>
      </c>
      <c r="X599" s="148" t="str">
        <f t="shared" si="80"/>
        <v>ข้อมูลไม่ถูกต้อง</v>
      </c>
      <c r="Y599" s="38"/>
      <c r="Z599" s="38"/>
      <c r="AA599" s="38"/>
    </row>
    <row r="600" spans="1:27" ht="24" customHeight="1" x14ac:dyDescent="0.45">
      <c r="A600" s="289">
        <v>595</v>
      </c>
      <c r="B600" s="289"/>
      <c r="C600" s="289"/>
      <c r="D600" s="289"/>
      <c r="E600" s="289"/>
      <c r="F600" s="293"/>
      <c r="G600" s="293"/>
      <c r="H600" s="291"/>
      <c r="I600" s="289"/>
      <c r="J600" s="292" t="str">
        <f t="shared" si="81"/>
        <v>รอข้อมูลคอลัมน์ H</v>
      </c>
      <c r="K600" s="291"/>
      <c r="L600" s="291"/>
      <c r="M600" s="291"/>
      <c r="N600" s="196" t="str" cm="1">
        <f t="array" ref="N600">IF(AND(K600:M600=""),"ยังไม่บันทึกข้อมูล",
IF(M600&lt;&gt;"",
IF(M600&gt;=1.3,M600,"เป็นไม้พุ่ม"),
IF(K600+L600&gt;=1.3,K600+L600,"เป็นไม้พุ่ม")))</f>
        <v>ยังไม่บันทึกข้อมูล</v>
      </c>
      <c r="O600" s="149" t="str">
        <f t="shared" si="74"/>
        <v>ข้อมูลไม่ถูกต้อง</v>
      </c>
      <c r="P600" s="149" t="str">
        <f t="shared" si="75"/>
        <v>ข้อมูลไม่ถูกต้อง</v>
      </c>
      <c r="Q600" s="149" t="str">
        <f t="shared" si="76"/>
        <v>ข้อมูลไม่ถูกต้อง</v>
      </c>
      <c r="R600" s="149" t="str">
        <f t="shared" si="77"/>
        <v>ข้อมูลไม่ถูกต้อง</v>
      </c>
      <c r="S600" s="149" t="str">
        <f>IF(ISNUMBER(R600),
IF(H$2=ตัวเลือก!A$30,"ยังไม่บันทึกข้อมูล",R600*0.27),"ข้อมูลไม่ถูกต้อง")</f>
        <v>ข้อมูลไม่ถูกต้อง</v>
      </c>
      <c r="T600" s="149" t="str">
        <f t="shared" si="78"/>
        <v>ข้อมูลไม่ถูกต้อง</v>
      </c>
      <c r="U600" s="149" t="str">
        <f>IF(ISNUMBER(R600),
IF(H$2=ตัวเลือก!A$30,"ยังไม่บันทึกข้อมูล",R600*0.47),"ข้อมูลไม่ถูกต้อง")</f>
        <v>ข้อมูลไม่ถูกต้อง</v>
      </c>
      <c r="V600" s="149" t="str">
        <f>IF(ISNUMBER(S600),
IF(H$2=ตัวเลือก!A$30,"ยังไม่บันทึกข้อมูล",S600*0.47),"ข้อมูลไม่ถูกต้อง")</f>
        <v>ข้อมูลไม่ถูกต้อง</v>
      </c>
      <c r="W600" s="149" t="str">
        <f t="shared" si="79"/>
        <v>ข้อมูลไม่ถูกต้อง</v>
      </c>
      <c r="X600" s="148" t="str">
        <f t="shared" si="80"/>
        <v>ข้อมูลไม่ถูกต้อง</v>
      </c>
      <c r="Y600" s="38"/>
      <c r="Z600" s="38"/>
      <c r="AA600" s="38"/>
    </row>
    <row r="601" spans="1:27" ht="24" customHeight="1" x14ac:dyDescent="0.45">
      <c r="A601" s="289">
        <v>596</v>
      </c>
      <c r="B601" s="289"/>
      <c r="C601" s="289"/>
      <c r="D601" s="289"/>
      <c r="E601" s="289"/>
      <c r="F601" s="293"/>
      <c r="G601" s="293"/>
      <c r="H601" s="291"/>
      <c r="I601" s="289"/>
      <c r="J601" s="292" t="str">
        <f t="shared" si="81"/>
        <v>รอข้อมูลคอลัมน์ H</v>
      </c>
      <c r="K601" s="291"/>
      <c r="L601" s="291"/>
      <c r="M601" s="291"/>
      <c r="N601" s="196" t="str" cm="1">
        <f t="array" ref="N601">IF(AND(K601:M601=""),"ยังไม่บันทึกข้อมูล",
IF(M601&lt;&gt;"",
IF(M601&gt;=1.3,M601,"เป็นไม้พุ่ม"),
IF(K601+L601&gt;=1.3,K601+L601,"เป็นไม้พุ่ม")))</f>
        <v>ยังไม่บันทึกข้อมูล</v>
      </c>
      <c r="O601" s="149" t="str">
        <f t="shared" si="74"/>
        <v>ข้อมูลไม่ถูกต้อง</v>
      </c>
      <c r="P601" s="149" t="str">
        <f t="shared" si="75"/>
        <v>ข้อมูลไม่ถูกต้อง</v>
      </c>
      <c r="Q601" s="149" t="str">
        <f t="shared" si="76"/>
        <v>ข้อมูลไม่ถูกต้อง</v>
      </c>
      <c r="R601" s="149" t="str">
        <f t="shared" si="77"/>
        <v>ข้อมูลไม่ถูกต้อง</v>
      </c>
      <c r="S601" s="149" t="str">
        <f>IF(ISNUMBER(R601),
IF(H$2=ตัวเลือก!A$30,"ยังไม่บันทึกข้อมูล",R601*0.27),"ข้อมูลไม่ถูกต้อง")</f>
        <v>ข้อมูลไม่ถูกต้อง</v>
      </c>
      <c r="T601" s="149" t="str">
        <f t="shared" si="78"/>
        <v>ข้อมูลไม่ถูกต้อง</v>
      </c>
      <c r="U601" s="149" t="str">
        <f>IF(ISNUMBER(R601),
IF(H$2=ตัวเลือก!A$30,"ยังไม่บันทึกข้อมูล",R601*0.47),"ข้อมูลไม่ถูกต้อง")</f>
        <v>ข้อมูลไม่ถูกต้อง</v>
      </c>
      <c r="V601" s="149" t="str">
        <f>IF(ISNUMBER(S601),
IF(H$2=ตัวเลือก!A$30,"ยังไม่บันทึกข้อมูล",S601*0.47),"ข้อมูลไม่ถูกต้อง")</f>
        <v>ข้อมูลไม่ถูกต้อง</v>
      </c>
      <c r="W601" s="149" t="str">
        <f t="shared" si="79"/>
        <v>ข้อมูลไม่ถูกต้อง</v>
      </c>
      <c r="X601" s="148" t="str">
        <f t="shared" si="80"/>
        <v>ข้อมูลไม่ถูกต้อง</v>
      </c>
      <c r="Y601" s="38"/>
      <c r="Z601" s="38"/>
      <c r="AA601" s="38"/>
    </row>
    <row r="602" spans="1:27" ht="24" customHeight="1" x14ac:dyDescent="0.45">
      <c r="A602" s="289">
        <v>597</v>
      </c>
      <c r="B602" s="289"/>
      <c r="C602" s="289"/>
      <c r="D602" s="289"/>
      <c r="E602" s="289"/>
      <c r="F602" s="293"/>
      <c r="G602" s="293"/>
      <c r="H602" s="291"/>
      <c r="I602" s="289"/>
      <c r="J602" s="292" t="str">
        <f t="shared" si="81"/>
        <v>รอข้อมูลคอลัมน์ H</v>
      </c>
      <c r="K602" s="291"/>
      <c r="L602" s="291"/>
      <c r="M602" s="291"/>
      <c r="N602" s="196" t="str" cm="1">
        <f t="array" ref="N602">IF(AND(K602:M602=""),"ยังไม่บันทึกข้อมูล",
IF(M602&lt;&gt;"",
IF(M602&gt;=1.3,M602,"เป็นไม้พุ่ม"),
IF(K602+L602&gt;=1.3,K602+L602,"เป็นไม้พุ่ม")))</f>
        <v>ยังไม่บันทึกข้อมูล</v>
      </c>
      <c r="O602" s="149" t="str">
        <f t="shared" si="74"/>
        <v>ข้อมูลไม่ถูกต้อง</v>
      </c>
      <c r="P602" s="149" t="str">
        <f t="shared" si="75"/>
        <v>ข้อมูลไม่ถูกต้อง</v>
      </c>
      <c r="Q602" s="149" t="str">
        <f t="shared" si="76"/>
        <v>ข้อมูลไม่ถูกต้อง</v>
      </c>
      <c r="R602" s="149" t="str">
        <f t="shared" si="77"/>
        <v>ข้อมูลไม่ถูกต้อง</v>
      </c>
      <c r="S602" s="149" t="str">
        <f>IF(ISNUMBER(R602),
IF(H$2=ตัวเลือก!A$30,"ยังไม่บันทึกข้อมูล",R602*0.27),"ข้อมูลไม่ถูกต้อง")</f>
        <v>ข้อมูลไม่ถูกต้อง</v>
      </c>
      <c r="T602" s="149" t="str">
        <f t="shared" si="78"/>
        <v>ข้อมูลไม่ถูกต้อง</v>
      </c>
      <c r="U602" s="149" t="str">
        <f>IF(ISNUMBER(R602),
IF(H$2=ตัวเลือก!A$30,"ยังไม่บันทึกข้อมูล",R602*0.47),"ข้อมูลไม่ถูกต้อง")</f>
        <v>ข้อมูลไม่ถูกต้อง</v>
      </c>
      <c r="V602" s="149" t="str">
        <f>IF(ISNUMBER(S602),
IF(H$2=ตัวเลือก!A$30,"ยังไม่บันทึกข้อมูล",S602*0.47),"ข้อมูลไม่ถูกต้อง")</f>
        <v>ข้อมูลไม่ถูกต้อง</v>
      </c>
      <c r="W602" s="149" t="str">
        <f t="shared" si="79"/>
        <v>ข้อมูลไม่ถูกต้อง</v>
      </c>
      <c r="X602" s="148" t="str">
        <f t="shared" si="80"/>
        <v>ข้อมูลไม่ถูกต้อง</v>
      </c>
      <c r="Y602" s="38"/>
      <c r="Z602" s="38"/>
      <c r="AA602" s="38"/>
    </row>
    <row r="603" spans="1:27" ht="24" customHeight="1" x14ac:dyDescent="0.45">
      <c r="A603" s="289">
        <v>598</v>
      </c>
      <c r="B603" s="289"/>
      <c r="C603" s="289"/>
      <c r="D603" s="289"/>
      <c r="E603" s="289"/>
      <c r="F603" s="293"/>
      <c r="G603" s="293"/>
      <c r="H603" s="291"/>
      <c r="I603" s="289"/>
      <c r="J603" s="292" t="str">
        <f t="shared" si="81"/>
        <v>รอข้อมูลคอลัมน์ H</v>
      </c>
      <c r="K603" s="291"/>
      <c r="L603" s="291"/>
      <c r="M603" s="291"/>
      <c r="N603" s="196" t="str" cm="1">
        <f t="array" ref="N603">IF(AND(K603:M603=""),"ยังไม่บันทึกข้อมูล",
IF(M603&lt;&gt;"",
IF(M603&gt;=1.3,M603,"เป็นไม้พุ่ม"),
IF(K603+L603&gt;=1.3,K603+L603,"เป็นไม้พุ่ม")))</f>
        <v>ยังไม่บันทึกข้อมูล</v>
      </c>
      <c r="O603" s="149" t="str">
        <f t="shared" si="74"/>
        <v>ข้อมูลไม่ถูกต้อง</v>
      </c>
      <c r="P603" s="149" t="str">
        <f t="shared" si="75"/>
        <v>ข้อมูลไม่ถูกต้อง</v>
      </c>
      <c r="Q603" s="149" t="str">
        <f t="shared" si="76"/>
        <v>ข้อมูลไม่ถูกต้อง</v>
      </c>
      <c r="R603" s="149" t="str">
        <f t="shared" si="77"/>
        <v>ข้อมูลไม่ถูกต้อง</v>
      </c>
      <c r="S603" s="149" t="str">
        <f>IF(ISNUMBER(R603),
IF(H$2=ตัวเลือก!A$30,"ยังไม่บันทึกข้อมูล",R603*0.27),"ข้อมูลไม่ถูกต้อง")</f>
        <v>ข้อมูลไม่ถูกต้อง</v>
      </c>
      <c r="T603" s="149" t="str">
        <f t="shared" si="78"/>
        <v>ข้อมูลไม่ถูกต้อง</v>
      </c>
      <c r="U603" s="149" t="str">
        <f>IF(ISNUMBER(R603),
IF(H$2=ตัวเลือก!A$30,"ยังไม่บันทึกข้อมูล",R603*0.47),"ข้อมูลไม่ถูกต้อง")</f>
        <v>ข้อมูลไม่ถูกต้อง</v>
      </c>
      <c r="V603" s="149" t="str">
        <f>IF(ISNUMBER(S603),
IF(H$2=ตัวเลือก!A$30,"ยังไม่บันทึกข้อมูล",S603*0.47),"ข้อมูลไม่ถูกต้อง")</f>
        <v>ข้อมูลไม่ถูกต้อง</v>
      </c>
      <c r="W603" s="149" t="str">
        <f t="shared" si="79"/>
        <v>ข้อมูลไม่ถูกต้อง</v>
      </c>
      <c r="X603" s="148" t="str">
        <f t="shared" si="80"/>
        <v>ข้อมูลไม่ถูกต้อง</v>
      </c>
      <c r="Y603" s="38"/>
      <c r="Z603" s="38"/>
      <c r="AA603" s="38"/>
    </row>
    <row r="604" spans="1:27" ht="24" customHeight="1" x14ac:dyDescent="0.45">
      <c r="A604" s="289">
        <v>599</v>
      </c>
      <c r="B604" s="289"/>
      <c r="C604" s="289"/>
      <c r="D604" s="289"/>
      <c r="E604" s="289"/>
      <c r="F604" s="293"/>
      <c r="G604" s="293"/>
      <c r="H604" s="291"/>
      <c r="I604" s="289"/>
      <c r="J604" s="292" t="str">
        <f t="shared" si="81"/>
        <v>รอข้อมูลคอลัมน์ H</v>
      </c>
      <c r="K604" s="291"/>
      <c r="L604" s="291"/>
      <c r="M604" s="291"/>
      <c r="N604" s="196" t="str" cm="1">
        <f t="array" ref="N604">IF(AND(K604:M604=""),"ยังไม่บันทึกข้อมูล",
IF(M604&lt;&gt;"",
IF(M604&gt;=1.3,M604,"เป็นไม้พุ่ม"),
IF(K604+L604&gt;=1.3,K604+L604,"เป็นไม้พุ่ม")))</f>
        <v>ยังไม่บันทึกข้อมูล</v>
      </c>
      <c r="O604" s="149" t="str">
        <f t="shared" si="74"/>
        <v>ข้อมูลไม่ถูกต้อง</v>
      </c>
      <c r="P604" s="149" t="str">
        <f t="shared" si="75"/>
        <v>ข้อมูลไม่ถูกต้อง</v>
      </c>
      <c r="Q604" s="149" t="str">
        <f t="shared" si="76"/>
        <v>ข้อมูลไม่ถูกต้อง</v>
      </c>
      <c r="R604" s="149" t="str">
        <f t="shared" si="77"/>
        <v>ข้อมูลไม่ถูกต้อง</v>
      </c>
      <c r="S604" s="149" t="str">
        <f>IF(ISNUMBER(R604),
IF(H$2=ตัวเลือก!A$30,"ยังไม่บันทึกข้อมูล",R604*0.27),"ข้อมูลไม่ถูกต้อง")</f>
        <v>ข้อมูลไม่ถูกต้อง</v>
      </c>
      <c r="T604" s="149" t="str">
        <f t="shared" si="78"/>
        <v>ข้อมูลไม่ถูกต้อง</v>
      </c>
      <c r="U604" s="149" t="str">
        <f>IF(ISNUMBER(R604),
IF(H$2=ตัวเลือก!A$30,"ยังไม่บันทึกข้อมูล",R604*0.47),"ข้อมูลไม่ถูกต้อง")</f>
        <v>ข้อมูลไม่ถูกต้อง</v>
      </c>
      <c r="V604" s="149" t="str">
        <f>IF(ISNUMBER(S604),
IF(H$2=ตัวเลือก!A$30,"ยังไม่บันทึกข้อมูล",S604*0.47),"ข้อมูลไม่ถูกต้อง")</f>
        <v>ข้อมูลไม่ถูกต้อง</v>
      </c>
      <c r="W604" s="149" t="str">
        <f t="shared" si="79"/>
        <v>ข้อมูลไม่ถูกต้อง</v>
      </c>
      <c r="X604" s="148" t="str">
        <f t="shared" si="80"/>
        <v>ข้อมูลไม่ถูกต้อง</v>
      </c>
      <c r="Y604" s="38"/>
      <c r="Z604" s="38"/>
      <c r="AA604" s="38"/>
    </row>
    <row r="605" spans="1:27" ht="24" customHeight="1" x14ac:dyDescent="0.45">
      <c r="A605" s="289">
        <v>600</v>
      </c>
      <c r="B605" s="289"/>
      <c r="C605" s="289"/>
      <c r="D605" s="289"/>
      <c r="E605" s="289"/>
      <c r="F605" s="293"/>
      <c r="G605" s="293"/>
      <c r="H605" s="291"/>
      <c r="I605" s="289"/>
      <c r="J605" s="292" t="str">
        <f t="shared" si="81"/>
        <v>รอข้อมูลคอลัมน์ H</v>
      </c>
      <c r="K605" s="291"/>
      <c r="L605" s="291"/>
      <c r="M605" s="291"/>
      <c r="N605" s="196" t="str" cm="1">
        <f t="array" ref="N605">IF(AND(K605:M605=""),"ยังไม่บันทึกข้อมูล",
IF(M605&lt;&gt;"",
IF(M605&gt;=1.3,M605,"เป็นไม้พุ่ม"),
IF(K605+L605&gt;=1.3,K605+L605,"เป็นไม้พุ่ม")))</f>
        <v>ยังไม่บันทึกข้อมูล</v>
      </c>
      <c r="O605" s="149" t="str">
        <f t="shared" si="74"/>
        <v>ข้อมูลไม่ถูกต้อง</v>
      </c>
      <c r="P605" s="149" t="str">
        <f t="shared" si="75"/>
        <v>ข้อมูลไม่ถูกต้อง</v>
      </c>
      <c r="Q605" s="149" t="str">
        <f t="shared" si="76"/>
        <v>ข้อมูลไม่ถูกต้อง</v>
      </c>
      <c r="R605" s="149" t="str">
        <f t="shared" si="77"/>
        <v>ข้อมูลไม่ถูกต้อง</v>
      </c>
      <c r="S605" s="149" t="str">
        <f>IF(ISNUMBER(R605),
IF(H$2=ตัวเลือก!A$30,"ยังไม่บันทึกข้อมูล",R605*0.27),"ข้อมูลไม่ถูกต้อง")</f>
        <v>ข้อมูลไม่ถูกต้อง</v>
      </c>
      <c r="T605" s="149" t="str">
        <f t="shared" si="78"/>
        <v>ข้อมูลไม่ถูกต้อง</v>
      </c>
      <c r="U605" s="149" t="str">
        <f>IF(ISNUMBER(R605),
IF(H$2=ตัวเลือก!A$30,"ยังไม่บันทึกข้อมูล",R605*0.47),"ข้อมูลไม่ถูกต้อง")</f>
        <v>ข้อมูลไม่ถูกต้อง</v>
      </c>
      <c r="V605" s="149" t="str">
        <f>IF(ISNUMBER(S605),
IF(H$2=ตัวเลือก!A$30,"ยังไม่บันทึกข้อมูล",S605*0.47),"ข้อมูลไม่ถูกต้อง")</f>
        <v>ข้อมูลไม่ถูกต้อง</v>
      </c>
      <c r="W605" s="149" t="str">
        <f t="shared" si="79"/>
        <v>ข้อมูลไม่ถูกต้อง</v>
      </c>
      <c r="X605" s="148" t="str">
        <f t="shared" si="80"/>
        <v>ข้อมูลไม่ถูกต้อง</v>
      </c>
      <c r="Y605" s="38"/>
      <c r="Z605" s="38"/>
      <c r="AA605" s="38"/>
    </row>
    <row r="606" spans="1:27" ht="24" customHeight="1" x14ac:dyDescent="0.45">
      <c r="A606" s="289">
        <v>601</v>
      </c>
      <c r="B606" s="289"/>
      <c r="C606" s="289"/>
      <c r="D606" s="289"/>
      <c r="E606" s="289"/>
      <c r="F606" s="293"/>
      <c r="G606" s="293"/>
      <c r="H606" s="291"/>
      <c r="I606" s="289"/>
      <c r="J606" s="292" t="str">
        <f t="shared" si="81"/>
        <v>รอข้อมูลคอลัมน์ H</v>
      </c>
      <c r="K606" s="291"/>
      <c r="L606" s="291"/>
      <c r="M606" s="291"/>
      <c r="N606" s="196" t="str" cm="1">
        <f t="array" ref="N606">IF(AND(K606:M606=""),"ยังไม่บันทึกข้อมูล",
IF(M606&lt;&gt;"",
IF(M606&gt;=1.3,M606,"เป็นไม้พุ่ม"),
IF(K606+L606&gt;=1.3,K606+L606,"เป็นไม้พุ่ม")))</f>
        <v>ยังไม่บันทึกข้อมูล</v>
      </c>
      <c r="O606" s="149" t="str">
        <f t="shared" si="74"/>
        <v>ข้อมูลไม่ถูกต้อง</v>
      </c>
      <c r="P606" s="149" t="str">
        <f t="shared" si="75"/>
        <v>ข้อมูลไม่ถูกต้อง</v>
      </c>
      <c r="Q606" s="149" t="str">
        <f t="shared" si="76"/>
        <v>ข้อมูลไม่ถูกต้อง</v>
      </c>
      <c r="R606" s="149" t="str">
        <f t="shared" si="77"/>
        <v>ข้อมูลไม่ถูกต้อง</v>
      </c>
      <c r="S606" s="149" t="str">
        <f>IF(ISNUMBER(R606),
IF(H$2=ตัวเลือก!A$30,"ยังไม่บันทึกข้อมูล",R606*0.27),"ข้อมูลไม่ถูกต้อง")</f>
        <v>ข้อมูลไม่ถูกต้อง</v>
      </c>
      <c r="T606" s="149" t="str">
        <f t="shared" si="78"/>
        <v>ข้อมูลไม่ถูกต้อง</v>
      </c>
      <c r="U606" s="149" t="str">
        <f>IF(ISNUMBER(R606),
IF(H$2=ตัวเลือก!A$30,"ยังไม่บันทึกข้อมูล",R606*0.47),"ข้อมูลไม่ถูกต้อง")</f>
        <v>ข้อมูลไม่ถูกต้อง</v>
      </c>
      <c r="V606" s="149" t="str">
        <f>IF(ISNUMBER(S606),
IF(H$2=ตัวเลือก!A$30,"ยังไม่บันทึกข้อมูล",S606*0.47),"ข้อมูลไม่ถูกต้อง")</f>
        <v>ข้อมูลไม่ถูกต้อง</v>
      </c>
      <c r="W606" s="149" t="str">
        <f t="shared" si="79"/>
        <v>ข้อมูลไม่ถูกต้อง</v>
      </c>
      <c r="X606" s="148" t="str">
        <f t="shared" si="80"/>
        <v>ข้อมูลไม่ถูกต้อง</v>
      </c>
      <c r="Y606" s="38"/>
      <c r="Z606" s="38"/>
      <c r="AA606" s="38"/>
    </row>
    <row r="607" spans="1:27" ht="24" customHeight="1" x14ac:dyDescent="0.45">
      <c r="A607" s="289">
        <v>602</v>
      </c>
      <c r="B607" s="289"/>
      <c r="C607" s="289"/>
      <c r="D607" s="289"/>
      <c r="E607" s="289"/>
      <c r="F607" s="293"/>
      <c r="G607" s="293"/>
      <c r="H607" s="291"/>
      <c r="I607" s="289"/>
      <c r="J607" s="292" t="str">
        <f t="shared" si="81"/>
        <v>รอข้อมูลคอลัมน์ H</v>
      </c>
      <c r="K607" s="291"/>
      <c r="L607" s="291"/>
      <c r="M607" s="291"/>
      <c r="N607" s="196" t="str" cm="1">
        <f t="array" ref="N607">IF(AND(K607:M607=""),"ยังไม่บันทึกข้อมูล",
IF(M607&lt;&gt;"",
IF(M607&gt;=1.3,M607,"เป็นไม้พุ่ม"),
IF(K607+L607&gt;=1.3,K607+L607,"เป็นไม้พุ่ม")))</f>
        <v>ยังไม่บันทึกข้อมูล</v>
      </c>
      <c r="O607" s="149" t="str">
        <f t="shared" si="74"/>
        <v>ข้อมูลไม่ถูกต้อง</v>
      </c>
      <c r="P607" s="149" t="str">
        <f t="shared" si="75"/>
        <v>ข้อมูลไม่ถูกต้อง</v>
      </c>
      <c r="Q607" s="149" t="str">
        <f t="shared" si="76"/>
        <v>ข้อมูลไม่ถูกต้อง</v>
      </c>
      <c r="R607" s="149" t="str">
        <f t="shared" si="77"/>
        <v>ข้อมูลไม่ถูกต้อง</v>
      </c>
      <c r="S607" s="149" t="str">
        <f>IF(ISNUMBER(R607),
IF(H$2=ตัวเลือก!A$30,"ยังไม่บันทึกข้อมูล",R607*0.27),"ข้อมูลไม่ถูกต้อง")</f>
        <v>ข้อมูลไม่ถูกต้อง</v>
      </c>
      <c r="T607" s="149" t="str">
        <f t="shared" si="78"/>
        <v>ข้อมูลไม่ถูกต้อง</v>
      </c>
      <c r="U607" s="149" t="str">
        <f>IF(ISNUMBER(R607),
IF(H$2=ตัวเลือก!A$30,"ยังไม่บันทึกข้อมูล",R607*0.47),"ข้อมูลไม่ถูกต้อง")</f>
        <v>ข้อมูลไม่ถูกต้อง</v>
      </c>
      <c r="V607" s="149" t="str">
        <f>IF(ISNUMBER(S607),
IF(H$2=ตัวเลือก!A$30,"ยังไม่บันทึกข้อมูล",S607*0.47),"ข้อมูลไม่ถูกต้อง")</f>
        <v>ข้อมูลไม่ถูกต้อง</v>
      </c>
      <c r="W607" s="149" t="str">
        <f t="shared" si="79"/>
        <v>ข้อมูลไม่ถูกต้อง</v>
      </c>
      <c r="X607" s="148" t="str">
        <f t="shared" si="80"/>
        <v>ข้อมูลไม่ถูกต้อง</v>
      </c>
      <c r="Y607" s="38"/>
      <c r="Z607" s="38"/>
      <c r="AA607" s="38"/>
    </row>
    <row r="608" spans="1:27" ht="24" customHeight="1" x14ac:dyDescent="0.45">
      <c r="A608" s="289">
        <v>603</v>
      </c>
      <c r="B608" s="289"/>
      <c r="C608" s="289"/>
      <c r="D608" s="289"/>
      <c r="E608" s="289"/>
      <c r="F608" s="293"/>
      <c r="G608" s="293"/>
      <c r="H608" s="291"/>
      <c r="I608" s="289"/>
      <c r="J608" s="292" t="str">
        <f t="shared" si="81"/>
        <v>รอข้อมูลคอลัมน์ H</v>
      </c>
      <c r="K608" s="291"/>
      <c r="L608" s="291"/>
      <c r="M608" s="291"/>
      <c r="N608" s="196" t="str" cm="1">
        <f t="array" ref="N608">IF(AND(K608:M608=""),"ยังไม่บันทึกข้อมูล",
IF(M608&lt;&gt;"",
IF(M608&gt;=1.3,M608,"เป็นไม้พุ่ม"),
IF(K608+L608&gt;=1.3,K608+L608,"เป็นไม้พุ่ม")))</f>
        <v>ยังไม่บันทึกข้อมูล</v>
      </c>
      <c r="O608" s="149" t="str">
        <f t="shared" si="74"/>
        <v>ข้อมูลไม่ถูกต้อง</v>
      </c>
      <c r="P608" s="149" t="str">
        <f t="shared" si="75"/>
        <v>ข้อมูลไม่ถูกต้อง</v>
      </c>
      <c r="Q608" s="149" t="str">
        <f t="shared" si="76"/>
        <v>ข้อมูลไม่ถูกต้อง</v>
      </c>
      <c r="R608" s="149" t="str">
        <f t="shared" si="77"/>
        <v>ข้อมูลไม่ถูกต้อง</v>
      </c>
      <c r="S608" s="149" t="str">
        <f>IF(ISNUMBER(R608),
IF(H$2=ตัวเลือก!A$30,"ยังไม่บันทึกข้อมูล",R608*0.27),"ข้อมูลไม่ถูกต้อง")</f>
        <v>ข้อมูลไม่ถูกต้อง</v>
      </c>
      <c r="T608" s="149" t="str">
        <f t="shared" si="78"/>
        <v>ข้อมูลไม่ถูกต้อง</v>
      </c>
      <c r="U608" s="149" t="str">
        <f>IF(ISNUMBER(R608),
IF(H$2=ตัวเลือก!A$30,"ยังไม่บันทึกข้อมูล",R608*0.47),"ข้อมูลไม่ถูกต้อง")</f>
        <v>ข้อมูลไม่ถูกต้อง</v>
      </c>
      <c r="V608" s="149" t="str">
        <f>IF(ISNUMBER(S608),
IF(H$2=ตัวเลือก!A$30,"ยังไม่บันทึกข้อมูล",S608*0.47),"ข้อมูลไม่ถูกต้อง")</f>
        <v>ข้อมูลไม่ถูกต้อง</v>
      </c>
      <c r="W608" s="149" t="str">
        <f t="shared" si="79"/>
        <v>ข้อมูลไม่ถูกต้อง</v>
      </c>
      <c r="X608" s="148" t="str">
        <f t="shared" si="80"/>
        <v>ข้อมูลไม่ถูกต้อง</v>
      </c>
      <c r="Y608" s="38"/>
      <c r="Z608" s="38"/>
      <c r="AA608" s="38"/>
    </row>
    <row r="609" spans="1:27" ht="24" customHeight="1" x14ac:dyDescent="0.45">
      <c r="A609" s="289">
        <v>604</v>
      </c>
      <c r="B609" s="289"/>
      <c r="C609" s="289"/>
      <c r="D609" s="289"/>
      <c r="E609" s="289"/>
      <c r="F609" s="293"/>
      <c r="G609" s="293"/>
      <c r="H609" s="291"/>
      <c r="I609" s="289"/>
      <c r="J609" s="292" t="str">
        <f t="shared" si="81"/>
        <v>รอข้อมูลคอลัมน์ H</v>
      </c>
      <c r="K609" s="291"/>
      <c r="L609" s="291"/>
      <c r="M609" s="291"/>
      <c r="N609" s="196" t="str" cm="1">
        <f t="array" ref="N609">IF(AND(K609:M609=""),"ยังไม่บันทึกข้อมูล",
IF(M609&lt;&gt;"",
IF(M609&gt;=1.3,M609,"เป็นไม้พุ่ม"),
IF(K609+L609&gt;=1.3,K609+L609,"เป็นไม้พุ่ม")))</f>
        <v>ยังไม่บันทึกข้อมูล</v>
      </c>
      <c r="O609" s="149" t="str">
        <f t="shared" si="74"/>
        <v>ข้อมูลไม่ถูกต้อง</v>
      </c>
      <c r="P609" s="149" t="str">
        <f t="shared" si="75"/>
        <v>ข้อมูลไม่ถูกต้อง</v>
      </c>
      <c r="Q609" s="149" t="str">
        <f t="shared" si="76"/>
        <v>ข้อมูลไม่ถูกต้อง</v>
      </c>
      <c r="R609" s="149" t="str">
        <f t="shared" si="77"/>
        <v>ข้อมูลไม่ถูกต้อง</v>
      </c>
      <c r="S609" s="149" t="str">
        <f>IF(ISNUMBER(R609),
IF(H$2=ตัวเลือก!A$30,"ยังไม่บันทึกข้อมูล",R609*0.27),"ข้อมูลไม่ถูกต้อง")</f>
        <v>ข้อมูลไม่ถูกต้อง</v>
      </c>
      <c r="T609" s="149" t="str">
        <f t="shared" si="78"/>
        <v>ข้อมูลไม่ถูกต้อง</v>
      </c>
      <c r="U609" s="149" t="str">
        <f>IF(ISNUMBER(R609),
IF(H$2=ตัวเลือก!A$30,"ยังไม่บันทึกข้อมูล",R609*0.47),"ข้อมูลไม่ถูกต้อง")</f>
        <v>ข้อมูลไม่ถูกต้อง</v>
      </c>
      <c r="V609" s="149" t="str">
        <f>IF(ISNUMBER(S609),
IF(H$2=ตัวเลือก!A$30,"ยังไม่บันทึกข้อมูล",S609*0.47),"ข้อมูลไม่ถูกต้อง")</f>
        <v>ข้อมูลไม่ถูกต้อง</v>
      </c>
      <c r="W609" s="149" t="str">
        <f t="shared" si="79"/>
        <v>ข้อมูลไม่ถูกต้อง</v>
      </c>
      <c r="X609" s="148" t="str">
        <f t="shared" si="80"/>
        <v>ข้อมูลไม่ถูกต้อง</v>
      </c>
      <c r="Y609" s="38"/>
      <c r="Z609" s="38"/>
      <c r="AA609" s="38"/>
    </row>
    <row r="610" spans="1:27" ht="24" customHeight="1" x14ac:dyDescent="0.45">
      <c r="A610" s="289">
        <v>605</v>
      </c>
      <c r="B610" s="289"/>
      <c r="C610" s="289"/>
      <c r="D610" s="289"/>
      <c r="E610" s="289"/>
      <c r="F610" s="293"/>
      <c r="G610" s="293"/>
      <c r="H610" s="291"/>
      <c r="I610" s="289"/>
      <c r="J610" s="292" t="str">
        <f t="shared" si="81"/>
        <v>รอข้อมูลคอลัมน์ H</v>
      </c>
      <c r="K610" s="291"/>
      <c r="L610" s="291"/>
      <c r="M610" s="291"/>
      <c r="N610" s="196" t="str" cm="1">
        <f t="array" ref="N610">IF(AND(K610:M610=""),"ยังไม่บันทึกข้อมูล",
IF(M610&lt;&gt;"",
IF(M610&gt;=1.3,M610,"เป็นไม้พุ่ม"),
IF(K610+L610&gt;=1.3,K610+L610,"เป็นไม้พุ่ม")))</f>
        <v>ยังไม่บันทึกข้อมูล</v>
      </c>
      <c r="O610" s="149" t="str">
        <f t="shared" si="74"/>
        <v>ข้อมูลไม่ถูกต้อง</v>
      </c>
      <c r="P610" s="149" t="str">
        <f t="shared" si="75"/>
        <v>ข้อมูลไม่ถูกต้อง</v>
      </c>
      <c r="Q610" s="149" t="str">
        <f t="shared" si="76"/>
        <v>ข้อมูลไม่ถูกต้อง</v>
      </c>
      <c r="R610" s="149" t="str">
        <f t="shared" si="77"/>
        <v>ข้อมูลไม่ถูกต้อง</v>
      </c>
      <c r="S610" s="149" t="str">
        <f>IF(ISNUMBER(R610),
IF(H$2=ตัวเลือก!A$30,"ยังไม่บันทึกข้อมูล",R610*0.27),"ข้อมูลไม่ถูกต้อง")</f>
        <v>ข้อมูลไม่ถูกต้อง</v>
      </c>
      <c r="T610" s="149" t="str">
        <f t="shared" si="78"/>
        <v>ข้อมูลไม่ถูกต้อง</v>
      </c>
      <c r="U610" s="149" t="str">
        <f>IF(ISNUMBER(R610),
IF(H$2=ตัวเลือก!A$30,"ยังไม่บันทึกข้อมูล",R610*0.47),"ข้อมูลไม่ถูกต้อง")</f>
        <v>ข้อมูลไม่ถูกต้อง</v>
      </c>
      <c r="V610" s="149" t="str">
        <f>IF(ISNUMBER(S610),
IF(H$2=ตัวเลือก!A$30,"ยังไม่บันทึกข้อมูล",S610*0.47),"ข้อมูลไม่ถูกต้อง")</f>
        <v>ข้อมูลไม่ถูกต้อง</v>
      </c>
      <c r="W610" s="149" t="str">
        <f t="shared" si="79"/>
        <v>ข้อมูลไม่ถูกต้อง</v>
      </c>
      <c r="X610" s="148" t="str">
        <f t="shared" si="80"/>
        <v>ข้อมูลไม่ถูกต้อง</v>
      </c>
      <c r="Y610" s="38"/>
      <c r="Z610" s="38"/>
      <c r="AA610" s="38"/>
    </row>
    <row r="611" spans="1:27" ht="24" customHeight="1" x14ac:dyDescent="0.45">
      <c r="A611" s="289">
        <v>606</v>
      </c>
      <c r="B611" s="289"/>
      <c r="C611" s="289"/>
      <c r="D611" s="289"/>
      <c r="E611" s="289"/>
      <c r="F611" s="293"/>
      <c r="G611" s="293"/>
      <c r="H611" s="291"/>
      <c r="I611" s="289"/>
      <c r="J611" s="292" t="str">
        <f t="shared" si="81"/>
        <v>รอข้อมูลคอลัมน์ H</v>
      </c>
      <c r="K611" s="291"/>
      <c r="L611" s="291"/>
      <c r="M611" s="291"/>
      <c r="N611" s="196" t="str" cm="1">
        <f t="array" ref="N611">IF(AND(K611:M611=""),"ยังไม่บันทึกข้อมูล",
IF(M611&lt;&gt;"",
IF(M611&gt;=1.3,M611,"เป็นไม้พุ่ม"),
IF(K611+L611&gt;=1.3,K611+L611,"เป็นไม้พุ่ม")))</f>
        <v>ยังไม่บันทึกข้อมูล</v>
      </c>
      <c r="O611" s="149" t="str">
        <f t="shared" si="74"/>
        <v>ข้อมูลไม่ถูกต้อง</v>
      </c>
      <c r="P611" s="149" t="str">
        <f t="shared" si="75"/>
        <v>ข้อมูลไม่ถูกต้อง</v>
      </c>
      <c r="Q611" s="149" t="str">
        <f t="shared" si="76"/>
        <v>ข้อมูลไม่ถูกต้อง</v>
      </c>
      <c r="R611" s="149" t="str">
        <f t="shared" si="77"/>
        <v>ข้อมูลไม่ถูกต้อง</v>
      </c>
      <c r="S611" s="149" t="str">
        <f>IF(ISNUMBER(R611),
IF(H$2=ตัวเลือก!A$30,"ยังไม่บันทึกข้อมูล",R611*0.27),"ข้อมูลไม่ถูกต้อง")</f>
        <v>ข้อมูลไม่ถูกต้อง</v>
      </c>
      <c r="T611" s="149" t="str">
        <f t="shared" si="78"/>
        <v>ข้อมูลไม่ถูกต้อง</v>
      </c>
      <c r="U611" s="149" t="str">
        <f>IF(ISNUMBER(R611),
IF(H$2=ตัวเลือก!A$30,"ยังไม่บันทึกข้อมูล",R611*0.47),"ข้อมูลไม่ถูกต้อง")</f>
        <v>ข้อมูลไม่ถูกต้อง</v>
      </c>
      <c r="V611" s="149" t="str">
        <f>IF(ISNUMBER(S611),
IF(H$2=ตัวเลือก!A$30,"ยังไม่บันทึกข้อมูล",S611*0.47),"ข้อมูลไม่ถูกต้อง")</f>
        <v>ข้อมูลไม่ถูกต้อง</v>
      </c>
      <c r="W611" s="149" t="str">
        <f t="shared" si="79"/>
        <v>ข้อมูลไม่ถูกต้อง</v>
      </c>
      <c r="X611" s="148" t="str">
        <f t="shared" si="80"/>
        <v>ข้อมูลไม่ถูกต้อง</v>
      </c>
      <c r="Y611" s="38"/>
      <c r="Z611" s="38"/>
      <c r="AA611" s="38"/>
    </row>
    <row r="612" spans="1:27" ht="24" customHeight="1" x14ac:dyDescent="0.45">
      <c r="A612" s="289">
        <v>607</v>
      </c>
      <c r="B612" s="289"/>
      <c r="C612" s="289"/>
      <c r="D612" s="289"/>
      <c r="E612" s="289"/>
      <c r="F612" s="293"/>
      <c r="G612" s="293"/>
      <c r="H612" s="291"/>
      <c r="I612" s="289"/>
      <c r="J612" s="292" t="str">
        <f t="shared" si="81"/>
        <v>รอข้อมูลคอลัมน์ H</v>
      </c>
      <c r="K612" s="291"/>
      <c r="L612" s="291"/>
      <c r="M612" s="291"/>
      <c r="N612" s="196" t="str" cm="1">
        <f t="array" ref="N612">IF(AND(K612:M612=""),"ยังไม่บันทึกข้อมูล",
IF(M612&lt;&gt;"",
IF(M612&gt;=1.3,M612,"เป็นไม้พุ่ม"),
IF(K612+L612&gt;=1.3,K612+L612,"เป็นไม้พุ่ม")))</f>
        <v>ยังไม่บันทึกข้อมูล</v>
      </c>
      <c r="O612" s="149" t="str">
        <f t="shared" si="74"/>
        <v>ข้อมูลไม่ถูกต้อง</v>
      </c>
      <c r="P612" s="149" t="str">
        <f t="shared" si="75"/>
        <v>ข้อมูลไม่ถูกต้อง</v>
      </c>
      <c r="Q612" s="149" t="str">
        <f t="shared" si="76"/>
        <v>ข้อมูลไม่ถูกต้อง</v>
      </c>
      <c r="R612" s="149" t="str">
        <f t="shared" si="77"/>
        <v>ข้อมูลไม่ถูกต้อง</v>
      </c>
      <c r="S612" s="149" t="str">
        <f>IF(ISNUMBER(R612),
IF(H$2=ตัวเลือก!A$30,"ยังไม่บันทึกข้อมูล",R612*0.27),"ข้อมูลไม่ถูกต้อง")</f>
        <v>ข้อมูลไม่ถูกต้อง</v>
      </c>
      <c r="T612" s="149" t="str">
        <f t="shared" si="78"/>
        <v>ข้อมูลไม่ถูกต้อง</v>
      </c>
      <c r="U612" s="149" t="str">
        <f>IF(ISNUMBER(R612),
IF(H$2=ตัวเลือก!A$30,"ยังไม่บันทึกข้อมูล",R612*0.47),"ข้อมูลไม่ถูกต้อง")</f>
        <v>ข้อมูลไม่ถูกต้อง</v>
      </c>
      <c r="V612" s="149" t="str">
        <f>IF(ISNUMBER(S612),
IF(H$2=ตัวเลือก!A$30,"ยังไม่บันทึกข้อมูล",S612*0.47),"ข้อมูลไม่ถูกต้อง")</f>
        <v>ข้อมูลไม่ถูกต้อง</v>
      </c>
      <c r="W612" s="149" t="str">
        <f t="shared" si="79"/>
        <v>ข้อมูลไม่ถูกต้อง</v>
      </c>
      <c r="X612" s="148" t="str">
        <f t="shared" si="80"/>
        <v>ข้อมูลไม่ถูกต้อง</v>
      </c>
      <c r="Y612" s="38"/>
      <c r="Z612" s="38"/>
      <c r="AA612" s="38"/>
    </row>
    <row r="613" spans="1:27" ht="24" customHeight="1" x14ac:dyDescent="0.45">
      <c r="A613" s="289">
        <v>608</v>
      </c>
      <c r="B613" s="289"/>
      <c r="C613" s="289"/>
      <c r="D613" s="289"/>
      <c r="E613" s="289"/>
      <c r="F613" s="293"/>
      <c r="G613" s="293"/>
      <c r="H613" s="291"/>
      <c r="I613" s="289"/>
      <c r="J613" s="292" t="str">
        <f t="shared" si="81"/>
        <v>รอข้อมูลคอลัมน์ H</v>
      </c>
      <c r="K613" s="291"/>
      <c r="L613" s="291"/>
      <c r="M613" s="291"/>
      <c r="N613" s="196" t="str" cm="1">
        <f t="array" ref="N613">IF(AND(K613:M613=""),"ยังไม่บันทึกข้อมูล",
IF(M613&lt;&gt;"",
IF(M613&gt;=1.3,M613,"เป็นไม้พุ่ม"),
IF(K613+L613&gt;=1.3,K613+L613,"เป็นไม้พุ่ม")))</f>
        <v>ยังไม่บันทึกข้อมูล</v>
      </c>
      <c r="O613" s="149" t="str">
        <f t="shared" si="74"/>
        <v>ข้อมูลไม่ถูกต้อง</v>
      </c>
      <c r="P613" s="149" t="str">
        <f t="shared" si="75"/>
        <v>ข้อมูลไม่ถูกต้อง</v>
      </c>
      <c r="Q613" s="149" t="str">
        <f t="shared" si="76"/>
        <v>ข้อมูลไม่ถูกต้อง</v>
      </c>
      <c r="R613" s="149" t="str">
        <f t="shared" si="77"/>
        <v>ข้อมูลไม่ถูกต้อง</v>
      </c>
      <c r="S613" s="149" t="str">
        <f>IF(ISNUMBER(R613),
IF(H$2=ตัวเลือก!A$30,"ยังไม่บันทึกข้อมูล",R613*0.27),"ข้อมูลไม่ถูกต้อง")</f>
        <v>ข้อมูลไม่ถูกต้อง</v>
      </c>
      <c r="T613" s="149" t="str">
        <f t="shared" si="78"/>
        <v>ข้อมูลไม่ถูกต้อง</v>
      </c>
      <c r="U613" s="149" t="str">
        <f>IF(ISNUMBER(R613),
IF(H$2=ตัวเลือก!A$30,"ยังไม่บันทึกข้อมูล",R613*0.47),"ข้อมูลไม่ถูกต้อง")</f>
        <v>ข้อมูลไม่ถูกต้อง</v>
      </c>
      <c r="V613" s="149" t="str">
        <f>IF(ISNUMBER(S613),
IF(H$2=ตัวเลือก!A$30,"ยังไม่บันทึกข้อมูล",S613*0.47),"ข้อมูลไม่ถูกต้อง")</f>
        <v>ข้อมูลไม่ถูกต้อง</v>
      </c>
      <c r="W613" s="149" t="str">
        <f t="shared" si="79"/>
        <v>ข้อมูลไม่ถูกต้อง</v>
      </c>
      <c r="X613" s="148" t="str">
        <f t="shared" si="80"/>
        <v>ข้อมูลไม่ถูกต้อง</v>
      </c>
      <c r="Y613" s="38"/>
      <c r="Z613" s="38"/>
      <c r="AA613" s="38"/>
    </row>
    <row r="614" spans="1:27" ht="24" customHeight="1" x14ac:dyDescent="0.45">
      <c r="A614" s="289">
        <v>609</v>
      </c>
      <c r="B614" s="289"/>
      <c r="C614" s="289"/>
      <c r="D614" s="289"/>
      <c r="E614" s="289"/>
      <c r="F614" s="293"/>
      <c r="G614" s="293"/>
      <c r="H614" s="291"/>
      <c r="I614" s="289"/>
      <c r="J614" s="292" t="str">
        <f t="shared" si="81"/>
        <v>รอข้อมูลคอลัมน์ H</v>
      </c>
      <c r="K614" s="291"/>
      <c r="L614" s="291"/>
      <c r="M614" s="291"/>
      <c r="N614" s="196" t="str" cm="1">
        <f t="array" ref="N614">IF(AND(K614:M614=""),"ยังไม่บันทึกข้อมูล",
IF(M614&lt;&gt;"",
IF(M614&gt;=1.3,M614,"เป็นไม้พุ่ม"),
IF(K614+L614&gt;=1.3,K614+L614,"เป็นไม้พุ่ม")))</f>
        <v>ยังไม่บันทึกข้อมูล</v>
      </c>
      <c r="O614" s="149" t="str">
        <f t="shared" si="74"/>
        <v>ข้อมูลไม่ถูกต้อง</v>
      </c>
      <c r="P614" s="149" t="str">
        <f t="shared" si="75"/>
        <v>ข้อมูลไม่ถูกต้อง</v>
      </c>
      <c r="Q614" s="149" t="str">
        <f t="shared" si="76"/>
        <v>ข้อมูลไม่ถูกต้อง</v>
      </c>
      <c r="R614" s="149" t="str">
        <f t="shared" si="77"/>
        <v>ข้อมูลไม่ถูกต้อง</v>
      </c>
      <c r="S614" s="149" t="str">
        <f>IF(ISNUMBER(R614),
IF(H$2=ตัวเลือก!A$30,"ยังไม่บันทึกข้อมูล",R614*0.27),"ข้อมูลไม่ถูกต้อง")</f>
        <v>ข้อมูลไม่ถูกต้อง</v>
      </c>
      <c r="T614" s="149" t="str">
        <f t="shared" si="78"/>
        <v>ข้อมูลไม่ถูกต้อง</v>
      </c>
      <c r="U614" s="149" t="str">
        <f>IF(ISNUMBER(R614),
IF(H$2=ตัวเลือก!A$30,"ยังไม่บันทึกข้อมูล",R614*0.47),"ข้อมูลไม่ถูกต้อง")</f>
        <v>ข้อมูลไม่ถูกต้อง</v>
      </c>
      <c r="V614" s="149" t="str">
        <f>IF(ISNUMBER(S614),
IF(H$2=ตัวเลือก!A$30,"ยังไม่บันทึกข้อมูล",S614*0.47),"ข้อมูลไม่ถูกต้อง")</f>
        <v>ข้อมูลไม่ถูกต้อง</v>
      </c>
      <c r="W614" s="149" t="str">
        <f t="shared" si="79"/>
        <v>ข้อมูลไม่ถูกต้อง</v>
      </c>
      <c r="X614" s="148" t="str">
        <f t="shared" si="80"/>
        <v>ข้อมูลไม่ถูกต้อง</v>
      </c>
      <c r="Y614" s="38"/>
      <c r="Z614" s="38"/>
      <c r="AA614" s="38"/>
    </row>
    <row r="615" spans="1:27" ht="24" customHeight="1" x14ac:dyDescent="0.45">
      <c r="A615" s="289">
        <v>610</v>
      </c>
      <c r="B615" s="289"/>
      <c r="C615" s="289"/>
      <c r="D615" s="289"/>
      <c r="E615" s="289"/>
      <c r="F615" s="293"/>
      <c r="G615" s="293"/>
      <c r="H615" s="291"/>
      <c r="I615" s="289"/>
      <c r="J615" s="292" t="str">
        <f t="shared" si="81"/>
        <v>รอข้อมูลคอลัมน์ H</v>
      </c>
      <c r="K615" s="291"/>
      <c r="L615" s="291"/>
      <c r="M615" s="291"/>
      <c r="N615" s="196" t="str" cm="1">
        <f t="array" ref="N615">IF(AND(K615:M615=""),"ยังไม่บันทึกข้อมูล",
IF(M615&lt;&gt;"",
IF(M615&gt;=1.3,M615,"เป็นไม้พุ่ม"),
IF(K615+L615&gt;=1.3,K615+L615,"เป็นไม้พุ่ม")))</f>
        <v>ยังไม่บันทึกข้อมูล</v>
      </c>
      <c r="O615" s="149" t="str">
        <f t="shared" si="74"/>
        <v>ข้อมูลไม่ถูกต้อง</v>
      </c>
      <c r="P615" s="149" t="str">
        <f t="shared" si="75"/>
        <v>ข้อมูลไม่ถูกต้อง</v>
      </c>
      <c r="Q615" s="149" t="str">
        <f t="shared" si="76"/>
        <v>ข้อมูลไม่ถูกต้อง</v>
      </c>
      <c r="R615" s="149" t="str">
        <f t="shared" si="77"/>
        <v>ข้อมูลไม่ถูกต้อง</v>
      </c>
      <c r="S615" s="149" t="str">
        <f>IF(ISNUMBER(R615),
IF(H$2=ตัวเลือก!A$30,"ยังไม่บันทึกข้อมูล",R615*0.27),"ข้อมูลไม่ถูกต้อง")</f>
        <v>ข้อมูลไม่ถูกต้อง</v>
      </c>
      <c r="T615" s="149" t="str">
        <f t="shared" si="78"/>
        <v>ข้อมูลไม่ถูกต้อง</v>
      </c>
      <c r="U615" s="149" t="str">
        <f>IF(ISNUMBER(R615),
IF(H$2=ตัวเลือก!A$30,"ยังไม่บันทึกข้อมูล",R615*0.47),"ข้อมูลไม่ถูกต้อง")</f>
        <v>ข้อมูลไม่ถูกต้อง</v>
      </c>
      <c r="V615" s="149" t="str">
        <f>IF(ISNUMBER(S615),
IF(H$2=ตัวเลือก!A$30,"ยังไม่บันทึกข้อมูล",S615*0.47),"ข้อมูลไม่ถูกต้อง")</f>
        <v>ข้อมูลไม่ถูกต้อง</v>
      </c>
      <c r="W615" s="149" t="str">
        <f t="shared" si="79"/>
        <v>ข้อมูลไม่ถูกต้อง</v>
      </c>
      <c r="X615" s="148" t="str">
        <f t="shared" si="80"/>
        <v>ข้อมูลไม่ถูกต้อง</v>
      </c>
      <c r="Y615" s="38"/>
      <c r="Z615" s="38"/>
      <c r="AA615" s="38"/>
    </row>
    <row r="616" spans="1:27" ht="24" customHeight="1" x14ac:dyDescent="0.45">
      <c r="A616" s="289">
        <v>611</v>
      </c>
      <c r="B616" s="289"/>
      <c r="C616" s="289"/>
      <c r="D616" s="289"/>
      <c r="E616" s="289"/>
      <c r="F616" s="293"/>
      <c r="G616" s="293"/>
      <c r="H616" s="291"/>
      <c r="I616" s="289"/>
      <c r="J616" s="292" t="str">
        <f t="shared" si="81"/>
        <v>รอข้อมูลคอลัมน์ H</v>
      </c>
      <c r="K616" s="291"/>
      <c r="L616" s="291"/>
      <c r="M616" s="291"/>
      <c r="N616" s="196" t="str" cm="1">
        <f t="array" ref="N616">IF(AND(K616:M616=""),"ยังไม่บันทึกข้อมูล",
IF(M616&lt;&gt;"",
IF(M616&gt;=1.3,M616,"เป็นไม้พุ่ม"),
IF(K616+L616&gt;=1.3,K616+L616,"เป็นไม้พุ่ม")))</f>
        <v>ยังไม่บันทึกข้อมูล</v>
      </c>
      <c r="O616" s="149" t="str">
        <f t="shared" si="74"/>
        <v>ข้อมูลไม่ถูกต้อง</v>
      </c>
      <c r="P616" s="149" t="str">
        <f t="shared" si="75"/>
        <v>ข้อมูลไม่ถูกต้อง</v>
      </c>
      <c r="Q616" s="149" t="str">
        <f t="shared" si="76"/>
        <v>ข้อมูลไม่ถูกต้อง</v>
      </c>
      <c r="R616" s="149" t="str">
        <f t="shared" si="77"/>
        <v>ข้อมูลไม่ถูกต้อง</v>
      </c>
      <c r="S616" s="149" t="str">
        <f>IF(ISNUMBER(R616),
IF(H$2=ตัวเลือก!A$30,"ยังไม่บันทึกข้อมูล",R616*0.27),"ข้อมูลไม่ถูกต้อง")</f>
        <v>ข้อมูลไม่ถูกต้อง</v>
      </c>
      <c r="T616" s="149" t="str">
        <f t="shared" si="78"/>
        <v>ข้อมูลไม่ถูกต้อง</v>
      </c>
      <c r="U616" s="149" t="str">
        <f>IF(ISNUMBER(R616),
IF(H$2=ตัวเลือก!A$30,"ยังไม่บันทึกข้อมูล",R616*0.47),"ข้อมูลไม่ถูกต้อง")</f>
        <v>ข้อมูลไม่ถูกต้อง</v>
      </c>
      <c r="V616" s="149" t="str">
        <f>IF(ISNUMBER(S616),
IF(H$2=ตัวเลือก!A$30,"ยังไม่บันทึกข้อมูล",S616*0.47),"ข้อมูลไม่ถูกต้อง")</f>
        <v>ข้อมูลไม่ถูกต้อง</v>
      </c>
      <c r="W616" s="149" t="str">
        <f t="shared" si="79"/>
        <v>ข้อมูลไม่ถูกต้อง</v>
      </c>
      <c r="X616" s="148" t="str">
        <f t="shared" si="80"/>
        <v>ข้อมูลไม่ถูกต้อง</v>
      </c>
      <c r="Y616" s="38"/>
      <c r="Z616" s="38"/>
      <c r="AA616" s="38"/>
    </row>
    <row r="617" spans="1:27" ht="24" customHeight="1" x14ac:dyDescent="0.45">
      <c r="A617" s="289">
        <v>612</v>
      </c>
      <c r="B617" s="289"/>
      <c r="C617" s="289"/>
      <c r="D617" s="289"/>
      <c r="E617" s="289"/>
      <c r="F617" s="293"/>
      <c r="G617" s="293"/>
      <c r="H617" s="291"/>
      <c r="I617" s="289"/>
      <c r="J617" s="292" t="str">
        <f t="shared" si="81"/>
        <v>รอข้อมูลคอลัมน์ H</v>
      </c>
      <c r="K617" s="291"/>
      <c r="L617" s="291"/>
      <c r="M617" s="291"/>
      <c r="N617" s="196" t="str" cm="1">
        <f t="array" ref="N617">IF(AND(K617:M617=""),"ยังไม่บันทึกข้อมูล",
IF(M617&lt;&gt;"",
IF(M617&gt;=1.3,M617,"เป็นไม้พุ่ม"),
IF(K617+L617&gt;=1.3,K617+L617,"เป็นไม้พุ่ม")))</f>
        <v>ยังไม่บันทึกข้อมูล</v>
      </c>
      <c r="O617" s="149" t="str">
        <f t="shared" si="74"/>
        <v>ข้อมูลไม่ถูกต้อง</v>
      </c>
      <c r="P617" s="149" t="str">
        <f t="shared" si="75"/>
        <v>ข้อมูลไม่ถูกต้อง</v>
      </c>
      <c r="Q617" s="149" t="str">
        <f t="shared" si="76"/>
        <v>ข้อมูลไม่ถูกต้อง</v>
      </c>
      <c r="R617" s="149" t="str">
        <f t="shared" si="77"/>
        <v>ข้อมูลไม่ถูกต้อง</v>
      </c>
      <c r="S617" s="149" t="str">
        <f>IF(ISNUMBER(R617),
IF(H$2=ตัวเลือก!A$30,"ยังไม่บันทึกข้อมูล",R617*0.27),"ข้อมูลไม่ถูกต้อง")</f>
        <v>ข้อมูลไม่ถูกต้อง</v>
      </c>
      <c r="T617" s="149" t="str">
        <f t="shared" si="78"/>
        <v>ข้อมูลไม่ถูกต้อง</v>
      </c>
      <c r="U617" s="149" t="str">
        <f>IF(ISNUMBER(R617),
IF(H$2=ตัวเลือก!A$30,"ยังไม่บันทึกข้อมูล",R617*0.47),"ข้อมูลไม่ถูกต้อง")</f>
        <v>ข้อมูลไม่ถูกต้อง</v>
      </c>
      <c r="V617" s="149" t="str">
        <f>IF(ISNUMBER(S617),
IF(H$2=ตัวเลือก!A$30,"ยังไม่บันทึกข้อมูล",S617*0.47),"ข้อมูลไม่ถูกต้อง")</f>
        <v>ข้อมูลไม่ถูกต้อง</v>
      </c>
      <c r="W617" s="149" t="str">
        <f t="shared" si="79"/>
        <v>ข้อมูลไม่ถูกต้อง</v>
      </c>
      <c r="X617" s="148" t="str">
        <f t="shared" si="80"/>
        <v>ข้อมูลไม่ถูกต้อง</v>
      </c>
      <c r="Y617" s="38"/>
      <c r="Z617" s="38"/>
      <c r="AA617" s="38"/>
    </row>
    <row r="618" spans="1:27" ht="24" customHeight="1" x14ac:dyDescent="0.45">
      <c r="A618" s="289">
        <v>613</v>
      </c>
      <c r="B618" s="289"/>
      <c r="C618" s="289"/>
      <c r="D618" s="289"/>
      <c r="E618" s="289"/>
      <c r="F618" s="293"/>
      <c r="G618" s="293"/>
      <c r="H618" s="291"/>
      <c r="I618" s="289"/>
      <c r="J618" s="292" t="str">
        <f t="shared" si="81"/>
        <v>รอข้อมูลคอลัมน์ H</v>
      </c>
      <c r="K618" s="291"/>
      <c r="L618" s="291"/>
      <c r="M618" s="291"/>
      <c r="N618" s="196" t="str" cm="1">
        <f t="array" ref="N618">IF(AND(K618:M618=""),"ยังไม่บันทึกข้อมูล",
IF(M618&lt;&gt;"",
IF(M618&gt;=1.3,M618,"เป็นไม้พุ่ม"),
IF(K618+L618&gt;=1.3,K618+L618,"เป็นไม้พุ่ม")))</f>
        <v>ยังไม่บันทึกข้อมูล</v>
      </c>
      <c r="O618" s="149" t="str">
        <f t="shared" si="74"/>
        <v>ข้อมูลไม่ถูกต้อง</v>
      </c>
      <c r="P618" s="149" t="str">
        <f t="shared" si="75"/>
        <v>ข้อมูลไม่ถูกต้อง</v>
      </c>
      <c r="Q618" s="149" t="str">
        <f t="shared" si="76"/>
        <v>ข้อมูลไม่ถูกต้อง</v>
      </c>
      <c r="R618" s="149" t="str">
        <f t="shared" si="77"/>
        <v>ข้อมูลไม่ถูกต้อง</v>
      </c>
      <c r="S618" s="149" t="str">
        <f>IF(ISNUMBER(R618),
IF(H$2=ตัวเลือก!A$30,"ยังไม่บันทึกข้อมูล",R618*0.27),"ข้อมูลไม่ถูกต้อง")</f>
        <v>ข้อมูลไม่ถูกต้อง</v>
      </c>
      <c r="T618" s="149" t="str">
        <f t="shared" si="78"/>
        <v>ข้อมูลไม่ถูกต้อง</v>
      </c>
      <c r="U618" s="149" t="str">
        <f>IF(ISNUMBER(R618),
IF(H$2=ตัวเลือก!A$30,"ยังไม่บันทึกข้อมูล",R618*0.47),"ข้อมูลไม่ถูกต้อง")</f>
        <v>ข้อมูลไม่ถูกต้อง</v>
      </c>
      <c r="V618" s="149" t="str">
        <f>IF(ISNUMBER(S618),
IF(H$2=ตัวเลือก!A$30,"ยังไม่บันทึกข้อมูล",S618*0.47),"ข้อมูลไม่ถูกต้อง")</f>
        <v>ข้อมูลไม่ถูกต้อง</v>
      </c>
      <c r="W618" s="149" t="str">
        <f t="shared" si="79"/>
        <v>ข้อมูลไม่ถูกต้อง</v>
      </c>
      <c r="X618" s="148" t="str">
        <f t="shared" si="80"/>
        <v>ข้อมูลไม่ถูกต้อง</v>
      </c>
      <c r="Y618" s="38"/>
      <c r="Z618" s="38"/>
      <c r="AA618" s="38"/>
    </row>
    <row r="619" spans="1:27" ht="24" customHeight="1" x14ac:dyDescent="0.45">
      <c r="A619" s="289">
        <v>614</v>
      </c>
      <c r="B619" s="289"/>
      <c r="C619" s="289"/>
      <c r="D619" s="289"/>
      <c r="E619" s="289"/>
      <c r="F619" s="293"/>
      <c r="G619" s="293"/>
      <c r="H619" s="291"/>
      <c r="I619" s="289"/>
      <c r="J619" s="292" t="str">
        <f t="shared" si="81"/>
        <v>รอข้อมูลคอลัมน์ H</v>
      </c>
      <c r="K619" s="291"/>
      <c r="L619" s="291"/>
      <c r="M619" s="291"/>
      <c r="N619" s="196" t="str" cm="1">
        <f t="array" ref="N619">IF(AND(K619:M619=""),"ยังไม่บันทึกข้อมูล",
IF(M619&lt;&gt;"",
IF(M619&gt;=1.3,M619,"เป็นไม้พุ่ม"),
IF(K619+L619&gt;=1.3,K619+L619,"เป็นไม้พุ่ม")))</f>
        <v>ยังไม่บันทึกข้อมูล</v>
      </c>
      <c r="O619" s="149" t="str">
        <f t="shared" si="74"/>
        <v>ข้อมูลไม่ถูกต้อง</v>
      </c>
      <c r="P619" s="149" t="str">
        <f t="shared" si="75"/>
        <v>ข้อมูลไม่ถูกต้อง</v>
      </c>
      <c r="Q619" s="149" t="str">
        <f t="shared" si="76"/>
        <v>ข้อมูลไม่ถูกต้อง</v>
      </c>
      <c r="R619" s="149" t="str">
        <f t="shared" si="77"/>
        <v>ข้อมูลไม่ถูกต้อง</v>
      </c>
      <c r="S619" s="149" t="str">
        <f>IF(ISNUMBER(R619),
IF(H$2=ตัวเลือก!A$30,"ยังไม่บันทึกข้อมูล",R619*0.27),"ข้อมูลไม่ถูกต้อง")</f>
        <v>ข้อมูลไม่ถูกต้อง</v>
      </c>
      <c r="T619" s="149" t="str">
        <f t="shared" si="78"/>
        <v>ข้อมูลไม่ถูกต้อง</v>
      </c>
      <c r="U619" s="149" t="str">
        <f>IF(ISNUMBER(R619),
IF(H$2=ตัวเลือก!A$30,"ยังไม่บันทึกข้อมูล",R619*0.47),"ข้อมูลไม่ถูกต้อง")</f>
        <v>ข้อมูลไม่ถูกต้อง</v>
      </c>
      <c r="V619" s="149" t="str">
        <f>IF(ISNUMBER(S619),
IF(H$2=ตัวเลือก!A$30,"ยังไม่บันทึกข้อมูล",S619*0.47),"ข้อมูลไม่ถูกต้อง")</f>
        <v>ข้อมูลไม่ถูกต้อง</v>
      </c>
      <c r="W619" s="149" t="str">
        <f t="shared" si="79"/>
        <v>ข้อมูลไม่ถูกต้อง</v>
      </c>
      <c r="X619" s="148" t="str">
        <f t="shared" si="80"/>
        <v>ข้อมูลไม่ถูกต้อง</v>
      </c>
      <c r="Y619" s="38"/>
      <c r="Z619" s="38"/>
      <c r="AA619" s="38"/>
    </row>
    <row r="620" spans="1:27" ht="24" customHeight="1" x14ac:dyDescent="0.45">
      <c r="A620" s="289">
        <v>615</v>
      </c>
      <c r="B620" s="289"/>
      <c r="C620" s="289"/>
      <c r="D620" s="289"/>
      <c r="E620" s="289"/>
      <c r="F620" s="293"/>
      <c r="G620" s="293"/>
      <c r="H620" s="291"/>
      <c r="I620" s="289"/>
      <c r="J620" s="292" t="str">
        <f t="shared" si="81"/>
        <v>รอข้อมูลคอลัมน์ H</v>
      </c>
      <c r="K620" s="291"/>
      <c r="L620" s="291"/>
      <c r="M620" s="291"/>
      <c r="N620" s="196" t="str" cm="1">
        <f t="array" ref="N620">IF(AND(K620:M620=""),"ยังไม่บันทึกข้อมูล",
IF(M620&lt;&gt;"",
IF(M620&gt;=1.3,M620,"เป็นไม้พุ่ม"),
IF(K620+L620&gt;=1.3,K620+L620,"เป็นไม้พุ่ม")))</f>
        <v>ยังไม่บันทึกข้อมูล</v>
      </c>
      <c r="O620" s="149" t="str">
        <f t="shared" si="74"/>
        <v>ข้อมูลไม่ถูกต้อง</v>
      </c>
      <c r="P620" s="149" t="str">
        <f t="shared" si="75"/>
        <v>ข้อมูลไม่ถูกต้อง</v>
      </c>
      <c r="Q620" s="149" t="str">
        <f t="shared" si="76"/>
        <v>ข้อมูลไม่ถูกต้อง</v>
      </c>
      <c r="R620" s="149" t="str">
        <f t="shared" si="77"/>
        <v>ข้อมูลไม่ถูกต้อง</v>
      </c>
      <c r="S620" s="149" t="str">
        <f>IF(ISNUMBER(R620),
IF(H$2=ตัวเลือก!A$30,"ยังไม่บันทึกข้อมูล",R620*0.27),"ข้อมูลไม่ถูกต้อง")</f>
        <v>ข้อมูลไม่ถูกต้อง</v>
      </c>
      <c r="T620" s="149" t="str">
        <f t="shared" si="78"/>
        <v>ข้อมูลไม่ถูกต้อง</v>
      </c>
      <c r="U620" s="149" t="str">
        <f>IF(ISNUMBER(R620),
IF(H$2=ตัวเลือก!A$30,"ยังไม่บันทึกข้อมูล",R620*0.47),"ข้อมูลไม่ถูกต้อง")</f>
        <v>ข้อมูลไม่ถูกต้อง</v>
      </c>
      <c r="V620" s="149" t="str">
        <f>IF(ISNUMBER(S620),
IF(H$2=ตัวเลือก!A$30,"ยังไม่บันทึกข้อมูล",S620*0.47),"ข้อมูลไม่ถูกต้อง")</f>
        <v>ข้อมูลไม่ถูกต้อง</v>
      </c>
      <c r="W620" s="149" t="str">
        <f t="shared" si="79"/>
        <v>ข้อมูลไม่ถูกต้อง</v>
      </c>
      <c r="X620" s="148" t="str">
        <f t="shared" si="80"/>
        <v>ข้อมูลไม่ถูกต้อง</v>
      </c>
      <c r="Y620" s="38"/>
      <c r="Z620" s="38"/>
      <c r="AA620" s="38"/>
    </row>
    <row r="621" spans="1:27" ht="24" customHeight="1" x14ac:dyDescent="0.45">
      <c r="A621" s="289">
        <v>616</v>
      </c>
      <c r="B621" s="289"/>
      <c r="C621" s="289"/>
      <c r="D621" s="289"/>
      <c r="E621" s="289"/>
      <c r="F621" s="293"/>
      <c r="G621" s="293"/>
      <c r="H621" s="291"/>
      <c r="I621" s="289"/>
      <c r="J621" s="292" t="str">
        <f t="shared" si="81"/>
        <v>รอข้อมูลคอลัมน์ H</v>
      </c>
      <c r="K621" s="291"/>
      <c r="L621" s="291"/>
      <c r="M621" s="291"/>
      <c r="N621" s="196" t="str" cm="1">
        <f t="array" ref="N621">IF(AND(K621:M621=""),"ยังไม่บันทึกข้อมูล",
IF(M621&lt;&gt;"",
IF(M621&gt;=1.3,M621,"เป็นไม้พุ่ม"),
IF(K621+L621&gt;=1.3,K621+L621,"เป็นไม้พุ่ม")))</f>
        <v>ยังไม่บันทึกข้อมูล</v>
      </c>
      <c r="O621" s="149" t="str">
        <f t="shared" si="74"/>
        <v>ข้อมูลไม่ถูกต้อง</v>
      </c>
      <c r="P621" s="149" t="str">
        <f t="shared" si="75"/>
        <v>ข้อมูลไม่ถูกต้อง</v>
      </c>
      <c r="Q621" s="149" t="str">
        <f t="shared" si="76"/>
        <v>ข้อมูลไม่ถูกต้อง</v>
      </c>
      <c r="R621" s="149" t="str">
        <f t="shared" si="77"/>
        <v>ข้อมูลไม่ถูกต้อง</v>
      </c>
      <c r="S621" s="149" t="str">
        <f>IF(ISNUMBER(R621),
IF(H$2=ตัวเลือก!A$30,"ยังไม่บันทึกข้อมูล",R621*0.27),"ข้อมูลไม่ถูกต้อง")</f>
        <v>ข้อมูลไม่ถูกต้อง</v>
      </c>
      <c r="T621" s="149" t="str">
        <f t="shared" si="78"/>
        <v>ข้อมูลไม่ถูกต้อง</v>
      </c>
      <c r="U621" s="149" t="str">
        <f>IF(ISNUMBER(R621),
IF(H$2=ตัวเลือก!A$30,"ยังไม่บันทึกข้อมูล",R621*0.47),"ข้อมูลไม่ถูกต้อง")</f>
        <v>ข้อมูลไม่ถูกต้อง</v>
      </c>
      <c r="V621" s="149" t="str">
        <f>IF(ISNUMBER(S621),
IF(H$2=ตัวเลือก!A$30,"ยังไม่บันทึกข้อมูล",S621*0.47),"ข้อมูลไม่ถูกต้อง")</f>
        <v>ข้อมูลไม่ถูกต้อง</v>
      </c>
      <c r="W621" s="149" t="str">
        <f t="shared" si="79"/>
        <v>ข้อมูลไม่ถูกต้อง</v>
      </c>
      <c r="X621" s="148" t="str">
        <f t="shared" si="80"/>
        <v>ข้อมูลไม่ถูกต้อง</v>
      </c>
      <c r="Y621" s="38"/>
      <c r="Z621" s="38"/>
      <c r="AA621" s="38"/>
    </row>
    <row r="622" spans="1:27" ht="24" customHeight="1" x14ac:dyDescent="0.45">
      <c r="A622" s="289">
        <v>617</v>
      </c>
      <c r="B622" s="289"/>
      <c r="C622" s="289"/>
      <c r="D622" s="289"/>
      <c r="E622" s="289"/>
      <c r="F622" s="293"/>
      <c r="G622" s="293"/>
      <c r="H622" s="291"/>
      <c r="I622" s="289"/>
      <c r="J622" s="292" t="str">
        <f t="shared" si="81"/>
        <v>รอข้อมูลคอลัมน์ H</v>
      </c>
      <c r="K622" s="291"/>
      <c r="L622" s="291"/>
      <c r="M622" s="291"/>
      <c r="N622" s="196" t="str" cm="1">
        <f t="array" ref="N622">IF(AND(K622:M622=""),"ยังไม่บันทึกข้อมูล",
IF(M622&lt;&gt;"",
IF(M622&gt;=1.3,M622,"เป็นไม้พุ่ม"),
IF(K622+L622&gt;=1.3,K622+L622,"เป็นไม้พุ่ม")))</f>
        <v>ยังไม่บันทึกข้อมูล</v>
      </c>
      <c r="O622" s="149" t="str">
        <f t="shared" si="74"/>
        <v>ข้อมูลไม่ถูกต้อง</v>
      </c>
      <c r="P622" s="149" t="str">
        <f t="shared" si="75"/>
        <v>ข้อมูลไม่ถูกต้อง</v>
      </c>
      <c r="Q622" s="149" t="str">
        <f t="shared" si="76"/>
        <v>ข้อมูลไม่ถูกต้อง</v>
      </c>
      <c r="R622" s="149" t="str">
        <f t="shared" si="77"/>
        <v>ข้อมูลไม่ถูกต้อง</v>
      </c>
      <c r="S622" s="149" t="str">
        <f>IF(ISNUMBER(R622),
IF(H$2=ตัวเลือก!A$30,"ยังไม่บันทึกข้อมูล",R622*0.27),"ข้อมูลไม่ถูกต้อง")</f>
        <v>ข้อมูลไม่ถูกต้อง</v>
      </c>
      <c r="T622" s="149" t="str">
        <f t="shared" si="78"/>
        <v>ข้อมูลไม่ถูกต้อง</v>
      </c>
      <c r="U622" s="149" t="str">
        <f>IF(ISNUMBER(R622),
IF(H$2=ตัวเลือก!A$30,"ยังไม่บันทึกข้อมูล",R622*0.47),"ข้อมูลไม่ถูกต้อง")</f>
        <v>ข้อมูลไม่ถูกต้อง</v>
      </c>
      <c r="V622" s="149" t="str">
        <f>IF(ISNUMBER(S622),
IF(H$2=ตัวเลือก!A$30,"ยังไม่บันทึกข้อมูล",S622*0.47),"ข้อมูลไม่ถูกต้อง")</f>
        <v>ข้อมูลไม่ถูกต้อง</v>
      </c>
      <c r="W622" s="149" t="str">
        <f t="shared" si="79"/>
        <v>ข้อมูลไม่ถูกต้อง</v>
      </c>
      <c r="X622" s="148" t="str">
        <f t="shared" si="80"/>
        <v>ข้อมูลไม่ถูกต้อง</v>
      </c>
      <c r="Y622" s="38"/>
      <c r="Z622" s="38"/>
      <c r="AA622" s="38"/>
    </row>
    <row r="623" spans="1:27" ht="24" customHeight="1" x14ac:dyDescent="0.45">
      <c r="A623" s="289">
        <v>618</v>
      </c>
      <c r="B623" s="289"/>
      <c r="C623" s="289"/>
      <c r="D623" s="289"/>
      <c r="E623" s="289"/>
      <c r="F623" s="293"/>
      <c r="G623" s="293"/>
      <c r="H623" s="291"/>
      <c r="I623" s="289"/>
      <c r="J623" s="292" t="str">
        <f t="shared" si="81"/>
        <v>รอข้อมูลคอลัมน์ H</v>
      </c>
      <c r="K623" s="291"/>
      <c r="L623" s="291"/>
      <c r="M623" s="291"/>
      <c r="N623" s="196" t="str" cm="1">
        <f t="array" ref="N623">IF(AND(K623:M623=""),"ยังไม่บันทึกข้อมูล",
IF(M623&lt;&gt;"",
IF(M623&gt;=1.3,M623,"เป็นไม้พุ่ม"),
IF(K623+L623&gt;=1.3,K623+L623,"เป็นไม้พุ่ม")))</f>
        <v>ยังไม่บันทึกข้อมูล</v>
      </c>
      <c r="O623" s="149" t="str">
        <f t="shared" si="74"/>
        <v>ข้อมูลไม่ถูกต้อง</v>
      </c>
      <c r="P623" s="149" t="str">
        <f t="shared" si="75"/>
        <v>ข้อมูลไม่ถูกต้อง</v>
      </c>
      <c r="Q623" s="149" t="str">
        <f t="shared" si="76"/>
        <v>ข้อมูลไม่ถูกต้อง</v>
      </c>
      <c r="R623" s="149" t="str">
        <f t="shared" si="77"/>
        <v>ข้อมูลไม่ถูกต้อง</v>
      </c>
      <c r="S623" s="149" t="str">
        <f>IF(ISNUMBER(R623),
IF(H$2=ตัวเลือก!A$30,"ยังไม่บันทึกข้อมูล",R623*0.27),"ข้อมูลไม่ถูกต้อง")</f>
        <v>ข้อมูลไม่ถูกต้อง</v>
      </c>
      <c r="T623" s="149" t="str">
        <f t="shared" si="78"/>
        <v>ข้อมูลไม่ถูกต้อง</v>
      </c>
      <c r="U623" s="149" t="str">
        <f>IF(ISNUMBER(R623),
IF(H$2=ตัวเลือก!A$30,"ยังไม่บันทึกข้อมูล",R623*0.47),"ข้อมูลไม่ถูกต้อง")</f>
        <v>ข้อมูลไม่ถูกต้อง</v>
      </c>
      <c r="V623" s="149" t="str">
        <f>IF(ISNUMBER(S623),
IF(H$2=ตัวเลือก!A$30,"ยังไม่บันทึกข้อมูล",S623*0.47),"ข้อมูลไม่ถูกต้อง")</f>
        <v>ข้อมูลไม่ถูกต้อง</v>
      </c>
      <c r="W623" s="149" t="str">
        <f t="shared" si="79"/>
        <v>ข้อมูลไม่ถูกต้อง</v>
      </c>
      <c r="X623" s="148" t="str">
        <f t="shared" si="80"/>
        <v>ข้อมูลไม่ถูกต้อง</v>
      </c>
      <c r="Y623" s="38"/>
      <c r="Z623" s="38"/>
      <c r="AA623" s="38"/>
    </row>
    <row r="624" spans="1:27" ht="24" customHeight="1" x14ac:dyDescent="0.45">
      <c r="A624" s="289">
        <v>619</v>
      </c>
      <c r="B624" s="289"/>
      <c r="C624" s="289"/>
      <c r="D624" s="289"/>
      <c r="E624" s="289"/>
      <c r="F624" s="293"/>
      <c r="G624" s="293"/>
      <c r="H624" s="291"/>
      <c r="I624" s="289"/>
      <c r="J624" s="292" t="str">
        <f t="shared" si="81"/>
        <v>รอข้อมูลคอลัมน์ H</v>
      </c>
      <c r="K624" s="291"/>
      <c r="L624" s="291"/>
      <c r="M624" s="291"/>
      <c r="N624" s="196" t="str" cm="1">
        <f t="array" ref="N624">IF(AND(K624:M624=""),"ยังไม่บันทึกข้อมูล",
IF(M624&lt;&gt;"",
IF(M624&gt;=1.3,M624,"เป็นไม้พุ่ม"),
IF(K624+L624&gt;=1.3,K624+L624,"เป็นไม้พุ่ม")))</f>
        <v>ยังไม่บันทึกข้อมูล</v>
      </c>
      <c r="O624" s="149" t="str">
        <f t="shared" si="74"/>
        <v>ข้อมูลไม่ถูกต้อง</v>
      </c>
      <c r="P624" s="149" t="str">
        <f t="shared" si="75"/>
        <v>ข้อมูลไม่ถูกต้อง</v>
      </c>
      <c r="Q624" s="149" t="str">
        <f t="shared" si="76"/>
        <v>ข้อมูลไม่ถูกต้อง</v>
      </c>
      <c r="R624" s="149" t="str">
        <f t="shared" si="77"/>
        <v>ข้อมูลไม่ถูกต้อง</v>
      </c>
      <c r="S624" s="149" t="str">
        <f>IF(ISNUMBER(R624),
IF(H$2=ตัวเลือก!A$30,"ยังไม่บันทึกข้อมูล",R624*0.27),"ข้อมูลไม่ถูกต้อง")</f>
        <v>ข้อมูลไม่ถูกต้อง</v>
      </c>
      <c r="T624" s="149" t="str">
        <f t="shared" si="78"/>
        <v>ข้อมูลไม่ถูกต้อง</v>
      </c>
      <c r="U624" s="149" t="str">
        <f>IF(ISNUMBER(R624),
IF(H$2=ตัวเลือก!A$30,"ยังไม่บันทึกข้อมูล",R624*0.47),"ข้อมูลไม่ถูกต้อง")</f>
        <v>ข้อมูลไม่ถูกต้อง</v>
      </c>
      <c r="V624" s="149" t="str">
        <f>IF(ISNUMBER(S624),
IF(H$2=ตัวเลือก!A$30,"ยังไม่บันทึกข้อมูล",S624*0.47),"ข้อมูลไม่ถูกต้อง")</f>
        <v>ข้อมูลไม่ถูกต้อง</v>
      </c>
      <c r="W624" s="149" t="str">
        <f t="shared" si="79"/>
        <v>ข้อมูลไม่ถูกต้อง</v>
      </c>
      <c r="X624" s="148" t="str">
        <f t="shared" si="80"/>
        <v>ข้อมูลไม่ถูกต้อง</v>
      </c>
      <c r="Y624" s="38"/>
      <c r="Z624" s="38"/>
      <c r="AA624" s="38"/>
    </row>
    <row r="625" spans="1:27" ht="24" customHeight="1" x14ac:dyDescent="0.45">
      <c r="A625" s="289">
        <v>620</v>
      </c>
      <c r="B625" s="289"/>
      <c r="C625" s="289"/>
      <c r="D625" s="289"/>
      <c r="E625" s="289"/>
      <c r="F625" s="293"/>
      <c r="G625" s="293"/>
      <c r="H625" s="291"/>
      <c r="I625" s="289"/>
      <c r="J625" s="292" t="str">
        <f t="shared" si="81"/>
        <v>รอข้อมูลคอลัมน์ H</v>
      </c>
      <c r="K625" s="291"/>
      <c r="L625" s="291"/>
      <c r="M625" s="291"/>
      <c r="N625" s="196" t="str" cm="1">
        <f t="array" ref="N625">IF(AND(K625:M625=""),"ยังไม่บันทึกข้อมูล",
IF(M625&lt;&gt;"",
IF(M625&gt;=1.3,M625,"เป็นไม้พุ่ม"),
IF(K625+L625&gt;=1.3,K625+L625,"เป็นไม้พุ่ม")))</f>
        <v>ยังไม่บันทึกข้อมูล</v>
      </c>
      <c r="O625" s="149" t="str">
        <f t="shared" si="74"/>
        <v>ข้อมูลไม่ถูกต้อง</v>
      </c>
      <c r="P625" s="149" t="str">
        <f t="shared" si="75"/>
        <v>ข้อมูลไม่ถูกต้อง</v>
      </c>
      <c r="Q625" s="149" t="str">
        <f t="shared" si="76"/>
        <v>ข้อมูลไม่ถูกต้อง</v>
      </c>
      <c r="R625" s="149" t="str">
        <f t="shared" si="77"/>
        <v>ข้อมูลไม่ถูกต้อง</v>
      </c>
      <c r="S625" s="149" t="str">
        <f>IF(ISNUMBER(R625),
IF(H$2=ตัวเลือก!A$30,"ยังไม่บันทึกข้อมูล",R625*0.27),"ข้อมูลไม่ถูกต้อง")</f>
        <v>ข้อมูลไม่ถูกต้อง</v>
      </c>
      <c r="T625" s="149" t="str">
        <f t="shared" si="78"/>
        <v>ข้อมูลไม่ถูกต้อง</v>
      </c>
      <c r="U625" s="149" t="str">
        <f>IF(ISNUMBER(R625),
IF(H$2=ตัวเลือก!A$30,"ยังไม่บันทึกข้อมูล",R625*0.47),"ข้อมูลไม่ถูกต้อง")</f>
        <v>ข้อมูลไม่ถูกต้อง</v>
      </c>
      <c r="V625" s="149" t="str">
        <f>IF(ISNUMBER(S625),
IF(H$2=ตัวเลือก!A$30,"ยังไม่บันทึกข้อมูล",S625*0.47),"ข้อมูลไม่ถูกต้อง")</f>
        <v>ข้อมูลไม่ถูกต้อง</v>
      </c>
      <c r="W625" s="149" t="str">
        <f t="shared" si="79"/>
        <v>ข้อมูลไม่ถูกต้อง</v>
      </c>
      <c r="X625" s="148" t="str">
        <f t="shared" si="80"/>
        <v>ข้อมูลไม่ถูกต้อง</v>
      </c>
      <c r="Y625" s="38"/>
      <c r="Z625" s="38"/>
      <c r="AA625" s="38"/>
    </row>
    <row r="626" spans="1:27" ht="24" customHeight="1" x14ac:dyDescent="0.45">
      <c r="A626" s="289">
        <v>621</v>
      </c>
      <c r="B626" s="289"/>
      <c r="C626" s="289"/>
      <c r="D626" s="289"/>
      <c r="E626" s="289"/>
      <c r="F626" s="293"/>
      <c r="G626" s="293"/>
      <c r="H626" s="291"/>
      <c r="I626" s="289"/>
      <c r="J626" s="292" t="str">
        <f t="shared" si="81"/>
        <v>รอข้อมูลคอลัมน์ H</v>
      </c>
      <c r="K626" s="291"/>
      <c r="L626" s="291"/>
      <c r="M626" s="291"/>
      <c r="N626" s="196" t="str" cm="1">
        <f t="array" ref="N626">IF(AND(K626:M626=""),"ยังไม่บันทึกข้อมูล",
IF(M626&lt;&gt;"",
IF(M626&gt;=1.3,M626,"เป็นไม้พุ่ม"),
IF(K626+L626&gt;=1.3,K626+L626,"เป็นไม้พุ่ม")))</f>
        <v>ยังไม่บันทึกข้อมูล</v>
      </c>
      <c r="O626" s="149" t="str">
        <f t="shared" si="74"/>
        <v>ข้อมูลไม่ถูกต้อง</v>
      </c>
      <c r="P626" s="149" t="str">
        <f t="shared" si="75"/>
        <v>ข้อมูลไม่ถูกต้อง</v>
      </c>
      <c r="Q626" s="149" t="str">
        <f t="shared" si="76"/>
        <v>ข้อมูลไม่ถูกต้อง</v>
      </c>
      <c r="R626" s="149" t="str">
        <f t="shared" si="77"/>
        <v>ข้อมูลไม่ถูกต้อง</v>
      </c>
      <c r="S626" s="149" t="str">
        <f>IF(ISNUMBER(R626),
IF(H$2=ตัวเลือก!A$30,"ยังไม่บันทึกข้อมูล",R626*0.27),"ข้อมูลไม่ถูกต้อง")</f>
        <v>ข้อมูลไม่ถูกต้อง</v>
      </c>
      <c r="T626" s="149" t="str">
        <f t="shared" si="78"/>
        <v>ข้อมูลไม่ถูกต้อง</v>
      </c>
      <c r="U626" s="149" t="str">
        <f>IF(ISNUMBER(R626),
IF(H$2=ตัวเลือก!A$30,"ยังไม่บันทึกข้อมูล",R626*0.47),"ข้อมูลไม่ถูกต้อง")</f>
        <v>ข้อมูลไม่ถูกต้อง</v>
      </c>
      <c r="V626" s="149" t="str">
        <f>IF(ISNUMBER(S626),
IF(H$2=ตัวเลือก!A$30,"ยังไม่บันทึกข้อมูล",S626*0.47),"ข้อมูลไม่ถูกต้อง")</f>
        <v>ข้อมูลไม่ถูกต้อง</v>
      </c>
      <c r="W626" s="149" t="str">
        <f t="shared" si="79"/>
        <v>ข้อมูลไม่ถูกต้อง</v>
      </c>
      <c r="X626" s="148" t="str">
        <f t="shared" si="80"/>
        <v>ข้อมูลไม่ถูกต้อง</v>
      </c>
      <c r="Y626" s="38"/>
      <c r="Z626" s="38"/>
      <c r="AA626" s="38"/>
    </row>
    <row r="627" spans="1:27" ht="24" customHeight="1" x14ac:dyDescent="0.45">
      <c r="A627" s="289">
        <v>622</v>
      </c>
      <c r="B627" s="289"/>
      <c r="C627" s="289"/>
      <c r="D627" s="289"/>
      <c r="E627" s="289"/>
      <c r="F627" s="293"/>
      <c r="G627" s="293"/>
      <c r="H627" s="291"/>
      <c r="I627" s="289"/>
      <c r="J627" s="292" t="str">
        <f t="shared" si="81"/>
        <v>รอข้อมูลคอลัมน์ H</v>
      </c>
      <c r="K627" s="291"/>
      <c r="L627" s="291"/>
      <c r="M627" s="291"/>
      <c r="N627" s="196" t="str" cm="1">
        <f t="array" ref="N627">IF(AND(K627:M627=""),"ยังไม่บันทึกข้อมูล",
IF(M627&lt;&gt;"",
IF(M627&gt;=1.3,M627,"เป็นไม้พุ่ม"),
IF(K627+L627&gt;=1.3,K627+L627,"เป็นไม้พุ่ม")))</f>
        <v>ยังไม่บันทึกข้อมูล</v>
      </c>
      <c r="O627" s="149" t="str">
        <f t="shared" si="74"/>
        <v>ข้อมูลไม่ถูกต้อง</v>
      </c>
      <c r="P627" s="149" t="str">
        <f t="shared" si="75"/>
        <v>ข้อมูลไม่ถูกต้อง</v>
      </c>
      <c r="Q627" s="149" t="str">
        <f t="shared" si="76"/>
        <v>ข้อมูลไม่ถูกต้อง</v>
      </c>
      <c r="R627" s="149" t="str">
        <f t="shared" si="77"/>
        <v>ข้อมูลไม่ถูกต้อง</v>
      </c>
      <c r="S627" s="149" t="str">
        <f>IF(ISNUMBER(R627),
IF(H$2=ตัวเลือก!A$30,"ยังไม่บันทึกข้อมูล",R627*0.27),"ข้อมูลไม่ถูกต้อง")</f>
        <v>ข้อมูลไม่ถูกต้อง</v>
      </c>
      <c r="T627" s="149" t="str">
        <f t="shared" si="78"/>
        <v>ข้อมูลไม่ถูกต้อง</v>
      </c>
      <c r="U627" s="149" t="str">
        <f>IF(ISNUMBER(R627),
IF(H$2=ตัวเลือก!A$30,"ยังไม่บันทึกข้อมูล",R627*0.47),"ข้อมูลไม่ถูกต้อง")</f>
        <v>ข้อมูลไม่ถูกต้อง</v>
      </c>
      <c r="V627" s="149" t="str">
        <f>IF(ISNUMBER(S627),
IF(H$2=ตัวเลือก!A$30,"ยังไม่บันทึกข้อมูล",S627*0.47),"ข้อมูลไม่ถูกต้อง")</f>
        <v>ข้อมูลไม่ถูกต้อง</v>
      </c>
      <c r="W627" s="149" t="str">
        <f t="shared" si="79"/>
        <v>ข้อมูลไม่ถูกต้อง</v>
      </c>
      <c r="X627" s="148" t="str">
        <f t="shared" si="80"/>
        <v>ข้อมูลไม่ถูกต้อง</v>
      </c>
      <c r="Y627" s="38"/>
      <c r="Z627" s="38"/>
      <c r="AA627" s="38"/>
    </row>
    <row r="628" spans="1:27" ht="24" customHeight="1" x14ac:dyDescent="0.45">
      <c r="A628" s="289">
        <v>623</v>
      </c>
      <c r="B628" s="289"/>
      <c r="C628" s="289"/>
      <c r="D628" s="289"/>
      <c r="E628" s="289"/>
      <c r="F628" s="293"/>
      <c r="G628" s="293"/>
      <c r="H628" s="291"/>
      <c r="I628" s="289"/>
      <c r="J628" s="292" t="str">
        <f t="shared" si="81"/>
        <v>รอข้อมูลคอลัมน์ H</v>
      </c>
      <c r="K628" s="291"/>
      <c r="L628" s="291"/>
      <c r="M628" s="291"/>
      <c r="N628" s="196" t="str" cm="1">
        <f t="array" ref="N628">IF(AND(K628:M628=""),"ยังไม่บันทึกข้อมูล",
IF(M628&lt;&gt;"",
IF(M628&gt;=1.3,M628,"เป็นไม้พุ่ม"),
IF(K628+L628&gt;=1.3,K628+L628,"เป็นไม้พุ่ม")))</f>
        <v>ยังไม่บันทึกข้อมูล</v>
      </c>
      <c r="O628" s="149" t="str">
        <f t="shared" si="74"/>
        <v>ข้อมูลไม่ถูกต้อง</v>
      </c>
      <c r="P628" s="149" t="str">
        <f t="shared" si="75"/>
        <v>ข้อมูลไม่ถูกต้อง</v>
      </c>
      <c r="Q628" s="149" t="str">
        <f t="shared" si="76"/>
        <v>ข้อมูลไม่ถูกต้อง</v>
      </c>
      <c r="R628" s="149" t="str">
        <f t="shared" si="77"/>
        <v>ข้อมูลไม่ถูกต้อง</v>
      </c>
      <c r="S628" s="149" t="str">
        <f>IF(ISNUMBER(R628),
IF(H$2=ตัวเลือก!A$30,"ยังไม่บันทึกข้อมูล",R628*0.27),"ข้อมูลไม่ถูกต้อง")</f>
        <v>ข้อมูลไม่ถูกต้อง</v>
      </c>
      <c r="T628" s="149" t="str">
        <f t="shared" si="78"/>
        <v>ข้อมูลไม่ถูกต้อง</v>
      </c>
      <c r="U628" s="149" t="str">
        <f>IF(ISNUMBER(R628),
IF(H$2=ตัวเลือก!A$30,"ยังไม่บันทึกข้อมูล",R628*0.47),"ข้อมูลไม่ถูกต้อง")</f>
        <v>ข้อมูลไม่ถูกต้อง</v>
      </c>
      <c r="V628" s="149" t="str">
        <f>IF(ISNUMBER(S628),
IF(H$2=ตัวเลือก!A$30,"ยังไม่บันทึกข้อมูล",S628*0.47),"ข้อมูลไม่ถูกต้อง")</f>
        <v>ข้อมูลไม่ถูกต้อง</v>
      </c>
      <c r="W628" s="149" t="str">
        <f t="shared" si="79"/>
        <v>ข้อมูลไม่ถูกต้อง</v>
      </c>
      <c r="X628" s="148" t="str">
        <f t="shared" si="80"/>
        <v>ข้อมูลไม่ถูกต้อง</v>
      </c>
      <c r="Y628" s="38"/>
      <c r="Z628" s="38"/>
      <c r="AA628" s="38"/>
    </row>
    <row r="629" spans="1:27" ht="24" customHeight="1" x14ac:dyDescent="0.45">
      <c r="A629" s="289">
        <v>624</v>
      </c>
      <c r="B629" s="289"/>
      <c r="C629" s="289"/>
      <c r="D629" s="289"/>
      <c r="E629" s="289"/>
      <c r="F629" s="293"/>
      <c r="G629" s="293"/>
      <c r="H629" s="291"/>
      <c r="I629" s="289"/>
      <c r="J629" s="292" t="str">
        <f t="shared" si="81"/>
        <v>รอข้อมูลคอลัมน์ H</v>
      </c>
      <c r="K629" s="291"/>
      <c r="L629" s="291"/>
      <c r="M629" s="291"/>
      <c r="N629" s="196" t="str" cm="1">
        <f t="array" ref="N629">IF(AND(K629:M629=""),"ยังไม่บันทึกข้อมูล",
IF(M629&lt;&gt;"",
IF(M629&gt;=1.3,M629,"เป็นไม้พุ่ม"),
IF(K629+L629&gt;=1.3,K629+L629,"เป็นไม้พุ่ม")))</f>
        <v>ยังไม่บันทึกข้อมูล</v>
      </c>
      <c r="O629" s="149" t="str">
        <f t="shared" si="74"/>
        <v>ข้อมูลไม่ถูกต้อง</v>
      </c>
      <c r="P629" s="149" t="str">
        <f t="shared" si="75"/>
        <v>ข้อมูลไม่ถูกต้อง</v>
      </c>
      <c r="Q629" s="149" t="str">
        <f t="shared" si="76"/>
        <v>ข้อมูลไม่ถูกต้อง</v>
      </c>
      <c r="R629" s="149" t="str">
        <f t="shared" si="77"/>
        <v>ข้อมูลไม่ถูกต้อง</v>
      </c>
      <c r="S629" s="149" t="str">
        <f>IF(ISNUMBER(R629),
IF(H$2=ตัวเลือก!A$30,"ยังไม่บันทึกข้อมูล",R629*0.27),"ข้อมูลไม่ถูกต้อง")</f>
        <v>ข้อมูลไม่ถูกต้อง</v>
      </c>
      <c r="T629" s="149" t="str">
        <f t="shared" si="78"/>
        <v>ข้อมูลไม่ถูกต้อง</v>
      </c>
      <c r="U629" s="149" t="str">
        <f>IF(ISNUMBER(R629),
IF(H$2=ตัวเลือก!A$30,"ยังไม่บันทึกข้อมูล",R629*0.47),"ข้อมูลไม่ถูกต้อง")</f>
        <v>ข้อมูลไม่ถูกต้อง</v>
      </c>
      <c r="V629" s="149" t="str">
        <f>IF(ISNUMBER(S629),
IF(H$2=ตัวเลือก!A$30,"ยังไม่บันทึกข้อมูล",S629*0.47),"ข้อมูลไม่ถูกต้อง")</f>
        <v>ข้อมูลไม่ถูกต้อง</v>
      </c>
      <c r="W629" s="149" t="str">
        <f t="shared" si="79"/>
        <v>ข้อมูลไม่ถูกต้อง</v>
      </c>
      <c r="X629" s="148" t="str">
        <f t="shared" si="80"/>
        <v>ข้อมูลไม่ถูกต้อง</v>
      </c>
      <c r="Y629" s="38"/>
      <c r="Z629" s="38"/>
      <c r="AA629" s="38"/>
    </row>
    <row r="630" spans="1:27" ht="24" customHeight="1" x14ac:dyDescent="0.45">
      <c r="A630" s="289">
        <v>625</v>
      </c>
      <c r="B630" s="289"/>
      <c r="C630" s="289"/>
      <c r="D630" s="289"/>
      <c r="E630" s="289"/>
      <c r="F630" s="293"/>
      <c r="G630" s="293"/>
      <c r="H630" s="291"/>
      <c r="I630" s="289"/>
      <c r="J630" s="292" t="str">
        <f t="shared" si="81"/>
        <v>รอข้อมูลคอลัมน์ H</v>
      </c>
      <c r="K630" s="291"/>
      <c r="L630" s="291"/>
      <c r="M630" s="291"/>
      <c r="N630" s="196" t="str" cm="1">
        <f t="array" ref="N630">IF(AND(K630:M630=""),"ยังไม่บันทึกข้อมูล",
IF(M630&lt;&gt;"",
IF(M630&gt;=1.3,M630,"เป็นไม้พุ่ม"),
IF(K630+L630&gt;=1.3,K630+L630,"เป็นไม้พุ่ม")))</f>
        <v>ยังไม่บันทึกข้อมูล</v>
      </c>
      <c r="O630" s="149" t="str">
        <f t="shared" si="74"/>
        <v>ข้อมูลไม่ถูกต้อง</v>
      </c>
      <c r="P630" s="149" t="str">
        <f t="shared" si="75"/>
        <v>ข้อมูลไม่ถูกต้อง</v>
      </c>
      <c r="Q630" s="149" t="str">
        <f t="shared" si="76"/>
        <v>ข้อมูลไม่ถูกต้อง</v>
      </c>
      <c r="R630" s="149" t="str">
        <f t="shared" si="77"/>
        <v>ข้อมูลไม่ถูกต้อง</v>
      </c>
      <c r="S630" s="149" t="str">
        <f>IF(ISNUMBER(R630),
IF(H$2=ตัวเลือก!A$30,"ยังไม่บันทึกข้อมูล",R630*0.27),"ข้อมูลไม่ถูกต้อง")</f>
        <v>ข้อมูลไม่ถูกต้อง</v>
      </c>
      <c r="T630" s="149" t="str">
        <f t="shared" si="78"/>
        <v>ข้อมูลไม่ถูกต้อง</v>
      </c>
      <c r="U630" s="149" t="str">
        <f>IF(ISNUMBER(R630),
IF(H$2=ตัวเลือก!A$30,"ยังไม่บันทึกข้อมูล",R630*0.47),"ข้อมูลไม่ถูกต้อง")</f>
        <v>ข้อมูลไม่ถูกต้อง</v>
      </c>
      <c r="V630" s="149" t="str">
        <f>IF(ISNUMBER(S630),
IF(H$2=ตัวเลือก!A$30,"ยังไม่บันทึกข้อมูล",S630*0.47),"ข้อมูลไม่ถูกต้อง")</f>
        <v>ข้อมูลไม่ถูกต้อง</v>
      </c>
      <c r="W630" s="149" t="str">
        <f t="shared" si="79"/>
        <v>ข้อมูลไม่ถูกต้อง</v>
      </c>
      <c r="X630" s="148" t="str">
        <f t="shared" si="80"/>
        <v>ข้อมูลไม่ถูกต้อง</v>
      </c>
      <c r="Y630" s="38"/>
      <c r="Z630" s="38"/>
      <c r="AA630" s="38"/>
    </row>
    <row r="631" spans="1:27" ht="24" customHeight="1" x14ac:dyDescent="0.45">
      <c r="A631" s="289">
        <v>626</v>
      </c>
      <c r="B631" s="289"/>
      <c r="C631" s="289"/>
      <c r="D631" s="289"/>
      <c r="E631" s="289"/>
      <c r="F631" s="293"/>
      <c r="G631" s="293"/>
      <c r="H631" s="291"/>
      <c r="I631" s="289"/>
      <c r="J631" s="292" t="str">
        <f t="shared" si="81"/>
        <v>รอข้อมูลคอลัมน์ H</v>
      </c>
      <c r="K631" s="291"/>
      <c r="L631" s="291"/>
      <c r="M631" s="291"/>
      <c r="N631" s="196" t="str" cm="1">
        <f t="array" ref="N631">IF(AND(K631:M631=""),"ยังไม่บันทึกข้อมูล",
IF(M631&lt;&gt;"",
IF(M631&gt;=1.3,M631,"เป็นไม้พุ่ม"),
IF(K631+L631&gt;=1.3,K631+L631,"เป็นไม้พุ่ม")))</f>
        <v>ยังไม่บันทึกข้อมูล</v>
      </c>
      <c r="O631" s="149" t="str">
        <f t="shared" si="74"/>
        <v>ข้อมูลไม่ถูกต้อง</v>
      </c>
      <c r="P631" s="149" t="str">
        <f t="shared" si="75"/>
        <v>ข้อมูลไม่ถูกต้อง</v>
      </c>
      <c r="Q631" s="149" t="str">
        <f t="shared" si="76"/>
        <v>ข้อมูลไม่ถูกต้อง</v>
      </c>
      <c r="R631" s="149" t="str">
        <f t="shared" si="77"/>
        <v>ข้อมูลไม่ถูกต้อง</v>
      </c>
      <c r="S631" s="149" t="str">
        <f>IF(ISNUMBER(R631),
IF(H$2=ตัวเลือก!A$30,"ยังไม่บันทึกข้อมูล",R631*0.27),"ข้อมูลไม่ถูกต้อง")</f>
        <v>ข้อมูลไม่ถูกต้อง</v>
      </c>
      <c r="T631" s="149" t="str">
        <f t="shared" si="78"/>
        <v>ข้อมูลไม่ถูกต้อง</v>
      </c>
      <c r="U631" s="149" t="str">
        <f>IF(ISNUMBER(R631),
IF(H$2=ตัวเลือก!A$30,"ยังไม่บันทึกข้อมูล",R631*0.47),"ข้อมูลไม่ถูกต้อง")</f>
        <v>ข้อมูลไม่ถูกต้อง</v>
      </c>
      <c r="V631" s="149" t="str">
        <f>IF(ISNUMBER(S631),
IF(H$2=ตัวเลือก!A$30,"ยังไม่บันทึกข้อมูล",S631*0.47),"ข้อมูลไม่ถูกต้อง")</f>
        <v>ข้อมูลไม่ถูกต้อง</v>
      </c>
      <c r="W631" s="149" t="str">
        <f t="shared" si="79"/>
        <v>ข้อมูลไม่ถูกต้อง</v>
      </c>
      <c r="X631" s="148" t="str">
        <f t="shared" si="80"/>
        <v>ข้อมูลไม่ถูกต้อง</v>
      </c>
      <c r="Y631" s="38"/>
      <c r="Z631" s="38"/>
      <c r="AA631" s="38"/>
    </row>
    <row r="632" spans="1:27" ht="24" customHeight="1" x14ac:dyDescent="0.45">
      <c r="A632" s="289">
        <v>627</v>
      </c>
      <c r="B632" s="289"/>
      <c r="C632" s="289"/>
      <c r="D632" s="289"/>
      <c r="E632" s="289"/>
      <c r="F632" s="293"/>
      <c r="G632" s="293"/>
      <c r="H632" s="291"/>
      <c r="I632" s="289"/>
      <c r="J632" s="292" t="str">
        <f t="shared" si="81"/>
        <v>รอข้อมูลคอลัมน์ H</v>
      </c>
      <c r="K632" s="291"/>
      <c r="L632" s="291"/>
      <c r="M632" s="291"/>
      <c r="N632" s="196" t="str" cm="1">
        <f t="array" ref="N632">IF(AND(K632:M632=""),"ยังไม่บันทึกข้อมูล",
IF(M632&lt;&gt;"",
IF(M632&gt;=1.3,M632,"เป็นไม้พุ่ม"),
IF(K632+L632&gt;=1.3,K632+L632,"เป็นไม้พุ่ม")))</f>
        <v>ยังไม่บันทึกข้อมูล</v>
      </c>
      <c r="O632" s="149" t="str">
        <f t="shared" si="74"/>
        <v>ข้อมูลไม่ถูกต้อง</v>
      </c>
      <c r="P632" s="149" t="str">
        <f t="shared" si="75"/>
        <v>ข้อมูลไม่ถูกต้อง</v>
      </c>
      <c r="Q632" s="149" t="str">
        <f t="shared" si="76"/>
        <v>ข้อมูลไม่ถูกต้อง</v>
      </c>
      <c r="R632" s="149" t="str">
        <f t="shared" si="77"/>
        <v>ข้อมูลไม่ถูกต้อง</v>
      </c>
      <c r="S632" s="149" t="str">
        <f>IF(ISNUMBER(R632),
IF(H$2=ตัวเลือก!A$30,"ยังไม่บันทึกข้อมูล",R632*0.27),"ข้อมูลไม่ถูกต้อง")</f>
        <v>ข้อมูลไม่ถูกต้อง</v>
      </c>
      <c r="T632" s="149" t="str">
        <f t="shared" si="78"/>
        <v>ข้อมูลไม่ถูกต้อง</v>
      </c>
      <c r="U632" s="149" t="str">
        <f>IF(ISNUMBER(R632),
IF(H$2=ตัวเลือก!A$30,"ยังไม่บันทึกข้อมูล",R632*0.47),"ข้อมูลไม่ถูกต้อง")</f>
        <v>ข้อมูลไม่ถูกต้อง</v>
      </c>
      <c r="V632" s="149" t="str">
        <f>IF(ISNUMBER(S632),
IF(H$2=ตัวเลือก!A$30,"ยังไม่บันทึกข้อมูล",S632*0.47),"ข้อมูลไม่ถูกต้อง")</f>
        <v>ข้อมูลไม่ถูกต้อง</v>
      </c>
      <c r="W632" s="149" t="str">
        <f t="shared" si="79"/>
        <v>ข้อมูลไม่ถูกต้อง</v>
      </c>
      <c r="X632" s="148" t="str">
        <f t="shared" si="80"/>
        <v>ข้อมูลไม่ถูกต้อง</v>
      </c>
      <c r="Y632" s="38"/>
      <c r="Z632" s="38"/>
      <c r="AA632" s="38"/>
    </row>
    <row r="633" spans="1:27" ht="24" customHeight="1" x14ac:dyDescent="0.45">
      <c r="A633" s="289">
        <v>628</v>
      </c>
      <c r="B633" s="289"/>
      <c r="C633" s="289"/>
      <c r="D633" s="289"/>
      <c r="E633" s="289"/>
      <c r="F633" s="293"/>
      <c r="G633" s="293"/>
      <c r="H633" s="291"/>
      <c r="I633" s="289"/>
      <c r="J633" s="292" t="str">
        <f t="shared" si="81"/>
        <v>รอข้อมูลคอลัมน์ H</v>
      </c>
      <c r="K633" s="291"/>
      <c r="L633" s="291"/>
      <c r="M633" s="291"/>
      <c r="N633" s="196" t="str" cm="1">
        <f t="array" ref="N633">IF(AND(K633:M633=""),"ยังไม่บันทึกข้อมูล",
IF(M633&lt;&gt;"",
IF(M633&gt;=1.3,M633,"เป็นไม้พุ่ม"),
IF(K633+L633&gt;=1.3,K633+L633,"เป็นไม้พุ่ม")))</f>
        <v>ยังไม่บันทึกข้อมูล</v>
      </c>
      <c r="O633" s="149" t="str">
        <f t="shared" si="74"/>
        <v>ข้อมูลไม่ถูกต้อง</v>
      </c>
      <c r="P633" s="149" t="str">
        <f t="shared" si="75"/>
        <v>ข้อมูลไม่ถูกต้อง</v>
      </c>
      <c r="Q633" s="149" t="str">
        <f t="shared" si="76"/>
        <v>ข้อมูลไม่ถูกต้อง</v>
      </c>
      <c r="R633" s="149" t="str">
        <f t="shared" si="77"/>
        <v>ข้อมูลไม่ถูกต้อง</v>
      </c>
      <c r="S633" s="149" t="str">
        <f>IF(ISNUMBER(R633),
IF(H$2=ตัวเลือก!A$30,"ยังไม่บันทึกข้อมูล",R633*0.27),"ข้อมูลไม่ถูกต้อง")</f>
        <v>ข้อมูลไม่ถูกต้อง</v>
      </c>
      <c r="T633" s="149" t="str">
        <f t="shared" si="78"/>
        <v>ข้อมูลไม่ถูกต้อง</v>
      </c>
      <c r="U633" s="149" t="str">
        <f>IF(ISNUMBER(R633),
IF(H$2=ตัวเลือก!A$30,"ยังไม่บันทึกข้อมูล",R633*0.47),"ข้อมูลไม่ถูกต้อง")</f>
        <v>ข้อมูลไม่ถูกต้อง</v>
      </c>
      <c r="V633" s="149" t="str">
        <f>IF(ISNUMBER(S633),
IF(H$2=ตัวเลือก!A$30,"ยังไม่บันทึกข้อมูล",S633*0.47),"ข้อมูลไม่ถูกต้อง")</f>
        <v>ข้อมูลไม่ถูกต้อง</v>
      </c>
      <c r="W633" s="149" t="str">
        <f t="shared" si="79"/>
        <v>ข้อมูลไม่ถูกต้อง</v>
      </c>
      <c r="X633" s="148" t="str">
        <f t="shared" si="80"/>
        <v>ข้อมูลไม่ถูกต้อง</v>
      </c>
      <c r="Y633" s="38"/>
      <c r="Z633" s="38"/>
      <c r="AA633" s="38"/>
    </row>
    <row r="634" spans="1:27" ht="24" customHeight="1" x14ac:dyDescent="0.45">
      <c r="A634" s="289">
        <v>629</v>
      </c>
      <c r="B634" s="289"/>
      <c r="C634" s="289"/>
      <c r="D634" s="289"/>
      <c r="E634" s="289"/>
      <c r="F634" s="293"/>
      <c r="G634" s="293"/>
      <c r="H634" s="291"/>
      <c r="I634" s="289"/>
      <c r="J634" s="292" t="str">
        <f t="shared" si="81"/>
        <v>รอข้อมูลคอลัมน์ H</v>
      </c>
      <c r="K634" s="291"/>
      <c r="L634" s="291"/>
      <c r="M634" s="291"/>
      <c r="N634" s="196" t="str" cm="1">
        <f t="array" ref="N634">IF(AND(K634:M634=""),"ยังไม่บันทึกข้อมูล",
IF(M634&lt;&gt;"",
IF(M634&gt;=1.3,M634,"เป็นไม้พุ่ม"),
IF(K634+L634&gt;=1.3,K634+L634,"เป็นไม้พุ่ม")))</f>
        <v>ยังไม่บันทึกข้อมูล</v>
      </c>
      <c r="O634" s="149" t="str">
        <f t="shared" si="74"/>
        <v>ข้อมูลไม่ถูกต้อง</v>
      </c>
      <c r="P634" s="149" t="str">
        <f t="shared" si="75"/>
        <v>ข้อมูลไม่ถูกต้อง</v>
      </c>
      <c r="Q634" s="149" t="str">
        <f t="shared" si="76"/>
        <v>ข้อมูลไม่ถูกต้อง</v>
      </c>
      <c r="R634" s="149" t="str">
        <f t="shared" si="77"/>
        <v>ข้อมูลไม่ถูกต้อง</v>
      </c>
      <c r="S634" s="149" t="str">
        <f>IF(ISNUMBER(R634),
IF(H$2=ตัวเลือก!A$30,"ยังไม่บันทึกข้อมูล",R634*0.27),"ข้อมูลไม่ถูกต้อง")</f>
        <v>ข้อมูลไม่ถูกต้อง</v>
      </c>
      <c r="T634" s="149" t="str">
        <f t="shared" si="78"/>
        <v>ข้อมูลไม่ถูกต้อง</v>
      </c>
      <c r="U634" s="149" t="str">
        <f>IF(ISNUMBER(R634),
IF(H$2=ตัวเลือก!A$30,"ยังไม่บันทึกข้อมูล",R634*0.47),"ข้อมูลไม่ถูกต้อง")</f>
        <v>ข้อมูลไม่ถูกต้อง</v>
      </c>
      <c r="V634" s="149" t="str">
        <f>IF(ISNUMBER(S634),
IF(H$2=ตัวเลือก!A$30,"ยังไม่บันทึกข้อมูล",S634*0.47),"ข้อมูลไม่ถูกต้อง")</f>
        <v>ข้อมูลไม่ถูกต้อง</v>
      </c>
      <c r="W634" s="149" t="str">
        <f t="shared" si="79"/>
        <v>ข้อมูลไม่ถูกต้อง</v>
      </c>
      <c r="X634" s="148" t="str">
        <f t="shared" si="80"/>
        <v>ข้อมูลไม่ถูกต้อง</v>
      </c>
      <c r="Y634" s="38"/>
      <c r="Z634" s="38"/>
      <c r="AA634" s="38"/>
    </row>
    <row r="635" spans="1:27" ht="24" customHeight="1" x14ac:dyDescent="0.45">
      <c r="A635" s="289">
        <v>630</v>
      </c>
      <c r="B635" s="289"/>
      <c r="C635" s="289"/>
      <c r="D635" s="289"/>
      <c r="E635" s="289"/>
      <c r="F635" s="293"/>
      <c r="G635" s="293"/>
      <c r="H635" s="291"/>
      <c r="I635" s="289"/>
      <c r="J635" s="292" t="str">
        <f t="shared" si="81"/>
        <v>รอข้อมูลคอลัมน์ H</v>
      </c>
      <c r="K635" s="291"/>
      <c r="L635" s="291"/>
      <c r="M635" s="291"/>
      <c r="N635" s="196" t="str" cm="1">
        <f t="array" ref="N635">IF(AND(K635:M635=""),"ยังไม่บันทึกข้อมูล",
IF(M635&lt;&gt;"",
IF(M635&gt;=1.3,M635,"เป็นไม้พุ่ม"),
IF(K635+L635&gt;=1.3,K635+L635,"เป็นไม้พุ่ม")))</f>
        <v>ยังไม่บันทึกข้อมูล</v>
      </c>
      <c r="O635" s="149" t="str">
        <f t="shared" si="74"/>
        <v>ข้อมูลไม่ถูกต้อง</v>
      </c>
      <c r="P635" s="149" t="str">
        <f t="shared" si="75"/>
        <v>ข้อมูลไม่ถูกต้อง</v>
      </c>
      <c r="Q635" s="149" t="str">
        <f t="shared" si="76"/>
        <v>ข้อมูลไม่ถูกต้อง</v>
      </c>
      <c r="R635" s="149" t="str">
        <f t="shared" si="77"/>
        <v>ข้อมูลไม่ถูกต้อง</v>
      </c>
      <c r="S635" s="149" t="str">
        <f>IF(ISNUMBER(R635),
IF(H$2=ตัวเลือก!A$30,"ยังไม่บันทึกข้อมูล",R635*0.27),"ข้อมูลไม่ถูกต้อง")</f>
        <v>ข้อมูลไม่ถูกต้อง</v>
      </c>
      <c r="T635" s="149" t="str">
        <f t="shared" si="78"/>
        <v>ข้อมูลไม่ถูกต้อง</v>
      </c>
      <c r="U635" s="149" t="str">
        <f>IF(ISNUMBER(R635),
IF(H$2=ตัวเลือก!A$30,"ยังไม่บันทึกข้อมูล",R635*0.47),"ข้อมูลไม่ถูกต้อง")</f>
        <v>ข้อมูลไม่ถูกต้อง</v>
      </c>
      <c r="V635" s="149" t="str">
        <f>IF(ISNUMBER(S635),
IF(H$2=ตัวเลือก!A$30,"ยังไม่บันทึกข้อมูล",S635*0.47),"ข้อมูลไม่ถูกต้อง")</f>
        <v>ข้อมูลไม่ถูกต้อง</v>
      </c>
      <c r="W635" s="149" t="str">
        <f t="shared" si="79"/>
        <v>ข้อมูลไม่ถูกต้อง</v>
      </c>
      <c r="X635" s="148" t="str">
        <f t="shared" si="80"/>
        <v>ข้อมูลไม่ถูกต้อง</v>
      </c>
      <c r="Y635" s="38"/>
      <c r="Z635" s="38"/>
      <c r="AA635" s="38"/>
    </row>
    <row r="636" spans="1:27" ht="24" customHeight="1" x14ac:dyDescent="0.45">
      <c r="A636" s="289">
        <v>631</v>
      </c>
      <c r="B636" s="289"/>
      <c r="C636" s="289"/>
      <c r="D636" s="289"/>
      <c r="E636" s="289"/>
      <c r="F636" s="293"/>
      <c r="G636" s="293"/>
      <c r="H636" s="291"/>
      <c r="I636" s="289"/>
      <c r="J636" s="292" t="str">
        <f t="shared" si="81"/>
        <v>รอข้อมูลคอลัมน์ H</v>
      </c>
      <c r="K636" s="291"/>
      <c r="L636" s="291"/>
      <c r="M636" s="291"/>
      <c r="N636" s="196" t="str" cm="1">
        <f t="array" ref="N636">IF(AND(K636:M636=""),"ยังไม่บันทึกข้อมูล",
IF(M636&lt;&gt;"",
IF(M636&gt;=1.3,M636,"เป็นไม้พุ่ม"),
IF(K636+L636&gt;=1.3,K636+L636,"เป็นไม้พุ่ม")))</f>
        <v>ยังไม่บันทึกข้อมูล</v>
      </c>
      <c r="O636" s="149" t="str">
        <f t="shared" si="74"/>
        <v>ข้อมูลไม่ถูกต้อง</v>
      </c>
      <c r="P636" s="149" t="str">
        <f t="shared" si="75"/>
        <v>ข้อมูลไม่ถูกต้อง</v>
      </c>
      <c r="Q636" s="149" t="str">
        <f t="shared" si="76"/>
        <v>ข้อมูลไม่ถูกต้อง</v>
      </c>
      <c r="R636" s="149" t="str">
        <f t="shared" si="77"/>
        <v>ข้อมูลไม่ถูกต้อง</v>
      </c>
      <c r="S636" s="149" t="str">
        <f>IF(ISNUMBER(R636),
IF(H$2=ตัวเลือก!A$30,"ยังไม่บันทึกข้อมูล",R636*0.27),"ข้อมูลไม่ถูกต้อง")</f>
        <v>ข้อมูลไม่ถูกต้อง</v>
      </c>
      <c r="T636" s="149" t="str">
        <f t="shared" si="78"/>
        <v>ข้อมูลไม่ถูกต้อง</v>
      </c>
      <c r="U636" s="149" t="str">
        <f>IF(ISNUMBER(R636),
IF(H$2=ตัวเลือก!A$30,"ยังไม่บันทึกข้อมูล",R636*0.47),"ข้อมูลไม่ถูกต้อง")</f>
        <v>ข้อมูลไม่ถูกต้อง</v>
      </c>
      <c r="V636" s="149" t="str">
        <f>IF(ISNUMBER(S636),
IF(H$2=ตัวเลือก!A$30,"ยังไม่บันทึกข้อมูล",S636*0.47),"ข้อมูลไม่ถูกต้อง")</f>
        <v>ข้อมูลไม่ถูกต้อง</v>
      </c>
      <c r="W636" s="149" t="str">
        <f t="shared" si="79"/>
        <v>ข้อมูลไม่ถูกต้อง</v>
      </c>
      <c r="X636" s="148" t="str">
        <f t="shared" si="80"/>
        <v>ข้อมูลไม่ถูกต้อง</v>
      </c>
      <c r="Y636" s="38"/>
      <c r="Z636" s="38"/>
      <c r="AA636" s="38"/>
    </row>
    <row r="637" spans="1:27" ht="24" customHeight="1" x14ac:dyDescent="0.45">
      <c r="A637" s="289">
        <v>632</v>
      </c>
      <c r="B637" s="289"/>
      <c r="C637" s="289"/>
      <c r="D637" s="289"/>
      <c r="E637" s="289"/>
      <c r="F637" s="293"/>
      <c r="G637" s="293"/>
      <c r="H637" s="291"/>
      <c r="I637" s="289"/>
      <c r="J637" s="292" t="str">
        <f t="shared" si="81"/>
        <v>รอข้อมูลคอลัมน์ H</v>
      </c>
      <c r="K637" s="291"/>
      <c r="L637" s="291"/>
      <c r="M637" s="291"/>
      <c r="N637" s="196" t="str" cm="1">
        <f t="array" ref="N637">IF(AND(K637:M637=""),"ยังไม่บันทึกข้อมูล",
IF(M637&lt;&gt;"",
IF(M637&gt;=1.3,M637,"เป็นไม้พุ่ม"),
IF(K637+L637&gt;=1.3,K637+L637,"เป็นไม้พุ่ม")))</f>
        <v>ยังไม่บันทึกข้อมูล</v>
      </c>
      <c r="O637" s="149" t="str">
        <f t="shared" si="74"/>
        <v>ข้อมูลไม่ถูกต้อง</v>
      </c>
      <c r="P637" s="149" t="str">
        <f t="shared" si="75"/>
        <v>ข้อมูลไม่ถูกต้อง</v>
      </c>
      <c r="Q637" s="149" t="str">
        <f t="shared" si="76"/>
        <v>ข้อมูลไม่ถูกต้อง</v>
      </c>
      <c r="R637" s="149" t="str">
        <f t="shared" si="77"/>
        <v>ข้อมูลไม่ถูกต้อง</v>
      </c>
      <c r="S637" s="149" t="str">
        <f>IF(ISNUMBER(R637),
IF(H$2=ตัวเลือก!A$30,"ยังไม่บันทึกข้อมูล",R637*0.27),"ข้อมูลไม่ถูกต้อง")</f>
        <v>ข้อมูลไม่ถูกต้อง</v>
      </c>
      <c r="T637" s="149" t="str">
        <f t="shared" si="78"/>
        <v>ข้อมูลไม่ถูกต้อง</v>
      </c>
      <c r="U637" s="149" t="str">
        <f>IF(ISNUMBER(R637),
IF(H$2=ตัวเลือก!A$30,"ยังไม่บันทึกข้อมูล",R637*0.47),"ข้อมูลไม่ถูกต้อง")</f>
        <v>ข้อมูลไม่ถูกต้อง</v>
      </c>
      <c r="V637" s="149" t="str">
        <f>IF(ISNUMBER(S637),
IF(H$2=ตัวเลือก!A$30,"ยังไม่บันทึกข้อมูล",S637*0.47),"ข้อมูลไม่ถูกต้อง")</f>
        <v>ข้อมูลไม่ถูกต้อง</v>
      </c>
      <c r="W637" s="149" t="str">
        <f t="shared" si="79"/>
        <v>ข้อมูลไม่ถูกต้อง</v>
      </c>
      <c r="X637" s="148" t="str">
        <f t="shared" si="80"/>
        <v>ข้อมูลไม่ถูกต้อง</v>
      </c>
      <c r="Y637" s="38"/>
      <c r="Z637" s="38"/>
      <c r="AA637" s="38"/>
    </row>
    <row r="638" spans="1:27" ht="24" customHeight="1" x14ac:dyDescent="0.45">
      <c r="A638" s="289">
        <v>633</v>
      </c>
      <c r="B638" s="289"/>
      <c r="C638" s="289"/>
      <c r="D638" s="289"/>
      <c r="E638" s="289"/>
      <c r="F638" s="293"/>
      <c r="G638" s="293"/>
      <c r="H638" s="291"/>
      <c r="I638" s="289"/>
      <c r="J638" s="292" t="str">
        <f t="shared" si="81"/>
        <v>รอข้อมูลคอลัมน์ H</v>
      </c>
      <c r="K638" s="291"/>
      <c r="L638" s="291"/>
      <c r="M638" s="291"/>
      <c r="N638" s="196" t="str" cm="1">
        <f t="array" ref="N638">IF(AND(K638:M638=""),"ยังไม่บันทึกข้อมูล",
IF(M638&lt;&gt;"",
IF(M638&gt;=1.3,M638,"เป็นไม้พุ่ม"),
IF(K638+L638&gt;=1.3,K638+L638,"เป็นไม้พุ่ม")))</f>
        <v>ยังไม่บันทึกข้อมูล</v>
      </c>
      <c r="O638" s="149" t="str">
        <f t="shared" si="74"/>
        <v>ข้อมูลไม่ถูกต้อง</v>
      </c>
      <c r="P638" s="149" t="str">
        <f t="shared" si="75"/>
        <v>ข้อมูลไม่ถูกต้อง</v>
      </c>
      <c r="Q638" s="149" t="str">
        <f t="shared" si="76"/>
        <v>ข้อมูลไม่ถูกต้อง</v>
      </c>
      <c r="R638" s="149" t="str">
        <f t="shared" si="77"/>
        <v>ข้อมูลไม่ถูกต้อง</v>
      </c>
      <c r="S638" s="149" t="str">
        <f>IF(ISNUMBER(R638),
IF(H$2=ตัวเลือก!A$30,"ยังไม่บันทึกข้อมูล",R638*0.27),"ข้อมูลไม่ถูกต้อง")</f>
        <v>ข้อมูลไม่ถูกต้อง</v>
      </c>
      <c r="T638" s="149" t="str">
        <f t="shared" si="78"/>
        <v>ข้อมูลไม่ถูกต้อง</v>
      </c>
      <c r="U638" s="149" t="str">
        <f>IF(ISNUMBER(R638),
IF(H$2=ตัวเลือก!A$30,"ยังไม่บันทึกข้อมูล",R638*0.47),"ข้อมูลไม่ถูกต้อง")</f>
        <v>ข้อมูลไม่ถูกต้อง</v>
      </c>
      <c r="V638" s="149" t="str">
        <f>IF(ISNUMBER(S638),
IF(H$2=ตัวเลือก!A$30,"ยังไม่บันทึกข้อมูล",S638*0.47),"ข้อมูลไม่ถูกต้อง")</f>
        <v>ข้อมูลไม่ถูกต้อง</v>
      </c>
      <c r="W638" s="149" t="str">
        <f t="shared" si="79"/>
        <v>ข้อมูลไม่ถูกต้อง</v>
      </c>
      <c r="X638" s="148" t="str">
        <f t="shared" si="80"/>
        <v>ข้อมูลไม่ถูกต้อง</v>
      </c>
      <c r="Y638" s="38"/>
      <c r="Z638" s="38"/>
      <c r="AA638" s="38"/>
    </row>
    <row r="639" spans="1:27" ht="24" customHeight="1" x14ac:dyDescent="0.45">
      <c r="A639" s="289">
        <v>634</v>
      </c>
      <c r="B639" s="289"/>
      <c r="C639" s="289"/>
      <c r="D639" s="289"/>
      <c r="E639" s="289"/>
      <c r="F639" s="293"/>
      <c r="G639" s="293"/>
      <c r="H639" s="291"/>
      <c r="I639" s="289"/>
      <c r="J639" s="292" t="str">
        <f t="shared" si="81"/>
        <v>รอข้อมูลคอลัมน์ H</v>
      </c>
      <c r="K639" s="291"/>
      <c r="L639" s="291"/>
      <c r="M639" s="291"/>
      <c r="N639" s="196" t="str" cm="1">
        <f t="array" ref="N639">IF(AND(K639:M639=""),"ยังไม่บันทึกข้อมูล",
IF(M639&lt;&gt;"",
IF(M639&gt;=1.3,M639,"เป็นไม้พุ่ม"),
IF(K639+L639&gt;=1.3,K639+L639,"เป็นไม้พุ่ม")))</f>
        <v>ยังไม่บันทึกข้อมูล</v>
      </c>
      <c r="O639" s="149" t="str">
        <f t="shared" si="74"/>
        <v>ข้อมูลไม่ถูกต้อง</v>
      </c>
      <c r="P639" s="149" t="str">
        <f t="shared" si="75"/>
        <v>ข้อมูลไม่ถูกต้อง</v>
      </c>
      <c r="Q639" s="149" t="str">
        <f t="shared" si="76"/>
        <v>ข้อมูลไม่ถูกต้อง</v>
      </c>
      <c r="R639" s="149" t="str">
        <f t="shared" si="77"/>
        <v>ข้อมูลไม่ถูกต้อง</v>
      </c>
      <c r="S639" s="149" t="str">
        <f>IF(ISNUMBER(R639),
IF(H$2=ตัวเลือก!A$30,"ยังไม่บันทึกข้อมูล",R639*0.27),"ข้อมูลไม่ถูกต้อง")</f>
        <v>ข้อมูลไม่ถูกต้อง</v>
      </c>
      <c r="T639" s="149" t="str">
        <f t="shared" si="78"/>
        <v>ข้อมูลไม่ถูกต้อง</v>
      </c>
      <c r="U639" s="149" t="str">
        <f>IF(ISNUMBER(R639),
IF(H$2=ตัวเลือก!A$30,"ยังไม่บันทึกข้อมูล",R639*0.47),"ข้อมูลไม่ถูกต้อง")</f>
        <v>ข้อมูลไม่ถูกต้อง</v>
      </c>
      <c r="V639" s="149" t="str">
        <f>IF(ISNUMBER(S639),
IF(H$2=ตัวเลือก!A$30,"ยังไม่บันทึกข้อมูล",S639*0.47),"ข้อมูลไม่ถูกต้อง")</f>
        <v>ข้อมูลไม่ถูกต้อง</v>
      </c>
      <c r="W639" s="149" t="str">
        <f t="shared" si="79"/>
        <v>ข้อมูลไม่ถูกต้อง</v>
      </c>
      <c r="X639" s="148" t="str">
        <f t="shared" si="80"/>
        <v>ข้อมูลไม่ถูกต้อง</v>
      </c>
      <c r="Y639" s="38"/>
      <c r="Z639" s="38"/>
      <c r="AA639" s="38"/>
    </row>
    <row r="640" spans="1:27" ht="24" customHeight="1" x14ac:dyDescent="0.45">
      <c r="A640" s="289">
        <v>635</v>
      </c>
      <c r="B640" s="289"/>
      <c r="C640" s="289"/>
      <c r="D640" s="289"/>
      <c r="E640" s="289"/>
      <c r="F640" s="293"/>
      <c r="G640" s="293"/>
      <c r="H640" s="291"/>
      <c r="I640" s="289"/>
      <c r="J640" s="292" t="str">
        <f t="shared" si="81"/>
        <v>รอข้อมูลคอลัมน์ H</v>
      </c>
      <c r="K640" s="291"/>
      <c r="L640" s="291"/>
      <c r="M640" s="291"/>
      <c r="N640" s="196" t="str" cm="1">
        <f t="array" ref="N640">IF(AND(K640:M640=""),"ยังไม่บันทึกข้อมูล",
IF(M640&lt;&gt;"",
IF(M640&gt;=1.3,M640,"เป็นไม้พุ่ม"),
IF(K640+L640&gt;=1.3,K640+L640,"เป็นไม้พุ่ม")))</f>
        <v>ยังไม่บันทึกข้อมูล</v>
      </c>
      <c r="O640" s="149" t="str">
        <f t="shared" si="74"/>
        <v>ข้อมูลไม่ถูกต้อง</v>
      </c>
      <c r="P640" s="149" t="str">
        <f t="shared" si="75"/>
        <v>ข้อมูลไม่ถูกต้อง</v>
      </c>
      <c r="Q640" s="149" t="str">
        <f t="shared" si="76"/>
        <v>ข้อมูลไม่ถูกต้อง</v>
      </c>
      <c r="R640" s="149" t="str">
        <f t="shared" si="77"/>
        <v>ข้อมูลไม่ถูกต้อง</v>
      </c>
      <c r="S640" s="149" t="str">
        <f>IF(ISNUMBER(R640),
IF(H$2=ตัวเลือก!A$30,"ยังไม่บันทึกข้อมูล",R640*0.27),"ข้อมูลไม่ถูกต้อง")</f>
        <v>ข้อมูลไม่ถูกต้อง</v>
      </c>
      <c r="T640" s="149" t="str">
        <f t="shared" si="78"/>
        <v>ข้อมูลไม่ถูกต้อง</v>
      </c>
      <c r="U640" s="149" t="str">
        <f>IF(ISNUMBER(R640),
IF(H$2=ตัวเลือก!A$30,"ยังไม่บันทึกข้อมูล",R640*0.47),"ข้อมูลไม่ถูกต้อง")</f>
        <v>ข้อมูลไม่ถูกต้อง</v>
      </c>
      <c r="V640" s="149" t="str">
        <f>IF(ISNUMBER(S640),
IF(H$2=ตัวเลือก!A$30,"ยังไม่บันทึกข้อมูล",S640*0.47),"ข้อมูลไม่ถูกต้อง")</f>
        <v>ข้อมูลไม่ถูกต้อง</v>
      </c>
      <c r="W640" s="149" t="str">
        <f t="shared" si="79"/>
        <v>ข้อมูลไม่ถูกต้อง</v>
      </c>
      <c r="X640" s="148" t="str">
        <f t="shared" si="80"/>
        <v>ข้อมูลไม่ถูกต้อง</v>
      </c>
      <c r="Y640" s="38"/>
      <c r="Z640" s="38"/>
      <c r="AA640" s="38"/>
    </row>
    <row r="641" spans="1:27" ht="24" customHeight="1" x14ac:dyDescent="0.45">
      <c r="A641" s="289">
        <v>636</v>
      </c>
      <c r="B641" s="289"/>
      <c r="C641" s="289"/>
      <c r="D641" s="289"/>
      <c r="E641" s="289"/>
      <c r="F641" s="293"/>
      <c r="G641" s="293"/>
      <c r="H641" s="291"/>
      <c r="I641" s="289"/>
      <c r="J641" s="292" t="str">
        <f t="shared" si="81"/>
        <v>รอข้อมูลคอลัมน์ H</v>
      </c>
      <c r="K641" s="291"/>
      <c r="L641" s="291"/>
      <c r="M641" s="291"/>
      <c r="N641" s="196" t="str" cm="1">
        <f t="array" ref="N641">IF(AND(K641:M641=""),"ยังไม่บันทึกข้อมูล",
IF(M641&lt;&gt;"",
IF(M641&gt;=1.3,M641,"เป็นไม้พุ่ม"),
IF(K641+L641&gt;=1.3,K641+L641,"เป็นไม้พุ่ม")))</f>
        <v>ยังไม่บันทึกข้อมูล</v>
      </c>
      <c r="O641" s="149" t="str">
        <f t="shared" si="74"/>
        <v>ข้อมูลไม่ถูกต้อง</v>
      </c>
      <c r="P641" s="149" t="str">
        <f t="shared" si="75"/>
        <v>ข้อมูลไม่ถูกต้อง</v>
      </c>
      <c r="Q641" s="149" t="str">
        <f t="shared" si="76"/>
        <v>ข้อมูลไม่ถูกต้อง</v>
      </c>
      <c r="R641" s="149" t="str">
        <f t="shared" si="77"/>
        <v>ข้อมูลไม่ถูกต้อง</v>
      </c>
      <c r="S641" s="149" t="str">
        <f>IF(ISNUMBER(R641),
IF(H$2=ตัวเลือก!A$30,"ยังไม่บันทึกข้อมูล",R641*0.27),"ข้อมูลไม่ถูกต้อง")</f>
        <v>ข้อมูลไม่ถูกต้อง</v>
      </c>
      <c r="T641" s="149" t="str">
        <f t="shared" si="78"/>
        <v>ข้อมูลไม่ถูกต้อง</v>
      </c>
      <c r="U641" s="149" t="str">
        <f>IF(ISNUMBER(R641),
IF(H$2=ตัวเลือก!A$30,"ยังไม่บันทึกข้อมูล",R641*0.47),"ข้อมูลไม่ถูกต้อง")</f>
        <v>ข้อมูลไม่ถูกต้อง</v>
      </c>
      <c r="V641" s="149" t="str">
        <f>IF(ISNUMBER(S641),
IF(H$2=ตัวเลือก!A$30,"ยังไม่บันทึกข้อมูล",S641*0.47),"ข้อมูลไม่ถูกต้อง")</f>
        <v>ข้อมูลไม่ถูกต้อง</v>
      </c>
      <c r="W641" s="149" t="str">
        <f t="shared" si="79"/>
        <v>ข้อมูลไม่ถูกต้อง</v>
      </c>
      <c r="X641" s="148" t="str">
        <f t="shared" si="80"/>
        <v>ข้อมูลไม่ถูกต้อง</v>
      </c>
      <c r="Y641" s="38"/>
      <c r="Z641" s="38"/>
      <c r="AA641" s="38"/>
    </row>
    <row r="642" spans="1:27" ht="24" customHeight="1" x14ac:dyDescent="0.45">
      <c r="A642" s="289">
        <v>637</v>
      </c>
      <c r="B642" s="289"/>
      <c r="C642" s="289"/>
      <c r="D642" s="289"/>
      <c r="E642" s="289"/>
      <c r="F642" s="293"/>
      <c r="G642" s="293"/>
      <c r="H642" s="291"/>
      <c r="I642" s="289"/>
      <c r="J642" s="292" t="str">
        <f t="shared" si="81"/>
        <v>รอข้อมูลคอลัมน์ H</v>
      </c>
      <c r="K642" s="291"/>
      <c r="L642" s="291"/>
      <c r="M642" s="291"/>
      <c r="N642" s="196" t="str" cm="1">
        <f t="array" ref="N642">IF(AND(K642:M642=""),"ยังไม่บันทึกข้อมูล",
IF(M642&lt;&gt;"",
IF(M642&gt;=1.3,M642,"เป็นไม้พุ่ม"),
IF(K642+L642&gt;=1.3,K642+L642,"เป็นไม้พุ่ม")))</f>
        <v>ยังไม่บันทึกข้อมูล</v>
      </c>
      <c r="O642" s="149" t="str">
        <f t="shared" si="74"/>
        <v>ข้อมูลไม่ถูกต้อง</v>
      </c>
      <c r="P642" s="149" t="str">
        <f t="shared" si="75"/>
        <v>ข้อมูลไม่ถูกต้อง</v>
      </c>
      <c r="Q642" s="149" t="str">
        <f t="shared" si="76"/>
        <v>ข้อมูลไม่ถูกต้อง</v>
      </c>
      <c r="R642" s="149" t="str">
        <f t="shared" si="77"/>
        <v>ข้อมูลไม่ถูกต้อง</v>
      </c>
      <c r="S642" s="149" t="str">
        <f>IF(ISNUMBER(R642),
IF(H$2=ตัวเลือก!A$30,"ยังไม่บันทึกข้อมูล",R642*0.27),"ข้อมูลไม่ถูกต้อง")</f>
        <v>ข้อมูลไม่ถูกต้อง</v>
      </c>
      <c r="T642" s="149" t="str">
        <f t="shared" si="78"/>
        <v>ข้อมูลไม่ถูกต้อง</v>
      </c>
      <c r="U642" s="149" t="str">
        <f>IF(ISNUMBER(R642),
IF(H$2=ตัวเลือก!A$30,"ยังไม่บันทึกข้อมูล",R642*0.47),"ข้อมูลไม่ถูกต้อง")</f>
        <v>ข้อมูลไม่ถูกต้อง</v>
      </c>
      <c r="V642" s="149" t="str">
        <f>IF(ISNUMBER(S642),
IF(H$2=ตัวเลือก!A$30,"ยังไม่บันทึกข้อมูล",S642*0.47),"ข้อมูลไม่ถูกต้อง")</f>
        <v>ข้อมูลไม่ถูกต้อง</v>
      </c>
      <c r="W642" s="149" t="str">
        <f t="shared" si="79"/>
        <v>ข้อมูลไม่ถูกต้อง</v>
      </c>
      <c r="X642" s="148" t="str">
        <f t="shared" si="80"/>
        <v>ข้อมูลไม่ถูกต้อง</v>
      </c>
      <c r="Y642" s="38"/>
      <c r="Z642" s="38"/>
      <c r="AA642" s="38"/>
    </row>
    <row r="643" spans="1:27" ht="24" customHeight="1" x14ac:dyDescent="0.45">
      <c r="A643" s="289">
        <v>638</v>
      </c>
      <c r="B643" s="289"/>
      <c r="C643" s="289"/>
      <c r="D643" s="289"/>
      <c r="E643" s="289"/>
      <c r="F643" s="293"/>
      <c r="G643" s="293"/>
      <c r="H643" s="291"/>
      <c r="I643" s="289"/>
      <c r="J643" s="292" t="str">
        <f t="shared" si="81"/>
        <v>รอข้อมูลคอลัมน์ H</v>
      </c>
      <c r="K643" s="291"/>
      <c r="L643" s="291"/>
      <c r="M643" s="291"/>
      <c r="N643" s="196" t="str" cm="1">
        <f t="array" ref="N643">IF(AND(K643:M643=""),"ยังไม่บันทึกข้อมูล",
IF(M643&lt;&gt;"",
IF(M643&gt;=1.3,M643,"เป็นไม้พุ่ม"),
IF(K643+L643&gt;=1.3,K643+L643,"เป็นไม้พุ่ม")))</f>
        <v>ยังไม่บันทึกข้อมูล</v>
      </c>
      <c r="O643" s="149" t="str">
        <f t="shared" si="74"/>
        <v>ข้อมูลไม่ถูกต้อง</v>
      </c>
      <c r="P643" s="149" t="str">
        <f t="shared" si="75"/>
        <v>ข้อมูลไม่ถูกต้อง</v>
      </c>
      <c r="Q643" s="149" t="str">
        <f t="shared" si="76"/>
        <v>ข้อมูลไม่ถูกต้อง</v>
      </c>
      <c r="R643" s="149" t="str">
        <f t="shared" si="77"/>
        <v>ข้อมูลไม่ถูกต้อง</v>
      </c>
      <c r="S643" s="149" t="str">
        <f>IF(ISNUMBER(R643),
IF(H$2=ตัวเลือก!A$30,"ยังไม่บันทึกข้อมูล",R643*0.27),"ข้อมูลไม่ถูกต้อง")</f>
        <v>ข้อมูลไม่ถูกต้อง</v>
      </c>
      <c r="T643" s="149" t="str">
        <f t="shared" si="78"/>
        <v>ข้อมูลไม่ถูกต้อง</v>
      </c>
      <c r="U643" s="149" t="str">
        <f>IF(ISNUMBER(R643),
IF(H$2=ตัวเลือก!A$30,"ยังไม่บันทึกข้อมูล",R643*0.47),"ข้อมูลไม่ถูกต้อง")</f>
        <v>ข้อมูลไม่ถูกต้อง</v>
      </c>
      <c r="V643" s="149" t="str">
        <f>IF(ISNUMBER(S643),
IF(H$2=ตัวเลือก!A$30,"ยังไม่บันทึกข้อมูล",S643*0.47),"ข้อมูลไม่ถูกต้อง")</f>
        <v>ข้อมูลไม่ถูกต้อง</v>
      </c>
      <c r="W643" s="149" t="str">
        <f t="shared" si="79"/>
        <v>ข้อมูลไม่ถูกต้อง</v>
      </c>
      <c r="X643" s="148" t="str">
        <f t="shared" si="80"/>
        <v>ข้อมูลไม่ถูกต้อง</v>
      </c>
      <c r="Y643" s="38"/>
      <c r="Z643" s="38"/>
      <c r="AA643" s="38"/>
    </row>
    <row r="644" spans="1:27" ht="24" customHeight="1" x14ac:dyDescent="0.45">
      <c r="A644" s="289">
        <v>639</v>
      </c>
      <c r="B644" s="289"/>
      <c r="C644" s="289"/>
      <c r="D644" s="289"/>
      <c r="E644" s="289"/>
      <c r="F644" s="293"/>
      <c r="G644" s="293"/>
      <c r="H644" s="291"/>
      <c r="I644" s="289"/>
      <c r="J644" s="292" t="str">
        <f t="shared" si="81"/>
        <v>รอข้อมูลคอลัมน์ H</v>
      </c>
      <c r="K644" s="291"/>
      <c r="L644" s="291"/>
      <c r="M644" s="291"/>
      <c r="N644" s="196" t="str" cm="1">
        <f t="array" ref="N644">IF(AND(K644:M644=""),"ยังไม่บันทึกข้อมูล",
IF(M644&lt;&gt;"",
IF(M644&gt;=1.3,M644,"เป็นไม้พุ่ม"),
IF(K644+L644&gt;=1.3,K644+L644,"เป็นไม้พุ่ม")))</f>
        <v>ยังไม่บันทึกข้อมูล</v>
      </c>
      <c r="O644" s="149" t="str">
        <f t="shared" si="74"/>
        <v>ข้อมูลไม่ถูกต้อง</v>
      </c>
      <c r="P644" s="149" t="str">
        <f t="shared" si="75"/>
        <v>ข้อมูลไม่ถูกต้อง</v>
      </c>
      <c r="Q644" s="149" t="str">
        <f t="shared" si="76"/>
        <v>ข้อมูลไม่ถูกต้อง</v>
      </c>
      <c r="R644" s="149" t="str">
        <f t="shared" si="77"/>
        <v>ข้อมูลไม่ถูกต้อง</v>
      </c>
      <c r="S644" s="149" t="str">
        <f>IF(ISNUMBER(R644),
IF(H$2=ตัวเลือก!A$30,"ยังไม่บันทึกข้อมูล",R644*0.27),"ข้อมูลไม่ถูกต้อง")</f>
        <v>ข้อมูลไม่ถูกต้อง</v>
      </c>
      <c r="T644" s="149" t="str">
        <f t="shared" si="78"/>
        <v>ข้อมูลไม่ถูกต้อง</v>
      </c>
      <c r="U644" s="149" t="str">
        <f>IF(ISNUMBER(R644),
IF(H$2=ตัวเลือก!A$30,"ยังไม่บันทึกข้อมูล",R644*0.47),"ข้อมูลไม่ถูกต้อง")</f>
        <v>ข้อมูลไม่ถูกต้อง</v>
      </c>
      <c r="V644" s="149" t="str">
        <f>IF(ISNUMBER(S644),
IF(H$2=ตัวเลือก!A$30,"ยังไม่บันทึกข้อมูล",S644*0.47),"ข้อมูลไม่ถูกต้อง")</f>
        <v>ข้อมูลไม่ถูกต้อง</v>
      </c>
      <c r="W644" s="149" t="str">
        <f t="shared" si="79"/>
        <v>ข้อมูลไม่ถูกต้อง</v>
      </c>
      <c r="X644" s="148" t="str">
        <f t="shared" si="80"/>
        <v>ข้อมูลไม่ถูกต้อง</v>
      </c>
      <c r="Y644" s="38"/>
      <c r="Z644" s="38"/>
      <c r="AA644" s="38"/>
    </row>
    <row r="645" spans="1:27" ht="24" customHeight="1" x14ac:dyDescent="0.45">
      <c r="A645" s="289">
        <v>640</v>
      </c>
      <c r="B645" s="289"/>
      <c r="C645" s="289"/>
      <c r="D645" s="289"/>
      <c r="E645" s="289"/>
      <c r="F645" s="293"/>
      <c r="G645" s="293"/>
      <c r="H645" s="291"/>
      <c r="I645" s="289"/>
      <c r="J645" s="292" t="str">
        <f t="shared" si="81"/>
        <v>รอข้อมูลคอลัมน์ H</v>
      </c>
      <c r="K645" s="291"/>
      <c r="L645" s="291"/>
      <c r="M645" s="291"/>
      <c r="N645" s="196" t="str" cm="1">
        <f t="array" ref="N645">IF(AND(K645:M645=""),"ยังไม่บันทึกข้อมูล",
IF(M645&lt;&gt;"",
IF(M645&gt;=1.3,M645,"เป็นไม้พุ่ม"),
IF(K645+L645&gt;=1.3,K645+L645,"เป็นไม้พุ่ม")))</f>
        <v>ยังไม่บันทึกข้อมูล</v>
      </c>
      <c r="O645" s="149" t="str">
        <f t="shared" si="74"/>
        <v>ข้อมูลไม่ถูกต้อง</v>
      </c>
      <c r="P645" s="149" t="str">
        <f t="shared" si="75"/>
        <v>ข้อมูลไม่ถูกต้อง</v>
      </c>
      <c r="Q645" s="149" t="str">
        <f t="shared" si="76"/>
        <v>ข้อมูลไม่ถูกต้อง</v>
      </c>
      <c r="R645" s="149" t="str">
        <f t="shared" si="77"/>
        <v>ข้อมูลไม่ถูกต้อง</v>
      </c>
      <c r="S645" s="149" t="str">
        <f>IF(ISNUMBER(R645),
IF(H$2=ตัวเลือก!A$30,"ยังไม่บันทึกข้อมูล",R645*0.27),"ข้อมูลไม่ถูกต้อง")</f>
        <v>ข้อมูลไม่ถูกต้อง</v>
      </c>
      <c r="T645" s="149" t="str">
        <f t="shared" si="78"/>
        <v>ข้อมูลไม่ถูกต้อง</v>
      </c>
      <c r="U645" s="149" t="str">
        <f>IF(ISNUMBER(R645),
IF(H$2=ตัวเลือก!A$30,"ยังไม่บันทึกข้อมูล",R645*0.47),"ข้อมูลไม่ถูกต้อง")</f>
        <v>ข้อมูลไม่ถูกต้อง</v>
      </c>
      <c r="V645" s="149" t="str">
        <f>IF(ISNUMBER(S645),
IF(H$2=ตัวเลือก!A$30,"ยังไม่บันทึกข้อมูล",S645*0.47),"ข้อมูลไม่ถูกต้อง")</f>
        <v>ข้อมูลไม่ถูกต้อง</v>
      </c>
      <c r="W645" s="149" t="str">
        <f t="shared" si="79"/>
        <v>ข้อมูลไม่ถูกต้อง</v>
      </c>
      <c r="X645" s="148" t="str">
        <f t="shared" si="80"/>
        <v>ข้อมูลไม่ถูกต้อง</v>
      </c>
      <c r="Y645" s="38"/>
      <c r="Z645" s="38"/>
      <c r="AA645" s="38"/>
    </row>
    <row r="646" spans="1:27" ht="24" customHeight="1" x14ac:dyDescent="0.45">
      <c r="A646" s="289">
        <v>641</v>
      </c>
      <c r="B646" s="289"/>
      <c r="C646" s="289"/>
      <c r="D646" s="289"/>
      <c r="E646" s="289"/>
      <c r="F646" s="293"/>
      <c r="G646" s="293"/>
      <c r="H646" s="291"/>
      <c r="I646" s="289"/>
      <c r="J646" s="292" t="str">
        <f t="shared" si="81"/>
        <v>รอข้อมูลคอลัมน์ H</v>
      </c>
      <c r="K646" s="291"/>
      <c r="L646" s="291"/>
      <c r="M646" s="291"/>
      <c r="N646" s="196" t="str" cm="1">
        <f t="array" ref="N646">IF(AND(K646:M646=""),"ยังไม่บันทึกข้อมูล",
IF(M646&lt;&gt;"",
IF(M646&gt;=1.3,M646,"เป็นไม้พุ่ม"),
IF(K646+L646&gt;=1.3,K646+L646,"เป็นไม้พุ่ม")))</f>
        <v>ยังไม่บันทึกข้อมูล</v>
      </c>
      <c r="O646" s="149" t="str">
        <f t="shared" si="74"/>
        <v>ข้อมูลไม่ถูกต้อง</v>
      </c>
      <c r="P646" s="149" t="str">
        <f t="shared" si="75"/>
        <v>ข้อมูลไม่ถูกต้อง</v>
      </c>
      <c r="Q646" s="149" t="str">
        <f t="shared" si="76"/>
        <v>ข้อมูลไม่ถูกต้อง</v>
      </c>
      <c r="R646" s="149" t="str">
        <f t="shared" si="77"/>
        <v>ข้อมูลไม่ถูกต้อง</v>
      </c>
      <c r="S646" s="149" t="str">
        <f>IF(ISNUMBER(R646),
IF(H$2=ตัวเลือก!A$30,"ยังไม่บันทึกข้อมูล",R646*0.27),"ข้อมูลไม่ถูกต้อง")</f>
        <v>ข้อมูลไม่ถูกต้อง</v>
      </c>
      <c r="T646" s="149" t="str">
        <f t="shared" si="78"/>
        <v>ข้อมูลไม่ถูกต้อง</v>
      </c>
      <c r="U646" s="149" t="str">
        <f>IF(ISNUMBER(R646),
IF(H$2=ตัวเลือก!A$30,"ยังไม่บันทึกข้อมูล",R646*0.47),"ข้อมูลไม่ถูกต้อง")</f>
        <v>ข้อมูลไม่ถูกต้อง</v>
      </c>
      <c r="V646" s="149" t="str">
        <f>IF(ISNUMBER(S646),
IF(H$2=ตัวเลือก!A$30,"ยังไม่บันทึกข้อมูล",S646*0.47),"ข้อมูลไม่ถูกต้อง")</f>
        <v>ข้อมูลไม่ถูกต้อง</v>
      </c>
      <c r="W646" s="149" t="str">
        <f t="shared" si="79"/>
        <v>ข้อมูลไม่ถูกต้อง</v>
      </c>
      <c r="X646" s="148" t="str">
        <f t="shared" si="80"/>
        <v>ข้อมูลไม่ถูกต้อง</v>
      </c>
      <c r="Y646" s="38"/>
      <c r="Z646" s="38"/>
      <c r="AA646" s="38"/>
    </row>
    <row r="647" spans="1:27" ht="24" customHeight="1" x14ac:dyDescent="0.45">
      <c r="A647" s="289">
        <v>642</v>
      </c>
      <c r="B647" s="289"/>
      <c r="C647" s="289"/>
      <c r="D647" s="289"/>
      <c r="E647" s="289"/>
      <c r="F647" s="293"/>
      <c r="G647" s="293"/>
      <c r="H647" s="291"/>
      <c r="I647" s="289"/>
      <c r="J647" s="292" t="str">
        <f t="shared" si="81"/>
        <v>รอข้อมูลคอลัมน์ H</v>
      </c>
      <c r="K647" s="291"/>
      <c r="L647" s="291"/>
      <c r="M647" s="291"/>
      <c r="N647" s="196" t="str" cm="1">
        <f t="array" ref="N647">IF(AND(K647:M647=""),"ยังไม่บันทึกข้อมูล",
IF(M647&lt;&gt;"",
IF(M647&gt;=1.3,M647,"เป็นไม้พุ่ม"),
IF(K647+L647&gt;=1.3,K647+L647,"เป็นไม้พุ่ม")))</f>
        <v>ยังไม่บันทึกข้อมูล</v>
      </c>
      <c r="O647" s="149" t="str">
        <f t="shared" ref="O647:O710" si="82">IF(AND(ISNUMBER(J647),ISNUMBER(N647)),0.0396*(((J647)*N647))^0.933,"ข้อมูลไม่ถูกต้อง")</f>
        <v>ข้อมูลไม่ถูกต้อง</v>
      </c>
      <c r="P647" s="149" t="str">
        <f t="shared" ref="P647:P710" si="83">IF(AND(ISNUMBER(J647),ISNUMBER(N647)),0.00349*(((J647^2)*N647))^1.03,"ข้อมูลไม่ถูกต้อง")</f>
        <v>ข้อมูลไม่ถูกต้อง</v>
      </c>
      <c r="Q647" s="149" t="str">
        <f t="shared" ref="Q647:Q710" si="84">IF(AND(ISNUMBER(O647),ISNUMBER(P647)),(1/((28/(O647+P647))+0.025)),"ข้อมูลไม่ถูกต้อง")</f>
        <v>ข้อมูลไม่ถูกต้อง</v>
      </c>
      <c r="R647" s="149" t="str">
        <f t="shared" ref="R647:R710" si="85">IF(AND(O647&lt;&gt;"ข้อมูลไม่ถูกต้อง",P647&lt;&gt;"ข้อมูลไม่ถูกต้อง",Q647&lt;&gt;"ข้อมูลไม่ถูกต้อง"),O647+P647+Q647,"ข้อมูลไม่ถูกต้อง")</f>
        <v>ข้อมูลไม่ถูกต้อง</v>
      </c>
      <c r="S647" s="149" t="str">
        <f>IF(ISNUMBER(R647),
IF(H$2=ตัวเลือก!A$30,"ยังไม่บันทึกข้อมูล",R647*0.27),"ข้อมูลไม่ถูกต้อง")</f>
        <v>ข้อมูลไม่ถูกต้อง</v>
      </c>
      <c r="T647" s="149" t="str">
        <f t="shared" ref="T647:T710" si="86">IF(AND(ISNUMBER(R647),ISNUMBER(S647)),R647+S647,"ข้อมูลไม่ถูกต้อง")</f>
        <v>ข้อมูลไม่ถูกต้อง</v>
      </c>
      <c r="U647" s="149" t="str">
        <f>IF(ISNUMBER(R647),
IF(H$2=ตัวเลือก!A$30,"ยังไม่บันทึกข้อมูล",R647*0.47),"ข้อมูลไม่ถูกต้อง")</f>
        <v>ข้อมูลไม่ถูกต้อง</v>
      </c>
      <c r="V647" s="149" t="str">
        <f>IF(ISNUMBER(S647),
IF(H$2=ตัวเลือก!A$30,"ยังไม่บันทึกข้อมูล",S647*0.47),"ข้อมูลไม่ถูกต้อง")</f>
        <v>ข้อมูลไม่ถูกต้อง</v>
      </c>
      <c r="W647" s="149" t="str">
        <f t="shared" ref="W647:W710" si="87">IF(AND(ISNUMBER(U647),ISNUMBER(V647)),((U647+V647)/1000),"ข้อมูลไม่ถูกต้อง")</f>
        <v>ข้อมูลไม่ถูกต้อง</v>
      </c>
      <c r="X647" s="148" t="str">
        <f t="shared" si="80"/>
        <v>ข้อมูลไม่ถูกต้อง</v>
      </c>
      <c r="Y647" s="38"/>
      <c r="Z647" s="38"/>
      <c r="AA647" s="38"/>
    </row>
    <row r="648" spans="1:27" ht="24" customHeight="1" x14ac:dyDescent="0.45">
      <c r="A648" s="289">
        <v>643</v>
      </c>
      <c r="B648" s="289"/>
      <c r="C648" s="289"/>
      <c r="D648" s="289"/>
      <c r="E648" s="289"/>
      <c r="F648" s="293"/>
      <c r="G648" s="293"/>
      <c r="H648" s="291"/>
      <c r="I648" s="289"/>
      <c r="J648" s="292" t="str">
        <f t="shared" si="81"/>
        <v>รอข้อมูลคอลัมน์ H</v>
      </c>
      <c r="K648" s="291"/>
      <c r="L648" s="291"/>
      <c r="M648" s="291"/>
      <c r="N648" s="196" t="str" cm="1">
        <f t="array" ref="N648">IF(AND(K648:M648=""),"ยังไม่บันทึกข้อมูล",
IF(M648&lt;&gt;"",
IF(M648&gt;=1.3,M648,"เป็นไม้พุ่ม"),
IF(K648+L648&gt;=1.3,K648+L648,"เป็นไม้พุ่ม")))</f>
        <v>ยังไม่บันทึกข้อมูล</v>
      </c>
      <c r="O648" s="149" t="str">
        <f t="shared" si="82"/>
        <v>ข้อมูลไม่ถูกต้อง</v>
      </c>
      <c r="P648" s="149" t="str">
        <f t="shared" si="83"/>
        <v>ข้อมูลไม่ถูกต้อง</v>
      </c>
      <c r="Q648" s="149" t="str">
        <f t="shared" si="84"/>
        <v>ข้อมูลไม่ถูกต้อง</v>
      </c>
      <c r="R648" s="149" t="str">
        <f t="shared" si="85"/>
        <v>ข้อมูลไม่ถูกต้อง</v>
      </c>
      <c r="S648" s="149" t="str">
        <f>IF(ISNUMBER(R648),
IF(H$2=ตัวเลือก!A$30,"ยังไม่บันทึกข้อมูล",R648*0.27),"ข้อมูลไม่ถูกต้อง")</f>
        <v>ข้อมูลไม่ถูกต้อง</v>
      </c>
      <c r="T648" s="149" t="str">
        <f t="shared" si="86"/>
        <v>ข้อมูลไม่ถูกต้อง</v>
      </c>
      <c r="U648" s="149" t="str">
        <f>IF(ISNUMBER(R648),
IF(H$2=ตัวเลือก!A$30,"ยังไม่บันทึกข้อมูล",R648*0.47),"ข้อมูลไม่ถูกต้อง")</f>
        <v>ข้อมูลไม่ถูกต้อง</v>
      </c>
      <c r="V648" s="149" t="str">
        <f>IF(ISNUMBER(S648),
IF(H$2=ตัวเลือก!A$30,"ยังไม่บันทึกข้อมูล",S648*0.47),"ข้อมูลไม่ถูกต้อง")</f>
        <v>ข้อมูลไม่ถูกต้อง</v>
      </c>
      <c r="W648" s="149" t="str">
        <f t="shared" si="87"/>
        <v>ข้อมูลไม่ถูกต้อง</v>
      </c>
      <c r="X648" s="148" t="str">
        <f t="shared" si="80"/>
        <v>ข้อมูลไม่ถูกต้อง</v>
      </c>
      <c r="Y648" s="38"/>
      <c r="Z648" s="38"/>
      <c r="AA648" s="38"/>
    </row>
    <row r="649" spans="1:27" ht="24" customHeight="1" x14ac:dyDescent="0.45">
      <c r="A649" s="289">
        <v>644</v>
      </c>
      <c r="B649" s="289"/>
      <c r="C649" s="289"/>
      <c r="D649" s="289"/>
      <c r="E649" s="289"/>
      <c r="F649" s="293"/>
      <c r="G649" s="293"/>
      <c r="H649" s="291"/>
      <c r="I649" s="289"/>
      <c r="J649" s="292" t="str">
        <f t="shared" si="81"/>
        <v>รอข้อมูลคอลัมน์ H</v>
      </c>
      <c r="K649" s="291"/>
      <c r="L649" s="291"/>
      <c r="M649" s="291"/>
      <c r="N649" s="196" t="str" cm="1">
        <f t="array" ref="N649">IF(AND(K649:M649=""),"ยังไม่บันทึกข้อมูล",
IF(M649&lt;&gt;"",
IF(M649&gt;=1.3,M649,"เป็นไม้พุ่ม"),
IF(K649+L649&gt;=1.3,K649+L649,"เป็นไม้พุ่ม")))</f>
        <v>ยังไม่บันทึกข้อมูล</v>
      </c>
      <c r="O649" s="149" t="str">
        <f t="shared" si="82"/>
        <v>ข้อมูลไม่ถูกต้อง</v>
      </c>
      <c r="P649" s="149" t="str">
        <f t="shared" si="83"/>
        <v>ข้อมูลไม่ถูกต้อง</v>
      </c>
      <c r="Q649" s="149" t="str">
        <f t="shared" si="84"/>
        <v>ข้อมูลไม่ถูกต้อง</v>
      </c>
      <c r="R649" s="149" t="str">
        <f t="shared" si="85"/>
        <v>ข้อมูลไม่ถูกต้อง</v>
      </c>
      <c r="S649" s="149" t="str">
        <f>IF(ISNUMBER(R649),
IF(H$2=ตัวเลือก!A$30,"ยังไม่บันทึกข้อมูล",R649*0.27),"ข้อมูลไม่ถูกต้อง")</f>
        <v>ข้อมูลไม่ถูกต้อง</v>
      </c>
      <c r="T649" s="149" t="str">
        <f t="shared" si="86"/>
        <v>ข้อมูลไม่ถูกต้อง</v>
      </c>
      <c r="U649" s="149" t="str">
        <f>IF(ISNUMBER(R649),
IF(H$2=ตัวเลือก!A$30,"ยังไม่บันทึกข้อมูล",R649*0.47),"ข้อมูลไม่ถูกต้อง")</f>
        <v>ข้อมูลไม่ถูกต้อง</v>
      </c>
      <c r="V649" s="149" t="str">
        <f>IF(ISNUMBER(S649),
IF(H$2=ตัวเลือก!A$30,"ยังไม่บันทึกข้อมูล",S649*0.47),"ข้อมูลไม่ถูกต้อง")</f>
        <v>ข้อมูลไม่ถูกต้อง</v>
      </c>
      <c r="W649" s="149" t="str">
        <f t="shared" si="87"/>
        <v>ข้อมูลไม่ถูกต้อง</v>
      </c>
      <c r="X649" s="148" t="str">
        <f t="shared" si="80"/>
        <v>ข้อมูลไม่ถูกต้อง</v>
      </c>
      <c r="Y649" s="38"/>
      <c r="Z649" s="38"/>
      <c r="AA649" s="38"/>
    </row>
    <row r="650" spans="1:27" ht="24" customHeight="1" x14ac:dyDescent="0.45">
      <c r="A650" s="289">
        <v>645</v>
      </c>
      <c r="B650" s="289"/>
      <c r="C650" s="289"/>
      <c r="D650" s="289"/>
      <c r="E650" s="289"/>
      <c r="F650" s="293"/>
      <c r="G650" s="293"/>
      <c r="H650" s="291"/>
      <c r="I650" s="289"/>
      <c r="J650" s="292" t="str">
        <f t="shared" si="81"/>
        <v>รอข้อมูลคอลัมน์ H</v>
      </c>
      <c r="K650" s="291"/>
      <c r="L650" s="291"/>
      <c r="M650" s="291"/>
      <c r="N650" s="196" t="str" cm="1">
        <f t="array" ref="N650">IF(AND(K650:M650=""),"ยังไม่บันทึกข้อมูล",
IF(M650&lt;&gt;"",
IF(M650&gt;=1.3,M650,"เป็นไม้พุ่ม"),
IF(K650+L650&gt;=1.3,K650+L650,"เป็นไม้พุ่ม")))</f>
        <v>ยังไม่บันทึกข้อมูล</v>
      </c>
      <c r="O650" s="149" t="str">
        <f t="shared" si="82"/>
        <v>ข้อมูลไม่ถูกต้อง</v>
      </c>
      <c r="P650" s="149" t="str">
        <f t="shared" si="83"/>
        <v>ข้อมูลไม่ถูกต้อง</v>
      </c>
      <c r="Q650" s="149" t="str">
        <f t="shared" si="84"/>
        <v>ข้อมูลไม่ถูกต้อง</v>
      </c>
      <c r="R650" s="149" t="str">
        <f t="shared" si="85"/>
        <v>ข้อมูลไม่ถูกต้อง</v>
      </c>
      <c r="S650" s="149" t="str">
        <f>IF(ISNUMBER(R650),
IF(H$2=ตัวเลือก!A$30,"ยังไม่บันทึกข้อมูล",R650*0.27),"ข้อมูลไม่ถูกต้อง")</f>
        <v>ข้อมูลไม่ถูกต้อง</v>
      </c>
      <c r="T650" s="149" t="str">
        <f t="shared" si="86"/>
        <v>ข้อมูลไม่ถูกต้อง</v>
      </c>
      <c r="U650" s="149" t="str">
        <f>IF(ISNUMBER(R650),
IF(H$2=ตัวเลือก!A$30,"ยังไม่บันทึกข้อมูล",R650*0.47),"ข้อมูลไม่ถูกต้อง")</f>
        <v>ข้อมูลไม่ถูกต้อง</v>
      </c>
      <c r="V650" s="149" t="str">
        <f>IF(ISNUMBER(S650),
IF(H$2=ตัวเลือก!A$30,"ยังไม่บันทึกข้อมูล",S650*0.47),"ข้อมูลไม่ถูกต้อง")</f>
        <v>ข้อมูลไม่ถูกต้อง</v>
      </c>
      <c r="W650" s="149" t="str">
        <f t="shared" si="87"/>
        <v>ข้อมูลไม่ถูกต้อง</v>
      </c>
      <c r="X650" s="148" t="str">
        <f t="shared" si="80"/>
        <v>ข้อมูลไม่ถูกต้อง</v>
      </c>
      <c r="Y650" s="38"/>
      <c r="Z650" s="38"/>
      <c r="AA650" s="38"/>
    </row>
    <row r="651" spans="1:27" ht="24" customHeight="1" x14ac:dyDescent="0.45">
      <c r="A651" s="289">
        <v>646</v>
      </c>
      <c r="B651" s="289"/>
      <c r="C651" s="289"/>
      <c r="D651" s="289"/>
      <c r="E651" s="289"/>
      <c r="F651" s="293"/>
      <c r="G651" s="293"/>
      <c r="H651" s="291"/>
      <c r="I651" s="289"/>
      <c r="J651" s="292" t="str">
        <f t="shared" si="81"/>
        <v>รอข้อมูลคอลัมน์ H</v>
      </c>
      <c r="K651" s="291"/>
      <c r="L651" s="291"/>
      <c r="M651" s="291"/>
      <c r="N651" s="196" t="str" cm="1">
        <f t="array" ref="N651">IF(AND(K651:M651=""),"ยังไม่บันทึกข้อมูล",
IF(M651&lt;&gt;"",
IF(M651&gt;=1.3,M651,"เป็นไม้พุ่ม"),
IF(K651+L651&gt;=1.3,K651+L651,"เป็นไม้พุ่ม")))</f>
        <v>ยังไม่บันทึกข้อมูล</v>
      </c>
      <c r="O651" s="149" t="str">
        <f t="shared" si="82"/>
        <v>ข้อมูลไม่ถูกต้อง</v>
      </c>
      <c r="P651" s="149" t="str">
        <f t="shared" si="83"/>
        <v>ข้อมูลไม่ถูกต้อง</v>
      </c>
      <c r="Q651" s="149" t="str">
        <f t="shared" si="84"/>
        <v>ข้อมูลไม่ถูกต้อง</v>
      </c>
      <c r="R651" s="149" t="str">
        <f t="shared" si="85"/>
        <v>ข้อมูลไม่ถูกต้อง</v>
      </c>
      <c r="S651" s="149" t="str">
        <f>IF(ISNUMBER(R651),
IF(H$2=ตัวเลือก!A$30,"ยังไม่บันทึกข้อมูล",R651*0.27),"ข้อมูลไม่ถูกต้อง")</f>
        <v>ข้อมูลไม่ถูกต้อง</v>
      </c>
      <c r="T651" s="149" t="str">
        <f t="shared" si="86"/>
        <v>ข้อมูลไม่ถูกต้อง</v>
      </c>
      <c r="U651" s="149" t="str">
        <f>IF(ISNUMBER(R651),
IF(H$2=ตัวเลือก!A$30,"ยังไม่บันทึกข้อมูล",R651*0.47),"ข้อมูลไม่ถูกต้อง")</f>
        <v>ข้อมูลไม่ถูกต้อง</v>
      </c>
      <c r="V651" s="149" t="str">
        <f>IF(ISNUMBER(S651),
IF(H$2=ตัวเลือก!A$30,"ยังไม่บันทึกข้อมูล",S651*0.47),"ข้อมูลไม่ถูกต้อง")</f>
        <v>ข้อมูลไม่ถูกต้อง</v>
      </c>
      <c r="W651" s="149" t="str">
        <f t="shared" si="87"/>
        <v>ข้อมูลไม่ถูกต้อง</v>
      </c>
      <c r="X651" s="148" t="str">
        <f t="shared" si="80"/>
        <v>ข้อมูลไม่ถูกต้อง</v>
      </c>
      <c r="Y651" s="38"/>
      <c r="Z651" s="38"/>
      <c r="AA651" s="38"/>
    </row>
    <row r="652" spans="1:27" ht="24" customHeight="1" x14ac:dyDescent="0.45">
      <c r="A652" s="289">
        <v>647</v>
      </c>
      <c r="B652" s="289"/>
      <c r="C652" s="289"/>
      <c r="D652" s="289"/>
      <c r="E652" s="289"/>
      <c r="F652" s="293"/>
      <c r="G652" s="293"/>
      <c r="H652" s="291"/>
      <c r="I652" s="289"/>
      <c r="J652" s="292" t="str">
        <f t="shared" si="81"/>
        <v>รอข้อมูลคอลัมน์ H</v>
      </c>
      <c r="K652" s="291"/>
      <c r="L652" s="291"/>
      <c r="M652" s="291"/>
      <c r="N652" s="196" t="str" cm="1">
        <f t="array" ref="N652">IF(AND(K652:M652=""),"ยังไม่บันทึกข้อมูล",
IF(M652&lt;&gt;"",
IF(M652&gt;=1.3,M652,"เป็นไม้พุ่ม"),
IF(K652+L652&gt;=1.3,K652+L652,"เป็นไม้พุ่ม")))</f>
        <v>ยังไม่บันทึกข้อมูล</v>
      </c>
      <c r="O652" s="149" t="str">
        <f t="shared" si="82"/>
        <v>ข้อมูลไม่ถูกต้อง</v>
      </c>
      <c r="P652" s="149" t="str">
        <f t="shared" si="83"/>
        <v>ข้อมูลไม่ถูกต้อง</v>
      </c>
      <c r="Q652" s="149" t="str">
        <f t="shared" si="84"/>
        <v>ข้อมูลไม่ถูกต้อง</v>
      </c>
      <c r="R652" s="149" t="str">
        <f t="shared" si="85"/>
        <v>ข้อมูลไม่ถูกต้อง</v>
      </c>
      <c r="S652" s="149" t="str">
        <f>IF(ISNUMBER(R652),
IF(H$2=ตัวเลือก!A$30,"ยังไม่บันทึกข้อมูล",R652*0.27),"ข้อมูลไม่ถูกต้อง")</f>
        <v>ข้อมูลไม่ถูกต้อง</v>
      </c>
      <c r="T652" s="149" t="str">
        <f t="shared" si="86"/>
        <v>ข้อมูลไม่ถูกต้อง</v>
      </c>
      <c r="U652" s="149" t="str">
        <f>IF(ISNUMBER(R652),
IF(H$2=ตัวเลือก!A$30,"ยังไม่บันทึกข้อมูล",R652*0.47),"ข้อมูลไม่ถูกต้อง")</f>
        <v>ข้อมูลไม่ถูกต้อง</v>
      </c>
      <c r="V652" s="149" t="str">
        <f>IF(ISNUMBER(S652),
IF(H$2=ตัวเลือก!A$30,"ยังไม่บันทึกข้อมูล",S652*0.47),"ข้อมูลไม่ถูกต้อง")</f>
        <v>ข้อมูลไม่ถูกต้อง</v>
      </c>
      <c r="W652" s="149" t="str">
        <f t="shared" si="87"/>
        <v>ข้อมูลไม่ถูกต้อง</v>
      </c>
      <c r="X652" s="148" t="str">
        <f t="shared" ref="X652:X715" si="88">IF(ISNUMBER(W652),W652*(44/12),"ข้อมูลไม่ถูกต้อง")</f>
        <v>ข้อมูลไม่ถูกต้อง</v>
      </c>
      <c r="Y652" s="38"/>
      <c r="Z652" s="38"/>
      <c r="AA652" s="38"/>
    </row>
    <row r="653" spans="1:27" ht="24" customHeight="1" x14ac:dyDescent="0.45">
      <c r="A653" s="289">
        <v>648</v>
      </c>
      <c r="B653" s="289"/>
      <c r="C653" s="289"/>
      <c r="D653" s="289"/>
      <c r="E653" s="289"/>
      <c r="F653" s="293"/>
      <c r="G653" s="293"/>
      <c r="H653" s="291"/>
      <c r="I653" s="289"/>
      <c r="J653" s="292" t="str">
        <f t="shared" si="81"/>
        <v>รอข้อมูลคอลัมน์ H</v>
      </c>
      <c r="K653" s="291"/>
      <c r="L653" s="291"/>
      <c r="M653" s="291"/>
      <c r="N653" s="196" t="str" cm="1">
        <f t="array" ref="N653">IF(AND(K653:M653=""),"ยังไม่บันทึกข้อมูล",
IF(M653&lt;&gt;"",
IF(M653&gt;=1.3,M653,"เป็นไม้พุ่ม"),
IF(K653+L653&gt;=1.3,K653+L653,"เป็นไม้พุ่ม")))</f>
        <v>ยังไม่บันทึกข้อมูล</v>
      </c>
      <c r="O653" s="149" t="str">
        <f t="shared" si="82"/>
        <v>ข้อมูลไม่ถูกต้อง</v>
      </c>
      <c r="P653" s="149" t="str">
        <f t="shared" si="83"/>
        <v>ข้อมูลไม่ถูกต้อง</v>
      </c>
      <c r="Q653" s="149" t="str">
        <f t="shared" si="84"/>
        <v>ข้อมูลไม่ถูกต้อง</v>
      </c>
      <c r="R653" s="149" t="str">
        <f t="shared" si="85"/>
        <v>ข้อมูลไม่ถูกต้อง</v>
      </c>
      <c r="S653" s="149" t="str">
        <f>IF(ISNUMBER(R653),
IF(H$2=ตัวเลือก!A$30,"ยังไม่บันทึกข้อมูล",R653*0.27),"ข้อมูลไม่ถูกต้อง")</f>
        <v>ข้อมูลไม่ถูกต้อง</v>
      </c>
      <c r="T653" s="149" t="str">
        <f t="shared" si="86"/>
        <v>ข้อมูลไม่ถูกต้อง</v>
      </c>
      <c r="U653" s="149" t="str">
        <f>IF(ISNUMBER(R653),
IF(H$2=ตัวเลือก!A$30,"ยังไม่บันทึกข้อมูล",R653*0.47),"ข้อมูลไม่ถูกต้อง")</f>
        <v>ข้อมูลไม่ถูกต้อง</v>
      </c>
      <c r="V653" s="149" t="str">
        <f>IF(ISNUMBER(S653),
IF(H$2=ตัวเลือก!A$30,"ยังไม่บันทึกข้อมูล",S653*0.47),"ข้อมูลไม่ถูกต้อง")</f>
        <v>ข้อมูลไม่ถูกต้อง</v>
      </c>
      <c r="W653" s="149" t="str">
        <f t="shared" si="87"/>
        <v>ข้อมูลไม่ถูกต้อง</v>
      </c>
      <c r="X653" s="148" t="str">
        <f t="shared" si="88"/>
        <v>ข้อมูลไม่ถูกต้อง</v>
      </c>
      <c r="Y653" s="38"/>
      <c r="Z653" s="38"/>
      <c r="AA653" s="38"/>
    </row>
    <row r="654" spans="1:27" ht="24" customHeight="1" x14ac:dyDescent="0.45">
      <c r="A654" s="289">
        <v>649</v>
      </c>
      <c r="B654" s="289"/>
      <c r="C654" s="289"/>
      <c r="D654" s="289"/>
      <c r="E654" s="289"/>
      <c r="F654" s="293"/>
      <c r="G654" s="293"/>
      <c r="H654" s="291"/>
      <c r="I654" s="289"/>
      <c r="J654" s="292" t="str">
        <f t="shared" si="81"/>
        <v>รอข้อมูลคอลัมน์ H</v>
      </c>
      <c r="K654" s="291"/>
      <c r="L654" s="291"/>
      <c r="M654" s="291"/>
      <c r="N654" s="196" t="str" cm="1">
        <f t="array" ref="N654">IF(AND(K654:M654=""),"ยังไม่บันทึกข้อมูล",
IF(M654&lt;&gt;"",
IF(M654&gt;=1.3,M654,"เป็นไม้พุ่ม"),
IF(K654+L654&gt;=1.3,K654+L654,"เป็นไม้พุ่ม")))</f>
        <v>ยังไม่บันทึกข้อมูล</v>
      </c>
      <c r="O654" s="149" t="str">
        <f t="shared" si="82"/>
        <v>ข้อมูลไม่ถูกต้อง</v>
      </c>
      <c r="P654" s="149" t="str">
        <f t="shared" si="83"/>
        <v>ข้อมูลไม่ถูกต้อง</v>
      </c>
      <c r="Q654" s="149" t="str">
        <f t="shared" si="84"/>
        <v>ข้อมูลไม่ถูกต้อง</v>
      </c>
      <c r="R654" s="149" t="str">
        <f t="shared" si="85"/>
        <v>ข้อมูลไม่ถูกต้อง</v>
      </c>
      <c r="S654" s="149" t="str">
        <f>IF(ISNUMBER(R654),
IF(H$2=ตัวเลือก!A$30,"ยังไม่บันทึกข้อมูล",R654*0.27),"ข้อมูลไม่ถูกต้อง")</f>
        <v>ข้อมูลไม่ถูกต้อง</v>
      </c>
      <c r="T654" s="149" t="str">
        <f t="shared" si="86"/>
        <v>ข้อมูลไม่ถูกต้อง</v>
      </c>
      <c r="U654" s="149" t="str">
        <f>IF(ISNUMBER(R654),
IF(H$2=ตัวเลือก!A$30,"ยังไม่บันทึกข้อมูล",R654*0.47),"ข้อมูลไม่ถูกต้อง")</f>
        <v>ข้อมูลไม่ถูกต้อง</v>
      </c>
      <c r="V654" s="149" t="str">
        <f>IF(ISNUMBER(S654),
IF(H$2=ตัวเลือก!A$30,"ยังไม่บันทึกข้อมูล",S654*0.47),"ข้อมูลไม่ถูกต้อง")</f>
        <v>ข้อมูลไม่ถูกต้อง</v>
      </c>
      <c r="W654" s="149" t="str">
        <f t="shared" si="87"/>
        <v>ข้อมูลไม่ถูกต้อง</v>
      </c>
      <c r="X654" s="148" t="str">
        <f t="shared" si="88"/>
        <v>ข้อมูลไม่ถูกต้อง</v>
      </c>
      <c r="Y654" s="38"/>
      <c r="Z654" s="38"/>
      <c r="AA654" s="38"/>
    </row>
    <row r="655" spans="1:27" ht="24" customHeight="1" x14ac:dyDescent="0.45">
      <c r="A655" s="289">
        <v>650</v>
      </c>
      <c r="B655" s="289"/>
      <c r="C655" s="289"/>
      <c r="D655" s="289"/>
      <c r="E655" s="289"/>
      <c r="F655" s="293"/>
      <c r="G655" s="293"/>
      <c r="H655" s="291"/>
      <c r="I655" s="289"/>
      <c r="J655" s="292" t="str">
        <f t="shared" ref="J655:J718" si="89">IF(H655="","รอข้อมูลคอลัมน์ H",
IF(H655/PI()&gt;=4.5,H655/PI(),"ไม่นำมาคำนวณ"))</f>
        <v>รอข้อมูลคอลัมน์ H</v>
      </c>
      <c r="K655" s="291"/>
      <c r="L655" s="291"/>
      <c r="M655" s="291"/>
      <c r="N655" s="196" t="str" cm="1">
        <f t="array" ref="N655">IF(AND(K655:M655=""),"ยังไม่บันทึกข้อมูล",
IF(M655&lt;&gt;"",
IF(M655&gt;=1.3,M655,"เป็นไม้พุ่ม"),
IF(K655+L655&gt;=1.3,K655+L655,"เป็นไม้พุ่ม")))</f>
        <v>ยังไม่บันทึกข้อมูล</v>
      </c>
      <c r="O655" s="149" t="str">
        <f t="shared" si="82"/>
        <v>ข้อมูลไม่ถูกต้อง</v>
      </c>
      <c r="P655" s="149" t="str">
        <f t="shared" si="83"/>
        <v>ข้อมูลไม่ถูกต้อง</v>
      </c>
      <c r="Q655" s="149" t="str">
        <f t="shared" si="84"/>
        <v>ข้อมูลไม่ถูกต้อง</v>
      </c>
      <c r="R655" s="149" t="str">
        <f t="shared" si="85"/>
        <v>ข้อมูลไม่ถูกต้อง</v>
      </c>
      <c r="S655" s="149" t="str">
        <f>IF(ISNUMBER(R655),
IF(H$2=ตัวเลือก!A$30,"ยังไม่บันทึกข้อมูล",R655*0.27),"ข้อมูลไม่ถูกต้อง")</f>
        <v>ข้อมูลไม่ถูกต้อง</v>
      </c>
      <c r="T655" s="149" t="str">
        <f t="shared" si="86"/>
        <v>ข้อมูลไม่ถูกต้อง</v>
      </c>
      <c r="U655" s="149" t="str">
        <f>IF(ISNUMBER(R655),
IF(H$2=ตัวเลือก!A$30,"ยังไม่บันทึกข้อมูล",R655*0.47),"ข้อมูลไม่ถูกต้อง")</f>
        <v>ข้อมูลไม่ถูกต้อง</v>
      </c>
      <c r="V655" s="149" t="str">
        <f>IF(ISNUMBER(S655),
IF(H$2=ตัวเลือก!A$30,"ยังไม่บันทึกข้อมูล",S655*0.47),"ข้อมูลไม่ถูกต้อง")</f>
        <v>ข้อมูลไม่ถูกต้อง</v>
      </c>
      <c r="W655" s="149" t="str">
        <f t="shared" si="87"/>
        <v>ข้อมูลไม่ถูกต้อง</v>
      </c>
      <c r="X655" s="148" t="str">
        <f t="shared" si="88"/>
        <v>ข้อมูลไม่ถูกต้อง</v>
      </c>
      <c r="Y655" s="38"/>
      <c r="Z655" s="38"/>
      <c r="AA655" s="38"/>
    </row>
    <row r="656" spans="1:27" ht="24" customHeight="1" x14ac:dyDescent="0.45">
      <c r="A656" s="289">
        <v>651</v>
      </c>
      <c r="B656" s="289"/>
      <c r="C656" s="289"/>
      <c r="D656" s="289"/>
      <c r="E656" s="289"/>
      <c r="F656" s="293"/>
      <c r="G656" s="293"/>
      <c r="H656" s="291"/>
      <c r="I656" s="289"/>
      <c r="J656" s="292" t="str">
        <f t="shared" si="89"/>
        <v>รอข้อมูลคอลัมน์ H</v>
      </c>
      <c r="K656" s="291"/>
      <c r="L656" s="291"/>
      <c r="M656" s="291"/>
      <c r="N656" s="196" t="str" cm="1">
        <f t="array" ref="N656">IF(AND(K656:M656=""),"ยังไม่บันทึกข้อมูล",
IF(M656&lt;&gt;"",
IF(M656&gt;=1.3,M656,"เป็นไม้พุ่ม"),
IF(K656+L656&gt;=1.3,K656+L656,"เป็นไม้พุ่ม")))</f>
        <v>ยังไม่บันทึกข้อมูล</v>
      </c>
      <c r="O656" s="149" t="str">
        <f t="shared" si="82"/>
        <v>ข้อมูลไม่ถูกต้อง</v>
      </c>
      <c r="P656" s="149" t="str">
        <f t="shared" si="83"/>
        <v>ข้อมูลไม่ถูกต้อง</v>
      </c>
      <c r="Q656" s="149" t="str">
        <f t="shared" si="84"/>
        <v>ข้อมูลไม่ถูกต้อง</v>
      </c>
      <c r="R656" s="149" t="str">
        <f t="shared" si="85"/>
        <v>ข้อมูลไม่ถูกต้อง</v>
      </c>
      <c r="S656" s="149" t="str">
        <f>IF(ISNUMBER(R656),
IF(H$2=ตัวเลือก!A$30,"ยังไม่บันทึกข้อมูล",R656*0.27),"ข้อมูลไม่ถูกต้อง")</f>
        <v>ข้อมูลไม่ถูกต้อง</v>
      </c>
      <c r="T656" s="149" t="str">
        <f t="shared" si="86"/>
        <v>ข้อมูลไม่ถูกต้อง</v>
      </c>
      <c r="U656" s="149" t="str">
        <f>IF(ISNUMBER(R656),
IF(H$2=ตัวเลือก!A$30,"ยังไม่บันทึกข้อมูล",R656*0.47),"ข้อมูลไม่ถูกต้อง")</f>
        <v>ข้อมูลไม่ถูกต้อง</v>
      </c>
      <c r="V656" s="149" t="str">
        <f>IF(ISNUMBER(S656),
IF(H$2=ตัวเลือก!A$30,"ยังไม่บันทึกข้อมูล",S656*0.47),"ข้อมูลไม่ถูกต้อง")</f>
        <v>ข้อมูลไม่ถูกต้อง</v>
      </c>
      <c r="W656" s="149" t="str">
        <f t="shared" si="87"/>
        <v>ข้อมูลไม่ถูกต้อง</v>
      </c>
      <c r="X656" s="148" t="str">
        <f t="shared" si="88"/>
        <v>ข้อมูลไม่ถูกต้อง</v>
      </c>
      <c r="Y656" s="38"/>
      <c r="Z656" s="38"/>
      <c r="AA656" s="38"/>
    </row>
    <row r="657" spans="1:27" ht="24" customHeight="1" x14ac:dyDescent="0.45">
      <c r="A657" s="289">
        <v>652</v>
      </c>
      <c r="B657" s="289"/>
      <c r="C657" s="289"/>
      <c r="D657" s="289"/>
      <c r="E657" s="289"/>
      <c r="F657" s="293"/>
      <c r="G657" s="293"/>
      <c r="H657" s="291"/>
      <c r="I657" s="289"/>
      <c r="J657" s="292" t="str">
        <f t="shared" si="89"/>
        <v>รอข้อมูลคอลัมน์ H</v>
      </c>
      <c r="K657" s="291"/>
      <c r="L657" s="291"/>
      <c r="M657" s="291"/>
      <c r="N657" s="196" t="str" cm="1">
        <f t="array" ref="N657">IF(AND(K657:M657=""),"ยังไม่บันทึกข้อมูล",
IF(M657&lt;&gt;"",
IF(M657&gt;=1.3,M657,"เป็นไม้พุ่ม"),
IF(K657+L657&gt;=1.3,K657+L657,"เป็นไม้พุ่ม")))</f>
        <v>ยังไม่บันทึกข้อมูล</v>
      </c>
      <c r="O657" s="149" t="str">
        <f t="shared" si="82"/>
        <v>ข้อมูลไม่ถูกต้อง</v>
      </c>
      <c r="P657" s="149" t="str">
        <f t="shared" si="83"/>
        <v>ข้อมูลไม่ถูกต้อง</v>
      </c>
      <c r="Q657" s="149" t="str">
        <f t="shared" si="84"/>
        <v>ข้อมูลไม่ถูกต้อง</v>
      </c>
      <c r="R657" s="149" t="str">
        <f t="shared" si="85"/>
        <v>ข้อมูลไม่ถูกต้อง</v>
      </c>
      <c r="S657" s="149" t="str">
        <f>IF(ISNUMBER(R657),
IF(H$2=ตัวเลือก!A$30,"ยังไม่บันทึกข้อมูล",R657*0.27),"ข้อมูลไม่ถูกต้อง")</f>
        <v>ข้อมูลไม่ถูกต้อง</v>
      </c>
      <c r="T657" s="149" t="str">
        <f t="shared" si="86"/>
        <v>ข้อมูลไม่ถูกต้อง</v>
      </c>
      <c r="U657" s="149" t="str">
        <f>IF(ISNUMBER(R657),
IF(H$2=ตัวเลือก!A$30,"ยังไม่บันทึกข้อมูล",R657*0.47),"ข้อมูลไม่ถูกต้อง")</f>
        <v>ข้อมูลไม่ถูกต้อง</v>
      </c>
      <c r="V657" s="149" t="str">
        <f>IF(ISNUMBER(S657),
IF(H$2=ตัวเลือก!A$30,"ยังไม่บันทึกข้อมูล",S657*0.47),"ข้อมูลไม่ถูกต้อง")</f>
        <v>ข้อมูลไม่ถูกต้อง</v>
      </c>
      <c r="W657" s="149" t="str">
        <f t="shared" si="87"/>
        <v>ข้อมูลไม่ถูกต้อง</v>
      </c>
      <c r="X657" s="148" t="str">
        <f t="shared" si="88"/>
        <v>ข้อมูลไม่ถูกต้อง</v>
      </c>
      <c r="Y657" s="38"/>
      <c r="Z657" s="38"/>
      <c r="AA657" s="38"/>
    </row>
    <row r="658" spans="1:27" ht="24" customHeight="1" x14ac:dyDescent="0.45">
      <c r="A658" s="289">
        <v>653</v>
      </c>
      <c r="B658" s="289"/>
      <c r="C658" s="289"/>
      <c r="D658" s="289"/>
      <c r="E658" s="289"/>
      <c r="F658" s="293"/>
      <c r="G658" s="293"/>
      <c r="H658" s="291"/>
      <c r="I658" s="289"/>
      <c r="J658" s="292" t="str">
        <f t="shared" si="89"/>
        <v>รอข้อมูลคอลัมน์ H</v>
      </c>
      <c r="K658" s="291"/>
      <c r="L658" s="291"/>
      <c r="M658" s="291"/>
      <c r="N658" s="196" t="str" cm="1">
        <f t="array" ref="N658">IF(AND(K658:M658=""),"ยังไม่บันทึกข้อมูล",
IF(M658&lt;&gt;"",
IF(M658&gt;=1.3,M658,"เป็นไม้พุ่ม"),
IF(K658+L658&gt;=1.3,K658+L658,"เป็นไม้พุ่ม")))</f>
        <v>ยังไม่บันทึกข้อมูล</v>
      </c>
      <c r="O658" s="149" t="str">
        <f t="shared" si="82"/>
        <v>ข้อมูลไม่ถูกต้อง</v>
      </c>
      <c r="P658" s="149" t="str">
        <f t="shared" si="83"/>
        <v>ข้อมูลไม่ถูกต้อง</v>
      </c>
      <c r="Q658" s="149" t="str">
        <f t="shared" si="84"/>
        <v>ข้อมูลไม่ถูกต้อง</v>
      </c>
      <c r="R658" s="149" t="str">
        <f t="shared" si="85"/>
        <v>ข้อมูลไม่ถูกต้อง</v>
      </c>
      <c r="S658" s="149" t="str">
        <f>IF(ISNUMBER(R658),
IF(H$2=ตัวเลือก!A$30,"ยังไม่บันทึกข้อมูล",R658*0.27),"ข้อมูลไม่ถูกต้อง")</f>
        <v>ข้อมูลไม่ถูกต้อง</v>
      </c>
      <c r="T658" s="149" t="str">
        <f t="shared" si="86"/>
        <v>ข้อมูลไม่ถูกต้อง</v>
      </c>
      <c r="U658" s="149" t="str">
        <f>IF(ISNUMBER(R658),
IF(H$2=ตัวเลือก!A$30,"ยังไม่บันทึกข้อมูล",R658*0.47),"ข้อมูลไม่ถูกต้อง")</f>
        <v>ข้อมูลไม่ถูกต้อง</v>
      </c>
      <c r="V658" s="149" t="str">
        <f>IF(ISNUMBER(S658),
IF(H$2=ตัวเลือก!A$30,"ยังไม่บันทึกข้อมูล",S658*0.47),"ข้อมูลไม่ถูกต้อง")</f>
        <v>ข้อมูลไม่ถูกต้อง</v>
      </c>
      <c r="W658" s="149" t="str">
        <f t="shared" si="87"/>
        <v>ข้อมูลไม่ถูกต้อง</v>
      </c>
      <c r="X658" s="148" t="str">
        <f t="shared" si="88"/>
        <v>ข้อมูลไม่ถูกต้อง</v>
      </c>
      <c r="Y658" s="38"/>
      <c r="Z658" s="38"/>
      <c r="AA658" s="38"/>
    </row>
    <row r="659" spans="1:27" ht="24" customHeight="1" x14ac:dyDescent="0.45">
      <c r="A659" s="289">
        <v>654</v>
      </c>
      <c r="B659" s="289"/>
      <c r="C659" s="289"/>
      <c r="D659" s="289"/>
      <c r="E659" s="289"/>
      <c r="F659" s="293"/>
      <c r="G659" s="293"/>
      <c r="H659" s="291"/>
      <c r="I659" s="289"/>
      <c r="J659" s="292" t="str">
        <f t="shared" si="89"/>
        <v>รอข้อมูลคอลัมน์ H</v>
      </c>
      <c r="K659" s="291"/>
      <c r="L659" s="291"/>
      <c r="M659" s="291"/>
      <c r="N659" s="196" t="str" cm="1">
        <f t="array" ref="N659">IF(AND(K659:M659=""),"ยังไม่บันทึกข้อมูล",
IF(M659&lt;&gt;"",
IF(M659&gt;=1.3,M659,"เป็นไม้พุ่ม"),
IF(K659+L659&gt;=1.3,K659+L659,"เป็นไม้พุ่ม")))</f>
        <v>ยังไม่บันทึกข้อมูล</v>
      </c>
      <c r="O659" s="149" t="str">
        <f t="shared" si="82"/>
        <v>ข้อมูลไม่ถูกต้อง</v>
      </c>
      <c r="P659" s="149" t="str">
        <f t="shared" si="83"/>
        <v>ข้อมูลไม่ถูกต้อง</v>
      </c>
      <c r="Q659" s="149" t="str">
        <f t="shared" si="84"/>
        <v>ข้อมูลไม่ถูกต้อง</v>
      </c>
      <c r="R659" s="149" t="str">
        <f t="shared" si="85"/>
        <v>ข้อมูลไม่ถูกต้อง</v>
      </c>
      <c r="S659" s="149" t="str">
        <f>IF(ISNUMBER(R659),
IF(H$2=ตัวเลือก!A$30,"ยังไม่บันทึกข้อมูล",R659*0.27),"ข้อมูลไม่ถูกต้อง")</f>
        <v>ข้อมูลไม่ถูกต้อง</v>
      </c>
      <c r="T659" s="149" t="str">
        <f t="shared" si="86"/>
        <v>ข้อมูลไม่ถูกต้อง</v>
      </c>
      <c r="U659" s="149" t="str">
        <f>IF(ISNUMBER(R659),
IF(H$2=ตัวเลือก!A$30,"ยังไม่บันทึกข้อมูล",R659*0.47),"ข้อมูลไม่ถูกต้อง")</f>
        <v>ข้อมูลไม่ถูกต้อง</v>
      </c>
      <c r="V659" s="149" t="str">
        <f>IF(ISNUMBER(S659),
IF(H$2=ตัวเลือก!A$30,"ยังไม่บันทึกข้อมูล",S659*0.47),"ข้อมูลไม่ถูกต้อง")</f>
        <v>ข้อมูลไม่ถูกต้อง</v>
      </c>
      <c r="W659" s="149" t="str">
        <f t="shared" si="87"/>
        <v>ข้อมูลไม่ถูกต้อง</v>
      </c>
      <c r="X659" s="148" t="str">
        <f t="shared" si="88"/>
        <v>ข้อมูลไม่ถูกต้อง</v>
      </c>
      <c r="Y659" s="38"/>
      <c r="Z659" s="38"/>
      <c r="AA659" s="38"/>
    </row>
    <row r="660" spans="1:27" ht="24" customHeight="1" x14ac:dyDescent="0.45">
      <c r="A660" s="289">
        <v>655</v>
      </c>
      <c r="B660" s="289"/>
      <c r="C660" s="289"/>
      <c r="D660" s="289"/>
      <c r="E660" s="289"/>
      <c r="F660" s="293"/>
      <c r="G660" s="293"/>
      <c r="H660" s="291"/>
      <c r="I660" s="289"/>
      <c r="J660" s="292" t="str">
        <f t="shared" si="89"/>
        <v>รอข้อมูลคอลัมน์ H</v>
      </c>
      <c r="K660" s="291"/>
      <c r="L660" s="291"/>
      <c r="M660" s="291"/>
      <c r="N660" s="196" t="str" cm="1">
        <f t="array" ref="N660">IF(AND(K660:M660=""),"ยังไม่บันทึกข้อมูล",
IF(M660&lt;&gt;"",
IF(M660&gt;=1.3,M660,"เป็นไม้พุ่ม"),
IF(K660+L660&gt;=1.3,K660+L660,"เป็นไม้พุ่ม")))</f>
        <v>ยังไม่บันทึกข้อมูล</v>
      </c>
      <c r="O660" s="149" t="str">
        <f t="shared" si="82"/>
        <v>ข้อมูลไม่ถูกต้อง</v>
      </c>
      <c r="P660" s="149" t="str">
        <f t="shared" si="83"/>
        <v>ข้อมูลไม่ถูกต้อง</v>
      </c>
      <c r="Q660" s="149" t="str">
        <f t="shared" si="84"/>
        <v>ข้อมูลไม่ถูกต้อง</v>
      </c>
      <c r="R660" s="149" t="str">
        <f t="shared" si="85"/>
        <v>ข้อมูลไม่ถูกต้อง</v>
      </c>
      <c r="S660" s="149" t="str">
        <f>IF(ISNUMBER(R660),
IF(H$2=ตัวเลือก!A$30,"ยังไม่บันทึกข้อมูล",R660*0.27),"ข้อมูลไม่ถูกต้อง")</f>
        <v>ข้อมูลไม่ถูกต้อง</v>
      </c>
      <c r="T660" s="149" t="str">
        <f t="shared" si="86"/>
        <v>ข้อมูลไม่ถูกต้อง</v>
      </c>
      <c r="U660" s="149" t="str">
        <f>IF(ISNUMBER(R660),
IF(H$2=ตัวเลือก!A$30,"ยังไม่บันทึกข้อมูล",R660*0.47),"ข้อมูลไม่ถูกต้อง")</f>
        <v>ข้อมูลไม่ถูกต้อง</v>
      </c>
      <c r="V660" s="149" t="str">
        <f>IF(ISNUMBER(S660),
IF(H$2=ตัวเลือก!A$30,"ยังไม่บันทึกข้อมูล",S660*0.47),"ข้อมูลไม่ถูกต้อง")</f>
        <v>ข้อมูลไม่ถูกต้อง</v>
      </c>
      <c r="W660" s="149" t="str">
        <f t="shared" si="87"/>
        <v>ข้อมูลไม่ถูกต้อง</v>
      </c>
      <c r="X660" s="148" t="str">
        <f t="shared" si="88"/>
        <v>ข้อมูลไม่ถูกต้อง</v>
      </c>
      <c r="Y660" s="38"/>
      <c r="Z660" s="38"/>
      <c r="AA660" s="38"/>
    </row>
    <row r="661" spans="1:27" ht="24" customHeight="1" x14ac:dyDescent="0.45">
      <c r="A661" s="289">
        <v>656</v>
      </c>
      <c r="B661" s="289"/>
      <c r="C661" s="289"/>
      <c r="D661" s="289"/>
      <c r="E661" s="289"/>
      <c r="F661" s="293"/>
      <c r="G661" s="293"/>
      <c r="H661" s="291"/>
      <c r="I661" s="289"/>
      <c r="J661" s="292" t="str">
        <f t="shared" si="89"/>
        <v>รอข้อมูลคอลัมน์ H</v>
      </c>
      <c r="K661" s="291"/>
      <c r="L661" s="291"/>
      <c r="M661" s="291"/>
      <c r="N661" s="196" t="str" cm="1">
        <f t="array" ref="N661">IF(AND(K661:M661=""),"ยังไม่บันทึกข้อมูล",
IF(M661&lt;&gt;"",
IF(M661&gt;=1.3,M661,"เป็นไม้พุ่ม"),
IF(K661+L661&gt;=1.3,K661+L661,"เป็นไม้พุ่ม")))</f>
        <v>ยังไม่บันทึกข้อมูล</v>
      </c>
      <c r="O661" s="149" t="str">
        <f t="shared" si="82"/>
        <v>ข้อมูลไม่ถูกต้อง</v>
      </c>
      <c r="P661" s="149" t="str">
        <f t="shared" si="83"/>
        <v>ข้อมูลไม่ถูกต้อง</v>
      </c>
      <c r="Q661" s="149" t="str">
        <f t="shared" si="84"/>
        <v>ข้อมูลไม่ถูกต้อง</v>
      </c>
      <c r="R661" s="149" t="str">
        <f t="shared" si="85"/>
        <v>ข้อมูลไม่ถูกต้อง</v>
      </c>
      <c r="S661" s="149" t="str">
        <f>IF(ISNUMBER(R661),
IF(H$2=ตัวเลือก!A$30,"ยังไม่บันทึกข้อมูล",R661*0.27),"ข้อมูลไม่ถูกต้อง")</f>
        <v>ข้อมูลไม่ถูกต้อง</v>
      </c>
      <c r="T661" s="149" t="str">
        <f t="shared" si="86"/>
        <v>ข้อมูลไม่ถูกต้อง</v>
      </c>
      <c r="U661" s="149" t="str">
        <f>IF(ISNUMBER(R661),
IF(H$2=ตัวเลือก!A$30,"ยังไม่บันทึกข้อมูล",R661*0.47),"ข้อมูลไม่ถูกต้อง")</f>
        <v>ข้อมูลไม่ถูกต้อง</v>
      </c>
      <c r="V661" s="149" t="str">
        <f>IF(ISNUMBER(S661),
IF(H$2=ตัวเลือก!A$30,"ยังไม่บันทึกข้อมูล",S661*0.47),"ข้อมูลไม่ถูกต้อง")</f>
        <v>ข้อมูลไม่ถูกต้อง</v>
      </c>
      <c r="W661" s="149" t="str">
        <f t="shared" si="87"/>
        <v>ข้อมูลไม่ถูกต้อง</v>
      </c>
      <c r="X661" s="148" t="str">
        <f t="shared" si="88"/>
        <v>ข้อมูลไม่ถูกต้อง</v>
      </c>
      <c r="Y661" s="38"/>
      <c r="Z661" s="38"/>
      <c r="AA661" s="38"/>
    </row>
    <row r="662" spans="1:27" ht="24" customHeight="1" x14ac:dyDescent="0.45">
      <c r="A662" s="289">
        <v>657</v>
      </c>
      <c r="B662" s="289"/>
      <c r="C662" s="289"/>
      <c r="D662" s="289"/>
      <c r="E662" s="289"/>
      <c r="F662" s="293"/>
      <c r="G662" s="293"/>
      <c r="H662" s="291"/>
      <c r="I662" s="289"/>
      <c r="J662" s="292" t="str">
        <f t="shared" si="89"/>
        <v>รอข้อมูลคอลัมน์ H</v>
      </c>
      <c r="K662" s="291"/>
      <c r="L662" s="291"/>
      <c r="M662" s="291"/>
      <c r="N662" s="196" t="str" cm="1">
        <f t="array" ref="N662">IF(AND(K662:M662=""),"ยังไม่บันทึกข้อมูล",
IF(M662&lt;&gt;"",
IF(M662&gt;=1.3,M662,"เป็นไม้พุ่ม"),
IF(K662+L662&gt;=1.3,K662+L662,"เป็นไม้พุ่ม")))</f>
        <v>ยังไม่บันทึกข้อมูล</v>
      </c>
      <c r="O662" s="149" t="str">
        <f t="shared" si="82"/>
        <v>ข้อมูลไม่ถูกต้อง</v>
      </c>
      <c r="P662" s="149" t="str">
        <f t="shared" si="83"/>
        <v>ข้อมูลไม่ถูกต้อง</v>
      </c>
      <c r="Q662" s="149" t="str">
        <f t="shared" si="84"/>
        <v>ข้อมูลไม่ถูกต้อง</v>
      </c>
      <c r="R662" s="149" t="str">
        <f t="shared" si="85"/>
        <v>ข้อมูลไม่ถูกต้อง</v>
      </c>
      <c r="S662" s="149" t="str">
        <f>IF(ISNUMBER(R662),
IF(H$2=ตัวเลือก!A$30,"ยังไม่บันทึกข้อมูล",R662*0.27),"ข้อมูลไม่ถูกต้อง")</f>
        <v>ข้อมูลไม่ถูกต้อง</v>
      </c>
      <c r="T662" s="149" t="str">
        <f t="shared" si="86"/>
        <v>ข้อมูลไม่ถูกต้อง</v>
      </c>
      <c r="U662" s="149" t="str">
        <f>IF(ISNUMBER(R662),
IF(H$2=ตัวเลือก!A$30,"ยังไม่บันทึกข้อมูล",R662*0.47),"ข้อมูลไม่ถูกต้อง")</f>
        <v>ข้อมูลไม่ถูกต้อง</v>
      </c>
      <c r="V662" s="149" t="str">
        <f>IF(ISNUMBER(S662),
IF(H$2=ตัวเลือก!A$30,"ยังไม่บันทึกข้อมูล",S662*0.47),"ข้อมูลไม่ถูกต้อง")</f>
        <v>ข้อมูลไม่ถูกต้อง</v>
      </c>
      <c r="W662" s="149" t="str">
        <f t="shared" si="87"/>
        <v>ข้อมูลไม่ถูกต้อง</v>
      </c>
      <c r="X662" s="148" t="str">
        <f t="shared" si="88"/>
        <v>ข้อมูลไม่ถูกต้อง</v>
      </c>
      <c r="Y662" s="38"/>
      <c r="Z662" s="38"/>
      <c r="AA662" s="38"/>
    </row>
    <row r="663" spans="1:27" ht="24" customHeight="1" x14ac:dyDescent="0.45">
      <c r="A663" s="289">
        <v>658</v>
      </c>
      <c r="B663" s="289"/>
      <c r="C663" s="289"/>
      <c r="D663" s="289"/>
      <c r="E663" s="289"/>
      <c r="F663" s="293"/>
      <c r="G663" s="293"/>
      <c r="H663" s="291"/>
      <c r="I663" s="289"/>
      <c r="J663" s="292" t="str">
        <f t="shared" si="89"/>
        <v>รอข้อมูลคอลัมน์ H</v>
      </c>
      <c r="K663" s="291"/>
      <c r="L663" s="291"/>
      <c r="M663" s="291"/>
      <c r="N663" s="196" t="str" cm="1">
        <f t="array" ref="N663">IF(AND(K663:M663=""),"ยังไม่บันทึกข้อมูล",
IF(M663&lt;&gt;"",
IF(M663&gt;=1.3,M663,"เป็นไม้พุ่ม"),
IF(K663+L663&gt;=1.3,K663+L663,"เป็นไม้พุ่ม")))</f>
        <v>ยังไม่บันทึกข้อมูล</v>
      </c>
      <c r="O663" s="149" t="str">
        <f t="shared" si="82"/>
        <v>ข้อมูลไม่ถูกต้อง</v>
      </c>
      <c r="P663" s="149" t="str">
        <f t="shared" si="83"/>
        <v>ข้อมูลไม่ถูกต้อง</v>
      </c>
      <c r="Q663" s="149" t="str">
        <f t="shared" si="84"/>
        <v>ข้อมูลไม่ถูกต้อง</v>
      </c>
      <c r="R663" s="149" t="str">
        <f t="shared" si="85"/>
        <v>ข้อมูลไม่ถูกต้อง</v>
      </c>
      <c r="S663" s="149" t="str">
        <f>IF(ISNUMBER(R663),
IF(H$2=ตัวเลือก!A$30,"ยังไม่บันทึกข้อมูล",R663*0.27),"ข้อมูลไม่ถูกต้อง")</f>
        <v>ข้อมูลไม่ถูกต้อง</v>
      </c>
      <c r="T663" s="149" t="str">
        <f t="shared" si="86"/>
        <v>ข้อมูลไม่ถูกต้อง</v>
      </c>
      <c r="U663" s="149" t="str">
        <f>IF(ISNUMBER(R663),
IF(H$2=ตัวเลือก!A$30,"ยังไม่บันทึกข้อมูล",R663*0.47),"ข้อมูลไม่ถูกต้อง")</f>
        <v>ข้อมูลไม่ถูกต้อง</v>
      </c>
      <c r="V663" s="149" t="str">
        <f>IF(ISNUMBER(S663),
IF(H$2=ตัวเลือก!A$30,"ยังไม่บันทึกข้อมูล",S663*0.47),"ข้อมูลไม่ถูกต้อง")</f>
        <v>ข้อมูลไม่ถูกต้อง</v>
      </c>
      <c r="W663" s="149" t="str">
        <f t="shared" si="87"/>
        <v>ข้อมูลไม่ถูกต้อง</v>
      </c>
      <c r="X663" s="148" t="str">
        <f t="shared" si="88"/>
        <v>ข้อมูลไม่ถูกต้อง</v>
      </c>
      <c r="Y663" s="38"/>
      <c r="Z663" s="38"/>
      <c r="AA663" s="38"/>
    </row>
    <row r="664" spans="1:27" ht="24" customHeight="1" x14ac:dyDescent="0.45">
      <c r="A664" s="289">
        <v>659</v>
      </c>
      <c r="B664" s="289"/>
      <c r="C664" s="289"/>
      <c r="D664" s="289"/>
      <c r="E664" s="289"/>
      <c r="F664" s="293"/>
      <c r="G664" s="293"/>
      <c r="H664" s="291"/>
      <c r="I664" s="289"/>
      <c r="J664" s="292" t="str">
        <f t="shared" si="89"/>
        <v>รอข้อมูลคอลัมน์ H</v>
      </c>
      <c r="K664" s="291"/>
      <c r="L664" s="291"/>
      <c r="M664" s="291"/>
      <c r="N664" s="196" t="str" cm="1">
        <f t="array" ref="N664">IF(AND(K664:M664=""),"ยังไม่บันทึกข้อมูล",
IF(M664&lt;&gt;"",
IF(M664&gt;=1.3,M664,"เป็นไม้พุ่ม"),
IF(K664+L664&gt;=1.3,K664+L664,"เป็นไม้พุ่ม")))</f>
        <v>ยังไม่บันทึกข้อมูล</v>
      </c>
      <c r="O664" s="149" t="str">
        <f t="shared" si="82"/>
        <v>ข้อมูลไม่ถูกต้อง</v>
      </c>
      <c r="P664" s="149" t="str">
        <f t="shared" si="83"/>
        <v>ข้อมูลไม่ถูกต้อง</v>
      </c>
      <c r="Q664" s="149" t="str">
        <f t="shared" si="84"/>
        <v>ข้อมูลไม่ถูกต้อง</v>
      </c>
      <c r="R664" s="149" t="str">
        <f t="shared" si="85"/>
        <v>ข้อมูลไม่ถูกต้อง</v>
      </c>
      <c r="S664" s="149" t="str">
        <f>IF(ISNUMBER(R664),
IF(H$2=ตัวเลือก!A$30,"ยังไม่บันทึกข้อมูล",R664*0.27),"ข้อมูลไม่ถูกต้อง")</f>
        <v>ข้อมูลไม่ถูกต้อง</v>
      </c>
      <c r="T664" s="149" t="str">
        <f t="shared" si="86"/>
        <v>ข้อมูลไม่ถูกต้อง</v>
      </c>
      <c r="U664" s="149" t="str">
        <f>IF(ISNUMBER(R664),
IF(H$2=ตัวเลือก!A$30,"ยังไม่บันทึกข้อมูล",R664*0.47),"ข้อมูลไม่ถูกต้อง")</f>
        <v>ข้อมูลไม่ถูกต้อง</v>
      </c>
      <c r="V664" s="149" t="str">
        <f>IF(ISNUMBER(S664),
IF(H$2=ตัวเลือก!A$30,"ยังไม่บันทึกข้อมูล",S664*0.47),"ข้อมูลไม่ถูกต้อง")</f>
        <v>ข้อมูลไม่ถูกต้อง</v>
      </c>
      <c r="W664" s="149" t="str">
        <f t="shared" si="87"/>
        <v>ข้อมูลไม่ถูกต้อง</v>
      </c>
      <c r="X664" s="148" t="str">
        <f t="shared" si="88"/>
        <v>ข้อมูลไม่ถูกต้อง</v>
      </c>
      <c r="Y664" s="38"/>
      <c r="Z664" s="38"/>
      <c r="AA664" s="38"/>
    </row>
    <row r="665" spans="1:27" ht="24" customHeight="1" x14ac:dyDescent="0.45">
      <c r="A665" s="289">
        <v>660</v>
      </c>
      <c r="B665" s="289"/>
      <c r="C665" s="289"/>
      <c r="D665" s="289"/>
      <c r="E665" s="289"/>
      <c r="F665" s="293"/>
      <c r="G665" s="293"/>
      <c r="H665" s="291"/>
      <c r="I665" s="289"/>
      <c r="J665" s="292" t="str">
        <f t="shared" si="89"/>
        <v>รอข้อมูลคอลัมน์ H</v>
      </c>
      <c r="K665" s="291"/>
      <c r="L665" s="291"/>
      <c r="M665" s="291"/>
      <c r="N665" s="196" t="str" cm="1">
        <f t="array" ref="N665">IF(AND(K665:M665=""),"ยังไม่บันทึกข้อมูล",
IF(M665&lt;&gt;"",
IF(M665&gt;=1.3,M665,"เป็นไม้พุ่ม"),
IF(K665+L665&gt;=1.3,K665+L665,"เป็นไม้พุ่ม")))</f>
        <v>ยังไม่บันทึกข้อมูล</v>
      </c>
      <c r="O665" s="149" t="str">
        <f t="shared" si="82"/>
        <v>ข้อมูลไม่ถูกต้อง</v>
      </c>
      <c r="P665" s="149" t="str">
        <f t="shared" si="83"/>
        <v>ข้อมูลไม่ถูกต้อง</v>
      </c>
      <c r="Q665" s="149" t="str">
        <f t="shared" si="84"/>
        <v>ข้อมูลไม่ถูกต้อง</v>
      </c>
      <c r="R665" s="149" t="str">
        <f t="shared" si="85"/>
        <v>ข้อมูลไม่ถูกต้อง</v>
      </c>
      <c r="S665" s="149" t="str">
        <f>IF(ISNUMBER(R665),
IF(H$2=ตัวเลือก!A$30,"ยังไม่บันทึกข้อมูล",R665*0.27),"ข้อมูลไม่ถูกต้อง")</f>
        <v>ข้อมูลไม่ถูกต้อง</v>
      </c>
      <c r="T665" s="149" t="str">
        <f t="shared" si="86"/>
        <v>ข้อมูลไม่ถูกต้อง</v>
      </c>
      <c r="U665" s="149" t="str">
        <f>IF(ISNUMBER(R665),
IF(H$2=ตัวเลือก!A$30,"ยังไม่บันทึกข้อมูล",R665*0.47),"ข้อมูลไม่ถูกต้อง")</f>
        <v>ข้อมูลไม่ถูกต้อง</v>
      </c>
      <c r="V665" s="149" t="str">
        <f>IF(ISNUMBER(S665),
IF(H$2=ตัวเลือก!A$30,"ยังไม่บันทึกข้อมูล",S665*0.47),"ข้อมูลไม่ถูกต้อง")</f>
        <v>ข้อมูลไม่ถูกต้อง</v>
      </c>
      <c r="W665" s="149" t="str">
        <f t="shared" si="87"/>
        <v>ข้อมูลไม่ถูกต้อง</v>
      </c>
      <c r="X665" s="148" t="str">
        <f t="shared" si="88"/>
        <v>ข้อมูลไม่ถูกต้อง</v>
      </c>
      <c r="Y665" s="38"/>
      <c r="Z665" s="38"/>
      <c r="AA665" s="38"/>
    </row>
    <row r="666" spans="1:27" ht="24" customHeight="1" x14ac:dyDescent="0.45">
      <c r="A666" s="289">
        <v>661</v>
      </c>
      <c r="B666" s="289"/>
      <c r="C666" s="289"/>
      <c r="D666" s="289"/>
      <c r="E666" s="289"/>
      <c r="F666" s="293"/>
      <c r="G666" s="293"/>
      <c r="H666" s="291"/>
      <c r="I666" s="289"/>
      <c r="J666" s="292" t="str">
        <f t="shared" si="89"/>
        <v>รอข้อมูลคอลัมน์ H</v>
      </c>
      <c r="K666" s="291"/>
      <c r="L666" s="291"/>
      <c r="M666" s="291"/>
      <c r="N666" s="196" t="str" cm="1">
        <f t="array" ref="N666">IF(AND(K666:M666=""),"ยังไม่บันทึกข้อมูล",
IF(M666&lt;&gt;"",
IF(M666&gt;=1.3,M666,"เป็นไม้พุ่ม"),
IF(K666+L666&gt;=1.3,K666+L666,"เป็นไม้พุ่ม")))</f>
        <v>ยังไม่บันทึกข้อมูล</v>
      </c>
      <c r="O666" s="149" t="str">
        <f t="shared" si="82"/>
        <v>ข้อมูลไม่ถูกต้อง</v>
      </c>
      <c r="P666" s="149" t="str">
        <f t="shared" si="83"/>
        <v>ข้อมูลไม่ถูกต้อง</v>
      </c>
      <c r="Q666" s="149" t="str">
        <f t="shared" si="84"/>
        <v>ข้อมูลไม่ถูกต้อง</v>
      </c>
      <c r="R666" s="149" t="str">
        <f t="shared" si="85"/>
        <v>ข้อมูลไม่ถูกต้อง</v>
      </c>
      <c r="S666" s="149" t="str">
        <f>IF(ISNUMBER(R666),
IF(H$2=ตัวเลือก!A$30,"ยังไม่บันทึกข้อมูล",R666*0.27),"ข้อมูลไม่ถูกต้อง")</f>
        <v>ข้อมูลไม่ถูกต้อง</v>
      </c>
      <c r="T666" s="149" t="str">
        <f t="shared" si="86"/>
        <v>ข้อมูลไม่ถูกต้อง</v>
      </c>
      <c r="U666" s="149" t="str">
        <f>IF(ISNUMBER(R666),
IF(H$2=ตัวเลือก!A$30,"ยังไม่บันทึกข้อมูล",R666*0.47),"ข้อมูลไม่ถูกต้อง")</f>
        <v>ข้อมูลไม่ถูกต้อง</v>
      </c>
      <c r="V666" s="149" t="str">
        <f>IF(ISNUMBER(S666),
IF(H$2=ตัวเลือก!A$30,"ยังไม่บันทึกข้อมูล",S666*0.47),"ข้อมูลไม่ถูกต้อง")</f>
        <v>ข้อมูลไม่ถูกต้อง</v>
      </c>
      <c r="W666" s="149" t="str">
        <f t="shared" si="87"/>
        <v>ข้อมูลไม่ถูกต้อง</v>
      </c>
      <c r="X666" s="148" t="str">
        <f t="shared" si="88"/>
        <v>ข้อมูลไม่ถูกต้อง</v>
      </c>
      <c r="Y666" s="38"/>
      <c r="Z666" s="38"/>
      <c r="AA666" s="38"/>
    </row>
    <row r="667" spans="1:27" ht="24" customHeight="1" x14ac:dyDescent="0.45">
      <c r="A667" s="289">
        <v>662</v>
      </c>
      <c r="B667" s="289"/>
      <c r="C667" s="289"/>
      <c r="D667" s="289"/>
      <c r="E667" s="289"/>
      <c r="F667" s="293"/>
      <c r="G667" s="293"/>
      <c r="H667" s="291"/>
      <c r="I667" s="289"/>
      <c r="J667" s="292" t="str">
        <f t="shared" si="89"/>
        <v>รอข้อมูลคอลัมน์ H</v>
      </c>
      <c r="K667" s="291"/>
      <c r="L667" s="291"/>
      <c r="M667" s="291"/>
      <c r="N667" s="196" t="str" cm="1">
        <f t="array" ref="N667">IF(AND(K667:M667=""),"ยังไม่บันทึกข้อมูล",
IF(M667&lt;&gt;"",
IF(M667&gt;=1.3,M667,"เป็นไม้พุ่ม"),
IF(K667+L667&gt;=1.3,K667+L667,"เป็นไม้พุ่ม")))</f>
        <v>ยังไม่บันทึกข้อมูล</v>
      </c>
      <c r="O667" s="149" t="str">
        <f t="shared" si="82"/>
        <v>ข้อมูลไม่ถูกต้อง</v>
      </c>
      <c r="P667" s="149" t="str">
        <f t="shared" si="83"/>
        <v>ข้อมูลไม่ถูกต้อง</v>
      </c>
      <c r="Q667" s="149" t="str">
        <f t="shared" si="84"/>
        <v>ข้อมูลไม่ถูกต้อง</v>
      </c>
      <c r="R667" s="149" t="str">
        <f t="shared" si="85"/>
        <v>ข้อมูลไม่ถูกต้อง</v>
      </c>
      <c r="S667" s="149" t="str">
        <f>IF(ISNUMBER(R667),
IF(H$2=ตัวเลือก!A$30,"ยังไม่บันทึกข้อมูล",R667*0.27),"ข้อมูลไม่ถูกต้อง")</f>
        <v>ข้อมูลไม่ถูกต้อง</v>
      </c>
      <c r="T667" s="149" t="str">
        <f t="shared" si="86"/>
        <v>ข้อมูลไม่ถูกต้อง</v>
      </c>
      <c r="U667" s="149" t="str">
        <f>IF(ISNUMBER(R667),
IF(H$2=ตัวเลือก!A$30,"ยังไม่บันทึกข้อมูล",R667*0.47),"ข้อมูลไม่ถูกต้อง")</f>
        <v>ข้อมูลไม่ถูกต้อง</v>
      </c>
      <c r="V667" s="149" t="str">
        <f>IF(ISNUMBER(S667),
IF(H$2=ตัวเลือก!A$30,"ยังไม่บันทึกข้อมูล",S667*0.47),"ข้อมูลไม่ถูกต้อง")</f>
        <v>ข้อมูลไม่ถูกต้อง</v>
      </c>
      <c r="W667" s="149" t="str">
        <f t="shared" si="87"/>
        <v>ข้อมูลไม่ถูกต้อง</v>
      </c>
      <c r="X667" s="148" t="str">
        <f t="shared" si="88"/>
        <v>ข้อมูลไม่ถูกต้อง</v>
      </c>
      <c r="Y667" s="38"/>
      <c r="Z667" s="38"/>
      <c r="AA667" s="38"/>
    </row>
    <row r="668" spans="1:27" ht="24" customHeight="1" x14ac:dyDescent="0.45">
      <c r="A668" s="289">
        <v>663</v>
      </c>
      <c r="B668" s="289"/>
      <c r="C668" s="289"/>
      <c r="D668" s="289"/>
      <c r="E668" s="289"/>
      <c r="F668" s="293"/>
      <c r="G668" s="293"/>
      <c r="H668" s="291"/>
      <c r="I668" s="289"/>
      <c r="J668" s="292" t="str">
        <f t="shared" si="89"/>
        <v>รอข้อมูลคอลัมน์ H</v>
      </c>
      <c r="K668" s="291"/>
      <c r="L668" s="291"/>
      <c r="M668" s="291"/>
      <c r="N668" s="196" t="str" cm="1">
        <f t="array" ref="N668">IF(AND(K668:M668=""),"ยังไม่บันทึกข้อมูล",
IF(M668&lt;&gt;"",
IF(M668&gt;=1.3,M668,"เป็นไม้พุ่ม"),
IF(K668+L668&gt;=1.3,K668+L668,"เป็นไม้พุ่ม")))</f>
        <v>ยังไม่บันทึกข้อมูล</v>
      </c>
      <c r="O668" s="149" t="str">
        <f t="shared" si="82"/>
        <v>ข้อมูลไม่ถูกต้อง</v>
      </c>
      <c r="P668" s="149" t="str">
        <f t="shared" si="83"/>
        <v>ข้อมูลไม่ถูกต้อง</v>
      </c>
      <c r="Q668" s="149" t="str">
        <f t="shared" si="84"/>
        <v>ข้อมูลไม่ถูกต้อง</v>
      </c>
      <c r="R668" s="149" t="str">
        <f t="shared" si="85"/>
        <v>ข้อมูลไม่ถูกต้อง</v>
      </c>
      <c r="S668" s="149" t="str">
        <f>IF(ISNUMBER(R668),
IF(H$2=ตัวเลือก!A$30,"ยังไม่บันทึกข้อมูล",R668*0.27),"ข้อมูลไม่ถูกต้อง")</f>
        <v>ข้อมูลไม่ถูกต้อง</v>
      </c>
      <c r="T668" s="149" t="str">
        <f t="shared" si="86"/>
        <v>ข้อมูลไม่ถูกต้อง</v>
      </c>
      <c r="U668" s="149" t="str">
        <f>IF(ISNUMBER(R668),
IF(H$2=ตัวเลือก!A$30,"ยังไม่บันทึกข้อมูล",R668*0.47),"ข้อมูลไม่ถูกต้อง")</f>
        <v>ข้อมูลไม่ถูกต้อง</v>
      </c>
      <c r="V668" s="149" t="str">
        <f>IF(ISNUMBER(S668),
IF(H$2=ตัวเลือก!A$30,"ยังไม่บันทึกข้อมูล",S668*0.47),"ข้อมูลไม่ถูกต้อง")</f>
        <v>ข้อมูลไม่ถูกต้อง</v>
      </c>
      <c r="W668" s="149" t="str">
        <f t="shared" si="87"/>
        <v>ข้อมูลไม่ถูกต้อง</v>
      </c>
      <c r="X668" s="148" t="str">
        <f t="shared" si="88"/>
        <v>ข้อมูลไม่ถูกต้อง</v>
      </c>
      <c r="Y668" s="38"/>
      <c r="Z668" s="38"/>
      <c r="AA668" s="38"/>
    </row>
    <row r="669" spans="1:27" ht="24" customHeight="1" x14ac:dyDescent="0.45">
      <c r="A669" s="289">
        <v>664</v>
      </c>
      <c r="B669" s="289"/>
      <c r="C669" s="289"/>
      <c r="D669" s="289"/>
      <c r="E669" s="289"/>
      <c r="F669" s="293"/>
      <c r="G669" s="293"/>
      <c r="H669" s="291"/>
      <c r="I669" s="289"/>
      <c r="J669" s="292" t="str">
        <f t="shared" si="89"/>
        <v>รอข้อมูลคอลัมน์ H</v>
      </c>
      <c r="K669" s="291"/>
      <c r="L669" s="291"/>
      <c r="M669" s="291"/>
      <c r="N669" s="196" t="str" cm="1">
        <f t="array" ref="N669">IF(AND(K669:M669=""),"ยังไม่บันทึกข้อมูล",
IF(M669&lt;&gt;"",
IF(M669&gt;=1.3,M669,"เป็นไม้พุ่ม"),
IF(K669+L669&gt;=1.3,K669+L669,"เป็นไม้พุ่ม")))</f>
        <v>ยังไม่บันทึกข้อมูล</v>
      </c>
      <c r="O669" s="149" t="str">
        <f t="shared" si="82"/>
        <v>ข้อมูลไม่ถูกต้อง</v>
      </c>
      <c r="P669" s="149" t="str">
        <f t="shared" si="83"/>
        <v>ข้อมูลไม่ถูกต้อง</v>
      </c>
      <c r="Q669" s="149" t="str">
        <f t="shared" si="84"/>
        <v>ข้อมูลไม่ถูกต้อง</v>
      </c>
      <c r="R669" s="149" t="str">
        <f t="shared" si="85"/>
        <v>ข้อมูลไม่ถูกต้อง</v>
      </c>
      <c r="S669" s="149" t="str">
        <f>IF(ISNUMBER(R669),
IF(H$2=ตัวเลือก!A$30,"ยังไม่บันทึกข้อมูล",R669*0.27),"ข้อมูลไม่ถูกต้อง")</f>
        <v>ข้อมูลไม่ถูกต้อง</v>
      </c>
      <c r="T669" s="149" t="str">
        <f t="shared" si="86"/>
        <v>ข้อมูลไม่ถูกต้อง</v>
      </c>
      <c r="U669" s="149" t="str">
        <f>IF(ISNUMBER(R669),
IF(H$2=ตัวเลือก!A$30,"ยังไม่บันทึกข้อมูล",R669*0.47),"ข้อมูลไม่ถูกต้อง")</f>
        <v>ข้อมูลไม่ถูกต้อง</v>
      </c>
      <c r="V669" s="149" t="str">
        <f>IF(ISNUMBER(S669),
IF(H$2=ตัวเลือก!A$30,"ยังไม่บันทึกข้อมูล",S669*0.47),"ข้อมูลไม่ถูกต้อง")</f>
        <v>ข้อมูลไม่ถูกต้อง</v>
      </c>
      <c r="W669" s="149" t="str">
        <f t="shared" si="87"/>
        <v>ข้อมูลไม่ถูกต้อง</v>
      </c>
      <c r="X669" s="148" t="str">
        <f t="shared" si="88"/>
        <v>ข้อมูลไม่ถูกต้อง</v>
      </c>
      <c r="Y669" s="38"/>
      <c r="Z669" s="38"/>
      <c r="AA669" s="38"/>
    </row>
    <row r="670" spans="1:27" ht="24" customHeight="1" x14ac:dyDescent="0.45">
      <c r="A670" s="289">
        <v>665</v>
      </c>
      <c r="B670" s="289"/>
      <c r="C670" s="289"/>
      <c r="D670" s="289"/>
      <c r="E670" s="289"/>
      <c r="F670" s="293"/>
      <c r="G670" s="293"/>
      <c r="H670" s="291"/>
      <c r="I670" s="289"/>
      <c r="J670" s="292" t="str">
        <f t="shared" si="89"/>
        <v>รอข้อมูลคอลัมน์ H</v>
      </c>
      <c r="K670" s="291"/>
      <c r="L670" s="291"/>
      <c r="M670" s="291"/>
      <c r="N670" s="196" t="str" cm="1">
        <f t="array" ref="N670">IF(AND(K670:M670=""),"ยังไม่บันทึกข้อมูล",
IF(M670&lt;&gt;"",
IF(M670&gt;=1.3,M670,"เป็นไม้พุ่ม"),
IF(K670+L670&gt;=1.3,K670+L670,"เป็นไม้พุ่ม")))</f>
        <v>ยังไม่บันทึกข้อมูล</v>
      </c>
      <c r="O670" s="149" t="str">
        <f t="shared" si="82"/>
        <v>ข้อมูลไม่ถูกต้อง</v>
      </c>
      <c r="P670" s="149" t="str">
        <f t="shared" si="83"/>
        <v>ข้อมูลไม่ถูกต้อง</v>
      </c>
      <c r="Q670" s="149" t="str">
        <f t="shared" si="84"/>
        <v>ข้อมูลไม่ถูกต้อง</v>
      </c>
      <c r="R670" s="149" t="str">
        <f t="shared" si="85"/>
        <v>ข้อมูลไม่ถูกต้อง</v>
      </c>
      <c r="S670" s="149" t="str">
        <f>IF(ISNUMBER(R670),
IF(H$2=ตัวเลือก!A$30,"ยังไม่บันทึกข้อมูล",R670*0.27),"ข้อมูลไม่ถูกต้อง")</f>
        <v>ข้อมูลไม่ถูกต้อง</v>
      </c>
      <c r="T670" s="149" t="str">
        <f t="shared" si="86"/>
        <v>ข้อมูลไม่ถูกต้อง</v>
      </c>
      <c r="U670" s="149" t="str">
        <f>IF(ISNUMBER(R670),
IF(H$2=ตัวเลือก!A$30,"ยังไม่บันทึกข้อมูล",R670*0.47),"ข้อมูลไม่ถูกต้อง")</f>
        <v>ข้อมูลไม่ถูกต้อง</v>
      </c>
      <c r="V670" s="149" t="str">
        <f>IF(ISNUMBER(S670),
IF(H$2=ตัวเลือก!A$30,"ยังไม่บันทึกข้อมูล",S670*0.47),"ข้อมูลไม่ถูกต้อง")</f>
        <v>ข้อมูลไม่ถูกต้อง</v>
      </c>
      <c r="W670" s="149" t="str">
        <f t="shared" si="87"/>
        <v>ข้อมูลไม่ถูกต้อง</v>
      </c>
      <c r="X670" s="148" t="str">
        <f t="shared" si="88"/>
        <v>ข้อมูลไม่ถูกต้อง</v>
      </c>
      <c r="Y670" s="38"/>
      <c r="Z670" s="38"/>
      <c r="AA670" s="38"/>
    </row>
    <row r="671" spans="1:27" ht="24" customHeight="1" x14ac:dyDescent="0.45">
      <c r="A671" s="289">
        <v>666</v>
      </c>
      <c r="B671" s="289"/>
      <c r="C671" s="289"/>
      <c r="D671" s="289"/>
      <c r="E671" s="289"/>
      <c r="F671" s="293"/>
      <c r="G671" s="293"/>
      <c r="H671" s="291"/>
      <c r="I671" s="289"/>
      <c r="J671" s="292" t="str">
        <f t="shared" si="89"/>
        <v>รอข้อมูลคอลัมน์ H</v>
      </c>
      <c r="K671" s="291"/>
      <c r="L671" s="291"/>
      <c r="M671" s="291"/>
      <c r="N671" s="196" t="str" cm="1">
        <f t="array" ref="N671">IF(AND(K671:M671=""),"ยังไม่บันทึกข้อมูล",
IF(M671&lt;&gt;"",
IF(M671&gt;=1.3,M671,"เป็นไม้พุ่ม"),
IF(K671+L671&gt;=1.3,K671+L671,"เป็นไม้พุ่ม")))</f>
        <v>ยังไม่บันทึกข้อมูล</v>
      </c>
      <c r="O671" s="149" t="str">
        <f t="shared" si="82"/>
        <v>ข้อมูลไม่ถูกต้อง</v>
      </c>
      <c r="P671" s="149" t="str">
        <f t="shared" si="83"/>
        <v>ข้อมูลไม่ถูกต้อง</v>
      </c>
      <c r="Q671" s="149" t="str">
        <f t="shared" si="84"/>
        <v>ข้อมูลไม่ถูกต้อง</v>
      </c>
      <c r="R671" s="149" t="str">
        <f t="shared" si="85"/>
        <v>ข้อมูลไม่ถูกต้อง</v>
      </c>
      <c r="S671" s="149" t="str">
        <f>IF(ISNUMBER(R671),
IF(H$2=ตัวเลือก!A$30,"ยังไม่บันทึกข้อมูล",R671*0.27),"ข้อมูลไม่ถูกต้อง")</f>
        <v>ข้อมูลไม่ถูกต้อง</v>
      </c>
      <c r="T671" s="149" t="str">
        <f t="shared" si="86"/>
        <v>ข้อมูลไม่ถูกต้อง</v>
      </c>
      <c r="U671" s="149" t="str">
        <f>IF(ISNUMBER(R671),
IF(H$2=ตัวเลือก!A$30,"ยังไม่บันทึกข้อมูล",R671*0.47),"ข้อมูลไม่ถูกต้อง")</f>
        <v>ข้อมูลไม่ถูกต้อง</v>
      </c>
      <c r="V671" s="149" t="str">
        <f>IF(ISNUMBER(S671),
IF(H$2=ตัวเลือก!A$30,"ยังไม่บันทึกข้อมูล",S671*0.47),"ข้อมูลไม่ถูกต้อง")</f>
        <v>ข้อมูลไม่ถูกต้อง</v>
      </c>
      <c r="W671" s="149" t="str">
        <f t="shared" si="87"/>
        <v>ข้อมูลไม่ถูกต้อง</v>
      </c>
      <c r="X671" s="148" t="str">
        <f t="shared" si="88"/>
        <v>ข้อมูลไม่ถูกต้อง</v>
      </c>
      <c r="Y671" s="38"/>
      <c r="Z671" s="38"/>
      <c r="AA671" s="38"/>
    </row>
    <row r="672" spans="1:27" ht="24" customHeight="1" x14ac:dyDescent="0.45">
      <c r="A672" s="289">
        <v>667</v>
      </c>
      <c r="B672" s="289"/>
      <c r="C672" s="289"/>
      <c r="D672" s="289"/>
      <c r="E672" s="289"/>
      <c r="F672" s="293"/>
      <c r="G672" s="293"/>
      <c r="H672" s="291"/>
      <c r="I672" s="289"/>
      <c r="J672" s="292" t="str">
        <f t="shared" si="89"/>
        <v>รอข้อมูลคอลัมน์ H</v>
      </c>
      <c r="K672" s="291"/>
      <c r="L672" s="291"/>
      <c r="M672" s="291"/>
      <c r="N672" s="196" t="str" cm="1">
        <f t="array" ref="N672">IF(AND(K672:M672=""),"ยังไม่บันทึกข้อมูล",
IF(M672&lt;&gt;"",
IF(M672&gt;=1.3,M672,"เป็นไม้พุ่ม"),
IF(K672+L672&gt;=1.3,K672+L672,"เป็นไม้พุ่ม")))</f>
        <v>ยังไม่บันทึกข้อมูล</v>
      </c>
      <c r="O672" s="149" t="str">
        <f t="shared" si="82"/>
        <v>ข้อมูลไม่ถูกต้อง</v>
      </c>
      <c r="P672" s="149" t="str">
        <f t="shared" si="83"/>
        <v>ข้อมูลไม่ถูกต้อง</v>
      </c>
      <c r="Q672" s="149" t="str">
        <f t="shared" si="84"/>
        <v>ข้อมูลไม่ถูกต้อง</v>
      </c>
      <c r="R672" s="149" t="str">
        <f t="shared" si="85"/>
        <v>ข้อมูลไม่ถูกต้อง</v>
      </c>
      <c r="S672" s="149" t="str">
        <f>IF(ISNUMBER(R672),
IF(H$2=ตัวเลือก!A$30,"ยังไม่บันทึกข้อมูล",R672*0.27),"ข้อมูลไม่ถูกต้อง")</f>
        <v>ข้อมูลไม่ถูกต้อง</v>
      </c>
      <c r="T672" s="149" t="str">
        <f t="shared" si="86"/>
        <v>ข้อมูลไม่ถูกต้อง</v>
      </c>
      <c r="U672" s="149" t="str">
        <f>IF(ISNUMBER(R672),
IF(H$2=ตัวเลือก!A$30,"ยังไม่บันทึกข้อมูล",R672*0.47),"ข้อมูลไม่ถูกต้อง")</f>
        <v>ข้อมูลไม่ถูกต้อง</v>
      </c>
      <c r="V672" s="149" t="str">
        <f>IF(ISNUMBER(S672),
IF(H$2=ตัวเลือก!A$30,"ยังไม่บันทึกข้อมูล",S672*0.47),"ข้อมูลไม่ถูกต้อง")</f>
        <v>ข้อมูลไม่ถูกต้อง</v>
      </c>
      <c r="W672" s="149" t="str">
        <f t="shared" si="87"/>
        <v>ข้อมูลไม่ถูกต้อง</v>
      </c>
      <c r="X672" s="148" t="str">
        <f t="shared" si="88"/>
        <v>ข้อมูลไม่ถูกต้อง</v>
      </c>
      <c r="Y672" s="38"/>
      <c r="Z672" s="38"/>
      <c r="AA672" s="38"/>
    </row>
    <row r="673" spans="1:27" ht="24" customHeight="1" x14ac:dyDescent="0.45">
      <c r="A673" s="289">
        <v>668</v>
      </c>
      <c r="B673" s="289"/>
      <c r="C673" s="289"/>
      <c r="D673" s="289"/>
      <c r="E673" s="289"/>
      <c r="F673" s="293"/>
      <c r="G673" s="293"/>
      <c r="H673" s="291"/>
      <c r="I673" s="289"/>
      <c r="J673" s="292" t="str">
        <f t="shared" si="89"/>
        <v>รอข้อมูลคอลัมน์ H</v>
      </c>
      <c r="K673" s="291"/>
      <c r="L673" s="291"/>
      <c r="M673" s="291"/>
      <c r="N673" s="196" t="str" cm="1">
        <f t="array" ref="N673">IF(AND(K673:M673=""),"ยังไม่บันทึกข้อมูล",
IF(M673&lt;&gt;"",
IF(M673&gt;=1.3,M673,"เป็นไม้พุ่ม"),
IF(K673+L673&gt;=1.3,K673+L673,"เป็นไม้พุ่ม")))</f>
        <v>ยังไม่บันทึกข้อมูล</v>
      </c>
      <c r="O673" s="149" t="str">
        <f t="shared" si="82"/>
        <v>ข้อมูลไม่ถูกต้อง</v>
      </c>
      <c r="P673" s="149" t="str">
        <f t="shared" si="83"/>
        <v>ข้อมูลไม่ถูกต้อง</v>
      </c>
      <c r="Q673" s="149" t="str">
        <f t="shared" si="84"/>
        <v>ข้อมูลไม่ถูกต้อง</v>
      </c>
      <c r="R673" s="149" t="str">
        <f t="shared" si="85"/>
        <v>ข้อมูลไม่ถูกต้อง</v>
      </c>
      <c r="S673" s="149" t="str">
        <f>IF(ISNUMBER(R673),
IF(H$2=ตัวเลือก!A$30,"ยังไม่บันทึกข้อมูล",R673*0.27),"ข้อมูลไม่ถูกต้อง")</f>
        <v>ข้อมูลไม่ถูกต้อง</v>
      </c>
      <c r="T673" s="149" t="str">
        <f t="shared" si="86"/>
        <v>ข้อมูลไม่ถูกต้อง</v>
      </c>
      <c r="U673" s="149" t="str">
        <f>IF(ISNUMBER(R673),
IF(H$2=ตัวเลือก!A$30,"ยังไม่บันทึกข้อมูล",R673*0.47),"ข้อมูลไม่ถูกต้อง")</f>
        <v>ข้อมูลไม่ถูกต้อง</v>
      </c>
      <c r="V673" s="149" t="str">
        <f>IF(ISNUMBER(S673),
IF(H$2=ตัวเลือก!A$30,"ยังไม่บันทึกข้อมูล",S673*0.47),"ข้อมูลไม่ถูกต้อง")</f>
        <v>ข้อมูลไม่ถูกต้อง</v>
      </c>
      <c r="W673" s="149" t="str">
        <f t="shared" si="87"/>
        <v>ข้อมูลไม่ถูกต้อง</v>
      </c>
      <c r="X673" s="148" t="str">
        <f t="shared" si="88"/>
        <v>ข้อมูลไม่ถูกต้อง</v>
      </c>
      <c r="Y673" s="38"/>
      <c r="Z673" s="38"/>
      <c r="AA673" s="38"/>
    </row>
    <row r="674" spans="1:27" ht="24" customHeight="1" x14ac:dyDescent="0.45">
      <c r="A674" s="289">
        <v>669</v>
      </c>
      <c r="B674" s="289"/>
      <c r="C674" s="289"/>
      <c r="D674" s="289"/>
      <c r="E674" s="289"/>
      <c r="F674" s="293"/>
      <c r="G674" s="293"/>
      <c r="H674" s="291"/>
      <c r="I674" s="289"/>
      <c r="J674" s="292" t="str">
        <f t="shared" si="89"/>
        <v>รอข้อมูลคอลัมน์ H</v>
      </c>
      <c r="K674" s="291"/>
      <c r="L674" s="291"/>
      <c r="M674" s="291"/>
      <c r="N674" s="196" t="str" cm="1">
        <f t="array" ref="N674">IF(AND(K674:M674=""),"ยังไม่บันทึกข้อมูล",
IF(M674&lt;&gt;"",
IF(M674&gt;=1.3,M674,"เป็นไม้พุ่ม"),
IF(K674+L674&gt;=1.3,K674+L674,"เป็นไม้พุ่ม")))</f>
        <v>ยังไม่บันทึกข้อมูล</v>
      </c>
      <c r="O674" s="149" t="str">
        <f t="shared" si="82"/>
        <v>ข้อมูลไม่ถูกต้อง</v>
      </c>
      <c r="P674" s="149" t="str">
        <f t="shared" si="83"/>
        <v>ข้อมูลไม่ถูกต้อง</v>
      </c>
      <c r="Q674" s="149" t="str">
        <f t="shared" si="84"/>
        <v>ข้อมูลไม่ถูกต้อง</v>
      </c>
      <c r="R674" s="149" t="str">
        <f t="shared" si="85"/>
        <v>ข้อมูลไม่ถูกต้อง</v>
      </c>
      <c r="S674" s="149" t="str">
        <f>IF(ISNUMBER(R674),
IF(H$2=ตัวเลือก!A$30,"ยังไม่บันทึกข้อมูล",R674*0.27),"ข้อมูลไม่ถูกต้อง")</f>
        <v>ข้อมูลไม่ถูกต้อง</v>
      </c>
      <c r="T674" s="149" t="str">
        <f t="shared" si="86"/>
        <v>ข้อมูลไม่ถูกต้อง</v>
      </c>
      <c r="U674" s="149" t="str">
        <f>IF(ISNUMBER(R674),
IF(H$2=ตัวเลือก!A$30,"ยังไม่บันทึกข้อมูล",R674*0.47),"ข้อมูลไม่ถูกต้อง")</f>
        <v>ข้อมูลไม่ถูกต้อง</v>
      </c>
      <c r="V674" s="149" t="str">
        <f>IF(ISNUMBER(S674),
IF(H$2=ตัวเลือก!A$30,"ยังไม่บันทึกข้อมูล",S674*0.47),"ข้อมูลไม่ถูกต้อง")</f>
        <v>ข้อมูลไม่ถูกต้อง</v>
      </c>
      <c r="W674" s="149" t="str">
        <f t="shared" si="87"/>
        <v>ข้อมูลไม่ถูกต้อง</v>
      </c>
      <c r="X674" s="148" t="str">
        <f t="shared" si="88"/>
        <v>ข้อมูลไม่ถูกต้อง</v>
      </c>
      <c r="Y674" s="38"/>
      <c r="Z674" s="38"/>
      <c r="AA674" s="38"/>
    </row>
    <row r="675" spans="1:27" ht="24" customHeight="1" x14ac:dyDescent="0.45">
      <c r="A675" s="289">
        <v>670</v>
      </c>
      <c r="B675" s="289"/>
      <c r="C675" s="289"/>
      <c r="D675" s="289"/>
      <c r="E675" s="289"/>
      <c r="F675" s="293"/>
      <c r="G675" s="293"/>
      <c r="H675" s="291"/>
      <c r="I675" s="289"/>
      <c r="J675" s="292" t="str">
        <f t="shared" si="89"/>
        <v>รอข้อมูลคอลัมน์ H</v>
      </c>
      <c r="K675" s="291"/>
      <c r="L675" s="291"/>
      <c r="M675" s="291"/>
      <c r="N675" s="196" t="str" cm="1">
        <f t="array" ref="N675">IF(AND(K675:M675=""),"ยังไม่บันทึกข้อมูล",
IF(M675&lt;&gt;"",
IF(M675&gt;=1.3,M675,"เป็นไม้พุ่ม"),
IF(K675+L675&gt;=1.3,K675+L675,"เป็นไม้พุ่ม")))</f>
        <v>ยังไม่บันทึกข้อมูล</v>
      </c>
      <c r="O675" s="149" t="str">
        <f t="shared" si="82"/>
        <v>ข้อมูลไม่ถูกต้อง</v>
      </c>
      <c r="P675" s="149" t="str">
        <f t="shared" si="83"/>
        <v>ข้อมูลไม่ถูกต้อง</v>
      </c>
      <c r="Q675" s="149" t="str">
        <f t="shared" si="84"/>
        <v>ข้อมูลไม่ถูกต้อง</v>
      </c>
      <c r="R675" s="149" t="str">
        <f t="shared" si="85"/>
        <v>ข้อมูลไม่ถูกต้อง</v>
      </c>
      <c r="S675" s="149" t="str">
        <f>IF(ISNUMBER(R675),
IF(H$2=ตัวเลือก!A$30,"ยังไม่บันทึกข้อมูล",R675*0.27),"ข้อมูลไม่ถูกต้อง")</f>
        <v>ข้อมูลไม่ถูกต้อง</v>
      </c>
      <c r="T675" s="149" t="str">
        <f t="shared" si="86"/>
        <v>ข้อมูลไม่ถูกต้อง</v>
      </c>
      <c r="U675" s="149" t="str">
        <f>IF(ISNUMBER(R675),
IF(H$2=ตัวเลือก!A$30,"ยังไม่บันทึกข้อมูล",R675*0.47),"ข้อมูลไม่ถูกต้อง")</f>
        <v>ข้อมูลไม่ถูกต้อง</v>
      </c>
      <c r="V675" s="149" t="str">
        <f>IF(ISNUMBER(S675),
IF(H$2=ตัวเลือก!A$30,"ยังไม่บันทึกข้อมูล",S675*0.47),"ข้อมูลไม่ถูกต้อง")</f>
        <v>ข้อมูลไม่ถูกต้อง</v>
      </c>
      <c r="W675" s="149" t="str">
        <f t="shared" si="87"/>
        <v>ข้อมูลไม่ถูกต้อง</v>
      </c>
      <c r="X675" s="148" t="str">
        <f t="shared" si="88"/>
        <v>ข้อมูลไม่ถูกต้อง</v>
      </c>
      <c r="Y675" s="38"/>
      <c r="Z675" s="38"/>
      <c r="AA675" s="38"/>
    </row>
    <row r="676" spans="1:27" ht="24" customHeight="1" x14ac:dyDescent="0.45">
      <c r="A676" s="289">
        <v>671</v>
      </c>
      <c r="B676" s="289"/>
      <c r="C676" s="289"/>
      <c r="D676" s="289"/>
      <c r="E676" s="289"/>
      <c r="F676" s="293"/>
      <c r="G676" s="293"/>
      <c r="H676" s="291"/>
      <c r="I676" s="289"/>
      <c r="J676" s="292" t="str">
        <f t="shared" si="89"/>
        <v>รอข้อมูลคอลัมน์ H</v>
      </c>
      <c r="K676" s="291"/>
      <c r="L676" s="291"/>
      <c r="M676" s="291"/>
      <c r="N676" s="196" t="str" cm="1">
        <f t="array" ref="N676">IF(AND(K676:M676=""),"ยังไม่บันทึกข้อมูล",
IF(M676&lt;&gt;"",
IF(M676&gt;=1.3,M676,"เป็นไม้พุ่ม"),
IF(K676+L676&gt;=1.3,K676+L676,"เป็นไม้พุ่ม")))</f>
        <v>ยังไม่บันทึกข้อมูล</v>
      </c>
      <c r="O676" s="149" t="str">
        <f t="shared" si="82"/>
        <v>ข้อมูลไม่ถูกต้อง</v>
      </c>
      <c r="P676" s="149" t="str">
        <f t="shared" si="83"/>
        <v>ข้อมูลไม่ถูกต้อง</v>
      </c>
      <c r="Q676" s="149" t="str">
        <f t="shared" si="84"/>
        <v>ข้อมูลไม่ถูกต้อง</v>
      </c>
      <c r="R676" s="149" t="str">
        <f t="shared" si="85"/>
        <v>ข้อมูลไม่ถูกต้อง</v>
      </c>
      <c r="S676" s="149" t="str">
        <f>IF(ISNUMBER(R676),
IF(H$2=ตัวเลือก!A$30,"ยังไม่บันทึกข้อมูล",R676*0.27),"ข้อมูลไม่ถูกต้อง")</f>
        <v>ข้อมูลไม่ถูกต้อง</v>
      </c>
      <c r="T676" s="149" t="str">
        <f t="shared" si="86"/>
        <v>ข้อมูลไม่ถูกต้อง</v>
      </c>
      <c r="U676" s="149" t="str">
        <f>IF(ISNUMBER(R676),
IF(H$2=ตัวเลือก!A$30,"ยังไม่บันทึกข้อมูล",R676*0.47),"ข้อมูลไม่ถูกต้อง")</f>
        <v>ข้อมูลไม่ถูกต้อง</v>
      </c>
      <c r="V676" s="149" t="str">
        <f>IF(ISNUMBER(S676),
IF(H$2=ตัวเลือก!A$30,"ยังไม่บันทึกข้อมูล",S676*0.47),"ข้อมูลไม่ถูกต้อง")</f>
        <v>ข้อมูลไม่ถูกต้อง</v>
      </c>
      <c r="W676" s="149" t="str">
        <f t="shared" si="87"/>
        <v>ข้อมูลไม่ถูกต้อง</v>
      </c>
      <c r="X676" s="148" t="str">
        <f t="shared" si="88"/>
        <v>ข้อมูลไม่ถูกต้อง</v>
      </c>
      <c r="Y676" s="38"/>
      <c r="Z676" s="38"/>
      <c r="AA676" s="38"/>
    </row>
    <row r="677" spans="1:27" ht="24" customHeight="1" x14ac:dyDescent="0.45">
      <c r="A677" s="289">
        <v>672</v>
      </c>
      <c r="B677" s="289"/>
      <c r="C677" s="289"/>
      <c r="D677" s="289"/>
      <c r="E677" s="289"/>
      <c r="F677" s="293"/>
      <c r="G677" s="293"/>
      <c r="H677" s="291"/>
      <c r="I677" s="289"/>
      <c r="J677" s="292" t="str">
        <f t="shared" si="89"/>
        <v>รอข้อมูลคอลัมน์ H</v>
      </c>
      <c r="K677" s="291"/>
      <c r="L677" s="291"/>
      <c r="M677" s="291"/>
      <c r="N677" s="196" t="str" cm="1">
        <f t="array" ref="N677">IF(AND(K677:M677=""),"ยังไม่บันทึกข้อมูล",
IF(M677&lt;&gt;"",
IF(M677&gt;=1.3,M677,"เป็นไม้พุ่ม"),
IF(K677+L677&gt;=1.3,K677+L677,"เป็นไม้พุ่ม")))</f>
        <v>ยังไม่บันทึกข้อมูล</v>
      </c>
      <c r="O677" s="149" t="str">
        <f t="shared" si="82"/>
        <v>ข้อมูลไม่ถูกต้อง</v>
      </c>
      <c r="P677" s="149" t="str">
        <f t="shared" si="83"/>
        <v>ข้อมูลไม่ถูกต้อง</v>
      </c>
      <c r="Q677" s="149" t="str">
        <f t="shared" si="84"/>
        <v>ข้อมูลไม่ถูกต้อง</v>
      </c>
      <c r="R677" s="149" t="str">
        <f t="shared" si="85"/>
        <v>ข้อมูลไม่ถูกต้อง</v>
      </c>
      <c r="S677" s="149" t="str">
        <f>IF(ISNUMBER(R677),
IF(H$2=ตัวเลือก!A$30,"ยังไม่บันทึกข้อมูล",R677*0.27),"ข้อมูลไม่ถูกต้อง")</f>
        <v>ข้อมูลไม่ถูกต้อง</v>
      </c>
      <c r="T677" s="149" t="str">
        <f t="shared" si="86"/>
        <v>ข้อมูลไม่ถูกต้อง</v>
      </c>
      <c r="U677" s="149" t="str">
        <f>IF(ISNUMBER(R677),
IF(H$2=ตัวเลือก!A$30,"ยังไม่บันทึกข้อมูล",R677*0.47),"ข้อมูลไม่ถูกต้อง")</f>
        <v>ข้อมูลไม่ถูกต้อง</v>
      </c>
      <c r="V677" s="149" t="str">
        <f>IF(ISNUMBER(S677),
IF(H$2=ตัวเลือก!A$30,"ยังไม่บันทึกข้อมูล",S677*0.47),"ข้อมูลไม่ถูกต้อง")</f>
        <v>ข้อมูลไม่ถูกต้อง</v>
      </c>
      <c r="W677" s="149" t="str">
        <f t="shared" si="87"/>
        <v>ข้อมูลไม่ถูกต้อง</v>
      </c>
      <c r="X677" s="148" t="str">
        <f t="shared" si="88"/>
        <v>ข้อมูลไม่ถูกต้อง</v>
      </c>
      <c r="Y677" s="38"/>
      <c r="Z677" s="38"/>
      <c r="AA677" s="38"/>
    </row>
    <row r="678" spans="1:27" ht="24" customHeight="1" x14ac:dyDescent="0.45">
      <c r="A678" s="289">
        <v>673</v>
      </c>
      <c r="B678" s="289"/>
      <c r="C678" s="289"/>
      <c r="D678" s="289"/>
      <c r="E678" s="289"/>
      <c r="F678" s="293"/>
      <c r="G678" s="293"/>
      <c r="H678" s="291"/>
      <c r="I678" s="289"/>
      <c r="J678" s="292" t="str">
        <f t="shared" si="89"/>
        <v>รอข้อมูลคอลัมน์ H</v>
      </c>
      <c r="K678" s="291"/>
      <c r="L678" s="291"/>
      <c r="M678" s="291"/>
      <c r="N678" s="196" t="str" cm="1">
        <f t="array" ref="N678">IF(AND(K678:M678=""),"ยังไม่บันทึกข้อมูล",
IF(M678&lt;&gt;"",
IF(M678&gt;=1.3,M678,"เป็นไม้พุ่ม"),
IF(K678+L678&gt;=1.3,K678+L678,"เป็นไม้พุ่ม")))</f>
        <v>ยังไม่บันทึกข้อมูล</v>
      </c>
      <c r="O678" s="149" t="str">
        <f t="shared" si="82"/>
        <v>ข้อมูลไม่ถูกต้อง</v>
      </c>
      <c r="P678" s="149" t="str">
        <f t="shared" si="83"/>
        <v>ข้อมูลไม่ถูกต้อง</v>
      </c>
      <c r="Q678" s="149" t="str">
        <f t="shared" si="84"/>
        <v>ข้อมูลไม่ถูกต้อง</v>
      </c>
      <c r="R678" s="149" t="str">
        <f t="shared" si="85"/>
        <v>ข้อมูลไม่ถูกต้อง</v>
      </c>
      <c r="S678" s="149" t="str">
        <f>IF(ISNUMBER(R678),
IF(H$2=ตัวเลือก!A$30,"ยังไม่บันทึกข้อมูล",R678*0.27),"ข้อมูลไม่ถูกต้อง")</f>
        <v>ข้อมูลไม่ถูกต้อง</v>
      </c>
      <c r="T678" s="149" t="str">
        <f t="shared" si="86"/>
        <v>ข้อมูลไม่ถูกต้อง</v>
      </c>
      <c r="U678" s="149" t="str">
        <f>IF(ISNUMBER(R678),
IF(H$2=ตัวเลือก!A$30,"ยังไม่บันทึกข้อมูล",R678*0.47),"ข้อมูลไม่ถูกต้อง")</f>
        <v>ข้อมูลไม่ถูกต้อง</v>
      </c>
      <c r="V678" s="149" t="str">
        <f>IF(ISNUMBER(S678),
IF(H$2=ตัวเลือก!A$30,"ยังไม่บันทึกข้อมูล",S678*0.47),"ข้อมูลไม่ถูกต้อง")</f>
        <v>ข้อมูลไม่ถูกต้อง</v>
      </c>
      <c r="W678" s="149" t="str">
        <f t="shared" si="87"/>
        <v>ข้อมูลไม่ถูกต้อง</v>
      </c>
      <c r="X678" s="148" t="str">
        <f t="shared" si="88"/>
        <v>ข้อมูลไม่ถูกต้อง</v>
      </c>
      <c r="Y678" s="38"/>
      <c r="Z678" s="38"/>
      <c r="AA678" s="38"/>
    </row>
    <row r="679" spans="1:27" ht="24" customHeight="1" x14ac:dyDescent="0.45">
      <c r="A679" s="289">
        <v>674</v>
      </c>
      <c r="B679" s="289"/>
      <c r="C679" s="289"/>
      <c r="D679" s="289"/>
      <c r="E679" s="289"/>
      <c r="F679" s="293"/>
      <c r="G679" s="293"/>
      <c r="H679" s="291"/>
      <c r="I679" s="289"/>
      <c r="J679" s="292" t="str">
        <f t="shared" si="89"/>
        <v>รอข้อมูลคอลัมน์ H</v>
      </c>
      <c r="K679" s="291"/>
      <c r="L679" s="291"/>
      <c r="M679" s="291"/>
      <c r="N679" s="196" t="str" cm="1">
        <f t="array" ref="N679">IF(AND(K679:M679=""),"ยังไม่บันทึกข้อมูล",
IF(M679&lt;&gt;"",
IF(M679&gt;=1.3,M679,"เป็นไม้พุ่ม"),
IF(K679+L679&gt;=1.3,K679+L679,"เป็นไม้พุ่ม")))</f>
        <v>ยังไม่บันทึกข้อมูล</v>
      </c>
      <c r="O679" s="149" t="str">
        <f t="shared" si="82"/>
        <v>ข้อมูลไม่ถูกต้อง</v>
      </c>
      <c r="P679" s="149" t="str">
        <f t="shared" si="83"/>
        <v>ข้อมูลไม่ถูกต้อง</v>
      </c>
      <c r="Q679" s="149" t="str">
        <f t="shared" si="84"/>
        <v>ข้อมูลไม่ถูกต้อง</v>
      </c>
      <c r="R679" s="149" t="str">
        <f t="shared" si="85"/>
        <v>ข้อมูลไม่ถูกต้อง</v>
      </c>
      <c r="S679" s="149" t="str">
        <f>IF(ISNUMBER(R679),
IF(H$2=ตัวเลือก!A$30,"ยังไม่บันทึกข้อมูล",R679*0.27),"ข้อมูลไม่ถูกต้อง")</f>
        <v>ข้อมูลไม่ถูกต้อง</v>
      </c>
      <c r="T679" s="149" t="str">
        <f t="shared" si="86"/>
        <v>ข้อมูลไม่ถูกต้อง</v>
      </c>
      <c r="U679" s="149" t="str">
        <f>IF(ISNUMBER(R679),
IF(H$2=ตัวเลือก!A$30,"ยังไม่บันทึกข้อมูล",R679*0.47),"ข้อมูลไม่ถูกต้อง")</f>
        <v>ข้อมูลไม่ถูกต้อง</v>
      </c>
      <c r="V679" s="149" t="str">
        <f>IF(ISNUMBER(S679),
IF(H$2=ตัวเลือก!A$30,"ยังไม่บันทึกข้อมูล",S679*0.47),"ข้อมูลไม่ถูกต้อง")</f>
        <v>ข้อมูลไม่ถูกต้อง</v>
      </c>
      <c r="W679" s="149" t="str">
        <f t="shared" si="87"/>
        <v>ข้อมูลไม่ถูกต้อง</v>
      </c>
      <c r="X679" s="148" t="str">
        <f t="shared" si="88"/>
        <v>ข้อมูลไม่ถูกต้อง</v>
      </c>
      <c r="Y679" s="38"/>
      <c r="Z679" s="38"/>
      <c r="AA679" s="38"/>
    </row>
    <row r="680" spans="1:27" ht="24" customHeight="1" x14ac:dyDescent="0.45">
      <c r="A680" s="289">
        <v>675</v>
      </c>
      <c r="B680" s="289"/>
      <c r="C680" s="289"/>
      <c r="D680" s="289"/>
      <c r="E680" s="289"/>
      <c r="F680" s="293"/>
      <c r="G680" s="293"/>
      <c r="H680" s="291"/>
      <c r="I680" s="289"/>
      <c r="J680" s="292" t="str">
        <f t="shared" si="89"/>
        <v>รอข้อมูลคอลัมน์ H</v>
      </c>
      <c r="K680" s="291"/>
      <c r="L680" s="291"/>
      <c r="M680" s="291"/>
      <c r="N680" s="196" t="str" cm="1">
        <f t="array" ref="N680">IF(AND(K680:M680=""),"ยังไม่บันทึกข้อมูล",
IF(M680&lt;&gt;"",
IF(M680&gt;=1.3,M680,"เป็นไม้พุ่ม"),
IF(K680+L680&gt;=1.3,K680+L680,"เป็นไม้พุ่ม")))</f>
        <v>ยังไม่บันทึกข้อมูล</v>
      </c>
      <c r="O680" s="149" t="str">
        <f t="shared" si="82"/>
        <v>ข้อมูลไม่ถูกต้อง</v>
      </c>
      <c r="P680" s="149" t="str">
        <f t="shared" si="83"/>
        <v>ข้อมูลไม่ถูกต้อง</v>
      </c>
      <c r="Q680" s="149" t="str">
        <f t="shared" si="84"/>
        <v>ข้อมูลไม่ถูกต้อง</v>
      </c>
      <c r="R680" s="149" t="str">
        <f t="shared" si="85"/>
        <v>ข้อมูลไม่ถูกต้อง</v>
      </c>
      <c r="S680" s="149" t="str">
        <f>IF(ISNUMBER(R680),
IF(H$2=ตัวเลือก!A$30,"ยังไม่บันทึกข้อมูล",R680*0.27),"ข้อมูลไม่ถูกต้อง")</f>
        <v>ข้อมูลไม่ถูกต้อง</v>
      </c>
      <c r="T680" s="149" t="str">
        <f t="shared" si="86"/>
        <v>ข้อมูลไม่ถูกต้อง</v>
      </c>
      <c r="U680" s="149" t="str">
        <f>IF(ISNUMBER(R680),
IF(H$2=ตัวเลือก!A$30,"ยังไม่บันทึกข้อมูล",R680*0.47),"ข้อมูลไม่ถูกต้อง")</f>
        <v>ข้อมูลไม่ถูกต้อง</v>
      </c>
      <c r="V680" s="149" t="str">
        <f>IF(ISNUMBER(S680),
IF(H$2=ตัวเลือก!A$30,"ยังไม่บันทึกข้อมูล",S680*0.47),"ข้อมูลไม่ถูกต้อง")</f>
        <v>ข้อมูลไม่ถูกต้อง</v>
      </c>
      <c r="W680" s="149" t="str">
        <f t="shared" si="87"/>
        <v>ข้อมูลไม่ถูกต้อง</v>
      </c>
      <c r="X680" s="148" t="str">
        <f t="shared" si="88"/>
        <v>ข้อมูลไม่ถูกต้อง</v>
      </c>
      <c r="Y680" s="38"/>
      <c r="Z680" s="38"/>
      <c r="AA680" s="38"/>
    </row>
    <row r="681" spans="1:27" ht="24" customHeight="1" x14ac:dyDescent="0.45">
      <c r="A681" s="289">
        <v>676</v>
      </c>
      <c r="B681" s="289"/>
      <c r="C681" s="289"/>
      <c r="D681" s="289"/>
      <c r="E681" s="289"/>
      <c r="F681" s="293"/>
      <c r="G681" s="293"/>
      <c r="H681" s="291"/>
      <c r="I681" s="289"/>
      <c r="J681" s="292" t="str">
        <f t="shared" si="89"/>
        <v>รอข้อมูลคอลัมน์ H</v>
      </c>
      <c r="K681" s="291"/>
      <c r="L681" s="291"/>
      <c r="M681" s="291"/>
      <c r="N681" s="196" t="str" cm="1">
        <f t="array" ref="N681">IF(AND(K681:M681=""),"ยังไม่บันทึกข้อมูล",
IF(M681&lt;&gt;"",
IF(M681&gt;=1.3,M681,"เป็นไม้พุ่ม"),
IF(K681+L681&gt;=1.3,K681+L681,"เป็นไม้พุ่ม")))</f>
        <v>ยังไม่บันทึกข้อมูล</v>
      </c>
      <c r="O681" s="149" t="str">
        <f t="shared" si="82"/>
        <v>ข้อมูลไม่ถูกต้อง</v>
      </c>
      <c r="P681" s="149" t="str">
        <f t="shared" si="83"/>
        <v>ข้อมูลไม่ถูกต้อง</v>
      </c>
      <c r="Q681" s="149" t="str">
        <f t="shared" si="84"/>
        <v>ข้อมูลไม่ถูกต้อง</v>
      </c>
      <c r="R681" s="149" t="str">
        <f t="shared" si="85"/>
        <v>ข้อมูลไม่ถูกต้อง</v>
      </c>
      <c r="S681" s="149" t="str">
        <f>IF(ISNUMBER(R681),
IF(H$2=ตัวเลือก!A$30,"ยังไม่บันทึกข้อมูล",R681*0.27),"ข้อมูลไม่ถูกต้อง")</f>
        <v>ข้อมูลไม่ถูกต้อง</v>
      </c>
      <c r="T681" s="149" t="str">
        <f t="shared" si="86"/>
        <v>ข้อมูลไม่ถูกต้อง</v>
      </c>
      <c r="U681" s="149" t="str">
        <f>IF(ISNUMBER(R681),
IF(H$2=ตัวเลือก!A$30,"ยังไม่บันทึกข้อมูล",R681*0.47),"ข้อมูลไม่ถูกต้อง")</f>
        <v>ข้อมูลไม่ถูกต้อง</v>
      </c>
      <c r="V681" s="149" t="str">
        <f>IF(ISNUMBER(S681),
IF(H$2=ตัวเลือก!A$30,"ยังไม่บันทึกข้อมูล",S681*0.47),"ข้อมูลไม่ถูกต้อง")</f>
        <v>ข้อมูลไม่ถูกต้อง</v>
      </c>
      <c r="W681" s="149" t="str">
        <f t="shared" si="87"/>
        <v>ข้อมูลไม่ถูกต้อง</v>
      </c>
      <c r="X681" s="148" t="str">
        <f t="shared" si="88"/>
        <v>ข้อมูลไม่ถูกต้อง</v>
      </c>
      <c r="Y681" s="38"/>
      <c r="Z681" s="38"/>
      <c r="AA681" s="38"/>
    </row>
    <row r="682" spans="1:27" ht="24" customHeight="1" x14ac:dyDescent="0.45">
      <c r="A682" s="289">
        <v>677</v>
      </c>
      <c r="B682" s="289"/>
      <c r="C682" s="289"/>
      <c r="D682" s="289"/>
      <c r="E682" s="289"/>
      <c r="F682" s="293"/>
      <c r="G682" s="293"/>
      <c r="H682" s="291"/>
      <c r="I682" s="289"/>
      <c r="J682" s="292" t="str">
        <f t="shared" si="89"/>
        <v>รอข้อมูลคอลัมน์ H</v>
      </c>
      <c r="K682" s="291"/>
      <c r="L682" s="291"/>
      <c r="M682" s="291"/>
      <c r="N682" s="196" t="str" cm="1">
        <f t="array" ref="N682">IF(AND(K682:M682=""),"ยังไม่บันทึกข้อมูล",
IF(M682&lt;&gt;"",
IF(M682&gt;=1.3,M682,"เป็นไม้พุ่ม"),
IF(K682+L682&gt;=1.3,K682+L682,"เป็นไม้พุ่ม")))</f>
        <v>ยังไม่บันทึกข้อมูล</v>
      </c>
      <c r="O682" s="149" t="str">
        <f t="shared" si="82"/>
        <v>ข้อมูลไม่ถูกต้อง</v>
      </c>
      <c r="P682" s="149" t="str">
        <f t="shared" si="83"/>
        <v>ข้อมูลไม่ถูกต้อง</v>
      </c>
      <c r="Q682" s="149" t="str">
        <f t="shared" si="84"/>
        <v>ข้อมูลไม่ถูกต้อง</v>
      </c>
      <c r="R682" s="149" t="str">
        <f t="shared" si="85"/>
        <v>ข้อมูลไม่ถูกต้อง</v>
      </c>
      <c r="S682" s="149" t="str">
        <f>IF(ISNUMBER(R682),
IF(H$2=ตัวเลือก!A$30,"ยังไม่บันทึกข้อมูล",R682*0.27),"ข้อมูลไม่ถูกต้อง")</f>
        <v>ข้อมูลไม่ถูกต้อง</v>
      </c>
      <c r="T682" s="149" t="str">
        <f t="shared" si="86"/>
        <v>ข้อมูลไม่ถูกต้อง</v>
      </c>
      <c r="U682" s="149" t="str">
        <f>IF(ISNUMBER(R682),
IF(H$2=ตัวเลือก!A$30,"ยังไม่บันทึกข้อมูล",R682*0.47),"ข้อมูลไม่ถูกต้อง")</f>
        <v>ข้อมูลไม่ถูกต้อง</v>
      </c>
      <c r="V682" s="149" t="str">
        <f>IF(ISNUMBER(S682),
IF(H$2=ตัวเลือก!A$30,"ยังไม่บันทึกข้อมูล",S682*0.47),"ข้อมูลไม่ถูกต้อง")</f>
        <v>ข้อมูลไม่ถูกต้อง</v>
      </c>
      <c r="W682" s="149" t="str">
        <f t="shared" si="87"/>
        <v>ข้อมูลไม่ถูกต้อง</v>
      </c>
      <c r="X682" s="148" t="str">
        <f t="shared" si="88"/>
        <v>ข้อมูลไม่ถูกต้อง</v>
      </c>
      <c r="Y682" s="38"/>
      <c r="Z682" s="38"/>
      <c r="AA682" s="38"/>
    </row>
    <row r="683" spans="1:27" ht="24" customHeight="1" x14ac:dyDescent="0.45">
      <c r="A683" s="289">
        <v>678</v>
      </c>
      <c r="B683" s="289"/>
      <c r="C683" s="289"/>
      <c r="D683" s="289"/>
      <c r="E683" s="289"/>
      <c r="F683" s="293"/>
      <c r="G683" s="293"/>
      <c r="H683" s="291"/>
      <c r="I683" s="289"/>
      <c r="J683" s="292" t="str">
        <f t="shared" si="89"/>
        <v>รอข้อมูลคอลัมน์ H</v>
      </c>
      <c r="K683" s="291"/>
      <c r="L683" s="291"/>
      <c r="M683" s="291"/>
      <c r="N683" s="196" t="str" cm="1">
        <f t="array" ref="N683">IF(AND(K683:M683=""),"ยังไม่บันทึกข้อมูล",
IF(M683&lt;&gt;"",
IF(M683&gt;=1.3,M683,"เป็นไม้พุ่ม"),
IF(K683+L683&gt;=1.3,K683+L683,"เป็นไม้พุ่ม")))</f>
        <v>ยังไม่บันทึกข้อมูล</v>
      </c>
      <c r="O683" s="149" t="str">
        <f t="shared" si="82"/>
        <v>ข้อมูลไม่ถูกต้อง</v>
      </c>
      <c r="P683" s="149" t="str">
        <f t="shared" si="83"/>
        <v>ข้อมูลไม่ถูกต้อง</v>
      </c>
      <c r="Q683" s="149" t="str">
        <f t="shared" si="84"/>
        <v>ข้อมูลไม่ถูกต้อง</v>
      </c>
      <c r="R683" s="149" t="str">
        <f t="shared" si="85"/>
        <v>ข้อมูลไม่ถูกต้อง</v>
      </c>
      <c r="S683" s="149" t="str">
        <f>IF(ISNUMBER(R683),
IF(H$2=ตัวเลือก!A$30,"ยังไม่บันทึกข้อมูล",R683*0.27),"ข้อมูลไม่ถูกต้อง")</f>
        <v>ข้อมูลไม่ถูกต้อง</v>
      </c>
      <c r="T683" s="149" t="str">
        <f t="shared" si="86"/>
        <v>ข้อมูลไม่ถูกต้อง</v>
      </c>
      <c r="U683" s="149" t="str">
        <f>IF(ISNUMBER(R683),
IF(H$2=ตัวเลือก!A$30,"ยังไม่บันทึกข้อมูล",R683*0.47),"ข้อมูลไม่ถูกต้อง")</f>
        <v>ข้อมูลไม่ถูกต้อง</v>
      </c>
      <c r="V683" s="149" t="str">
        <f>IF(ISNUMBER(S683),
IF(H$2=ตัวเลือก!A$30,"ยังไม่บันทึกข้อมูล",S683*0.47),"ข้อมูลไม่ถูกต้อง")</f>
        <v>ข้อมูลไม่ถูกต้อง</v>
      </c>
      <c r="W683" s="149" t="str">
        <f t="shared" si="87"/>
        <v>ข้อมูลไม่ถูกต้อง</v>
      </c>
      <c r="X683" s="148" t="str">
        <f t="shared" si="88"/>
        <v>ข้อมูลไม่ถูกต้อง</v>
      </c>
      <c r="Y683" s="38"/>
      <c r="Z683" s="38"/>
      <c r="AA683" s="38"/>
    </row>
    <row r="684" spans="1:27" ht="24" customHeight="1" x14ac:dyDescent="0.45">
      <c r="A684" s="289">
        <v>679</v>
      </c>
      <c r="B684" s="289"/>
      <c r="C684" s="289"/>
      <c r="D684" s="289"/>
      <c r="E684" s="289"/>
      <c r="F684" s="293"/>
      <c r="G684" s="293"/>
      <c r="H684" s="291"/>
      <c r="I684" s="289"/>
      <c r="J684" s="292" t="str">
        <f t="shared" si="89"/>
        <v>รอข้อมูลคอลัมน์ H</v>
      </c>
      <c r="K684" s="291"/>
      <c r="L684" s="291"/>
      <c r="M684" s="291"/>
      <c r="N684" s="196" t="str" cm="1">
        <f t="array" ref="N684">IF(AND(K684:M684=""),"ยังไม่บันทึกข้อมูล",
IF(M684&lt;&gt;"",
IF(M684&gt;=1.3,M684,"เป็นไม้พุ่ม"),
IF(K684+L684&gt;=1.3,K684+L684,"เป็นไม้พุ่ม")))</f>
        <v>ยังไม่บันทึกข้อมูล</v>
      </c>
      <c r="O684" s="149" t="str">
        <f t="shared" si="82"/>
        <v>ข้อมูลไม่ถูกต้อง</v>
      </c>
      <c r="P684" s="149" t="str">
        <f t="shared" si="83"/>
        <v>ข้อมูลไม่ถูกต้อง</v>
      </c>
      <c r="Q684" s="149" t="str">
        <f t="shared" si="84"/>
        <v>ข้อมูลไม่ถูกต้อง</v>
      </c>
      <c r="R684" s="149" t="str">
        <f t="shared" si="85"/>
        <v>ข้อมูลไม่ถูกต้อง</v>
      </c>
      <c r="S684" s="149" t="str">
        <f>IF(ISNUMBER(R684),
IF(H$2=ตัวเลือก!A$30,"ยังไม่บันทึกข้อมูล",R684*0.27),"ข้อมูลไม่ถูกต้อง")</f>
        <v>ข้อมูลไม่ถูกต้อง</v>
      </c>
      <c r="T684" s="149" t="str">
        <f t="shared" si="86"/>
        <v>ข้อมูลไม่ถูกต้อง</v>
      </c>
      <c r="U684" s="149" t="str">
        <f>IF(ISNUMBER(R684),
IF(H$2=ตัวเลือก!A$30,"ยังไม่บันทึกข้อมูล",R684*0.47),"ข้อมูลไม่ถูกต้อง")</f>
        <v>ข้อมูลไม่ถูกต้อง</v>
      </c>
      <c r="V684" s="149" t="str">
        <f>IF(ISNUMBER(S684),
IF(H$2=ตัวเลือก!A$30,"ยังไม่บันทึกข้อมูล",S684*0.47),"ข้อมูลไม่ถูกต้อง")</f>
        <v>ข้อมูลไม่ถูกต้อง</v>
      </c>
      <c r="W684" s="149" t="str">
        <f t="shared" si="87"/>
        <v>ข้อมูลไม่ถูกต้อง</v>
      </c>
      <c r="X684" s="148" t="str">
        <f t="shared" si="88"/>
        <v>ข้อมูลไม่ถูกต้อง</v>
      </c>
      <c r="Y684" s="38"/>
      <c r="Z684" s="38"/>
      <c r="AA684" s="38"/>
    </row>
    <row r="685" spans="1:27" ht="24" customHeight="1" x14ac:dyDescent="0.45">
      <c r="A685" s="289">
        <v>680</v>
      </c>
      <c r="B685" s="289"/>
      <c r="C685" s="289"/>
      <c r="D685" s="289"/>
      <c r="E685" s="289"/>
      <c r="F685" s="293"/>
      <c r="G685" s="293"/>
      <c r="H685" s="291"/>
      <c r="I685" s="289"/>
      <c r="J685" s="292" t="str">
        <f t="shared" si="89"/>
        <v>รอข้อมูลคอลัมน์ H</v>
      </c>
      <c r="K685" s="291"/>
      <c r="L685" s="291"/>
      <c r="M685" s="291"/>
      <c r="N685" s="196" t="str" cm="1">
        <f t="array" ref="N685">IF(AND(K685:M685=""),"ยังไม่บันทึกข้อมูล",
IF(M685&lt;&gt;"",
IF(M685&gt;=1.3,M685,"เป็นไม้พุ่ม"),
IF(K685+L685&gt;=1.3,K685+L685,"เป็นไม้พุ่ม")))</f>
        <v>ยังไม่บันทึกข้อมูล</v>
      </c>
      <c r="O685" s="149" t="str">
        <f t="shared" si="82"/>
        <v>ข้อมูลไม่ถูกต้อง</v>
      </c>
      <c r="P685" s="149" t="str">
        <f t="shared" si="83"/>
        <v>ข้อมูลไม่ถูกต้อง</v>
      </c>
      <c r="Q685" s="149" t="str">
        <f t="shared" si="84"/>
        <v>ข้อมูลไม่ถูกต้อง</v>
      </c>
      <c r="R685" s="149" t="str">
        <f t="shared" si="85"/>
        <v>ข้อมูลไม่ถูกต้อง</v>
      </c>
      <c r="S685" s="149" t="str">
        <f>IF(ISNUMBER(R685),
IF(H$2=ตัวเลือก!A$30,"ยังไม่บันทึกข้อมูล",R685*0.27),"ข้อมูลไม่ถูกต้อง")</f>
        <v>ข้อมูลไม่ถูกต้อง</v>
      </c>
      <c r="T685" s="149" t="str">
        <f t="shared" si="86"/>
        <v>ข้อมูลไม่ถูกต้อง</v>
      </c>
      <c r="U685" s="149" t="str">
        <f>IF(ISNUMBER(R685),
IF(H$2=ตัวเลือก!A$30,"ยังไม่บันทึกข้อมูล",R685*0.47),"ข้อมูลไม่ถูกต้อง")</f>
        <v>ข้อมูลไม่ถูกต้อง</v>
      </c>
      <c r="V685" s="149" t="str">
        <f>IF(ISNUMBER(S685),
IF(H$2=ตัวเลือก!A$30,"ยังไม่บันทึกข้อมูล",S685*0.47),"ข้อมูลไม่ถูกต้อง")</f>
        <v>ข้อมูลไม่ถูกต้อง</v>
      </c>
      <c r="W685" s="149" t="str">
        <f t="shared" si="87"/>
        <v>ข้อมูลไม่ถูกต้อง</v>
      </c>
      <c r="X685" s="148" t="str">
        <f t="shared" si="88"/>
        <v>ข้อมูลไม่ถูกต้อง</v>
      </c>
      <c r="Y685" s="38"/>
      <c r="Z685" s="38"/>
      <c r="AA685" s="38"/>
    </row>
    <row r="686" spans="1:27" ht="24" customHeight="1" x14ac:dyDescent="0.45">
      <c r="A686" s="289">
        <v>681</v>
      </c>
      <c r="B686" s="289"/>
      <c r="C686" s="289"/>
      <c r="D686" s="289"/>
      <c r="E686" s="289"/>
      <c r="F686" s="293"/>
      <c r="G686" s="293"/>
      <c r="H686" s="291"/>
      <c r="I686" s="289"/>
      <c r="J686" s="292" t="str">
        <f t="shared" si="89"/>
        <v>รอข้อมูลคอลัมน์ H</v>
      </c>
      <c r="K686" s="291"/>
      <c r="L686" s="291"/>
      <c r="M686" s="291"/>
      <c r="N686" s="196" t="str" cm="1">
        <f t="array" ref="N686">IF(AND(K686:M686=""),"ยังไม่บันทึกข้อมูล",
IF(M686&lt;&gt;"",
IF(M686&gt;=1.3,M686,"เป็นไม้พุ่ม"),
IF(K686+L686&gt;=1.3,K686+L686,"เป็นไม้พุ่ม")))</f>
        <v>ยังไม่บันทึกข้อมูล</v>
      </c>
      <c r="O686" s="149" t="str">
        <f t="shared" si="82"/>
        <v>ข้อมูลไม่ถูกต้อง</v>
      </c>
      <c r="P686" s="149" t="str">
        <f t="shared" si="83"/>
        <v>ข้อมูลไม่ถูกต้อง</v>
      </c>
      <c r="Q686" s="149" t="str">
        <f t="shared" si="84"/>
        <v>ข้อมูลไม่ถูกต้อง</v>
      </c>
      <c r="R686" s="149" t="str">
        <f t="shared" si="85"/>
        <v>ข้อมูลไม่ถูกต้อง</v>
      </c>
      <c r="S686" s="149" t="str">
        <f>IF(ISNUMBER(R686),
IF(H$2=ตัวเลือก!A$30,"ยังไม่บันทึกข้อมูล",R686*0.27),"ข้อมูลไม่ถูกต้อง")</f>
        <v>ข้อมูลไม่ถูกต้อง</v>
      </c>
      <c r="T686" s="149" t="str">
        <f t="shared" si="86"/>
        <v>ข้อมูลไม่ถูกต้อง</v>
      </c>
      <c r="U686" s="149" t="str">
        <f>IF(ISNUMBER(R686),
IF(H$2=ตัวเลือก!A$30,"ยังไม่บันทึกข้อมูล",R686*0.47),"ข้อมูลไม่ถูกต้อง")</f>
        <v>ข้อมูลไม่ถูกต้อง</v>
      </c>
      <c r="V686" s="149" t="str">
        <f>IF(ISNUMBER(S686),
IF(H$2=ตัวเลือก!A$30,"ยังไม่บันทึกข้อมูล",S686*0.47),"ข้อมูลไม่ถูกต้อง")</f>
        <v>ข้อมูลไม่ถูกต้อง</v>
      </c>
      <c r="W686" s="149" t="str">
        <f t="shared" si="87"/>
        <v>ข้อมูลไม่ถูกต้อง</v>
      </c>
      <c r="X686" s="148" t="str">
        <f t="shared" si="88"/>
        <v>ข้อมูลไม่ถูกต้อง</v>
      </c>
      <c r="Y686" s="38"/>
      <c r="Z686" s="38"/>
      <c r="AA686" s="38"/>
    </row>
    <row r="687" spans="1:27" ht="24" customHeight="1" x14ac:dyDescent="0.45">
      <c r="A687" s="289">
        <v>682</v>
      </c>
      <c r="B687" s="289"/>
      <c r="C687" s="289"/>
      <c r="D687" s="289"/>
      <c r="E687" s="289"/>
      <c r="F687" s="293"/>
      <c r="G687" s="293"/>
      <c r="H687" s="291"/>
      <c r="I687" s="289"/>
      <c r="J687" s="292" t="str">
        <f t="shared" si="89"/>
        <v>รอข้อมูลคอลัมน์ H</v>
      </c>
      <c r="K687" s="291"/>
      <c r="L687" s="291"/>
      <c r="M687" s="291"/>
      <c r="N687" s="196" t="str" cm="1">
        <f t="array" ref="N687">IF(AND(K687:M687=""),"ยังไม่บันทึกข้อมูล",
IF(M687&lt;&gt;"",
IF(M687&gt;=1.3,M687,"เป็นไม้พุ่ม"),
IF(K687+L687&gt;=1.3,K687+L687,"เป็นไม้พุ่ม")))</f>
        <v>ยังไม่บันทึกข้อมูล</v>
      </c>
      <c r="O687" s="149" t="str">
        <f t="shared" si="82"/>
        <v>ข้อมูลไม่ถูกต้อง</v>
      </c>
      <c r="P687" s="149" t="str">
        <f t="shared" si="83"/>
        <v>ข้อมูลไม่ถูกต้อง</v>
      </c>
      <c r="Q687" s="149" t="str">
        <f t="shared" si="84"/>
        <v>ข้อมูลไม่ถูกต้อง</v>
      </c>
      <c r="R687" s="149" t="str">
        <f t="shared" si="85"/>
        <v>ข้อมูลไม่ถูกต้อง</v>
      </c>
      <c r="S687" s="149" t="str">
        <f>IF(ISNUMBER(R687),
IF(H$2=ตัวเลือก!A$30,"ยังไม่บันทึกข้อมูล",R687*0.27),"ข้อมูลไม่ถูกต้อง")</f>
        <v>ข้อมูลไม่ถูกต้อง</v>
      </c>
      <c r="T687" s="149" t="str">
        <f t="shared" si="86"/>
        <v>ข้อมูลไม่ถูกต้อง</v>
      </c>
      <c r="U687" s="149" t="str">
        <f>IF(ISNUMBER(R687),
IF(H$2=ตัวเลือก!A$30,"ยังไม่บันทึกข้อมูล",R687*0.47),"ข้อมูลไม่ถูกต้อง")</f>
        <v>ข้อมูลไม่ถูกต้อง</v>
      </c>
      <c r="V687" s="149" t="str">
        <f>IF(ISNUMBER(S687),
IF(H$2=ตัวเลือก!A$30,"ยังไม่บันทึกข้อมูล",S687*0.47),"ข้อมูลไม่ถูกต้อง")</f>
        <v>ข้อมูลไม่ถูกต้อง</v>
      </c>
      <c r="W687" s="149" t="str">
        <f t="shared" si="87"/>
        <v>ข้อมูลไม่ถูกต้อง</v>
      </c>
      <c r="X687" s="148" t="str">
        <f t="shared" si="88"/>
        <v>ข้อมูลไม่ถูกต้อง</v>
      </c>
      <c r="Y687" s="38"/>
      <c r="Z687" s="38"/>
      <c r="AA687" s="38"/>
    </row>
    <row r="688" spans="1:27" ht="24" customHeight="1" x14ac:dyDescent="0.45">
      <c r="A688" s="289">
        <v>683</v>
      </c>
      <c r="B688" s="289"/>
      <c r="C688" s="289"/>
      <c r="D688" s="289"/>
      <c r="E688" s="289"/>
      <c r="F688" s="293"/>
      <c r="G688" s="293"/>
      <c r="H688" s="291"/>
      <c r="I688" s="289"/>
      <c r="J688" s="292" t="str">
        <f t="shared" si="89"/>
        <v>รอข้อมูลคอลัมน์ H</v>
      </c>
      <c r="K688" s="291"/>
      <c r="L688" s="291"/>
      <c r="M688" s="291"/>
      <c r="N688" s="196" t="str" cm="1">
        <f t="array" ref="N688">IF(AND(K688:M688=""),"ยังไม่บันทึกข้อมูล",
IF(M688&lt;&gt;"",
IF(M688&gt;=1.3,M688,"เป็นไม้พุ่ม"),
IF(K688+L688&gt;=1.3,K688+L688,"เป็นไม้พุ่ม")))</f>
        <v>ยังไม่บันทึกข้อมูล</v>
      </c>
      <c r="O688" s="149" t="str">
        <f t="shared" si="82"/>
        <v>ข้อมูลไม่ถูกต้อง</v>
      </c>
      <c r="P688" s="149" t="str">
        <f t="shared" si="83"/>
        <v>ข้อมูลไม่ถูกต้อง</v>
      </c>
      <c r="Q688" s="149" t="str">
        <f t="shared" si="84"/>
        <v>ข้อมูลไม่ถูกต้อง</v>
      </c>
      <c r="R688" s="149" t="str">
        <f t="shared" si="85"/>
        <v>ข้อมูลไม่ถูกต้อง</v>
      </c>
      <c r="S688" s="149" t="str">
        <f>IF(ISNUMBER(R688),
IF(H$2=ตัวเลือก!A$30,"ยังไม่บันทึกข้อมูล",R688*0.27),"ข้อมูลไม่ถูกต้อง")</f>
        <v>ข้อมูลไม่ถูกต้อง</v>
      </c>
      <c r="T688" s="149" t="str">
        <f t="shared" si="86"/>
        <v>ข้อมูลไม่ถูกต้อง</v>
      </c>
      <c r="U688" s="149" t="str">
        <f>IF(ISNUMBER(R688),
IF(H$2=ตัวเลือก!A$30,"ยังไม่บันทึกข้อมูล",R688*0.47),"ข้อมูลไม่ถูกต้อง")</f>
        <v>ข้อมูลไม่ถูกต้อง</v>
      </c>
      <c r="V688" s="149" t="str">
        <f>IF(ISNUMBER(S688),
IF(H$2=ตัวเลือก!A$30,"ยังไม่บันทึกข้อมูล",S688*0.47),"ข้อมูลไม่ถูกต้อง")</f>
        <v>ข้อมูลไม่ถูกต้อง</v>
      </c>
      <c r="W688" s="149" t="str">
        <f t="shared" si="87"/>
        <v>ข้อมูลไม่ถูกต้อง</v>
      </c>
      <c r="X688" s="148" t="str">
        <f t="shared" si="88"/>
        <v>ข้อมูลไม่ถูกต้อง</v>
      </c>
      <c r="Y688" s="38"/>
      <c r="Z688" s="38"/>
      <c r="AA688" s="38"/>
    </row>
    <row r="689" spans="1:27" ht="24" customHeight="1" x14ac:dyDescent="0.45">
      <c r="A689" s="289">
        <v>684</v>
      </c>
      <c r="B689" s="289"/>
      <c r="C689" s="289"/>
      <c r="D689" s="289"/>
      <c r="E689" s="289"/>
      <c r="F689" s="293"/>
      <c r="G689" s="293"/>
      <c r="H689" s="291"/>
      <c r="I689" s="289"/>
      <c r="J689" s="292" t="str">
        <f t="shared" si="89"/>
        <v>รอข้อมูลคอลัมน์ H</v>
      </c>
      <c r="K689" s="291"/>
      <c r="L689" s="291"/>
      <c r="M689" s="291"/>
      <c r="N689" s="196" t="str" cm="1">
        <f t="array" ref="N689">IF(AND(K689:M689=""),"ยังไม่บันทึกข้อมูล",
IF(M689&lt;&gt;"",
IF(M689&gt;=1.3,M689,"เป็นไม้พุ่ม"),
IF(K689+L689&gt;=1.3,K689+L689,"เป็นไม้พุ่ม")))</f>
        <v>ยังไม่บันทึกข้อมูล</v>
      </c>
      <c r="O689" s="149" t="str">
        <f t="shared" si="82"/>
        <v>ข้อมูลไม่ถูกต้อง</v>
      </c>
      <c r="P689" s="149" t="str">
        <f t="shared" si="83"/>
        <v>ข้อมูลไม่ถูกต้อง</v>
      </c>
      <c r="Q689" s="149" t="str">
        <f t="shared" si="84"/>
        <v>ข้อมูลไม่ถูกต้อง</v>
      </c>
      <c r="R689" s="149" t="str">
        <f t="shared" si="85"/>
        <v>ข้อมูลไม่ถูกต้อง</v>
      </c>
      <c r="S689" s="149" t="str">
        <f>IF(ISNUMBER(R689),
IF(H$2=ตัวเลือก!A$30,"ยังไม่บันทึกข้อมูล",R689*0.27),"ข้อมูลไม่ถูกต้อง")</f>
        <v>ข้อมูลไม่ถูกต้อง</v>
      </c>
      <c r="T689" s="149" t="str">
        <f t="shared" si="86"/>
        <v>ข้อมูลไม่ถูกต้อง</v>
      </c>
      <c r="U689" s="149" t="str">
        <f>IF(ISNUMBER(R689),
IF(H$2=ตัวเลือก!A$30,"ยังไม่บันทึกข้อมูล",R689*0.47),"ข้อมูลไม่ถูกต้อง")</f>
        <v>ข้อมูลไม่ถูกต้อง</v>
      </c>
      <c r="V689" s="149" t="str">
        <f>IF(ISNUMBER(S689),
IF(H$2=ตัวเลือก!A$30,"ยังไม่บันทึกข้อมูล",S689*0.47),"ข้อมูลไม่ถูกต้อง")</f>
        <v>ข้อมูลไม่ถูกต้อง</v>
      </c>
      <c r="W689" s="149" t="str">
        <f t="shared" si="87"/>
        <v>ข้อมูลไม่ถูกต้อง</v>
      </c>
      <c r="X689" s="148" t="str">
        <f t="shared" si="88"/>
        <v>ข้อมูลไม่ถูกต้อง</v>
      </c>
      <c r="Y689" s="38"/>
      <c r="Z689" s="38"/>
      <c r="AA689" s="38"/>
    </row>
    <row r="690" spans="1:27" ht="24" customHeight="1" x14ac:dyDescent="0.45">
      <c r="A690" s="289">
        <v>685</v>
      </c>
      <c r="B690" s="289"/>
      <c r="C690" s="289"/>
      <c r="D690" s="289"/>
      <c r="E690" s="289"/>
      <c r="F690" s="293"/>
      <c r="G690" s="293"/>
      <c r="H690" s="291"/>
      <c r="I690" s="289"/>
      <c r="J690" s="292" t="str">
        <f t="shared" si="89"/>
        <v>รอข้อมูลคอลัมน์ H</v>
      </c>
      <c r="K690" s="291"/>
      <c r="L690" s="291"/>
      <c r="M690" s="291"/>
      <c r="N690" s="196" t="str" cm="1">
        <f t="array" ref="N690">IF(AND(K690:M690=""),"ยังไม่บันทึกข้อมูล",
IF(M690&lt;&gt;"",
IF(M690&gt;=1.3,M690,"เป็นไม้พุ่ม"),
IF(K690+L690&gt;=1.3,K690+L690,"เป็นไม้พุ่ม")))</f>
        <v>ยังไม่บันทึกข้อมูล</v>
      </c>
      <c r="O690" s="149" t="str">
        <f t="shared" si="82"/>
        <v>ข้อมูลไม่ถูกต้อง</v>
      </c>
      <c r="P690" s="149" t="str">
        <f t="shared" si="83"/>
        <v>ข้อมูลไม่ถูกต้อง</v>
      </c>
      <c r="Q690" s="149" t="str">
        <f t="shared" si="84"/>
        <v>ข้อมูลไม่ถูกต้อง</v>
      </c>
      <c r="R690" s="149" t="str">
        <f t="shared" si="85"/>
        <v>ข้อมูลไม่ถูกต้อง</v>
      </c>
      <c r="S690" s="149" t="str">
        <f>IF(ISNUMBER(R690),
IF(H$2=ตัวเลือก!A$30,"ยังไม่บันทึกข้อมูล",R690*0.27),"ข้อมูลไม่ถูกต้อง")</f>
        <v>ข้อมูลไม่ถูกต้อง</v>
      </c>
      <c r="T690" s="149" t="str">
        <f t="shared" si="86"/>
        <v>ข้อมูลไม่ถูกต้อง</v>
      </c>
      <c r="U690" s="149" t="str">
        <f>IF(ISNUMBER(R690),
IF(H$2=ตัวเลือก!A$30,"ยังไม่บันทึกข้อมูล",R690*0.47),"ข้อมูลไม่ถูกต้อง")</f>
        <v>ข้อมูลไม่ถูกต้อง</v>
      </c>
      <c r="V690" s="149" t="str">
        <f>IF(ISNUMBER(S690),
IF(H$2=ตัวเลือก!A$30,"ยังไม่บันทึกข้อมูล",S690*0.47),"ข้อมูลไม่ถูกต้อง")</f>
        <v>ข้อมูลไม่ถูกต้อง</v>
      </c>
      <c r="W690" s="149" t="str">
        <f t="shared" si="87"/>
        <v>ข้อมูลไม่ถูกต้อง</v>
      </c>
      <c r="X690" s="148" t="str">
        <f t="shared" si="88"/>
        <v>ข้อมูลไม่ถูกต้อง</v>
      </c>
      <c r="Y690" s="38"/>
      <c r="Z690" s="38"/>
      <c r="AA690" s="38"/>
    </row>
    <row r="691" spans="1:27" ht="24" customHeight="1" x14ac:dyDescent="0.45">
      <c r="A691" s="289">
        <v>686</v>
      </c>
      <c r="B691" s="289"/>
      <c r="C691" s="289"/>
      <c r="D691" s="289"/>
      <c r="E691" s="289"/>
      <c r="F691" s="293"/>
      <c r="G691" s="293"/>
      <c r="H691" s="291"/>
      <c r="I691" s="289"/>
      <c r="J691" s="292" t="str">
        <f t="shared" si="89"/>
        <v>รอข้อมูลคอลัมน์ H</v>
      </c>
      <c r="K691" s="291"/>
      <c r="L691" s="291"/>
      <c r="M691" s="291"/>
      <c r="N691" s="196" t="str" cm="1">
        <f t="array" ref="N691">IF(AND(K691:M691=""),"ยังไม่บันทึกข้อมูล",
IF(M691&lt;&gt;"",
IF(M691&gt;=1.3,M691,"เป็นไม้พุ่ม"),
IF(K691+L691&gt;=1.3,K691+L691,"เป็นไม้พุ่ม")))</f>
        <v>ยังไม่บันทึกข้อมูล</v>
      </c>
      <c r="O691" s="149" t="str">
        <f t="shared" si="82"/>
        <v>ข้อมูลไม่ถูกต้อง</v>
      </c>
      <c r="P691" s="149" t="str">
        <f t="shared" si="83"/>
        <v>ข้อมูลไม่ถูกต้อง</v>
      </c>
      <c r="Q691" s="149" t="str">
        <f t="shared" si="84"/>
        <v>ข้อมูลไม่ถูกต้อง</v>
      </c>
      <c r="R691" s="149" t="str">
        <f t="shared" si="85"/>
        <v>ข้อมูลไม่ถูกต้อง</v>
      </c>
      <c r="S691" s="149" t="str">
        <f>IF(ISNUMBER(R691),
IF(H$2=ตัวเลือก!A$30,"ยังไม่บันทึกข้อมูล",R691*0.27),"ข้อมูลไม่ถูกต้อง")</f>
        <v>ข้อมูลไม่ถูกต้อง</v>
      </c>
      <c r="T691" s="149" t="str">
        <f t="shared" si="86"/>
        <v>ข้อมูลไม่ถูกต้อง</v>
      </c>
      <c r="U691" s="149" t="str">
        <f>IF(ISNUMBER(R691),
IF(H$2=ตัวเลือก!A$30,"ยังไม่บันทึกข้อมูล",R691*0.47),"ข้อมูลไม่ถูกต้อง")</f>
        <v>ข้อมูลไม่ถูกต้อง</v>
      </c>
      <c r="V691" s="149" t="str">
        <f>IF(ISNUMBER(S691),
IF(H$2=ตัวเลือก!A$30,"ยังไม่บันทึกข้อมูล",S691*0.47),"ข้อมูลไม่ถูกต้อง")</f>
        <v>ข้อมูลไม่ถูกต้อง</v>
      </c>
      <c r="W691" s="149" t="str">
        <f t="shared" si="87"/>
        <v>ข้อมูลไม่ถูกต้อง</v>
      </c>
      <c r="X691" s="148" t="str">
        <f t="shared" si="88"/>
        <v>ข้อมูลไม่ถูกต้อง</v>
      </c>
      <c r="Y691" s="38"/>
      <c r="Z691" s="38"/>
      <c r="AA691" s="38"/>
    </row>
    <row r="692" spans="1:27" ht="24" customHeight="1" x14ac:dyDescent="0.45">
      <c r="A692" s="289">
        <v>687</v>
      </c>
      <c r="B692" s="289"/>
      <c r="C692" s="289"/>
      <c r="D692" s="289"/>
      <c r="E692" s="289"/>
      <c r="F692" s="293"/>
      <c r="G692" s="293"/>
      <c r="H692" s="291"/>
      <c r="I692" s="289"/>
      <c r="J692" s="292" t="str">
        <f t="shared" si="89"/>
        <v>รอข้อมูลคอลัมน์ H</v>
      </c>
      <c r="K692" s="291"/>
      <c r="L692" s="291"/>
      <c r="M692" s="291"/>
      <c r="N692" s="196" t="str" cm="1">
        <f t="array" ref="N692">IF(AND(K692:M692=""),"ยังไม่บันทึกข้อมูล",
IF(M692&lt;&gt;"",
IF(M692&gt;=1.3,M692,"เป็นไม้พุ่ม"),
IF(K692+L692&gt;=1.3,K692+L692,"เป็นไม้พุ่ม")))</f>
        <v>ยังไม่บันทึกข้อมูล</v>
      </c>
      <c r="O692" s="149" t="str">
        <f t="shared" si="82"/>
        <v>ข้อมูลไม่ถูกต้อง</v>
      </c>
      <c r="P692" s="149" t="str">
        <f t="shared" si="83"/>
        <v>ข้อมูลไม่ถูกต้อง</v>
      </c>
      <c r="Q692" s="149" t="str">
        <f t="shared" si="84"/>
        <v>ข้อมูลไม่ถูกต้อง</v>
      </c>
      <c r="R692" s="149" t="str">
        <f t="shared" si="85"/>
        <v>ข้อมูลไม่ถูกต้อง</v>
      </c>
      <c r="S692" s="149" t="str">
        <f>IF(ISNUMBER(R692),
IF(H$2=ตัวเลือก!A$30,"ยังไม่บันทึกข้อมูล",R692*0.27),"ข้อมูลไม่ถูกต้อง")</f>
        <v>ข้อมูลไม่ถูกต้อง</v>
      </c>
      <c r="T692" s="149" t="str">
        <f t="shared" si="86"/>
        <v>ข้อมูลไม่ถูกต้อง</v>
      </c>
      <c r="U692" s="149" t="str">
        <f>IF(ISNUMBER(R692),
IF(H$2=ตัวเลือก!A$30,"ยังไม่บันทึกข้อมูล",R692*0.47),"ข้อมูลไม่ถูกต้อง")</f>
        <v>ข้อมูลไม่ถูกต้อง</v>
      </c>
      <c r="V692" s="149" t="str">
        <f>IF(ISNUMBER(S692),
IF(H$2=ตัวเลือก!A$30,"ยังไม่บันทึกข้อมูล",S692*0.47),"ข้อมูลไม่ถูกต้อง")</f>
        <v>ข้อมูลไม่ถูกต้อง</v>
      </c>
      <c r="W692" s="149" t="str">
        <f t="shared" si="87"/>
        <v>ข้อมูลไม่ถูกต้อง</v>
      </c>
      <c r="X692" s="148" t="str">
        <f t="shared" si="88"/>
        <v>ข้อมูลไม่ถูกต้อง</v>
      </c>
      <c r="Y692" s="38"/>
      <c r="Z692" s="38"/>
      <c r="AA692" s="38"/>
    </row>
    <row r="693" spans="1:27" ht="24" customHeight="1" x14ac:dyDescent="0.45">
      <c r="A693" s="289">
        <v>688</v>
      </c>
      <c r="B693" s="289"/>
      <c r="C693" s="289"/>
      <c r="D693" s="289"/>
      <c r="E693" s="289"/>
      <c r="F693" s="293"/>
      <c r="G693" s="293"/>
      <c r="H693" s="291"/>
      <c r="I693" s="289"/>
      <c r="J693" s="292" t="str">
        <f t="shared" si="89"/>
        <v>รอข้อมูลคอลัมน์ H</v>
      </c>
      <c r="K693" s="291"/>
      <c r="L693" s="291"/>
      <c r="M693" s="291"/>
      <c r="N693" s="196" t="str" cm="1">
        <f t="array" ref="N693">IF(AND(K693:M693=""),"ยังไม่บันทึกข้อมูล",
IF(M693&lt;&gt;"",
IF(M693&gt;=1.3,M693,"เป็นไม้พุ่ม"),
IF(K693+L693&gt;=1.3,K693+L693,"เป็นไม้พุ่ม")))</f>
        <v>ยังไม่บันทึกข้อมูล</v>
      </c>
      <c r="O693" s="149" t="str">
        <f t="shared" si="82"/>
        <v>ข้อมูลไม่ถูกต้อง</v>
      </c>
      <c r="P693" s="149" t="str">
        <f t="shared" si="83"/>
        <v>ข้อมูลไม่ถูกต้อง</v>
      </c>
      <c r="Q693" s="149" t="str">
        <f t="shared" si="84"/>
        <v>ข้อมูลไม่ถูกต้อง</v>
      </c>
      <c r="R693" s="149" t="str">
        <f t="shared" si="85"/>
        <v>ข้อมูลไม่ถูกต้อง</v>
      </c>
      <c r="S693" s="149" t="str">
        <f>IF(ISNUMBER(R693),
IF(H$2=ตัวเลือก!A$30,"ยังไม่บันทึกข้อมูล",R693*0.27),"ข้อมูลไม่ถูกต้อง")</f>
        <v>ข้อมูลไม่ถูกต้อง</v>
      </c>
      <c r="T693" s="149" t="str">
        <f t="shared" si="86"/>
        <v>ข้อมูลไม่ถูกต้อง</v>
      </c>
      <c r="U693" s="149" t="str">
        <f>IF(ISNUMBER(R693),
IF(H$2=ตัวเลือก!A$30,"ยังไม่บันทึกข้อมูล",R693*0.47),"ข้อมูลไม่ถูกต้อง")</f>
        <v>ข้อมูลไม่ถูกต้อง</v>
      </c>
      <c r="V693" s="149" t="str">
        <f>IF(ISNUMBER(S693),
IF(H$2=ตัวเลือก!A$30,"ยังไม่บันทึกข้อมูล",S693*0.47),"ข้อมูลไม่ถูกต้อง")</f>
        <v>ข้อมูลไม่ถูกต้อง</v>
      </c>
      <c r="W693" s="149" t="str">
        <f t="shared" si="87"/>
        <v>ข้อมูลไม่ถูกต้อง</v>
      </c>
      <c r="X693" s="148" t="str">
        <f t="shared" si="88"/>
        <v>ข้อมูลไม่ถูกต้อง</v>
      </c>
      <c r="Y693" s="38"/>
      <c r="Z693" s="38"/>
      <c r="AA693" s="38"/>
    </row>
    <row r="694" spans="1:27" ht="24" customHeight="1" x14ac:dyDescent="0.45">
      <c r="A694" s="289">
        <v>689</v>
      </c>
      <c r="B694" s="289"/>
      <c r="C694" s="289"/>
      <c r="D694" s="289"/>
      <c r="E694" s="289"/>
      <c r="F694" s="293"/>
      <c r="G694" s="293"/>
      <c r="H694" s="291"/>
      <c r="I694" s="289"/>
      <c r="J694" s="292" t="str">
        <f t="shared" si="89"/>
        <v>รอข้อมูลคอลัมน์ H</v>
      </c>
      <c r="K694" s="291"/>
      <c r="L694" s="291"/>
      <c r="M694" s="291"/>
      <c r="N694" s="196" t="str" cm="1">
        <f t="array" ref="N694">IF(AND(K694:M694=""),"ยังไม่บันทึกข้อมูล",
IF(M694&lt;&gt;"",
IF(M694&gt;=1.3,M694,"เป็นไม้พุ่ม"),
IF(K694+L694&gt;=1.3,K694+L694,"เป็นไม้พุ่ม")))</f>
        <v>ยังไม่บันทึกข้อมูล</v>
      </c>
      <c r="O694" s="149" t="str">
        <f t="shared" si="82"/>
        <v>ข้อมูลไม่ถูกต้อง</v>
      </c>
      <c r="P694" s="149" t="str">
        <f t="shared" si="83"/>
        <v>ข้อมูลไม่ถูกต้อง</v>
      </c>
      <c r="Q694" s="149" t="str">
        <f t="shared" si="84"/>
        <v>ข้อมูลไม่ถูกต้อง</v>
      </c>
      <c r="R694" s="149" t="str">
        <f t="shared" si="85"/>
        <v>ข้อมูลไม่ถูกต้อง</v>
      </c>
      <c r="S694" s="149" t="str">
        <f>IF(ISNUMBER(R694),
IF(H$2=ตัวเลือก!A$30,"ยังไม่บันทึกข้อมูล",R694*0.27),"ข้อมูลไม่ถูกต้อง")</f>
        <v>ข้อมูลไม่ถูกต้อง</v>
      </c>
      <c r="T694" s="149" t="str">
        <f t="shared" si="86"/>
        <v>ข้อมูลไม่ถูกต้อง</v>
      </c>
      <c r="U694" s="149" t="str">
        <f>IF(ISNUMBER(R694),
IF(H$2=ตัวเลือก!A$30,"ยังไม่บันทึกข้อมูล",R694*0.47),"ข้อมูลไม่ถูกต้อง")</f>
        <v>ข้อมูลไม่ถูกต้อง</v>
      </c>
      <c r="V694" s="149" t="str">
        <f>IF(ISNUMBER(S694),
IF(H$2=ตัวเลือก!A$30,"ยังไม่บันทึกข้อมูล",S694*0.47),"ข้อมูลไม่ถูกต้อง")</f>
        <v>ข้อมูลไม่ถูกต้อง</v>
      </c>
      <c r="W694" s="149" t="str">
        <f t="shared" si="87"/>
        <v>ข้อมูลไม่ถูกต้อง</v>
      </c>
      <c r="X694" s="148" t="str">
        <f t="shared" si="88"/>
        <v>ข้อมูลไม่ถูกต้อง</v>
      </c>
      <c r="Y694" s="38"/>
      <c r="Z694" s="38"/>
      <c r="AA694" s="38"/>
    </row>
    <row r="695" spans="1:27" ht="24" customHeight="1" x14ac:dyDescent="0.45">
      <c r="A695" s="289">
        <v>690</v>
      </c>
      <c r="B695" s="289"/>
      <c r="C695" s="289"/>
      <c r="D695" s="289"/>
      <c r="E695" s="289"/>
      <c r="F695" s="293"/>
      <c r="G695" s="293"/>
      <c r="H695" s="291"/>
      <c r="I695" s="289"/>
      <c r="J695" s="292" t="str">
        <f t="shared" si="89"/>
        <v>รอข้อมูลคอลัมน์ H</v>
      </c>
      <c r="K695" s="291"/>
      <c r="L695" s="291"/>
      <c r="M695" s="291"/>
      <c r="N695" s="196" t="str" cm="1">
        <f t="array" ref="N695">IF(AND(K695:M695=""),"ยังไม่บันทึกข้อมูล",
IF(M695&lt;&gt;"",
IF(M695&gt;=1.3,M695,"เป็นไม้พุ่ม"),
IF(K695+L695&gt;=1.3,K695+L695,"เป็นไม้พุ่ม")))</f>
        <v>ยังไม่บันทึกข้อมูล</v>
      </c>
      <c r="O695" s="149" t="str">
        <f t="shared" si="82"/>
        <v>ข้อมูลไม่ถูกต้อง</v>
      </c>
      <c r="P695" s="149" t="str">
        <f t="shared" si="83"/>
        <v>ข้อมูลไม่ถูกต้อง</v>
      </c>
      <c r="Q695" s="149" t="str">
        <f t="shared" si="84"/>
        <v>ข้อมูลไม่ถูกต้อง</v>
      </c>
      <c r="R695" s="149" t="str">
        <f t="shared" si="85"/>
        <v>ข้อมูลไม่ถูกต้อง</v>
      </c>
      <c r="S695" s="149" t="str">
        <f>IF(ISNUMBER(R695),
IF(H$2=ตัวเลือก!A$30,"ยังไม่บันทึกข้อมูล",R695*0.27),"ข้อมูลไม่ถูกต้อง")</f>
        <v>ข้อมูลไม่ถูกต้อง</v>
      </c>
      <c r="T695" s="149" t="str">
        <f t="shared" si="86"/>
        <v>ข้อมูลไม่ถูกต้อง</v>
      </c>
      <c r="U695" s="149" t="str">
        <f>IF(ISNUMBER(R695),
IF(H$2=ตัวเลือก!A$30,"ยังไม่บันทึกข้อมูล",R695*0.47),"ข้อมูลไม่ถูกต้อง")</f>
        <v>ข้อมูลไม่ถูกต้อง</v>
      </c>
      <c r="V695" s="149" t="str">
        <f>IF(ISNUMBER(S695),
IF(H$2=ตัวเลือก!A$30,"ยังไม่บันทึกข้อมูล",S695*0.47),"ข้อมูลไม่ถูกต้อง")</f>
        <v>ข้อมูลไม่ถูกต้อง</v>
      </c>
      <c r="W695" s="149" t="str">
        <f t="shared" si="87"/>
        <v>ข้อมูลไม่ถูกต้อง</v>
      </c>
      <c r="X695" s="148" t="str">
        <f t="shared" si="88"/>
        <v>ข้อมูลไม่ถูกต้อง</v>
      </c>
      <c r="Y695" s="38"/>
      <c r="Z695" s="38"/>
      <c r="AA695" s="38"/>
    </row>
    <row r="696" spans="1:27" ht="24" customHeight="1" x14ac:dyDescent="0.45">
      <c r="A696" s="289">
        <v>691</v>
      </c>
      <c r="B696" s="289"/>
      <c r="C696" s="289"/>
      <c r="D696" s="289"/>
      <c r="E696" s="289"/>
      <c r="F696" s="293"/>
      <c r="G696" s="293"/>
      <c r="H696" s="291"/>
      <c r="I696" s="289"/>
      <c r="J696" s="292" t="str">
        <f t="shared" si="89"/>
        <v>รอข้อมูลคอลัมน์ H</v>
      </c>
      <c r="K696" s="291"/>
      <c r="L696" s="291"/>
      <c r="M696" s="291"/>
      <c r="N696" s="196" t="str" cm="1">
        <f t="array" ref="N696">IF(AND(K696:M696=""),"ยังไม่บันทึกข้อมูล",
IF(M696&lt;&gt;"",
IF(M696&gt;=1.3,M696,"เป็นไม้พุ่ม"),
IF(K696+L696&gt;=1.3,K696+L696,"เป็นไม้พุ่ม")))</f>
        <v>ยังไม่บันทึกข้อมูล</v>
      </c>
      <c r="O696" s="149" t="str">
        <f t="shared" si="82"/>
        <v>ข้อมูลไม่ถูกต้อง</v>
      </c>
      <c r="P696" s="149" t="str">
        <f t="shared" si="83"/>
        <v>ข้อมูลไม่ถูกต้อง</v>
      </c>
      <c r="Q696" s="149" t="str">
        <f t="shared" si="84"/>
        <v>ข้อมูลไม่ถูกต้อง</v>
      </c>
      <c r="R696" s="149" t="str">
        <f t="shared" si="85"/>
        <v>ข้อมูลไม่ถูกต้อง</v>
      </c>
      <c r="S696" s="149" t="str">
        <f>IF(ISNUMBER(R696),
IF(H$2=ตัวเลือก!A$30,"ยังไม่บันทึกข้อมูล",R696*0.27),"ข้อมูลไม่ถูกต้อง")</f>
        <v>ข้อมูลไม่ถูกต้อง</v>
      </c>
      <c r="T696" s="149" t="str">
        <f t="shared" si="86"/>
        <v>ข้อมูลไม่ถูกต้อง</v>
      </c>
      <c r="U696" s="149" t="str">
        <f>IF(ISNUMBER(R696),
IF(H$2=ตัวเลือก!A$30,"ยังไม่บันทึกข้อมูล",R696*0.47),"ข้อมูลไม่ถูกต้อง")</f>
        <v>ข้อมูลไม่ถูกต้อง</v>
      </c>
      <c r="V696" s="149" t="str">
        <f>IF(ISNUMBER(S696),
IF(H$2=ตัวเลือก!A$30,"ยังไม่บันทึกข้อมูล",S696*0.47),"ข้อมูลไม่ถูกต้อง")</f>
        <v>ข้อมูลไม่ถูกต้อง</v>
      </c>
      <c r="W696" s="149" t="str">
        <f t="shared" si="87"/>
        <v>ข้อมูลไม่ถูกต้อง</v>
      </c>
      <c r="X696" s="148" t="str">
        <f t="shared" si="88"/>
        <v>ข้อมูลไม่ถูกต้อง</v>
      </c>
      <c r="Y696" s="38"/>
      <c r="Z696" s="38"/>
      <c r="AA696" s="38"/>
    </row>
    <row r="697" spans="1:27" ht="24" customHeight="1" x14ac:dyDescent="0.45">
      <c r="A697" s="289">
        <v>692</v>
      </c>
      <c r="B697" s="289"/>
      <c r="C697" s="289"/>
      <c r="D697" s="289"/>
      <c r="E697" s="289"/>
      <c r="F697" s="293"/>
      <c r="G697" s="293"/>
      <c r="H697" s="291"/>
      <c r="I697" s="289"/>
      <c r="J697" s="292" t="str">
        <f t="shared" si="89"/>
        <v>รอข้อมูลคอลัมน์ H</v>
      </c>
      <c r="K697" s="291"/>
      <c r="L697" s="291"/>
      <c r="M697" s="291"/>
      <c r="N697" s="196" t="str" cm="1">
        <f t="array" ref="N697">IF(AND(K697:M697=""),"ยังไม่บันทึกข้อมูล",
IF(M697&lt;&gt;"",
IF(M697&gt;=1.3,M697,"เป็นไม้พุ่ม"),
IF(K697+L697&gt;=1.3,K697+L697,"เป็นไม้พุ่ม")))</f>
        <v>ยังไม่บันทึกข้อมูล</v>
      </c>
      <c r="O697" s="149" t="str">
        <f t="shared" si="82"/>
        <v>ข้อมูลไม่ถูกต้อง</v>
      </c>
      <c r="P697" s="149" t="str">
        <f t="shared" si="83"/>
        <v>ข้อมูลไม่ถูกต้อง</v>
      </c>
      <c r="Q697" s="149" t="str">
        <f t="shared" si="84"/>
        <v>ข้อมูลไม่ถูกต้อง</v>
      </c>
      <c r="R697" s="149" t="str">
        <f t="shared" si="85"/>
        <v>ข้อมูลไม่ถูกต้อง</v>
      </c>
      <c r="S697" s="149" t="str">
        <f>IF(ISNUMBER(R697),
IF(H$2=ตัวเลือก!A$30,"ยังไม่บันทึกข้อมูล",R697*0.27),"ข้อมูลไม่ถูกต้อง")</f>
        <v>ข้อมูลไม่ถูกต้อง</v>
      </c>
      <c r="T697" s="149" t="str">
        <f t="shared" si="86"/>
        <v>ข้อมูลไม่ถูกต้อง</v>
      </c>
      <c r="U697" s="149" t="str">
        <f>IF(ISNUMBER(R697),
IF(H$2=ตัวเลือก!A$30,"ยังไม่บันทึกข้อมูล",R697*0.47),"ข้อมูลไม่ถูกต้อง")</f>
        <v>ข้อมูลไม่ถูกต้อง</v>
      </c>
      <c r="V697" s="149" t="str">
        <f>IF(ISNUMBER(S697),
IF(H$2=ตัวเลือก!A$30,"ยังไม่บันทึกข้อมูล",S697*0.47),"ข้อมูลไม่ถูกต้อง")</f>
        <v>ข้อมูลไม่ถูกต้อง</v>
      </c>
      <c r="W697" s="149" t="str">
        <f t="shared" si="87"/>
        <v>ข้อมูลไม่ถูกต้อง</v>
      </c>
      <c r="X697" s="148" t="str">
        <f t="shared" si="88"/>
        <v>ข้อมูลไม่ถูกต้อง</v>
      </c>
      <c r="Y697" s="38"/>
      <c r="Z697" s="38"/>
      <c r="AA697" s="38"/>
    </row>
    <row r="698" spans="1:27" ht="24" customHeight="1" x14ac:dyDescent="0.45">
      <c r="A698" s="289">
        <v>693</v>
      </c>
      <c r="B698" s="289"/>
      <c r="C698" s="289"/>
      <c r="D698" s="289"/>
      <c r="E698" s="289"/>
      <c r="F698" s="293"/>
      <c r="G698" s="293"/>
      <c r="H698" s="291"/>
      <c r="I698" s="289"/>
      <c r="J698" s="292" t="str">
        <f t="shared" si="89"/>
        <v>รอข้อมูลคอลัมน์ H</v>
      </c>
      <c r="K698" s="291"/>
      <c r="L698" s="291"/>
      <c r="M698" s="291"/>
      <c r="N698" s="196" t="str" cm="1">
        <f t="array" ref="N698">IF(AND(K698:M698=""),"ยังไม่บันทึกข้อมูล",
IF(M698&lt;&gt;"",
IF(M698&gt;=1.3,M698,"เป็นไม้พุ่ม"),
IF(K698+L698&gt;=1.3,K698+L698,"เป็นไม้พุ่ม")))</f>
        <v>ยังไม่บันทึกข้อมูล</v>
      </c>
      <c r="O698" s="149" t="str">
        <f t="shared" si="82"/>
        <v>ข้อมูลไม่ถูกต้อง</v>
      </c>
      <c r="P698" s="149" t="str">
        <f t="shared" si="83"/>
        <v>ข้อมูลไม่ถูกต้อง</v>
      </c>
      <c r="Q698" s="149" t="str">
        <f t="shared" si="84"/>
        <v>ข้อมูลไม่ถูกต้อง</v>
      </c>
      <c r="R698" s="149" t="str">
        <f t="shared" si="85"/>
        <v>ข้อมูลไม่ถูกต้อง</v>
      </c>
      <c r="S698" s="149" t="str">
        <f>IF(ISNUMBER(R698),
IF(H$2=ตัวเลือก!A$30,"ยังไม่บันทึกข้อมูล",R698*0.27),"ข้อมูลไม่ถูกต้อง")</f>
        <v>ข้อมูลไม่ถูกต้อง</v>
      </c>
      <c r="T698" s="149" t="str">
        <f t="shared" si="86"/>
        <v>ข้อมูลไม่ถูกต้อง</v>
      </c>
      <c r="U698" s="149" t="str">
        <f>IF(ISNUMBER(R698),
IF(H$2=ตัวเลือก!A$30,"ยังไม่บันทึกข้อมูล",R698*0.47),"ข้อมูลไม่ถูกต้อง")</f>
        <v>ข้อมูลไม่ถูกต้อง</v>
      </c>
      <c r="V698" s="149" t="str">
        <f>IF(ISNUMBER(S698),
IF(H$2=ตัวเลือก!A$30,"ยังไม่บันทึกข้อมูล",S698*0.47),"ข้อมูลไม่ถูกต้อง")</f>
        <v>ข้อมูลไม่ถูกต้อง</v>
      </c>
      <c r="W698" s="149" t="str">
        <f t="shared" si="87"/>
        <v>ข้อมูลไม่ถูกต้อง</v>
      </c>
      <c r="X698" s="148" t="str">
        <f t="shared" si="88"/>
        <v>ข้อมูลไม่ถูกต้อง</v>
      </c>
      <c r="Y698" s="38"/>
      <c r="Z698" s="38"/>
      <c r="AA698" s="38"/>
    </row>
    <row r="699" spans="1:27" ht="24" customHeight="1" x14ac:dyDescent="0.45">
      <c r="A699" s="289">
        <v>694</v>
      </c>
      <c r="B699" s="289"/>
      <c r="C699" s="289"/>
      <c r="D699" s="289"/>
      <c r="E699" s="289"/>
      <c r="F699" s="293"/>
      <c r="G699" s="293"/>
      <c r="H699" s="291"/>
      <c r="I699" s="289"/>
      <c r="J699" s="292" t="str">
        <f t="shared" si="89"/>
        <v>รอข้อมูลคอลัมน์ H</v>
      </c>
      <c r="K699" s="291"/>
      <c r="L699" s="291"/>
      <c r="M699" s="291"/>
      <c r="N699" s="196" t="str" cm="1">
        <f t="array" ref="N699">IF(AND(K699:M699=""),"ยังไม่บันทึกข้อมูล",
IF(M699&lt;&gt;"",
IF(M699&gt;=1.3,M699,"เป็นไม้พุ่ม"),
IF(K699+L699&gt;=1.3,K699+L699,"เป็นไม้พุ่ม")))</f>
        <v>ยังไม่บันทึกข้อมูล</v>
      </c>
      <c r="O699" s="149" t="str">
        <f t="shared" si="82"/>
        <v>ข้อมูลไม่ถูกต้อง</v>
      </c>
      <c r="P699" s="149" t="str">
        <f t="shared" si="83"/>
        <v>ข้อมูลไม่ถูกต้อง</v>
      </c>
      <c r="Q699" s="149" t="str">
        <f t="shared" si="84"/>
        <v>ข้อมูลไม่ถูกต้อง</v>
      </c>
      <c r="R699" s="149" t="str">
        <f t="shared" si="85"/>
        <v>ข้อมูลไม่ถูกต้อง</v>
      </c>
      <c r="S699" s="149" t="str">
        <f>IF(ISNUMBER(R699),
IF(H$2=ตัวเลือก!A$30,"ยังไม่บันทึกข้อมูล",R699*0.27),"ข้อมูลไม่ถูกต้อง")</f>
        <v>ข้อมูลไม่ถูกต้อง</v>
      </c>
      <c r="T699" s="149" t="str">
        <f t="shared" si="86"/>
        <v>ข้อมูลไม่ถูกต้อง</v>
      </c>
      <c r="U699" s="149" t="str">
        <f>IF(ISNUMBER(R699),
IF(H$2=ตัวเลือก!A$30,"ยังไม่บันทึกข้อมูล",R699*0.47),"ข้อมูลไม่ถูกต้อง")</f>
        <v>ข้อมูลไม่ถูกต้อง</v>
      </c>
      <c r="V699" s="149" t="str">
        <f>IF(ISNUMBER(S699),
IF(H$2=ตัวเลือก!A$30,"ยังไม่บันทึกข้อมูล",S699*0.47),"ข้อมูลไม่ถูกต้อง")</f>
        <v>ข้อมูลไม่ถูกต้อง</v>
      </c>
      <c r="W699" s="149" t="str">
        <f t="shared" si="87"/>
        <v>ข้อมูลไม่ถูกต้อง</v>
      </c>
      <c r="X699" s="148" t="str">
        <f t="shared" si="88"/>
        <v>ข้อมูลไม่ถูกต้อง</v>
      </c>
      <c r="Y699" s="38"/>
      <c r="Z699" s="38"/>
      <c r="AA699" s="38"/>
    </row>
    <row r="700" spans="1:27" ht="24" customHeight="1" x14ac:dyDescent="0.45">
      <c r="A700" s="289">
        <v>695</v>
      </c>
      <c r="B700" s="289"/>
      <c r="C700" s="289"/>
      <c r="D700" s="289"/>
      <c r="E700" s="289"/>
      <c r="F700" s="293"/>
      <c r="G700" s="293"/>
      <c r="H700" s="291"/>
      <c r="I700" s="289"/>
      <c r="J700" s="292" t="str">
        <f t="shared" si="89"/>
        <v>รอข้อมูลคอลัมน์ H</v>
      </c>
      <c r="K700" s="291"/>
      <c r="L700" s="291"/>
      <c r="M700" s="291"/>
      <c r="N700" s="196" t="str" cm="1">
        <f t="array" ref="N700">IF(AND(K700:M700=""),"ยังไม่บันทึกข้อมูล",
IF(M700&lt;&gt;"",
IF(M700&gt;=1.3,M700,"เป็นไม้พุ่ม"),
IF(K700+L700&gt;=1.3,K700+L700,"เป็นไม้พุ่ม")))</f>
        <v>ยังไม่บันทึกข้อมูล</v>
      </c>
      <c r="O700" s="149" t="str">
        <f t="shared" si="82"/>
        <v>ข้อมูลไม่ถูกต้อง</v>
      </c>
      <c r="P700" s="149" t="str">
        <f t="shared" si="83"/>
        <v>ข้อมูลไม่ถูกต้อง</v>
      </c>
      <c r="Q700" s="149" t="str">
        <f t="shared" si="84"/>
        <v>ข้อมูลไม่ถูกต้อง</v>
      </c>
      <c r="R700" s="149" t="str">
        <f t="shared" si="85"/>
        <v>ข้อมูลไม่ถูกต้อง</v>
      </c>
      <c r="S700" s="149" t="str">
        <f>IF(ISNUMBER(R700),
IF(H$2=ตัวเลือก!A$30,"ยังไม่บันทึกข้อมูล",R700*0.27),"ข้อมูลไม่ถูกต้อง")</f>
        <v>ข้อมูลไม่ถูกต้อง</v>
      </c>
      <c r="T700" s="149" t="str">
        <f t="shared" si="86"/>
        <v>ข้อมูลไม่ถูกต้อง</v>
      </c>
      <c r="U700" s="149" t="str">
        <f>IF(ISNUMBER(R700),
IF(H$2=ตัวเลือก!A$30,"ยังไม่บันทึกข้อมูล",R700*0.47),"ข้อมูลไม่ถูกต้อง")</f>
        <v>ข้อมูลไม่ถูกต้อง</v>
      </c>
      <c r="V700" s="149" t="str">
        <f>IF(ISNUMBER(S700),
IF(H$2=ตัวเลือก!A$30,"ยังไม่บันทึกข้อมูล",S700*0.47),"ข้อมูลไม่ถูกต้อง")</f>
        <v>ข้อมูลไม่ถูกต้อง</v>
      </c>
      <c r="W700" s="149" t="str">
        <f t="shared" si="87"/>
        <v>ข้อมูลไม่ถูกต้อง</v>
      </c>
      <c r="X700" s="148" t="str">
        <f t="shared" si="88"/>
        <v>ข้อมูลไม่ถูกต้อง</v>
      </c>
      <c r="Y700" s="38"/>
      <c r="Z700" s="38"/>
      <c r="AA700" s="38"/>
    </row>
    <row r="701" spans="1:27" ht="24" customHeight="1" x14ac:dyDescent="0.45">
      <c r="A701" s="289">
        <v>696</v>
      </c>
      <c r="B701" s="289"/>
      <c r="C701" s="289"/>
      <c r="D701" s="289"/>
      <c r="E701" s="289"/>
      <c r="F701" s="293"/>
      <c r="G701" s="293"/>
      <c r="H701" s="291"/>
      <c r="I701" s="289"/>
      <c r="J701" s="292" t="str">
        <f t="shared" si="89"/>
        <v>รอข้อมูลคอลัมน์ H</v>
      </c>
      <c r="K701" s="291"/>
      <c r="L701" s="291"/>
      <c r="M701" s="291"/>
      <c r="N701" s="196" t="str" cm="1">
        <f t="array" ref="N701">IF(AND(K701:M701=""),"ยังไม่บันทึกข้อมูล",
IF(M701&lt;&gt;"",
IF(M701&gt;=1.3,M701,"เป็นไม้พุ่ม"),
IF(K701+L701&gt;=1.3,K701+L701,"เป็นไม้พุ่ม")))</f>
        <v>ยังไม่บันทึกข้อมูล</v>
      </c>
      <c r="O701" s="149" t="str">
        <f t="shared" si="82"/>
        <v>ข้อมูลไม่ถูกต้อง</v>
      </c>
      <c r="P701" s="149" t="str">
        <f t="shared" si="83"/>
        <v>ข้อมูลไม่ถูกต้อง</v>
      </c>
      <c r="Q701" s="149" t="str">
        <f t="shared" si="84"/>
        <v>ข้อมูลไม่ถูกต้อง</v>
      </c>
      <c r="R701" s="149" t="str">
        <f t="shared" si="85"/>
        <v>ข้อมูลไม่ถูกต้อง</v>
      </c>
      <c r="S701" s="149" t="str">
        <f>IF(ISNUMBER(R701),
IF(H$2=ตัวเลือก!A$30,"ยังไม่บันทึกข้อมูล",R701*0.27),"ข้อมูลไม่ถูกต้อง")</f>
        <v>ข้อมูลไม่ถูกต้อง</v>
      </c>
      <c r="T701" s="149" t="str">
        <f t="shared" si="86"/>
        <v>ข้อมูลไม่ถูกต้อง</v>
      </c>
      <c r="U701" s="149" t="str">
        <f>IF(ISNUMBER(R701),
IF(H$2=ตัวเลือก!A$30,"ยังไม่บันทึกข้อมูล",R701*0.47),"ข้อมูลไม่ถูกต้อง")</f>
        <v>ข้อมูลไม่ถูกต้อง</v>
      </c>
      <c r="V701" s="149" t="str">
        <f>IF(ISNUMBER(S701),
IF(H$2=ตัวเลือก!A$30,"ยังไม่บันทึกข้อมูล",S701*0.47),"ข้อมูลไม่ถูกต้อง")</f>
        <v>ข้อมูลไม่ถูกต้อง</v>
      </c>
      <c r="W701" s="149" t="str">
        <f t="shared" si="87"/>
        <v>ข้อมูลไม่ถูกต้อง</v>
      </c>
      <c r="X701" s="148" t="str">
        <f t="shared" si="88"/>
        <v>ข้อมูลไม่ถูกต้อง</v>
      </c>
      <c r="Y701" s="38"/>
      <c r="Z701" s="38"/>
      <c r="AA701" s="38"/>
    </row>
    <row r="702" spans="1:27" ht="24" customHeight="1" x14ac:dyDescent="0.45">
      <c r="A702" s="289">
        <v>697</v>
      </c>
      <c r="B702" s="289"/>
      <c r="C702" s="289"/>
      <c r="D702" s="289"/>
      <c r="E702" s="289"/>
      <c r="F702" s="293"/>
      <c r="G702" s="293"/>
      <c r="H702" s="291"/>
      <c r="I702" s="289"/>
      <c r="J702" s="292" t="str">
        <f t="shared" si="89"/>
        <v>รอข้อมูลคอลัมน์ H</v>
      </c>
      <c r="K702" s="291"/>
      <c r="L702" s="291"/>
      <c r="M702" s="291"/>
      <c r="N702" s="196" t="str" cm="1">
        <f t="array" ref="N702">IF(AND(K702:M702=""),"ยังไม่บันทึกข้อมูล",
IF(M702&lt;&gt;"",
IF(M702&gt;=1.3,M702,"เป็นไม้พุ่ม"),
IF(K702+L702&gt;=1.3,K702+L702,"เป็นไม้พุ่ม")))</f>
        <v>ยังไม่บันทึกข้อมูล</v>
      </c>
      <c r="O702" s="149" t="str">
        <f t="shared" si="82"/>
        <v>ข้อมูลไม่ถูกต้อง</v>
      </c>
      <c r="P702" s="149" t="str">
        <f t="shared" si="83"/>
        <v>ข้อมูลไม่ถูกต้อง</v>
      </c>
      <c r="Q702" s="149" t="str">
        <f t="shared" si="84"/>
        <v>ข้อมูลไม่ถูกต้อง</v>
      </c>
      <c r="R702" s="149" t="str">
        <f t="shared" si="85"/>
        <v>ข้อมูลไม่ถูกต้อง</v>
      </c>
      <c r="S702" s="149" t="str">
        <f>IF(ISNUMBER(R702),
IF(H$2=ตัวเลือก!A$30,"ยังไม่บันทึกข้อมูล",R702*0.27),"ข้อมูลไม่ถูกต้อง")</f>
        <v>ข้อมูลไม่ถูกต้อง</v>
      </c>
      <c r="T702" s="149" t="str">
        <f t="shared" si="86"/>
        <v>ข้อมูลไม่ถูกต้อง</v>
      </c>
      <c r="U702" s="149" t="str">
        <f>IF(ISNUMBER(R702),
IF(H$2=ตัวเลือก!A$30,"ยังไม่บันทึกข้อมูล",R702*0.47),"ข้อมูลไม่ถูกต้อง")</f>
        <v>ข้อมูลไม่ถูกต้อง</v>
      </c>
      <c r="V702" s="149" t="str">
        <f>IF(ISNUMBER(S702),
IF(H$2=ตัวเลือก!A$30,"ยังไม่บันทึกข้อมูล",S702*0.47),"ข้อมูลไม่ถูกต้อง")</f>
        <v>ข้อมูลไม่ถูกต้อง</v>
      </c>
      <c r="W702" s="149" t="str">
        <f t="shared" si="87"/>
        <v>ข้อมูลไม่ถูกต้อง</v>
      </c>
      <c r="X702" s="148" t="str">
        <f t="shared" si="88"/>
        <v>ข้อมูลไม่ถูกต้อง</v>
      </c>
      <c r="Y702" s="38"/>
      <c r="Z702" s="38"/>
      <c r="AA702" s="38"/>
    </row>
    <row r="703" spans="1:27" ht="24" customHeight="1" x14ac:dyDescent="0.45">
      <c r="A703" s="289">
        <v>698</v>
      </c>
      <c r="B703" s="289"/>
      <c r="C703" s="289"/>
      <c r="D703" s="289"/>
      <c r="E703" s="289"/>
      <c r="F703" s="293"/>
      <c r="G703" s="293"/>
      <c r="H703" s="291"/>
      <c r="I703" s="289"/>
      <c r="J703" s="292" t="str">
        <f t="shared" si="89"/>
        <v>รอข้อมูลคอลัมน์ H</v>
      </c>
      <c r="K703" s="291"/>
      <c r="L703" s="291"/>
      <c r="M703" s="291"/>
      <c r="N703" s="196" t="str" cm="1">
        <f t="array" ref="N703">IF(AND(K703:M703=""),"ยังไม่บันทึกข้อมูล",
IF(M703&lt;&gt;"",
IF(M703&gt;=1.3,M703,"เป็นไม้พุ่ม"),
IF(K703+L703&gt;=1.3,K703+L703,"เป็นไม้พุ่ม")))</f>
        <v>ยังไม่บันทึกข้อมูล</v>
      </c>
      <c r="O703" s="149" t="str">
        <f t="shared" si="82"/>
        <v>ข้อมูลไม่ถูกต้อง</v>
      </c>
      <c r="P703" s="149" t="str">
        <f t="shared" si="83"/>
        <v>ข้อมูลไม่ถูกต้อง</v>
      </c>
      <c r="Q703" s="149" t="str">
        <f t="shared" si="84"/>
        <v>ข้อมูลไม่ถูกต้อง</v>
      </c>
      <c r="R703" s="149" t="str">
        <f t="shared" si="85"/>
        <v>ข้อมูลไม่ถูกต้อง</v>
      </c>
      <c r="S703" s="149" t="str">
        <f>IF(ISNUMBER(R703),
IF(H$2=ตัวเลือก!A$30,"ยังไม่บันทึกข้อมูล",R703*0.27),"ข้อมูลไม่ถูกต้อง")</f>
        <v>ข้อมูลไม่ถูกต้อง</v>
      </c>
      <c r="T703" s="149" t="str">
        <f t="shared" si="86"/>
        <v>ข้อมูลไม่ถูกต้อง</v>
      </c>
      <c r="U703" s="149" t="str">
        <f>IF(ISNUMBER(R703),
IF(H$2=ตัวเลือก!A$30,"ยังไม่บันทึกข้อมูล",R703*0.47),"ข้อมูลไม่ถูกต้อง")</f>
        <v>ข้อมูลไม่ถูกต้อง</v>
      </c>
      <c r="V703" s="149" t="str">
        <f>IF(ISNUMBER(S703),
IF(H$2=ตัวเลือก!A$30,"ยังไม่บันทึกข้อมูล",S703*0.47),"ข้อมูลไม่ถูกต้อง")</f>
        <v>ข้อมูลไม่ถูกต้อง</v>
      </c>
      <c r="W703" s="149" t="str">
        <f t="shared" si="87"/>
        <v>ข้อมูลไม่ถูกต้อง</v>
      </c>
      <c r="X703" s="148" t="str">
        <f t="shared" si="88"/>
        <v>ข้อมูลไม่ถูกต้อง</v>
      </c>
      <c r="Y703" s="38"/>
      <c r="Z703" s="38"/>
      <c r="AA703" s="38"/>
    </row>
    <row r="704" spans="1:27" ht="24" customHeight="1" x14ac:dyDescent="0.45">
      <c r="A704" s="289">
        <v>699</v>
      </c>
      <c r="B704" s="289"/>
      <c r="C704" s="289"/>
      <c r="D704" s="289"/>
      <c r="E704" s="289"/>
      <c r="F704" s="293"/>
      <c r="G704" s="293"/>
      <c r="H704" s="291"/>
      <c r="I704" s="289"/>
      <c r="J704" s="292" t="str">
        <f t="shared" si="89"/>
        <v>รอข้อมูลคอลัมน์ H</v>
      </c>
      <c r="K704" s="291"/>
      <c r="L704" s="291"/>
      <c r="M704" s="291"/>
      <c r="N704" s="196" t="str" cm="1">
        <f t="array" ref="N704">IF(AND(K704:M704=""),"ยังไม่บันทึกข้อมูล",
IF(M704&lt;&gt;"",
IF(M704&gt;=1.3,M704,"เป็นไม้พุ่ม"),
IF(K704+L704&gt;=1.3,K704+L704,"เป็นไม้พุ่ม")))</f>
        <v>ยังไม่บันทึกข้อมูล</v>
      </c>
      <c r="O704" s="149" t="str">
        <f t="shared" si="82"/>
        <v>ข้อมูลไม่ถูกต้อง</v>
      </c>
      <c r="P704" s="149" t="str">
        <f t="shared" si="83"/>
        <v>ข้อมูลไม่ถูกต้อง</v>
      </c>
      <c r="Q704" s="149" t="str">
        <f t="shared" si="84"/>
        <v>ข้อมูลไม่ถูกต้อง</v>
      </c>
      <c r="R704" s="149" t="str">
        <f t="shared" si="85"/>
        <v>ข้อมูลไม่ถูกต้อง</v>
      </c>
      <c r="S704" s="149" t="str">
        <f>IF(ISNUMBER(R704),
IF(H$2=ตัวเลือก!A$30,"ยังไม่บันทึกข้อมูล",R704*0.27),"ข้อมูลไม่ถูกต้อง")</f>
        <v>ข้อมูลไม่ถูกต้อง</v>
      </c>
      <c r="T704" s="149" t="str">
        <f t="shared" si="86"/>
        <v>ข้อมูลไม่ถูกต้อง</v>
      </c>
      <c r="U704" s="149" t="str">
        <f>IF(ISNUMBER(R704),
IF(H$2=ตัวเลือก!A$30,"ยังไม่บันทึกข้อมูล",R704*0.47),"ข้อมูลไม่ถูกต้อง")</f>
        <v>ข้อมูลไม่ถูกต้อง</v>
      </c>
      <c r="V704" s="149" t="str">
        <f>IF(ISNUMBER(S704),
IF(H$2=ตัวเลือก!A$30,"ยังไม่บันทึกข้อมูล",S704*0.47),"ข้อมูลไม่ถูกต้อง")</f>
        <v>ข้อมูลไม่ถูกต้อง</v>
      </c>
      <c r="W704" s="149" t="str">
        <f t="shared" si="87"/>
        <v>ข้อมูลไม่ถูกต้อง</v>
      </c>
      <c r="X704" s="148" t="str">
        <f t="shared" si="88"/>
        <v>ข้อมูลไม่ถูกต้อง</v>
      </c>
      <c r="Y704" s="38"/>
      <c r="Z704" s="38"/>
      <c r="AA704" s="38"/>
    </row>
    <row r="705" spans="1:27" ht="24" customHeight="1" x14ac:dyDescent="0.45">
      <c r="A705" s="289">
        <v>700</v>
      </c>
      <c r="B705" s="289"/>
      <c r="C705" s="289"/>
      <c r="D705" s="289"/>
      <c r="E705" s="289"/>
      <c r="F705" s="293"/>
      <c r="G705" s="293"/>
      <c r="H705" s="291"/>
      <c r="I705" s="289"/>
      <c r="J705" s="292" t="str">
        <f t="shared" si="89"/>
        <v>รอข้อมูลคอลัมน์ H</v>
      </c>
      <c r="K705" s="291"/>
      <c r="L705" s="291"/>
      <c r="M705" s="291"/>
      <c r="N705" s="196" t="str" cm="1">
        <f t="array" ref="N705">IF(AND(K705:M705=""),"ยังไม่บันทึกข้อมูล",
IF(M705&lt;&gt;"",
IF(M705&gt;=1.3,M705,"เป็นไม้พุ่ม"),
IF(K705+L705&gt;=1.3,K705+L705,"เป็นไม้พุ่ม")))</f>
        <v>ยังไม่บันทึกข้อมูล</v>
      </c>
      <c r="O705" s="149" t="str">
        <f t="shared" si="82"/>
        <v>ข้อมูลไม่ถูกต้อง</v>
      </c>
      <c r="P705" s="149" t="str">
        <f t="shared" si="83"/>
        <v>ข้อมูลไม่ถูกต้อง</v>
      </c>
      <c r="Q705" s="149" t="str">
        <f t="shared" si="84"/>
        <v>ข้อมูลไม่ถูกต้อง</v>
      </c>
      <c r="R705" s="149" t="str">
        <f t="shared" si="85"/>
        <v>ข้อมูลไม่ถูกต้อง</v>
      </c>
      <c r="S705" s="149" t="str">
        <f>IF(ISNUMBER(R705),
IF(H$2=ตัวเลือก!A$30,"ยังไม่บันทึกข้อมูล",R705*0.27),"ข้อมูลไม่ถูกต้อง")</f>
        <v>ข้อมูลไม่ถูกต้อง</v>
      </c>
      <c r="T705" s="149" t="str">
        <f t="shared" si="86"/>
        <v>ข้อมูลไม่ถูกต้อง</v>
      </c>
      <c r="U705" s="149" t="str">
        <f>IF(ISNUMBER(R705),
IF(H$2=ตัวเลือก!A$30,"ยังไม่บันทึกข้อมูล",R705*0.47),"ข้อมูลไม่ถูกต้อง")</f>
        <v>ข้อมูลไม่ถูกต้อง</v>
      </c>
      <c r="V705" s="149" t="str">
        <f>IF(ISNUMBER(S705),
IF(H$2=ตัวเลือก!A$30,"ยังไม่บันทึกข้อมูล",S705*0.47),"ข้อมูลไม่ถูกต้อง")</f>
        <v>ข้อมูลไม่ถูกต้อง</v>
      </c>
      <c r="W705" s="149" t="str">
        <f t="shared" si="87"/>
        <v>ข้อมูลไม่ถูกต้อง</v>
      </c>
      <c r="X705" s="148" t="str">
        <f t="shared" si="88"/>
        <v>ข้อมูลไม่ถูกต้อง</v>
      </c>
      <c r="Y705" s="38"/>
      <c r="Z705" s="38"/>
      <c r="AA705" s="38"/>
    </row>
    <row r="706" spans="1:27" ht="24" customHeight="1" x14ac:dyDescent="0.45">
      <c r="A706" s="289">
        <v>701</v>
      </c>
      <c r="B706" s="289"/>
      <c r="C706" s="289"/>
      <c r="D706" s="289"/>
      <c r="E706" s="289"/>
      <c r="F706" s="293"/>
      <c r="G706" s="293"/>
      <c r="H706" s="291"/>
      <c r="I706" s="289"/>
      <c r="J706" s="292" t="str">
        <f t="shared" si="89"/>
        <v>รอข้อมูลคอลัมน์ H</v>
      </c>
      <c r="K706" s="291"/>
      <c r="L706" s="291"/>
      <c r="M706" s="291"/>
      <c r="N706" s="196" t="str" cm="1">
        <f t="array" ref="N706">IF(AND(K706:M706=""),"ยังไม่บันทึกข้อมูล",
IF(M706&lt;&gt;"",
IF(M706&gt;=1.3,M706,"เป็นไม้พุ่ม"),
IF(K706+L706&gt;=1.3,K706+L706,"เป็นไม้พุ่ม")))</f>
        <v>ยังไม่บันทึกข้อมูล</v>
      </c>
      <c r="O706" s="149" t="str">
        <f t="shared" si="82"/>
        <v>ข้อมูลไม่ถูกต้อง</v>
      </c>
      <c r="P706" s="149" t="str">
        <f t="shared" si="83"/>
        <v>ข้อมูลไม่ถูกต้อง</v>
      </c>
      <c r="Q706" s="149" t="str">
        <f t="shared" si="84"/>
        <v>ข้อมูลไม่ถูกต้อง</v>
      </c>
      <c r="R706" s="149" t="str">
        <f t="shared" si="85"/>
        <v>ข้อมูลไม่ถูกต้อง</v>
      </c>
      <c r="S706" s="149" t="str">
        <f>IF(ISNUMBER(R706),
IF(H$2=ตัวเลือก!A$30,"ยังไม่บันทึกข้อมูล",R706*0.27),"ข้อมูลไม่ถูกต้อง")</f>
        <v>ข้อมูลไม่ถูกต้อง</v>
      </c>
      <c r="T706" s="149" t="str">
        <f t="shared" si="86"/>
        <v>ข้อมูลไม่ถูกต้อง</v>
      </c>
      <c r="U706" s="149" t="str">
        <f>IF(ISNUMBER(R706),
IF(H$2=ตัวเลือก!A$30,"ยังไม่บันทึกข้อมูล",R706*0.47),"ข้อมูลไม่ถูกต้อง")</f>
        <v>ข้อมูลไม่ถูกต้อง</v>
      </c>
      <c r="V706" s="149" t="str">
        <f>IF(ISNUMBER(S706),
IF(H$2=ตัวเลือก!A$30,"ยังไม่บันทึกข้อมูล",S706*0.47),"ข้อมูลไม่ถูกต้อง")</f>
        <v>ข้อมูลไม่ถูกต้อง</v>
      </c>
      <c r="W706" s="149" t="str">
        <f t="shared" si="87"/>
        <v>ข้อมูลไม่ถูกต้อง</v>
      </c>
      <c r="X706" s="148" t="str">
        <f t="shared" si="88"/>
        <v>ข้อมูลไม่ถูกต้อง</v>
      </c>
      <c r="Y706" s="38"/>
      <c r="Z706" s="38"/>
      <c r="AA706" s="38"/>
    </row>
    <row r="707" spans="1:27" ht="24" customHeight="1" x14ac:dyDescent="0.45">
      <c r="A707" s="289">
        <v>702</v>
      </c>
      <c r="B707" s="289"/>
      <c r="C707" s="289"/>
      <c r="D707" s="289"/>
      <c r="E707" s="289"/>
      <c r="F707" s="293"/>
      <c r="G707" s="293"/>
      <c r="H707" s="291"/>
      <c r="I707" s="289"/>
      <c r="J707" s="292" t="str">
        <f t="shared" si="89"/>
        <v>รอข้อมูลคอลัมน์ H</v>
      </c>
      <c r="K707" s="291"/>
      <c r="L707" s="291"/>
      <c r="M707" s="291"/>
      <c r="N707" s="196" t="str" cm="1">
        <f t="array" ref="N707">IF(AND(K707:M707=""),"ยังไม่บันทึกข้อมูล",
IF(M707&lt;&gt;"",
IF(M707&gt;=1.3,M707,"เป็นไม้พุ่ม"),
IF(K707+L707&gt;=1.3,K707+L707,"เป็นไม้พุ่ม")))</f>
        <v>ยังไม่บันทึกข้อมูล</v>
      </c>
      <c r="O707" s="149" t="str">
        <f t="shared" si="82"/>
        <v>ข้อมูลไม่ถูกต้อง</v>
      </c>
      <c r="P707" s="149" t="str">
        <f t="shared" si="83"/>
        <v>ข้อมูลไม่ถูกต้อง</v>
      </c>
      <c r="Q707" s="149" t="str">
        <f t="shared" si="84"/>
        <v>ข้อมูลไม่ถูกต้อง</v>
      </c>
      <c r="R707" s="149" t="str">
        <f t="shared" si="85"/>
        <v>ข้อมูลไม่ถูกต้อง</v>
      </c>
      <c r="S707" s="149" t="str">
        <f>IF(ISNUMBER(R707),
IF(H$2=ตัวเลือก!A$30,"ยังไม่บันทึกข้อมูล",R707*0.27),"ข้อมูลไม่ถูกต้อง")</f>
        <v>ข้อมูลไม่ถูกต้อง</v>
      </c>
      <c r="T707" s="149" t="str">
        <f t="shared" si="86"/>
        <v>ข้อมูลไม่ถูกต้อง</v>
      </c>
      <c r="U707" s="149" t="str">
        <f>IF(ISNUMBER(R707),
IF(H$2=ตัวเลือก!A$30,"ยังไม่บันทึกข้อมูล",R707*0.47),"ข้อมูลไม่ถูกต้อง")</f>
        <v>ข้อมูลไม่ถูกต้อง</v>
      </c>
      <c r="V707" s="149" t="str">
        <f>IF(ISNUMBER(S707),
IF(H$2=ตัวเลือก!A$30,"ยังไม่บันทึกข้อมูล",S707*0.47),"ข้อมูลไม่ถูกต้อง")</f>
        <v>ข้อมูลไม่ถูกต้อง</v>
      </c>
      <c r="W707" s="149" t="str">
        <f t="shared" si="87"/>
        <v>ข้อมูลไม่ถูกต้อง</v>
      </c>
      <c r="X707" s="148" t="str">
        <f t="shared" si="88"/>
        <v>ข้อมูลไม่ถูกต้อง</v>
      </c>
      <c r="Y707" s="38"/>
      <c r="Z707" s="38"/>
      <c r="AA707" s="38"/>
    </row>
    <row r="708" spans="1:27" ht="24" customHeight="1" x14ac:dyDescent="0.45">
      <c r="A708" s="289">
        <v>703</v>
      </c>
      <c r="B708" s="289"/>
      <c r="C708" s="289"/>
      <c r="D708" s="289"/>
      <c r="E708" s="289"/>
      <c r="F708" s="293"/>
      <c r="G708" s="293"/>
      <c r="H708" s="291"/>
      <c r="I708" s="289"/>
      <c r="J708" s="292" t="str">
        <f t="shared" si="89"/>
        <v>รอข้อมูลคอลัมน์ H</v>
      </c>
      <c r="K708" s="291"/>
      <c r="L708" s="291"/>
      <c r="M708" s="291"/>
      <c r="N708" s="196" t="str" cm="1">
        <f t="array" ref="N708">IF(AND(K708:M708=""),"ยังไม่บันทึกข้อมูล",
IF(M708&lt;&gt;"",
IF(M708&gt;=1.3,M708,"เป็นไม้พุ่ม"),
IF(K708+L708&gt;=1.3,K708+L708,"เป็นไม้พุ่ม")))</f>
        <v>ยังไม่บันทึกข้อมูล</v>
      </c>
      <c r="O708" s="149" t="str">
        <f t="shared" si="82"/>
        <v>ข้อมูลไม่ถูกต้อง</v>
      </c>
      <c r="P708" s="149" t="str">
        <f t="shared" si="83"/>
        <v>ข้อมูลไม่ถูกต้อง</v>
      </c>
      <c r="Q708" s="149" t="str">
        <f t="shared" si="84"/>
        <v>ข้อมูลไม่ถูกต้อง</v>
      </c>
      <c r="R708" s="149" t="str">
        <f t="shared" si="85"/>
        <v>ข้อมูลไม่ถูกต้อง</v>
      </c>
      <c r="S708" s="149" t="str">
        <f>IF(ISNUMBER(R708),
IF(H$2=ตัวเลือก!A$30,"ยังไม่บันทึกข้อมูล",R708*0.27),"ข้อมูลไม่ถูกต้อง")</f>
        <v>ข้อมูลไม่ถูกต้อง</v>
      </c>
      <c r="T708" s="149" t="str">
        <f t="shared" si="86"/>
        <v>ข้อมูลไม่ถูกต้อง</v>
      </c>
      <c r="U708" s="149" t="str">
        <f>IF(ISNUMBER(R708),
IF(H$2=ตัวเลือก!A$30,"ยังไม่บันทึกข้อมูล",R708*0.47),"ข้อมูลไม่ถูกต้อง")</f>
        <v>ข้อมูลไม่ถูกต้อง</v>
      </c>
      <c r="V708" s="149" t="str">
        <f>IF(ISNUMBER(S708),
IF(H$2=ตัวเลือก!A$30,"ยังไม่บันทึกข้อมูล",S708*0.47),"ข้อมูลไม่ถูกต้อง")</f>
        <v>ข้อมูลไม่ถูกต้อง</v>
      </c>
      <c r="W708" s="149" t="str">
        <f t="shared" si="87"/>
        <v>ข้อมูลไม่ถูกต้อง</v>
      </c>
      <c r="X708" s="148" t="str">
        <f t="shared" si="88"/>
        <v>ข้อมูลไม่ถูกต้อง</v>
      </c>
      <c r="Y708" s="38"/>
      <c r="Z708" s="38"/>
      <c r="AA708" s="38"/>
    </row>
    <row r="709" spans="1:27" ht="24" customHeight="1" x14ac:dyDescent="0.45">
      <c r="A709" s="289">
        <v>704</v>
      </c>
      <c r="B709" s="289"/>
      <c r="C709" s="289"/>
      <c r="D709" s="289"/>
      <c r="E709" s="289"/>
      <c r="F709" s="293"/>
      <c r="G709" s="293"/>
      <c r="H709" s="291"/>
      <c r="I709" s="289"/>
      <c r="J709" s="292" t="str">
        <f t="shared" si="89"/>
        <v>รอข้อมูลคอลัมน์ H</v>
      </c>
      <c r="K709" s="291"/>
      <c r="L709" s="291"/>
      <c r="M709" s="291"/>
      <c r="N709" s="196" t="str" cm="1">
        <f t="array" ref="N709">IF(AND(K709:M709=""),"ยังไม่บันทึกข้อมูล",
IF(M709&lt;&gt;"",
IF(M709&gt;=1.3,M709,"เป็นไม้พุ่ม"),
IF(K709+L709&gt;=1.3,K709+L709,"เป็นไม้พุ่ม")))</f>
        <v>ยังไม่บันทึกข้อมูล</v>
      </c>
      <c r="O709" s="149" t="str">
        <f t="shared" si="82"/>
        <v>ข้อมูลไม่ถูกต้อง</v>
      </c>
      <c r="P709" s="149" t="str">
        <f t="shared" si="83"/>
        <v>ข้อมูลไม่ถูกต้อง</v>
      </c>
      <c r="Q709" s="149" t="str">
        <f t="shared" si="84"/>
        <v>ข้อมูลไม่ถูกต้อง</v>
      </c>
      <c r="R709" s="149" t="str">
        <f t="shared" si="85"/>
        <v>ข้อมูลไม่ถูกต้อง</v>
      </c>
      <c r="S709" s="149" t="str">
        <f>IF(ISNUMBER(R709),
IF(H$2=ตัวเลือก!A$30,"ยังไม่บันทึกข้อมูล",R709*0.27),"ข้อมูลไม่ถูกต้อง")</f>
        <v>ข้อมูลไม่ถูกต้อง</v>
      </c>
      <c r="T709" s="149" t="str">
        <f t="shared" si="86"/>
        <v>ข้อมูลไม่ถูกต้อง</v>
      </c>
      <c r="U709" s="149" t="str">
        <f>IF(ISNUMBER(R709),
IF(H$2=ตัวเลือก!A$30,"ยังไม่บันทึกข้อมูล",R709*0.47),"ข้อมูลไม่ถูกต้อง")</f>
        <v>ข้อมูลไม่ถูกต้อง</v>
      </c>
      <c r="V709" s="149" t="str">
        <f>IF(ISNUMBER(S709),
IF(H$2=ตัวเลือก!A$30,"ยังไม่บันทึกข้อมูล",S709*0.47),"ข้อมูลไม่ถูกต้อง")</f>
        <v>ข้อมูลไม่ถูกต้อง</v>
      </c>
      <c r="W709" s="149" t="str">
        <f t="shared" si="87"/>
        <v>ข้อมูลไม่ถูกต้อง</v>
      </c>
      <c r="X709" s="148" t="str">
        <f t="shared" si="88"/>
        <v>ข้อมูลไม่ถูกต้อง</v>
      </c>
      <c r="Y709" s="38"/>
      <c r="Z709" s="38"/>
      <c r="AA709" s="38"/>
    </row>
    <row r="710" spans="1:27" ht="24" customHeight="1" x14ac:dyDescent="0.45">
      <c r="A710" s="289">
        <v>705</v>
      </c>
      <c r="B710" s="289"/>
      <c r="C710" s="289"/>
      <c r="D710" s="289"/>
      <c r="E710" s="289"/>
      <c r="F710" s="293"/>
      <c r="G710" s="293"/>
      <c r="H710" s="291"/>
      <c r="I710" s="289"/>
      <c r="J710" s="292" t="str">
        <f t="shared" si="89"/>
        <v>รอข้อมูลคอลัมน์ H</v>
      </c>
      <c r="K710" s="291"/>
      <c r="L710" s="291"/>
      <c r="M710" s="291"/>
      <c r="N710" s="196" t="str" cm="1">
        <f t="array" ref="N710">IF(AND(K710:M710=""),"ยังไม่บันทึกข้อมูล",
IF(M710&lt;&gt;"",
IF(M710&gt;=1.3,M710,"เป็นไม้พุ่ม"),
IF(K710+L710&gt;=1.3,K710+L710,"เป็นไม้พุ่ม")))</f>
        <v>ยังไม่บันทึกข้อมูล</v>
      </c>
      <c r="O710" s="149" t="str">
        <f t="shared" si="82"/>
        <v>ข้อมูลไม่ถูกต้อง</v>
      </c>
      <c r="P710" s="149" t="str">
        <f t="shared" si="83"/>
        <v>ข้อมูลไม่ถูกต้อง</v>
      </c>
      <c r="Q710" s="149" t="str">
        <f t="shared" si="84"/>
        <v>ข้อมูลไม่ถูกต้อง</v>
      </c>
      <c r="R710" s="149" t="str">
        <f t="shared" si="85"/>
        <v>ข้อมูลไม่ถูกต้อง</v>
      </c>
      <c r="S710" s="149" t="str">
        <f>IF(ISNUMBER(R710),
IF(H$2=ตัวเลือก!A$30,"ยังไม่บันทึกข้อมูล",R710*0.27),"ข้อมูลไม่ถูกต้อง")</f>
        <v>ข้อมูลไม่ถูกต้อง</v>
      </c>
      <c r="T710" s="149" t="str">
        <f t="shared" si="86"/>
        <v>ข้อมูลไม่ถูกต้อง</v>
      </c>
      <c r="U710" s="149" t="str">
        <f>IF(ISNUMBER(R710),
IF(H$2=ตัวเลือก!A$30,"ยังไม่บันทึกข้อมูล",R710*0.47),"ข้อมูลไม่ถูกต้อง")</f>
        <v>ข้อมูลไม่ถูกต้อง</v>
      </c>
      <c r="V710" s="149" t="str">
        <f>IF(ISNUMBER(S710),
IF(H$2=ตัวเลือก!A$30,"ยังไม่บันทึกข้อมูล",S710*0.47),"ข้อมูลไม่ถูกต้อง")</f>
        <v>ข้อมูลไม่ถูกต้อง</v>
      </c>
      <c r="W710" s="149" t="str">
        <f t="shared" si="87"/>
        <v>ข้อมูลไม่ถูกต้อง</v>
      </c>
      <c r="X710" s="148" t="str">
        <f t="shared" si="88"/>
        <v>ข้อมูลไม่ถูกต้อง</v>
      </c>
      <c r="Y710" s="38"/>
      <c r="Z710" s="38"/>
      <c r="AA710" s="38"/>
    </row>
    <row r="711" spans="1:27" ht="24" customHeight="1" x14ac:dyDescent="0.45">
      <c r="A711" s="289">
        <v>706</v>
      </c>
      <c r="B711" s="289"/>
      <c r="C711" s="289"/>
      <c r="D711" s="289"/>
      <c r="E711" s="289"/>
      <c r="F711" s="293"/>
      <c r="G711" s="293"/>
      <c r="H711" s="291"/>
      <c r="I711" s="289"/>
      <c r="J711" s="292" t="str">
        <f t="shared" si="89"/>
        <v>รอข้อมูลคอลัมน์ H</v>
      </c>
      <c r="K711" s="291"/>
      <c r="L711" s="291"/>
      <c r="M711" s="291"/>
      <c r="N711" s="196" t="str" cm="1">
        <f t="array" ref="N711">IF(AND(K711:M711=""),"ยังไม่บันทึกข้อมูล",
IF(M711&lt;&gt;"",
IF(M711&gt;=1.3,M711,"เป็นไม้พุ่ม"),
IF(K711+L711&gt;=1.3,K711+L711,"เป็นไม้พุ่ม")))</f>
        <v>ยังไม่บันทึกข้อมูล</v>
      </c>
      <c r="O711" s="149" t="str">
        <f t="shared" ref="O711:O774" si="90">IF(AND(ISNUMBER(J711),ISNUMBER(N711)),0.0396*(((J711)*N711))^0.933,"ข้อมูลไม่ถูกต้อง")</f>
        <v>ข้อมูลไม่ถูกต้อง</v>
      </c>
      <c r="P711" s="149" t="str">
        <f t="shared" ref="P711:P774" si="91">IF(AND(ISNUMBER(J711),ISNUMBER(N711)),0.00349*(((J711^2)*N711))^1.03,"ข้อมูลไม่ถูกต้อง")</f>
        <v>ข้อมูลไม่ถูกต้อง</v>
      </c>
      <c r="Q711" s="149" t="str">
        <f t="shared" ref="Q711:Q774" si="92">IF(AND(ISNUMBER(O711),ISNUMBER(P711)),(1/((28/(O711+P711))+0.025)),"ข้อมูลไม่ถูกต้อง")</f>
        <v>ข้อมูลไม่ถูกต้อง</v>
      </c>
      <c r="R711" s="149" t="str">
        <f t="shared" ref="R711:R774" si="93">IF(AND(O711&lt;&gt;"ข้อมูลไม่ถูกต้อง",P711&lt;&gt;"ข้อมูลไม่ถูกต้อง",Q711&lt;&gt;"ข้อมูลไม่ถูกต้อง"),O711+P711+Q711,"ข้อมูลไม่ถูกต้อง")</f>
        <v>ข้อมูลไม่ถูกต้อง</v>
      </c>
      <c r="S711" s="149" t="str">
        <f>IF(ISNUMBER(R711),
IF(H$2=ตัวเลือก!A$30,"ยังไม่บันทึกข้อมูล",R711*0.27),"ข้อมูลไม่ถูกต้อง")</f>
        <v>ข้อมูลไม่ถูกต้อง</v>
      </c>
      <c r="T711" s="149" t="str">
        <f t="shared" ref="T711:T774" si="94">IF(AND(ISNUMBER(R711),ISNUMBER(S711)),R711+S711,"ข้อมูลไม่ถูกต้อง")</f>
        <v>ข้อมูลไม่ถูกต้อง</v>
      </c>
      <c r="U711" s="149" t="str">
        <f>IF(ISNUMBER(R711),
IF(H$2=ตัวเลือก!A$30,"ยังไม่บันทึกข้อมูล",R711*0.47),"ข้อมูลไม่ถูกต้อง")</f>
        <v>ข้อมูลไม่ถูกต้อง</v>
      </c>
      <c r="V711" s="149" t="str">
        <f>IF(ISNUMBER(S711),
IF(H$2=ตัวเลือก!A$30,"ยังไม่บันทึกข้อมูล",S711*0.47),"ข้อมูลไม่ถูกต้อง")</f>
        <v>ข้อมูลไม่ถูกต้อง</v>
      </c>
      <c r="W711" s="149" t="str">
        <f t="shared" ref="W711:W774" si="95">IF(AND(ISNUMBER(U711),ISNUMBER(V711)),((U711+V711)/1000),"ข้อมูลไม่ถูกต้อง")</f>
        <v>ข้อมูลไม่ถูกต้อง</v>
      </c>
      <c r="X711" s="148" t="str">
        <f t="shared" si="88"/>
        <v>ข้อมูลไม่ถูกต้อง</v>
      </c>
      <c r="Y711" s="38"/>
      <c r="Z711" s="38"/>
      <c r="AA711" s="38"/>
    </row>
    <row r="712" spans="1:27" ht="24" customHeight="1" x14ac:dyDescent="0.45">
      <c r="A712" s="289">
        <v>707</v>
      </c>
      <c r="B712" s="289"/>
      <c r="C712" s="289"/>
      <c r="D712" s="289"/>
      <c r="E712" s="289"/>
      <c r="F712" s="293"/>
      <c r="G712" s="293"/>
      <c r="H712" s="291"/>
      <c r="I712" s="289"/>
      <c r="J712" s="292" t="str">
        <f t="shared" si="89"/>
        <v>รอข้อมูลคอลัมน์ H</v>
      </c>
      <c r="K712" s="291"/>
      <c r="L712" s="291"/>
      <c r="M712" s="291"/>
      <c r="N712" s="196" t="str" cm="1">
        <f t="array" ref="N712">IF(AND(K712:M712=""),"ยังไม่บันทึกข้อมูล",
IF(M712&lt;&gt;"",
IF(M712&gt;=1.3,M712,"เป็นไม้พุ่ม"),
IF(K712+L712&gt;=1.3,K712+L712,"เป็นไม้พุ่ม")))</f>
        <v>ยังไม่บันทึกข้อมูล</v>
      </c>
      <c r="O712" s="149" t="str">
        <f t="shared" si="90"/>
        <v>ข้อมูลไม่ถูกต้อง</v>
      </c>
      <c r="P712" s="149" t="str">
        <f t="shared" si="91"/>
        <v>ข้อมูลไม่ถูกต้อง</v>
      </c>
      <c r="Q712" s="149" t="str">
        <f t="shared" si="92"/>
        <v>ข้อมูลไม่ถูกต้อง</v>
      </c>
      <c r="R712" s="149" t="str">
        <f t="shared" si="93"/>
        <v>ข้อมูลไม่ถูกต้อง</v>
      </c>
      <c r="S712" s="149" t="str">
        <f>IF(ISNUMBER(R712),
IF(H$2=ตัวเลือก!A$30,"ยังไม่บันทึกข้อมูล",R712*0.27),"ข้อมูลไม่ถูกต้อง")</f>
        <v>ข้อมูลไม่ถูกต้อง</v>
      </c>
      <c r="T712" s="149" t="str">
        <f t="shared" si="94"/>
        <v>ข้อมูลไม่ถูกต้อง</v>
      </c>
      <c r="U712" s="149" t="str">
        <f>IF(ISNUMBER(R712),
IF(H$2=ตัวเลือก!A$30,"ยังไม่บันทึกข้อมูล",R712*0.47),"ข้อมูลไม่ถูกต้อง")</f>
        <v>ข้อมูลไม่ถูกต้อง</v>
      </c>
      <c r="V712" s="149" t="str">
        <f>IF(ISNUMBER(S712),
IF(H$2=ตัวเลือก!A$30,"ยังไม่บันทึกข้อมูล",S712*0.47),"ข้อมูลไม่ถูกต้อง")</f>
        <v>ข้อมูลไม่ถูกต้อง</v>
      </c>
      <c r="W712" s="149" t="str">
        <f t="shared" si="95"/>
        <v>ข้อมูลไม่ถูกต้อง</v>
      </c>
      <c r="X712" s="148" t="str">
        <f t="shared" si="88"/>
        <v>ข้อมูลไม่ถูกต้อง</v>
      </c>
      <c r="Y712" s="38"/>
      <c r="Z712" s="38"/>
      <c r="AA712" s="38"/>
    </row>
    <row r="713" spans="1:27" ht="24" customHeight="1" x14ac:dyDescent="0.45">
      <c r="A713" s="289">
        <v>708</v>
      </c>
      <c r="B713" s="289"/>
      <c r="C713" s="289"/>
      <c r="D713" s="289"/>
      <c r="E713" s="289"/>
      <c r="F713" s="293"/>
      <c r="G713" s="293"/>
      <c r="H713" s="291"/>
      <c r="I713" s="289"/>
      <c r="J713" s="292" t="str">
        <f t="shared" si="89"/>
        <v>รอข้อมูลคอลัมน์ H</v>
      </c>
      <c r="K713" s="291"/>
      <c r="L713" s="291"/>
      <c r="M713" s="291"/>
      <c r="N713" s="196" t="str" cm="1">
        <f t="array" ref="N713">IF(AND(K713:M713=""),"ยังไม่บันทึกข้อมูล",
IF(M713&lt;&gt;"",
IF(M713&gt;=1.3,M713,"เป็นไม้พุ่ม"),
IF(K713+L713&gt;=1.3,K713+L713,"เป็นไม้พุ่ม")))</f>
        <v>ยังไม่บันทึกข้อมูล</v>
      </c>
      <c r="O713" s="149" t="str">
        <f t="shared" si="90"/>
        <v>ข้อมูลไม่ถูกต้อง</v>
      </c>
      <c r="P713" s="149" t="str">
        <f t="shared" si="91"/>
        <v>ข้อมูลไม่ถูกต้อง</v>
      </c>
      <c r="Q713" s="149" t="str">
        <f t="shared" si="92"/>
        <v>ข้อมูลไม่ถูกต้อง</v>
      </c>
      <c r="R713" s="149" t="str">
        <f t="shared" si="93"/>
        <v>ข้อมูลไม่ถูกต้อง</v>
      </c>
      <c r="S713" s="149" t="str">
        <f>IF(ISNUMBER(R713),
IF(H$2=ตัวเลือก!A$30,"ยังไม่บันทึกข้อมูล",R713*0.27),"ข้อมูลไม่ถูกต้อง")</f>
        <v>ข้อมูลไม่ถูกต้อง</v>
      </c>
      <c r="T713" s="149" t="str">
        <f t="shared" si="94"/>
        <v>ข้อมูลไม่ถูกต้อง</v>
      </c>
      <c r="U713" s="149" t="str">
        <f>IF(ISNUMBER(R713),
IF(H$2=ตัวเลือก!A$30,"ยังไม่บันทึกข้อมูล",R713*0.47),"ข้อมูลไม่ถูกต้อง")</f>
        <v>ข้อมูลไม่ถูกต้อง</v>
      </c>
      <c r="V713" s="149" t="str">
        <f>IF(ISNUMBER(S713),
IF(H$2=ตัวเลือก!A$30,"ยังไม่บันทึกข้อมูล",S713*0.47),"ข้อมูลไม่ถูกต้อง")</f>
        <v>ข้อมูลไม่ถูกต้อง</v>
      </c>
      <c r="W713" s="149" t="str">
        <f t="shared" si="95"/>
        <v>ข้อมูลไม่ถูกต้อง</v>
      </c>
      <c r="X713" s="148" t="str">
        <f t="shared" si="88"/>
        <v>ข้อมูลไม่ถูกต้อง</v>
      </c>
      <c r="Y713" s="38"/>
      <c r="Z713" s="38"/>
      <c r="AA713" s="38"/>
    </row>
    <row r="714" spans="1:27" ht="24" customHeight="1" x14ac:dyDescent="0.45">
      <c r="A714" s="289">
        <v>709</v>
      </c>
      <c r="B714" s="289"/>
      <c r="C714" s="289"/>
      <c r="D714" s="289"/>
      <c r="E714" s="289"/>
      <c r="F714" s="293"/>
      <c r="G714" s="293"/>
      <c r="H714" s="291"/>
      <c r="I714" s="289"/>
      <c r="J714" s="292" t="str">
        <f t="shared" si="89"/>
        <v>รอข้อมูลคอลัมน์ H</v>
      </c>
      <c r="K714" s="291"/>
      <c r="L714" s="291"/>
      <c r="M714" s="291"/>
      <c r="N714" s="196" t="str" cm="1">
        <f t="array" ref="N714">IF(AND(K714:M714=""),"ยังไม่บันทึกข้อมูล",
IF(M714&lt;&gt;"",
IF(M714&gt;=1.3,M714,"เป็นไม้พุ่ม"),
IF(K714+L714&gt;=1.3,K714+L714,"เป็นไม้พุ่ม")))</f>
        <v>ยังไม่บันทึกข้อมูล</v>
      </c>
      <c r="O714" s="149" t="str">
        <f t="shared" si="90"/>
        <v>ข้อมูลไม่ถูกต้อง</v>
      </c>
      <c r="P714" s="149" t="str">
        <f t="shared" si="91"/>
        <v>ข้อมูลไม่ถูกต้อง</v>
      </c>
      <c r="Q714" s="149" t="str">
        <f t="shared" si="92"/>
        <v>ข้อมูลไม่ถูกต้อง</v>
      </c>
      <c r="R714" s="149" t="str">
        <f t="shared" si="93"/>
        <v>ข้อมูลไม่ถูกต้อง</v>
      </c>
      <c r="S714" s="149" t="str">
        <f>IF(ISNUMBER(R714),
IF(H$2=ตัวเลือก!A$30,"ยังไม่บันทึกข้อมูล",R714*0.27),"ข้อมูลไม่ถูกต้อง")</f>
        <v>ข้อมูลไม่ถูกต้อง</v>
      </c>
      <c r="T714" s="149" t="str">
        <f t="shared" si="94"/>
        <v>ข้อมูลไม่ถูกต้อง</v>
      </c>
      <c r="U714" s="149" t="str">
        <f>IF(ISNUMBER(R714),
IF(H$2=ตัวเลือก!A$30,"ยังไม่บันทึกข้อมูล",R714*0.47),"ข้อมูลไม่ถูกต้อง")</f>
        <v>ข้อมูลไม่ถูกต้อง</v>
      </c>
      <c r="V714" s="149" t="str">
        <f>IF(ISNUMBER(S714),
IF(H$2=ตัวเลือก!A$30,"ยังไม่บันทึกข้อมูล",S714*0.47),"ข้อมูลไม่ถูกต้อง")</f>
        <v>ข้อมูลไม่ถูกต้อง</v>
      </c>
      <c r="W714" s="149" t="str">
        <f t="shared" si="95"/>
        <v>ข้อมูลไม่ถูกต้อง</v>
      </c>
      <c r="X714" s="148" t="str">
        <f t="shared" si="88"/>
        <v>ข้อมูลไม่ถูกต้อง</v>
      </c>
      <c r="Y714" s="38"/>
      <c r="Z714" s="38"/>
      <c r="AA714" s="38"/>
    </row>
    <row r="715" spans="1:27" ht="24" customHeight="1" x14ac:dyDescent="0.45">
      <c r="A715" s="289">
        <v>710</v>
      </c>
      <c r="B715" s="289"/>
      <c r="C715" s="289"/>
      <c r="D715" s="289"/>
      <c r="E715" s="289"/>
      <c r="F715" s="293"/>
      <c r="G715" s="293"/>
      <c r="H715" s="291"/>
      <c r="I715" s="289"/>
      <c r="J715" s="292" t="str">
        <f t="shared" si="89"/>
        <v>รอข้อมูลคอลัมน์ H</v>
      </c>
      <c r="K715" s="291"/>
      <c r="L715" s="291"/>
      <c r="M715" s="291"/>
      <c r="N715" s="196" t="str" cm="1">
        <f t="array" ref="N715">IF(AND(K715:M715=""),"ยังไม่บันทึกข้อมูล",
IF(M715&lt;&gt;"",
IF(M715&gt;=1.3,M715,"เป็นไม้พุ่ม"),
IF(K715+L715&gt;=1.3,K715+L715,"เป็นไม้พุ่ม")))</f>
        <v>ยังไม่บันทึกข้อมูล</v>
      </c>
      <c r="O715" s="149" t="str">
        <f t="shared" si="90"/>
        <v>ข้อมูลไม่ถูกต้อง</v>
      </c>
      <c r="P715" s="149" t="str">
        <f t="shared" si="91"/>
        <v>ข้อมูลไม่ถูกต้อง</v>
      </c>
      <c r="Q715" s="149" t="str">
        <f t="shared" si="92"/>
        <v>ข้อมูลไม่ถูกต้อง</v>
      </c>
      <c r="R715" s="149" t="str">
        <f t="shared" si="93"/>
        <v>ข้อมูลไม่ถูกต้อง</v>
      </c>
      <c r="S715" s="149" t="str">
        <f>IF(ISNUMBER(R715),
IF(H$2=ตัวเลือก!A$30,"ยังไม่บันทึกข้อมูล",R715*0.27),"ข้อมูลไม่ถูกต้อง")</f>
        <v>ข้อมูลไม่ถูกต้อง</v>
      </c>
      <c r="T715" s="149" t="str">
        <f t="shared" si="94"/>
        <v>ข้อมูลไม่ถูกต้อง</v>
      </c>
      <c r="U715" s="149" t="str">
        <f>IF(ISNUMBER(R715),
IF(H$2=ตัวเลือก!A$30,"ยังไม่บันทึกข้อมูล",R715*0.47),"ข้อมูลไม่ถูกต้อง")</f>
        <v>ข้อมูลไม่ถูกต้อง</v>
      </c>
      <c r="V715" s="149" t="str">
        <f>IF(ISNUMBER(S715),
IF(H$2=ตัวเลือก!A$30,"ยังไม่บันทึกข้อมูล",S715*0.47),"ข้อมูลไม่ถูกต้อง")</f>
        <v>ข้อมูลไม่ถูกต้อง</v>
      </c>
      <c r="W715" s="149" t="str">
        <f t="shared" si="95"/>
        <v>ข้อมูลไม่ถูกต้อง</v>
      </c>
      <c r="X715" s="148" t="str">
        <f t="shared" si="88"/>
        <v>ข้อมูลไม่ถูกต้อง</v>
      </c>
      <c r="Y715" s="38"/>
      <c r="Z715" s="38"/>
      <c r="AA715" s="38"/>
    </row>
    <row r="716" spans="1:27" ht="24" customHeight="1" x14ac:dyDescent="0.45">
      <c r="A716" s="289">
        <v>711</v>
      </c>
      <c r="B716" s="289"/>
      <c r="C716" s="289"/>
      <c r="D716" s="289"/>
      <c r="E716" s="289"/>
      <c r="F716" s="293"/>
      <c r="G716" s="293"/>
      <c r="H716" s="291"/>
      <c r="I716" s="289"/>
      <c r="J716" s="292" t="str">
        <f t="shared" si="89"/>
        <v>รอข้อมูลคอลัมน์ H</v>
      </c>
      <c r="K716" s="291"/>
      <c r="L716" s="291"/>
      <c r="M716" s="291"/>
      <c r="N716" s="196" t="str" cm="1">
        <f t="array" ref="N716">IF(AND(K716:M716=""),"ยังไม่บันทึกข้อมูล",
IF(M716&lt;&gt;"",
IF(M716&gt;=1.3,M716,"เป็นไม้พุ่ม"),
IF(K716+L716&gt;=1.3,K716+L716,"เป็นไม้พุ่ม")))</f>
        <v>ยังไม่บันทึกข้อมูล</v>
      </c>
      <c r="O716" s="149" t="str">
        <f t="shared" si="90"/>
        <v>ข้อมูลไม่ถูกต้อง</v>
      </c>
      <c r="P716" s="149" t="str">
        <f t="shared" si="91"/>
        <v>ข้อมูลไม่ถูกต้อง</v>
      </c>
      <c r="Q716" s="149" t="str">
        <f t="shared" si="92"/>
        <v>ข้อมูลไม่ถูกต้อง</v>
      </c>
      <c r="R716" s="149" t="str">
        <f t="shared" si="93"/>
        <v>ข้อมูลไม่ถูกต้อง</v>
      </c>
      <c r="S716" s="149" t="str">
        <f>IF(ISNUMBER(R716),
IF(H$2=ตัวเลือก!A$30,"ยังไม่บันทึกข้อมูล",R716*0.27),"ข้อมูลไม่ถูกต้อง")</f>
        <v>ข้อมูลไม่ถูกต้อง</v>
      </c>
      <c r="T716" s="149" t="str">
        <f t="shared" si="94"/>
        <v>ข้อมูลไม่ถูกต้อง</v>
      </c>
      <c r="U716" s="149" t="str">
        <f>IF(ISNUMBER(R716),
IF(H$2=ตัวเลือก!A$30,"ยังไม่บันทึกข้อมูล",R716*0.47),"ข้อมูลไม่ถูกต้อง")</f>
        <v>ข้อมูลไม่ถูกต้อง</v>
      </c>
      <c r="V716" s="149" t="str">
        <f>IF(ISNUMBER(S716),
IF(H$2=ตัวเลือก!A$30,"ยังไม่บันทึกข้อมูล",S716*0.47),"ข้อมูลไม่ถูกต้อง")</f>
        <v>ข้อมูลไม่ถูกต้อง</v>
      </c>
      <c r="W716" s="149" t="str">
        <f t="shared" si="95"/>
        <v>ข้อมูลไม่ถูกต้อง</v>
      </c>
      <c r="X716" s="148" t="str">
        <f t="shared" ref="X716:X779" si="96">IF(ISNUMBER(W716),W716*(44/12),"ข้อมูลไม่ถูกต้อง")</f>
        <v>ข้อมูลไม่ถูกต้อง</v>
      </c>
      <c r="Y716" s="38"/>
      <c r="Z716" s="38"/>
      <c r="AA716" s="38"/>
    </row>
    <row r="717" spans="1:27" ht="24" customHeight="1" x14ac:dyDescent="0.45">
      <c r="A717" s="289">
        <v>712</v>
      </c>
      <c r="B717" s="289"/>
      <c r="C717" s="289"/>
      <c r="D717" s="289"/>
      <c r="E717" s="289"/>
      <c r="F717" s="293"/>
      <c r="G717" s="293"/>
      <c r="H717" s="291"/>
      <c r="I717" s="289"/>
      <c r="J717" s="292" t="str">
        <f t="shared" si="89"/>
        <v>รอข้อมูลคอลัมน์ H</v>
      </c>
      <c r="K717" s="291"/>
      <c r="L717" s="291"/>
      <c r="M717" s="291"/>
      <c r="N717" s="196" t="str" cm="1">
        <f t="array" ref="N717">IF(AND(K717:M717=""),"ยังไม่บันทึกข้อมูล",
IF(M717&lt;&gt;"",
IF(M717&gt;=1.3,M717,"เป็นไม้พุ่ม"),
IF(K717+L717&gt;=1.3,K717+L717,"เป็นไม้พุ่ม")))</f>
        <v>ยังไม่บันทึกข้อมูล</v>
      </c>
      <c r="O717" s="149" t="str">
        <f t="shared" si="90"/>
        <v>ข้อมูลไม่ถูกต้อง</v>
      </c>
      <c r="P717" s="149" t="str">
        <f t="shared" si="91"/>
        <v>ข้อมูลไม่ถูกต้อง</v>
      </c>
      <c r="Q717" s="149" t="str">
        <f t="shared" si="92"/>
        <v>ข้อมูลไม่ถูกต้อง</v>
      </c>
      <c r="R717" s="149" t="str">
        <f t="shared" si="93"/>
        <v>ข้อมูลไม่ถูกต้อง</v>
      </c>
      <c r="S717" s="149" t="str">
        <f>IF(ISNUMBER(R717),
IF(H$2=ตัวเลือก!A$30,"ยังไม่บันทึกข้อมูล",R717*0.27),"ข้อมูลไม่ถูกต้อง")</f>
        <v>ข้อมูลไม่ถูกต้อง</v>
      </c>
      <c r="T717" s="149" t="str">
        <f t="shared" si="94"/>
        <v>ข้อมูลไม่ถูกต้อง</v>
      </c>
      <c r="U717" s="149" t="str">
        <f>IF(ISNUMBER(R717),
IF(H$2=ตัวเลือก!A$30,"ยังไม่บันทึกข้อมูล",R717*0.47),"ข้อมูลไม่ถูกต้อง")</f>
        <v>ข้อมูลไม่ถูกต้อง</v>
      </c>
      <c r="V717" s="149" t="str">
        <f>IF(ISNUMBER(S717),
IF(H$2=ตัวเลือก!A$30,"ยังไม่บันทึกข้อมูล",S717*0.47),"ข้อมูลไม่ถูกต้อง")</f>
        <v>ข้อมูลไม่ถูกต้อง</v>
      </c>
      <c r="W717" s="149" t="str">
        <f t="shared" si="95"/>
        <v>ข้อมูลไม่ถูกต้อง</v>
      </c>
      <c r="X717" s="148" t="str">
        <f t="shared" si="96"/>
        <v>ข้อมูลไม่ถูกต้อง</v>
      </c>
      <c r="Y717" s="38"/>
      <c r="Z717" s="38"/>
      <c r="AA717" s="38"/>
    </row>
    <row r="718" spans="1:27" ht="24" customHeight="1" x14ac:dyDescent="0.45">
      <c r="A718" s="289">
        <v>713</v>
      </c>
      <c r="B718" s="289"/>
      <c r="C718" s="289"/>
      <c r="D718" s="289"/>
      <c r="E718" s="289"/>
      <c r="F718" s="293"/>
      <c r="G718" s="293"/>
      <c r="H718" s="291"/>
      <c r="I718" s="289"/>
      <c r="J718" s="292" t="str">
        <f t="shared" si="89"/>
        <v>รอข้อมูลคอลัมน์ H</v>
      </c>
      <c r="K718" s="291"/>
      <c r="L718" s="291"/>
      <c r="M718" s="291"/>
      <c r="N718" s="196" t="str" cm="1">
        <f t="array" ref="N718">IF(AND(K718:M718=""),"ยังไม่บันทึกข้อมูล",
IF(M718&lt;&gt;"",
IF(M718&gt;=1.3,M718,"เป็นไม้พุ่ม"),
IF(K718+L718&gt;=1.3,K718+L718,"เป็นไม้พุ่ม")))</f>
        <v>ยังไม่บันทึกข้อมูล</v>
      </c>
      <c r="O718" s="149" t="str">
        <f t="shared" si="90"/>
        <v>ข้อมูลไม่ถูกต้อง</v>
      </c>
      <c r="P718" s="149" t="str">
        <f t="shared" si="91"/>
        <v>ข้อมูลไม่ถูกต้อง</v>
      </c>
      <c r="Q718" s="149" t="str">
        <f t="shared" si="92"/>
        <v>ข้อมูลไม่ถูกต้อง</v>
      </c>
      <c r="R718" s="149" t="str">
        <f t="shared" si="93"/>
        <v>ข้อมูลไม่ถูกต้อง</v>
      </c>
      <c r="S718" s="149" t="str">
        <f>IF(ISNUMBER(R718),
IF(H$2=ตัวเลือก!A$30,"ยังไม่บันทึกข้อมูล",R718*0.27),"ข้อมูลไม่ถูกต้อง")</f>
        <v>ข้อมูลไม่ถูกต้อง</v>
      </c>
      <c r="T718" s="149" t="str">
        <f t="shared" si="94"/>
        <v>ข้อมูลไม่ถูกต้อง</v>
      </c>
      <c r="U718" s="149" t="str">
        <f>IF(ISNUMBER(R718),
IF(H$2=ตัวเลือก!A$30,"ยังไม่บันทึกข้อมูล",R718*0.47),"ข้อมูลไม่ถูกต้อง")</f>
        <v>ข้อมูลไม่ถูกต้อง</v>
      </c>
      <c r="V718" s="149" t="str">
        <f>IF(ISNUMBER(S718),
IF(H$2=ตัวเลือก!A$30,"ยังไม่บันทึกข้อมูล",S718*0.47),"ข้อมูลไม่ถูกต้อง")</f>
        <v>ข้อมูลไม่ถูกต้อง</v>
      </c>
      <c r="W718" s="149" t="str">
        <f t="shared" si="95"/>
        <v>ข้อมูลไม่ถูกต้อง</v>
      </c>
      <c r="X718" s="148" t="str">
        <f t="shared" si="96"/>
        <v>ข้อมูลไม่ถูกต้อง</v>
      </c>
      <c r="Y718" s="38"/>
      <c r="Z718" s="38"/>
      <c r="AA718" s="38"/>
    </row>
    <row r="719" spans="1:27" ht="24" customHeight="1" x14ac:dyDescent="0.45">
      <c r="A719" s="289">
        <v>714</v>
      </c>
      <c r="B719" s="289"/>
      <c r="C719" s="289"/>
      <c r="D719" s="289"/>
      <c r="E719" s="289"/>
      <c r="F719" s="293"/>
      <c r="G719" s="293"/>
      <c r="H719" s="291"/>
      <c r="I719" s="289"/>
      <c r="J719" s="292" t="str">
        <f t="shared" ref="J719:J782" si="97">IF(H719="","รอข้อมูลคอลัมน์ H",
IF(H719/PI()&gt;=4.5,H719/PI(),"ไม่นำมาคำนวณ"))</f>
        <v>รอข้อมูลคอลัมน์ H</v>
      </c>
      <c r="K719" s="291"/>
      <c r="L719" s="291"/>
      <c r="M719" s="291"/>
      <c r="N719" s="196" t="str" cm="1">
        <f t="array" ref="N719">IF(AND(K719:M719=""),"ยังไม่บันทึกข้อมูล",
IF(M719&lt;&gt;"",
IF(M719&gt;=1.3,M719,"เป็นไม้พุ่ม"),
IF(K719+L719&gt;=1.3,K719+L719,"เป็นไม้พุ่ม")))</f>
        <v>ยังไม่บันทึกข้อมูล</v>
      </c>
      <c r="O719" s="149" t="str">
        <f t="shared" si="90"/>
        <v>ข้อมูลไม่ถูกต้อง</v>
      </c>
      <c r="P719" s="149" t="str">
        <f t="shared" si="91"/>
        <v>ข้อมูลไม่ถูกต้อง</v>
      </c>
      <c r="Q719" s="149" t="str">
        <f t="shared" si="92"/>
        <v>ข้อมูลไม่ถูกต้อง</v>
      </c>
      <c r="R719" s="149" t="str">
        <f t="shared" si="93"/>
        <v>ข้อมูลไม่ถูกต้อง</v>
      </c>
      <c r="S719" s="149" t="str">
        <f>IF(ISNUMBER(R719),
IF(H$2=ตัวเลือก!A$30,"ยังไม่บันทึกข้อมูล",R719*0.27),"ข้อมูลไม่ถูกต้อง")</f>
        <v>ข้อมูลไม่ถูกต้อง</v>
      </c>
      <c r="T719" s="149" t="str">
        <f t="shared" si="94"/>
        <v>ข้อมูลไม่ถูกต้อง</v>
      </c>
      <c r="U719" s="149" t="str">
        <f>IF(ISNUMBER(R719),
IF(H$2=ตัวเลือก!A$30,"ยังไม่บันทึกข้อมูล",R719*0.47),"ข้อมูลไม่ถูกต้อง")</f>
        <v>ข้อมูลไม่ถูกต้อง</v>
      </c>
      <c r="V719" s="149" t="str">
        <f>IF(ISNUMBER(S719),
IF(H$2=ตัวเลือก!A$30,"ยังไม่บันทึกข้อมูล",S719*0.47),"ข้อมูลไม่ถูกต้อง")</f>
        <v>ข้อมูลไม่ถูกต้อง</v>
      </c>
      <c r="W719" s="149" t="str">
        <f t="shared" si="95"/>
        <v>ข้อมูลไม่ถูกต้อง</v>
      </c>
      <c r="X719" s="148" t="str">
        <f t="shared" si="96"/>
        <v>ข้อมูลไม่ถูกต้อง</v>
      </c>
      <c r="Y719" s="38"/>
      <c r="Z719" s="38"/>
      <c r="AA719" s="38"/>
    </row>
    <row r="720" spans="1:27" ht="24" customHeight="1" x14ac:dyDescent="0.45">
      <c r="A720" s="289">
        <v>715</v>
      </c>
      <c r="B720" s="289"/>
      <c r="C720" s="289"/>
      <c r="D720" s="289"/>
      <c r="E720" s="289"/>
      <c r="F720" s="293"/>
      <c r="G720" s="293"/>
      <c r="H720" s="291"/>
      <c r="I720" s="289"/>
      <c r="J720" s="292" t="str">
        <f t="shared" si="97"/>
        <v>รอข้อมูลคอลัมน์ H</v>
      </c>
      <c r="K720" s="291"/>
      <c r="L720" s="291"/>
      <c r="M720" s="291"/>
      <c r="N720" s="196" t="str" cm="1">
        <f t="array" ref="N720">IF(AND(K720:M720=""),"ยังไม่บันทึกข้อมูล",
IF(M720&lt;&gt;"",
IF(M720&gt;=1.3,M720,"เป็นไม้พุ่ม"),
IF(K720+L720&gt;=1.3,K720+L720,"เป็นไม้พุ่ม")))</f>
        <v>ยังไม่บันทึกข้อมูล</v>
      </c>
      <c r="O720" s="149" t="str">
        <f t="shared" si="90"/>
        <v>ข้อมูลไม่ถูกต้อง</v>
      </c>
      <c r="P720" s="149" t="str">
        <f t="shared" si="91"/>
        <v>ข้อมูลไม่ถูกต้อง</v>
      </c>
      <c r="Q720" s="149" t="str">
        <f t="shared" si="92"/>
        <v>ข้อมูลไม่ถูกต้อง</v>
      </c>
      <c r="R720" s="149" t="str">
        <f t="shared" si="93"/>
        <v>ข้อมูลไม่ถูกต้อง</v>
      </c>
      <c r="S720" s="149" t="str">
        <f>IF(ISNUMBER(R720),
IF(H$2=ตัวเลือก!A$30,"ยังไม่บันทึกข้อมูล",R720*0.27),"ข้อมูลไม่ถูกต้อง")</f>
        <v>ข้อมูลไม่ถูกต้อง</v>
      </c>
      <c r="T720" s="149" t="str">
        <f t="shared" si="94"/>
        <v>ข้อมูลไม่ถูกต้อง</v>
      </c>
      <c r="U720" s="149" t="str">
        <f>IF(ISNUMBER(R720),
IF(H$2=ตัวเลือก!A$30,"ยังไม่บันทึกข้อมูล",R720*0.47),"ข้อมูลไม่ถูกต้อง")</f>
        <v>ข้อมูลไม่ถูกต้อง</v>
      </c>
      <c r="V720" s="149" t="str">
        <f>IF(ISNUMBER(S720),
IF(H$2=ตัวเลือก!A$30,"ยังไม่บันทึกข้อมูล",S720*0.47),"ข้อมูลไม่ถูกต้อง")</f>
        <v>ข้อมูลไม่ถูกต้อง</v>
      </c>
      <c r="W720" s="149" t="str">
        <f t="shared" si="95"/>
        <v>ข้อมูลไม่ถูกต้อง</v>
      </c>
      <c r="X720" s="148" t="str">
        <f t="shared" si="96"/>
        <v>ข้อมูลไม่ถูกต้อง</v>
      </c>
      <c r="Y720" s="38"/>
      <c r="Z720" s="38"/>
      <c r="AA720" s="38"/>
    </row>
    <row r="721" spans="1:27" ht="24" customHeight="1" x14ac:dyDescent="0.45">
      <c r="A721" s="289">
        <v>716</v>
      </c>
      <c r="B721" s="289"/>
      <c r="C721" s="289"/>
      <c r="D721" s="289"/>
      <c r="E721" s="289"/>
      <c r="F721" s="293"/>
      <c r="G721" s="293"/>
      <c r="H721" s="291"/>
      <c r="I721" s="289"/>
      <c r="J721" s="292" t="str">
        <f t="shared" si="97"/>
        <v>รอข้อมูลคอลัมน์ H</v>
      </c>
      <c r="K721" s="291"/>
      <c r="L721" s="291"/>
      <c r="M721" s="291"/>
      <c r="N721" s="196" t="str" cm="1">
        <f t="array" ref="N721">IF(AND(K721:M721=""),"ยังไม่บันทึกข้อมูล",
IF(M721&lt;&gt;"",
IF(M721&gt;=1.3,M721,"เป็นไม้พุ่ม"),
IF(K721+L721&gt;=1.3,K721+L721,"เป็นไม้พุ่ม")))</f>
        <v>ยังไม่บันทึกข้อมูล</v>
      </c>
      <c r="O721" s="149" t="str">
        <f t="shared" si="90"/>
        <v>ข้อมูลไม่ถูกต้อง</v>
      </c>
      <c r="P721" s="149" t="str">
        <f t="shared" si="91"/>
        <v>ข้อมูลไม่ถูกต้อง</v>
      </c>
      <c r="Q721" s="149" t="str">
        <f t="shared" si="92"/>
        <v>ข้อมูลไม่ถูกต้อง</v>
      </c>
      <c r="R721" s="149" t="str">
        <f t="shared" si="93"/>
        <v>ข้อมูลไม่ถูกต้อง</v>
      </c>
      <c r="S721" s="149" t="str">
        <f>IF(ISNUMBER(R721),
IF(H$2=ตัวเลือก!A$30,"ยังไม่บันทึกข้อมูล",R721*0.27),"ข้อมูลไม่ถูกต้อง")</f>
        <v>ข้อมูลไม่ถูกต้อง</v>
      </c>
      <c r="T721" s="149" t="str">
        <f t="shared" si="94"/>
        <v>ข้อมูลไม่ถูกต้อง</v>
      </c>
      <c r="U721" s="149" t="str">
        <f>IF(ISNUMBER(R721),
IF(H$2=ตัวเลือก!A$30,"ยังไม่บันทึกข้อมูล",R721*0.47),"ข้อมูลไม่ถูกต้อง")</f>
        <v>ข้อมูลไม่ถูกต้อง</v>
      </c>
      <c r="V721" s="149" t="str">
        <f>IF(ISNUMBER(S721),
IF(H$2=ตัวเลือก!A$30,"ยังไม่บันทึกข้อมูล",S721*0.47),"ข้อมูลไม่ถูกต้อง")</f>
        <v>ข้อมูลไม่ถูกต้อง</v>
      </c>
      <c r="W721" s="149" t="str">
        <f t="shared" si="95"/>
        <v>ข้อมูลไม่ถูกต้อง</v>
      </c>
      <c r="X721" s="148" t="str">
        <f t="shared" si="96"/>
        <v>ข้อมูลไม่ถูกต้อง</v>
      </c>
      <c r="Y721" s="38"/>
      <c r="Z721" s="38"/>
      <c r="AA721" s="38"/>
    </row>
    <row r="722" spans="1:27" ht="24" customHeight="1" x14ac:dyDescent="0.45">
      <c r="A722" s="289">
        <v>717</v>
      </c>
      <c r="B722" s="289"/>
      <c r="C722" s="289"/>
      <c r="D722" s="289"/>
      <c r="E722" s="289"/>
      <c r="F722" s="293"/>
      <c r="G722" s="293"/>
      <c r="H722" s="291"/>
      <c r="I722" s="289"/>
      <c r="J722" s="292" t="str">
        <f t="shared" si="97"/>
        <v>รอข้อมูลคอลัมน์ H</v>
      </c>
      <c r="K722" s="291"/>
      <c r="L722" s="291"/>
      <c r="M722" s="291"/>
      <c r="N722" s="196" t="str" cm="1">
        <f t="array" ref="N722">IF(AND(K722:M722=""),"ยังไม่บันทึกข้อมูล",
IF(M722&lt;&gt;"",
IF(M722&gt;=1.3,M722,"เป็นไม้พุ่ม"),
IF(K722+L722&gt;=1.3,K722+L722,"เป็นไม้พุ่ม")))</f>
        <v>ยังไม่บันทึกข้อมูล</v>
      </c>
      <c r="O722" s="149" t="str">
        <f t="shared" si="90"/>
        <v>ข้อมูลไม่ถูกต้อง</v>
      </c>
      <c r="P722" s="149" t="str">
        <f t="shared" si="91"/>
        <v>ข้อมูลไม่ถูกต้อง</v>
      </c>
      <c r="Q722" s="149" t="str">
        <f t="shared" si="92"/>
        <v>ข้อมูลไม่ถูกต้อง</v>
      </c>
      <c r="R722" s="149" t="str">
        <f t="shared" si="93"/>
        <v>ข้อมูลไม่ถูกต้อง</v>
      </c>
      <c r="S722" s="149" t="str">
        <f>IF(ISNUMBER(R722),
IF(H$2=ตัวเลือก!A$30,"ยังไม่บันทึกข้อมูล",R722*0.27),"ข้อมูลไม่ถูกต้อง")</f>
        <v>ข้อมูลไม่ถูกต้อง</v>
      </c>
      <c r="T722" s="149" t="str">
        <f t="shared" si="94"/>
        <v>ข้อมูลไม่ถูกต้อง</v>
      </c>
      <c r="U722" s="149" t="str">
        <f>IF(ISNUMBER(R722),
IF(H$2=ตัวเลือก!A$30,"ยังไม่บันทึกข้อมูล",R722*0.47),"ข้อมูลไม่ถูกต้อง")</f>
        <v>ข้อมูลไม่ถูกต้อง</v>
      </c>
      <c r="V722" s="149" t="str">
        <f>IF(ISNUMBER(S722),
IF(H$2=ตัวเลือก!A$30,"ยังไม่บันทึกข้อมูล",S722*0.47),"ข้อมูลไม่ถูกต้อง")</f>
        <v>ข้อมูลไม่ถูกต้อง</v>
      </c>
      <c r="W722" s="149" t="str">
        <f t="shared" si="95"/>
        <v>ข้อมูลไม่ถูกต้อง</v>
      </c>
      <c r="X722" s="148" t="str">
        <f t="shared" si="96"/>
        <v>ข้อมูลไม่ถูกต้อง</v>
      </c>
      <c r="Y722" s="38"/>
      <c r="Z722" s="38"/>
      <c r="AA722" s="38"/>
    </row>
    <row r="723" spans="1:27" ht="24" customHeight="1" x14ac:dyDescent="0.45">
      <c r="A723" s="289">
        <v>718</v>
      </c>
      <c r="B723" s="289"/>
      <c r="C723" s="289"/>
      <c r="D723" s="289"/>
      <c r="E723" s="289"/>
      <c r="F723" s="293"/>
      <c r="G723" s="293"/>
      <c r="H723" s="291"/>
      <c r="I723" s="289"/>
      <c r="J723" s="292" t="str">
        <f t="shared" si="97"/>
        <v>รอข้อมูลคอลัมน์ H</v>
      </c>
      <c r="K723" s="291"/>
      <c r="L723" s="291"/>
      <c r="M723" s="291"/>
      <c r="N723" s="196" t="str" cm="1">
        <f t="array" ref="N723">IF(AND(K723:M723=""),"ยังไม่บันทึกข้อมูล",
IF(M723&lt;&gt;"",
IF(M723&gt;=1.3,M723,"เป็นไม้พุ่ม"),
IF(K723+L723&gt;=1.3,K723+L723,"เป็นไม้พุ่ม")))</f>
        <v>ยังไม่บันทึกข้อมูล</v>
      </c>
      <c r="O723" s="149" t="str">
        <f t="shared" si="90"/>
        <v>ข้อมูลไม่ถูกต้อง</v>
      </c>
      <c r="P723" s="149" t="str">
        <f t="shared" si="91"/>
        <v>ข้อมูลไม่ถูกต้อง</v>
      </c>
      <c r="Q723" s="149" t="str">
        <f t="shared" si="92"/>
        <v>ข้อมูลไม่ถูกต้อง</v>
      </c>
      <c r="R723" s="149" t="str">
        <f t="shared" si="93"/>
        <v>ข้อมูลไม่ถูกต้อง</v>
      </c>
      <c r="S723" s="149" t="str">
        <f>IF(ISNUMBER(R723),
IF(H$2=ตัวเลือก!A$30,"ยังไม่บันทึกข้อมูล",R723*0.27),"ข้อมูลไม่ถูกต้อง")</f>
        <v>ข้อมูลไม่ถูกต้อง</v>
      </c>
      <c r="T723" s="149" t="str">
        <f t="shared" si="94"/>
        <v>ข้อมูลไม่ถูกต้อง</v>
      </c>
      <c r="U723" s="149" t="str">
        <f>IF(ISNUMBER(R723),
IF(H$2=ตัวเลือก!A$30,"ยังไม่บันทึกข้อมูล",R723*0.47),"ข้อมูลไม่ถูกต้อง")</f>
        <v>ข้อมูลไม่ถูกต้อง</v>
      </c>
      <c r="V723" s="149" t="str">
        <f>IF(ISNUMBER(S723),
IF(H$2=ตัวเลือก!A$30,"ยังไม่บันทึกข้อมูล",S723*0.47),"ข้อมูลไม่ถูกต้อง")</f>
        <v>ข้อมูลไม่ถูกต้อง</v>
      </c>
      <c r="W723" s="149" t="str">
        <f t="shared" si="95"/>
        <v>ข้อมูลไม่ถูกต้อง</v>
      </c>
      <c r="X723" s="148" t="str">
        <f t="shared" si="96"/>
        <v>ข้อมูลไม่ถูกต้อง</v>
      </c>
      <c r="Y723" s="38"/>
      <c r="Z723" s="38"/>
      <c r="AA723" s="38"/>
    </row>
    <row r="724" spans="1:27" ht="24" customHeight="1" x14ac:dyDescent="0.45">
      <c r="A724" s="289">
        <v>719</v>
      </c>
      <c r="B724" s="289"/>
      <c r="C724" s="289"/>
      <c r="D724" s="289"/>
      <c r="E724" s="289"/>
      <c r="F724" s="293"/>
      <c r="G724" s="293"/>
      <c r="H724" s="291"/>
      <c r="I724" s="289"/>
      <c r="J724" s="292" t="str">
        <f t="shared" si="97"/>
        <v>รอข้อมูลคอลัมน์ H</v>
      </c>
      <c r="K724" s="291"/>
      <c r="L724" s="291"/>
      <c r="M724" s="291"/>
      <c r="N724" s="196" t="str" cm="1">
        <f t="array" ref="N724">IF(AND(K724:M724=""),"ยังไม่บันทึกข้อมูล",
IF(M724&lt;&gt;"",
IF(M724&gt;=1.3,M724,"เป็นไม้พุ่ม"),
IF(K724+L724&gt;=1.3,K724+L724,"เป็นไม้พุ่ม")))</f>
        <v>ยังไม่บันทึกข้อมูล</v>
      </c>
      <c r="O724" s="149" t="str">
        <f t="shared" si="90"/>
        <v>ข้อมูลไม่ถูกต้อง</v>
      </c>
      <c r="P724" s="149" t="str">
        <f t="shared" si="91"/>
        <v>ข้อมูลไม่ถูกต้อง</v>
      </c>
      <c r="Q724" s="149" t="str">
        <f t="shared" si="92"/>
        <v>ข้อมูลไม่ถูกต้อง</v>
      </c>
      <c r="R724" s="149" t="str">
        <f t="shared" si="93"/>
        <v>ข้อมูลไม่ถูกต้อง</v>
      </c>
      <c r="S724" s="149" t="str">
        <f>IF(ISNUMBER(R724),
IF(H$2=ตัวเลือก!A$30,"ยังไม่บันทึกข้อมูล",R724*0.27),"ข้อมูลไม่ถูกต้อง")</f>
        <v>ข้อมูลไม่ถูกต้อง</v>
      </c>
      <c r="T724" s="149" t="str">
        <f t="shared" si="94"/>
        <v>ข้อมูลไม่ถูกต้อง</v>
      </c>
      <c r="U724" s="149" t="str">
        <f>IF(ISNUMBER(R724),
IF(H$2=ตัวเลือก!A$30,"ยังไม่บันทึกข้อมูล",R724*0.47),"ข้อมูลไม่ถูกต้อง")</f>
        <v>ข้อมูลไม่ถูกต้อง</v>
      </c>
      <c r="V724" s="149" t="str">
        <f>IF(ISNUMBER(S724),
IF(H$2=ตัวเลือก!A$30,"ยังไม่บันทึกข้อมูล",S724*0.47),"ข้อมูลไม่ถูกต้อง")</f>
        <v>ข้อมูลไม่ถูกต้อง</v>
      </c>
      <c r="W724" s="149" t="str">
        <f t="shared" si="95"/>
        <v>ข้อมูลไม่ถูกต้อง</v>
      </c>
      <c r="X724" s="148" t="str">
        <f t="shared" si="96"/>
        <v>ข้อมูลไม่ถูกต้อง</v>
      </c>
      <c r="Y724" s="38"/>
      <c r="Z724" s="38"/>
      <c r="AA724" s="38"/>
    </row>
    <row r="725" spans="1:27" ht="24" customHeight="1" x14ac:dyDescent="0.45">
      <c r="A725" s="289">
        <v>720</v>
      </c>
      <c r="B725" s="289"/>
      <c r="C725" s="289"/>
      <c r="D725" s="289"/>
      <c r="E725" s="289"/>
      <c r="F725" s="293"/>
      <c r="G725" s="293"/>
      <c r="H725" s="291"/>
      <c r="I725" s="289"/>
      <c r="J725" s="292" t="str">
        <f t="shared" si="97"/>
        <v>รอข้อมูลคอลัมน์ H</v>
      </c>
      <c r="K725" s="291"/>
      <c r="L725" s="291"/>
      <c r="M725" s="291"/>
      <c r="N725" s="196" t="str" cm="1">
        <f t="array" ref="N725">IF(AND(K725:M725=""),"ยังไม่บันทึกข้อมูล",
IF(M725&lt;&gt;"",
IF(M725&gt;=1.3,M725,"เป็นไม้พุ่ม"),
IF(K725+L725&gt;=1.3,K725+L725,"เป็นไม้พุ่ม")))</f>
        <v>ยังไม่บันทึกข้อมูล</v>
      </c>
      <c r="O725" s="149" t="str">
        <f t="shared" si="90"/>
        <v>ข้อมูลไม่ถูกต้อง</v>
      </c>
      <c r="P725" s="149" t="str">
        <f t="shared" si="91"/>
        <v>ข้อมูลไม่ถูกต้อง</v>
      </c>
      <c r="Q725" s="149" t="str">
        <f t="shared" si="92"/>
        <v>ข้อมูลไม่ถูกต้อง</v>
      </c>
      <c r="R725" s="149" t="str">
        <f t="shared" si="93"/>
        <v>ข้อมูลไม่ถูกต้อง</v>
      </c>
      <c r="S725" s="149" t="str">
        <f>IF(ISNUMBER(R725),
IF(H$2=ตัวเลือก!A$30,"ยังไม่บันทึกข้อมูล",R725*0.27),"ข้อมูลไม่ถูกต้อง")</f>
        <v>ข้อมูลไม่ถูกต้อง</v>
      </c>
      <c r="T725" s="149" t="str">
        <f t="shared" si="94"/>
        <v>ข้อมูลไม่ถูกต้อง</v>
      </c>
      <c r="U725" s="149" t="str">
        <f>IF(ISNUMBER(R725),
IF(H$2=ตัวเลือก!A$30,"ยังไม่บันทึกข้อมูล",R725*0.47),"ข้อมูลไม่ถูกต้อง")</f>
        <v>ข้อมูลไม่ถูกต้อง</v>
      </c>
      <c r="V725" s="149" t="str">
        <f>IF(ISNUMBER(S725),
IF(H$2=ตัวเลือก!A$30,"ยังไม่บันทึกข้อมูล",S725*0.47),"ข้อมูลไม่ถูกต้อง")</f>
        <v>ข้อมูลไม่ถูกต้อง</v>
      </c>
      <c r="W725" s="149" t="str">
        <f t="shared" si="95"/>
        <v>ข้อมูลไม่ถูกต้อง</v>
      </c>
      <c r="X725" s="148" t="str">
        <f t="shared" si="96"/>
        <v>ข้อมูลไม่ถูกต้อง</v>
      </c>
      <c r="Y725" s="38"/>
      <c r="Z725" s="38"/>
      <c r="AA725" s="38"/>
    </row>
    <row r="726" spans="1:27" ht="24" customHeight="1" x14ac:dyDescent="0.45">
      <c r="A726" s="289">
        <v>721</v>
      </c>
      <c r="B726" s="289"/>
      <c r="C726" s="289"/>
      <c r="D726" s="289"/>
      <c r="E726" s="289"/>
      <c r="F726" s="293"/>
      <c r="G726" s="293"/>
      <c r="H726" s="291"/>
      <c r="I726" s="289"/>
      <c r="J726" s="292" t="str">
        <f t="shared" si="97"/>
        <v>รอข้อมูลคอลัมน์ H</v>
      </c>
      <c r="K726" s="291"/>
      <c r="L726" s="291"/>
      <c r="M726" s="291"/>
      <c r="N726" s="196" t="str" cm="1">
        <f t="array" ref="N726">IF(AND(K726:M726=""),"ยังไม่บันทึกข้อมูล",
IF(M726&lt;&gt;"",
IF(M726&gt;=1.3,M726,"เป็นไม้พุ่ม"),
IF(K726+L726&gt;=1.3,K726+L726,"เป็นไม้พุ่ม")))</f>
        <v>ยังไม่บันทึกข้อมูล</v>
      </c>
      <c r="O726" s="149" t="str">
        <f t="shared" si="90"/>
        <v>ข้อมูลไม่ถูกต้อง</v>
      </c>
      <c r="P726" s="149" t="str">
        <f t="shared" si="91"/>
        <v>ข้อมูลไม่ถูกต้อง</v>
      </c>
      <c r="Q726" s="149" t="str">
        <f t="shared" si="92"/>
        <v>ข้อมูลไม่ถูกต้อง</v>
      </c>
      <c r="R726" s="149" t="str">
        <f t="shared" si="93"/>
        <v>ข้อมูลไม่ถูกต้อง</v>
      </c>
      <c r="S726" s="149" t="str">
        <f>IF(ISNUMBER(R726),
IF(H$2=ตัวเลือก!A$30,"ยังไม่บันทึกข้อมูล",R726*0.27),"ข้อมูลไม่ถูกต้อง")</f>
        <v>ข้อมูลไม่ถูกต้อง</v>
      </c>
      <c r="T726" s="149" t="str">
        <f t="shared" si="94"/>
        <v>ข้อมูลไม่ถูกต้อง</v>
      </c>
      <c r="U726" s="149" t="str">
        <f>IF(ISNUMBER(R726),
IF(H$2=ตัวเลือก!A$30,"ยังไม่บันทึกข้อมูล",R726*0.47),"ข้อมูลไม่ถูกต้อง")</f>
        <v>ข้อมูลไม่ถูกต้อง</v>
      </c>
      <c r="V726" s="149" t="str">
        <f>IF(ISNUMBER(S726),
IF(H$2=ตัวเลือก!A$30,"ยังไม่บันทึกข้อมูล",S726*0.47),"ข้อมูลไม่ถูกต้อง")</f>
        <v>ข้อมูลไม่ถูกต้อง</v>
      </c>
      <c r="W726" s="149" t="str">
        <f t="shared" si="95"/>
        <v>ข้อมูลไม่ถูกต้อง</v>
      </c>
      <c r="X726" s="148" t="str">
        <f t="shared" si="96"/>
        <v>ข้อมูลไม่ถูกต้อง</v>
      </c>
      <c r="Y726" s="38"/>
      <c r="Z726" s="38"/>
      <c r="AA726" s="38"/>
    </row>
    <row r="727" spans="1:27" ht="24" customHeight="1" x14ac:dyDescent="0.45">
      <c r="A727" s="289">
        <v>722</v>
      </c>
      <c r="B727" s="289"/>
      <c r="C727" s="289"/>
      <c r="D727" s="289"/>
      <c r="E727" s="289"/>
      <c r="F727" s="293"/>
      <c r="G727" s="293"/>
      <c r="H727" s="291"/>
      <c r="I727" s="289"/>
      <c r="J727" s="292" t="str">
        <f t="shared" si="97"/>
        <v>รอข้อมูลคอลัมน์ H</v>
      </c>
      <c r="K727" s="291"/>
      <c r="L727" s="291"/>
      <c r="M727" s="291"/>
      <c r="N727" s="196" t="str" cm="1">
        <f t="array" ref="N727">IF(AND(K727:M727=""),"ยังไม่บันทึกข้อมูล",
IF(M727&lt;&gt;"",
IF(M727&gt;=1.3,M727,"เป็นไม้พุ่ม"),
IF(K727+L727&gt;=1.3,K727+L727,"เป็นไม้พุ่ม")))</f>
        <v>ยังไม่บันทึกข้อมูล</v>
      </c>
      <c r="O727" s="149" t="str">
        <f t="shared" si="90"/>
        <v>ข้อมูลไม่ถูกต้อง</v>
      </c>
      <c r="P727" s="149" t="str">
        <f t="shared" si="91"/>
        <v>ข้อมูลไม่ถูกต้อง</v>
      </c>
      <c r="Q727" s="149" t="str">
        <f t="shared" si="92"/>
        <v>ข้อมูลไม่ถูกต้อง</v>
      </c>
      <c r="R727" s="149" t="str">
        <f t="shared" si="93"/>
        <v>ข้อมูลไม่ถูกต้อง</v>
      </c>
      <c r="S727" s="149" t="str">
        <f>IF(ISNUMBER(R727),
IF(H$2=ตัวเลือก!A$30,"ยังไม่บันทึกข้อมูล",R727*0.27),"ข้อมูลไม่ถูกต้อง")</f>
        <v>ข้อมูลไม่ถูกต้อง</v>
      </c>
      <c r="T727" s="149" t="str">
        <f t="shared" si="94"/>
        <v>ข้อมูลไม่ถูกต้อง</v>
      </c>
      <c r="U727" s="149" t="str">
        <f>IF(ISNUMBER(R727),
IF(H$2=ตัวเลือก!A$30,"ยังไม่บันทึกข้อมูล",R727*0.47),"ข้อมูลไม่ถูกต้อง")</f>
        <v>ข้อมูลไม่ถูกต้อง</v>
      </c>
      <c r="V727" s="149" t="str">
        <f>IF(ISNUMBER(S727),
IF(H$2=ตัวเลือก!A$30,"ยังไม่บันทึกข้อมูล",S727*0.47),"ข้อมูลไม่ถูกต้อง")</f>
        <v>ข้อมูลไม่ถูกต้อง</v>
      </c>
      <c r="W727" s="149" t="str">
        <f t="shared" si="95"/>
        <v>ข้อมูลไม่ถูกต้อง</v>
      </c>
      <c r="X727" s="148" t="str">
        <f t="shared" si="96"/>
        <v>ข้อมูลไม่ถูกต้อง</v>
      </c>
      <c r="Y727" s="38"/>
      <c r="Z727" s="38"/>
      <c r="AA727" s="38"/>
    </row>
    <row r="728" spans="1:27" ht="24" customHeight="1" x14ac:dyDescent="0.45">
      <c r="A728" s="289">
        <v>723</v>
      </c>
      <c r="B728" s="289"/>
      <c r="C728" s="289"/>
      <c r="D728" s="289"/>
      <c r="E728" s="289"/>
      <c r="F728" s="293"/>
      <c r="G728" s="293"/>
      <c r="H728" s="291"/>
      <c r="I728" s="289"/>
      <c r="J728" s="292" t="str">
        <f t="shared" si="97"/>
        <v>รอข้อมูลคอลัมน์ H</v>
      </c>
      <c r="K728" s="291"/>
      <c r="L728" s="291"/>
      <c r="M728" s="291"/>
      <c r="N728" s="196" t="str" cm="1">
        <f t="array" ref="N728">IF(AND(K728:M728=""),"ยังไม่บันทึกข้อมูล",
IF(M728&lt;&gt;"",
IF(M728&gt;=1.3,M728,"เป็นไม้พุ่ม"),
IF(K728+L728&gt;=1.3,K728+L728,"เป็นไม้พุ่ม")))</f>
        <v>ยังไม่บันทึกข้อมูล</v>
      </c>
      <c r="O728" s="149" t="str">
        <f t="shared" si="90"/>
        <v>ข้อมูลไม่ถูกต้อง</v>
      </c>
      <c r="P728" s="149" t="str">
        <f t="shared" si="91"/>
        <v>ข้อมูลไม่ถูกต้อง</v>
      </c>
      <c r="Q728" s="149" t="str">
        <f t="shared" si="92"/>
        <v>ข้อมูลไม่ถูกต้อง</v>
      </c>
      <c r="R728" s="149" t="str">
        <f t="shared" si="93"/>
        <v>ข้อมูลไม่ถูกต้อง</v>
      </c>
      <c r="S728" s="149" t="str">
        <f>IF(ISNUMBER(R728),
IF(H$2=ตัวเลือก!A$30,"ยังไม่บันทึกข้อมูล",R728*0.27),"ข้อมูลไม่ถูกต้อง")</f>
        <v>ข้อมูลไม่ถูกต้อง</v>
      </c>
      <c r="T728" s="149" t="str">
        <f t="shared" si="94"/>
        <v>ข้อมูลไม่ถูกต้อง</v>
      </c>
      <c r="U728" s="149" t="str">
        <f>IF(ISNUMBER(R728),
IF(H$2=ตัวเลือก!A$30,"ยังไม่บันทึกข้อมูล",R728*0.47),"ข้อมูลไม่ถูกต้อง")</f>
        <v>ข้อมูลไม่ถูกต้อง</v>
      </c>
      <c r="V728" s="149" t="str">
        <f>IF(ISNUMBER(S728),
IF(H$2=ตัวเลือก!A$30,"ยังไม่บันทึกข้อมูล",S728*0.47),"ข้อมูลไม่ถูกต้อง")</f>
        <v>ข้อมูลไม่ถูกต้อง</v>
      </c>
      <c r="W728" s="149" t="str">
        <f t="shared" si="95"/>
        <v>ข้อมูลไม่ถูกต้อง</v>
      </c>
      <c r="X728" s="148" t="str">
        <f t="shared" si="96"/>
        <v>ข้อมูลไม่ถูกต้อง</v>
      </c>
      <c r="Y728" s="38"/>
      <c r="Z728" s="38"/>
      <c r="AA728" s="38"/>
    </row>
    <row r="729" spans="1:27" ht="24" customHeight="1" x14ac:dyDescent="0.45">
      <c r="A729" s="289">
        <v>724</v>
      </c>
      <c r="B729" s="289"/>
      <c r="C729" s="289"/>
      <c r="D729" s="289"/>
      <c r="E729" s="289"/>
      <c r="F729" s="293"/>
      <c r="G729" s="293"/>
      <c r="H729" s="291"/>
      <c r="I729" s="289"/>
      <c r="J729" s="292" t="str">
        <f t="shared" si="97"/>
        <v>รอข้อมูลคอลัมน์ H</v>
      </c>
      <c r="K729" s="291"/>
      <c r="L729" s="291"/>
      <c r="M729" s="291"/>
      <c r="N729" s="196" t="str" cm="1">
        <f t="array" ref="N729">IF(AND(K729:M729=""),"ยังไม่บันทึกข้อมูล",
IF(M729&lt;&gt;"",
IF(M729&gt;=1.3,M729,"เป็นไม้พุ่ม"),
IF(K729+L729&gt;=1.3,K729+L729,"เป็นไม้พุ่ม")))</f>
        <v>ยังไม่บันทึกข้อมูล</v>
      </c>
      <c r="O729" s="149" t="str">
        <f t="shared" si="90"/>
        <v>ข้อมูลไม่ถูกต้อง</v>
      </c>
      <c r="P729" s="149" t="str">
        <f t="shared" si="91"/>
        <v>ข้อมูลไม่ถูกต้อง</v>
      </c>
      <c r="Q729" s="149" t="str">
        <f t="shared" si="92"/>
        <v>ข้อมูลไม่ถูกต้อง</v>
      </c>
      <c r="R729" s="149" t="str">
        <f t="shared" si="93"/>
        <v>ข้อมูลไม่ถูกต้อง</v>
      </c>
      <c r="S729" s="149" t="str">
        <f>IF(ISNUMBER(R729),
IF(H$2=ตัวเลือก!A$30,"ยังไม่บันทึกข้อมูล",R729*0.27),"ข้อมูลไม่ถูกต้อง")</f>
        <v>ข้อมูลไม่ถูกต้อง</v>
      </c>
      <c r="T729" s="149" t="str">
        <f t="shared" si="94"/>
        <v>ข้อมูลไม่ถูกต้อง</v>
      </c>
      <c r="U729" s="149" t="str">
        <f>IF(ISNUMBER(R729),
IF(H$2=ตัวเลือก!A$30,"ยังไม่บันทึกข้อมูล",R729*0.47),"ข้อมูลไม่ถูกต้อง")</f>
        <v>ข้อมูลไม่ถูกต้อง</v>
      </c>
      <c r="V729" s="149" t="str">
        <f>IF(ISNUMBER(S729),
IF(H$2=ตัวเลือก!A$30,"ยังไม่บันทึกข้อมูล",S729*0.47),"ข้อมูลไม่ถูกต้อง")</f>
        <v>ข้อมูลไม่ถูกต้อง</v>
      </c>
      <c r="W729" s="149" t="str">
        <f t="shared" si="95"/>
        <v>ข้อมูลไม่ถูกต้อง</v>
      </c>
      <c r="X729" s="148" t="str">
        <f t="shared" si="96"/>
        <v>ข้อมูลไม่ถูกต้อง</v>
      </c>
      <c r="Y729" s="38"/>
      <c r="Z729" s="38"/>
      <c r="AA729" s="38"/>
    </row>
    <row r="730" spans="1:27" ht="24" customHeight="1" x14ac:dyDescent="0.45">
      <c r="A730" s="289">
        <v>725</v>
      </c>
      <c r="B730" s="289"/>
      <c r="C730" s="289"/>
      <c r="D730" s="289"/>
      <c r="E730" s="289"/>
      <c r="F730" s="293"/>
      <c r="G730" s="293"/>
      <c r="H730" s="291"/>
      <c r="I730" s="289"/>
      <c r="J730" s="292" t="str">
        <f t="shared" si="97"/>
        <v>รอข้อมูลคอลัมน์ H</v>
      </c>
      <c r="K730" s="291"/>
      <c r="L730" s="291"/>
      <c r="M730" s="291"/>
      <c r="N730" s="196" t="str" cm="1">
        <f t="array" ref="N730">IF(AND(K730:M730=""),"ยังไม่บันทึกข้อมูล",
IF(M730&lt;&gt;"",
IF(M730&gt;=1.3,M730,"เป็นไม้พุ่ม"),
IF(K730+L730&gt;=1.3,K730+L730,"เป็นไม้พุ่ม")))</f>
        <v>ยังไม่บันทึกข้อมูล</v>
      </c>
      <c r="O730" s="149" t="str">
        <f t="shared" si="90"/>
        <v>ข้อมูลไม่ถูกต้อง</v>
      </c>
      <c r="P730" s="149" t="str">
        <f t="shared" si="91"/>
        <v>ข้อมูลไม่ถูกต้อง</v>
      </c>
      <c r="Q730" s="149" t="str">
        <f t="shared" si="92"/>
        <v>ข้อมูลไม่ถูกต้อง</v>
      </c>
      <c r="R730" s="149" t="str">
        <f t="shared" si="93"/>
        <v>ข้อมูลไม่ถูกต้อง</v>
      </c>
      <c r="S730" s="149" t="str">
        <f>IF(ISNUMBER(R730),
IF(H$2=ตัวเลือก!A$30,"ยังไม่บันทึกข้อมูล",R730*0.27),"ข้อมูลไม่ถูกต้อง")</f>
        <v>ข้อมูลไม่ถูกต้อง</v>
      </c>
      <c r="T730" s="149" t="str">
        <f t="shared" si="94"/>
        <v>ข้อมูลไม่ถูกต้อง</v>
      </c>
      <c r="U730" s="149" t="str">
        <f>IF(ISNUMBER(R730),
IF(H$2=ตัวเลือก!A$30,"ยังไม่บันทึกข้อมูล",R730*0.47),"ข้อมูลไม่ถูกต้อง")</f>
        <v>ข้อมูลไม่ถูกต้อง</v>
      </c>
      <c r="V730" s="149" t="str">
        <f>IF(ISNUMBER(S730),
IF(H$2=ตัวเลือก!A$30,"ยังไม่บันทึกข้อมูล",S730*0.47),"ข้อมูลไม่ถูกต้อง")</f>
        <v>ข้อมูลไม่ถูกต้อง</v>
      </c>
      <c r="W730" s="149" t="str">
        <f t="shared" si="95"/>
        <v>ข้อมูลไม่ถูกต้อง</v>
      </c>
      <c r="X730" s="148" t="str">
        <f t="shared" si="96"/>
        <v>ข้อมูลไม่ถูกต้อง</v>
      </c>
      <c r="Y730" s="38"/>
      <c r="Z730" s="38"/>
      <c r="AA730" s="38"/>
    </row>
    <row r="731" spans="1:27" ht="24" customHeight="1" x14ac:dyDescent="0.45">
      <c r="A731" s="289">
        <v>726</v>
      </c>
      <c r="B731" s="289"/>
      <c r="C731" s="289"/>
      <c r="D731" s="289"/>
      <c r="E731" s="289"/>
      <c r="F731" s="293"/>
      <c r="G731" s="293"/>
      <c r="H731" s="291"/>
      <c r="I731" s="289"/>
      <c r="J731" s="292" t="str">
        <f t="shared" si="97"/>
        <v>รอข้อมูลคอลัมน์ H</v>
      </c>
      <c r="K731" s="291"/>
      <c r="L731" s="291"/>
      <c r="M731" s="291"/>
      <c r="N731" s="196" t="str" cm="1">
        <f t="array" ref="N731">IF(AND(K731:M731=""),"ยังไม่บันทึกข้อมูล",
IF(M731&lt;&gt;"",
IF(M731&gt;=1.3,M731,"เป็นไม้พุ่ม"),
IF(K731+L731&gt;=1.3,K731+L731,"เป็นไม้พุ่ม")))</f>
        <v>ยังไม่บันทึกข้อมูล</v>
      </c>
      <c r="O731" s="149" t="str">
        <f t="shared" si="90"/>
        <v>ข้อมูลไม่ถูกต้อง</v>
      </c>
      <c r="P731" s="149" t="str">
        <f t="shared" si="91"/>
        <v>ข้อมูลไม่ถูกต้อง</v>
      </c>
      <c r="Q731" s="149" t="str">
        <f t="shared" si="92"/>
        <v>ข้อมูลไม่ถูกต้อง</v>
      </c>
      <c r="R731" s="149" t="str">
        <f t="shared" si="93"/>
        <v>ข้อมูลไม่ถูกต้อง</v>
      </c>
      <c r="S731" s="149" t="str">
        <f>IF(ISNUMBER(R731),
IF(H$2=ตัวเลือก!A$30,"ยังไม่บันทึกข้อมูล",R731*0.27),"ข้อมูลไม่ถูกต้อง")</f>
        <v>ข้อมูลไม่ถูกต้อง</v>
      </c>
      <c r="T731" s="149" t="str">
        <f t="shared" si="94"/>
        <v>ข้อมูลไม่ถูกต้อง</v>
      </c>
      <c r="U731" s="149" t="str">
        <f>IF(ISNUMBER(R731),
IF(H$2=ตัวเลือก!A$30,"ยังไม่บันทึกข้อมูล",R731*0.47),"ข้อมูลไม่ถูกต้อง")</f>
        <v>ข้อมูลไม่ถูกต้อง</v>
      </c>
      <c r="V731" s="149" t="str">
        <f>IF(ISNUMBER(S731),
IF(H$2=ตัวเลือก!A$30,"ยังไม่บันทึกข้อมูล",S731*0.47),"ข้อมูลไม่ถูกต้อง")</f>
        <v>ข้อมูลไม่ถูกต้อง</v>
      </c>
      <c r="W731" s="149" t="str">
        <f t="shared" si="95"/>
        <v>ข้อมูลไม่ถูกต้อง</v>
      </c>
      <c r="X731" s="148" t="str">
        <f t="shared" si="96"/>
        <v>ข้อมูลไม่ถูกต้อง</v>
      </c>
      <c r="Y731" s="38"/>
      <c r="Z731" s="38"/>
      <c r="AA731" s="38"/>
    </row>
    <row r="732" spans="1:27" ht="24" customHeight="1" x14ac:dyDescent="0.45">
      <c r="A732" s="289">
        <v>727</v>
      </c>
      <c r="B732" s="289"/>
      <c r="C732" s="289"/>
      <c r="D732" s="289"/>
      <c r="E732" s="289"/>
      <c r="F732" s="293"/>
      <c r="G732" s="293"/>
      <c r="H732" s="291"/>
      <c r="I732" s="289"/>
      <c r="J732" s="292" t="str">
        <f t="shared" si="97"/>
        <v>รอข้อมูลคอลัมน์ H</v>
      </c>
      <c r="K732" s="291"/>
      <c r="L732" s="291"/>
      <c r="M732" s="291"/>
      <c r="N732" s="196" t="str" cm="1">
        <f t="array" ref="N732">IF(AND(K732:M732=""),"ยังไม่บันทึกข้อมูล",
IF(M732&lt;&gt;"",
IF(M732&gt;=1.3,M732,"เป็นไม้พุ่ม"),
IF(K732+L732&gt;=1.3,K732+L732,"เป็นไม้พุ่ม")))</f>
        <v>ยังไม่บันทึกข้อมูล</v>
      </c>
      <c r="O732" s="149" t="str">
        <f t="shared" si="90"/>
        <v>ข้อมูลไม่ถูกต้อง</v>
      </c>
      <c r="P732" s="149" t="str">
        <f t="shared" si="91"/>
        <v>ข้อมูลไม่ถูกต้อง</v>
      </c>
      <c r="Q732" s="149" t="str">
        <f t="shared" si="92"/>
        <v>ข้อมูลไม่ถูกต้อง</v>
      </c>
      <c r="R732" s="149" t="str">
        <f t="shared" si="93"/>
        <v>ข้อมูลไม่ถูกต้อง</v>
      </c>
      <c r="S732" s="149" t="str">
        <f>IF(ISNUMBER(R732),
IF(H$2=ตัวเลือก!A$30,"ยังไม่บันทึกข้อมูล",R732*0.27),"ข้อมูลไม่ถูกต้อง")</f>
        <v>ข้อมูลไม่ถูกต้อง</v>
      </c>
      <c r="T732" s="149" t="str">
        <f t="shared" si="94"/>
        <v>ข้อมูลไม่ถูกต้อง</v>
      </c>
      <c r="U732" s="149" t="str">
        <f>IF(ISNUMBER(R732),
IF(H$2=ตัวเลือก!A$30,"ยังไม่บันทึกข้อมูล",R732*0.47),"ข้อมูลไม่ถูกต้อง")</f>
        <v>ข้อมูลไม่ถูกต้อง</v>
      </c>
      <c r="V732" s="149" t="str">
        <f>IF(ISNUMBER(S732),
IF(H$2=ตัวเลือก!A$30,"ยังไม่บันทึกข้อมูล",S732*0.47),"ข้อมูลไม่ถูกต้อง")</f>
        <v>ข้อมูลไม่ถูกต้อง</v>
      </c>
      <c r="W732" s="149" t="str">
        <f t="shared" si="95"/>
        <v>ข้อมูลไม่ถูกต้อง</v>
      </c>
      <c r="X732" s="148" t="str">
        <f t="shared" si="96"/>
        <v>ข้อมูลไม่ถูกต้อง</v>
      </c>
      <c r="Y732" s="38"/>
      <c r="Z732" s="38"/>
      <c r="AA732" s="38"/>
    </row>
    <row r="733" spans="1:27" ht="24" customHeight="1" x14ac:dyDescent="0.45">
      <c r="A733" s="289">
        <v>728</v>
      </c>
      <c r="B733" s="289"/>
      <c r="C733" s="289"/>
      <c r="D733" s="289"/>
      <c r="E733" s="289"/>
      <c r="F733" s="293"/>
      <c r="G733" s="293"/>
      <c r="H733" s="291"/>
      <c r="I733" s="289"/>
      <c r="J733" s="292" t="str">
        <f t="shared" si="97"/>
        <v>รอข้อมูลคอลัมน์ H</v>
      </c>
      <c r="K733" s="291"/>
      <c r="L733" s="291"/>
      <c r="M733" s="291"/>
      <c r="N733" s="196" t="str" cm="1">
        <f t="array" ref="N733">IF(AND(K733:M733=""),"ยังไม่บันทึกข้อมูล",
IF(M733&lt;&gt;"",
IF(M733&gt;=1.3,M733,"เป็นไม้พุ่ม"),
IF(K733+L733&gt;=1.3,K733+L733,"เป็นไม้พุ่ม")))</f>
        <v>ยังไม่บันทึกข้อมูล</v>
      </c>
      <c r="O733" s="149" t="str">
        <f t="shared" si="90"/>
        <v>ข้อมูลไม่ถูกต้อง</v>
      </c>
      <c r="P733" s="149" t="str">
        <f t="shared" si="91"/>
        <v>ข้อมูลไม่ถูกต้อง</v>
      </c>
      <c r="Q733" s="149" t="str">
        <f t="shared" si="92"/>
        <v>ข้อมูลไม่ถูกต้อง</v>
      </c>
      <c r="R733" s="149" t="str">
        <f t="shared" si="93"/>
        <v>ข้อมูลไม่ถูกต้อง</v>
      </c>
      <c r="S733" s="149" t="str">
        <f>IF(ISNUMBER(R733),
IF(H$2=ตัวเลือก!A$30,"ยังไม่บันทึกข้อมูล",R733*0.27),"ข้อมูลไม่ถูกต้อง")</f>
        <v>ข้อมูลไม่ถูกต้อง</v>
      </c>
      <c r="T733" s="149" t="str">
        <f t="shared" si="94"/>
        <v>ข้อมูลไม่ถูกต้อง</v>
      </c>
      <c r="U733" s="149" t="str">
        <f>IF(ISNUMBER(R733),
IF(H$2=ตัวเลือก!A$30,"ยังไม่บันทึกข้อมูล",R733*0.47),"ข้อมูลไม่ถูกต้อง")</f>
        <v>ข้อมูลไม่ถูกต้อง</v>
      </c>
      <c r="V733" s="149" t="str">
        <f>IF(ISNUMBER(S733),
IF(H$2=ตัวเลือก!A$30,"ยังไม่บันทึกข้อมูล",S733*0.47),"ข้อมูลไม่ถูกต้อง")</f>
        <v>ข้อมูลไม่ถูกต้อง</v>
      </c>
      <c r="W733" s="149" t="str">
        <f t="shared" si="95"/>
        <v>ข้อมูลไม่ถูกต้อง</v>
      </c>
      <c r="X733" s="148" t="str">
        <f t="shared" si="96"/>
        <v>ข้อมูลไม่ถูกต้อง</v>
      </c>
      <c r="Y733" s="38"/>
      <c r="Z733" s="38"/>
      <c r="AA733" s="38"/>
    </row>
    <row r="734" spans="1:27" ht="24" customHeight="1" x14ac:dyDescent="0.45">
      <c r="A734" s="289">
        <v>729</v>
      </c>
      <c r="B734" s="289"/>
      <c r="C734" s="289"/>
      <c r="D734" s="289"/>
      <c r="E734" s="289"/>
      <c r="F734" s="293"/>
      <c r="G734" s="293"/>
      <c r="H734" s="291"/>
      <c r="I734" s="289"/>
      <c r="J734" s="292" t="str">
        <f t="shared" si="97"/>
        <v>รอข้อมูลคอลัมน์ H</v>
      </c>
      <c r="K734" s="291"/>
      <c r="L734" s="291"/>
      <c r="M734" s="291"/>
      <c r="N734" s="196" t="str" cm="1">
        <f t="array" ref="N734">IF(AND(K734:M734=""),"ยังไม่บันทึกข้อมูล",
IF(M734&lt;&gt;"",
IF(M734&gt;=1.3,M734,"เป็นไม้พุ่ม"),
IF(K734+L734&gt;=1.3,K734+L734,"เป็นไม้พุ่ม")))</f>
        <v>ยังไม่บันทึกข้อมูล</v>
      </c>
      <c r="O734" s="149" t="str">
        <f t="shared" si="90"/>
        <v>ข้อมูลไม่ถูกต้อง</v>
      </c>
      <c r="P734" s="149" t="str">
        <f t="shared" si="91"/>
        <v>ข้อมูลไม่ถูกต้อง</v>
      </c>
      <c r="Q734" s="149" t="str">
        <f t="shared" si="92"/>
        <v>ข้อมูลไม่ถูกต้อง</v>
      </c>
      <c r="R734" s="149" t="str">
        <f t="shared" si="93"/>
        <v>ข้อมูลไม่ถูกต้อง</v>
      </c>
      <c r="S734" s="149" t="str">
        <f>IF(ISNUMBER(R734),
IF(H$2=ตัวเลือก!A$30,"ยังไม่บันทึกข้อมูล",R734*0.27),"ข้อมูลไม่ถูกต้อง")</f>
        <v>ข้อมูลไม่ถูกต้อง</v>
      </c>
      <c r="T734" s="149" t="str">
        <f t="shared" si="94"/>
        <v>ข้อมูลไม่ถูกต้อง</v>
      </c>
      <c r="U734" s="149" t="str">
        <f>IF(ISNUMBER(R734),
IF(H$2=ตัวเลือก!A$30,"ยังไม่บันทึกข้อมูล",R734*0.47),"ข้อมูลไม่ถูกต้อง")</f>
        <v>ข้อมูลไม่ถูกต้อง</v>
      </c>
      <c r="V734" s="149" t="str">
        <f>IF(ISNUMBER(S734),
IF(H$2=ตัวเลือก!A$30,"ยังไม่บันทึกข้อมูล",S734*0.47),"ข้อมูลไม่ถูกต้อง")</f>
        <v>ข้อมูลไม่ถูกต้อง</v>
      </c>
      <c r="W734" s="149" t="str">
        <f t="shared" si="95"/>
        <v>ข้อมูลไม่ถูกต้อง</v>
      </c>
      <c r="X734" s="148" t="str">
        <f t="shared" si="96"/>
        <v>ข้อมูลไม่ถูกต้อง</v>
      </c>
      <c r="Y734" s="38"/>
      <c r="Z734" s="38"/>
      <c r="AA734" s="38"/>
    </row>
    <row r="735" spans="1:27" ht="24" customHeight="1" x14ac:dyDescent="0.45">
      <c r="A735" s="289">
        <v>730</v>
      </c>
      <c r="B735" s="289"/>
      <c r="C735" s="289"/>
      <c r="D735" s="289"/>
      <c r="E735" s="289"/>
      <c r="F735" s="293"/>
      <c r="G735" s="293"/>
      <c r="H735" s="291"/>
      <c r="I735" s="289"/>
      <c r="J735" s="292" t="str">
        <f t="shared" si="97"/>
        <v>รอข้อมูลคอลัมน์ H</v>
      </c>
      <c r="K735" s="291"/>
      <c r="L735" s="291"/>
      <c r="M735" s="291"/>
      <c r="N735" s="196" t="str" cm="1">
        <f t="array" ref="N735">IF(AND(K735:M735=""),"ยังไม่บันทึกข้อมูล",
IF(M735&lt;&gt;"",
IF(M735&gt;=1.3,M735,"เป็นไม้พุ่ม"),
IF(K735+L735&gt;=1.3,K735+L735,"เป็นไม้พุ่ม")))</f>
        <v>ยังไม่บันทึกข้อมูล</v>
      </c>
      <c r="O735" s="149" t="str">
        <f t="shared" si="90"/>
        <v>ข้อมูลไม่ถูกต้อง</v>
      </c>
      <c r="P735" s="149" t="str">
        <f t="shared" si="91"/>
        <v>ข้อมูลไม่ถูกต้อง</v>
      </c>
      <c r="Q735" s="149" t="str">
        <f t="shared" si="92"/>
        <v>ข้อมูลไม่ถูกต้อง</v>
      </c>
      <c r="R735" s="149" t="str">
        <f t="shared" si="93"/>
        <v>ข้อมูลไม่ถูกต้อง</v>
      </c>
      <c r="S735" s="149" t="str">
        <f>IF(ISNUMBER(R735),
IF(H$2=ตัวเลือก!A$30,"ยังไม่บันทึกข้อมูล",R735*0.27),"ข้อมูลไม่ถูกต้อง")</f>
        <v>ข้อมูลไม่ถูกต้อง</v>
      </c>
      <c r="T735" s="149" t="str">
        <f t="shared" si="94"/>
        <v>ข้อมูลไม่ถูกต้อง</v>
      </c>
      <c r="U735" s="149" t="str">
        <f>IF(ISNUMBER(R735),
IF(H$2=ตัวเลือก!A$30,"ยังไม่บันทึกข้อมูล",R735*0.47),"ข้อมูลไม่ถูกต้อง")</f>
        <v>ข้อมูลไม่ถูกต้อง</v>
      </c>
      <c r="V735" s="149" t="str">
        <f>IF(ISNUMBER(S735),
IF(H$2=ตัวเลือก!A$30,"ยังไม่บันทึกข้อมูล",S735*0.47),"ข้อมูลไม่ถูกต้อง")</f>
        <v>ข้อมูลไม่ถูกต้อง</v>
      </c>
      <c r="W735" s="149" t="str">
        <f t="shared" si="95"/>
        <v>ข้อมูลไม่ถูกต้อง</v>
      </c>
      <c r="X735" s="148" t="str">
        <f t="shared" si="96"/>
        <v>ข้อมูลไม่ถูกต้อง</v>
      </c>
      <c r="Y735" s="38"/>
      <c r="Z735" s="38"/>
      <c r="AA735" s="38"/>
    </row>
    <row r="736" spans="1:27" ht="24" customHeight="1" x14ac:dyDescent="0.45">
      <c r="A736" s="289">
        <v>731</v>
      </c>
      <c r="B736" s="289"/>
      <c r="C736" s="289"/>
      <c r="D736" s="289"/>
      <c r="E736" s="289"/>
      <c r="F736" s="293"/>
      <c r="G736" s="293"/>
      <c r="H736" s="291"/>
      <c r="I736" s="289"/>
      <c r="J736" s="292" t="str">
        <f t="shared" si="97"/>
        <v>รอข้อมูลคอลัมน์ H</v>
      </c>
      <c r="K736" s="291"/>
      <c r="L736" s="291"/>
      <c r="M736" s="291"/>
      <c r="N736" s="196" t="str" cm="1">
        <f t="array" ref="N736">IF(AND(K736:M736=""),"ยังไม่บันทึกข้อมูล",
IF(M736&lt;&gt;"",
IF(M736&gt;=1.3,M736,"เป็นไม้พุ่ม"),
IF(K736+L736&gt;=1.3,K736+L736,"เป็นไม้พุ่ม")))</f>
        <v>ยังไม่บันทึกข้อมูล</v>
      </c>
      <c r="O736" s="149" t="str">
        <f t="shared" si="90"/>
        <v>ข้อมูลไม่ถูกต้อง</v>
      </c>
      <c r="P736" s="149" t="str">
        <f t="shared" si="91"/>
        <v>ข้อมูลไม่ถูกต้อง</v>
      </c>
      <c r="Q736" s="149" t="str">
        <f t="shared" si="92"/>
        <v>ข้อมูลไม่ถูกต้อง</v>
      </c>
      <c r="R736" s="149" t="str">
        <f t="shared" si="93"/>
        <v>ข้อมูลไม่ถูกต้อง</v>
      </c>
      <c r="S736" s="149" t="str">
        <f>IF(ISNUMBER(R736),
IF(H$2=ตัวเลือก!A$30,"ยังไม่บันทึกข้อมูล",R736*0.27),"ข้อมูลไม่ถูกต้อง")</f>
        <v>ข้อมูลไม่ถูกต้อง</v>
      </c>
      <c r="T736" s="149" t="str">
        <f t="shared" si="94"/>
        <v>ข้อมูลไม่ถูกต้อง</v>
      </c>
      <c r="U736" s="149" t="str">
        <f>IF(ISNUMBER(R736),
IF(H$2=ตัวเลือก!A$30,"ยังไม่บันทึกข้อมูล",R736*0.47),"ข้อมูลไม่ถูกต้อง")</f>
        <v>ข้อมูลไม่ถูกต้อง</v>
      </c>
      <c r="V736" s="149" t="str">
        <f>IF(ISNUMBER(S736),
IF(H$2=ตัวเลือก!A$30,"ยังไม่บันทึกข้อมูล",S736*0.47),"ข้อมูลไม่ถูกต้อง")</f>
        <v>ข้อมูลไม่ถูกต้อง</v>
      </c>
      <c r="W736" s="149" t="str">
        <f t="shared" si="95"/>
        <v>ข้อมูลไม่ถูกต้อง</v>
      </c>
      <c r="X736" s="148" t="str">
        <f t="shared" si="96"/>
        <v>ข้อมูลไม่ถูกต้อง</v>
      </c>
      <c r="Y736" s="38"/>
      <c r="Z736" s="38"/>
      <c r="AA736" s="38"/>
    </row>
    <row r="737" spans="1:27" ht="24" customHeight="1" x14ac:dyDescent="0.45">
      <c r="A737" s="289">
        <v>732</v>
      </c>
      <c r="B737" s="289"/>
      <c r="C737" s="289"/>
      <c r="D737" s="289"/>
      <c r="E737" s="289"/>
      <c r="F737" s="293"/>
      <c r="G737" s="293"/>
      <c r="H737" s="291"/>
      <c r="I737" s="289"/>
      <c r="J737" s="292" t="str">
        <f t="shared" si="97"/>
        <v>รอข้อมูลคอลัมน์ H</v>
      </c>
      <c r="K737" s="291"/>
      <c r="L737" s="291"/>
      <c r="M737" s="291"/>
      <c r="N737" s="196" t="str" cm="1">
        <f t="array" ref="N737">IF(AND(K737:M737=""),"ยังไม่บันทึกข้อมูล",
IF(M737&lt;&gt;"",
IF(M737&gt;=1.3,M737,"เป็นไม้พุ่ม"),
IF(K737+L737&gt;=1.3,K737+L737,"เป็นไม้พุ่ม")))</f>
        <v>ยังไม่บันทึกข้อมูล</v>
      </c>
      <c r="O737" s="149" t="str">
        <f t="shared" si="90"/>
        <v>ข้อมูลไม่ถูกต้อง</v>
      </c>
      <c r="P737" s="149" t="str">
        <f t="shared" si="91"/>
        <v>ข้อมูลไม่ถูกต้อง</v>
      </c>
      <c r="Q737" s="149" t="str">
        <f t="shared" si="92"/>
        <v>ข้อมูลไม่ถูกต้อง</v>
      </c>
      <c r="R737" s="149" t="str">
        <f t="shared" si="93"/>
        <v>ข้อมูลไม่ถูกต้อง</v>
      </c>
      <c r="S737" s="149" t="str">
        <f>IF(ISNUMBER(R737),
IF(H$2=ตัวเลือก!A$30,"ยังไม่บันทึกข้อมูล",R737*0.27),"ข้อมูลไม่ถูกต้อง")</f>
        <v>ข้อมูลไม่ถูกต้อง</v>
      </c>
      <c r="T737" s="149" t="str">
        <f t="shared" si="94"/>
        <v>ข้อมูลไม่ถูกต้อง</v>
      </c>
      <c r="U737" s="149" t="str">
        <f>IF(ISNUMBER(R737),
IF(H$2=ตัวเลือก!A$30,"ยังไม่บันทึกข้อมูล",R737*0.47),"ข้อมูลไม่ถูกต้อง")</f>
        <v>ข้อมูลไม่ถูกต้อง</v>
      </c>
      <c r="V737" s="149" t="str">
        <f>IF(ISNUMBER(S737),
IF(H$2=ตัวเลือก!A$30,"ยังไม่บันทึกข้อมูล",S737*0.47),"ข้อมูลไม่ถูกต้อง")</f>
        <v>ข้อมูลไม่ถูกต้อง</v>
      </c>
      <c r="W737" s="149" t="str">
        <f t="shared" si="95"/>
        <v>ข้อมูลไม่ถูกต้อง</v>
      </c>
      <c r="X737" s="148" t="str">
        <f t="shared" si="96"/>
        <v>ข้อมูลไม่ถูกต้อง</v>
      </c>
      <c r="Y737" s="38"/>
      <c r="Z737" s="38"/>
      <c r="AA737" s="38"/>
    </row>
    <row r="738" spans="1:27" ht="24" customHeight="1" x14ac:dyDescent="0.45">
      <c r="A738" s="289">
        <v>733</v>
      </c>
      <c r="B738" s="289"/>
      <c r="C738" s="289"/>
      <c r="D738" s="289"/>
      <c r="E738" s="289"/>
      <c r="F738" s="293"/>
      <c r="G738" s="293"/>
      <c r="H738" s="291"/>
      <c r="I738" s="289"/>
      <c r="J738" s="292" t="str">
        <f t="shared" si="97"/>
        <v>รอข้อมูลคอลัมน์ H</v>
      </c>
      <c r="K738" s="291"/>
      <c r="L738" s="291"/>
      <c r="M738" s="291"/>
      <c r="N738" s="196" t="str" cm="1">
        <f t="array" ref="N738">IF(AND(K738:M738=""),"ยังไม่บันทึกข้อมูล",
IF(M738&lt;&gt;"",
IF(M738&gt;=1.3,M738,"เป็นไม้พุ่ม"),
IF(K738+L738&gt;=1.3,K738+L738,"เป็นไม้พุ่ม")))</f>
        <v>ยังไม่บันทึกข้อมูล</v>
      </c>
      <c r="O738" s="149" t="str">
        <f t="shared" si="90"/>
        <v>ข้อมูลไม่ถูกต้อง</v>
      </c>
      <c r="P738" s="149" t="str">
        <f t="shared" si="91"/>
        <v>ข้อมูลไม่ถูกต้อง</v>
      </c>
      <c r="Q738" s="149" t="str">
        <f t="shared" si="92"/>
        <v>ข้อมูลไม่ถูกต้อง</v>
      </c>
      <c r="R738" s="149" t="str">
        <f t="shared" si="93"/>
        <v>ข้อมูลไม่ถูกต้อง</v>
      </c>
      <c r="S738" s="149" t="str">
        <f>IF(ISNUMBER(R738),
IF(H$2=ตัวเลือก!A$30,"ยังไม่บันทึกข้อมูล",R738*0.27),"ข้อมูลไม่ถูกต้อง")</f>
        <v>ข้อมูลไม่ถูกต้อง</v>
      </c>
      <c r="T738" s="149" t="str">
        <f t="shared" si="94"/>
        <v>ข้อมูลไม่ถูกต้อง</v>
      </c>
      <c r="U738" s="149" t="str">
        <f>IF(ISNUMBER(R738),
IF(H$2=ตัวเลือก!A$30,"ยังไม่บันทึกข้อมูล",R738*0.47),"ข้อมูลไม่ถูกต้อง")</f>
        <v>ข้อมูลไม่ถูกต้อง</v>
      </c>
      <c r="V738" s="149" t="str">
        <f>IF(ISNUMBER(S738),
IF(H$2=ตัวเลือก!A$30,"ยังไม่บันทึกข้อมูล",S738*0.47),"ข้อมูลไม่ถูกต้อง")</f>
        <v>ข้อมูลไม่ถูกต้อง</v>
      </c>
      <c r="W738" s="149" t="str">
        <f t="shared" si="95"/>
        <v>ข้อมูลไม่ถูกต้อง</v>
      </c>
      <c r="X738" s="148" t="str">
        <f t="shared" si="96"/>
        <v>ข้อมูลไม่ถูกต้อง</v>
      </c>
      <c r="Y738" s="38"/>
      <c r="Z738" s="38"/>
      <c r="AA738" s="38"/>
    </row>
    <row r="739" spans="1:27" ht="24" customHeight="1" x14ac:dyDescent="0.45">
      <c r="A739" s="289">
        <v>734</v>
      </c>
      <c r="B739" s="289"/>
      <c r="C739" s="289"/>
      <c r="D739" s="289"/>
      <c r="E739" s="289"/>
      <c r="F739" s="293"/>
      <c r="G739" s="293"/>
      <c r="H739" s="291"/>
      <c r="I739" s="289"/>
      <c r="J739" s="292" t="str">
        <f t="shared" si="97"/>
        <v>รอข้อมูลคอลัมน์ H</v>
      </c>
      <c r="K739" s="291"/>
      <c r="L739" s="291"/>
      <c r="M739" s="291"/>
      <c r="N739" s="196" t="str" cm="1">
        <f t="array" ref="N739">IF(AND(K739:M739=""),"ยังไม่บันทึกข้อมูล",
IF(M739&lt;&gt;"",
IF(M739&gt;=1.3,M739,"เป็นไม้พุ่ม"),
IF(K739+L739&gt;=1.3,K739+L739,"เป็นไม้พุ่ม")))</f>
        <v>ยังไม่บันทึกข้อมูล</v>
      </c>
      <c r="O739" s="149" t="str">
        <f t="shared" si="90"/>
        <v>ข้อมูลไม่ถูกต้อง</v>
      </c>
      <c r="P739" s="149" t="str">
        <f t="shared" si="91"/>
        <v>ข้อมูลไม่ถูกต้อง</v>
      </c>
      <c r="Q739" s="149" t="str">
        <f t="shared" si="92"/>
        <v>ข้อมูลไม่ถูกต้อง</v>
      </c>
      <c r="R739" s="149" t="str">
        <f t="shared" si="93"/>
        <v>ข้อมูลไม่ถูกต้อง</v>
      </c>
      <c r="S739" s="149" t="str">
        <f>IF(ISNUMBER(R739),
IF(H$2=ตัวเลือก!A$30,"ยังไม่บันทึกข้อมูล",R739*0.27),"ข้อมูลไม่ถูกต้อง")</f>
        <v>ข้อมูลไม่ถูกต้อง</v>
      </c>
      <c r="T739" s="149" t="str">
        <f t="shared" si="94"/>
        <v>ข้อมูลไม่ถูกต้อง</v>
      </c>
      <c r="U739" s="149" t="str">
        <f>IF(ISNUMBER(R739),
IF(H$2=ตัวเลือก!A$30,"ยังไม่บันทึกข้อมูล",R739*0.47),"ข้อมูลไม่ถูกต้อง")</f>
        <v>ข้อมูลไม่ถูกต้อง</v>
      </c>
      <c r="V739" s="149" t="str">
        <f>IF(ISNUMBER(S739),
IF(H$2=ตัวเลือก!A$30,"ยังไม่บันทึกข้อมูล",S739*0.47),"ข้อมูลไม่ถูกต้อง")</f>
        <v>ข้อมูลไม่ถูกต้อง</v>
      </c>
      <c r="W739" s="149" t="str">
        <f t="shared" si="95"/>
        <v>ข้อมูลไม่ถูกต้อง</v>
      </c>
      <c r="X739" s="148" t="str">
        <f t="shared" si="96"/>
        <v>ข้อมูลไม่ถูกต้อง</v>
      </c>
      <c r="Y739" s="38"/>
      <c r="Z739" s="38"/>
      <c r="AA739" s="38"/>
    </row>
    <row r="740" spans="1:27" ht="24" customHeight="1" x14ac:dyDescent="0.45">
      <c r="A740" s="289">
        <v>735</v>
      </c>
      <c r="B740" s="289"/>
      <c r="C740" s="289"/>
      <c r="D740" s="289"/>
      <c r="E740" s="289"/>
      <c r="F740" s="293"/>
      <c r="G740" s="293"/>
      <c r="H740" s="291"/>
      <c r="I740" s="289"/>
      <c r="J740" s="292" t="str">
        <f t="shared" si="97"/>
        <v>รอข้อมูลคอลัมน์ H</v>
      </c>
      <c r="K740" s="291"/>
      <c r="L740" s="291"/>
      <c r="M740" s="291"/>
      <c r="N740" s="196" t="str" cm="1">
        <f t="array" ref="N740">IF(AND(K740:M740=""),"ยังไม่บันทึกข้อมูล",
IF(M740&lt;&gt;"",
IF(M740&gt;=1.3,M740,"เป็นไม้พุ่ม"),
IF(K740+L740&gt;=1.3,K740+L740,"เป็นไม้พุ่ม")))</f>
        <v>ยังไม่บันทึกข้อมูล</v>
      </c>
      <c r="O740" s="149" t="str">
        <f t="shared" si="90"/>
        <v>ข้อมูลไม่ถูกต้อง</v>
      </c>
      <c r="P740" s="149" t="str">
        <f t="shared" si="91"/>
        <v>ข้อมูลไม่ถูกต้อง</v>
      </c>
      <c r="Q740" s="149" t="str">
        <f t="shared" si="92"/>
        <v>ข้อมูลไม่ถูกต้อง</v>
      </c>
      <c r="R740" s="149" t="str">
        <f t="shared" si="93"/>
        <v>ข้อมูลไม่ถูกต้อง</v>
      </c>
      <c r="S740" s="149" t="str">
        <f>IF(ISNUMBER(R740),
IF(H$2=ตัวเลือก!A$30,"ยังไม่บันทึกข้อมูล",R740*0.27),"ข้อมูลไม่ถูกต้อง")</f>
        <v>ข้อมูลไม่ถูกต้อง</v>
      </c>
      <c r="T740" s="149" t="str">
        <f t="shared" si="94"/>
        <v>ข้อมูลไม่ถูกต้อง</v>
      </c>
      <c r="U740" s="149" t="str">
        <f>IF(ISNUMBER(R740),
IF(H$2=ตัวเลือก!A$30,"ยังไม่บันทึกข้อมูล",R740*0.47),"ข้อมูลไม่ถูกต้อง")</f>
        <v>ข้อมูลไม่ถูกต้อง</v>
      </c>
      <c r="V740" s="149" t="str">
        <f>IF(ISNUMBER(S740),
IF(H$2=ตัวเลือก!A$30,"ยังไม่บันทึกข้อมูล",S740*0.47),"ข้อมูลไม่ถูกต้อง")</f>
        <v>ข้อมูลไม่ถูกต้อง</v>
      </c>
      <c r="W740" s="149" t="str">
        <f t="shared" si="95"/>
        <v>ข้อมูลไม่ถูกต้อง</v>
      </c>
      <c r="X740" s="148" t="str">
        <f t="shared" si="96"/>
        <v>ข้อมูลไม่ถูกต้อง</v>
      </c>
      <c r="Y740" s="38"/>
      <c r="Z740" s="38"/>
      <c r="AA740" s="38"/>
    </row>
    <row r="741" spans="1:27" ht="24" customHeight="1" x14ac:dyDescent="0.45">
      <c r="A741" s="289">
        <v>736</v>
      </c>
      <c r="B741" s="289"/>
      <c r="C741" s="289"/>
      <c r="D741" s="289"/>
      <c r="E741" s="289"/>
      <c r="F741" s="293"/>
      <c r="G741" s="293"/>
      <c r="H741" s="291"/>
      <c r="I741" s="289"/>
      <c r="J741" s="292" t="str">
        <f t="shared" si="97"/>
        <v>รอข้อมูลคอลัมน์ H</v>
      </c>
      <c r="K741" s="291"/>
      <c r="L741" s="291"/>
      <c r="M741" s="291"/>
      <c r="N741" s="196" t="str" cm="1">
        <f t="array" ref="N741">IF(AND(K741:M741=""),"ยังไม่บันทึกข้อมูล",
IF(M741&lt;&gt;"",
IF(M741&gt;=1.3,M741,"เป็นไม้พุ่ม"),
IF(K741+L741&gt;=1.3,K741+L741,"เป็นไม้พุ่ม")))</f>
        <v>ยังไม่บันทึกข้อมูล</v>
      </c>
      <c r="O741" s="149" t="str">
        <f t="shared" si="90"/>
        <v>ข้อมูลไม่ถูกต้อง</v>
      </c>
      <c r="P741" s="149" t="str">
        <f t="shared" si="91"/>
        <v>ข้อมูลไม่ถูกต้อง</v>
      </c>
      <c r="Q741" s="149" t="str">
        <f t="shared" si="92"/>
        <v>ข้อมูลไม่ถูกต้อง</v>
      </c>
      <c r="R741" s="149" t="str">
        <f t="shared" si="93"/>
        <v>ข้อมูลไม่ถูกต้อง</v>
      </c>
      <c r="S741" s="149" t="str">
        <f>IF(ISNUMBER(R741),
IF(H$2=ตัวเลือก!A$30,"ยังไม่บันทึกข้อมูล",R741*0.27),"ข้อมูลไม่ถูกต้อง")</f>
        <v>ข้อมูลไม่ถูกต้อง</v>
      </c>
      <c r="T741" s="149" t="str">
        <f t="shared" si="94"/>
        <v>ข้อมูลไม่ถูกต้อง</v>
      </c>
      <c r="U741" s="149" t="str">
        <f>IF(ISNUMBER(R741),
IF(H$2=ตัวเลือก!A$30,"ยังไม่บันทึกข้อมูล",R741*0.47),"ข้อมูลไม่ถูกต้อง")</f>
        <v>ข้อมูลไม่ถูกต้อง</v>
      </c>
      <c r="V741" s="149" t="str">
        <f>IF(ISNUMBER(S741),
IF(H$2=ตัวเลือก!A$30,"ยังไม่บันทึกข้อมูล",S741*0.47),"ข้อมูลไม่ถูกต้อง")</f>
        <v>ข้อมูลไม่ถูกต้อง</v>
      </c>
      <c r="W741" s="149" t="str">
        <f t="shared" si="95"/>
        <v>ข้อมูลไม่ถูกต้อง</v>
      </c>
      <c r="X741" s="148" t="str">
        <f t="shared" si="96"/>
        <v>ข้อมูลไม่ถูกต้อง</v>
      </c>
      <c r="Y741" s="38"/>
      <c r="Z741" s="38"/>
      <c r="AA741" s="38"/>
    </row>
    <row r="742" spans="1:27" ht="24" customHeight="1" x14ac:dyDescent="0.45">
      <c r="A742" s="289">
        <v>737</v>
      </c>
      <c r="B742" s="289"/>
      <c r="C742" s="289"/>
      <c r="D742" s="289"/>
      <c r="E742" s="289"/>
      <c r="F742" s="293"/>
      <c r="G742" s="293"/>
      <c r="H742" s="291"/>
      <c r="I742" s="289"/>
      <c r="J742" s="292" t="str">
        <f t="shared" si="97"/>
        <v>รอข้อมูลคอลัมน์ H</v>
      </c>
      <c r="K742" s="291"/>
      <c r="L742" s="291"/>
      <c r="M742" s="291"/>
      <c r="N742" s="196" t="str" cm="1">
        <f t="array" ref="N742">IF(AND(K742:M742=""),"ยังไม่บันทึกข้อมูล",
IF(M742&lt;&gt;"",
IF(M742&gt;=1.3,M742,"เป็นไม้พุ่ม"),
IF(K742+L742&gt;=1.3,K742+L742,"เป็นไม้พุ่ม")))</f>
        <v>ยังไม่บันทึกข้อมูล</v>
      </c>
      <c r="O742" s="149" t="str">
        <f t="shared" si="90"/>
        <v>ข้อมูลไม่ถูกต้อง</v>
      </c>
      <c r="P742" s="149" t="str">
        <f t="shared" si="91"/>
        <v>ข้อมูลไม่ถูกต้อง</v>
      </c>
      <c r="Q742" s="149" t="str">
        <f t="shared" si="92"/>
        <v>ข้อมูลไม่ถูกต้อง</v>
      </c>
      <c r="R742" s="149" t="str">
        <f t="shared" si="93"/>
        <v>ข้อมูลไม่ถูกต้อง</v>
      </c>
      <c r="S742" s="149" t="str">
        <f>IF(ISNUMBER(R742),
IF(H$2=ตัวเลือก!A$30,"ยังไม่บันทึกข้อมูล",R742*0.27),"ข้อมูลไม่ถูกต้อง")</f>
        <v>ข้อมูลไม่ถูกต้อง</v>
      </c>
      <c r="T742" s="149" t="str">
        <f t="shared" si="94"/>
        <v>ข้อมูลไม่ถูกต้อง</v>
      </c>
      <c r="U742" s="149" t="str">
        <f>IF(ISNUMBER(R742),
IF(H$2=ตัวเลือก!A$30,"ยังไม่บันทึกข้อมูล",R742*0.47),"ข้อมูลไม่ถูกต้อง")</f>
        <v>ข้อมูลไม่ถูกต้อง</v>
      </c>
      <c r="V742" s="149" t="str">
        <f>IF(ISNUMBER(S742),
IF(H$2=ตัวเลือก!A$30,"ยังไม่บันทึกข้อมูล",S742*0.47),"ข้อมูลไม่ถูกต้อง")</f>
        <v>ข้อมูลไม่ถูกต้อง</v>
      </c>
      <c r="W742" s="149" t="str">
        <f t="shared" si="95"/>
        <v>ข้อมูลไม่ถูกต้อง</v>
      </c>
      <c r="X742" s="148" t="str">
        <f t="shared" si="96"/>
        <v>ข้อมูลไม่ถูกต้อง</v>
      </c>
      <c r="Y742" s="38"/>
      <c r="Z742" s="38"/>
      <c r="AA742" s="38"/>
    </row>
    <row r="743" spans="1:27" ht="24" customHeight="1" x14ac:dyDescent="0.45">
      <c r="A743" s="289">
        <v>738</v>
      </c>
      <c r="B743" s="289"/>
      <c r="C743" s="289"/>
      <c r="D743" s="289"/>
      <c r="E743" s="289"/>
      <c r="F743" s="293"/>
      <c r="G743" s="293"/>
      <c r="H743" s="291"/>
      <c r="I743" s="289"/>
      <c r="J743" s="292" t="str">
        <f t="shared" si="97"/>
        <v>รอข้อมูลคอลัมน์ H</v>
      </c>
      <c r="K743" s="291"/>
      <c r="L743" s="291"/>
      <c r="M743" s="291"/>
      <c r="N743" s="196" t="str" cm="1">
        <f t="array" ref="N743">IF(AND(K743:M743=""),"ยังไม่บันทึกข้อมูล",
IF(M743&lt;&gt;"",
IF(M743&gt;=1.3,M743,"เป็นไม้พุ่ม"),
IF(K743+L743&gt;=1.3,K743+L743,"เป็นไม้พุ่ม")))</f>
        <v>ยังไม่บันทึกข้อมูล</v>
      </c>
      <c r="O743" s="149" t="str">
        <f t="shared" si="90"/>
        <v>ข้อมูลไม่ถูกต้อง</v>
      </c>
      <c r="P743" s="149" t="str">
        <f t="shared" si="91"/>
        <v>ข้อมูลไม่ถูกต้อง</v>
      </c>
      <c r="Q743" s="149" t="str">
        <f t="shared" si="92"/>
        <v>ข้อมูลไม่ถูกต้อง</v>
      </c>
      <c r="R743" s="149" t="str">
        <f t="shared" si="93"/>
        <v>ข้อมูลไม่ถูกต้อง</v>
      </c>
      <c r="S743" s="149" t="str">
        <f>IF(ISNUMBER(R743),
IF(H$2=ตัวเลือก!A$30,"ยังไม่บันทึกข้อมูล",R743*0.27),"ข้อมูลไม่ถูกต้อง")</f>
        <v>ข้อมูลไม่ถูกต้อง</v>
      </c>
      <c r="T743" s="149" t="str">
        <f t="shared" si="94"/>
        <v>ข้อมูลไม่ถูกต้อง</v>
      </c>
      <c r="U743" s="149" t="str">
        <f>IF(ISNUMBER(R743),
IF(H$2=ตัวเลือก!A$30,"ยังไม่บันทึกข้อมูล",R743*0.47),"ข้อมูลไม่ถูกต้อง")</f>
        <v>ข้อมูลไม่ถูกต้อง</v>
      </c>
      <c r="V743" s="149" t="str">
        <f>IF(ISNUMBER(S743),
IF(H$2=ตัวเลือก!A$30,"ยังไม่บันทึกข้อมูล",S743*0.47),"ข้อมูลไม่ถูกต้อง")</f>
        <v>ข้อมูลไม่ถูกต้อง</v>
      </c>
      <c r="W743" s="149" t="str">
        <f t="shared" si="95"/>
        <v>ข้อมูลไม่ถูกต้อง</v>
      </c>
      <c r="X743" s="148" t="str">
        <f t="shared" si="96"/>
        <v>ข้อมูลไม่ถูกต้อง</v>
      </c>
      <c r="Y743" s="38"/>
      <c r="Z743" s="38"/>
      <c r="AA743" s="38"/>
    </row>
    <row r="744" spans="1:27" ht="24" customHeight="1" x14ac:dyDescent="0.45">
      <c r="A744" s="289">
        <v>739</v>
      </c>
      <c r="B744" s="289"/>
      <c r="C744" s="289"/>
      <c r="D744" s="289"/>
      <c r="E744" s="289"/>
      <c r="F744" s="293"/>
      <c r="G744" s="293"/>
      <c r="H744" s="291"/>
      <c r="I744" s="289"/>
      <c r="J744" s="292" t="str">
        <f t="shared" si="97"/>
        <v>รอข้อมูลคอลัมน์ H</v>
      </c>
      <c r="K744" s="291"/>
      <c r="L744" s="291"/>
      <c r="M744" s="291"/>
      <c r="N744" s="196" t="str" cm="1">
        <f t="array" ref="N744">IF(AND(K744:M744=""),"ยังไม่บันทึกข้อมูล",
IF(M744&lt;&gt;"",
IF(M744&gt;=1.3,M744,"เป็นไม้พุ่ม"),
IF(K744+L744&gt;=1.3,K744+L744,"เป็นไม้พุ่ม")))</f>
        <v>ยังไม่บันทึกข้อมูล</v>
      </c>
      <c r="O744" s="149" t="str">
        <f t="shared" si="90"/>
        <v>ข้อมูลไม่ถูกต้อง</v>
      </c>
      <c r="P744" s="149" t="str">
        <f t="shared" si="91"/>
        <v>ข้อมูลไม่ถูกต้อง</v>
      </c>
      <c r="Q744" s="149" t="str">
        <f t="shared" si="92"/>
        <v>ข้อมูลไม่ถูกต้อง</v>
      </c>
      <c r="R744" s="149" t="str">
        <f t="shared" si="93"/>
        <v>ข้อมูลไม่ถูกต้อง</v>
      </c>
      <c r="S744" s="149" t="str">
        <f>IF(ISNUMBER(R744),
IF(H$2=ตัวเลือก!A$30,"ยังไม่บันทึกข้อมูล",R744*0.27),"ข้อมูลไม่ถูกต้อง")</f>
        <v>ข้อมูลไม่ถูกต้อง</v>
      </c>
      <c r="T744" s="149" t="str">
        <f t="shared" si="94"/>
        <v>ข้อมูลไม่ถูกต้อง</v>
      </c>
      <c r="U744" s="149" t="str">
        <f>IF(ISNUMBER(R744),
IF(H$2=ตัวเลือก!A$30,"ยังไม่บันทึกข้อมูล",R744*0.47),"ข้อมูลไม่ถูกต้อง")</f>
        <v>ข้อมูลไม่ถูกต้อง</v>
      </c>
      <c r="V744" s="149" t="str">
        <f>IF(ISNUMBER(S744),
IF(H$2=ตัวเลือก!A$30,"ยังไม่บันทึกข้อมูล",S744*0.47),"ข้อมูลไม่ถูกต้อง")</f>
        <v>ข้อมูลไม่ถูกต้อง</v>
      </c>
      <c r="W744" s="149" t="str">
        <f t="shared" si="95"/>
        <v>ข้อมูลไม่ถูกต้อง</v>
      </c>
      <c r="X744" s="148" t="str">
        <f t="shared" si="96"/>
        <v>ข้อมูลไม่ถูกต้อง</v>
      </c>
      <c r="Y744" s="38"/>
      <c r="Z744" s="38"/>
      <c r="AA744" s="38"/>
    </row>
    <row r="745" spans="1:27" ht="24" customHeight="1" x14ac:dyDescent="0.45">
      <c r="A745" s="289">
        <v>740</v>
      </c>
      <c r="B745" s="289"/>
      <c r="C745" s="289"/>
      <c r="D745" s="289"/>
      <c r="E745" s="289"/>
      <c r="F745" s="293"/>
      <c r="G745" s="293"/>
      <c r="H745" s="291"/>
      <c r="I745" s="289"/>
      <c r="J745" s="292" t="str">
        <f t="shared" si="97"/>
        <v>รอข้อมูลคอลัมน์ H</v>
      </c>
      <c r="K745" s="291"/>
      <c r="L745" s="291"/>
      <c r="M745" s="291"/>
      <c r="N745" s="196" t="str" cm="1">
        <f t="array" ref="N745">IF(AND(K745:M745=""),"ยังไม่บันทึกข้อมูล",
IF(M745&lt;&gt;"",
IF(M745&gt;=1.3,M745,"เป็นไม้พุ่ม"),
IF(K745+L745&gt;=1.3,K745+L745,"เป็นไม้พุ่ม")))</f>
        <v>ยังไม่บันทึกข้อมูล</v>
      </c>
      <c r="O745" s="149" t="str">
        <f t="shared" si="90"/>
        <v>ข้อมูลไม่ถูกต้อง</v>
      </c>
      <c r="P745" s="149" t="str">
        <f t="shared" si="91"/>
        <v>ข้อมูลไม่ถูกต้อง</v>
      </c>
      <c r="Q745" s="149" t="str">
        <f t="shared" si="92"/>
        <v>ข้อมูลไม่ถูกต้อง</v>
      </c>
      <c r="R745" s="149" t="str">
        <f t="shared" si="93"/>
        <v>ข้อมูลไม่ถูกต้อง</v>
      </c>
      <c r="S745" s="149" t="str">
        <f>IF(ISNUMBER(R745),
IF(H$2=ตัวเลือก!A$30,"ยังไม่บันทึกข้อมูล",R745*0.27),"ข้อมูลไม่ถูกต้อง")</f>
        <v>ข้อมูลไม่ถูกต้อง</v>
      </c>
      <c r="T745" s="149" t="str">
        <f t="shared" si="94"/>
        <v>ข้อมูลไม่ถูกต้อง</v>
      </c>
      <c r="U745" s="149" t="str">
        <f>IF(ISNUMBER(R745),
IF(H$2=ตัวเลือก!A$30,"ยังไม่บันทึกข้อมูล",R745*0.47),"ข้อมูลไม่ถูกต้อง")</f>
        <v>ข้อมูลไม่ถูกต้อง</v>
      </c>
      <c r="V745" s="149" t="str">
        <f>IF(ISNUMBER(S745),
IF(H$2=ตัวเลือก!A$30,"ยังไม่บันทึกข้อมูล",S745*0.47),"ข้อมูลไม่ถูกต้อง")</f>
        <v>ข้อมูลไม่ถูกต้อง</v>
      </c>
      <c r="W745" s="149" t="str">
        <f t="shared" si="95"/>
        <v>ข้อมูลไม่ถูกต้อง</v>
      </c>
      <c r="X745" s="148" t="str">
        <f t="shared" si="96"/>
        <v>ข้อมูลไม่ถูกต้อง</v>
      </c>
      <c r="Y745" s="38"/>
      <c r="Z745" s="38"/>
      <c r="AA745" s="38"/>
    </row>
    <row r="746" spans="1:27" ht="24" customHeight="1" x14ac:dyDescent="0.45">
      <c r="A746" s="289">
        <v>741</v>
      </c>
      <c r="B746" s="289"/>
      <c r="C746" s="289"/>
      <c r="D746" s="289"/>
      <c r="E746" s="289"/>
      <c r="F746" s="293"/>
      <c r="G746" s="293"/>
      <c r="H746" s="291"/>
      <c r="I746" s="289"/>
      <c r="J746" s="292" t="str">
        <f t="shared" si="97"/>
        <v>รอข้อมูลคอลัมน์ H</v>
      </c>
      <c r="K746" s="291"/>
      <c r="L746" s="291"/>
      <c r="M746" s="291"/>
      <c r="N746" s="196" t="str" cm="1">
        <f t="array" ref="N746">IF(AND(K746:M746=""),"ยังไม่บันทึกข้อมูล",
IF(M746&lt;&gt;"",
IF(M746&gt;=1.3,M746,"เป็นไม้พุ่ม"),
IF(K746+L746&gt;=1.3,K746+L746,"เป็นไม้พุ่ม")))</f>
        <v>ยังไม่บันทึกข้อมูล</v>
      </c>
      <c r="O746" s="149" t="str">
        <f t="shared" si="90"/>
        <v>ข้อมูลไม่ถูกต้อง</v>
      </c>
      <c r="P746" s="149" t="str">
        <f t="shared" si="91"/>
        <v>ข้อมูลไม่ถูกต้อง</v>
      </c>
      <c r="Q746" s="149" t="str">
        <f t="shared" si="92"/>
        <v>ข้อมูลไม่ถูกต้อง</v>
      </c>
      <c r="R746" s="149" t="str">
        <f t="shared" si="93"/>
        <v>ข้อมูลไม่ถูกต้อง</v>
      </c>
      <c r="S746" s="149" t="str">
        <f>IF(ISNUMBER(R746),
IF(H$2=ตัวเลือก!A$30,"ยังไม่บันทึกข้อมูล",R746*0.27),"ข้อมูลไม่ถูกต้อง")</f>
        <v>ข้อมูลไม่ถูกต้อง</v>
      </c>
      <c r="T746" s="149" t="str">
        <f t="shared" si="94"/>
        <v>ข้อมูลไม่ถูกต้อง</v>
      </c>
      <c r="U746" s="149" t="str">
        <f>IF(ISNUMBER(R746),
IF(H$2=ตัวเลือก!A$30,"ยังไม่บันทึกข้อมูล",R746*0.47),"ข้อมูลไม่ถูกต้อง")</f>
        <v>ข้อมูลไม่ถูกต้อง</v>
      </c>
      <c r="V746" s="149" t="str">
        <f>IF(ISNUMBER(S746),
IF(H$2=ตัวเลือก!A$30,"ยังไม่บันทึกข้อมูล",S746*0.47),"ข้อมูลไม่ถูกต้อง")</f>
        <v>ข้อมูลไม่ถูกต้อง</v>
      </c>
      <c r="W746" s="149" t="str">
        <f t="shared" si="95"/>
        <v>ข้อมูลไม่ถูกต้อง</v>
      </c>
      <c r="X746" s="148" t="str">
        <f t="shared" si="96"/>
        <v>ข้อมูลไม่ถูกต้อง</v>
      </c>
      <c r="Y746" s="38"/>
      <c r="Z746" s="38"/>
      <c r="AA746" s="38"/>
    </row>
    <row r="747" spans="1:27" ht="24" customHeight="1" x14ac:dyDescent="0.45">
      <c r="A747" s="289">
        <v>742</v>
      </c>
      <c r="B747" s="289"/>
      <c r="C747" s="289"/>
      <c r="D747" s="289"/>
      <c r="E747" s="289"/>
      <c r="F747" s="293"/>
      <c r="G747" s="293"/>
      <c r="H747" s="291"/>
      <c r="I747" s="289"/>
      <c r="J747" s="292" t="str">
        <f t="shared" si="97"/>
        <v>รอข้อมูลคอลัมน์ H</v>
      </c>
      <c r="K747" s="291"/>
      <c r="L747" s="291"/>
      <c r="M747" s="291"/>
      <c r="N747" s="196" t="str" cm="1">
        <f t="array" ref="N747">IF(AND(K747:M747=""),"ยังไม่บันทึกข้อมูล",
IF(M747&lt;&gt;"",
IF(M747&gt;=1.3,M747,"เป็นไม้พุ่ม"),
IF(K747+L747&gt;=1.3,K747+L747,"เป็นไม้พุ่ม")))</f>
        <v>ยังไม่บันทึกข้อมูล</v>
      </c>
      <c r="O747" s="149" t="str">
        <f t="shared" si="90"/>
        <v>ข้อมูลไม่ถูกต้อง</v>
      </c>
      <c r="P747" s="149" t="str">
        <f t="shared" si="91"/>
        <v>ข้อมูลไม่ถูกต้อง</v>
      </c>
      <c r="Q747" s="149" t="str">
        <f t="shared" si="92"/>
        <v>ข้อมูลไม่ถูกต้อง</v>
      </c>
      <c r="R747" s="149" t="str">
        <f t="shared" si="93"/>
        <v>ข้อมูลไม่ถูกต้อง</v>
      </c>
      <c r="S747" s="149" t="str">
        <f>IF(ISNUMBER(R747),
IF(H$2=ตัวเลือก!A$30,"ยังไม่บันทึกข้อมูล",R747*0.27),"ข้อมูลไม่ถูกต้อง")</f>
        <v>ข้อมูลไม่ถูกต้อง</v>
      </c>
      <c r="T747" s="149" t="str">
        <f t="shared" si="94"/>
        <v>ข้อมูลไม่ถูกต้อง</v>
      </c>
      <c r="U747" s="149" t="str">
        <f>IF(ISNUMBER(R747),
IF(H$2=ตัวเลือก!A$30,"ยังไม่บันทึกข้อมูล",R747*0.47),"ข้อมูลไม่ถูกต้อง")</f>
        <v>ข้อมูลไม่ถูกต้อง</v>
      </c>
      <c r="V747" s="149" t="str">
        <f>IF(ISNUMBER(S747),
IF(H$2=ตัวเลือก!A$30,"ยังไม่บันทึกข้อมูล",S747*0.47),"ข้อมูลไม่ถูกต้อง")</f>
        <v>ข้อมูลไม่ถูกต้อง</v>
      </c>
      <c r="W747" s="149" t="str">
        <f t="shared" si="95"/>
        <v>ข้อมูลไม่ถูกต้อง</v>
      </c>
      <c r="X747" s="148" t="str">
        <f t="shared" si="96"/>
        <v>ข้อมูลไม่ถูกต้อง</v>
      </c>
      <c r="Y747" s="38"/>
      <c r="Z747" s="38"/>
      <c r="AA747" s="38"/>
    </row>
    <row r="748" spans="1:27" ht="24" customHeight="1" x14ac:dyDescent="0.45">
      <c r="A748" s="289">
        <v>743</v>
      </c>
      <c r="B748" s="289"/>
      <c r="C748" s="289"/>
      <c r="D748" s="289"/>
      <c r="E748" s="289"/>
      <c r="F748" s="293"/>
      <c r="G748" s="293"/>
      <c r="H748" s="291"/>
      <c r="I748" s="289"/>
      <c r="J748" s="292" t="str">
        <f t="shared" si="97"/>
        <v>รอข้อมูลคอลัมน์ H</v>
      </c>
      <c r="K748" s="291"/>
      <c r="L748" s="291"/>
      <c r="M748" s="291"/>
      <c r="N748" s="196" t="str" cm="1">
        <f t="array" ref="N748">IF(AND(K748:M748=""),"ยังไม่บันทึกข้อมูล",
IF(M748&lt;&gt;"",
IF(M748&gt;=1.3,M748,"เป็นไม้พุ่ม"),
IF(K748+L748&gt;=1.3,K748+L748,"เป็นไม้พุ่ม")))</f>
        <v>ยังไม่บันทึกข้อมูล</v>
      </c>
      <c r="O748" s="149" t="str">
        <f t="shared" si="90"/>
        <v>ข้อมูลไม่ถูกต้อง</v>
      </c>
      <c r="P748" s="149" t="str">
        <f t="shared" si="91"/>
        <v>ข้อมูลไม่ถูกต้อง</v>
      </c>
      <c r="Q748" s="149" t="str">
        <f t="shared" si="92"/>
        <v>ข้อมูลไม่ถูกต้อง</v>
      </c>
      <c r="R748" s="149" t="str">
        <f t="shared" si="93"/>
        <v>ข้อมูลไม่ถูกต้อง</v>
      </c>
      <c r="S748" s="149" t="str">
        <f>IF(ISNUMBER(R748),
IF(H$2=ตัวเลือก!A$30,"ยังไม่บันทึกข้อมูล",R748*0.27),"ข้อมูลไม่ถูกต้อง")</f>
        <v>ข้อมูลไม่ถูกต้อง</v>
      </c>
      <c r="T748" s="149" t="str">
        <f t="shared" si="94"/>
        <v>ข้อมูลไม่ถูกต้อง</v>
      </c>
      <c r="U748" s="149" t="str">
        <f>IF(ISNUMBER(R748),
IF(H$2=ตัวเลือก!A$30,"ยังไม่บันทึกข้อมูล",R748*0.47),"ข้อมูลไม่ถูกต้อง")</f>
        <v>ข้อมูลไม่ถูกต้อง</v>
      </c>
      <c r="V748" s="149" t="str">
        <f>IF(ISNUMBER(S748),
IF(H$2=ตัวเลือก!A$30,"ยังไม่บันทึกข้อมูล",S748*0.47),"ข้อมูลไม่ถูกต้อง")</f>
        <v>ข้อมูลไม่ถูกต้อง</v>
      </c>
      <c r="W748" s="149" t="str">
        <f t="shared" si="95"/>
        <v>ข้อมูลไม่ถูกต้อง</v>
      </c>
      <c r="X748" s="148" t="str">
        <f t="shared" si="96"/>
        <v>ข้อมูลไม่ถูกต้อง</v>
      </c>
      <c r="Y748" s="38"/>
      <c r="Z748" s="38"/>
      <c r="AA748" s="38"/>
    </row>
    <row r="749" spans="1:27" ht="24" customHeight="1" x14ac:dyDescent="0.45">
      <c r="A749" s="289">
        <v>744</v>
      </c>
      <c r="B749" s="289"/>
      <c r="C749" s="289"/>
      <c r="D749" s="289"/>
      <c r="E749" s="289"/>
      <c r="F749" s="293"/>
      <c r="G749" s="293"/>
      <c r="H749" s="291"/>
      <c r="I749" s="289"/>
      <c r="J749" s="292" t="str">
        <f t="shared" si="97"/>
        <v>รอข้อมูลคอลัมน์ H</v>
      </c>
      <c r="K749" s="291"/>
      <c r="L749" s="291"/>
      <c r="M749" s="291"/>
      <c r="N749" s="196" t="str" cm="1">
        <f t="array" ref="N749">IF(AND(K749:M749=""),"ยังไม่บันทึกข้อมูล",
IF(M749&lt;&gt;"",
IF(M749&gt;=1.3,M749,"เป็นไม้พุ่ม"),
IF(K749+L749&gt;=1.3,K749+L749,"เป็นไม้พุ่ม")))</f>
        <v>ยังไม่บันทึกข้อมูล</v>
      </c>
      <c r="O749" s="149" t="str">
        <f t="shared" si="90"/>
        <v>ข้อมูลไม่ถูกต้อง</v>
      </c>
      <c r="P749" s="149" t="str">
        <f t="shared" si="91"/>
        <v>ข้อมูลไม่ถูกต้อง</v>
      </c>
      <c r="Q749" s="149" t="str">
        <f t="shared" si="92"/>
        <v>ข้อมูลไม่ถูกต้อง</v>
      </c>
      <c r="R749" s="149" t="str">
        <f t="shared" si="93"/>
        <v>ข้อมูลไม่ถูกต้อง</v>
      </c>
      <c r="S749" s="149" t="str">
        <f>IF(ISNUMBER(R749),
IF(H$2=ตัวเลือก!A$30,"ยังไม่บันทึกข้อมูล",R749*0.27),"ข้อมูลไม่ถูกต้อง")</f>
        <v>ข้อมูลไม่ถูกต้อง</v>
      </c>
      <c r="T749" s="149" t="str">
        <f t="shared" si="94"/>
        <v>ข้อมูลไม่ถูกต้อง</v>
      </c>
      <c r="U749" s="149" t="str">
        <f>IF(ISNUMBER(R749),
IF(H$2=ตัวเลือก!A$30,"ยังไม่บันทึกข้อมูล",R749*0.47),"ข้อมูลไม่ถูกต้อง")</f>
        <v>ข้อมูลไม่ถูกต้อง</v>
      </c>
      <c r="V749" s="149" t="str">
        <f>IF(ISNUMBER(S749),
IF(H$2=ตัวเลือก!A$30,"ยังไม่บันทึกข้อมูล",S749*0.47),"ข้อมูลไม่ถูกต้อง")</f>
        <v>ข้อมูลไม่ถูกต้อง</v>
      </c>
      <c r="W749" s="149" t="str">
        <f t="shared" si="95"/>
        <v>ข้อมูลไม่ถูกต้อง</v>
      </c>
      <c r="X749" s="148" t="str">
        <f t="shared" si="96"/>
        <v>ข้อมูลไม่ถูกต้อง</v>
      </c>
      <c r="Y749" s="38"/>
      <c r="Z749" s="38"/>
      <c r="AA749" s="38"/>
    </row>
    <row r="750" spans="1:27" ht="24" customHeight="1" x14ac:dyDescent="0.45">
      <c r="A750" s="289">
        <v>745</v>
      </c>
      <c r="B750" s="289"/>
      <c r="C750" s="289"/>
      <c r="D750" s="289"/>
      <c r="E750" s="289"/>
      <c r="F750" s="293"/>
      <c r="G750" s="293"/>
      <c r="H750" s="291"/>
      <c r="I750" s="289"/>
      <c r="J750" s="292" t="str">
        <f t="shared" si="97"/>
        <v>รอข้อมูลคอลัมน์ H</v>
      </c>
      <c r="K750" s="291"/>
      <c r="L750" s="291"/>
      <c r="M750" s="291"/>
      <c r="N750" s="196" t="str" cm="1">
        <f t="array" ref="N750">IF(AND(K750:M750=""),"ยังไม่บันทึกข้อมูล",
IF(M750&lt;&gt;"",
IF(M750&gt;=1.3,M750,"เป็นไม้พุ่ม"),
IF(K750+L750&gt;=1.3,K750+L750,"เป็นไม้พุ่ม")))</f>
        <v>ยังไม่บันทึกข้อมูล</v>
      </c>
      <c r="O750" s="149" t="str">
        <f t="shared" si="90"/>
        <v>ข้อมูลไม่ถูกต้อง</v>
      </c>
      <c r="P750" s="149" t="str">
        <f t="shared" si="91"/>
        <v>ข้อมูลไม่ถูกต้อง</v>
      </c>
      <c r="Q750" s="149" t="str">
        <f t="shared" si="92"/>
        <v>ข้อมูลไม่ถูกต้อง</v>
      </c>
      <c r="R750" s="149" t="str">
        <f t="shared" si="93"/>
        <v>ข้อมูลไม่ถูกต้อง</v>
      </c>
      <c r="S750" s="149" t="str">
        <f>IF(ISNUMBER(R750),
IF(H$2=ตัวเลือก!A$30,"ยังไม่บันทึกข้อมูล",R750*0.27),"ข้อมูลไม่ถูกต้อง")</f>
        <v>ข้อมูลไม่ถูกต้อง</v>
      </c>
      <c r="T750" s="149" t="str">
        <f t="shared" si="94"/>
        <v>ข้อมูลไม่ถูกต้อง</v>
      </c>
      <c r="U750" s="149" t="str">
        <f>IF(ISNUMBER(R750),
IF(H$2=ตัวเลือก!A$30,"ยังไม่บันทึกข้อมูล",R750*0.47),"ข้อมูลไม่ถูกต้อง")</f>
        <v>ข้อมูลไม่ถูกต้อง</v>
      </c>
      <c r="V750" s="149" t="str">
        <f>IF(ISNUMBER(S750),
IF(H$2=ตัวเลือก!A$30,"ยังไม่บันทึกข้อมูล",S750*0.47),"ข้อมูลไม่ถูกต้อง")</f>
        <v>ข้อมูลไม่ถูกต้อง</v>
      </c>
      <c r="W750" s="149" t="str">
        <f t="shared" si="95"/>
        <v>ข้อมูลไม่ถูกต้อง</v>
      </c>
      <c r="X750" s="148" t="str">
        <f t="shared" si="96"/>
        <v>ข้อมูลไม่ถูกต้อง</v>
      </c>
      <c r="Y750" s="38"/>
      <c r="Z750" s="38"/>
      <c r="AA750" s="38"/>
    </row>
    <row r="751" spans="1:27" ht="24" customHeight="1" x14ac:dyDescent="0.45">
      <c r="A751" s="289">
        <v>746</v>
      </c>
      <c r="B751" s="289"/>
      <c r="C751" s="289"/>
      <c r="D751" s="289"/>
      <c r="E751" s="289"/>
      <c r="F751" s="293"/>
      <c r="G751" s="293"/>
      <c r="H751" s="291"/>
      <c r="I751" s="289"/>
      <c r="J751" s="292" t="str">
        <f t="shared" si="97"/>
        <v>รอข้อมูลคอลัมน์ H</v>
      </c>
      <c r="K751" s="291"/>
      <c r="L751" s="291"/>
      <c r="M751" s="291"/>
      <c r="N751" s="196" t="str" cm="1">
        <f t="array" ref="N751">IF(AND(K751:M751=""),"ยังไม่บันทึกข้อมูล",
IF(M751&lt;&gt;"",
IF(M751&gt;=1.3,M751,"เป็นไม้พุ่ม"),
IF(K751+L751&gt;=1.3,K751+L751,"เป็นไม้พุ่ม")))</f>
        <v>ยังไม่บันทึกข้อมูล</v>
      </c>
      <c r="O751" s="149" t="str">
        <f t="shared" si="90"/>
        <v>ข้อมูลไม่ถูกต้อง</v>
      </c>
      <c r="P751" s="149" t="str">
        <f t="shared" si="91"/>
        <v>ข้อมูลไม่ถูกต้อง</v>
      </c>
      <c r="Q751" s="149" t="str">
        <f t="shared" si="92"/>
        <v>ข้อมูลไม่ถูกต้อง</v>
      </c>
      <c r="R751" s="149" t="str">
        <f t="shared" si="93"/>
        <v>ข้อมูลไม่ถูกต้อง</v>
      </c>
      <c r="S751" s="149" t="str">
        <f>IF(ISNUMBER(R751),
IF(H$2=ตัวเลือก!A$30,"ยังไม่บันทึกข้อมูล",R751*0.27),"ข้อมูลไม่ถูกต้อง")</f>
        <v>ข้อมูลไม่ถูกต้อง</v>
      </c>
      <c r="T751" s="149" t="str">
        <f t="shared" si="94"/>
        <v>ข้อมูลไม่ถูกต้อง</v>
      </c>
      <c r="U751" s="149" t="str">
        <f>IF(ISNUMBER(R751),
IF(H$2=ตัวเลือก!A$30,"ยังไม่บันทึกข้อมูล",R751*0.47),"ข้อมูลไม่ถูกต้อง")</f>
        <v>ข้อมูลไม่ถูกต้อง</v>
      </c>
      <c r="V751" s="149" t="str">
        <f>IF(ISNUMBER(S751),
IF(H$2=ตัวเลือก!A$30,"ยังไม่บันทึกข้อมูล",S751*0.47),"ข้อมูลไม่ถูกต้อง")</f>
        <v>ข้อมูลไม่ถูกต้อง</v>
      </c>
      <c r="W751" s="149" t="str">
        <f t="shared" si="95"/>
        <v>ข้อมูลไม่ถูกต้อง</v>
      </c>
      <c r="X751" s="148" t="str">
        <f t="shared" si="96"/>
        <v>ข้อมูลไม่ถูกต้อง</v>
      </c>
      <c r="Y751" s="38"/>
      <c r="Z751" s="38"/>
      <c r="AA751" s="38"/>
    </row>
    <row r="752" spans="1:27" ht="24" customHeight="1" x14ac:dyDescent="0.45">
      <c r="A752" s="289">
        <v>747</v>
      </c>
      <c r="B752" s="289"/>
      <c r="C752" s="289"/>
      <c r="D752" s="289"/>
      <c r="E752" s="289"/>
      <c r="F752" s="293"/>
      <c r="G752" s="293"/>
      <c r="H752" s="291"/>
      <c r="I752" s="289"/>
      <c r="J752" s="292" t="str">
        <f t="shared" si="97"/>
        <v>รอข้อมูลคอลัมน์ H</v>
      </c>
      <c r="K752" s="291"/>
      <c r="L752" s="291"/>
      <c r="M752" s="291"/>
      <c r="N752" s="196" t="str" cm="1">
        <f t="array" ref="N752">IF(AND(K752:M752=""),"ยังไม่บันทึกข้อมูล",
IF(M752&lt;&gt;"",
IF(M752&gt;=1.3,M752,"เป็นไม้พุ่ม"),
IF(K752+L752&gt;=1.3,K752+L752,"เป็นไม้พุ่ม")))</f>
        <v>ยังไม่บันทึกข้อมูล</v>
      </c>
      <c r="O752" s="149" t="str">
        <f t="shared" si="90"/>
        <v>ข้อมูลไม่ถูกต้อง</v>
      </c>
      <c r="P752" s="149" t="str">
        <f t="shared" si="91"/>
        <v>ข้อมูลไม่ถูกต้อง</v>
      </c>
      <c r="Q752" s="149" t="str">
        <f t="shared" si="92"/>
        <v>ข้อมูลไม่ถูกต้อง</v>
      </c>
      <c r="R752" s="149" t="str">
        <f t="shared" si="93"/>
        <v>ข้อมูลไม่ถูกต้อง</v>
      </c>
      <c r="S752" s="149" t="str">
        <f>IF(ISNUMBER(R752),
IF(H$2=ตัวเลือก!A$30,"ยังไม่บันทึกข้อมูล",R752*0.27),"ข้อมูลไม่ถูกต้อง")</f>
        <v>ข้อมูลไม่ถูกต้อง</v>
      </c>
      <c r="T752" s="149" t="str">
        <f t="shared" si="94"/>
        <v>ข้อมูลไม่ถูกต้อง</v>
      </c>
      <c r="U752" s="149" t="str">
        <f>IF(ISNUMBER(R752),
IF(H$2=ตัวเลือก!A$30,"ยังไม่บันทึกข้อมูล",R752*0.47),"ข้อมูลไม่ถูกต้อง")</f>
        <v>ข้อมูลไม่ถูกต้อง</v>
      </c>
      <c r="V752" s="149" t="str">
        <f>IF(ISNUMBER(S752),
IF(H$2=ตัวเลือก!A$30,"ยังไม่บันทึกข้อมูล",S752*0.47),"ข้อมูลไม่ถูกต้อง")</f>
        <v>ข้อมูลไม่ถูกต้อง</v>
      </c>
      <c r="W752" s="149" t="str">
        <f t="shared" si="95"/>
        <v>ข้อมูลไม่ถูกต้อง</v>
      </c>
      <c r="X752" s="148" t="str">
        <f t="shared" si="96"/>
        <v>ข้อมูลไม่ถูกต้อง</v>
      </c>
      <c r="Y752" s="38"/>
      <c r="Z752" s="38"/>
      <c r="AA752" s="38"/>
    </row>
    <row r="753" spans="1:27" ht="24" customHeight="1" x14ac:dyDescent="0.45">
      <c r="A753" s="289">
        <v>748</v>
      </c>
      <c r="B753" s="289"/>
      <c r="C753" s="289"/>
      <c r="D753" s="289"/>
      <c r="E753" s="289"/>
      <c r="F753" s="293"/>
      <c r="G753" s="293"/>
      <c r="H753" s="291"/>
      <c r="I753" s="289"/>
      <c r="J753" s="292" t="str">
        <f t="shared" si="97"/>
        <v>รอข้อมูลคอลัมน์ H</v>
      </c>
      <c r="K753" s="291"/>
      <c r="L753" s="291"/>
      <c r="M753" s="291"/>
      <c r="N753" s="196" t="str" cm="1">
        <f t="array" ref="N753">IF(AND(K753:M753=""),"ยังไม่บันทึกข้อมูล",
IF(M753&lt;&gt;"",
IF(M753&gt;=1.3,M753,"เป็นไม้พุ่ม"),
IF(K753+L753&gt;=1.3,K753+L753,"เป็นไม้พุ่ม")))</f>
        <v>ยังไม่บันทึกข้อมูล</v>
      </c>
      <c r="O753" s="149" t="str">
        <f t="shared" si="90"/>
        <v>ข้อมูลไม่ถูกต้อง</v>
      </c>
      <c r="P753" s="149" t="str">
        <f t="shared" si="91"/>
        <v>ข้อมูลไม่ถูกต้อง</v>
      </c>
      <c r="Q753" s="149" t="str">
        <f t="shared" si="92"/>
        <v>ข้อมูลไม่ถูกต้อง</v>
      </c>
      <c r="R753" s="149" t="str">
        <f t="shared" si="93"/>
        <v>ข้อมูลไม่ถูกต้อง</v>
      </c>
      <c r="S753" s="149" t="str">
        <f>IF(ISNUMBER(R753),
IF(H$2=ตัวเลือก!A$30,"ยังไม่บันทึกข้อมูล",R753*0.27),"ข้อมูลไม่ถูกต้อง")</f>
        <v>ข้อมูลไม่ถูกต้อง</v>
      </c>
      <c r="T753" s="149" t="str">
        <f t="shared" si="94"/>
        <v>ข้อมูลไม่ถูกต้อง</v>
      </c>
      <c r="U753" s="149" t="str">
        <f>IF(ISNUMBER(R753),
IF(H$2=ตัวเลือก!A$30,"ยังไม่บันทึกข้อมูล",R753*0.47),"ข้อมูลไม่ถูกต้อง")</f>
        <v>ข้อมูลไม่ถูกต้อง</v>
      </c>
      <c r="V753" s="149" t="str">
        <f>IF(ISNUMBER(S753),
IF(H$2=ตัวเลือก!A$30,"ยังไม่บันทึกข้อมูล",S753*0.47),"ข้อมูลไม่ถูกต้อง")</f>
        <v>ข้อมูลไม่ถูกต้อง</v>
      </c>
      <c r="W753" s="149" t="str">
        <f t="shared" si="95"/>
        <v>ข้อมูลไม่ถูกต้อง</v>
      </c>
      <c r="X753" s="148" t="str">
        <f t="shared" si="96"/>
        <v>ข้อมูลไม่ถูกต้อง</v>
      </c>
      <c r="Y753" s="38"/>
      <c r="Z753" s="38"/>
      <c r="AA753" s="38"/>
    </row>
    <row r="754" spans="1:27" ht="24" customHeight="1" x14ac:dyDescent="0.45">
      <c r="A754" s="289">
        <v>749</v>
      </c>
      <c r="B754" s="289"/>
      <c r="C754" s="289"/>
      <c r="D754" s="289"/>
      <c r="E754" s="289"/>
      <c r="F754" s="293"/>
      <c r="G754" s="293"/>
      <c r="H754" s="291"/>
      <c r="I754" s="289"/>
      <c r="J754" s="292" t="str">
        <f t="shared" si="97"/>
        <v>รอข้อมูลคอลัมน์ H</v>
      </c>
      <c r="K754" s="291"/>
      <c r="L754" s="291"/>
      <c r="M754" s="291"/>
      <c r="N754" s="196" t="str" cm="1">
        <f t="array" ref="N754">IF(AND(K754:M754=""),"ยังไม่บันทึกข้อมูล",
IF(M754&lt;&gt;"",
IF(M754&gt;=1.3,M754,"เป็นไม้พุ่ม"),
IF(K754+L754&gt;=1.3,K754+L754,"เป็นไม้พุ่ม")))</f>
        <v>ยังไม่บันทึกข้อมูล</v>
      </c>
      <c r="O754" s="149" t="str">
        <f t="shared" si="90"/>
        <v>ข้อมูลไม่ถูกต้อง</v>
      </c>
      <c r="P754" s="149" t="str">
        <f t="shared" si="91"/>
        <v>ข้อมูลไม่ถูกต้อง</v>
      </c>
      <c r="Q754" s="149" t="str">
        <f t="shared" si="92"/>
        <v>ข้อมูลไม่ถูกต้อง</v>
      </c>
      <c r="R754" s="149" t="str">
        <f t="shared" si="93"/>
        <v>ข้อมูลไม่ถูกต้อง</v>
      </c>
      <c r="S754" s="149" t="str">
        <f>IF(ISNUMBER(R754),
IF(H$2=ตัวเลือก!A$30,"ยังไม่บันทึกข้อมูล",R754*0.27),"ข้อมูลไม่ถูกต้อง")</f>
        <v>ข้อมูลไม่ถูกต้อง</v>
      </c>
      <c r="T754" s="149" t="str">
        <f t="shared" si="94"/>
        <v>ข้อมูลไม่ถูกต้อง</v>
      </c>
      <c r="U754" s="149" t="str">
        <f>IF(ISNUMBER(R754),
IF(H$2=ตัวเลือก!A$30,"ยังไม่บันทึกข้อมูล",R754*0.47),"ข้อมูลไม่ถูกต้อง")</f>
        <v>ข้อมูลไม่ถูกต้อง</v>
      </c>
      <c r="V754" s="149" t="str">
        <f>IF(ISNUMBER(S754),
IF(H$2=ตัวเลือก!A$30,"ยังไม่บันทึกข้อมูล",S754*0.47),"ข้อมูลไม่ถูกต้อง")</f>
        <v>ข้อมูลไม่ถูกต้อง</v>
      </c>
      <c r="W754" s="149" t="str">
        <f t="shared" si="95"/>
        <v>ข้อมูลไม่ถูกต้อง</v>
      </c>
      <c r="X754" s="148" t="str">
        <f t="shared" si="96"/>
        <v>ข้อมูลไม่ถูกต้อง</v>
      </c>
      <c r="Y754" s="38"/>
      <c r="Z754" s="38"/>
      <c r="AA754" s="38"/>
    </row>
    <row r="755" spans="1:27" ht="24" customHeight="1" x14ac:dyDescent="0.45">
      <c r="A755" s="289">
        <v>750</v>
      </c>
      <c r="B755" s="289"/>
      <c r="C755" s="289"/>
      <c r="D755" s="289"/>
      <c r="E755" s="289"/>
      <c r="F755" s="293"/>
      <c r="G755" s="293"/>
      <c r="H755" s="291"/>
      <c r="I755" s="289"/>
      <c r="J755" s="292" t="str">
        <f t="shared" si="97"/>
        <v>รอข้อมูลคอลัมน์ H</v>
      </c>
      <c r="K755" s="291"/>
      <c r="L755" s="291"/>
      <c r="M755" s="291"/>
      <c r="N755" s="196" t="str" cm="1">
        <f t="array" ref="N755">IF(AND(K755:M755=""),"ยังไม่บันทึกข้อมูล",
IF(M755&lt;&gt;"",
IF(M755&gt;=1.3,M755,"เป็นไม้พุ่ม"),
IF(K755+L755&gt;=1.3,K755+L755,"เป็นไม้พุ่ม")))</f>
        <v>ยังไม่บันทึกข้อมูล</v>
      </c>
      <c r="O755" s="149" t="str">
        <f t="shared" si="90"/>
        <v>ข้อมูลไม่ถูกต้อง</v>
      </c>
      <c r="P755" s="149" t="str">
        <f t="shared" si="91"/>
        <v>ข้อมูลไม่ถูกต้อง</v>
      </c>
      <c r="Q755" s="149" t="str">
        <f t="shared" si="92"/>
        <v>ข้อมูลไม่ถูกต้อง</v>
      </c>
      <c r="R755" s="149" t="str">
        <f t="shared" si="93"/>
        <v>ข้อมูลไม่ถูกต้อง</v>
      </c>
      <c r="S755" s="149" t="str">
        <f>IF(ISNUMBER(R755),
IF(H$2=ตัวเลือก!A$30,"ยังไม่บันทึกข้อมูล",R755*0.27),"ข้อมูลไม่ถูกต้อง")</f>
        <v>ข้อมูลไม่ถูกต้อง</v>
      </c>
      <c r="T755" s="149" t="str">
        <f t="shared" si="94"/>
        <v>ข้อมูลไม่ถูกต้อง</v>
      </c>
      <c r="U755" s="149" t="str">
        <f>IF(ISNUMBER(R755),
IF(H$2=ตัวเลือก!A$30,"ยังไม่บันทึกข้อมูล",R755*0.47),"ข้อมูลไม่ถูกต้อง")</f>
        <v>ข้อมูลไม่ถูกต้อง</v>
      </c>
      <c r="V755" s="149" t="str">
        <f>IF(ISNUMBER(S755),
IF(H$2=ตัวเลือก!A$30,"ยังไม่บันทึกข้อมูล",S755*0.47),"ข้อมูลไม่ถูกต้อง")</f>
        <v>ข้อมูลไม่ถูกต้อง</v>
      </c>
      <c r="W755" s="149" t="str">
        <f t="shared" si="95"/>
        <v>ข้อมูลไม่ถูกต้อง</v>
      </c>
      <c r="X755" s="148" t="str">
        <f t="shared" si="96"/>
        <v>ข้อมูลไม่ถูกต้อง</v>
      </c>
      <c r="Y755" s="38"/>
      <c r="Z755" s="38"/>
      <c r="AA755" s="38"/>
    </row>
    <row r="756" spans="1:27" ht="24" customHeight="1" x14ac:dyDescent="0.45">
      <c r="A756" s="289">
        <v>751</v>
      </c>
      <c r="B756" s="289"/>
      <c r="C756" s="289"/>
      <c r="D756" s="289"/>
      <c r="E756" s="289"/>
      <c r="F756" s="293"/>
      <c r="G756" s="293"/>
      <c r="H756" s="291"/>
      <c r="I756" s="289"/>
      <c r="J756" s="292" t="str">
        <f t="shared" si="97"/>
        <v>รอข้อมูลคอลัมน์ H</v>
      </c>
      <c r="K756" s="291"/>
      <c r="L756" s="291"/>
      <c r="M756" s="291"/>
      <c r="N756" s="196" t="str" cm="1">
        <f t="array" ref="N756">IF(AND(K756:M756=""),"ยังไม่บันทึกข้อมูล",
IF(M756&lt;&gt;"",
IF(M756&gt;=1.3,M756,"เป็นไม้พุ่ม"),
IF(K756+L756&gt;=1.3,K756+L756,"เป็นไม้พุ่ม")))</f>
        <v>ยังไม่บันทึกข้อมูล</v>
      </c>
      <c r="O756" s="149" t="str">
        <f t="shared" si="90"/>
        <v>ข้อมูลไม่ถูกต้อง</v>
      </c>
      <c r="P756" s="149" t="str">
        <f t="shared" si="91"/>
        <v>ข้อมูลไม่ถูกต้อง</v>
      </c>
      <c r="Q756" s="149" t="str">
        <f t="shared" si="92"/>
        <v>ข้อมูลไม่ถูกต้อง</v>
      </c>
      <c r="R756" s="149" t="str">
        <f t="shared" si="93"/>
        <v>ข้อมูลไม่ถูกต้อง</v>
      </c>
      <c r="S756" s="149" t="str">
        <f>IF(ISNUMBER(R756),
IF(H$2=ตัวเลือก!A$30,"ยังไม่บันทึกข้อมูล",R756*0.27),"ข้อมูลไม่ถูกต้อง")</f>
        <v>ข้อมูลไม่ถูกต้อง</v>
      </c>
      <c r="T756" s="149" t="str">
        <f t="shared" si="94"/>
        <v>ข้อมูลไม่ถูกต้อง</v>
      </c>
      <c r="U756" s="149" t="str">
        <f>IF(ISNUMBER(R756),
IF(H$2=ตัวเลือก!A$30,"ยังไม่บันทึกข้อมูล",R756*0.47),"ข้อมูลไม่ถูกต้อง")</f>
        <v>ข้อมูลไม่ถูกต้อง</v>
      </c>
      <c r="V756" s="149" t="str">
        <f>IF(ISNUMBER(S756),
IF(H$2=ตัวเลือก!A$30,"ยังไม่บันทึกข้อมูล",S756*0.47),"ข้อมูลไม่ถูกต้อง")</f>
        <v>ข้อมูลไม่ถูกต้อง</v>
      </c>
      <c r="W756" s="149" t="str">
        <f t="shared" si="95"/>
        <v>ข้อมูลไม่ถูกต้อง</v>
      </c>
      <c r="X756" s="148" t="str">
        <f t="shared" si="96"/>
        <v>ข้อมูลไม่ถูกต้อง</v>
      </c>
      <c r="Y756" s="38"/>
      <c r="Z756" s="38"/>
      <c r="AA756" s="38"/>
    </row>
    <row r="757" spans="1:27" ht="24" customHeight="1" x14ac:dyDescent="0.45">
      <c r="A757" s="289">
        <v>752</v>
      </c>
      <c r="B757" s="289"/>
      <c r="C757" s="289"/>
      <c r="D757" s="289"/>
      <c r="E757" s="289"/>
      <c r="F757" s="293"/>
      <c r="G757" s="293"/>
      <c r="H757" s="291"/>
      <c r="I757" s="289"/>
      <c r="J757" s="292" t="str">
        <f t="shared" si="97"/>
        <v>รอข้อมูลคอลัมน์ H</v>
      </c>
      <c r="K757" s="291"/>
      <c r="L757" s="291"/>
      <c r="M757" s="291"/>
      <c r="N757" s="196" t="str" cm="1">
        <f t="array" ref="N757">IF(AND(K757:M757=""),"ยังไม่บันทึกข้อมูล",
IF(M757&lt;&gt;"",
IF(M757&gt;=1.3,M757,"เป็นไม้พุ่ม"),
IF(K757+L757&gt;=1.3,K757+L757,"เป็นไม้พุ่ม")))</f>
        <v>ยังไม่บันทึกข้อมูล</v>
      </c>
      <c r="O757" s="149" t="str">
        <f t="shared" si="90"/>
        <v>ข้อมูลไม่ถูกต้อง</v>
      </c>
      <c r="P757" s="149" t="str">
        <f t="shared" si="91"/>
        <v>ข้อมูลไม่ถูกต้อง</v>
      </c>
      <c r="Q757" s="149" t="str">
        <f t="shared" si="92"/>
        <v>ข้อมูลไม่ถูกต้อง</v>
      </c>
      <c r="R757" s="149" t="str">
        <f t="shared" si="93"/>
        <v>ข้อมูลไม่ถูกต้อง</v>
      </c>
      <c r="S757" s="149" t="str">
        <f>IF(ISNUMBER(R757),
IF(H$2=ตัวเลือก!A$30,"ยังไม่บันทึกข้อมูล",R757*0.27),"ข้อมูลไม่ถูกต้อง")</f>
        <v>ข้อมูลไม่ถูกต้อง</v>
      </c>
      <c r="T757" s="149" t="str">
        <f t="shared" si="94"/>
        <v>ข้อมูลไม่ถูกต้อง</v>
      </c>
      <c r="U757" s="149" t="str">
        <f>IF(ISNUMBER(R757),
IF(H$2=ตัวเลือก!A$30,"ยังไม่บันทึกข้อมูล",R757*0.47),"ข้อมูลไม่ถูกต้อง")</f>
        <v>ข้อมูลไม่ถูกต้อง</v>
      </c>
      <c r="V757" s="149" t="str">
        <f>IF(ISNUMBER(S757),
IF(H$2=ตัวเลือก!A$30,"ยังไม่บันทึกข้อมูล",S757*0.47),"ข้อมูลไม่ถูกต้อง")</f>
        <v>ข้อมูลไม่ถูกต้อง</v>
      </c>
      <c r="W757" s="149" t="str">
        <f t="shared" si="95"/>
        <v>ข้อมูลไม่ถูกต้อง</v>
      </c>
      <c r="X757" s="148" t="str">
        <f t="shared" si="96"/>
        <v>ข้อมูลไม่ถูกต้อง</v>
      </c>
      <c r="Y757" s="38"/>
      <c r="Z757" s="38"/>
      <c r="AA757" s="38"/>
    </row>
    <row r="758" spans="1:27" ht="24" customHeight="1" x14ac:dyDescent="0.45">
      <c r="A758" s="289">
        <v>753</v>
      </c>
      <c r="B758" s="289"/>
      <c r="C758" s="289"/>
      <c r="D758" s="289"/>
      <c r="E758" s="289"/>
      <c r="F758" s="293"/>
      <c r="G758" s="293"/>
      <c r="H758" s="291"/>
      <c r="I758" s="289"/>
      <c r="J758" s="292" t="str">
        <f t="shared" si="97"/>
        <v>รอข้อมูลคอลัมน์ H</v>
      </c>
      <c r="K758" s="291"/>
      <c r="L758" s="291"/>
      <c r="M758" s="291"/>
      <c r="N758" s="196" t="str" cm="1">
        <f t="array" ref="N758">IF(AND(K758:M758=""),"ยังไม่บันทึกข้อมูล",
IF(M758&lt;&gt;"",
IF(M758&gt;=1.3,M758,"เป็นไม้พุ่ม"),
IF(K758+L758&gt;=1.3,K758+L758,"เป็นไม้พุ่ม")))</f>
        <v>ยังไม่บันทึกข้อมูล</v>
      </c>
      <c r="O758" s="149" t="str">
        <f t="shared" si="90"/>
        <v>ข้อมูลไม่ถูกต้อง</v>
      </c>
      <c r="P758" s="149" t="str">
        <f t="shared" si="91"/>
        <v>ข้อมูลไม่ถูกต้อง</v>
      </c>
      <c r="Q758" s="149" t="str">
        <f t="shared" si="92"/>
        <v>ข้อมูลไม่ถูกต้อง</v>
      </c>
      <c r="R758" s="149" t="str">
        <f t="shared" si="93"/>
        <v>ข้อมูลไม่ถูกต้อง</v>
      </c>
      <c r="S758" s="149" t="str">
        <f>IF(ISNUMBER(R758),
IF(H$2=ตัวเลือก!A$30,"ยังไม่บันทึกข้อมูล",R758*0.27),"ข้อมูลไม่ถูกต้อง")</f>
        <v>ข้อมูลไม่ถูกต้อง</v>
      </c>
      <c r="T758" s="149" t="str">
        <f t="shared" si="94"/>
        <v>ข้อมูลไม่ถูกต้อง</v>
      </c>
      <c r="U758" s="149" t="str">
        <f>IF(ISNUMBER(R758),
IF(H$2=ตัวเลือก!A$30,"ยังไม่บันทึกข้อมูล",R758*0.47),"ข้อมูลไม่ถูกต้อง")</f>
        <v>ข้อมูลไม่ถูกต้อง</v>
      </c>
      <c r="V758" s="149" t="str">
        <f>IF(ISNUMBER(S758),
IF(H$2=ตัวเลือก!A$30,"ยังไม่บันทึกข้อมูล",S758*0.47),"ข้อมูลไม่ถูกต้อง")</f>
        <v>ข้อมูลไม่ถูกต้อง</v>
      </c>
      <c r="W758" s="149" t="str">
        <f t="shared" si="95"/>
        <v>ข้อมูลไม่ถูกต้อง</v>
      </c>
      <c r="X758" s="148" t="str">
        <f t="shared" si="96"/>
        <v>ข้อมูลไม่ถูกต้อง</v>
      </c>
      <c r="Y758" s="38"/>
      <c r="Z758" s="38"/>
      <c r="AA758" s="38"/>
    </row>
    <row r="759" spans="1:27" ht="24" customHeight="1" x14ac:dyDescent="0.45">
      <c r="A759" s="289">
        <v>754</v>
      </c>
      <c r="B759" s="289"/>
      <c r="C759" s="289"/>
      <c r="D759" s="289"/>
      <c r="E759" s="289"/>
      <c r="F759" s="293"/>
      <c r="G759" s="293"/>
      <c r="H759" s="291"/>
      <c r="I759" s="289"/>
      <c r="J759" s="292" t="str">
        <f t="shared" si="97"/>
        <v>รอข้อมูลคอลัมน์ H</v>
      </c>
      <c r="K759" s="291"/>
      <c r="L759" s="291"/>
      <c r="M759" s="291"/>
      <c r="N759" s="196" t="str" cm="1">
        <f t="array" ref="N759">IF(AND(K759:M759=""),"ยังไม่บันทึกข้อมูล",
IF(M759&lt;&gt;"",
IF(M759&gt;=1.3,M759,"เป็นไม้พุ่ม"),
IF(K759+L759&gt;=1.3,K759+L759,"เป็นไม้พุ่ม")))</f>
        <v>ยังไม่บันทึกข้อมูล</v>
      </c>
      <c r="O759" s="149" t="str">
        <f t="shared" si="90"/>
        <v>ข้อมูลไม่ถูกต้อง</v>
      </c>
      <c r="P759" s="149" t="str">
        <f t="shared" si="91"/>
        <v>ข้อมูลไม่ถูกต้อง</v>
      </c>
      <c r="Q759" s="149" t="str">
        <f t="shared" si="92"/>
        <v>ข้อมูลไม่ถูกต้อง</v>
      </c>
      <c r="R759" s="149" t="str">
        <f t="shared" si="93"/>
        <v>ข้อมูลไม่ถูกต้อง</v>
      </c>
      <c r="S759" s="149" t="str">
        <f>IF(ISNUMBER(R759),
IF(H$2=ตัวเลือก!A$30,"ยังไม่บันทึกข้อมูล",R759*0.27),"ข้อมูลไม่ถูกต้อง")</f>
        <v>ข้อมูลไม่ถูกต้อง</v>
      </c>
      <c r="T759" s="149" t="str">
        <f t="shared" si="94"/>
        <v>ข้อมูลไม่ถูกต้อง</v>
      </c>
      <c r="U759" s="149" t="str">
        <f>IF(ISNUMBER(R759),
IF(H$2=ตัวเลือก!A$30,"ยังไม่บันทึกข้อมูล",R759*0.47),"ข้อมูลไม่ถูกต้อง")</f>
        <v>ข้อมูลไม่ถูกต้อง</v>
      </c>
      <c r="V759" s="149" t="str">
        <f>IF(ISNUMBER(S759),
IF(H$2=ตัวเลือก!A$30,"ยังไม่บันทึกข้อมูล",S759*0.47),"ข้อมูลไม่ถูกต้อง")</f>
        <v>ข้อมูลไม่ถูกต้อง</v>
      </c>
      <c r="W759" s="149" t="str">
        <f t="shared" si="95"/>
        <v>ข้อมูลไม่ถูกต้อง</v>
      </c>
      <c r="X759" s="148" t="str">
        <f t="shared" si="96"/>
        <v>ข้อมูลไม่ถูกต้อง</v>
      </c>
      <c r="Y759" s="38"/>
      <c r="Z759" s="38"/>
      <c r="AA759" s="38"/>
    </row>
    <row r="760" spans="1:27" ht="24" customHeight="1" x14ac:dyDescent="0.45">
      <c r="A760" s="289">
        <v>755</v>
      </c>
      <c r="B760" s="289"/>
      <c r="C760" s="289"/>
      <c r="D760" s="289"/>
      <c r="E760" s="289"/>
      <c r="F760" s="293"/>
      <c r="G760" s="293"/>
      <c r="H760" s="291"/>
      <c r="I760" s="289"/>
      <c r="J760" s="292" t="str">
        <f t="shared" si="97"/>
        <v>รอข้อมูลคอลัมน์ H</v>
      </c>
      <c r="K760" s="291"/>
      <c r="L760" s="291"/>
      <c r="M760" s="291"/>
      <c r="N760" s="196" t="str" cm="1">
        <f t="array" ref="N760">IF(AND(K760:M760=""),"ยังไม่บันทึกข้อมูล",
IF(M760&lt;&gt;"",
IF(M760&gt;=1.3,M760,"เป็นไม้พุ่ม"),
IF(K760+L760&gt;=1.3,K760+L760,"เป็นไม้พุ่ม")))</f>
        <v>ยังไม่บันทึกข้อมูล</v>
      </c>
      <c r="O760" s="149" t="str">
        <f t="shared" si="90"/>
        <v>ข้อมูลไม่ถูกต้อง</v>
      </c>
      <c r="P760" s="149" t="str">
        <f t="shared" si="91"/>
        <v>ข้อมูลไม่ถูกต้อง</v>
      </c>
      <c r="Q760" s="149" t="str">
        <f t="shared" si="92"/>
        <v>ข้อมูลไม่ถูกต้อง</v>
      </c>
      <c r="R760" s="149" t="str">
        <f t="shared" si="93"/>
        <v>ข้อมูลไม่ถูกต้อง</v>
      </c>
      <c r="S760" s="149" t="str">
        <f>IF(ISNUMBER(R760),
IF(H$2=ตัวเลือก!A$30,"ยังไม่บันทึกข้อมูล",R760*0.27),"ข้อมูลไม่ถูกต้อง")</f>
        <v>ข้อมูลไม่ถูกต้อง</v>
      </c>
      <c r="T760" s="149" t="str">
        <f t="shared" si="94"/>
        <v>ข้อมูลไม่ถูกต้อง</v>
      </c>
      <c r="U760" s="149" t="str">
        <f>IF(ISNUMBER(R760),
IF(H$2=ตัวเลือก!A$30,"ยังไม่บันทึกข้อมูล",R760*0.47),"ข้อมูลไม่ถูกต้อง")</f>
        <v>ข้อมูลไม่ถูกต้อง</v>
      </c>
      <c r="V760" s="149" t="str">
        <f>IF(ISNUMBER(S760),
IF(H$2=ตัวเลือก!A$30,"ยังไม่บันทึกข้อมูล",S760*0.47),"ข้อมูลไม่ถูกต้อง")</f>
        <v>ข้อมูลไม่ถูกต้อง</v>
      </c>
      <c r="W760" s="149" t="str">
        <f t="shared" si="95"/>
        <v>ข้อมูลไม่ถูกต้อง</v>
      </c>
      <c r="X760" s="148" t="str">
        <f t="shared" si="96"/>
        <v>ข้อมูลไม่ถูกต้อง</v>
      </c>
      <c r="Y760" s="38"/>
      <c r="Z760" s="38"/>
      <c r="AA760" s="38"/>
    </row>
    <row r="761" spans="1:27" ht="24" customHeight="1" x14ac:dyDescent="0.45">
      <c r="A761" s="289">
        <v>756</v>
      </c>
      <c r="B761" s="289"/>
      <c r="C761" s="289"/>
      <c r="D761" s="289"/>
      <c r="E761" s="289"/>
      <c r="F761" s="293"/>
      <c r="G761" s="293"/>
      <c r="H761" s="291"/>
      <c r="I761" s="289"/>
      <c r="J761" s="292" t="str">
        <f t="shared" si="97"/>
        <v>รอข้อมูลคอลัมน์ H</v>
      </c>
      <c r="K761" s="291"/>
      <c r="L761" s="291"/>
      <c r="M761" s="291"/>
      <c r="N761" s="196" t="str" cm="1">
        <f t="array" ref="N761">IF(AND(K761:M761=""),"ยังไม่บันทึกข้อมูล",
IF(M761&lt;&gt;"",
IF(M761&gt;=1.3,M761,"เป็นไม้พุ่ม"),
IF(K761+L761&gt;=1.3,K761+L761,"เป็นไม้พุ่ม")))</f>
        <v>ยังไม่บันทึกข้อมูล</v>
      </c>
      <c r="O761" s="149" t="str">
        <f t="shared" si="90"/>
        <v>ข้อมูลไม่ถูกต้อง</v>
      </c>
      <c r="P761" s="149" t="str">
        <f t="shared" si="91"/>
        <v>ข้อมูลไม่ถูกต้อง</v>
      </c>
      <c r="Q761" s="149" t="str">
        <f t="shared" si="92"/>
        <v>ข้อมูลไม่ถูกต้อง</v>
      </c>
      <c r="R761" s="149" t="str">
        <f t="shared" si="93"/>
        <v>ข้อมูลไม่ถูกต้อง</v>
      </c>
      <c r="S761" s="149" t="str">
        <f>IF(ISNUMBER(R761),
IF(H$2=ตัวเลือก!A$30,"ยังไม่บันทึกข้อมูล",R761*0.27),"ข้อมูลไม่ถูกต้อง")</f>
        <v>ข้อมูลไม่ถูกต้อง</v>
      </c>
      <c r="T761" s="149" t="str">
        <f t="shared" si="94"/>
        <v>ข้อมูลไม่ถูกต้อง</v>
      </c>
      <c r="U761" s="149" t="str">
        <f>IF(ISNUMBER(R761),
IF(H$2=ตัวเลือก!A$30,"ยังไม่บันทึกข้อมูล",R761*0.47),"ข้อมูลไม่ถูกต้อง")</f>
        <v>ข้อมูลไม่ถูกต้อง</v>
      </c>
      <c r="V761" s="149" t="str">
        <f>IF(ISNUMBER(S761),
IF(H$2=ตัวเลือก!A$30,"ยังไม่บันทึกข้อมูล",S761*0.47),"ข้อมูลไม่ถูกต้อง")</f>
        <v>ข้อมูลไม่ถูกต้อง</v>
      </c>
      <c r="W761" s="149" t="str">
        <f t="shared" si="95"/>
        <v>ข้อมูลไม่ถูกต้อง</v>
      </c>
      <c r="X761" s="148" t="str">
        <f t="shared" si="96"/>
        <v>ข้อมูลไม่ถูกต้อง</v>
      </c>
      <c r="Y761" s="38"/>
      <c r="Z761" s="38"/>
      <c r="AA761" s="38"/>
    </row>
    <row r="762" spans="1:27" ht="24" customHeight="1" x14ac:dyDescent="0.45">
      <c r="A762" s="289">
        <v>757</v>
      </c>
      <c r="B762" s="289"/>
      <c r="C762" s="289"/>
      <c r="D762" s="289"/>
      <c r="E762" s="289"/>
      <c r="F762" s="293"/>
      <c r="G762" s="293"/>
      <c r="H762" s="291"/>
      <c r="I762" s="289"/>
      <c r="J762" s="292" t="str">
        <f t="shared" si="97"/>
        <v>รอข้อมูลคอลัมน์ H</v>
      </c>
      <c r="K762" s="291"/>
      <c r="L762" s="291"/>
      <c r="M762" s="291"/>
      <c r="N762" s="196" t="str" cm="1">
        <f t="array" ref="N762">IF(AND(K762:M762=""),"ยังไม่บันทึกข้อมูล",
IF(M762&lt;&gt;"",
IF(M762&gt;=1.3,M762,"เป็นไม้พุ่ม"),
IF(K762+L762&gt;=1.3,K762+L762,"เป็นไม้พุ่ม")))</f>
        <v>ยังไม่บันทึกข้อมูล</v>
      </c>
      <c r="O762" s="149" t="str">
        <f t="shared" si="90"/>
        <v>ข้อมูลไม่ถูกต้อง</v>
      </c>
      <c r="P762" s="149" t="str">
        <f t="shared" si="91"/>
        <v>ข้อมูลไม่ถูกต้อง</v>
      </c>
      <c r="Q762" s="149" t="str">
        <f t="shared" si="92"/>
        <v>ข้อมูลไม่ถูกต้อง</v>
      </c>
      <c r="R762" s="149" t="str">
        <f t="shared" si="93"/>
        <v>ข้อมูลไม่ถูกต้อง</v>
      </c>
      <c r="S762" s="149" t="str">
        <f>IF(ISNUMBER(R762),
IF(H$2=ตัวเลือก!A$30,"ยังไม่บันทึกข้อมูล",R762*0.27),"ข้อมูลไม่ถูกต้อง")</f>
        <v>ข้อมูลไม่ถูกต้อง</v>
      </c>
      <c r="T762" s="149" t="str">
        <f t="shared" si="94"/>
        <v>ข้อมูลไม่ถูกต้อง</v>
      </c>
      <c r="U762" s="149" t="str">
        <f>IF(ISNUMBER(R762),
IF(H$2=ตัวเลือก!A$30,"ยังไม่บันทึกข้อมูล",R762*0.47),"ข้อมูลไม่ถูกต้อง")</f>
        <v>ข้อมูลไม่ถูกต้อง</v>
      </c>
      <c r="V762" s="149" t="str">
        <f>IF(ISNUMBER(S762),
IF(H$2=ตัวเลือก!A$30,"ยังไม่บันทึกข้อมูล",S762*0.47),"ข้อมูลไม่ถูกต้อง")</f>
        <v>ข้อมูลไม่ถูกต้อง</v>
      </c>
      <c r="W762" s="149" t="str">
        <f t="shared" si="95"/>
        <v>ข้อมูลไม่ถูกต้อง</v>
      </c>
      <c r="X762" s="148" t="str">
        <f t="shared" si="96"/>
        <v>ข้อมูลไม่ถูกต้อง</v>
      </c>
      <c r="Y762" s="38"/>
      <c r="Z762" s="38"/>
      <c r="AA762" s="38"/>
    </row>
    <row r="763" spans="1:27" ht="24" customHeight="1" x14ac:dyDescent="0.45">
      <c r="A763" s="289">
        <v>758</v>
      </c>
      <c r="B763" s="289"/>
      <c r="C763" s="289"/>
      <c r="D763" s="289"/>
      <c r="E763" s="289"/>
      <c r="F763" s="293"/>
      <c r="G763" s="293"/>
      <c r="H763" s="291"/>
      <c r="I763" s="289"/>
      <c r="J763" s="292" t="str">
        <f t="shared" si="97"/>
        <v>รอข้อมูลคอลัมน์ H</v>
      </c>
      <c r="K763" s="291"/>
      <c r="L763" s="291"/>
      <c r="M763" s="291"/>
      <c r="N763" s="196" t="str" cm="1">
        <f t="array" ref="N763">IF(AND(K763:M763=""),"ยังไม่บันทึกข้อมูล",
IF(M763&lt;&gt;"",
IF(M763&gt;=1.3,M763,"เป็นไม้พุ่ม"),
IF(K763+L763&gt;=1.3,K763+L763,"เป็นไม้พุ่ม")))</f>
        <v>ยังไม่บันทึกข้อมูล</v>
      </c>
      <c r="O763" s="149" t="str">
        <f t="shared" si="90"/>
        <v>ข้อมูลไม่ถูกต้อง</v>
      </c>
      <c r="P763" s="149" t="str">
        <f t="shared" si="91"/>
        <v>ข้อมูลไม่ถูกต้อง</v>
      </c>
      <c r="Q763" s="149" t="str">
        <f t="shared" si="92"/>
        <v>ข้อมูลไม่ถูกต้อง</v>
      </c>
      <c r="R763" s="149" t="str">
        <f t="shared" si="93"/>
        <v>ข้อมูลไม่ถูกต้อง</v>
      </c>
      <c r="S763" s="149" t="str">
        <f>IF(ISNUMBER(R763),
IF(H$2=ตัวเลือก!A$30,"ยังไม่บันทึกข้อมูล",R763*0.27),"ข้อมูลไม่ถูกต้อง")</f>
        <v>ข้อมูลไม่ถูกต้อง</v>
      </c>
      <c r="T763" s="149" t="str">
        <f t="shared" si="94"/>
        <v>ข้อมูลไม่ถูกต้อง</v>
      </c>
      <c r="U763" s="149" t="str">
        <f>IF(ISNUMBER(R763),
IF(H$2=ตัวเลือก!A$30,"ยังไม่บันทึกข้อมูล",R763*0.47),"ข้อมูลไม่ถูกต้อง")</f>
        <v>ข้อมูลไม่ถูกต้อง</v>
      </c>
      <c r="V763" s="149" t="str">
        <f>IF(ISNUMBER(S763),
IF(H$2=ตัวเลือก!A$30,"ยังไม่บันทึกข้อมูล",S763*0.47),"ข้อมูลไม่ถูกต้อง")</f>
        <v>ข้อมูลไม่ถูกต้อง</v>
      </c>
      <c r="W763" s="149" t="str">
        <f t="shared" si="95"/>
        <v>ข้อมูลไม่ถูกต้อง</v>
      </c>
      <c r="X763" s="148" t="str">
        <f t="shared" si="96"/>
        <v>ข้อมูลไม่ถูกต้อง</v>
      </c>
      <c r="Y763" s="38"/>
      <c r="Z763" s="38"/>
      <c r="AA763" s="38"/>
    </row>
    <row r="764" spans="1:27" ht="24" customHeight="1" x14ac:dyDescent="0.45">
      <c r="A764" s="289">
        <v>759</v>
      </c>
      <c r="B764" s="289"/>
      <c r="C764" s="289"/>
      <c r="D764" s="289"/>
      <c r="E764" s="289"/>
      <c r="F764" s="293"/>
      <c r="G764" s="293"/>
      <c r="H764" s="291"/>
      <c r="I764" s="289"/>
      <c r="J764" s="292" t="str">
        <f t="shared" si="97"/>
        <v>รอข้อมูลคอลัมน์ H</v>
      </c>
      <c r="K764" s="291"/>
      <c r="L764" s="291"/>
      <c r="M764" s="291"/>
      <c r="N764" s="196" t="str" cm="1">
        <f t="array" ref="N764">IF(AND(K764:M764=""),"ยังไม่บันทึกข้อมูล",
IF(M764&lt;&gt;"",
IF(M764&gt;=1.3,M764,"เป็นไม้พุ่ม"),
IF(K764+L764&gt;=1.3,K764+L764,"เป็นไม้พุ่ม")))</f>
        <v>ยังไม่บันทึกข้อมูล</v>
      </c>
      <c r="O764" s="149" t="str">
        <f t="shared" si="90"/>
        <v>ข้อมูลไม่ถูกต้อง</v>
      </c>
      <c r="P764" s="149" t="str">
        <f t="shared" si="91"/>
        <v>ข้อมูลไม่ถูกต้อง</v>
      </c>
      <c r="Q764" s="149" t="str">
        <f t="shared" si="92"/>
        <v>ข้อมูลไม่ถูกต้อง</v>
      </c>
      <c r="R764" s="149" t="str">
        <f t="shared" si="93"/>
        <v>ข้อมูลไม่ถูกต้อง</v>
      </c>
      <c r="S764" s="149" t="str">
        <f>IF(ISNUMBER(R764),
IF(H$2=ตัวเลือก!A$30,"ยังไม่บันทึกข้อมูล",R764*0.27),"ข้อมูลไม่ถูกต้อง")</f>
        <v>ข้อมูลไม่ถูกต้อง</v>
      </c>
      <c r="T764" s="149" t="str">
        <f t="shared" si="94"/>
        <v>ข้อมูลไม่ถูกต้อง</v>
      </c>
      <c r="U764" s="149" t="str">
        <f>IF(ISNUMBER(R764),
IF(H$2=ตัวเลือก!A$30,"ยังไม่บันทึกข้อมูล",R764*0.47),"ข้อมูลไม่ถูกต้อง")</f>
        <v>ข้อมูลไม่ถูกต้อง</v>
      </c>
      <c r="V764" s="149" t="str">
        <f>IF(ISNUMBER(S764),
IF(H$2=ตัวเลือก!A$30,"ยังไม่บันทึกข้อมูล",S764*0.47),"ข้อมูลไม่ถูกต้อง")</f>
        <v>ข้อมูลไม่ถูกต้อง</v>
      </c>
      <c r="W764" s="149" t="str">
        <f t="shared" si="95"/>
        <v>ข้อมูลไม่ถูกต้อง</v>
      </c>
      <c r="X764" s="148" t="str">
        <f t="shared" si="96"/>
        <v>ข้อมูลไม่ถูกต้อง</v>
      </c>
      <c r="Y764" s="38"/>
      <c r="Z764" s="38"/>
      <c r="AA764" s="38"/>
    </row>
    <row r="765" spans="1:27" ht="24" customHeight="1" x14ac:dyDescent="0.45">
      <c r="A765" s="289">
        <v>760</v>
      </c>
      <c r="B765" s="289"/>
      <c r="C765" s="289"/>
      <c r="D765" s="289"/>
      <c r="E765" s="289"/>
      <c r="F765" s="293"/>
      <c r="G765" s="293"/>
      <c r="H765" s="291"/>
      <c r="I765" s="289"/>
      <c r="J765" s="292" t="str">
        <f t="shared" si="97"/>
        <v>รอข้อมูลคอลัมน์ H</v>
      </c>
      <c r="K765" s="291"/>
      <c r="L765" s="291"/>
      <c r="M765" s="291"/>
      <c r="N765" s="196" t="str" cm="1">
        <f t="array" ref="N765">IF(AND(K765:M765=""),"ยังไม่บันทึกข้อมูล",
IF(M765&lt;&gt;"",
IF(M765&gt;=1.3,M765,"เป็นไม้พุ่ม"),
IF(K765+L765&gt;=1.3,K765+L765,"เป็นไม้พุ่ม")))</f>
        <v>ยังไม่บันทึกข้อมูล</v>
      </c>
      <c r="O765" s="149" t="str">
        <f t="shared" si="90"/>
        <v>ข้อมูลไม่ถูกต้อง</v>
      </c>
      <c r="P765" s="149" t="str">
        <f t="shared" si="91"/>
        <v>ข้อมูลไม่ถูกต้อง</v>
      </c>
      <c r="Q765" s="149" t="str">
        <f t="shared" si="92"/>
        <v>ข้อมูลไม่ถูกต้อง</v>
      </c>
      <c r="R765" s="149" t="str">
        <f t="shared" si="93"/>
        <v>ข้อมูลไม่ถูกต้อง</v>
      </c>
      <c r="S765" s="149" t="str">
        <f>IF(ISNUMBER(R765),
IF(H$2=ตัวเลือก!A$30,"ยังไม่บันทึกข้อมูล",R765*0.27),"ข้อมูลไม่ถูกต้อง")</f>
        <v>ข้อมูลไม่ถูกต้อง</v>
      </c>
      <c r="T765" s="149" t="str">
        <f t="shared" si="94"/>
        <v>ข้อมูลไม่ถูกต้อง</v>
      </c>
      <c r="U765" s="149" t="str">
        <f>IF(ISNUMBER(R765),
IF(H$2=ตัวเลือก!A$30,"ยังไม่บันทึกข้อมูล",R765*0.47),"ข้อมูลไม่ถูกต้อง")</f>
        <v>ข้อมูลไม่ถูกต้อง</v>
      </c>
      <c r="V765" s="149" t="str">
        <f>IF(ISNUMBER(S765),
IF(H$2=ตัวเลือก!A$30,"ยังไม่บันทึกข้อมูล",S765*0.47),"ข้อมูลไม่ถูกต้อง")</f>
        <v>ข้อมูลไม่ถูกต้อง</v>
      </c>
      <c r="W765" s="149" t="str">
        <f t="shared" si="95"/>
        <v>ข้อมูลไม่ถูกต้อง</v>
      </c>
      <c r="X765" s="148" t="str">
        <f t="shared" si="96"/>
        <v>ข้อมูลไม่ถูกต้อง</v>
      </c>
      <c r="Y765" s="38"/>
      <c r="Z765" s="38"/>
      <c r="AA765" s="38"/>
    </row>
    <row r="766" spans="1:27" ht="24" customHeight="1" x14ac:dyDescent="0.45">
      <c r="A766" s="289">
        <v>761</v>
      </c>
      <c r="B766" s="289"/>
      <c r="C766" s="289"/>
      <c r="D766" s="289"/>
      <c r="E766" s="289"/>
      <c r="F766" s="293"/>
      <c r="G766" s="293"/>
      <c r="H766" s="291"/>
      <c r="I766" s="289"/>
      <c r="J766" s="292" t="str">
        <f t="shared" si="97"/>
        <v>รอข้อมูลคอลัมน์ H</v>
      </c>
      <c r="K766" s="291"/>
      <c r="L766" s="291"/>
      <c r="M766" s="291"/>
      <c r="N766" s="196" t="str" cm="1">
        <f t="array" ref="N766">IF(AND(K766:M766=""),"ยังไม่บันทึกข้อมูล",
IF(M766&lt;&gt;"",
IF(M766&gt;=1.3,M766,"เป็นไม้พุ่ม"),
IF(K766+L766&gt;=1.3,K766+L766,"เป็นไม้พุ่ม")))</f>
        <v>ยังไม่บันทึกข้อมูล</v>
      </c>
      <c r="O766" s="149" t="str">
        <f t="shared" si="90"/>
        <v>ข้อมูลไม่ถูกต้อง</v>
      </c>
      <c r="P766" s="149" t="str">
        <f t="shared" si="91"/>
        <v>ข้อมูลไม่ถูกต้อง</v>
      </c>
      <c r="Q766" s="149" t="str">
        <f t="shared" si="92"/>
        <v>ข้อมูลไม่ถูกต้อง</v>
      </c>
      <c r="R766" s="149" t="str">
        <f t="shared" si="93"/>
        <v>ข้อมูลไม่ถูกต้อง</v>
      </c>
      <c r="S766" s="149" t="str">
        <f>IF(ISNUMBER(R766),
IF(H$2=ตัวเลือก!A$30,"ยังไม่บันทึกข้อมูล",R766*0.27),"ข้อมูลไม่ถูกต้อง")</f>
        <v>ข้อมูลไม่ถูกต้อง</v>
      </c>
      <c r="T766" s="149" t="str">
        <f t="shared" si="94"/>
        <v>ข้อมูลไม่ถูกต้อง</v>
      </c>
      <c r="U766" s="149" t="str">
        <f>IF(ISNUMBER(R766),
IF(H$2=ตัวเลือก!A$30,"ยังไม่บันทึกข้อมูล",R766*0.47),"ข้อมูลไม่ถูกต้อง")</f>
        <v>ข้อมูลไม่ถูกต้อง</v>
      </c>
      <c r="V766" s="149" t="str">
        <f>IF(ISNUMBER(S766),
IF(H$2=ตัวเลือก!A$30,"ยังไม่บันทึกข้อมูล",S766*0.47),"ข้อมูลไม่ถูกต้อง")</f>
        <v>ข้อมูลไม่ถูกต้อง</v>
      </c>
      <c r="W766" s="149" t="str">
        <f t="shared" si="95"/>
        <v>ข้อมูลไม่ถูกต้อง</v>
      </c>
      <c r="X766" s="148" t="str">
        <f t="shared" si="96"/>
        <v>ข้อมูลไม่ถูกต้อง</v>
      </c>
      <c r="Y766" s="38"/>
      <c r="Z766" s="38"/>
      <c r="AA766" s="38"/>
    </row>
    <row r="767" spans="1:27" ht="24" customHeight="1" x14ac:dyDescent="0.45">
      <c r="A767" s="289">
        <v>762</v>
      </c>
      <c r="B767" s="289"/>
      <c r="C767" s="289"/>
      <c r="D767" s="289"/>
      <c r="E767" s="289"/>
      <c r="F767" s="293"/>
      <c r="G767" s="293"/>
      <c r="H767" s="291"/>
      <c r="I767" s="289"/>
      <c r="J767" s="292" t="str">
        <f t="shared" si="97"/>
        <v>รอข้อมูลคอลัมน์ H</v>
      </c>
      <c r="K767" s="291"/>
      <c r="L767" s="291"/>
      <c r="M767" s="291"/>
      <c r="N767" s="196" t="str" cm="1">
        <f t="array" ref="N767">IF(AND(K767:M767=""),"ยังไม่บันทึกข้อมูล",
IF(M767&lt;&gt;"",
IF(M767&gt;=1.3,M767,"เป็นไม้พุ่ม"),
IF(K767+L767&gt;=1.3,K767+L767,"เป็นไม้พุ่ม")))</f>
        <v>ยังไม่บันทึกข้อมูล</v>
      </c>
      <c r="O767" s="149" t="str">
        <f t="shared" si="90"/>
        <v>ข้อมูลไม่ถูกต้อง</v>
      </c>
      <c r="P767" s="149" t="str">
        <f t="shared" si="91"/>
        <v>ข้อมูลไม่ถูกต้อง</v>
      </c>
      <c r="Q767" s="149" t="str">
        <f t="shared" si="92"/>
        <v>ข้อมูลไม่ถูกต้อง</v>
      </c>
      <c r="R767" s="149" t="str">
        <f t="shared" si="93"/>
        <v>ข้อมูลไม่ถูกต้อง</v>
      </c>
      <c r="S767" s="149" t="str">
        <f>IF(ISNUMBER(R767),
IF(H$2=ตัวเลือก!A$30,"ยังไม่บันทึกข้อมูล",R767*0.27),"ข้อมูลไม่ถูกต้อง")</f>
        <v>ข้อมูลไม่ถูกต้อง</v>
      </c>
      <c r="T767" s="149" t="str">
        <f t="shared" si="94"/>
        <v>ข้อมูลไม่ถูกต้อง</v>
      </c>
      <c r="U767" s="149" t="str">
        <f>IF(ISNUMBER(R767),
IF(H$2=ตัวเลือก!A$30,"ยังไม่บันทึกข้อมูล",R767*0.47),"ข้อมูลไม่ถูกต้อง")</f>
        <v>ข้อมูลไม่ถูกต้อง</v>
      </c>
      <c r="V767" s="149" t="str">
        <f>IF(ISNUMBER(S767),
IF(H$2=ตัวเลือก!A$30,"ยังไม่บันทึกข้อมูล",S767*0.47),"ข้อมูลไม่ถูกต้อง")</f>
        <v>ข้อมูลไม่ถูกต้อง</v>
      </c>
      <c r="W767" s="149" t="str">
        <f t="shared" si="95"/>
        <v>ข้อมูลไม่ถูกต้อง</v>
      </c>
      <c r="X767" s="148" t="str">
        <f t="shared" si="96"/>
        <v>ข้อมูลไม่ถูกต้อง</v>
      </c>
      <c r="Y767" s="38"/>
      <c r="Z767" s="38"/>
      <c r="AA767" s="38"/>
    </row>
    <row r="768" spans="1:27" ht="24" customHeight="1" x14ac:dyDescent="0.45">
      <c r="A768" s="289">
        <v>763</v>
      </c>
      <c r="B768" s="289"/>
      <c r="C768" s="289"/>
      <c r="D768" s="289"/>
      <c r="E768" s="289"/>
      <c r="F768" s="293"/>
      <c r="G768" s="293"/>
      <c r="H768" s="291"/>
      <c r="I768" s="289"/>
      <c r="J768" s="292" t="str">
        <f t="shared" si="97"/>
        <v>รอข้อมูลคอลัมน์ H</v>
      </c>
      <c r="K768" s="291"/>
      <c r="L768" s="291"/>
      <c r="M768" s="291"/>
      <c r="N768" s="196" t="str" cm="1">
        <f t="array" ref="N768">IF(AND(K768:M768=""),"ยังไม่บันทึกข้อมูล",
IF(M768&lt;&gt;"",
IF(M768&gt;=1.3,M768,"เป็นไม้พุ่ม"),
IF(K768+L768&gt;=1.3,K768+L768,"เป็นไม้พุ่ม")))</f>
        <v>ยังไม่บันทึกข้อมูล</v>
      </c>
      <c r="O768" s="149" t="str">
        <f t="shared" si="90"/>
        <v>ข้อมูลไม่ถูกต้อง</v>
      </c>
      <c r="P768" s="149" t="str">
        <f t="shared" si="91"/>
        <v>ข้อมูลไม่ถูกต้อง</v>
      </c>
      <c r="Q768" s="149" t="str">
        <f t="shared" si="92"/>
        <v>ข้อมูลไม่ถูกต้อง</v>
      </c>
      <c r="R768" s="149" t="str">
        <f t="shared" si="93"/>
        <v>ข้อมูลไม่ถูกต้อง</v>
      </c>
      <c r="S768" s="149" t="str">
        <f>IF(ISNUMBER(R768),
IF(H$2=ตัวเลือก!A$30,"ยังไม่บันทึกข้อมูล",R768*0.27),"ข้อมูลไม่ถูกต้อง")</f>
        <v>ข้อมูลไม่ถูกต้อง</v>
      </c>
      <c r="T768" s="149" t="str">
        <f t="shared" si="94"/>
        <v>ข้อมูลไม่ถูกต้อง</v>
      </c>
      <c r="U768" s="149" t="str">
        <f>IF(ISNUMBER(R768),
IF(H$2=ตัวเลือก!A$30,"ยังไม่บันทึกข้อมูล",R768*0.47),"ข้อมูลไม่ถูกต้อง")</f>
        <v>ข้อมูลไม่ถูกต้อง</v>
      </c>
      <c r="V768" s="149" t="str">
        <f>IF(ISNUMBER(S768),
IF(H$2=ตัวเลือก!A$30,"ยังไม่บันทึกข้อมูล",S768*0.47),"ข้อมูลไม่ถูกต้อง")</f>
        <v>ข้อมูลไม่ถูกต้อง</v>
      </c>
      <c r="W768" s="149" t="str">
        <f t="shared" si="95"/>
        <v>ข้อมูลไม่ถูกต้อง</v>
      </c>
      <c r="X768" s="148" t="str">
        <f t="shared" si="96"/>
        <v>ข้อมูลไม่ถูกต้อง</v>
      </c>
      <c r="Y768" s="38"/>
      <c r="Z768" s="38"/>
      <c r="AA768" s="38"/>
    </row>
    <row r="769" spans="1:27" ht="24" customHeight="1" x14ac:dyDescent="0.45">
      <c r="A769" s="289">
        <v>764</v>
      </c>
      <c r="B769" s="289"/>
      <c r="C769" s="289"/>
      <c r="D769" s="289"/>
      <c r="E769" s="289"/>
      <c r="F769" s="293"/>
      <c r="G769" s="293"/>
      <c r="H769" s="291"/>
      <c r="I769" s="289"/>
      <c r="J769" s="292" t="str">
        <f t="shared" si="97"/>
        <v>รอข้อมูลคอลัมน์ H</v>
      </c>
      <c r="K769" s="291"/>
      <c r="L769" s="291"/>
      <c r="M769" s="291"/>
      <c r="N769" s="196" t="str" cm="1">
        <f t="array" ref="N769">IF(AND(K769:M769=""),"ยังไม่บันทึกข้อมูล",
IF(M769&lt;&gt;"",
IF(M769&gt;=1.3,M769,"เป็นไม้พุ่ม"),
IF(K769+L769&gt;=1.3,K769+L769,"เป็นไม้พุ่ม")))</f>
        <v>ยังไม่บันทึกข้อมูล</v>
      </c>
      <c r="O769" s="149" t="str">
        <f t="shared" si="90"/>
        <v>ข้อมูลไม่ถูกต้อง</v>
      </c>
      <c r="P769" s="149" t="str">
        <f t="shared" si="91"/>
        <v>ข้อมูลไม่ถูกต้อง</v>
      </c>
      <c r="Q769" s="149" t="str">
        <f t="shared" si="92"/>
        <v>ข้อมูลไม่ถูกต้อง</v>
      </c>
      <c r="R769" s="149" t="str">
        <f t="shared" si="93"/>
        <v>ข้อมูลไม่ถูกต้อง</v>
      </c>
      <c r="S769" s="149" t="str">
        <f>IF(ISNUMBER(R769),
IF(H$2=ตัวเลือก!A$30,"ยังไม่บันทึกข้อมูล",R769*0.27),"ข้อมูลไม่ถูกต้อง")</f>
        <v>ข้อมูลไม่ถูกต้อง</v>
      </c>
      <c r="T769" s="149" t="str">
        <f t="shared" si="94"/>
        <v>ข้อมูลไม่ถูกต้อง</v>
      </c>
      <c r="U769" s="149" t="str">
        <f>IF(ISNUMBER(R769),
IF(H$2=ตัวเลือก!A$30,"ยังไม่บันทึกข้อมูล",R769*0.47),"ข้อมูลไม่ถูกต้อง")</f>
        <v>ข้อมูลไม่ถูกต้อง</v>
      </c>
      <c r="V769" s="149" t="str">
        <f>IF(ISNUMBER(S769),
IF(H$2=ตัวเลือก!A$30,"ยังไม่บันทึกข้อมูล",S769*0.47),"ข้อมูลไม่ถูกต้อง")</f>
        <v>ข้อมูลไม่ถูกต้อง</v>
      </c>
      <c r="W769" s="149" t="str">
        <f t="shared" si="95"/>
        <v>ข้อมูลไม่ถูกต้อง</v>
      </c>
      <c r="X769" s="148" t="str">
        <f t="shared" si="96"/>
        <v>ข้อมูลไม่ถูกต้อง</v>
      </c>
      <c r="Y769" s="38"/>
      <c r="Z769" s="38"/>
      <c r="AA769" s="38"/>
    </row>
    <row r="770" spans="1:27" ht="24" customHeight="1" x14ac:dyDescent="0.45">
      <c r="A770" s="289">
        <v>765</v>
      </c>
      <c r="B770" s="289"/>
      <c r="C770" s="289"/>
      <c r="D770" s="289"/>
      <c r="E770" s="289"/>
      <c r="F770" s="293"/>
      <c r="G770" s="293"/>
      <c r="H770" s="291"/>
      <c r="I770" s="289"/>
      <c r="J770" s="292" t="str">
        <f t="shared" si="97"/>
        <v>รอข้อมูลคอลัมน์ H</v>
      </c>
      <c r="K770" s="291"/>
      <c r="L770" s="291"/>
      <c r="M770" s="291"/>
      <c r="N770" s="196" t="str" cm="1">
        <f t="array" ref="N770">IF(AND(K770:M770=""),"ยังไม่บันทึกข้อมูล",
IF(M770&lt;&gt;"",
IF(M770&gt;=1.3,M770,"เป็นไม้พุ่ม"),
IF(K770+L770&gt;=1.3,K770+L770,"เป็นไม้พุ่ม")))</f>
        <v>ยังไม่บันทึกข้อมูล</v>
      </c>
      <c r="O770" s="149" t="str">
        <f t="shared" si="90"/>
        <v>ข้อมูลไม่ถูกต้อง</v>
      </c>
      <c r="P770" s="149" t="str">
        <f t="shared" si="91"/>
        <v>ข้อมูลไม่ถูกต้อง</v>
      </c>
      <c r="Q770" s="149" t="str">
        <f t="shared" si="92"/>
        <v>ข้อมูลไม่ถูกต้อง</v>
      </c>
      <c r="R770" s="149" t="str">
        <f t="shared" si="93"/>
        <v>ข้อมูลไม่ถูกต้อง</v>
      </c>
      <c r="S770" s="149" t="str">
        <f>IF(ISNUMBER(R770),
IF(H$2=ตัวเลือก!A$30,"ยังไม่บันทึกข้อมูล",R770*0.27),"ข้อมูลไม่ถูกต้อง")</f>
        <v>ข้อมูลไม่ถูกต้อง</v>
      </c>
      <c r="T770" s="149" t="str">
        <f t="shared" si="94"/>
        <v>ข้อมูลไม่ถูกต้อง</v>
      </c>
      <c r="U770" s="149" t="str">
        <f>IF(ISNUMBER(R770),
IF(H$2=ตัวเลือก!A$30,"ยังไม่บันทึกข้อมูล",R770*0.47),"ข้อมูลไม่ถูกต้อง")</f>
        <v>ข้อมูลไม่ถูกต้อง</v>
      </c>
      <c r="V770" s="149" t="str">
        <f>IF(ISNUMBER(S770),
IF(H$2=ตัวเลือก!A$30,"ยังไม่บันทึกข้อมูล",S770*0.47),"ข้อมูลไม่ถูกต้อง")</f>
        <v>ข้อมูลไม่ถูกต้อง</v>
      </c>
      <c r="W770" s="149" t="str">
        <f t="shared" si="95"/>
        <v>ข้อมูลไม่ถูกต้อง</v>
      </c>
      <c r="X770" s="148" t="str">
        <f t="shared" si="96"/>
        <v>ข้อมูลไม่ถูกต้อง</v>
      </c>
      <c r="Y770" s="38"/>
      <c r="Z770" s="38"/>
      <c r="AA770" s="38"/>
    </row>
    <row r="771" spans="1:27" ht="24" customHeight="1" x14ac:dyDescent="0.45">
      <c r="A771" s="289">
        <v>766</v>
      </c>
      <c r="B771" s="289"/>
      <c r="C771" s="289"/>
      <c r="D771" s="289"/>
      <c r="E771" s="289"/>
      <c r="F771" s="293"/>
      <c r="G771" s="293"/>
      <c r="H771" s="291"/>
      <c r="I771" s="289"/>
      <c r="J771" s="292" t="str">
        <f t="shared" si="97"/>
        <v>รอข้อมูลคอลัมน์ H</v>
      </c>
      <c r="K771" s="291"/>
      <c r="L771" s="291"/>
      <c r="M771" s="291"/>
      <c r="N771" s="196" t="str" cm="1">
        <f t="array" ref="N771">IF(AND(K771:M771=""),"ยังไม่บันทึกข้อมูล",
IF(M771&lt;&gt;"",
IF(M771&gt;=1.3,M771,"เป็นไม้พุ่ม"),
IF(K771+L771&gt;=1.3,K771+L771,"เป็นไม้พุ่ม")))</f>
        <v>ยังไม่บันทึกข้อมูล</v>
      </c>
      <c r="O771" s="149" t="str">
        <f t="shared" si="90"/>
        <v>ข้อมูลไม่ถูกต้อง</v>
      </c>
      <c r="P771" s="149" t="str">
        <f t="shared" si="91"/>
        <v>ข้อมูลไม่ถูกต้อง</v>
      </c>
      <c r="Q771" s="149" t="str">
        <f t="shared" si="92"/>
        <v>ข้อมูลไม่ถูกต้อง</v>
      </c>
      <c r="R771" s="149" t="str">
        <f t="shared" si="93"/>
        <v>ข้อมูลไม่ถูกต้อง</v>
      </c>
      <c r="S771" s="149" t="str">
        <f>IF(ISNUMBER(R771),
IF(H$2=ตัวเลือก!A$30,"ยังไม่บันทึกข้อมูล",R771*0.27),"ข้อมูลไม่ถูกต้อง")</f>
        <v>ข้อมูลไม่ถูกต้อง</v>
      </c>
      <c r="T771" s="149" t="str">
        <f t="shared" si="94"/>
        <v>ข้อมูลไม่ถูกต้อง</v>
      </c>
      <c r="U771" s="149" t="str">
        <f>IF(ISNUMBER(R771),
IF(H$2=ตัวเลือก!A$30,"ยังไม่บันทึกข้อมูล",R771*0.47),"ข้อมูลไม่ถูกต้อง")</f>
        <v>ข้อมูลไม่ถูกต้อง</v>
      </c>
      <c r="V771" s="149" t="str">
        <f>IF(ISNUMBER(S771),
IF(H$2=ตัวเลือก!A$30,"ยังไม่บันทึกข้อมูล",S771*0.47),"ข้อมูลไม่ถูกต้อง")</f>
        <v>ข้อมูลไม่ถูกต้อง</v>
      </c>
      <c r="W771" s="149" t="str">
        <f t="shared" si="95"/>
        <v>ข้อมูลไม่ถูกต้อง</v>
      </c>
      <c r="X771" s="148" t="str">
        <f t="shared" si="96"/>
        <v>ข้อมูลไม่ถูกต้อง</v>
      </c>
      <c r="Y771" s="38"/>
      <c r="Z771" s="38"/>
      <c r="AA771" s="38"/>
    </row>
    <row r="772" spans="1:27" ht="24" customHeight="1" x14ac:dyDescent="0.45">
      <c r="A772" s="289">
        <v>767</v>
      </c>
      <c r="B772" s="289"/>
      <c r="C772" s="289"/>
      <c r="D772" s="289"/>
      <c r="E772" s="289"/>
      <c r="F772" s="293"/>
      <c r="G772" s="293"/>
      <c r="H772" s="291"/>
      <c r="I772" s="289"/>
      <c r="J772" s="292" t="str">
        <f t="shared" si="97"/>
        <v>รอข้อมูลคอลัมน์ H</v>
      </c>
      <c r="K772" s="291"/>
      <c r="L772" s="291"/>
      <c r="M772" s="291"/>
      <c r="N772" s="196" t="str" cm="1">
        <f t="array" ref="N772">IF(AND(K772:M772=""),"ยังไม่บันทึกข้อมูล",
IF(M772&lt;&gt;"",
IF(M772&gt;=1.3,M772,"เป็นไม้พุ่ม"),
IF(K772+L772&gt;=1.3,K772+L772,"เป็นไม้พุ่ม")))</f>
        <v>ยังไม่บันทึกข้อมูล</v>
      </c>
      <c r="O772" s="149" t="str">
        <f t="shared" si="90"/>
        <v>ข้อมูลไม่ถูกต้อง</v>
      </c>
      <c r="P772" s="149" t="str">
        <f t="shared" si="91"/>
        <v>ข้อมูลไม่ถูกต้อง</v>
      </c>
      <c r="Q772" s="149" t="str">
        <f t="shared" si="92"/>
        <v>ข้อมูลไม่ถูกต้อง</v>
      </c>
      <c r="R772" s="149" t="str">
        <f t="shared" si="93"/>
        <v>ข้อมูลไม่ถูกต้อง</v>
      </c>
      <c r="S772" s="149" t="str">
        <f>IF(ISNUMBER(R772),
IF(H$2=ตัวเลือก!A$30,"ยังไม่บันทึกข้อมูล",R772*0.27),"ข้อมูลไม่ถูกต้อง")</f>
        <v>ข้อมูลไม่ถูกต้อง</v>
      </c>
      <c r="T772" s="149" t="str">
        <f t="shared" si="94"/>
        <v>ข้อมูลไม่ถูกต้อง</v>
      </c>
      <c r="U772" s="149" t="str">
        <f>IF(ISNUMBER(R772),
IF(H$2=ตัวเลือก!A$30,"ยังไม่บันทึกข้อมูล",R772*0.47),"ข้อมูลไม่ถูกต้อง")</f>
        <v>ข้อมูลไม่ถูกต้อง</v>
      </c>
      <c r="V772" s="149" t="str">
        <f>IF(ISNUMBER(S772),
IF(H$2=ตัวเลือก!A$30,"ยังไม่บันทึกข้อมูล",S772*0.47),"ข้อมูลไม่ถูกต้อง")</f>
        <v>ข้อมูลไม่ถูกต้อง</v>
      </c>
      <c r="W772" s="149" t="str">
        <f t="shared" si="95"/>
        <v>ข้อมูลไม่ถูกต้อง</v>
      </c>
      <c r="X772" s="148" t="str">
        <f t="shared" si="96"/>
        <v>ข้อมูลไม่ถูกต้อง</v>
      </c>
      <c r="Y772" s="38"/>
      <c r="Z772" s="38"/>
      <c r="AA772" s="38"/>
    </row>
    <row r="773" spans="1:27" ht="24" customHeight="1" x14ac:dyDescent="0.45">
      <c r="A773" s="289">
        <v>768</v>
      </c>
      <c r="B773" s="289"/>
      <c r="C773" s="289"/>
      <c r="D773" s="289"/>
      <c r="E773" s="289"/>
      <c r="F773" s="293"/>
      <c r="G773" s="293"/>
      <c r="H773" s="291"/>
      <c r="I773" s="289"/>
      <c r="J773" s="292" t="str">
        <f t="shared" si="97"/>
        <v>รอข้อมูลคอลัมน์ H</v>
      </c>
      <c r="K773" s="291"/>
      <c r="L773" s="291"/>
      <c r="M773" s="291"/>
      <c r="N773" s="196" t="str" cm="1">
        <f t="array" ref="N773">IF(AND(K773:M773=""),"ยังไม่บันทึกข้อมูล",
IF(M773&lt;&gt;"",
IF(M773&gt;=1.3,M773,"เป็นไม้พุ่ม"),
IF(K773+L773&gt;=1.3,K773+L773,"เป็นไม้พุ่ม")))</f>
        <v>ยังไม่บันทึกข้อมูล</v>
      </c>
      <c r="O773" s="149" t="str">
        <f t="shared" si="90"/>
        <v>ข้อมูลไม่ถูกต้อง</v>
      </c>
      <c r="P773" s="149" t="str">
        <f t="shared" si="91"/>
        <v>ข้อมูลไม่ถูกต้อง</v>
      </c>
      <c r="Q773" s="149" t="str">
        <f t="shared" si="92"/>
        <v>ข้อมูลไม่ถูกต้อง</v>
      </c>
      <c r="R773" s="149" t="str">
        <f t="shared" si="93"/>
        <v>ข้อมูลไม่ถูกต้อง</v>
      </c>
      <c r="S773" s="149" t="str">
        <f>IF(ISNUMBER(R773),
IF(H$2=ตัวเลือก!A$30,"ยังไม่บันทึกข้อมูล",R773*0.27),"ข้อมูลไม่ถูกต้อง")</f>
        <v>ข้อมูลไม่ถูกต้อง</v>
      </c>
      <c r="T773" s="149" t="str">
        <f t="shared" si="94"/>
        <v>ข้อมูลไม่ถูกต้อง</v>
      </c>
      <c r="U773" s="149" t="str">
        <f>IF(ISNUMBER(R773),
IF(H$2=ตัวเลือก!A$30,"ยังไม่บันทึกข้อมูล",R773*0.47),"ข้อมูลไม่ถูกต้อง")</f>
        <v>ข้อมูลไม่ถูกต้อง</v>
      </c>
      <c r="V773" s="149" t="str">
        <f>IF(ISNUMBER(S773),
IF(H$2=ตัวเลือก!A$30,"ยังไม่บันทึกข้อมูล",S773*0.47),"ข้อมูลไม่ถูกต้อง")</f>
        <v>ข้อมูลไม่ถูกต้อง</v>
      </c>
      <c r="W773" s="149" t="str">
        <f t="shared" si="95"/>
        <v>ข้อมูลไม่ถูกต้อง</v>
      </c>
      <c r="X773" s="148" t="str">
        <f t="shared" si="96"/>
        <v>ข้อมูลไม่ถูกต้อง</v>
      </c>
      <c r="Y773" s="38"/>
      <c r="Z773" s="38"/>
      <c r="AA773" s="38"/>
    </row>
    <row r="774" spans="1:27" ht="24" customHeight="1" x14ac:dyDescent="0.45">
      <c r="A774" s="289">
        <v>769</v>
      </c>
      <c r="B774" s="289"/>
      <c r="C774" s="289"/>
      <c r="D774" s="289"/>
      <c r="E774" s="289"/>
      <c r="F774" s="293"/>
      <c r="G774" s="293"/>
      <c r="H774" s="291"/>
      <c r="I774" s="289"/>
      <c r="J774" s="292" t="str">
        <f t="shared" si="97"/>
        <v>รอข้อมูลคอลัมน์ H</v>
      </c>
      <c r="K774" s="291"/>
      <c r="L774" s="291"/>
      <c r="M774" s="291"/>
      <c r="N774" s="196" t="str" cm="1">
        <f t="array" ref="N774">IF(AND(K774:M774=""),"ยังไม่บันทึกข้อมูล",
IF(M774&lt;&gt;"",
IF(M774&gt;=1.3,M774,"เป็นไม้พุ่ม"),
IF(K774+L774&gt;=1.3,K774+L774,"เป็นไม้พุ่ม")))</f>
        <v>ยังไม่บันทึกข้อมูล</v>
      </c>
      <c r="O774" s="149" t="str">
        <f t="shared" si="90"/>
        <v>ข้อมูลไม่ถูกต้อง</v>
      </c>
      <c r="P774" s="149" t="str">
        <f t="shared" si="91"/>
        <v>ข้อมูลไม่ถูกต้อง</v>
      </c>
      <c r="Q774" s="149" t="str">
        <f t="shared" si="92"/>
        <v>ข้อมูลไม่ถูกต้อง</v>
      </c>
      <c r="R774" s="149" t="str">
        <f t="shared" si="93"/>
        <v>ข้อมูลไม่ถูกต้อง</v>
      </c>
      <c r="S774" s="149" t="str">
        <f>IF(ISNUMBER(R774),
IF(H$2=ตัวเลือก!A$30,"ยังไม่บันทึกข้อมูล",R774*0.27),"ข้อมูลไม่ถูกต้อง")</f>
        <v>ข้อมูลไม่ถูกต้อง</v>
      </c>
      <c r="T774" s="149" t="str">
        <f t="shared" si="94"/>
        <v>ข้อมูลไม่ถูกต้อง</v>
      </c>
      <c r="U774" s="149" t="str">
        <f>IF(ISNUMBER(R774),
IF(H$2=ตัวเลือก!A$30,"ยังไม่บันทึกข้อมูล",R774*0.47),"ข้อมูลไม่ถูกต้อง")</f>
        <v>ข้อมูลไม่ถูกต้อง</v>
      </c>
      <c r="V774" s="149" t="str">
        <f>IF(ISNUMBER(S774),
IF(H$2=ตัวเลือก!A$30,"ยังไม่บันทึกข้อมูล",S774*0.47),"ข้อมูลไม่ถูกต้อง")</f>
        <v>ข้อมูลไม่ถูกต้อง</v>
      </c>
      <c r="W774" s="149" t="str">
        <f t="shared" si="95"/>
        <v>ข้อมูลไม่ถูกต้อง</v>
      </c>
      <c r="X774" s="148" t="str">
        <f t="shared" si="96"/>
        <v>ข้อมูลไม่ถูกต้อง</v>
      </c>
      <c r="Y774" s="38"/>
      <c r="Z774" s="38"/>
      <c r="AA774" s="38"/>
    </row>
    <row r="775" spans="1:27" ht="24" customHeight="1" x14ac:dyDescent="0.45">
      <c r="A775" s="289">
        <v>770</v>
      </c>
      <c r="B775" s="289"/>
      <c r="C775" s="289"/>
      <c r="D775" s="289"/>
      <c r="E775" s="289"/>
      <c r="F775" s="293"/>
      <c r="G775" s="293"/>
      <c r="H775" s="291"/>
      <c r="I775" s="289"/>
      <c r="J775" s="292" t="str">
        <f t="shared" si="97"/>
        <v>รอข้อมูลคอลัมน์ H</v>
      </c>
      <c r="K775" s="291"/>
      <c r="L775" s="291"/>
      <c r="M775" s="291"/>
      <c r="N775" s="196" t="str" cm="1">
        <f t="array" ref="N775">IF(AND(K775:M775=""),"ยังไม่บันทึกข้อมูล",
IF(M775&lt;&gt;"",
IF(M775&gt;=1.3,M775,"เป็นไม้พุ่ม"),
IF(K775+L775&gt;=1.3,K775+L775,"เป็นไม้พุ่ม")))</f>
        <v>ยังไม่บันทึกข้อมูล</v>
      </c>
      <c r="O775" s="149" t="str">
        <f t="shared" ref="O775:O838" si="98">IF(AND(ISNUMBER(J775),ISNUMBER(N775)),0.0396*(((J775)*N775))^0.933,"ข้อมูลไม่ถูกต้อง")</f>
        <v>ข้อมูลไม่ถูกต้อง</v>
      </c>
      <c r="P775" s="149" t="str">
        <f t="shared" ref="P775:P838" si="99">IF(AND(ISNUMBER(J775),ISNUMBER(N775)),0.00349*(((J775^2)*N775))^1.03,"ข้อมูลไม่ถูกต้อง")</f>
        <v>ข้อมูลไม่ถูกต้อง</v>
      </c>
      <c r="Q775" s="149" t="str">
        <f t="shared" ref="Q775:Q838" si="100">IF(AND(ISNUMBER(O775),ISNUMBER(P775)),(1/((28/(O775+P775))+0.025)),"ข้อมูลไม่ถูกต้อง")</f>
        <v>ข้อมูลไม่ถูกต้อง</v>
      </c>
      <c r="R775" s="149" t="str">
        <f t="shared" ref="R775:R838" si="101">IF(AND(O775&lt;&gt;"ข้อมูลไม่ถูกต้อง",P775&lt;&gt;"ข้อมูลไม่ถูกต้อง",Q775&lt;&gt;"ข้อมูลไม่ถูกต้อง"),O775+P775+Q775,"ข้อมูลไม่ถูกต้อง")</f>
        <v>ข้อมูลไม่ถูกต้อง</v>
      </c>
      <c r="S775" s="149" t="str">
        <f>IF(ISNUMBER(R775),
IF(H$2=ตัวเลือก!A$30,"ยังไม่บันทึกข้อมูล",R775*0.27),"ข้อมูลไม่ถูกต้อง")</f>
        <v>ข้อมูลไม่ถูกต้อง</v>
      </c>
      <c r="T775" s="149" t="str">
        <f t="shared" ref="T775:T838" si="102">IF(AND(ISNUMBER(R775),ISNUMBER(S775)),R775+S775,"ข้อมูลไม่ถูกต้อง")</f>
        <v>ข้อมูลไม่ถูกต้อง</v>
      </c>
      <c r="U775" s="149" t="str">
        <f>IF(ISNUMBER(R775),
IF(H$2=ตัวเลือก!A$30,"ยังไม่บันทึกข้อมูล",R775*0.47),"ข้อมูลไม่ถูกต้อง")</f>
        <v>ข้อมูลไม่ถูกต้อง</v>
      </c>
      <c r="V775" s="149" t="str">
        <f>IF(ISNUMBER(S775),
IF(H$2=ตัวเลือก!A$30,"ยังไม่บันทึกข้อมูล",S775*0.47),"ข้อมูลไม่ถูกต้อง")</f>
        <v>ข้อมูลไม่ถูกต้อง</v>
      </c>
      <c r="W775" s="149" t="str">
        <f t="shared" ref="W775:W838" si="103">IF(AND(ISNUMBER(U775),ISNUMBER(V775)),((U775+V775)/1000),"ข้อมูลไม่ถูกต้อง")</f>
        <v>ข้อมูลไม่ถูกต้อง</v>
      </c>
      <c r="X775" s="148" t="str">
        <f t="shared" si="96"/>
        <v>ข้อมูลไม่ถูกต้อง</v>
      </c>
      <c r="Y775" s="38"/>
      <c r="Z775" s="38"/>
      <c r="AA775" s="38"/>
    </row>
    <row r="776" spans="1:27" ht="24" customHeight="1" x14ac:dyDescent="0.45">
      <c r="A776" s="289">
        <v>771</v>
      </c>
      <c r="B776" s="289"/>
      <c r="C776" s="289"/>
      <c r="D776" s="289"/>
      <c r="E776" s="289"/>
      <c r="F776" s="293"/>
      <c r="G776" s="293"/>
      <c r="H776" s="291"/>
      <c r="I776" s="289"/>
      <c r="J776" s="292" t="str">
        <f t="shared" si="97"/>
        <v>รอข้อมูลคอลัมน์ H</v>
      </c>
      <c r="K776" s="291"/>
      <c r="L776" s="291"/>
      <c r="M776" s="291"/>
      <c r="N776" s="196" t="str" cm="1">
        <f t="array" ref="N776">IF(AND(K776:M776=""),"ยังไม่บันทึกข้อมูล",
IF(M776&lt;&gt;"",
IF(M776&gt;=1.3,M776,"เป็นไม้พุ่ม"),
IF(K776+L776&gt;=1.3,K776+L776,"เป็นไม้พุ่ม")))</f>
        <v>ยังไม่บันทึกข้อมูล</v>
      </c>
      <c r="O776" s="149" t="str">
        <f t="shared" si="98"/>
        <v>ข้อมูลไม่ถูกต้อง</v>
      </c>
      <c r="P776" s="149" t="str">
        <f t="shared" si="99"/>
        <v>ข้อมูลไม่ถูกต้อง</v>
      </c>
      <c r="Q776" s="149" t="str">
        <f t="shared" si="100"/>
        <v>ข้อมูลไม่ถูกต้อง</v>
      </c>
      <c r="R776" s="149" t="str">
        <f t="shared" si="101"/>
        <v>ข้อมูลไม่ถูกต้อง</v>
      </c>
      <c r="S776" s="149" t="str">
        <f>IF(ISNUMBER(R776),
IF(H$2=ตัวเลือก!A$30,"ยังไม่บันทึกข้อมูล",R776*0.27),"ข้อมูลไม่ถูกต้อง")</f>
        <v>ข้อมูลไม่ถูกต้อง</v>
      </c>
      <c r="T776" s="149" t="str">
        <f t="shared" si="102"/>
        <v>ข้อมูลไม่ถูกต้อง</v>
      </c>
      <c r="U776" s="149" t="str">
        <f>IF(ISNUMBER(R776),
IF(H$2=ตัวเลือก!A$30,"ยังไม่บันทึกข้อมูล",R776*0.47),"ข้อมูลไม่ถูกต้อง")</f>
        <v>ข้อมูลไม่ถูกต้อง</v>
      </c>
      <c r="V776" s="149" t="str">
        <f>IF(ISNUMBER(S776),
IF(H$2=ตัวเลือก!A$30,"ยังไม่บันทึกข้อมูล",S776*0.47),"ข้อมูลไม่ถูกต้อง")</f>
        <v>ข้อมูลไม่ถูกต้อง</v>
      </c>
      <c r="W776" s="149" t="str">
        <f t="shared" si="103"/>
        <v>ข้อมูลไม่ถูกต้อง</v>
      </c>
      <c r="X776" s="148" t="str">
        <f t="shared" si="96"/>
        <v>ข้อมูลไม่ถูกต้อง</v>
      </c>
      <c r="Y776" s="38"/>
      <c r="Z776" s="38"/>
      <c r="AA776" s="38"/>
    </row>
    <row r="777" spans="1:27" ht="24" customHeight="1" x14ac:dyDescent="0.45">
      <c r="A777" s="289">
        <v>772</v>
      </c>
      <c r="B777" s="289"/>
      <c r="C777" s="289"/>
      <c r="D777" s="289"/>
      <c r="E777" s="289"/>
      <c r="F777" s="293"/>
      <c r="G777" s="293"/>
      <c r="H777" s="291"/>
      <c r="I777" s="289"/>
      <c r="J777" s="292" t="str">
        <f t="shared" si="97"/>
        <v>รอข้อมูลคอลัมน์ H</v>
      </c>
      <c r="K777" s="291"/>
      <c r="L777" s="291"/>
      <c r="M777" s="291"/>
      <c r="N777" s="196" t="str" cm="1">
        <f t="array" ref="N777">IF(AND(K777:M777=""),"ยังไม่บันทึกข้อมูล",
IF(M777&lt;&gt;"",
IF(M777&gt;=1.3,M777,"เป็นไม้พุ่ม"),
IF(K777+L777&gt;=1.3,K777+L777,"เป็นไม้พุ่ม")))</f>
        <v>ยังไม่บันทึกข้อมูล</v>
      </c>
      <c r="O777" s="149" t="str">
        <f t="shared" si="98"/>
        <v>ข้อมูลไม่ถูกต้อง</v>
      </c>
      <c r="P777" s="149" t="str">
        <f t="shared" si="99"/>
        <v>ข้อมูลไม่ถูกต้อง</v>
      </c>
      <c r="Q777" s="149" t="str">
        <f t="shared" si="100"/>
        <v>ข้อมูลไม่ถูกต้อง</v>
      </c>
      <c r="R777" s="149" t="str">
        <f t="shared" si="101"/>
        <v>ข้อมูลไม่ถูกต้อง</v>
      </c>
      <c r="S777" s="149" t="str">
        <f>IF(ISNUMBER(R777),
IF(H$2=ตัวเลือก!A$30,"ยังไม่บันทึกข้อมูล",R777*0.27),"ข้อมูลไม่ถูกต้อง")</f>
        <v>ข้อมูลไม่ถูกต้อง</v>
      </c>
      <c r="T777" s="149" t="str">
        <f t="shared" si="102"/>
        <v>ข้อมูลไม่ถูกต้อง</v>
      </c>
      <c r="U777" s="149" t="str">
        <f>IF(ISNUMBER(R777),
IF(H$2=ตัวเลือก!A$30,"ยังไม่บันทึกข้อมูล",R777*0.47),"ข้อมูลไม่ถูกต้อง")</f>
        <v>ข้อมูลไม่ถูกต้อง</v>
      </c>
      <c r="V777" s="149" t="str">
        <f>IF(ISNUMBER(S777),
IF(H$2=ตัวเลือก!A$30,"ยังไม่บันทึกข้อมูล",S777*0.47),"ข้อมูลไม่ถูกต้อง")</f>
        <v>ข้อมูลไม่ถูกต้อง</v>
      </c>
      <c r="W777" s="149" t="str">
        <f t="shared" si="103"/>
        <v>ข้อมูลไม่ถูกต้อง</v>
      </c>
      <c r="X777" s="148" t="str">
        <f t="shared" si="96"/>
        <v>ข้อมูลไม่ถูกต้อง</v>
      </c>
      <c r="Y777" s="38"/>
      <c r="Z777" s="38"/>
      <c r="AA777" s="38"/>
    </row>
    <row r="778" spans="1:27" ht="24" customHeight="1" x14ac:dyDescent="0.45">
      <c r="A778" s="289">
        <v>773</v>
      </c>
      <c r="B778" s="289"/>
      <c r="C778" s="289"/>
      <c r="D778" s="289"/>
      <c r="E778" s="289"/>
      <c r="F778" s="293"/>
      <c r="G778" s="293"/>
      <c r="H778" s="291"/>
      <c r="I778" s="289"/>
      <c r="J778" s="292" t="str">
        <f t="shared" si="97"/>
        <v>รอข้อมูลคอลัมน์ H</v>
      </c>
      <c r="K778" s="291"/>
      <c r="L778" s="291"/>
      <c r="M778" s="291"/>
      <c r="N778" s="196" t="str" cm="1">
        <f t="array" ref="N778">IF(AND(K778:M778=""),"ยังไม่บันทึกข้อมูล",
IF(M778&lt;&gt;"",
IF(M778&gt;=1.3,M778,"เป็นไม้พุ่ม"),
IF(K778+L778&gt;=1.3,K778+L778,"เป็นไม้พุ่ม")))</f>
        <v>ยังไม่บันทึกข้อมูล</v>
      </c>
      <c r="O778" s="149" t="str">
        <f t="shared" si="98"/>
        <v>ข้อมูลไม่ถูกต้อง</v>
      </c>
      <c r="P778" s="149" t="str">
        <f t="shared" si="99"/>
        <v>ข้อมูลไม่ถูกต้อง</v>
      </c>
      <c r="Q778" s="149" t="str">
        <f t="shared" si="100"/>
        <v>ข้อมูลไม่ถูกต้อง</v>
      </c>
      <c r="R778" s="149" t="str">
        <f t="shared" si="101"/>
        <v>ข้อมูลไม่ถูกต้อง</v>
      </c>
      <c r="S778" s="149" t="str">
        <f>IF(ISNUMBER(R778),
IF(H$2=ตัวเลือก!A$30,"ยังไม่บันทึกข้อมูล",R778*0.27),"ข้อมูลไม่ถูกต้อง")</f>
        <v>ข้อมูลไม่ถูกต้อง</v>
      </c>
      <c r="T778" s="149" t="str">
        <f t="shared" si="102"/>
        <v>ข้อมูลไม่ถูกต้อง</v>
      </c>
      <c r="U778" s="149" t="str">
        <f>IF(ISNUMBER(R778),
IF(H$2=ตัวเลือก!A$30,"ยังไม่บันทึกข้อมูล",R778*0.47),"ข้อมูลไม่ถูกต้อง")</f>
        <v>ข้อมูลไม่ถูกต้อง</v>
      </c>
      <c r="V778" s="149" t="str">
        <f>IF(ISNUMBER(S778),
IF(H$2=ตัวเลือก!A$30,"ยังไม่บันทึกข้อมูล",S778*0.47),"ข้อมูลไม่ถูกต้อง")</f>
        <v>ข้อมูลไม่ถูกต้อง</v>
      </c>
      <c r="W778" s="149" t="str">
        <f t="shared" si="103"/>
        <v>ข้อมูลไม่ถูกต้อง</v>
      </c>
      <c r="X778" s="148" t="str">
        <f t="shared" si="96"/>
        <v>ข้อมูลไม่ถูกต้อง</v>
      </c>
      <c r="Y778" s="38"/>
      <c r="Z778" s="38"/>
      <c r="AA778" s="38"/>
    </row>
    <row r="779" spans="1:27" ht="24" customHeight="1" x14ac:dyDescent="0.45">
      <c r="A779" s="289">
        <v>774</v>
      </c>
      <c r="B779" s="289"/>
      <c r="C779" s="289"/>
      <c r="D779" s="289"/>
      <c r="E779" s="289"/>
      <c r="F779" s="293"/>
      <c r="G779" s="293"/>
      <c r="H779" s="291"/>
      <c r="I779" s="289"/>
      <c r="J779" s="292" t="str">
        <f t="shared" si="97"/>
        <v>รอข้อมูลคอลัมน์ H</v>
      </c>
      <c r="K779" s="291"/>
      <c r="L779" s="291"/>
      <c r="M779" s="291"/>
      <c r="N779" s="196" t="str" cm="1">
        <f t="array" ref="N779">IF(AND(K779:M779=""),"ยังไม่บันทึกข้อมูล",
IF(M779&lt;&gt;"",
IF(M779&gt;=1.3,M779,"เป็นไม้พุ่ม"),
IF(K779+L779&gt;=1.3,K779+L779,"เป็นไม้พุ่ม")))</f>
        <v>ยังไม่บันทึกข้อมูล</v>
      </c>
      <c r="O779" s="149" t="str">
        <f t="shared" si="98"/>
        <v>ข้อมูลไม่ถูกต้อง</v>
      </c>
      <c r="P779" s="149" t="str">
        <f t="shared" si="99"/>
        <v>ข้อมูลไม่ถูกต้อง</v>
      </c>
      <c r="Q779" s="149" t="str">
        <f t="shared" si="100"/>
        <v>ข้อมูลไม่ถูกต้อง</v>
      </c>
      <c r="R779" s="149" t="str">
        <f t="shared" si="101"/>
        <v>ข้อมูลไม่ถูกต้อง</v>
      </c>
      <c r="S779" s="149" t="str">
        <f>IF(ISNUMBER(R779),
IF(H$2=ตัวเลือก!A$30,"ยังไม่บันทึกข้อมูล",R779*0.27),"ข้อมูลไม่ถูกต้อง")</f>
        <v>ข้อมูลไม่ถูกต้อง</v>
      </c>
      <c r="T779" s="149" t="str">
        <f t="shared" si="102"/>
        <v>ข้อมูลไม่ถูกต้อง</v>
      </c>
      <c r="U779" s="149" t="str">
        <f>IF(ISNUMBER(R779),
IF(H$2=ตัวเลือก!A$30,"ยังไม่บันทึกข้อมูล",R779*0.47),"ข้อมูลไม่ถูกต้อง")</f>
        <v>ข้อมูลไม่ถูกต้อง</v>
      </c>
      <c r="V779" s="149" t="str">
        <f>IF(ISNUMBER(S779),
IF(H$2=ตัวเลือก!A$30,"ยังไม่บันทึกข้อมูล",S779*0.47),"ข้อมูลไม่ถูกต้อง")</f>
        <v>ข้อมูลไม่ถูกต้อง</v>
      </c>
      <c r="W779" s="149" t="str">
        <f t="shared" si="103"/>
        <v>ข้อมูลไม่ถูกต้อง</v>
      </c>
      <c r="X779" s="148" t="str">
        <f t="shared" si="96"/>
        <v>ข้อมูลไม่ถูกต้อง</v>
      </c>
      <c r="Y779" s="38"/>
      <c r="Z779" s="38"/>
      <c r="AA779" s="38"/>
    </row>
    <row r="780" spans="1:27" ht="24" customHeight="1" x14ac:dyDescent="0.45">
      <c r="A780" s="289">
        <v>775</v>
      </c>
      <c r="B780" s="289"/>
      <c r="C780" s="289"/>
      <c r="D780" s="289"/>
      <c r="E780" s="289"/>
      <c r="F780" s="293"/>
      <c r="G780" s="293"/>
      <c r="H780" s="291"/>
      <c r="I780" s="289"/>
      <c r="J780" s="292" t="str">
        <f t="shared" si="97"/>
        <v>รอข้อมูลคอลัมน์ H</v>
      </c>
      <c r="K780" s="291"/>
      <c r="L780" s="291"/>
      <c r="M780" s="291"/>
      <c r="N780" s="196" t="str" cm="1">
        <f t="array" ref="N780">IF(AND(K780:M780=""),"ยังไม่บันทึกข้อมูล",
IF(M780&lt;&gt;"",
IF(M780&gt;=1.3,M780,"เป็นไม้พุ่ม"),
IF(K780+L780&gt;=1.3,K780+L780,"เป็นไม้พุ่ม")))</f>
        <v>ยังไม่บันทึกข้อมูล</v>
      </c>
      <c r="O780" s="149" t="str">
        <f t="shared" si="98"/>
        <v>ข้อมูลไม่ถูกต้อง</v>
      </c>
      <c r="P780" s="149" t="str">
        <f t="shared" si="99"/>
        <v>ข้อมูลไม่ถูกต้อง</v>
      </c>
      <c r="Q780" s="149" t="str">
        <f t="shared" si="100"/>
        <v>ข้อมูลไม่ถูกต้อง</v>
      </c>
      <c r="R780" s="149" t="str">
        <f t="shared" si="101"/>
        <v>ข้อมูลไม่ถูกต้อง</v>
      </c>
      <c r="S780" s="149" t="str">
        <f>IF(ISNUMBER(R780),
IF(H$2=ตัวเลือก!A$30,"ยังไม่บันทึกข้อมูล",R780*0.27),"ข้อมูลไม่ถูกต้อง")</f>
        <v>ข้อมูลไม่ถูกต้อง</v>
      </c>
      <c r="T780" s="149" t="str">
        <f t="shared" si="102"/>
        <v>ข้อมูลไม่ถูกต้อง</v>
      </c>
      <c r="U780" s="149" t="str">
        <f>IF(ISNUMBER(R780),
IF(H$2=ตัวเลือก!A$30,"ยังไม่บันทึกข้อมูล",R780*0.47),"ข้อมูลไม่ถูกต้อง")</f>
        <v>ข้อมูลไม่ถูกต้อง</v>
      </c>
      <c r="V780" s="149" t="str">
        <f>IF(ISNUMBER(S780),
IF(H$2=ตัวเลือก!A$30,"ยังไม่บันทึกข้อมูล",S780*0.47),"ข้อมูลไม่ถูกต้อง")</f>
        <v>ข้อมูลไม่ถูกต้อง</v>
      </c>
      <c r="W780" s="149" t="str">
        <f t="shared" si="103"/>
        <v>ข้อมูลไม่ถูกต้อง</v>
      </c>
      <c r="X780" s="148" t="str">
        <f t="shared" ref="X780:X843" si="104">IF(ISNUMBER(W780),W780*(44/12),"ข้อมูลไม่ถูกต้อง")</f>
        <v>ข้อมูลไม่ถูกต้อง</v>
      </c>
      <c r="Y780" s="38"/>
      <c r="Z780" s="38"/>
      <c r="AA780" s="38"/>
    </row>
    <row r="781" spans="1:27" ht="24" customHeight="1" x14ac:dyDescent="0.45">
      <c r="A781" s="289">
        <v>776</v>
      </c>
      <c r="B781" s="289"/>
      <c r="C781" s="289"/>
      <c r="D781" s="289"/>
      <c r="E781" s="289"/>
      <c r="F781" s="293"/>
      <c r="G781" s="293"/>
      <c r="H781" s="291"/>
      <c r="I781" s="289"/>
      <c r="J781" s="292" t="str">
        <f t="shared" si="97"/>
        <v>รอข้อมูลคอลัมน์ H</v>
      </c>
      <c r="K781" s="291"/>
      <c r="L781" s="291"/>
      <c r="M781" s="291"/>
      <c r="N781" s="196" t="str" cm="1">
        <f t="array" ref="N781">IF(AND(K781:M781=""),"ยังไม่บันทึกข้อมูล",
IF(M781&lt;&gt;"",
IF(M781&gt;=1.3,M781,"เป็นไม้พุ่ม"),
IF(K781+L781&gt;=1.3,K781+L781,"เป็นไม้พุ่ม")))</f>
        <v>ยังไม่บันทึกข้อมูล</v>
      </c>
      <c r="O781" s="149" t="str">
        <f t="shared" si="98"/>
        <v>ข้อมูลไม่ถูกต้อง</v>
      </c>
      <c r="P781" s="149" t="str">
        <f t="shared" si="99"/>
        <v>ข้อมูลไม่ถูกต้อง</v>
      </c>
      <c r="Q781" s="149" t="str">
        <f t="shared" si="100"/>
        <v>ข้อมูลไม่ถูกต้อง</v>
      </c>
      <c r="R781" s="149" t="str">
        <f t="shared" si="101"/>
        <v>ข้อมูลไม่ถูกต้อง</v>
      </c>
      <c r="S781" s="149" t="str">
        <f>IF(ISNUMBER(R781),
IF(H$2=ตัวเลือก!A$30,"ยังไม่บันทึกข้อมูล",R781*0.27),"ข้อมูลไม่ถูกต้อง")</f>
        <v>ข้อมูลไม่ถูกต้อง</v>
      </c>
      <c r="T781" s="149" t="str">
        <f t="shared" si="102"/>
        <v>ข้อมูลไม่ถูกต้อง</v>
      </c>
      <c r="U781" s="149" t="str">
        <f>IF(ISNUMBER(R781),
IF(H$2=ตัวเลือก!A$30,"ยังไม่บันทึกข้อมูล",R781*0.47),"ข้อมูลไม่ถูกต้อง")</f>
        <v>ข้อมูลไม่ถูกต้อง</v>
      </c>
      <c r="V781" s="149" t="str">
        <f>IF(ISNUMBER(S781),
IF(H$2=ตัวเลือก!A$30,"ยังไม่บันทึกข้อมูล",S781*0.47),"ข้อมูลไม่ถูกต้อง")</f>
        <v>ข้อมูลไม่ถูกต้อง</v>
      </c>
      <c r="W781" s="149" t="str">
        <f t="shared" si="103"/>
        <v>ข้อมูลไม่ถูกต้อง</v>
      </c>
      <c r="X781" s="148" t="str">
        <f t="shared" si="104"/>
        <v>ข้อมูลไม่ถูกต้อง</v>
      </c>
      <c r="Y781" s="38"/>
      <c r="Z781" s="38"/>
      <c r="AA781" s="38"/>
    </row>
    <row r="782" spans="1:27" ht="24" customHeight="1" x14ac:dyDescent="0.45">
      <c r="A782" s="289">
        <v>777</v>
      </c>
      <c r="B782" s="289"/>
      <c r="C782" s="289"/>
      <c r="D782" s="289"/>
      <c r="E782" s="289"/>
      <c r="F782" s="293"/>
      <c r="G782" s="293"/>
      <c r="H782" s="291"/>
      <c r="I782" s="289"/>
      <c r="J782" s="292" t="str">
        <f t="shared" si="97"/>
        <v>รอข้อมูลคอลัมน์ H</v>
      </c>
      <c r="K782" s="291"/>
      <c r="L782" s="291"/>
      <c r="M782" s="291"/>
      <c r="N782" s="196" t="str" cm="1">
        <f t="array" ref="N782">IF(AND(K782:M782=""),"ยังไม่บันทึกข้อมูล",
IF(M782&lt;&gt;"",
IF(M782&gt;=1.3,M782,"เป็นไม้พุ่ม"),
IF(K782+L782&gt;=1.3,K782+L782,"เป็นไม้พุ่ม")))</f>
        <v>ยังไม่บันทึกข้อมูล</v>
      </c>
      <c r="O782" s="149" t="str">
        <f t="shared" si="98"/>
        <v>ข้อมูลไม่ถูกต้อง</v>
      </c>
      <c r="P782" s="149" t="str">
        <f t="shared" si="99"/>
        <v>ข้อมูลไม่ถูกต้อง</v>
      </c>
      <c r="Q782" s="149" t="str">
        <f t="shared" si="100"/>
        <v>ข้อมูลไม่ถูกต้อง</v>
      </c>
      <c r="R782" s="149" t="str">
        <f t="shared" si="101"/>
        <v>ข้อมูลไม่ถูกต้อง</v>
      </c>
      <c r="S782" s="149" t="str">
        <f>IF(ISNUMBER(R782),
IF(H$2=ตัวเลือก!A$30,"ยังไม่บันทึกข้อมูล",R782*0.27),"ข้อมูลไม่ถูกต้อง")</f>
        <v>ข้อมูลไม่ถูกต้อง</v>
      </c>
      <c r="T782" s="149" t="str">
        <f t="shared" si="102"/>
        <v>ข้อมูลไม่ถูกต้อง</v>
      </c>
      <c r="U782" s="149" t="str">
        <f>IF(ISNUMBER(R782),
IF(H$2=ตัวเลือก!A$30,"ยังไม่บันทึกข้อมูล",R782*0.47),"ข้อมูลไม่ถูกต้อง")</f>
        <v>ข้อมูลไม่ถูกต้อง</v>
      </c>
      <c r="V782" s="149" t="str">
        <f>IF(ISNUMBER(S782),
IF(H$2=ตัวเลือก!A$30,"ยังไม่บันทึกข้อมูล",S782*0.47),"ข้อมูลไม่ถูกต้อง")</f>
        <v>ข้อมูลไม่ถูกต้อง</v>
      </c>
      <c r="W782" s="149" t="str">
        <f t="shared" si="103"/>
        <v>ข้อมูลไม่ถูกต้อง</v>
      </c>
      <c r="X782" s="148" t="str">
        <f t="shared" si="104"/>
        <v>ข้อมูลไม่ถูกต้อง</v>
      </c>
      <c r="Y782" s="38"/>
      <c r="Z782" s="38"/>
      <c r="AA782" s="38"/>
    </row>
    <row r="783" spans="1:27" ht="24" customHeight="1" x14ac:dyDescent="0.45">
      <c r="A783" s="289">
        <v>778</v>
      </c>
      <c r="B783" s="289"/>
      <c r="C783" s="289"/>
      <c r="D783" s="289"/>
      <c r="E783" s="289"/>
      <c r="F783" s="293"/>
      <c r="G783" s="293"/>
      <c r="H783" s="291"/>
      <c r="I783" s="289"/>
      <c r="J783" s="292" t="str">
        <f t="shared" ref="J783:J846" si="105">IF(H783="","รอข้อมูลคอลัมน์ H",
IF(H783/PI()&gt;=4.5,H783/PI(),"ไม่นำมาคำนวณ"))</f>
        <v>รอข้อมูลคอลัมน์ H</v>
      </c>
      <c r="K783" s="291"/>
      <c r="L783" s="291"/>
      <c r="M783" s="291"/>
      <c r="N783" s="196" t="str" cm="1">
        <f t="array" ref="N783">IF(AND(K783:M783=""),"ยังไม่บันทึกข้อมูล",
IF(M783&lt;&gt;"",
IF(M783&gt;=1.3,M783,"เป็นไม้พุ่ม"),
IF(K783+L783&gt;=1.3,K783+L783,"เป็นไม้พุ่ม")))</f>
        <v>ยังไม่บันทึกข้อมูล</v>
      </c>
      <c r="O783" s="149" t="str">
        <f t="shared" si="98"/>
        <v>ข้อมูลไม่ถูกต้อง</v>
      </c>
      <c r="P783" s="149" t="str">
        <f t="shared" si="99"/>
        <v>ข้อมูลไม่ถูกต้อง</v>
      </c>
      <c r="Q783" s="149" t="str">
        <f t="shared" si="100"/>
        <v>ข้อมูลไม่ถูกต้อง</v>
      </c>
      <c r="R783" s="149" t="str">
        <f t="shared" si="101"/>
        <v>ข้อมูลไม่ถูกต้อง</v>
      </c>
      <c r="S783" s="149" t="str">
        <f>IF(ISNUMBER(R783),
IF(H$2=ตัวเลือก!A$30,"ยังไม่บันทึกข้อมูล",R783*0.27),"ข้อมูลไม่ถูกต้อง")</f>
        <v>ข้อมูลไม่ถูกต้อง</v>
      </c>
      <c r="T783" s="149" t="str">
        <f t="shared" si="102"/>
        <v>ข้อมูลไม่ถูกต้อง</v>
      </c>
      <c r="U783" s="149" t="str">
        <f>IF(ISNUMBER(R783),
IF(H$2=ตัวเลือก!A$30,"ยังไม่บันทึกข้อมูล",R783*0.47),"ข้อมูลไม่ถูกต้อง")</f>
        <v>ข้อมูลไม่ถูกต้อง</v>
      </c>
      <c r="V783" s="149" t="str">
        <f>IF(ISNUMBER(S783),
IF(H$2=ตัวเลือก!A$30,"ยังไม่บันทึกข้อมูล",S783*0.47),"ข้อมูลไม่ถูกต้อง")</f>
        <v>ข้อมูลไม่ถูกต้อง</v>
      </c>
      <c r="W783" s="149" t="str">
        <f t="shared" si="103"/>
        <v>ข้อมูลไม่ถูกต้อง</v>
      </c>
      <c r="X783" s="148" t="str">
        <f t="shared" si="104"/>
        <v>ข้อมูลไม่ถูกต้อง</v>
      </c>
      <c r="Y783" s="38"/>
      <c r="Z783" s="38"/>
      <c r="AA783" s="38"/>
    </row>
    <row r="784" spans="1:27" ht="24" customHeight="1" x14ac:dyDescent="0.45">
      <c r="A784" s="289">
        <v>779</v>
      </c>
      <c r="B784" s="289"/>
      <c r="C784" s="289"/>
      <c r="D784" s="289"/>
      <c r="E784" s="289"/>
      <c r="F784" s="293"/>
      <c r="G784" s="293"/>
      <c r="H784" s="291"/>
      <c r="I784" s="289"/>
      <c r="J784" s="292" t="str">
        <f t="shared" si="105"/>
        <v>รอข้อมูลคอลัมน์ H</v>
      </c>
      <c r="K784" s="291"/>
      <c r="L784" s="291"/>
      <c r="M784" s="291"/>
      <c r="N784" s="196" t="str" cm="1">
        <f t="array" ref="N784">IF(AND(K784:M784=""),"ยังไม่บันทึกข้อมูล",
IF(M784&lt;&gt;"",
IF(M784&gt;=1.3,M784,"เป็นไม้พุ่ม"),
IF(K784+L784&gt;=1.3,K784+L784,"เป็นไม้พุ่ม")))</f>
        <v>ยังไม่บันทึกข้อมูล</v>
      </c>
      <c r="O784" s="149" t="str">
        <f t="shared" si="98"/>
        <v>ข้อมูลไม่ถูกต้อง</v>
      </c>
      <c r="P784" s="149" t="str">
        <f t="shared" si="99"/>
        <v>ข้อมูลไม่ถูกต้อง</v>
      </c>
      <c r="Q784" s="149" t="str">
        <f t="shared" si="100"/>
        <v>ข้อมูลไม่ถูกต้อง</v>
      </c>
      <c r="R784" s="149" t="str">
        <f t="shared" si="101"/>
        <v>ข้อมูลไม่ถูกต้อง</v>
      </c>
      <c r="S784" s="149" t="str">
        <f>IF(ISNUMBER(R784),
IF(H$2=ตัวเลือก!A$30,"ยังไม่บันทึกข้อมูล",R784*0.27),"ข้อมูลไม่ถูกต้อง")</f>
        <v>ข้อมูลไม่ถูกต้อง</v>
      </c>
      <c r="T784" s="149" t="str">
        <f t="shared" si="102"/>
        <v>ข้อมูลไม่ถูกต้อง</v>
      </c>
      <c r="U784" s="149" t="str">
        <f>IF(ISNUMBER(R784),
IF(H$2=ตัวเลือก!A$30,"ยังไม่บันทึกข้อมูล",R784*0.47),"ข้อมูลไม่ถูกต้อง")</f>
        <v>ข้อมูลไม่ถูกต้อง</v>
      </c>
      <c r="V784" s="149" t="str">
        <f>IF(ISNUMBER(S784),
IF(H$2=ตัวเลือก!A$30,"ยังไม่บันทึกข้อมูล",S784*0.47),"ข้อมูลไม่ถูกต้อง")</f>
        <v>ข้อมูลไม่ถูกต้อง</v>
      </c>
      <c r="W784" s="149" t="str">
        <f t="shared" si="103"/>
        <v>ข้อมูลไม่ถูกต้อง</v>
      </c>
      <c r="X784" s="148" t="str">
        <f t="shared" si="104"/>
        <v>ข้อมูลไม่ถูกต้อง</v>
      </c>
      <c r="Y784" s="38"/>
      <c r="Z784" s="38"/>
      <c r="AA784" s="38"/>
    </row>
    <row r="785" spans="1:27" ht="24" customHeight="1" x14ac:dyDescent="0.45">
      <c r="A785" s="289">
        <v>780</v>
      </c>
      <c r="B785" s="289"/>
      <c r="C785" s="289"/>
      <c r="D785" s="289"/>
      <c r="E785" s="289"/>
      <c r="F785" s="293"/>
      <c r="G785" s="293"/>
      <c r="H785" s="291"/>
      <c r="I785" s="289"/>
      <c r="J785" s="292" t="str">
        <f t="shared" si="105"/>
        <v>รอข้อมูลคอลัมน์ H</v>
      </c>
      <c r="K785" s="291"/>
      <c r="L785" s="291"/>
      <c r="M785" s="291"/>
      <c r="N785" s="196" t="str" cm="1">
        <f t="array" ref="N785">IF(AND(K785:M785=""),"ยังไม่บันทึกข้อมูล",
IF(M785&lt;&gt;"",
IF(M785&gt;=1.3,M785,"เป็นไม้พุ่ม"),
IF(K785+L785&gt;=1.3,K785+L785,"เป็นไม้พุ่ม")))</f>
        <v>ยังไม่บันทึกข้อมูล</v>
      </c>
      <c r="O785" s="149" t="str">
        <f t="shared" si="98"/>
        <v>ข้อมูลไม่ถูกต้อง</v>
      </c>
      <c r="P785" s="149" t="str">
        <f t="shared" si="99"/>
        <v>ข้อมูลไม่ถูกต้อง</v>
      </c>
      <c r="Q785" s="149" t="str">
        <f t="shared" si="100"/>
        <v>ข้อมูลไม่ถูกต้อง</v>
      </c>
      <c r="R785" s="149" t="str">
        <f t="shared" si="101"/>
        <v>ข้อมูลไม่ถูกต้อง</v>
      </c>
      <c r="S785" s="149" t="str">
        <f>IF(ISNUMBER(R785),
IF(H$2=ตัวเลือก!A$30,"ยังไม่บันทึกข้อมูล",R785*0.27),"ข้อมูลไม่ถูกต้อง")</f>
        <v>ข้อมูลไม่ถูกต้อง</v>
      </c>
      <c r="T785" s="149" t="str">
        <f t="shared" si="102"/>
        <v>ข้อมูลไม่ถูกต้อง</v>
      </c>
      <c r="U785" s="149" t="str">
        <f>IF(ISNUMBER(R785),
IF(H$2=ตัวเลือก!A$30,"ยังไม่บันทึกข้อมูล",R785*0.47),"ข้อมูลไม่ถูกต้อง")</f>
        <v>ข้อมูลไม่ถูกต้อง</v>
      </c>
      <c r="V785" s="149" t="str">
        <f>IF(ISNUMBER(S785),
IF(H$2=ตัวเลือก!A$30,"ยังไม่บันทึกข้อมูล",S785*0.47),"ข้อมูลไม่ถูกต้อง")</f>
        <v>ข้อมูลไม่ถูกต้อง</v>
      </c>
      <c r="W785" s="149" t="str">
        <f t="shared" si="103"/>
        <v>ข้อมูลไม่ถูกต้อง</v>
      </c>
      <c r="X785" s="148" t="str">
        <f t="shared" si="104"/>
        <v>ข้อมูลไม่ถูกต้อง</v>
      </c>
      <c r="Y785" s="38"/>
      <c r="Z785" s="38"/>
      <c r="AA785" s="38"/>
    </row>
    <row r="786" spans="1:27" ht="24" customHeight="1" x14ac:dyDescent="0.45">
      <c r="A786" s="289">
        <v>781</v>
      </c>
      <c r="B786" s="289"/>
      <c r="C786" s="289"/>
      <c r="D786" s="289"/>
      <c r="E786" s="289"/>
      <c r="F786" s="293"/>
      <c r="G786" s="293"/>
      <c r="H786" s="291"/>
      <c r="I786" s="289"/>
      <c r="J786" s="292" t="str">
        <f t="shared" si="105"/>
        <v>รอข้อมูลคอลัมน์ H</v>
      </c>
      <c r="K786" s="291"/>
      <c r="L786" s="291"/>
      <c r="M786" s="291"/>
      <c r="N786" s="196" t="str" cm="1">
        <f t="array" ref="N786">IF(AND(K786:M786=""),"ยังไม่บันทึกข้อมูล",
IF(M786&lt;&gt;"",
IF(M786&gt;=1.3,M786,"เป็นไม้พุ่ม"),
IF(K786+L786&gt;=1.3,K786+L786,"เป็นไม้พุ่ม")))</f>
        <v>ยังไม่บันทึกข้อมูล</v>
      </c>
      <c r="O786" s="149" t="str">
        <f t="shared" si="98"/>
        <v>ข้อมูลไม่ถูกต้อง</v>
      </c>
      <c r="P786" s="149" t="str">
        <f t="shared" si="99"/>
        <v>ข้อมูลไม่ถูกต้อง</v>
      </c>
      <c r="Q786" s="149" t="str">
        <f t="shared" si="100"/>
        <v>ข้อมูลไม่ถูกต้อง</v>
      </c>
      <c r="R786" s="149" t="str">
        <f t="shared" si="101"/>
        <v>ข้อมูลไม่ถูกต้อง</v>
      </c>
      <c r="S786" s="149" t="str">
        <f>IF(ISNUMBER(R786),
IF(H$2=ตัวเลือก!A$30,"ยังไม่บันทึกข้อมูล",R786*0.27),"ข้อมูลไม่ถูกต้อง")</f>
        <v>ข้อมูลไม่ถูกต้อง</v>
      </c>
      <c r="T786" s="149" t="str">
        <f t="shared" si="102"/>
        <v>ข้อมูลไม่ถูกต้อง</v>
      </c>
      <c r="U786" s="149" t="str">
        <f>IF(ISNUMBER(R786),
IF(H$2=ตัวเลือก!A$30,"ยังไม่บันทึกข้อมูล",R786*0.47),"ข้อมูลไม่ถูกต้อง")</f>
        <v>ข้อมูลไม่ถูกต้อง</v>
      </c>
      <c r="V786" s="149" t="str">
        <f>IF(ISNUMBER(S786),
IF(H$2=ตัวเลือก!A$30,"ยังไม่บันทึกข้อมูล",S786*0.47),"ข้อมูลไม่ถูกต้อง")</f>
        <v>ข้อมูลไม่ถูกต้อง</v>
      </c>
      <c r="W786" s="149" t="str">
        <f t="shared" si="103"/>
        <v>ข้อมูลไม่ถูกต้อง</v>
      </c>
      <c r="X786" s="148" t="str">
        <f t="shared" si="104"/>
        <v>ข้อมูลไม่ถูกต้อง</v>
      </c>
      <c r="Y786" s="38"/>
      <c r="Z786" s="38"/>
      <c r="AA786" s="38"/>
    </row>
    <row r="787" spans="1:27" ht="24" customHeight="1" x14ac:dyDescent="0.45">
      <c r="A787" s="289">
        <v>782</v>
      </c>
      <c r="B787" s="289"/>
      <c r="C787" s="289"/>
      <c r="D787" s="289"/>
      <c r="E787" s="289"/>
      <c r="F787" s="293"/>
      <c r="G787" s="293"/>
      <c r="H787" s="291"/>
      <c r="I787" s="289"/>
      <c r="J787" s="292" t="str">
        <f t="shared" si="105"/>
        <v>รอข้อมูลคอลัมน์ H</v>
      </c>
      <c r="K787" s="291"/>
      <c r="L787" s="291"/>
      <c r="M787" s="291"/>
      <c r="N787" s="196" t="str" cm="1">
        <f t="array" ref="N787">IF(AND(K787:M787=""),"ยังไม่บันทึกข้อมูล",
IF(M787&lt;&gt;"",
IF(M787&gt;=1.3,M787,"เป็นไม้พุ่ม"),
IF(K787+L787&gt;=1.3,K787+L787,"เป็นไม้พุ่ม")))</f>
        <v>ยังไม่บันทึกข้อมูล</v>
      </c>
      <c r="O787" s="149" t="str">
        <f t="shared" si="98"/>
        <v>ข้อมูลไม่ถูกต้อง</v>
      </c>
      <c r="P787" s="149" t="str">
        <f t="shared" si="99"/>
        <v>ข้อมูลไม่ถูกต้อง</v>
      </c>
      <c r="Q787" s="149" t="str">
        <f t="shared" si="100"/>
        <v>ข้อมูลไม่ถูกต้อง</v>
      </c>
      <c r="R787" s="149" t="str">
        <f t="shared" si="101"/>
        <v>ข้อมูลไม่ถูกต้อง</v>
      </c>
      <c r="S787" s="149" t="str">
        <f>IF(ISNUMBER(R787),
IF(H$2=ตัวเลือก!A$30,"ยังไม่บันทึกข้อมูล",R787*0.27),"ข้อมูลไม่ถูกต้อง")</f>
        <v>ข้อมูลไม่ถูกต้อง</v>
      </c>
      <c r="T787" s="149" t="str">
        <f t="shared" si="102"/>
        <v>ข้อมูลไม่ถูกต้อง</v>
      </c>
      <c r="U787" s="149" t="str">
        <f>IF(ISNUMBER(R787),
IF(H$2=ตัวเลือก!A$30,"ยังไม่บันทึกข้อมูล",R787*0.47),"ข้อมูลไม่ถูกต้อง")</f>
        <v>ข้อมูลไม่ถูกต้อง</v>
      </c>
      <c r="V787" s="149" t="str">
        <f>IF(ISNUMBER(S787),
IF(H$2=ตัวเลือก!A$30,"ยังไม่บันทึกข้อมูล",S787*0.47),"ข้อมูลไม่ถูกต้อง")</f>
        <v>ข้อมูลไม่ถูกต้อง</v>
      </c>
      <c r="W787" s="149" t="str">
        <f t="shared" si="103"/>
        <v>ข้อมูลไม่ถูกต้อง</v>
      </c>
      <c r="X787" s="148" t="str">
        <f t="shared" si="104"/>
        <v>ข้อมูลไม่ถูกต้อง</v>
      </c>
      <c r="Y787" s="38"/>
      <c r="Z787" s="38"/>
      <c r="AA787" s="38"/>
    </row>
    <row r="788" spans="1:27" ht="24" customHeight="1" x14ac:dyDescent="0.45">
      <c r="A788" s="289">
        <v>783</v>
      </c>
      <c r="B788" s="289"/>
      <c r="C788" s="289"/>
      <c r="D788" s="289"/>
      <c r="E788" s="289"/>
      <c r="F788" s="293"/>
      <c r="G788" s="293"/>
      <c r="H788" s="291"/>
      <c r="I788" s="289"/>
      <c r="J788" s="292" t="str">
        <f t="shared" si="105"/>
        <v>รอข้อมูลคอลัมน์ H</v>
      </c>
      <c r="K788" s="291"/>
      <c r="L788" s="291"/>
      <c r="M788" s="291"/>
      <c r="N788" s="196" t="str" cm="1">
        <f t="array" ref="N788">IF(AND(K788:M788=""),"ยังไม่บันทึกข้อมูล",
IF(M788&lt;&gt;"",
IF(M788&gt;=1.3,M788,"เป็นไม้พุ่ม"),
IF(K788+L788&gt;=1.3,K788+L788,"เป็นไม้พุ่ม")))</f>
        <v>ยังไม่บันทึกข้อมูล</v>
      </c>
      <c r="O788" s="149" t="str">
        <f t="shared" si="98"/>
        <v>ข้อมูลไม่ถูกต้อง</v>
      </c>
      <c r="P788" s="149" t="str">
        <f t="shared" si="99"/>
        <v>ข้อมูลไม่ถูกต้อง</v>
      </c>
      <c r="Q788" s="149" t="str">
        <f t="shared" si="100"/>
        <v>ข้อมูลไม่ถูกต้อง</v>
      </c>
      <c r="R788" s="149" t="str">
        <f t="shared" si="101"/>
        <v>ข้อมูลไม่ถูกต้อง</v>
      </c>
      <c r="S788" s="149" t="str">
        <f>IF(ISNUMBER(R788),
IF(H$2=ตัวเลือก!A$30,"ยังไม่บันทึกข้อมูล",R788*0.27),"ข้อมูลไม่ถูกต้อง")</f>
        <v>ข้อมูลไม่ถูกต้อง</v>
      </c>
      <c r="T788" s="149" t="str">
        <f t="shared" si="102"/>
        <v>ข้อมูลไม่ถูกต้อง</v>
      </c>
      <c r="U788" s="149" t="str">
        <f>IF(ISNUMBER(R788),
IF(H$2=ตัวเลือก!A$30,"ยังไม่บันทึกข้อมูล",R788*0.47),"ข้อมูลไม่ถูกต้อง")</f>
        <v>ข้อมูลไม่ถูกต้อง</v>
      </c>
      <c r="V788" s="149" t="str">
        <f>IF(ISNUMBER(S788),
IF(H$2=ตัวเลือก!A$30,"ยังไม่บันทึกข้อมูล",S788*0.47),"ข้อมูลไม่ถูกต้อง")</f>
        <v>ข้อมูลไม่ถูกต้อง</v>
      </c>
      <c r="W788" s="149" t="str">
        <f t="shared" si="103"/>
        <v>ข้อมูลไม่ถูกต้อง</v>
      </c>
      <c r="X788" s="148" t="str">
        <f t="shared" si="104"/>
        <v>ข้อมูลไม่ถูกต้อง</v>
      </c>
      <c r="Y788" s="38"/>
      <c r="Z788" s="38"/>
      <c r="AA788" s="38"/>
    </row>
    <row r="789" spans="1:27" ht="24" customHeight="1" x14ac:dyDescent="0.45">
      <c r="A789" s="289">
        <v>784</v>
      </c>
      <c r="B789" s="289"/>
      <c r="C789" s="289"/>
      <c r="D789" s="289"/>
      <c r="E789" s="289"/>
      <c r="F789" s="293"/>
      <c r="G789" s="293"/>
      <c r="H789" s="291"/>
      <c r="I789" s="289"/>
      <c r="J789" s="292" t="str">
        <f t="shared" si="105"/>
        <v>รอข้อมูลคอลัมน์ H</v>
      </c>
      <c r="K789" s="291"/>
      <c r="L789" s="291"/>
      <c r="M789" s="291"/>
      <c r="N789" s="196" t="str" cm="1">
        <f t="array" ref="N789">IF(AND(K789:M789=""),"ยังไม่บันทึกข้อมูล",
IF(M789&lt;&gt;"",
IF(M789&gt;=1.3,M789,"เป็นไม้พุ่ม"),
IF(K789+L789&gt;=1.3,K789+L789,"เป็นไม้พุ่ม")))</f>
        <v>ยังไม่บันทึกข้อมูล</v>
      </c>
      <c r="O789" s="149" t="str">
        <f t="shared" si="98"/>
        <v>ข้อมูลไม่ถูกต้อง</v>
      </c>
      <c r="P789" s="149" t="str">
        <f t="shared" si="99"/>
        <v>ข้อมูลไม่ถูกต้อง</v>
      </c>
      <c r="Q789" s="149" t="str">
        <f t="shared" si="100"/>
        <v>ข้อมูลไม่ถูกต้อง</v>
      </c>
      <c r="R789" s="149" t="str">
        <f t="shared" si="101"/>
        <v>ข้อมูลไม่ถูกต้อง</v>
      </c>
      <c r="S789" s="149" t="str">
        <f>IF(ISNUMBER(R789),
IF(H$2=ตัวเลือก!A$30,"ยังไม่บันทึกข้อมูล",R789*0.27),"ข้อมูลไม่ถูกต้อง")</f>
        <v>ข้อมูลไม่ถูกต้อง</v>
      </c>
      <c r="T789" s="149" t="str">
        <f t="shared" si="102"/>
        <v>ข้อมูลไม่ถูกต้อง</v>
      </c>
      <c r="U789" s="149" t="str">
        <f>IF(ISNUMBER(R789),
IF(H$2=ตัวเลือก!A$30,"ยังไม่บันทึกข้อมูล",R789*0.47),"ข้อมูลไม่ถูกต้อง")</f>
        <v>ข้อมูลไม่ถูกต้อง</v>
      </c>
      <c r="V789" s="149" t="str">
        <f>IF(ISNUMBER(S789),
IF(H$2=ตัวเลือก!A$30,"ยังไม่บันทึกข้อมูล",S789*0.47),"ข้อมูลไม่ถูกต้อง")</f>
        <v>ข้อมูลไม่ถูกต้อง</v>
      </c>
      <c r="W789" s="149" t="str">
        <f t="shared" si="103"/>
        <v>ข้อมูลไม่ถูกต้อง</v>
      </c>
      <c r="X789" s="148" t="str">
        <f t="shared" si="104"/>
        <v>ข้อมูลไม่ถูกต้อง</v>
      </c>
      <c r="Y789" s="38"/>
      <c r="Z789" s="38"/>
      <c r="AA789" s="38"/>
    </row>
    <row r="790" spans="1:27" ht="24" customHeight="1" x14ac:dyDescent="0.45">
      <c r="A790" s="289">
        <v>785</v>
      </c>
      <c r="B790" s="289"/>
      <c r="C790" s="289"/>
      <c r="D790" s="289"/>
      <c r="E790" s="289"/>
      <c r="F790" s="293"/>
      <c r="G790" s="293"/>
      <c r="H790" s="291"/>
      <c r="I790" s="289"/>
      <c r="J790" s="292" t="str">
        <f t="shared" si="105"/>
        <v>รอข้อมูลคอลัมน์ H</v>
      </c>
      <c r="K790" s="291"/>
      <c r="L790" s="291"/>
      <c r="M790" s="291"/>
      <c r="N790" s="196" t="str" cm="1">
        <f t="array" ref="N790">IF(AND(K790:M790=""),"ยังไม่บันทึกข้อมูล",
IF(M790&lt;&gt;"",
IF(M790&gt;=1.3,M790,"เป็นไม้พุ่ม"),
IF(K790+L790&gt;=1.3,K790+L790,"เป็นไม้พุ่ม")))</f>
        <v>ยังไม่บันทึกข้อมูล</v>
      </c>
      <c r="O790" s="149" t="str">
        <f t="shared" si="98"/>
        <v>ข้อมูลไม่ถูกต้อง</v>
      </c>
      <c r="P790" s="149" t="str">
        <f t="shared" si="99"/>
        <v>ข้อมูลไม่ถูกต้อง</v>
      </c>
      <c r="Q790" s="149" t="str">
        <f t="shared" si="100"/>
        <v>ข้อมูลไม่ถูกต้อง</v>
      </c>
      <c r="R790" s="149" t="str">
        <f t="shared" si="101"/>
        <v>ข้อมูลไม่ถูกต้อง</v>
      </c>
      <c r="S790" s="149" t="str">
        <f>IF(ISNUMBER(R790),
IF(H$2=ตัวเลือก!A$30,"ยังไม่บันทึกข้อมูล",R790*0.27),"ข้อมูลไม่ถูกต้อง")</f>
        <v>ข้อมูลไม่ถูกต้อง</v>
      </c>
      <c r="T790" s="149" t="str">
        <f t="shared" si="102"/>
        <v>ข้อมูลไม่ถูกต้อง</v>
      </c>
      <c r="U790" s="149" t="str">
        <f>IF(ISNUMBER(R790),
IF(H$2=ตัวเลือก!A$30,"ยังไม่บันทึกข้อมูล",R790*0.47),"ข้อมูลไม่ถูกต้อง")</f>
        <v>ข้อมูลไม่ถูกต้อง</v>
      </c>
      <c r="V790" s="149" t="str">
        <f>IF(ISNUMBER(S790),
IF(H$2=ตัวเลือก!A$30,"ยังไม่บันทึกข้อมูล",S790*0.47),"ข้อมูลไม่ถูกต้อง")</f>
        <v>ข้อมูลไม่ถูกต้อง</v>
      </c>
      <c r="W790" s="149" t="str">
        <f t="shared" si="103"/>
        <v>ข้อมูลไม่ถูกต้อง</v>
      </c>
      <c r="X790" s="148" t="str">
        <f t="shared" si="104"/>
        <v>ข้อมูลไม่ถูกต้อง</v>
      </c>
      <c r="Y790" s="38"/>
      <c r="Z790" s="38"/>
      <c r="AA790" s="38"/>
    </row>
    <row r="791" spans="1:27" ht="24" customHeight="1" x14ac:dyDescent="0.45">
      <c r="A791" s="289">
        <v>786</v>
      </c>
      <c r="B791" s="289"/>
      <c r="C791" s="289"/>
      <c r="D791" s="289"/>
      <c r="E791" s="289"/>
      <c r="F791" s="293"/>
      <c r="G791" s="293"/>
      <c r="H791" s="291"/>
      <c r="I791" s="289"/>
      <c r="J791" s="292" t="str">
        <f t="shared" si="105"/>
        <v>รอข้อมูลคอลัมน์ H</v>
      </c>
      <c r="K791" s="291"/>
      <c r="L791" s="291"/>
      <c r="M791" s="291"/>
      <c r="N791" s="196" t="str" cm="1">
        <f t="array" ref="N791">IF(AND(K791:M791=""),"ยังไม่บันทึกข้อมูล",
IF(M791&lt;&gt;"",
IF(M791&gt;=1.3,M791,"เป็นไม้พุ่ม"),
IF(K791+L791&gt;=1.3,K791+L791,"เป็นไม้พุ่ม")))</f>
        <v>ยังไม่บันทึกข้อมูล</v>
      </c>
      <c r="O791" s="149" t="str">
        <f t="shared" si="98"/>
        <v>ข้อมูลไม่ถูกต้อง</v>
      </c>
      <c r="P791" s="149" t="str">
        <f t="shared" si="99"/>
        <v>ข้อมูลไม่ถูกต้อง</v>
      </c>
      <c r="Q791" s="149" t="str">
        <f t="shared" si="100"/>
        <v>ข้อมูลไม่ถูกต้อง</v>
      </c>
      <c r="R791" s="149" t="str">
        <f t="shared" si="101"/>
        <v>ข้อมูลไม่ถูกต้อง</v>
      </c>
      <c r="S791" s="149" t="str">
        <f>IF(ISNUMBER(R791),
IF(H$2=ตัวเลือก!A$30,"ยังไม่บันทึกข้อมูล",R791*0.27),"ข้อมูลไม่ถูกต้อง")</f>
        <v>ข้อมูลไม่ถูกต้อง</v>
      </c>
      <c r="T791" s="149" t="str">
        <f t="shared" si="102"/>
        <v>ข้อมูลไม่ถูกต้อง</v>
      </c>
      <c r="U791" s="149" t="str">
        <f>IF(ISNUMBER(R791),
IF(H$2=ตัวเลือก!A$30,"ยังไม่บันทึกข้อมูล",R791*0.47),"ข้อมูลไม่ถูกต้อง")</f>
        <v>ข้อมูลไม่ถูกต้อง</v>
      </c>
      <c r="V791" s="149" t="str">
        <f>IF(ISNUMBER(S791),
IF(H$2=ตัวเลือก!A$30,"ยังไม่บันทึกข้อมูล",S791*0.47),"ข้อมูลไม่ถูกต้อง")</f>
        <v>ข้อมูลไม่ถูกต้อง</v>
      </c>
      <c r="W791" s="149" t="str">
        <f t="shared" si="103"/>
        <v>ข้อมูลไม่ถูกต้อง</v>
      </c>
      <c r="X791" s="148" t="str">
        <f t="shared" si="104"/>
        <v>ข้อมูลไม่ถูกต้อง</v>
      </c>
      <c r="Y791" s="38"/>
      <c r="Z791" s="38"/>
      <c r="AA791" s="38"/>
    </row>
    <row r="792" spans="1:27" ht="24" customHeight="1" x14ac:dyDescent="0.45">
      <c r="A792" s="289">
        <v>787</v>
      </c>
      <c r="B792" s="289"/>
      <c r="C792" s="289"/>
      <c r="D792" s="289"/>
      <c r="E792" s="289"/>
      <c r="F792" s="293"/>
      <c r="G792" s="293"/>
      <c r="H792" s="291"/>
      <c r="I792" s="289"/>
      <c r="J792" s="292" t="str">
        <f t="shared" si="105"/>
        <v>รอข้อมูลคอลัมน์ H</v>
      </c>
      <c r="K792" s="291"/>
      <c r="L792" s="291"/>
      <c r="M792" s="291"/>
      <c r="N792" s="196" t="str" cm="1">
        <f t="array" ref="N792">IF(AND(K792:M792=""),"ยังไม่บันทึกข้อมูล",
IF(M792&lt;&gt;"",
IF(M792&gt;=1.3,M792,"เป็นไม้พุ่ม"),
IF(K792+L792&gt;=1.3,K792+L792,"เป็นไม้พุ่ม")))</f>
        <v>ยังไม่บันทึกข้อมูล</v>
      </c>
      <c r="O792" s="149" t="str">
        <f t="shared" si="98"/>
        <v>ข้อมูลไม่ถูกต้อง</v>
      </c>
      <c r="P792" s="149" t="str">
        <f t="shared" si="99"/>
        <v>ข้อมูลไม่ถูกต้อง</v>
      </c>
      <c r="Q792" s="149" t="str">
        <f t="shared" si="100"/>
        <v>ข้อมูลไม่ถูกต้อง</v>
      </c>
      <c r="R792" s="149" t="str">
        <f t="shared" si="101"/>
        <v>ข้อมูลไม่ถูกต้อง</v>
      </c>
      <c r="S792" s="149" t="str">
        <f>IF(ISNUMBER(R792),
IF(H$2=ตัวเลือก!A$30,"ยังไม่บันทึกข้อมูล",R792*0.27),"ข้อมูลไม่ถูกต้อง")</f>
        <v>ข้อมูลไม่ถูกต้อง</v>
      </c>
      <c r="T792" s="149" t="str">
        <f t="shared" si="102"/>
        <v>ข้อมูลไม่ถูกต้อง</v>
      </c>
      <c r="U792" s="149" t="str">
        <f>IF(ISNUMBER(R792),
IF(H$2=ตัวเลือก!A$30,"ยังไม่บันทึกข้อมูล",R792*0.47),"ข้อมูลไม่ถูกต้อง")</f>
        <v>ข้อมูลไม่ถูกต้อง</v>
      </c>
      <c r="V792" s="149" t="str">
        <f>IF(ISNUMBER(S792),
IF(H$2=ตัวเลือก!A$30,"ยังไม่บันทึกข้อมูล",S792*0.47),"ข้อมูลไม่ถูกต้อง")</f>
        <v>ข้อมูลไม่ถูกต้อง</v>
      </c>
      <c r="W792" s="149" t="str">
        <f t="shared" si="103"/>
        <v>ข้อมูลไม่ถูกต้อง</v>
      </c>
      <c r="X792" s="148" t="str">
        <f t="shared" si="104"/>
        <v>ข้อมูลไม่ถูกต้อง</v>
      </c>
      <c r="Y792" s="38"/>
      <c r="Z792" s="38"/>
      <c r="AA792" s="38"/>
    </row>
    <row r="793" spans="1:27" ht="24" customHeight="1" x14ac:dyDescent="0.45">
      <c r="A793" s="289">
        <v>788</v>
      </c>
      <c r="B793" s="289"/>
      <c r="C793" s="289"/>
      <c r="D793" s="289"/>
      <c r="E793" s="289"/>
      <c r="F793" s="293"/>
      <c r="G793" s="293"/>
      <c r="H793" s="291"/>
      <c r="I793" s="289"/>
      <c r="J793" s="292" t="str">
        <f t="shared" si="105"/>
        <v>รอข้อมูลคอลัมน์ H</v>
      </c>
      <c r="K793" s="291"/>
      <c r="L793" s="291"/>
      <c r="M793" s="291"/>
      <c r="N793" s="196" t="str" cm="1">
        <f t="array" ref="N793">IF(AND(K793:M793=""),"ยังไม่บันทึกข้อมูล",
IF(M793&lt;&gt;"",
IF(M793&gt;=1.3,M793,"เป็นไม้พุ่ม"),
IF(K793+L793&gt;=1.3,K793+L793,"เป็นไม้พุ่ม")))</f>
        <v>ยังไม่บันทึกข้อมูล</v>
      </c>
      <c r="O793" s="149" t="str">
        <f t="shared" si="98"/>
        <v>ข้อมูลไม่ถูกต้อง</v>
      </c>
      <c r="P793" s="149" t="str">
        <f t="shared" si="99"/>
        <v>ข้อมูลไม่ถูกต้อง</v>
      </c>
      <c r="Q793" s="149" t="str">
        <f t="shared" si="100"/>
        <v>ข้อมูลไม่ถูกต้อง</v>
      </c>
      <c r="R793" s="149" t="str">
        <f t="shared" si="101"/>
        <v>ข้อมูลไม่ถูกต้อง</v>
      </c>
      <c r="S793" s="149" t="str">
        <f>IF(ISNUMBER(R793),
IF(H$2=ตัวเลือก!A$30,"ยังไม่บันทึกข้อมูล",R793*0.27),"ข้อมูลไม่ถูกต้อง")</f>
        <v>ข้อมูลไม่ถูกต้อง</v>
      </c>
      <c r="T793" s="149" t="str">
        <f t="shared" si="102"/>
        <v>ข้อมูลไม่ถูกต้อง</v>
      </c>
      <c r="U793" s="149" t="str">
        <f>IF(ISNUMBER(R793),
IF(H$2=ตัวเลือก!A$30,"ยังไม่บันทึกข้อมูล",R793*0.47),"ข้อมูลไม่ถูกต้อง")</f>
        <v>ข้อมูลไม่ถูกต้อง</v>
      </c>
      <c r="V793" s="149" t="str">
        <f>IF(ISNUMBER(S793),
IF(H$2=ตัวเลือก!A$30,"ยังไม่บันทึกข้อมูล",S793*0.47),"ข้อมูลไม่ถูกต้อง")</f>
        <v>ข้อมูลไม่ถูกต้อง</v>
      </c>
      <c r="W793" s="149" t="str">
        <f t="shared" si="103"/>
        <v>ข้อมูลไม่ถูกต้อง</v>
      </c>
      <c r="X793" s="148" t="str">
        <f t="shared" si="104"/>
        <v>ข้อมูลไม่ถูกต้อง</v>
      </c>
      <c r="Y793" s="38"/>
      <c r="Z793" s="38"/>
      <c r="AA793" s="38"/>
    </row>
    <row r="794" spans="1:27" ht="24" customHeight="1" x14ac:dyDescent="0.45">
      <c r="A794" s="289">
        <v>789</v>
      </c>
      <c r="B794" s="289"/>
      <c r="C794" s="289"/>
      <c r="D794" s="289"/>
      <c r="E794" s="289"/>
      <c r="F794" s="293"/>
      <c r="G794" s="293"/>
      <c r="H794" s="291"/>
      <c r="I794" s="289"/>
      <c r="J794" s="292" t="str">
        <f t="shared" si="105"/>
        <v>รอข้อมูลคอลัมน์ H</v>
      </c>
      <c r="K794" s="291"/>
      <c r="L794" s="291"/>
      <c r="M794" s="291"/>
      <c r="N794" s="196" t="str" cm="1">
        <f t="array" ref="N794">IF(AND(K794:M794=""),"ยังไม่บันทึกข้อมูล",
IF(M794&lt;&gt;"",
IF(M794&gt;=1.3,M794,"เป็นไม้พุ่ม"),
IF(K794+L794&gt;=1.3,K794+L794,"เป็นไม้พุ่ม")))</f>
        <v>ยังไม่บันทึกข้อมูล</v>
      </c>
      <c r="O794" s="149" t="str">
        <f t="shared" si="98"/>
        <v>ข้อมูลไม่ถูกต้อง</v>
      </c>
      <c r="P794" s="149" t="str">
        <f t="shared" si="99"/>
        <v>ข้อมูลไม่ถูกต้อง</v>
      </c>
      <c r="Q794" s="149" t="str">
        <f t="shared" si="100"/>
        <v>ข้อมูลไม่ถูกต้อง</v>
      </c>
      <c r="R794" s="149" t="str">
        <f t="shared" si="101"/>
        <v>ข้อมูลไม่ถูกต้อง</v>
      </c>
      <c r="S794" s="149" t="str">
        <f>IF(ISNUMBER(R794),
IF(H$2=ตัวเลือก!A$30,"ยังไม่บันทึกข้อมูล",R794*0.27),"ข้อมูลไม่ถูกต้อง")</f>
        <v>ข้อมูลไม่ถูกต้อง</v>
      </c>
      <c r="T794" s="149" t="str">
        <f t="shared" si="102"/>
        <v>ข้อมูลไม่ถูกต้อง</v>
      </c>
      <c r="U794" s="149" t="str">
        <f>IF(ISNUMBER(R794),
IF(H$2=ตัวเลือก!A$30,"ยังไม่บันทึกข้อมูล",R794*0.47),"ข้อมูลไม่ถูกต้อง")</f>
        <v>ข้อมูลไม่ถูกต้อง</v>
      </c>
      <c r="V794" s="149" t="str">
        <f>IF(ISNUMBER(S794),
IF(H$2=ตัวเลือก!A$30,"ยังไม่บันทึกข้อมูล",S794*0.47),"ข้อมูลไม่ถูกต้อง")</f>
        <v>ข้อมูลไม่ถูกต้อง</v>
      </c>
      <c r="W794" s="149" t="str">
        <f t="shared" si="103"/>
        <v>ข้อมูลไม่ถูกต้อง</v>
      </c>
      <c r="X794" s="148" t="str">
        <f t="shared" si="104"/>
        <v>ข้อมูลไม่ถูกต้อง</v>
      </c>
      <c r="Y794" s="38"/>
      <c r="Z794" s="38"/>
      <c r="AA794" s="38"/>
    </row>
    <row r="795" spans="1:27" ht="24" customHeight="1" x14ac:dyDescent="0.45">
      <c r="A795" s="289">
        <v>790</v>
      </c>
      <c r="B795" s="289"/>
      <c r="C795" s="289"/>
      <c r="D795" s="289"/>
      <c r="E795" s="289"/>
      <c r="F795" s="293"/>
      <c r="G795" s="293"/>
      <c r="H795" s="291"/>
      <c r="I795" s="289"/>
      <c r="J795" s="292" t="str">
        <f t="shared" si="105"/>
        <v>รอข้อมูลคอลัมน์ H</v>
      </c>
      <c r="K795" s="291"/>
      <c r="L795" s="291"/>
      <c r="M795" s="291"/>
      <c r="N795" s="196" t="str" cm="1">
        <f t="array" ref="N795">IF(AND(K795:M795=""),"ยังไม่บันทึกข้อมูล",
IF(M795&lt;&gt;"",
IF(M795&gt;=1.3,M795,"เป็นไม้พุ่ม"),
IF(K795+L795&gt;=1.3,K795+L795,"เป็นไม้พุ่ม")))</f>
        <v>ยังไม่บันทึกข้อมูล</v>
      </c>
      <c r="O795" s="149" t="str">
        <f t="shared" si="98"/>
        <v>ข้อมูลไม่ถูกต้อง</v>
      </c>
      <c r="P795" s="149" t="str">
        <f t="shared" si="99"/>
        <v>ข้อมูลไม่ถูกต้อง</v>
      </c>
      <c r="Q795" s="149" t="str">
        <f t="shared" si="100"/>
        <v>ข้อมูลไม่ถูกต้อง</v>
      </c>
      <c r="R795" s="149" t="str">
        <f t="shared" si="101"/>
        <v>ข้อมูลไม่ถูกต้อง</v>
      </c>
      <c r="S795" s="149" t="str">
        <f>IF(ISNUMBER(R795),
IF(H$2=ตัวเลือก!A$30,"ยังไม่บันทึกข้อมูล",R795*0.27),"ข้อมูลไม่ถูกต้อง")</f>
        <v>ข้อมูลไม่ถูกต้อง</v>
      </c>
      <c r="T795" s="149" t="str">
        <f t="shared" si="102"/>
        <v>ข้อมูลไม่ถูกต้อง</v>
      </c>
      <c r="U795" s="149" t="str">
        <f>IF(ISNUMBER(R795),
IF(H$2=ตัวเลือก!A$30,"ยังไม่บันทึกข้อมูล",R795*0.47),"ข้อมูลไม่ถูกต้อง")</f>
        <v>ข้อมูลไม่ถูกต้อง</v>
      </c>
      <c r="V795" s="149" t="str">
        <f>IF(ISNUMBER(S795),
IF(H$2=ตัวเลือก!A$30,"ยังไม่บันทึกข้อมูล",S795*0.47),"ข้อมูลไม่ถูกต้อง")</f>
        <v>ข้อมูลไม่ถูกต้อง</v>
      </c>
      <c r="W795" s="149" t="str">
        <f t="shared" si="103"/>
        <v>ข้อมูลไม่ถูกต้อง</v>
      </c>
      <c r="X795" s="148" t="str">
        <f t="shared" si="104"/>
        <v>ข้อมูลไม่ถูกต้อง</v>
      </c>
      <c r="Y795" s="38"/>
      <c r="Z795" s="38"/>
      <c r="AA795" s="38"/>
    </row>
    <row r="796" spans="1:27" ht="24" customHeight="1" x14ac:dyDescent="0.45">
      <c r="A796" s="289">
        <v>791</v>
      </c>
      <c r="B796" s="289"/>
      <c r="C796" s="289"/>
      <c r="D796" s="289"/>
      <c r="E796" s="289"/>
      <c r="F796" s="293"/>
      <c r="G796" s="293"/>
      <c r="H796" s="291"/>
      <c r="I796" s="289"/>
      <c r="J796" s="292" t="str">
        <f t="shared" si="105"/>
        <v>รอข้อมูลคอลัมน์ H</v>
      </c>
      <c r="K796" s="291"/>
      <c r="L796" s="291"/>
      <c r="M796" s="291"/>
      <c r="N796" s="196" t="str" cm="1">
        <f t="array" ref="N796">IF(AND(K796:M796=""),"ยังไม่บันทึกข้อมูล",
IF(M796&lt;&gt;"",
IF(M796&gt;=1.3,M796,"เป็นไม้พุ่ม"),
IF(K796+L796&gt;=1.3,K796+L796,"เป็นไม้พุ่ม")))</f>
        <v>ยังไม่บันทึกข้อมูล</v>
      </c>
      <c r="O796" s="149" t="str">
        <f t="shared" si="98"/>
        <v>ข้อมูลไม่ถูกต้อง</v>
      </c>
      <c r="P796" s="149" t="str">
        <f t="shared" si="99"/>
        <v>ข้อมูลไม่ถูกต้อง</v>
      </c>
      <c r="Q796" s="149" t="str">
        <f t="shared" si="100"/>
        <v>ข้อมูลไม่ถูกต้อง</v>
      </c>
      <c r="R796" s="149" t="str">
        <f t="shared" si="101"/>
        <v>ข้อมูลไม่ถูกต้อง</v>
      </c>
      <c r="S796" s="149" t="str">
        <f>IF(ISNUMBER(R796),
IF(H$2=ตัวเลือก!A$30,"ยังไม่บันทึกข้อมูล",R796*0.27),"ข้อมูลไม่ถูกต้อง")</f>
        <v>ข้อมูลไม่ถูกต้อง</v>
      </c>
      <c r="T796" s="149" t="str">
        <f t="shared" si="102"/>
        <v>ข้อมูลไม่ถูกต้อง</v>
      </c>
      <c r="U796" s="149" t="str">
        <f>IF(ISNUMBER(R796),
IF(H$2=ตัวเลือก!A$30,"ยังไม่บันทึกข้อมูล",R796*0.47),"ข้อมูลไม่ถูกต้อง")</f>
        <v>ข้อมูลไม่ถูกต้อง</v>
      </c>
      <c r="V796" s="149" t="str">
        <f>IF(ISNUMBER(S796),
IF(H$2=ตัวเลือก!A$30,"ยังไม่บันทึกข้อมูล",S796*0.47),"ข้อมูลไม่ถูกต้อง")</f>
        <v>ข้อมูลไม่ถูกต้อง</v>
      </c>
      <c r="W796" s="149" t="str">
        <f t="shared" si="103"/>
        <v>ข้อมูลไม่ถูกต้อง</v>
      </c>
      <c r="X796" s="148" t="str">
        <f t="shared" si="104"/>
        <v>ข้อมูลไม่ถูกต้อง</v>
      </c>
      <c r="Y796" s="38"/>
      <c r="Z796" s="38"/>
      <c r="AA796" s="38"/>
    </row>
    <row r="797" spans="1:27" ht="24" customHeight="1" x14ac:dyDescent="0.45">
      <c r="A797" s="289">
        <v>792</v>
      </c>
      <c r="B797" s="289"/>
      <c r="C797" s="289"/>
      <c r="D797" s="289"/>
      <c r="E797" s="289"/>
      <c r="F797" s="293"/>
      <c r="G797" s="293"/>
      <c r="H797" s="291"/>
      <c r="I797" s="289"/>
      <c r="J797" s="292" t="str">
        <f t="shared" si="105"/>
        <v>รอข้อมูลคอลัมน์ H</v>
      </c>
      <c r="K797" s="291"/>
      <c r="L797" s="291"/>
      <c r="M797" s="291"/>
      <c r="N797" s="196" t="str" cm="1">
        <f t="array" ref="N797">IF(AND(K797:M797=""),"ยังไม่บันทึกข้อมูล",
IF(M797&lt;&gt;"",
IF(M797&gt;=1.3,M797,"เป็นไม้พุ่ม"),
IF(K797+L797&gt;=1.3,K797+L797,"เป็นไม้พุ่ม")))</f>
        <v>ยังไม่บันทึกข้อมูล</v>
      </c>
      <c r="O797" s="149" t="str">
        <f t="shared" si="98"/>
        <v>ข้อมูลไม่ถูกต้อง</v>
      </c>
      <c r="P797" s="149" t="str">
        <f t="shared" si="99"/>
        <v>ข้อมูลไม่ถูกต้อง</v>
      </c>
      <c r="Q797" s="149" t="str">
        <f t="shared" si="100"/>
        <v>ข้อมูลไม่ถูกต้อง</v>
      </c>
      <c r="R797" s="149" t="str">
        <f t="shared" si="101"/>
        <v>ข้อมูลไม่ถูกต้อง</v>
      </c>
      <c r="S797" s="149" t="str">
        <f>IF(ISNUMBER(R797),
IF(H$2=ตัวเลือก!A$30,"ยังไม่บันทึกข้อมูล",R797*0.27),"ข้อมูลไม่ถูกต้อง")</f>
        <v>ข้อมูลไม่ถูกต้อง</v>
      </c>
      <c r="T797" s="149" t="str">
        <f t="shared" si="102"/>
        <v>ข้อมูลไม่ถูกต้อง</v>
      </c>
      <c r="U797" s="149" t="str">
        <f>IF(ISNUMBER(R797),
IF(H$2=ตัวเลือก!A$30,"ยังไม่บันทึกข้อมูล",R797*0.47),"ข้อมูลไม่ถูกต้อง")</f>
        <v>ข้อมูลไม่ถูกต้อง</v>
      </c>
      <c r="V797" s="149" t="str">
        <f>IF(ISNUMBER(S797),
IF(H$2=ตัวเลือก!A$30,"ยังไม่บันทึกข้อมูล",S797*0.47),"ข้อมูลไม่ถูกต้อง")</f>
        <v>ข้อมูลไม่ถูกต้อง</v>
      </c>
      <c r="W797" s="149" t="str">
        <f t="shared" si="103"/>
        <v>ข้อมูลไม่ถูกต้อง</v>
      </c>
      <c r="X797" s="148" t="str">
        <f t="shared" si="104"/>
        <v>ข้อมูลไม่ถูกต้อง</v>
      </c>
      <c r="Y797" s="38"/>
      <c r="Z797" s="38"/>
      <c r="AA797" s="38"/>
    </row>
    <row r="798" spans="1:27" ht="24" customHeight="1" x14ac:dyDescent="0.45">
      <c r="A798" s="289">
        <v>793</v>
      </c>
      <c r="B798" s="289"/>
      <c r="C798" s="289"/>
      <c r="D798" s="289"/>
      <c r="E798" s="289"/>
      <c r="F798" s="293"/>
      <c r="G798" s="293"/>
      <c r="H798" s="291"/>
      <c r="I798" s="289"/>
      <c r="J798" s="292" t="str">
        <f t="shared" si="105"/>
        <v>รอข้อมูลคอลัมน์ H</v>
      </c>
      <c r="K798" s="291"/>
      <c r="L798" s="291"/>
      <c r="M798" s="291"/>
      <c r="N798" s="196" t="str" cm="1">
        <f t="array" ref="N798">IF(AND(K798:M798=""),"ยังไม่บันทึกข้อมูล",
IF(M798&lt;&gt;"",
IF(M798&gt;=1.3,M798,"เป็นไม้พุ่ม"),
IF(K798+L798&gt;=1.3,K798+L798,"เป็นไม้พุ่ม")))</f>
        <v>ยังไม่บันทึกข้อมูล</v>
      </c>
      <c r="O798" s="149" t="str">
        <f t="shared" si="98"/>
        <v>ข้อมูลไม่ถูกต้อง</v>
      </c>
      <c r="P798" s="149" t="str">
        <f t="shared" si="99"/>
        <v>ข้อมูลไม่ถูกต้อง</v>
      </c>
      <c r="Q798" s="149" t="str">
        <f t="shared" si="100"/>
        <v>ข้อมูลไม่ถูกต้อง</v>
      </c>
      <c r="R798" s="149" t="str">
        <f t="shared" si="101"/>
        <v>ข้อมูลไม่ถูกต้อง</v>
      </c>
      <c r="S798" s="149" t="str">
        <f>IF(ISNUMBER(R798),
IF(H$2=ตัวเลือก!A$30,"ยังไม่บันทึกข้อมูล",R798*0.27),"ข้อมูลไม่ถูกต้อง")</f>
        <v>ข้อมูลไม่ถูกต้อง</v>
      </c>
      <c r="T798" s="149" t="str">
        <f t="shared" si="102"/>
        <v>ข้อมูลไม่ถูกต้อง</v>
      </c>
      <c r="U798" s="149" t="str">
        <f>IF(ISNUMBER(R798),
IF(H$2=ตัวเลือก!A$30,"ยังไม่บันทึกข้อมูล",R798*0.47),"ข้อมูลไม่ถูกต้อง")</f>
        <v>ข้อมูลไม่ถูกต้อง</v>
      </c>
      <c r="V798" s="149" t="str">
        <f>IF(ISNUMBER(S798),
IF(H$2=ตัวเลือก!A$30,"ยังไม่บันทึกข้อมูล",S798*0.47),"ข้อมูลไม่ถูกต้อง")</f>
        <v>ข้อมูลไม่ถูกต้อง</v>
      </c>
      <c r="W798" s="149" t="str">
        <f t="shared" si="103"/>
        <v>ข้อมูลไม่ถูกต้อง</v>
      </c>
      <c r="X798" s="148" t="str">
        <f t="shared" si="104"/>
        <v>ข้อมูลไม่ถูกต้อง</v>
      </c>
      <c r="Y798" s="38"/>
      <c r="Z798" s="38"/>
      <c r="AA798" s="38"/>
    </row>
    <row r="799" spans="1:27" ht="24" customHeight="1" x14ac:dyDescent="0.45">
      <c r="A799" s="289">
        <v>794</v>
      </c>
      <c r="B799" s="289"/>
      <c r="C799" s="289"/>
      <c r="D799" s="289"/>
      <c r="E799" s="289"/>
      <c r="F799" s="293"/>
      <c r="G799" s="293"/>
      <c r="H799" s="291"/>
      <c r="I799" s="289"/>
      <c r="J799" s="292" t="str">
        <f t="shared" si="105"/>
        <v>รอข้อมูลคอลัมน์ H</v>
      </c>
      <c r="K799" s="291"/>
      <c r="L799" s="291"/>
      <c r="M799" s="291"/>
      <c r="N799" s="196" t="str" cm="1">
        <f t="array" ref="N799">IF(AND(K799:M799=""),"ยังไม่บันทึกข้อมูล",
IF(M799&lt;&gt;"",
IF(M799&gt;=1.3,M799,"เป็นไม้พุ่ม"),
IF(K799+L799&gt;=1.3,K799+L799,"เป็นไม้พุ่ม")))</f>
        <v>ยังไม่บันทึกข้อมูล</v>
      </c>
      <c r="O799" s="149" t="str">
        <f t="shared" si="98"/>
        <v>ข้อมูลไม่ถูกต้อง</v>
      </c>
      <c r="P799" s="149" t="str">
        <f t="shared" si="99"/>
        <v>ข้อมูลไม่ถูกต้อง</v>
      </c>
      <c r="Q799" s="149" t="str">
        <f t="shared" si="100"/>
        <v>ข้อมูลไม่ถูกต้อง</v>
      </c>
      <c r="R799" s="149" t="str">
        <f t="shared" si="101"/>
        <v>ข้อมูลไม่ถูกต้อง</v>
      </c>
      <c r="S799" s="149" t="str">
        <f>IF(ISNUMBER(R799),
IF(H$2=ตัวเลือก!A$30,"ยังไม่บันทึกข้อมูล",R799*0.27),"ข้อมูลไม่ถูกต้อง")</f>
        <v>ข้อมูลไม่ถูกต้อง</v>
      </c>
      <c r="T799" s="149" t="str">
        <f t="shared" si="102"/>
        <v>ข้อมูลไม่ถูกต้อง</v>
      </c>
      <c r="U799" s="149" t="str">
        <f>IF(ISNUMBER(R799),
IF(H$2=ตัวเลือก!A$30,"ยังไม่บันทึกข้อมูล",R799*0.47),"ข้อมูลไม่ถูกต้อง")</f>
        <v>ข้อมูลไม่ถูกต้อง</v>
      </c>
      <c r="V799" s="149" t="str">
        <f>IF(ISNUMBER(S799),
IF(H$2=ตัวเลือก!A$30,"ยังไม่บันทึกข้อมูล",S799*0.47),"ข้อมูลไม่ถูกต้อง")</f>
        <v>ข้อมูลไม่ถูกต้อง</v>
      </c>
      <c r="W799" s="149" t="str">
        <f t="shared" si="103"/>
        <v>ข้อมูลไม่ถูกต้อง</v>
      </c>
      <c r="X799" s="148" t="str">
        <f t="shared" si="104"/>
        <v>ข้อมูลไม่ถูกต้อง</v>
      </c>
      <c r="Y799" s="38"/>
      <c r="Z799" s="38"/>
      <c r="AA799" s="38"/>
    </row>
    <row r="800" spans="1:27" ht="24" customHeight="1" x14ac:dyDescent="0.45">
      <c r="A800" s="289">
        <v>795</v>
      </c>
      <c r="B800" s="289"/>
      <c r="C800" s="289"/>
      <c r="D800" s="289"/>
      <c r="E800" s="289"/>
      <c r="F800" s="293"/>
      <c r="G800" s="293"/>
      <c r="H800" s="291"/>
      <c r="I800" s="289"/>
      <c r="J800" s="292" t="str">
        <f t="shared" si="105"/>
        <v>รอข้อมูลคอลัมน์ H</v>
      </c>
      <c r="K800" s="291"/>
      <c r="L800" s="291"/>
      <c r="M800" s="291"/>
      <c r="N800" s="196" t="str" cm="1">
        <f t="array" ref="N800">IF(AND(K800:M800=""),"ยังไม่บันทึกข้อมูล",
IF(M800&lt;&gt;"",
IF(M800&gt;=1.3,M800,"เป็นไม้พุ่ม"),
IF(K800+L800&gt;=1.3,K800+L800,"เป็นไม้พุ่ม")))</f>
        <v>ยังไม่บันทึกข้อมูล</v>
      </c>
      <c r="O800" s="149" t="str">
        <f t="shared" si="98"/>
        <v>ข้อมูลไม่ถูกต้อง</v>
      </c>
      <c r="P800" s="149" t="str">
        <f t="shared" si="99"/>
        <v>ข้อมูลไม่ถูกต้อง</v>
      </c>
      <c r="Q800" s="149" t="str">
        <f t="shared" si="100"/>
        <v>ข้อมูลไม่ถูกต้อง</v>
      </c>
      <c r="R800" s="149" t="str">
        <f t="shared" si="101"/>
        <v>ข้อมูลไม่ถูกต้อง</v>
      </c>
      <c r="S800" s="149" t="str">
        <f>IF(ISNUMBER(R800),
IF(H$2=ตัวเลือก!A$30,"ยังไม่บันทึกข้อมูล",R800*0.27),"ข้อมูลไม่ถูกต้อง")</f>
        <v>ข้อมูลไม่ถูกต้อง</v>
      </c>
      <c r="T800" s="149" t="str">
        <f t="shared" si="102"/>
        <v>ข้อมูลไม่ถูกต้อง</v>
      </c>
      <c r="U800" s="149" t="str">
        <f>IF(ISNUMBER(R800),
IF(H$2=ตัวเลือก!A$30,"ยังไม่บันทึกข้อมูล",R800*0.47),"ข้อมูลไม่ถูกต้อง")</f>
        <v>ข้อมูลไม่ถูกต้อง</v>
      </c>
      <c r="V800" s="149" t="str">
        <f>IF(ISNUMBER(S800),
IF(H$2=ตัวเลือก!A$30,"ยังไม่บันทึกข้อมูล",S800*0.47),"ข้อมูลไม่ถูกต้อง")</f>
        <v>ข้อมูลไม่ถูกต้อง</v>
      </c>
      <c r="W800" s="149" t="str">
        <f t="shared" si="103"/>
        <v>ข้อมูลไม่ถูกต้อง</v>
      </c>
      <c r="X800" s="148" t="str">
        <f t="shared" si="104"/>
        <v>ข้อมูลไม่ถูกต้อง</v>
      </c>
      <c r="Y800" s="38"/>
      <c r="Z800" s="38"/>
      <c r="AA800" s="38"/>
    </row>
    <row r="801" spans="1:27" ht="24" customHeight="1" x14ac:dyDescent="0.45">
      <c r="A801" s="289">
        <v>796</v>
      </c>
      <c r="B801" s="289"/>
      <c r="C801" s="289"/>
      <c r="D801" s="289"/>
      <c r="E801" s="289"/>
      <c r="F801" s="293"/>
      <c r="G801" s="293"/>
      <c r="H801" s="291"/>
      <c r="I801" s="289"/>
      <c r="J801" s="292" t="str">
        <f t="shared" si="105"/>
        <v>รอข้อมูลคอลัมน์ H</v>
      </c>
      <c r="K801" s="291"/>
      <c r="L801" s="291"/>
      <c r="M801" s="291"/>
      <c r="N801" s="196" t="str" cm="1">
        <f t="array" ref="N801">IF(AND(K801:M801=""),"ยังไม่บันทึกข้อมูล",
IF(M801&lt;&gt;"",
IF(M801&gt;=1.3,M801,"เป็นไม้พุ่ม"),
IF(K801+L801&gt;=1.3,K801+L801,"เป็นไม้พุ่ม")))</f>
        <v>ยังไม่บันทึกข้อมูล</v>
      </c>
      <c r="O801" s="149" t="str">
        <f t="shared" si="98"/>
        <v>ข้อมูลไม่ถูกต้อง</v>
      </c>
      <c r="P801" s="149" t="str">
        <f t="shared" si="99"/>
        <v>ข้อมูลไม่ถูกต้อง</v>
      </c>
      <c r="Q801" s="149" t="str">
        <f t="shared" si="100"/>
        <v>ข้อมูลไม่ถูกต้อง</v>
      </c>
      <c r="R801" s="149" t="str">
        <f t="shared" si="101"/>
        <v>ข้อมูลไม่ถูกต้อง</v>
      </c>
      <c r="S801" s="149" t="str">
        <f>IF(ISNUMBER(R801),
IF(H$2=ตัวเลือก!A$30,"ยังไม่บันทึกข้อมูล",R801*0.27),"ข้อมูลไม่ถูกต้อง")</f>
        <v>ข้อมูลไม่ถูกต้อง</v>
      </c>
      <c r="T801" s="149" t="str">
        <f t="shared" si="102"/>
        <v>ข้อมูลไม่ถูกต้อง</v>
      </c>
      <c r="U801" s="149" t="str">
        <f>IF(ISNUMBER(R801),
IF(H$2=ตัวเลือก!A$30,"ยังไม่บันทึกข้อมูล",R801*0.47),"ข้อมูลไม่ถูกต้อง")</f>
        <v>ข้อมูลไม่ถูกต้อง</v>
      </c>
      <c r="V801" s="149" t="str">
        <f>IF(ISNUMBER(S801),
IF(H$2=ตัวเลือก!A$30,"ยังไม่บันทึกข้อมูล",S801*0.47),"ข้อมูลไม่ถูกต้อง")</f>
        <v>ข้อมูลไม่ถูกต้อง</v>
      </c>
      <c r="W801" s="149" t="str">
        <f t="shared" si="103"/>
        <v>ข้อมูลไม่ถูกต้อง</v>
      </c>
      <c r="X801" s="148" t="str">
        <f t="shared" si="104"/>
        <v>ข้อมูลไม่ถูกต้อง</v>
      </c>
      <c r="Y801" s="38"/>
      <c r="Z801" s="38"/>
      <c r="AA801" s="38"/>
    </row>
    <row r="802" spans="1:27" ht="24" customHeight="1" x14ac:dyDescent="0.45">
      <c r="A802" s="289">
        <v>797</v>
      </c>
      <c r="B802" s="289"/>
      <c r="C802" s="289"/>
      <c r="D802" s="289"/>
      <c r="E802" s="289"/>
      <c r="F802" s="293"/>
      <c r="G802" s="293"/>
      <c r="H802" s="291"/>
      <c r="I802" s="289"/>
      <c r="J802" s="292" t="str">
        <f t="shared" si="105"/>
        <v>รอข้อมูลคอลัมน์ H</v>
      </c>
      <c r="K802" s="291"/>
      <c r="L802" s="291"/>
      <c r="M802" s="291"/>
      <c r="N802" s="196" t="str" cm="1">
        <f t="array" ref="N802">IF(AND(K802:M802=""),"ยังไม่บันทึกข้อมูล",
IF(M802&lt;&gt;"",
IF(M802&gt;=1.3,M802,"เป็นไม้พุ่ม"),
IF(K802+L802&gt;=1.3,K802+L802,"เป็นไม้พุ่ม")))</f>
        <v>ยังไม่บันทึกข้อมูล</v>
      </c>
      <c r="O802" s="149" t="str">
        <f t="shared" si="98"/>
        <v>ข้อมูลไม่ถูกต้อง</v>
      </c>
      <c r="P802" s="149" t="str">
        <f t="shared" si="99"/>
        <v>ข้อมูลไม่ถูกต้อง</v>
      </c>
      <c r="Q802" s="149" t="str">
        <f t="shared" si="100"/>
        <v>ข้อมูลไม่ถูกต้อง</v>
      </c>
      <c r="R802" s="149" t="str">
        <f t="shared" si="101"/>
        <v>ข้อมูลไม่ถูกต้อง</v>
      </c>
      <c r="S802" s="149" t="str">
        <f>IF(ISNUMBER(R802),
IF(H$2=ตัวเลือก!A$30,"ยังไม่บันทึกข้อมูล",R802*0.27),"ข้อมูลไม่ถูกต้อง")</f>
        <v>ข้อมูลไม่ถูกต้อง</v>
      </c>
      <c r="T802" s="149" t="str">
        <f t="shared" si="102"/>
        <v>ข้อมูลไม่ถูกต้อง</v>
      </c>
      <c r="U802" s="149" t="str">
        <f>IF(ISNUMBER(R802),
IF(H$2=ตัวเลือก!A$30,"ยังไม่บันทึกข้อมูล",R802*0.47),"ข้อมูลไม่ถูกต้อง")</f>
        <v>ข้อมูลไม่ถูกต้อง</v>
      </c>
      <c r="V802" s="149" t="str">
        <f>IF(ISNUMBER(S802),
IF(H$2=ตัวเลือก!A$30,"ยังไม่บันทึกข้อมูล",S802*0.47),"ข้อมูลไม่ถูกต้อง")</f>
        <v>ข้อมูลไม่ถูกต้อง</v>
      </c>
      <c r="W802" s="149" t="str">
        <f t="shared" si="103"/>
        <v>ข้อมูลไม่ถูกต้อง</v>
      </c>
      <c r="X802" s="148" t="str">
        <f t="shared" si="104"/>
        <v>ข้อมูลไม่ถูกต้อง</v>
      </c>
      <c r="Y802" s="38"/>
      <c r="Z802" s="38"/>
      <c r="AA802" s="38"/>
    </row>
    <row r="803" spans="1:27" ht="24" customHeight="1" x14ac:dyDescent="0.45">
      <c r="A803" s="289">
        <v>798</v>
      </c>
      <c r="B803" s="289"/>
      <c r="C803" s="289"/>
      <c r="D803" s="289"/>
      <c r="E803" s="289"/>
      <c r="F803" s="293"/>
      <c r="G803" s="293"/>
      <c r="H803" s="291"/>
      <c r="I803" s="289"/>
      <c r="J803" s="292" t="str">
        <f t="shared" si="105"/>
        <v>รอข้อมูลคอลัมน์ H</v>
      </c>
      <c r="K803" s="291"/>
      <c r="L803" s="291"/>
      <c r="M803" s="291"/>
      <c r="N803" s="196" t="str" cm="1">
        <f t="array" ref="N803">IF(AND(K803:M803=""),"ยังไม่บันทึกข้อมูล",
IF(M803&lt;&gt;"",
IF(M803&gt;=1.3,M803,"เป็นไม้พุ่ม"),
IF(K803+L803&gt;=1.3,K803+L803,"เป็นไม้พุ่ม")))</f>
        <v>ยังไม่บันทึกข้อมูล</v>
      </c>
      <c r="O803" s="149" t="str">
        <f t="shared" si="98"/>
        <v>ข้อมูลไม่ถูกต้อง</v>
      </c>
      <c r="P803" s="149" t="str">
        <f t="shared" si="99"/>
        <v>ข้อมูลไม่ถูกต้อง</v>
      </c>
      <c r="Q803" s="149" t="str">
        <f t="shared" si="100"/>
        <v>ข้อมูลไม่ถูกต้อง</v>
      </c>
      <c r="R803" s="149" t="str">
        <f t="shared" si="101"/>
        <v>ข้อมูลไม่ถูกต้อง</v>
      </c>
      <c r="S803" s="149" t="str">
        <f>IF(ISNUMBER(R803),
IF(H$2=ตัวเลือก!A$30,"ยังไม่บันทึกข้อมูล",R803*0.27),"ข้อมูลไม่ถูกต้อง")</f>
        <v>ข้อมูลไม่ถูกต้อง</v>
      </c>
      <c r="T803" s="149" t="str">
        <f t="shared" si="102"/>
        <v>ข้อมูลไม่ถูกต้อง</v>
      </c>
      <c r="U803" s="149" t="str">
        <f>IF(ISNUMBER(R803),
IF(H$2=ตัวเลือก!A$30,"ยังไม่บันทึกข้อมูล",R803*0.47),"ข้อมูลไม่ถูกต้อง")</f>
        <v>ข้อมูลไม่ถูกต้อง</v>
      </c>
      <c r="V803" s="149" t="str">
        <f>IF(ISNUMBER(S803),
IF(H$2=ตัวเลือก!A$30,"ยังไม่บันทึกข้อมูล",S803*0.47),"ข้อมูลไม่ถูกต้อง")</f>
        <v>ข้อมูลไม่ถูกต้อง</v>
      </c>
      <c r="W803" s="149" t="str">
        <f t="shared" si="103"/>
        <v>ข้อมูลไม่ถูกต้อง</v>
      </c>
      <c r="X803" s="148" t="str">
        <f t="shared" si="104"/>
        <v>ข้อมูลไม่ถูกต้อง</v>
      </c>
      <c r="Y803" s="38"/>
      <c r="Z803" s="38"/>
      <c r="AA803" s="38"/>
    </row>
    <row r="804" spans="1:27" ht="24" customHeight="1" x14ac:dyDescent="0.45">
      <c r="A804" s="289">
        <v>799</v>
      </c>
      <c r="B804" s="289"/>
      <c r="C804" s="289"/>
      <c r="D804" s="289"/>
      <c r="E804" s="289"/>
      <c r="F804" s="293"/>
      <c r="G804" s="293"/>
      <c r="H804" s="291"/>
      <c r="I804" s="289"/>
      <c r="J804" s="292" t="str">
        <f t="shared" si="105"/>
        <v>รอข้อมูลคอลัมน์ H</v>
      </c>
      <c r="K804" s="291"/>
      <c r="L804" s="291"/>
      <c r="M804" s="291"/>
      <c r="N804" s="196" t="str" cm="1">
        <f t="array" ref="N804">IF(AND(K804:M804=""),"ยังไม่บันทึกข้อมูล",
IF(M804&lt;&gt;"",
IF(M804&gt;=1.3,M804,"เป็นไม้พุ่ม"),
IF(K804+L804&gt;=1.3,K804+L804,"เป็นไม้พุ่ม")))</f>
        <v>ยังไม่บันทึกข้อมูล</v>
      </c>
      <c r="O804" s="149" t="str">
        <f t="shared" si="98"/>
        <v>ข้อมูลไม่ถูกต้อง</v>
      </c>
      <c r="P804" s="149" t="str">
        <f t="shared" si="99"/>
        <v>ข้อมูลไม่ถูกต้อง</v>
      </c>
      <c r="Q804" s="149" t="str">
        <f t="shared" si="100"/>
        <v>ข้อมูลไม่ถูกต้อง</v>
      </c>
      <c r="R804" s="149" t="str">
        <f t="shared" si="101"/>
        <v>ข้อมูลไม่ถูกต้อง</v>
      </c>
      <c r="S804" s="149" t="str">
        <f>IF(ISNUMBER(R804),
IF(H$2=ตัวเลือก!A$30,"ยังไม่บันทึกข้อมูล",R804*0.27),"ข้อมูลไม่ถูกต้อง")</f>
        <v>ข้อมูลไม่ถูกต้อง</v>
      </c>
      <c r="T804" s="149" t="str">
        <f t="shared" si="102"/>
        <v>ข้อมูลไม่ถูกต้อง</v>
      </c>
      <c r="U804" s="149" t="str">
        <f>IF(ISNUMBER(R804),
IF(H$2=ตัวเลือก!A$30,"ยังไม่บันทึกข้อมูล",R804*0.47),"ข้อมูลไม่ถูกต้อง")</f>
        <v>ข้อมูลไม่ถูกต้อง</v>
      </c>
      <c r="V804" s="149" t="str">
        <f>IF(ISNUMBER(S804),
IF(H$2=ตัวเลือก!A$30,"ยังไม่บันทึกข้อมูล",S804*0.47),"ข้อมูลไม่ถูกต้อง")</f>
        <v>ข้อมูลไม่ถูกต้อง</v>
      </c>
      <c r="W804" s="149" t="str">
        <f t="shared" si="103"/>
        <v>ข้อมูลไม่ถูกต้อง</v>
      </c>
      <c r="X804" s="148" t="str">
        <f t="shared" si="104"/>
        <v>ข้อมูลไม่ถูกต้อง</v>
      </c>
      <c r="Y804" s="38"/>
      <c r="Z804" s="38"/>
      <c r="AA804" s="38"/>
    </row>
    <row r="805" spans="1:27" ht="24" customHeight="1" x14ac:dyDescent="0.45">
      <c r="A805" s="289">
        <v>800</v>
      </c>
      <c r="B805" s="289"/>
      <c r="C805" s="289"/>
      <c r="D805" s="289"/>
      <c r="E805" s="289"/>
      <c r="F805" s="293"/>
      <c r="G805" s="293"/>
      <c r="H805" s="291"/>
      <c r="I805" s="289"/>
      <c r="J805" s="292" t="str">
        <f t="shared" si="105"/>
        <v>รอข้อมูลคอลัมน์ H</v>
      </c>
      <c r="K805" s="291"/>
      <c r="L805" s="291"/>
      <c r="M805" s="291"/>
      <c r="N805" s="196" t="str" cm="1">
        <f t="array" ref="N805">IF(AND(K805:M805=""),"ยังไม่บันทึกข้อมูล",
IF(M805&lt;&gt;"",
IF(M805&gt;=1.3,M805,"เป็นไม้พุ่ม"),
IF(K805+L805&gt;=1.3,K805+L805,"เป็นไม้พุ่ม")))</f>
        <v>ยังไม่บันทึกข้อมูล</v>
      </c>
      <c r="O805" s="149" t="str">
        <f t="shared" si="98"/>
        <v>ข้อมูลไม่ถูกต้อง</v>
      </c>
      <c r="P805" s="149" t="str">
        <f t="shared" si="99"/>
        <v>ข้อมูลไม่ถูกต้อง</v>
      </c>
      <c r="Q805" s="149" t="str">
        <f t="shared" si="100"/>
        <v>ข้อมูลไม่ถูกต้อง</v>
      </c>
      <c r="R805" s="149" t="str">
        <f t="shared" si="101"/>
        <v>ข้อมูลไม่ถูกต้อง</v>
      </c>
      <c r="S805" s="149" t="str">
        <f>IF(ISNUMBER(R805),
IF(H$2=ตัวเลือก!A$30,"ยังไม่บันทึกข้อมูล",R805*0.27),"ข้อมูลไม่ถูกต้อง")</f>
        <v>ข้อมูลไม่ถูกต้อง</v>
      </c>
      <c r="T805" s="149" t="str">
        <f t="shared" si="102"/>
        <v>ข้อมูลไม่ถูกต้อง</v>
      </c>
      <c r="U805" s="149" t="str">
        <f>IF(ISNUMBER(R805),
IF(H$2=ตัวเลือก!A$30,"ยังไม่บันทึกข้อมูล",R805*0.47),"ข้อมูลไม่ถูกต้อง")</f>
        <v>ข้อมูลไม่ถูกต้อง</v>
      </c>
      <c r="V805" s="149" t="str">
        <f>IF(ISNUMBER(S805),
IF(H$2=ตัวเลือก!A$30,"ยังไม่บันทึกข้อมูล",S805*0.47),"ข้อมูลไม่ถูกต้อง")</f>
        <v>ข้อมูลไม่ถูกต้อง</v>
      </c>
      <c r="W805" s="149" t="str">
        <f t="shared" si="103"/>
        <v>ข้อมูลไม่ถูกต้อง</v>
      </c>
      <c r="X805" s="148" t="str">
        <f t="shared" si="104"/>
        <v>ข้อมูลไม่ถูกต้อง</v>
      </c>
      <c r="Y805" s="38"/>
      <c r="Z805" s="38"/>
      <c r="AA805" s="38"/>
    </row>
    <row r="806" spans="1:27" ht="24" customHeight="1" x14ac:dyDescent="0.45">
      <c r="A806" s="289">
        <v>801</v>
      </c>
      <c r="B806" s="289"/>
      <c r="C806" s="289"/>
      <c r="D806" s="289"/>
      <c r="E806" s="289"/>
      <c r="F806" s="293"/>
      <c r="G806" s="293"/>
      <c r="H806" s="291"/>
      <c r="I806" s="289"/>
      <c r="J806" s="292" t="str">
        <f t="shared" si="105"/>
        <v>รอข้อมูลคอลัมน์ H</v>
      </c>
      <c r="K806" s="291"/>
      <c r="L806" s="291"/>
      <c r="M806" s="291"/>
      <c r="N806" s="196" t="str" cm="1">
        <f t="array" ref="N806">IF(AND(K806:M806=""),"ยังไม่บันทึกข้อมูล",
IF(M806&lt;&gt;"",
IF(M806&gt;=1.3,M806,"เป็นไม้พุ่ม"),
IF(K806+L806&gt;=1.3,K806+L806,"เป็นไม้พุ่ม")))</f>
        <v>ยังไม่บันทึกข้อมูล</v>
      </c>
      <c r="O806" s="149" t="str">
        <f t="shared" si="98"/>
        <v>ข้อมูลไม่ถูกต้อง</v>
      </c>
      <c r="P806" s="149" t="str">
        <f t="shared" si="99"/>
        <v>ข้อมูลไม่ถูกต้อง</v>
      </c>
      <c r="Q806" s="149" t="str">
        <f t="shared" si="100"/>
        <v>ข้อมูลไม่ถูกต้อง</v>
      </c>
      <c r="R806" s="149" t="str">
        <f t="shared" si="101"/>
        <v>ข้อมูลไม่ถูกต้อง</v>
      </c>
      <c r="S806" s="149" t="str">
        <f>IF(ISNUMBER(R806),
IF(H$2=ตัวเลือก!A$30,"ยังไม่บันทึกข้อมูล",R806*0.27),"ข้อมูลไม่ถูกต้อง")</f>
        <v>ข้อมูลไม่ถูกต้อง</v>
      </c>
      <c r="T806" s="149" t="str">
        <f t="shared" si="102"/>
        <v>ข้อมูลไม่ถูกต้อง</v>
      </c>
      <c r="U806" s="149" t="str">
        <f>IF(ISNUMBER(R806),
IF(H$2=ตัวเลือก!A$30,"ยังไม่บันทึกข้อมูล",R806*0.47),"ข้อมูลไม่ถูกต้อง")</f>
        <v>ข้อมูลไม่ถูกต้อง</v>
      </c>
      <c r="V806" s="149" t="str">
        <f>IF(ISNUMBER(S806),
IF(H$2=ตัวเลือก!A$30,"ยังไม่บันทึกข้อมูล",S806*0.47),"ข้อมูลไม่ถูกต้อง")</f>
        <v>ข้อมูลไม่ถูกต้อง</v>
      </c>
      <c r="W806" s="149" t="str">
        <f t="shared" si="103"/>
        <v>ข้อมูลไม่ถูกต้อง</v>
      </c>
      <c r="X806" s="148" t="str">
        <f t="shared" si="104"/>
        <v>ข้อมูลไม่ถูกต้อง</v>
      </c>
      <c r="Y806" s="38"/>
      <c r="Z806" s="38"/>
      <c r="AA806" s="38"/>
    </row>
    <row r="807" spans="1:27" ht="24" customHeight="1" x14ac:dyDescent="0.45">
      <c r="A807" s="289">
        <v>802</v>
      </c>
      <c r="B807" s="289"/>
      <c r="C807" s="289"/>
      <c r="D807" s="289"/>
      <c r="E807" s="289"/>
      <c r="F807" s="293"/>
      <c r="G807" s="293"/>
      <c r="H807" s="291"/>
      <c r="I807" s="289"/>
      <c r="J807" s="292" t="str">
        <f t="shared" si="105"/>
        <v>รอข้อมูลคอลัมน์ H</v>
      </c>
      <c r="K807" s="291"/>
      <c r="L807" s="291"/>
      <c r="M807" s="291"/>
      <c r="N807" s="196" t="str" cm="1">
        <f t="array" ref="N807">IF(AND(K807:M807=""),"ยังไม่บันทึกข้อมูล",
IF(M807&lt;&gt;"",
IF(M807&gt;=1.3,M807,"เป็นไม้พุ่ม"),
IF(K807+L807&gt;=1.3,K807+L807,"เป็นไม้พุ่ม")))</f>
        <v>ยังไม่บันทึกข้อมูล</v>
      </c>
      <c r="O807" s="149" t="str">
        <f t="shared" si="98"/>
        <v>ข้อมูลไม่ถูกต้อง</v>
      </c>
      <c r="P807" s="149" t="str">
        <f t="shared" si="99"/>
        <v>ข้อมูลไม่ถูกต้อง</v>
      </c>
      <c r="Q807" s="149" t="str">
        <f t="shared" si="100"/>
        <v>ข้อมูลไม่ถูกต้อง</v>
      </c>
      <c r="R807" s="149" t="str">
        <f t="shared" si="101"/>
        <v>ข้อมูลไม่ถูกต้อง</v>
      </c>
      <c r="S807" s="149" t="str">
        <f>IF(ISNUMBER(R807),
IF(H$2=ตัวเลือก!A$30,"ยังไม่บันทึกข้อมูล",R807*0.27),"ข้อมูลไม่ถูกต้อง")</f>
        <v>ข้อมูลไม่ถูกต้อง</v>
      </c>
      <c r="T807" s="149" t="str">
        <f t="shared" si="102"/>
        <v>ข้อมูลไม่ถูกต้อง</v>
      </c>
      <c r="U807" s="149" t="str">
        <f>IF(ISNUMBER(R807),
IF(H$2=ตัวเลือก!A$30,"ยังไม่บันทึกข้อมูล",R807*0.47),"ข้อมูลไม่ถูกต้อง")</f>
        <v>ข้อมูลไม่ถูกต้อง</v>
      </c>
      <c r="V807" s="149" t="str">
        <f>IF(ISNUMBER(S807),
IF(H$2=ตัวเลือก!A$30,"ยังไม่บันทึกข้อมูล",S807*0.47),"ข้อมูลไม่ถูกต้อง")</f>
        <v>ข้อมูลไม่ถูกต้อง</v>
      </c>
      <c r="W807" s="149" t="str">
        <f t="shared" si="103"/>
        <v>ข้อมูลไม่ถูกต้อง</v>
      </c>
      <c r="X807" s="148" t="str">
        <f t="shared" si="104"/>
        <v>ข้อมูลไม่ถูกต้อง</v>
      </c>
      <c r="Y807" s="38"/>
      <c r="Z807" s="38"/>
      <c r="AA807" s="38"/>
    </row>
    <row r="808" spans="1:27" ht="24" customHeight="1" x14ac:dyDescent="0.45">
      <c r="A808" s="289">
        <v>803</v>
      </c>
      <c r="B808" s="289"/>
      <c r="C808" s="289"/>
      <c r="D808" s="289"/>
      <c r="E808" s="289"/>
      <c r="F808" s="293"/>
      <c r="G808" s="293"/>
      <c r="H808" s="291"/>
      <c r="I808" s="289"/>
      <c r="J808" s="292" t="str">
        <f t="shared" si="105"/>
        <v>รอข้อมูลคอลัมน์ H</v>
      </c>
      <c r="K808" s="291"/>
      <c r="L808" s="291"/>
      <c r="M808" s="291"/>
      <c r="N808" s="196" t="str" cm="1">
        <f t="array" ref="N808">IF(AND(K808:M808=""),"ยังไม่บันทึกข้อมูล",
IF(M808&lt;&gt;"",
IF(M808&gt;=1.3,M808,"เป็นไม้พุ่ม"),
IF(K808+L808&gt;=1.3,K808+L808,"เป็นไม้พุ่ม")))</f>
        <v>ยังไม่บันทึกข้อมูล</v>
      </c>
      <c r="O808" s="149" t="str">
        <f t="shared" si="98"/>
        <v>ข้อมูลไม่ถูกต้อง</v>
      </c>
      <c r="P808" s="149" t="str">
        <f t="shared" si="99"/>
        <v>ข้อมูลไม่ถูกต้อง</v>
      </c>
      <c r="Q808" s="149" t="str">
        <f t="shared" si="100"/>
        <v>ข้อมูลไม่ถูกต้อง</v>
      </c>
      <c r="R808" s="149" t="str">
        <f t="shared" si="101"/>
        <v>ข้อมูลไม่ถูกต้อง</v>
      </c>
      <c r="S808" s="149" t="str">
        <f>IF(ISNUMBER(R808),
IF(H$2=ตัวเลือก!A$30,"ยังไม่บันทึกข้อมูล",R808*0.27),"ข้อมูลไม่ถูกต้อง")</f>
        <v>ข้อมูลไม่ถูกต้อง</v>
      </c>
      <c r="T808" s="149" t="str">
        <f t="shared" si="102"/>
        <v>ข้อมูลไม่ถูกต้อง</v>
      </c>
      <c r="U808" s="149" t="str">
        <f>IF(ISNUMBER(R808),
IF(H$2=ตัวเลือก!A$30,"ยังไม่บันทึกข้อมูล",R808*0.47),"ข้อมูลไม่ถูกต้อง")</f>
        <v>ข้อมูลไม่ถูกต้อง</v>
      </c>
      <c r="V808" s="149" t="str">
        <f>IF(ISNUMBER(S808),
IF(H$2=ตัวเลือก!A$30,"ยังไม่บันทึกข้อมูล",S808*0.47),"ข้อมูลไม่ถูกต้อง")</f>
        <v>ข้อมูลไม่ถูกต้อง</v>
      </c>
      <c r="W808" s="149" t="str">
        <f t="shared" si="103"/>
        <v>ข้อมูลไม่ถูกต้อง</v>
      </c>
      <c r="X808" s="148" t="str">
        <f t="shared" si="104"/>
        <v>ข้อมูลไม่ถูกต้อง</v>
      </c>
      <c r="Y808" s="38"/>
      <c r="Z808" s="38"/>
      <c r="AA808" s="38"/>
    </row>
    <row r="809" spans="1:27" ht="24" customHeight="1" x14ac:dyDescent="0.45">
      <c r="A809" s="289">
        <v>804</v>
      </c>
      <c r="B809" s="289"/>
      <c r="C809" s="289"/>
      <c r="D809" s="289"/>
      <c r="E809" s="289"/>
      <c r="F809" s="293"/>
      <c r="G809" s="293"/>
      <c r="H809" s="291"/>
      <c r="I809" s="289"/>
      <c r="J809" s="292" t="str">
        <f t="shared" si="105"/>
        <v>รอข้อมูลคอลัมน์ H</v>
      </c>
      <c r="K809" s="291"/>
      <c r="L809" s="291"/>
      <c r="M809" s="291"/>
      <c r="N809" s="196" t="str" cm="1">
        <f t="array" ref="N809">IF(AND(K809:M809=""),"ยังไม่บันทึกข้อมูล",
IF(M809&lt;&gt;"",
IF(M809&gt;=1.3,M809,"เป็นไม้พุ่ม"),
IF(K809+L809&gt;=1.3,K809+L809,"เป็นไม้พุ่ม")))</f>
        <v>ยังไม่บันทึกข้อมูล</v>
      </c>
      <c r="O809" s="149" t="str">
        <f t="shared" si="98"/>
        <v>ข้อมูลไม่ถูกต้อง</v>
      </c>
      <c r="P809" s="149" t="str">
        <f t="shared" si="99"/>
        <v>ข้อมูลไม่ถูกต้อง</v>
      </c>
      <c r="Q809" s="149" t="str">
        <f t="shared" si="100"/>
        <v>ข้อมูลไม่ถูกต้อง</v>
      </c>
      <c r="R809" s="149" t="str">
        <f t="shared" si="101"/>
        <v>ข้อมูลไม่ถูกต้อง</v>
      </c>
      <c r="S809" s="149" t="str">
        <f>IF(ISNUMBER(R809),
IF(H$2=ตัวเลือก!A$30,"ยังไม่บันทึกข้อมูล",R809*0.27),"ข้อมูลไม่ถูกต้อง")</f>
        <v>ข้อมูลไม่ถูกต้อง</v>
      </c>
      <c r="T809" s="149" t="str">
        <f t="shared" si="102"/>
        <v>ข้อมูลไม่ถูกต้อง</v>
      </c>
      <c r="U809" s="149" t="str">
        <f>IF(ISNUMBER(R809),
IF(H$2=ตัวเลือก!A$30,"ยังไม่บันทึกข้อมูล",R809*0.47),"ข้อมูลไม่ถูกต้อง")</f>
        <v>ข้อมูลไม่ถูกต้อง</v>
      </c>
      <c r="V809" s="149" t="str">
        <f>IF(ISNUMBER(S809),
IF(H$2=ตัวเลือก!A$30,"ยังไม่บันทึกข้อมูล",S809*0.47),"ข้อมูลไม่ถูกต้อง")</f>
        <v>ข้อมูลไม่ถูกต้อง</v>
      </c>
      <c r="W809" s="149" t="str">
        <f t="shared" si="103"/>
        <v>ข้อมูลไม่ถูกต้อง</v>
      </c>
      <c r="X809" s="148" t="str">
        <f t="shared" si="104"/>
        <v>ข้อมูลไม่ถูกต้อง</v>
      </c>
      <c r="Y809" s="38"/>
      <c r="Z809" s="38"/>
      <c r="AA809" s="38"/>
    </row>
    <row r="810" spans="1:27" ht="24" customHeight="1" x14ac:dyDescent="0.45">
      <c r="A810" s="289">
        <v>805</v>
      </c>
      <c r="B810" s="289"/>
      <c r="C810" s="289"/>
      <c r="D810" s="289"/>
      <c r="E810" s="289"/>
      <c r="F810" s="293"/>
      <c r="G810" s="293"/>
      <c r="H810" s="291"/>
      <c r="I810" s="289"/>
      <c r="J810" s="292" t="str">
        <f t="shared" si="105"/>
        <v>รอข้อมูลคอลัมน์ H</v>
      </c>
      <c r="K810" s="291"/>
      <c r="L810" s="291"/>
      <c r="M810" s="291"/>
      <c r="N810" s="196" t="str" cm="1">
        <f t="array" ref="N810">IF(AND(K810:M810=""),"ยังไม่บันทึกข้อมูล",
IF(M810&lt;&gt;"",
IF(M810&gt;=1.3,M810,"เป็นไม้พุ่ม"),
IF(K810+L810&gt;=1.3,K810+L810,"เป็นไม้พุ่ม")))</f>
        <v>ยังไม่บันทึกข้อมูล</v>
      </c>
      <c r="O810" s="149" t="str">
        <f t="shared" si="98"/>
        <v>ข้อมูลไม่ถูกต้อง</v>
      </c>
      <c r="P810" s="149" t="str">
        <f t="shared" si="99"/>
        <v>ข้อมูลไม่ถูกต้อง</v>
      </c>
      <c r="Q810" s="149" t="str">
        <f t="shared" si="100"/>
        <v>ข้อมูลไม่ถูกต้อง</v>
      </c>
      <c r="R810" s="149" t="str">
        <f t="shared" si="101"/>
        <v>ข้อมูลไม่ถูกต้อง</v>
      </c>
      <c r="S810" s="149" t="str">
        <f>IF(ISNUMBER(R810),
IF(H$2=ตัวเลือก!A$30,"ยังไม่บันทึกข้อมูล",R810*0.27),"ข้อมูลไม่ถูกต้อง")</f>
        <v>ข้อมูลไม่ถูกต้อง</v>
      </c>
      <c r="T810" s="149" t="str">
        <f t="shared" si="102"/>
        <v>ข้อมูลไม่ถูกต้อง</v>
      </c>
      <c r="U810" s="149" t="str">
        <f>IF(ISNUMBER(R810),
IF(H$2=ตัวเลือก!A$30,"ยังไม่บันทึกข้อมูล",R810*0.47),"ข้อมูลไม่ถูกต้อง")</f>
        <v>ข้อมูลไม่ถูกต้อง</v>
      </c>
      <c r="V810" s="149" t="str">
        <f>IF(ISNUMBER(S810),
IF(H$2=ตัวเลือก!A$30,"ยังไม่บันทึกข้อมูล",S810*0.47),"ข้อมูลไม่ถูกต้อง")</f>
        <v>ข้อมูลไม่ถูกต้อง</v>
      </c>
      <c r="W810" s="149" t="str">
        <f t="shared" si="103"/>
        <v>ข้อมูลไม่ถูกต้อง</v>
      </c>
      <c r="X810" s="148" t="str">
        <f t="shared" si="104"/>
        <v>ข้อมูลไม่ถูกต้อง</v>
      </c>
      <c r="Y810" s="38"/>
      <c r="Z810" s="38"/>
      <c r="AA810" s="38"/>
    </row>
    <row r="811" spans="1:27" ht="24" customHeight="1" x14ac:dyDescent="0.45">
      <c r="A811" s="289">
        <v>806</v>
      </c>
      <c r="B811" s="289"/>
      <c r="C811" s="289"/>
      <c r="D811" s="289"/>
      <c r="E811" s="289"/>
      <c r="F811" s="293"/>
      <c r="G811" s="293"/>
      <c r="H811" s="291"/>
      <c r="I811" s="289"/>
      <c r="J811" s="292" t="str">
        <f t="shared" si="105"/>
        <v>รอข้อมูลคอลัมน์ H</v>
      </c>
      <c r="K811" s="291"/>
      <c r="L811" s="291"/>
      <c r="M811" s="291"/>
      <c r="N811" s="196" t="str" cm="1">
        <f t="array" ref="N811">IF(AND(K811:M811=""),"ยังไม่บันทึกข้อมูล",
IF(M811&lt;&gt;"",
IF(M811&gt;=1.3,M811,"เป็นไม้พุ่ม"),
IF(K811+L811&gt;=1.3,K811+L811,"เป็นไม้พุ่ม")))</f>
        <v>ยังไม่บันทึกข้อมูล</v>
      </c>
      <c r="O811" s="149" t="str">
        <f t="shared" si="98"/>
        <v>ข้อมูลไม่ถูกต้อง</v>
      </c>
      <c r="P811" s="149" t="str">
        <f t="shared" si="99"/>
        <v>ข้อมูลไม่ถูกต้อง</v>
      </c>
      <c r="Q811" s="149" t="str">
        <f t="shared" si="100"/>
        <v>ข้อมูลไม่ถูกต้อง</v>
      </c>
      <c r="R811" s="149" t="str">
        <f t="shared" si="101"/>
        <v>ข้อมูลไม่ถูกต้อง</v>
      </c>
      <c r="S811" s="149" t="str">
        <f>IF(ISNUMBER(R811),
IF(H$2=ตัวเลือก!A$30,"ยังไม่บันทึกข้อมูล",R811*0.27),"ข้อมูลไม่ถูกต้อง")</f>
        <v>ข้อมูลไม่ถูกต้อง</v>
      </c>
      <c r="T811" s="149" t="str">
        <f t="shared" si="102"/>
        <v>ข้อมูลไม่ถูกต้อง</v>
      </c>
      <c r="U811" s="149" t="str">
        <f>IF(ISNUMBER(R811),
IF(H$2=ตัวเลือก!A$30,"ยังไม่บันทึกข้อมูล",R811*0.47),"ข้อมูลไม่ถูกต้อง")</f>
        <v>ข้อมูลไม่ถูกต้อง</v>
      </c>
      <c r="V811" s="149" t="str">
        <f>IF(ISNUMBER(S811),
IF(H$2=ตัวเลือก!A$30,"ยังไม่บันทึกข้อมูล",S811*0.47),"ข้อมูลไม่ถูกต้อง")</f>
        <v>ข้อมูลไม่ถูกต้อง</v>
      </c>
      <c r="W811" s="149" t="str">
        <f t="shared" si="103"/>
        <v>ข้อมูลไม่ถูกต้อง</v>
      </c>
      <c r="X811" s="148" t="str">
        <f t="shared" si="104"/>
        <v>ข้อมูลไม่ถูกต้อง</v>
      </c>
      <c r="Y811" s="38"/>
      <c r="Z811" s="38"/>
      <c r="AA811" s="38"/>
    </row>
    <row r="812" spans="1:27" ht="24" customHeight="1" x14ac:dyDescent="0.45">
      <c r="A812" s="289">
        <v>807</v>
      </c>
      <c r="B812" s="289"/>
      <c r="C812" s="289"/>
      <c r="D812" s="289"/>
      <c r="E812" s="289"/>
      <c r="F812" s="293"/>
      <c r="G812" s="293"/>
      <c r="H812" s="291"/>
      <c r="I812" s="289"/>
      <c r="J812" s="292" t="str">
        <f t="shared" si="105"/>
        <v>รอข้อมูลคอลัมน์ H</v>
      </c>
      <c r="K812" s="291"/>
      <c r="L812" s="291"/>
      <c r="M812" s="291"/>
      <c r="N812" s="196" t="str" cm="1">
        <f t="array" ref="N812">IF(AND(K812:M812=""),"ยังไม่บันทึกข้อมูล",
IF(M812&lt;&gt;"",
IF(M812&gt;=1.3,M812,"เป็นไม้พุ่ม"),
IF(K812+L812&gt;=1.3,K812+L812,"เป็นไม้พุ่ม")))</f>
        <v>ยังไม่บันทึกข้อมูล</v>
      </c>
      <c r="O812" s="149" t="str">
        <f t="shared" si="98"/>
        <v>ข้อมูลไม่ถูกต้อง</v>
      </c>
      <c r="P812" s="149" t="str">
        <f t="shared" si="99"/>
        <v>ข้อมูลไม่ถูกต้อง</v>
      </c>
      <c r="Q812" s="149" t="str">
        <f t="shared" si="100"/>
        <v>ข้อมูลไม่ถูกต้อง</v>
      </c>
      <c r="R812" s="149" t="str">
        <f t="shared" si="101"/>
        <v>ข้อมูลไม่ถูกต้อง</v>
      </c>
      <c r="S812" s="149" t="str">
        <f>IF(ISNUMBER(R812),
IF(H$2=ตัวเลือก!A$30,"ยังไม่บันทึกข้อมูล",R812*0.27),"ข้อมูลไม่ถูกต้อง")</f>
        <v>ข้อมูลไม่ถูกต้อง</v>
      </c>
      <c r="T812" s="149" t="str">
        <f t="shared" si="102"/>
        <v>ข้อมูลไม่ถูกต้อง</v>
      </c>
      <c r="U812" s="149" t="str">
        <f>IF(ISNUMBER(R812),
IF(H$2=ตัวเลือก!A$30,"ยังไม่บันทึกข้อมูล",R812*0.47),"ข้อมูลไม่ถูกต้อง")</f>
        <v>ข้อมูลไม่ถูกต้อง</v>
      </c>
      <c r="V812" s="149" t="str">
        <f>IF(ISNUMBER(S812),
IF(H$2=ตัวเลือก!A$30,"ยังไม่บันทึกข้อมูล",S812*0.47),"ข้อมูลไม่ถูกต้อง")</f>
        <v>ข้อมูลไม่ถูกต้อง</v>
      </c>
      <c r="W812" s="149" t="str">
        <f t="shared" si="103"/>
        <v>ข้อมูลไม่ถูกต้อง</v>
      </c>
      <c r="X812" s="148" t="str">
        <f t="shared" si="104"/>
        <v>ข้อมูลไม่ถูกต้อง</v>
      </c>
      <c r="Y812" s="38"/>
      <c r="Z812" s="38"/>
      <c r="AA812" s="38"/>
    </row>
    <row r="813" spans="1:27" ht="24" customHeight="1" x14ac:dyDescent="0.45">
      <c r="A813" s="289">
        <v>808</v>
      </c>
      <c r="B813" s="289"/>
      <c r="C813" s="289"/>
      <c r="D813" s="289"/>
      <c r="E813" s="289"/>
      <c r="F813" s="293"/>
      <c r="G813" s="293"/>
      <c r="H813" s="291"/>
      <c r="I813" s="289"/>
      <c r="J813" s="292" t="str">
        <f t="shared" si="105"/>
        <v>รอข้อมูลคอลัมน์ H</v>
      </c>
      <c r="K813" s="291"/>
      <c r="L813" s="291"/>
      <c r="M813" s="291"/>
      <c r="N813" s="196" t="str" cm="1">
        <f t="array" ref="N813">IF(AND(K813:M813=""),"ยังไม่บันทึกข้อมูล",
IF(M813&lt;&gt;"",
IF(M813&gt;=1.3,M813,"เป็นไม้พุ่ม"),
IF(K813+L813&gt;=1.3,K813+L813,"เป็นไม้พุ่ม")))</f>
        <v>ยังไม่บันทึกข้อมูล</v>
      </c>
      <c r="O813" s="149" t="str">
        <f t="shared" si="98"/>
        <v>ข้อมูลไม่ถูกต้อง</v>
      </c>
      <c r="P813" s="149" t="str">
        <f t="shared" si="99"/>
        <v>ข้อมูลไม่ถูกต้อง</v>
      </c>
      <c r="Q813" s="149" t="str">
        <f t="shared" si="100"/>
        <v>ข้อมูลไม่ถูกต้อง</v>
      </c>
      <c r="R813" s="149" t="str">
        <f t="shared" si="101"/>
        <v>ข้อมูลไม่ถูกต้อง</v>
      </c>
      <c r="S813" s="149" t="str">
        <f>IF(ISNUMBER(R813),
IF(H$2=ตัวเลือก!A$30,"ยังไม่บันทึกข้อมูล",R813*0.27),"ข้อมูลไม่ถูกต้อง")</f>
        <v>ข้อมูลไม่ถูกต้อง</v>
      </c>
      <c r="T813" s="149" t="str">
        <f t="shared" si="102"/>
        <v>ข้อมูลไม่ถูกต้อง</v>
      </c>
      <c r="U813" s="149" t="str">
        <f>IF(ISNUMBER(R813),
IF(H$2=ตัวเลือก!A$30,"ยังไม่บันทึกข้อมูล",R813*0.47),"ข้อมูลไม่ถูกต้อง")</f>
        <v>ข้อมูลไม่ถูกต้อง</v>
      </c>
      <c r="V813" s="149" t="str">
        <f>IF(ISNUMBER(S813),
IF(H$2=ตัวเลือก!A$30,"ยังไม่บันทึกข้อมูล",S813*0.47),"ข้อมูลไม่ถูกต้อง")</f>
        <v>ข้อมูลไม่ถูกต้อง</v>
      </c>
      <c r="W813" s="149" t="str">
        <f t="shared" si="103"/>
        <v>ข้อมูลไม่ถูกต้อง</v>
      </c>
      <c r="X813" s="148" t="str">
        <f t="shared" si="104"/>
        <v>ข้อมูลไม่ถูกต้อง</v>
      </c>
      <c r="Y813" s="38"/>
      <c r="Z813" s="38"/>
      <c r="AA813" s="38"/>
    </row>
    <row r="814" spans="1:27" ht="24" customHeight="1" x14ac:dyDescent="0.45">
      <c r="A814" s="289">
        <v>809</v>
      </c>
      <c r="B814" s="289"/>
      <c r="C814" s="289"/>
      <c r="D814" s="289"/>
      <c r="E814" s="289"/>
      <c r="F814" s="293"/>
      <c r="G814" s="293"/>
      <c r="H814" s="291"/>
      <c r="I814" s="289"/>
      <c r="J814" s="292" t="str">
        <f t="shared" si="105"/>
        <v>รอข้อมูลคอลัมน์ H</v>
      </c>
      <c r="K814" s="291"/>
      <c r="L814" s="291"/>
      <c r="M814" s="291"/>
      <c r="N814" s="196" t="str" cm="1">
        <f t="array" ref="N814">IF(AND(K814:M814=""),"ยังไม่บันทึกข้อมูล",
IF(M814&lt;&gt;"",
IF(M814&gt;=1.3,M814,"เป็นไม้พุ่ม"),
IF(K814+L814&gt;=1.3,K814+L814,"เป็นไม้พุ่ม")))</f>
        <v>ยังไม่บันทึกข้อมูล</v>
      </c>
      <c r="O814" s="149" t="str">
        <f t="shared" si="98"/>
        <v>ข้อมูลไม่ถูกต้อง</v>
      </c>
      <c r="P814" s="149" t="str">
        <f t="shared" si="99"/>
        <v>ข้อมูลไม่ถูกต้อง</v>
      </c>
      <c r="Q814" s="149" t="str">
        <f t="shared" si="100"/>
        <v>ข้อมูลไม่ถูกต้อง</v>
      </c>
      <c r="R814" s="149" t="str">
        <f t="shared" si="101"/>
        <v>ข้อมูลไม่ถูกต้อง</v>
      </c>
      <c r="S814" s="149" t="str">
        <f>IF(ISNUMBER(R814),
IF(H$2=ตัวเลือก!A$30,"ยังไม่บันทึกข้อมูล",R814*0.27),"ข้อมูลไม่ถูกต้อง")</f>
        <v>ข้อมูลไม่ถูกต้อง</v>
      </c>
      <c r="T814" s="149" t="str">
        <f t="shared" si="102"/>
        <v>ข้อมูลไม่ถูกต้อง</v>
      </c>
      <c r="U814" s="149" t="str">
        <f>IF(ISNUMBER(R814),
IF(H$2=ตัวเลือก!A$30,"ยังไม่บันทึกข้อมูล",R814*0.47),"ข้อมูลไม่ถูกต้อง")</f>
        <v>ข้อมูลไม่ถูกต้อง</v>
      </c>
      <c r="V814" s="149" t="str">
        <f>IF(ISNUMBER(S814),
IF(H$2=ตัวเลือก!A$30,"ยังไม่บันทึกข้อมูล",S814*0.47),"ข้อมูลไม่ถูกต้อง")</f>
        <v>ข้อมูลไม่ถูกต้อง</v>
      </c>
      <c r="W814" s="149" t="str">
        <f t="shared" si="103"/>
        <v>ข้อมูลไม่ถูกต้อง</v>
      </c>
      <c r="X814" s="148" t="str">
        <f t="shared" si="104"/>
        <v>ข้อมูลไม่ถูกต้อง</v>
      </c>
      <c r="Y814" s="38"/>
      <c r="Z814" s="38"/>
      <c r="AA814" s="38"/>
    </row>
    <row r="815" spans="1:27" ht="24" customHeight="1" x14ac:dyDescent="0.45">
      <c r="A815" s="289">
        <v>810</v>
      </c>
      <c r="B815" s="289"/>
      <c r="C815" s="289"/>
      <c r="D815" s="289"/>
      <c r="E815" s="289"/>
      <c r="F815" s="293"/>
      <c r="G815" s="293"/>
      <c r="H815" s="291"/>
      <c r="I815" s="289"/>
      <c r="J815" s="292" t="str">
        <f t="shared" si="105"/>
        <v>รอข้อมูลคอลัมน์ H</v>
      </c>
      <c r="K815" s="291"/>
      <c r="L815" s="291"/>
      <c r="M815" s="291"/>
      <c r="N815" s="196" t="str" cm="1">
        <f t="array" ref="N815">IF(AND(K815:M815=""),"ยังไม่บันทึกข้อมูล",
IF(M815&lt;&gt;"",
IF(M815&gt;=1.3,M815,"เป็นไม้พุ่ม"),
IF(K815+L815&gt;=1.3,K815+L815,"เป็นไม้พุ่ม")))</f>
        <v>ยังไม่บันทึกข้อมูล</v>
      </c>
      <c r="O815" s="149" t="str">
        <f t="shared" si="98"/>
        <v>ข้อมูลไม่ถูกต้อง</v>
      </c>
      <c r="P815" s="149" t="str">
        <f t="shared" si="99"/>
        <v>ข้อมูลไม่ถูกต้อง</v>
      </c>
      <c r="Q815" s="149" t="str">
        <f t="shared" si="100"/>
        <v>ข้อมูลไม่ถูกต้อง</v>
      </c>
      <c r="R815" s="149" t="str">
        <f t="shared" si="101"/>
        <v>ข้อมูลไม่ถูกต้อง</v>
      </c>
      <c r="S815" s="149" t="str">
        <f>IF(ISNUMBER(R815),
IF(H$2=ตัวเลือก!A$30,"ยังไม่บันทึกข้อมูล",R815*0.27),"ข้อมูลไม่ถูกต้อง")</f>
        <v>ข้อมูลไม่ถูกต้อง</v>
      </c>
      <c r="T815" s="149" t="str">
        <f t="shared" si="102"/>
        <v>ข้อมูลไม่ถูกต้อง</v>
      </c>
      <c r="U815" s="149" t="str">
        <f>IF(ISNUMBER(R815),
IF(H$2=ตัวเลือก!A$30,"ยังไม่บันทึกข้อมูล",R815*0.47),"ข้อมูลไม่ถูกต้อง")</f>
        <v>ข้อมูลไม่ถูกต้อง</v>
      </c>
      <c r="V815" s="149" t="str">
        <f>IF(ISNUMBER(S815),
IF(H$2=ตัวเลือก!A$30,"ยังไม่บันทึกข้อมูล",S815*0.47),"ข้อมูลไม่ถูกต้อง")</f>
        <v>ข้อมูลไม่ถูกต้อง</v>
      </c>
      <c r="W815" s="149" t="str">
        <f t="shared" si="103"/>
        <v>ข้อมูลไม่ถูกต้อง</v>
      </c>
      <c r="X815" s="148" t="str">
        <f t="shared" si="104"/>
        <v>ข้อมูลไม่ถูกต้อง</v>
      </c>
      <c r="Y815" s="38"/>
      <c r="Z815" s="38"/>
      <c r="AA815" s="38"/>
    </row>
    <row r="816" spans="1:27" ht="24" customHeight="1" x14ac:dyDescent="0.45">
      <c r="A816" s="289">
        <v>811</v>
      </c>
      <c r="B816" s="289"/>
      <c r="C816" s="289"/>
      <c r="D816" s="289"/>
      <c r="E816" s="289"/>
      <c r="F816" s="293"/>
      <c r="G816" s="293"/>
      <c r="H816" s="291"/>
      <c r="I816" s="289"/>
      <c r="J816" s="292" t="str">
        <f t="shared" si="105"/>
        <v>รอข้อมูลคอลัมน์ H</v>
      </c>
      <c r="K816" s="291"/>
      <c r="L816" s="291"/>
      <c r="M816" s="291"/>
      <c r="N816" s="196" t="str" cm="1">
        <f t="array" ref="N816">IF(AND(K816:M816=""),"ยังไม่บันทึกข้อมูล",
IF(M816&lt;&gt;"",
IF(M816&gt;=1.3,M816,"เป็นไม้พุ่ม"),
IF(K816+L816&gt;=1.3,K816+L816,"เป็นไม้พุ่ม")))</f>
        <v>ยังไม่บันทึกข้อมูล</v>
      </c>
      <c r="O816" s="149" t="str">
        <f t="shared" si="98"/>
        <v>ข้อมูลไม่ถูกต้อง</v>
      </c>
      <c r="P816" s="149" t="str">
        <f t="shared" si="99"/>
        <v>ข้อมูลไม่ถูกต้อง</v>
      </c>
      <c r="Q816" s="149" t="str">
        <f t="shared" si="100"/>
        <v>ข้อมูลไม่ถูกต้อง</v>
      </c>
      <c r="R816" s="149" t="str">
        <f t="shared" si="101"/>
        <v>ข้อมูลไม่ถูกต้อง</v>
      </c>
      <c r="S816" s="149" t="str">
        <f>IF(ISNUMBER(R816),
IF(H$2=ตัวเลือก!A$30,"ยังไม่บันทึกข้อมูล",R816*0.27),"ข้อมูลไม่ถูกต้อง")</f>
        <v>ข้อมูลไม่ถูกต้อง</v>
      </c>
      <c r="T816" s="149" t="str">
        <f t="shared" si="102"/>
        <v>ข้อมูลไม่ถูกต้อง</v>
      </c>
      <c r="U816" s="149" t="str">
        <f>IF(ISNUMBER(R816),
IF(H$2=ตัวเลือก!A$30,"ยังไม่บันทึกข้อมูล",R816*0.47),"ข้อมูลไม่ถูกต้อง")</f>
        <v>ข้อมูลไม่ถูกต้อง</v>
      </c>
      <c r="V816" s="149" t="str">
        <f>IF(ISNUMBER(S816),
IF(H$2=ตัวเลือก!A$30,"ยังไม่บันทึกข้อมูล",S816*0.47),"ข้อมูลไม่ถูกต้อง")</f>
        <v>ข้อมูลไม่ถูกต้อง</v>
      </c>
      <c r="W816" s="149" t="str">
        <f t="shared" si="103"/>
        <v>ข้อมูลไม่ถูกต้อง</v>
      </c>
      <c r="X816" s="148" t="str">
        <f t="shared" si="104"/>
        <v>ข้อมูลไม่ถูกต้อง</v>
      </c>
      <c r="Y816" s="38"/>
      <c r="Z816" s="38"/>
      <c r="AA816" s="38"/>
    </row>
    <row r="817" spans="1:27" ht="24" customHeight="1" x14ac:dyDescent="0.45">
      <c r="A817" s="289">
        <v>812</v>
      </c>
      <c r="B817" s="289"/>
      <c r="C817" s="289"/>
      <c r="D817" s="289"/>
      <c r="E817" s="289"/>
      <c r="F817" s="293"/>
      <c r="G817" s="293"/>
      <c r="H817" s="291"/>
      <c r="I817" s="289"/>
      <c r="J817" s="292" t="str">
        <f t="shared" si="105"/>
        <v>รอข้อมูลคอลัมน์ H</v>
      </c>
      <c r="K817" s="291"/>
      <c r="L817" s="291"/>
      <c r="M817" s="291"/>
      <c r="N817" s="196" t="str" cm="1">
        <f t="array" ref="N817">IF(AND(K817:M817=""),"ยังไม่บันทึกข้อมูล",
IF(M817&lt;&gt;"",
IF(M817&gt;=1.3,M817,"เป็นไม้พุ่ม"),
IF(K817+L817&gt;=1.3,K817+L817,"เป็นไม้พุ่ม")))</f>
        <v>ยังไม่บันทึกข้อมูล</v>
      </c>
      <c r="O817" s="149" t="str">
        <f t="shared" si="98"/>
        <v>ข้อมูลไม่ถูกต้อง</v>
      </c>
      <c r="P817" s="149" t="str">
        <f t="shared" si="99"/>
        <v>ข้อมูลไม่ถูกต้อง</v>
      </c>
      <c r="Q817" s="149" t="str">
        <f t="shared" si="100"/>
        <v>ข้อมูลไม่ถูกต้อง</v>
      </c>
      <c r="R817" s="149" t="str">
        <f t="shared" si="101"/>
        <v>ข้อมูลไม่ถูกต้อง</v>
      </c>
      <c r="S817" s="149" t="str">
        <f>IF(ISNUMBER(R817),
IF(H$2=ตัวเลือก!A$30,"ยังไม่บันทึกข้อมูล",R817*0.27),"ข้อมูลไม่ถูกต้อง")</f>
        <v>ข้อมูลไม่ถูกต้อง</v>
      </c>
      <c r="T817" s="149" t="str">
        <f t="shared" si="102"/>
        <v>ข้อมูลไม่ถูกต้อง</v>
      </c>
      <c r="U817" s="149" t="str">
        <f>IF(ISNUMBER(R817),
IF(H$2=ตัวเลือก!A$30,"ยังไม่บันทึกข้อมูล",R817*0.47),"ข้อมูลไม่ถูกต้อง")</f>
        <v>ข้อมูลไม่ถูกต้อง</v>
      </c>
      <c r="V817" s="149" t="str">
        <f>IF(ISNUMBER(S817),
IF(H$2=ตัวเลือก!A$30,"ยังไม่บันทึกข้อมูล",S817*0.47),"ข้อมูลไม่ถูกต้อง")</f>
        <v>ข้อมูลไม่ถูกต้อง</v>
      </c>
      <c r="W817" s="149" t="str">
        <f t="shared" si="103"/>
        <v>ข้อมูลไม่ถูกต้อง</v>
      </c>
      <c r="X817" s="148" t="str">
        <f t="shared" si="104"/>
        <v>ข้อมูลไม่ถูกต้อง</v>
      </c>
      <c r="Y817" s="38"/>
      <c r="Z817" s="38"/>
      <c r="AA817" s="38"/>
    </row>
    <row r="818" spans="1:27" ht="24" customHeight="1" x14ac:dyDescent="0.45">
      <c r="A818" s="289">
        <v>813</v>
      </c>
      <c r="B818" s="289"/>
      <c r="C818" s="289"/>
      <c r="D818" s="289"/>
      <c r="E818" s="289"/>
      <c r="F818" s="293"/>
      <c r="G818" s="293"/>
      <c r="H818" s="291"/>
      <c r="I818" s="289"/>
      <c r="J818" s="292" t="str">
        <f t="shared" si="105"/>
        <v>รอข้อมูลคอลัมน์ H</v>
      </c>
      <c r="K818" s="291"/>
      <c r="L818" s="291"/>
      <c r="M818" s="291"/>
      <c r="N818" s="196" t="str" cm="1">
        <f t="array" ref="N818">IF(AND(K818:M818=""),"ยังไม่บันทึกข้อมูล",
IF(M818&lt;&gt;"",
IF(M818&gt;=1.3,M818,"เป็นไม้พุ่ม"),
IF(K818+L818&gt;=1.3,K818+L818,"เป็นไม้พุ่ม")))</f>
        <v>ยังไม่บันทึกข้อมูล</v>
      </c>
      <c r="O818" s="149" t="str">
        <f t="shared" si="98"/>
        <v>ข้อมูลไม่ถูกต้อง</v>
      </c>
      <c r="P818" s="149" t="str">
        <f t="shared" si="99"/>
        <v>ข้อมูลไม่ถูกต้อง</v>
      </c>
      <c r="Q818" s="149" t="str">
        <f t="shared" si="100"/>
        <v>ข้อมูลไม่ถูกต้อง</v>
      </c>
      <c r="R818" s="149" t="str">
        <f t="shared" si="101"/>
        <v>ข้อมูลไม่ถูกต้อง</v>
      </c>
      <c r="S818" s="149" t="str">
        <f>IF(ISNUMBER(R818),
IF(H$2=ตัวเลือก!A$30,"ยังไม่บันทึกข้อมูล",R818*0.27),"ข้อมูลไม่ถูกต้อง")</f>
        <v>ข้อมูลไม่ถูกต้อง</v>
      </c>
      <c r="T818" s="149" t="str">
        <f t="shared" si="102"/>
        <v>ข้อมูลไม่ถูกต้อง</v>
      </c>
      <c r="U818" s="149" t="str">
        <f>IF(ISNUMBER(R818),
IF(H$2=ตัวเลือก!A$30,"ยังไม่บันทึกข้อมูล",R818*0.47),"ข้อมูลไม่ถูกต้อง")</f>
        <v>ข้อมูลไม่ถูกต้อง</v>
      </c>
      <c r="V818" s="149" t="str">
        <f>IF(ISNUMBER(S818),
IF(H$2=ตัวเลือก!A$30,"ยังไม่บันทึกข้อมูล",S818*0.47),"ข้อมูลไม่ถูกต้อง")</f>
        <v>ข้อมูลไม่ถูกต้อง</v>
      </c>
      <c r="W818" s="149" t="str">
        <f t="shared" si="103"/>
        <v>ข้อมูลไม่ถูกต้อง</v>
      </c>
      <c r="X818" s="148" t="str">
        <f t="shared" si="104"/>
        <v>ข้อมูลไม่ถูกต้อง</v>
      </c>
      <c r="Y818" s="38"/>
      <c r="Z818" s="38"/>
      <c r="AA818" s="38"/>
    </row>
    <row r="819" spans="1:27" ht="24" customHeight="1" x14ac:dyDescent="0.45">
      <c r="A819" s="289">
        <v>814</v>
      </c>
      <c r="B819" s="289"/>
      <c r="C819" s="289"/>
      <c r="D819" s="289"/>
      <c r="E819" s="289"/>
      <c r="F819" s="293"/>
      <c r="G819" s="293"/>
      <c r="H819" s="291"/>
      <c r="I819" s="289"/>
      <c r="J819" s="292" t="str">
        <f t="shared" si="105"/>
        <v>รอข้อมูลคอลัมน์ H</v>
      </c>
      <c r="K819" s="291"/>
      <c r="L819" s="291"/>
      <c r="M819" s="291"/>
      <c r="N819" s="196" t="str" cm="1">
        <f t="array" ref="N819">IF(AND(K819:M819=""),"ยังไม่บันทึกข้อมูล",
IF(M819&lt;&gt;"",
IF(M819&gt;=1.3,M819,"เป็นไม้พุ่ม"),
IF(K819+L819&gt;=1.3,K819+L819,"เป็นไม้พุ่ม")))</f>
        <v>ยังไม่บันทึกข้อมูล</v>
      </c>
      <c r="O819" s="149" t="str">
        <f t="shared" si="98"/>
        <v>ข้อมูลไม่ถูกต้อง</v>
      </c>
      <c r="P819" s="149" t="str">
        <f t="shared" si="99"/>
        <v>ข้อมูลไม่ถูกต้อง</v>
      </c>
      <c r="Q819" s="149" t="str">
        <f t="shared" si="100"/>
        <v>ข้อมูลไม่ถูกต้อง</v>
      </c>
      <c r="R819" s="149" t="str">
        <f t="shared" si="101"/>
        <v>ข้อมูลไม่ถูกต้อง</v>
      </c>
      <c r="S819" s="149" t="str">
        <f>IF(ISNUMBER(R819),
IF(H$2=ตัวเลือก!A$30,"ยังไม่บันทึกข้อมูล",R819*0.27),"ข้อมูลไม่ถูกต้อง")</f>
        <v>ข้อมูลไม่ถูกต้อง</v>
      </c>
      <c r="T819" s="149" t="str">
        <f t="shared" si="102"/>
        <v>ข้อมูลไม่ถูกต้อง</v>
      </c>
      <c r="U819" s="149" t="str">
        <f>IF(ISNUMBER(R819),
IF(H$2=ตัวเลือก!A$30,"ยังไม่บันทึกข้อมูล",R819*0.47),"ข้อมูลไม่ถูกต้อง")</f>
        <v>ข้อมูลไม่ถูกต้อง</v>
      </c>
      <c r="V819" s="149" t="str">
        <f>IF(ISNUMBER(S819),
IF(H$2=ตัวเลือก!A$30,"ยังไม่บันทึกข้อมูล",S819*0.47),"ข้อมูลไม่ถูกต้อง")</f>
        <v>ข้อมูลไม่ถูกต้อง</v>
      </c>
      <c r="W819" s="149" t="str">
        <f t="shared" si="103"/>
        <v>ข้อมูลไม่ถูกต้อง</v>
      </c>
      <c r="X819" s="148" t="str">
        <f t="shared" si="104"/>
        <v>ข้อมูลไม่ถูกต้อง</v>
      </c>
      <c r="Y819" s="38"/>
      <c r="Z819" s="38"/>
      <c r="AA819" s="38"/>
    </row>
    <row r="820" spans="1:27" ht="24" customHeight="1" x14ac:dyDescent="0.45">
      <c r="A820" s="289">
        <v>815</v>
      </c>
      <c r="B820" s="289"/>
      <c r="C820" s="289"/>
      <c r="D820" s="289"/>
      <c r="E820" s="289"/>
      <c r="F820" s="293"/>
      <c r="G820" s="293"/>
      <c r="H820" s="291"/>
      <c r="I820" s="289"/>
      <c r="J820" s="292" t="str">
        <f t="shared" si="105"/>
        <v>รอข้อมูลคอลัมน์ H</v>
      </c>
      <c r="K820" s="291"/>
      <c r="L820" s="291"/>
      <c r="M820" s="291"/>
      <c r="N820" s="196" t="str" cm="1">
        <f t="array" ref="N820">IF(AND(K820:M820=""),"ยังไม่บันทึกข้อมูล",
IF(M820&lt;&gt;"",
IF(M820&gt;=1.3,M820,"เป็นไม้พุ่ม"),
IF(K820+L820&gt;=1.3,K820+L820,"เป็นไม้พุ่ม")))</f>
        <v>ยังไม่บันทึกข้อมูล</v>
      </c>
      <c r="O820" s="149" t="str">
        <f t="shared" si="98"/>
        <v>ข้อมูลไม่ถูกต้อง</v>
      </c>
      <c r="P820" s="149" t="str">
        <f t="shared" si="99"/>
        <v>ข้อมูลไม่ถูกต้อง</v>
      </c>
      <c r="Q820" s="149" t="str">
        <f t="shared" si="100"/>
        <v>ข้อมูลไม่ถูกต้อง</v>
      </c>
      <c r="R820" s="149" t="str">
        <f t="shared" si="101"/>
        <v>ข้อมูลไม่ถูกต้อง</v>
      </c>
      <c r="S820" s="149" t="str">
        <f>IF(ISNUMBER(R820),
IF(H$2=ตัวเลือก!A$30,"ยังไม่บันทึกข้อมูล",R820*0.27),"ข้อมูลไม่ถูกต้อง")</f>
        <v>ข้อมูลไม่ถูกต้อง</v>
      </c>
      <c r="T820" s="149" t="str">
        <f t="shared" si="102"/>
        <v>ข้อมูลไม่ถูกต้อง</v>
      </c>
      <c r="U820" s="149" t="str">
        <f>IF(ISNUMBER(R820),
IF(H$2=ตัวเลือก!A$30,"ยังไม่บันทึกข้อมูล",R820*0.47),"ข้อมูลไม่ถูกต้อง")</f>
        <v>ข้อมูลไม่ถูกต้อง</v>
      </c>
      <c r="V820" s="149" t="str">
        <f>IF(ISNUMBER(S820),
IF(H$2=ตัวเลือก!A$30,"ยังไม่บันทึกข้อมูล",S820*0.47),"ข้อมูลไม่ถูกต้อง")</f>
        <v>ข้อมูลไม่ถูกต้อง</v>
      </c>
      <c r="W820" s="149" t="str">
        <f t="shared" si="103"/>
        <v>ข้อมูลไม่ถูกต้อง</v>
      </c>
      <c r="X820" s="148" t="str">
        <f t="shared" si="104"/>
        <v>ข้อมูลไม่ถูกต้อง</v>
      </c>
      <c r="Y820" s="38"/>
      <c r="Z820" s="38"/>
      <c r="AA820" s="38"/>
    </row>
    <row r="821" spans="1:27" ht="24" customHeight="1" x14ac:dyDescent="0.45">
      <c r="A821" s="289">
        <v>816</v>
      </c>
      <c r="B821" s="289"/>
      <c r="C821" s="289"/>
      <c r="D821" s="289"/>
      <c r="E821" s="289"/>
      <c r="F821" s="293"/>
      <c r="G821" s="293"/>
      <c r="H821" s="291"/>
      <c r="I821" s="289"/>
      <c r="J821" s="292" t="str">
        <f t="shared" si="105"/>
        <v>รอข้อมูลคอลัมน์ H</v>
      </c>
      <c r="K821" s="291"/>
      <c r="L821" s="291"/>
      <c r="M821" s="291"/>
      <c r="N821" s="196" t="str" cm="1">
        <f t="array" ref="N821">IF(AND(K821:M821=""),"ยังไม่บันทึกข้อมูล",
IF(M821&lt;&gt;"",
IF(M821&gt;=1.3,M821,"เป็นไม้พุ่ม"),
IF(K821+L821&gt;=1.3,K821+L821,"เป็นไม้พุ่ม")))</f>
        <v>ยังไม่บันทึกข้อมูล</v>
      </c>
      <c r="O821" s="149" t="str">
        <f t="shared" si="98"/>
        <v>ข้อมูลไม่ถูกต้อง</v>
      </c>
      <c r="P821" s="149" t="str">
        <f t="shared" si="99"/>
        <v>ข้อมูลไม่ถูกต้อง</v>
      </c>
      <c r="Q821" s="149" t="str">
        <f t="shared" si="100"/>
        <v>ข้อมูลไม่ถูกต้อง</v>
      </c>
      <c r="R821" s="149" t="str">
        <f t="shared" si="101"/>
        <v>ข้อมูลไม่ถูกต้อง</v>
      </c>
      <c r="S821" s="149" t="str">
        <f>IF(ISNUMBER(R821),
IF(H$2=ตัวเลือก!A$30,"ยังไม่บันทึกข้อมูล",R821*0.27),"ข้อมูลไม่ถูกต้อง")</f>
        <v>ข้อมูลไม่ถูกต้อง</v>
      </c>
      <c r="T821" s="149" t="str">
        <f t="shared" si="102"/>
        <v>ข้อมูลไม่ถูกต้อง</v>
      </c>
      <c r="U821" s="149" t="str">
        <f>IF(ISNUMBER(R821),
IF(H$2=ตัวเลือก!A$30,"ยังไม่บันทึกข้อมูล",R821*0.47),"ข้อมูลไม่ถูกต้อง")</f>
        <v>ข้อมูลไม่ถูกต้อง</v>
      </c>
      <c r="V821" s="149" t="str">
        <f>IF(ISNUMBER(S821),
IF(H$2=ตัวเลือก!A$30,"ยังไม่บันทึกข้อมูล",S821*0.47),"ข้อมูลไม่ถูกต้อง")</f>
        <v>ข้อมูลไม่ถูกต้อง</v>
      </c>
      <c r="W821" s="149" t="str">
        <f t="shared" si="103"/>
        <v>ข้อมูลไม่ถูกต้อง</v>
      </c>
      <c r="X821" s="148" t="str">
        <f t="shared" si="104"/>
        <v>ข้อมูลไม่ถูกต้อง</v>
      </c>
      <c r="Y821" s="38"/>
      <c r="Z821" s="38"/>
      <c r="AA821" s="38"/>
    </row>
    <row r="822" spans="1:27" ht="24" customHeight="1" x14ac:dyDescent="0.45">
      <c r="A822" s="289">
        <v>817</v>
      </c>
      <c r="B822" s="289"/>
      <c r="C822" s="289"/>
      <c r="D822" s="289"/>
      <c r="E822" s="289"/>
      <c r="F822" s="293"/>
      <c r="G822" s="293"/>
      <c r="H822" s="291"/>
      <c r="I822" s="289"/>
      <c r="J822" s="292" t="str">
        <f t="shared" si="105"/>
        <v>รอข้อมูลคอลัมน์ H</v>
      </c>
      <c r="K822" s="291"/>
      <c r="L822" s="291"/>
      <c r="M822" s="291"/>
      <c r="N822" s="196" t="str" cm="1">
        <f t="array" ref="N822">IF(AND(K822:M822=""),"ยังไม่บันทึกข้อมูล",
IF(M822&lt;&gt;"",
IF(M822&gt;=1.3,M822,"เป็นไม้พุ่ม"),
IF(K822+L822&gt;=1.3,K822+L822,"เป็นไม้พุ่ม")))</f>
        <v>ยังไม่บันทึกข้อมูล</v>
      </c>
      <c r="O822" s="149" t="str">
        <f t="shared" si="98"/>
        <v>ข้อมูลไม่ถูกต้อง</v>
      </c>
      <c r="P822" s="149" t="str">
        <f t="shared" si="99"/>
        <v>ข้อมูลไม่ถูกต้อง</v>
      </c>
      <c r="Q822" s="149" t="str">
        <f t="shared" si="100"/>
        <v>ข้อมูลไม่ถูกต้อง</v>
      </c>
      <c r="R822" s="149" t="str">
        <f t="shared" si="101"/>
        <v>ข้อมูลไม่ถูกต้อง</v>
      </c>
      <c r="S822" s="149" t="str">
        <f>IF(ISNUMBER(R822),
IF(H$2=ตัวเลือก!A$30,"ยังไม่บันทึกข้อมูล",R822*0.27),"ข้อมูลไม่ถูกต้อง")</f>
        <v>ข้อมูลไม่ถูกต้อง</v>
      </c>
      <c r="T822" s="149" t="str">
        <f t="shared" si="102"/>
        <v>ข้อมูลไม่ถูกต้อง</v>
      </c>
      <c r="U822" s="149" t="str">
        <f>IF(ISNUMBER(R822),
IF(H$2=ตัวเลือก!A$30,"ยังไม่บันทึกข้อมูล",R822*0.47),"ข้อมูลไม่ถูกต้อง")</f>
        <v>ข้อมูลไม่ถูกต้อง</v>
      </c>
      <c r="V822" s="149" t="str">
        <f>IF(ISNUMBER(S822),
IF(H$2=ตัวเลือก!A$30,"ยังไม่บันทึกข้อมูล",S822*0.47),"ข้อมูลไม่ถูกต้อง")</f>
        <v>ข้อมูลไม่ถูกต้อง</v>
      </c>
      <c r="W822" s="149" t="str">
        <f t="shared" si="103"/>
        <v>ข้อมูลไม่ถูกต้อง</v>
      </c>
      <c r="X822" s="148" t="str">
        <f t="shared" si="104"/>
        <v>ข้อมูลไม่ถูกต้อง</v>
      </c>
      <c r="Y822" s="38"/>
      <c r="Z822" s="38"/>
      <c r="AA822" s="38"/>
    </row>
    <row r="823" spans="1:27" ht="24" customHeight="1" x14ac:dyDescent="0.45">
      <c r="A823" s="289">
        <v>818</v>
      </c>
      <c r="B823" s="289"/>
      <c r="C823" s="289"/>
      <c r="D823" s="289"/>
      <c r="E823" s="289"/>
      <c r="F823" s="293"/>
      <c r="G823" s="293"/>
      <c r="H823" s="291"/>
      <c r="I823" s="289"/>
      <c r="J823" s="292" t="str">
        <f t="shared" si="105"/>
        <v>รอข้อมูลคอลัมน์ H</v>
      </c>
      <c r="K823" s="291"/>
      <c r="L823" s="291"/>
      <c r="M823" s="291"/>
      <c r="N823" s="196" t="str" cm="1">
        <f t="array" ref="N823">IF(AND(K823:M823=""),"ยังไม่บันทึกข้อมูล",
IF(M823&lt;&gt;"",
IF(M823&gt;=1.3,M823,"เป็นไม้พุ่ม"),
IF(K823+L823&gt;=1.3,K823+L823,"เป็นไม้พุ่ม")))</f>
        <v>ยังไม่บันทึกข้อมูล</v>
      </c>
      <c r="O823" s="149" t="str">
        <f t="shared" si="98"/>
        <v>ข้อมูลไม่ถูกต้อง</v>
      </c>
      <c r="P823" s="149" t="str">
        <f t="shared" si="99"/>
        <v>ข้อมูลไม่ถูกต้อง</v>
      </c>
      <c r="Q823" s="149" t="str">
        <f t="shared" si="100"/>
        <v>ข้อมูลไม่ถูกต้อง</v>
      </c>
      <c r="R823" s="149" t="str">
        <f t="shared" si="101"/>
        <v>ข้อมูลไม่ถูกต้อง</v>
      </c>
      <c r="S823" s="149" t="str">
        <f>IF(ISNUMBER(R823),
IF(H$2=ตัวเลือก!A$30,"ยังไม่บันทึกข้อมูล",R823*0.27),"ข้อมูลไม่ถูกต้อง")</f>
        <v>ข้อมูลไม่ถูกต้อง</v>
      </c>
      <c r="T823" s="149" t="str">
        <f t="shared" si="102"/>
        <v>ข้อมูลไม่ถูกต้อง</v>
      </c>
      <c r="U823" s="149" t="str">
        <f>IF(ISNUMBER(R823),
IF(H$2=ตัวเลือก!A$30,"ยังไม่บันทึกข้อมูล",R823*0.47),"ข้อมูลไม่ถูกต้อง")</f>
        <v>ข้อมูลไม่ถูกต้อง</v>
      </c>
      <c r="V823" s="149" t="str">
        <f>IF(ISNUMBER(S823),
IF(H$2=ตัวเลือก!A$30,"ยังไม่บันทึกข้อมูล",S823*0.47),"ข้อมูลไม่ถูกต้อง")</f>
        <v>ข้อมูลไม่ถูกต้อง</v>
      </c>
      <c r="W823" s="149" t="str">
        <f t="shared" si="103"/>
        <v>ข้อมูลไม่ถูกต้อง</v>
      </c>
      <c r="X823" s="148" t="str">
        <f t="shared" si="104"/>
        <v>ข้อมูลไม่ถูกต้อง</v>
      </c>
      <c r="Y823" s="38"/>
      <c r="Z823" s="38"/>
      <c r="AA823" s="38"/>
    </row>
    <row r="824" spans="1:27" ht="24" customHeight="1" x14ac:dyDescent="0.45">
      <c r="A824" s="289">
        <v>819</v>
      </c>
      <c r="B824" s="289"/>
      <c r="C824" s="289"/>
      <c r="D824" s="289"/>
      <c r="E824" s="289"/>
      <c r="F824" s="293"/>
      <c r="G824" s="293"/>
      <c r="H824" s="291"/>
      <c r="I824" s="289"/>
      <c r="J824" s="292" t="str">
        <f t="shared" si="105"/>
        <v>รอข้อมูลคอลัมน์ H</v>
      </c>
      <c r="K824" s="291"/>
      <c r="L824" s="291"/>
      <c r="M824" s="291"/>
      <c r="N824" s="196" t="str" cm="1">
        <f t="array" ref="N824">IF(AND(K824:M824=""),"ยังไม่บันทึกข้อมูล",
IF(M824&lt;&gt;"",
IF(M824&gt;=1.3,M824,"เป็นไม้พุ่ม"),
IF(K824+L824&gt;=1.3,K824+L824,"เป็นไม้พุ่ม")))</f>
        <v>ยังไม่บันทึกข้อมูล</v>
      </c>
      <c r="O824" s="149" t="str">
        <f t="shared" si="98"/>
        <v>ข้อมูลไม่ถูกต้อง</v>
      </c>
      <c r="P824" s="149" t="str">
        <f t="shared" si="99"/>
        <v>ข้อมูลไม่ถูกต้อง</v>
      </c>
      <c r="Q824" s="149" t="str">
        <f t="shared" si="100"/>
        <v>ข้อมูลไม่ถูกต้อง</v>
      </c>
      <c r="R824" s="149" t="str">
        <f t="shared" si="101"/>
        <v>ข้อมูลไม่ถูกต้อง</v>
      </c>
      <c r="S824" s="149" t="str">
        <f>IF(ISNUMBER(R824),
IF(H$2=ตัวเลือก!A$30,"ยังไม่บันทึกข้อมูล",R824*0.27),"ข้อมูลไม่ถูกต้อง")</f>
        <v>ข้อมูลไม่ถูกต้อง</v>
      </c>
      <c r="T824" s="149" t="str">
        <f t="shared" si="102"/>
        <v>ข้อมูลไม่ถูกต้อง</v>
      </c>
      <c r="U824" s="149" t="str">
        <f>IF(ISNUMBER(R824),
IF(H$2=ตัวเลือก!A$30,"ยังไม่บันทึกข้อมูล",R824*0.47),"ข้อมูลไม่ถูกต้อง")</f>
        <v>ข้อมูลไม่ถูกต้อง</v>
      </c>
      <c r="V824" s="149" t="str">
        <f>IF(ISNUMBER(S824),
IF(H$2=ตัวเลือก!A$30,"ยังไม่บันทึกข้อมูล",S824*0.47),"ข้อมูลไม่ถูกต้อง")</f>
        <v>ข้อมูลไม่ถูกต้อง</v>
      </c>
      <c r="W824" s="149" t="str">
        <f t="shared" si="103"/>
        <v>ข้อมูลไม่ถูกต้อง</v>
      </c>
      <c r="X824" s="148" t="str">
        <f t="shared" si="104"/>
        <v>ข้อมูลไม่ถูกต้อง</v>
      </c>
      <c r="Y824" s="38"/>
      <c r="Z824" s="38"/>
      <c r="AA824" s="38"/>
    </row>
    <row r="825" spans="1:27" ht="24" customHeight="1" x14ac:dyDescent="0.45">
      <c r="A825" s="289">
        <v>820</v>
      </c>
      <c r="B825" s="289"/>
      <c r="C825" s="289"/>
      <c r="D825" s="289"/>
      <c r="E825" s="289"/>
      <c r="F825" s="293"/>
      <c r="G825" s="293"/>
      <c r="H825" s="291"/>
      <c r="I825" s="289"/>
      <c r="J825" s="292" t="str">
        <f t="shared" si="105"/>
        <v>รอข้อมูลคอลัมน์ H</v>
      </c>
      <c r="K825" s="291"/>
      <c r="L825" s="291"/>
      <c r="M825" s="291"/>
      <c r="N825" s="196" t="str" cm="1">
        <f t="array" ref="N825">IF(AND(K825:M825=""),"ยังไม่บันทึกข้อมูล",
IF(M825&lt;&gt;"",
IF(M825&gt;=1.3,M825,"เป็นไม้พุ่ม"),
IF(K825+L825&gt;=1.3,K825+L825,"เป็นไม้พุ่ม")))</f>
        <v>ยังไม่บันทึกข้อมูล</v>
      </c>
      <c r="O825" s="149" t="str">
        <f t="shared" si="98"/>
        <v>ข้อมูลไม่ถูกต้อง</v>
      </c>
      <c r="P825" s="149" t="str">
        <f t="shared" si="99"/>
        <v>ข้อมูลไม่ถูกต้อง</v>
      </c>
      <c r="Q825" s="149" t="str">
        <f t="shared" si="100"/>
        <v>ข้อมูลไม่ถูกต้อง</v>
      </c>
      <c r="R825" s="149" t="str">
        <f t="shared" si="101"/>
        <v>ข้อมูลไม่ถูกต้อง</v>
      </c>
      <c r="S825" s="149" t="str">
        <f>IF(ISNUMBER(R825),
IF(H$2=ตัวเลือก!A$30,"ยังไม่บันทึกข้อมูล",R825*0.27),"ข้อมูลไม่ถูกต้อง")</f>
        <v>ข้อมูลไม่ถูกต้อง</v>
      </c>
      <c r="T825" s="149" t="str">
        <f t="shared" si="102"/>
        <v>ข้อมูลไม่ถูกต้อง</v>
      </c>
      <c r="U825" s="149" t="str">
        <f>IF(ISNUMBER(R825),
IF(H$2=ตัวเลือก!A$30,"ยังไม่บันทึกข้อมูล",R825*0.47),"ข้อมูลไม่ถูกต้อง")</f>
        <v>ข้อมูลไม่ถูกต้อง</v>
      </c>
      <c r="V825" s="149" t="str">
        <f>IF(ISNUMBER(S825),
IF(H$2=ตัวเลือก!A$30,"ยังไม่บันทึกข้อมูล",S825*0.47),"ข้อมูลไม่ถูกต้อง")</f>
        <v>ข้อมูลไม่ถูกต้อง</v>
      </c>
      <c r="W825" s="149" t="str">
        <f t="shared" si="103"/>
        <v>ข้อมูลไม่ถูกต้อง</v>
      </c>
      <c r="X825" s="148" t="str">
        <f t="shared" si="104"/>
        <v>ข้อมูลไม่ถูกต้อง</v>
      </c>
      <c r="Y825" s="38"/>
      <c r="Z825" s="38"/>
      <c r="AA825" s="38"/>
    </row>
    <row r="826" spans="1:27" ht="24" customHeight="1" x14ac:dyDescent="0.45">
      <c r="A826" s="289">
        <v>821</v>
      </c>
      <c r="B826" s="289"/>
      <c r="C826" s="289"/>
      <c r="D826" s="289"/>
      <c r="E826" s="289"/>
      <c r="F826" s="293"/>
      <c r="G826" s="293"/>
      <c r="H826" s="291"/>
      <c r="I826" s="289"/>
      <c r="J826" s="292" t="str">
        <f t="shared" si="105"/>
        <v>รอข้อมูลคอลัมน์ H</v>
      </c>
      <c r="K826" s="291"/>
      <c r="L826" s="291"/>
      <c r="M826" s="291"/>
      <c r="N826" s="196" t="str" cm="1">
        <f t="array" ref="N826">IF(AND(K826:M826=""),"ยังไม่บันทึกข้อมูล",
IF(M826&lt;&gt;"",
IF(M826&gt;=1.3,M826,"เป็นไม้พุ่ม"),
IF(K826+L826&gt;=1.3,K826+L826,"เป็นไม้พุ่ม")))</f>
        <v>ยังไม่บันทึกข้อมูล</v>
      </c>
      <c r="O826" s="149" t="str">
        <f t="shared" si="98"/>
        <v>ข้อมูลไม่ถูกต้อง</v>
      </c>
      <c r="P826" s="149" t="str">
        <f t="shared" si="99"/>
        <v>ข้อมูลไม่ถูกต้อง</v>
      </c>
      <c r="Q826" s="149" t="str">
        <f t="shared" si="100"/>
        <v>ข้อมูลไม่ถูกต้อง</v>
      </c>
      <c r="R826" s="149" t="str">
        <f t="shared" si="101"/>
        <v>ข้อมูลไม่ถูกต้อง</v>
      </c>
      <c r="S826" s="149" t="str">
        <f>IF(ISNUMBER(R826),
IF(H$2=ตัวเลือก!A$30,"ยังไม่บันทึกข้อมูล",R826*0.27),"ข้อมูลไม่ถูกต้อง")</f>
        <v>ข้อมูลไม่ถูกต้อง</v>
      </c>
      <c r="T826" s="149" t="str">
        <f t="shared" si="102"/>
        <v>ข้อมูลไม่ถูกต้อง</v>
      </c>
      <c r="U826" s="149" t="str">
        <f>IF(ISNUMBER(R826),
IF(H$2=ตัวเลือก!A$30,"ยังไม่บันทึกข้อมูล",R826*0.47),"ข้อมูลไม่ถูกต้อง")</f>
        <v>ข้อมูลไม่ถูกต้อง</v>
      </c>
      <c r="V826" s="149" t="str">
        <f>IF(ISNUMBER(S826),
IF(H$2=ตัวเลือก!A$30,"ยังไม่บันทึกข้อมูล",S826*0.47),"ข้อมูลไม่ถูกต้อง")</f>
        <v>ข้อมูลไม่ถูกต้อง</v>
      </c>
      <c r="W826" s="149" t="str">
        <f t="shared" si="103"/>
        <v>ข้อมูลไม่ถูกต้อง</v>
      </c>
      <c r="X826" s="148" t="str">
        <f t="shared" si="104"/>
        <v>ข้อมูลไม่ถูกต้อง</v>
      </c>
      <c r="Y826" s="38"/>
      <c r="Z826" s="38"/>
      <c r="AA826" s="38"/>
    </row>
    <row r="827" spans="1:27" ht="24" customHeight="1" x14ac:dyDescent="0.45">
      <c r="A827" s="289">
        <v>822</v>
      </c>
      <c r="B827" s="289"/>
      <c r="C827" s="289"/>
      <c r="D827" s="289"/>
      <c r="E827" s="289"/>
      <c r="F827" s="293"/>
      <c r="G827" s="293"/>
      <c r="H827" s="291"/>
      <c r="I827" s="289"/>
      <c r="J827" s="292" t="str">
        <f t="shared" si="105"/>
        <v>รอข้อมูลคอลัมน์ H</v>
      </c>
      <c r="K827" s="291"/>
      <c r="L827" s="291"/>
      <c r="M827" s="291"/>
      <c r="N827" s="196" t="str" cm="1">
        <f t="array" ref="N827">IF(AND(K827:M827=""),"ยังไม่บันทึกข้อมูล",
IF(M827&lt;&gt;"",
IF(M827&gt;=1.3,M827,"เป็นไม้พุ่ม"),
IF(K827+L827&gt;=1.3,K827+L827,"เป็นไม้พุ่ม")))</f>
        <v>ยังไม่บันทึกข้อมูล</v>
      </c>
      <c r="O827" s="149" t="str">
        <f t="shared" si="98"/>
        <v>ข้อมูลไม่ถูกต้อง</v>
      </c>
      <c r="P827" s="149" t="str">
        <f t="shared" si="99"/>
        <v>ข้อมูลไม่ถูกต้อง</v>
      </c>
      <c r="Q827" s="149" t="str">
        <f t="shared" si="100"/>
        <v>ข้อมูลไม่ถูกต้อง</v>
      </c>
      <c r="R827" s="149" t="str">
        <f t="shared" si="101"/>
        <v>ข้อมูลไม่ถูกต้อง</v>
      </c>
      <c r="S827" s="149" t="str">
        <f>IF(ISNUMBER(R827),
IF(H$2=ตัวเลือก!A$30,"ยังไม่บันทึกข้อมูล",R827*0.27),"ข้อมูลไม่ถูกต้อง")</f>
        <v>ข้อมูลไม่ถูกต้อง</v>
      </c>
      <c r="T827" s="149" t="str">
        <f t="shared" si="102"/>
        <v>ข้อมูลไม่ถูกต้อง</v>
      </c>
      <c r="U827" s="149" t="str">
        <f>IF(ISNUMBER(R827),
IF(H$2=ตัวเลือก!A$30,"ยังไม่บันทึกข้อมูล",R827*0.47),"ข้อมูลไม่ถูกต้อง")</f>
        <v>ข้อมูลไม่ถูกต้อง</v>
      </c>
      <c r="V827" s="149" t="str">
        <f>IF(ISNUMBER(S827),
IF(H$2=ตัวเลือก!A$30,"ยังไม่บันทึกข้อมูล",S827*0.47),"ข้อมูลไม่ถูกต้อง")</f>
        <v>ข้อมูลไม่ถูกต้อง</v>
      </c>
      <c r="W827" s="149" t="str">
        <f t="shared" si="103"/>
        <v>ข้อมูลไม่ถูกต้อง</v>
      </c>
      <c r="X827" s="148" t="str">
        <f t="shared" si="104"/>
        <v>ข้อมูลไม่ถูกต้อง</v>
      </c>
      <c r="Y827" s="38"/>
      <c r="Z827" s="38"/>
      <c r="AA827" s="38"/>
    </row>
    <row r="828" spans="1:27" ht="24" customHeight="1" x14ac:dyDescent="0.45">
      <c r="A828" s="289">
        <v>823</v>
      </c>
      <c r="B828" s="289"/>
      <c r="C828" s="289"/>
      <c r="D828" s="289"/>
      <c r="E828" s="289"/>
      <c r="F828" s="293"/>
      <c r="G828" s="293"/>
      <c r="H828" s="291"/>
      <c r="I828" s="289"/>
      <c r="J828" s="292" t="str">
        <f t="shared" si="105"/>
        <v>รอข้อมูลคอลัมน์ H</v>
      </c>
      <c r="K828" s="291"/>
      <c r="L828" s="291"/>
      <c r="M828" s="291"/>
      <c r="N828" s="196" t="str" cm="1">
        <f t="array" ref="N828">IF(AND(K828:M828=""),"ยังไม่บันทึกข้อมูล",
IF(M828&lt;&gt;"",
IF(M828&gt;=1.3,M828,"เป็นไม้พุ่ม"),
IF(K828+L828&gt;=1.3,K828+L828,"เป็นไม้พุ่ม")))</f>
        <v>ยังไม่บันทึกข้อมูล</v>
      </c>
      <c r="O828" s="149" t="str">
        <f t="shared" si="98"/>
        <v>ข้อมูลไม่ถูกต้อง</v>
      </c>
      <c r="P828" s="149" t="str">
        <f t="shared" si="99"/>
        <v>ข้อมูลไม่ถูกต้อง</v>
      </c>
      <c r="Q828" s="149" t="str">
        <f t="shared" si="100"/>
        <v>ข้อมูลไม่ถูกต้อง</v>
      </c>
      <c r="R828" s="149" t="str">
        <f t="shared" si="101"/>
        <v>ข้อมูลไม่ถูกต้อง</v>
      </c>
      <c r="S828" s="149" t="str">
        <f>IF(ISNUMBER(R828),
IF(H$2=ตัวเลือก!A$30,"ยังไม่บันทึกข้อมูล",R828*0.27),"ข้อมูลไม่ถูกต้อง")</f>
        <v>ข้อมูลไม่ถูกต้อง</v>
      </c>
      <c r="T828" s="149" t="str">
        <f t="shared" si="102"/>
        <v>ข้อมูลไม่ถูกต้อง</v>
      </c>
      <c r="U828" s="149" t="str">
        <f>IF(ISNUMBER(R828),
IF(H$2=ตัวเลือก!A$30,"ยังไม่บันทึกข้อมูล",R828*0.47),"ข้อมูลไม่ถูกต้อง")</f>
        <v>ข้อมูลไม่ถูกต้อง</v>
      </c>
      <c r="V828" s="149" t="str">
        <f>IF(ISNUMBER(S828),
IF(H$2=ตัวเลือก!A$30,"ยังไม่บันทึกข้อมูล",S828*0.47),"ข้อมูลไม่ถูกต้อง")</f>
        <v>ข้อมูลไม่ถูกต้อง</v>
      </c>
      <c r="W828" s="149" t="str">
        <f t="shared" si="103"/>
        <v>ข้อมูลไม่ถูกต้อง</v>
      </c>
      <c r="X828" s="148" t="str">
        <f t="shared" si="104"/>
        <v>ข้อมูลไม่ถูกต้อง</v>
      </c>
      <c r="Y828" s="38"/>
      <c r="Z828" s="38"/>
      <c r="AA828" s="38"/>
    </row>
    <row r="829" spans="1:27" ht="24" customHeight="1" x14ac:dyDescent="0.45">
      <c r="A829" s="289">
        <v>824</v>
      </c>
      <c r="B829" s="289"/>
      <c r="C829" s="289"/>
      <c r="D829" s="289"/>
      <c r="E829" s="289"/>
      <c r="F829" s="293"/>
      <c r="G829" s="293"/>
      <c r="H829" s="291"/>
      <c r="I829" s="289"/>
      <c r="J829" s="292" t="str">
        <f t="shared" si="105"/>
        <v>รอข้อมูลคอลัมน์ H</v>
      </c>
      <c r="K829" s="291"/>
      <c r="L829" s="291"/>
      <c r="M829" s="291"/>
      <c r="N829" s="196" t="str" cm="1">
        <f t="array" ref="N829">IF(AND(K829:M829=""),"ยังไม่บันทึกข้อมูล",
IF(M829&lt;&gt;"",
IF(M829&gt;=1.3,M829,"เป็นไม้พุ่ม"),
IF(K829+L829&gt;=1.3,K829+L829,"เป็นไม้พุ่ม")))</f>
        <v>ยังไม่บันทึกข้อมูล</v>
      </c>
      <c r="O829" s="149" t="str">
        <f t="shared" si="98"/>
        <v>ข้อมูลไม่ถูกต้อง</v>
      </c>
      <c r="P829" s="149" t="str">
        <f t="shared" si="99"/>
        <v>ข้อมูลไม่ถูกต้อง</v>
      </c>
      <c r="Q829" s="149" t="str">
        <f t="shared" si="100"/>
        <v>ข้อมูลไม่ถูกต้อง</v>
      </c>
      <c r="R829" s="149" t="str">
        <f t="shared" si="101"/>
        <v>ข้อมูลไม่ถูกต้อง</v>
      </c>
      <c r="S829" s="149" t="str">
        <f>IF(ISNUMBER(R829),
IF(H$2=ตัวเลือก!A$30,"ยังไม่บันทึกข้อมูล",R829*0.27),"ข้อมูลไม่ถูกต้อง")</f>
        <v>ข้อมูลไม่ถูกต้อง</v>
      </c>
      <c r="T829" s="149" t="str">
        <f t="shared" si="102"/>
        <v>ข้อมูลไม่ถูกต้อง</v>
      </c>
      <c r="U829" s="149" t="str">
        <f>IF(ISNUMBER(R829),
IF(H$2=ตัวเลือก!A$30,"ยังไม่บันทึกข้อมูล",R829*0.47),"ข้อมูลไม่ถูกต้อง")</f>
        <v>ข้อมูลไม่ถูกต้อง</v>
      </c>
      <c r="V829" s="149" t="str">
        <f>IF(ISNUMBER(S829),
IF(H$2=ตัวเลือก!A$30,"ยังไม่บันทึกข้อมูล",S829*0.47),"ข้อมูลไม่ถูกต้อง")</f>
        <v>ข้อมูลไม่ถูกต้อง</v>
      </c>
      <c r="W829" s="149" t="str">
        <f t="shared" si="103"/>
        <v>ข้อมูลไม่ถูกต้อง</v>
      </c>
      <c r="X829" s="148" t="str">
        <f t="shared" si="104"/>
        <v>ข้อมูลไม่ถูกต้อง</v>
      </c>
      <c r="Y829" s="38"/>
      <c r="Z829" s="38"/>
      <c r="AA829" s="38"/>
    </row>
    <row r="830" spans="1:27" ht="24" customHeight="1" x14ac:dyDescent="0.45">
      <c r="A830" s="289">
        <v>825</v>
      </c>
      <c r="B830" s="289"/>
      <c r="C830" s="289"/>
      <c r="D830" s="289"/>
      <c r="E830" s="289"/>
      <c r="F830" s="293"/>
      <c r="G830" s="293"/>
      <c r="H830" s="291"/>
      <c r="I830" s="289"/>
      <c r="J830" s="292" t="str">
        <f t="shared" si="105"/>
        <v>รอข้อมูลคอลัมน์ H</v>
      </c>
      <c r="K830" s="291"/>
      <c r="L830" s="291"/>
      <c r="M830" s="291"/>
      <c r="N830" s="196" t="str" cm="1">
        <f t="array" ref="N830">IF(AND(K830:M830=""),"ยังไม่บันทึกข้อมูล",
IF(M830&lt;&gt;"",
IF(M830&gt;=1.3,M830,"เป็นไม้พุ่ม"),
IF(K830+L830&gt;=1.3,K830+L830,"เป็นไม้พุ่ม")))</f>
        <v>ยังไม่บันทึกข้อมูล</v>
      </c>
      <c r="O830" s="149" t="str">
        <f t="shared" si="98"/>
        <v>ข้อมูลไม่ถูกต้อง</v>
      </c>
      <c r="P830" s="149" t="str">
        <f t="shared" si="99"/>
        <v>ข้อมูลไม่ถูกต้อง</v>
      </c>
      <c r="Q830" s="149" t="str">
        <f t="shared" si="100"/>
        <v>ข้อมูลไม่ถูกต้อง</v>
      </c>
      <c r="R830" s="149" t="str">
        <f t="shared" si="101"/>
        <v>ข้อมูลไม่ถูกต้อง</v>
      </c>
      <c r="S830" s="149" t="str">
        <f>IF(ISNUMBER(R830),
IF(H$2=ตัวเลือก!A$30,"ยังไม่บันทึกข้อมูล",R830*0.27),"ข้อมูลไม่ถูกต้อง")</f>
        <v>ข้อมูลไม่ถูกต้อง</v>
      </c>
      <c r="T830" s="149" t="str">
        <f t="shared" si="102"/>
        <v>ข้อมูลไม่ถูกต้อง</v>
      </c>
      <c r="U830" s="149" t="str">
        <f>IF(ISNUMBER(R830),
IF(H$2=ตัวเลือก!A$30,"ยังไม่บันทึกข้อมูล",R830*0.47),"ข้อมูลไม่ถูกต้อง")</f>
        <v>ข้อมูลไม่ถูกต้อง</v>
      </c>
      <c r="V830" s="149" t="str">
        <f>IF(ISNUMBER(S830),
IF(H$2=ตัวเลือก!A$30,"ยังไม่บันทึกข้อมูล",S830*0.47),"ข้อมูลไม่ถูกต้อง")</f>
        <v>ข้อมูลไม่ถูกต้อง</v>
      </c>
      <c r="W830" s="149" t="str">
        <f t="shared" si="103"/>
        <v>ข้อมูลไม่ถูกต้อง</v>
      </c>
      <c r="X830" s="148" t="str">
        <f t="shared" si="104"/>
        <v>ข้อมูลไม่ถูกต้อง</v>
      </c>
      <c r="Y830" s="38"/>
      <c r="Z830" s="38"/>
      <c r="AA830" s="38"/>
    </row>
    <row r="831" spans="1:27" ht="24" customHeight="1" x14ac:dyDescent="0.45">
      <c r="A831" s="289">
        <v>826</v>
      </c>
      <c r="B831" s="289"/>
      <c r="C831" s="289"/>
      <c r="D831" s="289"/>
      <c r="E831" s="289"/>
      <c r="F831" s="293"/>
      <c r="G831" s="293"/>
      <c r="H831" s="291"/>
      <c r="I831" s="289"/>
      <c r="J831" s="292" t="str">
        <f t="shared" si="105"/>
        <v>รอข้อมูลคอลัมน์ H</v>
      </c>
      <c r="K831" s="291"/>
      <c r="L831" s="291"/>
      <c r="M831" s="291"/>
      <c r="N831" s="196" t="str" cm="1">
        <f t="array" ref="N831">IF(AND(K831:M831=""),"ยังไม่บันทึกข้อมูล",
IF(M831&lt;&gt;"",
IF(M831&gt;=1.3,M831,"เป็นไม้พุ่ม"),
IF(K831+L831&gt;=1.3,K831+L831,"เป็นไม้พุ่ม")))</f>
        <v>ยังไม่บันทึกข้อมูล</v>
      </c>
      <c r="O831" s="149" t="str">
        <f t="shared" si="98"/>
        <v>ข้อมูลไม่ถูกต้อง</v>
      </c>
      <c r="P831" s="149" t="str">
        <f t="shared" si="99"/>
        <v>ข้อมูลไม่ถูกต้อง</v>
      </c>
      <c r="Q831" s="149" t="str">
        <f t="shared" si="100"/>
        <v>ข้อมูลไม่ถูกต้อง</v>
      </c>
      <c r="R831" s="149" t="str">
        <f t="shared" si="101"/>
        <v>ข้อมูลไม่ถูกต้อง</v>
      </c>
      <c r="S831" s="149" t="str">
        <f>IF(ISNUMBER(R831),
IF(H$2=ตัวเลือก!A$30,"ยังไม่บันทึกข้อมูล",R831*0.27),"ข้อมูลไม่ถูกต้อง")</f>
        <v>ข้อมูลไม่ถูกต้อง</v>
      </c>
      <c r="T831" s="149" t="str">
        <f t="shared" si="102"/>
        <v>ข้อมูลไม่ถูกต้อง</v>
      </c>
      <c r="U831" s="149" t="str">
        <f>IF(ISNUMBER(R831),
IF(H$2=ตัวเลือก!A$30,"ยังไม่บันทึกข้อมูล",R831*0.47),"ข้อมูลไม่ถูกต้อง")</f>
        <v>ข้อมูลไม่ถูกต้อง</v>
      </c>
      <c r="V831" s="149" t="str">
        <f>IF(ISNUMBER(S831),
IF(H$2=ตัวเลือก!A$30,"ยังไม่บันทึกข้อมูล",S831*0.47),"ข้อมูลไม่ถูกต้อง")</f>
        <v>ข้อมูลไม่ถูกต้อง</v>
      </c>
      <c r="W831" s="149" t="str">
        <f t="shared" si="103"/>
        <v>ข้อมูลไม่ถูกต้อง</v>
      </c>
      <c r="X831" s="148" t="str">
        <f t="shared" si="104"/>
        <v>ข้อมูลไม่ถูกต้อง</v>
      </c>
      <c r="Y831" s="38"/>
      <c r="Z831" s="38"/>
      <c r="AA831" s="38"/>
    </row>
    <row r="832" spans="1:27" ht="24" customHeight="1" x14ac:dyDescent="0.45">
      <c r="A832" s="289">
        <v>827</v>
      </c>
      <c r="B832" s="289"/>
      <c r="C832" s="289"/>
      <c r="D832" s="289"/>
      <c r="E832" s="289"/>
      <c r="F832" s="293"/>
      <c r="G832" s="293"/>
      <c r="H832" s="291"/>
      <c r="I832" s="289"/>
      <c r="J832" s="292" t="str">
        <f t="shared" si="105"/>
        <v>รอข้อมูลคอลัมน์ H</v>
      </c>
      <c r="K832" s="291"/>
      <c r="L832" s="291"/>
      <c r="M832" s="291"/>
      <c r="N832" s="196" t="str" cm="1">
        <f t="array" ref="N832">IF(AND(K832:M832=""),"ยังไม่บันทึกข้อมูล",
IF(M832&lt;&gt;"",
IF(M832&gt;=1.3,M832,"เป็นไม้พุ่ม"),
IF(K832+L832&gt;=1.3,K832+L832,"เป็นไม้พุ่ม")))</f>
        <v>ยังไม่บันทึกข้อมูล</v>
      </c>
      <c r="O832" s="149" t="str">
        <f t="shared" si="98"/>
        <v>ข้อมูลไม่ถูกต้อง</v>
      </c>
      <c r="P832" s="149" t="str">
        <f t="shared" si="99"/>
        <v>ข้อมูลไม่ถูกต้อง</v>
      </c>
      <c r="Q832" s="149" t="str">
        <f t="shared" si="100"/>
        <v>ข้อมูลไม่ถูกต้อง</v>
      </c>
      <c r="R832" s="149" t="str">
        <f t="shared" si="101"/>
        <v>ข้อมูลไม่ถูกต้อง</v>
      </c>
      <c r="S832" s="149" t="str">
        <f>IF(ISNUMBER(R832),
IF(H$2=ตัวเลือก!A$30,"ยังไม่บันทึกข้อมูล",R832*0.27),"ข้อมูลไม่ถูกต้อง")</f>
        <v>ข้อมูลไม่ถูกต้อง</v>
      </c>
      <c r="T832" s="149" t="str">
        <f t="shared" si="102"/>
        <v>ข้อมูลไม่ถูกต้อง</v>
      </c>
      <c r="U832" s="149" t="str">
        <f>IF(ISNUMBER(R832),
IF(H$2=ตัวเลือก!A$30,"ยังไม่บันทึกข้อมูล",R832*0.47),"ข้อมูลไม่ถูกต้อง")</f>
        <v>ข้อมูลไม่ถูกต้อง</v>
      </c>
      <c r="V832" s="149" t="str">
        <f>IF(ISNUMBER(S832),
IF(H$2=ตัวเลือก!A$30,"ยังไม่บันทึกข้อมูล",S832*0.47),"ข้อมูลไม่ถูกต้อง")</f>
        <v>ข้อมูลไม่ถูกต้อง</v>
      </c>
      <c r="W832" s="149" t="str">
        <f t="shared" si="103"/>
        <v>ข้อมูลไม่ถูกต้อง</v>
      </c>
      <c r="X832" s="148" t="str">
        <f t="shared" si="104"/>
        <v>ข้อมูลไม่ถูกต้อง</v>
      </c>
      <c r="Y832" s="38"/>
      <c r="Z832" s="38"/>
      <c r="AA832" s="38"/>
    </row>
    <row r="833" spans="1:27" ht="24" customHeight="1" x14ac:dyDescent="0.45">
      <c r="A833" s="289">
        <v>828</v>
      </c>
      <c r="B833" s="289"/>
      <c r="C833" s="289"/>
      <c r="D833" s="289"/>
      <c r="E833" s="289"/>
      <c r="F833" s="293"/>
      <c r="G833" s="293"/>
      <c r="H833" s="291"/>
      <c r="I833" s="289"/>
      <c r="J833" s="292" t="str">
        <f t="shared" si="105"/>
        <v>รอข้อมูลคอลัมน์ H</v>
      </c>
      <c r="K833" s="291"/>
      <c r="L833" s="291"/>
      <c r="M833" s="291"/>
      <c r="N833" s="196" t="str" cm="1">
        <f t="array" ref="N833">IF(AND(K833:M833=""),"ยังไม่บันทึกข้อมูล",
IF(M833&lt;&gt;"",
IF(M833&gt;=1.3,M833,"เป็นไม้พุ่ม"),
IF(K833+L833&gt;=1.3,K833+L833,"เป็นไม้พุ่ม")))</f>
        <v>ยังไม่บันทึกข้อมูล</v>
      </c>
      <c r="O833" s="149" t="str">
        <f t="shared" si="98"/>
        <v>ข้อมูลไม่ถูกต้อง</v>
      </c>
      <c r="P833" s="149" t="str">
        <f t="shared" si="99"/>
        <v>ข้อมูลไม่ถูกต้อง</v>
      </c>
      <c r="Q833" s="149" t="str">
        <f t="shared" si="100"/>
        <v>ข้อมูลไม่ถูกต้อง</v>
      </c>
      <c r="R833" s="149" t="str">
        <f t="shared" si="101"/>
        <v>ข้อมูลไม่ถูกต้อง</v>
      </c>
      <c r="S833" s="149" t="str">
        <f>IF(ISNUMBER(R833),
IF(H$2=ตัวเลือก!A$30,"ยังไม่บันทึกข้อมูล",R833*0.27),"ข้อมูลไม่ถูกต้อง")</f>
        <v>ข้อมูลไม่ถูกต้อง</v>
      </c>
      <c r="T833" s="149" t="str">
        <f t="shared" si="102"/>
        <v>ข้อมูลไม่ถูกต้อง</v>
      </c>
      <c r="U833" s="149" t="str">
        <f>IF(ISNUMBER(R833),
IF(H$2=ตัวเลือก!A$30,"ยังไม่บันทึกข้อมูล",R833*0.47),"ข้อมูลไม่ถูกต้อง")</f>
        <v>ข้อมูลไม่ถูกต้อง</v>
      </c>
      <c r="V833" s="149" t="str">
        <f>IF(ISNUMBER(S833),
IF(H$2=ตัวเลือก!A$30,"ยังไม่บันทึกข้อมูล",S833*0.47),"ข้อมูลไม่ถูกต้อง")</f>
        <v>ข้อมูลไม่ถูกต้อง</v>
      </c>
      <c r="W833" s="149" t="str">
        <f t="shared" si="103"/>
        <v>ข้อมูลไม่ถูกต้อง</v>
      </c>
      <c r="X833" s="148" t="str">
        <f t="shared" si="104"/>
        <v>ข้อมูลไม่ถูกต้อง</v>
      </c>
      <c r="Y833" s="38"/>
      <c r="Z833" s="38"/>
      <c r="AA833" s="38"/>
    </row>
    <row r="834" spans="1:27" ht="24" customHeight="1" x14ac:dyDescent="0.45">
      <c r="A834" s="289">
        <v>829</v>
      </c>
      <c r="B834" s="289"/>
      <c r="C834" s="289"/>
      <c r="D834" s="289"/>
      <c r="E834" s="289"/>
      <c r="F834" s="293"/>
      <c r="G834" s="293"/>
      <c r="H834" s="291"/>
      <c r="I834" s="289"/>
      <c r="J834" s="292" t="str">
        <f t="shared" si="105"/>
        <v>รอข้อมูลคอลัมน์ H</v>
      </c>
      <c r="K834" s="291"/>
      <c r="L834" s="291"/>
      <c r="M834" s="291"/>
      <c r="N834" s="196" t="str" cm="1">
        <f t="array" ref="N834">IF(AND(K834:M834=""),"ยังไม่บันทึกข้อมูล",
IF(M834&lt;&gt;"",
IF(M834&gt;=1.3,M834,"เป็นไม้พุ่ม"),
IF(K834+L834&gt;=1.3,K834+L834,"เป็นไม้พุ่ม")))</f>
        <v>ยังไม่บันทึกข้อมูล</v>
      </c>
      <c r="O834" s="149" t="str">
        <f t="shared" si="98"/>
        <v>ข้อมูลไม่ถูกต้อง</v>
      </c>
      <c r="P834" s="149" t="str">
        <f t="shared" si="99"/>
        <v>ข้อมูลไม่ถูกต้อง</v>
      </c>
      <c r="Q834" s="149" t="str">
        <f t="shared" si="100"/>
        <v>ข้อมูลไม่ถูกต้อง</v>
      </c>
      <c r="R834" s="149" t="str">
        <f t="shared" si="101"/>
        <v>ข้อมูลไม่ถูกต้อง</v>
      </c>
      <c r="S834" s="149" t="str">
        <f>IF(ISNUMBER(R834),
IF(H$2=ตัวเลือก!A$30,"ยังไม่บันทึกข้อมูล",R834*0.27),"ข้อมูลไม่ถูกต้อง")</f>
        <v>ข้อมูลไม่ถูกต้อง</v>
      </c>
      <c r="T834" s="149" t="str">
        <f t="shared" si="102"/>
        <v>ข้อมูลไม่ถูกต้อง</v>
      </c>
      <c r="U834" s="149" t="str">
        <f>IF(ISNUMBER(R834),
IF(H$2=ตัวเลือก!A$30,"ยังไม่บันทึกข้อมูล",R834*0.47),"ข้อมูลไม่ถูกต้อง")</f>
        <v>ข้อมูลไม่ถูกต้อง</v>
      </c>
      <c r="V834" s="149" t="str">
        <f>IF(ISNUMBER(S834),
IF(H$2=ตัวเลือก!A$30,"ยังไม่บันทึกข้อมูล",S834*0.47),"ข้อมูลไม่ถูกต้อง")</f>
        <v>ข้อมูลไม่ถูกต้อง</v>
      </c>
      <c r="W834" s="149" t="str">
        <f t="shared" si="103"/>
        <v>ข้อมูลไม่ถูกต้อง</v>
      </c>
      <c r="X834" s="148" t="str">
        <f t="shared" si="104"/>
        <v>ข้อมูลไม่ถูกต้อง</v>
      </c>
      <c r="Y834" s="38"/>
      <c r="Z834" s="38"/>
      <c r="AA834" s="38"/>
    </row>
    <row r="835" spans="1:27" ht="24" customHeight="1" x14ac:dyDescent="0.45">
      <c r="A835" s="289">
        <v>830</v>
      </c>
      <c r="B835" s="289"/>
      <c r="C835" s="289"/>
      <c r="D835" s="289"/>
      <c r="E835" s="289"/>
      <c r="F835" s="293"/>
      <c r="G835" s="293"/>
      <c r="H835" s="291"/>
      <c r="I835" s="289"/>
      <c r="J835" s="292" t="str">
        <f t="shared" si="105"/>
        <v>รอข้อมูลคอลัมน์ H</v>
      </c>
      <c r="K835" s="291"/>
      <c r="L835" s="291"/>
      <c r="M835" s="291"/>
      <c r="N835" s="196" t="str" cm="1">
        <f t="array" ref="N835">IF(AND(K835:M835=""),"ยังไม่บันทึกข้อมูล",
IF(M835&lt;&gt;"",
IF(M835&gt;=1.3,M835,"เป็นไม้พุ่ม"),
IF(K835+L835&gt;=1.3,K835+L835,"เป็นไม้พุ่ม")))</f>
        <v>ยังไม่บันทึกข้อมูล</v>
      </c>
      <c r="O835" s="149" t="str">
        <f t="shared" si="98"/>
        <v>ข้อมูลไม่ถูกต้อง</v>
      </c>
      <c r="P835" s="149" t="str">
        <f t="shared" si="99"/>
        <v>ข้อมูลไม่ถูกต้อง</v>
      </c>
      <c r="Q835" s="149" t="str">
        <f t="shared" si="100"/>
        <v>ข้อมูลไม่ถูกต้อง</v>
      </c>
      <c r="R835" s="149" t="str">
        <f t="shared" si="101"/>
        <v>ข้อมูลไม่ถูกต้อง</v>
      </c>
      <c r="S835" s="149" t="str">
        <f>IF(ISNUMBER(R835),
IF(H$2=ตัวเลือก!A$30,"ยังไม่บันทึกข้อมูล",R835*0.27),"ข้อมูลไม่ถูกต้อง")</f>
        <v>ข้อมูลไม่ถูกต้อง</v>
      </c>
      <c r="T835" s="149" t="str">
        <f t="shared" si="102"/>
        <v>ข้อมูลไม่ถูกต้อง</v>
      </c>
      <c r="U835" s="149" t="str">
        <f>IF(ISNUMBER(R835),
IF(H$2=ตัวเลือก!A$30,"ยังไม่บันทึกข้อมูล",R835*0.47),"ข้อมูลไม่ถูกต้อง")</f>
        <v>ข้อมูลไม่ถูกต้อง</v>
      </c>
      <c r="V835" s="149" t="str">
        <f>IF(ISNUMBER(S835),
IF(H$2=ตัวเลือก!A$30,"ยังไม่บันทึกข้อมูล",S835*0.47),"ข้อมูลไม่ถูกต้อง")</f>
        <v>ข้อมูลไม่ถูกต้อง</v>
      </c>
      <c r="W835" s="149" t="str">
        <f t="shared" si="103"/>
        <v>ข้อมูลไม่ถูกต้อง</v>
      </c>
      <c r="X835" s="148" t="str">
        <f t="shared" si="104"/>
        <v>ข้อมูลไม่ถูกต้อง</v>
      </c>
      <c r="Y835" s="38"/>
      <c r="Z835" s="38"/>
      <c r="AA835" s="38"/>
    </row>
    <row r="836" spans="1:27" ht="24" customHeight="1" x14ac:dyDescent="0.45">
      <c r="A836" s="289">
        <v>831</v>
      </c>
      <c r="B836" s="289"/>
      <c r="C836" s="289"/>
      <c r="D836" s="289"/>
      <c r="E836" s="289"/>
      <c r="F836" s="293"/>
      <c r="G836" s="293"/>
      <c r="H836" s="291"/>
      <c r="I836" s="289"/>
      <c r="J836" s="292" t="str">
        <f t="shared" si="105"/>
        <v>รอข้อมูลคอลัมน์ H</v>
      </c>
      <c r="K836" s="291"/>
      <c r="L836" s="291"/>
      <c r="M836" s="291"/>
      <c r="N836" s="196" t="str" cm="1">
        <f t="array" ref="N836">IF(AND(K836:M836=""),"ยังไม่บันทึกข้อมูล",
IF(M836&lt;&gt;"",
IF(M836&gt;=1.3,M836,"เป็นไม้พุ่ม"),
IF(K836+L836&gt;=1.3,K836+L836,"เป็นไม้พุ่ม")))</f>
        <v>ยังไม่บันทึกข้อมูล</v>
      </c>
      <c r="O836" s="149" t="str">
        <f t="shared" si="98"/>
        <v>ข้อมูลไม่ถูกต้อง</v>
      </c>
      <c r="P836" s="149" t="str">
        <f t="shared" si="99"/>
        <v>ข้อมูลไม่ถูกต้อง</v>
      </c>
      <c r="Q836" s="149" t="str">
        <f t="shared" si="100"/>
        <v>ข้อมูลไม่ถูกต้อง</v>
      </c>
      <c r="R836" s="149" t="str">
        <f t="shared" si="101"/>
        <v>ข้อมูลไม่ถูกต้อง</v>
      </c>
      <c r="S836" s="149" t="str">
        <f>IF(ISNUMBER(R836),
IF(H$2=ตัวเลือก!A$30,"ยังไม่บันทึกข้อมูล",R836*0.27),"ข้อมูลไม่ถูกต้อง")</f>
        <v>ข้อมูลไม่ถูกต้อง</v>
      </c>
      <c r="T836" s="149" t="str">
        <f t="shared" si="102"/>
        <v>ข้อมูลไม่ถูกต้อง</v>
      </c>
      <c r="U836" s="149" t="str">
        <f>IF(ISNUMBER(R836),
IF(H$2=ตัวเลือก!A$30,"ยังไม่บันทึกข้อมูล",R836*0.47),"ข้อมูลไม่ถูกต้อง")</f>
        <v>ข้อมูลไม่ถูกต้อง</v>
      </c>
      <c r="V836" s="149" t="str">
        <f>IF(ISNUMBER(S836),
IF(H$2=ตัวเลือก!A$30,"ยังไม่บันทึกข้อมูล",S836*0.47),"ข้อมูลไม่ถูกต้อง")</f>
        <v>ข้อมูลไม่ถูกต้อง</v>
      </c>
      <c r="W836" s="149" t="str">
        <f t="shared" si="103"/>
        <v>ข้อมูลไม่ถูกต้อง</v>
      </c>
      <c r="X836" s="148" t="str">
        <f t="shared" si="104"/>
        <v>ข้อมูลไม่ถูกต้อง</v>
      </c>
      <c r="Y836" s="38"/>
      <c r="Z836" s="38"/>
      <c r="AA836" s="38"/>
    </row>
    <row r="837" spans="1:27" ht="24" customHeight="1" x14ac:dyDescent="0.45">
      <c r="A837" s="289">
        <v>832</v>
      </c>
      <c r="B837" s="289"/>
      <c r="C837" s="289"/>
      <c r="D837" s="289"/>
      <c r="E837" s="289"/>
      <c r="F837" s="293"/>
      <c r="G837" s="293"/>
      <c r="H837" s="291"/>
      <c r="I837" s="289"/>
      <c r="J837" s="292" t="str">
        <f t="shared" si="105"/>
        <v>รอข้อมูลคอลัมน์ H</v>
      </c>
      <c r="K837" s="291"/>
      <c r="L837" s="291"/>
      <c r="M837" s="291"/>
      <c r="N837" s="196" t="str" cm="1">
        <f t="array" ref="N837">IF(AND(K837:M837=""),"ยังไม่บันทึกข้อมูล",
IF(M837&lt;&gt;"",
IF(M837&gt;=1.3,M837,"เป็นไม้พุ่ม"),
IF(K837+L837&gt;=1.3,K837+L837,"เป็นไม้พุ่ม")))</f>
        <v>ยังไม่บันทึกข้อมูล</v>
      </c>
      <c r="O837" s="149" t="str">
        <f t="shared" si="98"/>
        <v>ข้อมูลไม่ถูกต้อง</v>
      </c>
      <c r="P837" s="149" t="str">
        <f t="shared" si="99"/>
        <v>ข้อมูลไม่ถูกต้อง</v>
      </c>
      <c r="Q837" s="149" t="str">
        <f t="shared" si="100"/>
        <v>ข้อมูลไม่ถูกต้อง</v>
      </c>
      <c r="R837" s="149" t="str">
        <f t="shared" si="101"/>
        <v>ข้อมูลไม่ถูกต้อง</v>
      </c>
      <c r="S837" s="149" t="str">
        <f>IF(ISNUMBER(R837),
IF(H$2=ตัวเลือก!A$30,"ยังไม่บันทึกข้อมูล",R837*0.27),"ข้อมูลไม่ถูกต้อง")</f>
        <v>ข้อมูลไม่ถูกต้อง</v>
      </c>
      <c r="T837" s="149" t="str">
        <f t="shared" si="102"/>
        <v>ข้อมูลไม่ถูกต้อง</v>
      </c>
      <c r="U837" s="149" t="str">
        <f>IF(ISNUMBER(R837),
IF(H$2=ตัวเลือก!A$30,"ยังไม่บันทึกข้อมูล",R837*0.47),"ข้อมูลไม่ถูกต้อง")</f>
        <v>ข้อมูลไม่ถูกต้อง</v>
      </c>
      <c r="V837" s="149" t="str">
        <f>IF(ISNUMBER(S837),
IF(H$2=ตัวเลือก!A$30,"ยังไม่บันทึกข้อมูล",S837*0.47),"ข้อมูลไม่ถูกต้อง")</f>
        <v>ข้อมูลไม่ถูกต้อง</v>
      </c>
      <c r="W837" s="149" t="str">
        <f t="shared" si="103"/>
        <v>ข้อมูลไม่ถูกต้อง</v>
      </c>
      <c r="X837" s="148" t="str">
        <f t="shared" si="104"/>
        <v>ข้อมูลไม่ถูกต้อง</v>
      </c>
      <c r="Y837" s="38"/>
      <c r="Z837" s="38"/>
      <c r="AA837" s="38"/>
    </row>
    <row r="838" spans="1:27" ht="24" customHeight="1" x14ac:dyDescent="0.45">
      <c r="A838" s="289">
        <v>833</v>
      </c>
      <c r="B838" s="289"/>
      <c r="C838" s="289"/>
      <c r="D838" s="289"/>
      <c r="E838" s="289"/>
      <c r="F838" s="293"/>
      <c r="G838" s="293"/>
      <c r="H838" s="291"/>
      <c r="I838" s="289"/>
      <c r="J838" s="292" t="str">
        <f t="shared" si="105"/>
        <v>รอข้อมูลคอลัมน์ H</v>
      </c>
      <c r="K838" s="291"/>
      <c r="L838" s="291"/>
      <c r="M838" s="291"/>
      <c r="N838" s="196" t="str" cm="1">
        <f t="array" ref="N838">IF(AND(K838:M838=""),"ยังไม่บันทึกข้อมูล",
IF(M838&lt;&gt;"",
IF(M838&gt;=1.3,M838,"เป็นไม้พุ่ม"),
IF(K838+L838&gt;=1.3,K838+L838,"เป็นไม้พุ่ม")))</f>
        <v>ยังไม่บันทึกข้อมูล</v>
      </c>
      <c r="O838" s="149" t="str">
        <f t="shared" si="98"/>
        <v>ข้อมูลไม่ถูกต้อง</v>
      </c>
      <c r="P838" s="149" t="str">
        <f t="shared" si="99"/>
        <v>ข้อมูลไม่ถูกต้อง</v>
      </c>
      <c r="Q838" s="149" t="str">
        <f t="shared" si="100"/>
        <v>ข้อมูลไม่ถูกต้อง</v>
      </c>
      <c r="R838" s="149" t="str">
        <f t="shared" si="101"/>
        <v>ข้อมูลไม่ถูกต้อง</v>
      </c>
      <c r="S838" s="149" t="str">
        <f>IF(ISNUMBER(R838),
IF(H$2=ตัวเลือก!A$30,"ยังไม่บันทึกข้อมูล",R838*0.27),"ข้อมูลไม่ถูกต้อง")</f>
        <v>ข้อมูลไม่ถูกต้อง</v>
      </c>
      <c r="T838" s="149" t="str">
        <f t="shared" si="102"/>
        <v>ข้อมูลไม่ถูกต้อง</v>
      </c>
      <c r="U838" s="149" t="str">
        <f>IF(ISNUMBER(R838),
IF(H$2=ตัวเลือก!A$30,"ยังไม่บันทึกข้อมูล",R838*0.47),"ข้อมูลไม่ถูกต้อง")</f>
        <v>ข้อมูลไม่ถูกต้อง</v>
      </c>
      <c r="V838" s="149" t="str">
        <f>IF(ISNUMBER(S838),
IF(H$2=ตัวเลือก!A$30,"ยังไม่บันทึกข้อมูล",S838*0.47),"ข้อมูลไม่ถูกต้อง")</f>
        <v>ข้อมูลไม่ถูกต้อง</v>
      </c>
      <c r="W838" s="149" t="str">
        <f t="shared" si="103"/>
        <v>ข้อมูลไม่ถูกต้อง</v>
      </c>
      <c r="X838" s="148" t="str">
        <f t="shared" si="104"/>
        <v>ข้อมูลไม่ถูกต้อง</v>
      </c>
      <c r="Y838" s="38"/>
      <c r="Z838" s="38"/>
      <c r="AA838" s="38"/>
    </row>
    <row r="839" spans="1:27" ht="24" customHeight="1" x14ac:dyDescent="0.45">
      <c r="A839" s="289">
        <v>834</v>
      </c>
      <c r="B839" s="289"/>
      <c r="C839" s="289"/>
      <c r="D839" s="289"/>
      <c r="E839" s="289"/>
      <c r="F839" s="293"/>
      <c r="G839" s="293"/>
      <c r="H839" s="291"/>
      <c r="I839" s="289"/>
      <c r="J839" s="292" t="str">
        <f t="shared" si="105"/>
        <v>รอข้อมูลคอลัมน์ H</v>
      </c>
      <c r="K839" s="291"/>
      <c r="L839" s="291"/>
      <c r="M839" s="291"/>
      <c r="N839" s="196" t="str" cm="1">
        <f t="array" ref="N839">IF(AND(K839:M839=""),"ยังไม่บันทึกข้อมูล",
IF(M839&lt;&gt;"",
IF(M839&gt;=1.3,M839,"เป็นไม้พุ่ม"),
IF(K839+L839&gt;=1.3,K839+L839,"เป็นไม้พุ่ม")))</f>
        <v>ยังไม่บันทึกข้อมูล</v>
      </c>
      <c r="O839" s="149" t="str">
        <f t="shared" ref="O839:O902" si="106">IF(AND(ISNUMBER(J839),ISNUMBER(N839)),0.0396*(((J839)*N839))^0.933,"ข้อมูลไม่ถูกต้อง")</f>
        <v>ข้อมูลไม่ถูกต้อง</v>
      </c>
      <c r="P839" s="149" t="str">
        <f t="shared" ref="P839:P902" si="107">IF(AND(ISNUMBER(J839),ISNUMBER(N839)),0.00349*(((J839^2)*N839))^1.03,"ข้อมูลไม่ถูกต้อง")</f>
        <v>ข้อมูลไม่ถูกต้อง</v>
      </c>
      <c r="Q839" s="149" t="str">
        <f t="shared" ref="Q839:Q902" si="108">IF(AND(ISNUMBER(O839),ISNUMBER(P839)),(1/((28/(O839+P839))+0.025)),"ข้อมูลไม่ถูกต้อง")</f>
        <v>ข้อมูลไม่ถูกต้อง</v>
      </c>
      <c r="R839" s="149" t="str">
        <f t="shared" ref="R839:R902" si="109">IF(AND(O839&lt;&gt;"ข้อมูลไม่ถูกต้อง",P839&lt;&gt;"ข้อมูลไม่ถูกต้อง",Q839&lt;&gt;"ข้อมูลไม่ถูกต้อง"),O839+P839+Q839,"ข้อมูลไม่ถูกต้อง")</f>
        <v>ข้อมูลไม่ถูกต้อง</v>
      </c>
      <c r="S839" s="149" t="str">
        <f>IF(ISNUMBER(R839),
IF(H$2=ตัวเลือก!A$30,"ยังไม่บันทึกข้อมูล",R839*0.27),"ข้อมูลไม่ถูกต้อง")</f>
        <v>ข้อมูลไม่ถูกต้อง</v>
      </c>
      <c r="T839" s="149" t="str">
        <f t="shared" ref="T839:T902" si="110">IF(AND(ISNUMBER(R839),ISNUMBER(S839)),R839+S839,"ข้อมูลไม่ถูกต้อง")</f>
        <v>ข้อมูลไม่ถูกต้อง</v>
      </c>
      <c r="U839" s="149" t="str">
        <f>IF(ISNUMBER(R839),
IF(H$2=ตัวเลือก!A$30,"ยังไม่บันทึกข้อมูล",R839*0.47),"ข้อมูลไม่ถูกต้อง")</f>
        <v>ข้อมูลไม่ถูกต้อง</v>
      </c>
      <c r="V839" s="149" t="str">
        <f>IF(ISNUMBER(S839),
IF(H$2=ตัวเลือก!A$30,"ยังไม่บันทึกข้อมูล",S839*0.47),"ข้อมูลไม่ถูกต้อง")</f>
        <v>ข้อมูลไม่ถูกต้อง</v>
      </c>
      <c r="W839" s="149" t="str">
        <f t="shared" ref="W839:W902" si="111">IF(AND(ISNUMBER(U839),ISNUMBER(V839)),((U839+V839)/1000),"ข้อมูลไม่ถูกต้อง")</f>
        <v>ข้อมูลไม่ถูกต้อง</v>
      </c>
      <c r="X839" s="148" t="str">
        <f t="shared" si="104"/>
        <v>ข้อมูลไม่ถูกต้อง</v>
      </c>
      <c r="Y839" s="38"/>
      <c r="Z839" s="38"/>
      <c r="AA839" s="38"/>
    </row>
    <row r="840" spans="1:27" ht="24" customHeight="1" x14ac:dyDescent="0.45">
      <c r="A840" s="289">
        <v>835</v>
      </c>
      <c r="B840" s="289"/>
      <c r="C840" s="289"/>
      <c r="D840" s="289"/>
      <c r="E840" s="289"/>
      <c r="F840" s="293"/>
      <c r="G840" s="293"/>
      <c r="H840" s="291"/>
      <c r="I840" s="289"/>
      <c r="J840" s="292" t="str">
        <f t="shared" si="105"/>
        <v>รอข้อมูลคอลัมน์ H</v>
      </c>
      <c r="K840" s="291"/>
      <c r="L840" s="291"/>
      <c r="M840" s="291"/>
      <c r="N840" s="196" t="str" cm="1">
        <f t="array" ref="N840">IF(AND(K840:M840=""),"ยังไม่บันทึกข้อมูล",
IF(M840&lt;&gt;"",
IF(M840&gt;=1.3,M840,"เป็นไม้พุ่ม"),
IF(K840+L840&gt;=1.3,K840+L840,"เป็นไม้พุ่ม")))</f>
        <v>ยังไม่บันทึกข้อมูล</v>
      </c>
      <c r="O840" s="149" t="str">
        <f t="shared" si="106"/>
        <v>ข้อมูลไม่ถูกต้อง</v>
      </c>
      <c r="P840" s="149" t="str">
        <f t="shared" si="107"/>
        <v>ข้อมูลไม่ถูกต้อง</v>
      </c>
      <c r="Q840" s="149" t="str">
        <f t="shared" si="108"/>
        <v>ข้อมูลไม่ถูกต้อง</v>
      </c>
      <c r="R840" s="149" t="str">
        <f t="shared" si="109"/>
        <v>ข้อมูลไม่ถูกต้อง</v>
      </c>
      <c r="S840" s="149" t="str">
        <f>IF(ISNUMBER(R840),
IF(H$2=ตัวเลือก!A$30,"ยังไม่บันทึกข้อมูล",R840*0.27),"ข้อมูลไม่ถูกต้อง")</f>
        <v>ข้อมูลไม่ถูกต้อง</v>
      </c>
      <c r="T840" s="149" t="str">
        <f t="shared" si="110"/>
        <v>ข้อมูลไม่ถูกต้อง</v>
      </c>
      <c r="U840" s="149" t="str">
        <f>IF(ISNUMBER(R840),
IF(H$2=ตัวเลือก!A$30,"ยังไม่บันทึกข้อมูล",R840*0.47),"ข้อมูลไม่ถูกต้อง")</f>
        <v>ข้อมูลไม่ถูกต้อง</v>
      </c>
      <c r="V840" s="149" t="str">
        <f>IF(ISNUMBER(S840),
IF(H$2=ตัวเลือก!A$30,"ยังไม่บันทึกข้อมูล",S840*0.47),"ข้อมูลไม่ถูกต้อง")</f>
        <v>ข้อมูลไม่ถูกต้อง</v>
      </c>
      <c r="W840" s="149" t="str">
        <f t="shared" si="111"/>
        <v>ข้อมูลไม่ถูกต้อง</v>
      </c>
      <c r="X840" s="148" t="str">
        <f t="shared" si="104"/>
        <v>ข้อมูลไม่ถูกต้อง</v>
      </c>
      <c r="Y840" s="38"/>
      <c r="Z840" s="38"/>
      <c r="AA840" s="38"/>
    </row>
    <row r="841" spans="1:27" ht="24" customHeight="1" x14ac:dyDescent="0.45">
      <c r="A841" s="289">
        <v>836</v>
      </c>
      <c r="B841" s="289"/>
      <c r="C841" s="289"/>
      <c r="D841" s="289"/>
      <c r="E841" s="289"/>
      <c r="F841" s="293"/>
      <c r="G841" s="293"/>
      <c r="H841" s="291"/>
      <c r="I841" s="289"/>
      <c r="J841" s="292" t="str">
        <f t="shared" si="105"/>
        <v>รอข้อมูลคอลัมน์ H</v>
      </c>
      <c r="K841" s="291"/>
      <c r="L841" s="291"/>
      <c r="M841" s="291"/>
      <c r="N841" s="196" t="str" cm="1">
        <f t="array" ref="N841">IF(AND(K841:M841=""),"ยังไม่บันทึกข้อมูล",
IF(M841&lt;&gt;"",
IF(M841&gt;=1.3,M841,"เป็นไม้พุ่ม"),
IF(K841+L841&gt;=1.3,K841+L841,"เป็นไม้พุ่ม")))</f>
        <v>ยังไม่บันทึกข้อมูล</v>
      </c>
      <c r="O841" s="149" t="str">
        <f t="shared" si="106"/>
        <v>ข้อมูลไม่ถูกต้อง</v>
      </c>
      <c r="P841" s="149" t="str">
        <f t="shared" si="107"/>
        <v>ข้อมูลไม่ถูกต้อง</v>
      </c>
      <c r="Q841" s="149" t="str">
        <f t="shared" si="108"/>
        <v>ข้อมูลไม่ถูกต้อง</v>
      </c>
      <c r="R841" s="149" t="str">
        <f t="shared" si="109"/>
        <v>ข้อมูลไม่ถูกต้อง</v>
      </c>
      <c r="S841" s="149" t="str">
        <f>IF(ISNUMBER(R841),
IF(H$2=ตัวเลือก!A$30,"ยังไม่บันทึกข้อมูล",R841*0.27),"ข้อมูลไม่ถูกต้อง")</f>
        <v>ข้อมูลไม่ถูกต้อง</v>
      </c>
      <c r="T841" s="149" t="str">
        <f t="shared" si="110"/>
        <v>ข้อมูลไม่ถูกต้อง</v>
      </c>
      <c r="U841" s="149" t="str">
        <f>IF(ISNUMBER(R841),
IF(H$2=ตัวเลือก!A$30,"ยังไม่บันทึกข้อมูล",R841*0.47),"ข้อมูลไม่ถูกต้อง")</f>
        <v>ข้อมูลไม่ถูกต้อง</v>
      </c>
      <c r="V841" s="149" t="str">
        <f>IF(ISNUMBER(S841),
IF(H$2=ตัวเลือก!A$30,"ยังไม่บันทึกข้อมูล",S841*0.47),"ข้อมูลไม่ถูกต้อง")</f>
        <v>ข้อมูลไม่ถูกต้อง</v>
      </c>
      <c r="W841" s="149" t="str">
        <f t="shared" si="111"/>
        <v>ข้อมูลไม่ถูกต้อง</v>
      </c>
      <c r="X841" s="148" t="str">
        <f t="shared" si="104"/>
        <v>ข้อมูลไม่ถูกต้อง</v>
      </c>
      <c r="Y841" s="38"/>
      <c r="Z841" s="38"/>
      <c r="AA841" s="38"/>
    </row>
    <row r="842" spans="1:27" ht="24" customHeight="1" x14ac:dyDescent="0.45">
      <c r="A842" s="289">
        <v>837</v>
      </c>
      <c r="B842" s="289"/>
      <c r="C842" s="289"/>
      <c r="D842" s="289"/>
      <c r="E842" s="289"/>
      <c r="F842" s="293"/>
      <c r="G842" s="293"/>
      <c r="H842" s="291"/>
      <c r="I842" s="289"/>
      <c r="J842" s="292" t="str">
        <f t="shared" si="105"/>
        <v>รอข้อมูลคอลัมน์ H</v>
      </c>
      <c r="K842" s="291"/>
      <c r="L842" s="291"/>
      <c r="M842" s="291"/>
      <c r="N842" s="196" t="str" cm="1">
        <f t="array" ref="N842">IF(AND(K842:M842=""),"ยังไม่บันทึกข้อมูล",
IF(M842&lt;&gt;"",
IF(M842&gt;=1.3,M842,"เป็นไม้พุ่ม"),
IF(K842+L842&gt;=1.3,K842+L842,"เป็นไม้พุ่ม")))</f>
        <v>ยังไม่บันทึกข้อมูล</v>
      </c>
      <c r="O842" s="149" t="str">
        <f t="shared" si="106"/>
        <v>ข้อมูลไม่ถูกต้อง</v>
      </c>
      <c r="P842" s="149" t="str">
        <f t="shared" si="107"/>
        <v>ข้อมูลไม่ถูกต้อง</v>
      </c>
      <c r="Q842" s="149" t="str">
        <f t="shared" si="108"/>
        <v>ข้อมูลไม่ถูกต้อง</v>
      </c>
      <c r="R842" s="149" t="str">
        <f t="shared" si="109"/>
        <v>ข้อมูลไม่ถูกต้อง</v>
      </c>
      <c r="S842" s="149" t="str">
        <f>IF(ISNUMBER(R842),
IF(H$2=ตัวเลือก!A$30,"ยังไม่บันทึกข้อมูล",R842*0.27),"ข้อมูลไม่ถูกต้อง")</f>
        <v>ข้อมูลไม่ถูกต้อง</v>
      </c>
      <c r="T842" s="149" t="str">
        <f t="shared" si="110"/>
        <v>ข้อมูลไม่ถูกต้อง</v>
      </c>
      <c r="U842" s="149" t="str">
        <f>IF(ISNUMBER(R842),
IF(H$2=ตัวเลือก!A$30,"ยังไม่บันทึกข้อมูล",R842*0.47),"ข้อมูลไม่ถูกต้อง")</f>
        <v>ข้อมูลไม่ถูกต้อง</v>
      </c>
      <c r="V842" s="149" t="str">
        <f>IF(ISNUMBER(S842),
IF(H$2=ตัวเลือก!A$30,"ยังไม่บันทึกข้อมูล",S842*0.47),"ข้อมูลไม่ถูกต้อง")</f>
        <v>ข้อมูลไม่ถูกต้อง</v>
      </c>
      <c r="W842" s="149" t="str">
        <f t="shared" si="111"/>
        <v>ข้อมูลไม่ถูกต้อง</v>
      </c>
      <c r="X842" s="148" t="str">
        <f t="shared" si="104"/>
        <v>ข้อมูลไม่ถูกต้อง</v>
      </c>
      <c r="Y842" s="38"/>
      <c r="Z842" s="38"/>
      <c r="AA842" s="38"/>
    </row>
    <row r="843" spans="1:27" ht="24" customHeight="1" x14ac:dyDescent="0.45">
      <c r="A843" s="289">
        <v>838</v>
      </c>
      <c r="B843" s="289"/>
      <c r="C843" s="289"/>
      <c r="D843" s="289"/>
      <c r="E843" s="289"/>
      <c r="F843" s="293"/>
      <c r="G843" s="293"/>
      <c r="H843" s="291"/>
      <c r="I843" s="289"/>
      <c r="J843" s="292" t="str">
        <f t="shared" si="105"/>
        <v>รอข้อมูลคอลัมน์ H</v>
      </c>
      <c r="K843" s="291"/>
      <c r="L843" s="291"/>
      <c r="M843" s="291"/>
      <c r="N843" s="196" t="str" cm="1">
        <f t="array" ref="N843">IF(AND(K843:M843=""),"ยังไม่บันทึกข้อมูล",
IF(M843&lt;&gt;"",
IF(M843&gt;=1.3,M843,"เป็นไม้พุ่ม"),
IF(K843+L843&gt;=1.3,K843+L843,"เป็นไม้พุ่ม")))</f>
        <v>ยังไม่บันทึกข้อมูล</v>
      </c>
      <c r="O843" s="149" t="str">
        <f t="shared" si="106"/>
        <v>ข้อมูลไม่ถูกต้อง</v>
      </c>
      <c r="P843" s="149" t="str">
        <f t="shared" si="107"/>
        <v>ข้อมูลไม่ถูกต้อง</v>
      </c>
      <c r="Q843" s="149" t="str">
        <f t="shared" si="108"/>
        <v>ข้อมูลไม่ถูกต้อง</v>
      </c>
      <c r="R843" s="149" t="str">
        <f t="shared" si="109"/>
        <v>ข้อมูลไม่ถูกต้อง</v>
      </c>
      <c r="S843" s="149" t="str">
        <f>IF(ISNUMBER(R843),
IF(H$2=ตัวเลือก!A$30,"ยังไม่บันทึกข้อมูล",R843*0.27),"ข้อมูลไม่ถูกต้อง")</f>
        <v>ข้อมูลไม่ถูกต้อง</v>
      </c>
      <c r="T843" s="149" t="str">
        <f t="shared" si="110"/>
        <v>ข้อมูลไม่ถูกต้อง</v>
      </c>
      <c r="U843" s="149" t="str">
        <f>IF(ISNUMBER(R843),
IF(H$2=ตัวเลือก!A$30,"ยังไม่บันทึกข้อมูล",R843*0.47),"ข้อมูลไม่ถูกต้อง")</f>
        <v>ข้อมูลไม่ถูกต้อง</v>
      </c>
      <c r="V843" s="149" t="str">
        <f>IF(ISNUMBER(S843),
IF(H$2=ตัวเลือก!A$30,"ยังไม่บันทึกข้อมูล",S843*0.47),"ข้อมูลไม่ถูกต้อง")</f>
        <v>ข้อมูลไม่ถูกต้อง</v>
      </c>
      <c r="W843" s="149" t="str">
        <f t="shared" si="111"/>
        <v>ข้อมูลไม่ถูกต้อง</v>
      </c>
      <c r="X843" s="148" t="str">
        <f t="shared" si="104"/>
        <v>ข้อมูลไม่ถูกต้อง</v>
      </c>
      <c r="Y843" s="38"/>
      <c r="Z843" s="38"/>
      <c r="AA843" s="38"/>
    </row>
    <row r="844" spans="1:27" ht="24" customHeight="1" x14ac:dyDescent="0.45">
      <c r="A844" s="289">
        <v>839</v>
      </c>
      <c r="B844" s="289"/>
      <c r="C844" s="289"/>
      <c r="D844" s="289"/>
      <c r="E844" s="289"/>
      <c r="F844" s="293"/>
      <c r="G844" s="293"/>
      <c r="H844" s="291"/>
      <c r="I844" s="289"/>
      <c r="J844" s="292" t="str">
        <f t="shared" si="105"/>
        <v>รอข้อมูลคอลัมน์ H</v>
      </c>
      <c r="K844" s="291"/>
      <c r="L844" s="291"/>
      <c r="M844" s="291"/>
      <c r="N844" s="196" t="str" cm="1">
        <f t="array" ref="N844">IF(AND(K844:M844=""),"ยังไม่บันทึกข้อมูล",
IF(M844&lt;&gt;"",
IF(M844&gt;=1.3,M844,"เป็นไม้พุ่ม"),
IF(K844+L844&gt;=1.3,K844+L844,"เป็นไม้พุ่ม")))</f>
        <v>ยังไม่บันทึกข้อมูล</v>
      </c>
      <c r="O844" s="149" t="str">
        <f t="shared" si="106"/>
        <v>ข้อมูลไม่ถูกต้อง</v>
      </c>
      <c r="P844" s="149" t="str">
        <f t="shared" si="107"/>
        <v>ข้อมูลไม่ถูกต้อง</v>
      </c>
      <c r="Q844" s="149" t="str">
        <f t="shared" si="108"/>
        <v>ข้อมูลไม่ถูกต้อง</v>
      </c>
      <c r="R844" s="149" t="str">
        <f t="shared" si="109"/>
        <v>ข้อมูลไม่ถูกต้อง</v>
      </c>
      <c r="S844" s="149" t="str">
        <f>IF(ISNUMBER(R844),
IF(H$2=ตัวเลือก!A$30,"ยังไม่บันทึกข้อมูล",R844*0.27),"ข้อมูลไม่ถูกต้อง")</f>
        <v>ข้อมูลไม่ถูกต้อง</v>
      </c>
      <c r="T844" s="149" t="str">
        <f t="shared" si="110"/>
        <v>ข้อมูลไม่ถูกต้อง</v>
      </c>
      <c r="U844" s="149" t="str">
        <f>IF(ISNUMBER(R844),
IF(H$2=ตัวเลือก!A$30,"ยังไม่บันทึกข้อมูล",R844*0.47),"ข้อมูลไม่ถูกต้อง")</f>
        <v>ข้อมูลไม่ถูกต้อง</v>
      </c>
      <c r="V844" s="149" t="str">
        <f>IF(ISNUMBER(S844),
IF(H$2=ตัวเลือก!A$30,"ยังไม่บันทึกข้อมูล",S844*0.47),"ข้อมูลไม่ถูกต้อง")</f>
        <v>ข้อมูลไม่ถูกต้อง</v>
      </c>
      <c r="W844" s="149" t="str">
        <f t="shared" si="111"/>
        <v>ข้อมูลไม่ถูกต้อง</v>
      </c>
      <c r="X844" s="148" t="str">
        <f t="shared" ref="X844:X907" si="112">IF(ISNUMBER(W844),W844*(44/12),"ข้อมูลไม่ถูกต้อง")</f>
        <v>ข้อมูลไม่ถูกต้อง</v>
      </c>
      <c r="Y844" s="38"/>
      <c r="Z844" s="38"/>
      <c r="AA844" s="38"/>
    </row>
    <row r="845" spans="1:27" ht="24" customHeight="1" x14ac:dyDescent="0.45">
      <c r="A845" s="289">
        <v>840</v>
      </c>
      <c r="B845" s="289"/>
      <c r="C845" s="289"/>
      <c r="D845" s="289"/>
      <c r="E845" s="289"/>
      <c r="F845" s="293"/>
      <c r="G845" s="293"/>
      <c r="H845" s="291"/>
      <c r="I845" s="289"/>
      <c r="J845" s="292" t="str">
        <f t="shared" si="105"/>
        <v>รอข้อมูลคอลัมน์ H</v>
      </c>
      <c r="K845" s="291"/>
      <c r="L845" s="291"/>
      <c r="M845" s="291"/>
      <c r="N845" s="196" t="str" cm="1">
        <f t="array" ref="N845">IF(AND(K845:M845=""),"ยังไม่บันทึกข้อมูล",
IF(M845&lt;&gt;"",
IF(M845&gt;=1.3,M845,"เป็นไม้พุ่ม"),
IF(K845+L845&gt;=1.3,K845+L845,"เป็นไม้พุ่ม")))</f>
        <v>ยังไม่บันทึกข้อมูล</v>
      </c>
      <c r="O845" s="149" t="str">
        <f t="shared" si="106"/>
        <v>ข้อมูลไม่ถูกต้อง</v>
      </c>
      <c r="P845" s="149" t="str">
        <f t="shared" si="107"/>
        <v>ข้อมูลไม่ถูกต้อง</v>
      </c>
      <c r="Q845" s="149" t="str">
        <f t="shared" si="108"/>
        <v>ข้อมูลไม่ถูกต้อง</v>
      </c>
      <c r="R845" s="149" t="str">
        <f t="shared" si="109"/>
        <v>ข้อมูลไม่ถูกต้อง</v>
      </c>
      <c r="S845" s="149" t="str">
        <f>IF(ISNUMBER(R845),
IF(H$2=ตัวเลือก!A$30,"ยังไม่บันทึกข้อมูล",R845*0.27),"ข้อมูลไม่ถูกต้อง")</f>
        <v>ข้อมูลไม่ถูกต้อง</v>
      </c>
      <c r="T845" s="149" t="str">
        <f t="shared" si="110"/>
        <v>ข้อมูลไม่ถูกต้อง</v>
      </c>
      <c r="U845" s="149" t="str">
        <f>IF(ISNUMBER(R845),
IF(H$2=ตัวเลือก!A$30,"ยังไม่บันทึกข้อมูล",R845*0.47),"ข้อมูลไม่ถูกต้อง")</f>
        <v>ข้อมูลไม่ถูกต้อง</v>
      </c>
      <c r="V845" s="149" t="str">
        <f>IF(ISNUMBER(S845),
IF(H$2=ตัวเลือก!A$30,"ยังไม่บันทึกข้อมูล",S845*0.47),"ข้อมูลไม่ถูกต้อง")</f>
        <v>ข้อมูลไม่ถูกต้อง</v>
      </c>
      <c r="W845" s="149" t="str">
        <f t="shared" si="111"/>
        <v>ข้อมูลไม่ถูกต้อง</v>
      </c>
      <c r="X845" s="148" t="str">
        <f t="shared" si="112"/>
        <v>ข้อมูลไม่ถูกต้อง</v>
      </c>
      <c r="Y845" s="38"/>
      <c r="Z845" s="38"/>
      <c r="AA845" s="38"/>
    </row>
    <row r="846" spans="1:27" ht="24" customHeight="1" x14ac:dyDescent="0.45">
      <c r="A846" s="289">
        <v>841</v>
      </c>
      <c r="B846" s="289"/>
      <c r="C846" s="289"/>
      <c r="D846" s="289"/>
      <c r="E846" s="289"/>
      <c r="F846" s="293"/>
      <c r="G846" s="293"/>
      <c r="H846" s="291"/>
      <c r="I846" s="289"/>
      <c r="J846" s="292" t="str">
        <f t="shared" si="105"/>
        <v>รอข้อมูลคอลัมน์ H</v>
      </c>
      <c r="K846" s="291"/>
      <c r="L846" s="291"/>
      <c r="M846" s="291"/>
      <c r="N846" s="196" t="str" cm="1">
        <f t="array" ref="N846">IF(AND(K846:M846=""),"ยังไม่บันทึกข้อมูล",
IF(M846&lt;&gt;"",
IF(M846&gt;=1.3,M846,"เป็นไม้พุ่ม"),
IF(K846+L846&gt;=1.3,K846+L846,"เป็นไม้พุ่ม")))</f>
        <v>ยังไม่บันทึกข้อมูล</v>
      </c>
      <c r="O846" s="149" t="str">
        <f t="shared" si="106"/>
        <v>ข้อมูลไม่ถูกต้อง</v>
      </c>
      <c r="P846" s="149" t="str">
        <f t="shared" si="107"/>
        <v>ข้อมูลไม่ถูกต้อง</v>
      </c>
      <c r="Q846" s="149" t="str">
        <f t="shared" si="108"/>
        <v>ข้อมูลไม่ถูกต้อง</v>
      </c>
      <c r="R846" s="149" t="str">
        <f t="shared" si="109"/>
        <v>ข้อมูลไม่ถูกต้อง</v>
      </c>
      <c r="S846" s="149" t="str">
        <f>IF(ISNUMBER(R846),
IF(H$2=ตัวเลือก!A$30,"ยังไม่บันทึกข้อมูล",R846*0.27),"ข้อมูลไม่ถูกต้อง")</f>
        <v>ข้อมูลไม่ถูกต้อง</v>
      </c>
      <c r="T846" s="149" t="str">
        <f t="shared" si="110"/>
        <v>ข้อมูลไม่ถูกต้อง</v>
      </c>
      <c r="U846" s="149" t="str">
        <f>IF(ISNUMBER(R846),
IF(H$2=ตัวเลือก!A$30,"ยังไม่บันทึกข้อมูล",R846*0.47),"ข้อมูลไม่ถูกต้อง")</f>
        <v>ข้อมูลไม่ถูกต้อง</v>
      </c>
      <c r="V846" s="149" t="str">
        <f>IF(ISNUMBER(S846),
IF(H$2=ตัวเลือก!A$30,"ยังไม่บันทึกข้อมูล",S846*0.47),"ข้อมูลไม่ถูกต้อง")</f>
        <v>ข้อมูลไม่ถูกต้อง</v>
      </c>
      <c r="W846" s="149" t="str">
        <f t="shared" si="111"/>
        <v>ข้อมูลไม่ถูกต้อง</v>
      </c>
      <c r="X846" s="148" t="str">
        <f t="shared" si="112"/>
        <v>ข้อมูลไม่ถูกต้อง</v>
      </c>
      <c r="Y846" s="38"/>
      <c r="Z846" s="38"/>
      <c r="AA846" s="38"/>
    </row>
    <row r="847" spans="1:27" ht="24" customHeight="1" x14ac:dyDescent="0.45">
      <c r="A847" s="289">
        <v>842</v>
      </c>
      <c r="B847" s="289"/>
      <c r="C847" s="289"/>
      <c r="D847" s="289"/>
      <c r="E847" s="289"/>
      <c r="F847" s="293"/>
      <c r="G847" s="293"/>
      <c r="H847" s="291"/>
      <c r="I847" s="289"/>
      <c r="J847" s="292" t="str">
        <f t="shared" ref="J847:J910" si="113">IF(H847="","รอข้อมูลคอลัมน์ H",
IF(H847/PI()&gt;=4.5,H847/PI(),"ไม่นำมาคำนวณ"))</f>
        <v>รอข้อมูลคอลัมน์ H</v>
      </c>
      <c r="K847" s="291"/>
      <c r="L847" s="291"/>
      <c r="M847" s="291"/>
      <c r="N847" s="196" t="str" cm="1">
        <f t="array" ref="N847">IF(AND(K847:M847=""),"ยังไม่บันทึกข้อมูล",
IF(M847&lt;&gt;"",
IF(M847&gt;=1.3,M847,"เป็นไม้พุ่ม"),
IF(K847+L847&gt;=1.3,K847+L847,"เป็นไม้พุ่ม")))</f>
        <v>ยังไม่บันทึกข้อมูล</v>
      </c>
      <c r="O847" s="149" t="str">
        <f t="shared" si="106"/>
        <v>ข้อมูลไม่ถูกต้อง</v>
      </c>
      <c r="P847" s="149" t="str">
        <f t="shared" si="107"/>
        <v>ข้อมูลไม่ถูกต้อง</v>
      </c>
      <c r="Q847" s="149" t="str">
        <f t="shared" si="108"/>
        <v>ข้อมูลไม่ถูกต้อง</v>
      </c>
      <c r="R847" s="149" t="str">
        <f t="shared" si="109"/>
        <v>ข้อมูลไม่ถูกต้อง</v>
      </c>
      <c r="S847" s="149" t="str">
        <f>IF(ISNUMBER(R847),
IF(H$2=ตัวเลือก!A$30,"ยังไม่บันทึกข้อมูล",R847*0.27),"ข้อมูลไม่ถูกต้อง")</f>
        <v>ข้อมูลไม่ถูกต้อง</v>
      </c>
      <c r="T847" s="149" t="str">
        <f t="shared" si="110"/>
        <v>ข้อมูลไม่ถูกต้อง</v>
      </c>
      <c r="U847" s="149" t="str">
        <f>IF(ISNUMBER(R847),
IF(H$2=ตัวเลือก!A$30,"ยังไม่บันทึกข้อมูล",R847*0.47),"ข้อมูลไม่ถูกต้อง")</f>
        <v>ข้อมูลไม่ถูกต้อง</v>
      </c>
      <c r="V847" s="149" t="str">
        <f>IF(ISNUMBER(S847),
IF(H$2=ตัวเลือก!A$30,"ยังไม่บันทึกข้อมูล",S847*0.47),"ข้อมูลไม่ถูกต้อง")</f>
        <v>ข้อมูลไม่ถูกต้อง</v>
      </c>
      <c r="W847" s="149" t="str">
        <f t="shared" si="111"/>
        <v>ข้อมูลไม่ถูกต้อง</v>
      </c>
      <c r="X847" s="148" t="str">
        <f t="shared" si="112"/>
        <v>ข้อมูลไม่ถูกต้อง</v>
      </c>
      <c r="Y847" s="38"/>
      <c r="Z847" s="38"/>
      <c r="AA847" s="38"/>
    </row>
    <row r="848" spans="1:27" ht="24" customHeight="1" x14ac:dyDescent="0.45">
      <c r="A848" s="289">
        <v>843</v>
      </c>
      <c r="B848" s="289"/>
      <c r="C848" s="289"/>
      <c r="D848" s="289"/>
      <c r="E848" s="289"/>
      <c r="F848" s="293"/>
      <c r="G848" s="293"/>
      <c r="H848" s="291"/>
      <c r="I848" s="289"/>
      <c r="J848" s="292" t="str">
        <f t="shared" si="113"/>
        <v>รอข้อมูลคอลัมน์ H</v>
      </c>
      <c r="K848" s="291"/>
      <c r="L848" s="291"/>
      <c r="M848" s="291"/>
      <c r="N848" s="196" t="str" cm="1">
        <f t="array" ref="N848">IF(AND(K848:M848=""),"ยังไม่บันทึกข้อมูล",
IF(M848&lt;&gt;"",
IF(M848&gt;=1.3,M848,"เป็นไม้พุ่ม"),
IF(K848+L848&gt;=1.3,K848+L848,"เป็นไม้พุ่ม")))</f>
        <v>ยังไม่บันทึกข้อมูล</v>
      </c>
      <c r="O848" s="149" t="str">
        <f t="shared" si="106"/>
        <v>ข้อมูลไม่ถูกต้อง</v>
      </c>
      <c r="P848" s="149" t="str">
        <f t="shared" si="107"/>
        <v>ข้อมูลไม่ถูกต้อง</v>
      </c>
      <c r="Q848" s="149" t="str">
        <f t="shared" si="108"/>
        <v>ข้อมูลไม่ถูกต้อง</v>
      </c>
      <c r="R848" s="149" t="str">
        <f t="shared" si="109"/>
        <v>ข้อมูลไม่ถูกต้อง</v>
      </c>
      <c r="S848" s="149" t="str">
        <f>IF(ISNUMBER(R848),
IF(H$2=ตัวเลือก!A$30,"ยังไม่บันทึกข้อมูล",R848*0.27),"ข้อมูลไม่ถูกต้อง")</f>
        <v>ข้อมูลไม่ถูกต้อง</v>
      </c>
      <c r="T848" s="149" t="str">
        <f t="shared" si="110"/>
        <v>ข้อมูลไม่ถูกต้อง</v>
      </c>
      <c r="U848" s="149" t="str">
        <f>IF(ISNUMBER(R848),
IF(H$2=ตัวเลือก!A$30,"ยังไม่บันทึกข้อมูล",R848*0.47),"ข้อมูลไม่ถูกต้อง")</f>
        <v>ข้อมูลไม่ถูกต้อง</v>
      </c>
      <c r="V848" s="149" t="str">
        <f>IF(ISNUMBER(S848),
IF(H$2=ตัวเลือก!A$30,"ยังไม่บันทึกข้อมูล",S848*0.47),"ข้อมูลไม่ถูกต้อง")</f>
        <v>ข้อมูลไม่ถูกต้อง</v>
      </c>
      <c r="W848" s="149" t="str">
        <f t="shared" si="111"/>
        <v>ข้อมูลไม่ถูกต้อง</v>
      </c>
      <c r="X848" s="148" t="str">
        <f t="shared" si="112"/>
        <v>ข้อมูลไม่ถูกต้อง</v>
      </c>
      <c r="Y848" s="38"/>
      <c r="Z848" s="38"/>
      <c r="AA848" s="38"/>
    </row>
    <row r="849" spans="1:27" ht="24" customHeight="1" x14ac:dyDescent="0.45">
      <c r="A849" s="289">
        <v>844</v>
      </c>
      <c r="B849" s="289"/>
      <c r="C849" s="289"/>
      <c r="D849" s="289"/>
      <c r="E849" s="289"/>
      <c r="F849" s="293"/>
      <c r="G849" s="293"/>
      <c r="H849" s="291"/>
      <c r="I849" s="289"/>
      <c r="J849" s="292" t="str">
        <f t="shared" si="113"/>
        <v>รอข้อมูลคอลัมน์ H</v>
      </c>
      <c r="K849" s="291"/>
      <c r="L849" s="291"/>
      <c r="M849" s="291"/>
      <c r="N849" s="196" t="str" cm="1">
        <f t="array" ref="N849">IF(AND(K849:M849=""),"ยังไม่บันทึกข้อมูล",
IF(M849&lt;&gt;"",
IF(M849&gt;=1.3,M849,"เป็นไม้พุ่ม"),
IF(K849+L849&gt;=1.3,K849+L849,"เป็นไม้พุ่ม")))</f>
        <v>ยังไม่บันทึกข้อมูล</v>
      </c>
      <c r="O849" s="149" t="str">
        <f t="shared" si="106"/>
        <v>ข้อมูลไม่ถูกต้อง</v>
      </c>
      <c r="P849" s="149" t="str">
        <f t="shared" si="107"/>
        <v>ข้อมูลไม่ถูกต้อง</v>
      </c>
      <c r="Q849" s="149" t="str">
        <f t="shared" si="108"/>
        <v>ข้อมูลไม่ถูกต้อง</v>
      </c>
      <c r="R849" s="149" t="str">
        <f t="shared" si="109"/>
        <v>ข้อมูลไม่ถูกต้อง</v>
      </c>
      <c r="S849" s="149" t="str">
        <f>IF(ISNUMBER(R849),
IF(H$2=ตัวเลือก!A$30,"ยังไม่บันทึกข้อมูล",R849*0.27),"ข้อมูลไม่ถูกต้อง")</f>
        <v>ข้อมูลไม่ถูกต้อง</v>
      </c>
      <c r="T849" s="149" t="str">
        <f t="shared" si="110"/>
        <v>ข้อมูลไม่ถูกต้อง</v>
      </c>
      <c r="U849" s="149" t="str">
        <f>IF(ISNUMBER(R849),
IF(H$2=ตัวเลือก!A$30,"ยังไม่บันทึกข้อมูล",R849*0.47),"ข้อมูลไม่ถูกต้อง")</f>
        <v>ข้อมูลไม่ถูกต้อง</v>
      </c>
      <c r="V849" s="149" t="str">
        <f>IF(ISNUMBER(S849),
IF(H$2=ตัวเลือก!A$30,"ยังไม่บันทึกข้อมูล",S849*0.47),"ข้อมูลไม่ถูกต้อง")</f>
        <v>ข้อมูลไม่ถูกต้อง</v>
      </c>
      <c r="W849" s="149" t="str">
        <f t="shared" si="111"/>
        <v>ข้อมูลไม่ถูกต้อง</v>
      </c>
      <c r="X849" s="148" t="str">
        <f t="shared" si="112"/>
        <v>ข้อมูลไม่ถูกต้อง</v>
      </c>
      <c r="Y849" s="38"/>
      <c r="Z849" s="38"/>
      <c r="AA849" s="38"/>
    </row>
    <row r="850" spans="1:27" ht="24" customHeight="1" x14ac:dyDescent="0.45">
      <c r="A850" s="289">
        <v>845</v>
      </c>
      <c r="B850" s="289"/>
      <c r="C850" s="289"/>
      <c r="D850" s="289"/>
      <c r="E850" s="289"/>
      <c r="F850" s="293"/>
      <c r="G850" s="293"/>
      <c r="H850" s="291"/>
      <c r="I850" s="289"/>
      <c r="J850" s="292" t="str">
        <f t="shared" si="113"/>
        <v>รอข้อมูลคอลัมน์ H</v>
      </c>
      <c r="K850" s="291"/>
      <c r="L850" s="291"/>
      <c r="M850" s="291"/>
      <c r="N850" s="196" t="str" cm="1">
        <f t="array" ref="N850">IF(AND(K850:M850=""),"ยังไม่บันทึกข้อมูล",
IF(M850&lt;&gt;"",
IF(M850&gt;=1.3,M850,"เป็นไม้พุ่ม"),
IF(K850+L850&gt;=1.3,K850+L850,"เป็นไม้พุ่ม")))</f>
        <v>ยังไม่บันทึกข้อมูล</v>
      </c>
      <c r="O850" s="149" t="str">
        <f t="shared" si="106"/>
        <v>ข้อมูลไม่ถูกต้อง</v>
      </c>
      <c r="P850" s="149" t="str">
        <f t="shared" si="107"/>
        <v>ข้อมูลไม่ถูกต้อง</v>
      </c>
      <c r="Q850" s="149" t="str">
        <f t="shared" si="108"/>
        <v>ข้อมูลไม่ถูกต้อง</v>
      </c>
      <c r="R850" s="149" t="str">
        <f t="shared" si="109"/>
        <v>ข้อมูลไม่ถูกต้อง</v>
      </c>
      <c r="S850" s="149" t="str">
        <f>IF(ISNUMBER(R850),
IF(H$2=ตัวเลือก!A$30,"ยังไม่บันทึกข้อมูล",R850*0.27),"ข้อมูลไม่ถูกต้อง")</f>
        <v>ข้อมูลไม่ถูกต้อง</v>
      </c>
      <c r="T850" s="149" t="str">
        <f t="shared" si="110"/>
        <v>ข้อมูลไม่ถูกต้อง</v>
      </c>
      <c r="U850" s="149" t="str">
        <f>IF(ISNUMBER(R850),
IF(H$2=ตัวเลือก!A$30,"ยังไม่บันทึกข้อมูล",R850*0.47),"ข้อมูลไม่ถูกต้อง")</f>
        <v>ข้อมูลไม่ถูกต้อง</v>
      </c>
      <c r="V850" s="149" t="str">
        <f>IF(ISNUMBER(S850),
IF(H$2=ตัวเลือก!A$30,"ยังไม่บันทึกข้อมูล",S850*0.47),"ข้อมูลไม่ถูกต้อง")</f>
        <v>ข้อมูลไม่ถูกต้อง</v>
      </c>
      <c r="W850" s="149" t="str">
        <f t="shared" si="111"/>
        <v>ข้อมูลไม่ถูกต้อง</v>
      </c>
      <c r="X850" s="148" t="str">
        <f t="shared" si="112"/>
        <v>ข้อมูลไม่ถูกต้อง</v>
      </c>
      <c r="Y850" s="38"/>
      <c r="Z850" s="38"/>
      <c r="AA850" s="38"/>
    </row>
    <row r="851" spans="1:27" ht="24" customHeight="1" x14ac:dyDescent="0.45">
      <c r="A851" s="289">
        <v>846</v>
      </c>
      <c r="B851" s="289"/>
      <c r="C851" s="289"/>
      <c r="D851" s="289"/>
      <c r="E851" s="289"/>
      <c r="F851" s="293"/>
      <c r="G851" s="293"/>
      <c r="H851" s="291"/>
      <c r="I851" s="289"/>
      <c r="J851" s="292" t="str">
        <f t="shared" si="113"/>
        <v>รอข้อมูลคอลัมน์ H</v>
      </c>
      <c r="K851" s="291"/>
      <c r="L851" s="291"/>
      <c r="M851" s="291"/>
      <c r="N851" s="196" t="str" cm="1">
        <f t="array" ref="N851">IF(AND(K851:M851=""),"ยังไม่บันทึกข้อมูล",
IF(M851&lt;&gt;"",
IF(M851&gt;=1.3,M851,"เป็นไม้พุ่ม"),
IF(K851+L851&gt;=1.3,K851+L851,"เป็นไม้พุ่ม")))</f>
        <v>ยังไม่บันทึกข้อมูล</v>
      </c>
      <c r="O851" s="149" t="str">
        <f t="shared" si="106"/>
        <v>ข้อมูลไม่ถูกต้อง</v>
      </c>
      <c r="P851" s="149" t="str">
        <f t="shared" si="107"/>
        <v>ข้อมูลไม่ถูกต้อง</v>
      </c>
      <c r="Q851" s="149" t="str">
        <f t="shared" si="108"/>
        <v>ข้อมูลไม่ถูกต้อง</v>
      </c>
      <c r="R851" s="149" t="str">
        <f t="shared" si="109"/>
        <v>ข้อมูลไม่ถูกต้อง</v>
      </c>
      <c r="S851" s="149" t="str">
        <f>IF(ISNUMBER(R851),
IF(H$2=ตัวเลือก!A$30,"ยังไม่บันทึกข้อมูล",R851*0.27),"ข้อมูลไม่ถูกต้อง")</f>
        <v>ข้อมูลไม่ถูกต้อง</v>
      </c>
      <c r="T851" s="149" t="str">
        <f t="shared" si="110"/>
        <v>ข้อมูลไม่ถูกต้อง</v>
      </c>
      <c r="U851" s="149" t="str">
        <f>IF(ISNUMBER(R851),
IF(H$2=ตัวเลือก!A$30,"ยังไม่บันทึกข้อมูล",R851*0.47),"ข้อมูลไม่ถูกต้อง")</f>
        <v>ข้อมูลไม่ถูกต้อง</v>
      </c>
      <c r="V851" s="149" t="str">
        <f>IF(ISNUMBER(S851),
IF(H$2=ตัวเลือก!A$30,"ยังไม่บันทึกข้อมูล",S851*0.47),"ข้อมูลไม่ถูกต้อง")</f>
        <v>ข้อมูลไม่ถูกต้อง</v>
      </c>
      <c r="W851" s="149" t="str">
        <f t="shared" si="111"/>
        <v>ข้อมูลไม่ถูกต้อง</v>
      </c>
      <c r="X851" s="148" t="str">
        <f t="shared" si="112"/>
        <v>ข้อมูลไม่ถูกต้อง</v>
      </c>
      <c r="Y851" s="38"/>
      <c r="Z851" s="38"/>
      <c r="AA851" s="38"/>
    </row>
    <row r="852" spans="1:27" ht="24" customHeight="1" x14ac:dyDescent="0.45">
      <c r="A852" s="289">
        <v>847</v>
      </c>
      <c r="B852" s="289"/>
      <c r="C852" s="289"/>
      <c r="D852" s="289"/>
      <c r="E852" s="289"/>
      <c r="F852" s="293"/>
      <c r="G852" s="293"/>
      <c r="H852" s="291"/>
      <c r="I852" s="289"/>
      <c r="J852" s="292" t="str">
        <f t="shared" si="113"/>
        <v>รอข้อมูลคอลัมน์ H</v>
      </c>
      <c r="K852" s="291"/>
      <c r="L852" s="291"/>
      <c r="M852" s="291"/>
      <c r="N852" s="196" t="str" cm="1">
        <f t="array" ref="N852">IF(AND(K852:M852=""),"ยังไม่บันทึกข้อมูล",
IF(M852&lt;&gt;"",
IF(M852&gt;=1.3,M852,"เป็นไม้พุ่ม"),
IF(K852+L852&gt;=1.3,K852+L852,"เป็นไม้พุ่ม")))</f>
        <v>ยังไม่บันทึกข้อมูล</v>
      </c>
      <c r="O852" s="149" t="str">
        <f t="shared" si="106"/>
        <v>ข้อมูลไม่ถูกต้อง</v>
      </c>
      <c r="P852" s="149" t="str">
        <f t="shared" si="107"/>
        <v>ข้อมูลไม่ถูกต้อง</v>
      </c>
      <c r="Q852" s="149" t="str">
        <f t="shared" si="108"/>
        <v>ข้อมูลไม่ถูกต้อง</v>
      </c>
      <c r="R852" s="149" t="str">
        <f t="shared" si="109"/>
        <v>ข้อมูลไม่ถูกต้อง</v>
      </c>
      <c r="S852" s="149" t="str">
        <f>IF(ISNUMBER(R852),
IF(H$2=ตัวเลือก!A$30,"ยังไม่บันทึกข้อมูล",R852*0.27),"ข้อมูลไม่ถูกต้อง")</f>
        <v>ข้อมูลไม่ถูกต้อง</v>
      </c>
      <c r="T852" s="149" t="str">
        <f t="shared" si="110"/>
        <v>ข้อมูลไม่ถูกต้อง</v>
      </c>
      <c r="U852" s="149" t="str">
        <f>IF(ISNUMBER(R852),
IF(H$2=ตัวเลือก!A$30,"ยังไม่บันทึกข้อมูล",R852*0.47),"ข้อมูลไม่ถูกต้อง")</f>
        <v>ข้อมูลไม่ถูกต้อง</v>
      </c>
      <c r="V852" s="149" t="str">
        <f>IF(ISNUMBER(S852),
IF(H$2=ตัวเลือก!A$30,"ยังไม่บันทึกข้อมูล",S852*0.47),"ข้อมูลไม่ถูกต้อง")</f>
        <v>ข้อมูลไม่ถูกต้อง</v>
      </c>
      <c r="W852" s="149" t="str">
        <f t="shared" si="111"/>
        <v>ข้อมูลไม่ถูกต้อง</v>
      </c>
      <c r="X852" s="148" t="str">
        <f t="shared" si="112"/>
        <v>ข้อมูลไม่ถูกต้อง</v>
      </c>
      <c r="Y852" s="38"/>
      <c r="Z852" s="38"/>
      <c r="AA852" s="38"/>
    </row>
    <row r="853" spans="1:27" ht="24" customHeight="1" x14ac:dyDescent="0.45">
      <c r="A853" s="289">
        <v>848</v>
      </c>
      <c r="B853" s="289"/>
      <c r="C853" s="289"/>
      <c r="D853" s="289"/>
      <c r="E853" s="289"/>
      <c r="F853" s="293"/>
      <c r="G853" s="293"/>
      <c r="H853" s="291"/>
      <c r="I853" s="289"/>
      <c r="J853" s="292" t="str">
        <f t="shared" si="113"/>
        <v>รอข้อมูลคอลัมน์ H</v>
      </c>
      <c r="K853" s="291"/>
      <c r="L853" s="291"/>
      <c r="M853" s="291"/>
      <c r="N853" s="196" t="str" cm="1">
        <f t="array" ref="N853">IF(AND(K853:M853=""),"ยังไม่บันทึกข้อมูล",
IF(M853&lt;&gt;"",
IF(M853&gt;=1.3,M853,"เป็นไม้พุ่ม"),
IF(K853+L853&gt;=1.3,K853+L853,"เป็นไม้พุ่ม")))</f>
        <v>ยังไม่บันทึกข้อมูล</v>
      </c>
      <c r="O853" s="149" t="str">
        <f t="shared" si="106"/>
        <v>ข้อมูลไม่ถูกต้อง</v>
      </c>
      <c r="P853" s="149" t="str">
        <f t="shared" si="107"/>
        <v>ข้อมูลไม่ถูกต้อง</v>
      </c>
      <c r="Q853" s="149" t="str">
        <f t="shared" si="108"/>
        <v>ข้อมูลไม่ถูกต้อง</v>
      </c>
      <c r="R853" s="149" t="str">
        <f t="shared" si="109"/>
        <v>ข้อมูลไม่ถูกต้อง</v>
      </c>
      <c r="S853" s="149" t="str">
        <f>IF(ISNUMBER(R853),
IF(H$2=ตัวเลือก!A$30,"ยังไม่บันทึกข้อมูล",R853*0.27),"ข้อมูลไม่ถูกต้อง")</f>
        <v>ข้อมูลไม่ถูกต้อง</v>
      </c>
      <c r="T853" s="149" t="str">
        <f t="shared" si="110"/>
        <v>ข้อมูลไม่ถูกต้อง</v>
      </c>
      <c r="U853" s="149" t="str">
        <f>IF(ISNUMBER(R853),
IF(H$2=ตัวเลือก!A$30,"ยังไม่บันทึกข้อมูล",R853*0.47),"ข้อมูลไม่ถูกต้อง")</f>
        <v>ข้อมูลไม่ถูกต้อง</v>
      </c>
      <c r="V853" s="149" t="str">
        <f>IF(ISNUMBER(S853),
IF(H$2=ตัวเลือก!A$30,"ยังไม่บันทึกข้อมูล",S853*0.47),"ข้อมูลไม่ถูกต้อง")</f>
        <v>ข้อมูลไม่ถูกต้อง</v>
      </c>
      <c r="W853" s="149" t="str">
        <f t="shared" si="111"/>
        <v>ข้อมูลไม่ถูกต้อง</v>
      </c>
      <c r="X853" s="148" t="str">
        <f t="shared" si="112"/>
        <v>ข้อมูลไม่ถูกต้อง</v>
      </c>
      <c r="Y853" s="38"/>
      <c r="Z853" s="38"/>
      <c r="AA853" s="38"/>
    </row>
    <row r="854" spans="1:27" ht="24" customHeight="1" x14ac:dyDescent="0.45">
      <c r="A854" s="289">
        <v>849</v>
      </c>
      <c r="B854" s="289"/>
      <c r="C854" s="289"/>
      <c r="D854" s="289"/>
      <c r="E854" s="289"/>
      <c r="F854" s="293"/>
      <c r="G854" s="293"/>
      <c r="H854" s="291"/>
      <c r="I854" s="289"/>
      <c r="J854" s="292" t="str">
        <f t="shared" si="113"/>
        <v>รอข้อมูลคอลัมน์ H</v>
      </c>
      <c r="K854" s="291"/>
      <c r="L854" s="291"/>
      <c r="M854" s="291"/>
      <c r="N854" s="196" t="str" cm="1">
        <f t="array" ref="N854">IF(AND(K854:M854=""),"ยังไม่บันทึกข้อมูล",
IF(M854&lt;&gt;"",
IF(M854&gt;=1.3,M854,"เป็นไม้พุ่ม"),
IF(K854+L854&gt;=1.3,K854+L854,"เป็นไม้พุ่ม")))</f>
        <v>ยังไม่บันทึกข้อมูล</v>
      </c>
      <c r="O854" s="149" t="str">
        <f t="shared" si="106"/>
        <v>ข้อมูลไม่ถูกต้อง</v>
      </c>
      <c r="P854" s="149" t="str">
        <f t="shared" si="107"/>
        <v>ข้อมูลไม่ถูกต้อง</v>
      </c>
      <c r="Q854" s="149" t="str">
        <f t="shared" si="108"/>
        <v>ข้อมูลไม่ถูกต้อง</v>
      </c>
      <c r="R854" s="149" t="str">
        <f t="shared" si="109"/>
        <v>ข้อมูลไม่ถูกต้อง</v>
      </c>
      <c r="S854" s="149" t="str">
        <f>IF(ISNUMBER(R854),
IF(H$2=ตัวเลือก!A$30,"ยังไม่บันทึกข้อมูล",R854*0.27),"ข้อมูลไม่ถูกต้อง")</f>
        <v>ข้อมูลไม่ถูกต้อง</v>
      </c>
      <c r="T854" s="149" t="str">
        <f t="shared" si="110"/>
        <v>ข้อมูลไม่ถูกต้อง</v>
      </c>
      <c r="U854" s="149" t="str">
        <f>IF(ISNUMBER(R854),
IF(H$2=ตัวเลือก!A$30,"ยังไม่บันทึกข้อมูล",R854*0.47),"ข้อมูลไม่ถูกต้อง")</f>
        <v>ข้อมูลไม่ถูกต้อง</v>
      </c>
      <c r="V854" s="149" t="str">
        <f>IF(ISNUMBER(S854),
IF(H$2=ตัวเลือก!A$30,"ยังไม่บันทึกข้อมูล",S854*0.47),"ข้อมูลไม่ถูกต้อง")</f>
        <v>ข้อมูลไม่ถูกต้อง</v>
      </c>
      <c r="W854" s="149" t="str">
        <f t="shared" si="111"/>
        <v>ข้อมูลไม่ถูกต้อง</v>
      </c>
      <c r="X854" s="148" t="str">
        <f t="shared" si="112"/>
        <v>ข้อมูลไม่ถูกต้อง</v>
      </c>
      <c r="Y854" s="38"/>
      <c r="Z854" s="38"/>
      <c r="AA854" s="38"/>
    </row>
    <row r="855" spans="1:27" ht="24" customHeight="1" x14ac:dyDescent="0.45">
      <c r="A855" s="289">
        <v>850</v>
      </c>
      <c r="B855" s="289"/>
      <c r="C855" s="289"/>
      <c r="D855" s="289"/>
      <c r="E855" s="289"/>
      <c r="F855" s="293"/>
      <c r="G855" s="293"/>
      <c r="H855" s="291"/>
      <c r="I855" s="289"/>
      <c r="J855" s="292" t="str">
        <f t="shared" si="113"/>
        <v>รอข้อมูลคอลัมน์ H</v>
      </c>
      <c r="K855" s="291"/>
      <c r="L855" s="291"/>
      <c r="M855" s="291"/>
      <c r="N855" s="196" t="str" cm="1">
        <f t="array" ref="N855">IF(AND(K855:M855=""),"ยังไม่บันทึกข้อมูล",
IF(M855&lt;&gt;"",
IF(M855&gt;=1.3,M855,"เป็นไม้พุ่ม"),
IF(K855+L855&gt;=1.3,K855+L855,"เป็นไม้พุ่ม")))</f>
        <v>ยังไม่บันทึกข้อมูล</v>
      </c>
      <c r="O855" s="149" t="str">
        <f t="shared" si="106"/>
        <v>ข้อมูลไม่ถูกต้อง</v>
      </c>
      <c r="P855" s="149" t="str">
        <f t="shared" si="107"/>
        <v>ข้อมูลไม่ถูกต้อง</v>
      </c>
      <c r="Q855" s="149" t="str">
        <f t="shared" si="108"/>
        <v>ข้อมูลไม่ถูกต้อง</v>
      </c>
      <c r="R855" s="149" t="str">
        <f t="shared" si="109"/>
        <v>ข้อมูลไม่ถูกต้อง</v>
      </c>
      <c r="S855" s="149" t="str">
        <f>IF(ISNUMBER(R855),
IF(H$2=ตัวเลือก!A$30,"ยังไม่บันทึกข้อมูล",R855*0.27),"ข้อมูลไม่ถูกต้อง")</f>
        <v>ข้อมูลไม่ถูกต้อง</v>
      </c>
      <c r="T855" s="149" t="str">
        <f t="shared" si="110"/>
        <v>ข้อมูลไม่ถูกต้อง</v>
      </c>
      <c r="U855" s="149" t="str">
        <f>IF(ISNUMBER(R855),
IF(H$2=ตัวเลือก!A$30,"ยังไม่บันทึกข้อมูล",R855*0.47),"ข้อมูลไม่ถูกต้อง")</f>
        <v>ข้อมูลไม่ถูกต้อง</v>
      </c>
      <c r="V855" s="149" t="str">
        <f>IF(ISNUMBER(S855),
IF(H$2=ตัวเลือก!A$30,"ยังไม่บันทึกข้อมูล",S855*0.47),"ข้อมูลไม่ถูกต้อง")</f>
        <v>ข้อมูลไม่ถูกต้อง</v>
      </c>
      <c r="W855" s="149" t="str">
        <f t="shared" si="111"/>
        <v>ข้อมูลไม่ถูกต้อง</v>
      </c>
      <c r="X855" s="148" t="str">
        <f t="shared" si="112"/>
        <v>ข้อมูลไม่ถูกต้อง</v>
      </c>
      <c r="Y855" s="38"/>
      <c r="Z855" s="38"/>
      <c r="AA855" s="38"/>
    </row>
    <row r="856" spans="1:27" ht="24" customHeight="1" x14ac:dyDescent="0.45">
      <c r="A856" s="289">
        <v>851</v>
      </c>
      <c r="B856" s="289"/>
      <c r="C856" s="289"/>
      <c r="D856" s="289"/>
      <c r="E856" s="289"/>
      <c r="F856" s="293"/>
      <c r="G856" s="293"/>
      <c r="H856" s="291"/>
      <c r="I856" s="289"/>
      <c r="J856" s="292" t="str">
        <f t="shared" si="113"/>
        <v>รอข้อมูลคอลัมน์ H</v>
      </c>
      <c r="K856" s="291"/>
      <c r="L856" s="291"/>
      <c r="M856" s="291"/>
      <c r="N856" s="196" t="str" cm="1">
        <f t="array" ref="N856">IF(AND(K856:M856=""),"ยังไม่บันทึกข้อมูล",
IF(M856&lt;&gt;"",
IF(M856&gt;=1.3,M856,"เป็นไม้พุ่ม"),
IF(K856+L856&gt;=1.3,K856+L856,"เป็นไม้พุ่ม")))</f>
        <v>ยังไม่บันทึกข้อมูล</v>
      </c>
      <c r="O856" s="149" t="str">
        <f t="shared" si="106"/>
        <v>ข้อมูลไม่ถูกต้อง</v>
      </c>
      <c r="P856" s="149" t="str">
        <f t="shared" si="107"/>
        <v>ข้อมูลไม่ถูกต้อง</v>
      </c>
      <c r="Q856" s="149" t="str">
        <f t="shared" si="108"/>
        <v>ข้อมูลไม่ถูกต้อง</v>
      </c>
      <c r="R856" s="149" t="str">
        <f t="shared" si="109"/>
        <v>ข้อมูลไม่ถูกต้อง</v>
      </c>
      <c r="S856" s="149" t="str">
        <f>IF(ISNUMBER(R856),
IF(H$2=ตัวเลือก!A$30,"ยังไม่บันทึกข้อมูล",R856*0.27),"ข้อมูลไม่ถูกต้อง")</f>
        <v>ข้อมูลไม่ถูกต้อง</v>
      </c>
      <c r="T856" s="149" t="str">
        <f t="shared" si="110"/>
        <v>ข้อมูลไม่ถูกต้อง</v>
      </c>
      <c r="U856" s="149" t="str">
        <f>IF(ISNUMBER(R856),
IF(H$2=ตัวเลือก!A$30,"ยังไม่บันทึกข้อมูล",R856*0.47),"ข้อมูลไม่ถูกต้อง")</f>
        <v>ข้อมูลไม่ถูกต้อง</v>
      </c>
      <c r="V856" s="149" t="str">
        <f>IF(ISNUMBER(S856),
IF(H$2=ตัวเลือก!A$30,"ยังไม่บันทึกข้อมูล",S856*0.47),"ข้อมูลไม่ถูกต้อง")</f>
        <v>ข้อมูลไม่ถูกต้อง</v>
      </c>
      <c r="W856" s="149" t="str">
        <f t="shared" si="111"/>
        <v>ข้อมูลไม่ถูกต้อง</v>
      </c>
      <c r="X856" s="148" t="str">
        <f t="shared" si="112"/>
        <v>ข้อมูลไม่ถูกต้อง</v>
      </c>
      <c r="Y856" s="38"/>
      <c r="Z856" s="38"/>
      <c r="AA856" s="38"/>
    </row>
    <row r="857" spans="1:27" ht="24" customHeight="1" x14ac:dyDescent="0.45">
      <c r="A857" s="289">
        <v>852</v>
      </c>
      <c r="B857" s="289"/>
      <c r="C857" s="289"/>
      <c r="D857" s="289"/>
      <c r="E857" s="289"/>
      <c r="F857" s="293"/>
      <c r="G857" s="293"/>
      <c r="H857" s="291"/>
      <c r="I857" s="289"/>
      <c r="J857" s="292" t="str">
        <f t="shared" si="113"/>
        <v>รอข้อมูลคอลัมน์ H</v>
      </c>
      <c r="K857" s="291"/>
      <c r="L857" s="291"/>
      <c r="M857" s="291"/>
      <c r="N857" s="196" t="str" cm="1">
        <f t="array" ref="N857">IF(AND(K857:M857=""),"ยังไม่บันทึกข้อมูล",
IF(M857&lt;&gt;"",
IF(M857&gt;=1.3,M857,"เป็นไม้พุ่ม"),
IF(K857+L857&gt;=1.3,K857+L857,"เป็นไม้พุ่ม")))</f>
        <v>ยังไม่บันทึกข้อมูล</v>
      </c>
      <c r="O857" s="149" t="str">
        <f t="shared" si="106"/>
        <v>ข้อมูลไม่ถูกต้อง</v>
      </c>
      <c r="P857" s="149" t="str">
        <f t="shared" si="107"/>
        <v>ข้อมูลไม่ถูกต้อง</v>
      </c>
      <c r="Q857" s="149" t="str">
        <f t="shared" si="108"/>
        <v>ข้อมูลไม่ถูกต้อง</v>
      </c>
      <c r="R857" s="149" t="str">
        <f t="shared" si="109"/>
        <v>ข้อมูลไม่ถูกต้อง</v>
      </c>
      <c r="S857" s="149" t="str">
        <f>IF(ISNUMBER(R857),
IF(H$2=ตัวเลือก!A$30,"ยังไม่บันทึกข้อมูล",R857*0.27),"ข้อมูลไม่ถูกต้อง")</f>
        <v>ข้อมูลไม่ถูกต้อง</v>
      </c>
      <c r="T857" s="149" t="str">
        <f t="shared" si="110"/>
        <v>ข้อมูลไม่ถูกต้อง</v>
      </c>
      <c r="U857" s="149" t="str">
        <f>IF(ISNUMBER(R857),
IF(H$2=ตัวเลือก!A$30,"ยังไม่บันทึกข้อมูล",R857*0.47),"ข้อมูลไม่ถูกต้อง")</f>
        <v>ข้อมูลไม่ถูกต้อง</v>
      </c>
      <c r="V857" s="149" t="str">
        <f>IF(ISNUMBER(S857),
IF(H$2=ตัวเลือก!A$30,"ยังไม่บันทึกข้อมูล",S857*0.47),"ข้อมูลไม่ถูกต้อง")</f>
        <v>ข้อมูลไม่ถูกต้อง</v>
      </c>
      <c r="W857" s="149" t="str">
        <f t="shared" si="111"/>
        <v>ข้อมูลไม่ถูกต้อง</v>
      </c>
      <c r="X857" s="148" t="str">
        <f t="shared" si="112"/>
        <v>ข้อมูลไม่ถูกต้อง</v>
      </c>
      <c r="Y857" s="38"/>
      <c r="Z857" s="38"/>
      <c r="AA857" s="38"/>
    </row>
    <row r="858" spans="1:27" ht="24" customHeight="1" x14ac:dyDescent="0.45">
      <c r="A858" s="289">
        <v>853</v>
      </c>
      <c r="B858" s="289"/>
      <c r="C858" s="289"/>
      <c r="D858" s="289"/>
      <c r="E858" s="289"/>
      <c r="F858" s="293"/>
      <c r="G858" s="293"/>
      <c r="H858" s="291"/>
      <c r="I858" s="289"/>
      <c r="J858" s="292" t="str">
        <f t="shared" si="113"/>
        <v>รอข้อมูลคอลัมน์ H</v>
      </c>
      <c r="K858" s="291"/>
      <c r="L858" s="291"/>
      <c r="M858" s="291"/>
      <c r="N858" s="196" t="str" cm="1">
        <f t="array" ref="N858">IF(AND(K858:M858=""),"ยังไม่บันทึกข้อมูล",
IF(M858&lt;&gt;"",
IF(M858&gt;=1.3,M858,"เป็นไม้พุ่ม"),
IF(K858+L858&gt;=1.3,K858+L858,"เป็นไม้พุ่ม")))</f>
        <v>ยังไม่บันทึกข้อมูล</v>
      </c>
      <c r="O858" s="149" t="str">
        <f t="shared" si="106"/>
        <v>ข้อมูลไม่ถูกต้อง</v>
      </c>
      <c r="P858" s="149" t="str">
        <f t="shared" si="107"/>
        <v>ข้อมูลไม่ถูกต้อง</v>
      </c>
      <c r="Q858" s="149" t="str">
        <f t="shared" si="108"/>
        <v>ข้อมูลไม่ถูกต้อง</v>
      </c>
      <c r="R858" s="149" t="str">
        <f t="shared" si="109"/>
        <v>ข้อมูลไม่ถูกต้อง</v>
      </c>
      <c r="S858" s="149" t="str">
        <f>IF(ISNUMBER(R858),
IF(H$2=ตัวเลือก!A$30,"ยังไม่บันทึกข้อมูล",R858*0.27),"ข้อมูลไม่ถูกต้อง")</f>
        <v>ข้อมูลไม่ถูกต้อง</v>
      </c>
      <c r="T858" s="149" t="str">
        <f t="shared" si="110"/>
        <v>ข้อมูลไม่ถูกต้อง</v>
      </c>
      <c r="U858" s="149" t="str">
        <f>IF(ISNUMBER(R858),
IF(H$2=ตัวเลือก!A$30,"ยังไม่บันทึกข้อมูล",R858*0.47),"ข้อมูลไม่ถูกต้อง")</f>
        <v>ข้อมูลไม่ถูกต้อง</v>
      </c>
      <c r="V858" s="149" t="str">
        <f>IF(ISNUMBER(S858),
IF(H$2=ตัวเลือก!A$30,"ยังไม่บันทึกข้อมูล",S858*0.47),"ข้อมูลไม่ถูกต้อง")</f>
        <v>ข้อมูลไม่ถูกต้อง</v>
      </c>
      <c r="W858" s="149" t="str">
        <f t="shared" si="111"/>
        <v>ข้อมูลไม่ถูกต้อง</v>
      </c>
      <c r="X858" s="148" t="str">
        <f t="shared" si="112"/>
        <v>ข้อมูลไม่ถูกต้อง</v>
      </c>
      <c r="Y858" s="38"/>
      <c r="Z858" s="38"/>
      <c r="AA858" s="38"/>
    </row>
    <row r="859" spans="1:27" ht="24" customHeight="1" x14ac:dyDescent="0.45">
      <c r="A859" s="289">
        <v>854</v>
      </c>
      <c r="B859" s="289"/>
      <c r="C859" s="289"/>
      <c r="D859" s="289"/>
      <c r="E859" s="289"/>
      <c r="F859" s="293"/>
      <c r="G859" s="293"/>
      <c r="H859" s="291"/>
      <c r="I859" s="289"/>
      <c r="J859" s="292" t="str">
        <f t="shared" si="113"/>
        <v>รอข้อมูลคอลัมน์ H</v>
      </c>
      <c r="K859" s="291"/>
      <c r="L859" s="291"/>
      <c r="M859" s="291"/>
      <c r="N859" s="196" t="str" cm="1">
        <f t="array" ref="N859">IF(AND(K859:M859=""),"ยังไม่บันทึกข้อมูล",
IF(M859&lt;&gt;"",
IF(M859&gt;=1.3,M859,"เป็นไม้พุ่ม"),
IF(K859+L859&gt;=1.3,K859+L859,"เป็นไม้พุ่ม")))</f>
        <v>ยังไม่บันทึกข้อมูล</v>
      </c>
      <c r="O859" s="149" t="str">
        <f t="shared" si="106"/>
        <v>ข้อมูลไม่ถูกต้อง</v>
      </c>
      <c r="P859" s="149" t="str">
        <f t="shared" si="107"/>
        <v>ข้อมูลไม่ถูกต้อง</v>
      </c>
      <c r="Q859" s="149" t="str">
        <f t="shared" si="108"/>
        <v>ข้อมูลไม่ถูกต้อง</v>
      </c>
      <c r="R859" s="149" t="str">
        <f t="shared" si="109"/>
        <v>ข้อมูลไม่ถูกต้อง</v>
      </c>
      <c r="S859" s="149" t="str">
        <f>IF(ISNUMBER(R859),
IF(H$2=ตัวเลือก!A$30,"ยังไม่บันทึกข้อมูล",R859*0.27),"ข้อมูลไม่ถูกต้อง")</f>
        <v>ข้อมูลไม่ถูกต้อง</v>
      </c>
      <c r="T859" s="149" t="str">
        <f t="shared" si="110"/>
        <v>ข้อมูลไม่ถูกต้อง</v>
      </c>
      <c r="U859" s="149" t="str">
        <f>IF(ISNUMBER(R859),
IF(H$2=ตัวเลือก!A$30,"ยังไม่บันทึกข้อมูล",R859*0.47),"ข้อมูลไม่ถูกต้อง")</f>
        <v>ข้อมูลไม่ถูกต้อง</v>
      </c>
      <c r="V859" s="149" t="str">
        <f>IF(ISNUMBER(S859),
IF(H$2=ตัวเลือก!A$30,"ยังไม่บันทึกข้อมูล",S859*0.47),"ข้อมูลไม่ถูกต้อง")</f>
        <v>ข้อมูลไม่ถูกต้อง</v>
      </c>
      <c r="W859" s="149" t="str">
        <f t="shared" si="111"/>
        <v>ข้อมูลไม่ถูกต้อง</v>
      </c>
      <c r="X859" s="148" t="str">
        <f t="shared" si="112"/>
        <v>ข้อมูลไม่ถูกต้อง</v>
      </c>
      <c r="Y859" s="38"/>
      <c r="Z859" s="38"/>
      <c r="AA859" s="38"/>
    </row>
    <row r="860" spans="1:27" ht="24" customHeight="1" x14ac:dyDescent="0.45">
      <c r="A860" s="289">
        <v>855</v>
      </c>
      <c r="B860" s="289"/>
      <c r="C860" s="289"/>
      <c r="D860" s="289"/>
      <c r="E860" s="289"/>
      <c r="F860" s="293"/>
      <c r="G860" s="293"/>
      <c r="H860" s="291"/>
      <c r="I860" s="289"/>
      <c r="J860" s="292" t="str">
        <f t="shared" si="113"/>
        <v>รอข้อมูลคอลัมน์ H</v>
      </c>
      <c r="K860" s="291"/>
      <c r="L860" s="291"/>
      <c r="M860" s="291"/>
      <c r="N860" s="196" t="str" cm="1">
        <f t="array" ref="N860">IF(AND(K860:M860=""),"ยังไม่บันทึกข้อมูล",
IF(M860&lt;&gt;"",
IF(M860&gt;=1.3,M860,"เป็นไม้พุ่ม"),
IF(K860+L860&gt;=1.3,K860+L860,"เป็นไม้พุ่ม")))</f>
        <v>ยังไม่บันทึกข้อมูล</v>
      </c>
      <c r="O860" s="149" t="str">
        <f t="shared" si="106"/>
        <v>ข้อมูลไม่ถูกต้อง</v>
      </c>
      <c r="P860" s="149" t="str">
        <f t="shared" si="107"/>
        <v>ข้อมูลไม่ถูกต้อง</v>
      </c>
      <c r="Q860" s="149" t="str">
        <f t="shared" si="108"/>
        <v>ข้อมูลไม่ถูกต้อง</v>
      </c>
      <c r="R860" s="149" t="str">
        <f t="shared" si="109"/>
        <v>ข้อมูลไม่ถูกต้อง</v>
      </c>
      <c r="S860" s="149" t="str">
        <f>IF(ISNUMBER(R860),
IF(H$2=ตัวเลือก!A$30,"ยังไม่บันทึกข้อมูล",R860*0.27),"ข้อมูลไม่ถูกต้อง")</f>
        <v>ข้อมูลไม่ถูกต้อง</v>
      </c>
      <c r="T860" s="149" t="str">
        <f t="shared" si="110"/>
        <v>ข้อมูลไม่ถูกต้อง</v>
      </c>
      <c r="U860" s="149" t="str">
        <f>IF(ISNUMBER(R860),
IF(H$2=ตัวเลือก!A$30,"ยังไม่บันทึกข้อมูล",R860*0.47),"ข้อมูลไม่ถูกต้อง")</f>
        <v>ข้อมูลไม่ถูกต้อง</v>
      </c>
      <c r="V860" s="149" t="str">
        <f>IF(ISNUMBER(S860),
IF(H$2=ตัวเลือก!A$30,"ยังไม่บันทึกข้อมูล",S860*0.47),"ข้อมูลไม่ถูกต้อง")</f>
        <v>ข้อมูลไม่ถูกต้อง</v>
      </c>
      <c r="W860" s="149" t="str">
        <f t="shared" si="111"/>
        <v>ข้อมูลไม่ถูกต้อง</v>
      </c>
      <c r="X860" s="148" t="str">
        <f t="shared" si="112"/>
        <v>ข้อมูลไม่ถูกต้อง</v>
      </c>
      <c r="Y860" s="38"/>
      <c r="Z860" s="38"/>
      <c r="AA860" s="38"/>
    </row>
    <row r="861" spans="1:27" ht="24" customHeight="1" x14ac:dyDescent="0.45">
      <c r="A861" s="289">
        <v>856</v>
      </c>
      <c r="B861" s="289"/>
      <c r="C861" s="289"/>
      <c r="D861" s="289"/>
      <c r="E861" s="289"/>
      <c r="F861" s="293"/>
      <c r="G861" s="293"/>
      <c r="H861" s="291"/>
      <c r="I861" s="289"/>
      <c r="J861" s="292" t="str">
        <f t="shared" si="113"/>
        <v>รอข้อมูลคอลัมน์ H</v>
      </c>
      <c r="K861" s="291"/>
      <c r="L861" s="291"/>
      <c r="M861" s="291"/>
      <c r="N861" s="196" t="str" cm="1">
        <f t="array" ref="N861">IF(AND(K861:M861=""),"ยังไม่บันทึกข้อมูล",
IF(M861&lt;&gt;"",
IF(M861&gt;=1.3,M861,"เป็นไม้พุ่ม"),
IF(K861+L861&gt;=1.3,K861+L861,"เป็นไม้พุ่ม")))</f>
        <v>ยังไม่บันทึกข้อมูล</v>
      </c>
      <c r="O861" s="149" t="str">
        <f t="shared" si="106"/>
        <v>ข้อมูลไม่ถูกต้อง</v>
      </c>
      <c r="P861" s="149" t="str">
        <f t="shared" si="107"/>
        <v>ข้อมูลไม่ถูกต้อง</v>
      </c>
      <c r="Q861" s="149" t="str">
        <f t="shared" si="108"/>
        <v>ข้อมูลไม่ถูกต้อง</v>
      </c>
      <c r="R861" s="149" t="str">
        <f t="shared" si="109"/>
        <v>ข้อมูลไม่ถูกต้อง</v>
      </c>
      <c r="S861" s="149" t="str">
        <f>IF(ISNUMBER(R861),
IF(H$2=ตัวเลือก!A$30,"ยังไม่บันทึกข้อมูล",R861*0.27),"ข้อมูลไม่ถูกต้อง")</f>
        <v>ข้อมูลไม่ถูกต้อง</v>
      </c>
      <c r="T861" s="149" t="str">
        <f t="shared" si="110"/>
        <v>ข้อมูลไม่ถูกต้อง</v>
      </c>
      <c r="U861" s="149" t="str">
        <f>IF(ISNUMBER(R861),
IF(H$2=ตัวเลือก!A$30,"ยังไม่บันทึกข้อมูล",R861*0.47),"ข้อมูลไม่ถูกต้อง")</f>
        <v>ข้อมูลไม่ถูกต้อง</v>
      </c>
      <c r="V861" s="149" t="str">
        <f>IF(ISNUMBER(S861),
IF(H$2=ตัวเลือก!A$30,"ยังไม่บันทึกข้อมูล",S861*0.47),"ข้อมูลไม่ถูกต้อง")</f>
        <v>ข้อมูลไม่ถูกต้อง</v>
      </c>
      <c r="W861" s="149" t="str">
        <f t="shared" si="111"/>
        <v>ข้อมูลไม่ถูกต้อง</v>
      </c>
      <c r="X861" s="148" t="str">
        <f t="shared" si="112"/>
        <v>ข้อมูลไม่ถูกต้อง</v>
      </c>
      <c r="Y861" s="38"/>
      <c r="Z861" s="38"/>
      <c r="AA861" s="38"/>
    </row>
    <row r="862" spans="1:27" ht="24" customHeight="1" x14ac:dyDescent="0.45">
      <c r="A862" s="289">
        <v>857</v>
      </c>
      <c r="B862" s="289"/>
      <c r="C862" s="289"/>
      <c r="D862" s="289"/>
      <c r="E862" s="289"/>
      <c r="F862" s="293"/>
      <c r="G862" s="293"/>
      <c r="H862" s="291"/>
      <c r="I862" s="289"/>
      <c r="J862" s="292" t="str">
        <f t="shared" si="113"/>
        <v>รอข้อมูลคอลัมน์ H</v>
      </c>
      <c r="K862" s="291"/>
      <c r="L862" s="291"/>
      <c r="M862" s="291"/>
      <c r="N862" s="196" t="str" cm="1">
        <f t="array" ref="N862">IF(AND(K862:M862=""),"ยังไม่บันทึกข้อมูล",
IF(M862&lt;&gt;"",
IF(M862&gt;=1.3,M862,"เป็นไม้พุ่ม"),
IF(K862+L862&gt;=1.3,K862+L862,"เป็นไม้พุ่ม")))</f>
        <v>ยังไม่บันทึกข้อมูล</v>
      </c>
      <c r="O862" s="149" t="str">
        <f t="shared" si="106"/>
        <v>ข้อมูลไม่ถูกต้อง</v>
      </c>
      <c r="P862" s="149" t="str">
        <f t="shared" si="107"/>
        <v>ข้อมูลไม่ถูกต้อง</v>
      </c>
      <c r="Q862" s="149" t="str">
        <f t="shared" si="108"/>
        <v>ข้อมูลไม่ถูกต้อง</v>
      </c>
      <c r="R862" s="149" t="str">
        <f t="shared" si="109"/>
        <v>ข้อมูลไม่ถูกต้อง</v>
      </c>
      <c r="S862" s="149" t="str">
        <f>IF(ISNUMBER(R862),
IF(H$2=ตัวเลือก!A$30,"ยังไม่บันทึกข้อมูล",R862*0.27),"ข้อมูลไม่ถูกต้อง")</f>
        <v>ข้อมูลไม่ถูกต้อง</v>
      </c>
      <c r="T862" s="149" t="str">
        <f t="shared" si="110"/>
        <v>ข้อมูลไม่ถูกต้อง</v>
      </c>
      <c r="U862" s="149" t="str">
        <f>IF(ISNUMBER(R862),
IF(H$2=ตัวเลือก!A$30,"ยังไม่บันทึกข้อมูล",R862*0.47),"ข้อมูลไม่ถูกต้อง")</f>
        <v>ข้อมูลไม่ถูกต้อง</v>
      </c>
      <c r="V862" s="149" t="str">
        <f>IF(ISNUMBER(S862),
IF(H$2=ตัวเลือก!A$30,"ยังไม่บันทึกข้อมูล",S862*0.47),"ข้อมูลไม่ถูกต้อง")</f>
        <v>ข้อมูลไม่ถูกต้อง</v>
      </c>
      <c r="W862" s="149" t="str">
        <f t="shared" si="111"/>
        <v>ข้อมูลไม่ถูกต้อง</v>
      </c>
      <c r="X862" s="148" t="str">
        <f t="shared" si="112"/>
        <v>ข้อมูลไม่ถูกต้อง</v>
      </c>
      <c r="Y862" s="38"/>
      <c r="Z862" s="38"/>
      <c r="AA862" s="38"/>
    </row>
    <row r="863" spans="1:27" ht="24" customHeight="1" x14ac:dyDescent="0.45">
      <c r="A863" s="289">
        <v>858</v>
      </c>
      <c r="B863" s="289"/>
      <c r="C863" s="289"/>
      <c r="D863" s="289"/>
      <c r="E863" s="289"/>
      <c r="F863" s="293"/>
      <c r="G863" s="293"/>
      <c r="H863" s="291"/>
      <c r="I863" s="289"/>
      <c r="J863" s="292" t="str">
        <f t="shared" si="113"/>
        <v>รอข้อมูลคอลัมน์ H</v>
      </c>
      <c r="K863" s="291"/>
      <c r="L863" s="291"/>
      <c r="M863" s="291"/>
      <c r="N863" s="196" t="str" cm="1">
        <f t="array" ref="N863">IF(AND(K863:M863=""),"ยังไม่บันทึกข้อมูล",
IF(M863&lt;&gt;"",
IF(M863&gt;=1.3,M863,"เป็นไม้พุ่ม"),
IF(K863+L863&gt;=1.3,K863+L863,"เป็นไม้พุ่ม")))</f>
        <v>ยังไม่บันทึกข้อมูล</v>
      </c>
      <c r="O863" s="149" t="str">
        <f t="shared" si="106"/>
        <v>ข้อมูลไม่ถูกต้อง</v>
      </c>
      <c r="P863" s="149" t="str">
        <f t="shared" si="107"/>
        <v>ข้อมูลไม่ถูกต้อง</v>
      </c>
      <c r="Q863" s="149" t="str">
        <f t="shared" si="108"/>
        <v>ข้อมูลไม่ถูกต้อง</v>
      </c>
      <c r="R863" s="149" t="str">
        <f t="shared" si="109"/>
        <v>ข้อมูลไม่ถูกต้อง</v>
      </c>
      <c r="S863" s="149" t="str">
        <f>IF(ISNUMBER(R863),
IF(H$2=ตัวเลือก!A$30,"ยังไม่บันทึกข้อมูล",R863*0.27),"ข้อมูลไม่ถูกต้อง")</f>
        <v>ข้อมูลไม่ถูกต้อง</v>
      </c>
      <c r="T863" s="149" t="str">
        <f t="shared" si="110"/>
        <v>ข้อมูลไม่ถูกต้อง</v>
      </c>
      <c r="U863" s="149" t="str">
        <f>IF(ISNUMBER(R863),
IF(H$2=ตัวเลือก!A$30,"ยังไม่บันทึกข้อมูล",R863*0.47),"ข้อมูลไม่ถูกต้อง")</f>
        <v>ข้อมูลไม่ถูกต้อง</v>
      </c>
      <c r="V863" s="149" t="str">
        <f>IF(ISNUMBER(S863),
IF(H$2=ตัวเลือก!A$30,"ยังไม่บันทึกข้อมูล",S863*0.47),"ข้อมูลไม่ถูกต้อง")</f>
        <v>ข้อมูลไม่ถูกต้อง</v>
      </c>
      <c r="W863" s="149" t="str">
        <f t="shared" si="111"/>
        <v>ข้อมูลไม่ถูกต้อง</v>
      </c>
      <c r="X863" s="148" t="str">
        <f t="shared" si="112"/>
        <v>ข้อมูลไม่ถูกต้อง</v>
      </c>
      <c r="Y863" s="38"/>
      <c r="Z863" s="38"/>
      <c r="AA863" s="38"/>
    </row>
    <row r="864" spans="1:27" ht="24" customHeight="1" x14ac:dyDescent="0.45">
      <c r="A864" s="289">
        <v>859</v>
      </c>
      <c r="B864" s="289"/>
      <c r="C864" s="289"/>
      <c r="D864" s="289"/>
      <c r="E864" s="289"/>
      <c r="F864" s="293"/>
      <c r="G864" s="293"/>
      <c r="H864" s="291"/>
      <c r="I864" s="289"/>
      <c r="J864" s="292" t="str">
        <f t="shared" si="113"/>
        <v>รอข้อมูลคอลัมน์ H</v>
      </c>
      <c r="K864" s="291"/>
      <c r="L864" s="291"/>
      <c r="M864" s="291"/>
      <c r="N864" s="196" t="str" cm="1">
        <f t="array" ref="N864">IF(AND(K864:M864=""),"ยังไม่บันทึกข้อมูล",
IF(M864&lt;&gt;"",
IF(M864&gt;=1.3,M864,"เป็นไม้พุ่ม"),
IF(K864+L864&gt;=1.3,K864+L864,"เป็นไม้พุ่ม")))</f>
        <v>ยังไม่บันทึกข้อมูล</v>
      </c>
      <c r="O864" s="149" t="str">
        <f t="shared" si="106"/>
        <v>ข้อมูลไม่ถูกต้อง</v>
      </c>
      <c r="P864" s="149" t="str">
        <f t="shared" si="107"/>
        <v>ข้อมูลไม่ถูกต้อง</v>
      </c>
      <c r="Q864" s="149" t="str">
        <f t="shared" si="108"/>
        <v>ข้อมูลไม่ถูกต้อง</v>
      </c>
      <c r="R864" s="149" t="str">
        <f t="shared" si="109"/>
        <v>ข้อมูลไม่ถูกต้อง</v>
      </c>
      <c r="S864" s="149" t="str">
        <f>IF(ISNUMBER(R864),
IF(H$2=ตัวเลือก!A$30,"ยังไม่บันทึกข้อมูล",R864*0.27),"ข้อมูลไม่ถูกต้อง")</f>
        <v>ข้อมูลไม่ถูกต้อง</v>
      </c>
      <c r="T864" s="149" t="str">
        <f t="shared" si="110"/>
        <v>ข้อมูลไม่ถูกต้อง</v>
      </c>
      <c r="U864" s="149" t="str">
        <f>IF(ISNUMBER(R864),
IF(H$2=ตัวเลือก!A$30,"ยังไม่บันทึกข้อมูล",R864*0.47),"ข้อมูลไม่ถูกต้อง")</f>
        <v>ข้อมูลไม่ถูกต้อง</v>
      </c>
      <c r="V864" s="149" t="str">
        <f>IF(ISNUMBER(S864),
IF(H$2=ตัวเลือก!A$30,"ยังไม่บันทึกข้อมูล",S864*0.47),"ข้อมูลไม่ถูกต้อง")</f>
        <v>ข้อมูลไม่ถูกต้อง</v>
      </c>
      <c r="W864" s="149" t="str">
        <f t="shared" si="111"/>
        <v>ข้อมูลไม่ถูกต้อง</v>
      </c>
      <c r="X864" s="148" t="str">
        <f t="shared" si="112"/>
        <v>ข้อมูลไม่ถูกต้อง</v>
      </c>
      <c r="Y864" s="38"/>
      <c r="Z864" s="38"/>
      <c r="AA864" s="38"/>
    </row>
    <row r="865" spans="1:27" ht="24" customHeight="1" x14ac:dyDescent="0.45">
      <c r="A865" s="289">
        <v>860</v>
      </c>
      <c r="B865" s="289"/>
      <c r="C865" s="289"/>
      <c r="D865" s="289"/>
      <c r="E865" s="289"/>
      <c r="F865" s="293"/>
      <c r="G865" s="293"/>
      <c r="H865" s="291"/>
      <c r="I865" s="289"/>
      <c r="J865" s="292" t="str">
        <f t="shared" si="113"/>
        <v>รอข้อมูลคอลัมน์ H</v>
      </c>
      <c r="K865" s="291"/>
      <c r="L865" s="291"/>
      <c r="M865" s="291"/>
      <c r="N865" s="196" t="str" cm="1">
        <f t="array" ref="N865">IF(AND(K865:M865=""),"ยังไม่บันทึกข้อมูล",
IF(M865&lt;&gt;"",
IF(M865&gt;=1.3,M865,"เป็นไม้พุ่ม"),
IF(K865+L865&gt;=1.3,K865+L865,"เป็นไม้พุ่ม")))</f>
        <v>ยังไม่บันทึกข้อมูล</v>
      </c>
      <c r="O865" s="149" t="str">
        <f t="shared" si="106"/>
        <v>ข้อมูลไม่ถูกต้อง</v>
      </c>
      <c r="P865" s="149" t="str">
        <f t="shared" si="107"/>
        <v>ข้อมูลไม่ถูกต้อง</v>
      </c>
      <c r="Q865" s="149" t="str">
        <f t="shared" si="108"/>
        <v>ข้อมูลไม่ถูกต้อง</v>
      </c>
      <c r="R865" s="149" t="str">
        <f t="shared" si="109"/>
        <v>ข้อมูลไม่ถูกต้อง</v>
      </c>
      <c r="S865" s="149" t="str">
        <f>IF(ISNUMBER(R865),
IF(H$2=ตัวเลือก!A$30,"ยังไม่บันทึกข้อมูล",R865*0.27),"ข้อมูลไม่ถูกต้อง")</f>
        <v>ข้อมูลไม่ถูกต้อง</v>
      </c>
      <c r="T865" s="149" t="str">
        <f t="shared" si="110"/>
        <v>ข้อมูลไม่ถูกต้อง</v>
      </c>
      <c r="U865" s="149" t="str">
        <f>IF(ISNUMBER(R865),
IF(H$2=ตัวเลือก!A$30,"ยังไม่บันทึกข้อมูล",R865*0.47),"ข้อมูลไม่ถูกต้อง")</f>
        <v>ข้อมูลไม่ถูกต้อง</v>
      </c>
      <c r="V865" s="149" t="str">
        <f>IF(ISNUMBER(S865),
IF(H$2=ตัวเลือก!A$30,"ยังไม่บันทึกข้อมูล",S865*0.47),"ข้อมูลไม่ถูกต้อง")</f>
        <v>ข้อมูลไม่ถูกต้อง</v>
      </c>
      <c r="W865" s="149" t="str">
        <f t="shared" si="111"/>
        <v>ข้อมูลไม่ถูกต้อง</v>
      </c>
      <c r="X865" s="148" t="str">
        <f t="shared" si="112"/>
        <v>ข้อมูลไม่ถูกต้อง</v>
      </c>
      <c r="Y865" s="38"/>
      <c r="Z865" s="38"/>
      <c r="AA865" s="38"/>
    </row>
    <row r="866" spans="1:27" ht="24" customHeight="1" x14ac:dyDescent="0.45">
      <c r="A866" s="289">
        <v>861</v>
      </c>
      <c r="B866" s="289"/>
      <c r="C866" s="289"/>
      <c r="D866" s="289"/>
      <c r="E866" s="289"/>
      <c r="F866" s="293"/>
      <c r="G866" s="293"/>
      <c r="H866" s="291"/>
      <c r="I866" s="289"/>
      <c r="J866" s="292" t="str">
        <f t="shared" si="113"/>
        <v>รอข้อมูลคอลัมน์ H</v>
      </c>
      <c r="K866" s="291"/>
      <c r="L866" s="291"/>
      <c r="M866" s="291"/>
      <c r="N866" s="196" t="str" cm="1">
        <f t="array" ref="N866">IF(AND(K866:M866=""),"ยังไม่บันทึกข้อมูล",
IF(M866&lt;&gt;"",
IF(M866&gt;=1.3,M866,"เป็นไม้พุ่ม"),
IF(K866+L866&gt;=1.3,K866+L866,"เป็นไม้พุ่ม")))</f>
        <v>ยังไม่บันทึกข้อมูล</v>
      </c>
      <c r="O866" s="149" t="str">
        <f t="shared" si="106"/>
        <v>ข้อมูลไม่ถูกต้อง</v>
      </c>
      <c r="P866" s="149" t="str">
        <f t="shared" si="107"/>
        <v>ข้อมูลไม่ถูกต้อง</v>
      </c>
      <c r="Q866" s="149" t="str">
        <f t="shared" si="108"/>
        <v>ข้อมูลไม่ถูกต้อง</v>
      </c>
      <c r="R866" s="149" t="str">
        <f t="shared" si="109"/>
        <v>ข้อมูลไม่ถูกต้อง</v>
      </c>
      <c r="S866" s="149" t="str">
        <f>IF(ISNUMBER(R866),
IF(H$2=ตัวเลือก!A$30,"ยังไม่บันทึกข้อมูล",R866*0.27),"ข้อมูลไม่ถูกต้อง")</f>
        <v>ข้อมูลไม่ถูกต้อง</v>
      </c>
      <c r="T866" s="149" t="str">
        <f t="shared" si="110"/>
        <v>ข้อมูลไม่ถูกต้อง</v>
      </c>
      <c r="U866" s="149" t="str">
        <f>IF(ISNUMBER(R866),
IF(H$2=ตัวเลือก!A$30,"ยังไม่บันทึกข้อมูล",R866*0.47),"ข้อมูลไม่ถูกต้อง")</f>
        <v>ข้อมูลไม่ถูกต้อง</v>
      </c>
      <c r="V866" s="149" t="str">
        <f>IF(ISNUMBER(S866),
IF(H$2=ตัวเลือก!A$30,"ยังไม่บันทึกข้อมูล",S866*0.47),"ข้อมูลไม่ถูกต้อง")</f>
        <v>ข้อมูลไม่ถูกต้อง</v>
      </c>
      <c r="W866" s="149" t="str">
        <f t="shared" si="111"/>
        <v>ข้อมูลไม่ถูกต้อง</v>
      </c>
      <c r="X866" s="148" t="str">
        <f t="shared" si="112"/>
        <v>ข้อมูลไม่ถูกต้อง</v>
      </c>
      <c r="Y866" s="38"/>
      <c r="Z866" s="38"/>
      <c r="AA866" s="38"/>
    </row>
    <row r="867" spans="1:27" ht="24" customHeight="1" x14ac:dyDescent="0.45">
      <c r="A867" s="289">
        <v>862</v>
      </c>
      <c r="B867" s="289"/>
      <c r="C867" s="289"/>
      <c r="D867" s="289"/>
      <c r="E867" s="289"/>
      <c r="F867" s="293"/>
      <c r="G867" s="293"/>
      <c r="H867" s="291"/>
      <c r="I867" s="289"/>
      <c r="J867" s="292" t="str">
        <f t="shared" si="113"/>
        <v>รอข้อมูลคอลัมน์ H</v>
      </c>
      <c r="K867" s="291"/>
      <c r="L867" s="291"/>
      <c r="M867" s="291"/>
      <c r="N867" s="196" t="str" cm="1">
        <f t="array" ref="N867">IF(AND(K867:M867=""),"ยังไม่บันทึกข้อมูล",
IF(M867&lt;&gt;"",
IF(M867&gt;=1.3,M867,"เป็นไม้พุ่ม"),
IF(K867+L867&gt;=1.3,K867+L867,"เป็นไม้พุ่ม")))</f>
        <v>ยังไม่บันทึกข้อมูล</v>
      </c>
      <c r="O867" s="149" t="str">
        <f t="shared" si="106"/>
        <v>ข้อมูลไม่ถูกต้อง</v>
      </c>
      <c r="P867" s="149" t="str">
        <f t="shared" si="107"/>
        <v>ข้อมูลไม่ถูกต้อง</v>
      </c>
      <c r="Q867" s="149" t="str">
        <f t="shared" si="108"/>
        <v>ข้อมูลไม่ถูกต้อง</v>
      </c>
      <c r="R867" s="149" t="str">
        <f t="shared" si="109"/>
        <v>ข้อมูลไม่ถูกต้อง</v>
      </c>
      <c r="S867" s="149" t="str">
        <f>IF(ISNUMBER(R867),
IF(H$2=ตัวเลือก!A$30,"ยังไม่บันทึกข้อมูล",R867*0.27),"ข้อมูลไม่ถูกต้อง")</f>
        <v>ข้อมูลไม่ถูกต้อง</v>
      </c>
      <c r="T867" s="149" t="str">
        <f t="shared" si="110"/>
        <v>ข้อมูลไม่ถูกต้อง</v>
      </c>
      <c r="U867" s="149" t="str">
        <f>IF(ISNUMBER(R867),
IF(H$2=ตัวเลือก!A$30,"ยังไม่บันทึกข้อมูล",R867*0.47),"ข้อมูลไม่ถูกต้อง")</f>
        <v>ข้อมูลไม่ถูกต้อง</v>
      </c>
      <c r="V867" s="149" t="str">
        <f>IF(ISNUMBER(S867),
IF(H$2=ตัวเลือก!A$30,"ยังไม่บันทึกข้อมูล",S867*0.47),"ข้อมูลไม่ถูกต้อง")</f>
        <v>ข้อมูลไม่ถูกต้อง</v>
      </c>
      <c r="W867" s="149" t="str">
        <f t="shared" si="111"/>
        <v>ข้อมูลไม่ถูกต้อง</v>
      </c>
      <c r="X867" s="148" t="str">
        <f t="shared" si="112"/>
        <v>ข้อมูลไม่ถูกต้อง</v>
      </c>
      <c r="Y867" s="38"/>
      <c r="Z867" s="38"/>
      <c r="AA867" s="38"/>
    </row>
    <row r="868" spans="1:27" ht="24" customHeight="1" x14ac:dyDescent="0.45">
      <c r="A868" s="289">
        <v>863</v>
      </c>
      <c r="B868" s="289"/>
      <c r="C868" s="289"/>
      <c r="D868" s="289"/>
      <c r="E868" s="289"/>
      <c r="F868" s="293"/>
      <c r="G868" s="293"/>
      <c r="H868" s="291"/>
      <c r="I868" s="289"/>
      <c r="J868" s="292" t="str">
        <f t="shared" si="113"/>
        <v>รอข้อมูลคอลัมน์ H</v>
      </c>
      <c r="K868" s="291"/>
      <c r="L868" s="291"/>
      <c r="M868" s="291"/>
      <c r="N868" s="196" t="str" cm="1">
        <f t="array" ref="N868">IF(AND(K868:M868=""),"ยังไม่บันทึกข้อมูล",
IF(M868&lt;&gt;"",
IF(M868&gt;=1.3,M868,"เป็นไม้พุ่ม"),
IF(K868+L868&gt;=1.3,K868+L868,"เป็นไม้พุ่ม")))</f>
        <v>ยังไม่บันทึกข้อมูล</v>
      </c>
      <c r="O868" s="149" t="str">
        <f t="shared" si="106"/>
        <v>ข้อมูลไม่ถูกต้อง</v>
      </c>
      <c r="P868" s="149" t="str">
        <f t="shared" si="107"/>
        <v>ข้อมูลไม่ถูกต้อง</v>
      </c>
      <c r="Q868" s="149" t="str">
        <f t="shared" si="108"/>
        <v>ข้อมูลไม่ถูกต้อง</v>
      </c>
      <c r="R868" s="149" t="str">
        <f t="shared" si="109"/>
        <v>ข้อมูลไม่ถูกต้อง</v>
      </c>
      <c r="S868" s="149" t="str">
        <f>IF(ISNUMBER(R868),
IF(H$2=ตัวเลือก!A$30,"ยังไม่บันทึกข้อมูล",R868*0.27),"ข้อมูลไม่ถูกต้อง")</f>
        <v>ข้อมูลไม่ถูกต้อง</v>
      </c>
      <c r="T868" s="149" t="str">
        <f t="shared" si="110"/>
        <v>ข้อมูลไม่ถูกต้อง</v>
      </c>
      <c r="U868" s="149" t="str">
        <f>IF(ISNUMBER(R868),
IF(H$2=ตัวเลือก!A$30,"ยังไม่บันทึกข้อมูล",R868*0.47),"ข้อมูลไม่ถูกต้อง")</f>
        <v>ข้อมูลไม่ถูกต้อง</v>
      </c>
      <c r="V868" s="149" t="str">
        <f>IF(ISNUMBER(S868),
IF(H$2=ตัวเลือก!A$30,"ยังไม่บันทึกข้อมูล",S868*0.47),"ข้อมูลไม่ถูกต้อง")</f>
        <v>ข้อมูลไม่ถูกต้อง</v>
      </c>
      <c r="W868" s="149" t="str">
        <f t="shared" si="111"/>
        <v>ข้อมูลไม่ถูกต้อง</v>
      </c>
      <c r="X868" s="148" t="str">
        <f t="shared" si="112"/>
        <v>ข้อมูลไม่ถูกต้อง</v>
      </c>
      <c r="Y868" s="38"/>
      <c r="Z868" s="38"/>
      <c r="AA868" s="38"/>
    </row>
    <row r="869" spans="1:27" ht="24" customHeight="1" x14ac:dyDescent="0.45">
      <c r="A869" s="289">
        <v>864</v>
      </c>
      <c r="B869" s="289"/>
      <c r="C869" s="289"/>
      <c r="D869" s="289"/>
      <c r="E869" s="289"/>
      <c r="F869" s="293"/>
      <c r="G869" s="293"/>
      <c r="H869" s="291"/>
      <c r="I869" s="289"/>
      <c r="J869" s="292" t="str">
        <f t="shared" si="113"/>
        <v>รอข้อมูลคอลัมน์ H</v>
      </c>
      <c r="K869" s="291"/>
      <c r="L869" s="291"/>
      <c r="M869" s="291"/>
      <c r="N869" s="196" t="str" cm="1">
        <f t="array" ref="N869">IF(AND(K869:M869=""),"ยังไม่บันทึกข้อมูล",
IF(M869&lt;&gt;"",
IF(M869&gt;=1.3,M869,"เป็นไม้พุ่ม"),
IF(K869+L869&gt;=1.3,K869+L869,"เป็นไม้พุ่ม")))</f>
        <v>ยังไม่บันทึกข้อมูล</v>
      </c>
      <c r="O869" s="149" t="str">
        <f t="shared" si="106"/>
        <v>ข้อมูลไม่ถูกต้อง</v>
      </c>
      <c r="P869" s="149" t="str">
        <f t="shared" si="107"/>
        <v>ข้อมูลไม่ถูกต้อง</v>
      </c>
      <c r="Q869" s="149" t="str">
        <f t="shared" si="108"/>
        <v>ข้อมูลไม่ถูกต้อง</v>
      </c>
      <c r="R869" s="149" t="str">
        <f t="shared" si="109"/>
        <v>ข้อมูลไม่ถูกต้อง</v>
      </c>
      <c r="S869" s="149" t="str">
        <f>IF(ISNUMBER(R869),
IF(H$2=ตัวเลือก!A$30,"ยังไม่บันทึกข้อมูล",R869*0.27),"ข้อมูลไม่ถูกต้อง")</f>
        <v>ข้อมูลไม่ถูกต้อง</v>
      </c>
      <c r="T869" s="149" t="str">
        <f t="shared" si="110"/>
        <v>ข้อมูลไม่ถูกต้อง</v>
      </c>
      <c r="U869" s="149" t="str">
        <f>IF(ISNUMBER(R869),
IF(H$2=ตัวเลือก!A$30,"ยังไม่บันทึกข้อมูล",R869*0.47),"ข้อมูลไม่ถูกต้อง")</f>
        <v>ข้อมูลไม่ถูกต้อง</v>
      </c>
      <c r="V869" s="149" t="str">
        <f>IF(ISNUMBER(S869),
IF(H$2=ตัวเลือก!A$30,"ยังไม่บันทึกข้อมูล",S869*0.47),"ข้อมูลไม่ถูกต้อง")</f>
        <v>ข้อมูลไม่ถูกต้อง</v>
      </c>
      <c r="W869" s="149" t="str">
        <f t="shared" si="111"/>
        <v>ข้อมูลไม่ถูกต้อง</v>
      </c>
      <c r="X869" s="148" t="str">
        <f t="shared" si="112"/>
        <v>ข้อมูลไม่ถูกต้อง</v>
      </c>
      <c r="Y869" s="38"/>
      <c r="Z869" s="38"/>
      <c r="AA869" s="38"/>
    </row>
    <row r="870" spans="1:27" ht="24" customHeight="1" x14ac:dyDescent="0.45">
      <c r="A870" s="289">
        <v>865</v>
      </c>
      <c r="B870" s="289"/>
      <c r="C870" s="289"/>
      <c r="D870" s="289"/>
      <c r="E870" s="289"/>
      <c r="F870" s="293"/>
      <c r="G870" s="293"/>
      <c r="H870" s="291"/>
      <c r="I870" s="289"/>
      <c r="J870" s="292" t="str">
        <f t="shared" si="113"/>
        <v>รอข้อมูลคอลัมน์ H</v>
      </c>
      <c r="K870" s="291"/>
      <c r="L870" s="291"/>
      <c r="M870" s="291"/>
      <c r="N870" s="196" t="str" cm="1">
        <f t="array" ref="N870">IF(AND(K870:M870=""),"ยังไม่บันทึกข้อมูล",
IF(M870&lt;&gt;"",
IF(M870&gt;=1.3,M870,"เป็นไม้พุ่ม"),
IF(K870+L870&gt;=1.3,K870+L870,"เป็นไม้พุ่ม")))</f>
        <v>ยังไม่บันทึกข้อมูล</v>
      </c>
      <c r="O870" s="149" t="str">
        <f t="shared" si="106"/>
        <v>ข้อมูลไม่ถูกต้อง</v>
      </c>
      <c r="P870" s="149" t="str">
        <f t="shared" si="107"/>
        <v>ข้อมูลไม่ถูกต้อง</v>
      </c>
      <c r="Q870" s="149" t="str">
        <f t="shared" si="108"/>
        <v>ข้อมูลไม่ถูกต้อง</v>
      </c>
      <c r="R870" s="149" t="str">
        <f t="shared" si="109"/>
        <v>ข้อมูลไม่ถูกต้อง</v>
      </c>
      <c r="S870" s="149" t="str">
        <f>IF(ISNUMBER(R870),
IF(H$2=ตัวเลือก!A$30,"ยังไม่บันทึกข้อมูล",R870*0.27),"ข้อมูลไม่ถูกต้อง")</f>
        <v>ข้อมูลไม่ถูกต้อง</v>
      </c>
      <c r="T870" s="149" t="str">
        <f t="shared" si="110"/>
        <v>ข้อมูลไม่ถูกต้อง</v>
      </c>
      <c r="U870" s="149" t="str">
        <f>IF(ISNUMBER(R870),
IF(H$2=ตัวเลือก!A$30,"ยังไม่บันทึกข้อมูล",R870*0.47),"ข้อมูลไม่ถูกต้อง")</f>
        <v>ข้อมูลไม่ถูกต้อง</v>
      </c>
      <c r="V870" s="149" t="str">
        <f>IF(ISNUMBER(S870),
IF(H$2=ตัวเลือก!A$30,"ยังไม่บันทึกข้อมูล",S870*0.47),"ข้อมูลไม่ถูกต้อง")</f>
        <v>ข้อมูลไม่ถูกต้อง</v>
      </c>
      <c r="W870" s="149" t="str">
        <f t="shared" si="111"/>
        <v>ข้อมูลไม่ถูกต้อง</v>
      </c>
      <c r="X870" s="148" t="str">
        <f t="shared" si="112"/>
        <v>ข้อมูลไม่ถูกต้อง</v>
      </c>
      <c r="Y870" s="38"/>
      <c r="Z870" s="38"/>
      <c r="AA870" s="38"/>
    </row>
    <row r="871" spans="1:27" ht="24" customHeight="1" x14ac:dyDescent="0.45">
      <c r="A871" s="289">
        <v>866</v>
      </c>
      <c r="B871" s="289"/>
      <c r="C871" s="289"/>
      <c r="D871" s="289"/>
      <c r="E871" s="289"/>
      <c r="F871" s="293"/>
      <c r="G871" s="293"/>
      <c r="H871" s="291"/>
      <c r="I871" s="289"/>
      <c r="J871" s="292" t="str">
        <f t="shared" si="113"/>
        <v>รอข้อมูลคอลัมน์ H</v>
      </c>
      <c r="K871" s="291"/>
      <c r="L871" s="291"/>
      <c r="M871" s="291"/>
      <c r="N871" s="196" t="str" cm="1">
        <f t="array" ref="N871">IF(AND(K871:M871=""),"ยังไม่บันทึกข้อมูล",
IF(M871&lt;&gt;"",
IF(M871&gt;=1.3,M871,"เป็นไม้พุ่ม"),
IF(K871+L871&gt;=1.3,K871+L871,"เป็นไม้พุ่ม")))</f>
        <v>ยังไม่บันทึกข้อมูล</v>
      </c>
      <c r="O871" s="149" t="str">
        <f t="shared" si="106"/>
        <v>ข้อมูลไม่ถูกต้อง</v>
      </c>
      <c r="P871" s="149" t="str">
        <f t="shared" si="107"/>
        <v>ข้อมูลไม่ถูกต้อง</v>
      </c>
      <c r="Q871" s="149" t="str">
        <f t="shared" si="108"/>
        <v>ข้อมูลไม่ถูกต้อง</v>
      </c>
      <c r="R871" s="149" t="str">
        <f t="shared" si="109"/>
        <v>ข้อมูลไม่ถูกต้อง</v>
      </c>
      <c r="S871" s="149" t="str">
        <f>IF(ISNUMBER(R871),
IF(H$2=ตัวเลือก!A$30,"ยังไม่บันทึกข้อมูล",R871*0.27),"ข้อมูลไม่ถูกต้อง")</f>
        <v>ข้อมูลไม่ถูกต้อง</v>
      </c>
      <c r="T871" s="149" t="str">
        <f t="shared" si="110"/>
        <v>ข้อมูลไม่ถูกต้อง</v>
      </c>
      <c r="U871" s="149" t="str">
        <f>IF(ISNUMBER(R871),
IF(H$2=ตัวเลือก!A$30,"ยังไม่บันทึกข้อมูล",R871*0.47),"ข้อมูลไม่ถูกต้อง")</f>
        <v>ข้อมูลไม่ถูกต้อง</v>
      </c>
      <c r="V871" s="149" t="str">
        <f>IF(ISNUMBER(S871),
IF(H$2=ตัวเลือก!A$30,"ยังไม่บันทึกข้อมูล",S871*0.47),"ข้อมูลไม่ถูกต้อง")</f>
        <v>ข้อมูลไม่ถูกต้อง</v>
      </c>
      <c r="W871" s="149" t="str">
        <f t="shared" si="111"/>
        <v>ข้อมูลไม่ถูกต้อง</v>
      </c>
      <c r="X871" s="148" t="str">
        <f t="shared" si="112"/>
        <v>ข้อมูลไม่ถูกต้อง</v>
      </c>
      <c r="Y871" s="38"/>
      <c r="Z871" s="38"/>
      <c r="AA871" s="38"/>
    </row>
    <row r="872" spans="1:27" ht="24" customHeight="1" x14ac:dyDescent="0.45">
      <c r="A872" s="289">
        <v>867</v>
      </c>
      <c r="B872" s="289"/>
      <c r="C872" s="289"/>
      <c r="D872" s="289"/>
      <c r="E872" s="289"/>
      <c r="F872" s="293"/>
      <c r="G872" s="293"/>
      <c r="H872" s="291"/>
      <c r="I872" s="289"/>
      <c r="J872" s="292" t="str">
        <f t="shared" si="113"/>
        <v>รอข้อมูลคอลัมน์ H</v>
      </c>
      <c r="K872" s="291"/>
      <c r="L872" s="291"/>
      <c r="M872" s="291"/>
      <c r="N872" s="196" t="str" cm="1">
        <f t="array" ref="N872">IF(AND(K872:M872=""),"ยังไม่บันทึกข้อมูล",
IF(M872&lt;&gt;"",
IF(M872&gt;=1.3,M872,"เป็นไม้พุ่ม"),
IF(K872+L872&gt;=1.3,K872+L872,"เป็นไม้พุ่ม")))</f>
        <v>ยังไม่บันทึกข้อมูล</v>
      </c>
      <c r="O872" s="149" t="str">
        <f t="shared" si="106"/>
        <v>ข้อมูลไม่ถูกต้อง</v>
      </c>
      <c r="P872" s="149" t="str">
        <f t="shared" si="107"/>
        <v>ข้อมูลไม่ถูกต้อง</v>
      </c>
      <c r="Q872" s="149" t="str">
        <f t="shared" si="108"/>
        <v>ข้อมูลไม่ถูกต้อง</v>
      </c>
      <c r="R872" s="149" t="str">
        <f t="shared" si="109"/>
        <v>ข้อมูลไม่ถูกต้อง</v>
      </c>
      <c r="S872" s="149" t="str">
        <f>IF(ISNUMBER(R872),
IF(H$2=ตัวเลือก!A$30,"ยังไม่บันทึกข้อมูล",R872*0.27),"ข้อมูลไม่ถูกต้อง")</f>
        <v>ข้อมูลไม่ถูกต้อง</v>
      </c>
      <c r="T872" s="149" t="str">
        <f t="shared" si="110"/>
        <v>ข้อมูลไม่ถูกต้อง</v>
      </c>
      <c r="U872" s="149" t="str">
        <f>IF(ISNUMBER(R872),
IF(H$2=ตัวเลือก!A$30,"ยังไม่บันทึกข้อมูล",R872*0.47),"ข้อมูลไม่ถูกต้อง")</f>
        <v>ข้อมูลไม่ถูกต้อง</v>
      </c>
      <c r="V872" s="149" t="str">
        <f>IF(ISNUMBER(S872),
IF(H$2=ตัวเลือก!A$30,"ยังไม่บันทึกข้อมูล",S872*0.47),"ข้อมูลไม่ถูกต้อง")</f>
        <v>ข้อมูลไม่ถูกต้อง</v>
      </c>
      <c r="W872" s="149" t="str">
        <f t="shared" si="111"/>
        <v>ข้อมูลไม่ถูกต้อง</v>
      </c>
      <c r="X872" s="148" t="str">
        <f t="shared" si="112"/>
        <v>ข้อมูลไม่ถูกต้อง</v>
      </c>
      <c r="Y872" s="38"/>
      <c r="Z872" s="38"/>
      <c r="AA872" s="38"/>
    </row>
    <row r="873" spans="1:27" ht="24" customHeight="1" x14ac:dyDescent="0.45">
      <c r="A873" s="289">
        <v>868</v>
      </c>
      <c r="B873" s="289"/>
      <c r="C873" s="289"/>
      <c r="D873" s="289"/>
      <c r="E873" s="289"/>
      <c r="F873" s="293"/>
      <c r="G873" s="293"/>
      <c r="H873" s="291"/>
      <c r="I873" s="289"/>
      <c r="J873" s="292" t="str">
        <f t="shared" si="113"/>
        <v>รอข้อมูลคอลัมน์ H</v>
      </c>
      <c r="K873" s="291"/>
      <c r="L873" s="291"/>
      <c r="M873" s="291"/>
      <c r="N873" s="196" t="str" cm="1">
        <f t="array" ref="N873">IF(AND(K873:M873=""),"ยังไม่บันทึกข้อมูล",
IF(M873&lt;&gt;"",
IF(M873&gt;=1.3,M873,"เป็นไม้พุ่ม"),
IF(K873+L873&gt;=1.3,K873+L873,"เป็นไม้พุ่ม")))</f>
        <v>ยังไม่บันทึกข้อมูล</v>
      </c>
      <c r="O873" s="149" t="str">
        <f t="shared" si="106"/>
        <v>ข้อมูลไม่ถูกต้อง</v>
      </c>
      <c r="P873" s="149" t="str">
        <f t="shared" si="107"/>
        <v>ข้อมูลไม่ถูกต้อง</v>
      </c>
      <c r="Q873" s="149" t="str">
        <f t="shared" si="108"/>
        <v>ข้อมูลไม่ถูกต้อง</v>
      </c>
      <c r="R873" s="149" t="str">
        <f t="shared" si="109"/>
        <v>ข้อมูลไม่ถูกต้อง</v>
      </c>
      <c r="S873" s="149" t="str">
        <f>IF(ISNUMBER(R873),
IF(H$2=ตัวเลือก!A$30,"ยังไม่บันทึกข้อมูล",R873*0.27),"ข้อมูลไม่ถูกต้อง")</f>
        <v>ข้อมูลไม่ถูกต้อง</v>
      </c>
      <c r="T873" s="149" t="str">
        <f t="shared" si="110"/>
        <v>ข้อมูลไม่ถูกต้อง</v>
      </c>
      <c r="U873" s="149" t="str">
        <f>IF(ISNUMBER(R873),
IF(H$2=ตัวเลือก!A$30,"ยังไม่บันทึกข้อมูล",R873*0.47),"ข้อมูลไม่ถูกต้อง")</f>
        <v>ข้อมูลไม่ถูกต้อง</v>
      </c>
      <c r="V873" s="149" t="str">
        <f>IF(ISNUMBER(S873),
IF(H$2=ตัวเลือก!A$30,"ยังไม่บันทึกข้อมูล",S873*0.47),"ข้อมูลไม่ถูกต้อง")</f>
        <v>ข้อมูลไม่ถูกต้อง</v>
      </c>
      <c r="W873" s="149" t="str">
        <f t="shared" si="111"/>
        <v>ข้อมูลไม่ถูกต้อง</v>
      </c>
      <c r="X873" s="148" t="str">
        <f t="shared" si="112"/>
        <v>ข้อมูลไม่ถูกต้อง</v>
      </c>
      <c r="Y873" s="38"/>
      <c r="Z873" s="38"/>
      <c r="AA873" s="38"/>
    </row>
    <row r="874" spans="1:27" ht="24" customHeight="1" x14ac:dyDescent="0.45">
      <c r="A874" s="289">
        <v>869</v>
      </c>
      <c r="B874" s="289"/>
      <c r="C874" s="289"/>
      <c r="D874" s="289"/>
      <c r="E874" s="289"/>
      <c r="F874" s="293"/>
      <c r="G874" s="293"/>
      <c r="H874" s="291"/>
      <c r="I874" s="289"/>
      <c r="J874" s="292" t="str">
        <f t="shared" si="113"/>
        <v>รอข้อมูลคอลัมน์ H</v>
      </c>
      <c r="K874" s="291"/>
      <c r="L874" s="291"/>
      <c r="M874" s="291"/>
      <c r="N874" s="196" t="str" cm="1">
        <f t="array" ref="N874">IF(AND(K874:M874=""),"ยังไม่บันทึกข้อมูล",
IF(M874&lt;&gt;"",
IF(M874&gt;=1.3,M874,"เป็นไม้พุ่ม"),
IF(K874+L874&gt;=1.3,K874+L874,"เป็นไม้พุ่ม")))</f>
        <v>ยังไม่บันทึกข้อมูล</v>
      </c>
      <c r="O874" s="149" t="str">
        <f t="shared" si="106"/>
        <v>ข้อมูลไม่ถูกต้อง</v>
      </c>
      <c r="P874" s="149" t="str">
        <f t="shared" si="107"/>
        <v>ข้อมูลไม่ถูกต้อง</v>
      </c>
      <c r="Q874" s="149" t="str">
        <f t="shared" si="108"/>
        <v>ข้อมูลไม่ถูกต้อง</v>
      </c>
      <c r="R874" s="149" t="str">
        <f t="shared" si="109"/>
        <v>ข้อมูลไม่ถูกต้อง</v>
      </c>
      <c r="S874" s="149" t="str">
        <f>IF(ISNUMBER(R874),
IF(H$2=ตัวเลือก!A$30,"ยังไม่บันทึกข้อมูล",R874*0.27),"ข้อมูลไม่ถูกต้อง")</f>
        <v>ข้อมูลไม่ถูกต้อง</v>
      </c>
      <c r="T874" s="149" t="str">
        <f t="shared" si="110"/>
        <v>ข้อมูลไม่ถูกต้อง</v>
      </c>
      <c r="U874" s="149" t="str">
        <f>IF(ISNUMBER(R874),
IF(H$2=ตัวเลือก!A$30,"ยังไม่บันทึกข้อมูล",R874*0.47),"ข้อมูลไม่ถูกต้อง")</f>
        <v>ข้อมูลไม่ถูกต้อง</v>
      </c>
      <c r="V874" s="149" t="str">
        <f>IF(ISNUMBER(S874),
IF(H$2=ตัวเลือก!A$30,"ยังไม่บันทึกข้อมูล",S874*0.47),"ข้อมูลไม่ถูกต้อง")</f>
        <v>ข้อมูลไม่ถูกต้อง</v>
      </c>
      <c r="W874" s="149" t="str">
        <f t="shared" si="111"/>
        <v>ข้อมูลไม่ถูกต้อง</v>
      </c>
      <c r="X874" s="148" t="str">
        <f t="shared" si="112"/>
        <v>ข้อมูลไม่ถูกต้อง</v>
      </c>
      <c r="Y874" s="38"/>
      <c r="Z874" s="38"/>
      <c r="AA874" s="38"/>
    </row>
    <row r="875" spans="1:27" ht="24" customHeight="1" x14ac:dyDescent="0.45">
      <c r="A875" s="289">
        <v>870</v>
      </c>
      <c r="B875" s="289"/>
      <c r="C875" s="289"/>
      <c r="D875" s="289"/>
      <c r="E875" s="289"/>
      <c r="F875" s="293"/>
      <c r="G875" s="293"/>
      <c r="H875" s="291"/>
      <c r="I875" s="289"/>
      <c r="J875" s="292" t="str">
        <f t="shared" si="113"/>
        <v>รอข้อมูลคอลัมน์ H</v>
      </c>
      <c r="K875" s="291"/>
      <c r="L875" s="291"/>
      <c r="M875" s="291"/>
      <c r="N875" s="196" t="str" cm="1">
        <f t="array" ref="N875">IF(AND(K875:M875=""),"ยังไม่บันทึกข้อมูล",
IF(M875&lt;&gt;"",
IF(M875&gt;=1.3,M875,"เป็นไม้พุ่ม"),
IF(K875+L875&gt;=1.3,K875+L875,"เป็นไม้พุ่ม")))</f>
        <v>ยังไม่บันทึกข้อมูล</v>
      </c>
      <c r="O875" s="149" t="str">
        <f t="shared" si="106"/>
        <v>ข้อมูลไม่ถูกต้อง</v>
      </c>
      <c r="P875" s="149" t="str">
        <f t="shared" si="107"/>
        <v>ข้อมูลไม่ถูกต้อง</v>
      </c>
      <c r="Q875" s="149" t="str">
        <f t="shared" si="108"/>
        <v>ข้อมูลไม่ถูกต้อง</v>
      </c>
      <c r="R875" s="149" t="str">
        <f t="shared" si="109"/>
        <v>ข้อมูลไม่ถูกต้อง</v>
      </c>
      <c r="S875" s="149" t="str">
        <f>IF(ISNUMBER(R875),
IF(H$2=ตัวเลือก!A$30,"ยังไม่บันทึกข้อมูล",R875*0.27),"ข้อมูลไม่ถูกต้อง")</f>
        <v>ข้อมูลไม่ถูกต้อง</v>
      </c>
      <c r="T875" s="149" t="str">
        <f t="shared" si="110"/>
        <v>ข้อมูลไม่ถูกต้อง</v>
      </c>
      <c r="U875" s="149" t="str">
        <f>IF(ISNUMBER(R875),
IF(H$2=ตัวเลือก!A$30,"ยังไม่บันทึกข้อมูล",R875*0.47),"ข้อมูลไม่ถูกต้อง")</f>
        <v>ข้อมูลไม่ถูกต้อง</v>
      </c>
      <c r="V875" s="149" t="str">
        <f>IF(ISNUMBER(S875),
IF(H$2=ตัวเลือก!A$30,"ยังไม่บันทึกข้อมูล",S875*0.47),"ข้อมูลไม่ถูกต้อง")</f>
        <v>ข้อมูลไม่ถูกต้อง</v>
      </c>
      <c r="W875" s="149" t="str">
        <f t="shared" si="111"/>
        <v>ข้อมูลไม่ถูกต้อง</v>
      </c>
      <c r="X875" s="148" t="str">
        <f t="shared" si="112"/>
        <v>ข้อมูลไม่ถูกต้อง</v>
      </c>
      <c r="Y875" s="38"/>
      <c r="Z875" s="38"/>
      <c r="AA875" s="38"/>
    </row>
    <row r="876" spans="1:27" ht="24" customHeight="1" x14ac:dyDescent="0.45">
      <c r="A876" s="289">
        <v>871</v>
      </c>
      <c r="B876" s="289"/>
      <c r="C876" s="289"/>
      <c r="D876" s="289"/>
      <c r="E876" s="289"/>
      <c r="F876" s="293"/>
      <c r="G876" s="293"/>
      <c r="H876" s="291"/>
      <c r="I876" s="289"/>
      <c r="J876" s="292" t="str">
        <f t="shared" si="113"/>
        <v>รอข้อมูลคอลัมน์ H</v>
      </c>
      <c r="K876" s="291"/>
      <c r="L876" s="291"/>
      <c r="M876" s="291"/>
      <c r="N876" s="196" t="str" cm="1">
        <f t="array" ref="N876">IF(AND(K876:M876=""),"ยังไม่บันทึกข้อมูล",
IF(M876&lt;&gt;"",
IF(M876&gt;=1.3,M876,"เป็นไม้พุ่ม"),
IF(K876+L876&gt;=1.3,K876+L876,"เป็นไม้พุ่ม")))</f>
        <v>ยังไม่บันทึกข้อมูล</v>
      </c>
      <c r="O876" s="149" t="str">
        <f t="shared" si="106"/>
        <v>ข้อมูลไม่ถูกต้อง</v>
      </c>
      <c r="P876" s="149" t="str">
        <f t="shared" si="107"/>
        <v>ข้อมูลไม่ถูกต้อง</v>
      </c>
      <c r="Q876" s="149" t="str">
        <f t="shared" si="108"/>
        <v>ข้อมูลไม่ถูกต้อง</v>
      </c>
      <c r="R876" s="149" t="str">
        <f t="shared" si="109"/>
        <v>ข้อมูลไม่ถูกต้อง</v>
      </c>
      <c r="S876" s="149" t="str">
        <f>IF(ISNUMBER(R876),
IF(H$2=ตัวเลือก!A$30,"ยังไม่บันทึกข้อมูล",R876*0.27),"ข้อมูลไม่ถูกต้อง")</f>
        <v>ข้อมูลไม่ถูกต้อง</v>
      </c>
      <c r="T876" s="149" t="str">
        <f t="shared" si="110"/>
        <v>ข้อมูลไม่ถูกต้อง</v>
      </c>
      <c r="U876" s="149" t="str">
        <f>IF(ISNUMBER(R876),
IF(H$2=ตัวเลือก!A$30,"ยังไม่บันทึกข้อมูล",R876*0.47),"ข้อมูลไม่ถูกต้อง")</f>
        <v>ข้อมูลไม่ถูกต้อง</v>
      </c>
      <c r="V876" s="149" t="str">
        <f>IF(ISNUMBER(S876),
IF(H$2=ตัวเลือก!A$30,"ยังไม่บันทึกข้อมูล",S876*0.47),"ข้อมูลไม่ถูกต้อง")</f>
        <v>ข้อมูลไม่ถูกต้อง</v>
      </c>
      <c r="W876" s="149" t="str">
        <f t="shared" si="111"/>
        <v>ข้อมูลไม่ถูกต้อง</v>
      </c>
      <c r="X876" s="148" t="str">
        <f t="shared" si="112"/>
        <v>ข้อมูลไม่ถูกต้อง</v>
      </c>
      <c r="Y876" s="38"/>
      <c r="Z876" s="38"/>
      <c r="AA876" s="38"/>
    </row>
    <row r="877" spans="1:27" ht="24" customHeight="1" x14ac:dyDescent="0.45">
      <c r="A877" s="289">
        <v>872</v>
      </c>
      <c r="B877" s="289"/>
      <c r="C877" s="289"/>
      <c r="D877" s="289"/>
      <c r="E877" s="289"/>
      <c r="F877" s="293"/>
      <c r="G877" s="293"/>
      <c r="H877" s="291"/>
      <c r="I877" s="289"/>
      <c r="J877" s="292" t="str">
        <f t="shared" si="113"/>
        <v>รอข้อมูลคอลัมน์ H</v>
      </c>
      <c r="K877" s="291"/>
      <c r="L877" s="291"/>
      <c r="M877" s="291"/>
      <c r="N877" s="196" t="str" cm="1">
        <f t="array" ref="N877">IF(AND(K877:M877=""),"ยังไม่บันทึกข้อมูล",
IF(M877&lt;&gt;"",
IF(M877&gt;=1.3,M877,"เป็นไม้พุ่ม"),
IF(K877+L877&gt;=1.3,K877+L877,"เป็นไม้พุ่ม")))</f>
        <v>ยังไม่บันทึกข้อมูล</v>
      </c>
      <c r="O877" s="149" t="str">
        <f t="shared" si="106"/>
        <v>ข้อมูลไม่ถูกต้อง</v>
      </c>
      <c r="P877" s="149" t="str">
        <f t="shared" si="107"/>
        <v>ข้อมูลไม่ถูกต้อง</v>
      </c>
      <c r="Q877" s="149" t="str">
        <f t="shared" si="108"/>
        <v>ข้อมูลไม่ถูกต้อง</v>
      </c>
      <c r="R877" s="149" t="str">
        <f t="shared" si="109"/>
        <v>ข้อมูลไม่ถูกต้อง</v>
      </c>
      <c r="S877" s="149" t="str">
        <f>IF(ISNUMBER(R877),
IF(H$2=ตัวเลือก!A$30,"ยังไม่บันทึกข้อมูล",R877*0.27),"ข้อมูลไม่ถูกต้อง")</f>
        <v>ข้อมูลไม่ถูกต้อง</v>
      </c>
      <c r="T877" s="149" t="str">
        <f t="shared" si="110"/>
        <v>ข้อมูลไม่ถูกต้อง</v>
      </c>
      <c r="U877" s="149" t="str">
        <f>IF(ISNUMBER(R877),
IF(H$2=ตัวเลือก!A$30,"ยังไม่บันทึกข้อมูล",R877*0.47),"ข้อมูลไม่ถูกต้อง")</f>
        <v>ข้อมูลไม่ถูกต้อง</v>
      </c>
      <c r="V877" s="149" t="str">
        <f>IF(ISNUMBER(S877),
IF(H$2=ตัวเลือก!A$30,"ยังไม่บันทึกข้อมูล",S877*0.47),"ข้อมูลไม่ถูกต้อง")</f>
        <v>ข้อมูลไม่ถูกต้อง</v>
      </c>
      <c r="W877" s="149" t="str">
        <f t="shared" si="111"/>
        <v>ข้อมูลไม่ถูกต้อง</v>
      </c>
      <c r="X877" s="148" t="str">
        <f t="shared" si="112"/>
        <v>ข้อมูลไม่ถูกต้อง</v>
      </c>
      <c r="Y877" s="38"/>
      <c r="Z877" s="38"/>
      <c r="AA877" s="38"/>
    </row>
    <row r="878" spans="1:27" ht="24" customHeight="1" x14ac:dyDescent="0.45">
      <c r="A878" s="289">
        <v>873</v>
      </c>
      <c r="B878" s="289"/>
      <c r="C878" s="289"/>
      <c r="D878" s="289"/>
      <c r="E878" s="289"/>
      <c r="F878" s="293"/>
      <c r="G878" s="293"/>
      <c r="H878" s="291"/>
      <c r="I878" s="289"/>
      <c r="J878" s="292" t="str">
        <f t="shared" si="113"/>
        <v>รอข้อมูลคอลัมน์ H</v>
      </c>
      <c r="K878" s="291"/>
      <c r="L878" s="291"/>
      <c r="M878" s="291"/>
      <c r="N878" s="196" t="str" cm="1">
        <f t="array" ref="N878">IF(AND(K878:M878=""),"ยังไม่บันทึกข้อมูล",
IF(M878&lt;&gt;"",
IF(M878&gt;=1.3,M878,"เป็นไม้พุ่ม"),
IF(K878+L878&gt;=1.3,K878+L878,"เป็นไม้พุ่ม")))</f>
        <v>ยังไม่บันทึกข้อมูล</v>
      </c>
      <c r="O878" s="149" t="str">
        <f t="shared" si="106"/>
        <v>ข้อมูลไม่ถูกต้อง</v>
      </c>
      <c r="P878" s="149" t="str">
        <f t="shared" si="107"/>
        <v>ข้อมูลไม่ถูกต้อง</v>
      </c>
      <c r="Q878" s="149" t="str">
        <f t="shared" si="108"/>
        <v>ข้อมูลไม่ถูกต้อง</v>
      </c>
      <c r="R878" s="149" t="str">
        <f t="shared" si="109"/>
        <v>ข้อมูลไม่ถูกต้อง</v>
      </c>
      <c r="S878" s="149" t="str">
        <f>IF(ISNUMBER(R878),
IF(H$2=ตัวเลือก!A$30,"ยังไม่บันทึกข้อมูล",R878*0.27),"ข้อมูลไม่ถูกต้อง")</f>
        <v>ข้อมูลไม่ถูกต้อง</v>
      </c>
      <c r="T878" s="149" t="str">
        <f t="shared" si="110"/>
        <v>ข้อมูลไม่ถูกต้อง</v>
      </c>
      <c r="U878" s="149" t="str">
        <f>IF(ISNUMBER(R878),
IF(H$2=ตัวเลือก!A$30,"ยังไม่บันทึกข้อมูล",R878*0.47),"ข้อมูลไม่ถูกต้อง")</f>
        <v>ข้อมูลไม่ถูกต้อง</v>
      </c>
      <c r="V878" s="149" t="str">
        <f>IF(ISNUMBER(S878),
IF(H$2=ตัวเลือก!A$30,"ยังไม่บันทึกข้อมูล",S878*0.47),"ข้อมูลไม่ถูกต้อง")</f>
        <v>ข้อมูลไม่ถูกต้อง</v>
      </c>
      <c r="W878" s="149" t="str">
        <f t="shared" si="111"/>
        <v>ข้อมูลไม่ถูกต้อง</v>
      </c>
      <c r="X878" s="148" t="str">
        <f t="shared" si="112"/>
        <v>ข้อมูลไม่ถูกต้อง</v>
      </c>
      <c r="Y878" s="38"/>
      <c r="Z878" s="38"/>
      <c r="AA878" s="38"/>
    </row>
    <row r="879" spans="1:27" ht="24" customHeight="1" x14ac:dyDescent="0.45">
      <c r="A879" s="289">
        <v>874</v>
      </c>
      <c r="B879" s="289"/>
      <c r="C879" s="289"/>
      <c r="D879" s="289"/>
      <c r="E879" s="289"/>
      <c r="F879" s="293"/>
      <c r="G879" s="293"/>
      <c r="H879" s="291"/>
      <c r="I879" s="289"/>
      <c r="J879" s="292" t="str">
        <f t="shared" si="113"/>
        <v>รอข้อมูลคอลัมน์ H</v>
      </c>
      <c r="K879" s="291"/>
      <c r="L879" s="291"/>
      <c r="M879" s="291"/>
      <c r="N879" s="196" t="str" cm="1">
        <f t="array" ref="N879">IF(AND(K879:M879=""),"ยังไม่บันทึกข้อมูล",
IF(M879&lt;&gt;"",
IF(M879&gt;=1.3,M879,"เป็นไม้พุ่ม"),
IF(K879+L879&gt;=1.3,K879+L879,"เป็นไม้พุ่ม")))</f>
        <v>ยังไม่บันทึกข้อมูล</v>
      </c>
      <c r="O879" s="149" t="str">
        <f t="shared" si="106"/>
        <v>ข้อมูลไม่ถูกต้อง</v>
      </c>
      <c r="P879" s="149" t="str">
        <f t="shared" si="107"/>
        <v>ข้อมูลไม่ถูกต้อง</v>
      </c>
      <c r="Q879" s="149" t="str">
        <f t="shared" si="108"/>
        <v>ข้อมูลไม่ถูกต้อง</v>
      </c>
      <c r="R879" s="149" t="str">
        <f t="shared" si="109"/>
        <v>ข้อมูลไม่ถูกต้อง</v>
      </c>
      <c r="S879" s="149" t="str">
        <f>IF(ISNUMBER(R879),
IF(H$2=ตัวเลือก!A$30,"ยังไม่บันทึกข้อมูล",R879*0.27),"ข้อมูลไม่ถูกต้อง")</f>
        <v>ข้อมูลไม่ถูกต้อง</v>
      </c>
      <c r="T879" s="149" t="str">
        <f t="shared" si="110"/>
        <v>ข้อมูลไม่ถูกต้อง</v>
      </c>
      <c r="U879" s="149" t="str">
        <f>IF(ISNUMBER(R879),
IF(H$2=ตัวเลือก!A$30,"ยังไม่บันทึกข้อมูล",R879*0.47),"ข้อมูลไม่ถูกต้อง")</f>
        <v>ข้อมูลไม่ถูกต้อง</v>
      </c>
      <c r="V879" s="149" t="str">
        <f>IF(ISNUMBER(S879),
IF(H$2=ตัวเลือก!A$30,"ยังไม่บันทึกข้อมูล",S879*0.47),"ข้อมูลไม่ถูกต้อง")</f>
        <v>ข้อมูลไม่ถูกต้อง</v>
      </c>
      <c r="W879" s="149" t="str">
        <f t="shared" si="111"/>
        <v>ข้อมูลไม่ถูกต้อง</v>
      </c>
      <c r="X879" s="148" t="str">
        <f t="shared" si="112"/>
        <v>ข้อมูลไม่ถูกต้อง</v>
      </c>
      <c r="Y879" s="38"/>
      <c r="Z879" s="38"/>
      <c r="AA879" s="38"/>
    </row>
    <row r="880" spans="1:27" ht="24" customHeight="1" x14ac:dyDescent="0.45">
      <c r="A880" s="289">
        <v>875</v>
      </c>
      <c r="B880" s="289"/>
      <c r="C880" s="289"/>
      <c r="D880" s="289"/>
      <c r="E880" s="289"/>
      <c r="F880" s="293"/>
      <c r="G880" s="293"/>
      <c r="H880" s="291"/>
      <c r="I880" s="289"/>
      <c r="J880" s="292" t="str">
        <f t="shared" si="113"/>
        <v>รอข้อมูลคอลัมน์ H</v>
      </c>
      <c r="K880" s="291"/>
      <c r="L880" s="291"/>
      <c r="M880" s="291"/>
      <c r="N880" s="196" t="str" cm="1">
        <f t="array" ref="N880">IF(AND(K880:M880=""),"ยังไม่บันทึกข้อมูล",
IF(M880&lt;&gt;"",
IF(M880&gt;=1.3,M880,"เป็นไม้พุ่ม"),
IF(K880+L880&gt;=1.3,K880+L880,"เป็นไม้พุ่ม")))</f>
        <v>ยังไม่บันทึกข้อมูล</v>
      </c>
      <c r="O880" s="149" t="str">
        <f t="shared" si="106"/>
        <v>ข้อมูลไม่ถูกต้อง</v>
      </c>
      <c r="P880" s="149" t="str">
        <f t="shared" si="107"/>
        <v>ข้อมูลไม่ถูกต้อง</v>
      </c>
      <c r="Q880" s="149" t="str">
        <f t="shared" si="108"/>
        <v>ข้อมูลไม่ถูกต้อง</v>
      </c>
      <c r="R880" s="149" t="str">
        <f t="shared" si="109"/>
        <v>ข้อมูลไม่ถูกต้อง</v>
      </c>
      <c r="S880" s="149" t="str">
        <f>IF(ISNUMBER(R880),
IF(H$2=ตัวเลือก!A$30,"ยังไม่บันทึกข้อมูล",R880*0.27),"ข้อมูลไม่ถูกต้อง")</f>
        <v>ข้อมูลไม่ถูกต้อง</v>
      </c>
      <c r="T880" s="149" t="str">
        <f t="shared" si="110"/>
        <v>ข้อมูลไม่ถูกต้อง</v>
      </c>
      <c r="U880" s="149" t="str">
        <f>IF(ISNUMBER(R880),
IF(H$2=ตัวเลือก!A$30,"ยังไม่บันทึกข้อมูล",R880*0.47),"ข้อมูลไม่ถูกต้อง")</f>
        <v>ข้อมูลไม่ถูกต้อง</v>
      </c>
      <c r="V880" s="149" t="str">
        <f>IF(ISNUMBER(S880),
IF(H$2=ตัวเลือก!A$30,"ยังไม่บันทึกข้อมูล",S880*0.47),"ข้อมูลไม่ถูกต้อง")</f>
        <v>ข้อมูลไม่ถูกต้อง</v>
      </c>
      <c r="W880" s="149" t="str">
        <f t="shared" si="111"/>
        <v>ข้อมูลไม่ถูกต้อง</v>
      </c>
      <c r="X880" s="148" t="str">
        <f t="shared" si="112"/>
        <v>ข้อมูลไม่ถูกต้อง</v>
      </c>
      <c r="Y880" s="38"/>
      <c r="Z880" s="38"/>
      <c r="AA880" s="38"/>
    </row>
    <row r="881" spans="1:27" ht="24" customHeight="1" x14ac:dyDescent="0.45">
      <c r="A881" s="289">
        <v>876</v>
      </c>
      <c r="B881" s="289"/>
      <c r="C881" s="289"/>
      <c r="D881" s="289"/>
      <c r="E881" s="289"/>
      <c r="F881" s="293"/>
      <c r="G881" s="293"/>
      <c r="H881" s="291"/>
      <c r="I881" s="289"/>
      <c r="J881" s="292" t="str">
        <f t="shared" si="113"/>
        <v>รอข้อมูลคอลัมน์ H</v>
      </c>
      <c r="K881" s="291"/>
      <c r="L881" s="291"/>
      <c r="M881" s="291"/>
      <c r="N881" s="196" t="str" cm="1">
        <f t="array" ref="N881">IF(AND(K881:M881=""),"ยังไม่บันทึกข้อมูล",
IF(M881&lt;&gt;"",
IF(M881&gt;=1.3,M881,"เป็นไม้พุ่ม"),
IF(K881+L881&gt;=1.3,K881+L881,"เป็นไม้พุ่ม")))</f>
        <v>ยังไม่บันทึกข้อมูล</v>
      </c>
      <c r="O881" s="149" t="str">
        <f t="shared" si="106"/>
        <v>ข้อมูลไม่ถูกต้อง</v>
      </c>
      <c r="P881" s="149" t="str">
        <f t="shared" si="107"/>
        <v>ข้อมูลไม่ถูกต้อง</v>
      </c>
      <c r="Q881" s="149" t="str">
        <f t="shared" si="108"/>
        <v>ข้อมูลไม่ถูกต้อง</v>
      </c>
      <c r="R881" s="149" t="str">
        <f t="shared" si="109"/>
        <v>ข้อมูลไม่ถูกต้อง</v>
      </c>
      <c r="S881" s="149" t="str">
        <f>IF(ISNUMBER(R881),
IF(H$2=ตัวเลือก!A$30,"ยังไม่บันทึกข้อมูล",R881*0.27),"ข้อมูลไม่ถูกต้อง")</f>
        <v>ข้อมูลไม่ถูกต้อง</v>
      </c>
      <c r="T881" s="149" t="str">
        <f t="shared" si="110"/>
        <v>ข้อมูลไม่ถูกต้อง</v>
      </c>
      <c r="U881" s="149" t="str">
        <f>IF(ISNUMBER(R881),
IF(H$2=ตัวเลือก!A$30,"ยังไม่บันทึกข้อมูล",R881*0.47),"ข้อมูลไม่ถูกต้อง")</f>
        <v>ข้อมูลไม่ถูกต้อง</v>
      </c>
      <c r="V881" s="149" t="str">
        <f>IF(ISNUMBER(S881),
IF(H$2=ตัวเลือก!A$30,"ยังไม่บันทึกข้อมูล",S881*0.47),"ข้อมูลไม่ถูกต้อง")</f>
        <v>ข้อมูลไม่ถูกต้อง</v>
      </c>
      <c r="W881" s="149" t="str">
        <f t="shared" si="111"/>
        <v>ข้อมูลไม่ถูกต้อง</v>
      </c>
      <c r="X881" s="148" t="str">
        <f t="shared" si="112"/>
        <v>ข้อมูลไม่ถูกต้อง</v>
      </c>
      <c r="Y881" s="38"/>
      <c r="Z881" s="38"/>
      <c r="AA881" s="38"/>
    </row>
    <row r="882" spans="1:27" ht="24" customHeight="1" x14ac:dyDescent="0.45">
      <c r="A882" s="289">
        <v>877</v>
      </c>
      <c r="B882" s="289"/>
      <c r="C882" s="289"/>
      <c r="D882" s="289"/>
      <c r="E882" s="289"/>
      <c r="F882" s="293"/>
      <c r="G882" s="293"/>
      <c r="H882" s="291"/>
      <c r="I882" s="289"/>
      <c r="J882" s="292" t="str">
        <f t="shared" si="113"/>
        <v>รอข้อมูลคอลัมน์ H</v>
      </c>
      <c r="K882" s="291"/>
      <c r="L882" s="291"/>
      <c r="M882" s="291"/>
      <c r="N882" s="196" t="str" cm="1">
        <f t="array" ref="N882">IF(AND(K882:M882=""),"ยังไม่บันทึกข้อมูล",
IF(M882&lt;&gt;"",
IF(M882&gt;=1.3,M882,"เป็นไม้พุ่ม"),
IF(K882+L882&gt;=1.3,K882+L882,"เป็นไม้พุ่ม")))</f>
        <v>ยังไม่บันทึกข้อมูล</v>
      </c>
      <c r="O882" s="149" t="str">
        <f t="shared" si="106"/>
        <v>ข้อมูลไม่ถูกต้อง</v>
      </c>
      <c r="P882" s="149" t="str">
        <f t="shared" si="107"/>
        <v>ข้อมูลไม่ถูกต้อง</v>
      </c>
      <c r="Q882" s="149" t="str">
        <f t="shared" si="108"/>
        <v>ข้อมูลไม่ถูกต้อง</v>
      </c>
      <c r="R882" s="149" t="str">
        <f t="shared" si="109"/>
        <v>ข้อมูลไม่ถูกต้อง</v>
      </c>
      <c r="S882" s="149" t="str">
        <f>IF(ISNUMBER(R882),
IF(H$2=ตัวเลือก!A$30,"ยังไม่บันทึกข้อมูล",R882*0.27),"ข้อมูลไม่ถูกต้อง")</f>
        <v>ข้อมูลไม่ถูกต้อง</v>
      </c>
      <c r="T882" s="149" t="str">
        <f t="shared" si="110"/>
        <v>ข้อมูลไม่ถูกต้อง</v>
      </c>
      <c r="U882" s="149" t="str">
        <f>IF(ISNUMBER(R882),
IF(H$2=ตัวเลือก!A$30,"ยังไม่บันทึกข้อมูล",R882*0.47),"ข้อมูลไม่ถูกต้อง")</f>
        <v>ข้อมูลไม่ถูกต้อง</v>
      </c>
      <c r="V882" s="149" t="str">
        <f>IF(ISNUMBER(S882),
IF(H$2=ตัวเลือก!A$30,"ยังไม่บันทึกข้อมูล",S882*0.47),"ข้อมูลไม่ถูกต้อง")</f>
        <v>ข้อมูลไม่ถูกต้อง</v>
      </c>
      <c r="W882" s="149" t="str">
        <f t="shared" si="111"/>
        <v>ข้อมูลไม่ถูกต้อง</v>
      </c>
      <c r="X882" s="148" t="str">
        <f t="shared" si="112"/>
        <v>ข้อมูลไม่ถูกต้อง</v>
      </c>
      <c r="Y882" s="38"/>
      <c r="Z882" s="38"/>
      <c r="AA882" s="38"/>
    </row>
    <row r="883" spans="1:27" ht="24" customHeight="1" x14ac:dyDescent="0.45">
      <c r="A883" s="289">
        <v>878</v>
      </c>
      <c r="B883" s="289"/>
      <c r="C883" s="289"/>
      <c r="D883" s="289"/>
      <c r="E883" s="289"/>
      <c r="F883" s="293"/>
      <c r="G883" s="293"/>
      <c r="H883" s="291"/>
      <c r="I883" s="289"/>
      <c r="J883" s="292" t="str">
        <f t="shared" si="113"/>
        <v>รอข้อมูลคอลัมน์ H</v>
      </c>
      <c r="K883" s="291"/>
      <c r="L883" s="291"/>
      <c r="M883" s="291"/>
      <c r="N883" s="196" t="str" cm="1">
        <f t="array" ref="N883">IF(AND(K883:M883=""),"ยังไม่บันทึกข้อมูล",
IF(M883&lt;&gt;"",
IF(M883&gt;=1.3,M883,"เป็นไม้พุ่ม"),
IF(K883+L883&gt;=1.3,K883+L883,"เป็นไม้พุ่ม")))</f>
        <v>ยังไม่บันทึกข้อมูล</v>
      </c>
      <c r="O883" s="149" t="str">
        <f t="shared" si="106"/>
        <v>ข้อมูลไม่ถูกต้อง</v>
      </c>
      <c r="P883" s="149" t="str">
        <f t="shared" si="107"/>
        <v>ข้อมูลไม่ถูกต้อง</v>
      </c>
      <c r="Q883" s="149" t="str">
        <f t="shared" si="108"/>
        <v>ข้อมูลไม่ถูกต้อง</v>
      </c>
      <c r="R883" s="149" t="str">
        <f t="shared" si="109"/>
        <v>ข้อมูลไม่ถูกต้อง</v>
      </c>
      <c r="S883" s="149" t="str">
        <f>IF(ISNUMBER(R883),
IF(H$2=ตัวเลือก!A$30,"ยังไม่บันทึกข้อมูล",R883*0.27),"ข้อมูลไม่ถูกต้อง")</f>
        <v>ข้อมูลไม่ถูกต้อง</v>
      </c>
      <c r="T883" s="149" t="str">
        <f t="shared" si="110"/>
        <v>ข้อมูลไม่ถูกต้อง</v>
      </c>
      <c r="U883" s="149" t="str">
        <f>IF(ISNUMBER(R883),
IF(H$2=ตัวเลือก!A$30,"ยังไม่บันทึกข้อมูล",R883*0.47),"ข้อมูลไม่ถูกต้อง")</f>
        <v>ข้อมูลไม่ถูกต้อง</v>
      </c>
      <c r="V883" s="149" t="str">
        <f>IF(ISNUMBER(S883),
IF(H$2=ตัวเลือก!A$30,"ยังไม่บันทึกข้อมูล",S883*0.47),"ข้อมูลไม่ถูกต้อง")</f>
        <v>ข้อมูลไม่ถูกต้อง</v>
      </c>
      <c r="W883" s="149" t="str">
        <f t="shared" si="111"/>
        <v>ข้อมูลไม่ถูกต้อง</v>
      </c>
      <c r="X883" s="148" t="str">
        <f t="shared" si="112"/>
        <v>ข้อมูลไม่ถูกต้อง</v>
      </c>
      <c r="Y883" s="38"/>
      <c r="Z883" s="38"/>
      <c r="AA883" s="38"/>
    </row>
    <row r="884" spans="1:27" ht="24" customHeight="1" x14ac:dyDescent="0.45">
      <c r="A884" s="289">
        <v>879</v>
      </c>
      <c r="B884" s="289"/>
      <c r="C884" s="289"/>
      <c r="D884" s="289"/>
      <c r="E884" s="289"/>
      <c r="F884" s="293"/>
      <c r="G884" s="293"/>
      <c r="H884" s="291"/>
      <c r="I884" s="289"/>
      <c r="J884" s="292" t="str">
        <f t="shared" si="113"/>
        <v>รอข้อมูลคอลัมน์ H</v>
      </c>
      <c r="K884" s="291"/>
      <c r="L884" s="291"/>
      <c r="M884" s="291"/>
      <c r="N884" s="196" t="str" cm="1">
        <f t="array" ref="N884">IF(AND(K884:M884=""),"ยังไม่บันทึกข้อมูล",
IF(M884&lt;&gt;"",
IF(M884&gt;=1.3,M884,"เป็นไม้พุ่ม"),
IF(K884+L884&gt;=1.3,K884+L884,"เป็นไม้พุ่ม")))</f>
        <v>ยังไม่บันทึกข้อมูล</v>
      </c>
      <c r="O884" s="149" t="str">
        <f t="shared" si="106"/>
        <v>ข้อมูลไม่ถูกต้อง</v>
      </c>
      <c r="P884" s="149" t="str">
        <f t="shared" si="107"/>
        <v>ข้อมูลไม่ถูกต้อง</v>
      </c>
      <c r="Q884" s="149" t="str">
        <f t="shared" si="108"/>
        <v>ข้อมูลไม่ถูกต้อง</v>
      </c>
      <c r="R884" s="149" t="str">
        <f t="shared" si="109"/>
        <v>ข้อมูลไม่ถูกต้อง</v>
      </c>
      <c r="S884" s="149" t="str">
        <f>IF(ISNUMBER(R884),
IF(H$2=ตัวเลือก!A$30,"ยังไม่บันทึกข้อมูล",R884*0.27),"ข้อมูลไม่ถูกต้อง")</f>
        <v>ข้อมูลไม่ถูกต้อง</v>
      </c>
      <c r="T884" s="149" t="str">
        <f t="shared" si="110"/>
        <v>ข้อมูลไม่ถูกต้อง</v>
      </c>
      <c r="U884" s="149" t="str">
        <f>IF(ISNUMBER(R884),
IF(H$2=ตัวเลือก!A$30,"ยังไม่บันทึกข้อมูล",R884*0.47),"ข้อมูลไม่ถูกต้อง")</f>
        <v>ข้อมูลไม่ถูกต้อง</v>
      </c>
      <c r="V884" s="149" t="str">
        <f>IF(ISNUMBER(S884),
IF(H$2=ตัวเลือก!A$30,"ยังไม่บันทึกข้อมูล",S884*0.47),"ข้อมูลไม่ถูกต้อง")</f>
        <v>ข้อมูลไม่ถูกต้อง</v>
      </c>
      <c r="W884" s="149" t="str">
        <f t="shared" si="111"/>
        <v>ข้อมูลไม่ถูกต้อง</v>
      </c>
      <c r="X884" s="148" t="str">
        <f t="shared" si="112"/>
        <v>ข้อมูลไม่ถูกต้อง</v>
      </c>
      <c r="Y884" s="38"/>
      <c r="Z884" s="38"/>
      <c r="AA884" s="38"/>
    </row>
    <row r="885" spans="1:27" ht="24" customHeight="1" x14ac:dyDescent="0.45">
      <c r="A885" s="289">
        <v>880</v>
      </c>
      <c r="B885" s="289"/>
      <c r="C885" s="289"/>
      <c r="D885" s="289"/>
      <c r="E885" s="289"/>
      <c r="F885" s="293"/>
      <c r="G885" s="293"/>
      <c r="H885" s="291"/>
      <c r="I885" s="289"/>
      <c r="J885" s="292" t="str">
        <f t="shared" si="113"/>
        <v>รอข้อมูลคอลัมน์ H</v>
      </c>
      <c r="K885" s="291"/>
      <c r="L885" s="291"/>
      <c r="M885" s="291"/>
      <c r="N885" s="196" t="str" cm="1">
        <f t="array" ref="N885">IF(AND(K885:M885=""),"ยังไม่บันทึกข้อมูล",
IF(M885&lt;&gt;"",
IF(M885&gt;=1.3,M885,"เป็นไม้พุ่ม"),
IF(K885+L885&gt;=1.3,K885+L885,"เป็นไม้พุ่ม")))</f>
        <v>ยังไม่บันทึกข้อมูล</v>
      </c>
      <c r="O885" s="149" t="str">
        <f t="shared" si="106"/>
        <v>ข้อมูลไม่ถูกต้อง</v>
      </c>
      <c r="P885" s="149" t="str">
        <f t="shared" si="107"/>
        <v>ข้อมูลไม่ถูกต้อง</v>
      </c>
      <c r="Q885" s="149" t="str">
        <f t="shared" si="108"/>
        <v>ข้อมูลไม่ถูกต้อง</v>
      </c>
      <c r="R885" s="149" t="str">
        <f t="shared" si="109"/>
        <v>ข้อมูลไม่ถูกต้อง</v>
      </c>
      <c r="S885" s="149" t="str">
        <f>IF(ISNUMBER(R885),
IF(H$2=ตัวเลือก!A$30,"ยังไม่บันทึกข้อมูล",R885*0.27),"ข้อมูลไม่ถูกต้อง")</f>
        <v>ข้อมูลไม่ถูกต้อง</v>
      </c>
      <c r="T885" s="149" t="str">
        <f t="shared" si="110"/>
        <v>ข้อมูลไม่ถูกต้อง</v>
      </c>
      <c r="U885" s="149" t="str">
        <f>IF(ISNUMBER(R885),
IF(H$2=ตัวเลือก!A$30,"ยังไม่บันทึกข้อมูล",R885*0.47),"ข้อมูลไม่ถูกต้อง")</f>
        <v>ข้อมูลไม่ถูกต้อง</v>
      </c>
      <c r="V885" s="149" t="str">
        <f>IF(ISNUMBER(S885),
IF(H$2=ตัวเลือก!A$30,"ยังไม่บันทึกข้อมูล",S885*0.47),"ข้อมูลไม่ถูกต้อง")</f>
        <v>ข้อมูลไม่ถูกต้อง</v>
      </c>
      <c r="W885" s="149" t="str">
        <f t="shared" si="111"/>
        <v>ข้อมูลไม่ถูกต้อง</v>
      </c>
      <c r="X885" s="148" t="str">
        <f t="shared" si="112"/>
        <v>ข้อมูลไม่ถูกต้อง</v>
      </c>
      <c r="Y885" s="38"/>
      <c r="Z885" s="38"/>
      <c r="AA885" s="38"/>
    </row>
    <row r="886" spans="1:27" ht="24" customHeight="1" x14ac:dyDescent="0.45">
      <c r="A886" s="289">
        <v>881</v>
      </c>
      <c r="B886" s="289"/>
      <c r="C886" s="289"/>
      <c r="D886" s="289"/>
      <c r="E886" s="289"/>
      <c r="F886" s="293"/>
      <c r="G886" s="293"/>
      <c r="H886" s="291"/>
      <c r="I886" s="289"/>
      <c r="J886" s="292" t="str">
        <f t="shared" si="113"/>
        <v>รอข้อมูลคอลัมน์ H</v>
      </c>
      <c r="K886" s="291"/>
      <c r="L886" s="291"/>
      <c r="M886" s="291"/>
      <c r="N886" s="196" t="str" cm="1">
        <f t="array" ref="N886">IF(AND(K886:M886=""),"ยังไม่บันทึกข้อมูล",
IF(M886&lt;&gt;"",
IF(M886&gt;=1.3,M886,"เป็นไม้พุ่ม"),
IF(K886+L886&gt;=1.3,K886+L886,"เป็นไม้พุ่ม")))</f>
        <v>ยังไม่บันทึกข้อมูล</v>
      </c>
      <c r="O886" s="149" t="str">
        <f t="shared" si="106"/>
        <v>ข้อมูลไม่ถูกต้อง</v>
      </c>
      <c r="P886" s="149" t="str">
        <f t="shared" si="107"/>
        <v>ข้อมูลไม่ถูกต้อง</v>
      </c>
      <c r="Q886" s="149" t="str">
        <f t="shared" si="108"/>
        <v>ข้อมูลไม่ถูกต้อง</v>
      </c>
      <c r="R886" s="149" t="str">
        <f t="shared" si="109"/>
        <v>ข้อมูลไม่ถูกต้อง</v>
      </c>
      <c r="S886" s="149" t="str">
        <f>IF(ISNUMBER(R886),
IF(H$2=ตัวเลือก!A$30,"ยังไม่บันทึกข้อมูล",R886*0.27),"ข้อมูลไม่ถูกต้อง")</f>
        <v>ข้อมูลไม่ถูกต้อง</v>
      </c>
      <c r="T886" s="149" t="str">
        <f t="shared" si="110"/>
        <v>ข้อมูลไม่ถูกต้อง</v>
      </c>
      <c r="U886" s="149" t="str">
        <f>IF(ISNUMBER(R886),
IF(H$2=ตัวเลือก!A$30,"ยังไม่บันทึกข้อมูล",R886*0.47),"ข้อมูลไม่ถูกต้อง")</f>
        <v>ข้อมูลไม่ถูกต้อง</v>
      </c>
      <c r="V886" s="149" t="str">
        <f>IF(ISNUMBER(S886),
IF(H$2=ตัวเลือก!A$30,"ยังไม่บันทึกข้อมูล",S886*0.47),"ข้อมูลไม่ถูกต้อง")</f>
        <v>ข้อมูลไม่ถูกต้อง</v>
      </c>
      <c r="W886" s="149" t="str">
        <f t="shared" si="111"/>
        <v>ข้อมูลไม่ถูกต้อง</v>
      </c>
      <c r="X886" s="148" t="str">
        <f t="shared" si="112"/>
        <v>ข้อมูลไม่ถูกต้อง</v>
      </c>
      <c r="Y886" s="38"/>
      <c r="Z886" s="38"/>
      <c r="AA886" s="38"/>
    </row>
    <row r="887" spans="1:27" ht="24" customHeight="1" x14ac:dyDescent="0.45">
      <c r="A887" s="289">
        <v>882</v>
      </c>
      <c r="B887" s="289"/>
      <c r="C887" s="289"/>
      <c r="D887" s="289"/>
      <c r="E887" s="289"/>
      <c r="F887" s="293"/>
      <c r="G887" s="293"/>
      <c r="H887" s="291"/>
      <c r="I887" s="289"/>
      <c r="J887" s="292" t="str">
        <f t="shared" si="113"/>
        <v>รอข้อมูลคอลัมน์ H</v>
      </c>
      <c r="K887" s="291"/>
      <c r="L887" s="291"/>
      <c r="M887" s="291"/>
      <c r="N887" s="196" t="str" cm="1">
        <f t="array" ref="N887">IF(AND(K887:M887=""),"ยังไม่บันทึกข้อมูล",
IF(M887&lt;&gt;"",
IF(M887&gt;=1.3,M887,"เป็นไม้พุ่ม"),
IF(K887+L887&gt;=1.3,K887+L887,"เป็นไม้พุ่ม")))</f>
        <v>ยังไม่บันทึกข้อมูล</v>
      </c>
      <c r="O887" s="149" t="str">
        <f t="shared" si="106"/>
        <v>ข้อมูลไม่ถูกต้อง</v>
      </c>
      <c r="P887" s="149" t="str">
        <f t="shared" si="107"/>
        <v>ข้อมูลไม่ถูกต้อง</v>
      </c>
      <c r="Q887" s="149" t="str">
        <f t="shared" si="108"/>
        <v>ข้อมูลไม่ถูกต้อง</v>
      </c>
      <c r="R887" s="149" t="str">
        <f t="shared" si="109"/>
        <v>ข้อมูลไม่ถูกต้อง</v>
      </c>
      <c r="S887" s="149" t="str">
        <f>IF(ISNUMBER(R887),
IF(H$2=ตัวเลือก!A$30,"ยังไม่บันทึกข้อมูล",R887*0.27),"ข้อมูลไม่ถูกต้อง")</f>
        <v>ข้อมูลไม่ถูกต้อง</v>
      </c>
      <c r="T887" s="149" t="str">
        <f t="shared" si="110"/>
        <v>ข้อมูลไม่ถูกต้อง</v>
      </c>
      <c r="U887" s="149" t="str">
        <f>IF(ISNUMBER(R887),
IF(H$2=ตัวเลือก!A$30,"ยังไม่บันทึกข้อมูล",R887*0.47),"ข้อมูลไม่ถูกต้อง")</f>
        <v>ข้อมูลไม่ถูกต้อง</v>
      </c>
      <c r="V887" s="149" t="str">
        <f>IF(ISNUMBER(S887),
IF(H$2=ตัวเลือก!A$30,"ยังไม่บันทึกข้อมูล",S887*0.47),"ข้อมูลไม่ถูกต้อง")</f>
        <v>ข้อมูลไม่ถูกต้อง</v>
      </c>
      <c r="W887" s="149" t="str">
        <f t="shared" si="111"/>
        <v>ข้อมูลไม่ถูกต้อง</v>
      </c>
      <c r="X887" s="148" t="str">
        <f t="shared" si="112"/>
        <v>ข้อมูลไม่ถูกต้อง</v>
      </c>
      <c r="Y887" s="38"/>
      <c r="Z887" s="38"/>
      <c r="AA887" s="38"/>
    </row>
    <row r="888" spans="1:27" ht="24" customHeight="1" x14ac:dyDescent="0.45">
      <c r="A888" s="289">
        <v>883</v>
      </c>
      <c r="B888" s="289"/>
      <c r="C888" s="289"/>
      <c r="D888" s="289"/>
      <c r="E888" s="289"/>
      <c r="F888" s="293"/>
      <c r="G888" s="293"/>
      <c r="H888" s="291"/>
      <c r="I888" s="289"/>
      <c r="J888" s="292" t="str">
        <f t="shared" si="113"/>
        <v>รอข้อมูลคอลัมน์ H</v>
      </c>
      <c r="K888" s="291"/>
      <c r="L888" s="291"/>
      <c r="M888" s="291"/>
      <c r="N888" s="196" t="str" cm="1">
        <f t="array" ref="N888">IF(AND(K888:M888=""),"ยังไม่บันทึกข้อมูล",
IF(M888&lt;&gt;"",
IF(M888&gt;=1.3,M888,"เป็นไม้พุ่ม"),
IF(K888+L888&gt;=1.3,K888+L888,"เป็นไม้พุ่ม")))</f>
        <v>ยังไม่บันทึกข้อมูล</v>
      </c>
      <c r="O888" s="149" t="str">
        <f t="shared" si="106"/>
        <v>ข้อมูลไม่ถูกต้อง</v>
      </c>
      <c r="P888" s="149" t="str">
        <f t="shared" si="107"/>
        <v>ข้อมูลไม่ถูกต้อง</v>
      </c>
      <c r="Q888" s="149" t="str">
        <f t="shared" si="108"/>
        <v>ข้อมูลไม่ถูกต้อง</v>
      </c>
      <c r="R888" s="149" t="str">
        <f t="shared" si="109"/>
        <v>ข้อมูลไม่ถูกต้อง</v>
      </c>
      <c r="S888" s="149" t="str">
        <f>IF(ISNUMBER(R888),
IF(H$2=ตัวเลือก!A$30,"ยังไม่บันทึกข้อมูล",R888*0.27),"ข้อมูลไม่ถูกต้อง")</f>
        <v>ข้อมูลไม่ถูกต้อง</v>
      </c>
      <c r="T888" s="149" t="str">
        <f t="shared" si="110"/>
        <v>ข้อมูลไม่ถูกต้อง</v>
      </c>
      <c r="U888" s="149" t="str">
        <f>IF(ISNUMBER(R888),
IF(H$2=ตัวเลือก!A$30,"ยังไม่บันทึกข้อมูล",R888*0.47),"ข้อมูลไม่ถูกต้อง")</f>
        <v>ข้อมูลไม่ถูกต้อง</v>
      </c>
      <c r="V888" s="149" t="str">
        <f>IF(ISNUMBER(S888),
IF(H$2=ตัวเลือก!A$30,"ยังไม่บันทึกข้อมูล",S888*0.47),"ข้อมูลไม่ถูกต้อง")</f>
        <v>ข้อมูลไม่ถูกต้อง</v>
      </c>
      <c r="W888" s="149" t="str">
        <f t="shared" si="111"/>
        <v>ข้อมูลไม่ถูกต้อง</v>
      </c>
      <c r="X888" s="148" t="str">
        <f t="shared" si="112"/>
        <v>ข้อมูลไม่ถูกต้อง</v>
      </c>
      <c r="Y888" s="38"/>
      <c r="Z888" s="38"/>
      <c r="AA888" s="38"/>
    </row>
    <row r="889" spans="1:27" ht="24" customHeight="1" x14ac:dyDescent="0.45">
      <c r="A889" s="289">
        <v>884</v>
      </c>
      <c r="B889" s="289"/>
      <c r="C889" s="289"/>
      <c r="D889" s="289"/>
      <c r="E889" s="289"/>
      <c r="F889" s="293"/>
      <c r="G889" s="293"/>
      <c r="H889" s="291"/>
      <c r="I889" s="289"/>
      <c r="J889" s="292" t="str">
        <f t="shared" si="113"/>
        <v>รอข้อมูลคอลัมน์ H</v>
      </c>
      <c r="K889" s="291"/>
      <c r="L889" s="291"/>
      <c r="M889" s="291"/>
      <c r="N889" s="196" t="str" cm="1">
        <f t="array" ref="N889">IF(AND(K889:M889=""),"ยังไม่บันทึกข้อมูล",
IF(M889&lt;&gt;"",
IF(M889&gt;=1.3,M889,"เป็นไม้พุ่ม"),
IF(K889+L889&gt;=1.3,K889+L889,"เป็นไม้พุ่ม")))</f>
        <v>ยังไม่บันทึกข้อมูล</v>
      </c>
      <c r="O889" s="149" t="str">
        <f t="shared" si="106"/>
        <v>ข้อมูลไม่ถูกต้อง</v>
      </c>
      <c r="P889" s="149" t="str">
        <f t="shared" si="107"/>
        <v>ข้อมูลไม่ถูกต้อง</v>
      </c>
      <c r="Q889" s="149" t="str">
        <f t="shared" si="108"/>
        <v>ข้อมูลไม่ถูกต้อง</v>
      </c>
      <c r="R889" s="149" t="str">
        <f t="shared" si="109"/>
        <v>ข้อมูลไม่ถูกต้อง</v>
      </c>
      <c r="S889" s="149" t="str">
        <f>IF(ISNUMBER(R889),
IF(H$2=ตัวเลือก!A$30,"ยังไม่บันทึกข้อมูล",R889*0.27),"ข้อมูลไม่ถูกต้อง")</f>
        <v>ข้อมูลไม่ถูกต้อง</v>
      </c>
      <c r="T889" s="149" t="str">
        <f t="shared" si="110"/>
        <v>ข้อมูลไม่ถูกต้อง</v>
      </c>
      <c r="U889" s="149" t="str">
        <f>IF(ISNUMBER(R889),
IF(H$2=ตัวเลือก!A$30,"ยังไม่บันทึกข้อมูล",R889*0.47),"ข้อมูลไม่ถูกต้อง")</f>
        <v>ข้อมูลไม่ถูกต้อง</v>
      </c>
      <c r="V889" s="149" t="str">
        <f>IF(ISNUMBER(S889),
IF(H$2=ตัวเลือก!A$30,"ยังไม่บันทึกข้อมูล",S889*0.47),"ข้อมูลไม่ถูกต้อง")</f>
        <v>ข้อมูลไม่ถูกต้อง</v>
      </c>
      <c r="W889" s="149" t="str">
        <f t="shared" si="111"/>
        <v>ข้อมูลไม่ถูกต้อง</v>
      </c>
      <c r="X889" s="148" t="str">
        <f t="shared" si="112"/>
        <v>ข้อมูลไม่ถูกต้อง</v>
      </c>
      <c r="Y889" s="38"/>
      <c r="Z889" s="38"/>
      <c r="AA889" s="38"/>
    </row>
    <row r="890" spans="1:27" ht="24" customHeight="1" x14ac:dyDescent="0.45">
      <c r="A890" s="289">
        <v>885</v>
      </c>
      <c r="B890" s="289"/>
      <c r="C890" s="289"/>
      <c r="D890" s="289"/>
      <c r="E890" s="289"/>
      <c r="F890" s="293"/>
      <c r="G890" s="293"/>
      <c r="H890" s="291"/>
      <c r="I890" s="289"/>
      <c r="J890" s="292" t="str">
        <f t="shared" si="113"/>
        <v>รอข้อมูลคอลัมน์ H</v>
      </c>
      <c r="K890" s="291"/>
      <c r="L890" s="291"/>
      <c r="M890" s="291"/>
      <c r="N890" s="196" t="str" cm="1">
        <f t="array" ref="N890">IF(AND(K890:M890=""),"ยังไม่บันทึกข้อมูล",
IF(M890&lt;&gt;"",
IF(M890&gt;=1.3,M890,"เป็นไม้พุ่ม"),
IF(K890+L890&gt;=1.3,K890+L890,"เป็นไม้พุ่ม")))</f>
        <v>ยังไม่บันทึกข้อมูล</v>
      </c>
      <c r="O890" s="149" t="str">
        <f t="shared" si="106"/>
        <v>ข้อมูลไม่ถูกต้อง</v>
      </c>
      <c r="P890" s="149" t="str">
        <f t="shared" si="107"/>
        <v>ข้อมูลไม่ถูกต้อง</v>
      </c>
      <c r="Q890" s="149" t="str">
        <f t="shared" si="108"/>
        <v>ข้อมูลไม่ถูกต้อง</v>
      </c>
      <c r="R890" s="149" t="str">
        <f t="shared" si="109"/>
        <v>ข้อมูลไม่ถูกต้อง</v>
      </c>
      <c r="S890" s="149" t="str">
        <f>IF(ISNUMBER(R890),
IF(H$2=ตัวเลือก!A$30,"ยังไม่บันทึกข้อมูล",R890*0.27),"ข้อมูลไม่ถูกต้อง")</f>
        <v>ข้อมูลไม่ถูกต้อง</v>
      </c>
      <c r="T890" s="149" t="str">
        <f t="shared" si="110"/>
        <v>ข้อมูลไม่ถูกต้อง</v>
      </c>
      <c r="U890" s="149" t="str">
        <f>IF(ISNUMBER(R890),
IF(H$2=ตัวเลือก!A$30,"ยังไม่บันทึกข้อมูล",R890*0.47),"ข้อมูลไม่ถูกต้อง")</f>
        <v>ข้อมูลไม่ถูกต้อง</v>
      </c>
      <c r="V890" s="149" t="str">
        <f>IF(ISNUMBER(S890),
IF(H$2=ตัวเลือก!A$30,"ยังไม่บันทึกข้อมูล",S890*0.47),"ข้อมูลไม่ถูกต้อง")</f>
        <v>ข้อมูลไม่ถูกต้อง</v>
      </c>
      <c r="W890" s="149" t="str">
        <f t="shared" si="111"/>
        <v>ข้อมูลไม่ถูกต้อง</v>
      </c>
      <c r="X890" s="148" t="str">
        <f t="shared" si="112"/>
        <v>ข้อมูลไม่ถูกต้อง</v>
      </c>
      <c r="Y890" s="38"/>
      <c r="Z890" s="38"/>
      <c r="AA890" s="38"/>
    </row>
    <row r="891" spans="1:27" ht="24" customHeight="1" x14ac:dyDescent="0.45">
      <c r="A891" s="289">
        <v>886</v>
      </c>
      <c r="B891" s="289"/>
      <c r="C891" s="289"/>
      <c r="D891" s="289"/>
      <c r="E891" s="289"/>
      <c r="F891" s="293"/>
      <c r="G891" s="293"/>
      <c r="H891" s="291"/>
      <c r="I891" s="289"/>
      <c r="J891" s="292" t="str">
        <f t="shared" si="113"/>
        <v>รอข้อมูลคอลัมน์ H</v>
      </c>
      <c r="K891" s="291"/>
      <c r="L891" s="291"/>
      <c r="M891" s="291"/>
      <c r="N891" s="196" t="str" cm="1">
        <f t="array" ref="N891">IF(AND(K891:M891=""),"ยังไม่บันทึกข้อมูล",
IF(M891&lt;&gt;"",
IF(M891&gt;=1.3,M891,"เป็นไม้พุ่ม"),
IF(K891+L891&gt;=1.3,K891+L891,"เป็นไม้พุ่ม")))</f>
        <v>ยังไม่บันทึกข้อมูล</v>
      </c>
      <c r="O891" s="149" t="str">
        <f t="shared" si="106"/>
        <v>ข้อมูลไม่ถูกต้อง</v>
      </c>
      <c r="P891" s="149" t="str">
        <f t="shared" si="107"/>
        <v>ข้อมูลไม่ถูกต้อง</v>
      </c>
      <c r="Q891" s="149" t="str">
        <f t="shared" si="108"/>
        <v>ข้อมูลไม่ถูกต้อง</v>
      </c>
      <c r="R891" s="149" t="str">
        <f t="shared" si="109"/>
        <v>ข้อมูลไม่ถูกต้อง</v>
      </c>
      <c r="S891" s="149" t="str">
        <f>IF(ISNUMBER(R891),
IF(H$2=ตัวเลือก!A$30,"ยังไม่บันทึกข้อมูล",R891*0.27),"ข้อมูลไม่ถูกต้อง")</f>
        <v>ข้อมูลไม่ถูกต้อง</v>
      </c>
      <c r="T891" s="149" t="str">
        <f t="shared" si="110"/>
        <v>ข้อมูลไม่ถูกต้อง</v>
      </c>
      <c r="U891" s="149" t="str">
        <f>IF(ISNUMBER(R891),
IF(H$2=ตัวเลือก!A$30,"ยังไม่บันทึกข้อมูล",R891*0.47),"ข้อมูลไม่ถูกต้อง")</f>
        <v>ข้อมูลไม่ถูกต้อง</v>
      </c>
      <c r="V891" s="149" t="str">
        <f>IF(ISNUMBER(S891),
IF(H$2=ตัวเลือก!A$30,"ยังไม่บันทึกข้อมูล",S891*0.47),"ข้อมูลไม่ถูกต้อง")</f>
        <v>ข้อมูลไม่ถูกต้อง</v>
      </c>
      <c r="W891" s="149" t="str">
        <f t="shared" si="111"/>
        <v>ข้อมูลไม่ถูกต้อง</v>
      </c>
      <c r="X891" s="148" t="str">
        <f t="shared" si="112"/>
        <v>ข้อมูลไม่ถูกต้อง</v>
      </c>
      <c r="Y891" s="38"/>
      <c r="Z891" s="38"/>
      <c r="AA891" s="38"/>
    </row>
    <row r="892" spans="1:27" ht="24" customHeight="1" x14ac:dyDescent="0.45">
      <c r="A892" s="289">
        <v>887</v>
      </c>
      <c r="B892" s="289"/>
      <c r="C892" s="289"/>
      <c r="D892" s="289"/>
      <c r="E892" s="289"/>
      <c r="F892" s="293"/>
      <c r="G892" s="293"/>
      <c r="H892" s="291"/>
      <c r="I892" s="289"/>
      <c r="J892" s="292" t="str">
        <f t="shared" si="113"/>
        <v>รอข้อมูลคอลัมน์ H</v>
      </c>
      <c r="K892" s="291"/>
      <c r="L892" s="291"/>
      <c r="M892" s="291"/>
      <c r="N892" s="196" t="str" cm="1">
        <f t="array" ref="N892">IF(AND(K892:M892=""),"ยังไม่บันทึกข้อมูล",
IF(M892&lt;&gt;"",
IF(M892&gt;=1.3,M892,"เป็นไม้พุ่ม"),
IF(K892+L892&gt;=1.3,K892+L892,"เป็นไม้พุ่ม")))</f>
        <v>ยังไม่บันทึกข้อมูล</v>
      </c>
      <c r="O892" s="149" t="str">
        <f t="shared" si="106"/>
        <v>ข้อมูลไม่ถูกต้อง</v>
      </c>
      <c r="P892" s="149" t="str">
        <f t="shared" si="107"/>
        <v>ข้อมูลไม่ถูกต้อง</v>
      </c>
      <c r="Q892" s="149" t="str">
        <f t="shared" si="108"/>
        <v>ข้อมูลไม่ถูกต้อง</v>
      </c>
      <c r="R892" s="149" t="str">
        <f t="shared" si="109"/>
        <v>ข้อมูลไม่ถูกต้อง</v>
      </c>
      <c r="S892" s="149" t="str">
        <f>IF(ISNUMBER(R892),
IF(H$2=ตัวเลือก!A$30,"ยังไม่บันทึกข้อมูล",R892*0.27),"ข้อมูลไม่ถูกต้อง")</f>
        <v>ข้อมูลไม่ถูกต้อง</v>
      </c>
      <c r="T892" s="149" t="str">
        <f t="shared" si="110"/>
        <v>ข้อมูลไม่ถูกต้อง</v>
      </c>
      <c r="U892" s="149" t="str">
        <f>IF(ISNUMBER(R892),
IF(H$2=ตัวเลือก!A$30,"ยังไม่บันทึกข้อมูล",R892*0.47),"ข้อมูลไม่ถูกต้อง")</f>
        <v>ข้อมูลไม่ถูกต้อง</v>
      </c>
      <c r="V892" s="149" t="str">
        <f>IF(ISNUMBER(S892),
IF(H$2=ตัวเลือก!A$30,"ยังไม่บันทึกข้อมูล",S892*0.47),"ข้อมูลไม่ถูกต้อง")</f>
        <v>ข้อมูลไม่ถูกต้อง</v>
      </c>
      <c r="W892" s="149" t="str">
        <f t="shared" si="111"/>
        <v>ข้อมูลไม่ถูกต้อง</v>
      </c>
      <c r="X892" s="148" t="str">
        <f t="shared" si="112"/>
        <v>ข้อมูลไม่ถูกต้อง</v>
      </c>
      <c r="Y892" s="38"/>
      <c r="Z892" s="38"/>
      <c r="AA892" s="38"/>
    </row>
    <row r="893" spans="1:27" ht="24" customHeight="1" x14ac:dyDescent="0.45">
      <c r="A893" s="289">
        <v>888</v>
      </c>
      <c r="B893" s="289"/>
      <c r="C893" s="289"/>
      <c r="D893" s="289"/>
      <c r="E893" s="289"/>
      <c r="F893" s="293"/>
      <c r="G893" s="293"/>
      <c r="H893" s="291"/>
      <c r="I893" s="289"/>
      <c r="J893" s="292" t="str">
        <f t="shared" si="113"/>
        <v>รอข้อมูลคอลัมน์ H</v>
      </c>
      <c r="K893" s="291"/>
      <c r="L893" s="291"/>
      <c r="M893" s="291"/>
      <c r="N893" s="196" t="str" cm="1">
        <f t="array" ref="N893">IF(AND(K893:M893=""),"ยังไม่บันทึกข้อมูล",
IF(M893&lt;&gt;"",
IF(M893&gt;=1.3,M893,"เป็นไม้พุ่ม"),
IF(K893+L893&gt;=1.3,K893+L893,"เป็นไม้พุ่ม")))</f>
        <v>ยังไม่บันทึกข้อมูล</v>
      </c>
      <c r="O893" s="149" t="str">
        <f t="shared" si="106"/>
        <v>ข้อมูลไม่ถูกต้อง</v>
      </c>
      <c r="P893" s="149" t="str">
        <f t="shared" si="107"/>
        <v>ข้อมูลไม่ถูกต้อง</v>
      </c>
      <c r="Q893" s="149" t="str">
        <f t="shared" si="108"/>
        <v>ข้อมูลไม่ถูกต้อง</v>
      </c>
      <c r="R893" s="149" t="str">
        <f t="shared" si="109"/>
        <v>ข้อมูลไม่ถูกต้อง</v>
      </c>
      <c r="S893" s="149" t="str">
        <f>IF(ISNUMBER(R893),
IF(H$2=ตัวเลือก!A$30,"ยังไม่บันทึกข้อมูล",R893*0.27),"ข้อมูลไม่ถูกต้อง")</f>
        <v>ข้อมูลไม่ถูกต้อง</v>
      </c>
      <c r="T893" s="149" t="str">
        <f t="shared" si="110"/>
        <v>ข้อมูลไม่ถูกต้อง</v>
      </c>
      <c r="U893" s="149" t="str">
        <f>IF(ISNUMBER(R893),
IF(H$2=ตัวเลือก!A$30,"ยังไม่บันทึกข้อมูล",R893*0.47),"ข้อมูลไม่ถูกต้อง")</f>
        <v>ข้อมูลไม่ถูกต้อง</v>
      </c>
      <c r="V893" s="149" t="str">
        <f>IF(ISNUMBER(S893),
IF(H$2=ตัวเลือก!A$30,"ยังไม่บันทึกข้อมูล",S893*0.47),"ข้อมูลไม่ถูกต้อง")</f>
        <v>ข้อมูลไม่ถูกต้อง</v>
      </c>
      <c r="W893" s="149" t="str">
        <f t="shared" si="111"/>
        <v>ข้อมูลไม่ถูกต้อง</v>
      </c>
      <c r="X893" s="148" t="str">
        <f t="shared" si="112"/>
        <v>ข้อมูลไม่ถูกต้อง</v>
      </c>
      <c r="Y893" s="38"/>
      <c r="Z893" s="38"/>
      <c r="AA893" s="38"/>
    </row>
    <row r="894" spans="1:27" ht="24" customHeight="1" x14ac:dyDescent="0.45">
      <c r="A894" s="289">
        <v>889</v>
      </c>
      <c r="B894" s="289"/>
      <c r="C894" s="289"/>
      <c r="D894" s="289"/>
      <c r="E894" s="289"/>
      <c r="F894" s="293"/>
      <c r="G894" s="293"/>
      <c r="H894" s="291"/>
      <c r="I894" s="289"/>
      <c r="J894" s="292" t="str">
        <f t="shared" si="113"/>
        <v>รอข้อมูลคอลัมน์ H</v>
      </c>
      <c r="K894" s="291"/>
      <c r="L894" s="291"/>
      <c r="M894" s="291"/>
      <c r="N894" s="196" t="str" cm="1">
        <f t="array" ref="N894">IF(AND(K894:M894=""),"ยังไม่บันทึกข้อมูล",
IF(M894&lt;&gt;"",
IF(M894&gt;=1.3,M894,"เป็นไม้พุ่ม"),
IF(K894+L894&gt;=1.3,K894+L894,"เป็นไม้พุ่ม")))</f>
        <v>ยังไม่บันทึกข้อมูล</v>
      </c>
      <c r="O894" s="149" t="str">
        <f t="shared" si="106"/>
        <v>ข้อมูลไม่ถูกต้อง</v>
      </c>
      <c r="P894" s="149" t="str">
        <f t="shared" si="107"/>
        <v>ข้อมูลไม่ถูกต้อง</v>
      </c>
      <c r="Q894" s="149" t="str">
        <f t="shared" si="108"/>
        <v>ข้อมูลไม่ถูกต้อง</v>
      </c>
      <c r="R894" s="149" t="str">
        <f t="shared" si="109"/>
        <v>ข้อมูลไม่ถูกต้อง</v>
      </c>
      <c r="S894" s="149" t="str">
        <f>IF(ISNUMBER(R894),
IF(H$2=ตัวเลือก!A$30,"ยังไม่บันทึกข้อมูล",R894*0.27),"ข้อมูลไม่ถูกต้อง")</f>
        <v>ข้อมูลไม่ถูกต้อง</v>
      </c>
      <c r="T894" s="149" t="str">
        <f t="shared" si="110"/>
        <v>ข้อมูลไม่ถูกต้อง</v>
      </c>
      <c r="U894" s="149" t="str">
        <f>IF(ISNUMBER(R894),
IF(H$2=ตัวเลือก!A$30,"ยังไม่บันทึกข้อมูล",R894*0.47),"ข้อมูลไม่ถูกต้อง")</f>
        <v>ข้อมูลไม่ถูกต้อง</v>
      </c>
      <c r="V894" s="149" t="str">
        <f>IF(ISNUMBER(S894),
IF(H$2=ตัวเลือก!A$30,"ยังไม่บันทึกข้อมูล",S894*0.47),"ข้อมูลไม่ถูกต้อง")</f>
        <v>ข้อมูลไม่ถูกต้อง</v>
      </c>
      <c r="W894" s="149" t="str">
        <f t="shared" si="111"/>
        <v>ข้อมูลไม่ถูกต้อง</v>
      </c>
      <c r="X894" s="148" t="str">
        <f t="shared" si="112"/>
        <v>ข้อมูลไม่ถูกต้อง</v>
      </c>
      <c r="Y894" s="38"/>
      <c r="Z894" s="38"/>
      <c r="AA894" s="38"/>
    </row>
    <row r="895" spans="1:27" ht="24" customHeight="1" x14ac:dyDescent="0.45">
      <c r="A895" s="289">
        <v>890</v>
      </c>
      <c r="B895" s="289"/>
      <c r="C895" s="289"/>
      <c r="D895" s="289"/>
      <c r="E895" s="289"/>
      <c r="F895" s="293"/>
      <c r="G895" s="293"/>
      <c r="H895" s="291"/>
      <c r="I895" s="289"/>
      <c r="J895" s="292" t="str">
        <f t="shared" si="113"/>
        <v>รอข้อมูลคอลัมน์ H</v>
      </c>
      <c r="K895" s="291"/>
      <c r="L895" s="291"/>
      <c r="M895" s="291"/>
      <c r="N895" s="196" t="str" cm="1">
        <f t="array" ref="N895">IF(AND(K895:M895=""),"ยังไม่บันทึกข้อมูล",
IF(M895&lt;&gt;"",
IF(M895&gt;=1.3,M895,"เป็นไม้พุ่ม"),
IF(K895+L895&gt;=1.3,K895+L895,"เป็นไม้พุ่ม")))</f>
        <v>ยังไม่บันทึกข้อมูล</v>
      </c>
      <c r="O895" s="149" t="str">
        <f t="shared" si="106"/>
        <v>ข้อมูลไม่ถูกต้อง</v>
      </c>
      <c r="P895" s="149" t="str">
        <f t="shared" si="107"/>
        <v>ข้อมูลไม่ถูกต้อง</v>
      </c>
      <c r="Q895" s="149" t="str">
        <f t="shared" si="108"/>
        <v>ข้อมูลไม่ถูกต้อง</v>
      </c>
      <c r="R895" s="149" t="str">
        <f t="shared" si="109"/>
        <v>ข้อมูลไม่ถูกต้อง</v>
      </c>
      <c r="S895" s="149" t="str">
        <f>IF(ISNUMBER(R895),
IF(H$2=ตัวเลือก!A$30,"ยังไม่บันทึกข้อมูล",R895*0.27),"ข้อมูลไม่ถูกต้อง")</f>
        <v>ข้อมูลไม่ถูกต้อง</v>
      </c>
      <c r="T895" s="149" t="str">
        <f t="shared" si="110"/>
        <v>ข้อมูลไม่ถูกต้อง</v>
      </c>
      <c r="U895" s="149" t="str">
        <f>IF(ISNUMBER(R895),
IF(H$2=ตัวเลือก!A$30,"ยังไม่บันทึกข้อมูล",R895*0.47),"ข้อมูลไม่ถูกต้อง")</f>
        <v>ข้อมูลไม่ถูกต้อง</v>
      </c>
      <c r="V895" s="149" t="str">
        <f>IF(ISNUMBER(S895),
IF(H$2=ตัวเลือก!A$30,"ยังไม่บันทึกข้อมูล",S895*0.47),"ข้อมูลไม่ถูกต้อง")</f>
        <v>ข้อมูลไม่ถูกต้อง</v>
      </c>
      <c r="W895" s="149" t="str">
        <f t="shared" si="111"/>
        <v>ข้อมูลไม่ถูกต้อง</v>
      </c>
      <c r="X895" s="148" t="str">
        <f t="shared" si="112"/>
        <v>ข้อมูลไม่ถูกต้อง</v>
      </c>
      <c r="Y895" s="38"/>
      <c r="Z895" s="38"/>
      <c r="AA895" s="38"/>
    </row>
    <row r="896" spans="1:27" ht="24" customHeight="1" x14ac:dyDescent="0.45">
      <c r="A896" s="289">
        <v>891</v>
      </c>
      <c r="B896" s="289"/>
      <c r="C896" s="289"/>
      <c r="D896" s="289"/>
      <c r="E896" s="289"/>
      <c r="F896" s="293"/>
      <c r="G896" s="293"/>
      <c r="H896" s="291"/>
      <c r="I896" s="289"/>
      <c r="J896" s="292" t="str">
        <f t="shared" si="113"/>
        <v>รอข้อมูลคอลัมน์ H</v>
      </c>
      <c r="K896" s="291"/>
      <c r="L896" s="291"/>
      <c r="M896" s="291"/>
      <c r="N896" s="196" t="str" cm="1">
        <f t="array" ref="N896">IF(AND(K896:M896=""),"ยังไม่บันทึกข้อมูล",
IF(M896&lt;&gt;"",
IF(M896&gt;=1.3,M896,"เป็นไม้พุ่ม"),
IF(K896+L896&gt;=1.3,K896+L896,"เป็นไม้พุ่ม")))</f>
        <v>ยังไม่บันทึกข้อมูล</v>
      </c>
      <c r="O896" s="149" t="str">
        <f t="shared" si="106"/>
        <v>ข้อมูลไม่ถูกต้อง</v>
      </c>
      <c r="P896" s="149" t="str">
        <f t="shared" si="107"/>
        <v>ข้อมูลไม่ถูกต้อง</v>
      </c>
      <c r="Q896" s="149" t="str">
        <f t="shared" si="108"/>
        <v>ข้อมูลไม่ถูกต้อง</v>
      </c>
      <c r="R896" s="149" t="str">
        <f t="shared" si="109"/>
        <v>ข้อมูลไม่ถูกต้อง</v>
      </c>
      <c r="S896" s="149" t="str">
        <f>IF(ISNUMBER(R896),
IF(H$2=ตัวเลือก!A$30,"ยังไม่บันทึกข้อมูล",R896*0.27),"ข้อมูลไม่ถูกต้อง")</f>
        <v>ข้อมูลไม่ถูกต้อง</v>
      </c>
      <c r="T896" s="149" t="str">
        <f t="shared" si="110"/>
        <v>ข้อมูลไม่ถูกต้อง</v>
      </c>
      <c r="U896" s="149" t="str">
        <f>IF(ISNUMBER(R896),
IF(H$2=ตัวเลือก!A$30,"ยังไม่บันทึกข้อมูล",R896*0.47),"ข้อมูลไม่ถูกต้อง")</f>
        <v>ข้อมูลไม่ถูกต้อง</v>
      </c>
      <c r="V896" s="149" t="str">
        <f>IF(ISNUMBER(S896),
IF(H$2=ตัวเลือก!A$30,"ยังไม่บันทึกข้อมูล",S896*0.47),"ข้อมูลไม่ถูกต้อง")</f>
        <v>ข้อมูลไม่ถูกต้อง</v>
      </c>
      <c r="W896" s="149" t="str">
        <f t="shared" si="111"/>
        <v>ข้อมูลไม่ถูกต้อง</v>
      </c>
      <c r="X896" s="148" t="str">
        <f t="shared" si="112"/>
        <v>ข้อมูลไม่ถูกต้อง</v>
      </c>
      <c r="Y896" s="38"/>
      <c r="Z896" s="38"/>
      <c r="AA896" s="38"/>
    </row>
    <row r="897" spans="1:27" ht="24" customHeight="1" x14ac:dyDescent="0.45">
      <c r="A897" s="289">
        <v>892</v>
      </c>
      <c r="B897" s="289"/>
      <c r="C897" s="289"/>
      <c r="D897" s="289"/>
      <c r="E897" s="289"/>
      <c r="F897" s="293"/>
      <c r="G897" s="293"/>
      <c r="H897" s="291"/>
      <c r="I897" s="289"/>
      <c r="J897" s="292" t="str">
        <f t="shared" si="113"/>
        <v>รอข้อมูลคอลัมน์ H</v>
      </c>
      <c r="K897" s="291"/>
      <c r="L897" s="291"/>
      <c r="M897" s="291"/>
      <c r="N897" s="196" t="str" cm="1">
        <f t="array" ref="N897">IF(AND(K897:M897=""),"ยังไม่บันทึกข้อมูล",
IF(M897&lt;&gt;"",
IF(M897&gt;=1.3,M897,"เป็นไม้พุ่ม"),
IF(K897+L897&gt;=1.3,K897+L897,"เป็นไม้พุ่ม")))</f>
        <v>ยังไม่บันทึกข้อมูล</v>
      </c>
      <c r="O897" s="149" t="str">
        <f t="shared" si="106"/>
        <v>ข้อมูลไม่ถูกต้อง</v>
      </c>
      <c r="P897" s="149" t="str">
        <f t="shared" si="107"/>
        <v>ข้อมูลไม่ถูกต้อง</v>
      </c>
      <c r="Q897" s="149" t="str">
        <f t="shared" si="108"/>
        <v>ข้อมูลไม่ถูกต้อง</v>
      </c>
      <c r="R897" s="149" t="str">
        <f t="shared" si="109"/>
        <v>ข้อมูลไม่ถูกต้อง</v>
      </c>
      <c r="S897" s="149" t="str">
        <f>IF(ISNUMBER(R897),
IF(H$2=ตัวเลือก!A$30,"ยังไม่บันทึกข้อมูล",R897*0.27),"ข้อมูลไม่ถูกต้อง")</f>
        <v>ข้อมูลไม่ถูกต้อง</v>
      </c>
      <c r="T897" s="149" t="str">
        <f t="shared" si="110"/>
        <v>ข้อมูลไม่ถูกต้อง</v>
      </c>
      <c r="U897" s="149" t="str">
        <f>IF(ISNUMBER(R897),
IF(H$2=ตัวเลือก!A$30,"ยังไม่บันทึกข้อมูล",R897*0.47),"ข้อมูลไม่ถูกต้อง")</f>
        <v>ข้อมูลไม่ถูกต้อง</v>
      </c>
      <c r="V897" s="149" t="str">
        <f>IF(ISNUMBER(S897),
IF(H$2=ตัวเลือก!A$30,"ยังไม่บันทึกข้อมูล",S897*0.47),"ข้อมูลไม่ถูกต้อง")</f>
        <v>ข้อมูลไม่ถูกต้อง</v>
      </c>
      <c r="W897" s="149" t="str">
        <f t="shared" si="111"/>
        <v>ข้อมูลไม่ถูกต้อง</v>
      </c>
      <c r="X897" s="148" t="str">
        <f t="shared" si="112"/>
        <v>ข้อมูลไม่ถูกต้อง</v>
      </c>
      <c r="Y897" s="38"/>
      <c r="Z897" s="38"/>
      <c r="AA897" s="38"/>
    </row>
    <row r="898" spans="1:27" ht="24" customHeight="1" x14ac:dyDescent="0.45">
      <c r="A898" s="289">
        <v>893</v>
      </c>
      <c r="B898" s="289"/>
      <c r="C898" s="289"/>
      <c r="D898" s="289"/>
      <c r="E898" s="289"/>
      <c r="F898" s="293"/>
      <c r="G898" s="293"/>
      <c r="H898" s="291"/>
      <c r="I898" s="289"/>
      <c r="J898" s="292" t="str">
        <f t="shared" si="113"/>
        <v>รอข้อมูลคอลัมน์ H</v>
      </c>
      <c r="K898" s="291"/>
      <c r="L898" s="291"/>
      <c r="M898" s="291"/>
      <c r="N898" s="196" t="str" cm="1">
        <f t="array" ref="N898">IF(AND(K898:M898=""),"ยังไม่บันทึกข้อมูล",
IF(M898&lt;&gt;"",
IF(M898&gt;=1.3,M898,"เป็นไม้พุ่ม"),
IF(K898+L898&gt;=1.3,K898+L898,"เป็นไม้พุ่ม")))</f>
        <v>ยังไม่บันทึกข้อมูล</v>
      </c>
      <c r="O898" s="149" t="str">
        <f t="shared" si="106"/>
        <v>ข้อมูลไม่ถูกต้อง</v>
      </c>
      <c r="P898" s="149" t="str">
        <f t="shared" si="107"/>
        <v>ข้อมูลไม่ถูกต้อง</v>
      </c>
      <c r="Q898" s="149" t="str">
        <f t="shared" si="108"/>
        <v>ข้อมูลไม่ถูกต้อง</v>
      </c>
      <c r="R898" s="149" t="str">
        <f t="shared" si="109"/>
        <v>ข้อมูลไม่ถูกต้อง</v>
      </c>
      <c r="S898" s="149" t="str">
        <f>IF(ISNUMBER(R898),
IF(H$2=ตัวเลือก!A$30,"ยังไม่บันทึกข้อมูล",R898*0.27),"ข้อมูลไม่ถูกต้อง")</f>
        <v>ข้อมูลไม่ถูกต้อง</v>
      </c>
      <c r="T898" s="149" t="str">
        <f t="shared" si="110"/>
        <v>ข้อมูลไม่ถูกต้อง</v>
      </c>
      <c r="U898" s="149" t="str">
        <f>IF(ISNUMBER(R898),
IF(H$2=ตัวเลือก!A$30,"ยังไม่บันทึกข้อมูล",R898*0.47),"ข้อมูลไม่ถูกต้อง")</f>
        <v>ข้อมูลไม่ถูกต้อง</v>
      </c>
      <c r="V898" s="149" t="str">
        <f>IF(ISNUMBER(S898),
IF(H$2=ตัวเลือก!A$30,"ยังไม่บันทึกข้อมูล",S898*0.47),"ข้อมูลไม่ถูกต้อง")</f>
        <v>ข้อมูลไม่ถูกต้อง</v>
      </c>
      <c r="W898" s="149" t="str">
        <f t="shared" si="111"/>
        <v>ข้อมูลไม่ถูกต้อง</v>
      </c>
      <c r="X898" s="148" t="str">
        <f t="shared" si="112"/>
        <v>ข้อมูลไม่ถูกต้อง</v>
      </c>
      <c r="Y898" s="38"/>
      <c r="Z898" s="38"/>
      <c r="AA898" s="38"/>
    </row>
    <row r="899" spans="1:27" ht="24" customHeight="1" x14ac:dyDescent="0.45">
      <c r="A899" s="289">
        <v>894</v>
      </c>
      <c r="B899" s="289"/>
      <c r="C899" s="289"/>
      <c r="D899" s="289"/>
      <c r="E899" s="289"/>
      <c r="F899" s="293"/>
      <c r="G899" s="293"/>
      <c r="H899" s="291"/>
      <c r="I899" s="289"/>
      <c r="J899" s="292" t="str">
        <f t="shared" si="113"/>
        <v>รอข้อมูลคอลัมน์ H</v>
      </c>
      <c r="K899" s="291"/>
      <c r="L899" s="291"/>
      <c r="M899" s="291"/>
      <c r="N899" s="196" t="str" cm="1">
        <f t="array" ref="N899">IF(AND(K899:M899=""),"ยังไม่บันทึกข้อมูล",
IF(M899&lt;&gt;"",
IF(M899&gt;=1.3,M899,"เป็นไม้พุ่ม"),
IF(K899+L899&gt;=1.3,K899+L899,"เป็นไม้พุ่ม")))</f>
        <v>ยังไม่บันทึกข้อมูล</v>
      </c>
      <c r="O899" s="149" t="str">
        <f t="shared" si="106"/>
        <v>ข้อมูลไม่ถูกต้อง</v>
      </c>
      <c r="P899" s="149" t="str">
        <f t="shared" si="107"/>
        <v>ข้อมูลไม่ถูกต้อง</v>
      </c>
      <c r="Q899" s="149" t="str">
        <f t="shared" si="108"/>
        <v>ข้อมูลไม่ถูกต้อง</v>
      </c>
      <c r="R899" s="149" t="str">
        <f t="shared" si="109"/>
        <v>ข้อมูลไม่ถูกต้อง</v>
      </c>
      <c r="S899" s="149" t="str">
        <f>IF(ISNUMBER(R899),
IF(H$2=ตัวเลือก!A$30,"ยังไม่บันทึกข้อมูล",R899*0.27),"ข้อมูลไม่ถูกต้อง")</f>
        <v>ข้อมูลไม่ถูกต้อง</v>
      </c>
      <c r="T899" s="149" t="str">
        <f t="shared" si="110"/>
        <v>ข้อมูลไม่ถูกต้อง</v>
      </c>
      <c r="U899" s="149" t="str">
        <f>IF(ISNUMBER(R899),
IF(H$2=ตัวเลือก!A$30,"ยังไม่บันทึกข้อมูล",R899*0.47),"ข้อมูลไม่ถูกต้อง")</f>
        <v>ข้อมูลไม่ถูกต้อง</v>
      </c>
      <c r="V899" s="149" t="str">
        <f>IF(ISNUMBER(S899),
IF(H$2=ตัวเลือก!A$30,"ยังไม่บันทึกข้อมูล",S899*0.47),"ข้อมูลไม่ถูกต้อง")</f>
        <v>ข้อมูลไม่ถูกต้อง</v>
      </c>
      <c r="W899" s="149" t="str">
        <f t="shared" si="111"/>
        <v>ข้อมูลไม่ถูกต้อง</v>
      </c>
      <c r="X899" s="148" t="str">
        <f t="shared" si="112"/>
        <v>ข้อมูลไม่ถูกต้อง</v>
      </c>
      <c r="Y899" s="38"/>
      <c r="Z899" s="38"/>
      <c r="AA899" s="38"/>
    </row>
    <row r="900" spans="1:27" ht="24" customHeight="1" x14ac:dyDescent="0.45">
      <c r="A900" s="289">
        <v>895</v>
      </c>
      <c r="B900" s="289"/>
      <c r="C900" s="289"/>
      <c r="D900" s="289"/>
      <c r="E900" s="289"/>
      <c r="F900" s="293"/>
      <c r="G900" s="293"/>
      <c r="H900" s="291"/>
      <c r="I900" s="289"/>
      <c r="J900" s="292" t="str">
        <f t="shared" si="113"/>
        <v>รอข้อมูลคอลัมน์ H</v>
      </c>
      <c r="K900" s="291"/>
      <c r="L900" s="291"/>
      <c r="M900" s="291"/>
      <c r="N900" s="196" t="str" cm="1">
        <f t="array" ref="N900">IF(AND(K900:M900=""),"ยังไม่บันทึกข้อมูล",
IF(M900&lt;&gt;"",
IF(M900&gt;=1.3,M900,"เป็นไม้พุ่ม"),
IF(K900+L900&gt;=1.3,K900+L900,"เป็นไม้พุ่ม")))</f>
        <v>ยังไม่บันทึกข้อมูล</v>
      </c>
      <c r="O900" s="149" t="str">
        <f t="shared" si="106"/>
        <v>ข้อมูลไม่ถูกต้อง</v>
      </c>
      <c r="P900" s="149" t="str">
        <f t="shared" si="107"/>
        <v>ข้อมูลไม่ถูกต้อง</v>
      </c>
      <c r="Q900" s="149" t="str">
        <f t="shared" si="108"/>
        <v>ข้อมูลไม่ถูกต้อง</v>
      </c>
      <c r="R900" s="149" t="str">
        <f t="shared" si="109"/>
        <v>ข้อมูลไม่ถูกต้อง</v>
      </c>
      <c r="S900" s="149" t="str">
        <f>IF(ISNUMBER(R900),
IF(H$2=ตัวเลือก!A$30,"ยังไม่บันทึกข้อมูล",R900*0.27),"ข้อมูลไม่ถูกต้อง")</f>
        <v>ข้อมูลไม่ถูกต้อง</v>
      </c>
      <c r="T900" s="149" t="str">
        <f t="shared" si="110"/>
        <v>ข้อมูลไม่ถูกต้อง</v>
      </c>
      <c r="U900" s="149" t="str">
        <f>IF(ISNUMBER(R900),
IF(H$2=ตัวเลือก!A$30,"ยังไม่บันทึกข้อมูล",R900*0.47),"ข้อมูลไม่ถูกต้อง")</f>
        <v>ข้อมูลไม่ถูกต้อง</v>
      </c>
      <c r="V900" s="149" t="str">
        <f>IF(ISNUMBER(S900),
IF(H$2=ตัวเลือก!A$30,"ยังไม่บันทึกข้อมูล",S900*0.47),"ข้อมูลไม่ถูกต้อง")</f>
        <v>ข้อมูลไม่ถูกต้อง</v>
      </c>
      <c r="W900" s="149" t="str">
        <f t="shared" si="111"/>
        <v>ข้อมูลไม่ถูกต้อง</v>
      </c>
      <c r="X900" s="148" t="str">
        <f t="shared" si="112"/>
        <v>ข้อมูลไม่ถูกต้อง</v>
      </c>
      <c r="Y900" s="38"/>
      <c r="Z900" s="38"/>
      <c r="AA900" s="38"/>
    </row>
    <row r="901" spans="1:27" ht="24" customHeight="1" x14ac:dyDescent="0.45">
      <c r="A901" s="289">
        <v>896</v>
      </c>
      <c r="B901" s="289"/>
      <c r="C901" s="289"/>
      <c r="D901" s="289"/>
      <c r="E901" s="289"/>
      <c r="F901" s="293"/>
      <c r="G901" s="293"/>
      <c r="H901" s="291"/>
      <c r="I901" s="289"/>
      <c r="J901" s="292" t="str">
        <f t="shared" si="113"/>
        <v>รอข้อมูลคอลัมน์ H</v>
      </c>
      <c r="K901" s="291"/>
      <c r="L901" s="291"/>
      <c r="M901" s="291"/>
      <c r="N901" s="196" t="str" cm="1">
        <f t="array" ref="N901">IF(AND(K901:M901=""),"ยังไม่บันทึกข้อมูล",
IF(M901&lt;&gt;"",
IF(M901&gt;=1.3,M901,"เป็นไม้พุ่ม"),
IF(K901+L901&gt;=1.3,K901+L901,"เป็นไม้พุ่ม")))</f>
        <v>ยังไม่บันทึกข้อมูล</v>
      </c>
      <c r="O901" s="149" t="str">
        <f t="shared" si="106"/>
        <v>ข้อมูลไม่ถูกต้อง</v>
      </c>
      <c r="P901" s="149" t="str">
        <f t="shared" si="107"/>
        <v>ข้อมูลไม่ถูกต้อง</v>
      </c>
      <c r="Q901" s="149" t="str">
        <f t="shared" si="108"/>
        <v>ข้อมูลไม่ถูกต้อง</v>
      </c>
      <c r="R901" s="149" t="str">
        <f t="shared" si="109"/>
        <v>ข้อมูลไม่ถูกต้อง</v>
      </c>
      <c r="S901" s="149" t="str">
        <f>IF(ISNUMBER(R901),
IF(H$2=ตัวเลือก!A$30,"ยังไม่บันทึกข้อมูล",R901*0.27),"ข้อมูลไม่ถูกต้อง")</f>
        <v>ข้อมูลไม่ถูกต้อง</v>
      </c>
      <c r="T901" s="149" t="str">
        <f t="shared" si="110"/>
        <v>ข้อมูลไม่ถูกต้อง</v>
      </c>
      <c r="U901" s="149" t="str">
        <f>IF(ISNUMBER(R901),
IF(H$2=ตัวเลือก!A$30,"ยังไม่บันทึกข้อมูล",R901*0.47),"ข้อมูลไม่ถูกต้อง")</f>
        <v>ข้อมูลไม่ถูกต้อง</v>
      </c>
      <c r="V901" s="149" t="str">
        <f>IF(ISNUMBER(S901),
IF(H$2=ตัวเลือก!A$30,"ยังไม่บันทึกข้อมูล",S901*0.47),"ข้อมูลไม่ถูกต้อง")</f>
        <v>ข้อมูลไม่ถูกต้อง</v>
      </c>
      <c r="W901" s="149" t="str">
        <f t="shared" si="111"/>
        <v>ข้อมูลไม่ถูกต้อง</v>
      </c>
      <c r="X901" s="148" t="str">
        <f t="shared" si="112"/>
        <v>ข้อมูลไม่ถูกต้อง</v>
      </c>
      <c r="Y901" s="38"/>
      <c r="Z901" s="38"/>
      <c r="AA901" s="38"/>
    </row>
    <row r="902" spans="1:27" ht="24" customHeight="1" x14ac:dyDescent="0.45">
      <c r="A902" s="289">
        <v>897</v>
      </c>
      <c r="B902" s="289"/>
      <c r="C902" s="289"/>
      <c r="D902" s="289"/>
      <c r="E902" s="289"/>
      <c r="F902" s="293"/>
      <c r="G902" s="293"/>
      <c r="H902" s="291"/>
      <c r="I902" s="289"/>
      <c r="J902" s="292" t="str">
        <f t="shared" si="113"/>
        <v>รอข้อมูลคอลัมน์ H</v>
      </c>
      <c r="K902" s="291"/>
      <c r="L902" s="291"/>
      <c r="M902" s="291"/>
      <c r="N902" s="196" t="str" cm="1">
        <f t="array" ref="N902">IF(AND(K902:M902=""),"ยังไม่บันทึกข้อมูล",
IF(M902&lt;&gt;"",
IF(M902&gt;=1.3,M902,"เป็นไม้พุ่ม"),
IF(K902+L902&gt;=1.3,K902+L902,"เป็นไม้พุ่ม")))</f>
        <v>ยังไม่บันทึกข้อมูล</v>
      </c>
      <c r="O902" s="149" t="str">
        <f t="shared" si="106"/>
        <v>ข้อมูลไม่ถูกต้อง</v>
      </c>
      <c r="P902" s="149" t="str">
        <f t="shared" si="107"/>
        <v>ข้อมูลไม่ถูกต้อง</v>
      </c>
      <c r="Q902" s="149" t="str">
        <f t="shared" si="108"/>
        <v>ข้อมูลไม่ถูกต้อง</v>
      </c>
      <c r="R902" s="149" t="str">
        <f t="shared" si="109"/>
        <v>ข้อมูลไม่ถูกต้อง</v>
      </c>
      <c r="S902" s="149" t="str">
        <f>IF(ISNUMBER(R902),
IF(H$2=ตัวเลือก!A$30,"ยังไม่บันทึกข้อมูล",R902*0.27),"ข้อมูลไม่ถูกต้อง")</f>
        <v>ข้อมูลไม่ถูกต้อง</v>
      </c>
      <c r="T902" s="149" t="str">
        <f t="shared" si="110"/>
        <v>ข้อมูลไม่ถูกต้อง</v>
      </c>
      <c r="U902" s="149" t="str">
        <f>IF(ISNUMBER(R902),
IF(H$2=ตัวเลือก!A$30,"ยังไม่บันทึกข้อมูล",R902*0.47),"ข้อมูลไม่ถูกต้อง")</f>
        <v>ข้อมูลไม่ถูกต้อง</v>
      </c>
      <c r="V902" s="149" t="str">
        <f>IF(ISNUMBER(S902),
IF(H$2=ตัวเลือก!A$30,"ยังไม่บันทึกข้อมูล",S902*0.47),"ข้อมูลไม่ถูกต้อง")</f>
        <v>ข้อมูลไม่ถูกต้อง</v>
      </c>
      <c r="W902" s="149" t="str">
        <f t="shared" si="111"/>
        <v>ข้อมูลไม่ถูกต้อง</v>
      </c>
      <c r="X902" s="148" t="str">
        <f t="shared" si="112"/>
        <v>ข้อมูลไม่ถูกต้อง</v>
      </c>
      <c r="Y902" s="38"/>
      <c r="Z902" s="38"/>
      <c r="AA902" s="38"/>
    </row>
    <row r="903" spans="1:27" ht="24" customHeight="1" x14ac:dyDescent="0.45">
      <c r="A903" s="289">
        <v>898</v>
      </c>
      <c r="B903" s="289"/>
      <c r="C903" s="289"/>
      <c r="D903" s="289"/>
      <c r="E903" s="289"/>
      <c r="F903" s="293"/>
      <c r="G903" s="293"/>
      <c r="H903" s="291"/>
      <c r="I903" s="289"/>
      <c r="J903" s="292" t="str">
        <f t="shared" si="113"/>
        <v>รอข้อมูลคอลัมน์ H</v>
      </c>
      <c r="K903" s="291"/>
      <c r="L903" s="291"/>
      <c r="M903" s="291"/>
      <c r="N903" s="196" t="str" cm="1">
        <f t="array" ref="N903">IF(AND(K903:M903=""),"ยังไม่บันทึกข้อมูล",
IF(M903&lt;&gt;"",
IF(M903&gt;=1.3,M903,"เป็นไม้พุ่ม"),
IF(K903+L903&gt;=1.3,K903+L903,"เป็นไม้พุ่ม")))</f>
        <v>ยังไม่บันทึกข้อมูล</v>
      </c>
      <c r="O903" s="149" t="str">
        <f t="shared" ref="O903:O966" si="114">IF(AND(ISNUMBER(J903),ISNUMBER(N903)),0.0396*(((J903)*N903))^0.933,"ข้อมูลไม่ถูกต้อง")</f>
        <v>ข้อมูลไม่ถูกต้อง</v>
      </c>
      <c r="P903" s="149" t="str">
        <f t="shared" ref="P903:P966" si="115">IF(AND(ISNUMBER(J903),ISNUMBER(N903)),0.00349*(((J903^2)*N903))^1.03,"ข้อมูลไม่ถูกต้อง")</f>
        <v>ข้อมูลไม่ถูกต้อง</v>
      </c>
      <c r="Q903" s="149" t="str">
        <f t="shared" ref="Q903:Q966" si="116">IF(AND(ISNUMBER(O903),ISNUMBER(P903)),(1/((28/(O903+P903))+0.025)),"ข้อมูลไม่ถูกต้อง")</f>
        <v>ข้อมูลไม่ถูกต้อง</v>
      </c>
      <c r="R903" s="149" t="str">
        <f t="shared" ref="R903:R966" si="117">IF(AND(O903&lt;&gt;"ข้อมูลไม่ถูกต้อง",P903&lt;&gt;"ข้อมูลไม่ถูกต้อง",Q903&lt;&gt;"ข้อมูลไม่ถูกต้อง"),O903+P903+Q903,"ข้อมูลไม่ถูกต้อง")</f>
        <v>ข้อมูลไม่ถูกต้อง</v>
      </c>
      <c r="S903" s="149" t="str">
        <f>IF(ISNUMBER(R903),
IF(H$2=ตัวเลือก!A$30,"ยังไม่บันทึกข้อมูล",R903*0.27),"ข้อมูลไม่ถูกต้อง")</f>
        <v>ข้อมูลไม่ถูกต้อง</v>
      </c>
      <c r="T903" s="149" t="str">
        <f t="shared" ref="T903:T966" si="118">IF(AND(ISNUMBER(R903),ISNUMBER(S903)),R903+S903,"ข้อมูลไม่ถูกต้อง")</f>
        <v>ข้อมูลไม่ถูกต้อง</v>
      </c>
      <c r="U903" s="149" t="str">
        <f>IF(ISNUMBER(R903),
IF(H$2=ตัวเลือก!A$30,"ยังไม่บันทึกข้อมูล",R903*0.47),"ข้อมูลไม่ถูกต้อง")</f>
        <v>ข้อมูลไม่ถูกต้อง</v>
      </c>
      <c r="V903" s="149" t="str">
        <f>IF(ISNUMBER(S903),
IF(H$2=ตัวเลือก!A$30,"ยังไม่บันทึกข้อมูล",S903*0.47),"ข้อมูลไม่ถูกต้อง")</f>
        <v>ข้อมูลไม่ถูกต้อง</v>
      </c>
      <c r="W903" s="149" t="str">
        <f t="shared" ref="W903:W966" si="119">IF(AND(ISNUMBER(U903),ISNUMBER(V903)),((U903+V903)/1000),"ข้อมูลไม่ถูกต้อง")</f>
        <v>ข้อมูลไม่ถูกต้อง</v>
      </c>
      <c r="X903" s="148" t="str">
        <f t="shared" si="112"/>
        <v>ข้อมูลไม่ถูกต้อง</v>
      </c>
      <c r="Y903" s="38"/>
      <c r="Z903" s="38"/>
      <c r="AA903" s="38"/>
    </row>
    <row r="904" spans="1:27" ht="24" customHeight="1" x14ac:dyDescent="0.45">
      <c r="A904" s="289">
        <v>899</v>
      </c>
      <c r="B904" s="289"/>
      <c r="C904" s="289"/>
      <c r="D904" s="289"/>
      <c r="E904" s="289"/>
      <c r="F904" s="293"/>
      <c r="G904" s="293"/>
      <c r="H904" s="291"/>
      <c r="I904" s="289"/>
      <c r="J904" s="292" t="str">
        <f t="shared" si="113"/>
        <v>รอข้อมูลคอลัมน์ H</v>
      </c>
      <c r="K904" s="291"/>
      <c r="L904" s="291"/>
      <c r="M904" s="291"/>
      <c r="N904" s="196" t="str" cm="1">
        <f t="array" ref="N904">IF(AND(K904:M904=""),"ยังไม่บันทึกข้อมูล",
IF(M904&lt;&gt;"",
IF(M904&gt;=1.3,M904,"เป็นไม้พุ่ม"),
IF(K904+L904&gt;=1.3,K904+L904,"เป็นไม้พุ่ม")))</f>
        <v>ยังไม่บันทึกข้อมูล</v>
      </c>
      <c r="O904" s="149" t="str">
        <f t="shared" si="114"/>
        <v>ข้อมูลไม่ถูกต้อง</v>
      </c>
      <c r="P904" s="149" t="str">
        <f t="shared" si="115"/>
        <v>ข้อมูลไม่ถูกต้อง</v>
      </c>
      <c r="Q904" s="149" t="str">
        <f t="shared" si="116"/>
        <v>ข้อมูลไม่ถูกต้อง</v>
      </c>
      <c r="R904" s="149" t="str">
        <f t="shared" si="117"/>
        <v>ข้อมูลไม่ถูกต้อง</v>
      </c>
      <c r="S904" s="149" t="str">
        <f>IF(ISNUMBER(R904),
IF(H$2=ตัวเลือก!A$30,"ยังไม่บันทึกข้อมูล",R904*0.27),"ข้อมูลไม่ถูกต้อง")</f>
        <v>ข้อมูลไม่ถูกต้อง</v>
      </c>
      <c r="T904" s="149" t="str">
        <f t="shared" si="118"/>
        <v>ข้อมูลไม่ถูกต้อง</v>
      </c>
      <c r="U904" s="149" t="str">
        <f>IF(ISNUMBER(R904),
IF(H$2=ตัวเลือก!A$30,"ยังไม่บันทึกข้อมูล",R904*0.47),"ข้อมูลไม่ถูกต้อง")</f>
        <v>ข้อมูลไม่ถูกต้อง</v>
      </c>
      <c r="V904" s="149" t="str">
        <f>IF(ISNUMBER(S904),
IF(H$2=ตัวเลือก!A$30,"ยังไม่บันทึกข้อมูล",S904*0.47),"ข้อมูลไม่ถูกต้อง")</f>
        <v>ข้อมูลไม่ถูกต้อง</v>
      </c>
      <c r="W904" s="149" t="str">
        <f t="shared" si="119"/>
        <v>ข้อมูลไม่ถูกต้อง</v>
      </c>
      <c r="X904" s="148" t="str">
        <f t="shared" si="112"/>
        <v>ข้อมูลไม่ถูกต้อง</v>
      </c>
      <c r="Y904" s="38"/>
      <c r="Z904" s="38"/>
      <c r="AA904" s="38"/>
    </row>
    <row r="905" spans="1:27" ht="24" customHeight="1" x14ac:dyDescent="0.45">
      <c r="A905" s="289">
        <v>900</v>
      </c>
      <c r="B905" s="289"/>
      <c r="C905" s="289"/>
      <c r="D905" s="289"/>
      <c r="E905" s="289"/>
      <c r="F905" s="293"/>
      <c r="G905" s="293"/>
      <c r="H905" s="291"/>
      <c r="I905" s="289"/>
      <c r="J905" s="292" t="str">
        <f t="shared" si="113"/>
        <v>รอข้อมูลคอลัมน์ H</v>
      </c>
      <c r="K905" s="291"/>
      <c r="L905" s="291"/>
      <c r="M905" s="291"/>
      <c r="N905" s="196" t="str" cm="1">
        <f t="array" ref="N905">IF(AND(K905:M905=""),"ยังไม่บันทึกข้อมูล",
IF(M905&lt;&gt;"",
IF(M905&gt;=1.3,M905,"เป็นไม้พุ่ม"),
IF(K905+L905&gt;=1.3,K905+L905,"เป็นไม้พุ่ม")))</f>
        <v>ยังไม่บันทึกข้อมูล</v>
      </c>
      <c r="O905" s="149" t="str">
        <f t="shared" si="114"/>
        <v>ข้อมูลไม่ถูกต้อง</v>
      </c>
      <c r="P905" s="149" t="str">
        <f t="shared" si="115"/>
        <v>ข้อมูลไม่ถูกต้อง</v>
      </c>
      <c r="Q905" s="149" t="str">
        <f t="shared" si="116"/>
        <v>ข้อมูลไม่ถูกต้อง</v>
      </c>
      <c r="R905" s="149" t="str">
        <f t="shared" si="117"/>
        <v>ข้อมูลไม่ถูกต้อง</v>
      </c>
      <c r="S905" s="149" t="str">
        <f>IF(ISNUMBER(R905),
IF(H$2=ตัวเลือก!A$30,"ยังไม่บันทึกข้อมูล",R905*0.27),"ข้อมูลไม่ถูกต้อง")</f>
        <v>ข้อมูลไม่ถูกต้อง</v>
      </c>
      <c r="T905" s="149" t="str">
        <f t="shared" si="118"/>
        <v>ข้อมูลไม่ถูกต้อง</v>
      </c>
      <c r="U905" s="149" t="str">
        <f>IF(ISNUMBER(R905),
IF(H$2=ตัวเลือก!A$30,"ยังไม่บันทึกข้อมูล",R905*0.47),"ข้อมูลไม่ถูกต้อง")</f>
        <v>ข้อมูลไม่ถูกต้อง</v>
      </c>
      <c r="V905" s="149" t="str">
        <f>IF(ISNUMBER(S905),
IF(H$2=ตัวเลือก!A$30,"ยังไม่บันทึกข้อมูล",S905*0.47),"ข้อมูลไม่ถูกต้อง")</f>
        <v>ข้อมูลไม่ถูกต้อง</v>
      </c>
      <c r="W905" s="149" t="str">
        <f t="shared" si="119"/>
        <v>ข้อมูลไม่ถูกต้อง</v>
      </c>
      <c r="X905" s="148" t="str">
        <f t="shared" si="112"/>
        <v>ข้อมูลไม่ถูกต้อง</v>
      </c>
      <c r="Y905" s="38"/>
      <c r="Z905" s="38"/>
      <c r="AA905" s="38"/>
    </row>
    <row r="906" spans="1:27" ht="24" customHeight="1" x14ac:dyDescent="0.45">
      <c r="A906" s="289">
        <v>901</v>
      </c>
      <c r="B906" s="289"/>
      <c r="C906" s="289"/>
      <c r="D906" s="289"/>
      <c r="E906" s="289"/>
      <c r="F906" s="293"/>
      <c r="G906" s="293"/>
      <c r="H906" s="291"/>
      <c r="I906" s="289"/>
      <c r="J906" s="292" t="str">
        <f t="shared" si="113"/>
        <v>รอข้อมูลคอลัมน์ H</v>
      </c>
      <c r="K906" s="291"/>
      <c r="L906" s="291"/>
      <c r="M906" s="291"/>
      <c r="N906" s="196" t="str" cm="1">
        <f t="array" ref="N906">IF(AND(K906:M906=""),"ยังไม่บันทึกข้อมูล",
IF(M906&lt;&gt;"",
IF(M906&gt;=1.3,M906,"เป็นไม้พุ่ม"),
IF(K906+L906&gt;=1.3,K906+L906,"เป็นไม้พุ่ม")))</f>
        <v>ยังไม่บันทึกข้อมูล</v>
      </c>
      <c r="O906" s="149" t="str">
        <f t="shared" si="114"/>
        <v>ข้อมูลไม่ถูกต้อง</v>
      </c>
      <c r="P906" s="149" t="str">
        <f t="shared" si="115"/>
        <v>ข้อมูลไม่ถูกต้อง</v>
      </c>
      <c r="Q906" s="149" t="str">
        <f t="shared" si="116"/>
        <v>ข้อมูลไม่ถูกต้อง</v>
      </c>
      <c r="R906" s="149" t="str">
        <f t="shared" si="117"/>
        <v>ข้อมูลไม่ถูกต้อง</v>
      </c>
      <c r="S906" s="149" t="str">
        <f>IF(ISNUMBER(R906),
IF(H$2=ตัวเลือก!A$30,"ยังไม่บันทึกข้อมูล",R906*0.27),"ข้อมูลไม่ถูกต้อง")</f>
        <v>ข้อมูลไม่ถูกต้อง</v>
      </c>
      <c r="T906" s="149" t="str">
        <f t="shared" si="118"/>
        <v>ข้อมูลไม่ถูกต้อง</v>
      </c>
      <c r="U906" s="149" t="str">
        <f>IF(ISNUMBER(R906),
IF(H$2=ตัวเลือก!A$30,"ยังไม่บันทึกข้อมูล",R906*0.47),"ข้อมูลไม่ถูกต้อง")</f>
        <v>ข้อมูลไม่ถูกต้อง</v>
      </c>
      <c r="V906" s="149" t="str">
        <f>IF(ISNUMBER(S906),
IF(H$2=ตัวเลือก!A$30,"ยังไม่บันทึกข้อมูล",S906*0.47),"ข้อมูลไม่ถูกต้อง")</f>
        <v>ข้อมูลไม่ถูกต้อง</v>
      </c>
      <c r="W906" s="149" t="str">
        <f t="shared" si="119"/>
        <v>ข้อมูลไม่ถูกต้อง</v>
      </c>
      <c r="X906" s="148" t="str">
        <f t="shared" si="112"/>
        <v>ข้อมูลไม่ถูกต้อง</v>
      </c>
      <c r="Y906" s="38"/>
      <c r="Z906" s="38"/>
      <c r="AA906" s="38"/>
    </row>
    <row r="907" spans="1:27" ht="24" customHeight="1" x14ac:dyDescent="0.45">
      <c r="A907" s="289">
        <v>902</v>
      </c>
      <c r="B907" s="289"/>
      <c r="C907" s="289"/>
      <c r="D907" s="289"/>
      <c r="E907" s="289"/>
      <c r="F907" s="293"/>
      <c r="G907" s="293"/>
      <c r="H907" s="291"/>
      <c r="I907" s="289"/>
      <c r="J907" s="292" t="str">
        <f t="shared" si="113"/>
        <v>รอข้อมูลคอลัมน์ H</v>
      </c>
      <c r="K907" s="291"/>
      <c r="L907" s="291"/>
      <c r="M907" s="291"/>
      <c r="N907" s="196" t="str" cm="1">
        <f t="array" ref="N907">IF(AND(K907:M907=""),"ยังไม่บันทึกข้อมูล",
IF(M907&lt;&gt;"",
IF(M907&gt;=1.3,M907,"เป็นไม้พุ่ม"),
IF(K907+L907&gt;=1.3,K907+L907,"เป็นไม้พุ่ม")))</f>
        <v>ยังไม่บันทึกข้อมูล</v>
      </c>
      <c r="O907" s="149" t="str">
        <f t="shared" si="114"/>
        <v>ข้อมูลไม่ถูกต้อง</v>
      </c>
      <c r="P907" s="149" t="str">
        <f t="shared" si="115"/>
        <v>ข้อมูลไม่ถูกต้อง</v>
      </c>
      <c r="Q907" s="149" t="str">
        <f t="shared" si="116"/>
        <v>ข้อมูลไม่ถูกต้อง</v>
      </c>
      <c r="R907" s="149" t="str">
        <f t="shared" si="117"/>
        <v>ข้อมูลไม่ถูกต้อง</v>
      </c>
      <c r="S907" s="149" t="str">
        <f>IF(ISNUMBER(R907),
IF(H$2=ตัวเลือก!A$30,"ยังไม่บันทึกข้อมูล",R907*0.27),"ข้อมูลไม่ถูกต้อง")</f>
        <v>ข้อมูลไม่ถูกต้อง</v>
      </c>
      <c r="T907" s="149" t="str">
        <f t="shared" si="118"/>
        <v>ข้อมูลไม่ถูกต้อง</v>
      </c>
      <c r="U907" s="149" t="str">
        <f>IF(ISNUMBER(R907),
IF(H$2=ตัวเลือก!A$30,"ยังไม่บันทึกข้อมูล",R907*0.47),"ข้อมูลไม่ถูกต้อง")</f>
        <v>ข้อมูลไม่ถูกต้อง</v>
      </c>
      <c r="V907" s="149" t="str">
        <f>IF(ISNUMBER(S907),
IF(H$2=ตัวเลือก!A$30,"ยังไม่บันทึกข้อมูล",S907*0.47),"ข้อมูลไม่ถูกต้อง")</f>
        <v>ข้อมูลไม่ถูกต้อง</v>
      </c>
      <c r="W907" s="149" t="str">
        <f t="shared" si="119"/>
        <v>ข้อมูลไม่ถูกต้อง</v>
      </c>
      <c r="X907" s="148" t="str">
        <f t="shared" si="112"/>
        <v>ข้อมูลไม่ถูกต้อง</v>
      </c>
      <c r="Y907" s="38"/>
      <c r="Z907" s="38"/>
      <c r="AA907" s="38"/>
    </row>
    <row r="908" spans="1:27" ht="24" customHeight="1" x14ac:dyDescent="0.45">
      <c r="A908" s="289">
        <v>903</v>
      </c>
      <c r="B908" s="289"/>
      <c r="C908" s="289"/>
      <c r="D908" s="289"/>
      <c r="E908" s="289"/>
      <c r="F908" s="293"/>
      <c r="G908" s="293"/>
      <c r="H908" s="291"/>
      <c r="I908" s="289"/>
      <c r="J908" s="292" t="str">
        <f t="shared" si="113"/>
        <v>รอข้อมูลคอลัมน์ H</v>
      </c>
      <c r="K908" s="291"/>
      <c r="L908" s="291"/>
      <c r="M908" s="291"/>
      <c r="N908" s="196" t="str" cm="1">
        <f t="array" ref="N908">IF(AND(K908:M908=""),"ยังไม่บันทึกข้อมูล",
IF(M908&lt;&gt;"",
IF(M908&gt;=1.3,M908,"เป็นไม้พุ่ม"),
IF(K908+L908&gt;=1.3,K908+L908,"เป็นไม้พุ่ม")))</f>
        <v>ยังไม่บันทึกข้อมูล</v>
      </c>
      <c r="O908" s="149" t="str">
        <f t="shared" si="114"/>
        <v>ข้อมูลไม่ถูกต้อง</v>
      </c>
      <c r="P908" s="149" t="str">
        <f t="shared" si="115"/>
        <v>ข้อมูลไม่ถูกต้อง</v>
      </c>
      <c r="Q908" s="149" t="str">
        <f t="shared" si="116"/>
        <v>ข้อมูลไม่ถูกต้อง</v>
      </c>
      <c r="R908" s="149" t="str">
        <f t="shared" si="117"/>
        <v>ข้อมูลไม่ถูกต้อง</v>
      </c>
      <c r="S908" s="149" t="str">
        <f>IF(ISNUMBER(R908),
IF(H$2=ตัวเลือก!A$30,"ยังไม่บันทึกข้อมูล",R908*0.27),"ข้อมูลไม่ถูกต้อง")</f>
        <v>ข้อมูลไม่ถูกต้อง</v>
      </c>
      <c r="T908" s="149" t="str">
        <f t="shared" si="118"/>
        <v>ข้อมูลไม่ถูกต้อง</v>
      </c>
      <c r="U908" s="149" t="str">
        <f>IF(ISNUMBER(R908),
IF(H$2=ตัวเลือก!A$30,"ยังไม่บันทึกข้อมูล",R908*0.47),"ข้อมูลไม่ถูกต้อง")</f>
        <v>ข้อมูลไม่ถูกต้อง</v>
      </c>
      <c r="V908" s="149" t="str">
        <f>IF(ISNUMBER(S908),
IF(H$2=ตัวเลือก!A$30,"ยังไม่บันทึกข้อมูล",S908*0.47),"ข้อมูลไม่ถูกต้อง")</f>
        <v>ข้อมูลไม่ถูกต้อง</v>
      </c>
      <c r="W908" s="149" t="str">
        <f t="shared" si="119"/>
        <v>ข้อมูลไม่ถูกต้อง</v>
      </c>
      <c r="X908" s="148" t="str">
        <f t="shared" ref="X908:X971" si="120">IF(ISNUMBER(W908),W908*(44/12),"ข้อมูลไม่ถูกต้อง")</f>
        <v>ข้อมูลไม่ถูกต้อง</v>
      </c>
      <c r="Y908" s="38"/>
      <c r="Z908" s="38"/>
      <c r="AA908" s="38"/>
    </row>
    <row r="909" spans="1:27" ht="24" customHeight="1" x14ac:dyDescent="0.45">
      <c r="A909" s="289">
        <v>904</v>
      </c>
      <c r="B909" s="289"/>
      <c r="C909" s="289"/>
      <c r="D909" s="289"/>
      <c r="E909" s="289"/>
      <c r="F909" s="293"/>
      <c r="G909" s="293"/>
      <c r="H909" s="291"/>
      <c r="I909" s="289"/>
      <c r="J909" s="292" t="str">
        <f t="shared" si="113"/>
        <v>รอข้อมูลคอลัมน์ H</v>
      </c>
      <c r="K909" s="291"/>
      <c r="L909" s="291"/>
      <c r="M909" s="291"/>
      <c r="N909" s="196" t="str" cm="1">
        <f t="array" ref="N909">IF(AND(K909:M909=""),"ยังไม่บันทึกข้อมูล",
IF(M909&lt;&gt;"",
IF(M909&gt;=1.3,M909,"เป็นไม้พุ่ม"),
IF(K909+L909&gt;=1.3,K909+L909,"เป็นไม้พุ่ม")))</f>
        <v>ยังไม่บันทึกข้อมูล</v>
      </c>
      <c r="O909" s="149" t="str">
        <f t="shared" si="114"/>
        <v>ข้อมูลไม่ถูกต้อง</v>
      </c>
      <c r="P909" s="149" t="str">
        <f t="shared" si="115"/>
        <v>ข้อมูลไม่ถูกต้อง</v>
      </c>
      <c r="Q909" s="149" t="str">
        <f t="shared" si="116"/>
        <v>ข้อมูลไม่ถูกต้อง</v>
      </c>
      <c r="R909" s="149" t="str">
        <f t="shared" si="117"/>
        <v>ข้อมูลไม่ถูกต้อง</v>
      </c>
      <c r="S909" s="149" t="str">
        <f>IF(ISNUMBER(R909),
IF(H$2=ตัวเลือก!A$30,"ยังไม่บันทึกข้อมูล",R909*0.27),"ข้อมูลไม่ถูกต้อง")</f>
        <v>ข้อมูลไม่ถูกต้อง</v>
      </c>
      <c r="T909" s="149" t="str">
        <f t="shared" si="118"/>
        <v>ข้อมูลไม่ถูกต้อง</v>
      </c>
      <c r="U909" s="149" t="str">
        <f>IF(ISNUMBER(R909),
IF(H$2=ตัวเลือก!A$30,"ยังไม่บันทึกข้อมูล",R909*0.47),"ข้อมูลไม่ถูกต้อง")</f>
        <v>ข้อมูลไม่ถูกต้อง</v>
      </c>
      <c r="V909" s="149" t="str">
        <f>IF(ISNUMBER(S909),
IF(H$2=ตัวเลือก!A$30,"ยังไม่บันทึกข้อมูล",S909*0.47),"ข้อมูลไม่ถูกต้อง")</f>
        <v>ข้อมูลไม่ถูกต้อง</v>
      </c>
      <c r="W909" s="149" t="str">
        <f t="shared" si="119"/>
        <v>ข้อมูลไม่ถูกต้อง</v>
      </c>
      <c r="X909" s="148" t="str">
        <f t="shared" si="120"/>
        <v>ข้อมูลไม่ถูกต้อง</v>
      </c>
      <c r="Y909" s="38"/>
      <c r="Z909" s="38"/>
      <c r="AA909" s="38"/>
    </row>
    <row r="910" spans="1:27" ht="24" customHeight="1" x14ac:dyDescent="0.45">
      <c r="A910" s="289">
        <v>905</v>
      </c>
      <c r="B910" s="289"/>
      <c r="C910" s="289"/>
      <c r="D910" s="289"/>
      <c r="E910" s="289"/>
      <c r="F910" s="293"/>
      <c r="G910" s="293"/>
      <c r="H910" s="291"/>
      <c r="I910" s="289"/>
      <c r="J910" s="292" t="str">
        <f t="shared" si="113"/>
        <v>รอข้อมูลคอลัมน์ H</v>
      </c>
      <c r="K910" s="291"/>
      <c r="L910" s="291"/>
      <c r="M910" s="291"/>
      <c r="N910" s="196" t="str" cm="1">
        <f t="array" ref="N910">IF(AND(K910:M910=""),"ยังไม่บันทึกข้อมูล",
IF(M910&lt;&gt;"",
IF(M910&gt;=1.3,M910,"เป็นไม้พุ่ม"),
IF(K910+L910&gt;=1.3,K910+L910,"เป็นไม้พุ่ม")))</f>
        <v>ยังไม่บันทึกข้อมูล</v>
      </c>
      <c r="O910" s="149" t="str">
        <f t="shared" si="114"/>
        <v>ข้อมูลไม่ถูกต้อง</v>
      </c>
      <c r="P910" s="149" t="str">
        <f t="shared" si="115"/>
        <v>ข้อมูลไม่ถูกต้อง</v>
      </c>
      <c r="Q910" s="149" t="str">
        <f t="shared" si="116"/>
        <v>ข้อมูลไม่ถูกต้อง</v>
      </c>
      <c r="R910" s="149" t="str">
        <f t="shared" si="117"/>
        <v>ข้อมูลไม่ถูกต้อง</v>
      </c>
      <c r="S910" s="149" t="str">
        <f>IF(ISNUMBER(R910),
IF(H$2=ตัวเลือก!A$30,"ยังไม่บันทึกข้อมูล",R910*0.27),"ข้อมูลไม่ถูกต้อง")</f>
        <v>ข้อมูลไม่ถูกต้อง</v>
      </c>
      <c r="T910" s="149" t="str">
        <f t="shared" si="118"/>
        <v>ข้อมูลไม่ถูกต้อง</v>
      </c>
      <c r="U910" s="149" t="str">
        <f>IF(ISNUMBER(R910),
IF(H$2=ตัวเลือก!A$30,"ยังไม่บันทึกข้อมูล",R910*0.47),"ข้อมูลไม่ถูกต้อง")</f>
        <v>ข้อมูลไม่ถูกต้อง</v>
      </c>
      <c r="V910" s="149" t="str">
        <f>IF(ISNUMBER(S910),
IF(H$2=ตัวเลือก!A$30,"ยังไม่บันทึกข้อมูล",S910*0.47),"ข้อมูลไม่ถูกต้อง")</f>
        <v>ข้อมูลไม่ถูกต้อง</v>
      </c>
      <c r="W910" s="149" t="str">
        <f t="shared" si="119"/>
        <v>ข้อมูลไม่ถูกต้อง</v>
      </c>
      <c r="X910" s="148" t="str">
        <f t="shared" si="120"/>
        <v>ข้อมูลไม่ถูกต้อง</v>
      </c>
      <c r="Y910" s="38"/>
      <c r="Z910" s="38"/>
      <c r="AA910" s="38"/>
    </row>
    <row r="911" spans="1:27" ht="24" customHeight="1" x14ac:dyDescent="0.45">
      <c r="A911" s="289">
        <v>906</v>
      </c>
      <c r="B911" s="289"/>
      <c r="C911" s="289"/>
      <c r="D911" s="289"/>
      <c r="E911" s="289"/>
      <c r="F911" s="293"/>
      <c r="G911" s="293"/>
      <c r="H911" s="291"/>
      <c r="I911" s="289"/>
      <c r="J911" s="292" t="str">
        <f t="shared" ref="J911:J974" si="121">IF(H911="","รอข้อมูลคอลัมน์ H",
IF(H911/PI()&gt;=4.5,H911/PI(),"ไม่นำมาคำนวณ"))</f>
        <v>รอข้อมูลคอลัมน์ H</v>
      </c>
      <c r="K911" s="291"/>
      <c r="L911" s="291"/>
      <c r="M911" s="291"/>
      <c r="N911" s="196" t="str" cm="1">
        <f t="array" ref="N911">IF(AND(K911:M911=""),"ยังไม่บันทึกข้อมูล",
IF(M911&lt;&gt;"",
IF(M911&gt;=1.3,M911,"เป็นไม้พุ่ม"),
IF(K911+L911&gt;=1.3,K911+L911,"เป็นไม้พุ่ม")))</f>
        <v>ยังไม่บันทึกข้อมูล</v>
      </c>
      <c r="O911" s="149" t="str">
        <f t="shared" si="114"/>
        <v>ข้อมูลไม่ถูกต้อง</v>
      </c>
      <c r="P911" s="149" t="str">
        <f t="shared" si="115"/>
        <v>ข้อมูลไม่ถูกต้อง</v>
      </c>
      <c r="Q911" s="149" t="str">
        <f t="shared" si="116"/>
        <v>ข้อมูลไม่ถูกต้อง</v>
      </c>
      <c r="R911" s="149" t="str">
        <f t="shared" si="117"/>
        <v>ข้อมูลไม่ถูกต้อง</v>
      </c>
      <c r="S911" s="149" t="str">
        <f>IF(ISNUMBER(R911),
IF(H$2=ตัวเลือก!A$30,"ยังไม่บันทึกข้อมูล",R911*0.27),"ข้อมูลไม่ถูกต้อง")</f>
        <v>ข้อมูลไม่ถูกต้อง</v>
      </c>
      <c r="T911" s="149" t="str">
        <f t="shared" si="118"/>
        <v>ข้อมูลไม่ถูกต้อง</v>
      </c>
      <c r="U911" s="149" t="str">
        <f>IF(ISNUMBER(R911),
IF(H$2=ตัวเลือก!A$30,"ยังไม่บันทึกข้อมูล",R911*0.47),"ข้อมูลไม่ถูกต้อง")</f>
        <v>ข้อมูลไม่ถูกต้อง</v>
      </c>
      <c r="V911" s="149" t="str">
        <f>IF(ISNUMBER(S911),
IF(H$2=ตัวเลือก!A$30,"ยังไม่บันทึกข้อมูล",S911*0.47),"ข้อมูลไม่ถูกต้อง")</f>
        <v>ข้อมูลไม่ถูกต้อง</v>
      </c>
      <c r="W911" s="149" t="str">
        <f t="shared" si="119"/>
        <v>ข้อมูลไม่ถูกต้อง</v>
      </c>
      <c r="X911" s="148" t="str">
        <f t="shared" si="120"/>
        <v>ข้อมูลไม่ถูกต้อง</v>
      </c>
      <c r="Y911" s="38"/>
      <c r="Z911" s="38"/>
      <c r="AA911" s="38"/>
    </row>
    <row r="912" spans="1:27" ht="24" customHeight="1" x14ac:dyDescent="0.45">
      <c r="A912" s="289">
        <v>907</v>
      </c>
      <c r="B912" s="289"/>
      <c r="C912" s="289"/>
      <c r="D912" s="289"/>
      <c r="E912" s="289"/>
      <c r="F912" s="293"/>
      <c r="G912" s="293"/>
      <c r="H912" s="291"/>
      <c r="I912" s="289"/>
      <c r="J912" s="292" t="str">
        <f t="shared" si="121"/>
        <v>รอข้อมูลคอลัมน์ H</v>
      </c>
      <c r="K912" s="291"/>
      <c r="L912" s="291"/>
      <c r="M912" s="291"/>
      <c r="N912" s="196" t="str" cm="1">
        <f t="array" ref="N912">IF(AND(K912:M912=""),"ยังไม่บันทึกข้อมูล",
IF(M912&lt;&gt;"",
IF(M912&gt;=1.3,M912,"เป็นไม้พุ่ม"),
IF(K912+L912&gt;=1.3,K912+L912,"เป็นไม้พุ่ม")))</f>
        <v>ยังไม่บันทึกข้อมูล</v>
      </c>
      <c r="O912" s="149" t="str">
        <f t="shared" si="114"/>
        <v>ข้อมูลไม่ถูกต้อง</v>
      </c>
      <c r="P912" s="149" t="str">
        <f t="shared" si="115"/>
        <v>ข้อมูลไม่ถูกต้อง</v>
      </c>
      <c r="Q912" s="149" t="str">
        <f t="shared" si="116"/>
        <v>ข้อมูลไม่ถูกต้อง</v>
      </c>
      <c r="R912" s="149" t="str">
        <f t="shared" si="117"/>
        <v>ข้อมูลไม่ถูกต้อง</v>
      </c>
      <c r="S912" s="149" t="str">
        <f>IF(ISNUMBER(R912),
IF(H$2=ตัวเลือก!A$30,"ยังไม่บันทึกข้อมูล",R912*0.27),"ข้อมูลไม่ถูกต้อง")</f>
        <v>ข้อมูลไม่ถูกต้อง</v>
      </c>
      <c r="T912" s="149" t="str">
        <f t="shared" si="118"/>
        <v>ข้อมูลไม่ถูกต้อง</v>
      </c>
      <c r="U912" s="149" t="str">
        <f>IF(ISNUMBER(R912),
IF(H$2=ตัวเลือก!A$30,"ยังไม่บันทึกข้อมูล",R912*0.47),"ข้อมูลไม่ถูกต้อง")</f>
        <v>ข้อมูลไม่ถูกต้อง</v>
      </c>
      <c r="V912" s="149" t="str">
        <f>IF(ISNUMBER(S912),
IF(H$2=ตัวเลือก!A$30,"ยังไม่บันทึกข้อมูล",S912*0.47),"ข้อมูลไม่ถูกต้อง")</f>
        <v>ข้อมูลไม่ถูกต้อง</v>
      </c>
      <c r="W912" s="149" t="str">
        <f t="shared" si="119"/>
        <v>ข้อมูลไม่ถูกต้อง</v>
      </c>
      <c r="X912" s="148" t="str">
        <f t="shared" si="120"/>
        <v>ข้อมูลไม่ถูกต้อง</v>
      </c>
      <c r="Y912" s="38"/>
      <c r="Z912" s="38"/>
      <c r="AA912" s="38"/>
    </row>
    <row r="913" spans="1:27" ht="24" customHeight="1" x14ac:dyDescent="0.45">
      <c r="A913" s="289">
        <v>908</v>
      </c>
      <c r="B913" s="289"/>
      <c r="C913" s="289"/>
      <c r="D913" s="289"/>
      <c r="E913" s="289"/>
      <c r="F913" s="293"/>
      <c r="G913" s="293"/>
      <c r="H913" s="291"/>
      <c r="I913" s="289"/>
      <c r="J913" s="292" t="str">
        <f t="shared" si="121"/>
        <v>รอข้อมูลคอลัมน์ H</v>
      </c>
      <c r="K913" s="291"/>
      <c r="L913" s="291"/>
      <c r="M913" s="291"/>
      <c r="N913" s="196" t="str" cm="1">
        <f t="array" ref="N913">IF(AND(K913:M913=""),"ยังไม่บันทึกข้อมูล",
IF(M913&lt;&gt;"",
IF(M913&gt;=1.3,M913,"เป็นไม้พุ่ม"),
IF(K913+L913&gt;=1.3,K913+L913,"เป็นไม้พุ่ม")))</f>
        <v>ยังไม่บันทึกข้อมูล</v>
      </c>
      <c r="O913" s="149" t="str">
        <f t="shared" si="114"/>
        <v>ข้อมูลไม่ถูกต้อง</v>
      </c>
      <c r="P913" s="149" t="str">
        <f t="shared" si="115"/>
        <v>ข้อมูลไม่ถูกต้อง</v>
      </c>
      <c r="Q913" s="149" t="str">
        <f t="shared" si="116"/>
        <v>ข้อมูลไม่ถูกต้อง</v>
      </c>
      <c r="R913" s="149" t="str">
        <f t="shared" si="117"/>
        <v>ข้อมูลไม่ถูกต้อง</v>
      </c>
      <c r="S913" s="149" t="str">
        <f>IF(ISNUMBER(R913),
IF(H$2=ตัวเลือก!A$30,"ยังไม่บันทึกข้อมูล",R913*0.27),"ข้อมูลไม่ถูกต้อง")</f>
        <v>ข้อมูลไม่ถูกต้อง</v>
      </c>
      <c r="T913" s="149" t="str">
        <f t="shared" si="118"/>
        <v>ข้อมูลไม่ถูกต้อง</v>
      </c>
      <c r="U913" s="149" t="str">
        <f>IF(ISNUMBER(R913),
IF(H$2=ตัวเลือก!A$30,"ยังไม่บันทึกข้อมูล",R913*0.47),"ข้อมูลไม่ถูกต้อง")</f>
        <v>ข้อมูลไม่ถูกต้อง</v>
      </c>
      <c r="V913" s="149" t="str">
        <f>IF(ISNUMBER(S913),
IF(H$2=ตัวเลือก!A$30,"ยังไม่บันทึกข้อมูล",S913*0.47),"ข้อมูลไม่ถูกต้อง")</f>
        <v>ข้อมูลไม่ถูกต้อง</v>
      </c>
      <c r="W913" s="149" t="str">
        <f t="shared" si="119"/>
        <v>ข้อมูลไม่ถูกต้อง</v>
      </c>
      <c r="X913" s="148" t="str">
        <f t="shared" si="120"/>
        <v>ข้อมูลไม่ถูกต้อง</v>
      </c>
      <c r="Y913" s="38"/>
      <c r="Z913" s="38"/>
      <c r="AA913" s="38"/>
    </row>
    <row r="914" spans="1:27" ht="24" customHeight="1" x14ac:dyDescent="0.45">
      <c r="A914" s="289">
        <v>909</v>
      </c>
      <c r="B914" s="289"/>
      <c r="C914" s="289"/>
      <c r="D914" s="289"/>
      <c r="E914" s="289"/>
      <c r="F914" s="293"/>
      <c r="G914" s="293"/>
      <c r="H914" s="291"/>
      <c r="I914" s="289"/>
      <c r="J914" s="292" t="str">
        <f t="shared" si="121"/>
        <v>รอข้อมูลคอลัมน์ H</v>
      </c>
      <c r="K914" s="291"/>
      <c r="L914" s="291"/>
      <c r="M914" s="291"/>
      <c r="N914" s="196" t="str" cm="1">
        <f t="array" ref="N914">IF(AND(K914:M914=""),"ยังไม่บันทึกข้อมูล",
IF(M914&lt;&gt;"",
IF(M914&gt;=1.3,M914,"เป็นไม้พุ่ม"),
IF(K914+L914&gt;=1.3,K914+L914,"เป็นไม้พุ่ม")))</f>
        <v>ยังไม่บันทึกข้อมูล</v>
      </c>
      <c r="O914" s="149" t="str">
        <f t="shared" si="114"/>
        <v>ข้อมูลไม่ถูกต้อง</v>
      </c>
      <c r="P914" s="149" t="str">
        <f t="shared" si="115"/>
        <v>ข้อมูลไม่ถูกต้อง</v>
      </c>
      <c r="Q914" s="149" t="str">
        <f t="shared" si="116"/>
        <v>ข้อมูลไม่ถูกต้อง</v>
      </c>
      <c r="R914" s="149" t="str">
        <f t="shared" si="117"/>
        <v>ข้อมูลไม่ถูกต้อง</v>
      </c>
      <c r="S914" s="149" t="str">
        <f>IF(ISNUMBER(R914),
IF(H$2=ตัวเลือก!A$30,"ยังไม่บันทึกข้อมูล",R914*0.27),"ข้อมูลไม่ถูกต้อง")</f>
        <v>ข้อมูลไม่ถูกต้อง</v>
      </c>
      <c r="T914" s="149" t="str">
        <f t="shared" si="118"/>
        <v>ข้อมูลไม่ถูกต้อง</v>
      </c>
      <c r="U914" s="149" t="str">
        <f>IF(ISNUMBER(R914),
IF(H$2=ตัวเลือก!A$30,"ยังไม่บันทึกข้อมูล",R914*0.47),"ข้อมูลไม่ถูกต้อง")</f>
        <v>ข้อมูลไม่ถูกต้อง</v>
      </c>
      <c r="V914" s="149" t="str">
        <f>IF(ISNUMBER(S914),
IF(H$2=ตัวเลือก!A$30,"ยังไม่บันทึกข้อมูล",S914*0.47),"ข้อมูลไม่ถูกต้อง")</f>
        <v>ข้อมูลไม่ถูกต้อง</v>
      </c>
      <c r="W914" s="149" t="str">
        <f t="shared" si="119"/>
        <v>ข้อมูลไม่ถูกต้อง</v>
      </c>
      <c r="X914" s="148" t="str">
        <f t="shared" si="120"/>
        <v>ข้อมูลไม่ถูกต้อง</v>
      </c>
      <c r="Y914" s="38"/>
      <c r="Z914" s="38"/>
      <c r="AA914" s="38"/>
    </row>
    <row r="915" spans="1:27" ht="24" customHeight="1" x14ac:dyDescent="0.45">
      <c r="A915" s="289">
        <v>910</v>
      </c>
      <c r="B915" s="289"/>
      <c r="C915" s="289"/>
      <c r="D915" s="289"/>
      <c r="E915" s="289"/>
      <c r="F915" s="293"/>
      <c r="G915" s="293"/>
      <c r="H915" s="291"/>
      <c r="I915" s="289"/>
      <c r="J915" s="292" t="str">
        <f t="shared" si="121"/>
        <v>รอข้อมูลคอลัมน์ H</v>
      </c>
      <c r="K915" s="291"/>
      <c r="L915" s="291"/>
      <c r="M915" s="291"/>
      <c r="N915" s="196" t="str" cm="1">
        <f t="array" ref="N915">IF(AND(K915:M915=""),"ยังไม่บันทึกข้อมูล",
IF(M915&lt;&gt;"",
IF(M915&gt;=1.3,M915,"เป็นไม้พุ่ม"),
IF(K915+L915&gt;=1.3,K915+L915,"เป็นไม้พุ่ม")))</f>
        <v>ยังไม่บันทึกข้อมูล</v>
      </c>
      <c r="O915" s="149" t="str">
        <f t="shared" si="114"/>
        <v>ข้อมูลไม่ถูกต้อง</v>
      </c>
      <c r="P915" s="149" t="str">
        <f t="shared" si="115"/>
        <v>ข้อมูลไม่ถูกต้อง</v>
      </c>
      <c r="Q915" s="149" t="str">
        <f t="shared" si="116"/>
        <v>ข้อมูลไม่ถูกต้อง</v>
      </c>
      <c r="R915" s="149" t="str">
        <f t="shared" si="117"/>
        <v>ข้อมูลไม่ถูกต้อง</v>
      </c>
      <c r="S915" s="149" t="str">
        <f>IF(ISNUMBER(R915),
IF(H$2=ตัวเลือก!A$30,"ยังไม่บันทึกข้อมูล",R915*0.27),"ข้อมูลไม่ถูกต้อง")</f>
        <v>ข้อมูลไม่ถูกต้อง</v>
      </c>
      <c r="T915" s="149" t="str">
        <f t="shared" si="118"/>
        <v>ข้อมูลไม่ถูกต้อง</v>
      </c>
      <c r="U915" s="149" t="str">
        <f>IF(ISNUMBER(R915),
IF(H$2=ตัวเลือก!A$30,"ยังไม่บันทึกข้อมูล",R915*0.47),"ข้อมูลไม่ถูกต้อง")</f>
        <v>ข้อมูลไม่ถูกต้อง</v>
      </c>
      <c r="V915" s="149" t="str">
        <f>IF(ISNUMBER(S915),
IF(H$2=ตัวเลือก!A$30,"ยังไม่บันทึกข้อมูล",S915*0.47),"ข้อมูลไม่ถูกต้อง")</f>
        <v>ข้อมูลไม่ถูกต้อง</v>
      </c>
      <c r="W915" s="149" t="str">
        <f t="shared" si="119"/>
        <v>ข้อมูลไม่ถูกต้อง</v>
      </c>
      <c r="X915" s="148" t="str">
        <f t="shared" si="120"/>
        <v>ข้อมูลไม่ถูกต้อง</v>
      </c>
      <c r="Y915" s="38"/>
      <c r="Z915" s="38"/>
      <c r="AA915" s="38"/>
    </row>
    <row r="916" spans="1:27" ht="24" customHeight="1" x14ac:dyDescent="0.45">
      <c r="A916" s="289">
        <v>911</v>
      </c>
      <c r="B916" s="289"/>
      <c r="C916" s="289"/>
      <c r="D916" s="289"/>
      <c r="E916" s="289"/>
      <c r="F916" s="293"/>
      <c r="G916" s="293"/>
      <c r="H916" s="291"/>
      <c r="I916" s="289"/>
      <c r="J916" s="292" t="str">
        <f t="shared" si="121"/>
        <v>รอข้อมูลคอลัมน์ H</v>
      </c>
      <c r="K916" s="291"/>
      <c r="L916" s="291"/>
      <c r="M916" s="291"/>
      <c r="N916" s="196" t="str" cm="1">
        <f t="array" ref="N916">IF(AND(K916:M916=""),"ยังไม่บันทึกข้อมูล",
IF(M916&lt;&gt;"",
IF(M916&gt;=1.3,M916,"เป็นไม้พุ่ม"),
IF(K916+L916&gt;=1.3,K916+L916,"เป็นไม้พุ่ม")))</f>
        <v>ยังไม่บันทึกข้อมูล</v>
      </c>
      <c r="O916" s="149" t="str">
        <f t="shared" si="114"/>
        <v>ข้อมูลไม่ถูกต้อง</v>
      </c>
      <c r="P916" s="149" t="str">
        <f t="shared" si="115"/>
        <v>ข้อมูลไม่ถูกต้อง</v>
      </c>
      <c r="Q916" s="149" t="str">
        <f t="shared" si="116"/>
        <v>ข้อมูลไม่ถูกต้อง</v>
      </c>
      <c r="R916" s="149" t="str">
        <f t="shared" si="117"/>
        <v>ข้อมูลไม่ถูกต้อง</v>
      </c>
      <c r="S916" s="149" t="str">
        <f>IF(ISNUMBER(R916),
IF(H$2=ตัวเลือก!A$30,"ยังไม่บันทึกข้อมูล",R916*0.27),"ข้อมูลไม่ถูกต้อง")</f>
        <v>ข้อมูลไม่ถูกต้อง</v>
      </c>
      <c r="T916" s="149" t="str">
        <f t="shared" si="118"/>
        <v>ข้อมูลไม่ถูกต้อง</v>
      </c>
      <c r="U916" s="149" t="str">
        <f>IF(ISNUMBER(R916),
IF(H$2=ตัวเลือก!A$30,"ยังไม่บันทึกข้อมูล",R916*0.47),"ข้อมูลไม่ถูกต้อง")</f>
        <v>ข้อมูลไม่ถูกต้อง</v>
      </c>
      <c r="V916" s="149" t="str">
        <f>IF(ISNUMBER(S916),
IF(H$2=ตัวเลือก!A$30,"ยังไม่บันทึกข้อมูล",S916*0.47),"ข้อมูลไม่ถูกต้อง")</f>
        <v>ข้อมูลไม่ถูกต้อง</v>
      </c>
      <c r="W916" s="149" t="str">
        <f t="shared" si="119"/>
        <v>ข้อมูลไม่ถูกต้อง</v>
      </c>
      <c r="X916" s="148" t="str">
        <f t="shared" si="120"/>
        <v>ข้อมูลไม่ถูกต้อง</v>
      </c>
      <c r="Y916" s="38"/>
      <c r="Z916" s="38"/>
      <c r="AA916" s="38"/>
    </row>
    <row r="917" spans="1:27" ht="24" customHeight="1" x14ac:dyDescent="0.45">
      <c r="A917" s="289">
        <v>912</v>
      </c>
      <c r="B917" s="289"/>
      <c r="C917" s="289"/>
      <c r="D917" s="289"/>
      <c r="E917" s="289"/>
      <c r="F917" s="293"/>
      <c r="G917" s="293"/>
      <c r="H917" s="291"/>
      <c r="I917" s="289"/>
      <c r="J917" s="292" t="str">
        <f t="shared" si="121"/>
        <v>รอข้อมูลคอลัมน์ H</v>
      </c>
      <c r="K917" s="291"/>
      <c r="L917" s="291"/>
      <c r="M917" s="291"/>
      <c r="N917" s="196" t="str" cm="1">
        <f t="array" ref="N917">IF(AND(K917:M917=""),"ยังไม่บันทึกข้อมูล",
IF(M917&lt;&gt;"",
IF(M917&gt;=1.3,M917,"เป็นไม้พุ่ม"),
IF(K917+L917&gt;=1.3,K917+L917,"เป็นไม้พุ่ม")))</f>
        <v>ยังไม่บันทึกข้อมูล</v>
      </c>
      <c r="O917" s="149" t="str">
        <f t="shared" si="114"/>
        <v>ข้อมูลไม่ถูกต้อง</v>
      </c>
      <c r="P917" s="149" t="str">
        <f t="shared" si="115"/>
        <v>ข้อมูลไม่ถูกต้อง</v>
      </c>
      <c r="Q917" s="149" t="str">
        <f t="shared" si="116"/>
        <v>ข้อมูลไม่ถูกต้อง</v>
      </c>
      <c r="R917" s="149" t="str">
        <f t="shared" si="117"/>
        <v>ข้อมูลไม่ถูกต้อง</v>
      </c>
      <c r="S917" s="149" t="str">
        <f>IF(ISNUMBER(R917),
IF(H$2=ตัวเลือก!A$30,"ยังไม่บันทึกข้อมูล",R917*0.27),"ข้อมูลไม่ถูกต้อง")</f>
        <v>ข้อมูลไม่ถูกต้อง</v>
      </c>
      <c r="T917" s="149" t="str">
        <f t="shared" si="118"/>
        <v>ข้อมูลไม่ถูกต้อง</v>
      </c>
      <c r="U917" s="149" t="str">
        <f>IF(ISNUMBER(R917),
IF(H$2=ตัวเลือก!A$30,"ยังไม่บันทึกข้อมูล",R917*0.47),"ข้อมูลไม่ถูกต้อง")</f>
        <v>ข้อมูลไม่ถูกต้อง</v>
      </c>
      <c r="V917" s="149" t="str">
        <f>IF(ISNUMBER(S917),
IF(H$2=ตัวเลือก!A$30,"ยังไม่บันทึกข้อมูล",S917*0.47),"ข้อมูลไม่ถูกต้อง")</f>
        <v>ข้อมูลไม่ถูกต้อง</v>
      </c>
      <c r="W917" s="149" t="str">
        <f t="shared" si="119"/>
        <v>ข้อมูลไม่ถูกต้อง</v>
      </c>
      <c r="X917" s="148" t="str">
        <f t="shared" si="120"/>
        <v>ข้อมูลไม่ถูกต้อง</v>
      </c>
      <c r="Y917" s="38"/>
      <c r="Z917" s="38"/>
      <c r="AA917" s="38"/>
    </row>
    <row r="918" spans="1:27" ht="24" customHeight="1" x14ac:dyDescent="0.45">
      <c r="A918" s="289">
        <v>913</v>
      </c>
      <c r="B918" s="289"/>
      <c r="C918" s="289"/>
      <c r="D918" s="289"/>
      <c r="E918" s="289"/>
      <c r="F918" s="293"/>
      <c r="G918" s="293"/>
      <c r="H918" s="291"/>
      <c r="I918" s="289"/>
      <c r="J918" s="292" t="str">
        <f t="shared" si="121"/>
        <v>รอข้อมูลคอลัมน์ H</v>
      </c>
      <c r="K918" s="291"/>
      <c r="L918" s="291"/>
      <c r="M918" s="291"/>
      <c r="N918" s="196" t="str" cm="1">
        <f t="array" ref="N918">IF(AND(K918:M918=""),"ยังไม่บันทึกข้อมูล",
IF(M918&lt;&gt;"",
IF(M918&gt;=1.3,M918,"เป็นไม้พุ่ม"),
IF(K918+L918&gt;=1.3,K918+L918,"เป็นไม้พุ่ม")))</f>
        <v>ยังไม่บันทึกข้อมูล</v>
      </c>
      <c r="O918" s="149" t="str">
        <f t="shared" si="114"/>
        <v>ข้อมูลไม่ถูกต้อง</v>
      </c>
      <c r="P918" s="149" t="str">
        <f t="shared" si="115"/>
        <v>ข้อมูลไม่ถูกต้อง</v>
      </c>
      <c r="Q918" s="149" t="str">
        <f t="shared" si="116"/>
        <v>ข้อมูลไม่ถูกต้อง</v>
      </c>
      <c r="R918" s="149" t="str">
        <f t="shared" si="117"/>
        <v>ข้อมูลไม่ถูกต้อง</v>
      </c>
      <c r="S918" s="149" t="str">
        <f>IF(ISNUMBER(R918),
IF(H$2=ตัวเลือก!A$30,"ยังไม่บันทึกข้อมูล",R918*0.27),"ข้อมูลไม่ถูกต้อง")</f>
        <v>ข้อมูลไม่ถูกต้อง</v>
      </c>
      <c r="T918" s="149" t="str">
        <f t="shared" si="118"/>
        <v>ข้อมูลไม่ถูกต้อง</v>
      </c>
      <c r="U918" s="149" t="str">
        <f>IF(ISNUMBER(R918),
IF(H$2=ตัวเลือก!A$30,"ยังไม่บันทึกข้อมูล",R918*0.47),"ข้อมูลไม่ถูกต้อง")</f>
        <v>ข้อมูลไม่ถูกต้อง</v>
      </c>
      <c r="V918" s="149" t="str">
        <f>IF(ISNUMBER(S918),
IF(H$2=ตัวเลือก!A$30,"ยังไม่บันทึกข้อมูล",S918*0.47),"ข้อมูลไม่ถูกต้อง")</f>
        <v>ข้อมูลไม่ถูกต้อง</v>
      </c>
      <c r="W918" s="149" t="str">
        <f t="shared" si="119"/>
        <v>ข้อมูลไม่ถูกต้อง</v>
      </c>
      <c r="X918" s="148" t="str">
        <f t="shared" si="120"/>
        <v>ข้อมูลไม่ถูกต้อง</v>
      </c>
      <c r="Y918" s="38"/>
      <c r="Z918" s="38"/>
      <c r="AA918" s="38"/>
    </row>
    <row r="919" spans="1:27" ht="24" customHeight="1" x14ac:dyDescent="0.45">
      <c r="A919" s="289">
        <v>914</v>
      </c>
      <c r="B919" s="289"/>
      <c r="C919" s="289"/>
      <c r="D919" s="289"/>
      <c r="E919" s="289"/>
      <c r="F919" s="293"/>
      <c r="G919" s="293"/>
      <c r="H919" s="291"/>
      <c r="I919" s="289"/>
      <c r="J919" s="292" t="str">
        <f t="shared" si="121"/>
        <v>รอข้อมูลคอลัมน์ H</v>
      </c>
      <c r="K919" s="291"/>
      <c r="L919" s="291"/>
      <c r="M919" s="291"/>
      <c r="N919" s="196" t="str" cm="1">
        <f t="array" ref="N919">IF(AND(K919:M919=""),"ยังไม่บันทึกข้อมูล",
IF(M919&lt;&gt;"",
IF(M919&gt;=1.3,M919,"เป็นไม้พุ่ม"),
IF(K919+L919&gt;=1.3,K919+L919,"เป็นไม้พุ่ม")))</f>
        <v>ยังไม่บันทึกข้อมูล</v>
      </c>
      <c r="O919" s="149" t="str">
        <f t="shared" si="114"/>
        <v>ข้อมูลไม่ถูกต้อง</v>
      </c>
      <c r="P919" s="149" t="str">
        <f t="shared" si="115"/>
        <v>ข้อมูลไม่ถูกต้อง</v>
      </c>
      <c r="Q919" s="149" t="str">
        <f t="shared" si="116"/>
        <v>ข้อมูลไม่ถูกต้อง</v>
      </c>
      <c r="R919" s="149" t="str">
        <f t="shared" si="117"/>
        <v>ข้อมูลไม่ถูกต้อง</v>
      </c>
      <c r="S919" s="149" t="str">
        <f>IF(ISNUMBER(R919),
IF(H$2=ตัวเลือก!A$30,"ยังไม่บันทึกข้อมูล",R919*0.27),"ข้อมูลไม่ถูกต้อง")</f>
        <v>ข้อมูลไม่ถูกต้อง</v>
      </c>
      <c r="T919" s="149" t="str">
        <f t="shared" si="118"/>
        <v>ข้อมูลไม่ถูกต้อง</v>
      </c>
      <c r="U919" s="149" t="str">
        <f>IF(ISNUMBER(R919),
IF(H$2=ตัวเลือก!A$30,"ยังไม่บันทึกข้อมูล",R919*0.47),"ข้อมูลไม่ถูกต้อง")</f>
        <v>ข้อมูลไม่ถูกต้อง</v>
      </c>
      <c r="V919" s="149" t="str">
        <f>IF(ISNUMBER(S919),
IF(H$2=ตัวเลือก!A$30,"ยังไม่บันทึกข้อมูล",S919*0.47),"ข้อมูลไม่ถูกต้อง")</f>
        <v>ข้อมูลไม่ถูกต้อง</v>
      </c>
      <c r="W919" s="149" t="str">
        <f t="shared" si="119"/>
        <v>ข้อมูลไม่ถูกต้อง</v>
      </c>
      <c r="X919" s="148" t="str">
        <f t="shared" si="120"/>
        <v>ข้อมูลไม่ถูกต้อง</v>
      </c>
      <c r="Y919" s="38"/>
      <c r="Z919" s="38"/>
      <c r="AA919" s="38"/>
    </row>
    <row r="920" spans="1:27" ht="24" customHeight="1" x14ac:dyDescent="0.45">
      <c r="A920" s="289">
        <v>915</v>
      </c>
      <c r="B920" s="289"/>
      <c r="C920" s="289"/>
      <c r="D920" s="289"/>
      <c r="E920" s="289"/>
      <c r="F920" s="293"/>
      <c r="G920" s="293"/>
      <c r="H920" s="291"/>
      <c r="I920" s="289"/>
      <c r="J920" s="292" t="str">
        <f t="shared" si="121"/>
        <v>รอข้อมูลคอลัมน์ H</v>
      </c>
      <c r="K920" s="291"/>
      <c r="L920" s="291"/>
      <c r="M920" s="291"/>
      <c r="N920" s="196" t="str" cm="1">
        <f t="array" ref="N920">IF(AND(K920:M920=""),"ยังไม่บันทึกข้อมูล",
IF(M920&lt;&gt;"",
IF(M920&gt;=1.3,M920,"เป็นไม้พุ่ม"),
IF(K920+L920&gt;=1.3,K920+L920,"เป็นไม้พุ่ม")))</f>
        <v>ยังไม่บันทึกข้อมูล</v>
      </c>
      <c r="O920" s="149" t="str">
        <f t="shared" si="114"/>
        <v>ข้อมูลไม่ถูกต้อง</v>
      </c>
      <c r="P920" s="149" t="str">
        <f t="shared" si="115"/>
        <v>ข้อมูลไม่ถูกต้อง</v>
      </c>
      <c r="Q920" s="149" t="str">
        <f t="shared" si="116"/>
        <v>ข้อมูลไม่ถูกต้อง</v>
      </c>
      <c r="R920" s="149" t="str">
        <f t="shared" si="117"/>
        <v>ข้อมูลไม่ถูกต้อง</v>
      </c>
      <c r="S920" s="149" t="str">
        <f>IF(ISNUMBER(R920),
IF(H$2=ตัวเลือก!A$30,"ยังไม่บันทึกข้อมูล",R920*0.27),"ข้อมูลไม่ถูกต้อง")</f>
        <v>ข้อมูลไม่ถูกต้อง</v>
      </c>
      <c r="T920" s="149" t="str">
        <f t="shared" si="118"/>
        <v>ข้อมูลไม่ถูกต้อง</v>
      </c>
      <c r="U920" s="149" t="str">
        <f>IF(ISNUMBER(R920),
IF(H$2=ตัวเลือก!A$30,"ยังไม่บันทึกข้อมูล",R920*0.47),"ข้อมูลไม่ถูกต้อง")</f>
        <v>ข้อมูลไม่ถูกต้อง</v>
      </c>
      <c r="V920" s="149" t="str">
        <f>IF(ISNUMBER(S920),
IF(H$2=ตัวเลือก!A$30,"ยังไม่บันทึกข้อมูล",S920*0.47),"ข้อมูลไม่ถูกต้อง")</f>
        <v>ข้อมูลไม่ถูกต้อง</v>
      </c>
      <c r="W920" s="149" t="str">
        <f t="shared" si="119"/>
        <v>ข้อมูลไม่ถูกต้อง</v>
      </c>
      <c r="X920" s="148" t="str">
        <f t="shared" si="120"/>
        <v>ข้อมูลไม่ถูกต้อง</v>
      </c>
      <c r="Y920" s="38"/>
      <c r="Z920" s="38"/>
      <c r="AA920" s="38"/>
    </row>
    <row r="921" spans="1:27" ht="24" customHeight="1" x14ac:dyDescent="0.45">
      <c r="A921" s="289">
        <v>916</v>
      </c>
      <c r="B921" s="289"/>
      <c r="C921" s="289"/>
      <c r="D921" s="289"/>
      <c r="E921" s="289"/>
      <c r="F921" s="293"/>
      <c r="G921" s="293"/>
      <c r="H921" s="291"/>
      <c r="I921" s="289"/>
      <c r="J921" s="292" t="str">
        <f t="shared" si="121"/>
        <v>รอข้อมูลคอลัมน์ H</v>
      </c>
      <c r="K921" s="291"/>
      <c r="L921" s="291"/>
      <c r="M921" s="291"/>
      <c r="N921" s="196" t="str" cm="1">
        <f t="array" ref="N921">IF(AND(K921:M921=""),"ยังไม่บันทึกข้อมูล",
IF(M921&lt;&gt;"",
IF(M921&gt;=1.3,M921,"เป็นไม้พุ่ม"),
IF(K921+L921&gt;=1.3,K921+L921,"เป็นไม้พุ่ม")))</f>
        <v>ยังไม่บันทึกข้อมูล</v>
      </c>
      <c r="O921" s="149" t="str">
        <f t="shared" si="114"/>
        <v>ข้อมูลไม่ถูกต้อง</v>
      </c>
      <c r="P921" s="149" t="str">
        <f t="shared" si="115"/>
        <v>ข้อมูลไม่ถูกต้อง</v>
      </c>
      <c r="Q921" s="149" t="str">
        <f t="shared" si="116"/>
        <v>ข้อมูลไม่ถูกต้อง</v>
      </c>
      <c r="R921" s="149" t="str">
        <f t="shared" si="117"/>
        <v>ข้อมูลไม่ถูกต้อง</v>
      </c>
      <c r="S921" s="149" t="str">
        <f>IF(ISNUMBER(R921),
IF(H$2=ตัวเลือก!A$30,"ยังไม่บันทึกข้อมูล",R921*0.27),"ข้อมูลไม่ถูกต้อง")</f>
        <v>ข้อมูลไม่ถูกต้อง</v>
      </c>
      <c r="T921" s="149" t="str">
        <f t="shared" si="118"/>
        <v>ข้อมูลไม่ถูกต้อง</v>
      </c>
      <c r="U921" s="149" t="str">
        <f>IF(ISNUMBER(R921),
IF(H$2=ตัวเลือก!A$30,"ยังไม่บันทึกข้อมูล",R921*0.47),"ข้อมูลไม่ถูกต้อง")</f>
        <v>ข้อมูลไม่ถูกต้อง</v>
      </c>
      <c r="V921" s="149" t="str">
        <f>IF(ISNUMBER(S921),
IF(H$2=ตัวเลือก!A$30,"ยังไม่บันทึกข้อมูล",S921*0.47),"ข้อมูลไม่ถูกต้อง")</f>
        <v>ข้อมูลไม่ถูกต้อง</v>
      </c>
      <c r="W921" s="149" t="str">
        <f t="shared" si="119"/>
        <v>ข้อมูลไม่ถูกต้อง</v>
      </c>
      <c r="X921" s="148" t="str">
        <f t="shared" si="120"/>
        <v>ข้อมูลไม่ถูกต้อง</v>
      </c>
      <c r="Y921" s="38"/>
      <c r="Z921" s="38"/>
      <c r="AA921" s="38"/>
    </row>
    <row r="922" spans="1:27" ht="24" customHeight="1" x14ac:dyDescent="0.45">
      <c r="A922" s="289">
        <v>917</v>
      </c>
      <c r="B922" s="289"/>
      <c r="C922" s="289"/>
      <c r="D922" s="289"/>
      <c r="E922" s="289"/>
      <c r="F922" s="293"/>
      <c r="G922" s="293"/>
      <c r="H922" s="291"/>
      <c r="I922" s="289"/>
      <c r="J922" s="292" t="str">
        <f t="shared" si="121"/>
        <v>รอข้อมูลคอลัมน์ H</v>
      </c>
      <c r="K922" s="291"/>
      <c r="L922" s="291"/>
      <c r="M922" s="291"/>
      <c r="N922" s="196" t="str" cm="1">
        <f t="array" ref="N922">IF(AND(K922:M922=""),"ยังไม่บันทึกข้อมูล",
IF(M922&lt;&gt;"",
IF(M922&gt;=1.3,M922,"เป็นไม้พุ่ม"),
IF(K922+L922&gt;=1.3,K922+L922,"เป็นไม้พุ่ม")))</f>
        <v>ยังไม่บันทึกข้อมูล</v>
      </c>
      <c r="O922" s="149" t="str">
        <f t="shared" si="114"/>
        <v>ข้อมูลไม่ถูกต้อง</v>
      </c>
      <c r="P922" s="149" t="str">
        <f t="shared" si="115"/>
        <v>ข้อมูลไม่ถูกต้อง</v>
      </c>
      <c r="Q922" s="149" t="str">
        <f t="shared" si="116"/>
        <v>ข้อมูลไม่ถูกต้อง</v>
      </c>
      <c r="R922" s="149" t="str">
        <f t="shared" si="117"/>
        <v>ข้อมูลไม่ถูกต้อง</v>
      </c>
      <c r="S922" s="149" t="str">
        <f>IF(ISNUMBER(R922),
IF(H$2=ตัวเลือก!A$30,"ยังไม่บันทึกข้อมูล",R922*0.27),"ข้อมูลไม่ถูกต้อง")</f>
        <v>ข้อมูลไม่ถูกต้อง</v>
      </c>
      <c r="T922" s="149" t="str">
        <f t="shared" si="118"/>
        <v>ข้อมูลไม่ถูกต้อง</v>
      </c>
      <c r="U922" s="149" t="str">
        <f>IF(ISNUMBER(R922),
IF(H$2=ตัวเลือก!A$30,"ยังไม่บันทึกข้อมูล",R922*0.47),"ข้อมูลไม่ถูกต้อง")</f>
        <v>ข้อมูลไม่ถูกต้อง</v>
      </c>
      <c r="V922" s="149" t="str">
        <f>IF(ISNUMBER(S922),
IF(H$2=ตัวเลือก!A$30,"ยังไม่บันทึกข้อมูล",S922*0.47),"ข้อมูลไม่ถูกต้อง")</f>
        <v>ข้อมูลไม่ถูกต้อง</v>
      </c>
      <c r="W922" s="149" t="str">
        <f t="shared" si="119"/>
        <v>ข้อมูลไม่ถูกต้อง</v>
      </c>
      <c r="X922" s="148" t="str">
        <f t="shared" si="120"/>
        <v>ข้อมูลไม่ถูกต้อง</v>
      </c>
      <c r="Y922" s="38"/>
      <c r="Z922" s="38"/>
      <c r="AA922" s="38"/>
    </row>
    <row r="923" spans="1:27" ht="24" customHeight="1" x14ac:dyDescent="0.45">
      <c r="A923" s="289">
        <v>918</v>
      </c>
      <c r="B923" s="289"/>
      <c r="C923" s="289"/>
      <c r="D923" s="289"/>
      <c r="E923" s="289"/>
      <c r="F923" s="293"/>
      <c r="G923" s="293"/>
      <c r="H923" s="291"/>
      <c r="I923" s="289"/>
      <c r="J923" s="292" t="str">
        <f t="shared" si="121"/>
        <v>รอข้อมูลคอลัมน์ H</v>
      </c>
      <c r="K923" s="291"/>
      <c r="L923" s="291"/>
      <c r="M923" s="291"/>
      <c r="N923" s="196" t="str" cm="1">
        <f t="array" ref="N923">IF(AND(K923:M923=""),"ยังไม่บันทึกข้อมูล",
IF(M923&lt;&gt;"",
IF(M923&gt;=1.3,M923,"เป็นไม้พุ่ม"),
IF(K923+L923&gt;=1.3,K923+L923,"เป็นไม้พุ่ม")))</f>
        <v>ยังไม่บันทึกข้อมูล</v>
      </c>
      <c r="O923" s="149" t="str">
        <f t="shared" si="114"/>
        <v>ข้อมูลไม่ถูกต้อง</v>
      </c>
      <c r="P923" s="149" t="str">
        <f t="shared" si="115"/>
        <v>ข้อมูลไม่ถูกต้อง</v>
      </c>
      <c r="Q923" s="149" t="str">
        <f t="shared" si="116"/>
        <v>ข้อมูลไม่ถูกต้อง</v>
      </c>
      <c r="R923" s="149" t="str">
        <f t="shared" si="117"/>
        <v>ข้อมูลไม่ถูกต้อง</v>
      </c>
      <c r="S923" s="149" t="str">
        <f>IF(ISNUMBER(R923),
IF(H$2=ตัวเลือก!A$30,"ยังไม่บันทึกข้อมูล",R923*0.27),"ข้อมูลไม่ถูกต้อง")</f>
        <v>ข้อมูลไม่ถูกต้อง</v>
      </c>
      <c r="T923" s="149" t="str">
        <f t="shared" si="118"/>
        <v>ข้อมูลไม่ถูกต้อง</v>
      </c>
      <c r="U923" s="149" t="str">
        <f>IF(ISNUMBER(R923),
IF(H$2=ตัวเลือก!A$30,"ยังไม่บันทึกข้อมูล",R923*0.47),"ข้อมูลไม่ถูกต้อง")</f>
        <v>ข้อมูลไม่ถูกต้อง</v>
      </c>
      <c r="V923" s="149" t="str">
        <f>IF(ISNUMBER(S923),
IF(H$2=ตัวเลือก!A$30,"ยังไม่บันทึกข้อมูล",S923*0.47),"ข้อมูลไม่ถูกต้อง")</f>
        <v>ข้อมูลไม่ถูกต้อง</v>
      </c>
      <c r="W923" s="149" t="str">
        <f t="shared" si="119"/>
        <v>ข้อมูลไม่ถูกต้อง</v>
      </c>
      <c r="X923" s="148" t="str">
        <f t="shared" si="120"/>
        <v>ข้อมูลไม่ถูกต้อง</v>
      </c>
      <c r="Y923" s="38"/>
      <c r="Z923" s="38"/>
      <c r="AA923" s="38"/>
    </row>
    <row r="924" spans="1:27" ht="24" customHeight="1" x14ac:dyDescent="0.45">
      <c r="A924" s="289">
        <v>919</v>
      </c>
      <c r="B924" s="289"/>
      <c r="C924" s="289"/>
      <c r="D924" s="289"/>
      <c r="E924" s="289"/>
      <c r="F924" s="293"/>
      <c r="G924" s="293"/>
      <c r="H924" s="291"/>
      <c r="I924" s="289"/>
      <c r="J924" s="292" t="str">
        <f t="shared" si="121"/>
        <v>รอข้อมูลคอลัมน์ H</v>
      </c>
      <c r="K924" s="291"/>
      <c r="L924" s="291"/>
      <c r="M924" s="291"/>
      <c r="N924" s="196" t="str" cm="1">
        <f t="array" ref="N924">IF(AND(K924:M924=""),"ยังไม่บันทึกข้อมูล",
IF(M924&lt;&gt;"",
IF(M924&gt;=1.3,M924,"เป็นไม้พุ่ม"),
IF(K924+L924&gt;=1.3,K924+L924,"เป็นไม้พุ่ม")))</f>
        <v>ยังไม่บันทึกข้อมูล</v>
      </c>
      <c r="O924" s="149" t="str">
        <f t="shared" si="114"/>
        <v>ข้อมูลไม่ถูกต้อง</v>
      </c>
      <c r="P924" s="149" t="str">
        <f t="shared" si="115"/>
        <v>ข้อมูลไม่ถูกต้อง</v>
      </c>
      <c r="Q924" s="149" t="str">
        <f t="shared" si="116"/>
        <v>ข้อมูลไม่ถูกต้อง</v>
      </c>
      <c r="R924" s="149" t="str">
        <f t="shared" si="117"/>
        <v>ข้อมูลไม่ถูกต้อง</v>
      </c>
      <c r="S924" s="149" t="str">
        <f>IF(ISNUMBER(R924),
IF(H$2=ตัวเลือก!A$30,"ยังไม่บันทึกข้อมูล",R924*0.27),"ข้อมูลไม่ถูกต้อง")</f>
        <v>ข้อมูลไม่ถูกต้อง</v>
      </c>
      <c r="T924" s="149" t="str">
        <f t="shared" si="118"/>
        <v>ข้อมูลไม่ถูกต้อง</v>
      </c>
      <c r="U924" s="149" t="str">
        <f>IF(ISNUMBER(R924),
IF(H$2=ตัวเลือก!A$30,"ยังไม่บันทึกข้อมูล",R924*0.47),"ข้อมูลไม่ถูกต้อง")</f>
        <v>ข้อมูลไม่ถูกต้อง</v>
      </c>
      <c r="V924" s="149" t="str">
        <f>IF(ISNUMBER(S924),
IF(H$2=ตัวเลือก!A$30,"ยังไม่บันทึกข้อมูล",S924*0.47),"ข้อมูลไม่ถูกต้อง")</f>
        <v>ข้อมูลไม่ถูกต้อง</v>
      </c>
      <c r="W924" s="149" t="str">
        <f t="shared" si="119"/>
        <v>ข้อมูลไม่ถูกต้อง</v>
      </c>
      <c r="X924" s="148" t="str">
        <f t="shared" si="120"/>
        <v>ข้อมูลไม่ถูกต้อง</v>
      </c>
      <c r="Y924" s="38"/>
      <c r="Z924" s="38"/>
      <c r="AA924" s="38"/>
    </row>
    <row r="925" spans="1:27" ht="24" customHeight="1" x14ac:dyDescent="0.45">
      <c r="A925" s="289">
        <v>920</v>
      </c>
      <c r="B925" s="289"/>
      <c r="C925" s="289"/>
      <c r="D925" s="289"/>
      <c r="E925" s="289"/>
      <c r="F925" s="293"/>
      <c r="G925" s="293"/>
      <c r="H925" s="291"/>
      <c r="I925" s="289"/>
      <c r="J925" s="292" t="str">
        <f t="shared" si="121"/>
        <v>รอข้อมูลคอลัมน์ H</v>
      </c>
      <c r="K925" s="291"/>
      <c r="L925" s="291"/>
      <c r="M925" s="291"/>
      <c r="N925" s="196" t="str" cm="1">
        <f t="array" ref="N925">IF(AND(K925:M925=""),"ยังไม่บันทึกข้อมูล",
IF(M925&lt;&gt;"",
IF(M925&gt;=1.3,M925,"เป็นไม้พุ่ม"),
IF(K925+L925&gt;=1.3,K925+L925,"เป็นไม้พุ่ม")))</f>
        <v>ยังไม่บันทึกข้อมูล</v>
      </c>
      <c r="O925" s="149" t="str">
        <f t="shared" si="114"/>
        <v>ข้อมูลไม่ถูกต้อง</v>
      </c>
      <c r="P925" s="149" t="str">
        <f t="shared" si="115"/>
        <v>ข้อมูลไม่ถูกต้อง</v>
      </c>
      <c r="Q925" s="149" t="str">
        <f t="shared" si="116"/>
        <v>ข้อมูลไม่ถูกต้อง</v>
      </c>
      <c r="R925" s="149" t="str">
        <f t="shared" si="117"/>
        <v>ข้อมูลไม่ถูกต้อง</v>
      </c>
      <c r="S925" s="149" t="str">
        <f>IF(ISNUMBER(R925),
IF(H$2=ตัวเลือก!A$30,"ยังไม่บันทึกข้อมูล",R925*0.27),"ข้อมูลไม่ถูกต้อง")</f>
        <v>ข้อมูลไม่ถูกต้อง</v>
      </c>
      <c r="T925" s="149" t="str">
        <f t="shared" si="118"/>
        <v>ข้อมูลไม่ถูกต้อง</v>
      </c>
      <c r="U925" s="149" t="str">
        <f>IF(ISNUMBER(R925),
IF(H$2=ตัวเลือก!A$30,"ยังไม่บันทึกข้อมูล",R925*0.47),"ข้อมูลไม่ถูกต้อง")</f>
        <v>ข้อมูลไม่ถูกต้อง</v>
      </c>
      <c r="V925" s="149" t="str">
        <f>IF(ISNUMBER(S925),
IF(H$2=ตัวเลือก!A$30,"ยังไม่บันทึกข้อมูล",S925*0.47),"ข้อมูลไม่ถูกต้อง")</f>
        <v>ข้อมูลไม่ถูกต้อง</v>
      </c>
      <c r="W925" s="149" t="str">
        <f t="shared" si="119"/>
        <v>ข้อมูลไม่ถูกต้อง</v>
      </c>
      <c r="X925" s="148" t="str">
        <f t="shared" si="120"/>
        <v>ข้อมูลไม่ถูกต้อง</v>
      </c>
      <c r="Y925" s="38"/>
      <c r="Z925" s="38"/>
      <c r="AA925" s="38"/>
    </row>
    <row r="926" spans="1:27" ht="24" customHeight="1" x14ac:dyDescent="0.45">
      <c r="A926" s="289">
        <v>921</v>
      </c>
      <c r="B926" s="289"/>
      <c r="C926" s="289"/>
      <c r="D926" s="289"/>
      <c r="E926" s="289"/>
      <c r="F926" s="293"/>
      <c r="G926" s="293"/>
      <c r="H926" s="291"/>
      <c r="I926" s="289"/>
      <c r="J926" s="292" t="str">
        <f t="shared" si="121"/>
        <v>รอข้อมูลคอลัมน์ H</v>
      </c>
      <c r="K926" s="291"/>
      <c r="L926" s="291"/>
      <c r="M926" s="291"/>
      <c r="N926" s="196" t="str" cm="1">
        <f t="array" ref="N926">IF(AND(K926:M926=""),"ยังไม่บันทึกข้อมูล",
IF(M926&lt;&gt;"",
IF(M926&gt;=1.3,M926,"เป็นไม้พุ่ม"),
IF(K926+L926&gt;=1.3,K926+L926,"เป็นไม้พุ่ม")))</f>
        <v>ยังไม่บันทึกข้อมูล</v>
      </c>
      <c r="O926" s="149" t="str">
        <f t="shared" si="114"/>
        <v>ข้อมูลไม่ถูกต้อง</v>
      </c>
      <c r="P926" s="149" t="str">
        <f t="shared" si="115"/>
        <v>ข้อมูลไม่ถูกต้อง</v>
      </c>
      <c r="Q926" s="149" t="str">
        <f t="shared" si="116"/>
        <v>ข้อมูลไม่ถูกต้อง</v>
      </c>
      <c r="R926" s="149" t="str">
        <f t="shared" si="117"/>
        <v>ข้อมูลไม่ถูกต้อง</v>
      </c>
      <c r="S926" s="149" t="str">
        <f>IF(ISNUMBER(R926),
IF(H$2=ตัวเลือก!A$30,"ยังไม่บันทึกข้อมูล",R926*0.27),"ข้อมูลไม่ถูกต้อง")</f>
        <v>ข้อมูลไม่ถูกต้อง</v>
      </c>
      <c r="T926" s="149" t="str">
        <f t="shared" si="118"/>
        <v>ข้อมูลไม่ถูกต้อง</v>
      </c>
      <c r="U926" s="149" t="str">
        <f>IF(ISNUMBER(R926),
IF(H$2=ตัวเลือก!A$30,"ยังไม่บันทึกข้อมูล",R926*0.47),"ข้อมูลไม่ถูกต้อง")</f>
        <v>ข้อมูลไม่ถูกต้อง</v>
      </c>
      <c r="V926" s="149" t="str">
        <f>IF(ISNUMBER(S926),
IF(H$2=ตัวเลือก!A$30,"ยังไม่บันทึกข้อมูล",S926*0.47),"ข้อมูลไม่ถูกต้อง")</f>
        <v>ข้อมูลไม่ถูกต้อง</v>
      </c>
      <c r="W926" s="149" t="str">
        <f t="shared" si="119"/>
        <v>ข้อมูลไม่ถูกต้อง</v>
      </c>
      <c r="X926" s="148" t="str">
        <f t="shared" si="120"/>
        <v>ข้อมูลไม่ถูกต้อง</v>
      </c>
      <c r="Y926" s="38"/>
      <c r="Z926" s="38"/>
      <c r="AA926" s="38"/>
    </row>
    <row r="927" spans="1:27" ht="24" customHeight="1" x14ac:dyDescent="0.45">
      <c r="A927" s="289">
        <v>922</v>
      </c>
      <c r="B927" s="289"/>
      <c r="C927" s="289"/>
      <c r="D927" s="289"/>
      <c r="E927" s="289"/>
      <c r="F927" s="293"/>
      <c r="G927" s="293"/>
      <c r="H927" s="291"/>
      <c r="I927" s="289"/>
      <c r="J927" s="292" t="str">
        <f t="shared" si="121"/>
        <v>รอข้อมูลคอลัมน์ H</v>
      </c>
      <c r="K927" s="291"/>
      <c r="L927" s="291"/>
      <c r="M927" s="291"/>
      <c r="N927" s="196" t="str" cm="1">
        <f t="array" ref="N927">IF(AND(K927:M927=""),"ยังไม่บันทึกข้อมูล",
IF(M927&lt;&gt;"",
IF(M927&gt;=1.3,M927,"เป็นไม้พุ่ม"),
IF(K927+L927&gt;=1.3,K927+L927,"เป็นไม้พุ่ม")))</f>
        <v>ยังไม่บันทึกข้อมูล</v>
      </c>
      <c r="O927" s="149" t="str">
        <f t="shared" si="114"/>
        <v>ข้อมูลไม่ถูกต้อง</v>
      </c>
      <c r="P927" s="149" t="str">
        <f t="shared" si="115"/>
        <v>ข้อมูลไม่ถูกต้อง</v>
      </c>
      <c r="Q927" s="149" t="str">
        <f t="shared" si="116"/>
        <v>ข้อมูลไม่ถูกต้อง</v>
      </c>
      <c r="R927" s="149" t="str">
        <f t="shared" si="117"/>
        <v>ข้อมูลไม่ถูกต้อง</v>
      </c>
      <c r="S927" s="149" t="str">
        <f>IF(ISNUMBER(R927),
IF(H$2=ตัวเลือก!A$30,"ยังไม่บันทึกข้อมูล",R927*0.27),"ข้อมูลไม่ถูกต้อง")</f>
        <v>ข้อมูลไม่ถูกต้อง</v>
      </c>
      <c r="T927" s="149" t="str">
        <f t="shared" si="118"/>
        <v>ข้อมูลไม่ถูกต้อง</v>
      </c>
      <c r="U927" s="149" t="str">
        <f>IF(ISNUMBER(R927),
IF(H$2=ตัวเลือก!A$30,"ยังไม่บันทึกข้อมูล",R927*0.47),"ข้อมูลไม่ถูกต้อง")</f>
        <v>ข้อมูลไม่ถูกต้อง</v>
      </c>
      <c r="V927" s="149" t="str">
        <f>IF(ISNUMBER(S927),
IF(H$2=ตัวเลือก!A$30,"ยังไม่บันทึกข้อมูล",S927*0.47),"ข้อมูลไม่ถูกต้อง")</f>
        <v>ข้อมูลไม่ถูกต้อง</v>
      </c>
      <c r="W927" s="149" t="str">
        <f t="shared" si="119"/>
        <v>ข้อมูลไม่ถูกต้อง</v>
      </c>
      <c r="X927" s="148" t="str">
        <f t="shared" si="120"/>
        <v>ข้อมูลไม่ถูกต้อง</v>
      </c>
      <c r="Y927" s="38"/>
      <c r="Z927" s="38"/>
      <c r="AA927" s="38"/>
    </row>
    <row r="928" spans="1:27" ht="24" customHeight="1" x14ac:dyDescent="0.45">
      <c r="A928" s="289">
        <v>923</v>
      </c>
      <c r="B928" s="289"/>
      <c r="C928" s="289"/>
      <c r="D928" s="289"/>
      <c r="E928" s="289"/>
      <c r="F928" s="293"/>
      <c r="G928" s="293"/>
      <c r="H928" s="291"/>
      <c r="I928" s="289"/>
      <c r="J928" s="292" t="str">
        <f t="shared" si="121"/>
        <v>รอข้อมูลคอลัมน์ H</v>
      </c>
      <c r="K928" s="291"/>
      <c r="L928" s="291"/>
      <c r="M928" s="291"/>
      <c r="N928" s="196" t="str" cm="1">
        <f t="array" ref="N928">IF(AND(K928:M928=""),"ยังไม่บันทึกข้อมูล",
IF(M928&lt;&gt;"",
IF(M928&gt;=1.3,M928,"เป็นไม้พุ่ม"),
IF(K928+L928&gt;=1.3,K928+L928,"เป็นไม้พุ่ม")))</f>
        <v>ยังไม่บันทึกข้อมูล</v>
      </c>
      <c r="O928" s="149" t="str">
        <f t="shared" si="114"/>
        <v>ข้อมูลไม่ถูกต้อง</v>
      </c>
      <c r="P928" s="149" t="str">
        <f t="shared" si="115"/>
        <v>ข้อมูลไม่ถูกต้อง</v>
      </c>
      <c r="Q928" s="149" t="str">
        <f t="shared" si="116"/>
        <v>ข้อมูลไม่ถูกต้อง</v>
      </c>
      <c r="R928" s="149" t="str">
        <f t="shared" si="117"/>
        <v>ข้อมูลไม่ถูกต้อง</v>
      </c>
      <c r="S928" s="149" t="str">
        <f>IF(ISNUMBER(R928),
IF(H$2=ตัวเลือก!A$30,"ยังไม่บันทึกข้อมูล",R928*0.27),"ข้อมูลไม่ถูกต้อง")</f>
        <v>ข้อมูลไม่ถูกต้อง</v>
      </c>
      <c r="T928" s="149" t="str">
        <f t="shared" si="118"/>
        <v>ข้อมูลไม่ถูกต้อง</v>
      </c>
      <c r="U928" s="149" t="str">
        <f>IF(ISNUMBER(R928),
IF(H$2=ตัวเลือก!A$30,"ยังไม่บันทึกข้อมูล",R928*0.47),"ข้อมูลไม่ถูกต้อง")</f>
        <v>ข้อมูลไม่ถูกต้อง</v>
      </c>
      <c r="V928" s="149" t="str">
        <f>IF(ISNUMBER(S928),
IF(H$2=ตัวเลือก!A$30,"ยังไม่บันทึกข้อมูล",S928*0.47),"ข้อมูลไม่ถูกต้อง")</f>
        <v>ข้อมูลไม่ถูกต้อง</v>
      </c>
      <c r="W928" s="149" t="str">
        <f t="shared" si="119"/>
        <v>ข้อมูลไม่ถูกต้อง</v>
      </c>
      <c r="X928" s="148" t="str">
        <f t="shared" si="120"/>
        <v>ข้อมูลไม่ถูกต้อง</v>
      </c>
      <c r="Y928" s="38"/>
      <c r="Z928" s="38"/>
      <c r="AA928" s="38"/>
    </row>
    <row r="929" spans="1:27" ht="24" customHeight="1" x14ac:dyDescent="0.45">
      <c r="A929" s="289">
        <v>924</v>
      </c>
      <c r="B929" s="289"/>
      <c r="C929" s="289"/>
      <c r="D929" s="289"/>
      <c r="E929" s="289"/>
      <c r="F929" s="293"/>
      <c r="G929" s="293"/>
      <c r="H929" s="291"/>
      <c r="I929" s="289"/>
      <c r="J929" s="292" t="str">
        <f t="shared" si="121"/>
        <v>รอข้อมูลคอลัมน์ H</v>
      </c>
      <c r="K929" s="291"/>
      <c r="L929" s="291"/>
      <c r="M929" s="291"/>
      <c r="N929" s="196" t="str" cm="1">
        <f t="array" ref="N929">IF(AND(K929:M929=""),"ยังไม่บันทึกข้อมูล",
IF(M929&lt;&gt;"",
IF(M929&gt;=1.3,M929,"เป็นไม้พุ่ม"),
IF(K929+L929&gt;=1.3,K929+L929,"เป็นไม้พุ่ม")))</f>
        <v>ยังไม่บันทึกข้อมูล</v>
      </c>
      <c r="O929" s="149" t="str">
        <f t="shared" si="114"/>
        <v>ข้อมูลไม่ถูกต้อง</v>
      </c>
      <c r="P929" s="149" t="str">
        <f t="shared" si="115"/>
        <v>ข้อมูลไม่ถูกต้อง</v>
      </c>
      <c r="Q929" s="149" t="str">
        <f t="shared" si="116"/>
        <v>ข้อมูลไม่ถูกต้อง</v>
      </c>
      <c r="R929" s="149" t="str">
        <f t="shared" si="117"/>
        <v>ข้อมูลไม่ถูกต้อง</v>
      </c>
      <c r="S929" s="149" t="str">
        <f>IF(ISNUMBER(R929),
IF(H$2=ตัวเลือก!A$30,"ยังไม่บันทึกข้อมูล",R929*0.27),"ข้อมูลไม่ถูกต้อง")</f>
        <v>ข้อมูลไม่ถูกต้อง</v>
      </c>
      <c r="T929" s="149" t="str">
        <f t="shared" si="118"/>
        <v>ข้อมูลไม่ถูกต้อง</v>
      </c>
      <c r="U929" s="149" t="str">
        <f>IF(ISNUMBER(R929),
IF(H$2=ตัวเลือก!A$30,"ยังไม่บันทึกข้อมูล",R929*0.47),"ข้อมูลไม่ถูกต้อง")</f>
        <v>ข้อมูลไม่ถูกต้อง</v>
      </c>
      <c r="V929" s="149" t="str">
        <f>IF(ISNUMBER(S929),
IF(H$2=ตัวเลือก!A$30,"ยังไม่บันทึกข้อมูล",S929*0.47),"ข้อมูลไม่ถูกต้อง")</f>
        <v>ข้อมูลไม่ถูกต้อง</v>
      </c>
      <c r="W929" s="149" t="str">
        <f t="shared" si="119"/>
        <v>ข้อมูลไม่ถูกต้อง</v>
      </c>
      <c r="X929" s="148" t="str">
        <f t="shared" si="120"/>
        <v>ข้อมูลไม่ถูกต้อง</v>
      </c>
      <c r="Y929" s="38"/>
      <c r="Z929" s="38"/>
      <c r="AA929" s="38"/>
    </row>
    <row r="930" spans="1:27" ht="24" customHeight="1" x14ac:dyDescent="0.45">
      <c r="A930" s="289">
        <v>925</v>
      </c>
      <c r="B930" s="289"/>
      <c r="C930" s="289"/>
      <c r="D930" s="289"/>
      <c r="E930" s="289"/>
      <c r="F930" s="293"/>
      <c r="G930" s="293"/>
      <c r="H930" s="291"/>
      <c r="I930" s="289"/>
      <c r="J930" s="292" t="str">
        <f t="shared" si="121"/>
        <v>รอข้อมูลคอลัมน์ H</v>
      </c>
      <c r="K930" s="291"/>
      <c r="L930" s="291"/>
      <c r="M930" s="291"/>
      <c r="N930" s="196" t="str" cm="1">
        <f t="array" ref="N930">IF(AND(K930:M930=""),"ยังไม่บันทึกข้อมูล",
IF(M930&lt;&gt;"",
IF(M930&gt;=1.3,M930,"เป็นไม้พุ่ม"),
IF(K930+L930&gt;=1.3,K930+L930,"เป็นไม้พุ่ม")))</f>
        <v>ยังไม่บันทึกข้อมูล</v>
      </c>
      <c r="O930" s="149" t="str">
        <f t="shared" si="114"/>
        <v>ข้อมูลไม่ถูกต้อง</v>
      </c>
      <c r="P930" s="149" t="str">
        <f t="shared" si="115"/>
        <v>ข้อมูลไม่ถูกต้อง</v>
      </c>
      <c r="Q930" s="149" t="str">
        <f t="shared" si="116"/>
        <v>ข้อมูลไม่ถูกต้อง</v>
      </c>
      <c r="R930" s="149" t="str">
        <f t="shared" si="117"/>
        <v>ข้อมูลไม่ถูกต้อง</v>
      </c>
      <c r="S930" s="149" t="str">
        <f>IF(ISNUMBER(R930),
IF(H$2=ตัวเลือก!A$30,"ยังไม่บันทึกข้อมูล",R930*0.27),"ข้อมูลไม่ถูกต้อง")</f>
        <v>ข้อมูลไม่ถูกต้อง</v>
      </c>
      <c r="T930" s="149" t="str">
        <f t="shared" si="118"/>
        <v>ข้อมูลไม่ถูกต้อง</v>
      </c>
      <c r="U930" s="149" t="str">
        <f>IF(ISNUMBER(R930),
IF(H$2=ตัวเลือก!A$30,"ยังไม่บันทึกข้อมูล",R930*0.47),"ข้อมูลไม่ถูกต้อง")</f>
        <v>ข้อมูลไม่ถูกต้อง</v>
      </c>
      <c r="V930" s="149" t="str">
        <f>IF(ISNUMBER(S930),
IF(H$2=ตัวเลือก!A$30,"ยังไม่บันทึกข้อมูล",S930*0.47),"ข้อมูลไม่ถูกต้อง")</f>
        <v>ข้อมูลไม่ถูกต้อง</v>
      </c>
      <c r="W930" s="149" t="str">
        <f t="shared" si="119"/>
        <v>ข้อมูลไม่ถูกต้อง</v>
      </c>
      <c r="X930" s="148" t="str">
        <f t="shared" si="120"/>
        <v>ข้อมูลไม่ถูกต้อง</v>
      </c>
      <c r="Y930" s="38"/>
      <c r="Z930" s="38"/>
      <c r="AA930" s="38"/>
    </row>
    <row r="931" spans="1:27" ht="24" customHeight="1" x14ac:dyDescent="0.45">
      <c r="A931" s="289">
        <v>926</v>
      </c>
      <c r="B931" s="289"/>
      <c r="C931" s="289"/>
      <c r="D931" s="289"/>
      <c r="E931" s="289"/>
      <c r="F931" s="293"/>
      <c r="G931" s="293"/>
      <c r="H931" s="291"/>
      <c r="I931" s="289"/>
      <c r="J931" s="292" t="str">
        <f t="shared" si="121"/>
        <v>รอข้อมูลคอลัมน์ H</v>
      </c>
      <c r="K931" s="291"/>
      <c r="L931" s="291"/>
      <c r="M931" s="291"/>
      <c r="N931" s="196" t="str" cm="1">
        <f t="array" ref="N931">IF(AND(K931:M931=""),"ยังไม่บันทึกข้อมูล",
IF(M931&lt;&gt;"",
IF(M931&gt;=1.3,M931,"เป็นไม้พุ่ม"),
IF(K931+L931&gt;=1.3,K931+L931,"เป็นไม้พุ่ม")))</f>
        <v>ยังไม่บันทึกข้อมูล</v>
      </c>
      <c r="O931" s="149" t="str">
        <f t="shared" si="114"/>
        <v>ข้อมูลไม่ถูกต้อง</v>
      </c>
      <c r="P931" s="149" t="str">
        <f t="shared" si="115"/>
        <v>ข้อมูลไม่ถูกต้อง</v>
      </c>
      <c r="Q931" s="149" t="str">
        <f t="shared" si="116"/>
        <v>ข้อมูลไม่ถูกต้อง</v>
      </c>
      <c r="R931" s="149" t="str">
        <f t="shared" si="117"/>
        <v>ข้อมูลไม่ถูกต้อง</v>
      </c>
      <c r="S931" s="149" t="str">
        <f>IF(ISNUMBER(R931),
IF(H$2=ตัวเลือก!A$30,"ยังไม่บันทึกข้อมูล",R931*0.27),"ข้อมูลไม่ถูกต้อง")</f>
        <v>ข้อมูลไม่ถูกต้อง</v>
      </c>
      <c r="T931" s="149" t="str">
        <f t="shared" si="118"/>
        <v>ข้อมูลไม่ถูกต้อง</v>
      </c>
      <c r="U931" s="149" t="str">
        <f>IF(ISNUMBER(R931),
IF(H$2=ตัวเลือก!A$30,"ยังไม่บันทึกข้อมูล",R931*0.47),"ข้อมูลไม่ถูกต้อง")</f>
        <v>ข้อมูลไม่ถูกต้อง</v>
      </c>
      <c r="V931" s="149" t="str">
        <f>IF(ISNUMBER(S931),
IF(H$2=ตัวเลือก!A$30,"ยังไม่บันทึกข้อมูล",S931*0.47),"ข้อมูลไม่ถูกต้อง")</f>
        <v>ข้อมูลไม่ถูกต้อง</v>
      </c>
      <c r="W931" s="149" t="str">
        <f t="shared" si="119"/>
        <v>ข้อมูลไม่ถูกต้อง</v>
      </c>
      <c r="X931" s="148" t="str">
        <f t="shared" si="120"/>
        <v>ข้อมูลไม่ถูกต้อง</v>
      </c>
      <c r="Y931" s="38"/>
      <c r="Z931" s="38"/>
      <c r="AA931" s="38"/>
    </row>
    <row r="932" spans="1:27" ht="24" customHeight="1" x14ac:dyDescent="0.45">
      <c r="A932" s="289">
        <v>927</v>
      </c>
      <c r="B932" s="289"/>
      <c r="C932" s="289"/>
      <c r="D932" s="289"/>
      <c r="E932" s="289"/>
      <c r="F932" s="293"/>
      <c r="G932" s="293"/>
      <c r="H932" s="291"/>
      <c r="I932" s="289"/>
      <c r="J932" s="292" t="str">
        <f t="shared" si="121"/>
        <v>รอข้อมูลคอลัมน์ H</v>
      </c>
      <c r="K932" s="291"/>
      <c r="L932" s="291"/>
      <c r="M932" s="291"/>
      <c r="N932" s="196" t="str" cm="1">
        <f t="array" ref="N932">IF(AND(K932:M932=""),"ยังไม่บันทึกข้อมูล",
IF(M932&lt;&gt;"",
IF(M932&gt;=1.3,M932,"เป็นไม้พุ่ม"),
IF(K932+L932&gt;=1.3,K932+L932,"เป็นไม้พุ่ม")))</f>
        <v>ยังไม่บันทึกข้อมูล</v>
      </c>
      <c r="O932" s="149" t="str">
        <f t="shared" si="114"/>
        <v>ข้อมูลไม่ถูกต้อง</v>
      </c>
      <c r="P932" s="149" t="str">
        <f t="shared" si="115"/>
        <v>ข้อมูลไม่ถูกต้อง</v>
      </c>
      <c r="Q932" s="149" t="str">
        <f t="shared" si="116"/>
        <v>ข้อมูลไม่ถูกต้อง</v>
      </c>
      <c r="R932" s="149" t="str">
        <f t="shared" si="117"/>
        <v>ข้อมูลไม่ถูกต้อง</v>
      </c>
      <c r="S932" s="149" t="str">
        <f>IF(ISNUMBER(R932),
IF(H$2=ตัวเลือก!A$30,"ยังไม่บันทึกข้อมูล",R932*0.27),"ข้อมูลไม่ถูกต้อง")</f>
        <v>ข้อมูลไม่ถูกต้อง</v>
      </c>
      <c r="T932" s="149" t="str">
        <f t="shared" si="118"/>
        <v>ข้อมูลไม่ถูกต้อง</v>
      </c>
      <c r="U932" s="149" t="str">
        <f>IF(ISNUMBER(R932),
IF(H$2=ตัวเลือก!A$30,"ยังไม่บันทึกข้อมูล",R932*0.47),"ข้อมูลไม่ถูกต้อง")</f>
        <v>ข้อมูลไม่ถูกต้อง</v>
      </c>
      <c r="V932" s="149" t="str">
        <f>IF(ISNUMBER(S932),
IF(H$2=ตัวเลือก!A$30,"ยังไม่บันทึกข้อมูล",S932*0.47),"ข้อมูลไม่ถูกต้อง")</f>
        <v>ข้อมูลไม่ถูกต้อง</v>
      </c>
      <c r="W932" s="149" t="str">
        <f t="shared" si="119"/>
        <v>ข้อมูลไม่ถูกต้อง</v>
      </c>
      <c r="X932" s="148" t="str">
        <f t="shared" si="120"/>
        <v>ข้อมูลไม่ถูกต้อง</v>
      </c>
      <c r="Y932" s="38"/>
      <c r="Z932" s="38"/>
      <c r="AA932" s="38"/>
    </row>
    <row r="933" spans="1:27" ht="24" customHeight="1" x14ac:dyDescent="0.45">
      <c r="A933" s="289">
        <v>928</v>
      </c>
      <c r="B933" s="289"/>
      <c r="C933" s="289"/>
      <c r="D933" s="289"/>
      <c r="E933" s="289"/>
      <c r="F933" s="293"/>
      <c r="G933" s="293"/>
      <c r="H933" s="291"/>
      <c r="I933" s="289"/>
      <c r="J933" s="292" t="str">
        <f t="shared" si="121"/>
        <v>รอข้อมูลคอลัมน์ H</v>
      </c>
      <c r="K933" s="291"/>
      <c r="L933" s="291"/>
      <c r="M933" s="291"/>
      <c r="N933" s="196" t="str" cm="1">
        <f t="array" ref="N933">IF(AND(K933:M933=""),"ยังไม่บันทึกข้อมูล",
IF(M933&lt;&gt;"",
IF(M933&gt;=1.3,M933,"เป็นไม้พุ่ม"),
IF(K933+L933&gt;=1.3,K933+L933,"เป็นไม้พุ่ม")))</f>
        <v>ยังไม่บันทึกข้อมูล</v>
      </c>
      <c r="O933" s="149" t="str">
        <f t="shared" si="114"/>
        <v>ข้อมูลไม่ถูกต้อง</v>
      </c>
      <c r="P933" s="149" t="str">
        <f t="shared" si="115"/>
        <v>ข้อมูลไม่ถูกต้อง</v>
      </c>
      <c r="Q933" s="149" t="str">
        <f t="shared" si="116"/>
        <v>ข้อมูลไม่ถูกต้อง</v>
      </c>
      <c r="R933" s="149" t="str">
        <f t="shared" si="117"/>
        <v>ข้อมูลไม่ถูกต้อง</v>
      </c>
      <c r="S933" s="149" t="str">
        <f>IF(ISNUMBER(R933),
IF(H$2=ตัวเลือก!A$30,"ยังไม่บันทึกข้อมูล",R933*0.27),"ข้อมูลไม่ถูกต้อง")</f>
        <v>ข้อมูลไม่ถูกต้อง</v>
      </c>
      <c r="T933" s="149" t="str">
        <f t="shared" si="118"/>
        <v>ข้อมูลไม่ถูกต้อง</v>
      </c>
      <c r="U933" s="149" t="str">
        <f>IF(ISNUMBER(R933),
IF(H$2=ตัวเลือก!A$30,"ยังไม่บันทึกข้อมูล",R933*0.47),"ข้อมูลไม่ถูกต้อง")</f>
        <v>ข้อมูลไม่ถูกต้อง</v>
      </c>
      <c r="V933" s="149" t="str">
        <f>IF(ISNUMBER(S933),
IF(H$2=ตัวเลือก!A$30,"ยังไม่บันทึกข้อมูล",S933*0.47),"ข้อมูลไม่ถูกต้อง")</f>
        <v>ข้อมูลไม่ถูกต้อง</v>
      </c>
      <c r="W933" s="149" t="str">
        <f t="shared" si="119"/>
        <v>ข้อมูลไม่ถูกต้อง</v>
      </c>
      <c r="X933" s="148" t="str">
        <f t="shared" si="120"/>
        <v>ข้อมูลไม่ถูกต้อง</v>
      </c>
      <c r="Y933" s="38"/>
      <c r="Z933" s="38"/>
      <c r="AA933" s="38"/>
    </row>
    <row r="934" spans="1:27" ht="24" customHeight="1" x14ac:dyDescent="0.45">
      <c r="A934" s="289">
        <v>929</v>
      </c>
      <c r="B934" s="289"/>
      <c r="C934" s="289"/>
      <c r="D934" s="289"/>
      <c r="E934" s="289"/>
      <c r="F934" s="293"/>
      <c r="G934" s="293"/>
      <c r="H934" s="291"/>
      <c r="I934" s="289"/>
      <c r="J934" s="292" t="str">
        <f t="shared" si="121"/>
        <v>รอข้อมูลคอลัมน์ H</v>
      </c>
      <c r="K934" s="291"/>
      <c r="L934" s="291"/>
      <c r="M934" s="291"/>
      <c r="N934" s="196" t="str" cm="1">
        <f t="array" ref="N934">IF(AND(K934:M934=""),"ยังไม่บันทึกข้อมูล",
IF(M934&lt;&gt;"",
IF(M934&gt;=1.3,M934,"เป็นไม้พุ่ม"),
IF(K934+L934&gt;=1.3,K934+L934,"เป็นไม้พุ่ม")))</f>
        <v>ยังไม่บันทึกข้อมูล</v>
      </c>
      <c r="O934" s="149" t="str">
        <f t="shared" si="114"/>
        <v>ข้อมูลไม่ถูกต้อง</v>
      </c>
      <c r="P934" s="149" t="str">
        <f t="shared" si="115"/>
        <v>ข้อมูลไม่ถูกต้อง</v>
      </c>
      <c r="Q934" s="149" t="str">
        <f t="shared" si="116"/>
        <v>ข้อมูลไม่ถูกต้อง</v>
      </c>
      <c r="R934" s="149" t="str">
        <f t="shared" si="117"/>
        <v>ข้อมูลไม่ถูกต้อง</v>
      </c>
      <c r="S934" s="149" t="str">
        <f>IF(ISNUMBER(R934),
IF(H$2=ตัวเลือก!A$30,"ยังไม่บันทึกข้อมูล",R934*0.27),"ข้อมูลไม่ถูกต้อง")</f>
        <v>ข้อมูลไม่ถูกต้อง</v>
      </c>
      <c r="T934" s="149" t="str">
        <f t="shared" si="118"/>
        <v>ข้อมูลไม่ถูกต้อง</v>
      </c>
      <c r="U934" s="149" t="str">
        <f>IF(ISNUMBER(R934),
IF(H$2=ตัวเลือก!A$30,"ยังไม่บันทึกข้อมูล",R934*0.47),"ข้อมูลไม่ถูกต้อง")</f>
        <v>ข้อมูลไม่ถูกต้อง</v>
      </c>
      <c r="V934" s="149" t="str">
        <f>IF(ISNUMBER(S934),
IF(H$2=ตัวเลือก!A$30,"ยังไม่บันทึกข้อมูล",S934*0.47),"ข้อมูลไม่ถูกต้อง")</f>
        <v>ข้อมูลไม่ถูกต้อง</v>
      </c>
      <c r="W934" s="149" t="str">
        <f t="shared" si="119"/>
        <v>ข้อมูลไม่ถูกต้อง</v>
      </c>
      <c r="X934" s="148" t="str">
        <f t="shared" si="120"/>
        <v>ข้อมูลไม่ถูกต้อง</v>
      </c>
      <c r="Y934" s="38"/>
      <c r="Z934" s="38"/>
      <c r="AA934" s="38"/>
    </row>
    <row r="935" spans="1:27" ht="24" customHeight="1" x14ac:dyDescent="0.45">
      <c r="A935" s="289">
        <v>930</v>
      </c>
      <c r="B935" s="289"/>
      <c r="C935" s="289"/>
      <c r="D935" s="289"/>
      <c r="E935" s="289"/>
      <c r="F935" s="293"/>
      <c r="G935" s="293"/>
      <c r="H935" s="291"/>
      <c r="I935" s="289"/>
      <c r="J935" s="292" t="str">
        <f t="shared" si="121"/>
        <v>รอข้อมูลคอลัมน์ H</v>
      </c>
      <c r="K935" s="291"/>
      <c r="L935" s="291"/>
      <c r="M935" s="291"/>
      <c r="N935" s="196" t="str" cm="1">
        <f t="array" ref="N935">IF(AND(K935:M935=""),"ยังไม่บันทึกข้อมูล",
IF(M935&lt;&gt;"",
IF(M935&gt;=1.3,M935,"เป็นไม้พุ่ม"),
IF(K935+L935&gt;=1.3,K935+L935,"เป็นไม้พุ่ม")))</f>
        <v>ยังไม่บันทึกข้อมูล</v>
      </c>
      <c r="O935" s="149" t="str">
        <f t="shared" si="114"/>
        <v>ข้อมูลไม่ถูกต้อง</v>
      </c>
      <c r="P935" s="149" t="str">
        <f t="shared" si="115"/>
        <v>ข้อมูลไม่ถูกต้อง</v>
      </c>
      <c r="Q935" s="149" t="str">
        <f t="shared" si="116"/>
        <v>ข้อมูลไม่ถูกต้อง</v>
      </c>
      <c r="R935" s="149" t="str">
        <f t="shared" si="117"/>
        <v>ข้อมูลไม่ถูกต้อง</v>
      </c>
      <c r="S935" s="149" t="str">
        <f>IF(ISNUMBER(R935),
IF(H$2=ตัวเลือก!A$30,"ยังไม่บันทึกข้อมูล",R935*0.27),"ข้อมูลไม่ถูกต้อง")</f>
        <v>ข้อมูลไม่ถูกต้อง</v>
      </c>
      <c r="T935" s="149" t="str">
        <f t="shared" si="118"/>
        <v>ข้อมูลไม่ถูกต้อง</v>
      </c>
      <c r="U935" s="149" t="str">
        <f>IF(ISNUMBER(R935),
IF(H$2=ตัวเลือก!A$30,"ยังไม่บันทึกข้อมูล",R935*0.47),"ข้อมูลไม่ถูกต้อง")</f>
        <v>ข้อมูลไม่ถูกต้อง</v>
      </c>
      <c r="V935" s="149" t="str">
        <f>IF(ISNUMBER(S935),
IF(H$2=ตัวเลือก!A$30,"ยังไม่บันทึกข้อมูล",S935*0.47),"ข้อมูลไม่ถูกต้อง")</f>
        <v>ข้อมูลไม่ถูกต้อง</v>
      </c>
      <c r="W935" s="149" t="str">
        <f t="shared" si="119"/>
        <v>ข้อมูลไม่ถูกต้อง</v>
      </c>
      <c r="X935" s="148" t="str">
        <f t="shared" si="120"/>
        <v>ข้อมูลไม่ถูกต้อง</v>
      </c>
      <c r="Y935" s="38"/>
      <c r="Z935" s="38"/>
      <c r="AA935" s="38"/>
    </row>
    <row r="936" spans="1:27" ht="24" customHeight="1" x14ac:dyDescent="0.45">
      <c r="A936" s="289">
        <v>931</v>
      </c>
      <c r="B936" s="289"/>
      <c r="C936" s="289"/>
      <c r="D936" s="289"/>
      <c r="E936" s="289"/>
      <c r="F936" s="293"/>
      <c r="G936" s="293"/>
      <c r="H936" s="291"/>
      <c r="I936" s="289"/>
      <c r="J936" s="292" t="str">
        <f t="shared" si="121"/>
        <v>รอข้อมูลคอลัมน์ H</v>
      </c>
      <c r="K936" s="291"/>
      <c r="L936" s="291"/>
      <c r="M936" s="291"/>
      <c r="N936" s="196" t="str" cm="1">
        <f t="array" ref="N936">IF(AND(K936:M936=""),"ยังไม่บันทึกข้อมูล",
IF(M936&lt;&gt;"",
IF(M936&gt;=1.3,M936,"เป็นไม้พุ่ม"),
IF(K936+L936&gt;=1.3,K936+L936,"เป็นไม้พุ่ม")))</f>
        <v>ยังไม่บันทึกข้อมูล</v>
      </c>
      <c r="O936" s="149" t="str">
        <f t="shared" si="114"/>
        <v>ข้อมูลไม่ถูกต้อง</v>
      </c>
      <c r="P936" s="149" t="str">
        <f t="shared" si="115"/>
        <v>ข้อมูลไม่ถูกต้อง</v>
      </c>
      <c r="Q936" s="149" t="str">
        <f t="shared" si="116"/>
        <v>ข้อมูลไม่ถูกต้อง</v>
      </c>
      <c r="R936" s="149" t="str">
        <f t="shared" si="117"/>
        <v>ข้อมูลไม่ถูกต้อง</v>
      </c>
      <c r="S936" s="149" t="str">
        <f>IF(ISNUMBER(R936),
IF(H$2=ตัวเลือก!A$30,"ยังไม่บันทึกข้อมูล",R936*0.27),"ข้อมูลไม่ถูกต้อง")</f>
        <v>ข้อมูลไม่ถูกต้อง</v>
      </c>
      <c r="T936" s="149" t="str">
        <f t="shared" si="118"/>
        <v>ข้อมูลไม่ถูกต้อง</v>
      </c>
      <c r="U936" s="149" t="str">
        <f>IF(ISNUMBER(R936),
IF(H$2=ตัวเลือก!A$30,"ยังไม่บันทึกข้อมูล",R936*0.47),"ข้อมูลไม่ถูกต้อง")</f>
        <v>ข้อมูลไม่ถูกต้อง</v>
      </c>
      <c r="V936" s="149" t="str">
        <f>IF(ISNUMBER(S936),
IF(H$2=ตัวเลือก!A$30,"ยังไม่บันทึกข้อมูล",S936*0.47),"ข้อมูลไม่ถูกต้อง")</f>
        <v>ข้อมูลไม่ถูกต้อง</v>
      </c>
      <c r="W936" s="149" t="str">
        <f t="shared" si="119"/>
        <v>ข้อมูลไม่ถูกต้อง</v>
      </c>
      <c r="X936" s="148" t="str">
        <f t="shared" si="120"/>
        <v>ข้อมูลไม่ถูกต้อง</v>
      </c>
      <c r="Y936" s="38"/>
      <c r="Z936" s="38"/>
      <c r="AA936" s="38"/>
    </row>
    <row r="937" spans="1:27" ht="24" customHeight="1" x14ac:dyDescent="0.45">
      <c r="A937" s="289">
        <v>932</v>
      </c>
      <c r="B937" s="289"/>
      <c r="C937" s="289"/>
      <c r="D937" s="289"/>
      <c r="E937" s="289"/>
      <c r="F937" s="293"/>
      <c r="G937" s="293"/>
      <c r="H937" s="291"/>
      <c r="I937" s="289"/>
      <c r="J937" s="292" t="str">
        <f t="shared" si="121"/>
        <v>รอข้อมูลคอลัมน์ H</v>
      </c>
      <c r="K937" s="291"/>
      <c r="L937" s="291"/>
      <c r="M937" s="291"/>
      <c r="N937" s="196" t="str" cm="1">
        <f t="array" ref="N937">IF(AND(K937:M937=""),"ยังไม่บันทึกข้อมูล",
IF(M937&lt;&gt;"",
IF(M937&gt;=1.3,M937,"เป็นไม้พุ่ม"),
IF(K937+L937&gt;=1.3,K937+L937,"เป็นไม้พุ่ม")))</f>
        <v>ยังไม่บันทึกข้อมูล</v>
      </c>
      <c r="O937" s="149" t="str">
        <f t="shared" si="114"/>
        <v>ข้อมูลไม่ถูกต้อง</v>
      </c>
      <c r="P937" s="149" t="str">
        <f t="shared" si="115"/>
        <v>ข้อมูลไม่ถูกต้อง</v>
      </c>
      <c r="Q937" s="149" t="str">
        <f t="shared" si="116"/>
        <v>ข้อมูลไม่ถูกต้อง</v>
      </c>
      <c r="R937" s="149" t="str">
        <f t="shared" si="117"/>
        <v>ข้อมูลไม่ถูกต้อง</v>
      </c>
      <c r="S937" s="149" t="str">
        <f>IF(ISNUMBER(R937),
IF(H$2=ตัวเลือก!A$30,"ยังไม่บันทึกข้อมูล",R937*0.27),"ข้อมูลไม่ถูกต้อง")</f>
        <v>ข้อมูลไม่ถูกต้อง</v>
      </c>
      <c r="T937" s="149" t="str">
        <f t="shared" si="118"/>
        <v>ข้อมูลไม่ถูกต้อง</v>
      </c>
      <c r="U937" s="149" t="str">
        <f>IF(ISNUMBER(R937),
IF(H$2=ตัวเลือก!A$30,"ยังไม่บันทึกข้อมูล",R937*0.47),"ข้อมูลไม่ถูกต้อง")</f>
        <v>ข้อมูลไม่ถูกต้อง</v>
      </c>
      <c r="V937" s="149" t="str">
        <f>IF(ISNUMBER(S937),
IF(H$2=ตัวเลือก!A$30,"ยังไม่บันทึกข้อมูล",S937*0.47),"ข้อมูลไม่ถูกต้อง")</f>
        <v>ข้อมูลไม่ถูกต้อง</v>
      </c>
      <c r="W937" s="149" t="str">
        <f t="shared" si="119"/>
        <v>ข้อมูลไม่ถูกต้อง</v>
      </c>
      <c r="X937" s="148" t="str">
        <f t="shared" si="120"/>
        <v>ข้อมูลไม่ถูกต้อง</v>
      </c>
      <c r="Y937" s="38"/>
      <c r="Z937" s="38"/>
      <c r="AA937" s="38"/>
    </row>
    <row r="938" spans="1:27" ht="24" customHeight="1" x14ac:dyDescent="0.45">
      <c r="A938" s="289">
        <v>933</v>
      </c>
      <c r="B938" s="289"/>
      <c r="C938" s="289"/>
      <c r="D938" s="289"/>
      <c r="E938" s="289"/>
      <c r="F938" s="293"/>
      <c r="G938" s="293"/>
      <c r="H938" s="291"/>
      <c r="I938" s="289"/>
      <c r="J938" s="292" t="str">
        <f t="shared" si="121"/>
        <v>รอข้อมูลคอลัมน์ H</v>
      </c>
      <c r="K938" s="291"/>
      <c r="L938" s="291"/>
      <c r="M938" s="291"/>
      <c r="N938" s="196" t="str" cm="1">
        <f t="array" ref="N938">IF(AND(K938:M938=""),"ยังไม่บันทึกข้อมูล",
IF(M938&lt;&gt;"",
IF(M938&gt;=1.3,M938,"เป็นไม้พุ่ม"),
IF(K938+L938&gt;=1.3,K938+L938,"เป็นไม้พุ่ม")))</f>
        <v>ยังไม่บันทึกข้อมูล</v>
      </c>
      <c r="O938" s="149" t="str">
        <f t="shared" si="114"/>
        <v>ข้อมูลไม่ถูกต้อง</v>
      </c>
      <c r="P938" s="149" t="str">
        <f t="shared" si="115"/>
        <v>ข้อมูลไม่ถูกต้อง</v>
      </c>
      <c r="Q938" s="149" t="str">
        <f t="shared" si="116"/>
        <v>ข้อมูลไม่ถูกต้อง</v>
      </c>
      <c r="R938" s="149" t="str">
        <f t="shared" si="117"/>
        <v>ข้อมูลไม่ถูกต้อง</v>
      </c>
      <c r="S938" s="149" t="str">
        <f>IF(ISNUMBER(R938),
IF(H$2=ตัวเลือก!A$30,"ยังไม่บันทึกข้อมูล",R938*0.27),"ข้อมูลไม่ถูกต้อง")</f>
        <v>ข้อมูลไม่ถูกต้อง</v>
      </c>
      <c r="T938" s="149" t="str">
        <f t="shared" si="118"/>
        <v>ข้อมูลไม่ถูกต้อง</v>
      </c>
      <c r="U938" s="149" t="str">
        <f>IF(ISNUMBER(R938),
IF(H$2=ตัวเลือก!A$30,"ยังไม่บันทึกข้อมูล",R938*0.47),"ข้อมูลไม่ถูกต้อง")</f>
        <v>ข้อมูลไม่ถูกต้อง</v>
      </c>
      <c r="V938" s="149" t="str">
        <f>IF(ISNUMBER(S938),
IF(H$2=ตัวเลือก!A$30,"ยังไม่บันทึกข้อมูล",S938*0.47),"ข้อมูลไม่ถูกต้อง")</f>
        <v>ข้อมูลไม่ถูกต้อง</v>
      </c>
      <c r="W938" s="149" t="str">
        <f t="shared" si="119"/>
        <v>ข้อมูลไม่ถูกต้อง</v>
      </c>
      <c r="X938" s="148" t="str">
        <f t="shared" si="120"/>
        <v>ข้อมูลไม่ถูกต้อง</v>
      </c>
      <c r="Y938" s="38"/>
      <c r="Z938" s="38"/>
      <c r="AA938" s="38"/>
    </row>
    <row r="939" spans="1:27" ht="24" customHeight="1" x14ac:dyDescent="0.45">
      <c r="A939" s="289">
        <v>934</v>
      </c>
      <c r="B939" s="289"/>
      <c r="C939" s="289"/>
      <c r="D939" s="289"/>
      <c r="E939" s="289"/>
      <c r="F939" s="293"/>
      <c r="G939" s="293"/>
      <c r="H939" s="291"/>
      <c r="I939" s="289"/>
      <c r="J939" s="292" t="str">
        <f t="shared" si="121"/>
        <v>รอข้อมูลคอลัมน์ H</v>
      </c>
      <c r="K939" s="291"/>
      <c r="L939" s="291"/>
      <c r="M939" s="291"/>
      <c r="N939" s="196" t="str" cm="1">
        <f t="array" ref="N939">IF(AND(K939:M939=""),"ยังไม่บันทึกข้อมูล",
IF(M939&lt;&gt;"",
IF(M939&gt;=1.3,M939,"เป็นไม้พุ่ม"),
IF(K939+L939&gt;=1.3,K939+L939,"เป็นไม้พุ่ม")))</f>
        <v>ยังไม่บันทึกข้อมูล</v>
      </c>
      <c r="O939" s="149" t="str">
        <f t="shared" si="114"/>
        <v>ข้อมูลไม่ถูกต้อง</v>
      </c>
      <c r="P939" s="149" t="str">
        <f t="shared" si="115"/>
        <v>ข้อมูลไม่ถูกต้อง</v>
      </c>
      <c r="Q939" s="149" t="str">
        <f t="shared" si="116"/>
        <v>ข้อมูลไม่ถูกต้อง</v>
      </c>
      <c r="R939" s="149" t="str">
        <f t="shared" si="117"/>
        <v>ข้อมูลไม่ถูกต้อง</v>
      </c>
      <c r="S939" s="149" t="str">
        <f>IF(ISNUMBER(R939),
IF(H$2=ตัวเลือก!A$30,"ยังไม่บันทึกข้อมูล",R939*0.27),"ข้อมูลไม่ถูกต้อง")</f>
        <v>ข้อมูลไม่ถูกต้อง</v>
      </c>
      <c r="T939" s="149" t="str">
        <f t="shared" si="118"/>
        <v>ข้อมูลไม่ถูกต้อง</v>
      </c>
      <c r="U939" s="149" t="str">
        <f>IF(ISNUMBER(R939),
IF(H$2=ตัวเลือก!A$30,"ยังไม่บันทึกข้อมูล",R939*0.47),"ข้อมูลไม่ถูกต้อง")</f>
        <v>ข้อมูลไม่ถูกต้อง</v>
      </c>
      <c r="V939" s="149" t="str">
        <f>IF(ISNUMBER(S939),
IF(H$2=ตัวเลือก!A$30,"ยังไม่บันทึกข้อมูล",S939*0.47),"ข้อมูลไม่ถูกต้อง")</f>
        <v>ข้อมูลไม่ถูกต้อง</v>
      </c>
      <c r="W939" s="149" t="str">
        <f t="shared" si="119"/>
        <v>ข้อมูลไม่ถูกต้อง</v>
      </c>
      <c r="X939" s="148" t="str">
        <f t="shared" si="120"/>
        <v>ข้อมูลไม่ถูกต้อง</v>
      </c>
      <c r="Y939" s="38"/>
      <c r="Z939" s="38"/>
      <c r="AA939" s="38"/>
    </row>
    <row r="940" spans="1:27" ht="24" customHeight="1" x14ac:dyDescent="0.45">
      <c r="A940" s="289">
        <v>935</v>
      </c>
      <c r="B940" s="289"/>
      <c r="C940" s="289"/>
      <c r="D940" s="289"/>
      <c r="E940" s="289"/>
      <c r="F940" s="293"/>
      <c r="G940" s="293"/>
      <c r="H940" s="291"/>
      <c r="I940" s="289"/>
      <c r="J940" s="292" t="str">
        <f t="shared" si="121"/>
        <v>รอข้อมูลคอลัมน์ H</v>
      </c>
      <c r="K940" s="291"/>
      <c r="L940" s="291"/>
      <c r="M940" s="291"/>
      <c r="N940" s="196" t="str" cm="1">
        <f t="array" ref="N940">IF(AND(K940:M940=""),"ยังไม่บันทึกข้อมูล",
IF(M940&lt;&gt;"",
IF(M940&gt;=1.3,M940,"เป็นไม้พุ่ม"),
IF(K940+L940&gt;=1.3,K940+L940,"เป็นไม้พุ่ม")))</f>
        <v>ยังไม่บันทึกข้อมูล</v>
      </c>
      <c r="O940" s="149" t="str">
        <f t="shared" si="114"/>
        <v>ข้อมูลไม่ถูกต้อง</v>
      </c>
      <c r="P940" s="149" t="str">
        <f t="shared" si="115"/>
        <v>ข้อมูลไม่ถูกต้อง</v>
      </c>
      <c r="Q940" s="149" t="str">
        <f t="shared" si="116"/>
        <v>ข้อมูลไม่ถูกต้อง</v>
      </c>
      <c r="R940" s="149" t="str">
        <f t="shared" si="117"/>
        <v>ข้อมูลไม่ถูกต้อง</v>
      </c>
      <c r="S940" s="149" t="str">
        <f>IF(ISNUMBER(R940),
IF(H$2=ตัวเลือก!A$30,"ยังไม่บันทึกข้อมูล",R940*0.27),"ข้อมูลไม่ถูกต้อง")</f>
        <v>ข้อมูลไม่ถูกต้อง</v>
      </c>
      <c r="T940" s="149" t="str">
        <f t="shared" si="118"/>
        <v>ข้อมูลไม่ถูกต้อง</v>
      </c>
      <c r="U940" s="149" t="str">
        <f>IF(ISNUMBER(R940),
IF(H$2=ตัวเลือก!A$30,"ยังไม่บันทึกข้อมูล",R940*0.47),"ข้อมูลไม่ถูกต้อง")</f>
        <v>ข้อมูลไม่ถูกต้อง</v>
      </c>
      <c r="V940" s="149" t="str">
        <f>IF(ISNUMBER(S940),
IF(H$2=ตัวเลือก!A$30,"ยังไม่บันทึกข้อมูล",S940*0.47),"ข้อมูลไม่ถูกต้อง")</f>
        <v>ข้อมูลไม่ถูกต้อง</v>
      </c>
      <c r="W940" s="149" t="str">
        <f t="shared" si="119"/>
        <v>ข้อมูลไม่ถูกต้อง</v>
      </c>
      <c r="X940" s="148" t="str">
        <f t="shared" si="120"/>
        <v>ข้อมูลไม่ถูกต้อง</v>
      </c>
      <c r="Y940" s="38"/>
      <c r="Z940" s="38"/>
      <c r="AA940" s="38"/>
    </row>
    <row r="941" spans="1:27" ht="24" customHeight="1" x14ac:dyDescent="0.45">
      <c r="A941" s="289">
        <v>936</v>
      </c>
      <c r="B941" s="289"/>
      <c r="C941" s="289"/>
      <c r="D941" s="289"/>
      <c r="E941" s="289"/>
      <c r="F941" s="293"/>
      <c r="G941" s="293"/>
      <c r="H941" s="291"/>
      <c r="I941" s="289"/>
      <c r="J941" s="292" t="str">
        <f t="shared" si="121"/>
        <v>รอข้อมูลคอลัมน์ H</v>
      </c>
      <c r="K941" s="291"/>
      <c r="L941" s="291"/>
      <c r="M941" s="291"/>
      <c r="N941" s="196" t="str" cm="1">
        <f t="array" ref="N941">IF(AND(K941:M941=""),"ยังไม่บันทึกข้อมูล",
IF(M941&lt;&gt;"",
IF(M941&gt;=1.3,M941,"เป็นไม้พุ่ม"),
IF(K941+L941&gt;=1.3,K941+L941,"เป็นไม้พุ่ม")))</f>
        <v>ยังไม่บันทึกข้อมูล</v>
      </c>
      <c r="O941" s="149" t="str">
        <f t="shared" si="114"/>
        <v>ข้อมูลไม่ถูกต้อง</v>
      </c>
      <c r="P941" s="149" t="str">
        <f t="shared" si="115"/>
        <v>ข้อมูลไม่ถูกต้อง</v>
      </c>
      <c r="Q941" s="149" t="str">
        <f t="shared" si="116"/>
        <v>ข้อมูลไม่ถูกต้อง</v>
      </c>
      <c r="R941" s="149" t="str">
        <f t="shared" si="117"/>
        <v>ข้อมูลไม่ถูกต้อง</v>
      </c>
      <c r="S941" s="149" t="str">
        <f>IF(ISNUMBER(R941),
IF(H$2=ตัวเลือก!A$30,"ยังไม่บันทึกข้อมูล",R941*0.27),"ข้อมูลไม่ถูกต้อง")</f>
        <v>ข้อมูลไม่ถูกต้อง</v>
      </c>
      <c r="T941" s="149" t="str">
        <f t="shared" si="118"/>
        <v>ข้อมูลไม่ถูกต้อง</v>
      </c>
      <c r="U941" s="149" t="str">
        <f>IF(ISNUMBER(R941),
IF(H$2=ตัวเลือก!A$30,"ยังไม่บันทึกข้อมูล",R941*0.47),"ข้อมูลไม่ถูกต้อง")</f>
        <v>ข้อมูลไม่ถูกต้อง</v>
      </c>
      <c r="V941" s="149" t="str">
        <f>IF(ISNUMBER(S941),
IF(H$2=ตัวเลือก!A$30,"ยังไม่บันทึกข้อมูล",S941*0.47),"ข้อมูลไม่ถูกต้อง")</f>
        <v>ข้อมูลไม่ถูกต้อง</v>
      </c>
      <c r="W941" s="149" t="str">
        <f t="shared" si="119"/>
        <v>ข้อมูลไม่ถูกต้อง</v>
      </c>
      <c r="X941" s="148" t="str">
        <f t="shared" si="120"/>
        <v>ข้อมูลไม่ถูกต้อง</v>
      </c>
      <c r="Y941" s="38"/>
      <c r="Z941" s="38"/>
      <c r="AA941" s="38"/>
    </row>
    <row r="942" spans="1:27" ht="24" customHeight="1" x14ac:dyDescent="0.45">
      <c r="A942" s="289">
        <v>937</v>
      </c>
      <c r="B942" s="289"/>
      <c r="C942" s="289"/>
      <c r="D942" s="289"/>
      <c r="E942" s="289"/>
      <c r="F942" s="293"/>
      <c r="G942" s="293"/>
      <c r="H942" s="291"/>
      <c r="I942" s="289"/>
      <c r="J942" s="292" t="str">
        <f t="shared" si="121"/>
        <v>รอข้อมูลคอลัมน์ H</v>
      </c>
      <c r="K942" s="291"/>
      <c r="L942" s="291"/>
      <c r="M942" s="291"/>
      <c r="N942" s="196" t="str" cm="1">
        <f t="array" ref="N942">IF(AND(K942:M942=""),"ยังไม่บันทึกข้อมูล",
IF(M942&lt;&gt;"",
IF(M942&gt;=1.3,M942,"เป็นไม้พุ่ม"),
IF(K942+L942&gt;=1.3,K942+L942,"เป็นไม้พุ่ม")))</f>
        <v>ยังไม่บันทึกข้อมูล</v>
      </c>
      <c r="O942" s="149" t="str">
        <f t="shared" si="114"/>
        <v>ข้อมูลไม่ถูกต้อง</v>
      </c>
      <c r="P942" s="149" t="str">
        <f t="shared" si="115"/>
        <v>ข้อมูลไม่ถูกต้อง</v>
      </c>
      <c r="Q942" s="149" t="str">
        <f t="shared" si="116"/>
        <v>ข้อมูลไม่ถูกต้อง</v>
      </c>
      <c r="R942" s="149" t="str">
        <f t="shared" si="117"/>
        <v>ข้อมูลไม่ถูกต้อง</v>
      </c>
      <c r="S942" s="149" t="str">
        <f>IF(ISNUMBER(R942),
IF(H$2=ตัวเลือก!A$30,"ยังไม่บันทึกข้อมูล",R942*0.27),"ข้อมูลไม่ถูกต้อง")</f>
        <v>ข้อมูลไม่ถูกต้อง</v>
      </c>
      <c r="T942" s="149" t="str">
        <f t="shared" si="118"/>
        <v>ข้อมูลไม่ถูกต้อง</v>
      </c>
      <c r="U942" s="149" t="str">
        <f>IF(ISNUMBER(R942),
IF(H$2=ตัวเลือก!A$30,"ยังไม่บันทึกข้อมูล",R942*0.47),"ข้อมูลไม่ถูกต้อง")</f>
        <v>ข้อมูลไม่ถูกต้อง</v>
      </c>
      <c r="V942" s="149" t="str">
        <f>IF(ISNUMBER(S942),
IF(H$2=ตัวเลือก!A$30,"ยังไม่บันทึกข้อมูล",S942*0.47),"ข้อมูลไม่ถูกต้อง")</f>
        <v>ข้อมูลไม่ถูกต้อง</v>
      </c>
      <c r="W942" s="149" t="str">
        <f t="shared" si="119"/>
        <v>ข้อมูลไม่ถูกต้อง</v>
      </c>
      <c r="X942" s="148" t="str">
        <f t="shared" si="120"/>
        <v>ข้อมูลไม่ถูกต้อง</v>
      </c>
      <c r="Y942" s="38"/>
      <c r="Z942" s="38"/>
      <c r="AA942" s="38"/>
    </row>
    <row r="943" spans="1:27" ht="24" customHeight="1" x14ac:dyDescent="0.45">
      <c r="A943" s="289">
        <v>938</v>
      </c>
      <c r="B943" s="289"/>
      <c r="C943" s="289"/>
      <c r="D943" s="289"/>
      <c r="E943" s="289"/>
      <c r="F943" s="293"/>
      <c r="G943" s="293"/>
      <c r="H943" s="291"/>
      <c r="I943" s="289"/>
      <c r="J943" s="292" t="str">
        <f t="shared" si="121"/>
        <v>รอข้อมูลคอลัมน์ H</v>
      </c>
      <c r="K943" s="291"/>
      <c r="L943" s="291"/>
      <c r="M943" s="291"/>
      <c r="N943" s="196" t="str" cm="1">
        <f t="array" ref="N943">IF(AND(K943:M943=""),"ยังไม่บันทึกข้อมูล",
IF(M943&lt;&gt;"",
IF(M943&gt;=1.3,M943,"เป็นไม้พุ่ม"),
IF(K943+L943&gt;=1.3,K943+L943,"เป็นไม้พุ่ม")))</f>
        <v>ยังไม่บันทึกข้อมูล</v>
      </c>
      <c r="O943" s="149" t="str">
        <f t="shared" si="114"/>
        <v>ข้อมูลไม่ถูกต้อง</v>
      </c>
      <c r="P943" s="149" t="str">
        <f t="shared" si="115"/>
        <v>ข้อมูลไม่ถูกต้อง</v>
      </c>
      <c r="Q943" s="149" t="str">
        <f t="shared" si="116"/>
        <v>ข้อมูลไม่ถูกต้อง</v>
      </c>
      <c r="R943" s="149" t="str">
        <f t="shared" si="117"/>
        <v>ข้อมูลไม่ถูกต้อง</v>
      </c>
      <c r="S943" s="149" t="str">
        <f>IF(ISNUMBER(R943),
IF(H$2=ตัวเลือก!A$30,"ยังไม่บันทึกข้อมูล",R943*0.27),"ข้อมูลไม่ถูกต้อง")</f>
        <v>ข้อมูลไม่ถูกต้อง</v>
      </c>
      <c r="T943" s="149" t="str">
        <f t="shared" si="118"/>
        <v>ข้อมูลไม่ถูกต้อง</v>
      </c>
      <c r="U943" s="149" t="str">
        <f>IF(ISNUMBER(R943),
IF(H$2=ตัวเลือก!A$30,"ยังไม่บันทึกข้อมูล",R943*0.47),"ข้อมูลไม่ถูกต้อง")</f>
        <v>ข้อมูลไม่ถูกต้อง</v>
      </c>
      <c r="V943" s="149" t="str">
        <f>IF(ISNUMBER(S943),
IF(H$2=ตัวเลือก!A$30,"ยังไม่บันทึกข้อมูล",S943*0.47),"ข้อมูลไม่ถูกต้อง")</f>
        <v>ข้อมูลไม่ถูกต้อง</v>
      </c>
      <c r="W943" s="149" t="str">
        <f t="shared" si="119"/>
        <v>ข้อมูลไม่ถูกต้อง</v>
      </c>
      <c r="X943" s="148" t="str">
        <f t="shared" si="120"/>
        <v>ข้อมูลไม่ถูกต้อง</v>
      </c>
      <c r="Y943" s="38"/>
      <c r="Z943" s="38"/>
      <c r="AA943" s="38"/>
    </row>
    <row r="944" spans="1:27" ht="24" customHeight="1" x14ac:dyDescent="0.45">
      <c r="A944" s="289">
        <v>939</v>
      </c>
      <c r="B944" s="289"/>
      <c r="C944" s="289"/>
      <c r="D944" s="289"/>
      <c r="E944" s="289"/>
      <c r="F944" s="293"/>
      <c r="G944" s="293"/>
      <c r="H944" s="291"/>
      <c r="I944" s="289"/>
      <c r="J944" s="292" t="str">
        <f t="shared" si="121"/>
        <v>รอข้อมูลคอลัมน์ H</v>
      </c>
      <c r="K944" s="291"/>
      <c r="L944" s="291"/>
      <c r="M944" s="291"/>
      <c r="N944" s="196" t="str" cm="1">
        <f t="array" ref="N944">IF(AND(K944:M944=""),"ยังไม่บันทึกข้อมูล",
IF(M944&lt;&gt;"",
IF(M944&gt;=1.3,M944,"เป็นไม้พุ่ม"),
IF(K944+L944&gt;=1.3,K944+L944,"เป็นไม้พุ่ม")))</f>
        <v>ยังไม่บันทึกข้อมูล</v>
      </c>
      <c r="O944" s="149" t="str">
        <f t="shared" si="114"/>
        <v>ข้อมูลไม่ถูกต้อง</v>
      </c>
      <c r="P944" s="149" t="str">
        <f t="shared" si="115"/>
        <v>ข้อมูลไม่ถูกต้อง</v>
      </c>
      <c r="Q944" s="149" t="str">
        <f t="shared" si="116"/>
        <v>ข้อมูลไม่ถูกต้อง</v>
      </c>
      <c r="R944" s="149" t="str">
        <f t="shared" si="117"/>
        <v>ข้อมูลไม่ถูกต้อง</v>
      </c>
      <c r="S944" s="149" t="str">
        <f>IF(ISNUMBER(R944),
IF(H$2=ตัวเลือก!A$30,"ยังไม่บันทึกข้อมูล",R944*0.27),"ข้อมูลไม่ถูกต้อง")</f>
        <v>ข้อมูลไม่ถูกต้อง</v>
      </c>
      <c r="T944" s="149" t="str">
        <f t="shared" si="118"/>
        <v>ข้อมูลไม่ถูกต้อง</v>
      </c>
      <c r="U944" s="149" t="str">
        <f>IF(ISNUMBER(R944),
IF(H$2=ตัวเลือก!A$30,"ยังไม่บันทึกข้อมูล",R944*0.47),"ข้อมูลไม่ถูกต้อง")</f>
        <v>ข้อมูลไม่ถูกต้อง</v>
      </c>
      <c r="V944" s="149" t="str">
        <f>IF(ISNUMBER(S944),
IF(H$2=ตัวเลือก!A$30,"ยังไม่บันทึกข้อมูล",S944*0.47),"ข้อมูลไม่ถูกต้อง")</f>
        <v>ข้อมูลไม่ถูกต้อง</v>
      </c>
      <c r="W944" s="149" t="str">
        <f t="shared" si="119"/>
        <v>ข้อมูลไม่ถูกต้อง</v>
      </c>
      <c r="X944" s="148" t="str">
        <f t="shared" si="120"/>
        <v>ข้อมูลไม่ถูกต้อง</v>
      </c>
      <c r="Y944" s="38"/>
      <c r="Z944" s="38"/>
      <c r="AA944" s="38"/>
    </row>
    <row r="945" spans="1:27" ht="24" customHeight="1" x14ac:dyDescent="0.45">
      <c r="A945" s="289">
        <v>940</v>
      </c>
      <c r="B945" s="289"/>
      <c r="C945" s="289"/>
      <c r="D945" s="289"/>
      <c r="E945" s="289"/>
      <c r="F945" s="293"/>
      <c r="G945" s="293"/>
      <c r="H945" s="291"/>
      <c r="I945" s="289"/>
      <c r="J945" s="292" t="str">
        <f t="shared" si="121"/>
        <v>รอข้อมูลคอลัมน์ H</v>
      </c>
      <c r="K945" s="291"/>
      <c r="L945" s="291"/>
      <c r="M945" s="291"/>
      <c r="N945" s="196" t="str" cm="1">
        <f t="array" ref="N945">IF(AND(K945:M945=""),"ยังไม่บันทึกข้อมูล",
IF(M945&lt;&gt;"",
IF(M945&gt;=1.3,M945,"เป็นไม้พุ่ม"),
IF(K945+L945&gt;=1.3,K945+L945,"เป็นไม้พุ่ม")))</f>
        <v>ยังไม่บันทึกข้อมูล</v>
      </c>
      <c r="O945" s="149" t="str">
        <f t="shared" si="114"/>
        <v>ข้อมูลไม่ถูกต้อง</v>
      </c>
      <c r="P945" s="149" t="str">
        <f t="shared" si="115"/>
        <v>ข้อมูลไม่ถูกต้อง</v>
      </c>
      <c r="Q945" s="149" t="str">
        <f t="shared" si="116"/>
        <v>ข้อมูลไม่ถูกต้อง</v>
      </c>
      <c r="R945" s="149" t="str">
        <f t="shared" si="117"/>
        <v>ข้อมูลไม่ถูกต้อง</v>
      </c>
      <c r="S945" s="149" t="str">
        <f>IF(ISNUMBER(R945),
IF(H$2=ตัวเลือก!A$30,"ยังไม่บันทึกข้อมูล",R945*0.27),"ข้อมูลไม่ถูกต้อง")</f>
        <v>ข้อมูลไม่ถูกต้อง</v>
      </c>
      <c r="T945" s="149" t="str">
        <f t="shared" si="118"/>
        <v>ข้อมูลไม่ถูกต้อง</v>
      </c>
      <c r="U945" s="149" t="str">
        <f>IF(ISNUMBER(R945),
IF(H$2=ตัวเลือก!A$30,"ยังไม่บันทึกข้อมูล",R945*0.47),"ข้อมูลไม่ถูกต้อง")</f>
        <v>ข้อมูลไม่ถูกต้อง</v>
      </c>
      <c r="V945" s="149" t="str">
        <f>IF(ISNUMBER(S945),
IF(H$2=ตัวเลือก!A$30,"ยังไม่บันทึกข้อมูล",S945*0.47),"ข้อมูลไม่ถูกต้อง")</f>
        <v>ข้อมูลไม่ถูกต้อง</v>
      </c>
      <c r="W945" s="149" t="str">
        <f t="shared" si="119"/>
        <v>ข้อมูลไม่ถูกต้อง</v>
      </c>
      <c r="X945" s="148" t="str">
        <f t="shared" si="120"/>
        <v>ข้อมูลไม่ถูกต้อง</v>
      </c>
      <c r="Y945" s="38"/>
      <c r="Z945" s="38"/>
      <c r="AA945" s="38"/>
    </row>
    <row r="946" spans="1:27" ht="24" customHeight="1" x14ac:dyDescent="0.45">
      <c r="A946" s="289">
        <v>941</v>
      </c>
      <c r="B946" s="289"/>
      <c r="C946" s="289"/>
      <c r="D946" s="289"/>
      <c r="E946" s="289"/>
      <c r="F946" s="293"/>
      <c r="G946" s="293"/>
      <c r="H946" s="291"/>
      <c r="I946" s="289"/>
      <c r="J946" s="292" t="str">
        <f t="shared" si="121"/>
        <v>รอข้อมูลคอลัมน์ H</v>
      </c>
      <c r="K946" s="291"/>
      <c r="L946" s="291"/>
      <c r="M946" s="291"/>
      <c r="N946" s="196" t="str" cm="1">
        <f t="array" ref="N946">IF(AND(K946:M946=""),"ยังไม่บันทึกข้อมูล",
IF(M946&lt;&gt;"",
IF(M946&gt;=1.3,M946,"เป็นไม้พุ่ม"),
IF(K946+L946&gt;=1.3,K946+L946,"เป็นไม้พุ่ม")))</f>
        <v>ยังไม่บันทึกข้อมูล</v>
      </c>
      <c r="O946" s="149" t="str">
        <f t="shared" si="114"/>
        <v>ข้อมูลไม่ถูกต้อง</v>
      </c>
      <c r="P946" s="149" t="str">
        <f t="shared" si="115"/>
        <v>ข้อมูลไม่ถูกต้อง</v>
      </c>
      <c r="Q946" s="149" t="str">
        <f t="shared" si="116"/>
        <v>ข้อมูลไม่ถูกต้อง</v>
      </c>
      <c r="R946" s="149" t="str">
        <f t="shared" si="117"/>
        <v>ข้อมูลไม่ถูกต้อง</v>
      </c>
      <c r="S946" s="149" t="str">
        <f>IF(ISNUMBER(R946),
IF(H$2=ตัวเลือก!A$30,"ยังไม่บันทึกข้อมูล",R946*0.27),"ข้อมูลไม่ถูกต้อง")</f>
        <v>ข้อมูลไม่ถูกต้อง</v>
      </c>
      <c r="T946" s="149" t="str">
        <f t="shared" si="118"/>
        <v>ข้อมูลไม่ถูกต้อง</v>
      </c>
      <c r="U946" s="149" t="str">
        <f>IF(ISNUMBER(R946),
IF(H$2=ตัวเลือก!A$30,"ยังไม่บันทึกข้อมูล",R946*0.47),"ข้อมูลไม่ถูกต้อง")</f>
        <v>ข้อมูลไม่ถูกต้อง</v>
      </c>
      <c r="V946" s="149" t="str">
        <f>IF(ISNUMBER(S946),
IF(H$2=ตัวเลือก!A$30,"ยังไม่บันทึกข้อมูล",S946*0.47),"ข้อมูลไม่ถูกต้อง")</f>
        <v>ข้อมูลไม่ถูกต้อง</v>
      </c>
      <c r="W946" s="149" t="str">
        <f t="shared" si="119"/>
        <v>ข้อมูลไม่ถูกต้อง</v>
      </c>
      <c r="X946" s="148" t="str">
        <f t="shared" si="120"/>
        <v>ข้อมูลไม่ถูกต้อง</v>
      </c>
      <c r="Y946" s="38"/>
      <c r="Z946" s="38"/>
      <c r="AA946" s="38"/>
    </row>
    <row r="947" spans="1:27" ht="24" customHeight="1" x14ac:dyDescent="0.45">
      <c r="A947" s="289">
        <v>942</v>
      </c>
      <c r="B947" s="289"/>
      <c r="C947" s="289"/>
      <c r="D947" s="289"/>
      <c r="E947" s="289"/>
      <c r="F947" s="293"/>
      <c r="G947" s="293"/>
      <c r="H947" s="291"/>
      <c r="I947" s="289"/>
      <c r="J947" s="292" t="str">
        <f t="shared" si="121"/>
        <v>รอข้อมูลคอลัมน์ H</v>
      </c>
      <c r="K947" s="291"/>
      <c r="L947" s="291"/>
      <c r="M947" s="291"/>
      <c r="N947" s="196" t="str" cm="1">
        <f t="array" ref="N947">IF(AND(K947:M947=""),"ยังไม่บันทึกข้อมูล",
IF(M947&lt;&gt;"",
IF(M947&gt;=1.3,M947,"เป็นไม้พุ่ม"),
IF(K947+L947&gt;=1.3,K947+L947,"เป็นไม้พุ่ม")))</f>
        <v>ยังไม่บันทึกข้อมูล</v>
      </c>
      <c r="O947" s="149" t="str">
        <f t="shared" si="114"/>
        <v>ข้อมูลไม่ถูกต้อง</v>
      </c>
      <c r="P947" s="149" t="str">
        <f t="shared" si="115"/>
        <v>ข้อมูลไม่ถูกต้อง</v>
      </c>
      <c r="Q947" s="149" t="str">
        <f t="shared" si="116"/>
        <v>ข้อมูลไม่ถูกต้อง</v>
      </c>
      <c r="R947" s="149" t="str">
        <f t="shared" si="117"/>
        <v>ข้อมูลไม่ถูกต้อง</v>
      </c>
      <c r="S947" s="149" t="str">
        <f>IF(ISNUMBER(R947),
IF(H$2=ตัวเลือก!A$30,"ยังไม่บันทึกข้อมูล",R947*0.27),"ข้อมูลไม่ถูกต้อง")</f>
        <v>ข้อมูลไม่ถูกต้อง</v>
      </c>
      <c r="T947" s="149" t="str">
        <f t="shared" si="118"/>
        <v>ข้อมูลไม่ถูกต้อง</v>
      </c>
      <c r="U947" s="149" t="str">
        <f>IF(ISNUMBER(R947),
IF(H$2=ตัวเลือก!A$30,"ยังไม่บันทึกข้อมูล",R947*0.47),"ข้อมูลไม่ถูกต้อง")</f>
        <v>ข้อมูลไม่ถูกต้อง</v>
      </c>
      <c r="V947" s="149" t="str">
        <f>IF(ISNUMBER(S947),
IF(H$2=ตัวเลือก!A$30,"ยังไม่บันทึกข้อมูล",S947*0.47),"ข้อมูลไม่ถูกต้อง")</f>
        <v>ข้อมูลไม่ถูกต้อง</v>
      </c>
      <c r="W947" s="149" t="str">
        <f t="shared" si="119"/>
        <v>ข้อมูลไม่ถูกต้อง</v>
      </c>
      <c r="X947" s="148" t="str">
        <f t="shared" si="120"/>
        <v>ข้อมูลไม่ถูกต้อง</v>
      </c>
      <c r="Y947" s="38"/>
      <c r="Z947" s="38"/>
      <c r="AA947" s="38"/>
    </row>
    <row r="948" spans="1:27" ht="24" customHeight="1" x14ac:dyDescent="0.45">
      <c r="A948" s="289">
        <v>943</v>
      </c>
      <c r="B948" s="289"/>
      <c r="C948" s="289"/>
      <c r="D948" s="289"/>
      <c r="E948" s="289"/>
      <c r="F948" s="293"/>
      <c r="G948" s="293"/>
      <c r="H948" s="291"/>
      <c r="I948" s="289"/>
      <c r="J948" s="292" t="str">
        <f t="shared" si="121"/>
        <v>รอข้อมูลคอลัมน์ H</v>
      </c>
      <c r="K948" s="291"/>
      <c r="L948" s="291"/>
      <c r="M948" s="291"/>
      <c r="N948" s="196" t="str" cm="1">
        <f t="array" ref="N948">IF(AND(K948:M948=""),"ยังไม่บันทึกข้อมูล",
IF(M948&lt;&gt;"",
IF(M948&gt;=1.3,M948,"เป็นไม้พุ่ม"),
IF(K948+L948&gt;=1.3,K948+L948,"เป็นไม้พุ่ม")))</f>
        <v>ยังไม่บันทึกข้อมูล</v>
      </c>
      <c r="O948" s="149" t="str">
        <f t="shared" si="114"/>
        <v>ข้อมูลไม่ถูกต้อง</v>
      </c>
      <c r="P948" s="149" t="str">
        <f t="shared" si="115"/>
        <v>ข้อมูลไม่ถูกต้อง</v>
      </c>
      <c r="Q948" s="149" t="str">
        <f t="shared" si="116"/>
        <v>ข้อมูลไม่ถูกต้อง</v>
      </c>
      <c r="R948" s="149" t="str">
        <f t="shared" si="117"/>
        <v>ข้อมูลไม่ถูกต้อง</v>
      </c>
      <c r="S948" s="149" t="str">
        <f>IF(ISNUMBER(R948),
IF(H$2=ตัวเลือก!A$30,"ยังไม่บันทึกข้อมูล",R948*0.27),"ข้อมูลไม่ถูกต้อง")</f>
        <v>ข้อมูลไม่ถูกต้อง</v>
      </c>
      <c r="T948" s="149" t="str">
        <f t="shared" si="118"/>
        <v>ข้อมูลไม่ถูกต้อง</v>
      </c>
      <c r="U948" s="149" t="str">
        <f>IF(ISNUMBER(R948),
IF(H$2=ตัวเลือก!A$30,"ยังไม่บันทึกข้อมูล",R948*0.47),"ข้อมูลไม่ถูกต้อง")</f>
        <v>ข้อมูลไม่ถูกต้อง</v>
      </c>
      <c r="V948" s="149" t="str">
        <f>IF(ISNUMBER(S948),
IF(H$2=ตัวเลือก!A$30,"ยังไม่บันทึกข้อมูล",S948*0.47),"ข้อมูลไม่ถูกต้อง")</f>
        <v>ข้อมูลไม่ถูกต้อง</v>
      </c>
      <c r="W948" s="149" t="str">
        <f t="shared" si="119"/>
        <v>ข้อมูลไม่ถูกต้อง</v>
      </c>
      <c r="X948" s="148" t="str">
        <f t="shared" si="120"/>
        <v>ข้อมูลไม่ถูกต้อง</v>
      </c>
      <c r="Y948" s="38"/>
      <c r="Z948" s="38"/>
      <c r="AA948" s="38"/>
    </row>
    <row r="949" spans="1:27" ht="24" customHeight="1" x14ac:dyDescent="0.45">
      <c r="A949" s="289">
        <v>944</v>
      </c>
      <c r="B949" s="289"/>
      <c r="C949" s="289"/>
      <c r="D949" s="289"/>
      <c r="E949" s="289"/>
      <c r="F949" s="293"/>
      <c r="G949" s="293"/>
      <c r="H949" s="291"/>
      <c r="I949" s="289"/>
      <c r="J949" s="292" t="str">
        <f t="shared" si="121"/>
        <v>รอข้อมูลคอลัมน์ H</v>
      </c>
      <c r="K949" s="291"/>
      <c r="L949" s="291"/>
      <c r="M949" s="291"/>
      <c r="N949" s="196" t="str" cm="1">
        <f t="array" ref="N949">IF(AND(K949:M949=""),"ยังไม่บันทึกข้อมูล",
IF(M949&lt;&gt;"",
IF(M949&gt;=1.3,M949,"เป็นไม้พุ่ม"),
IF(K949+L949&gt;=1.3,K949+L949,"เป็นไม้พุ่ม")))</f>
        <v>ยังไม่บันทึกข้อมูล</v>
      </c>
      <c r="O949" s="149" t="str">
        <f t="shared" si="114"/>
        <v>ข้อมูลไม่ถูกต้อง</v>
      </c>
      <c r="P949" s="149" t="str">
        <f t="shared" si="115"/>
        <v>ข้อมูลไม่ถูกต้อง</v>
      </c>
      <c r="Q949" s="149" t="str">
        <f t="shared" si="116"/>
        <v>ข้อมูลไม่ถูกต้อง</v>
      </c>
      <c r="R949" s="149" t="str">
        <f t="shared" si="117"/>
        <v>ข้อมูลไม่ถูกต้อง</v>
      </c>
      <c r="S949" s="149" t="str">
        <f>IF(ISNUMBER(R949),
IF(H$2=ตัวเลือก!A$30,"ยังไม่บันทึกข้อมูล",R949*0.27),"ข้อมูลไม่ถูกต้อง")</f>
        <v>ข้อมูลไม่ถูกต้อง</v>
      </c>
      <c r="T949" s="149" t="str">
        <f t="shared" si="118"/>
        <v>ข้อมูลไม่ถูกต้อง</v>
      </c>
      <c r="U949" s="149" t="str">
        <f>IF(ISNUMBER(R949),
IF(H$2=ตัวเลือก!A$30,"ยังไม่บันทึกข้อมูล",R949*0.47),"ข้อมูลไม่ถูกต้อง")</f>
        <v>ข้อมูลไม่ถูกต้อง</v>
      </c>
      <c r="V949" s="149" t="str">
        <f>IF(ISNUMBER(S949),
IF(H$2=ตัวเลือก!A$30,"ยังไม่บันทึกข้อมูล",S949*0.47),"ข้อมูลไม่ถูกต้อง")</f>
        <v>ข้อมูลไม่ถูกต้อง</v>
      </c>
      <c r="W949" s="149" t="str">
        <f t="shared" si="119"/>
        <v>ข้อมูลไม่ถูกต้อง</v>
      </c>
      <c r="X949" s="148" t="str">
        <f t="shared" si="120"/>
        <v>ข้อมูลไม่ถูกต้อง</v>
      </c>
      <c r="Y949" s="38"/>
      <c r="Z949" s="38"/>
      <c r="AA949" s="38"/>
    </row>
    <row r="950" spans="1:27" ht="24" customHeight="1" x14ac:dyDescent="0.45">
      <c r="A950" s="289">
        <v>945</v>
      </c>
      <c r="B950" s="289"/>
      <c r="C950" s="289"/>
      <c r="D950" s="289"/>
      <c r="E950" s="289"/>
      <c r="F950" s="293"/>
      <c r="G950" s="293"/>
      <c r="H950" s="291"/>
      <c r="I950" s="289"/>
      <c r="J950" s="292" t="str">
        <f t="shared" si="121"/>
        <v>รอข้อมูลคอลัมน์ H</v>
      </c>
      <c r="K950" s="291"/>
      <c r="L950" s="291"/>
      <c r="M950" s="291"/>
      <c r="N950" s="196" t="str" cm="1">
        <f t="array" ref="N950">IF(AND(K950:M950=""),"ยังไม่บันทึกข้อมูล",
IF(M950&lt;&gt;"",
IF(M950&gt;=1.3,M950,"เป็นไม้พุ่ม"),
IF(K950+L950&gt;=1.3,K950+L950,"เป็นไม้พุ่ม")))</f>
        <v>ยังไม่บันทึกข้อมูล</v>
      </c>
      <c r="O950" s="149" t="str">
        <f t="shared" si="114"/>
        <v>ข้อมูลไม่ถูกต้อง</v>
      </c>
      <c r="P950" s="149" t="str">
        <f t="shared" si="115"/>
        <v>ข้อมูลไม่ถูกต้อง</v>
      </c>
      <c r="Q950" s="149" t="str">
        <f t="shared" si="116"/>
        <v>ข้อมูลไม่ถูกต้อง</v>
      </c>
      <c r="R950" s="149" t="str">
        <f t="shared" si="117"/>
        <v>ข้อมูลไม่ถูกต้อง</v>
      </c>
      <c r="S950" s="149" t="str">
        <f>IF(ISNUMBER(R950),
IF(H$2=ตัวเลือก!A$30,"ยังไม่บันทึกข้อมูล",R950*0.27),"ข้อมูลไม่ถูกต้อง")</f>
        <v>ข้อมูลไม่ถูกต้อง</v>
      </c>
      <c r="T950" s="149" t="str">
        <f t="shared" si="118"/>
        <v>ข้อมูลไม่ถูกต้อง</v>
      </c>
      <c r="U950" s="149" t="str">
        <f>IF(ISNUMBER(R950),
IF(H$2=ตัวเลือก!A$30,"ยังไม่บันทึกข้อมูล",R950*0.47),"ข้อมูลไม่ถูกต้อง")</f>
        <v>ข้อมูลไม่ถูกต้อง</v>
      </c>
      <c r="V950" s="149" t="str">
        <f>IF(ISNUMBER(S950),
IF(H$2=ตัวเลือก!A$30,"ยังไม่บันทึกข้อมูล",S950*0.47),"ข้อมูลไม่ถูกต้อง")</f>
        <v>ข้อมูลไม่ถูกต้อง</v>
      </c>
      <c r="W950" s="149" t="str">
        <f t="shared" si="119"/>
        <v>ข้อมูลไม่ถูกต้อง</v>
      </c>
      <c r="X950" s="148" t="str">
        <f t="shared" si="120"/>
        <v>ข้อมูลไม่ถูกต้อง</v>
      </c>
      <c r="Y950" s="38"/>
      <c r="Z950" s="38"/>
      <c r="AA950" s="38"/>
    </row>
    <row r="951" spans="1:27" ht="24" customHeight="1" x14ac:dyDescent="0.45">
      <c r="A951" s="289">
        <v>946</v>
      </c>
      <c r="B951" s="289"/>
      <c r="C951" s="289"/>
      <c r="D951" s="289"/>
      <c r="E951" s="289"/>
      <c r="F951" s="293"/>
      <c r="G951" s="293"/>
      <c r="H951" s="291"/>
      <c r="I951" s="289"/>
      <c r="J951" s="292" t="str">
        <f t="shared" si="121"/>
        <v>รอข้อมูลคอลัมน์ H</v>
      </c>
      <c r="K951" s="291"/>
      <c r="L951" s="291"/>
      <c r="M951" s="291"/>
      <c r="N951" s="196" t="str" cm="1">
        <f t="array" ref="N951">IF(AND(K951:M951=""),"ยังไม่บันทึกข้อมูล",
IF(M951&lt;&gt;"",
IF(M951&gt;=1.3,M951,"เป็นไม้พุ่ม"),
IF(K951+L951&gt;=1.3,K951+L951,"เป็นไม้พุ่ม")))</f>
        <v>ยังไม่บันทึกข้อมูล</v>
      </c>
      <c r="O951" s="149" t="str">
        <f t="shared" si="114"/>
        <v>ข้อมูลไม่ถูกต้อง</v>
      </c>
      <c r="P951" s="149" t="str">
        <f t="shared" si="115"/>
        <v>ข้อมูลไม่ถูกต้อง</v>
      </c>
      <c r="Q951" s="149" t="str">
        <f t="shared" si="116"/>
        <v>ข้อมูลไม่ถูกต้อง</v>
      </c>
      <c r="R951" s="149" t="str">
        <f t="shared" si="117"/>
        <v>ข้อมูลไม่ถูกต้อง</v>
      </c>
      <c r="S951" s="149" t="str">
        <f>IF(ISNUMBER(R951),
IF(H$2=ตัวเลือก!A$30,"ยังไม่บันทึกข้อมูล",R951*0.27),"ข้อมูลไม่ถูกต้อง")</f>
        <v>ข้อมูลไม่ถูกต้อง</v>
      </c>
      <c r="T951" s="149" t="str">
        <f t="shared" si="118"/>
        <v>ข้อมูลไม่ถูกต้อง</v>
      </c>
      <c r="U951" s="149" t="str">
        <f>IF(ISNUMBER(R951),
IF(H$2=ตัวเลือก!A$30,"ยังไม่บันทึกข้อมูล",R951*0.47),"ข้อมูลไม่ถูกต้อง")</f>
        <v>ข้อมูลไม่ถูกต้อง</v>
      </c>
      <c r="V951" s="149" t="str">
        <f>IF(ISNUMBER(S951),
IF(H$2=ตัวเลือก!A$30,"ยังไม่บันทึกข้อมูล",S951*0.47),"ข้อมูลไม่ถูกต้อง")</f>
        <v>ข้อมูลไม่ถูกต้อง</v>
      </c>
      <c r="W951" s="149" t="str">
        <f t="shared" si="119"/>
        <v>ข้อมูลไม่ถูกต้อง</v>
      </c>
      <c r="X951" s="148" t="str">
        <f t="shared" si="120"/>
        <v>ข้อมูลไม่ถูกต้อง</v>
      </c>
      <c r="Y951" s="38"/>
      <c r="Z951" s="38"/>
      <c r="AA951" s="38"/>
    </row>
    <row r="952" spans="1:27" ht="24" customHeight="1" x14ac:dyDescent="0.45">
      <c r="A952" s="289">
        <v>947</v>
      </c>
      <c r="B952" s="289"/>
      <c r="C952" s="289"/>
      <c r="D952" s="289"/>
      <c r="E952" s="289"/>
      <c r="F952" s="293"/>
      <c r="G952" s="293"/>
      <c r="H952" s="291"/>
      <c r="I952" s="289"/>
      <c r="J952" s="292" t="str">
        <f t="shared" si="121"/>
        <v>รอข้อมูลคอลัมน์ H</v>
      </c>
      <c r="K952" s="291"/>
      <c r="L952" s="291"/>
      <c r="M952" s="291"/>
      <c r="N952" s="196" t="str" cm="1">
        <f t="array" ref="N952">IF(AND(K952:M952=""),"ยังไม่บันทึกข้อมูล",
IF(M952&lt;&gt;"",
IF(M952&gt;=1.3,M952,"เป็นไม้พุ่ม"),
IF(K952+L952&gt;=1.3,K952+L952,"เป็นไม้พุ่ม")))</f>
        <v>ยังไม่บันทึกข้อมูล</v>
      </c>
      <c r="O952" s="149" t="str">
        <f t="shared" si="114"/>
        <v>ข้อมูลไม่ถูกต้อง</v>
      </c>
      <c r="P952" s="149" t="str">
        <f t="shared" si="115"/>
        <v>ข้อมูลไม่ถูกต้อง</v>
      </c>
      <c r="Q952" s="149" t="str">
        <f t="shared" si="116"/>
        <v>ข้อมูลไม่ถูกต้อง</v>
      </c>
      <c r="R952" s="149" t="str">
        <f t="shared" si="117"/>
        <v>ข้อมูลไม่ถูกต้อง</v>
      </c>
      <c r="S952" s="149" t="str">
        <f>IF(ISNUMBER(R952),
IF(H$2=ตัวเลือก!A$30,"ยังไม่บันทึกข้อมูล",R952*0.27),"ข้อมูลไม่ถูกต้อง")</f>
        <v>ข้อมูลไม่ถูกต้อง</v>
      </c>
      <c r="T952" s="149" t="str">
        <f t="shared" si="118"/>
        <v>ข้อมูลไม่ถูกต้อง</v>
      </c>
      <c r="U952" s="149" t="str">
        <f>IF(ISNUMBER(R952),
IF(H$2=ตัวเลือก!A$30,"ยังไม่บันทึกข้อมูล",R952*0.47),"ข้อมูลไม่ถูกต้อง")</f>
        <v>ข้อมูลไม่ถูกต้อง</v>
      </c>
      <c r="V952" s="149" t="str">
        <f>IF(ISNUMBER(S952),
IF(H$2=ตัวเลือก!A$30,"ยังไม่บันทึกข้อมูล",S952*0.47),"ข้อมูลไม่ถูกต้อง")</f>
        <v>ข้อมูลไม่ถูกต้อง</v>
      </c>
      <c r="W952" s="149" t="str">
        <f t="shared" si="119"/>
        <v>ข้อมูลไม่ถูกต้อง</v>
      </c>
      <c r="X952" s="148" t="str">
        <f t="shared" si="120"/>
        <v>ข้อมูลไม่ถูกต้อง</v>
      </c>
      <c r="Y952" s="38"/>
      <c r="Z952" s="38"/>
      <c r="AA952" s="38"/>
    </row>
    <row r="953" spans="1:27" ht="24" customHeight="1" x14ac:dyDescent="0.45">
      <c r="A953" s="289">
        <v>948</v>
      </c>
      <c r="B953" s="289"/>
      <c r="C953" s="289"/>
      <c r="D953" s="289"/>
      <c r="E953" s="289"/>
      <c r="F953" s="293"/>
      <c r="G953" s="293"/>
      <c r="H953" s="291"/>
      <c r="I953" s="289"/>
      <c r="J953" s="292" t="str">
        <f t="shared" si="121"/>
        <v>รอข้อมูลคอลัมน์ H</v>
      </c>
      <c r="K953" s="291"/>
      <c r="L953" s="291"/>
      <c r="M953" s="291"/>
      <c r="N953" s="196" t="str" cm="1">
        <f t="array" ref="N953">IF(AND(K953:M953=""),"ยังไม่บันทึกข้อมูล",
IF(M953&lt;&gt;"",
IF(M953&gt;=1.3,M953,"เป็นไม้พุ่ม"),
IF(K953+L953&gt;=1.3,K953+L953,"เป็นไม้พุ่ม")))</f>
        <v>ยังไม่บันทึกข้อมูล</v>
      </c>
      <c r="O953" s="149" t="str">
        <f t="shared" si="114"/>
        <v>ข้อมูลไม่ถูกต้อง</v>
      </c>
      <c r="P953" s="149" t="str">
        <f t="shared" si="115"/>
        <v>ข้อมูลไม่ถูกต้อง</v>
      </c>
      <c r="Q953" s="149" t="str">
        <f t="shared" si="116"/>
        <v>ข้อมูลไม่ถูกต้อง</v>
      </c>
      <c r="R953" s="149" t="str">
        <f t="shared" si="117"/>
        <v>ข้อมูลไม่ถูกต้อง</v>
      </c>
      <c r="S953" s="149" t="str">
        <f>IF(ISNUMBER(R953),
IF(H$2=ตัวเลือก!A$30,"ยังไม่บันทึกข้อมูล",R953*0.27),"ข้อมูลไม่ถูกต้อง")</f>
        <v>ข้อมูลไม่ถูกต้อง</v>
      </c>
      <c r="T953" s="149" t="str">
        <f t="shared" si="118"/>
        <v>ข้อมูลไม่ถูกต้อง</v>
      </c>
      <c r="U953" s="149" t="str">
        <f>IF(ISNUMBER(R953),
IF(H$2=ตัวเลือก!A$30,"ยังไม่บันทึกข้อมูล",R953*0.47),"ข้อมูลไม่ถูกต้อง")</f>
        <v>ข้อมูลไม่ถูกต้อง</v>
      </c>
      <c r="V953" s="149" t="str">
        <f>IF(ISNUMBER(S953),
IF(H$2=ตัวเลือก!A$30,"ยังไม่บันทึกข้อมูล",S953*0.47),"ข้อมูลไม่ถูกต้อง")</f>
        <v>ข้อมูลไม่ถูกต้อง</v>
      </c>
      <c r="W953" s="149" t="str">
        <f t="shared" si="119"/>
        <v>ข้อมูลไม่ถูกต้อง</v>
      </c>
      <c r="X953" s="148" t="str">
        <f t="shared" si="120"/>
        <v>ข้อมูลไม่ถูกต้อง</v>
      </c>
      <c r="Y953" s="38"/>
      <c r="Z953" s="38"/>
      <c r="AA953" s="38"/>
    </row>
    <row r="954" spans="1:27" ht="24" customHeight="1" x14ac:dyDescent="0.45">
      <c r="A954" s="289">
        <v>949</v>
      </c>
      <c r="B954" s="289"/>
      <c r="C954" s="289"/>
      <c r="D954" s="289"/>
      <c r="E954" s="289"/>
      <c r="F954" s="293"/>
      <c r="G954" s="293"/>
      <c r="H954" s="291"/>
      <c r="I954" s="289"/>
      <c r="J954" s="292" t="str">
        <f t="shared" si="121"/>
        <v>รอข้อมูลคอลัมน์ H</v>
      </c>
      <c r="K954" s="291"/>
      <c r="L954" s="291"/>
      <c r="M954" s="291"/>
      <c r="N954" s="196" t="str" cm="1">
        <f t="array" ref="N954">IF(AND(K954:M954=""),"ยังไม่บันทึกข้อมูล",
IF(M954&lt;&gt;"",
IF(M954&gt;=1.3,M954,"เป็นไม้พุ่ม"),
IF(K954+L954&gt;=1.3,K954+L954,"เป็นไม้พุ่ม")))</f>
        <v>ยังไม่บันทึกข้อมูล</v>
      </c>
      <c r="O954" s="149" t="str">
        <f t="shared" si="114"/>
        <v>ข้อมูลไม่ถูกต้อง</v>
      </c>
      <c r="P954" s="149" t="str">
        <f t="shared" si="115"/>
        <v>ข้อมูลไม่ถูกต้อง</v>
      </c>
      <c r="Q954" s="149" t="str">
        <f t="shared" si="116"/>
        <v>ข้อมูลไม่ถูกต้อง</v>
      </c>
      <c r="R954" s="149" t="str">
        <f t="shared" si="117"/>
        <v>ข้อมูลไม่ถูกต้อง</v>
      </c>
      <c r="S954" s="149" t="str">
        <f>IF(ISNUMBER(R954),
IF(H$2=ตัวเลือก!A$30,"ยังไม่บันทึกข้อมูล",R954*0.27),"ข้อมูลไม่ถูกต้อง")</f>
        <v>ข้อมูลไม่ถูกต้อง</v>
      </c>
      <c r="T954" s="149" t="str">
        <f t="shared" si="118"/>
        <v>ข้อมูลไม่ถูกต้อง</v>
      </c>
      <c r="U954" s="149" t="str">
        <f>IF(ISNUMBER(R954),
IF(H$2=ตัวเลือก!A$30,"ยังไม่บันทึกข้อมูล",R954*0.47),"ข้อมูลไม่ถูกต้อง")</f>
        <v>ข้อมูลไม่ถูกต้อง</v>
      </c>
      <c r="V954" s="149" t="str">
        <f>IF(ISNUMBER(S954),
IF(H$2=ตัวเลือก!A$30,"ยังไม่บันทึกข้อมูล",S954*0.47),"ข้อมูลไม่ถูกต้อง")</f>
        <v>ข้อมูลไม่ถูกต้อง</v>
      </c>
      <c r="W954" s="149" t="str">
        <f t="shared" si="119"/>
        <v>ข้อมูลไม่ถูกต้อง</v>
      </c>
      <c r="X954" s="148" t="str">
        <f t="shared" si="120"/>
        <v>ข้อมูลไม่ถูกต้อง</v>
      </c>
      <c r="Y954" s="38"/>
      <c r="Z954" s="38"/>
      <c r="AA954" s="38"/>
    </row>
    <row r="955" spans="1:27" ht="24" customHeight="1" x14ac:dyDescent="0.45">
      <c r="A955" s="289">
        <v>950</v>
      </c>
      <c r="B955" s="289"/>
      <c r="C955" s="289"/>
      <c r="D955" s="289"/>
      <c r="E955" s="289"/>
      <c r="F955" s="293"/>
      <c r="G955" s="293"/>
      <c r="H955" s="291"/>
      <c r="I955" s="289"/>
      <c r="J955" s="292" t="str">
        <f t="shared" si="121"/>
        <v>รอข้อมูลคอลัมน์ H</v>
      </c>
      <c r="K955" s="291"/>
      <c r="L955" s="291"/>
      <c r="M955" s="291"/>
      <c r="N955" s="196" t="str" cm="1">
        <f t="array" ref="N955">IF(AND(K955:M955=""),"ยังไม่บันทึกข้อมูล",
IF(M955&lt;&gt;"",
IF(M955&gt;=1.3,M955,"เป็นไม้พุ่ม"),
IF(K955+L955&gt;=1.3,K955+L955,"เป็นไม้พุ่ม")))</f>
        <v>ยังไม่บันทึกข้อมูล</v>
      </c>
      <c r="O955" s="149" t="str">
        <f t="shared" si="114"/>
        <v>ข้อมูลไม่ถูกต้อง</v>
      </c>
      <c r="P955" s="149" t="str">
        <f t="shared" si="115"/>
        <v>ข้อมูลไม่ถูกต้อง</v>
      </c>
      <c r="Q955" s="149" t="str">
        <f t="shared" si="116"/>
        <v>ข้อมูลไม่ถูกต้อง</v>
      </c>
      <c r="R955" s="149" t="str">
        <f t="shared" si="117"/>
        <v>ข้อมูลไม่ถูกต้อง</v>
      </c>
      <c r="S955" s="149" t="str">
        <f>IF(ISNUMBER(R955),
IF(H$2=ตัวเลือก!A$30,"ยังไม่บันทึกข้อมูล",R955*0.27),"ข้อมูลไม่ถูกต้อง")</f>
        <v>ข้อมูลไม่ถูกต้อง</v>
      </c>
      <c r="T955" s="149" t="str">
        <f t="shared" si="118"/>
        <v>ข้อมูลไม่ถูกต้อง</v>
      </c>
      <c r="U955" s="149" t="str">
        <f>IF(ISNUMBER(R955),
IF(H$2=ตัวเลือก!A$30,"ยังไม่บันทึกข้อมูล",R955*0.47),"ข้อมูลไม่ถูกต้อง")</f>
        <v>ข้อมูลไม่ถูกต้อง</v>
      </c>
      <c r="V955" s="149" t="str">
        <f>IF(ISNUMBER(S955),
IF(H$2=ตัวเลือก!A$30,"ยังไม่บันทึกข้อมูล",S955*0.47),"ข้อมูลไม่ถูกต้อง")</f>
        <v>ข้อมูลไม่ถูกต้อง</v>
      </c>
      <c r="W955" s="149" t="str">
        <f t="shared" si="119"/>
        <v>ข้อมูลไม่ถูกต้อง</v>
      </c>
      <c r="X955" s="148" t="str">
        <f t="shared" si="120"/>
        <v>ข้อมูลไม่ถูกต้อง</v>
      </c>
      <c r="Y955" s="38"/>
      <c r="Z955" s="38"/>
      <c r="AA955" s="38"/>
    </row>
    <row r="956" spans="1:27" ht="24" customHeight="1" x14ac:dyDescent="0.45">
      <c r="A956" s="289">
        <v>951</v>
      </c>
      <c r="B956" s="289"/>
      <c r="C956" s="289"/>
      <c r="D956" s="289"/>
      <c r="E956" s="289"/>
      <c r="F956" s="293"/>
      <c r="G956" s="293"/>
      <c r="H956" s="291"/>
      <c r="I956" s="289"/>
      <c r="J956" s="292" t="str">
        <f t="shared" si="121"/>
        <v>รอข้อมูลคอลัมน์ H</v>
      </c>
      <c r="K956" s="291"/>
      <c r="L956" s="291"/>
      <c r="M956" s="291"/>
      <c r="N956" s="196" t="str" cm="1">
        <f t="array" ref="N956">IF(AND(K956:M956=""),"ยังไม่บันทึกข้อมูล",
IF(M956&lt;&gt;"",
IF(M956&gt;=1.3,M956,"เป็นไม้พุ่ม"),
IF(K956+L956&gt;=1.3,K956+L956,"เป็นไม้พุ่ม")))</f>
        <v>ยังไม่บันทึกข้อมูล</v>
      </c>
      <c r="O956" s="149" t="str">
        <f t="shared" si="114"/>
        <v>ข้อมูลไม่ถูกต้อง</v>
      </c>
      <c r="P956" s="149" t="str">
        <f t="shared" si="115"/>
        <v>ข้อมูลไม่ถูกต้อง</v>
      </c>
      <c r="Q956" s="149" t="str">
        <f t="shared" si="116"/>
        <v>ข้อมูลไม่ถูกต้อง</v>
      </c>
      <c r="R956" s="149" t="str">
        <f t="shared" si="117"/>
        <v>ข้อมูลไม่ถูกต้อง</v>
      </c>
      <c r="S956" s="149" t="str">
        <f>IF(ISNUMBER(R956),
IF(H$2=ตัวเลือก!A$30,"ยังไม่บันทึกข้อมูล",R956*0.27),"ข้อมูลไม่ถูกต้อง")</f>
        <v>ข้อมูลไม่ถูกต้อง</v>
      </c>
      <c r="T956" s="149" t="str">
        <f t="shared" si="118"/>
        <v>ข้อมูลไม่ถูกต้อง</v>
      </c>
      <c r="U956" s="149" t="str">
        <f>IF(ISNUMBER(R956),
IF(H$2=ตัวเลือก!A$30,"ยังไม่บันทึกข้อมูล",R956*0.47),"ข้อมูลไม่ถูกต้อง")</f>
        <v>ข้อมูลไม่ถูกต้อง</v>
      </c>
      <c r="V956" s="149" t="str">
        <f>IF(ISNUMBER(S956),
IF(H$2=ตัวเลือก!A$30,"ยังไม่บันทึกข้อมูล",S956*0.47),"ข้อมูลไม่ถูกต้อง")</f>
        <v>ข้อมูลไม่ถูกต้อง</v>
      </c>
      <c r="W956" s="149" t="str">
        <f t="shared" si="119"/>
        <v>ข้อมูลไม่ถูกต้อง</v>
      </c>
      <c r="X956" s="148" t="str">
        <f t="shared" si="120"/>
        <v>ข้อมูลไม่ถูกต้อง</v>
      </c>
      <c r="Y956" s="38"/>
      <c r="Z956" s="38"/>
      <c r="AA956" s="38"/>
    </row>
    <row r="957" spans="1:27" ht="24" customHeight="1" x14ac:dyDescent="0.45">
      <c r="A957" s="289">
        <v>952</v>
      </c>
      <c r="B957" s="289"/>
      <c r="C957" s="289"/>
      <c r="D957" s="289"/>
      <c r="E957" s="289"/>
      <c r="F957" s="293"/>
      <c r="G957" s="293"/>
      <c r="H957" s="291"/>
      <c r="I957" s="289"/>
      <c r="J957" s="292" t="str">
        <f t="shared" si="121"/>
        <v>รอข้อมูลคอลัมน์ H</v>
      </c>
      <c r="K957" s="291"/>
      <c r="L957" s="291"/>
      <c r="M957" s="291"/>
      <c r="N957" s="196" t="str" cm="1">
        <f t="array" ref="N957">IF(AND(K957:M957=""),"ยังไม่บันทึกข้อมูล",
IF(M957&lt;&gt;"",
IF(M957&gt;=1.3,M957,"เป็นไม้พุ่ม"),
IF(K957+L957&gt;=1.3,K957+L957,"เป็นไม้พุ่ม")))</f>
        <v>ยังไม่บันทึกข้อมูล</v>
      </c>
      <c r="O957" s="149" t="str">
        <f t="shared" si="114"/>
        <v>ข้อมูลไม่ถูกต้อง</v>
      </c>
      <c r="P957" s="149" t="str">
        <f t="shared" si="115"/>
        <v>ข้อมูลไม่ถูกต้อง</v>
      </c>
      <c r="Q957" s="149" t="str">
        <f t="shared" si="116"/>
        <v>ข้อมูลไม่ถูกต้อง</v>
      </c>
      <c r="R957" s="149" t="str">
        <f t="shared" si="117"/>
        <v>ข้อมูลไม่ถูกต้อง</v>
      </c>
      <c r="S957" s="149" t="str">
        <f>IF(ISNUMBER(R957),
IF(H$2=ตัวเลือก!A$30,"ยังไม่บันทึกข้อมูล",R957*0.27),"ข้อมูลไม่ถูกต้อง")</f>
        <v>ข้อมูลไม่ถูกต้อง</v>
      </c>
      <c r="T957" s="149" t="str">
        <f t="shared" si="118"/>
        <v>ข้อมูลไม่ถูกต้อง</v>
      </c>
      <c r="U957" s="149" t="str">
        <f>IF(ISNUMBER(R957),
IF(H$2=ตัวเลือก!A$30,"ยังไม่บันทึกข้อมูล",R957*0.47),"ข้อมูลไม่ถูกต้อง")</f>
        <v>ข้อมูลไม่ถูกต้อง</v>
      </c>
      <c r="V957" s="149" t="str">
        <f>IF(ISNUMBER(S957),
IF(H$2=ตัวเลือก!A$30,"ยังไม่บันทึกข้อมูล",S957*0.47),"ข้อมูลไม่ถูกต้อง")</f>
        <v>ข้อมูลไม่ถูกต้อง</v>
      </c>
      <c r="W957" s="149" t="str">
        <f t="shared" si="119"/>
        <v>ข้อมูลไม่ถูกต้อง</v>
      </c>
      <c r="X957" s="148" t="str">
        <f t="shared" si="120"/>
        <v>ข้อมูลไม่ถูกต้อง</v>
      </c>
      <c r="Y957" s="38"/>
      <c r="Z957" s="38"/>
      <c r="AA957" s="38"/>
    </row>
    <row r="958" spans="1:27" ht="24" customHeight="1" x14ac:dyDescent="0.45">
      <c r="A958" s="289">
        <v>953</v>
      </c>
      <c r="B958" s="289"/>
      <c r="C958" s="289"/>
      <c r="D958" s="289"/>
      <c r="E958" s="289"/>
      <c r="F958" s="293"/>
      <c r="G958" s="293"/>
      <c r="H958" s="291"/>
      <c r="I958" s="289"/>
      <c r="J958" s="292" t="str">
        <f t="shared" si="121"/>
        <v>รอข้อมูลคอลัมน์ H</v>
      </c>
      <c r="K958" s="291"/>
      <c r="L958" s="291"/>
      <c r="M958" s="291"/>
      <c r="N958" s="196" t="str" cm="1">
        <f t="array" ref="N958">IF(AND(K958:M958=""),"ยังไม่บันทึกข้อมูล",
IF(M958&lt;&gt;"",
IF(M958&gt;=1.3,M958,"เป็นไม้พุ่ม"),
IF(K958+L958&gt;=1.3,K958+L958,"เป็นไม้พุ่ม")))</f>
        <v>ยังไม่บันทึกข้อมูล</v>
      </c>
      <c r="O958" s="149" t="str">
        <f t="shared" si="114"/>
        <v>ข้อมูลไม่ถูกต้อง</v>
      </c>
      <c r="P958" s="149" t="str">
        <f t="shared" si="115"/>
        <v>ข้อมูลไม่ถูกต้อง</v>
      </c>
      <c r="Q958" s="149" t="str">
        <f t="shared" si="116"/>
        <v>ข้อมูลไม่ถูกต้อง</v>
      </c>
      <c r="R958" s="149" t="str">
        <f t="shared" si="117"/>
        <v>ข้อมูลไม่ถูกต้อง</v>
      </c>
      <c r="S958" s="149" t="str">
        <f>IF(ISNUMBER(R958),
IF(H$2=ตัวเลือก!A$30,"ยังไม่บันทึกข้อมูล",R958*0.27),"ข้อมูลไม่ถูกต้อง")</f>
        <v>ข้อมูลไม่ถูกต้อง</v>
      </c>
      <c r="T958" s="149" t="str">
        <f t="shared" si="118"/>
        <v>ข้อมูลไม่ถูกต้อง</v>
      </c>
      <c r="U958" s="149" t="str">
        <f>IF(ISNUMBER(R958),
IF(H$2=ตัวเลือก!A$30,"ยังไม่บันทึกข้อมูล",R958*0.47),"ข้อมูลไม่ถูกต้อง")</f>
        <v>ข้อมูลไม่ถูกต้อง</v>
      </c>
      <c r="V958" s="149" t="str">
        <f>IF(ISNUMBER(S958),
IF(H$2=ตัวเลือก!A$30,"ยังไม่บันทึกข้อมูล",S958*0.47),"ข้อมูลไม่ถูกต้อง")</f>
        <v>ข้อมูลไม่ถูกต้อง</v>
      </c>
      <c r="W958" s="149" t="str">
        <f t="shared" si="119"/>
        <v>ข้อมูลไม่ถูกต้อง</v>
      </c>
      <c r="X958" s="148" t="str">
        <f t="shared" si="120"/>
        <v>ข้อมูลไม่ถูกต้อง</v>
      </c>
      <c r="Y958" s="38"/>
      <c r="Z958" s="38"/>
      <c r="AA958" s="38"/>
    </row>
    <row r="959" spans="1:27" ht="24" customHeight="1" x14ac:dyDescent="0.45">
      <c r="A959" s="289">
        <v>954</v>
      </c>
      <c r="B959" s="289"/>
      <c r="C959" s="289"/>
      <c r="D959" s="289"/>
      <c r="E959" s="289"/>
      <c r="F959" s="293"/>
      <c r="G959" s="293"/>
      <c r="H959" s="291"/>
      <c r="I959" s="289"/>
      <c r="J959" s="292" t="str">
        <f t="shared" si="121"/>
        <v>รอข้อมูลคอลัมน์ H</v>
      </c>
      <c r="K959" s="291"/>
      <c r="L959" s="291"/>
      <c r="M959" s="291"/>
      <c r="N959" s="196" t="str" cm="1">
        <f t="array" ref="N959">IF(AND(K959:M959=""),"ยังไม่บันทึกข้อมูล",
IF(M959&lt;&gt;"",
IF(M959&gt;=1.3,M959,"เป็นไม้พุ่ม"),
IF(K959+L959&gt;=1.3,K959+L959,"เป็นไม้พุ่ม")))</f>
        <v>ยังไม่บันทึกข้อมูล</v>
      </c>
      <c r="O959" s="149" t="str">
        <f t="shared" si="114"/>
        <v>ข้อมูลไม่ถูกต้อง</v>
      </c>
      <c r="P959" s="149" t="str">
        <f t="shared" si="115"/>
        <v>ข้อมูลไม่ถูกต้อง</v>
      </c>
      <c r="Q959" s="149" t="str">
        <f t="shared" si="116"/>
        <v>ข้อมูลไม่ถูกต้อง</v>
      </c>
      <c r="R959" s="149" t="str">
        <f t="shared" si="117"/>
        <v>ข้อมูลไม่ถูกต้อง</v>
      </c>
      <c r="S959" s="149" t="str">
        <f>IF(ISNUMBER(R959),
IF(H$2=ตัวเลือก!A$30,"ยังไม่บันทึกข้อมูล",R959*0.27),"ข้อมูลไม่ถูกต้อง")</f>
        <v>ข้อมูลไม่ถูกต้อง</v>
      </c>
      <c r="T959" s="149" t="str">
        <f t="shared" si="118"/>
        <v>ข้อมูลไม่ถูกต้อง</v>
      </c>
      <c r="U959" s="149" t="str">
        <f>IF(ISNUMBER(R959),
IF(H$2=ตัวเลือก!A$30,"ยังไม่บันทึกข้อมูล",R959*0.47),"ข้อมูลไม่ถูกต้อง")</f>
        <v>ข้อมูลไม่ถูกต้อง</v>
      </c>
      <c r="V959" s="149" t="str">
        <f>IF(ISNUMBER(S959),
IF(H$2=ตัวเลือก!A$30,"ยังไม่บันทึกข้อมูล",S959*0.47),"ข้อมูลไม่ถูกต้อง")</f>
        <v>ข้อมูลไม่ถูกต้อง</v>
      </c>
      <c r="W959" s="149" t="str">
        <f t="shared" si="119"/>
        <v>ข้อมูลไม่ถูกต้อง</v>
      </c>
      <c r="X959" s="148" t="str">
        <f t="shared" si="120"/>
        <v>ข้อมูลไม่ถูกต้อง</v>
      </c>
      <c r="Y959" s="38"/>
      <c r="Z959" s="38"/>
      <c r="AA959" s="38"/>
    </row>
    <row r="960" spans="1:27" ht="24" customHeight="1" x14ac:dyDescent="0.45">
      <c r="A960" s="289">
        <v>955</v>
      </c>
      <c r="B960" s="289"/>
      <c r="C960" s="289"/>
      <c r="D960" s="289"/>
      <c r="E960" s="289"/>
      <c r="F960" s="293"/>
      <c r="G960" s="293"/>
      <c r="H960" s="291"/>
      <c r="I960" s="289"/>
      <c r="J960" s="292" t="str">
        <f t="shared" si="121"/>
        <v>รอข้อมูลคอลัมน์ H</v>
      </c>
      <c r="K960" s="291"/>
      <c r="L960" s="291"/>
      <c r="M960" s="291"/>
      <c r="N960" s="196" t="str" cm="1">
        <f t="array" ref="N960">IF(AND(K960:M960=""),"ยังไม่บันทึกข้อมูล",
IF(M960&lt;&gt;"",
IF(M960&gt;=1.3,M960,"เป็นไม้พุ่ม"),
IF(K960+L960&gt;=1.3,K960+L960,"เป็นไม้พุ่ม")))</f>
        <v>ยังไม่บันทึกข้อมูล</v>
      </c>
      <c r="O960" s="149" t="str">
        <f t="shared" si="114"/>
        <v>ข้อมูลไม่ถูกต้อง</v>
      </c>
      <c r="P960" s="149" t="str">
        <f t="shared" si="115"/>
        <v>ข้อมูลไม่ถูกต้อง</v>
      </c>
      <c r="Q960" s="149" t="str">
        <f t="shared" si="116"/>
        <v>ข้อมูลไม่ถูกต้อง</v>
      </c>
      <c r="R960" s="149" t="str">
        <f t="shared" si="117"/>
        <v>ข้อมูลไม่ถูกต้อง</v>
      </c>
      <c r="S960" s="149" t="str">
        <f>IF(ISNUMBER(R960),
IF(H$2=ตัวเลือก!A$30,"ยังไม่บันทึกข้อมูล",R960*0.27),"ข้อมูลไม่ถูกต้อง")</f>
        <v>ข้อมูลไม่ถูกต้อง</v>
      </c>
      <c r="T960" s="149" t="str">
        <f t="shared" si="118"/>
        <v>ข้อมูลไม่ถูกต้อง</v>
      </c>
      <c r="U960" s="149" t="str">
        <f>IF(ISNUMBER(R960),
IF(H$2=ตัวเลือก!A$30,"ยังไม่บันทึกข้อมูล",R960*0.47),"ข้อมูลไม่ถูกต้อง")</f>
        <v>ข้อมูลไม่ถูกต้อง</v>
      </c>
      <c r="V960" s="149" t="str">
        <f>IF(ISNUMBER(S960),
IF(H$2=ตัวเลือก!A$30,"ยังไม่บันทึกข้อมูล",S960*0.47),"ข้อมูลไม่ถูกต้อง")</f>
        <v>ข้อมูลไม่ถูกต้อง</v>
      </c>
      <c r="W960" s="149" t="str">
        <f t="shared" si="119"/>
        <v>ข้อมูลไม่ถูกต้อง</v>
      </c>
      <c r="X960" s="148" t="str">
        <f t="shared" si="120"/>
        <v>ข้อมูลไม่ถูกต้อง</v>
      </c>
      <c r="Y960" s="38"/>
      <c r="Z960" s="38"/>
      <c r="AA960" s="38"/>
    </row>
    <row r="961" spans="1:27" ht="24" customHeight="1" x14ac:dyDescent="0.45">
      <c r="A961" s="289">
        <v>956</v>
      </c>
      <c r="B961" s="289"/>
      <c r="C961" s="289"/>
      <c r="D961" s="289"/>
      <c r="E961" s="289"/>
      <c r="F961" s="293"/>
      <c r="G961" s="293"/>
      <c r="H961" s="291"/>
      <c r="I961" s="289"/>
      <c r="J961" s="292" t="str">
        <f t="shared" si="121"/>
        <v>รอข้อมูลคอลัมน์ H</v>
      </c>
      <c r="K961" s="291"/>
      <c r="L961" s="291"/>
      <c r="M961" s="291"/>
      <c r="N961" s="196" t="str" cm="1">
        <f t="array" ref="N961">IF(AND(K961:M961=""),"ยังไม่บันทึกข้อมูล",
IF(M961&lt;&gt;"",
IF(M961&gt;=1.3,M961,"เป็นไม้พุ่ม"),
IF(K961+L961&gt;=1.3,K961+L961,"เป็นไม้พุ่ม")))</f>
        <v>ยังไม่บันทึกข้อมูล</v>
      </c>
      <c r="O961" s="149" t="str">
        <f t="shared" si="114"/>
        <v>ข้อมูลไม่ถูกต้อง</v>
      </c>
      <c r="P961" s="149" t="str">
        <f t="shared" si="115"/>
        <v>ข้อมูลไม่ถูกต้อง</v>
      </c>
      <c r="Q961" s="149" t="str">
        <f t="shared" si="116"/>
        <v>ข้อมูลไม่ถูกต้อง</v>
      </c>
      <c r="R961" s="149" t="str">
        <f t="shared" si="117"/>
        <v>ข้อมูลไม่ถูกต้อง</v>
      </c>
      <c r="S961" s="149" t="str">
        <f>IF(ISNUMBER(R961),
IF(H$2=ตัวเลือก!A$30,"ยังไม่บันทึกข้อมูล",R961*0.27),"ข้อมูลไม่ถูกต้อง")</f>
        <v>ข้อมูลไม่ถูกต้อง</v>
      </c>
      <c r="T961" s="149" t="str">
        <f t="shared" si="118"/>
        <v>ข้อมูลไม่ถูกต้อง</v>
      </c>
      <c r="U961" s="149" t="str">
        <f>IF(ISNUMBER(R961),
IF(H$2=ตัวเลือก!A$30,"ยังไม่บันทึกข้อมูล",R961*0.47),"ข้อมูลไม่ถูกต้อง")</f>
        <v>ข้อมูลไม่ถูกต้อง</v>
      </c>
      <c r="V961" s="149" t="str">
        <f>IF(ISNUMBER(S961),
IF(H$2=ตัวเลือก!A$30,"ยังไม่บันทึกข้อมูล",S961*0.47),"ข้อมูลไม่ถูกต้อง")</f>
        <v>ข้อมูลไม่ถูกต้อง</v>
      </c>
      <c r="W961" s="149" t="str">
        <f t="shared" si="119"/>
        <v>ข้อมูลไม่ถูกต้อง</v>
      </c>
      <c r="X961" s="148" t="str">
        <f t="shared" si="120"/>
        <v>ข้อมูลไม่ถูกต้อง</v>
      </c>
      <c r="Y961" s="38"/>
      <c r="Z961" s="38"/>
      <c r="AA961" s="38"/>
    </row>
    <row r="962" spans="1:27" ht="24" customHeight="1" x14ac:dyDescent="0.45">
      <c r="A962" s="289">
        <v>957</v>
      </c>
      <c r="B962" s="289"/>
      <c r="C962" s="289"/>
      <c r="D962" s="289"/>
      <c r="E962" s="289"/>
      <c r="F962" s="293"/>
      <c r="G962" s="293"/>
      <c r="H962" s="291"/>
      <c r="I962" s="289"/>
      <c r="J962" s="292" t="str">
        <f t="shared" si="121"/>
        <v>รอข้อมูลคอลัมน์ H</v>
      </c>
      <c r="K962" s="291"/>
      <c r="L962" s="291"/>
      <c r="M962" s="291"/>
      <c r="N962" s="196" t="str" cm="1">
        <f t="array" ref="N962">IF(AND(K962:M962=""),"ยังไม่บันทึกข้อมูล",
IF(M962&lt;&gt;"",
IF(M962&gt;=1.3,M962,"เป็นไม้พุ่ม"),
IF(K962+L962&gt;=1.3,K962+L962,"เป็นไม้พุ่ม")))</f>
        <v>ยังไม่บันทึกข้อมูล</v>
      </c>
      <c r="O962" s="149" t="str">
        <f t="shared" si="114"/>
        <v>ข้อมูลไม่ถูกต้อง</v>
      </c>
      <c r="P962" s="149" t="str">
        <f t="shared" si="115"/>
        <v>ข้อมูลไม่ถูกต้อง</v>
      </c>
      <c r="Q962" s="149" t="str">
        <f t="shared" si="116"/>
        <v>ข้อมูลไม่ถูกต้อง</v>
      </c>
      <c r="R962" s="149" t="str">
        <f t="shared" si="117"/>
        <v>ข้อมูลไม่ถูกต้อง</v>
      </c>
      <c r="S962" s="149" t="str">
        <f>IF(ISNUMBER(R962),
IF(H$2=ตัวเลือก!A$30,"ยังไม่บันทึกข้อมูล",R962*0.27),"ข้อมูลไม่ถูกต้อง")</f>
        <v>ข้อมูลไม่ถูกต้อง</v>
      </c>
      <c r="T962" s="149" t="str">
        <f t="shared" si="118"/>
        <v>ข้อมูลไม่ถูกต้อง</v>
      </c>
      <c r="U962" s="149" t="str">
        <f>IF(ISNUMBER(R962),
IF(H$2=ตัวเลือก!A$30,"ยังไม่บันทึกข้อมูล",R962*0.47),"ข้อมูลไม่ถูกต้อง")</f>
        <v>ข้อมูลไม่ถูกต้อง</v>
      </c>
      <c r="V962" s="149" t="str">
        <f>IF(ISNUMBER(S962),
IF(H$2=ตัวเลือก!A$30,"ยังไม่บันทึกข้อมูล",S962*0.47),"ข้อมูลไม่ถูกต้อง")</f>
        <v>ข้อมูลไม่ถูกต้อง</v>
      </c>
      <c r="W962" s="149" t="str">
        <f t="shared" si="119"/>
        <v>ข้อมูลไม่ถูกต้อง</v>
      </c>
      <c r="X962" s="148" t="str">
        <f t="shared" si="120"/>
        <v>ข้อมูลไม่ถูกต้อง</v>
      </c>
      <c r="Y962" s="38"/>
      <c r="Z962" s="38"/>
      <c r="AA962" s="38"/>
    </row>
    <row r="963" spans="1:27" ht="24" customHeight="1" x14ac:dyDescent="0.45">
      <c r="A963" s="289">
        <v>958</v>
      </c>
      <c r="B963" s="289"/>
      <c r="C963" s="289"/>
      <c r="D963" s="289"/>
      <c r="E963" s="289"/>
      <c r="F963" s="293"/>
      <c r="G963" s="293"/>
      <c r="H963" s="291"/>
      <c r="I963" s="289"/>
      <c r="J963" s="292" t="str">
        <f t="shared" si="121"/>
        <v>รอข้อมูลคอลัมน์ H</v>
      </c>
      <c r="K963" s="291"/>
      <c r="L963" s="291"/>
      <c r="M963" s="291"/>
      <c r="N963" s="196" t="str" cm="1">
        <f t="array" ref="N963">IF(AND(K963:M963=""),"ยังไม่บันทึกข้อมูล",
IF(M963&lt;&gt;"",
IF(M963&gt;=1.3,M963,"เป็นไม้พุ่ม"),
IF(K963+L963&gt;=1.3,K963+L963,"เป็นไม้พุ่ม")))</f>
        <v>ยังไม่บันทึกข้อมูล</v>
      </c>
      <c r="O963" s="149" t="str">
        <f t="shared" si="114"/>
        <v>ข้อมูลไม่ถูกต้อง</v>
      </c>
      <c r="P963" s="149" t="str">
        <f t="shared" si="115"/>
        <v>ข้อมูลไม่ถูกต้อง</v>
      </c>
      <c r="Q963" s="149" t="str">
        <f t="shared" si="116"/>
        <v>ข้อมูลไม่ถูกต้อง</v>
      </c>
      <c r="R963" s="149" t="str">
        <f t="shared" si="117"/>
        <v>ข้อมูลไม่ถูกต้อง</v>
      </c>
      <c r="S963" s="149" t="str">
        <f>IF(ISNUMBER(R963),
IF(H$2=ตัวเลือก!A$30,"ยังไม่บันทึกข้อมูล",R963*0.27),"ข้อมูลไม่ถูกต้อง")</f>
        <v>ข้อมูลไม่ถูกต้อง</v>
      </c>
      <c r="T963" s="149" t="str">
        <f t="shared" si="118"/>
        <v>ข้อมูลไม่ถูกต้อง</v>
      </c>
      <c r="U963" s="149" t="str">
        <f>IF(ISNUMBER(R963),
IF(H$2=ตัวเลือก!A$30,"ยังไม่บันทึกข้อมูล",R963*0.47),"ข้อมูลไม่ถูกต้อง")</f>
        <v>ข้อมูลไม่ถูกต้อง</v>
      </c>
      <c r="V963" s="149" t="str">
        <f>IF(ISNUMBER(S963),
IF(H$2=ตัวเลือก!A$30,"ยังไม่บันทึกข้อมูล",S963*0.47),"ข้อมูลไม่ถูกต้อง")</f>
        <v>ข้อมูลไม่ถูกต้อง</v>
      </c>
      <c r="W963" s="149" t="str">
        <f t="shared" si="119"/>
        <v>ข้อมูลไม่ถูกต้อง</v>
      </c>
      <c r="X963" s="148" t="str">
        <f t="shared" si="120"/>
        <v>ข้อมูลไม่ถูกต้อง</v>
      </c>
      <c r="Y963" s="38"/>
      <c r="Z963" s="38"/>
      <c r="AA963" s="38"/>
    </row>
    <row r="964" spans="1:27" ht="24" customHeight="1" x14ac:dyDescent="0.45">
      <c r="A964" s="289">
        <v>959</v>
      </c>
      <c r="B964" s="289"/>
      <c r="C964" s="289"/>
      <c r="D964" s="289"/>
      <c r="E964" s="289"/>
      <c r="F964" s="293"/>
      <c r="G964" s="293"/>
      <c r="H964" s="291"/>
      <c r="I964" s="289"/>
      <c r="J964" s="292" t="str">
        <f t="shared" si="121"/>
        <v>รอข้อมูลคอลัมน์ H</v>
      </c>
      <c r="K964" s="291"/>
      <c r="L964" s="291"/>
      <c r="M964" s="291"/>
      <c r="N964" s="196" t="str" cm="1">
        <f t="array" ref="N964">IF(AND(K964:M964=""),"ยังไม่บันทึกข้อมูล",
IF(M964&lt;&gt;"",
IF(M964&gt;=1.3,M964,"เป็นไม้พุ่ม"),
IF(K964+L964&gt;=1.3,K964+L964,"เป็นไม้พุ่ม")))</f>
        <v>ยังไม่บันทึกข้อมูล</v>
      </c>
      <c r="O964" s="149" t="str">
        <f t="shared" si="114"/>
        <v>ข้อมูลไม่ถูกต้อง</v>
      </c>
      <c r="P964" s="149" t="str">
        <f t="shared" si="115"/>
        <v>ข้อมูลไม่ถูกต้อง</v>
      </c>
      <c r="Q964" s="149" t="str">
        <f t="shared" si="116"/>
        <v>ข้อมูลไม่ถูกต้อง</v>
      </c>
      <c r="R964" s="149" t="str">
        <f t="shared" si="117"/>
        <v>ข้อมูลไม่ถูกต้อง</v>
      </c>
      <c r="S964" s="149" t="str">
        <f>IF(ISNUMBER(R964),
IF(H$2=ตัวเลือก!A$30,"ยังไม่บันทึกข้อมูล",R964*0.27),"ข้อมูลไม่ถูกต้อง")</f>
        <v>ข้อมูลไม่ถูกต้อง</v>
      </c>
      <c r="T964" s="149" t="str">
        <f t="shared" si="118"/>
        <v>ข้อมูลไม่ถูกต้อง</v>
      </c>
      <c r="U964" s="149" t="str">
        <f>IF(ISNUMBER(R964),
IF(H$2=ตัวเลือก!A$30,"ยังไม่บันทึกข้อมูล",R964*0.47),"ข้อมูลไม่ถูกต้อง")</f>
        <v>ข้อมูลไม่ถูกต้อง</v>
      </c>
      <c r="V964" s="149" t="str">
        <f>IF(ISNUMBER(S964),
IF(H$2=ตัวเลือก!A$30,"ยังไม่บันทึกข้อมูล",S964*0.47),"ข้อมูลไม่ถูกต้อง")</f>
        <v>ข้อมูลไม่ถูกต้อง</v>
      </c>
      <c r="W964" s="149" t="str">
        <f t="shared" si="119"/>
        <v>ข้อมูลไม่ถูกต้อง</v>
      </c>
      <c r="X964" s="148" t="str">
        <f t="shared" si="120"/>
        <v>ข้อมูลไม่ถูกต้อง</v>
      </c>
      <c r="Y964" s="38"/>
      <c r="Z964" s="38"/>
      <c r="AA964" s="38"/>
    </row>
    <row r="965" spans="1:27" ht="24" customHeight="1" x14ac:dyDescent="0.45">
      <c r="A965" s="289">
        <v>960</v>
      </c>
      <c r="B965" s="289"/>
      <c r="C965" s="289"/>
      <c r="D965" s="289"/>
      <c r="E965" s="289"/>
      <c r="F965" s="293"/>
      <c r="G965" s="293"/>
      <c r="H965" s="291"/>
      <c r="I965" s="289"/>
      <c r="J965" s="292" t="str">
        <f t="shared" si="121"/>
        <v>รอข้อมูลคอลัมน์ H</v>
      </c>
      <c r="K965" s="291"/>
      <c r="L965" s="291"/>
      <c r="M965" s="291"/>
      <c r="N965" s="196" t="str" cm="1">
        <f t="array" ref="N965">IF(AND(K965:M965=""),"ยังไม่บันทึกข้อมูล",
IF(M965&lt;&gt;"",
IF(M965&gt;=1.3,M965,"เป็นไม้พุ่ม"),
IF(K965+L965&gt;=1.3,K965+L965,"เป็นไม้พุ่ม")))</f>
        <v>ยังไม่บันทึกข้อมูล</v>
      </c>
      <c r="O965" s="149" t="str">
        <f t="shared" si="114"/>
        <v>ข้อมูลไม่ถูกต้อง</v>
      </c>
      <c r="P965" s="149" t="str">
        <f t="shared" si="115"/>
        <v>ข้อมูลไม่ถูกต้อง</v>
      </c>
      <c r="Q965" s="149" t="str">
        <f t="shared" si="116"/>
        <v>ข้อมูลไม่ถูกต้อง</v>
      </c>
      <c r="R965" s="149" t="str">
        <f t="shared" si="117"/>
        <v>ข้อมูลไม่ถูกต้อง</v>
      </c>
      <c r="S965" s="149" t="str">
        <f>IF(ISNUMBER(R965),
IF(H$2=ตัวเลือก!A$30,"ยังไม่บันทึกข้อมูล",R965*0.27),"ข้อมูลไม่ถูกต้อง")</f>
        <v>ข้อมูลไม่ถูกต้อง</v>
      </c>
      <c r="T965" s="149" t="str">
        <f t="shared" si="118"/>
        <v>ข้อมูลไม่ถูกต้อง</v>
      </c>
      <c r="U965" s="149" t="str">
        <f>IF(ISNUMBER(R965),
IF(H$2=ตัวเลือก!A$30,"ยังไม่บันทึกข้อมูล",R965*0.47),"ข้อมูลไม่ถูกต้อง")</f>
        <v>ข้อมูลไม่ถูกต้อง</v>
      </c>
      <c r="V965" s="149" t="str">
        <f>IF(ISNUMBER(S965),
IF(H$2=ตัวเลือก!A$30,"ยังไม่บันทึกข้อมูล",S965*0.47),"ข้อมูลไม่ถูกต้อง")</f>
        <v>ข้อมูลไม่ถูกต้อง</v>
      </c>
      <c r="W965" s="149" t="str">
        <f t="shared" si="119"/>
        <v>ข้อมูลไม่ถูกต้อง</v>
      </c>
      <c r="X965" s="148" t="str">
        <f t="shared" si="120"/>
        <v>ข้อมูลไม่ถูกต้อง</v>
      </c>
      <c r="Y965" s="38"/>
      <c r="Z965" s="38"/>
      <c r="AA965" s="38"/>
    </row>
    <row r="966" spans="1:27" ht="24" customHeight="1" x14ac:dyDescent="0.45">
      <c r="A966" s="289">
        <v>961</v>
      </c>
      <c r="B966" s="289"/>
      <c r="C966" s="289"/>
      <c r="D966" s="289"/>
      <c r="E966" s="289"/>
      <c r="F966" s="293"/>
      <c r="G966" s="293"/>
      <c r="H966" s="291"/>
      <c r="I966" s="289"/>
      <c r="J966" s="292" t="str">
        <f t="shared" si="121"/>
        <v>รอข้อมูลคอลัมน์ H</v>
      </c>
      <c r="K966" s="291"/>
      <c r="L966" s="291"/>
      <c r="M966" s="291"/>
      <c r="N966" s="196" t="str" cm="1">
        <f t="array" ref="N966">IF(AND(K966:M966=""),"ยังไม่บันทึกข้อมูล",
IF(M966&lt;&gt;"",
IF(M966&gt;=1.3,M966,"เป็นไม้พุ่ม"),
IF(K966+L966&gt;=1.3,K966+L966,"เป็นไม้พุ่ม")))</f>
        <v>ยังไม่บันทึกข้อมูล</v>
      </c>
      <c r="O966" s="149" t="str">
        <f t="shared" si="114"/>
        <v>ข้อมูลไม่ถูกต้อง</v>
      </c>
      <c r="P966" s="149" t="str">
        <f t="shared" si="115"/>
        <v>ข้อมูลไม่ถูกต้อง</v>
      </c>
      <c r="Q966" s="149" t="str">
        <f t="shared" si="116"/>
        <v>ข้อมูลไม่ถูกต้อง</v>
      </c>
      <c r="R966" s="149" t="str">
        <f t="shared" si="117"/>
        <v>ข้อมูลไม่ถูกต้อง</v>
      </c>
      <c r="S966" s="149" t="str">
        <f>IF(ISNUMBER(R966),
IF(H$2=ตัวเลือก!A$30,"ยังไม่บันทึกข้อมูล",R966*0.27),"ข้อมูลไม่ถูกต้อง")</f>
        <v>ข้อมูลไม่ถูกต้อง</v>
      </c>
      <c r="T966" s="149" t="str">
        <f t="shared" si="118"/>
        <v>ข้อมูลไม่ถูกต้อง</v>
      </c>
      <c r="U966" s="149" t="str">
        <f>IF(ISNUMBER(R966),
IF(H$2=ตัวเลือก!A$30,"ยังไม่บันทึกข้อมูล",R966*0.47),"ข้อมูลไม่ถูกต้อง")</f>
        <v>ข้อมูลไม่ถูกต้อง</v>
      </c>
      <c r="V966" s="149" t="str">
        <f>IF(ISNUMBER(S966),
IF(H$2=ตัวเลือก!A$30,"ยังไม่บันทึกข้อมูล",S966*0.47),"ข้อมูลไม่ถูกต้อง")</f>
        <v>ข้อมูลไม่ถูกต้อง</v>
      </c>
      <c r="W966" s="149" t="str">
        <f t="shared" si="119"/>
        <v>ข้อมูลไม่ถูกต้อง</v>
      </c>
      <c r="X966" s="148" t="str">
        <f t="shared" si="120"/>
        <v>ข้อมูลไม่ถูกต้อง</v>
      </c>
      <c r="Y966" s="38"/>
      <c r="Z966" s="38"/>
      <c r="AA966" s="38"/>
    </row>
    <row r="967" spans="1:27" ht="24" customHeight="1" x14ac:dyDescent="0.45">
      <c r="A967" s="289">
        <v>962</v>
      </c>
      <c r="B967" s="289"/>
      <c r="C967" s="289"/>
      <c r="D967" s="289"/>
      <c r="E967" s="289"/>
      <c r="F967" s="293"/>
      <c r="G967" s="293"/>
      <c r="H967" s="291"/>
      <c r="I967" s="289"/>
      <c r="J967" s="292" t="str">
        <f t="shared" si="121"/>
        <v>รอข้อมูลคอลัมน์ H</v>
      </c>
      <c r="K967" s="291"/>
      <c r="L967" s="291"/>
      <c r="M967" s="291"/>
      <c r="N967" s="196" t="str" cm="1">
        <f t="array" ref="N967">IF(AND(K967:M967=""),"ยังไม่บันทึกข้อมูล",
IF(M967&lt;&gt;"",
IF(M967&gt;=1.3,M967,"เป็นไม้พุ่ม"),
IF(K967+L967&gt;=1.3,K967+L967,"เป็นไม้พุ่ม")))</f>
        <v>ยังไม่บันทึกข้อมูล</v>
      </c>
      <c r="O967" s="149" t="str">
        <f t="shared" ref="O967:O1005" si="122">IF(AND(ISNUMBER(J967),ISNUMBER(N967)),0.0396*(((J967)*N967))^0.933,"ข้อมูลไม่ถูกต้อง")</f>
        <v>ข้อมูลไม่ถูกต้อง</v>
      </c>
      <c r="P967" s="149" t="str">
        <f t="shared" ref="P967:P1005" si="123">IF(AND(ISNUMBER(J967),ISNUMBER(N967)),0.00349*(((J967^2)*N967))^1.03,"ข้อมูลไม่ถูกต้อง")</f>
        <v>ข้อมูลไม่ถูกต้อง</v>
      </c>
      <c r="Q967" s="149" t="str">
        <f t="shared" ref="Q967:Q1005" si="124">IF(AND(ISNUMBER(O967),ISNUMBER(P967)),(1/((28/(O967+P967))+0.025)),"ข้อมูลไม่ถูกต้อง")</f>
        <v>ข้อมูลไม่ถูกต้อง</v>
      </c>
      <c r="R967" s="149" t="str">
        <f t="shared" ref="R967:R1005" si="125">IF(AND(O967&lt;&gt;"ข้อมูลไม่ถูกต้อง",P967&lt;&gt;"ข้อมูลไม่ถูกต้อง",Q967&lt;&gt;"ข้อมูลไม่ถูกต้อง"),O967+P967+Q967,"ข้อมูลไม่ถูกต้อง")</f>
        <v>ข้อมูลไม่ถูกต้อง</v>
      </c>
      <c r="S967" s="149" t="str">
        <f>IF(ISNUMBER(R967),
IF(H$2=ตัวเลือก!A$30,"ยังไม่บันทึกข้อมูล",R967*0.27),"ข้อมูลไม่ถูกต้อง")</f>
        <v>ข้อมูลไม่ถูกต้อง</v>
      </c>
      <c r="T967" s="149" t="str">
        <f t="shared" ref="T967:T1005" si="126">IF(AND(ISNUMBER(R967),ISNUMBER(S967)),R967+S967,"ข้อมูลไม่ถูกต้อง")</f>
        <v>ข้อมูลไม่ถูกต้อง</v>
      </c>
      <c r="U967" s="149" t="str">
        <f>IF(ISNUMBER(R967),
IF(H$2=ตัวเลือก!A$30,"ยังไม่บันทึกข้อมูล",R967*0.47),"ข้อมูลไม่ถูกต้อง")</f>
        <v>ข้อมูลไม่ถูกต้อง</v>
      </c>
      <c r="V967" s="149" t="str">
        <f>IF(ISNUMBER(S967),
IF(H$2=ตัวเลือก!A$30,"ยังไม่บันทึกข้อมูล",S967*0.47),"ข้อมูลไม่ถูกต้อง")</f>
        <v>ข้อมูลไม่ถูกต้อง</v>
      </c>
      <c r="W967" s="149" t="str">
        <f t="shared" ref="W967:W1005" si="127">IF(AND(ISNUMBER(U967),ISNUMBER(V967)),((U967+V967)/1000),"ข้อมูลไม่ถูกต้อง")</f>
        <v>ข้อมูลไม่ถูกต้อง</v>
      </c>
      <c r="X967" s="148" t="str">
        <f t="shared" si="120"/>
        <v>ข้อมูลไม่ถูกต้อง</v>
      </c>
      <c r="Y967" s="38"/>
      <c r="Z967" s="38"/>
      <c r="AA967" s="38"/>
    </row>
    <row r="968" spans="1:27" ht="24" customHeight="1" x14ac:dyDescent="0.45">
      <c r="A968" s="289">
        <v>963</v>
      </c>
      <c r="B968" s="289"/>
      <c r="C968" s="289"/>
      <c r="D968" s="289"/>
      <c r="E968" s="289"/>
      <c r="F968" s="293"/>
      <c r="G968" s="293"/>
      <c r="H968" s="291"/>
      <c r="I968" s="289"/>
      <c r="J968" s="292" t="str">
        <f t="shared" si="121"/>
        <v>รอข้อมูลคอลัมน์ H</v>
      </c>
      <c r="K968" s="291"/>
      <c r="L968" s="291"/>
      <c r="M968" s="291"/>
      <c r="N968" s="196" t="str" cm="1">
        <f t="array" ref="N968">IF(AND(K968:M968=""),"ยังไม่บันทึกข้อมูล",
IF(M968&lt;&gt;"",
IF(M968&gt;=1.3,M968,"เป็นไม้พุ่ม"),
IF(K968+L968&gt;=1.3,K968+L968,"เป็นไม้พุ่ม")))</f>
        <v>ยังไม่บันทึกข้อมูล</v>
      </c>
      <c r="O968" s="149" t="str">
        <f t="shared" si="122"/>
        <v>ข้อมูลไม่ถูกต้อง</v>
      </c>
      <c r="P968" s="149" t="str">
        <f t="shared" si="123"/>
        <v>ข้อมูลไม่ถูกต้อง</v>
      </c>
      <c r="Q968" s="149" t="str">
        <f t="shared" si="124"/>
        <v>ข้อมูลไม่ถูกต้อง</v>
      </c>
      <c r="R968" s="149" t="str">
        <f t="shared" si="125"/>
        <v>ข้อมูลไม่ถูกต้อง</v>
      </c>
      <c r="S968" s="149" t="str">
        <f>IF(ISNUMBER(R968),
IF(H$2=ตัวเลือก!A$30,"ยังไม่บันทึกข้อมูล",R968*0.27),"ข้อมูลไม่ถูกต้อง")</f>
        <v>ข้อมูลไม่ถูกต้อง</v>
      </c>
      <c r="T968" s="149" t="str">
        <f t="shared" si="126"/>
        <v>ข้อมูลไม่ถูกต้อง</v>
      </c>
      <c r="U968" s="149" t="str">
        <f>IF(ISNUMBER(R968),
IF(H$2=ตัวเลือก!A$30,"ยังไม่บันทึกข้อมูล",R968*0.47),"ข้อมูลไม่ถูกต้อง")</f>
        <v>ข้อมูลไม่ถูกต้อง</v>
      </c>
      <c r="V968" s="149" t="str">
        <f>IF(ISNUMBER(S968),
IF(H$2=ตัวเลือก!A$30,"ยังไม่บันทึกข้อมูล",S968*0.47),"ข้อมูลไม่ถูกต้อง")</f>
        <v>ข้อมูลไม่ถูกต้อง</v>
      </c>
      <c r="W968" s="149" t="str">
        <f t="shared" si="127"/>
        <v>ข้อมูลไม่ถูกต้อง</v>
      </c>
      <c r="X968" s="148" t="str">
        <f t="shared" si="120"/>
        <v>ข้อมูลไม่ถูกต้อง</v>
      </c>
      <c r="Y968" s="38"/>
      <c r="Z968" s="38"/>
      <c r="AA968" s="38"/>
    </row>
    <row r="969" spans="1:27" ht="24" customHeight="1" x14ac:dyDescent="0.45">
      <c r="A969" s="289">
        <v>964</v>
      </c>
      <c r="B969" s="289"/>
      <c r="C969" s="289"/>
      <c r="D969" s="289"/>
      <c r="E969" s="289"/>
      <c r="F969" s="293"/>
      <c r="G969" s="293"/>
      <c r="H969" s="291"/>
      <c r="I969" s="289"/>
      <c r="J969" s="292" t="str">
        <f t="shared" si="121"/>
        <v>รอข้อมูลคอลัมน์ H</v>
      </c>
      <c r="K969" s="291"/>
      <c r="L969" s="291"/>
      <c r="M969" s="291"/>
      <c r="N969" s="196" t="str" cm="1">
        <f t="array" ref="N969">IF(AND(K969:M969=""),"ยังไม่บันทึกข้อมูล",
IF(M969&lt;&gt;"",
IF(M969&gt;=1.3,M969,"เป็นไม้พุ่ม"),
IF(K969+L969&gt;=1.3,K969+L969,"เป็นไม้พุ่ม")))</f>
        <v>ยังไม่บันทึกข้อมูล</v>
      </c>
      <c r="O969" s="149" t="str">
        <f t="shared" si="122"/>
        <v>ข้อมูลไม่ถูกต้อง</v>
      </c>
      <c r="P969" s="149" t="str">
        <f t="shared" si="123"/>
        <v>ข้อมูลไม่ถูกต้อง</v>
      </c>
      <c r="Q969" s="149" t="str">
        <f t="shared" si="124"/>
        <v>ข้อมูลไม่ถูกต้อง</v>
      </c>
      <c r="R969" s="149" t="str">
        <f t="shared" si="125"/>
        <v>ข้อมูลไม่ถูกต้อง</v>
      </c>
      <c r="S969" s="149" t="str">
        <f>IF(ISNUMBER(R969),
IF(H$2=ตัวเลือก!A$30,"ยังไม่บันทึกข้อมูล",R969*0.27),"ข้อมูลไม่ถูกต้อง")</f>
        <v>ข้อมูลไม่ถูกต้อง</v>
      </c>
      <c r="T969" s="149" t="str">
        <f t="shared" si="126"/>
        <v>ข้อมูลไม่ถูกต้อง</v>
      </c>
      <c r="U969" s="149" t="str">
        <f>IF(ISNUMBER(R969),
IF(H$2=ตัวเลือก!A$30,"ยังไม่บันทึกข้อมูล",R969*0.47),"ข้อมูลไม่ถูกต้อง")</f>
        <v>ข้อมูลไม่ถูกต้อง</v>
      </c>
      <c r="V969" s="149" t="str">
        <f>IF(ISNUMBER(S969),
IF(H$2=ตัวเลือก!A$30,"ยังไม่บันทึกข้อมูล",S969*0.47),"ข้อมูลไม่ถูกต้อง")</f>
        <v>ข้อมูลไม่ถูกต้อง</v>
      </c>
      <c r="W969" s="149" t="str">
        <f t="shared" si="127"/>
        <v>ข้อมูลไม่ถูกต้อง</v>
      </c>
      <c r="X969" s="148" t="str">
        <f t="shared" si="120"/>
        <v>ข้อมูลไม่ถูกต้อง</v>
      </c>
      <c r="Y969" s="38"/>
      <c r="Z969" s="38"/>
      <c r="AA969" s="38"/>
    </row>
    <row r="970" spans="1:27" ht="24" customHeight="1" x14ac:dyDescent="0.45">
      <c r="A970" s="289">
        <v>965</v>
      </c>
      <c r="B970" s="289"/>
      <c r="C970" s="289"/>
      <c r="D970" s="289"/>
      <c r="E970" s="289"/>
      <c r="F970" s="293"/>
      <c r="G970" s="293"/>
      <c r="H970" s="291"/>
      <c r="I970" s="289"/>
      <c r="J970" s="292" t="str">
        <f t="shared" si="121"/>
        <v>รอข้อมูลคอลัมน์ H</v>
      </c>
      <c r="K970" s="291"/>
      <c r="L970" s="291"/>
      <c r="M970" s="291"/>
      <c r="N970" s="196" t="str" cm="1">
        <f t="array" ref="N970">IF(AND(K970:M970=""),"ยังไม่บันทึกข้อมูล",
IF(M970&lt;&gt;"",
IF(M970&gt;=1.3,M970,"เป็นไม้พุ่ม"),
IF(K970+L970&gt;=1.3,K970+L970,"เป็นไม้พุ่ม")))</f>
        <v>ยังไม่บันทึกข้อมูล</v>
      </c>
      <c r="O970" s="149" t="str">
        <f t="shared" si="122"/>
        <v>ข้อมูลไม่ถูกต้อง</v>
      </c>
      <c r="P970" s="149" t="str">
        <f t="shared" si="123"/>
        <v>ข้อมูลไม่ถูกต้อง</v>
      </c>
      <c r="Q970" s="149" t="str">
        <f t="shared" si="124"/>
        <v>ข้อมูลไม่ถูกต้อง</v>
      </c>
      <c r="R970" s="149" t="str">
        <f t="shared" si="125"/>
        <v>ข้อมูลไม่ถูกต้อง</v>
      </c>
      <c r="S970" s="149" t="str">
        <f>IF(ISNUMBER(R970),
IF(H$2=ตัวเลือก!A$30,"ยังไม่บันทึกข้อมูล",R970*0.27),"ข้อมูลไม่ถูกต้อง")</f>
        <v>ข้อมูลไม่ถูกต้อง</v>
      </c>
      <c r="T970" s="149" t="str">
        <f t="shared" si="126"/>
        <v>ข้อมูลไม่ถูกต้อง</v>
      </c>
      <c r="U970" s="149" t="str">
        <f>IF(ISNUMBER(R970),
IF(H$2=ตัวเลือก!A$30,"ยังไม่บันทึกข้อมูล",R970*0.47),"ข้อมูลไม่ถูกต้อง")</f>
        <v>ข้อมูลไม่ถูกต้อง</v>
      </c>
      <c r="V970" s="149" t="str">
        <f>IF(ISNUMBER(S970),
IF(H$2=ตัวเลือก!A$30,"ยังไม่บันทึกข้อมูล",S970*0.47),"ข้อมูลไม่ถูกต้อง")</f>
        <v>ข้อมูลไม่ถูกต้อง</v>
      </c>
      <c r="W970" s="149" t="str">
        <f t="shared" si="127"/>
        <v>ข้อมูลไม่ถูกต้อง</v>
      </c>
      <c r="X970" s="148" t="str">
        <f t="shared" si="120"/>
        <v>ข้อมูลไม่ถูกต้อง</v>
      </c>
      <c r="Y970" s="38"/>
      <c r="Z970" s="38"/>
      <c r="AA970" s="38"/>
    </row>
    <row r="971" spans="1:27" ht="24" customHeight="1" x14ac:dyDescent="0.45">
      <c r="A971" s="289">
        <v>966</v>
      </c>
      <c r="B971" s="289"/>
      <c r="C971" s="289"/>
      <c r="D971" s="289"/>
      <c r="E971" s="289"/>
      <c r="F971" s="293"/>
      <c r="G971" s="293"/>
      <c r="H971" s="291"/>
      <c r="I971" s="289"/>
      <c r="J971" s="292" t="str">
        <f t="shared" si="121"/>
        <v>รอข้อมูลคอลัมน์ H</v>
      </c>
      <c r="K971" s="291"/>
      <c r="L971" s="291"/>
      <c r="M971" s="291"/>
      <c r="N971" s="196" t="str" cm="1">
        <f t="array" ref="N971">IF(AND(K971:M971=""),"ยังไม่บันทึกข้อมูล",
IF(M971&lt;&gt;"",
IF(M971&gt;=1.3,M971,"เป็นไม้พุ่ม"),
IF(K971+L971&gt;=1.3,K971+L971,"เป็นไม้พุ่ม")))</f>
        <v>ยังไม่บันทึกข้อมูล</v>
      </c>
      <c r="O971" s="149" t="str">
        <f t="shared" si="122"/>
        <v>ข้อมูลไม่ถูกต้อง</v>
      </c>
      <c r="P971" s="149" t="str">
        <f t="shared" si="123"/>
        <v>ข้อมูลไม่ถูกต้อง</v>
      </c>
      <c r="Q971" s="149" t="str">
        <f t="shared" si="124"/>
        <v>ข้อมูลไม่ถูกต้อง</v>
      </c>
      <c r="R971" s="149" t="str">
        <f t="shared" si="125"/>
        <v>ข้อมูลไม่ถูกต้อง</v>
      </c>
      <c r="S971" s="149" t="str">
        <f>IF(ISNUMBER(R971),
IF(H$2=ตัวเลือก!A$30,"ยังไม่บันทึกข้อมูล",R971*0.27),"ข้อมูลไม่ถูกต้อง")</f>
        <v>ข้อมูลไม่ถูกต้อง</v>
      </c>
      <c r="T971" s="149" t="str">
        <f t="shared" si="126"/>
        <v>ข้อมูลไม่ถูกต้อง</v>
      </c>
      <c r="U971" s="149" t="str">
        <f>IF(ISNUMBER(R971),
IF(H$2=ตัวเลือก!A$30,"ยังไม่บันทึกข้อมูล",R971*0.47),"ข้อมูลไม่ถูกต้อง")</f>
        <v>ข้อมูลไม่ถูกต้อง</v>
      </c>
      <c r="V971" s="149" t="str">
        <f>IF(ISNUMBER(S971),
IF(H$2=ตัวเลือก!A$30,"ยังไม่บันทึกข้อมูล",S971*0.47),"ข้อมูลไม่ถูกต้อง")</f>
        <v>ข้อมูลไม่ถูกต้อง</v>
      </c>
      <c r="W971" s="149" t="str">
        <f t="shared" si="127"/>
        <v>ข้อมูลไม่ถูกต้อง</v>
      </c>
      <c r="X971" s="148" t="str">
        <f t="shared" si="120"/>
        <v>ข้อมูลไม่ถูกต้อง</v>
      </c>
      <c r="Y971" s="38"/>
      <c r="Z971" s="38"/>
      <c r="AA971" s="38"/>
    </row>
    <row r="972" spans="1:27" ht="24" customHeight="1" x14ac:dyDescent="0.45">
      <c r="A972" s="289">
        <v>967</v>
      </c>
      <c r="B972" s="289"/>
      <c r="C972" s="289"/>
      <c r="D972" s="289"/>
      <c r="E972" s="289"/>
      <c r="F972" s="293"/>
      <c r="G972" s="293"/>
      <c r="H972" s="291"/>
      <c r="I972" s="289"/>
      <c r="J972" s="292" t="str">
        <f t="shared" si="121"/>
        <v>รอข้อมูลคอลัมน์ H</v>
      </c>
      <c r="K972" s="291"/>
      <c r="L972" s="291"/>
      <c r="M972" s="291"/>
      <c r="N972" s="196" t="str" cm="1">
        <f t="array" ref="N972">IF(AND(K972:M972=""),"ยังไม่บันทึกข้อมูล",
IF(M972&lt;&gt;"",
IF(M972&gt;=1.3,M972,"เป็นไม้พุ่ม"),
IF(K972+L972&gt;=1.3,K972+L972,"เป็นไม้พุ่ม")))</f>
        <v>ยังไม่บันทึกข้อมูล</v>
      </c>
      <c r="O972" s="149" t="str">
        <f t="shared" si="122"/>
        <v>ข้อมูลไม่ถูกต้อง</v>
      </c>
      <c r="P972" s="149" t="str">
        <f t="shared" si="123"/>
        <v>ข้อมูลไม่ถูกต้อง</v>
      </c>
      <c r="Q972" s="149" t="str">
        <f t="shared" si="124"/>
        <v>ข้อมูลไม่ถูกต้อง</v>
      </c>
      <c r="R972" s="149" t="str">
        <f t="shared" si="125"/>
        <v>ข้อมูลไม่ถูกต้อง</v>
      </c>
      <c r="S972" s="149" t="str">
        <f>IF(ISNUMBER(R972),
IF(H$2=ตัวเลือก!A$30,"ยังไม่บันทึกข้อมูล",R972*0.27),"ข้อมูลไม่ถูกต้อง")</f>
        <v>ข้อมูลไม่ถูกต้อง</v>
      </c>
      <c r="T972" s="149" t="str">
        <f t="shared" si="126"/>
        <v>ข้อมูลไม่ถูกต้อง</v>
      </c>
      <c r="U972" s="149" t="str">
        <f>IF(ISNUMBER(R972),
IF(H$2=ตัวเลือก!A$30,"ยังไม่บันทึกข้อมูล",R972*0.47),"ข้อมูลไม่ถูกต้อง")</f>
        <v>ข้อมูลไม่ถูกต้อง</v>
      </c>
      <c r="V972" s="149" t="str">
        <f>IF(ISNUMBER(S972),
IF(H$2=ตัวเลือก!A$30,"ยังไม่บันทึกข้อมูล",S972*0.47),"ข้อมูลไม่ถูกต้อง")</f>
        <v>ข้อมูลไม่ถูกต้อง</v>
      </c>
      <c r="W972" s="149" t="str">
        <f t="shared" si="127"/>
        <v>ข้อมูลไม่ถูกต้อง</v>
      </c>
      <c r="X972" s="148" t="str">
        <f t="shared" ref="X972:X1005" si="128">IF(ISNUMBER(W972),W972*(44/12),"ข้อมูลไม่ถูกต้อง")</f>
        <v>ข้อมูลไม่ถูกต้อง</v>
      </c>
      <c r="Y972" s="38"/>
      <c r="Z972" s="38"/>
      <c r="AA972" s="38"/>
    </row>
    <row r="973" spans="1:27" ht="24" customHeight="1" x14ac:dyDescent="0.45">
      <c r="A973" s="289">
        <v>968</v>
      </c>
      <c r="B973" s="289"/>
      <c r="C973" s="289"/>
      <c r="D973" s="289"/>
      <c r="E973" s="289"/>
      <c r="F973" s="293"/>
      <c r="G973" s="293"/>
      <c r="H973" s="291"/>
      <c r="I973" s="289"/>
      <c r="J973" s="292" t="str">
        <f t="shared" si="121"/>
        <v>รอข้อมูลคอลัมน์ H</v>
      </c>
      <c r="K973" s="291"/>
      <c r="L973" s="291"/>
      <c r="M973" s="291"/>
      <c r="N973" s="196" t="str" cm="1">
        <f t="array" ref="N973">IF(AND(K973:M973=""),"ยังไม่บันทึกข้อมูล",
IF(M973&lt;&gt;"",
IF(M973&gt;=1.3,M973,"เป็นไม้พุ่ม"),
IF(K973+L973&gt;=1.3,K973+L973,"เป็นไม้พุ่ม")))</f>
        <v>ยังไม่บันทึกข้อมูล</v>
      </c>
      <c r="O973" s="149" t="str">
        <f t="shared" si="122"/>
        <v>ข้อมูลไม่ถูกต้อง</v>
      </c>
      <c r="P973" s="149" t="str">
        <f t="shared" si="123"/>
        <v>ข้อมูลไม่ถูกต้อง</v>
      </c>
      <c r="Q973" s="149" t="str">
        <f t="shared" si="124"/>
        <v>ข้อมูลไม่ถูกต้อง</v>
      </c>
      <c r="R973" s="149" t="str">
        <f t="shared" si="125"/>
        <v>ข้อมูลไม่ถูกต้อง</v>
      </c>
      <c r="S973" s="149" t="str">
        <f>IF(ISNUMBER(R973),
IF(H$2=ตัวเลือก!A$30,"ยังไม่บันทึกข้อมูล",R973*0.27),"ข้อมูลไม่ถูกต้อง")</f>
        <v>ข้อมูลไม่ถูกต้อง</v>
      </c>
      <c r="T973" s="149" t="str">
        <f t="shared" si="126"/>
        <v>ข้อมูลไม่ถูกต้อง</v>
      </c>
      <c r="U973" s="149" t="str">
        <f>IF(ISNUMBER(R973),
IF(H$2=ตัวเลือก!A$30,"ยังไม่บันทึกข้อมูล",R973*0.47),"ข้อมูลไม่ถูกต้อง")</f>
        <v>ข้อมูลไม่ถูกต้อง</v>
      </c>
      <c r="V973" s="149" t="str">
        <f>IF(ISNUMBER(S973),
IF(H$2=ตัวเลือก!A$30,"ยังไม่บันทึกข้อมูล",S973*0.47),"ข้อมูลไม่ถูกต้อง")</f>
        <v>ข้อมูลไม่ถูกต้อง</v>
      </c>
      <c r="W973" s="149" t="str">
        <f t="shared" si="127"/>
        <v>ข้อมูลไม่ถูกต้อง</v>
      </c>
      <c r="X973" s="148" t="str">
        <f t="shared" si="128"/>
        <v>ข้อมูลไม่ถูกต้อง</v>
      </c>
      <c r="Y973" s="38"/>
      <c r="Z973" s="38"/>
      <c r="AA973" s="38"/>
    </row>
    <row r="974" spans="1:27" ht="24" customHeight="1" x14ac:dyDescent="0.45">
      <c r="A974" s="289">
        <v>969</v>
      </c>
      <c r="B974" s="289"/>
      <c r="C974" s="289"/>
      <c r="D974" s="289"/>
      <c r="E974" s="289"/>
      <c r="F974" s="293"/>
      <c r="G974" s="293"/>
      <c r="H974" s="291"/>
      <c r="I974" s="289"/>
      <c r="J974" s="292" t="str">
        <f t="shared" si="121"/>
        <v>รอข้อมูลคอลัมน์ H</v>
      </c>
      <c r="K974" s="291"/>
      <c r="L974" s="291"/>
      <c r="M974" s="291"/>
      <c r="N974" s="196" t="str" cm="1">
        <f t="array" ref="N974">IF(AND(K974:M974=""),"ยังไม่บันทึกข้อมูล",
IF(M974&lt;&gt;"",
IF(M974&gt;=1.3,M974,"เป็นไม้พุ่ม"),
IF(K974+L974&gt;=1.3,K974+L974,"เป็นไม้พุ่ม")))</f>
        <v>ยังไม่บันทึกข้อมูล</v>
      </c>
      <c r="O974" s="149" t="str">
        <f t="shared" si="122"/>
        <v>ข้อมูลไม่ถูกต้อง</v>
      </c>
      <c r="P974" s="149" t="str">
        <f t="shared" si="123"/>
        <v>ข้อมูลไม่ถูกต้อง</v>
      </c>
      <c r="Q974" s="149" t="str">
        <f t="shared" si="124"/>
        <v>ข้อมูลไม่ถูกต้อง</v>
      </c>
      <c r="R974" s="149" t="str">
        <f t="shared" si="125"/>
        <v>ข้อมูลไม่ถูกต้อง</v>
      </c>
      <c r="S974" s="149" t="str">
        <f>IF(ISNUMBER(R974),
IF(H$2=ตัวเลือก!A$30,"ยังไม่บันทึกข้อมูล",R974*0.27),"ข้อมูลไม่ถูกต้อง")</f>
        <v>ข้อมูลไม่ถูกต้อง</v>
      </c>
      <c r="T974" s="149" t="str">
        <f t="shared" si="126"/>
        <v>ข้อมูลไม่ถูกต้อง</v>
      </c>
      <c r="U974" s="149" t="str">
        <f>IF(ISNUMBER(R974),
IF(H$2=ตัวเลือก!A$30,"ยังไม่บันทึกข้อมูล",R974*0.47),"ข้อมูลไม่ถูกต้อง")</f>
        <v>ข้อมูลไม่ถูกต้อง</v>
      </c>
      <c r="V974" s="149" t="str">
        <f>IF(ISNUMBER(S974),
IF(H$2=ตัวเลือก!A$30,"ยังไม่บันทึกข้อมูล",S974*0.47),"ข้อมูลไม่ถูกต้อง")</f>
        <v>ข้อมูลไม่ถูกต้อง</v>
      </c>
      <c r="W974" s="149" t="str">
        <f t="shared" si="127"/>
        <v>ข้อมูลไม่ถูกต้อง</v>
      </c>
      <c r="X974" s="148" t="str">
        <f t="shared" si="128"/>
        <v>ข้อมูลไม่ถูกต้อง</v>
      </c>
      <c r="Y974" s="38"/>
      <c r="Z974" s="38"/>
      <c r="AA974" s="38"/>
    </row>
    <row r="975" spans="1:27" ht="24" customHeight="1" x14ac:dyDescent="0.45">
      <c r="A975" s="289">
        <v>970</v>
      </c>
      <c r="B975" s="289"/>
      <c r="C975" s="289"/>
      <c r="D975" s="289"/>
      <c r="E975" s="289"/>
      <c r="F975" s="293"/>
      <c r="G975" s="293"/>
      <c r="H975" s="291"/>
      <c r="I975" s="289"/>
      <c r="J975" s="292" t="str">
        <f t="shared" ref="J975:J1005" si="129">IF(H975="","รอข้อมูลคอลัมน์ H",
IF(H975/PI()&gt;=4.5,H975/PI(),"ไม่นำมาคำนวณ"))</f>
        <v>รอข้อมูลคอลัมน์ H</v>
      </c>
      <c r="K975" s="291"/>
      <c r="L975" s="291"/>
      <c r="M975" s="291"/>
      <c r="N975" s="196" t="str" cm="1">
        <f t="array" ref="N975">IF(AND(K975:M975=""),"ยังไม่บันทึกข้อมูล",
IF(M975&lt;&gt;"",
IF(M975&gt;=1.3,M975,"เป็นไม้พุ่ม"),
IF(K975+L975&gt;=1.3,K975+L975,"เป็นไม้พุ่ม")))</f>
        <v>ยังไม่บันทึกข้อมูล</v>
      </c>
      <c r="O975" s="149" t="str">
        <f t="shared" si="122"/>
        <v>ข้อมูลไม่ถูกต้อง</v>
      </c>
      <c r="P975" s="149" t="str">
        <f t="shared" si="123"/>
        <v>ข้อมูลไม่ถูกต้อง</v>
      </c>
      <c r="Q975" s="149" t="str">
        <f t="shared" si="124"/>
        <v>ข้อมูลไม่ถูกต้อง</v>
      </c>
      <c r="R975" s="149" t="str">
        <f t="shared" si="125"/>
        <v>ข้อมูลไม่ถูกต้อง</v>
      </c>
      <c r="S975" s="149" t="str">
        <f>IF(ISNUMBER(R975),
IF(H$2=ตัวเลือก!A$30,"ยังไม่บันทึกข้อมูล",R975*0.27),"ข้อมูลไม่ถูกต้อง")</f>
        <v>ข้อมูลไม่ถูกต้อง</v>
      </c>
      <c r="T975" s="149" t="str">
        <f t="shared" si="126"/>
        <v>ข้อมูลไม่ถูกต้อง</v>
      </c>
      <c r="U975" s="149" t="str">
        <f>IF(ISNUMBER(R975),
IF(H$2=ตัวเลือก!A$30,"ยังไม่บันทึกข้อมูล",R975*0.47),"ข้อมูลไม่ถูกต้อง")</f>
        <v>ข้อมูลไม่ถูกต้อง</v>
      </c>
      <c r="V975" s="149" t="str">
        <f>IF(ISNUMBER(S975),
IF(H$2=ตัวเลือก!A$30,"ยังไม่บันทึกข้อมูล",S975*0.47),"ข้อมูลไม่ถูกต้อง")</f>
        <v>ข้อมูลไม่ถูกต้อง</v>
      </c>
      <c r="W975" s="149" t="str">
        <f t="shared" si="127"/>
        <v>ข้อมูลไม่ถูกต้อง</v>
      </c>
      <c r="X975" s="148" t="str">
        <f t="shared" si="128"/>
        <v>ข้อมูลไม่ถูกต้อง</v>
      </c>
      <c r="Y975" s="38"/>
      <c r="Z975" s="38"/>
      <c r="AA975" s="38"/>
    </row>
    <row r="976" spans="1:27" ht="24" customHeight="1" x14ac:dyDescent="0.45">
      <c r="A976" s="289">
        <v>971</v>
      </c>
      <c r="B976" s="289"/>
      <c r="C976" s="289"/>
      <c r="D976" s="289"/>
      <c r="E976" s="289"/>
      <c r="F976" s="293"/>
      <c r="G976" s="293"/>
      <c r="H976" s="291"/>
      <c r="I976" s="289"/>
      <c r="J976" s="292" t="str">
        <f t="shared" si="129"/>
        <v>รอข้อมูลคอลัมน์ H</v>
      </c>
      <c r="K976" s="291"/>
      <c r="L976" s="291"/>
      <c r="M976" s="291"/>
      <c r="N976" s="196" t="str" cm="1">
        <f t="array" ref="N976">IF(AND(K976:M976=""),"ยังไม่บันทึกข้อมูล",
IF(M976&lt;&gt;"",
IF(M976&gt;=1.3,M976,"เป็นไม้พุ่ม"),
IF(K976+L976&gt;=1.3,K976+L976,"เป็นไม้พุ่ม")))</f>
        <v>ยังไม่บันทึกข้อมูล</v>
      </c>
      <c r="O976" s="149" t="str">
        <f t="shared" si="122"/>
        <v>ข้อมูลไม่ถูกต้อง</v>
      </c>
      <c r="P976" s="149" t="str">
        <f t="shared" si="123"/>
        <v>ข้อมูลไม่ถูกต้อง</v>
      </c>
      <c r="Q976" s="149" t="str">
        <f t="shared" si="124"/>
        <v>ข้อมูลไม่ถูกต้อง</v>
      </c>
      <c r="R976" s="149" t="str">
        <f t="shared" si="125"/>
        <v>ข้อมูลไม่ถูกต้อง</v>
      </c>
      <c r="S976" s="149" t="str">
        <f>IF(ISNUMBER(R976),
IF(H$2=ตัวเลือก!A$30,"ยังไม่บันทึกข้อมูล",R976*0.27),"ข้อมูลไม่ถูกต้อง")</f>
        <v>ข้อมูลไม่ถูกต้อง</v>
      </c>
      <c r="T976" s="149" t="str">
        <f t="shared" si="126"/>
        <v>ข้อมูลไม่ถูกต้อง</v>
      </c>
      <c r="U976" s="149" t="str">
        <f>IF(ISNUMBER(R976),
IF(H$2=ตัวเลือก!A$30,"ยังไม่บันทึกข้อมูล",R976*0.47),"ข้อมูลไม่ถูกต้อง")</f>
        <v>ข้อมูลไม่ถูกต้อง</v>
      </c>
      <c r="V976" s="149" t="str">
        <f>IF(ISNUMBER(S976),
IF(H$2=ตัวเลือก!A$30,"ยังไม่บันทึกข้อมูล",S976*0.47),"ข้อมูลไม่ถูกต้อง")</f>
        <v>ข้อมูลไม่ถูกต้อง</v>
      </c>
      <c r="W976" s="149" t="str">
        <f t="shared" si="127"/>
        <v>ข้อมูลไม่ถูกต้อง</v>
      </c>
      <c r="X976" s="148" t="str">
        <f t="shared" si="128"/>
        <v>ข้อมูลไม่ถูกต้อง</v>
      </c>
      <c r="Y976" s="38"/>
      <c r="Z976" s="38"/>
      <c r="AA976" s="38"/>
    </row>
    <row r="977" spans="1:27" ht="24" customHeight="1" x14ac:dyDescent="0.45">
      <c r="A977" s="289">
        <v>972</v>
      </c>
      <c r="B977" s="289"/>
      <c r="C977" s="289"/>
      <c r="D977" s="289"/>
      <c r="E977" s="289"/>
      <c r="F977" s="293"/>
      <c r="G977" s="293"/>
      <c r="H977" s="291"/>
      <c r="I977" s="289"/>
      <c r="J977" s="292" t="str">
        <f t="shared" si="129"/>
        <v>รอข้อมูลคอลัมน์ H</v>
      </c>
      <c r="K977" s="291"/>
      <c r="L977" s="291"/>
      <c r="M977" s="291"/>
      <c r="N977" s="196" t="str" cm="1">
        <f t="array" ref="N977">IF(AND(K977:M977=""),"ยังไม่บันทึกข้อมูล",
IF(M977&lt;&gt;"",
IF(M977&gt;=1.3,M977,"เป็นไม้พุ่ม"),
IF(K977+L977&gt;=1.3,K977+L977,"เป็นไม้พุ่ม")))</f>
        <v>ยังไม่บันทึกข้อมูล</v>
      </c>
      <c r="O977" s="149" t="str">
        <f t="shared" si="122"/>
        <v>ข้อมูลไม่ถูกต้อง</v>
      </c>
      <c r="P977" s="149" t="str">
        <f t="shared" si="123"/>
        <v>ข้อมูลไม่ถูกต้อง</v>
      </c>
      <c r="Q977" s="149" t="str">
        <f t="shared" si="124"/>
        <v>ข้อมูลไม่ถูกต้อง</v>
      </c>
      <c r="R977" s="149" t="str">
        <f t="shared" si="125"/>
        <v>ข้อมูลไม่ถูกต้อง</v>
      </c>
      <c r="S977" s="149" t="str">
        <f>IF(ISNUMBER(R977),
IF(H$2=ตัวเลือก!A$30,"ยังไม่บันทึกข้อมูล",R977*0.27),"ข้อมูลไม่ถูกต้อง")</f>
        <v>ข้อมูลไม่ถูกต้อง</v>
      </c>
      <c r="T977" s="149" t="str">
        <f t="shared" si="126"/>
        <v>ข้อมูลไม่ถูกต้อง</v>
      </c>
      <c r="U977" s="149" t="str">
        <f>IF(ISNUMBER(R977),
IF(H$2=ตัวเลือก!A$30,"ยังไม่บันทึกข้อมูล",R977*0.47),"ข้อมูลไม่ถูกต้อง")</f>
        <v>ข้อมูลไม่ถูกต้อง</v>
      </c>
      <c r="V977" s="149" t="str">
        <f>IF(ISNUMBER(S977),
IF(H$2=ตัวเลือก!A$30,"ยังไม่บันทึกข้อมูล",S977*0.47),"ข้อมูลไม่ถูกต้อง")</f>
        <v>ข้อมูลไม่ถูกต้อง</v>
      </c>
      <c r="W977" s="149" t="str">
        <f t="shared" si="127"/>
        <v>ข้อมูลไม่ถูกต้อง</v>
      </c>
      <c r="X977" s="148" t="str">
        <f t="shared" si="128"/>
        <v>ข้อมูลไม่ถูกต้อง</v>
      </c>
      <c r="Y977" s="38"/>
      <c r="Z977" s="38"/>
      <c r="AA977" s="38"/>
    </row>
    <row r="978" spans="1:27" ht="24" customHeight="1" x14ac:dyDescent="0.45">
      <c r="A978" s="289">
        <v>973</v>
      </c>
      <c r="B978" s="289"/>
      <c r="C978" s="289"/>
      <c r="D978" s="289"/>
      <c r="E978" s="289"/>
      <c r="F978" s="293"/>
      <c r="G978" s="293"/>
      <c r="H978" s="291"/>
      <c r="I978" s="289"/>
      <c r="J978" s="292" t="str">
        <f t="shared" si="129"/>
        <v>รอข้อมูลคอลัมน์ H</v>
      </c>
      <c r="K978" s="291"/>
      <c r="L978" s="291"/>
      <c r="M978" s="291"/>
      <c r="N978" s="196" t="str" cm="1">
        <f t="array" ref="N978">IF(AND(K978:M978=""),"ยังไม่บันทึกข้อมูล",
IF(M978&lt;&gt;"",
IF(M978&gt;=1.3,M978,"เป็นไม้พุ่ม"),
IF(K978+L978&gt;=1.3,K978+L978,"เป็นไม้พุ่ม")))</f>
        <v>ยังไม่บันทึกข้อมูล</v>
      </c>
      <c r="O978" s="149" t="str">
        <f t="shared" si="122"/>
        <v>ข้อมูลไม่ถูกต้อง</v>
      </c>
      <c r="P978" s="149" t="str">
        <f t="shared" si="123"/>
        <v>ข้อมูลไม่ถูกต้อง</v>
      </c>
      <c r="Q978" s="149" t="str">
        <f t="shared" si="124"/>
        <v>ข้อมูลไม่ถูกต้อง</v>
      </c>
      <c r="R978" s="149" t="str">
        <f t="shared" si="125"/>
        <v>ข้อมูลไม่ถูกต้อง</v>
      </c>
      <c r="S978" s="149" t="str">
        <f>IF(ISNUMBER(R978),
IF(H$2=ตัวเลือก!A$30,"ยังไม่บันทึกข้อมูล",R978*0.27),"ข้อมูลไม่ถูกต้อง")</f>
        <v>ข้อมูลไม่ถูกต้อง</v>
      </c>
      <c r="T978" s="149" t="str">
        <f t="shared" si="126"/>
        <v>ข้อมูลไม่ถูกต้อง</v>
      </c>
      <c r="U978" s="149" t="str">
        <f>IF(ISNUMBER(R978),
IF(H$2=ตัวเลือก!A$30,"ยังไม่บันทึกข้อมูล",R978*0.47),"ข้อมูลไม่ถูกต้อง")</f>
        <v>ข้อมูลไม่ถูกต้อง</v>
      </c>
      <c r="V978" s="149" t="str">
        <f>IF(ISNUMBER(S978),
IF(H$2=ตัวเลือก!A$30,"ยังไม่บันทึกข้อมูล",S978*0.47),"ข้อมูลไม่ถูกต้อง")</f>
        <v>ข้อมูลไม่ถูกต้อง</v>
      </c>
      <c r="W978" s="149" t="str">
        <f t="shared" si="127"/>
        <v>ข้อมูลไม่ถูกต้อง</v>
      </c>
      <c r="X978" s="148" t="str">
        <f t="shared" si="128"/>
        <v>ข้อมูลไม่ถูกต้อง</v>
      </c>
      <c r="Y978" s="38"/>
      <c r="Z978" s="38"/>
      <c r="AA978" s="38"/>
    </row>
    <row r="979" spans="1:27" ht="24" customHeight="1" x14ac:dyDescent="0.45">
      <c r="A979" s="289">
        <v>974</v>
      </c>
      <c r="B979" s="289"/>
      <c r="C979" s="289"/>
      <c r="D979" s="289"/>
      <c r="E979" s="289"/>
      <c r="F979" s="293"/>
      <c r="G979" s="293"/>
      <c r="H979" s="291"/>
      <c r="I979" s="289"/>
      <c r="J979" s="292" t="str">
        <f t="shared" si="129"/>
        <v>รอข้อมูลคอลัมน์ H</v>
      </c>
      <c r="K979" s="291"/>
      <c r="L979" s="291"/>
      <c r="M979" s="291"/>
      <c r="N979" s="196" t="str" cm="1">
        <f t="array" ref="N979">IF(AND(K979:M979=""),"ยังไม่บันทึกข้อมูล",
IF(M979&lt;&gt;"",
IF(M979&gt;=1.3,M979,"เป็นไม้พุ่ม"),
IF(K979+L979&gt;=1.3,K979+L979,"เป็นไม้พุ่ม")))</f>
        <v>ยังไม่บันทึกข้อมูล</v>
      </c>
      <c r="O979" s="149" t="str">
        <f t="shared" si="122"/>
        <v>ข้อมูลไม่ถูกต้อง</v>
      </c>
      <c r="P979" s="149" t="str">
        <f t="shared" si="123"/>
        <v>ข้อมูลไม่ถูกต้อง</v>
      </c>
      <c r="Q979" s="149" t="str">
        <f t="shared" si="124"/>
        <v>ข้อมูลไม่ถูกต้อง</v>
      </c>
      <c r="R979" s="149" t="str">
        <f t="shared" si="125"/>
        <v>ข้อมูลไม่ถูกต้อง</v>
      </c>
      <c r="S979" s="149" t="str">
        <f>IF(ISNUMBER(R979),
IF(H$2=ตัวเลือก!A$30,"ยังไม่บันทึกข้อมูล",R979*0.27),"ข้อมูลไม่ถูกต้อง")</f>
        <v>ข้อมูลไม่ถูกต้อง</v>
      </c>
      <c r="T979" s="149" t="str">
        <f t="shared" si="126"/>
        <v>ข้อมูลไม่ถูกต้อง</v>
      </c>
      <c r="U979" s="149" t="str">
        <f>IF(ISNUMBER(R979),
IF(H$2=ตัวเลือก!A$30,"ยังไม่บันทึกข้อมูล",R979*0.47),"ข้อมูลไม่ถูกต้อง")</f>
        <v>ข้อมูลไม่ถูกต้อง</v>
      </c>
      <c r="V979" s="149" t="str">
        <f>IF(ISNUMBER(S979),
IF(H$2=ตัวเลือก!A$30,"ยังไม่บันทึกข้อมูล",S979*0.47),"ข้อมูลไม่ถูกต้อง")</f>
        <v>ข้อมูลไม่ถูกต้อง</v>
      </c>
      <c r="W979" s="149" t="str">
        <f t="shared" si="127"/>
        <v>ข้อมูลไม่ถูกต้อง</v>
      </c>
      <c r="X979" s="148" t="str">
        <f t="shared" si="128"/>
        <v>ข้อมูลไม่ถูกต้อง</v>
      </c>
      <c r="Y979" s="38"/>
      <c r="Z979" s="38"/>
      <c r="AA979" s="38"/>
    </row>
    <row r="980" spans="1:27" ht="24" customHeight="1" x14ac:dyDescent="0.45">
      <c r="A980" s="289">
        <v>975</v>
      </c>
      <c r="B980" s="289"/>
      <c r="C980" s="289"/>
      <c r="D980" s="289"/>
      <c r="E980" s="289"/>
      <c r="F980" s="293"/>
      <c r="G980" s="293"/>
      <c r="H980" s="291"/>
      <c r="I980" s="289"/>
      <c r="J980" s="292" t="str">
        <f t="shared" si="129"/>
        <v>รอข้อมูลคอลัมน์ H</v>
      </c>
      <c r="K980" s="291"/>
      <c r="L980" s="291"/>
      <c r="M980" s="291"/>
      <c r="N980" s="196" t="str" cm="1">
        <f t="array" ref="N980">IF(AND(K980:M980=""),"ยังไม่บันทึกข้อมูล",
IF(M980&lt;&gt;"",
IF(M980&gt;=1.3,M980,"เป็นไม้พุ่ม"),
IF(K980+L980&gt;=1.3,K980+L980,"เป็นไม้พุ่ม")))</f>
        <v>ยังไม่บันทึกข้อมูล</v>
      </c>
      <c r="O980" s="149" t="str">
        <f t="shared" si="122"/>
        <v>ข้อมูลไม่ถูกต้อง</v>
      </c>
      <c r="P980" s="149" t="str">
        <f t="shared" si="123"/>
        <v>ข้อมูลไม่ถูกต้อง</v>
      </c>
      <c r="Q980" s="149" t="str">
        <f t="shared" si="124"/>
        <v>ข้อมูลไม่ถูกต้อง</v>
      </c>
      <c r="R980" s="149" t="str">
        <f t="shared" si="125"/>
        <v>ข้อมูลไม่ถูกต้อง</v>
      </c>
      <c r="S980" s="149" t="str">
        <f>IF(ISNUMBER(R980),
IF(H$2=ตัวเลือก!A$30,"ยังไม่บันทึกข้อมูล",R980*0.27),"ข้อมูลไม่ถูกต้อง")</f>
        <v>ข้อมูลไม่ถูกต้อง</v>
      </c>
      <c r="T980" s="149" t="str">
        <f t="shared" si="126"/>
        <v>ข้อมูลไม่ถูกต้อง</v>
      </c>
      <c r="U980" s="149" t="str">
        <f>IF(ISNUMBER(R980),
IF(H$2=ตัวเลือก!A$30,"ยังไม่บันทึกข้อมูล",R980*0.47),"ข้อมูลไม่ถูกต้อง")</f>
        <v>ข้อมูลไม่ถูกต้อง</v>
      </c>
      <c r="V980" s="149" t="str">
        <f>IF(ISNUMBER(S980),
IF(H$2=ตัวเลือก!A$30,"ยังไม่บันทึกข้อมูล",S980*0.47),"ข้อมูลไม่ถูกต้อง")</f>
        <v>ข้อมูลไม่ถูกต้อง</v>
      </c>
      <c r="W980" s="149" t="str">
        <f t="shared" si="127"/>
        <v>ข้อมูลไม่ถูกต้อง</v>
      </c>
      <c r="X980" s="148" t="str">
        <f t="shared" si="128"/>
        <v>ข้อมูลไม่ถูกต้อง</v>
      </c>
      <c r="Y980" s="38"/>
      <c r="Z980" s="38"/>
      <c r="AA980" s="38"/>
    </row>
    <row r="981" spans="1:27" ht="24" customHeight="1" x14ac:dyDescent="0.45">
      <c r="A981" s="289">
        <v>976</v>
      </c>
      <c r="B981" s="289"/>
      <c r="C981" s="289"/>
      <c r="D981" s="289"/>
      <c r="E981" s="289"/>
      <c r="F981" s="293"/>
      <c r="G981" s="293"/>
      <c r="H981" s="291"/>
      <c r="I981" s="289"/>
      <c r="J981" s="292" t="str">
        <f t="shared" si="129"/>
        <v>รอข้อมูลคอลัมน์ H</v>
      </c>
      <c r="K981" s="291"/>
      <c r="L981" s="291"/>
      <c r="M981" s="291"/>
      <c r="N981" s="196" t="str" cm="1">
        <f t="array" ref="N981">IF(AND(K981:M981=""),"ยังไม่บันทึกข้อมูล",
IF(M981&lt;&gt;"",
IF(M981&gt;=1.3,M981,"เป็นไม้พุ่ม"),
IF(K981+L981&gt;=1.3,K981+L981,"เป็นไม้พุ่ม")))</f>
        <v>ยังไม่บันทึกข้อมูล</v>
      </c>
      <c r="O981" s="149" t="str">
        <f t="shared" si="122"/>
        <v>ข้อมูลไม่ถูกต้อง</v>
      </c>
      <c r="P981" s="149" t="str">
        <f t="shared" si="123"/>
        <v>ข้อมูลไม่ถูกต้อง</v>
      </c>
      <c r="Q981" s="149" t="str">
        <f t="shared" si="124"/>
        <v>ข้อมูลไม่ถูกต้อง</v>
      </c>
      <c r="R981" s="149" t="str">
        <f t="shared" si="125"/>
        <v>ข้อมูลไม่ถูกต้อง</v>
      </c>
      <c r="S981" s="149" t="str">
        <f>IF(ISNUMBER(R981),
IF(H$2=ตัวเลือก!A$30,"ยังไม่บันทึกข้อมูล",R981*0.27),"ข้อมูลไม่ถูกต้อง")</f>
        <v>ข้อมูลไม่ถูกต้อง</v>
      </c>
      <c r="T981" s="149" t="str">
        <f t="shared" si="126"/>
        <v>ข้อมูลไม่ถูกต้อง</v>
      </c>
      <c r="U981" s="149" t="str">
        <f>IF(ISNUMBER(R981),
IF(H$2=ตัวเลือก!A$30,"ยังไม่บันทึกข้อมูล",R981*0.47),"ข้อมูลไม่ถูกต้อง")</f>
        <v>ข้อมูลไม่ถูกต้อง</v>
      </c>
      <c r="V981" s="149" t="str">
        <f>IF(ISNUMBER(S981),
IF(H$2=ตัวเลือก!A$30,"ยังไม่บันทึกข้อมูล",S981*0.47),"ข้อมูลไม่ถูกต้อง")</f>
        <v>ข้อมูลไม่ถูกต้อง</v>
      </c>
      <c r="W981" s="149" t="str">
        <f t="shared" si="127"/>
        <v>ข้อมูลไม่ถูกต้อง</v>
      </c>
      <c r="X981" s="148" t="str">
        <f t="shared" si="128"/>
        <v>ข้อมูลไม่ถูกต้อง</v>
      </c>
      <c r="Y981" s="38"/>
      <c r="Z981" s="38"/>
      <c r="AA981" s="38"/>
    </row>
    <row r="982" spans="1:27" ht="24" customHeight="1" x14ac:dyDescent="0.45">
      <c r="A982" s="289">
        <v>977</v>
      </c>
      <c r="B982" s="289"/>
      <c r="C982" s="289"/>
      <c r="D982" s="289"/>
      <c r="E982" s="289"/>
      <c r="F982" s="293"/>
      <c r="G982" s="293"/>
      <c r="H982" s="291"/>
      <c r="I982" s="289"/>
      <c r="J982" s="292" t="str">
        <f t="shared" si="129"/>
        <v>รอข้อมูลคอลัมน์ H</v>
      </c>
      <c r="K982" s="291"/>
      <c r="L982" s="291"/>
      <c r="M982" s="291"/>
      <c r="N982" s="196" t="str" cm="1">
        <f t="array" ref="N982">IF(AND(K982:M982=""),"ยังไม่บันทึกข้อมูล",
IF(M982&lt;&gt;"",
IF(M982&gt;=1.3,M982,"เป็นไม้พุ่ม"),
IF(K982+L982&gt;=1.3,K982+L982,"เป็นไม้พุ่ม")))</f>
        <v>ยังไม่บันทึกข้อมูล</v>
      </c>
      <c r="O982" s="149" t="str">
        <f t="shared" si="122"/>
        <v>ข้อมูลไม่ถูกต้อง</v>
      </c>
      <c r="P982" s="149" t="str">
        <f t="shared" si="123"/>
        <v>ข้อมูลไม่ถูกต้อง</v>
      </c>
      <c r="Q982" s="149" t="str">
        <f t="shared" si="124"/>
        <v>ข้อมูลไม่ถูกต้อง</v>
      </c>
      <c r="R982" s="149" t="str">
        <f t="shared" si="125"/>
        <v>ข้อมูลไม่ถูกต้อง</v>
      </c>
      <c r="S982" s="149" t="str">
        <f>IF(ISNUMBER(R982),
IF(H$2=ตัวเลือก!A$30,"ยังไม่บันทึกข้อมูล",R982*0.27),"ข้อมูลไม่ถูกต้อง")</f>
        <v>ข้อมูลไม่ถูกต้อง</v>
      </c>
      <c r="T982" s="149" t="str">
        <f t="shared" si="126"/>
        <v>ข้อมูลไม่ถูกต้อง</v>
      </c>
      <c r="U982" s="149" t="str">
        <f>IF(ISNUMBER(R982),
IF(H$2=ตัวเลือก!A$30,"ยังไม่บันทึกข้อมูล",R982*0.47),"ข้อมูลไม่ถูกต้อง")</f>
        <v>ข้อมูลไม่ถูกต้อง</v>
      </c>
      <c r="V982" s="149" t="str">
        <f>IF(ISNUMBER(S982),
IF(H$2=ตัวเลือก!A$30,"ยังไม่บันทึกข้อมูล",S982*0.47),"ข้อมูลไม่ถูกต้อง")</f>
        <v>ข้อมูลไม่ถูกต้อง</v>
      </c>
      <c r="W982" s="149" t="str">
        <f t="shared" si="127"/>
        <v>ข้อมูลไม่ถูกต้อง</v>
      </c>
      <c r="X982" s="148" t="str">
        <f t="shared" si="128"/>
        <v>ข้อมูลไม่ถูกต้อง</v>
      </c>
      <c r="Y982" s="38"/>
      <c r="Z982" s="38"/>
      <c r="AA982" s="38"/>
    </row>
    <row r="983" spans="1:27" ht="24" customHeight="1" x14ac:dyDescent="0.45">
      <c r="A983" s="289">
        <v>978</v>
      </c>
      <c r="B983" s="289"/>
      <c r="C983" s="289"/>
      <c r="D983" s="289"/>
      <c r="E983" s="289"/>
      <c r="F983" s="293"/>
      <c r="G983" s="293"/>
      <c r="H983" s="291"/>
      <c r="I983" s="289"/>
      <c r="J983" s="292" t="str">
        <f t="shared" si="129"/>
        <v>รอข้อมูลคอลัมน์ H</v>
      </c>
      <c r="K983" s="291"/>
      <c r="L983" s="291"/>
      <c r="M983" s="291"/>
      <c r="N983" s="196" t="str" cm="1">
        <f t="array" ref="N983">IF(AND(K983:M983=""),"ยังไม่บันทึกข้อมูล",
IF(M983&lt;&gt;"",
IF(M983&gt;=1.3,M983,"เป็นไม้พุ่ม"),
IF(K983+L983&gt;=1.3,K983+L983,"เป็นไม้พุ่ม")))</f>
        <v>ยังไม่บันทึกข้อมูล</v>
      </c>
      <c r="O983" s="149" t="str">
        <f t="shared" si="122"/>
        <v>ข้อมูลไม่ถูกต้อง</v>
      </c>
      <c r="P983" s="149" t="str">
        <f t="shared" si="123"/>
        <v>ข้อมูลไม่ถูกต้อง</v>
      </c>
      <c r="Q983" s="149" t="str">
        <f t="shared" si="124"/>
        <v>ข้อมูลไม่ถูกต้อง</v>
      </c>
      <c r="R983" s="149" t="str">
        <f t="shared" si="125"/>
        <v>ข้อมูลไม่ถูกต้อง</v>
      </c>
      <c r="S983" s="149" t="str">
        <f>IF(ISNUMBER(R983),
IF(H$2=ตัวเลือก!A$30,"ยังไม่บันทึกข้อมูล",R983*0.27),"ข้อมูลไม่ถูกต้อง")</f>
        <v>ข้อมูลไม่ถูกต้อง</v>
      </c>
      <c r="T983" s="149" t="str">
        <f t="shared" si="126"/>
        <v>ข้อมูลไม่ถูกต้อง</v>
      </c>
      <c r="U983" s="149" t="str">
        <f>IF(ISNUMBER(R983),
IF(H$2=ตัวเลือก!A$30,"ยังไม่บันทึกข้อมูล",R983*0.47),"ข้อมูลไม่ถูกต้อง")</f>
        <v>ข้อมูลไม่ถูกต้อง</v>
      </c>
      <c r="V983" s="149" t="str">
        <f>IF(ISNUMBER(S983),
IF(H$2=ตัวเลือก!A$30,"ยังไม่บันทึกข้อมูล",S983*0.47),"ข้อมูลไม่ถูกต้อง")</f>
        <v>ข้อมูลไม่ถูกต้อง</v>
      </c>
      <c r="W983" s="149" t="str">
        <f t="shared" si="127"/>
        <v>ข้อมูลไม่ถูกต้อง</v>
      </c>
      <c r="X983" s="148" t="str">
        <f t="shared" si="128"/>
        <v>ข้อมูลไม่ถูกต้อง</v>
      </c>
      <c r="Y983" s="38"/>
      <c r="Z983" s="38"/>
      <c r="AA983" s="38"/>
    </row>
    <row r="984" spans="1:27" ht="24" customHeight="1" x14ac:dyDescent="0.45">
      <c r="A984" s="289">
        <v>979</v>
      </c>
      <c r="B984" s="289"/>
      <c r="C984" s="289"/>
      <c r="D984" s="289"/>
      <c r="E984" s="289"/>
      <c r="F984" s="293"/>
      <c r="G984" s="293"/>
      <c r="H984" s="291"/>
      <c r="I984" s="289"/>
      <c r="J984" s="292" t="str">
        <f t="shared" si="129"/>
        <v>รอข้อมูลคอลัมน์ H</v>
      </c>
      <c r="K984" s="291"/>
      <c r="L984" s="291"/>
      <c r="M984" s="291"/>
      <c r="N984" s="196" t="str" cm="1">
        <f t="array" ref="N984">IF(AND(K984:M984=""),"ยังไม่บันทึกข้อมูล",
IF(M984&lt;&gt;"",
IF(M984&gt;=1.3,M984,"เป็นไม้พุ่ม"),
IF(K984+L984&gt;=1.3,K984+L984,"เป็นไม้พุ่ม")))</f>
        <v>ยังไม่บันทึกข้อมูล</v>
      </c>
      <c r="O984" s="149" t="str">
        <f t="shared" si="122"/>
        <v>ข้อมูลไม่ถูกต้อง</v>
      </c>
      <c r="P984" s="149" t="str">
        <f t="shared" si="123"/>
        <v>ข้อมูลไม่ถูกต้อง</v>
      </c>
      <c r="Q984" s="149" t="str">
        <f t="shared" si="124"/>
        <v>ข้อมูลไม่ถูกต้อง</v>
      </c>
      <c r="R984" s="149" t="str">
        <f t="shared" si="125"/>
        <v>ข้อมูลไม่ถูกต้อง</v>
      </c>
      <c r="S984" s="149" t="str">
        <f>IF(ISNUMBER(R984),
IF(H$2=ตัวเลือก!A$30,"ยังไม่บันทึกข้อมูล",R984*0.27),"ข้อมูลไม่ถูกต้อง")</f>
        <v>ข้อมูลไม่ถูกต้อง</v>
      </c>
      <c r="T984" s="149" t="str">
        <f t="shared" si="126"/>
        <v>ข้อมูลไม่ถูกต้อง</v>
      </c>
      <c r="U984" s="149" t="str">
        <f>IF(ISNUMBER(R984),
IF(H$2=ตัวเลือก!A$30,"ยังไม่บันทึกข้อมูล",R984*0.47),"ข้อมูลไม่ถูกต้อง")</f>
        <v>ข้อมูลไม่ถูกต้อง</v>
      </c>
      <c r="V984" s="149" t="str">
        <f>IF(ISNUMBER(S984),
IF(H$2=ตัวเลือก!A$30,"ยังไม่บันทึกข้อมูล",S984*0.47),"ข้อมูลไม่ถูกต้อง")</f>
        <v>ข้อมูลไม่ถูกต้อง</v>
      </c>
      <c r="W984" s="149" t="str">
        <f t="shared" si="127"/>
        <v>ข้อมูลไม่ถูกต้อง</v>
      </c>
      <c r="X984" s="148" t="str">
        <f t="shared" si="128"/>
        <v>ข้อมูลไม่ถูกต้อง</v>
      </c>
      <c r="Y984" s="38"/>
      <c r="Z984" s="38"/>
      <c r="AA984" s="38"/>
    </row>
    <row r="985" spans="1:27" ht="24" customHeight="1" x14ac:dyDescent="0.45">
      <c r="A985" s="289">
        <v>980</v>
      </c>
      <c r="B985" s="289"/>
      <c r="C985" s="289"/>
      <c r="D985" s="289"/>
      <c r="E985" s="289"/>
      <c r="F985" s="293"/>
      <c r="G985" s="293"/>
      <c r="H985" s="291"/>
      <c r="I985" s="289"/>
      <c r="J985" s="292" t="str">
        <f t="shared" si="129"/>
        <v>รอข้อมูลคอลัมน์ H</v>
      </c>
      <c r="K985" s="291"/>
      <c r="L985" s="291"/>
      <c r="M985" s="291"/>
      <c r="N985" s="196" t="str" cm="1">
        <f t="array" ref="N985">IF(AND(K985:M985=""),"ยังไม่บันทึกข้อมูล",
IF(M985&lt;&gt;"",
IF(M985&gt;=1.3,M985,"เป็นไม้พุ่ม"),
IF(K985+L985&gt;=1.3,K985+L985,"เป็นไม้พุ่ม")))</f>
        <v>ยังไม่บันทึกข้อมูล</v>
      </c>
      <c r="O985" s="149" t="str">
        <f t="shared" si="122"/>
        <v>ข้อมูลไม่ถูกต้อง</v>
      </c>
      <c r="P985" s="149" t="str">
        <f t="shared" si="123"/>
        <v>ข้อมูลไม่ถูกต้อง</v>
      </c>
      <c r="Q985" s="149" t="str">
        <f t="shared" si="124"/>
        <v>ข้อมูลไม่ถูกต้อง</v>
      </c>
      <c r="R985" s="149" t="str">
        <f t="shared" si="125"/>
        <v>ข้อมูลไม่ถูกต้อง</v>
      </c>
      <c r="S985" s="149" t="str">
        <f>IF(ISNUMBER(R985),
IF(H$2=ตัวเลือก!A$30,"ยังไม่บันทึกข้อมูล",R985*0.27),"ข้อมูลไม่ถูกต้อง")</f>
        <v>ข้อมูลไม่ถูกต้อง</v>
      </c>
      <c r="T985" s="149" t="str">
        <f t="shared" si="126"/>
        <v>ข้อมูลไม่ถูกต้อง</v>
      </c>
      <c r="U985" s="149" t="str">
        <f>IF(ISNUMBER(R985),
IF(H$2=ตัวเลือก!A$30,"ยังไม่บันทึกข้อมูล",R985*0.47),"ข้อมูลไม่ถูกต้อง")</f>
        <v>ข้อมูลไม่ถูกต้อง</v>
      </c>
      <c r="V985" s="149" t="str">
        <f>IF(ISNUMBER(S985),
IF(H$2=ตัวเลือก!A$30,"ยังไม่บันทึกข้อมูล",S985*0.47),"ข้อมูลไม่ถูกต้อง")</f>
        <v>ข้อมูลไม่ถูกต้อง</v>
      </c>
      <c r="W985" s="149" t="str">
        <f t="shared" si="127"/>
        <v>ข้อมูลไม่ถูกต้อง</v>
      </c>
      <c r="X985" s="148" t="str">
        <f t="shared" si="128"/>
        <v>ข้อมูลไม่ถูกต้อง</v>
      </c>
      <c r="Y985" s="38"/>
      <c r="Z985" s="38"/>
      <c r="AA985" s="38"/>
    </row>
    <row r="986" spans="1:27" ht="24" customHeight="1" x14ac:dyDescent="0.45">
      <c r="A986" s="289">
        <v>981</v>
      </c>
      <c r="B986" s="289"/>
      <c r="C986" s="289"/>
      <c r="D986" s="289"/>
      <c r="E986" s="289"/>
      <c r="F986" s="293"/>
      <c r="G986" s="293"/>
      <c r="H986" s="291"/>
      <c r="I986" s="289"/>
      <c r="J986" s="292" t="str">
        <f t="shared" si="129"/>
        <v>รอข้อมูลคอลัมน์ H</v>
      </c>
      <c r="K986" s="291"/>
      <c r="L986" s="291"/>
      <c r="M986" s="291"/>
      <c r="N986" s="196" t="str" cm="1">
        <f t="array" ref="N986">IF(AND(K986:M986=""),"ยังไม่บันทึกข้อมูล",
IF(M986&lt;&gt;"",
IF(M986&gt;=1.3,M986,"เป็นไม้พุ่ม"),
IF(K986+L986&gt;=1.3,K986+L986,"เป็นไม้พุ่ม")))</f>
        <v>ยังไม่บันทึกข้อมูล</v>
      </c>
      <c r="O986" s="149" t="str">
        <f t="shared" si="122"/>
        <v>ข้อมูลไม่ถูกต้อง</v>
      </c>
      <c r="P986" s="149" t="str">
        <f t="shared" si="123"/>
        <v>ข้อมูลไม่ถูกต้อง</v>
      </c>
      <c r="Q986" s="149" t="str">
        <f t="shared" si="124"/>
        <v>ข้อมูลไม่ถูกต้อง</v>
      </c>
      <c r="R986" s="149" t="str">
        <f t="shared" si="125"/>
        <v>ข้อมูลไม่ถูกต้อง</v>
      </c>
      <c r="S986" s="149" t="str">
        <f>IF(ISNUMBER(R986),
IF(H$2=ตัวเลือก!A$30,"ยังไม่บันทึกข้อมูล",R986*0.27),"ข้อมูลไม่ถูกต้อง")</f>
        <v>ข้อมูลไม่ถูกต้อง</v>
      </c>
      <c r="T986" s="149" t="str">
        <f t="shared" si="126"/>
        <v>ข้อมูลไม่ถูกต้อง</v>
      </c>
      <c r="U986" s="149" t="str">
        <f>IF(ISNUMBER(R986),
IF(H$2=ตัวเลือก!A$30,"ยังไม่บันทึกข้อมูล",R986*0.47),"ข้อมูลไม่ถูกต้อง")</f>
        <v>ข้อมูลไม่ถูกต้อง</v>
      </c>
      <c r="V986" s="149" t="str">
        <f>IF(ISNUMBER(S986),
IF(H$2=ตัวเลือก!A$30,"ยังไม่บันทึกข้อมูล",S986*0.47),"ข้อมูลไม่ถูกต้อง")</f>
        <v>ข้อมูลไม่ถูกต้อง</v>
      </c>
      <c r="W986" s="149" t="str">
        <f t="shared" si="127"/>
        <v>ข้อมูลไม่ถูกต้อง</v>
      </c>
      <c r="X986" s="148" t="str">
        <f t="shared" si="128"/>
        <v>ข้อมูลไม่ถูกต้อง</v>
      </c>
      <c r="Y986" s="38"/>
      <c r="Z986" s="38"/>
      <c r="AA986" s="38"/>
    </row>
    <row r="987" spans="1:27" ht="24" customHeight="1" x14ac:dyDescent="0.45">
      <c r="A987" s="289">
        <v>982</v>
      </c>
      <c r="B987" s="289"/>
      <c r="C987" s="289"/>
      <c r="D987" s="289"/>
      <c r="E987" s="289"/>
      <c r="F987" s="293"/>
      <c r="G987" s="293"/>
      <c r="H987" s="291"/>
      <c r="I987" s="289"/>
      <c r="J987" s="292" t="str">
        <f t="shared" si="129"/>
        <v>รอข้อมูลคอลัมน์ H</v>
      </c>
      <c r="K987" s="291"/>
      <c r="L987" s="291"/>
      <c r="M987" s="291"/>
      <c r="N987" s="196" t="str" cm="1">
        <f t="array" ref="N987">IF(AND(K987:M987=""),"ยังไม่บันทึกข้อมูล",
IF(M987&lt;&gt;"",
IF(M987&gt;=1.3,M987,"เป็นไม้พุ่ม"),
IF(K987+L987&gt;=1.3,K987+L987,"เป็นไม้พุ่ม")))</f>
        <v>ยังไม่บันทึกข้อมูล</v>
      </c>
      <c r="O987" s="149" t="str">
        <f t="shared" si="122"/>
        <v>ข้อมูลไม่ถูกต้อง</v>
      </c>
      <c r="P987" s="149" t="str">
        <f t="shared" si="123"/>
        <v>ข้อมูลไม่ถูกต้อง</v>
      </c>
      <c r="Q987" s="149" t="str">
        <f t="shared" si="124"/>
        <v>ข้อมูลไม่ถูกต้อง</v>
      </c>
      <c r="R987" s="149" t="str">
        <f t="shared" si="125"/>
        <v>ข้อมูลไม่ถูกต้อง</v>
      </c>
      <c r="S987" s="149" t="str">
        <f>IF(ISNUMBER(R987),
IF(H$2=ตัวเลือก!A$30,"ยังไม่บันทึกข้อมูล",R987*0.27),"ข้อมูลไม่ถูกต้อง")</f>
        <v>ข้อมูลไม่ถูกต้อง</v>
      </c>
      <c r="T987" s="149" t="str">
        <f t="shared" si="126"/>
        <v>ข้อมูลไม่ถูกต้อง</v>
      </c>
      <c r="U987" s="149" t="str">
        <f>IF(ISNUMBER(R987),
IF(H$2=ตัวเลือก!A$30,"ยังไม่บันทึกข้อมูล",R987*0.47),"ข้อมูลไม่ถูกต้อง")</f>
        <v>ข้อมูลไม่ถูกต้อง</v>
      </c>
      <c r="V987" s="149" t="str">
        <f>IF(ISNUMBER(S987),
IF(H$2=ตัวเลือก!A$30,"ยังไม่บันทึกข้อมูล",S987*0.47),"ข้อมูลไม่ถูกต้อง")</f>
        <v>ข้อมูลไม่ถูกต้อง</v>
      </c>
      <c r="W987" s="149" t="str">
        <f t="shared" si="127"/>
        <v>ข้อมูลไม่ถูกต้อง</v>
      </c>
      <c r="X987" s="148" t="str">
        <f t="shared" si="128"/>
        <v>ข้อมูลไม่ถูกต้อง</v>
      </c>
      <c r="Y987" s="38"/>
      <c r="Z987" s="38"/>
      <c r="AA987" s="38"/>
    </row>
    <row r="988" spans="1:27" ht="24" customHeight="1" x14ac:dyDescent="0.45">
      <c r="A988" s="289">
        <v>983</v>
      </c>
      <c r="B988" s="289"/>
      <c r="C988" s="289"/>
      <c r="D988" s="289"/>
      <c r="E988" s="289"/>
      <c r="F988" s="293"/>
      <c r="G988" s="293"/>
      <c r="H988" s="291"/>
      <c r="I988" s="289"/>
      <c r="J988" s="292" t="str">
        <f t="shared" si="129"/>
        <v>รอข้อมูลคอลัมน์ H</v>
      </c>
      <c r="K988" s="291"/>
      <c r="L988" s="291"/>
      <c r="M988" s="291"/>
      <c r="N988" s="196" t="str" cm="1">
        <f t="array" ref="N988">IF(AND(K988:M988=""),"ยังไม่บันทึกข้อมูล",
IF(M988&lt;&gt;"",
IF(M988&gt;=1.3,M988,"เป็นไม้พุ่ม"),
IF(K988+L988&gt;=1.3,K988+L988,"เป็นไม้พุ่ม")))</f>
        <v>ยังไม่บันทึกข้อมูล</v>
      </c>
      <c r="O988" s="149" t="str">
        <f t="shared" si="122"/>
        <v>ข้อมูลไม่ถูกต้อง</v>
      </c>
      <c r="P988" s="149" t="str">
        <f t="shared" si="123"/>
        <v>ข้อมูลไม่ถูกต้อง</v>
      </c>
      <c r="Q988" s="149" t="str">
        <f t="shared" si="124"/>
        <v>ข้อมูลไม่ถูกต้อง</v>
      </c>
      <c r="R988" s="149" t="str">
        <f t="shared" si="125"/>
        <v>ข้อมูลไม่ถูกต้อง</v>
      </c>
      <c r="S988" s="149" t="str">
        <f>IF(ISNUMBER(R988),
IF(H$2=ตัวเลือก!A$30,"ยังไม่บันทึกข้อมูล",R988*0.27),"ข้อมูลไม่ถูกต้อง")</f>
        <v>ข้อมูลไม่ถูกต้อง</v>
      </c>
      <c r="T988" s="149" t="str">
        <f t="shared" si="126"/>
        <v>ข้อมูลไม่ถูกต้อง</v>
      </c>
      <c r="U988" s="149" t="str">
        <f>IF(ISNUMBER(R988),
IF(H$2=ตัวเลือก!A$30,"ยังไม่บันทึกข้อมูล",R988*0.47),"ข้อมูลไม่ถูกต้อง")</f>
        <v>ข้อมูลไม่ถูกต้อง</v>
      </c>
      <c r="V988" s="149" t="str">
        <f>IF(ISNUMBER(S988),
IF(H$2=ตัวเลือก!A$30,"ยังไม่บันทึกข้อมูล",S988*0.47),"ข้อมูลไม่ถูกต้อง")</f>
        <v>ข้อมูลไม่ถูกต้อง</v>
      </c>
      <c r="W988" s="149" t="str">
        <f t="shared" si="127"/>
        <v>ข้อมูลไม่ถูกต้อง</v>
      </c>
      <c r="X988" s="148" t="str">
        <f t="shared" si="128"/>
        <v>ข้อมูลไม่ถูกต้อง</v>
      </c>
      <c r="Y988" s="38"/>
      <c r="Z988" s="38"/>
      <c r="AA988" s="38"/>
    </row>
    <row r="989" spans="1:27" ht="24" customHeight="1" x14ac:dyDescent="0.45">
      <c r="A989" s="289">
        <v>984</v>
      </c>
      <c r="B989" s="289"/>
      <c r="C989" s="289"/>
      <c r="D989" s="289"/>
      <c r="E989" s="289"/>
      <c r="F989" s="293"/>
      <c r="G989" s="293"/>
      <c r="H989" s="291"/>
      <c r="I989" s="289"/>
      <c r="J989" s="292" t="str">
        <f t="shared" si="129"/>
        <v>รอข้อมูลคอลัมน์ H</v>
      </c>
      <c r="K989" s="291"/>
      <c r="L989" s="291"/>
      <c r="M989" s="291"/>
      <c r="N989" s="196" t="str" cm="1">
        <f t="array" ref="N989">IF(AND(K989:M989=""),"ยังไม่บันทึกข้อมูล",
IF(M989&lt;&gt;"",
IF(M989&gt;=1.3,M989,"เป็นไม้พุ่ม"),
IF(K989+L989&gt;=1.3,K989+L989,"เป็นไม้พุ่ม")))</f>
        <v>ยังไม่บันทึกข้อมูล</v>
      </c>
      <c r="O989" s="149" t="str">
        <f t="shared" si="122"/>
        <v>ข้อมูลไม่ถูกต้อง</v>
      </c>
      <c r="P989" s="149" t="str">
        <f t="shared" si="123"/>
        <v>ข้อมูลไม่ถูกต้อง</v>
      </c>
      <c r="Q989" s="149" t="str">
        <f t="shared" si="124"/>
        <v>ข้อมูลไม่ถูกต้อง</v>
      </c>
      <c r="R989" s="149" t="str">
        <f t="shared" si="125"/>
        <v>ข้อมูลไม่ถูกต้อง</v>
      </c>
      <c r="S989" s="149" t="str">
        <f>IF(ISNUMBER(R989),
IF(H$2=ตัวเลือก!A$30,"ยังไม่บันทึกข้อมูล",R989*0.27),"ข้อมูลไม่ถูกต้อง")</f>
        <v>ข้อมูลไม่ถูกต้อง</v>
      </c>
      <c r="T989" s="149" t="str">
        <f t="shared" si="126"/>
        <v>ข้อมูลไม่ถูกต้อง</v>
      </c>
      <c r="U989" s="149" t="str">
        <f>IF(ISNUMBER(R989),
IF(H$2=ตัวเลือก!A$30,"ยังไม่บันทึกข้อมูล",R989*0.47),"ข้อมูลไม่ถูกต้อง")</f>
        <v>ข้อมูลไม่ถูกต้อง</v>
      </c>
      <c r="V989" s="149" t="str">
        <f>IF(ISNUMBER(S989),
IF(H$2=ตัวเลือก!A$30,"ยังไม่บันทึกข้อมูล",S989*0.47),"ข้อมูลไม่ถูกต้อง")</f>
        <v>ข้อมูลไม่ถูกต้อง</v>
      </c>
      <c r="W989" s="149" t="str">
        <f t="shared" si="127"/>
        <v>ข้อมูลไม่ถูกต้อง</v>
      </c>
      <c r="X989" s="148" t="str">
        <f t="shared" si="128"/>
        <v>ข้อมูลไม่ถูกต้อง</v>
      </c>
      <c r="Y989" s="38"/>
      <c r="Z989" s="38"/>
      <c r="AA989" s="38"/>
    </row>
    <row r="990" spans="1:27" ht="24" customHeight="1" x14ac:dyDescent="0.45">
      <c r="A990" s="289">
        <v>985</v>
      </c>
      <c r="B990" s="289"/>
      <c r="C990" s="289"/>
      <c r="D990" s="289"/>
      <c r="E990" s="289"/>
      <c r="F990" s="293"/>
      <c r="G990" s="293"/>
      <c r="H990" s="291"/>
      <c r="I990" s="289"/>
      <c r="J990" s="292" t="str">
        <f t="shared" si="129"/>
        <v>รอข้อมูลคอลัมน์ H</v>
      </c>
      <c r="K990" s="291"/>
      <c r="L990" s="291"/>
      <c r="M990" s="291"/>
      <c r="N990" s="196" t="str" cm="1">
        <f t="array" ref="N990">IF(AND(K990:M990=""),"ยังไม่บันทึกข้อมูล",
IF(M990&lt;&gt;"",
IF(M990&gt;=1.3,M990,"เป็นไม้พุ่ม"),
IF(K990+L990&gt;=1.3,K990+L990,"เป็นไม้พุ่ม")))</f>
        <v>ยังไม่บันทึกข้อมูล</v>
      </c>
      <c r="O990" s="149" t="str">
        <f t="shared" si="122"/>
        <v>ข้อมูลไม่ถูกต้อง</v>
      </c>
      <c r="P990" s="149" t="str">
        <f t="shared" si="123"/>
        <v>ข้อมูลไม่ถูกต้อง</v>
      </c>
      <c r="Q990" s="149" t="str">
        <f t="shared" si="124"/>
        <v>ข้อมูลไม่ถูกต้อง</v>
      </c>
      <c r="R990" s="149" t="str">
        <f t="shared" si="125"/>
        <v>ข้อมูลไม่ถูกต้อง</v>
      </c>
      <c r="S990" s="149" t="str">
        <f>IF(ISNUMBER(R990),
IF(H$2=ตัวเลือก!A$30,"ยังไม่บันทึกข้อมูล",R990*0.27),"ข้อมูลไม่ถูกต้อง")</f>
        <v>ข้อมูลไม่ถูกต้อง</v>
      </c>
      <c r="T990" s="149" t="str">
        <f t="shared" si="126"/>
        <v>ข้อมูลไม่ถูกต้อง</v>
      </c>
      <c r="U990" s="149" t="str">
        <f>IF(ISNUMBER(R990),
IF(H$2=ตัวเลือก!A$30,"ยังไม่บันทึกข้อมูล",R990*0.47),"ข้อมูลไม่ถูกต้อง")</f>
        <v>ข้อมูลไม่ถูกต้อง</v>
      </c>
      <c r="V990" s="149" t="str">
        <f>IF(ISNUMBER(S990),
IF(H$2=ตัวเลือก!A$30,"ยังไม่บันทึกข้อมูล",S990*0.47),"ข้อมูลไม่ถูกต้อง")</f>
        <v>ข้อมูลไม่ถูกต้อง</v>
      </c>
      <c r="W990" s="149" t="str">
        <f t="shared" si="127"/>
        <v>ข้อมูลไม่ถูกต้อง</v>
      </c>
      <c r="X990" s="148" t="str">
        <f t="shared" si="128"/>
        <v>ข้อมูลไม่ถูกต้อง</v>
      </c>
      <c r="Y990" s="38"/>
      <c r="Z990" s="38"/>
      <c r="AA990" s="38"/>
    </row>
    <row r="991" spans="1:27" ht="24" customHeight="1" x14ac:dyDescent="0.45">
      <c r="A991" s="289">
        <v>986</v>
      </c>
      <c r="B991" s="289"/>
      <c r="C991" s="289"/>
      <c r="D991" s="289"/>
      <c r="E991" s="289"/>
      <c r="F991" s="293"/>
      <c r="G991" s="293"/>
      <c r="H991" s="291"/>
      <c r="I991" s="289"/>
      <c r="J991" s="292" t="str">
        <f t="shared" si="129"/>
        <v>รอข้อมูลคอลัมน์ H</v>
      </c>
      <c r="K991" s="291"/>
      <c r="L991" s="291"/>
      <c r="M991" s="291"/>
      <c r="N991" s="196" t="str" cm="1">
        <f t="array" ref="N991">IF(AND(K991:M991=""),"ยังไม่บันทึกข้อมูล",
IF(M991&lt;&gt;"",
IF(M991&gt;=1.3,M991,"เป็นไม้พุ่ม"),
IF(K991+L991&gt;=1.3,K991+L991,"เป็นไม้พุ่ม")))</f>
        <v>ยังไม่บันทึกข้อมูล</v>
      </c>
      <c r="O991" s="149" t="str">
        <f t="shared" si="122"/>
        <v>ข้อมูลไม่ถูกต้อง</v>
      </c>
      <c r="P991" s="149" t="str">
        <f t="shared" si="123"/>
        <v>ข้อมูลไม่ถูกต้อง</v>
      </c>
      <c r="Q991" s="149" t="str">
        <f t="shared" si="124"/>
        <v>ข้อมูลไม่ถูกต้อง</v>
      </c>
      <c r="R991" s="149" t="str">
        <f t="shared" si="125"/>
        <v>ข้อมูลไม่ถูกต้อง</v>
      </c>
      <c r="S991" s="149" t="str">
        <f>IF(ISNUMBER(R991),
IF(H$2=ตัวเลือก!A$30,"ยังไม่บันทึกข้อมูล",R991*0.27),"ข้อมูลไม่ถูกต้อง")</f>
        <v>ข้อมูลไม่ถูกต้อง</v>
      </c>
      <c r="T991" s="149" t="str">
        <f t="shared" si="126"/>
        <v>ข้อมูลไม่ถูกต้อง</v>
      </c>
      <c r="U991" s="149" t="str">
        <f>IF(ISNUMBER(R991),
IF(H$2=ตัวเลือก!A$30,"ยังไม่บันทึกข้อมูล",R991*0.47),"ข้อมูลไม่ถูกต้อง")</f>
        <v>ข้อมูลไม่ถูกต้อง</v>
      </c>
      <c r="V991" s="149" t="str">
        <f>IF(ISNUMBER(S991),
IF(H$2=ตัวเลือก!A$30,"ยังไม่บันทึกข้อมูล",S991*0.47),"ข้อมูลไม่ถูกต้อง")</f>
        <v>ข้อมูลไม่ถูกต้อง</v>
      </c>
      <c r="W991" s="149" t="str">
        <f t="shared" si="127"/>
        <v>ข้อมูลไม่ถูกต้อง</v>
      </c>
      <c r="X991" s="148" t="str">
        <f t="shared" si="128"/>
        <v>ข้อมูลไม่ถูกต้อง</v>
      </c>
      <c r="Y991" s="38"/>
      <c r="Z991" s="38"/>
      <c r="AA991" s="38"/>
    </row>
    <row r="992" spans="1:27" ht="24" customHeight="1" x14ac:dyDescent="0.45">
      <c r="A992" s="289">
        <v>987</v>
      </c>
      <c r="B992" s="289"/>
      <c r="C992" s="289"/>
      <c r="D992" s="289"/>
      <c r="E992" s="289"/>
      <c r="F992" s="293"/>
      <c r="G992" s="293"/>
      <c r="H992" s="291"/>
      <c r="I992" s="289"/>
      <c r="J992" s="292" t="str">
        <f t="shared" si="129"/>
        <v>รอข้อมูลคอลัมน์ H</v>
      </c>
      <c r="K992" s="291"/>
      <c r="L992" s="291"/>
      <c r="M992" s="291"/>
      <c r="N992" s="196" t="str" cm="1">
        <f t="array" ref="N992">IF(AND(K992:M992=""),"ยังไม่บันทึกข้อมูล",
IF(M992&lt;&gt;"",
IF(M992&gt;=1.3,M992,"เป็นไม้พุ่ม"),
IF(K992+L992&gt;=1.3,K992+L992,"เป็นไม้พุ่ม")))</f>
        <v>ยังไม่บันทึกข้อมูล</v>
      </c>
      <c r="O992" s="149" t="str">
        <f t="shared" si="122"/>
        <v>ข้อมูลไม่ถูกต้อง</v>
      </c>
      <c r="P992" s="149" t="str">
        <f t="shared" si="123"/>
        <v>ข้อมูลไม่ถูกต้อง</v>
      </c>
      <c r="Q992" s="149" t="str">
        <f t="shared" si="124"/>
        <v>ข้อมูลไม่ถูกต้อง</v>
      </c>
      <c r="R992" s="149" t="str">
        <f t="shared" si="125"/>
        <v>ข้อมูลไม่ถูกต้อง</v>
      </c>
      <c r="S992" s="149" t="str">
        <f>IF(ISNUMBER(R992),
IF(H$2=ตัวเลือก!A$30,"ยังไม่บันทึกข้อมูล",R992*0.27),"ข้อมูลไม่ถูกต้อง")</f>
        <v>ข้อมูลไม่ถูกต้อง</v>
      </c>
      <c r="T992" s="149" t="str">
        <f t="shared" si="126"/>
        <v>ข้อมูลไม่ถูกต้อง</v>
      </c>
      <c r="U992" s="149" t="str">
        <f>IF(ISNUMBER(R992),
IF(H$2=ตัวเลือก!A$30,"ยังไม่บันทึกข้อมูล",R992*0.47),"ข้อมูลไม่ถูกต้อง")</f>
        <v>ข้อมูลไม่ถูกต้อง</v>
      </c>
      <c r="V992" s="149" t="str">
        <f>IF(ISNUMBER(S992),
IF(H$2=ตัวเลือก!A$30,"ยังไม่บันทึกข้อมูล",S992*0.47),"ข้อมูลไม่ถูกต้อง")</f>
        <v>ข้อมูลไม่ถูกต้อง</v>
      </c>
      <c r="W992" s="149" t="str">
        <f t="shared" si="127"/>
        <v>ข้อมูลไม่ถูกต้อง</v>
      </c>
      <c r="X992" s="148" t="str">
        <f t="shared" si="128"/>
        <v>ข้อมูลไม่ถูกต้อง</v>
      </c>
      <c r="Y992" s="38"/>
      <c r="Z992" s="38"/>
      <c r="AA992" s="38"/>
    </row>
    <row r="993" spans="1:27" ht="24" customHeight="1" x14ac:dyDescent="0.45">
      <c r="A993" s="289">
        <v>988</v>
      </c>
      <c r="B993" s="289"/>
      <c r="C993" s="289"/>
      <c r="D993" s="289"/>
      <c r="E993" s="289"/>
      <c r="F993" s="293"/>
      <c r="G993" s="293"/>
      <c r="H993" s="291"/>
      <c r="I993" s="289"/>
      <c r="J993" s="292" t="str">
        <f t="shared" si="129"/>
        <v>รอข้อมูลคอลัมน์ H</v>
      </c>
      <c r="K993" s="291"/>
      <c r="L993" s="291"/>
      <c r="M993" s="291"/>
      <c r="N993" s="196" t="str" cm="1">
        <f t="array" ref="N993">IF(AND(K993:M993=""),"ยังไม่บันทึกข้อมูล",
IF(M993&lt;&gt;"",
IF(M993&gt;=1.3,M993,"เป็นไม้พุ่ม"),
IF(K993+L993&gt;=1.3,K993+L993,"เป็นไม้พุ่ม")))</f>
        <v>ยังไม่บันทึกข้อมูล</v>
      </c>
      <c r="O993" s="149" t="str">
        <f t="shared" si="122"/>
        <v>ข้อมูลไม่ถูกต้อง</v>
      </c>
      <c r="P993" s="149" t="str">
        <f t="shared" si="123"/>
        <v>ข้อมูลไม่ถูกต้อง</v>
      </c>
      <c r="Q993" s="149" t="str">
        <f t="shared" si="124"/>
        <v>ข้อมูลไม่ถูกต้อง</v>
      </c>
      <c r="R993" s="149" t="str">
        <f t="shared" si="125"/>
        <v>ข้อมูลไม่ถูกต้อง</v>
      </c>
      <c r="S993" s="149" t="str">
        <f>IF(ISNUMBER(R993),
IF(H$2=ตัวเลือก!A$30,"ยังไม่บันทึกข้อมูล",R993*0.27),"ข้อมูลไม่ถูกต้อง")</f>
        <v>ข้อมูลไม่ถูกต้อง</v>
      </c>
      <c r="T993" s="149" t="str">
        <f t="shared" si="126"/>
        <v>ข้อมูลไม่ถูกต้อง</v>
      </c>
      <c r="U993" s="149" t="str">
        <f>IF(ISNUMBER(R993),
IF(H$2=ตัวเลือก!A$30,"ยังไม่บันทึกข้อมูล",R993*0.47),"ข้อมูลไม่ถูกต้อง")</f>
        <v>ข้อมูลไม่ถูกต้อง</v>
      </c>
      <c r="V993" s="149" t="str">
        <f>IF(ISNUMBER(S993),
IF(H$2=ตัวเลือก!A$30,"ยังไม่บันทึกข้อมูล",S993*0.47),"ข้อมูลไม่ถูกต้อง")</f>
        <v>ข้อมูลไม่ถูกต้อง</v>
      </c>
      <c r="W993" s="149" t="str">
        <f t="shared" si="127"/>
        <v>ข้อมูลไม่ถูกต้อง</v>
      </c>
      <c r="X993" s="148" t="str">
        <f t="shared" si="128"/>
        <v>ข้อมูลไม่ถูกต้อง</v>
      </c>
      <c r="Y993" s="38"/>
      <c r="Z993" s="38"/>
      <c r="AA993" s="38"/>
    </row>
    <row r="994" spans="1:27" ht="24" customHeight="1" x14ac:dyDescent="0.45">
      <c r="A994" s="289">
        <v>989</v>
      </c>
      <c r="B994" s="289"/>
      <c r="C994" s="289"/>
      <c r="D994" s="289"/>
      <c r="E994" s="289"/>
      <c r="F994" s="293"/>
      <c r="G994" s="293"/>
      <c r="H994" s="291"/>
      <c r="I994" s="289"/>
      <c r="J994" s="292" t="str">
        <f t="shared" si="129"/>
        <v>รอข้อมูลคอลัมน์ H</v>
      </c>
      <c r="K994" s="291"/>
      <c r="L994" s="291"/>
      <c r="M994" s="291"/>
      <c r="N994" s="196" t="str" cm="1">
        <f t="array" ref="N994">IF(AND(K994:M994=""),"ยังไม่บันทึกข้อมูล",
IF(M994&lt;&gt;"",
IF(M994&gt;=1.3,M994,"เป็นไม้พุ่ม"),
IF(K994+L994&gt;=1.3,K994+L994,"เป็นไม้พุ่ม")))</f>
        <v>ยังไม่บันทึกข้อมูล</v>
      </c>
      <c r="O994" s="149" t="str">
        <f t="shared" si="122"/>
        <v>ข้อมูลไม่ถูกต้อง</v>
      </c>
      <c r="P994" s="149" t="str">
        <f t="shared" si="123"/>
        <v>ข้อมูลไม่ถูกต้อง</v>
      </c>
      <c r="Q994" s="149" t="str">
        <f t="shared" si="124"/>
        <v>ข้อมูลไม่ถูกต้อง</v>
      </c>
      <c r="R994" s="149" t="str">
        <f t="shared" si="125"/>
        <v>ข้อมูลไม่ถูกต้อง</v>
      </c>
      <c r="S994" s="149" t="str">
        <f>IF(ISNUMBER(R994),
IF(H$2=ตัวเลือก!A$30,"ยังไม่บันทึกข้อมูล",R994*0.27),"ข้อมูลไม่ถูกต้อง")</f>
        <v>ข้อมูลไม่ถูกต้อง</v>
      </c>
      <c r="T994" s="149" t="str">
        <f t="shared" si="126"/>
        <v>ข้อมูลไม่ถูกต้อง</v>
      </c>
      <c r="U994" s="149" t="str">
        <f>IF(ISNUMBER(R994),
IF(H$2=ตัวเลือก!A$30,"ยังไม่บันทึกข้อมูล",R994*0.47),"ข้อมูลไม่ถูกต้อง")</f>
        <v>ข้อมูลไม่ถูกต้อง</v>
      </c>
      <c r="V994" s="149" t="str">
        <f>IF(ISNUMBER(S994),
IF(H$2=ตัวเลือก!A$30,"ยังไม่บันทึกข้อมูล",S994*0.47),"ข้อมูลไม่ถูกต้อง")</f>
        <v>ข้อมูลไม่ถูกต้อง</v>
      </c>
      <c r="W994" s="149" t="str">
        <f t="shared" si="127"/>
        <v>ข้อมูลไม่ถูกต้อง</v>
      </c>
      <c r="X994" s="148" t="str">
        <f t="shared" si="128"/>
        <v>ข้อมูลไม่ถูกต้อง</v>
      </c>
      <c r="Y994" s="38"/>
      <c r="Z994" s="38"/>
      <c r="AA994" s="38"/>
    </row>
    <row r="995" spans="1:27" ht="24" customHeight="1" x14ac:dyDescent="0.45">
      <c r="A995" s="289">
        <v>990</v>
      </c>
      <c r="B995" s="289"/>
      <c r="C995" s="289"/>
      <c r="D995" s="289"/>
      <c r="E995" s="289"/>
      <c r="F995" s="293"/>
      <c r="G995" s="293"/>
      <c r="H995" s="291"/>
      <c r="I995" s="289"/>
      <c r="J995" s="292" t="str">
        <f t="shared" si="129"/>
        <v>รอข้อมูลคอลัมน์ H</v>
      </c>
      <c r="K995" s="291"/>
      <c r="L995" s="291"/>
      <c r="M995" s="291"/>
      <c r="N995" s="196" t="str" cm="1">
        <f t="array" ref="N995">IF(AND(K995:M995=""),"ยังไม่บันทึกข้อมูล",
IF(M995&lt;&gt;"",
IF(M995&gt;=1.3,M995,"เป็นไม้พุ่ม"),
IF(K995+L995&gt;=1.3,K995+L995,"เป็นไม้พุ่ม")))</f>
        <v>ยังไม่บันทึกข้อมูล</v>
      </c>
      <c r="O995" s="149" t="str">
        <f t="shared" si="122"/>
        <v>ข้อมูลไม่ถูกต้อง</v>
      </c>
      <c r="P995" s="149" t="str">
        <f t="shared" si="123"/>
        <v>ข้อมูลไม่ถูกต้อง</v>
      </c>
      <c r="Q995" s="149" t="str">
        <f t="shared" si="124"/>
        <v>ข้อมูลไม่ถูกต้อง</v>
      </c>
      <c r="R995" s="149" t="str">
        <f t="shared" si="125"/>
        <v>ข้อมูลไม่ถูกต้อง</v>
      </c>
      <c r="S995" s="149" t="str">
        <f>IF(ISNUMBER(R995),
IF(H$2=ตัวเลือก!A$30,"ยังไม่บันทึกข้อมูล",R995*0.27),"ข้อมูลไม่ถูกต้อง")</f>
        <v>ข้อมูลไม่ถูกต้อง</v>
      </c>
      <c r="T995" s="149" t="str">
        <f t="shared" si="126"/>
        <v>ข้อมูลไม่ถูกต้อง</v>
      </c>
      <c r="U995" s="149" t="str">
        <f>IF(ISNUMBER(R995),
IF(H$2=ตัวเลือก!A$30,"ยังไม่บันทึกข้อมูล",R995*0.47),"ข้อมูลไม่ถูกต้อง")</f>
        <v>ข้อมูลไม่ถูกต้อง</v>
      </c>
      <c r="V995" s="149" t="str">
        <f>IF(ISNUMBER(S995),
IF(H$2=ตัวเลือก!A$30,"ยังไม่บันทึกข้อมูล",S995*0.47),"ข้อมูลไม่ถูกต้อง")</f>
        <v>ข้อมูลไม่ถูกต้อง</v>
      </c>
      <c r="W995" s="149" t="str">
        <f t="shared" si="127"/>
        <v>ข้อมูลไม่ถูกต้อง</v>
      </c>
      <c r="X995" s="148" t="str">
        <f t="shared" si="128"/>
        <v>ข้อมูลไม่ถูกต้อง</v>
      </c>
      <c r="Y995" s="38"/>
      <c r="Z995" s="38"/>
      <c r="AA995" s="38"/>
    </row>
    <row r="996" spans="1:27" ht="24" customHeight="1" x14ac:dyDescent="0.45">
      <c r="A996" s="289">
        <v>991</v>
      </c>
      <c r="B996" s="289"/>
      <c r="C996" s="289"/>
      <c r="D996" s="289"/>
      <c r="E996" s="289"/>
      <c r="F996" s="293"/>
      <c r="G996" s="293"/>
      <c r="H996" s="291"/>
      <c r="I996" s="289"/>
      <c r="J996" s="292" t="str">
        <f t="shared" si="129"/>
        <v>รอข้อมูลคอลัมน์ H</v>
      </c>
      <c r="K996" s="291"/>
      <c r="L996" s="291"/>
      <c r="M996" s="291"/>
      <c r="N996" s="196" t="str" cm="1">
        <f t="array" ref="N996">IF(AND(K996:M996=""),"ยังไม่บันทึกข้อมูล",
IF(M996&lt;&gt;"",
IF(M996&gt;=1.3,M996,"เป็นไม้พุ่ม"),
IF(K996+L996&gt;=1.3,K996+L996,"เป็นไม้พุ่ม")))</f>
        <v>ยังไม่บันทึกข้อมูล</v>
      </c>
      <c r="O996" s="149" t="str">
        <f t="shared" si="122"/>
        <v>ข้อมูลไม่ถูกต้อง</v>
      </c>
      <c r="P996" s="149" t="str">
        <f t="shared" si="123"/>
        <v>ข้อมูลไม่ถูกต้อง</v>
      </c>
      <c r="Q996" s="149" t="str">
        <f t="shared" si="124"/>
        <v>ข้อมูลไม่ถูกต้อง</v>
      </c>
      <c r="R996" s="149" t="str">
        <f t="shared" si="125"/>
        <v>ข้อมูลไม่ถูกต้อง</v>
      </c>
      <c r="S996" s="149" t="str">
        <f>IF(ISNUMBER(R996),
IF(H$2=ตัวเลือก!A$30,"ยังไม่บันทึกข้อมูล",R996*0.27),"ข้อมูลไม่ถูกต้อง")</f>
        <v>ข้อมูลไม่ถูกต้อง</v>
      </c>
      <c r="T996" s="149" t="str">
        <f t="shared" si="126"/>
        <v>ข้อมูลไม่ถูกต้อง</v>
      </c>
      <c r="U996" s="149" t="str">
        <f>IF(ISNUMBER(R996),
IF(H$2=ตัวเลือก!A$30,"ยังไม่บันทึกข้อมูล",R996*0.47),"ข้อมูลไม่ถูกต้อง")</f>
        <v>ข้อมูลไม่ถูกต้อง</v>
      </c>
      <c r="V996" s="149" t="str">
        <f>IF(ISNUMBER(S996),
IF(H$2=ตัวเลือก!A$30,"ยังไม่บันทึกข้อมูล",S996*0.47),"ข้อมูลไม่ถูกต้อง")</f>
        <v>ข้อมูลไม่ถูกต้อง</v>
      </c>
      <c r="W996" s="149" t="str">
        <f t="shared" si="127"/>
        <v>ข้อมูลไม่ถูกต้อง</v>
      </c>
      <c r="X996" s="148" t="str">
        <f t="shared" si="128"/>
        <v>ข้อมูลไม่ถูกต้อง</v>
      </c>
      <c r="Y996" s="38"/>
      <c r="Z996" s="38"/>
      <c r="AA996" s="38"/>
    </row>
    <row r="997" spans="1:27" ht="24" customHeight="1" x14ac:dyDescent="0.45">
      <c r="A997" s="289">
        <v>992</v>
      </c>
      <c r="B997" s="289"/>
      <c r="C997" s="289"/>
      <c r="D997" s="289"/>
      <c r="E997" s="289"/>
      <c r="F997" s="293"/>
      <c r="G997" s="293"/>
      <c r="H997" s="291"/>
      <c r="I997" s="289"/>
      <c r="J997" s="292" t="str">
        <f t="shared" si="129"/>
        <v>รอข้อมูลคอลัมน์ H</v>
      </c>
      <c r="K997" s="291"/>
      <c r="L997" s="291"/>
      <c r="M997" s="291"/>
      <c r="N997" s="196" t="str" cm="1">
        <f t="array" ref="N997">IF(AND(K997:M997=""),"ยังไม่บันทึกข้อมูล",
IF(M997&lt;&gt;"",
IF(M997&gt;=1.3,M997,"เป็นไม้พุ่ม"),
IF(K997+L997&gt;=1.3,K997+L997,"เป็นไม้พุ่ม")))</f>
        <v>ยังไม่บันทึกข้อมูล</v>
      </c>
      <c r="O997" s="149" t="str">
        <f t="shared" si="122"/>
        <v>ข้อมูลไม่ถูกต้อง</v>
      </c>
      <c r="P997" s="149" t="str">
        <f t="shared" si="123"/>
        <v>ข้อมูลไม่ถูกต้อง</v>
      </c>
      <c r="Q997" s="149" t="str">
        <f t="shared" si="124"/>
        <v>ข้อมูลไม่ถูกต้อง</v>
      </c>
      <c r="R997" s="149" t="str">
        <f t="shared" si="125"/>
        <v>ข้อมูลไม่ถูกต้อง</v>
      </c>
      <c r="S997" s="149" t="str">
        <f>IF(ISNUMBER(R997),
IF(H$2=ตัวเลือก!A$30,"ยังไม่บันทึกข้อมูล",R997*0.27),"ข้อมูลไม่ถูกต้อง")</f>
        <v>ข้อมูลไม่ถูกต้อง</v>
      </c>
      <c r="T997" s="149" t="str">
        <f t="shared" si="126"/>
        <v>ข้อมูลไม่ถูกต้อง</v>
      </c>
      <c r="U997" s="149" t="str">
        <f>IF(ISNUMBER(R997),
IF(H$2=ตัวเลือก!A$30,"ยังไม่บันทึกข้อมูล",R997*0.47),"ข้อมูลไม่ถูกต้อง")</f>
        <v>ข้อมูลไม่ถูกต้อง</v>
      </c>
      <c r="V997" s="149" t="str">
        <f>IF(ISNUMBER(S997),
IF(H$2=ตัวเลือก!A$30,"ยังไม่บันทึกข้อมูล",S997*0.47),"ข้อมูลไม่ถูกต้อง")</f>
        <v>ข้อมูลไม่ถูกต้อง</v>
      </c>
      <c r="W997" s="149" t="str">
        <f t="shared" si="127"/>
        <v>ข้อมูลไม่ถูกต้อง</v>
      </c>
      <c r="X997" s="148" t="str">
        <f t="shared" si="128"/>
        <v>ข้อมูลไม่ถูกต้อง</v>
      </c>
      <c r="Y997" s="38"/>
      <c r="Z997" s="38"/>
      <c r="AA997" s="38"/>
    </row>
    <row r="998" spans="1:27" ht="24" customHeight="1" x14ac:dyDescent="0.45">
      <c r="A998" s="289">
        <v>993</v>
      </c>
      <c r="B998" s="289"/>
      <c r="C998" s="289"/>
      <c r="D998" s="289"/>
      <c r="E998" s="289"/>
      <c r="F998" s="293"/>
      <c r="G998" s="293"/>
      <c r="H998" s="291"/>
      <c r="I998" s="289"/>
      <c r="J998" s="292" t="str">
        <f t="shared" si="129"/>
        <v>รอข้อมูลคอลัมน์ H</v>
      </c>
      <c r="K998" s="291"/>
      <c r="L998" s="291"/>
      <c r="M998" s="291"/>
      <c r="N998" s="196" t="str" cm="1">
        <f t="array" ref="N998">IF(AND(K998:M998=""),"ยังไม่บันทึกข้อมูล",
IF(M998&lt;&gt;"",
IF(M998&gt;=1.3,M998,"เป็นไม้พุ่ม"),
IF(K998+L998&gt;=1.3,K998+L998,"เป็นไม้พุ่ม")))</f>
        <v>ยังไม่บันทึกข้อมูล</v>
      </c>
      <c r="O998" s="149" t="str">
        <f t="shared" si="122"/>
        <v>ข้อมูลไม่ถูกต้อง</v>
      </c>
      <c r="P998" s="149" t="str">
        <f t="shared" si="123"/>
        <v>ข้อมูลไม่ถูกต้อง</v>
      </c>
      <c r="Q998" s="149" t="str">
        <f t="shared" si="124"/>
        <v>ข้อมูลไม่ถูกต้อง</v>
      </c>
      <c r="R998" s="149" t="str">
        <f t="shared" si="125"/>
        <v>ข้อมูลไม่ถูกต้อง</v>
      </c>
      <c r="S998" s="149" t="str">
        <f>IF(ISNUMBER(R998),
IF(H$2=ตัวเลือก!A$30,"ยังไม่บันทึกข้อมูล",R998*0.27),"ข้อมูลไม่ถูกต้อง")</f>
        <v>ข้อมูลไม่ถูกต้อง</v>
      </c>
      <c r="T998" s="149" t="str">
        <f t="shared" si="126"/>
        <v>ข้อมูลไม่ถูกต้อง</v>
      </c>
      <c r="U998" s="149" t="str">
        <f>IF(ISNUMBER(R998),
IF(H$2=ตัวเลือก!A$30,"ยังไม่บันทึกข้อมูล",R998*0.47),"ข้อมูลไม่ถูกต้อง")</f>
        <v>ข้อมูลไม่ถูกต้อง</v>
      </c>
      <c r="V998" s="149" t="str">
        <f>IF(ISNUMBER(S998),
IF(H$2=ตัวเลือก!A$30,"ยังไม่บันทึกข้อมูล",S998*0.47),"ข้อมูลไม่ถูกต้อง")</f>
        <v>ข้อมูลไม่ถูกต้อง</v>
      </c>
      <c r="W998" s="149" t="str">
        <f t="shared" si="127"/>
        <v>ข้อมูลไม่ถูกต้อง</v>
      </c>
      <c r="X998" s="148" t="str">
        <f t="shared" si="128"/>
        <v>ข้อมูลไม่ถูกต้อง</v>
      </c>
      <c r="Y998" s="38"/>
      <c r="Z998" s="38"/>
      <c r="AA998" s="38"/>
    </row>
    <row r="999" spans="1:27" ht="24" customHeight="1" x14ac:dyDescent="0.45">
      <c r="A999" s="289">
        <v>994</v>
      </c>
      <c r="B999" s="289"/>
      <c r="C999" s="289"/>
      <c r="D999" s="289"/>
      <c r="E999" s="289"/>
      <c r="F999" s="293"/>
      <c r="G999" s="293"/>
      <c r="H999" s="291"/>
      <c r="I999" s="289"/>
      <c r="J999" s="292" t="str">
        <f t="shared" si="129"/>
        <v>รอข้อมูลคอลัมน์ H</v>
      </c>
      <c r="K999" s="291"/>
      <c r="L999" s="291"/>
      <c r="M999" s="291"/>
      <c r="N999" s="196" t="str" cm="1">
        <f t="array" ref="N999">IF(AND(K999:M999=""),"ยังไม่บันทึกข้อมูล",
IF(M999&lt;&gt;"",
IF(M999&gt;=1.3,M999,"เป็นไม้พุ่ม"),
IF(K999+L999&gt;=1.3,K999+L999,"เป็นไม้พุ่ม")))</f>
        <v>ยังไม่บันทึกข้อมูล</v>
      </c>
      <c r="O999" s="149" t="str">
        <f t="shared" si="122"/>
        <v>ข้อมูลไม่ถูกต้อง</v>
      </c>
      <c r="P999" s="149" t="str">
        <f t="shared" si="123"/>
        <v>ข้อมูลไม่ถูกต้อง</v>
      </c>
      <c r="Q999" s="149" t="str">
        <f t="shared" si="124"/>
        <v>ข้อมูลไม่ถูกต้อง</v>
      </c>
      <c r="R999" s="149" t="str">
        <f t="shared" si="125"/>
        <v>ข้อมูลไม่ถูกต้อง</v>
      </c>
      <c r="S999" s="149" t="str">
        <f>IF(ISNUMBER(R999),
IF(H$2=ตัวเลือก!A$30,"ยังไม่บันทึกข้อมูล",R999*0.27),"ข้อมูลไม่ถูกต้อง")</f>
        <v>ข้อมูลไม่ถูกต้อง</v>
      </c>
      <c r="T999" s="149" t="str">
        <f t="shared" si="126"/>
        <v>ข้อมูลไม่ถูกต้อง</v>
      </c>
      <c r="U999" s="149" t="str">
        <f>IF(ISNUMBER(R999),
IF(H$2=ตัวเลือก!A$30,"ยังไม่บันทึกข้อมูล",R999*0.47),"ข้อมูลไม่ถูกต้อง")</f>
        <v>ข้อมูลไม่ถูกต้อง</v>
      </c>
      <c r="V999" s="149" t="str">
        <f>IF(ISNUMBER(S999),
IF(H$2=ตัวเลือก!A$30,"ยังไม่บันทึกข้อมูล",S999*0.47),"ข้อมูลไม่ถูกต้อง")</f>
        <v>ข้อมูลไม่ถูกต้อง</v>
      </c>
      <c r="W999" s="149" t="str">
        <f t="shared" si="127"/>
        <v>ข้อมูลไม่ถูกต้อง</v>
      </c>
      <c r="X999" s="148" t="str">
        <f t="shared" si="128"/>
        <v>ข้อมูลไม่ถูกต้อง</v>
      </c>
      <c r="Y999" s="38"/>
      <c r="Z999" s="38"/>
      <c r="AA999" s="38"/>
    </row>
    <row r="1000" spans="1:27" ht="24" customHeight="1" x14ac:dyDescent="0.45">
      <c r="A1000" s="289">
        <v>995</v>
      </c>
      <c r="B1000" s="289"/>
      <c r="C1000" s="289"/>
      <c r="D1000" s="289"/>
      <c r="E1000" s="289"/>
      <c r="F1000" s="293"/>
      <c r="G1000" s="293"/>
      <c r="H1000" s="291"/>
      <c r="I1000" s="289"/>
      <c r="J1000" s="292" t="str">
        <f t="shared" si="129"/>
        <v>รอข้อมูลคอลัมน์ H</v>
      </c>
      <c r="K1000" s="291"/>
      <c r="L1000" s="291"/>
      <c r="M1000" s="291"/>
      <c r="N1000" s="196" t="str" cm="1">
        <f t="array" ref="N1000">IF(AND(K1000:M1000=""),"ยังไม่บันทึกข้อมูล",
IF(M1000&lt;&gt;"",
IF(M1000&gt;=1.3,M1000,"เป็นไม้พุ่ม"),
IF(K1000+L1000&gt;=1.3,K1000+L1000,"เป็นไม้พุ่ม")))</f>
        <v>ยังไม่บันทึกข้อมูล</v>
      </c>
      <c r="O1000" s="149" t="str">
        <f t="shared" si="122"/>
        <v>ข้อมูลไม่ถูกต้อง</v>
      </c>
      <c r="P1000" s="149" t="str">
        <f t="shared" si="123"/>
        <v>ข้อมูลไม่ถูกต้อง</v>
      </c>
      <c r="Q1000" s="149" t="str">
        <f t="shared" si="124"/>
        <v>ข้อมูลไม่ถูกต้อง</v>
      </c>
      <c r="R1000" s="149" t="str">
        <f t="shared" si="125"/>
        <v>ข้อมูลไม่ถูกต้อง</v>
      </c>
      <c r="S1000" s="149" t="str">
        <f>IF(ISNUMBER(R1000),
IF(H$2=ตัวเลือก!A$30,"ยังไม่บันทึกข้อมูล",R1000*0.27),"ข้อมูลไม่ถูกต้อง")</f>
        <v>ข้อมูลไม่ถูกต้อง</v>
      </c>
      <c r="T1000" s="149" t="str">
        <f t="shared" si="126"/>
        <v>ข้อมูลไม่ถูกต้อง</v>
      </c>
      <c r="U1000" s="149" t="str">
        <f>IF(ISNUMBER(R1000),
IF(H$2=ตัวเลือก!A$30,"ยังไม่บันทึกข้อมูล",R1000*0.47),"ข้อมูลไม่ถูกต้อง")</f>
        <v>ข้อมูลไม่ถูกต้อง</v>
      </c>
      <c r="V1000" s="149" t="str">
        <f>IF(ISNUMBER(S1000),
IF(H$2=ตัวเลือก!A$30,"ยังไม่บันทึกข้อมูล",S1000*0.47),"ข้อมูลไม่ถูกต้อง")</f>
        <v>ข้อมูลไม่ถูกต้อง</v>
      </c>
      <c r="W1000" s="149" t="str">
        <f t="shared" si="127"/>
        <v>ข้อมูลไม่ถูกต้อง</v>
      </c>
      <c r="X1000" s="148" t="str">
        <f t="shared" si="128"/>
        <v>ข้อมูลไม่ถูกต้อง</v>
      </c>
      <c r="Y1000" s="38"/>
      <c r="Z1000" s="38"/>
      <c r="AA1000" s="38"/>
    </row>
    <row r="1001" spans="1:27" ht="24" customHeight="1" x14ac:dyDescent="0.45">
      <c r="A1001" s="289">
        <v>996</v>
      </c>
      <c r="B1001" s="289"/>
      <c r="C1001" s="289"/>
      <c r="D1001" s="289"/>
      <c r="E1001" s="289"/>
      <c r="F1001" s="293"/>
      <c r="G1001" s="293"/>
      <c r="H1001" s="291"/>
      <c r="I1001" s="289"/>
      <c r="J1001" s="292" t="str">
        <f t="shared" si="129"/>
        <v>รอข้อมูลคอลัมน์ H</v>
      </c>
      <c r="K1001" s="291"/>
      <c r="L1001" s="291"/>
      <c r="M1001" s="291"/>
      <c r="N1001" s="196" t="str" cm="1">
        <f t="array" ref="N1001">IF(AND(K1001:M1001=""),"ยังไม่บันทึกข้อมูล",
IF(M1001&lt;&gt;"",
IF(M1001&gt;=1.3,M1001,"เป็นไม้พุ่ม"),
IF(K1001+L1001&gt;=1.3,K1001+L1001,"เป็นไม้พุ่ม")))</f>
        <v>ยังไม่บันทึกข้อมูล</v>
      </c>
      <c r="O1001" s="149" t="str">
        <f t="shared" si="122"/>
        <v>ข้อมูลไม่ถูกต้อง</v>
      </c>
      <c r="P1001" s="149" t="str">
        <f t="shared" si="123"/>
        <v>ข้อมูลไม่ถูกต้อง</v>
      </c>
      <c r="Q1001" s="149" t="str">
        <f t="shared" si="124"/>
        <v>ข้อมูลไม่ถูกต้อง</v>
      </c>
      <c r="R1001" s="149" t="str">
        <f t="shared" si="125"/>
        <v>ข้อมูลไม่ถูกต้อง</v>
      </c>
      <c r="S1001" s="149" t="str">
        <f>IF(ISNUMBER(R1001),
IF(H$2=ตัวเลือก!A$30,"ยังไม่บันทึกข้อมูล",R1001*0.27),"ข้อมูลไม่ถูกต้อง")</f>
        <v>ข้อมูลไม่ถูกต้อง</v>
      </c>
      <c r="T1001" s="149" t="str">
        <f t="shared" si="126"/>
        <v>ข้อมูลไม่ถูกต้อง</v>
      </c>
      <c r="U1001" s="149" t="str">
        <f>IF(ISNUMBER(R1001),
IF(H$2=ตัวเลือก!A$30,"ยังไม่บันทึกข้อมูล",R1001*0.47),"ข้อมูลไม่ถูกต้อง")</f>
        <v>ข้อมูลไม่ถูกต้อง</v>
      </c>
      <c r="V1001" s="149" t="str">
        <f>IF(ISNUMBER(S1001),
IF(H$2=ตัวเลือก!A$30,"ยังไม่บันทึกข้อมูล",S1001*0.47),"ข้อมูลไม่ถูกต้อง")</f>
        <v>ข้อมูลไม่ถูกต้อง</v>
      </c>
      <c r="W1001" s="149" t="str">
        <f t="shared" si="127"/>
        <v>ข้อมูลไม่ถูกต้อง</v>
      </c>
      <c r="X1001" s="148" t="str">
        <f t="shared" si="128"/>
        <v>ข้อมูลไม่ถูกต้อง</v>
      </c>
      <c r="Y1001" s="38"/>
      <c r="Z1001" s="38"/>
      <c r="AA1001" s="38"/>
    </row>
    <row r="1002" spans="1:27" ht="24" customHeight="1" x14ac:dyDescent="0.45">
      <c r="A1002" s="289">
        <v>997</v>
      </c>
      <c r="B1002" s="289"/>
      <c r="C1002" s="289"/>
      <c r="D1002" s="289"/>
      <c r="E1002" s="289"/>
      <c r="F1002" s="293"/>
      <c r="G1002" s="293"/>
      <c r="H1002" s="291"/>
      <c r="I1002" s="289"/>
      <c r="J1002" s="292" t="str">
        <f t="shared" si="129"/>
        <v>รอข้อมูลคอลัมน์ H</v>
      </c>
      <c r="K1002" s="291"/>
      <c r="L1002" s="291"/>
      <c r="M1002" s="291"/>
      <c r="N1002" s="196" t="str" cm="1">
        <f t="array" ref="N1002">IF(AND(K1002:M1002=""),"ยังไม่บันทึกข้อมูล",
IF(M1002&lt;&gt;"",
IF(M1002&gt;=1.3,M1002,"เป็นไม้พุ่ม"),
IF(K1002+L1002&gt;=1.3,K1002+L1002,"เป็นไม้พุ่ม")))</f>
        <v>ยังไม่บันทึกข้อมูล</v>
      </c>
      <c r="O1002" s="149" t="str">
        <f t="shared" si="122"/>
        <v>ข้อมูลไม่ถูกต้อง</v>
      </c>
      <c r="P1002" s="149" t="str">
        <f t="shared" si="123"/>
        <v>ข้อมูลไม่ถูกต้อง</v>
      </c>
      <c r="Q1002" s="149" t="str">
        <f t="shared" si="124"/>
        <v>ข้อมูลไม่ถูกต้อง</v>
      </c>
      <c r="R1002" s="149" t="str">
        <f t="shared" si="125"/>
        <v>ข้อมูลไม่ถูกต้อง</v>
      </c>
      <c r="S1002" s="149" t="str">
        <f>IF(ISNUMBER(R1002),
IF(H$2=ตัวเลือก!A$30,"ยังไม่บันทึกข้อมูล",R1002*0.27),"ข้อมูลไม่ถูกต้อง")</f>
        <v>ข้อมูลไม่ถูกต้อง</v>
      </c>
      <c r="T1002" s="149" t="str">
        <f t="shared" si="126"/>
        <v>ข้อมูลไม่ถูกต้อง</v>
      </c>
      <c r="U1002" s="149" t="str">
        <f>IF(ISNUMBER(R1002),
IF(H$2=ตัวเลือก!A$30,"ยังไม่บันทึกข้อมูล",R1002*0.47),"ข้อมูลไม่ถูกต้อง")</f>
        <v>ข้อมูลไม่ถูกต้อง</v>
      </c>
      <c r="V1002" s="149" t="str">
        <f>IF(ISNUMBER(S1002),
IF(H$2=ตัวเลือก!A$30,"ยังไม่บันทึกข้อมูล",S1002*0.47),"ข้อมูลไม่ถูกต้อง")</f>
        <v>ข้อมูลไม่ถูกต้อง</v>
      </c>
      <c r="W1002" s="149" t="str">
        <f t="shared" si="127"/>
        <v>ข้อมูลไม่ถูกต้อง</v>
      </c>
      <c r="X1002" s="148" t="str">
        <f t="shared" si="128"/>
        <v>ข้อมูลไม่ถูกต้อง</v>
      </c>
      <c r="Y1002" s="38"/>
      <c r="Z1002" s="38"/>
      <c r="AA1002" s="38"/>
    </row>
    <row r="1003" spans="1:27" ht="24" customHeight="1" x14ac:dyDescent="0.45">
      <c r="A1003" s="289">
        <v>998</v>
      </c>
      <c r="B1003" s="289"/>
      <c r="C1003" s="289"/>
      <c r="D1003" s="289"/>
      <c r="E1003" s="289"/>
      <c r="F1003" s="293"/>
      <c r="G1003" s="293"/>
      <c r="H1003" s="291"/>
      <c r="I1003" s="289"/>
      <c r="J1003" s="292" t="str">
        <f t="shared" si="129"/>
        <v>รอข้อมูลคอลัมน์ H</v>
      </c>
      <c r="K1003" s="291"/>
      <c r="L1003" s="291"/>
      <c r="M1003" s="291"/>
      <c r="N1003" s="196" t="str" cm="1">
        <f t="array" ref="N1003">IF(AND(K1003:M1003=""),"ยังไม่บันทึกข้อมูล",
IF(M1003&lt;&gt;"",
IF(M1003&gt;=1.3,M1003,"เป็นไม้พุ่ม"),
IF(K1003+L1003&gt;=1.3,K1003+L1003,"เป็นไม้พุ่ม")))</f>
        <v>ยังไม่บันทึกข้อมูล</v>
      </c>
      <c r="O1003" s="149" t="str">
        <f t="shared" si="122"/>
        <v>ข้อมูลไม่ถูกต้อง</v>
      </c>
      <c r="P1003" s="149" t="str">
        <f t="shared" si="123"/>
        <v>ข้อมูลไม่ถูกต้อง</v>
      </c>
      <c r="Q1003" s="149" t="str">
        <f t="shared" si="124"/>
        <v>ข้อมูลไม่ถูกต้อง</v>
      </c>
      <c r="R1003" s="149" t="str">
        <f t="shared" si="125"/>
        <v>ข้อมูลไม่ถูกต้อง</v>
      </c>
      <c r="S1003" s="149" t="str">
        <f>IF(ISNUMBER(R1003),
IF(H$2=ตัวเลือก!A$30,"ยังไม่บันทึกข้อมูล",R1003*0.27),"ข้อมูลไม่ถูกต้อง")</f>
        <v>ข้อมูลไม่ถูกต้อง</v>
      </c>
      <c r="T1003" s="149" t="str">
        <f t="shared" si="126"/>
        <v>ข้อมูลไม่ถูกต้อง</v>
      </c>
      <c r="U1003" s="149" t="str">
        <f>IF(ISNUMBER(R1003),
IF(H$2=ตัวเลือก!A$30,"ยังไม่บันทึกข้อมูล",R1003*0.47),"ข้อมูลไม่ถูกต้อง")</f>
        <v>ข้อมูลไม่ถูกต้อง</v>
      </c>
      <c r="V1003" s="149" t="str">
        <f>IF(ISNUMBER(S1003),
IF(H$2=ตัวเลือก!A$30,"ยังไม่บันทึกข้อมูล",S1003*0.47),"ข้อมูลไม่ถูกต้อง")</f>
        <v>ข้อมูลไม่ถูกต้อง</v>
      </c>
      <c r="W1003" s="149" t="str">
        <f t="shared" si="127"/>
        <v>ข้อมูลไม่ถูกต้อง</v>
      </c>
      <c r="X1003" s="148" t="str">
        <f t="shared" si="128"/>
        <v>ข้อมูลไม่ถูกต้อง</v>
      </c>
      <c r="Y1003" s="38"/>
      <c r="Z1003" s="38"/>
      <c r="AA1003" s="38"/>
    </row>
    <row r="1004" spans="1:27" ht="24" customHeight="1" x14ac:dyDescent="0.45">
      <c r="A1004" s="289">
        <v>999</v>
      </c>
      <c r="B1004" s="289"/>
      <c r="C1004" s="289"/>
      <c r="D1004" s="289"/>
      <c r="E1004" s="289"/>
      <c r="F1004" s="293"/>
      <c r="G1004" s="293"/>
      <c r="H1004" s="291"/>
      <c r="I1004" s="289"/>
      <c r="J1004" s="292" t="str">
        <f t="shared" si="129"/>
        <v>รอข้อมูลคอลัมน์ H</v>
      </c>
      <c r="K1004" s="291"/>
      <c r="L1004" s="291"/>
      <c r="M1004" s="291"/>
      <c r="N1004" s="196" t="str" cm="1">
        <f t="array" ref="N1004">IF(AND(K1004:M1004=""),"ยังไม่บันทึกข้อมูล",
IF(M1004&lt;&gt;"",
IF(M1004&gt;=1.3,M1004,"เป็นไม้พุ่ม"),
IF(K1004+L1004&gt;=1.3,K1004+L1004,"เป็นไม้พุ่ม")))</f>
        <v>ยังไม่บันทึกข้อมูล</v>
      </c>
      <c r="O1004" s="149" t="str">
        <f t="shared" si="122"/>
        <v>ข้อมูลไม่ถูกต้อง</v>
      </c>
      <c r="P1004" s="149" t="str">
        <f t="shared" si="123"/>
        <v>ข้อมูลไม่ถูกต้อง</v>
      </c>
      <c r="Q1004" s="149" t="str">
        <f t="shared" si="124"/>
        <v>ข้อมูลไม่ถูกต้อง</v>
      </c>
      <c r="R1004" s="149" t="str">
        <f t="shared" si="125"/>
        <v>ข้อมูลไม่ถูกต้อง</v>
      </c>
      <c r="S1004" s="149" t="str">
        <f>IF(ISNUMBER(R1004),
IF(H$2=ตัวเลือก!A$30,"ยังไม่บันทึกข้อมูล",R1004*0.27),"ข้อมูลไม่ถูกต้อง")</f>
        <v>ข้อมูลไม่ถูกต้อง</v>
      </c>
      <c r="T1004" s="149" t="str">
        <f t="shared" si="126"/>
        <v>ข้อมูลไม่ถูกต้อง</v>
      </c>
      <c r="U1004" s="149" t="str">
        <f>IF(ISNUMBER(R1004),
IF(H$2=ตัวเลือก!A$30,"ยังไม่บันทึกข้อมูล",R1004*0.47),"ข้อมูลไม่ถูกต้อง")</f>
        <v>ข้อมูลไม่ถูกต้อง</v>
      </c>
      <c r="V1004" s="149" t="str">
        <f>IF(ISNUMBER(S1004),
IF(H$2=ตัวเลือก!A$30,"ยังไม่บันทึกข้อมูล",S1004*0.47),"ข้อมูลไม่ถูกต้อง")</f>
        <v>ข้อมูลไม่ถูกต้อง</v>
      </c>
      <c r="W1004" s="149" t="str">
        <f t="shared" si="127"/>
        <v>ข้อมูลไม่ถูกต้อง</v>
      </c>
      <c r="X1004" s="148" t="str">
        <f t="shared" si="128"/>
        <v>ข้อมูลไม่ถูกต้อง</v>
      </c>
      <c r="Y1004" s="38"/>
      <c r="Z1004" s="38"/>
      <c r="AA1004" s="38"/>
    </row>
    <row r="1005" spans="1:27" ht="24" customHeight="1" x14ac:dyDescent="0.45">
      <c r="A1005" s="289">
        <v>1000</v>
      </c>
      <c r="B1005" s="289"/>
      <c r="C1005" s="289"/>
      <c r="D1005" s="289"/>
      <c r="E1005" s="289"/>
      <c r="F1005" s="293"/>
      <c r="G1005" s="293"/>
      <c r="H1005" s="291"/>
      <c r="I1005" s="289"/>
      <c r="J1005" s="292" t="str">
        <f t="shared" si="129"/>
        <v>รอข้อมูลคอลัมน์ H</v>
      </c>
      <c r="K1005" s="291"/>
      <c r="L1005" s="291"/>
      <c r="M1005" s="291"/>
      <c r="N1005" s="196" t="str" cm="1">
        <f t="array" ref="N1005">IF(AND(K1005:M1005=""),"ยังไม่บันทึกข้อมูล",
IF(M1005&lt;&gt;"",
IF(M1005&gt;=1.3,M1005,"เป็นไม้พุ่ม"),
IF(K1005+L1005&gt;=1.3,K1005+L1005,"เป็นไม้พุ่ม")))</f>
        <v>ยังไม่บันทึกข้อมูล</v>
      </c>
      <c r="O1005" s="149" t="str">
        <f t="shared" si="122"/>
        <v>ข้อมูลไม่ถูกต้อง</v>
      </c>
      <c r="P1005" s="149" t="str">
        <f t="shared" si="123"/>
        <v>ข้อมูลไม่ถูกต้อง</v>
      </c>
      <c r="Q1005" s="149" t="str">
        <f t="shared" si="124"/>
        <v>ข้อมูลไม่ถูกต้อง</v>
      </c>
      <c r="R1005" s="149" t="str">
        <f t="shared" si="125"/>
        <v>ข้อมูลไม่ถูกต้อง</v>
      </c>
      <c r="S1005" s="149" t="str">
        <f>IF(ISNUMBER(R1005),
IF(H$2=ตัวเลือก!A$30,"ยังไม่บันทึกข้อมูล",R1005*0.27),"ข้อมูลไม่ถูกต้อง")</f>
        <v>ข้อมูลไม่ถูกต้อง</v>
      </c>
      <c r="T1005" s="149" t="str">
        <f t="shared" si="126"/>
        <v>ข้อมูลไม่ถูกต้อง</v>
      </c>
      <c r="U1005" s="149" t="str">
        <f>IF(ISNUMBER(R1005),
IF(H$2=ตัวเลือก!A$30,"ยังไม่บันทึกข้อมูล",R1005*0.47),"ข้อมูลไม่ถูกต้อง")</f>
        <v>ข้อมูลไม่ถูกต้อง</v>
      </c>
      <c r="V1005" s="149" t="str">
        <f>IF(ISNUMBER(S1005),
IF(H$2=ตัวเลือก!A$30,"ยังไม่บันทึกข้อมูล",S1005*0.47),"ข้อมูลไม่ถูกต้อง")</f>
        <v>ข้อมูลไม่ถูกต้อง</v>
      </c>
      <c r="W1005" s="149" t="str">
        <f t="shared" si="127"/>
        <v>ข้อมูลไม่ถูกต้อง</v>
      </c>
      <c r="X1005" s="148" t="str">
        <f t="shared" si="128"/>
        <v>ข้อมูลไม่ถูกต้อง</v>
      </c>
      <c r="Y1005" s="38"/>
      <c r="Z1005" s="38"/>
      <c r="AA1005" s="38"/>
    </row>
  </sheetData>
  <dataValidations count="1">
    <dataValidation type="decimal" operator="greaterThanOrEqual" allowBlank="1" showInputMessage="1" showErrorMessage="1" sqref="K14:L38 I6:I1005 K6:M13 H6:H38 A6:B1005" xr:uid="{93C04A58-739D-41A2-A9BD-E72B1DB780E8}">
      <formula1>0</formula1>
    </dataValidation>
  </dataValidations>
  <pageMargins left="0.39370078740157483" right="0.39370078740157483" top="0.74803149606299213" bottom="0.39370078740157483" header="0.31496062992125984" footer="0.31496062992125984"/>
  <pageSetup paperSize="9" scale="75" fitToHeight="0" orientation="landscape" horizontalDpi="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8"/>
  <sheetViews>
    <sheetView zoomScale="70" zoomScaleNormal="70" workbookViewId="0">
      <selection sqref="A1:XFD1048576"/>
    </sheetView>
  </sheetViews>
  <sheetFormatPr defaultColWidth="33.5" defaultRowHeight="15.5" x14ac:dyDescent="0.35"/>
  <cols>
    <col min="1" max="1" width="48.75" style="157" bestFit="1" customWidth="1"/>
    <col min="2" max="2" width="4.58203125" style="157" customWidth="1"/>
    <col min="3" max="3" width="45.33203125" style="157" customWidth="1"/>
    <col min="4" max="4" width="4.33203125" style="157" customWidth="1"/>
    <col min="5" max="5" width="33.5" style="157"/>
    <col min="6" max="6" width="4.58203125" style="157" customWidth="1"/>
    <col min="7" max="7" width="40.33203125" style="157" customWidth="1"/>
    <col min="8" max="16384" width="33.5" style="157"/>
  </cols>
  <sheetData>
    <row r="1" spans="1:1" x14ac:dyDescent="0.35">
      <c r="A1" s="84" t="s">
        <v>32</v>
      </c>
    </row>
    <row r="2" spans="1:1" x14ac:dyDescent="0.35">
      <c r="A2" s="158" t="s">
        <v>33</v>
      </c>
    </row>
    <row r="3" spans="1:1" x14ac:dyDescent="0.35">
      <c r="A3" s="158" t="s">
        <v>34</v>
      </c>
    </row>
    <row r="4" spans="1:1" x14ac:dyDescent="0.35">
      <c r="A4" s="158" t="s">
        <v>37</v>
      </c>
    </row>
    <row r="5" spans="1:1" x14ac:dyDescent="0.35">
      <c r="A5" s="158" t="s">
        <v>191</v>
      </c>
    </row>
    <row r="6" spans="1:1" x14ac:dyDescent="0.35">
      <c r="A6" s="158" t="s">
        <v>35</v>
      </c>
    </row>
    <row r="7" spans="1:1" x14ac:dyDescent="0.35">
      <c r="A7" s="158" t="s">
        <v>36</v>
      </c>
    </row>
    <row r="8" spans="1:1" x14ac:dyDescent="0.35">
      <c r="A8" s="158" t="s">
        <v>7</v>
      </c>
    </row>
    <row r="10" spans="1:1" x14ac:dyDescent="0.35">
      <c r="A10" s="84" t="s">
        <v>38</v>
      </c>
    </row>
    <row r="11" spans="1:1" x14ac:dyDescent="0.35">
      <c r="A11" s="158" t="s">
        <v>20</v>
      </c>
    </row>
    <row r="12" spans="1:1" x14ac:dyDescent="0.35">
      <c r="A12" s="158" t="s">
        <v>21</v>
      </c>
    </row>
    <row r="13" spans="1:1" x14ac:dyDescent="0.35">
      <c r="A13" s="158" t="s">
        <v>39</v>
      </c>
    </row>
    <row r="14" spans="1:1" x14ac:dyDescent="0.35">
      <c r="A14" s="158" t="s">
        <v>7</v>
      </c>
    </row>
    <row r="17" spans="1:1" x14ac:dyDescent="0.35">
      <c r="A17" s="84" t="s">
        <v>41</v>
      </c>
    </row>
    <row r="18" spans="1:1" x14ac:dyDescent="0.35">
      <c r="A18" s="158" t="s">
        <v>11</v>
      </c>
    </row>
    <row r="19" spans="1:1" x14ac:dyDescent="0.35">
      <c r="A19" s="158" t="s">
        <v>12</v>
      </c>
    </row>
    <row r="20" spans="1:1" x14ac:dyDescent="0.35">
      <c r="A20" s="158" t="s">
        <v>13</v>
      </c>
    </row>
    <row r="21" spans="1:1" x14ac:dyDescent="0.35">
      <c r="A21" s="158" t="s">
        <v>14</v>
      </c>
    </row>
    <row r="22" spans="1:1" x14ac:dyDescent="0.35">
      <c r="A22" s="158" t="s">
        <v>7</v>
      </c>
    </row>
    <row r="24" spans="1:1" x14ac:dyDescent="0.35">
      <c r="A24" s="159" t="s">
        <v>22</v>
      </c>
    </row>
    <row r="25" spans="1:1" x14ac:dyDescent="0.35">
      <c r="A25" s="158" t="s">
        <v>46</v>
      </c>
    </row>
    <row r="26" spans="1:1" x14ac:dyDescent="0.35">
      <c r="A26" s="158" t="s">
        <v>42</v>
      </c>
    </row>
    <row r="27" spans="1:1" x14ac:dyDescent="0.35">
      <c r="A27" s="158" t="s">
        <v>43</v>
      </c>
    </row>
    <row r="28" spans="1:1" x14ac:dyDescent="0.35">
      <c r="A28" s="158" t="s">
        <v>44</v>
      </c>
    </row>
    <row r="29" spans="1:1" x14ac:dyDescent="0.35">
      <c r="A29" s="158" t="s">
        <v>45</v>
      </c>
    </row>
    <row r="30" spans="1:1" x14ac:dyDescent="0.35">
      <c r="A30" s="158" t="s">
        <v>7</v>
      </c>
    </row>
    <row r="33" spans="1:5" x14ac:dyDescent="0.35">
      <c r="A33" s="160">
        <v>1.3</v>
      </c>
      <c r="C33" s="160">
        <v>1.4</v>
      </c>
    </row>
    <row r="34" spans="1:5" ht="31" x14ac:dyDescent="0.35">
      <c r="A34" s="161" t="s">
        <v>107</v>
      </c>
      <c r="C34" s="158" t="s">
        <v>105</v>
      </c>
    </row>
    <row r="35" spans="1:5" ht="46.5" x14ac:dyDescent="0.35">
      <c r="A35" s="161" t="s">
        <v>108</v>
      </c>
      <c r="C35" s="158" t="s">
        <v>278</v>
      </c>
    </row>
    <row r="36" spans="1:5" ht="46.5" x14ac:dyDescent="0.35">
      <c r="A36" s="161" t="s">
        <v>109</v>
      </c>
      <c r="C36" s="158" t="s">
        <v>279</v>
      </c>
    </row>
    <row r="37" spans="1:5" x14ac:dyDescent="0.35">
      <c r="A37" s="161" t="s">
        <v>110</v>
      </c>
      <c r="C37" s="158" t="s">
        <v>104</v>
      </c>
    </row>
    <row r="38" spans="1:5" x14ac:dyDescent="0.35">
      <c r="A38" s="161" t="s">
        <v>7</v>
      </c>
      <c r="C38" s="158" t="s">
        <v>7</v>
      </c>
    </row>
    <row r="42" spans="1:5" x14ac:dyDescent="0.35">
      <c r="A42" s="162">
        <v>2.2999999999999998</v>
      </c>
      <c r="C42" s="162">
        <v>2.5</v>
      </c>
      <c r="E42" s="162">
        <v>2.4</v>
      </c>
    </row>
    <row r="43" spans="1:5" x14ac:dyDescent="0.35">
      <c r="A43" s="163" t="s">
        <v>283</v>
      </c>
      <c r="C43" s="163" t="s">
        <v>95</v>
      </c>
      <c r="E43" s="158" t="s">
        <v>166</v>
      </c>
    </row>
    <row r="44" spans="1:5" x14ac:dyDescent="0.35">
      <c r="A44" s="163" t="s">
        <v>284</v>
      </c>
      <c r="C44" s="163" t="s">
        <v>96</v>
      </c>
      <c r="E44" s="158" t="s">
        <v>167</v>
      </c>
    </row>
    <row r="45" spans="1:5" x14ac:dyDescent="0.35">
      <c r="A45" s="163" t="s">
        <v>285</v>
      </c>
      <c r="C45" s="163" t="s">
        <v>97</v>
      </c>
      <c r="E45" s="158" t="s">
        <v>168</v>
      </c>
    </row>
    <row r="46" spans="1:5" x14ac:dyDescent="0.35">
      <c r="A46" s="163" t="s">
        <v>94</v>
      </c>
      <c r="C46" s="163" t="s">
        <v>98</v>
      </c>
      <c r="E46" s="158" t="s">
        <v>169</v>
      </c>
    </row>
    <row r="47" spans="1:5" x14ac:dyDescent="0.35">
      <c r="A47" s="163" t="s">
        <v>7</v>
      </c>
      <c r="C47" s="163" t="s">
        <v>99</v>
      </c>
      <c r="E47" s="163" t="s">
        <v>7</v>
      </c>
    </row>
    <row r="48" spans="1:5" x14ac:dyDescent="0.35">
      <c r="C48" s="163" t="s">
        <v>7</v>
      </c>
    </row>
    <row r="51" spans="1:7" x14ac:dyDescent="0.35">
      <c r="A51" s="164">
        <v>3.1</v>
      </c>
      <c r="C51" s="164">
        <v>3.2</v>
      </c>
      <c r="E51" s="164" t="s">
        <v>91</v>
      </c>
      <c r="G51" s="164">
        <v>3.5</v>
      </c>
    </row>
    <row r="52" spans="1:7" x14ac:dyDescent="0.35">
      <c r="A52" s="163" t="s">
        <v>286</v>
      </c>
      <c r="C52" s="163" t="s">
        <v>293</v>
      </c>
      <c r="E52" s="163" t="s">
        <v>294</v>
      </c>
      <c r="G52" s="163" t="s">
        <v>92</v>
      </c>
    </row>
    <row r="53" spans="1:7" x14ac:dyDescent="0.35">
      <c r="A53" s="163" t="s">
        <v>287</v>
      </c>
      <c r="C53" s="163" t="s">
        <v>291</v>
      </c>
      <c r="E53" s="163" t="s">
        <v>290</v>
      </c>
      <c r="G53" s="163" t="s">
        <v>93</v>
      </c>
    </row>
    <row r="54" spans="1:7" x14ac:dyDescent="0.35">
      <c r="A54" s="163" t="s">
        <v>288</v>
      </c>
      <c r="C54" s="163" t="s">
        <v>290</v>
      </c>
      <c r="E54" s="163" t="s">
        <v>284</v>
      </c>
      <c r="G54" s="163" t="s">
        <v>312</v>
      </c>
    </row>
    <row r="55" spans="1:7" x14ac:dyDescent="0.35">
      <c r="A55" s="163" t="s">
        <v>90</v>
      </c>
      <c r="C55" s="163" t="s">
        <v>284</v>
      </c>
      <c r="E55" s="163" t="s">
        <v>292</v>
      </c>
      <c r="G55" s="163" t="s">
        <v>94</v>
      </c>
    </row>
    <row r="56" spans="1:7" x14ac:dyDescent="0.35">
      <c r="A56" s="158" t="s">
        <v>7</v>
      </c>
      <c r="C56" s="163" t="s">
        <v>292</v>
      </c>
      <c r="E56" s="163" t="s">
        <v>94</v>
      </c>
      <c r="G56" s="163" t="s">
        <v>7</v>
      </c>
    </row>
    <row r="57" spans="1:7" x14ac:dyDescent="0.35">
      <c r="C57" s="163" t="s">
        <v>94</v>
      </c>
      <c r="E57" s="158" t="s">
        <v>7</v>
      </c>
    </row>
    <row r="58" spans="1:7" x14ac:dyDescent="0.35">
      <c r="C58" s="158" t="s">
        <v>7</v>
      </c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6966-9916-435C-B0D6-E9B6180DA195}">
  <dimension ref="A1:U30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ColWidth="7.75" defaultRowHeight="13" x14ac:dyDescent="0.3"/>
  <cols>
    <col min="1" max="1" width="4.25" style="316" bestFit="1" customWidth="1"/>
    <col min="2" max="2" width="5.5" style="316" customWidth="1"/>
    <col min="3" max="3" width="7.75" style="316"/>
    <col min="4" max="4" width="10.25" style="316" bestFit="1" customWidth="1"/>
    <col min="5" max="6" width="7.75" style="387"/>
    <col min="7" max="7" width="9.5" style="388" customWidth="1"/>
    <col min="8" max="8" width="9.58203125" style="388" customWidth="1"/>
    <col min="9" max="9" width="9.5" style="388" customWidth="1"/>
    <col min="10" max="10" width="10.25" style="389" bestFit="1" customWidth="1"/>
    <col min="11" max="11" width="7.75" style="388" bestFit="1" customWidth="1"/>
    <col min="12" max="12" width="10.25" style="316" bestFit="1" customWidth="1"/>
    <col min="13" max="13" width="10.58203125" style="310" customWidth="1"/>
    <col min="14" max="15" width="9.33203125" style="310" customWidth="1"/>
    <col min="16" max="16" width="10.25" style="310" customWidth="1"/>
    <col min="17" max="17" width="10.58203125" style="311" customWidth="1"/>
    <col min="18" max="18" width="8.5" style="312" customWidth="1"/>
    <col min="19" max="19" width="11.25" style="313" customWidth="1"/>
    <col min="20" max="20" width="9.5" style="316" customWidth="1"/>
    <col min="21" max="21" width="9.5" style="390" customWidth="1"/>
    <col min="22" max="16384" width="7.75" style="316"/>
  </cols>
  <sheetData>
    <row r="1" spans="1:21" ht="13.5" thickBot="1" x14ac:dyDescent="0.35">
      <c r="A1" s="301"/>
      <c r="B1" s="302" t="s">
        <v>481</v>
      </c>
      <c r="C1" s="301" t="s">
        <v>482</v>
      </c>
      <c r="D1" s="301"/>
      <c r="E1" s="303"/>
      <c r="F1" s="303"/>
      <c r="G1" s="303"/>
      <c r="H1" s="304" t="s">
        <v>483</v>
      </c>
      <c r="I1" s="305" t="s">
        <v>484</v>
      </c>
      <c r="J1" s="306" t="s">
        <v>485</v>
      </c>
      <c r="K1" s="305" t="s">
        <v>484</v>
      </c>
      <c r="L1" s="307" t="s">
        <v>486</v>
      </c>
      <c r="M1" s="308" t="s">
        <v>484</v>
      </c>
      <c r="N1" s="309" t="s">
        <v>15</v>
      </c>
      <c r="T1" s="314" t="s">
        <v>487</v>
      </c>
      <c r="U1" s="315">
        <f>SUM(U5:U3004)</f>
        <v>0</v>
      </c>
    </row>
    <row r="2" spans="1:21" x14ac:dyDescent="0.3">
      <c r="A2" s="301"/>
      <c r="B2" s="301"/>
      <c r="C2" s="301" t="s">
        <v>488</v>
      </c>
      <c r="D2" s="301"/>
      <c r="E2" s="303"/>
      <c r="F2" s="303"/>
      <c r="G2" s="303"/>
      <c r="H2" s="317" t="s">
        <v>489</v>
      </c>
      <c r="I2" s="317"/>
      <c r="J2" s="317"/>
      <c r="K2" s="318"/>
      <c r="U2" s="319"/>
    </row>
    <row r="3" spans="1:21" ht="16" x14ac:dyDescent="0.3">
      <c r="A3" s="301"/>
      <c r="B3" s="301"/>
      <c r="C3" s="320" t="s">
        <v>490</v>
      </c>
      <c r="D3" s="320"/>
      <c r="E3" s="321"/>
      <c r="F3" s="321"/>
      <c r="G3" s="321"/>
      <c r="H3" s="321"/>
      <c r="I3" s="321"/>
      <c r="J3" s="321"/>
      <c r="K3" s="303"/>
      <c r="L3" s="322"/>
      <c r="M3" s="323" t="s">
        <v>491</v>
      </c>
      <c r="N3" s="323" t="s">
        <v>491</v>
      </c>
      <c r="O3" s="323" t="s">
        <v>491</v>
      </c>
      <c r="P3" s="323" t="s">
        <v>491</v>
      </c>
      <c r="Q3" s="324" t="s">
        <v>492</v>
      </c>
      <c r="R3" s="325" t="s">
        <v>491</v>
      </c>
      <c r="S3" s="326" t="s">
        <v>493</v>
      </c>
      <c r="T3" s="327" t="s">
        <v>494</v>
      </c>
      <c r="U3" s="328" t="s">
        <v>495</v>
      </c>
    </row>
    <row r="4" spans="1:21" s="343" customFormat="1" ht="55.9" customHeight="1" x14ac:dyDescent="0.45">
      <c r="A4" s="329" t="s">
        <v>23</v>
      </c>
      <c r="B4" s="330" t="s">
        <v>222</v>
      </c>
      <c r="C4" s="331" t="s">
        <v>496</v>
      </c>
      <c r="D4" s="331" t="s">
        <v>497</v>
      </c>
      <c r="E4" s="332" t="s">
        <v>498</v>
      </c>
      <c r="F4" s="332" t="s">
        <v>499</v>
      </c>
      <c r="G4" s="333" t="s">
        <v>500</v>
      </c>
      <c r="H4" s="333" t="s">
        <v>501</v>
      </c>
      <c r="I4" s="333" t="s">
        <v>502</v>
      </c>
      <c r="J4" s="334" t="s">
        <v>503</v>
      </c>
      <c r="K4" s="335" t="s">
        <v>504</v>
      </c>
      <c r="L4" s="336" t="s">
        <v>505</v>
      </c>
      <c r="M4" s="337" t="s">
        <v>506</v>
      </c>
      <c r="N4" s="337" t="s">
        <v>507</v>
      </c>
      <c r="O4" s="337" t="s">
        <v>508</v>
      </c>
      <c r="P4" s="337" t="s">
        <v>509</v>
      </c>
      <c r="Q4" s="338" t="s">
        <v>510</v>
      </c>
      <c r="R4" s="339" t="s">
        <v>511</v>
      </c>
      <c r="S4" s="340" t="s">
        <v>512</v>
      </c>
      <c r="T4" s="341" t="s">
        <v>513</v>
      </c>
      <c r="U4" s="342" t="s">
        <v>513</v>
      </c>
    </row>
    <row r="5" spans="1:21" x14ac:dyDescent="0.3">
      <c r="A5" s="344">
        <v>1</v>
      </c>
      <c r="B5" s="344"/>
      <c r="C5" s="344"/>
      <c r="D5" s="344"/>
      <c r="E5" s="345"/>
      <c r="F5" s="346"/>
      <c r="G5" s="347"/>
      <c r="H5" s="347"/>
      <c r="I5" s="347"/>
      <c r="J5" s="348"/>
      <c r="K5" s="347"/>
      <c r="L5" s="349">
        <f>E5*7/22</f>
        <v>0</v>
      </c>
      <c r="M5" s="350">
        <f>IF(L5&gt;0, 0.0396*(((L5^2)*F5)^0.933),0)</f>
        <v>0</v>
      </c>
      <c r="N5" s="350">
        <f>IF(L5&gt;0,0.00349*(((L5^2)*F5)^1.03),0)</f>
        <v>0</v>
      </c>
      <c r="O5" s="351">
        <f>IF(L5&gt;0,1/((28/(M5+N5))+0.025),0)</f>
        <v>0</v>
      </c>
      <c r="P5" s="350">
        <f>M5+N5+O5</f>
        <v>0</v>
      </c>
      <c r="Q5" s="352">
        <f>P5*0.27</f>
        <v>0</v>
      </c>
      <c r="R5" s="353">
        <f>P5+Q5</f>
        <v>0</v>
      </c>
      <c r="S5" s="354">
        <f>R5*0.47</f>
        <v>0</v>
      </c>
      <c r="T5" s="349">
        <f>S5*44/12</f>
        <v>0</v>
      </c>
      <c r="U5" s="355">
        <f>T5/1000</f>
        <v>0</v>
      </c>
    </row>
    <row r="6" spans="1:21" x14ac:dyDescent="0.3">
      <c r="A6" s="344">
        <v>2</v>
      </c>
      <c r="B6" s="344"/>
      <c r="C6" s="356"/>
      <c r="D6" s="357"/>
      <c r="E6" s="358"/>
      <c r="F6" s="346"/>
      <c r="G6" s="347"/>
      <c r="H6" s="347"/>
      <c r="I6" s="347"/>
      <c r="J6" s="348"/>
      <c r="K6" s="347"/>
      <c r="L6" s="349">
        <f t="shared" ref="L6:L69" si="0">E6*7/22</f>
        <v>0</v>
      </c>
      <c r="M6" s="350">
        <f t="shared" ref="M6:M69" si="1">IF(L6&gt;0, 0.0396*(((L6^2)*F6)^0.933),0)</f>
        <v>0</v>
      </c>
      <c r="N6" s="350">
        <f t="shared" ref="N6:N69" si="2">IF(L6&gt;0,0.00349*(((L6^2)*F6)^1.03),0)</f>
        <v>0</v>
      </c>
      <c r="O6" s="351">
        <f t="shared" ref="O6:O69" si="3">IF(L6&gt;0,1/((28/(M6+N6))+0.025),0)</f>
        <v>0</v>
      </c>
      <c r="P6" s="350">
        <f t="shared" ref="P6:P69" si="4">M6+N6+O6</f>
        <v>0</v>
      </c>
      <c r="Q6" s="352">
        <f t="shared" ref="Q6:Q69" si="5">P6*0.27</f>
        <v>0</v>
      </c>
      <c r="R6" s="353">
        <f t="shared" ref="R6:R69" si="6">P6+Q6</f>
        <v>0</v>
      </c>
      <c r="S6" s="354">
        <f t="shared" ref="S6:S69" si="7">R6*0.47</f>
        <v>0</v>
      </c>
      <c r="T6" s="349">
        <f t="shared" ref="T6:T69" si="8">S6*44/12</f>
        <v>0</v>
      </c>
      <c r="U6" s="355">
        <f t="shared" ref="U6:U69" si="9">T6/1000</f>
        <v>0</v>
      </c>
    </row>
    <row r="7" spans="1:21" x14ac:dyDescent="0.3">
      <c r="A7" s="344">
        <v>3</v>
      </c>
      <c r="B7" s="344"/>
      <c r="C7" s="356"/>
      <c r="D7" s="357"/>
      <c r="E7" s="358"/>
      <c r="F7" s="346"/>
      <c r="G7" s="347"/>
      <c r="H7" s="347"/>
      <c r="I7" s="347"/>
      <c r="J7" s="348"/>
      <c r="K7" s="347"/>
      <c r="L7" s="349">
        <f t="shared" si="0"/>
        <v>0</v>
      </c>
      <c r="M7" s="350">
        <f t="shared" si="1"/>
        <v>0</v>
      </c>
      <c r="N7" s="350">
        <f t="shared" si="2"/>
        <v>0</v>
      </c>
      <c r="O7" s="351">
        <f t="shared" si="3"/>
        <v>0</v>
      </c>
      <c r="P7" s="350">
        <f t="shared" si="4"/>
        <v>0</v>
      </c>
      <c r="Q7" s="352">
        <f t="shared" si="5"/>
        <v>0</v>
      </c>
      <c r="R7" s="353">
        <f t="shared" si="6"/>
        <v>0</v>
      </c>
      <c r="S7" s="354">
        <f t="shared" si="7"/>
        <v>0</v>
      </c>
      <c r="T7" s="349">
        <f t="shared" si="8"/>
        <v>0</v>
      </c>
      <c r="U7" s="355">
        <f t="shared" si="9"/>
        <v>0</v>
      </c>
    </row>
    <row r="8" spans="1:21" x14ac:dyDescent="0.3">
      <c r="A8" s="344">
        <v>4</v>
      </c>
      <c r="B8" s="344"/>
      <c r="C8" s="356"/>
      <c r="D8" s="357"/>
      <c r="E8" s="358"/>
      <c r="F8" s="346"/>
      <c r="G8" s="347"/>
      <c r="H8" s="347"/>
      <c r="I8" s="347"/>
      <c r="J8" s="348"/>
      <c r="K8" s="347"/>
      <c r="L8" s="349">
        <f>E8*7/22</f>
        <v>0</v>
      </c>
      <c r="M8" s="350">
        <f t="shared" si="1"/>
        <v>0</v>
      </c>
      <c r="N8" s="350">
        <f t="shared" si="2"/>
        <v>0</v>
      </c>
      <c r="O8" s="351">
        <f t="shared" si="3"/>
        <v>0</v>
      </c>
      <c r="P8" s="350">
        <f t="shared" si="4"/>
        <v>0</v>
      </c>
      <c r="Q8" s="352">
        <f t="shared" si="5"/>
        <v>0</v>
      </c>
      <c r="R8" s="353">
        <f t="shared" si="6"/>
        <v>0</v>
      </c>
      <c r="S8" s="354">
        <f t="shared" si="7"/>
        <v>0</v>
      </c>
      <c r="T8" s="349">
        <f t="shared" si="8"/>
        <v>0</v>
      </c>
      <c r="U8" s="355">
        <f t="shared" si="9"/>
        <v>0</v>
      </c>
    </row>
    <row r="9" spans="1:21" x14ac:dyDescent="0.3">
      <c r="A9" s="344">
        <v>5</v>
      </c>
      <c r="B9" s="344"/>
      <c r="C9" s="356"/>
      <c r="D9" s="357"/>
      <c r="E9" s="358"/>
      <c r="F9" s="346"/>
      <c r="G9" s="347"/>
      <c r="H9" s="347"/>
      <c r="I9" s="347"/>
      <c r="J9" s="348"/>
      <c r="K9" s="347"/>
      <c r="L9" s="349">
        <f t="shared" si="0"/>
        <v>0</v>
      </c>
      <c r="M9" s="350">
        <f t="shared" si="1"/>
        <v>0</v>
      </c>
      <c r="N9" s="350">
        <f t="shared" si="2"/>
        <v>0</v>
      </c>
      <c r="O9" s="351">
        <f t="shared" si="3"/>
        <v>0</v>
      </c>
      <c r="P9" s="350">
        <f t="shared" si="4"/>
        <v>0</v>
      </c>
      <c r="Q9" s="352">
        <f t="shared" si="5"/>
        <v>0</v>
      </c>
      <c r="R9" s="353">
        <f t="shared" si="6"/>
        <v>0</v>
      </c>
      <c r="S9" s="354">
        <f t="shared" si="7"/>
        <v>0</v>
      </c>
      <c r="T9" s="349">
        <f t="shared" si="8"/>
        <v>0</v>
      </c>
      <c r="U9" s="355">
        <f t="shared" si="9"/>
        <v>0</v>
      </c>
    </row>
    <row r="10" spans="1:21" x14ac:dyDescent="0.3">
      <c r="A10" s="344">
        <v>6</v>
      </c>
      <c r="B10" s="344"/>
      <c r="C10" s="356"/>
      <c r="D10" s="357"/>
      <c r="E10" s="358"/>
      <c r="F10" s="346"/>
      <c r="G10" s="347"/>
      <c r="H10" s="347"/>
      <c r="I10" s="347"/>
      <c r="J10" s="348"/>
      <c r="K10" s="347"/>
      <c r="L10" s="349">
        <f t="shared" si="0"/>
        <v>0</v>
      </c>
      <c r="M10" s="350">
        <f t="shared" si="1"/>
        <v>0</v>
      </c>
      <c r="N10" s="350">
        <f t="shared" si="2"/>
        <v>0</v>
      </c>
      <c r="O10" s="351">
        <f t="shared" si="3"/>
        <v>0</v>
      </c>
      <c r="P10" s="350">
        <f t="shared" si="4"/>
        <v>0</v>
      </c>
      <c r="Q10" s="352">
        <f t="shared" si="5"/>
        <v>0</v>
      </c>
      <c r="R10" s="353">
        <f t="shared" si="6"/>
        <v>0</v>
      </c>
      <c r="S10" s="354">
        <f t="shared" si="7"/>
        <v>0</v>
      </c>
      <c r="T10" s="349">
        <f t="shared" si="8"/>
        <v>0</v>
      </c>
      <c r="U10" s="355">
        <f t="shared" si="9"/>
        <v>0</v>
      </c>
    </row>
    <row r="11" spans="1:21" x14ac:dyDescent="0.3">
      <c r="A11" s="344">
        <v>7</v>
      </c>
      <c r="B11" s="344"/>
      <c r="C11" s="356"/>
      <c r="D11" s="357"/>
      <c r="E11" s="358"/>
      <c r="F11" s="346"/>
      <c r="G11" s="347"/>
      <c r="H11" s="347"/>
      <c r="I11" s="347"/>
      <c r="J11" s="348"/>
      <c r="K11" s="347"/>
      <c r="L11" s="349">
        <f t="shared" si="0"/>
        <v>0</v>
      </c>
      <c r="M11" s="350">
        <f t="shared" si="1"/>
        <v>0</v>
      </c>
      <c r="N11" s="350">
        <f t="shared" si="2"/>
        <v>0</v>
      </c>
      <c r="O11" s="351">
        <f t="shared" si="3"/>
        <v>0</v>
      </c>
      <c r="P11" s="350">
        <f t="shared" si="4"/>
        <v>0</v>
      </c>
      <c r="Q11" s="352">
        <f t="shared" si="5"/>
        <v>0</v>
      </c>
      <c r="R11" s="353">
        <f t="shared" si="6"/>
        <v>0</v>
      </c>
      <c r="S11" s="354">
        <f t="shared" si="7"/>
        <v>0</v>
      </c>
      <c r="T11" s="349">
        <f t="shared" si="8"/>
        <v>0</v>
      </c>
      <c r="U11" s="355">
        <f t="shared" si="9"/>
        <v>0</v>
      </c>
    </row>
    <row r="12" spans="1:21" x14ac:dyDescent="0.3">
      <c r="A12" s="344">
        <v>8</v>
      </c>
      <c r="B12" s="344"/>
      <c r="C12" s="356"/>
      <c r="D12" s="357"/>
      <c r="E12" s="358"/>
      <c r="F12" s="346"/>
      <c r="G12" s="347"/>
      <c r="H12" s="347"/>
      <c r="I12" s="347"/>
      <c r="J12" s="348"/>
      <c r="K12" s="347"/>
      <c r="L12" s="349">
        <f t="shared" si="0"/>
        <v>0</v>
      </c>
      <c r="M12" s="350">
        <f t="shared" si="1"/>
        <v>0</v>
      </c>
      <c r="N12" s="350">
        <f t="shared" si="2"/>
        <v>0</v>
      </c>
      <c r="O12" s="351">
        <f t="shared" si="3"/>
        <v>0</v>
      </c>
      <c r="P12" s="350">
        <f t="shared" si="4"/>
        <v>0</v>
      </c>
      <c r="Q12" s="352">
        <f t="shared" si="5"/>
        <v>0</v>
      </c>
      <c r="R12" s="353">
        <f t="shared" si="6"/>
        <v>0</v>
      </c>
      <c r="S12" s="354">
        <f t="shared" si="7"/>
        <v>0</v>
      </c>
      <c r="T12" s="349">
        <f t="shared" si="8"/>
        <v>0</v>
      </c>
      <c r="U12" s="355">
        <f t="shared" si="9"/>
        <v>0</v>
      </c>
    </row>
    <row r="13" spans="1:21" x14ac:dyDescent="0.3">
      <c r="A13" s="344">
        <v>9</v>
      </c>
      <c r="B13" s="344"/>
      <c r="C13" s="356"/>
      <c r="D13" s="357"/>
      <c r="E13" s="358"/>
      <c r="F13" s="346"/>
      <c r="G13" s="347"/>
      <c r="H13" s="347"/>
      <c r="I13" s="347"/>
      <c r="J13" s="348"/>
      <c r="K13" s="347"/>
      <c r="L13" s="349">
        <f t="shared" si="0"/>
        <v>0</v>
      </c>
      <c r="M13" s="350">
        <f t="shared" si="1"/>
        <v>0</v>
      </c>
      <c r="N13" s="350">
        <f t="shared" si="2"/>
        <v>0</v>
      </c>
      <c r="O13" s="351">
        <f t="shared" si="3"/>
        <v>0</v>
      </c>
      <c r="P13" s="350">
        <f t="shared" si="4"/>
        <v>0</v>
      </c>
      <c r="Q13" s="352">
        <f t="shared" si="5"/>
        <v>0</v>
      </c>
      <c r="R13" s="353">
        <f t="shared" si="6"/>
        <v>0</v>
      </c>
      <c r="S13" s="354">
        <f t="shared" si="7"/>
        <v>0</v>
      </c>
      <c r="T13" s="349">
        <f t="shared" si="8"/>
        <v>0</v>
      </c>
      <c r="U13" s="355">
        <f t="shared" si="9"/>
        <v>0</v>
      </c>
    </row>
    <row r="14" spans="1:21" x14ac:dyDescent="0.3">
      <c r="A14" s="344">
        <v>10</v>
      </c>
      <c r="B14" s="344"/>
      <c r="C14" s="356"/>
      <c r="D14" s="357"/>
      <c r="E14" s="358"/>
      <c r="F14" s="346"/>
      <c r="G14" s="347"/>
      <c r="H14" s="347"/>
      <c r="I14" s="347"/>
      <c r="J14" s="348"/>
      <c r="K14" s="347"/>
      <c r="L14" s="349">
        <f t="shared" si="0"/>
        <v>0</v>
      </c>
      <c r="M14" s="350">
        <f t="shared" si="1"/>
        <v>0</v>
      </c>
      <c r="N14" s="350">
        <f t="shared" si="2"/>
        <v>0</v>
      </c>
      <c r="O14" s="351">
        <f t="shared" si="3"/>
        <v>0</v>
      </c>
      <c r="P14" s="350">
        <f t="shared" si="4"/>
        <v>0</v>
      </c>
      <c r="Q14" s="352">
        <f t="shared" si="5"/>
        <v>0</v>
      </c>
      <c r="R14" s="353">
        <f t="shared" si="6"/>
        <v>0</v>
      </c>
      <c r="S14" s="354">
        <f t="shared" si="7"/>
        <v>0</v>
      </c>
      <c r="T14" s="349">
        <f t="shared" si="8"/>
        <v>0</v>
      </c>
      <c r="U14" s="355">
        <f t="shared" si="9"/>
        <v>0</v>
      </c>
    </row>
    <row r="15" spans="1:21" x14ac:dyDescent="0.3">
      <c r="A15" s="344">
        <v>11</v>
      </c>
      <c r="B15" s="344"/>
      <c r="C15" s="356"/>
      <c r="D15" s="357"/>
      <c r="E15" s="358"/>
      <c r="F15" s="346"/>
      <c r="G15" s="347"/>
      <c r="H15" s="347"/>
      <c r="I15" s="347"/>
      <c r="J15" s="348"/>
      <c r="K15" s="347"/>
      <c r="L15" s="349">
        <f t="shared" si="0"/>
        <v>0</v>
      </c>
      <c r="M15" s="350">
        <f t="shared" si="1"/>
        <v>0</v>
      </c>
      <c r="N15" s="350">
        <f t="shared" si="2"/>
        <v>0</v>
      </c>
      <c r="O15" s="351">
        <f t="shared" si="3"/>
        <v>0</v>
      </c>
      <c r="P15" s="350">
        <f t="shared" si="4"/>
        <v>0</v>
      </c>
      <c r="Q15" s="352">
        <f t="shared" si="5"/>
        <v>0</v>
      </c>
      <c r="R15" s="353">
        <f t="shared" si="6"/>
        <v>0</v>
      </c>
      <c r="S15" s="354">
        <f t="shared" si="7"/>
        <v>0</v>
      </c>
      <c r="T15" s="349">
        <f t="shared" si="8"/>
        <v>0</v>
      </c>
      <c r="U15" s="355">
        <f t="shared" si="9"/>
        <v>0</v>
      </c>
    </row>
    <row r="16" spans="1:21" x14ac:dyDescent="0.3">
      <c r="A16" s="344">
        <v>12</v>
      </c>
      <c r="B16" s="344"/>
      <c r="C16" s="356"/>
      <c r="D16" s="357"/>
      <c r="E16" s="358"/>
      <c r="F16" s="346"/>
      <c r="G16" s="347"/>
      <c r="H16" s="347"/>
      <c r="I16" s="347"/>
      <c r="J16" s="348"/>
      <c r="K16" s="347"/>
      <c r="L16" s="349">
        <f t="shared" si="0"/>
        <v>0</v>
      </c>
      <c r="M16" s="350">
        <f t="shared" si="1"/>
        <v>0</v>
      </c>
      <c r="N16" s="350">
        <f t="shared" si="2"/>
        <v>0</v>
      </c>
      <c r="O16" s="351">
        <f t="shared" si="3"/>
        <v>0</v>
      </c>
      <c r="P16" s="350">
        <f t="shared" si="4"/>
        <v>0</v>
      </c>
      <c r="Q16" s="352">
        <f t="shared" si="5"/>
        <v>0</v>
      </c>
      <c r="R16" s="353">
        <f t="shared" si="6"/>
        <v>0</v>
      </c>
      <c r="S16" s="354">
        <f t="shared" si="7"/>
        <v>0</v>
      </c>
      <c r="T16" s="349">
        <f t="shared" si="8"/>
        <v>0</v>
      </c>
      <c r="U16" s="355">
        <f t="shared" si="9"/>
        <v>0</v>
      </c>
    </row>
    <row r="17" spans="1:21" x14ac:dyDescent="0.3">
      <c r="A17" s="344">
        <v>13</v>
      </c>
      <c r="B17" s="344"/>
      <c r="C17" s="356"/>
      <c r="D17" s="357"/>
      <c r="E17" s="358"/>
      <c r="F17" s="346"/>
      <c r="G17" s="347"/>
      <c r="H17" s="347"/>
      <c r="I17" s="347"/>
      <c r="J17" s="348"/>
      <c r="K17" s="347"/>
      <c r="L17" s="349">
        <f t="shared" si="0"/>
        <v>0</v>
      </c>
      <c r="M17" s="350">
        <f t="shared" si="1"/>
        <v>0</v>
      </c>
      <c r="N17" s="350">
        <f t="shared" si="2"/>
        <v>0</v>
      </c>
      <c r="O17" s="351">
        <f t="shared" si="3"/>
        <v>0</v>
      </c>
      <c r="P17" s="350">
        <f t="shared" si="4"/>
        <v>0</v>
      </c>
      <c r="Q17" s="352">
        <f t="shared" si="5"/>
        <v>0</v>
      </c>
      <c r="R17" s="353">
        <f t="shared" si="6"/>
        <v>0</v>
      </c>
      <c r="S17" s="354">
        <f t="shared" si="7"/>
        <v>0</v>
      </c>
      <c r="T17" s="349">
        <f t="shared" si="8"/>
        <v>0</v>
      </c>
      <c r="U17" s="355">
        <f t="shared" si="9"/>
        <v>0</v>
      </c>
    </row>
    <row r="18" spans="1:21" x14ac:dyDescent="0.3">
      <c r="A18" s="344">
        <v>14</v>
      </c>
      <c r="B18" s="344"/>
      <c r="C18" s="356"/>
      <c r="D18" s="357"/>
      <c r="E18" s="358"/>
      <c r="F18" s="346"/>
      <c r="G18" s="347"/>
      <c r="H18" s="347"/>
      <c r="I18" s="347"/>
      <c r="J18" s="348"/>
      <c r="K18" s="347"/>
      <c r="L18" s="349">
        <f t="shared" si="0"/>
        <v>0</v>
      </c>
      <c r="M18" s="350">
        <f t="shared" si="1"/>
        <v>0</v>
      </c>
      <c r="N18" s="350">
        <f t="shared" si="2"/>
        <v>0</v>
      </c>
      <c r="O18" s="351">
        <f t="shared" si="3"/>
        <v>0</v>
      </c>
      <c r="P18" s="350">
        <f t="shared" si="4"/>
        <v>0</v>
      </c>
      <c r="Q18" s="352">
        <f t="shared" si="5"/>
        <v>0</v>
      </c>
      <c r="R18" s="353">
        <f t="shared" si="6"/>
        <v>0</v>
      </c>
      <c r="S18" s="354">
        <f t="shared" si="7"/>
        <v>0</v>
      </c>
      <c r="T18" s="349">
        <f t="shared" si="8"/>
        <v>0</v>
      </c>
      <c r="U18" s="355">
        <f t="shared" si="9"/>
        <v>0</v>
      </c>
    </row>
    <row r="19" spans="1:21" x14ac:dyDescent="0.3">
      <c r="A19" s="344">
        <v>15</v>
      </c>
      <c r="B19" s="344"/>
      <c r="C19" s="356"/>
      <c r="D19" s="357"/>
      <c r="E19" s="358"/>
      <c r="F19" s="346"/>
      <c r="G19" s="347"/>
      <c r="H19" s="347"/>
      <c r="I19" s="347"/>
      <c r="J19" s="348"/>
      <c r="K19" s="347"/>
      <c r="L19" s="349">
        <f t="shared" si="0"/>
        <v>0</v>
      </c>
      <c r="M19" s="350">
        <f t="shared" si="1"/>
        <v>0</v>
      </c>
      <c r="N19" s="350">
        <f t="shared" si="2"/>
        <v>0</v>
      </c>
      <c r="O19" s="351">
        <f t="shared" si="3"/>
        <v>0</v>
      </c>
      <c r="P19" s="350">
        <f t="shared" si="4"/>
        <v>0</v>
      </c>
      <c r="Q19" s="352">
        <f t="shared" si="5"/>
        <v>0</v>
      </c>
      <c r="R19" s="353">
        <f t="shared" si="6"/>
        <v>0</v>
      </c>
      <c r="S19" s="354">
        <f t="shared" si="7"/>
        <v>0</v>
      </c>
      <c r="T19" s="349">
        <f t="shared" si="8"/>
        <v>0</v>
      </c>
      <c r="U19" s="355">
        <f t="shared" si="9"/>
        <v>0</v>
      </c>
    </row>
    <row r="20" spans="1:21" x14ac:dyDescent="0.3">
      <c r="A20" s="344">
        <v>16</v>
      </c>
      <c r="B20" s="344"/>
      <c r="C20" s="356"/>
      <c r="D20" s="357"/>
      <c r="E20" s="358"/>
      <c r="F20" s="346"/>
      <c r="G20" s="347"/>
      <c r="H20" s="347"/>
      <c r="I20" s="347"/>
      <c r="J20" s="348"/>
      <c r="K20" s="347"/>
      <c r="L20" s="349">
        <f t="shared" si="0"/>
        <v>0</v>
      </c>
      <c r="M20" s="350">
        <f t="shared" si="1"/>
        <v>0</v>
      </c>
      <c r="N20" s="350">
        <f t="shared" si="2"/>
        <v>0</v>
      </c>
      <c r="O20" s="351">
        <f t="shared" si="3"/>
        <v>0</v>
      </c>
      <c r="P20" s="350">
        <f t="shared" si="4"/>
        <v>0</v>
      </c>
      <c r="Q20" s="352">
        <f t="shared" si="5"/>
        <v>0</v>
      </c>
      <c r="R20" s="353">
        <f t="shared" si="6"/>
        <v>0</v>
      </c>
      <c r="S20" s="354">
        <f t="shared" si="7"/>
        <v>0</v>
      </c>
      <c r="T20" s="349">
        <f t="shared" si="8"/>
        <v>0</v>
      </c>
      <c r="U20" s="355">
        <f t="shared" si="9"/>
        <v>0</v>
      </c>
    </row>
    <row r="21" spans="1:21" x14ac:dyDescent="0.3">
      <c r="A21" s="344">
        <v>17</v>
      </c>
      <c r="B21" s="344"/>
      <c r="C21" s="356"/>
      <c r="D21" s="357"/>
      <c r="E21" s="358"/>
      <c r="F21" s="346"/>
      <c r="G21" s="347"/>
      <c r="H21" s="347"/>
      <c r="I21" s="347"/>
      <c r="J21" s="348"/>
      <c r="K21" s="347"/>
      <c r="L21" s="349">
        <f t="shared" si="0"/>
        <v>0</v>
      </c>
      <c r="M21" s="350">
        <f t="shared" si="1"/>
        <v>0</v>
      </c>
      <c r="N21" s="350">
        <f t="shared" si="2"/>
        <v>0</v>
      </c>
      <c r="O21" s="351">
        <f t="shared" si="3"/>
        <v>0</v>
      </c>
      <c r="P21" s="350">
        <f t="shared" si="4"/>
        <v>0</v>
      </c>
      <c r="Q21" s="352">
        <f t="shared" si="5"/>
        <v>0</v>
      </c>
      <c r="R21" s="353">
        <f t="shared" si="6"/>
        <v>0</v>
      </c>
      <c r="S21" s="354">
        <f t="shared" si="7"/>
        <v>0</v>
      </c>
      <c r="T21" s="349">
        <f t="shared" si="8"/>
        <v>0</v>
      </c>
      <c r="U21" s="355">
        <f t="shared" si="9"/>
        <v>0</v>
      </c>
    </row>
    <row r="22" spans="1:21" x14ac:dyDescent="0.3">
      <c r="A22" s="344">
        <v>18</v>
      </c>
      <c r="B22" s="344"/>
      <c r="C22" s="356"/>
      <c r="D22" s="357"/>
      <c r="E22" s="358"/>
      <c r="F22" s="346"/>
      <c r="G22" s="347"/>
      <c r="H22" s="347"/>
      <c r="I22" s="347"/>
      <c r="J22" s="348"/>
      <c r="K22" s="347"/>
      <c r="L22" s="349">
        <f t="shared" si="0"/>
        <v>0</v>
      </c>
      <c r="M22" s="350">
        <f t="shared" si="1"/>
        <v>0</v>
      </c>
      <c r="N22" s="350">
        <f t="shared" si="2"/>
        <v>0</v>
      </c>
      <c r="O22" s="351">
        <f t="shared" si="3"/>
        <v>0</v>
      </c>
      <c r="P22" s="350">
        <f t="shared" si="4"/>
        <v>0</v>
      </c>
      <c r="Q22" s="352">
        <f t="shared" si="5"/>
        <v>0</v>
      </c>
      <c r="R22" s="353">
        <f t="shared" si="6"/>
        <v>0</v>
      </c>
      <c r="S22" s="354">
        <f t="shared" si="7"/>
        <v>0</v>
      </c>
      <c r="T22" s="349">
        <f t="shared" si="8"/>
        <v>0</v>
      </c>
      <c r="U22" s="355">
        <f t="shared" si="9"/>
        <v>0</v>
      </c>
    </row>
    <row r="23" spans="1:21" x14ac:dyDescent="0.3">
      <c r="A23" s="344">
        <v>19</v>
      </c>
      <c r="B23" s="344"/>
      <c r="C23" s="356"/>
      <c r="D23" s="357"/>
      <c r="E23" s="358"/>
      <c r="F23" s="346"/>
      <c r="G23" s="347"/>
      <c r="H23" s="347"/>
      <c r="I23" s="347"/>
      <c r="J23" s="348"/>
      <c r="K23" s="347"/>
      <c r="L23" s="349">
        <f t="shared" si="0"/>
        <v>0</v>
      </c>
      <c r="M23" s="350">
        <f t="shared" si="1"/>
        <v>0</v>
      </c>
      <c r="N23" s="350">
        <f t="shared" si="2"/>
        <v>0</v>
      </c>
      <c r="O23" s="351">
        <f t="shared" si="3"/>
        <v>0</v>
      </c>
      <c r="P23" s="350">
        <f t="shared" si="4"/>
        <v>0</v>
      </c>
      <c r="Q23" s="352">
        <f t="shared" si="5"/>
        <v>0</v>
      </c>
      <c r="R23" s="353">
        <f t="shared" si="6"/>
        <v>0</v>
      </c>
      <c r="S23" s="354">
        <f t="shared" si="7"/>
        <v>0</v>
      </c>
      <c r="T23" s="349">
        <f t="shared" si="8"/>
        <v>0</v>
      </c>
      <c r="U23" s="355">
        <f t="shared" si="9"/>
        <v>0</v>
      </c>
    </row>
    <row r="24" spans="1:21" x14ac:dyDescent="0.3">
      <c r="A24" s="344">
        <v>20</v>
      </c>
      <c r="B24" s="344"/>
      <c r="C24" s="356"/>
      <c r="D24" s="357"/>
      <c r="E24" s="358"/>
      <c r="F24" s="346"/>
      <c r="G24" s="347"/>
      <c r="H24" s="347"/>
      <c r="I24" s="347"/>
      <c r="J24" s="348"/>
      <c r="K24" s="347"/>
      <c r="L24" s="349">
        <f t="shared" si="0"/>
        <v>0</v>
      </c>
      <c r="M24" s="350">
        <f t="shared" si="1"/>
        <v>0</v>
      </c>
      <c r="N24" s="350">
        <f t="shared" si="2"/>
        <v>0</v>
      </c>
      <c r="O24" s="351">
        <f t="shared" si="3"/>
        <v>0</v>
      </c>
      <c r="P24" s="350">
        <f t="shared" si="4"/>
        <v>0</v>
      </c>
      <c r="Q24" s="352">
        <f t="shared" si="5"/>
        <v>0</v>
      </c>
      <c r="R24" s="353">
        <f t="shared" si="6"/>
        <v>0</v>
      </c>
      <c r="S24" s="354">
        <f t="shared" si="7"/>
        <v>0</v>
      </c>
      <c r="T24" s="349">
        <f t="shared" si="8"/>
        <v>0</v>
      </c>
      <c r="U24" s="355">
        <f t="shared" si="9"/>
        <v>0</v>
      </c>
    </row>
    <row r="25" spans="1:21" x14ac:dyDescent="0.3">
      <c r="A25" s="344">
        <v>21</v>
      </c>
      <c r="B25" s="344"/>
      <c r="C25" s="356"/>
      <c r="D25" s="357"/>
      <c r="E25" s="358"/>
      <c r="F25" s="346"/>
      <c r="G25" s="347"/>
      <c r="H25" s="347"/>
      <c r="I25" s="347"/>
      <c r="J25" s="348"/>
      <c r="K25" s="347"/>
      <c r="L25" s="349">
        <f t="shared" si="0"/>
        <v>0</v>
      </c>
      <c r="M25" s="350">
        <f t="shared" si="1"/>
        <v>0</v>
      </c>
      <c r="N25" s="350">
        <f t="shared" si="2"/>
        <v>0</v>
      </c>
      <c r="O25" s="351">
        <f t="shared" si="3"/>
        <v>0</v>
      </c>
      <c r="P25" s="350">
        <f t="shared" si="4"/>
        <v>0</v>
      </c>
      <c r="Q25" s="352">
        <f t="shared" si="5"/>
        <v>0</v>
      </c>
      <c r="R25" s="353">
        <f t="shared" si="6"/>
        <v>0</v>
      </c>
      <c r="S25" s="354">
        <f t="shared" si="7"/>
        <v>0</v>
      </c>
      <c r="T25" s="349">
        <f t="shared" si="8"/>
        <v>0</v>
      </c>
      <c r="U25" s="355">
        <f t="shared" si="9"/>
        <v>0</v>
      </c>
    </row>
    <row r="26" spans="1:21" x14ac:dyDescent="0.3">
      <c r="A26" s="344">
        <v>22</v>
      </c>
      <c r="B26" s="344"/>
      <c r="C26" s="356"/>
      <c r="D26" s="357"/>
      <c r="E26" s="358"/>
      <c r="F26" s="346"/>
      <c r="G26" s="347"/>
      <c r="H26" s="347"/>
      <c r="I26" s="347"/>
      <c r="J26" s="348"/>
      <c r="K26" s="347"/>
      <c r="L26" s="349">
        <f t="shared" si="0"/>
        <v>0</v>
      </c>
      <c r="M26" s="350">
        <f t="shared" si="1"/>
        <v>0</v>
      </c>
      <c r="N26" s="350">
        <f t="shared" si="2"/>
        <v>0</v>
      </c>
      <c r="O26" s="351">
        <f t="shared" si="3"/>
        <v>0</v>
      </c>
      <c r="P26" s="350">
        <f t="shared" si="4"/>
        <v>0</v>
      </c>
      <c r="Q26" s="352">
        <f t="shared" si="5"/>
        <v>0</v>
      </c>
      <c r="R26" s="353">
        <f t="shared" si="6"/>
        <v>0</v>
      </c>
      <c r="S26" s="354">
        <f t="shared" si="7"/>
        <v>0</v>
      </c>
      <c r="T26" s="349">
        <f t="shared" si="8"/>
        <v>0</v>
      </c>
      <c r="U26" s="355">
        <f t="shared" si="9"/>
        <v>0</v>
      </c>
    </row>
    <row r="27" spans="1:21" x14ac:dyDescent="0.3">
      <c r="A27" s="344">
        <v>23</v>
      </c>
      <c r="B27" s="344"/>
      <c r="C27" s="356"/>
      <c r="D27" s="357"/>
      <c r="E27" s="358"/>
      <c r="F27" s="346"/>
      <c r="G27" s="347"/>
      <c r="H27" s="347"/>
      <c r="I27" s="347"/>
      <c r="J27" s="348"/>
      <c r="K27" s="347"/>
      <c r="L27" s="349">
        <f t="shared" si="0"/>
        <v>0</v>
      </c>
      <c r="M27" s="350">
        <f t="shared" si="1"/>
        <v>0</v>
      </c>
      <c r="N27" s="350">
        <f t="shared" si="2"/>
        <v>0</v>
      </c>
      <c r="O27" s="351">
        <f t="shared" si="3"/>
        <v>0</v>
      </c>
      <c r="P27" s="350">
        <f t="shared" si="4"/>
        <v>0</v>
      </c>
      <c r="Q27" s="352">
        <f t="shared" si="5"/>
        <v>0</v>
      </c>
      <c r="R27" s="353">
        <f t="shared" si="6"/>
        <v>0</v>
      </c>
      <c r="S27" s="354">
        <f t="shared" si="7"/>
        <v>0</v>
      </c>
      <c r="T27" s="349">
        <f t="shared" si="8"/>
        <v>0</v>
      </c>
      <c r="U27" s="355">
        <f t="shared" si="9"/>
        <v>0</v>
      </c>
    </row>
    <row r="28" spans="1:21" x14ac:dyDescent="0.3">
      <c r="A28" s="344">
        <v>24</v>
      </c>
      <c r="B28" s="344"/>
      <c r="C28" s="356"/>
      <c r="D28" s="357"/>
      <c r="E28" s="358"/>
      <c r="F28" s="346"/>
      <c r="G28" s="347"/>
      <c r="H28" s="347"/>
      <c r="I28" s="347"/>
      <c r="J28" s="348"/>
      <c r="K28" s="347"/>
      <c r="L28" s="349">
        <f t="shared" si="0"/>
        <v>0</v>
      </c>
      <c r="M28" s="350">
        <f t="shared" si="1"/>
        <v>0</v>
      </c>
      <c r="N28" s="350">
        <f t="shared" si="2"/>
        <v>0</v>
      </c>
      <c r="O28" s="351">
        <f t="shared" si="3"/>
        <v>0</v>
      </c>
      <c r="P28" s="350">
        <f t="shared" si="4"/>
        <v>0</v>
      </c>
      <c r="Q28" s="352">
        <f t="shared" si="5"/>
        <v>0</v>
      </c>
      <c r="R28" s="353">
        <f t="shared" si="6"/>
        <v>0</v>
      </c>
      <c r="S28" s="354">
        <f t="shared" si="7"/>
        <v>0</v>
      </c>
      <c r="T28" s="349">
        <f t="shared" si="8"/>
        <v>0</v>
      </c>
      <c r="U28" s="355">
        <f t="shared" si="9"/>
        <v>0</v>
      </c>
    </row>
    <row r="29" spans="1:21" x14ac:dyDescent="0.3">
      <c r="A29" s="344">
        <v>25</v>
      </c>
      <c r="B29" s="344"/>
      <c r="C29" s="356"/>
      <c r="D29" s="357"/>
      <c r="E29" s="358"/>
      <c r="F29" s="346"/>
      <c r="G29" s="347"/>
      <c r="H29" s="347"/>
      <c r="I29" s="347"/>
      <c r="J29" s="348"/>
      <c r="K29" s="347"/>
      <c r="L29" s="349">
        <f t="shared" si="0"/>
        <v>0</v>
      </c>
      <c r="M29" s="350">
        <f t="shared" si="1"/>
        <v>0</v>
      </c>
      <c r="N29" s="350">
        <f t="shared" si="2"/>
        <v>0</v>
      </c>
      <c r="O29" s="351">
        <f t="shared" si="3"/>
        <v>0</v>
      </c>
      <c r="P29" s="350">
        <f t="shared" si="4"/>
        <v>0</v>
      </c>
      <c r="Q29" s="352">
        <f t="shared" si="5"/>
        <v>0</v>
      </c>
      <c r="R29" s="353">
        <f t="shared" si="6"/>
        <v>0</v>
      </c>
      <c r="S29" s="354">
        <f t="shared" si="7"/>
        <v>0</v>
      </c>
      <c r="T29" s="349">
        <f t="shared" si="8"/>
        <v>0</v>
      </c>
      <c r="U29" s="355">
        <f t="shared" si="9"/>
        <v>0</v>
      </c>
    </row>
    <row r="30" spans="1:21" x14ac:dyDescent="0.3">
      <c r="A30" s="344">
        <v>26</v>
      </c>
      <c r="B30" s="344"/>
      <c r="C30" s="356"/>
      <c r="D30" s="357"/>
      <c r="E30" s="358"/>
      <c r="F30" s="346"/>
      <c r="G30" s="347"/>
      <c r="H30" s="347"/>
      <c r="I30" s="347"/>
      <c r="J30" s="348"/>
      <c r="K30" s="347"/>
      <c r="L30" s="349">
        <f t="shared" si="0"/>
        <v>0</v>
      </c>
      <c r="M30" s="350">
        <f t="shared" si="1"/>
        <v>0</v>
      </c>
      <c r="N30" s="350">
        <f t="shared" si="2"/>
        <v>0</v>
      </c>
      <c r="O30" s="351">
        <f t="shared" si="3"/>
        <v>0</v>
      </c>
      <c r="P30" s="350">
        <f t="shared" si="4"/>
        <v>0</v>
      </c>
      <c r="Q30" s="352">
        <f t="shared" si="5"/>
        <v>0</v>
      </c>
      <c r="R30" s="353">
        <f t="shared" si="6"/>
        <v>0</v>
      </c>
      <c r="S30" s="354">
        <f t="shared" si="7"/>
        <v>0</v>
      </c>
      <c r="T30" s="349">
        <f t="shared" si="8"/>
        <v>0</v>
      </c>
      <c r="U30" s="355">
        <f t="shared" si="9"/>
        <v>0</v>
      </c>
    </row>
    <row r="31" spans="1:21" x14ac:dyDescent="0.3">
      <c r="A31" s="344">
        <v>27</v>
      </c>
      <c r="B31" s="344"/>
      <c r="C31" s="356"/>
      <c r="D31" s="357"/>
      <c r="E31" s="358"/>
      <c r="F31" s="346"/>
      <c r="G31" s="347"/>
      <c r="H31" s="347"/>
      <c r="I31" s="347"/>
      <c r="J31" s="348"/>
      <c r="K31" s="347"/>
      <c r="L31" s="349">
        <f t="shared" si="0"/>
        <v>0</v>
      </c>
      <c r="M31" s="350">
        <f t="shared" si="1"/>
        <v>0</v>
      </c>
      <c r="N31" s="350">
        <f t="shared" si="2"/>
        <v>0</v>
      </c>
      <c r="O31" s="351">
        <f t="shared" si="3"/>
        <v>0</v>
      </c>
      <c r="P31" s="350">
        <f t="shared" si="4"/>
        <v>0</v>
      </c>
      <c r="Q31" s="352">
        <f t="shared" si="5"/>
        <v>0</v>
      </c>
      <c r="R31" s="353">
        <f t="shared" si="6"/>
        <v>0</v>
      </c>
      <c r="S31" s="354">
        <f t="shared" si="7"/>
        <v>0</v>
      </c>
      <c r="T31" s="349">
        <f t="shared" si="8"/>
        <v>0</v>
      </c>
      <c r="U31" s="355">
        <f t="shared" si="9"/>
        <v>0</v>
      </c>
    </row>
    <row r="32" spans="1:21" x14ac:dyDescent="0.3">
      <c r="A32" s="344">
        <v>28</v>
      </c>
      <c r="B32" s="344"/>
      <c r="C32" s="356"/>
      <c r="D32" s="357"/>
      <c r="E32" s="358"/>
      <c r="F32" s="346"/>
      <c r="G32" s="347"/>
      <c r="H32" s="347"/>
      <c r="I32" s="347"/>
      <c r="J32" s="348"/>
      <c r="K32" s="347"/>
      <c r="L32" s="349">
        <f t="shared" si="0"/>
        <v>0</v>
      </c>
      <c r="M32" s="350">
        <f t="shared" si="1"/>
        <v>0</v>
      </c>
      <c r="N32" s="350">
        <f t="shared" si="2"/>
        <v>0</v>
      </c>
      <c r="O32" s="351">
        <f t="shared" si="3"/>
        <v>0</v>
      </c>
      <c r="P32" s="350">
        <f t="shared" si="4"/>
        <v>0</v>
      </c>
      <c r="Q32" s="352">
        <f t="shared" si="5"/>
        <v>0</v>
      </c>
      <c r="R32" s="353">
        <f t="shared" si="6"/>
        <v>0</v>
      </c>
      <c r="S32" s="354">
        <f t="shared" si="7"/>
        <v>0</v>
      </c>
      <c r="T32" s="349">
        <f t="shared" si="8"/>
        <v>0</v>
      </c>
      <c r="U32" s="355">
        <f t="shared" si="9"/>
        <v>0</v>
      </c>
    </row>
    <row r="33" spans="1:21" x14ac:dyDescent="0.3">
      <c r="A33" s="344">
        <v>29</v>
      </c>
      <c r="B33" s="344"/>
      <c r="C33" s="356"/>
      <c r="D33" s="357"/>
      <c r="E33" s="358"/>
      <c r="F33" s="346"/>
      <c r="G33" s="347"/>
      <c r="H33" s="347"/>
      <c r="I33" s="347"/>
      <c r="J33" s="348"/>
      <c r="K33" s="347"/>
      <c r="L33" s="349">
        <f t="shared" si="0"/>
        <v>0</v>
      </c>
      <c r="M33" s="350">
        <f t="shared" si="1"/>
        <v>0</v>
      </c>
      <c r="N33" s="350">
        <f t="shared" si="2"/>
        <v>0</v>
      </c>
      <c r="O33" s="351">
        <f t="shared" si="3"/>
        <v>0</v>
      </c>
      <c r="P33" s="350">
        <f t="shared" si="4"/>
        <v>0</v>
      </c>
      <c r="Q33" s="352">
        <f t="shared" si="5"/>
        <v>0</v>
      </c>
      <c r="R33" s="353">
        <f t="shared" si="6"/>
        <v>0</v>
      </c>
      <c r="S33" s="354">
        <f t="shared" si="7"/>
        <v>0</v>
      </c>
      <c r="T33" s="349">
        <f t="shared" si="8"/>
        <v>0</v>
      </c>
      <c r="U33" s="355">
        <f t="shared" si="9"/>
        <v>0</v>
      </c>
    </row>
    <row r="34" spans="1:21" x14ac:dyDescent="0.3">
      <c r="A34" s="344">
        <v>30</v>
      </c>
      <c r="B34" s="344"/>
      <c r="C34" s="356"/>
      <c r="D34" s="357"/>
      <c r="E34" s="358"/>
      <c r="F34" s="346"/>
      <c r="G34" s="347"/>
      <c r="H34" s="347"/>
      <c r="I34" s="347"/>
      <c r="J34" s="348"/>
      <c r="K34" s="347"/>
      <c r="L34" s="349">
        <f t="shared" si="0"/>
        <v>0</v>
      </c>
      <c r="M34" s="350">
        <f t="shared" si="1"/>
        <v>0</v>
      </c>
      <c r="N34" s="350">
        <f t="shared" si="2"/>
        <v>0</v>
      </c>
      <c r="O34" s="351">
        <f t="shared" si="3"/>
        <v>0</v>
      </c>
      <c r="P34" s="350">
        <f t="shared" si="4"/>
        <v>0</v>
      </c>
      <c r="Q34" s="352">
        <f t="shared" si="5"/>
        <v>0</v>
      </c>
      <c r="R34" s="353">
        <f t="shared" si="6"/>
        <v>0</v>
      </c>
      <c r="S34" s="354">
        <f t="shared" si="7"/>
        <v>0</v>
      </c>
      <c r="T34" s="349">
        <f t="shared" si="8"/>
        <v>0</v>
      </c>
      <c r="U34" s="355">
        <f t="shared" si="9"/>
        <v>0</v>
      </c>
    </row>
    <row r="35" spans="1:21" x14ac:dyDescent="0.3">
      <c r="A35" s="344">
        <v>31</v>
      </c>
      <c r="B35" s="344"/>
      <c r="C35" s="356"/>
      <c r="D35" s="357"/>
      <c r="E35" s="358"/>
      <c r="F35" s="346"/>
      <c r="G35" s="347"/>
      <c r="H35" s="347"/>
      <c r="I35" s="347"/>
      <c r="J35" s="348"/>
      <c r="K35" s="347"/>
      <c r="L35" s="349">
        <f t="shared" si="0"/>
        <v>0</v>
      </c>
      <c r="M35" s="350">
        <f t="shared" si="1"/>
        <v>0</v>
      </c>
      <c r="N35" s="350">
        <f t="shared" si="2"/>
        <v>0</v>
      </c>
      <c r="O35" s="351">
        <f t="shared" si="3"/>
        <v>0</v>
      </c>
      <c r="P35" s="350">
        <f t="shared" si="4"/>
        <v>0</v>
      </c>
      <c r="Q35" s="352">
        <f t="shared" si="5"/>
        <v>0</v>
      </c>
      <c r="R35" s="353">
        <f t="shared" si="6"/>
        <v>0</v>
      </c>
      <c r="S35" s="354">
        <f t="shared" si="7"/>
        <v>0</v>
      </c>
      <c r="T35" s="349">
        <f t="shared" si="8"/>
        <v>0</v>
      </c>
      <c r="U35" s="355">
        <f t="shared" si="9"/>
        <v>0</v>
      </c>
    </row>
    <row r="36" spans="1:21" x14ac:dyDescent="0.3">
      <c r="A36" s="344">
        <v>32</v>
      </c>
      <c r="B36" s="344"/>
      <c r="C36" s="356"/>
      <c r="D36" s="357"/>
      <c r="E36" s="358"/>
      <c r="F36" s="346"/>
      <c r="G36" s="347"/>
      <c r="H36" s="347"/>
      <c r="I36" s="347"/>
      <c r="J36" s="348"/>
      <c r="K36" s="347"/>
      <c r="L36" s="349">
        <f t="shared" si="0"/>
        <v>0</v>
      </c>
      <c r="M36" s="350">
        <f t="shared" si="1"/>
        <v>0</v>
      </c>
      <c r="N36" s="350">
        <f t="shared" si="2"/>
        <v>0</v>
      </c>
      <c r="O36" s="351">
        <f t="shared" si="3"/>
        <v>0</v>
      </c>
      <c r="P36" s="350">
        <f t="shared" si="4"/>
        <v>0</v>
      </c>
      <c r="Q36" s="352">
        <f t="shared" si="5"/>
        <v>0</v>
      </c>
      <c r="R36" s="353">
        <f t="shared" si="6"/>
        <v>0</v>
      </c>
      <c r="S36" s="354">
        <f t="shared" si="7"/>
        <v>0</v>
      </c>
      <c r="T36" s="349">
        <f t="shared" si="8"/>
        <v>0</v>
      </c>
      <c r="U36" s="355">
        <f t="shared" si="9"/>
        <v>0</v>
      </c>
    </row>
    <row r="37" spans="1:21" x14ac:dyDescent="0.3">
      <c r="A37" s="344">
        <v>33</v>
      </c>
      <c r="B37" s="344"/>
      <c r="C37" s="356"/>
      <c r="D37" s="357"/>
      <c r="E37" s="358"/>
      <c r="F37" s="346"/>
      <c r="G37" s="347"/>
      <c r="H37" s="347"/>
      <c r="I37" s="347"/>
      <c r="J37" s="348"/>
      <c r="K37" s="347"/>
      <c r="L37" s="349">
        <f t="shared" si="0"/>
        <v>0</v>
      </c>
      <c r="M37" s="350">
        <f t="shared" si="1"/>
        <v>0</v>
      </c>
      <c r="N37" s="350">
        <f t="shared" si="2"/>
        <v>0</v>
      </c>
      <c r="O37" s="351">
        <f t="shared" si="3"/>
        <v>0</v>
      </c>
      <c r="P37" s="350">
        <f t="shared" si="4"/>
        <v>0</v>
      </c>
      <c r="Q37" s="352">
        <f t="shared" si="5"/>
        <v>0</v>
      </c>
      <c r="R37" s="353">
        <f t="shared" si="6"/>
        <v>0</v>
      </c>
      <c r="S37" s="354">
        <f t="shared" si="7"/>
        <v>0</v>
      </c>
      <c r="T37" s="349">
        <f t="shared" si="8"/>
        <v>0</v>
      </c>
      <c r="U37" s="355">
        <f t="shared" si="9"/>
        <v>0</v>
      </c>
    </row>
    <row r="38" spans="1:21" x14ac:dyDescent="0.3">
      <c r="A38" s="344">
        <v>34</v>
      </c>
      <c r="B38" s="344"/>
      <c r="C38" s="356"/>
      <c r="D38" s="357"/>
      <c r="E38" s="358"/>
      <c r="F38" s="346"/>
      <c r="G38" s="347"/>
      <c r="H38" s="347"/>
      <c r="I38" s="347"/>
      <c r="J38" s="348"/>
      <c r="K38" s="347"/>
      <c r="L38" s="349">
        <f t="shared" si="0"/>
        <v>0</v>
      </c>
      <c r="M38" s="350">
        <f t="shared" si="1"/>
        <v>0</v>
      </c>
      <c r="N38" s="350">
        <f t="shared" si="2"/>
        <v>0</v>
      </c>
      <c r="O38" s="351">
        <f t="shared" si="3"/>
        <v>0</v>
      </c>
      <c r="P38" s="350">
        <f t="shared" si="4"/>
        <v>0</v>
      </c>
      <c r="Q38" s="352">
        <f t="shared" si="5"/>
        <v>0</v>
      </c>
      <c r="R38" s="353">
        <f t="shared" si="6"/>
        <v>0</v>
      </c>
      <c r="S38" s="354">
        <f t="shared" si="7"/>
        <v>0</v>
      </c>
      <c r="T38" s="349">
        <f t="shared" si="8"/>
        <v>0</v>
      </c>
      <c r="U38" s="355">
        <f t="shared" si="9"/>
        <v>0</v>
      </c>
    </row>
    <row r="39" spans="1:21" x14ac:dyDescent="0.3">
      <c r="A39" s="344">
        <v>35</v>
      </c>
      <c r="B39" s="344"/>
      <c r="C39" s="356"/>
      <c r="D39" s="357"/>
      <c r="E39" s="358"/>
      <c r="F39" s="346"/>
      <c r="G39" s="347"/>
      <c r="H39" s="347"/>
      <c r="I39" s="347"/>
      <c r="J39" s="348"/>
      <c r="K39" s="347"/>
      <c r="L39" s="349">
        <f t="shared" si="0"/>
        <v>0</v>
      </c>
      <c r="M39" s="350">
        <f t="shared" si="1"/>
        <v>0</v>
      </c>
      <c r="N39" s="350">
        <f t="shared" si="2"/>
        <v>0</v>
      </c>
      <c r="O39" s="351">
        <f t="shared" si="3"/>
        <v>0</v>
      </c>
      <c r="P39" s="350">
        <f t="shared" si="4"/>
        <v>0</v>
      </c>
      <c r="Q39" s="352">
        <f t="shared" si="5"/>
        <v>0</v>
      </c>
      <c r="R39" s="353">
        <f t="shared" si="6"/>
        <v>0</v>
      </c>
      <c r="S39" s="354">
        <f t="shared" si="7"/>
        <v>0</v>
      </c>
      <c r="T39" s="349">
        <f t="shared" si="8"/>
        <v>0</v>
      </c>
      <c r="U39" s="355">
        <f t="shared" si="9"/>
        <v>0</v>
      </c>
    </row>
    <row r="40" spans="1:21" x14ac:dyDescent="0.3">
      <c r="A40" s="344">
        <v>36</v>
      </c>
      <c r="B40" s="344"/>
      <c r="C40" s="356"/>
      <c r="D40" s="357"/>
      <c r="E40" s="358"/>
      <c r="F40" s="346"/>
      <c r="G40" s="347"/>
      <c r="H40" s="347"/>
      <c r="I40" s="347"/>
      <c r="J40" s="348"/>
      <c r="K40" s="347"/>
      <c r="L40" s="349">
        <f t="shared" si="0"/>
        <v>0</v>
      </c>
      <c r="M40" s="350">
        <f t="shared" si="1"/>
        <v>0</v>
      </c>
      <c r="N40" s="350">
        <f t="shared" si="2"/>
        <v>0</v>
      </c>
      <c r="O40" s="351">
        <f t="shared" si="3"/>
        <v>0</v>
      </c>
      <c r="P40" s="350">
        <f t="shared" si="4"/>
        <v>0</v>
      </c>
      <c r="Q40" s="352">
        <f t="shared" si="5"/>
        <v>0</v>
      </c>
      <c r="R40" s="353">
        <f t="shared" si="6"/>
        <v>0</v>
      </c>
      <c r="S40" s="354">
        <f t="shared" si="7"/>
        <v>0</v>
      </c>
      <c r="T40" s="349">
        <f t="shared" si="8"/>
        <v>0</v>
      </c>
      <c r="U40" s="355">
        <f t="shared" si="9"/>
        <v>0</v>
      </c>
    </row>
    <row r="41" spans="1:21" x14ac:dyDescent="0.3">
      <c r="A41" s="344">
        <v>37</v>
      </c>
      <c r="B41" s="344"/>
      <c r="C41" s="356"/>
      <c r="D41" s="357"/>
      <c r="E41" s="358"/>
      <c r="F41" s="346"/>
      <c r="G41" s="347"/>
      <c r="H41" s="347"/>
      <c r="I41" s="347"/>
      <c r="J41" s="348"/>
      <c r="K41" s="347"/>
      <c r="L41" s="349">
        <f t="shared" si="0"/>
        <v>0</v>
      </c>
      <c r="M41" s="350">
        <f t="shared" si="1"/>
        <v>0</v>
      </c>
      <c r="N41" s="350">
        <f t="shared" si="2"/>
        <v>0</v>
      </c>
      <c r="O41" s="351">
        <f t="shared" si="3"/>
        <v>0</v>
      </c>
      <c r="P41" s="350">
        <f t="shared" si="4"/>
        <v>0</v>
      </c>
      <c r="Q41" s="352">
        <f t="shared" si="5"/>
        <v>0</v>
      </c>
      <c r="R41" s="353">
        <f t="shared" si="6"/>
        <v>0</v>
      </c>
      <c r="S41" s="354">
        <f t="shared" si="7"/>
        <v>0</v>
      </c>
      <c r="T41" s="349">
        <f t="shared" si="8"/>
        <v>0</v>
      </c>
      <c r="U41" s="355">
        <f t="shared" si="9"/>
        <v>0</v>
      </c>
    </row>
    <row r="42" spans="1:21" x14ac:dyDescent="0.3">
      <c r="A42" s="344">
        <v>38</v>
      </c>
      <c r="B42" s="344"/>
      <c r="C42" s="356"/>
      <c r="D42" s="357"/>
      <c r="E42" s="358"/>
      <c r="F42" s="346"/>
      <c r="G42" s="347"/>
      <c r="H42" s="347"/>
      <c r="I42" s="347"/>
      <c r="J42" s="348"/>
      <c r="K42" s="347"/>
      <c r="L42" s="349">
        <f t="shared" si="0"/>
        <v>0</v>
      </c>
      <c r="M42" s="350">
        <f t="shared" si="1"/>
        <v>0</v>
      </c>
      <c r="N42" s="350">
        <f t="shared" si="2"/>
        <v>0</v>
      </c>
      <c r="O42" s="351">
        <f t="shared" si="3"/>
        <v>0</v>
      </c>
      <c r="P42" s="350">
        <f t="shared" si="4"/>
        <v>0</v>
      </c>
      <c r="Q42" s="352">
        <f t="shared" si="5"/>
        <v>0</v>
      </c>
      <c r="R42" s="353">
        <f t="shared" si="6"/>
        <v>0</v>
      </c>
      <c r="S42" s="354">
        <f t="shared" si="7"/>
        <v>0</v>
      </c>
      <c r="T42" s="349">
        <f t="shared" si="8"/>
        <v>0</v>
      </c>
      <c r="U42" s="355">
        <f t="shared" si="9"/>
        <v>0</v>
      </c>
    </row>
    <row r="43" spans="1:21" x14ac:dyDescent="0.3">
      <c r="A43" s="344">
        <v>39</v>
      </c>
      <c r="B43" s="344"/>
      <c r="C43" s="356"/>
      <c r="D43" s="357"/>
      <c r="E43" s="358"/>
      <c r="F43" s="346"/>
      <c r="G43" s="347"/>
      <c r="H43" s="347"/>
      <c r="I43" s="347"/>
      <c r="J43" s="348"/>
      <c r="K43" s="347"/>
      <c r="L43" s="349">
        <f t="shared" si="0"/>
        <v>0</v>
      </c>
      <c r="M43" s="350">
        <f t="shared" si="1"/>
        <v>0</v>
      </c>
      <c r="N43" s="350">
        <f t="shared" si="2"/>
        <v>0</v>
      </c>
      <c r="O43" s="351">
        <f t="shared" si="3"/>
        <v>0</v>
      </c>
      <c r="P43" s="350">
        <f t="shared" si="4"/>
        <v>0</v>
      </c>
      <c r="Q43" s="352">
        <f t="shared" si="5"/>
        <v>0</v>
      </c>
      <c r="R43" s="353">
        <f t="shared" si="6"/>
        <v>0</v>
      </c>
      <c r="S43" s="354">
        <f t="shared" si="7"/>
        <v>0</v>
      </c>
      <c r="T43" s="349">
        <f t="shared" si="8"/>
        <v>0</v>
      </c>
      <c r="U43" s="355">
        <f t="shared" si="9"/>
        <v>0</v>
      </c>
    </row>
    <row r="44" spans="1:21" x14ac:dyDescent="0.3">
      <c r="A44" s="344">
        <v>40</v>
      </c>
      <c r="B44" s="344"/>
      <c r="C44" s="356"/>
      <c r="D44" s="357"/>
      <c r="E44" s="358"/>
      <c r="F44" s="346"/>
      <c r="G44" s="347"/>
      <c r="H44" s="347"/>
      <c r="I44" s="347"/>
      <c r="J44" s="348"/>
      <c r="K44" s="347"/>
      <c r="L44" s="349">
        <f t="shared" si="0"/>
        <v>0</v>
      </c>
      <c r="M44" s="350">
        <f t="shared" si="1"/>
        <v>0</v>
      </c>
      <c r="N44" s="350">
        <f t="shared" si="2"/>
        <v>0</v>
      </c>
      <c r="O44" s="351">
        <f t="shared" si="3"/>
        <v>0</v>
      </c>
      <c r="P44" s="350">
        <f t="shared" si="4"/>
        <v>0</v>
      </c>
      <c r="Q44" s="352">
        <f t="shared" si="5"/>
        <v>0</v>
      </c>
      <c r="R44" s="353">
        <f t="shared" si="6"/>
        <v>0</v>
      </c>
      <c r="S44" s="354">
        <f t="shared" si="7"/>
        <v>0</v>
      </c>
      <c r="T44" s="349">
        <f t="shared" si="8"/>
        <v>0</v>
      </c>
      <c r="U44" s="355">
        <f t="shared" si="9"/>
        <v>0</v>
      </c>
    </row>
    <row r="45" spans="1:21" x14ac:dyDescent="0.3">
      <c r="A45" s="344">
        <v>41</v>
      </c>
      <c r="B45" s="344"/>
      <c r="C45" s="356"/>
      <c r="D45" s="357"/>
      <c r="E45" s="358"/>
      <c r="F45" s="346"/>
      <c r="G45" s="347"/>
      <c r="H45" s="347"/>
      <c r="I45" s="347"/>
      <c r="J45" s="348"/>
      <c r="K45" s="347"/>
      <c r="L45" s="349">
        <f t="shared" si="0"/>
        <v>0</v>
      </c>
      <c r="M45" s="350">
        <f t="shared" si="1"/>
        <v>0</v>
      </c>
      <c r="N45" s="350">
        <f t="shared" si="2"/>
        <v>0</v>
      </c>
      <c r="O45" s="351">
        <f t="shared" si="3"/>
        <v>0</v>
      </c>
      <c r="P45" s="350">
        <f t="shared" si="4"/>
        <v>0</v>
      </c>
      <c r="Q45" s="352">
        <f t="shared" si="5"/>
        <v>0</v>
      </c>
      <c r="R45" s="353">
        <f t="shared" si="6"/>
        <v>0</v>
      </c>
      <c r="S45" s="354">
        <f t="shared" si="7"/>
        <v>0</v>
      </c>
      <c r="T45" s="349">
        <f t="shared" si="8"/>
        <v>0</v>
      </c>
      <c r="U45" s="355">
        <f t="shared" si="9"/>
        <v>0</v>
      </c>
    </row>
    <row r="46" spans="1:21" x14ac:dyDescent="0.3">
      <c r="A46" s="344">
        <v>42</v>
      </c>
      <c r="B46" s="344"/>
      <c r="C46" s="356"/>
      <c r="D46" s="357"/>
      <c r="E46" s="358"/>
      <c r="F46" s="346"/>
      <c r="G46" s="347"/>
      <c r="H46" s="347"/>
      <c r="I46" s="347"/>
      <c r="J46" s="348"/>
      <c r="K46" s="347"/>
      <c r="L46" s="349">
        <f t="shared" si="0"/>
        <v>0</v>
      </c>
      <c r="M46" s="350">
        <f t="shared" si="1"/>
        <v>0</v>
      </c>
      <c r="N46" s="350">
        <f t="shared" si="2"/>
        <v>0</v>
      </c>
      <c r="O46" s="351">
        <f t="shared" si="3"/>
        <v>0</v>
      </c>
      <c r="P46" s="350">
        <f t="shared" si="4"/>
        <v>0</v>
      </c>
      <c r="Q46" s="352">
        <f t="shared" si="5"/>
        <v>0</v>
      </c>
      <c r="R46" s="353">
        <f t="shared" si="6"/>
        <v>0</v>
      </c>
      <c r="S46" s="354">
        <f t="shared" si="7"/>
        <v>0</v>
      </c>
      <c r="T46" s="349">
        <f t="shared" si="8"/>
        <v>0</v>
      </c>
      <c r="U46" s="355">
        <f t="shared" si="9"/>
        <v>0</v>
      </c>
    </row>
    <row r="47" spans="1:21" x14ac:dyDescent="0.3">
      <c r="A47" s="344">
        <v>43</v>
      </c>
      <c r="B47" s="344"/>
      <c r="C47" s="356"/>
      <c r="D47" s="357"/>
      <c r="E47" s="358"/>
      <c r="F47" s="346"/>
      <c r="G47" s="347"/>
      <c r="H47" s="347"/>
      <c r="I47" s="347"/>
      <c r="J47" s="348"/>
      <c r="K47" s="347"/>
      <c r="L47" s="349">
        <f t="shared" si="0"/>
        <v>0</v>
      </c>
      <c r="M47" s="350">
        <f t="shared" si="1"/>
        <v>0</v>
      </c>
      <c r="N47" s="350">
        <f t="shared" si="2"/>
        <v>0</v>
      </c>
      <c r="O47" s="351">
        <f t="shared" si="3"/>
        <v>0</v>
      </c>
      <c r="P47" s="350">
        <f t="shared" si="4"/>
        <v>0</v>
      </c>
      <c r="Q47" s="352">
        <f t="shared" si="5"/>
        <v>0</v>
      </c>
      <c r="R47" s="353">
        <f t="shared" si="6"/>
        <v>0</v>
      </c>
      <c r="S47" s="354">
        <f t="shared" si="7"/>
        <v>0</v>
      </c>
      <c r="T47" s="349">
        <f t="shared" si="8"/>
        <v>0</v>
      </c>
      <c r="U47" s="355">
        <f t="shared" si="9"/>
        <v>0</v>
      </c>
    </row>
    <row r="48" spans="1:21" x14ac:dyDescent="0.3">
      <c r="A48" s="344">
        <v>44</v>
      </c>
      <c r="B48" s="344"/>
      <c r="C48" s="356"/>
      <c r="D48" s="357"/>
      <c r="E48" s="358"/>
      <c r="F48" s="346"/>
      <c r="G48" s="347"/>
      <c r="H48" s="347"/>
      <c r="I48" s="347"/>
      <c r="J48" s="348"/>
      <c r="K48" s="347"/>
      <c r="L48" s="349">
        <f t="shared" si="0"/>
        <v>0</v>
      </c>
      <c r="M48" s="350">
        <f t="shared" si="1"/>
        <v>0</v>
      </c>
      <c r="N48" s="350">
        <f t="shared" si="2"/>
        <v>0</v>
      </c>
      <c r="O48" s="351">
        <f t="shared" si="3"/>
        <v>0</v>
      </c>
      <c r="P48" s="350">
        <f t="shared" si="4"/>
        <v>0</v>
      </c>
      <c r="Q48" s="352">
        <f t="shared" si="5"/>
        <v>0</v>
      </c>
      <c r="R48" s="353">
        <f t="shared" si="6"/>
        <v>0</v>
      </c>
      <c r="S48" s="354">
        <f t="shared" si="7"/>
        <v>0</v>
      </c>
      <c r="T48" s="349">
        <f t="shared" si="8"/>
        <v>0</v>
      </c>
      <c r="U48" s="355">
        <f t="shared" si="9"/>
        <v>0</v>
      </c>
    </row>
    <row r="49" spans="1:21" x14ac:dyDescent="0.3">
      <c r="A49" s="344">
        <v>45</v>
      </c>
      <c r="B49" s="344"/>
      <c r="C49" s="356"/>
      <c r="D49" s="357"/>
      <c r="E49" s="358"/>
      <c r="F49" s="346"/>
      <c r="G49" s="347"/>
      <c r="H49" s="347"/>
      <c r="I49" s="347"/>
      <c r="J49" s="348"/>
      <c r="K49" s="347"/>
      <c r="L49" s="349">
        <f t="shared" si="0"/>
        <v>0</v>
      </c>
      <c r="M49" s="350">
        <f t="shared" si="1"/>
        <v>0</v>
      </c>
      <c r="N49" s="350">
        <f t="shared" si="2"/>
        <v>0</v>
      </c>
      <c r="O49" s="351">
        <f t="shared" si="3"/>
        <v>0</v>
      </c>
      <c r="P49" s="350">
        <f t="shared" si="4"/>
        <v>0</v>
      </c>
      <c r="Q49" s="352">
        <f t="shared" si="5"/>
        <v>0</v>
      </c>
      <c r="R49" s="353">
        <f t="shared" si="6"/>
        <v>0</v>
      </c>
      <c r="S49" s="354">
        <f t="shared" si="7"/>
        <v>0</v>
      </c>
      <c r="T49" s="349">
        <f t="shared" si="8"/>
        <v>0</v>
      </c>
      <c r="U49" s="355">
        <f t="shared" si="9"/>
        <v>0</v>
      </c>
    </row>
    <row r="50" spans="1:21" x14ac:dyDescent="0.3">
      <c r="A50" s="344">
        <v>46</v>
      </c>
      <c r="B50" s="344"/>
      <c r="C50" s="356"/>
      <c r="D50" s="357"/>
      <c r="E50" s="358"/>
      <c r="F50" s="346"/>
      <c r="G50" s="347"/>
      <c r="H50" s="347"/>
      <c r="I50" s="347"/>
      <c r="J50" s="348"/>
      <c r="K50" s="347"/>
      <c r="L50" s="349">
        <f t="shared" si="0"/>
        <v>0</v>
      </c>
      <c r="M50" s="350">
        <f t="shared" si="1"/>
        <v>0</v>
      </c>
      <c r="N50" s="350">
        <f t="shared" si="2"/>
        <v>0</v>
      </c>
      <c r="O50" s="351">
        <f t="shared" si="3"/>
        <v>0</v>
      </c>
      <c r="P50" s="350">
        <f t="shared" si="4"/>
        <v>0</v>
      </c>
      <c r="Q50" s="352">
        <f t="shared" si="5"/>
        <v>0</v>
      </c>
      <c r="R50" s="353">
        <f t="shared" si="6"/>
        <v>0</v>
      </c>
      <c r="S50" s="354">
        <f t="shared" si="7"/>
        <v>0</v>
      </c>
      <c r="T50" s="349">
        <f t="shared" si="8"/>
        <v>0</v>
      </c>
      <c r="U50" s="355">
        <f t="shared" si="9"/>
        <v>0</v>
      </c>
    </row>
    <row r="51" spans="1:21" x14ac:dyDescent="0.3">
      <c r="A51" s="344">
        <v>47</v>
      </c>
      <c r="B51" s="344"/>
      <c r="C51" s="356"/>
      <c r="D51" s="357"/>
      <c r="E51" s="358"/>
      <c r="F51" s="346"/>
      <c r="G51" s="347"/>
      <c r="H51" s="347"/>
      <c r="I51" s="347"/>
      <c r="J51" s="348"/>
      <c r="K51" s="347"/>
      <c r="L51" s="349">
        <f t="shared" si="0"/>
        <v>0</v>
      </c>
      <c r="M51" s="350">
        <f t="shared" si="1"/>
        <v>0</v>
      </c>
      <c r="N51" s="350">
        <f t="shared" si="2"/>
        <v>0</v>
      </c>
      <c r="O51" s="351">
        <f t="shared" si="3"/>
        <v>0</v>
      </c>
      <c r="P51" s="350">
        <f t="shared" si="4"/>
        <v>0</v>
      </c>
      <c r="Q51" s="352">
        <f t="shared" si="5"/>
        <v>0</v>
      </c>
      <c r="R51" s="353">
        <f t="shared" si="6"/>
        <v>0</v>
      </c>
      <c r="S51" s="354">
        <f t="shared" si="7"/>
        <v>0</v>
      </c>
      <c r="T51" s="349">
        <f t="shared" si="8"/>
        <v>0</v>
      </c>
      <c r="U51" s="355">
        <f t="shared" si="9"/>
        <v>0</v>
      </c>
    </row>
    <row r="52" spans="1:21" x14ac:dyDescent="0.3">
      <c r="A52" s="344">
        <v>48</v>
      </c>
      <c r="B52" s="344"/>
      <c r="C52" s="356"/>
      <c r="D52" s="357"/>
      <c r="E52" s="358"/>
      <c r="F52" s="346"/>
      <c r="G52" s="347"/>
      <c r="H52" s="347"/>
      <c r="I52" s="347"/>
      <c r="J52" s="348"/>
      <c r="K52" s="347"/>
      <c r="L52" s="349">
        <f t="shared" si="0"/>
        <v>0</v>
      </c>
      <c r="M52" s="350">
        <f t="shared" si="1"/>
        <v>0</v>
      </c>
      <c r="N52" s="350">
        <f t="shared" si="2"/>
        <v>0</v>
      </c>
      <c r="O52" s="351">
        <f t="shared" si="3"/>
        <v>0</v>
      </c>
      <c r="P52" s="350">
        <f t="shared" si="4"/>
        <v>0</v>
      </c>
      <c r="Q52" s="352">
        <f t="shared" si="5"/>
        <v>0</v>
      </c>
      <c r="R52" s="353">
        <f t="shared" si="6"/>
        <v>0</v>
      </c>
      <c r="S52" s="354">
        <f t="shared" si="7"/>
        <v>0</v>
      </c>
      <c r="T52" s="349">
        <f t="shared" si="8"/>
        <v>0</v>
      </c>
      <c r="U52" s="355">
        <f t="shared" si="9"/>
        <v>0</v>
      </c>
    </row>
    <row r="53" spans="1:21" x14ac:dyDescent="0.3">
      <c r="A53" s="344">
        <v>49</v>
      </c>
      <c r="B53" s="344"/>
      <c r="C53" s="356"/>
      <c r="D53" s="357"/>
      <c r="E53" s="358"/>
      <c r="F53" s="346"/>
      <c r="G53" s="347"/>
      <c r="H53" s="347"/>
      <c r="I53" s="347"/>
      <c r="J53" s="348"/>
      <c r="K53" s="347"/>
      <c r="L53" s="349">
        <f t="shared" si="0"/>
        <v>0</v>
      </c>
      <c r="M53" s="350">
        <f t="shared" si="1"/>
        <v>0</v>
      </c>
      <c r="N53" s="350">
        <f t="shared" si="2"/>
        <v>0</v>
      </c>
      <c r="O53" s="351">
        <f t="shared" si="3"/>
        <v>0</v>
      </c>
      <c r="P53" s="350">
        <f t="shared" si="4"/>
        <v>0</v>
      </c>
      <c r="Q53" s="352">
        <f t="shared" si="5"/>
        <v>0</v>
      </c>
      <c r="R53" s="353">
        <f t="shared" si="6"/>
        <v>0</v>
      </c>
      <c r="S53" s="354">
        <f t="shared" si="7"/>
        <v>0</v>
      </c>
      <c r="T53" s="349">
        <f t="shared" si="8"/>
        <v>0</v>
      </c>
      <c r="U53" s="355">
        <f t="shared" si="9"/>
        <v>0</v>
      </c>
    </row>
    <row r="54" spans="1:21" x14ac:dyDescent="0.3">
      <c r="A54" s="344">
        <v>50</v>
      </c>
      <c r="B54" s="344"/>
      <c r="C54" s="356"/>
      <c r="D54" s="357"/>
      <c r="E54" s="358"/>
      <c r="F54" s="346"/>
      <c r="G54" s="347"/>
      <c r="H54" s="347"/>
      <c r="I54" s="347"/>
      <c r="J54" s="348"/>
      <c r="K54" s="347"/>
      <c r="L54" s="349">
        <f t="shared" si="0"/>
        <v>0</v>
      </c>
      <c r="M54" s="350">
        <f t="shared" si="1"/>
        <v>0</v>
      </c>
      <c r="N54" s="350">
        <f t="shared" si="2"/>
        <v>0</v>
      </c>
      <c r="O54" s="351">
        <f t="shared" si="3"/>
        <v>0</v>
      </c>
      <c r="P54" s="350">
        <f t="shared" si="4"/>
        <v>0</v>
      </c>
      <c r="Q54" s="352">
        <f t="shared" si="5"/>
        <v>0</v>
      </c>
      <c r="R54" s="353">
        <f t="shared" si="6"/>
        <v>0</v>
      </c>
      <c r="S54" s="354">
        <f t="shared" si="7"/>
        <v>0</v>
      </c>
      <c r="T54" s="349">
        <f t="shared" si="8"/>
        <v>0</v>
      </c>
      <c r="U54" s="355">
        <f t="shared" si="9"/>
        <v>0</v>
      </c>
    </row>
    <row r="55" spans="1:21" x14ac:dyDescent="0.3">
      <c r="A55" s="344">
        <v>51</v>
      </c>
      <c r="B55" s="344"/>
      <c r="C55" s="356"/>
      <c r="D55" s="357"/>
      <c r="E55" s="358"/>
      <c r="F55" s="346"/>
      <c r="G55" s="347"/>
      <c r="H55" s="347"/>
      <c r="I55" s="347"/>
      <c r="J55" s="348"/>
      <c r="K55" s="347"/>
      <c r="L55" s="349">
        <f t="shared" si="0"/>
        <v>0</v>
      </c>
      <c r="M55" s="350">
        <f t="shared" si="1"/>
        <v>0</v>
      </c>
      <c r="N55" s="350">
        <f t="shared" si="2"/>
        <v>0</v>
      </c>
      <c r="O55" s="351">
        <f t="shared" si="3"/>
        <v>0</v>
      </c>
      <c r="P55" s="350">
        <f t="shared" si="4"/>
        <v>0</v>
      </c>
      <c r="Q55" s="352">
        <f t="shared" si="5"/>
        <v>0</v>
      </c>
      <c r="R55" s="353">
        <f t="shared" si="6"/>
        <v>0</v>
      </c>
      <c r="S55" s="354">
        <f t="shared" si="7"/>
        <v>0</v>
      </c>
      <c r="T55" s="349">
        <f t="shared" si="8"/>
        <v>0</v>
      </c>
      <c r="U55" s="355">
        <f t="shared" si="9"/>
        <v>0</v>
      </c>
    </row>
    <row r="56" spans="1:21" x14ac:dyDescent="0.3">
      <c r="A56" s="344">
        <v>52</v>
      </c>
      <c r="B56" s="344"/>
      <c r="C56" s="356"/>
      <c r="D56" s="357"/>
      <c r="E56" s="358"/>
      <c r="F56" s="346"/>
      <c r="G56" s="347"/>
      <c r="H56" s="347"/>
      <c r="I56" s="347"/>
      <c r="J56" s="348"/>
      <c r="K56" s="347"/>
      <c r="L56" s="349">
        <f t="shared" si="0"/>
        <v>0</v>
      </c>
      <c r="M56" s="350">
        <f t="shared" si="1"/>
        <v>0</v>
      </c>
      <c r="N56" s="350">
        <f t="shared" si="2"/>
        <v>0</v>
      </c>
      <c r="O56" s="351">
        <f t="shared" si="3"/>
        <v>0</v>
      </c>
      <c r="P56" s="350">
        <f t="shared" si="4"/>
        <v>0</v>
      </c>
      <c r="Q56" s="352">
        <f t="shared" si="5"/>
        <v>0</v>
      </c>
      <c r="R56" s="353">
        <f t="shared" si="6"/>
        <v>0</v>
      </c>
      <c r="S56" s="354">
        <f t="shared" si="7"/>
        <v>0</v>
      </c>
      <c r="T56" s="349">
        <f t="shared" si="8"/>
        <v>0</v>
      </c>
      <c r="U56" s="355">
        <f t="shared" si="9"/>
        <v>0</v>
      </c>
    </row>
    <row r="57" spans="1:21" x14ac:dyDescent="0.3">
      <c r="A57" s="344">
        <v>53</v>
      </c>
      <c r="B57" s="344"/>
      <c r="C57" s="356"/>
      <c r="D57" s="357"/>
      <c r="E57" s="358"/>
      <c r="F57" s="346"/>
      <c r="G57" s="347"/>
      <c r="H57" s="347"/>
      <c r="I57" s="347"/>
      <c r="J57" s="348"/>
      <c r="K57" s="347"/>
      <c r="L57" s="349">
        <f t="shared" si="0"/>
        <v>0</v>
      </c>
      <c r="M57" s="350">
        <f t="shared" si="1"/>
        <v>0</v>
      </c>
      <c r="N57" s="350">
        <f t="shared" si="2"/>
        <v>0</v>
      </c>
      <c r="O57" s="351">
        <f t="shared" si="3"/>
        <v>0</v>
      </c>
      <c r="P57" s="350">
        <f t="shared" si="4"/>
        <v>0</v>
      </c>
      <c r="Q57" s="352">
        <f t="shared" si="5"/>
        <v>0</v>
      </c>
      <c r="R57" s="353">
        <f t="shared" si="6"/>
        <v>0</v>
      </c>
      <c r="S57" s="354">
        <f t="shared" si="7"/>
        <v>0</v>
      </c>
      <c r="T57" s="349">
        <f t="shared" si="8"/>
        <v>0</v>
      </c>
      <c r="U57" s="355">
        <f t="shared" si="9"/>
        <v>0</v>
      </c>
    </row>
    <row r="58" spans="1:21" x14ac:dyDescent="0.3">
      <c r="A58" s="344">
        <v>54</v>
      </c>
      <c r="B58" s="344"/>
      <c r="C58" s="356"/>
      <c r="D58" s="357"/>
      <c r="E58" s="358"/>
      <c r="F58" s="346"/>
      <c r="G58" s="347"/>
      <c r="H58" s="347"/>
      <c r="I58" s="347"/>
      <c r="J58" s="348"/>
      <c r="K58" s="347"/>
      <c r="L58" s="349">
        <f t="shared" si="0"/>
        <v>0</v>
      </c>
      <c r="M58" s="350">
        <f t="shared" si="1"/>
        <v>0</v>
      </c>
      <c r="N58" s="350">
        <f t="shared" si="2"/>
        <v>0</v>
      </c>
      <c r="O58" s="351">
        <f t="shared" si="3"/>
        <v>0</v>
      </c>
      <c r="P58" s="350">
        <f t="shared" si="4"/>
        <v>0</v>
      </c>
      <c r="Q58" s="352">
        <f t="shared" si="5"/>
        <v>0</v>
      </c>
      <c r="R58" s="353">
        <f t="shared" si="6"/>
        <v>0</v>
      </c>
      <c r="S58" s="354">
        <f t="shared" si="7"/>
        <v>0</v>
      </c>
      <c r="T58" s="349">
        <f t="shared" si="8"/>
        <v>0</v>
      </c>
      <c r="U58" s="355">
        <f t="shared" si="9"/>
        <v>0</v>
      </c>
    </row>
    <row r="59" spans="1:21" x14ac:dyDescent="0.3">
      <c r="A59" s="344">
        <v>55</v>
      </c>
      <c r="B59" s="344"/>
      <c r="C59" s="356"/>
      <c r="D59" s="357"/>
      <c r="E59" s="358"/>
      <c r="F59" s="346"/>
      <c r="G59" s="347"/>
      <c r="H59" s="347"/>
      <c r="I59" s="347"/>
      <c r="J59" s="348"/>
      <c r="K59" s="347"/>
      <c r="L59" s="349">
        <f t="shared" si="0"/>
        <v>0</v>
      </c>
      <c r="M59" s="350">
        <f t="shared" si="1"/>
        <v>0</v>
      </c>
      <c r="N59" s="350">
        <f t="shared" si="2"/>
        <v>0</v>
      </c>
      <c r="O59" s="351">
        <f t="shared" si="3"/>
        <v>0</v>
      </c>
      <c r="P59" s="350">
        <f t="shared" si="4"/>
        <v>0</v>
      </c>
      <c r="Q59" s="352">
        <f t="shared" si="5"/>
        <v>0</v>
      </c>
      <c r="R59" s="353">
        <f t="shared" si="6"/>
        <v>0</v>
      </c>
      <c r="S59" s="354">
        <f t="shared" si="7"/>
        <v>0</v>
      </c>
      <c r="T59" s="349">
        <f t="shared" si="8"/>
        <v>0</v>
      </c>
      <c r="U59" s="355">
        <f t="shared" si="9"/>
        <v>0</v>
      </c>
    </row>
    <row r="60" spans="1:21" x14ac:dyDescent="0.3">
      <c r="A60" s="344">
        <v>56</v>
      </c>
      <c r="B60" s="344"/>
      <c r="C60" s="356"/>
      <c r="D60" s="357"/>
      <c r="E60" s="358"/>
      <c r="F60" s="346"/>
      <c r="G60" s="347"/>
      <c r="H60" s="347"/>
      <c r="I60" s="347"/>
      <c r="J60" s="348"/>
      <c r="K60" s="347"/>
      <c r="L60" s="349">
        <f t="shared" si="0"/>
        <v>0</v>
      </c>
      <c r="M60" s="350">
        <f t="shared" si="1"/>
        <v>0</v>
      </c>
      <c r="N60" s="350">
        <f t="shared" si="2"/>
        <v>0</v>
      </c>
      <c r="O60" s="351">
        <f t="shared" si="3"/>
        <v>0</v>
      </c>
      <c r="P60" s="350">
        <f t="shared" si="4"/>
        <v>0</v>
      </c>
      <c r="Q60" s="352">
        <f t="shared" si="5"/>
        <v>0</v>
      </c>
      <c r="R60" s="353">
        <f t="shared" si="6"/>
        <v>0</v>
      </c>
      <c r="S60" s="354">
        <f t="shared" si="7"/>
        <v>0</v>
      </c>
      <c r="T60" s="349">
        <f t="shared" si="8"/>
        <v>0</v>
      </c>
      <c r="U60" s="355">
        <f t="shared" si="9"/>
        <v>0</v>
      </c>
    </row>
    <row r="61" spans="1:21" x14ac:dyDescent="0.3">
      <c r="A61" s="344">
        <v>57</v>
      </c>
      <c r="B61" s="344"/>
      <c r="C61" s="356"/>
      <c r="D61" s="357"/>
      <c r="E61" s="358"/>
      <c r="F61" s="346"/>
      <c r="G61" s="347"/>
      <c r="H61" s="347"/>
      <c r="I61" s="347"/>
      <c r="J61" s="348"/>
      <c r="K61" s="347"/>
      <c r="L61" s="349">
        <f t="shared" si="0"/>
        <v>0</v>
      </c>
      <c r="M61" s="350">
        <f t="shared" si="1"/>
        <v>0</v>
      </c>
      <c r="N61" s="350">
        <f t="shared" si="2"/>
        <v>0</v>
      </c>
      <c r="O61" s="351">
        <f t="shared" si="3"/>
        <v>0</v>
      </c>
      <c r="P61" s="350">
        <f t="shared" si="4"/>
        <v>0</v>
      </c>
      <c r="Q61" s="352">
        <f t="shared" si="5"/>
        <v>0</v>
      </c>
      <c r="R61" s="353">
        <f t="shared" si="6"/>
        <v>0</v>
      </c>
      <c r="S61" s="354">
        <f t="shared" si="7"/>
        <v>0</v>
      </c>
      <c r="T61" s="349">
        <f t="shared" si="8"/>
        <v>0</v>
      </c>
      <c r="U61" s="355">
        <f t="shared" si="9"/>
        <v>0</v>
      </c>
    </row>
    <row r="62" spans="1:21" x14ac:dyDescent="0.3">
      <c r="A62" s="344">
        <v>58</v>
      </c>
      <c r="B62" s="344"/>
      <c r="C62" s="356"/>
      <c r="D62" s="357"/>
      <c r="E62" s="358"/>
      <c r="F62" s="346"/>
      <c r="G62" s="347"/>
      <c r="H62" s="347"/>
      <c r="I62" s="347"/>
      <c r="J62" s="348"/>
      <c r="K62" s="347"/>
      <c r="L62" s="349">
        <f t="shared" si="0"/>
        <v>0</v>
      </c>
      <c r="M62" s="350">
        <f t="shared" si="1"/>
        <v>0</v>
      </c>
      <c r="N62" s="350">
        <f t="shared" si="2"/>
        <v>0</v>
      </c>
      <c r="O62" s="351">
        <f t="shared" si="3"/>
        <v>0</v>
      </c>
      <c r="P62" s="350">
        <f t="shared" si="4"/>
        <v>0</v>
      </c>
      <c r="Q62" s="352">
        <f t="shared" si="5"/>
        <v>0</v>
      </c>
      <c r="R62" s="353">
        <f t="shared" si="6"/>
        <v>0</v>
      </c>
      <c r="S62" s="354">
        <f t="shared" si="7"/>
        <v>0</v>
      </c>
      <c r="T62" s="349">
        <f t="shared" si="8"/>
        <v>0</v>
      </c>
      <c r="U62" s="355">
        <f t="shared" si="9"/>
        <v>0</v>
      </c>
    </row>
    <row r="63" spans="1:21" x14ac:dyDescent="0.3">
      <c r="A63" s="344">
        <v>59</v>
      </c>
      <c r="B63" s="344"/>
      <c r="C63" s="356"/>
      <c r="D63" s="357"/>
      <c r="E63" s="358"/>
      <c r="F63" s="346"/>
      <c r="G63" s="347"/>
      <c r="H63" s="347"/>
      <c r="I63" s="347"/>
      <c r="J63" s="348"/>
      <c r="K63" s="347"/>
      <c r="L63" s="349">
        <f t="shared" si="0"/>
        <v>0</v>
      </c>
      <c r="M63" s="350">
        <f t="shared" si="1"/>
        <v>0</v>
      </c>
      <c r="N63" s="350">
        <f t="shared" si="2"/>
        <v>0</v>
      </c>
      <c r="O63" s="351">
        <f t="shared" si="3"/>
        <v>0</v>
      </c>
      <c r="P63" s="350">
        <f t="shared" si="4"/>
        <v>0</v>
      </c>
      <c r="Q63" s="352">
        <f t="shared" si="5"/>
        <v>0</v>
      </c>
      <c r="R63" s="353">
        <f t="shared" si="6"/>
        <v>0</v>
      </c>
      <c r="S63" s="354">
        <f t="shared" si="7"/>
        <v>0</v>
      </c>
      <c r="T63" s="349">
        <f t="shared" si="8"/>
        <v>0</v>
      </c>
      <c r="U63" s="355">
        <f t="shared" si="9"/>
        <v>0</v>
      </c>
    </row>
    <row r="64" spans="1:21" x14ac:dyDescent="0.3">
      <c r="A64" s="344">
        <v>60</v>
      </c>
      <c r="B64" s="344"/>
      <c r="C64" s="356"/>
      <c r="D64" s="357"/>
      <c r="E64" s="358"/>
      <c r="F64" s="346"/>
      <c r="G64" s="347"/>
      <c r="H64" s="347"/>
      <c r="I64" s="347"/>
      <c r="J64" s="348"/>
      <c r="K64" s="347"/>
      <c r="L64" s="349">
        <f t="shared" si="0"/>
        <v>0</v>
      </c>
      <c r="M64" s="350">
        <f t="shared" si="1"/>
        <v>0</v>
      </c>
      <c r="N64" s="350">
        <f t="shared" si="2"/>
        <v>0</v>
      </c>
      <c r="O64" s="351">
        <f t="shared" si="3"/>
        <v>0</v>
      </c>
      <c r="P64" s="350">
        <f t="shared" si="4"/>
        <v>0</v>
      </c>
      <c r="Q64" s="352">
        <f t="shared" si="5"/>
        <v>0</v>
      </c>
      <c r="R64" s="353">
        <f t="shared" si="6"/>
        <v>0</v>
      </c>
      <c r="S64" s="354">
        <f t="shared" si="7"/>
        <v>0</v>
      </c>
      <c r="T64" s="349">
        <f t="shared" si="8"/>
        <v>0</v>
      </c>
      <c r="U64" s="355">
        <f t="shared" si="9"/>
        <v>0</v>
      </c>
    </row>
    <row r="65" spans="1:21" x14ac:dyDescent="0.3">
      <c r="A65" s="344">
        <v>61</v>
      </c>
      <c r="B65" s="344"/>
      <c r="C65" s="356"/>
      <c r="D65" s="357"/>
      <c r="E65" s="358"/>
      <c r="F65" s="346"/>
      <c r="G65" s="347"/>
      <c r="H65" s="347"/>
      <c r="I65" s="347"/>
      <c r="J65" s="348"/>
      <c r="K65" s="347"/>
      <c r="L65" s="349">
        <f t="shared" si="0"/>
        <v>0</v>
      </c>
      <c r="M65" s="350">
        <f t="shared" si="1"/>
        <v>0</v>
      </c>
      <c r="N65" s="350">
        <f t="shared" si="2"/>
        <v>0</v>
      </c>
      <c r="O65" s="351">
        <f t="shared" si="3"/>
        <v>0</v>
      </c>
      <c r="P65" s="350">
        <f t="shared" si="4"/>
        <v>0</v>
      </c>
      <c r="Q65" s="352">
        <f t="shared" si="5"/>
        <v>0</v>
      </c>
      <c r="R65" s="353">
        <f t="shared" si="6"/>
        <v>0</v>
      </c>
      <c r="S65" s="354">
        <f t="shared" si="7"/>
        <v>0</v>
      </c>
      <c r="T65" s="349">
        <f t="shared" si="8"/>
        <v>0</v>
      </c>
      <c r="U65" s="355">
        <f t="shared" si="9"/>
        <v>0</v>
      </c>
    </row>
    <row r="66" spans="1:21" x14ac:dyDescent="0.3">
      <c r="A66" s="344">
        <v>62</v>
      </c>
      <c r="B66" s="344"/>
      <c r="C66" s="356"/>
      <c r="D66" s="357"/>
      <c r="E66" s="358"/>
      <c r="F66" s="346"/>
      <c r="G66" s="347"/>
      <c r="H66" s="347"/>
      <c r="I66" s="347"/>
      <c r="J66" s="348"/>
      <c r="K66" s="347"/>
      <c r="L66" s="349">
        <f t="shared" si="0"/>
        <v>0</v>
      </c>
      <c r="M66" s="350">
        <f t="shared" si="1"/>
        <v>0</v>
      </c>
      <c r="N66" s="350">
        <f t="shared" si="2"/>
        <v>0</v>
      </c>
      <c r="O66" s="351">
        <f t="shared" si="3"/>
        <v>0</v>
      </c>
      <c r="P66" s="350">
        <f t="shared" si="4"/>
        <v>0</v>
      </c>
      <c r="Q66" s="352">
        <f t="shared" si="5"/>
        <v>0</v>
      </c>
      <c r="R66" s="353">
        <f t="shared" si="6"/>
        <v>0</v>
      </c>
      <c r="S66" s="354">
        <f t="shared" si="7"/>
        <v>0</v>
      </c>
      <c r="T66" s="349">
        <f t="shared" si="8"/>
        <v>0</v>
      </c>
      <c r="U66" s="355">
        <f t="shared" si="9"/>
        <v>0</v>
      </c>
    </row>
    <row r="67" spans="1:21" x14ac:dyDescent="0.3">
      <c r="A67" s="344">
        <v>63</v>
      </c>
      <c r="B67" s="344"/>
      <c r="C67" s="356"/>
      <c r="D67" s="357"/>
      <c r="E67" s="358"/>
      <c r="F67" s="346"/>
      <c r="G67" s="347"/>
      <c r="H67" s="347"/>
      <c r="I67" s="347"/>
      <c r="J67" s="348"/>
      <c r="K67" s="347"/>
      <c r="L67" s="349">
        <f t="shared" si="0"/>
        <v>0</v>
      </c>
      <c r="M67" s="350">
        <f t="shared" si="1"/>
        <v>0</v>
      </c>
      <c r="N67" s="350">
        <f t="shared" si="2"/>
        <v>0</v>
      </c>
      <c r="O67" s="351">
        <f t="shared" si="3"/>
        <v>0</v>
      </c>
      <c r="P67" s="350">
        <f t="shared" si="4"/>
        <v>0</v>
      </c>
      <c r="Q67" s="352">
        <f t="shared" si="5"/>
        <v>0</v>
      </c>
      <c r="R67" s="353">
        <f t="shared" si="6"/>
        <v>0</v>
      </c>
      <c r="S67" s="354">
        <f t="shared" si="7"/>
        <v>0</v>
      </c>
      <c r="T67" s="349">
        <f t="shared" si="8"/>
        <v>0</v>
      </c>
      <c r="U67" s="355">
        <f t="shared" si="9"/>
        <v>0</v>
      </c>
    </row>
    <row r="68" spans="1:21" x14ac:dyDescent="0.3">
      <c r="A68" s="344">
        <v>64</v>
      </c>
      <c r="B68" s="344"/>
      <c r="C68" s="356"/>
      <c r="D68" s="357"/>
      <c r="E68" s="358"/>
      <c r="F68" s="346"/>
      <c r="G68" s="347"/>
      <c r="H68" s="347"/>
      <c r="I68" s="347"/>
      <c r="J68" s="348"/>
      <c r="K68" s="347"/>
      <c r="L68" s="349">
        <f t="shared" si="0"/>
        <v>0</v>
      </c>
      <c r="M68" s="350">
        <f t="shared" si="1"/>
        <v>0</v>
      </c>
      <c r="N68" s="350">
        <f t="shared" si="2"/>
        <v>0</v>
      </c>
      <c r="O68" s="351">
        <f t="shared" si="3"/>
        <v>0</v>
      </c>
      <c r="P68" s="350">
        <f t="shared" si="4"/>
        <v>0</v>
      </c>
      <c r="Q68" s="352">
        <f t="shared" si="5"/>
        <v>0</v>
      </c>
      <c r="R68" s="353">
        <f t="shared" si="6"/>
        <v>0</v>
      </c>
      <c r="S68" s="354">
        <f t="shared" si="7"/>
        <v>0</v>
      </c>
      <c r="T68" s="349">
        <f t="shared" si="8"/>
        <v>0</v>
      </c>
      <c r="U68" s="355">
        <f t="shared" si="9"/>
        <v>0</v>
      </c>
    </row>
    <row r="69" spans="1:21" x14ac:dyDescent="0.3">
      <c r="A69" s="344">
        <v>65</v>
      </c>
      <c r="B69" s="344"/>
      <c r="C69" s="356"/>
      <c r="D69" s="357"/>
      <c r="E69" s="358"/>
      <c r="F69" s="346"/>
      <c r="G69" s="347"/>
      <c r="H69" s="347"/>
      <c r="I69" s="347"/>
      <c r="J69" s="348"/>
      <c r="K69" s="347"/>
      <c r="L69" s="349">
        <f t="shared" si="0"/>
        <v>0</v>
      </c>
      <c r="M69" s="350">
        <f t="shared" si="1"/>
        <v>0</v>
      </c>
      <c r="N69" s="350">
        <f t="shared" si="2"/>
        <v>0</v>
      </c>
      <c r="O69" s="351">
        <f t="shared" si="3"/>
        <v>0</v>
      </c>
      <c r="P69" s="350">
        <f t="shared" si="4"/>
        <v>0</v>
      </c>
      <c r="Q69" s="352">
        <f t="shared" si="5"/>
        <v>0</v>
      </c>
      <c r="R69" s="353">
        <f t="shared" si="6"/>
        <v>0</v>
      </c>
      <c r="S69" s="354">
        <f t="shared" si="7"/>
        <v>0</v>
      </c>
      <c r="T69" s="349">
        <f t="shared" si="8"/>
        <v>0</v>
      </c>
      <c r="U69" s="355">
        <f t="shared" si="9"/>
        <v>0</v>
      </c>
    </row>
    <row r="70" spans="1:21" x14ac:dyDescent="0.3">
      <c r="A70" s="344">
        <v>66</v>
      </c>
      <c r="B70" s="344"/>
      <c r="C70" s="356"/>
      <c r="D70" s="357"/>
      <c r="E70" s="358"/>
      <c r="F70" s="346"/>
      <c r="G70" s="347"/>
      <c r="H70" s="347"/>
      <c r="I70" s="347"/>
      <c r="J70" s="348"/>
      <c r="K70" s="347"/>
      <c r="L70" s="349">
        <f t="shared" ref="L70:L133" si="10">E70*7/22</f>
        <v>0</v>
      </c>
      <c r="M70" s="350">
        <f t="shared" ref="M70:M133" si="11">IF(L70&gt;0, 0.0396*(((L70^2)*F70)^0.933),0)</f>
        <v>0</v>
      </c>
      <c r="N70" s="350">
        <f t="shared" ref="N70:N133" si="12">IF(L70&gt;0,0.00349*(((L70^2)*F70)^1.03),0)</f>
        <v>0</v>
      </c>
      <c r="O70" s="351">
        <f t="shared" ref="O70:O133" si="13">IF(L70&gt;0,1/((28/(M70+N70))+0.025),0)</f>
        <v>0</v>
      </c>
      <c r="P70" s="350">
        <f t="shared" ref="P70:P133" si="14">M70+N70+O70</f>
        <v>0</v>
      </c>
      <c r="Q70" s="352">
        <f t="shared" ref="Q70:Q133" si="15">P70*0.27</f>
        <v>0</v>
      </c>
      <c r="R70" s="353">
        <f t="shared" ref="R70:R133" si="16">P70+Q70</f>
        <v>0</v>
      </c>
      <c r="S70" s="354">
        <f t="shared" ref="S70:S133" si="17">R70*0.47</f>
        <v>0</v>
      </c>
      <c r="T70" s="349">
        <f t="shared" ref="T70:T133" si="18">S70*44/12</f>
        <v>0</v>
      </c>
      <c r="U70" s="355">
        <f t="shared" ref="U70:U133" si="19">T70/1000</f>
        <v>0</v>
      </c>
    </row>
    <row r="71" spans="1:21" x14ac:dyDescent="0.3">
      <c r="A71" s="344">
        <v>67</v>
      </c>
      <c r="B71" s="344"/>
      <c r="C71" s="356"/>
      <c r="D71" s="357"/>
      <c r="E71" s="358"/>
      <c r="F71" s="346"/>
      <c r="G71" s="347"/>
      <c r="H71" s="347"/>
      <c r="I71" s="347"/>
      <c r="J71" s="348"/>
      <c r="K71" s="347"/>
      <c r="L71" s="349">
        <f t="shared" si="10"/>
        <v>0</v>
      </c>
      <c r="M71" s="350">
        <f t="shared" si="11"/>
        <v>0</v>
      </c>
      <c r="N71" s="350">
        <f t="shared" si="12"/>
        <v>0</v>
      </c>
      <c r="O71" s="351">
        <f t="shared" si="13"/>
        <v>0</v>
      </c>
      <c r="P71" s="350">
        <f t="shared" si="14"/>
        <v>0</v>
      </c>
      <c r="Q71" s="352">
        <f t="shared" si="15"/>
        <v>0</v>
      </c>
      <c r="R71" s="353">
        <f t="shared" si="16"/>
        <v>0</v>
      </c>
      <c r="S71" s="354">
        <f t="shared" si="17"/>
        <v>0</v>
      </c>
      <c r="T71" s="349">
        <f t="shared" si="18"/>
        <v>0</v>
      </c>
      <c r="U71" s="355">
        <f t="shared" si="19"/>
        <v>0</v>
      </c>
    </row>
    <row r="72" spans="1:21" x14ac:dyDescent="0.3">
      <c r="A72" s="344">
        <v>68</v>
      </c>
      <c r="B72" s="344"/>
      <c r="C72" s="356"/>
      <c r="D72" s="357"/>
      <c r="E72" s="358"/>
      <c r="F72" s="346"/>
      <c r="G72" s="347"/>
      <c r="H72" s="347"/>
      <c r="I72" s="347"/>
      <c r="J72" s="348"/>
      <c r="K72" s="347"/>
      <c r="L72" s="349">
        <f t="shared" si="10"/>
        <v>0</v>
      </c>
      <c r="M72" s="350">
        <f t="shared" si="11"/>
        <v>0</v>
      </c>
      <c r="N72" s="350">
        <f t="shared" si="12"/>
        <v>0</v>
      </c>
      <c r="O72" s="351">
        <f t="shared" si="13"/>
        <v>0</v>
      </c>
      <c r="P72" s="350">
        <f t="shared" si="14"/>
        <v>0</v>
      </c>
      <c r="Q72" s="352">
        <f t="shared" si="15"/>
        <v>0</v>
      </c>
      <c r="R72" s="353">
        <f t="shared" si="16"/>
        <v>0</v>
      </c>
      <c r="S72" s="354">
        <f t="shared" si="17"/>
        <v>0</v>
      </c>
      <c r="T72" s="349">
        <f t="shared" si="18"/>
        <v>0</v>
      </c>
      <c r="U72" s="355">
        <f t="shared" si="19"/>
        <v>0</v>
      </c>
    </row>
    <row r="73" spans="1:21" x14ac:dyDescent="0.3">
      <c r="A73" s="344">
        <v>69</v>
      </c>
      <c r="B73" s="344"/>
      <c r="C73" s="356"/>
      <c r="D73" s="357"/>
      <c r="E73" s="358"/>
      <c r="F73" s="346"/>
      <c r="G73" s="347"/>
      <c r="H73" s="347"/>
      <c r="I73" s="347"/>
      <c r="J73" s="348"/>
      <c r="K73" s="347"/>
      <c r="L73" s="349">
        <f t="shared" si="10"/>
        <v>0</v>
      </c>
      <c r="M73" s="350">
        <f t="shared" si="11"/>
        <v>0</v>
      </c>
      <c r="N73" s="350">
        <f t="shared" si="12"/>
        <v>0</v>
      </c>
      <c r="O73" s="351">
        <f t="shared" si="13"/>
        <v>0</v>
      </c>
      <c r="P73" s="350">
        <f t="shared" si="14"/>
        <v>0</v>
      </c>
      <c r="Q73" s="352">
        <f t="shared" si="15"/>
        <v>0</v>
      </c>
      <c r="R73" s="353">
        <f t="shared" si="16"/>
        <v>0</v>
      </c>
      <c r="S73" s="354">
        <f t="shared" si="17"/>
        <v>0</v>
      </c>
      <c r="T73" s="349">
        <f t="shared" si="18"/>
        <v>0</v>
      </c>
      <c r="U73" s="355">
        <f t="shared" si="19"/>
        <v>0</v>
      </c>
    </row>
    <row r="74" spans="1:21" x14ac:dyDescent="0.3">
      <c r="A74" s="344">
        <v>70</v>
      </c>
      <c r="B74" s="344"/>
      <c r="C74" s="356"/>
      <c r="D74" s="357"/>
      <c r="E74" s="358"/>
      <c r="F74" s="346"/>
      <c r="G74" s="347"/>
      <c r="H74" s="347"/>
      <c r="I74" s="347"/>
      <c r="J74" s="348"/>
      <c r="K74" s="347"/>
      <c r="L74" s="349">
        <f t="shared" si="10"/>
        <v>0</v>
      </c>
      <c r="M74" s="350">
        <f t="shared" si="11"/>
        <v>0</v>
      </c>
      <c r="N74" s="350">
        <f t="shared" si="12"/>
        <v>0</v>
      </c>
      <c r="O74" s="351">
        <f t="shared" si="13"/>
        <v>0</v>
      </c>
      <c r="P74" s="350">
        <f t="shared" si="14"/>
        <v>0</v>
      </c>
      <c r="Q74" s="352">
        <f t="shared" si="15"/>
        <v>0</v>
      </c>
      <c r="R74" s="353">
        <f t="shared" si="16"/>
        <v>0</v>
      </c>
      <c r="S74" s="354">
        <f t="shared" si="17"/>
        <v>0</v>
      </c>
      <c r="T74" s="349">
        <f t="shared" si="18"/>
        <v>0</v>
      </c>
      <c r="U74" s="355">
        <f t="shared" si="19"/>
        <v>0</v>
      </c>
    </row>
    <row r="75" spans="1:21" x14ac:dyDescent="0.3">
      <c r="A75" s="344">
        <v>71</v>
      </c>
      <c r="B75" s="344"/>
      <c r="C75" s="356"/>
      <c r="D75" s="357"/>
      <c r="E75" s="358"/>
      <c r="F75" s="346"/>
      <c r="G75" s="347"/>
      <c r="H75" s="347"/>
      <c r="I75" s="347"/>
      <c r="J75" s="348"/>
      <c r="K75" s="347"/>
      <c r="L75" s="349">
        <f t="shared" si="10"/>
        <v>0</v>
      </c>
      <c r="M75" s="350">
        <f t="shared" si="11"/>
        <v>0</v>
      </c>
      <c r="N75" s="350">
        <f t="shared" si="12"/>
        <v>0</v>
      </c>
      <c r="O75" s="351">
        <f t="shared" si="13"/>
        <v>0</v>
      </c>
      <c r="P75" s="350">
        <f t="shared" si="14"/>
        <v>0</v>
      </c>
      <c r="Q75" s="352">
        <f t="shared" si="15"/>
        <v>0</v>
      </c>
      <c r="R75" s="353">
        <f t="shared" si="16"/>
        <v>0</v>
      </c>
      <c r="S75" s="354">
        <f t="shared" si="17"/>
        <v>0</v>
      </c>
      <c r="T75" s="349">
        <f t="shared" si="18"/>
        <v>0</v>
      </c>
      <c r="U75" s="355">
        <f t="shared" si="19"/>
        <v>0</v>
      </c>
    </row>
    <row r="76" spans="1:21" x14ac:dyDescent="0.3">
      <c r="A76" s="344">
        <v>72</v>
      </c>
      <c r="B76" s="344"/>
      <c r="C76" s="356"/>
      <c r="D76" s="357"/>
      <c r="E76" s="358"/>
      <c r="F76" s="346"/>
      <c r="G76" s="347"/>
      <c r="H76" s="347"/>
      <c r="I76" s="347"/>
      <c r="J76" s="348"/>
      <c r="K76" s="347"/>
      <c r="L76" s="349">
        <f t="shared" si="10"/>
        <v>0</v>
      </c>
      <c r="M76" s="350">
        <f t="shared" si="11"/>
        <v>0</v>
      </c>
      <c r="N76" s="350">
        <f t="shared" si="12"/>
        <v>0</v>
      </c>
      <c r="O76" s="351">
        <f t="shared" si="13"/>
        <v>0</v>
      </c>
      <c r="P76" s="350">
        <f t="shared" si="14"/>
        <v>0</v>
      </c>
      <c r="Q76" s="352">
        <f t="shared" si="15"/>
        <v>0</v>
      </c>
      <c r="R76" s="353">
        <f t="shared" si="16"/>
        <v>0</v>
      </c>
      <c r="S76" s="354">
        <f t="shared" si="17"/>
        <v>0</v>
      </c>
      <c r="T76" s="349">
        <f t="shared" si="18"/>
        <v>0</v>
      </c>
      <c r="U76" s="355">
        <f t="shared" si="19"/>
        <v>0</v>
      </c>
    </row>
    <row r="77" spans="1:21" x14ac:dyDescent="0.3">
      <c r="A77" s="344">
        <v>73</v>
      </c>
      <c r="B77" s="344"/>
      <c r="C77" s="356"/>
      <c r="D77" s="357"/>
      <c r="E77" s="358"/>
      <c r="F77" s="346"/>
      <c r="G77" s="347"/>
      <c r="H77" s="347"/>
      <c r="I77" s="347"/>
      <c r="J77" s="348"/>
      <c r="K77" s="347"/>
      <c r="L77" s="349">
        <f t="shared" si="10"/>
        <v>0</v>
      </c>
      <c r="M77" s="350">
        <f t="shared" si="11"/>
        <v>0</v>
      </c>
      <c r="N77" s="350">
        <f t="shared" si="12"/>
        <v>0</v>
      </c>
      <c r="O77" s="351">
        <f t="shared" si="13"/>
        <v>0</v>
      </c>
      <c r="P77" s="350">
        <f t="shared" si="14"/>
        <v>0</v>
      </c>
      <c r="Q77" s="352">
        <f t="shared" si="15"/>
        <v>0</v>
      </c>
      <c r="R77" s="353">
        <f t="shared" si="16"/>
        <v>0</v>
      </c>
      <c r="S77" s="354">
        <f t="shared" si="17"/>
        <v>0</v>
      </c>
      <c r="T77" s="349">
        <f t="shared" si="18"/>
        <v>0</v>
      </c>
      <c r="U77" s="355">
        <f t="shared" si="19"/>
        <v>0</v>
      </c>
    </row>
    <row r="78" spans="1:21" x14ac:dyDescent="0.3">
      <c r="A78" s="344">
        <v>74</v>
      </c>
      <c r="B78" s="344"/>
      <c r="C78" s="356"/>
      <c r="D78" s="357"/>
      <c r="E78" s="358"/>
      <c r="F78" s="346"/>
      <c r="G78" s="347"/>
      <c r="H78" s="347"/>
      <c r="I78" s="347"/>
      <c r="J78" s="348"/>
      <c r="K78" s="347"/>
      <c r="L78" s="349">
        <f t="shared" si="10"/>
        <v>0</v>
      </c>
      <c r="M78" s="350">
        <f t="shared" si="11"/>
        <v>0</v>
      </c>
      <c r="N78" s="350">
        <f t="shared" si="12"/>
        <v>0</v>
      </c>
      <c r="O78" s="351">
        <f t="shared" si="13"/>
        <v>0</v>
      </c>
      <c r="P78" s="350">
        <f t="shared" si="14"/>
        <v>0</v>
      </c>
      <c r="Q78" s="352">
        <f t="shared" si="15"/>
        <v>0</v>
      </c>
      <c r="R78" s="353">
        <f t="shared" si="16"/>
        <v>0</v>
      </c>
      <c r="S78" s="354">
        <f t="shared" si="17"/>
        <v>0</v>
      </c>
      <c r="T78" s="349">
        <f t="shared" si="18"/>
        <v>0</v>
      </c>
      <c r="U78" s="355">
        <f t="shared" si="19"/>
        <v>0</v>
      </c>
    </row>
    <row r="79" spans="1:21" x14ac:dyDescent="0.3">
      <c r="A79" s="344">
        <v>75</v>
      </c>
      <c r="B79" s="344"/>
      <c r="C79" s="356"/>
      <c r="D79" s="357"/>
      <c r="E79" s="358"/>
      <c r="F79" s="346"/>
      <c r="G79" s="347"/>
      <c r="H79" s="347"/>
      <c r="I79" s="347"/>
      <c r="J79" s="348"/>
      <c r="K79" s="347"/>
      <c r="L79" s="349">
        <f t="shared" si="10"/>
        <v>0</v>
      </c>
      <c r="M79" s="350">
        <f t="shared" si="11"/>
        <v>0</v>
      </c>
      <c r="N79" s="350">
        <f t="shared" si="12"/>
        <v>0</v>
      </c>
      <c r="O79" s="351">
        <f t="shared" si="13"/>
        <v>0</v>
      </c>
      <c r="P79" s="350">
        <f t="shared" si="14"/>
        <v>0</v>
      </c>
      <c r="Q79" s="352">
        <f t="shared" si="15"/>
        <v>0</v>
      </c>
      <c r="R79" s="353">
        <f t="shared" si="16"/>
        <v>0</v>
      </c>
      <c r="S79" s="354">
        <f t="shared" si="17"/>
        <v>0</v>
      </c>
      <c r="T79" s="349">
        <f t="shared" si="18"/>
        <v>0</v>
      </c>
      <c r="U79" s="355">
        <f t="shared" si="19"/>
        <v>0</v>
      </c>
    </row>
    <row r="80" spans="1:21" x14ac:dyDescent="0.3">
      <c r="A80" s="344">
        <v>76</v>
      </c>
      <c r="B80" s="344"/>
      <c r="C80" s="356"/>
      <c r="D80" s="357"/>
      <c r="E80" s="358"/>
      <c r="F80" s="346"/>
      <c r="G80" s="347"/>
      <c r="H80" s="347"/>
      <c r="I80" s="347"/>
      <c r="J80" s="348"/>
      <c r="K80" s="347"/>
      <c r="L80" s="349">
        <f t="shared" si="10"/>
        <v>0</v>
      </c>
      <c r="M80" s="350">
        <f t="shared" si="11"/>
        <v>0</v>
      </c>
      <c r="N80" s="350">
        <f t="shared" si="12"/>
        <v>0</v>
      </c>
      <c r="O80" s="351">
        <f t="shared" si="13"/>
        <v>0</v>
      </c>
      <c r="P80" s="350">
        <f t="shared" si="14"/>
        <v>0</v>
      </c>
      <c r="Q80" s="352">
        <f t="shared" si="15"/>
        <v>0</v>
      </c>
      <c r="R80" s="353">
        <f t="shared" si="16"/>
        <v>0</v>
      </c>
      <c r="S80" s="354">
        <f t="shared" si="17"/>
        <v>0</v>
      </c>
      <c r="T80" s="349">
        <f t="shared" si="18"/>
        <v>0</v>
      </c>
      <c r="U80" s="355">
        <f t="shared" si="19"/>
        <v>0</v>
      </c>
    </row>
    <row r="81" spans="1:21" x14ac:dyDescent="0.3">
      <c r="A81" s="344">
        <v>77</v>
      </c>
      <c r="B81" s="344"/>
      <c r="C81" s="356"/>
      <c r="D81" s="357"/>
      <c r="E81" s="358"/>
      <c r="F81" s="346"/>
      <c r="G81" s="347"/>
      <c r="H81" s="347"/>
      <c r="I81" s="347"/>
      <c r="J81" s="348"/>
      <c r="K81" s="347"/>
      <c r="L81" s="349">
        <f t="shared" si="10"/>
        <v>0</v>
      </c>
      <c r="M81" s="350">
        <f t="shared" si="11"/>
        <v>0</v>
      </c>
      <c r="N81" s="350">
        <f t="shared" si="12"/>
        <v>0</v>
      </c>
      <c r="O81" s="351">
        <f t="shared" si="13"/>
        <v>0</v>
      </c>
      <c r="P81" s="350">
        <f t="shared" si="14"/>
        <v>0</v>
      </c>
      <c r="Q81" s="352">
        <f t="shared" si="15"/>
        <v>0</v>
      </c>
      <c r="R81" s="353">
        <f t="shared" si="16"/>
        <v>0</v>
      </c>
      <c r="S81" s="354">
        <f t="shared" si="17"/>
        <v>0</v>
      </c>
      <c r="T81" s="349">
        <f t="shared" si="18"/>
        <v>0</v>
      </c>
      <c r="U81" s="355">
        <f t="shared" si="19"/>
        <v>0</v>
      </c>
    </row>
    <row r="82" spans="1:21" x14ac:dyDescent="0.3">
      <c r="A82" s="344">
        <v>78</v>
      </c>
      <c r="B82" s="344"/>
      <c r="C82" s="356"/>
      <c r="D82" s="357"/>
      <c r="E82" s="358"/>
      <c r="F82" s="346"/>
      <c r="G82" s="347"/>
      <c r="H82" s="347"/>
      <c r="I82" s="347"/>
      <c r="J82" s="348"/>
      <c r="K82" s="347"/>
      <c r="L82" s="349">
        <f t="shared" si="10"/>
        <v>0</v>
      </c>
      <c r="M82" s="350">
        <f t="shared" si="11"/>
        <v>0</v>
      </c>
      <c r="N82" s="350">
        <f t="shared" si="12"/>
        <v>0</v>
      </c>
      <c r="O82" s="351">
        <f t="shared" si="13"/>
        <v>0</v>
      </c>
      <c r="P82" s="350">
        <f t="shared" si="14"/>
        <v>0</v>
      </c>
      <c r="Q82" s="352">
        <f t="shared" si="15"/>
        <v>0</v>
      </c>
      <c r="R82" s="353">
        <f t="shared" si="16"/>
        <v>0</v>
      </c>
      <c r="S82" s="354">
        <f t="shared" si="17"/>
        <v>0</v>
      </c>
      <c r="T82" s="349">
        <f t="shared" si="18"/>
        <v>0</v>
      </c>
      <c r="U82" s="355">
        <f t="shared" si="19"/>
        <v>0</v>
      </c>
    </row>
    <row r="83" spans="1:21" x14ac:dyDescent="0.3">
      <c r="A83" s="344">
        <v>79</v>
      </c>
      <c r="B83" s="344"/>
      <c r="C83" s="356"/>
      <c r="D83" s="357"/>
      <c r="E83" s="358"/>
      <c r="F83" s="346"/>
      <c r="G83" s="347"/>
      <c r="H83" s="347"/>
      <c r="I83" s="347"/>
      <c r="J83" s="348"/>
      <c r="K83" s="347"/>
      <c r="L83" s="349">
        <f t="shared" si="10"/>
        <v>0</v>
      </c>
      <c r="M83" s="350">
        <f t="shared" si="11"/>
        <v>0</v>
      </c>
      <c r="N83" s="350">
        <f t="shared" si="12"/>
        <v>0</v>
      </c>
      <c r="O83" s="351">
        <f t="shared" si="13"/>
        <v>0</v>
      </c>
      <c r="P83" s="350">
        <f t="shared" si="14"/>
        <v>0</v>
      </c>
      <c r="Q83" s="352">
        <f t="shared" si="15"/>
        <v>0</v>
      </c>
      <c r="R83" s="353">
        <f t="shared" si="16"/>
        <v>0</v>
      </c>
      <c r="S83" s="354">
        <f t="shared" si="17"/>
        <v>0</v>
      </c>
      <c r="T83" s="349">
        <f t="shared" si="18"/>
        <v>0</v>
      </c>
      <c r="U83" s="355">
        <f t="shared" si="19"/>
        <v>0</v>
      </c>
    </row>
    <row r="84" spans="1:21" x14ac:dyDescent="0.3">
      <c r="A84" s="344">
        <v>80</v>
      </c>
      <c r="B84" s="344"/>
      <c r="C84" s="356"/>
      <c r="D84" s="357"/>
      <c r="E84" s="358"/>
      <c r="F84" s="346"/>
      <c r="G84" s="347"/>
      <c r="H84" s="347"/>
      <c r="I84" s="347"/>
      <c r="J84" s="348"/>
      <c r="K84" s="347"/>
      <c r="L84" s="349">
        <f t="shared" si="10"/>
        <v>0</v>
      </c>
      <c r="M84" s="350">
        <f t="shared" si="11"/>
        <v>0</v>
      </c>
      <c r="N84" s="350">
        <f t="shared" si="12"/>
        <v>0</v>
      </c>
      <c r="O84" s="351">
        <f t="shared" si="13"/>
        <v>0</v>
      </c>
      <c r="P84" s="350">
        <f t="shared" si="14"/>
        <v>0</v>
      </c>
      <c r="Q84" s="352">
        <f t="shared" si="15"/>
        <v>0</v>
      </c>
      <c r="R84" s="353">
        <f t="shared" si="16"/>
        <v>0</v>
      </c>
      <c r="S84" s="354">
        <f t="shared" si="17"/>
        <v>0</v>
      </c>
      <c r="T84" s="349">
        <f t="shared" si="18"/>
        <v>0</v>
      </c>
      <c r="U84" s="355">
        <f t="shared" si="19"/>
        <v>0</v>
      </c>
    </row>
    <row r="85" spans="1:21" x14ac:dyDescent="0.3">
      <c r="A85" s="344">
        <v>81</v>
      </c>
      <c r="B85" s="344"/>
      <c r="C85" s="356"/>
      <c r="D85" s="357"/>
      <c r="E85" s="358"/>
      <c r="F85" s="346"/>
      <c r="G85" s="347"/>
      <c r="H85" s="347"/>
      <c r="I85" s="347"/>
      <c r="J85" s="348"/>
      <c r="K85" s="347"/>
      <c r="L85" s="349">
        <f t="shared" si="10"/>
        <v>0</v>
      </c>
      <c r="M85" s="350">
        <f t="shared" si="11"/>
        <v>0</v>
      </c>
      <c r="N85" s="350">
        <f t="shared" si="12"/>
        <v>0</v>
      </c>
      <c r="O85" s="351">
        <f t="shared" si="13"/>
        <v>0</v>
      </c>
      <c r="P85" s="350">
        <f t="shared" si="14"/>
        <v>0</v>
      </c>
      <c r="Q85" s="352">
        <f t="shared" si="15"/>
        <v>0</v>
      </c>
      <c r="R85" s="353">
        <f t="shared" si="16"/>
        <v>0</v>
      </c>
      <c r="S85" s="354">
        <f t="shared" si="17"/>
        <v>0</v>
      </c>
      <c r="T85" s="349">
        <f t="shared" si="18"/>
        <v>0</v>
      </c>
      <c r="U85" s="355">
        <f t="shared" si="19"/>
        <v>0</v>
      </c>
    </row>
    <row r="86" spans="1:21" x14ac:dyDescent="0.3">
      <c r="A86" s="344">
        <v>82</v>
      </c>
      <c r="B86" s="344"/>
      <c r="C86" s="356"/>
      <c r="D86" s="357"/>
      <c r="E86" s="358"/>
      <c r="F86" s="346"/>
      <c r="G86" s="347"/>
      <c r="H86" s="347"/>
      <c r="I86" s="347"/>
      <c r="J86" s="348"/>
      <c r="K86" s="347"/>
      <c r="L86" s="349">
        <f t="shared" si="10"/>
        <v>0</v>
      </c>
      <c r="M86" s="350">
        <f t="shared" si="11"/>
        <v>0</v>
      </c>
      <c r="N86" s="350">
        <f t="shared" si="12"/>
        <v>0</v>
      </c>
      <c r="O86" s="351">
        <f t="shared" si="13"/>
        <v>0</v>
      </c>
      <c r="P86" s="350">
        <f t="shared" si="14"/>
        <v>0</v>
      </c>
      <c r="Q86" s="352">
        <f t="shared" si="15"/>
        <v>0</v>
      </c>
      <c r="R86" s="353">
        <f t="shared" si="16"/>
        <v>0</v>
      </c>
      <c r="S86" s="354">
        <f t="shared" si="17"/>
        <v>0</v>
      </c>
      <c r="T86" s="349">
        <f t="shared" si="18"/>
        <v>0</v>
      </c>
      <c r="U86" s="355">
        <f t="shared" si="19"/>
        <v>0</v>
      </c>
    </row>
    <row r="87" spans="1:21" x14ac:dyDescent="0.3">
      <c r="A87" s="344">
        <v>83</v>
      </c>
      <c r="B87" s="344"/>
      <c r="C87" s="356"/>
      <c r="D87" s="357"/>
      <c r="E87" s="358"/>
      <c r="F87" s="346"/>
      <c r="G87" s="347"/>
      <c r="H87" s="347"/>
      <c r="I87" s="347"/>
      <c r="J87" s="348"/>
      <c r="K87" s="347"/>
      <c r="L87" s="349">
        <f t="shared" si="10"/>
        <v>0</v>
      </c>
      <c r="M87" s="350">
        <f t="shared" si="11"/>
        <v>0</v>
      </c>
      <c r="N87" s="350">
        <f t="shared" si="12"/>
        <v>0</v>
      </c>
      <c r="O87" s="351">
        <f t="shared" si="13"/>
        <v>0</v>
      </c>
      <c r="P87" s="350">
        <f t="shared" si="14"/>
        <v>0</v>
      </c>
      <c r="Q87" s="352">
        <f t="shared" si="15"/>
        <v>0</v>
      </c>
      <c r="R87" s="353">
        <f t="shared" si="16"/>
        <v>0</v>
      </c>
      <c r="S87" s="354">
        <f t="shared" si="17"/>
        <v>0</v>
      </c>
      <c r="T87" s="349">
        <f t="shared" si="18"/>
        <v>0</v>
      </c>
      <c r="U87" s="355">
        <f t="shared" si="19"/>
        <v>0</v>
      </c>
    </row>
    <row r="88" spans="1:21" x14ac:dyDescent="0.3">
      <c r="A88" s="344">
        <v>84</v>
      </c>
      <c r="B88" s="344"/>
      <c r="C88" s="356"/>
      <c r="D88" s="357"/>
      <c r="E88" s="358"/>
      <c r="F88" s="346"/>
      <c r="G88" s="347"/>
      <c r="H88" s="347"/>
      <c r="I88" s="347"/>
      <c r="J88" s="348"/>
      <c r="K88" s="347"/>
      <c r="L88" s="349">
        <f t="shared" si="10"/>
        <v>0</v>
      </c>
      <c r="M88" s="350">
        <f t="shared" si="11"/>
        <v>0</v>
      </c>
      <c r="N88" s="350">
        <f t="shared" si="12"/>
        <v>0</v>
      </c>
      <c r="O88" s="351">
        <f t="shared" si="13"/>
        <v>0</v>
      </c>
      <c r="P88" s="350">
        <f t="shared" si="14"/>
        <v>0</v>
      </c>
      <c r="Q88" s="352">
        <f t="shared" si="15"/>
        <v>0</v>
      </c>
      <c r="R88" s="353">
        <f t="shared" si="16"/>
        <v>0</v>
      </c>
      <c r="S88" s="354">
        <f t="shared" si="17"/>
        <v>0</v>
      </c>
      <c r="T88" s="349">
        <f t="shared" si="18"/>
        <v>0</v>
      </c>
      <c r="U88" s="355">
        <f t="shared" si="19"/>
        <v>0</v>
      </c>
    </row>
    <row r="89" spans="1:21" x14ac:dyDescent="0.3">
      <c r="A89" s="344">
        <v>85</v>
      </c>
      <c r="B89" s="344"/>
      <c r="C89" s="356"/>
      <c r="D89" s="357"/>
      <c r="E89" s="358"/>
      <c r="F89" s="346"/>
      <c r="G89" s="347"/>
      <c r="H89" s="347"/>
      <c r="I89" s="347"/>
      <c r="J89" s="348"/>
      <c r="K89" s="347"/>
      <c r="L89" s="349">
        <f t="shared" si="10"/>
        <v>0</v>
      </c>
      <c r="M89" s="350">
        <f t="shared" si="11"/>
        <v>0</v>
      </c>
      <c r="N89" s="350">
        <f t="shared" si="12"/>
        <v>0</v>
      </c>
      <c r="O89" s="351">
        <f t="shared" si="13"/>
        <v>0</v>
      </c>
      <c r="P89" s="350">
        <f t="shared" si="14"/>
        <v>0</v>
      </c>
      <c r="Q89" s="352">
        <f t="shared" si="15"/>
        <v>0</v>
      </c>
      <c r="R89" s="353">
        <f t="shared" si="16"/>
        <v>0</v>
      </c>
      <c r="S89" s="354">
        <f t="shared" si="17"/>
        <v>0</v>
      </c>
      <c r="T89" s="349">
        <f t="shared" si="18"/>
        <v>0</v>
      </c>
      <c r="U89" s="355">
        <f t="shared" si="19"/>
        <v>0</v>
      </c>
    </row>
    <row r="90" spans="1:21" x14ac:dyDescent="0.3">
      <c r="A90" s="344">
        <v>86</v>
      </c>
      <c r="B90" s="344"/>
      <c r="C90" s="356"/>
      <c r="D90" s="357"/>
      <c r="E90" s="358"/>
      <c r="F90" s="346"/>
      <c r="G90" s="347"/>
      <c r="H90" s="347"/>
      <c r="I90" s="347"/>
      <c r="J90" s="348"/>
      <c r="K90" s="347"/>
      <c r="L90" s="349">
        <f t="shared" si="10"/>
        <v>0</v>
      </c>
      <c r="M90" s="350">
        <f t="shared" si="11"/>
        <v>0</v>
      </c>
      <c r="N90" s="350">
        <f t="shared" si="12"/>
        <v>0</v>
      </c>
      <c r="O90" s="351">
        <f t="shared" si="13"/>
        <v>0</v>
      </c>
      <c r="P90" s="350">
        <f t="shared" si="14"/>
        <v>0</v>
      </c>
      <c r="Q90" s="352">
        <f t="shared" si="15"/>
        <v>0</v>
      </c>
      <c r="R90" s="353">
        <f t="shared" si="16"/>
        <v>0</v>
      </c>
      <c r="S90" s="354">
        <f t="shared" si="17"/>
        <v>0</v>
      </c>
      <c r="T90" s="349">
        <f t="shared" si="18"/>
        <v>0</v>
      </c>
      <c r="U90" s="355">
        <f t="shared" si="19"/>
        <v>0</v>
      </c>
    </row>
    <row r="91" spans="1:21" x14ac:dyDescent="0.3">
      <c r="A91" s="344">
        <v>87</v>
      </c>
      <c r="B91" s="344"/>
      <c r="C91" s="356"/>
      <c r="D91" s="357"/>
      <c r="E91" s="358"/>
      <c r="F91" s="346"/>
      <c r="G91" s="347"/>
      <c r="H91" s="347"/>
      <c r="I91" s="347"/>
      <c r="J91" s="348"/>
      <c r="K91" s="347"/>
      <c r="L91" s="349">
        <f t="shared" si="10"/>
        <v>0</v>
      </c>
      <c r="M91" s="350">
        <f t="shared" si="11"/>
        <v>0</v>
      </c>
      <c r="N91" s="350">
        <f t="shared" si="12"/>
        <v>0</v>
      </c>
      <c r="O91" s="351">
        <f t="shared" si="13"/>
        <v>0</v>
      </c>
      <c r="P91" s="350">
        <f t="shared" si="14"/>
        <v>0</v>
      </c>
      <c r="Q91" s="352">
        <f t="shared" si="15"/>
        <v>0</v>
      </c>
      <c r="R91" s="353">
        <f t="shared" si="16"/>
        <v>0</v>
      </c>
      <c r="S91" s="354">
        <f t="shared" si="17"/>
        <v>0</v>
      </c>
      <c r="T91" s="349">
        <f t="shared" si="18"/>
        <v>0</v>
      </c>
      <c r="U91" s="355">
        <f t="shared" si="19"/>
        <v>0</v>
      </c>
    </row>
    <row r="92" spans="1:21" x14ac:dyDescent="0.3">
      <c r="A92" s="344">
        <v>88</v>
      </c>
      <c r="B92" s="344"/>
      <c r="C92" s="356"/>
      <c r="D92" s="357"/>
      <c r="E92" s="358"/>
      <c r="F92" s="346"/>
      <c r="G92" s="347"/>
      <c r="H92" s="347"/>
      <c r="I92" s="347"/>
      <c r="J92" s="348"/>
      <c r="K92" s="347"/>
      <c r="L92" s="349">
        <f t="shared" si="10"/>
        <v>0</v>
      </c>
      <c r="M92" s="350">
        <f t="shared" si="11"/>
        <v>0</v>
      </c>
      <c r="N92" s="350">
        <f t="shared" si="12"/>
        <v>0</v>
      </c>
      <c r="O92" s="351">
        <f t="shared" si="13"/>
        <v>0</v>
      </c>
      <c r="P92" s="350">
        <f t="shared" si="14"/>
        <v>0</v>
      </c>
      <c r="Q92" s="352">
        <f t="shared" si="15"/>
        <v>0</v>
      </c>
      <c r="R92" s="353">
        <f t="shared" si="16"/>
        <v>0</v>
      </c>
      <c r="S92" s="354">
        <f t="shared" si="17"/>
        <v>0</v>
      </c>
      <c r="T92" s="349">
        <f t="shared" si="18"/>
        <v>0</v>
      </c>
      <c r="U92" s="355">
        <f t="shared" si="19"/>
        <v>0</v>
      </c>
    </row>
    <row r="93" spans="1:21" x14ac:dyDescent="0.3">
      <c r="A93" s="344">
        <v>89</v>
      </c>
      <c r="B93" s="344"/>
      <c r="C93" s="356"/>
      <c r="D93" s="357"/>
      <c r="E93" s="358"/>
      <c r="F93" s="346"/>
      <c r="G93" s="347"/>
      <c r="H93" s="347"/>
      <c r="I93" s="347"/>
      <c r="J93" s="348"/>
      <c r="K93" s="347"/>
      <c r="L93" s="349">
        <f t="shared" si="10"/>
        <v>0</v>
      </c>
      <c r="M93" s="350">
        <f t="shared" si="11"/>
        <v>0</v>
      </c>
      <c r="N93" s="350">
        <f t="shared" si="12"/>
        <v>0</v>
      </c>
      <c r="O93" s="351">
        <f t="shared" si="13"/>
        <v>0</v>
      </c>
      <c r="P93" s="350">
        <f t="shared" si="14"/>
        <v>0</v>
      </c>
      <c r="Q93" s="352">
        <f t="shared" si="15"/>
        <v>0</v>
      </c>
      <c r="R93" s="353">
        <f t="shared" si="16"/>
        <v>0</v>
      </c>
      <c r="S93" s="354">
        <f t="shared" si="17"/>
        <v>0</v>
      </c>
      <c r="T93" s="349">
        <f t="shared" si="18"/>
        <v>0</v>
      </c>
      <c r="U93" s="355">
        <f t="shared" si="19"/>
        <v>0</v>
      </c>
    </row>
    <row r="94" spans="1:21" x14ac:dyDescent="0.3">
      <c r="A94" s="344">
        <v>90</v>
      </c>
      <c r="B94" s="344"/>
      <c r="C94" s="356"/>
      <c r="D94" s="357"/>
      <c r="E94" s="358"/>
      <c r="F94" s="346"/>
      <c r="G94" s="347"/>
      <c r="H94" s="347"/>
      <c r="I94" s="347"/>
      <c r="J94" s="348"/>
      <c r="K94" s="347"/>
      <c r="L94" s="349">
        <f t="shared" si="10"/>
        <v>0</v>
      </c>
      <c r="M94" s="350">
        <f t="shared" si="11"/>
        <v>0</v>
      </c>
      <c r="N94" s="350">
        <f t="shared" si="12"/>
        <v>0</v>
      </c>
      <c r="O94" s="351">
        <f t="shared" si="13"/>
        <v>0</v>
      </c>
      <c r="P94" s="350">
        <f t="shared" si="14"/>
        <v>0</v>
      </c>
      <c r="Q94" s="352">
        <f t="shared" si="15"/>
        <v>0</v>
      </c>
      <c r="R94" s="353">
        <f t="shared" si="16"/>
        <v>0</v>
      </c>
      <c r="S94" s="354">
        <f t="shared" si="17"/>
        <v>0</v>
      </c>
      <c r="T94" s="349">
        <f t="shared" si="18"/>
        <v>0</v>
      </c>
      <c r="U94" s="355">
        <f t="shared" si="19"/>
        <v>0</v>
      </c>
    </row>
    <row r="95" spans="1:21" x14ac:dyDescent="0.3">
      <c r="A95" s="344">
        <v>91</v>
      </c>
      <c r="B95" s="344"/>
      <c r="C95" s="356"/>
      <c r="D95" s="357"/>
      <c r="E95" s="358"/>
      <c r="F95" s="346"/>
      <c r="G95" s="347"/>
      <c r="H95" s="347"/>
      <c r="I95" s="347"/>
      <c r="J95" s="348"/>
      <c r="K95" s="347"/>
      <c r="L95" s="349">
        <f t="shared" si="10"/>
        <v>0</v>
      </c>
      <c r="M95" s="350">
        <f t="shared" si="11"/>
        <v>0</v>
      </c>
      <c r="N95" s="350">
        <f t="shared" si="12"/>
        <v>0</v>
      </c>
      <c r="O95" s="351">
        <f t="shared" si="13"/>
        <v>0</v>
      </c>
      <c r="P95" s="350">
        <f t="shared" si="14"/>
        <v>0</v>
      </c>
      <c r="Q95" s="352">
        <f t="shared" si="15"/>
        <v>0</v>
      </c>
      <c r="R95" s="353">
        <f t="shared" si="16"/>
        <v>0</v>
      </c>
      <c r="S95" s="354">
        <f t="shared" si="17"/>
        <v>0</v>
      </c>
      <c r="T95" s="349">
        <f t="shared" si="18"/>
        <v>0</v>
      </c>
      <c r="U95" s="355">
        <f t="shared" si="19"/>
        <v>0</v>
      </c>
    </row>
    <row r="96" spans="1:21" x14ac:dyDescent="0.3">
      <c r="A96" s="344">
        <v>92</v>
      </c>
      <c r="B96" s="344"/>
      <c r="C96" s="356"/>
      <c r="D96" s="357"/>
      <c r="E96" s="358"/>
      <c r="F96" s="346"/>
      <c r="G96" s="347"/>
      <c r="H96" s="347"/>
      <c r="I96" s="347"/>
      <c r="J96" s="348"/>
      <c r="K96" s="347"/>
      <c r="L96" s="349">
        <f t="shared" si="10"/>
        <v>0</v>
      </c>
      <c r="M96" s="350">
        <f t="shared" si="11"/>
        <v>0</v>
      </c>
      <c r="N96" s="350">
        <f t="shared" si="12"/>
        <v>0</v>
      </c>
      <c r="O96" s="351">
        <f t="shared" si="13"/>
        <v>0</v>
      </c>
      <c r="P96" s="350">
        <f t="shared" si="14"/>
        <v>0</v>
      </c>
      <c r="Q96" s="352">
        <f t="shared" si="15"/>
        <v>0</v>
      </c>
      <c r="R96" s="353">
        <f t="shared" si="16"/>
        <v>0</v>
      </c>
      <c r="S96" s="354">
        <f t="shared" si="17"/>
        <v>0</v>
      </c>
      <c r="T96" s="349">
        <f t="shared" si="18"/>
        <v>0</v>
      </c>
      <c r="U96" s="355">
        <f t="shared" si="19"/>
        <v>0</v>
      </c>
    </row>
    <row r="97" spans="1:21" x14ac:dyDescent="0.3">
      <c r="A97" s="344">
        <v>93</v>
      </c>
      <c r="B97" s="344"/>
      <c r="C97" s="356"/>
      <c r="D97" s="357"/>
      <c r="E97" s="358"/>
      <c r="F97" s="346"/>
      <c r="G97" s="347"/>
      <c r="H97" s="347"/>
      <c r="I97" s="347"/>
      <c r="J97" s="348"/>
      <c r="K97" s="347"/>
      <c r="L97" s="349">
        <f t="shared" si="10"/>
        <v>0</v>
      </c>
      <c r="M97" s="350">
        <f t="shared" si="11"/>
        <v>0</v>
      </c>
      <c r="N97" s="350">
        <f t="shared" si="12"/>
        <v>0</v>
      </c>
      <c r="O97" s="351">
        <f t="shared" si="13"/>
        <v>0</v>
      </c>
      <c r="P97" s="350">
        <f t="shared" si="14"/>
        <v>0</v>
      </c>
      <c r="Q97" s="352">
        <f t="shared" si="15"/>
        <v>0</v>
      </c>
      <c r="R97" s="353">
        <f t="shared" si="16"/>
        <v>0</v>
      </c>
      <c r="S97" s="354">
        <f t="shared" si="17"/>
        <v>0</v>
      </c>
      <c r="T97" s="349">
        <f t="shared" si="18"/>
        <v>0</v>
      </c>
      <c r="U97" s="355">
        <f t="shared" si="19"/>
        <v>0</v>
      </c>
    </row>
    <row r="98" spans="1:21" x14ac:dyDescent="0.3">
      <c r="A98" s="344">
        <v>94</v>
      </c>
      <c r="B98" s="344"/>
      <c r="C98" s="356"/>
      <c r="D98" s="357"/>
      <c r="E98" s="358"/>
      <c r="F98" s="346"/>
      <c r="G98" s="347"/>
      <c r="H98" s="347"/>
      <c r="I98" s="347"/>
      <c r="J98" s="348"/>
      <c r="K98" s="347"/>
      <c r="L98" s="349">
        <f t="shared" si="10"/>
        <v>0</v>
      </c>
      <c r="M98" s="350">
        <f t="shared" si="11"/>
        <v>0</v>
      </c>
      <c r="N98" s="350">
        <f t="shared" si="12"/>
        <v>0</v>
      </c>
      <c r="O98" s="351">
        <f t="shared" si="13"/>
        <v>0</v>
      </c>
      <c r="P98" s="350">
        <f t="shared" si="14"/>
        <v>0</v>
      </c>
      <c r="Q98" s="352">
        <f t="shared" si="15"/>
        <v>0</v>
      </c>
      <c r="R98" s="353">
        <f t="shared" si="16"/>
        <v>0</v>
      </c>
      <c r="S98" s="354">
        <f t="shared" si="17"/>
        <v>0</v>
      </c>
      <c r="T98" s="349">
        <f t="shared" si="18"/>
        <v>0</v>
      </c>
      <c r="U98" s="355">
        <f t="shared" si="19"/>
        <v>0</v>
      </c>
    </row>
    <row r="99" spans="1:21" x14ac:dyDescent="0.3">
      <c r="A99" s="344">
        <v>95</v>
      </c>
      <c r="B99" s="344"/>
      <c r="C99" s="356"/>
      <c r="D99" s="357"/>
      <c r="E99" s="358"/>
      <c r="F99" s="346"/>
      <c r="G99" s="347"/>
      <c r="H99" s="347"/>
      <c r="I99" s="347"/>
      <c r="J99" s="348"/>
      <c r="K99" s="347"/>
      <c r="L99" s="349">
        <f t="shared" si="10"/>
        <v>0</v>
      </c>
      <c r="M99" s="350">
        <f t="shared" si="11"/>
        <v>0</v>
      </c>
      <c r="N99" s="350">
        <f t="shared" si="12"/>
        <v>0</v>
      </c>
      <c r="O99" s="351">
        <f t="shared" si="13"/>
        <v>0</v>
      </c>
      <c r="P99" s="350">
        <f t="shared" si="14"/>
        <v>0</v>
      </c>
      <c r="Q99" s="352">
        <f t="shared" si="15"/>
        <v>0</v>
      </c>
      <c r="R99" s="353">
        <f t="shared" si="16"/>
        <v>0</v>
      </c>
      <c r="S99" s="354">
        <f t="shared" si="17"/>
        <v>0</v>
      </c>
      <c r="T99" s="349">
        <f t="shared" si="18"/>
        <v>0</v>
      </c>
      <c r="U99" s="355">
        <f t="shared" si="19"/>
        <v>0</v>
      </c>
    </row>
    <row r="100" spans="1:21" x14ac:dyDescent="0.3">
      <c r="A100" s="344">
        <v>96</v>
      </c>
      <c r="B100" s="344"/>
      <c r="C100" s="356"/>
      <c r="D100" s="357"/>
      <c r="E100" s="358"/>
      <c r="F100" s="346"/>
      <c r="G100" s="347"/>
      <c r="H100" s="347"/>
      <c r="I100" s="347"/>
      <c r="J100" s="348"/>
      <c r="K100" s="347"/>
      <c r="L100" s="349">
        <f t="shared" si="10"/>
        <v>0</v>
      </c>
      <c r="M100" s="350">
        <f t="shared" si="11"/>
        <v>0</v>
      </c>
      <c r="N100" s="350">
        <f t="shared" si="12"/>
        <v>0</v>
      </c>
      <c r="O100" s="351">
        <f t="shared" si="13"/>
        <v>0</v>
      </c>
      <c r="P100" s="350">
        <f t="shared" si="14"/>
        <v>0</v>
      </c>
      <c r="Q100" s="352">
        <f t="shared" si="15"/>
        <v>0</v>
      </c>
      <c r="R100" s="353">
        <f t="shared" si="16"/>
        <v>0</v>
      </c>
      <c r="S100" s="354">
        <f t="shared" si="17"/>
        <v>0</v>
      </c>
      <c r="T100" s="349">
        <f t="shared" si="18"/>
        <v>0</v>
      </c>
      <c r="U100" s="355">
        <f t="shared" si="19"/>
        <v>0</v>
      </c>
    </row>
    <row r="101" spans="1:21" x14ac:dyDescent="0.3">
      <c r="A101" s="344">
        <v>97</v>
      </c>
      <c r="B101" s="344"/>
      <c r="C101" s="356"/>
      <c r="D101" s="357"/>
      <c r="E101" s="358"/>
      <c r="F101" s="346"/>
      <c r="G101" s="347"/>
      <c r="H101" s="347"/>
      <c r="I101" s="347"/>
      <c r="J101" s="348"/>
      <c r="K101" s="347"/>
      <c r="L101" s="349">
        <f t="shared" si="10"/>
        <v>0</v>
      </c>
      <c r="M101" s="350">
        <f t="shared" si="11"/>
        <v>0</v>
      </c>
      <c r="N101" s="350">
        <f t="shared" si="12"/>
        <v>0</v>
      </c>
      <c r="O101" s="351">
        <f t="shared" si="13"/>
        <v>0</v>
      </c>
      <c r="P101" s="350">
        <f t="shared" si="14"/>
        <v>0</v>
      </c>
      <c r="Q101" s="352">
        <f t="shared" si="15"/>
        <v>0</v>
      </c>
      <c r="R101" s="353">
        <f t="shared" si="16"/>
        <v>0</v>
      </c>
      <c r="S101" s="354">
        <f t="shared" si="17"/>
        <v>0</v>
      </c>
      <c r="T101" s="349">
        <f t="shared" si="18"/>
        <v>0</v>
      </c>
      <c r="U101" s="355">
        <f t="shared" si="19"/>
        <v>0</v>
      </c>
    </row>
    <row r="102" spans="1:21" x14ac:dyDescent="0.3">
      <c r="A102" s="344">
        <v>98</v>
      </c>
      <c r="B102" s="344"/>
      <c r="C102" s="356"/>
      <c r="D102" s="357"/>
      <c r="E102" s="358"/>
      <c r="F102" s="346"/>
      <c r="G102" s="347"/>
      <c r="H102" s="347"/>
      <c r="I102" s="347"/>
      <c r="J102" s="348"/>
      <c r="K102" s="347"/>
      <c r="L102" s="349">
        <f t="shared" si="10"/>
        <v>0</v>
      </c>
      <c r="M102" s="350">
        <f t="shared" si="11"/>
        <v>0</v>
      </c>
      <c r="N102" s="350">
        <f t="shared" si="12"/>
        <v>0</v>
      </c>
      <c r="O102" s="351">
        <f t="shared" si="13"/>
        <v>0</v>
      </c>
      <c r="P102" s="350">
        <f t="shared" si="14"/>
        <v>0</v>
      </c>
      <c r="Q102" s="352">
        <f t="shared" si="15"/>
        <v>0</v>
      </c>
      <c r="R102" s="353">
        <f t="shared" si="16"/>
        <v>0</v>
      </c>
      <c r="S102" s="354">
        <f t="shared" si="17"/>
        <v>0</v>
      </c>
      <c r="T102" s="349">
        <f t="shared" si="18"/>
        <v>0</v>
      </c>
      <c r="U102" s="355">
        <f t="shared" si="19"/>
        <v>0</v>
      </c>
    </row>
    <row r="103" spans="1:21" x14ac:dyDescent="0.3">
      <c r="A103" s="344">
        <v>99</v>
      </c>
      <c r="B103" s="344"/>
      <c r="C103" s="356"/>
      <c r="D103" s="357"/>
      <c r="E103" s="358"/>
      <c r="F103" s="346"/>
      <c r="G103" s="347"/>
      <c r="H103" s="347"/>
      <c r="I103" s="347"/>
      <c r="J103" s="348"/>
      <c r="K103" s="347"/>
      <c r="L103" s="349">
        <f t="shared" si="10"/>
        <v>0</v>
      </c>
      <c r="M103" s="350">
        <f t="shared" si="11"/>
        <v>0</v>
      </c>
      <c r="N103" s="350">
        <f t="shared" si="12"/>
        <v>0</v>
      </c>
      <c r="O103" s="351">
        <f t="shared" si="13"/>
        <v>0</v>
      </c>
      <c r="P103" s="350">
        <f t="shared" si="14"/>
        <v>0</v>
      </c>
      <c r="Q103" s="352">
        <f t="shared" si="15"/>
        <v>0</v>
      </c>
      <c r="R103" s="353">
        <f t="shared" si="16"/>
        <v>0</v>
      </c>
      <c r="S103" s="354">
        <f t="shared" si="17"/>
        <v>0</v>
      </c>
      <c r="T103" s="349">
        <f t="shared" si="18"/>
        <v>0</v>
      </c>
      <c r="U103" s="355">
        <f t="shared" si="19"/>
        <v>0</v>
      </c>
    </row>
    <row r="104" spans="1:21" x14ac:dyDescent="0.3">
      <c r="A104" s="344">
        <v>100</v>
      </c>
      <c r="B104" s="344"/>
      <c r="C104" s="356"/>
      <c r="D104" s="357"/>
      <c r="E104" s="358"/>
      <c r="F104" s="346"/>
      <c r="G104" s="347"/>
      <c r="H104" s="347"/>
      <c r="I104" s="347"/>
      <c r="J104" s="348"/>
      <c r="K104" s="347"/>
      <c r="L104" s="349">
        <f t="shared" si="10"/>
        <v>0</v>
      </c>
      <c r="M104" s="350">
        <f t="shared" si="11"/>
        <v>0</v>
      </c>
      <c r="N104" s="350">
        <f t="shared" si="12"/>
        <v>0</v>
      </c>
      <c r="O104" s="351">
        <f t="shared" si="13"/>
        <v>0</v>
      </c>
      <c r="P104" s="350">
        <f t="shared" si="14"/>
        <v>0</v>
      </c>
      <c r="Q104" s="352">
        <f t="shared" si="15"/>
        <v>0</v>
      </c>
      <c r="R104" s="353">
        <f t="shared" si="16"/>
        <v>0</v>
      </c>
      <c r="S104" s="354">
        <f t="shared" si="17"/>
        <v>0</v>
      </c>
      <c r="T104" s="349">
        <f t="shared" si="18"/>
        <v>0</v>
      </c>
      <c r="U104" s="355">
        <f t="shared" si="19"/>
        <v>0</v>
      </c>
    </row>
    <row r="105" spans="1:21" x14ac:dyDescent="0.3">
      <c r="A105" s="344">
        <v>101</v>
      </c>
      <c r="B105" s="344"/>
      <c r="C105" s="356"/>
      <c r="D105" s="357"/>
      <c r="E105" s="358"/>
      <c r="F105" s="346"/>
      <c r="G105" s="347"/>
      <c r="H105" s="347"/>
      <c r="I105" s="347"/>
      <c r="J105" s="348"/>
      <c r="K105" s="347"/>
      <c r="L105" s="349">
        <f t="shared" si="10"/>
        <v>0</v>
      </c>
      <c r="M105" s="350">
        <f t="shared" si="11"/>
        <v>0</v>
      </c>
      <c r="N105" s="350">
        <f t="shared" si="12"/>
        <v>0</v>
      </c>
      <c r="O105" s="351">
        <f t="shared" si="13"/>
        <v>0</v>
      </c>
      <c r="P105" s="350">
        <f t="shared" si="14"/>
        <v>0</v>
      </c>
      <c r="Q105" s="352">
        <f t="shared" si="15"/>
        <v>0</v>
      </c>
      <c r="R105" s="353">
        <f t="shared" si="16"/>
        <v>0</v>
      </c>
      <c r="S105" s="354">
        <f t="shared" si="17"/>
        <v>0</v>
      </c>
      <c r="T105" s="349">
        <f t="shared" si="18"/>
        <v>0</v>
      </c>
      <c r="U105" s="355">
        <f t="shared" si="19"/>
        <v>0</v>
      </c>
    </row>
    <row r="106" spans="1:21" x14ac:dyDescent="0.3">
      <c r="A106" s="344">
        <v>102</v>
      </c>
      <c r="B106" s="344"/>
      <c r="C106" s="356"/>
      <c r="D106" s="357"/>
      <c r="E106" s="358"/>
      <c r="F106" s="346"/>
      <c r="G106" s="347"/>
      <c r="H106" s="347"/>
      <c r="I106" s="347"/>
      <c r="J106" s="348"/>
      <c r="K106" s="347"/>
      <c r="L106" s="349">
        <f t="shared" si="10"/>
        <v>0</v>
      </c>
      <c r="M106" s="350">
        <f t="shared" si="11"/>
        <v>0</v>
      </c>
      <c r="N106" s="350">
        <f t="shared" si="12"/>
        <v>0</v>
      </c>
      <c r="O106" s="351">
        <f t="shared" si="13"/>
        <v>0</v>
      </c>
      <c r="P106" s="350">
        <f t="shared" si="14"/>
        <v>0</v>
      </c>
      <c r="Q106" s="352">
        <f t="shared" si="15"/>
        <v>0</v>
      </c>
      <c r="R106" s="353">
        <f t="shared" si="16"/>
        <v>0</v>
      </c>
      <c r="S106" s="354">
        <f t="shared" si="17"/>
        <v>0</v>
      </c>
      <c r="T106" s="349">
        <f t="shared" si="18"/>
        <v>0</v>
      </c>
      <c r="U106" s="355">
        <f t="shared" si="19"/>
        <v>0</v>
      </c>
    </row>
    <row r="107" spans="1:21" x14ac:dyDescent="0.3">
      <c r="A107" s="344">
        <v>103</v>
      </c>
      <c r="B107" s="344"/>
      <c r="C107" s="356"/>
      <c r="D107" s="357"/>
      <c r="E107" s="358"/>
      <c r="F107" s="346"/>
      <c r="G107" s="347"/>
      <c r="H107" s="347"/>
      <c r="I107" s="347"/>
      <c r="J107" s="348"/>
      <c r="K107" s="347"/>
      <c r="L107" s="349">
        <f t="shared" si="10"/>
        <v>0</v>
      </c>
      <c r="M107" s="350">
        <f t="shared" si="11"/>
        <v>0</v>
      </c>
      <c r="N107" s="350">
        <f t="shared" si="12"/>
        <v>0</v>
      </c>
      <c r="O107" s="351">
        <f t="shared" si="13"/>
        <v>0</v>
      </c>
      <c r="P107" s="350">
        <f t="shared" si="14"/>
        <v>0</v>
      </c>
      <c r="Q107" s="352">
        <f t="shared" si="15"/>
        <v>0</v>
      </c>
      <c r="R107" s="353">
        <f t="shared" si="16"/>
        <v>0</v>
      </c>
      <c r="S107" s="354">
        <f t="shared" si="17"/>
        <v>0</v>
      </c>
      <c r="T107" s="349">
        <f t="shared" si="18"/>
        <v>0</v>
      </c>
      <c r="U107" s="355">
        <f t="shared" si="19"/>
        <v>0</v>
      </c>
    </row>
    <row r="108" spans="1:21" x14ac:dyDescent="0.3">
      <c r="A108" s="344">
        <v>104</v>
      </c>
      <c r="B108" s="344"/>
      <c r="C108" s="356"/>
      <c r="D108" s="357"/>
      <c r="E108" s="358"/>
      <c r="F108" s="346"/>
      <c r="G108" s="347"/>
      <c r="H108" s="347"/>
      <c r="I108" s="347"/>
      <c r="J108" s="348"/>
      <c r="K108" s="347"/>
      <c r="L108" s="349">
        <f t="shared" si="10"/>
        <v>0</v>
      </c>
      <c r="M108" s="350">
        <f t="shared" si="11"/>
        <v>0</v>
      </c>
      <c r="N108" s="350">
        <f t="shared" si="12"/>
        <v>0</v>
      </c>
      <c r="O108" s="351">
        <f t="shared" si="13"/>
        <v>0</v>
      </c>
      <c r="P108" s="350">
        <f t="shared" si="14"/>
        <v>0</v>
      </c>
      <c r="Q108" s="352">
        <f t="shared" si="15"/>
        <v>0</v>
      </c>
      <c r="R108" s="353">
        <f t="shared" si="16"/>
        <v>0</v>
      </c>
      <c r="S108" s="354">
        <f t="shared" si="17"/>
        <v>0</v>
      </c>
      <c r="T108" s="349">
        <f t="shared" si="18"/>
        <v>0</v>
      </c>
      <c r="U108" s="355">
        <f t="shared" si="19"/>
        <v>0</v>
      </c>
    </row>
    <row r="109" spans="1:21" x14ac:dyDescent="0.3">
      <c r="A109" s="344">
        <v>105</v>
      </c>
      <c r="B109" s="344"/>
      <c r="C109" s="356"/>
      <c r="D109" s="357"/>
      <c r="E109" s="358"/>
      <c r="F109" s="346"/>
      <c r="G109" s="347"/>
      <c r="H109" s="347"/>
      <c r="I109" s="347"/>
      <c r="J109" s="348"/>
      <c r="K109" s="347"/>
      <c r="L109" s="349">
        <f t="shared" si="10"/>
        <v>0</v>
      </c>
      <c r="M109" s="350">
        <f t="shared" si="11"/>
        <v>0</v>
      </c>
      <c r="N109" s="350">
        <f t="shared" si="12"/>
        <v>0</v>
      </c>
      <c r="O109" s="351">
        <f t="shared" si="13"/>
        <v>0</v>
      </c>
      <c r="P109" s="350">
        <f t="shared" si="14"/>
        <v>0</v>
      </c>
      <c r="Q109" s="352">
        <f t="shared" si="15"/>
        <v>0</v>
      </c>
      <c r="R109" s="353">
        <f t="shared" si="16"/>
        <v>0</v>
      </c>
      <c r="S109" s="354">
        <f t="shared" si="17"/>
        <v>0</v>
      </c>
      <c r="T109" s="349">
        <f t="shared" si="18"/>
        <v>0</v>
      </c>
      <c r="U109" s="355">
        <f t="shared" si="19"/>
        <v>0</v>
      </c>
    </row>
    <row r="110" spans="1:21" x14ac:dyDescent="0.3">
      <c r="A110" s="344">
        <v>106</v>
      </c>
      <c r="B110" s="344"/>
      <c r="C110" s="356"/>
      <c r="D110" s="357"/>
      <c r="E110" s="358"/>
      <c r="F110" s="346"/>
      <c r="G110" s="347"/>
      <c r="H110" s="347"/>
      <c r="I110" s="347"/>
      <c r="J110" s="348"/>
      <c r="K110" s="347"/>
      <c r="L110" s="349">
        <f t="shared" si="10"/>
        <v>0</v>
      </c>
      <c r="M110" s="350">
        <f t="shared" si="11"/>
        <v>0</v>
      </c>
      <c r="N110" s="350">
        <f t="shared" si="12"/>
        <v>0</v>
      </c>
      <c r="O110" s="351">
        <f t="shared" si="13"/>
        <v>0</v>
      </c>
      <c r="P110" s="350">
        <f t="shared" si="14"/>
        <v>0</v>
      </c>
      <c r="Q110" s="352">
        <f t="shared" si="15"/>
        <v>0</v>
      </c>
      <c r="R110" s="353">
        <f t="shared" si="16"/>
        <v>0</v>
      </c>
      <c r="S110" s="354">
        <f t="shared" si="17"/>
        <v>0</v>
      </c>
      <c r="T110" s="349">
        <f t="shared" si="18"/>
        <v>0</v>
      </c>
      <c r="U110" s="355">
        <f t="shared" si="19"/>
        <v>0</v>
      </c>
    </row>
    <row r="111" spans="1:21" x14ac:dyDescent="0.3">
      <c r="A111" s="344">
        <v>107</v>
      </c>
      <c r="B111" s="344"/>
      <c r="C111" s="356"/>
      <c r="D111" s="357"/>
      <c r="E111" s="358"/>
      <c r="F111" s="346"/>
      <c r="G111" s="347"/>
      <c r="H111" s="347"/>
      <c r="I111" s="347"/>
      <c r="J111" s="348"/>
      <c r="K111" s="347"/>
      <c r="L111" s="349">
        <f t="shared" si="10"/>
        <v>0</v>
      </c>
      <c r="M111" s="350">
        <f t="shared" si="11"/>
        <v>0</v>
      </c>
      <c r="N111" s="350">
        <f t="shared" si="12"/>
        <v>0</v>
      </c>
      <c r="O111" s="351">
        <f t="shared" si="13"/>
        <v>0</v>
      </c>
      <c r="P111" s="350">
        <f t="shared" si="14"/>
        <v>0</v>
      </c>
      <c r="Q111" s="352">
        <f t="shared" si="15"/>
        <v>0</v>
      </c>
      <c r="R111" s="353">
        <f t="shared" si="16"/>
        <v>0</v>
      </c>
      <c r="S111" s="354">
        <f t="shared" si="17"/>
        <v>0</v>
      </c>
      <c r="T111" s="349">
        <f t="shared" si="18"/>
        <v>0</v>
      </c>
      <c r="U111" s="355">
        <f t="shared" si="19"/>
        <v>0</v>
      </c>
    </row>
    <row r="112" spans="1:21" x14ac:dyDescent="0.3">
      <c r="A112" s="344">
        <v>108</v>
      </c>
      <c r="B112" s="344"/>
      <c r="C112" s="356"/>
      <c r="D112" s="357"/>
      <c r="E112" s="358"/>
      <c r="F112" s="346"/>
      <c r="G112" s="347"/>
      <c r="H112" s="347"/>
      <c r="I112" s="347"/>
      <c r="J112" s="348"/>
      <c r="K112" s="347"/>
      <c r="L112" s="349">
        <f t="shared" si="10"/>
        <v>0</v>
      </c>
      <c r="M112" s="350">
        <f t="shared" si="11"/>
        <v>0</v>
      </c>
      <c r="N112" s="350">
        <f t="shared" si="12"/>
        <v>0</v>
      </c>
      <c r="O112" s="351">
        <f t="shared" si="13"/>
        <v>0</v>
      </c>
      <c r="P112" s="350">
        <f t="shared" si="14"/>
        <v>0</v>
      </c>
      <c r="Q112" s="352">
        <f t="shared" si="15"/>
        <v>0</v>
      </c>
      <c r="R112" s="353">
        <f t="shared" si="16"/>
        <v>0</v>
      </c>
      <c r="S112" s="354">
        <f t="shared" si="17"/>
        <v>0</v>
      </c>
      <c r="T112" s="349">
        <f t="shared" si="18"/>
        <v>0</v>
      </c>
      <c r="U112" s="355">
        <f t="shared" si="19"/>
        <v>0</v>
      </c>
    </row>
    <row r="113" spans="1:21" x14ac:dyDescent="0.3">
      <c r="A113" s="344">
        <v>109</v>
      </c>
      <c r="B113" s="344"/>
      <c r="C113" s="356"/>
      <c r="D113" s="357"/>
      <c r="E113" s="358"/>
      <c r="F113" s="346"/>
      <c r="G113" s="347"/>
      <c r="H113" s="347"/>
      <c r="I113" s="347"/>
      <c r="J113" s="348"/>
      <c r="K113" s="347"/>
      <c r="L113" s="349">
        <f t="shared" si="10"/>
        <v>0</v>
      </c>
      <c r="M113" s="350">
        <f t="shared" si="11"/>
        <v>0</v>
      </c>
      <c r="N113" s="350">
        <f t="shared" si="12"/>
        <v>0</v>
      </c>
      <c r="O113" s="351">
        <f t="shared" si="13"/>
        <v>0</v>
      </c>
      <c r="P113" s="350">
        <f t="shared" si="14"/>
        <v>0</v>
      </c>
      <c r="Q113" s="352">
        <f t="shared" si="15"/>
        <v>0</v>
      </c>
      <c r="R113" s="353">
        <f t="shared" si="16"/>
        <v>0</v>
      </c>
      <c r="S113" s="354">
        <f t="shared" si="17"/>
        <v>0</v>
      </c>
      <c r="T113" s="349">
        <f t="shared" si="18"/>
        <v>0</v>
      </c>
      <c r="U113" s="355">
        <f t="shared" si="19"/>
        <v>0</v>
      </c>
    </row>
    <row r="114" spans="1:21" x14ac:dyDescent="0.3">
      <c r="A114" s="344">
        <v>110</v>
      </c>
      <c r="B114" s="344"/>
      <c r="C114" s="356"/>
      <c r="D114" s="357"/>
      <c r="E114" s="358"/>
      <c r="F114" s="346"/>
      <c r="G114" s="347"/>
      <c r="H114" s="347"/>
      <c r="I114" s="347"/>
      <c r="J114" s="348"/>
      <c r="K114" s="347"/>
      <c r="L114" s="349">
        <f t="shared" si="10"/>
        <v>0</v>
      </c>
      <c r="M114" s="350">
        <f t="shared" si="11"/>
        <v>0</v>
      </c>
      <c r="N114" s="350">
        <f t="shared" si="12"/>
        <v>0</v>
      </c>
      <c r="O114" s="351">
        <f t="shared" si="13"/>
        <v>0</v>
      </c>
      <c r="P114" s="350">
        <f t="shared" si="14"/>
        <v>0</v>
      </c>
      <c r="Q114" s="352">
        <f t="shared" si="15"/>
        <v>0</v>
      </c>
      <c r="R114" s="353">
        <f t="shared" si="16"/>
        <v>0</v>
      </c>
      <c r="S114" s="354">
        <f t="shared" si="17"/>
        <v>0</v>
      </c>
      <c r="T114" s="349">
        <f t="shared" si="18"/>
        <v>0</v>
      </c>
      <c r="U114" s="355">
        <f t="shared" si="19"/>
        <v>0</v>
      </c>
    </row>
    <row r="115" spans="1:21" x14ac:dyDescent="0.3">
      <c r="A115" s="344">
        <v>111</v>
      </c>
      <c r="B115" s="344"/>
      <c r="C115" s="356"/>
      <c r="D115" s="357"/>
      <c r="E115" s="358"/>
      <c r="F115" s="346"/>
      <c r="G115" s="347"/>
      <c r="H115" s="347"/>
      <c r="I115" s="347"/>
      <c r="J115" s="348"/>
      <c r="K115" s="347"/>
      <c r="L115" s="349">
        <f t="shared" si="10"/>
        <v>0</v>
      </c>
      <c r="M115" s="350">
        <f t="shared" si="11"/>
        <v>0</v>
      </c>
      <c r="N115" s="350">
        <f t="shared" si="12"/>
        <v>0</v>
      </c>
      <c r="O115" s="351">
        <f t="shared" si="13"/>
        <v>0</v>
      </c>
      <c r="P115" s="350">
        <f t="shared" si="14"/>
        <v>0</v>
      </c>
      <c r="Q115" s="352">
        <f t="shared" si="15"/>
        <v>0</v>
      </c>
      <c r="R115" s="353">
        <f t="shared" si="16"/>
        <v>0</v>
      </c>
      <c r="S115" s="354">
        <f t="shared" si="17"/>
        <v>0</v>
      </c>
      <c r="T115" s="349">
        <f t="shared" si="18"/>
        <v>0</v>
      </c>
      <c r="U115" s="355">
        <f t="shared" si="19"/>
        <v>0</v>
      </c>
    </row>
    <row r="116" spans="1:21" x14ac:dyDescent="0.3">
      <c r="A116" s="344">
        <v>112</v>
      </c>
      <c r="B116" s="344"/>
      <c r="C116" s="356"/>
      <c r="D116" s="357"/>
      <c r="E116" s="358"/>
      <c r="F116" s="346"/>
      <c r="G116" s="347"/>
      <c r="H116" s="347"/>
      <c r="I116" s="347"/>
      <c r="J116" s="348"/>
      <c r="K116" s="347"/>
      <c r="L116" s="349">
        <f t="shared" si="10"/>
        <v>0</v>
      </c>
      <c r="M116" s="350">
        <f t="shared" si="11"/>
        <v>0</v>
      </c>
      <c r="N116" s="350">
        <f t="shared" si="12"/>
        <v>0</v>
      </c>
      <c r="O116" s="351">
        <f t="shared" si="13"/>
        <v>0</v>
      </c>
      <c r="P116" s="350">
        <f t="shared" si="14"/>
        <v>0</v>
      </c>
      <c r="Q116" s="352">
        <f t="shared" si="15"/>
        <v>0</v>
      </c>
      <c r="R116" s="353">
        <f t="shared" si="16"/>
        <v>0</v>
      </c>
      <c r="S116" s="354">
        <f t="shared" si="17"/>
        <v>0</v>
      </c>
      <c r="T116" s="349">
        <f t="shared" si="18"/>
        <v>0</v>
      </c>
      <c r="U116" s="355">
        <f t="shared" si="19"/>
        <v>0</v>
      </c>
    </row>
    <row r="117" spans="1:21" x14ac:dyDescent="0.3">
      <c r="A117" s="344">
        <v>113</v>
      </c>
      <c r="B117" s="344"/>
      <c r="C117" s="359"/>
      <c r="D117" s="360"/>
      <c r="E117" s="358"/>
      <c r="F117" s="346"/>
      <c r="G117" s="347"/>
      <c r="H117" s="347"/>
      <c r="I117" s="347"/>
      <c r="J117" s="348"/>
      <c r="K117" s="347"/>
      <c r="L117" s="349">
        <f t="shared" si="10"/>
        <v>0</v>
      </c>
      <c r="M117" s="350">
        <f t="shared" si="11"/>
        <v>0</v>
      </c>
      <c r="N117" s="350">
        <f t="shared" si="12"/>
        <v>0</v>
      </c>
      <c r="O117" s="351">
        <f t="shared" si="13"/>
        <v>0</v>
      </c>
      <c r="P117" s="350">
        <f t="shared" si="14"/>
        <v>0</v>
      </c>
      <c r="Q117" s="352">
        <f t="shared" si="15"/>
        <v>0</v>
      </c>
      <c r="R117" s="353">
        <f t="shared" si="16"/>
        <v>0</v>
      </c>
      <c r="S117" s="354">
        <f t="shared" si="17"/>
        <v>0</v>
      </c>
      <c r="T117" s="349">
        <f t="shared" si="18"/>
        <v>0</v>
      </c>
      <c r="U117" s="355">
        <f t="shared" si="19"/>
        <v>0</v>
      </c>
    </row>
    <row r="118" spans="1:21" x14ac:dyDescent="0.3">
      <c r="A118" s="344">
        <v>114</v>
      </c>
      <c r="B118" s="344"/>
      <c r="C118" s="356"/>
      <c r="D118" s="357"/>
      <c r="E118" s="358"/>
      <c r="F118" s="346"/>
      <c r="G118" s="347"/>
      <c r="H118" s="347"/>
      <c r="I118" s="347"/>
      <c r="J118" s="348"/>
      <c r="K118" s="347"/>
      <c r="L118" s="349">
        <f t="shared" si="10"/>
        <v>0</v>
      </c>
      <c r="M118" s="350">
        <f t="shared" si="11"/>
        <v>0</v>
      </c>
      <c r="N118" s="350">
        <f t="shared" si="12"/>
        <v>0</v>
      </c>
      <c r="O118" s="351">
        <f t="shared" si="13"/>
        <v>0</v>
      </c>
      <c r="P118" s="350">
        <f t="shared" si="14"/>
        <v>0</v>
      </c>
      <c r="Q118" s="352">
        <f t="shared" si="15"/>
        <v>0</v>
      </c>
      <c r="R118" s="353">
        <f t="shared" si="16"/>
        <v>0</v>
      </c>
      <c r="S118" s="354">
        <f t="shared" si="17"/>
        <v>0</v>
      </c>
      <c r="T118" s="349">
        <f t="shared" si="18"/>
        <v>0</v>
      </c>
      <c r="U118" s="355">
        <f t="shared" si="19"/>
        <v>0</v>
      </c>
    </row>
    <row r="119" spans="1:21" x14ac:dyDescent="0.3">
      <c r="A119" s="344">
        <v>115</v>
      </c>
      <c r="B119" s="344"/>
      <c r="C119" s="356"/>
      <c r="D119" s="357"/>
      <c r="E119" s="358"/>
      <c r="F119" s="346"/>
      <c r="G119" s="347"/>
      <c r="H119" s="347"/>
      <c r="I119" s="347"/>
      <c r="J119" s="348"/>
      <c r="K119" s="347"/>
      <c r="L119" s="349">
        <f t="shared" si="10"/>
        <v>0</v>
      </c>
      <c r="M119" s="350">
        <f t="shared" si="11"/>
        <v>0</v>
      </c>
      <c r="N119" s="350">
        <f t="shared" si="12"/>
        <v>0</v>
      </c>
      <c r="O119" s="351">
        <f t="shared" si="13"/>
        <v>0</v>
      </c>
      <c r="P119" s="350">
        <f t="shared" si="14"/>
        <v>0</v>
      </c>
      <c r="Q119" s="352">
        <f t="shared" si="15"/>
        <v>0</v>
      </c>
      <c r="R119" s="353">
        <f t="shared" si="16"/>
        <v>0</v>
      </c>
      <c r="S119" s="354">
        <f t="shared" si="17"/>
        <v>0</v>
      </c>
      <c r="T119" s="349">
        <f t="shared" si="18"/>
        <v>0</v>
      </c>
      <c r="U119" s="355">
        <f t="shared" si="19"/>
        <v>0</v>
      </c>
    </row>
    <row r="120" spans="1:21" x14ac:dyDescent="0.3">
      <c r="A120" s="344">
        <v>116</v>
      </c>
      <c r="B120" s="344"/>
      <c r="C120" s="356"/>
      <c r="D120" s="357"/>
      <c r="E120" s="358"/>
      <c r="F120" s="346"/>
      <c r="G120" s="347"/>
      <c r="H120" s="347"/>
      <c r="I120" s="347"/>
      <c r="J120" s="348"/>
      <c r="K120" s="347"/>
      <c r="L120" s="349">
        <f t="shared" si="10"/>
        <v>0</v>
      </c>
      <c r="M120" s="350">
        <f t="shared" si="11"/>
        <v>0</v>
      </c>
      <c r="N120" s="350">
        <f t="shared" si="12"/>
        <v>0</v>
      </c>
      <c r="O120" s="351">
        <f t="shared" si="13"/>
        <v>0</v>
      </c>
      <c r="P120" s="350">
        <f t="shared" si="14"/>
        <v>0</v>
      </c>
      <c r="Q120" s="352">
        <f t="shared" si="15"/>
        <v>0</v>
      </c>
      <c r="R120" s="353">
        <f t="shared" si="16"/>
        <v>0</v>
      </c>
      <c r="S120" s="354">
        <f t="shared" si="17"/>
        <v>0</v>
      </c>
      <c r="T120" s="349">
        <f t="shared" si="18"/>
        <v>0</v>
      </c>
      <c r="U120" s="355">
        <f t="shared" si="19"/>
        <v>0</v>
      </c>
    </row>
    <row r="121" spans="1:21" x14ac:dyDescent="0.3">
      <c r="A121" s="344">
        <v>117</v>
      </c>
      <c r="B121" s="344"/>
      <c r="C121" s="356"/>
      <c r="D121" s="357"/>
      <c r="E121" s="358"/>
      <c r="F121" s="346"/>
      <c r="G121" s="347"/>
      <c r="H121" s="347"/>
      <c r="I121" s="347"/>
      <c r="J121" s="348"/>
      <c r="K121" s="347"/>
      <c r="L121" s="349">
        <f t="shared" si="10"/>
        <v>0</v>
      </c>
      <c r="M121" s="350">
        <f t="shared" si="11"/>
        <v>0</v>
      </c>
      <c r="N121" s="350">
        <f t="shared" si="12"/>
        <v>0</v>
      </c>
      <c r="O121" s="351">
        <f t="shared" si="13"/>
        <v>0</v>
      </c>
      <c r="P121" s="350">
        <f t="shared" si="14"/>
        <v>0</v>
      </c>
      <c r="Q121" s="352">
        <f t="shared" si="15"/>
        <v>0</v>
      </c>
      <c r="R121" s="353">
        <f t="shared" si="16"/>
        <v>0</v>
      </c>
      <c r="S121" s="354">
        <f t="shared" si="17"/>
        <v>0</v>
      </c>
      <c r="T121" s="349">
        <f t="shared" si="18"/>
        <v>0</v>
      </c>
      <c r="U121" s="355">
        <f t="shared" si="19"/>
        <v>0</v>
      </c>
    </row>
    <row r="122" spans="1:21" x14ac:dyDescent="0.3">
      <c r="A122" s="344">
        <v>118</v>
      </c>
      <c r="B122" s="344"/>
      <c r="C122" s="356"/>
      <c r="D122" s="357"/>
      <c r="E122" s="358"/>
      <c r="F122" s="346"/>
      <c r="G122" s="347"/>
      <c r="H122" s="347"/>
      <c r="I122" s="347"/>
      <c r="J122" s="348"/>
      <c r="K122" s="347"/>
      <c r="L122" s="349">
        <f t="shared" si="10"/>
        <v>0</v>
      </c>
      <c r="M122" s="350">
        <f t="shared" si="11"/>
        <v>0</v>
      </c>
      <c r="N122" s="350">
        <f t="shared" si="12"/>
        <v>0</v>
      </c>
      <c r="O122" s="351">
        <f t="shared" si="13"/>
        <v>0</v>
      </c>
      <c r="P122" s="350">
        <f t="shared" si="14"/>
        <v>0</v>
      </c>
      <c r="Q122" s="352">
        <f t="shared" si="15"/>
        <v>0</v>
      </c>
      <c r="R122" s="353">
        <f t="shared" si="16"/>
        <v>0</v>
      </c>
      <c r="S122" s="354">
        <f t="shared" si="17"/>
        <v>0</v>
      </c>
      <c r="T122" s="349">
        <f t="shared" si="18"/>
        <v>0</v>
      </c>
      <c r="U122" s="355">
        <f t="shared" si="19"/>
        <v>0</v>
      </c>
    </row>
    <row r="123" spans="1:21" x14ac:dyDescent="0.3">
      <c r="A123" s="344">
        <v>119</v>
      </c>
      <c r="B123" s="344"/>
      <c r="C123" s="356"/>
      <c r="D123" s="357"/>
      <c r="E123" s="358"/>
      <c r="F123" s="346"/>
      <c r="G123" s="347"/>
      <c r="H123" s="347"/>
      <c r="I123" s="347"/>
      <c r="J123" s="348"/>
      <c r="K123" s="347"/>
      <c r="L123" s="349">
        <f t="shared" si="10"/>
        <v>0</v>
      </c>
      <c r="M123" s="350">
        <f t="shared" si="11"/>
        <v>0</v>
      </c>
      <c r="N123" s="350">
        <f t="shared" si="12"/>
        <v>0</v>
      </c>
      <c r="O123" s="351">
        <f t="shared" si="13"/>
        <v>0</v>
      </c>
      <c r="P123" s="350">
        <f t="shared" si="14"/>
        <v>0</v>
      </c>
      <c r="Q123" s="352">
        <f t="shared" si="15"/>
        <v>0</v>
      </c>
      <c r="R123" s="353">
        <f t="shared" si="16"/>
        <v>0</v>
      </c>
      <c r="S123" s="354">
        <f t="shared" si="17"/>
        <v>0</v>
      </c>
      <c r="T123" s="349">
        <f t="shared" si="18"/>
        <v>0</v>
      </c>
      <c r="U123" s="355">
        <f t="shared" si="19"/>
        <v>0</v>
      </c>
    </row>
    <row r="124" spans="1:21" x14ac:dyDescent="0.3">
      <c r="A124" s="344">
        <v>120</v>
      </c>
      <c r="B124" s="344"/>
      <c r="C124" s="356"/>
      <c r="D124" s="357"/>
      <c r="E124" s="358"/>
      <c r="F124" s="346"/>
      <c r="G124" s="347"/>
      <c r="H124" s="347"/>
      <c r="I124" s="347"/>
      <c r="J124" s="348"/>
      <c r="K124" s="347"/>
      <c r="L124" s="349">
        <f t="shared" si="10"/>
        <v>0</v>
      </c>
      <c r="M124" s="350">
        <f t="shared" si="11"/>
        <v>0</v>
      </c>
      <c r="N124" s="350">
        <f t="shared" si="12"/>
        <v>0</v>
      </c>
      <c r="O124" s="351">
        <f t="shared" si="13"/>
        <v>0</v>
      </c>
      <c r="P124" s="350">
        <f t="shared" si="14"/>
        <v>0</v>
      </c>
      <c r="Q124" s="352">
        <f t="shared" si="15"/>
        <v>0</v>
      </c>
      <c r="R124" s="353">
        <f t="shared" si="16"/>
        <v>0</v>
      </c>
      <c r="S124" s="354">
        <f t="shared" si="17"/>
        <v>0</v>
      </c>
      <c r="T124" s="349">
        <f t="shared" si="18"/>
        <v>0</v>
      </c>
      <c r="U124" s="355">
        <f t="shared" si="19"/>
        <v>0</v>
      </c>
    </row>
    <row r="125" spans="1:21" x14ac:dyDescent="0.3">
      <c r="A125" s="344">
        <v>121</v>
      </c>
      <c r="B125" s="344"/>
      <c r="C125" s="356"/>
      <c r="D125" s="357"/>
      <c r="E125" s="358"/>
      <c r="F125" s="346"/>
      <c r="G125" s="347"/>
      <c r="H125" s="347"/>
      <c r="I125" s="347"/>
      <c r="J125" s="348"/>
      <c r="K125" s="347"/>
      <c r="L125" s="349">
        <f t="shared" si="10"/>
        <v>0</v>
      </c>
      <c r="M125" s="350">
        <f t="shared" si="11"/>
        <v>0</v>
      </c>
      <c r="N125" s="350">
        <f t="shared" si="12"/>
        <v>0</v>
      </c>
      <c r="O125" s="351">
        <f t="shared" si="13"/>
        <v>0</v>
      </c>
      <c r="P125" s="350">
        <f t="shared" si="14"/>
        <v>0</v>
      </c>
      <c r="Q125" s="352">
        <f t="shared" si="15"/>
        <v>0</v>
      </c>
      <c r="R125" s="353">
        <f t="shared" si="16"/>
        <v>0</v>
      </c>
      <c r="S125" s="354">
        <f t="shared" si="17"/>
        <v>0</v>
      </c>
      <c r="T125" s="349">
        <f t="shared" si="18"/>
        <v>0</v>
      </c>
      <c r="U125" s="355">
        <f t="shared" si="19"/>
        <v>0</v>
      </c>
    </row>
    <row r="126" spans="1:21" x14ac:dyDescent="0.3">
      <c r="A126" s="344">
        <v>122</v>
      </c>
      <c r="B126" s="344"/>
      <c r="C126" s="356"/>
      <c r="D126" s="357"/>
      <c r="E126" s="358"/>
      <c r="F126" s="346"/>
      <c r="G126" s="347"/>
      <c r="H126" s="347"/>
      <c r="I126" s="347"/>
      <c r="J126" s="348"/>
      <c r="K126" s="347"/>
      <c r="L126" s="349">
        <f t="shared" si="10"/>
        <v>0</v>
      </c>
      <c r="M126" s="350">
        <f t="shared" si="11"/>
        <v>0</v>
      </c>
      <c r="N126" s="350">
        <f t="shared" si="12"/>
        <v>0</v>
      </c>
      <c r="O126" s="351">
        <f t="shared" si="13"/>
        <v>0</v>
      </c>
      <c r="P126" s="350">
        <f t="shared" si="14"/>
        <v>0</v>
      </c>
      <c r="Q126" s="352">
        <f t="shared" si="15"/>
        <v>0</v>
      </c>
      <c r="R126" s="353">
        <f t="shared" si="16"/>
        <v>0</v>
      </c>
      <c r="S126" s="354">
        <f t="shared" si="17"/>
        <v>0</v>
      </c>
      <c r="T126" s="349">
        <f t="shared" si="18"/>
        <v>0</v>
      </c>
      <c r="U126" s="355">
        <f t="shared" si="19"/>
        <v>0</v>
      </c>
    </row>
    <row r="127" spans="1:21" x14ac:dyDescent="0.3">
      <c r="A127" s="344">
        <v>123</v>
      </c>
      <c r="B127" s="344"/>
      <c r="C127" s="356"/>
      <c r="D127" s="357"/>
      <c r="E127" s="358"/>
      <c r="F127" s="346"/>
      <c r="G127" s="347"/>
      <c r="H127" s="347"/>
      <c r="I127" s="347"/>
      <c r="J127" s="348"/>
      <c r="K127" s="347"/>
      <c r="L127" s="349">
        <f t="shared" si="10"/>
        <v>0</v>
      </c>
      <c r="M127" s="350">
        <f t="shared" si="11"/>
        <v>0</v>
      </c>
      <c r="N127" s="350">
        <f t="shared" si="12"/>
        <v>0</v>
      </c>
      <c r="O127" s="351">
        <f t="shared" si="13"/>
        <v>0</v>
      </c>
      <c r="P127" s="350">
        <f t="shared" si="14"/>
        <v>0</v>
      </c>
      <c r="Q127" s="352">
        <f t="shared" si="15"/>
        <v>0</v>
      </c>
      <c r="R127" s="353">
        <f t="shared" si="16"/>
        <v>0</v>
      </c>
      <c r="S127" s="354">
        <f t="shared" si="17"/>
        <v>0</v>
      </c>
      <c r="T127" s="349">
        <f t="shared" si="18"/>
        <v>0</v>
      </c>
      <c r="U127" s="355">
        <f t="shared" si="19"/>
        <v>0</v>
      </c>
    </row>
    <row r="128" spans="1:21" x14ac:dyDescent="0.3">
      <c r="A128" s="344">
        <v>124</v>
      </c>
      <c r="B128" s="344"/>
      <c r="C128" s="356"/>
      <c r="D128" s="357"/>
      <c r="E128" s="358"/>
      <c r="F128" s="346"/>
      <c r="G128" s="347"/>
      <c r="H128" s="347"/>
      <c r="I128" s="347"/>
      <c r="J128" s="348"/>
      <c r="K128" s="347"/>
      <c r="L128" s="349">
        <f t="shared" si="10"/>
        <v>0</v>
      </c>
      <c r="M128" s="350">
        <f t="shared" si="11"/>
        <v>0</v>
      </c>
      <c r="N128" s="350">
        <f t="shared" si="12"/>
        <v>0</v>
      </c>
      <c r="O128" s="351">
        <f t="shared" si="13"/>
        <v>0</v>
      </c>
      <c r="P128" s="350">
        <f t="shared" si="14"/>
        <v>0</v>
      </c>
      <c r="Q128" s="352">
        <f t="shared" si="15"/>
        <v>0</v>
      </c>
      <c r="R128" s="353">
        <f t="shared" si="16"/>
        <v>0</v>
      </c>
      <c r="S128" s="354">
        <f t="shared" si="17"/>
        <v>0</v>
      </c>
      <c r="T128" s="349">
        <f t="shared" si="18"/>
        <v>0</v>
      </c>
      <c r="U128" s="355">
        <f t="shared" si="19"/>
        <v>0</v>
      </c>
    </row>
    <row r="129" spans="1:21" x14ac:dyDescent="0.3">
      <c r="A129" s="344">
        <v>125</v>
      </c>
      <c r="B129" s="344"/>
      <c r="C129" s="356"/>
      <c r="D129" s="357"/>
      <c r="E129" s="358"/>
      <c r="F129" s="346"/>
      <c r="G129" s="347"/>
      <c r="H129" s="347"/>
      <c r="I129" s="347"/>
      <c r="J129" s="348"/>
      <c r="K129" s="347"/>
      <c r="L129" s="349">
        <f t="shared" si="10"/>
        <v>0</v>
      </c>
      <c r="M129" s="350">
        <f t="shared" si="11"/>
        <v>0</v>
      </c>
      <c r="N129" s="350">
        <f t="shared" si="12"/>
        <v>0</v>
      </c>
      <c r="O129" s="351">
        <f t="shared" si="13"/>
        <v>0</v>
      </c>
      <c r="P129" s="350">
        <f t="shared" si="14"/>
        <v>0</v>
      </c>
      <c r="Q129" s="352">
        <f t="shared" si="15"/>
        <v>0</v>
      </c>
      <c r="R129" s="353">
        <f t="shared" si="16"/>
        <v>0</v>
      </c>
      <c r="S129" s="354">
        <f t="shared" si="17"/>
        <v>0</v>
      </c>
      <c r="T129" s="349">
        <f t="shared" si="18"/>
        <v>0</v>
      </c>
      <c r="U129" s="355">
        <f t="shared" si="19"/>
        <v>0</v>
      </c>
    </row>
    <row r="130" spans="1:21" x14ac:dyDescent="0.3">
      <c r="A130" s="344">
        <v>126</v>
      </c>
      <c r="B130" s="344"/>
      <c r="C130" s="356"/>
      <c r="D130" s="357"/>
      <c r="E130" s="358"/>
      <c r="F130" s="346"/>
      <c r="G130" s="347"/>
      <c r="H130" s="347"/>
      <c r="I130" s="347"/>
      <c r="J130" s="348"/>
      <c r="K130" s="347"/>
      <c r="L130" s="349">
        <f t="shared" si="10"/>
        <v>0</v>
      </c>
      <c r="M130" s="350">
        <f t="shared" si="11"/>
        <v>0</v>
      </c>
      <c r="N130" s="350">
        <f t="shared" si="12"/>
        <v>0</v>
      </c>
      <c r="O130" s="351">
        <f t="shared" si="13"/>
        <v>0</v>
      </c>
      <c r="P130" s="350">
        <f t="shared" si="14"/>
        <v>0</v>
      </c>
      <c r="Q130" s="352">
        <f t="shared" si="15"/>
        <v>0</v>
      </c>
      <c r="R130" s="353">
        <f t="shared" si="16"/>
        <v>0</v>
      </c>
      <c r="S130" s="354">
        <f t="shared" si="17"/>
        <v>0</v>
      </c>
      <c r="T130" s="349">
        <f t="shared" si="18"/>
        <v>0</v>
      </c>
      <c r="U130" s="355">
        <f t="shared" si="19"/>
        <v>0</v>
      </c>
    </row>
    <row r="131" spans="1:21" x14ac:dyDescent="0.3">
      <c r="A131" s="344">
        <v>127</v>
      </c>
      <c r="B131" s="344"/>
      <c r="C131" s="356"/>
      <c r="D131" s="357"/>
      <c r="E131" s="358"/>
      <c r="F131" s="346"/>
      <c r="G131" s="347"/>
      <c r="H131" s="347"/>
      <c r="I131" s="347"/>
      <c r="J131" s="348"/>
      <c r="K131" s="347"/>
      <c r="L131" s="349">
        <f t="shared" si="10"/>
        <v>0</v>
      </c>
      <c r="M131" s="350">
        <f t="shared" si="11"/>
        <v>0</v>
      </c>
      <c r="N131" s="350">
        <f t="shared" si="12"/>
        <v>0</v>
      </c>
      <c r="O131" s="351">
        <f t="shared" si="13"/>
        <v>0</v>
      </c>
      <c r="P131" s="350">
        <f t="shared" si="14"/>
        <v>0</v>
      </c>
      <c r="Q131" s="352">
        <f t="shared" si="15"/>
        <v>0</v>
      </c>
      <c r="R131" s="353">
        <f t="shared" si="16"/>
        <v>0</v>
      </c>
      <c r="S131" s="354">
        <f t="shared" si="17"/>
        <v>0</v>
      </c>
      <c r="T131" s="349">
        <f t="shared" si="18"/>
        <v>0</v>
      </c>
      <c r="U131" s="355">
        <f t="shared" si="19"/>
        <v>0</v>
      </c>
    </row>
    <row r="132" spans="1:21" x14ac:dyDescent="0.3">
      <c r="A132" s="344">
        <v>128</v>
      </c>
      <c r="B132" s="344"/>
      <c r="C132" s="356"/>
      <c r="D132" s="357"/>
      <c r="E132" s="358"/>
      <c r="F132" s="346"/>
      <c r="G132" s="347"/>
      <c r="H132" s="347"/>
      <c r="I132" s="347"/>
      <c r="J132" s="348"/>
      <c r="K132" s="347"/>
      <c r="L132" s="349">
        <f t="shared" si="10"/>
        <v>0</v>
      </c>
      <c r="M132" s="350">
        <f t="shared" si="11"/>
        <v>0</v>
      </c>
      <c r="N132" s="350">
        <f t="shared" si="12"/>
        <v>0</v>
      </c>
      <c r="O132" s="351">
        <f t="shared" si="13"/>
        <v>0</v>
      </c>
      <c r="P132" s="350">
        <f t="shared" si="14"/>
        <v>0</v>
      </c>
      <c r="Q132" s="352">
        <f t="shared" si="15"/>
        <v>0</v>
      </c>
      <c r="R132" s="353">
        <f t="shared" si="16"/>
        <v>0</v>
      </c>
      <c r="S132" s="354">
        <f t="shared" si="17"/>
        <v>0</v>
      </c>
      <c r="T132" s="349">
        <f t="shared" si="18"/>
        <v>0</v>
      </c>
      <c r="U132" s="355">
        <f t="shared" si="19"/>
        <v>0</v>
      </c>
    </row>
    <row r="133" spans="1:21" x14ac:dyDescent="0.3">
      <c r="A133" s="344">
        <v>129</v>
      </c>
      <c r="B133" s="344"/>
      <c r="C133" s="356"/>
      <c r="D133" s="357"/>
      <c r="E133" s="358"/>
      <c r="F133" s="346"/>
      <c r="G133" s="347"/>
      <c r="H133" s="347"/>
      <c r="I133" s="347"/>
      <c r="J133" s="348"/>
      <c r="K133" s="347"/>
      <c r="L133" s="349">
        <f t="shared" si="10"/>
        <v>0</v>
      </c>
      <c r="M133" s="350">
        <f t="shared" si="11"/>
        <v>0</v>
      </c>
      <c r="N133" s="350">
        <f t="shared" si="12"/>
        <v>0</v>
      </c>
      <c r="O133" s="351">
        <f t="shared" si="13"/>
        <v>0</v>
      </c>
      <c r="P133" s="350">
        <f t="shared" si="14"/>
        <v>0</v>
      </c>
      <c r="Q133" s="352">
        <f t="shared" si="15"/>
        <v>0</v>
      </c>
      <c r="R133" s="353">
        <f t="shared" si="16"/>
        <v>0</v>
      </c>
      <c r="S133" s="354">
        <f t="shared" si="17"/>
        <v>0</v>
      </c>
      <c r="T133" s="349">
        <f t="shared" si="18"/>
        <v>0</v>
      </c>
      <c r="U133" s="355">
        <f t="shared" si="19"/>
        <v>0</v>
      </c>
    </row>
    <row r="134" spans="1:21" x14ac:dyDescent="0.3">
      <c r="A134" s="344">
        <v>130</v>
      </c>
      <c r="B134" s="344"/>
      <c r="C134" s="356"/>
      <c r="D134" s="357"/>
      <c r="E134" s="358"/>
      <c r="F134" s="346"/>
      <c r="G134" s="347"/>
      <c r="H134" s="347"/>
      <c r="I134" s="347"/>
      <c r="J134" s="348"/>
      <c r="K134" s="347"/>
      <c r="L134" s="349">
        <f t="shared" ref="L134:L197" si="20">E134*7/22</f>
        <v>0</v>
      </c>
      <c r="M134" s="350">
        <f t="shared" ref="M134:M197" si="21">IF(L134&gt;0, 0.0396*(((L134^2)*F134)^0.933),0)</f>
        <v>0</v>
      </c>
      <c r="N134" s="350">
        <f t="shared" ref="N134:N197" si="22">IF(L134&gt;0,0.00349*(((L134^2)*F134)^1.03),0)</f>
        <v>0</v>
      </c>
      <c r="O134" s="351">
        <f t="shared" ref="O134:O197" si="23">IF(L134&gt;0,1/((28/(M134+N134))+0.025),0)</f>
        <v>0</v>
      </c>
      <c r="P134" s="350">
        <f t="shared" ref="P134:P197" si="24">M134+N134+O134</f>
        <v>0</v>
      </c>
      <c r="Q134" s="352">
        <f t="shared" ref="Q134:Q197" si="25">P134*0.27</f>
        <v>0</v>
      </c>
      <c r="R134" s="353">
        <f t="shared" ref="R134:R197" si="26">P134+Q134</f>
        <v>0</v>
      </c>
      <c r="S134" s="354">
        <f t="shared" ref="S134:S197" si="27">R134*0.47</f>
        <v>0</v>
      </c>
      <c r="T134" s="349">
        <f t="shared" ref="T134:T197" si="28">S134*44/12</f>
        <v>0</v>
      </c>
      <c r="U134" s="355">
        <f t="shared" ref="U134:U197" si="29">T134/1000</f>
        <v>0</v>
      </c>
    </row>
    <row r="135" spans="1:21" x14ac:dyDescent="0.3">
      <c r="A135" s="344">
        <v>131</v>
      </c>
      <c r="B135" s="344"/>
      <c r="C135" s="356"/>
      <c r="D135" s="357"/>
      <c r="E135" s="358"/>
      <c r="F135" s="346"/>
      <c r="G135" s="347"/>
      <c r="H135" s="347"/>
      <c r="I135" s="347"/>
      <c r="J135" s="348"/>
      <c r="K135" s="347"/>
      <c r="L135" s="349">
        <f t="shared" si="20"/>
        <v>0</v>
      </c>
      <c r="M135" s="350">
        <f t="shared" si="21"/>
        <v>0</v>
      </c>
      <c r="N135" s="350">
        <f t="shared" si="22"/>
        <v>0</v>
      </c>
      <c r="O135" s="351">
        <f t="shared" si="23"/>
        <v>0</v>
      </c>
      <c r="P135" s="350">
        <f t="shared" si="24"/>
        <v>0</v>
      </c>
      <c r="Q135" s="352">
        <f t="shared" si="25"/>
        <v>0</v>
      </c>
      <c r="R135" s="353">
        <f t="shared" si="26"/>
        <v>0</v>
      </c>
      <c r="S135" s="354">
        <f t="shared" si="27"/>
        <v>0</v>
      </c>
      <c r="T135" s="349">
        <f t="shared" si="28"/>
        <v>0</v>
      </c>
      <c r="U135" s="355">
        <f t="shared" si="29"/>
        <v>0</v>
      </c>
    </row>
    <row r="136" spans="1:21" x14ac:dyDescent="0.3">
      <c r="A136" s="344">
        <v>132</v>
      </c>
      <c r="B136" s="344"/>
      <c r="C136" s="356"/>
      <c r="D136" s="357"/>
      <c r="E136" s="358"/>
      <c r="F136" s="346"/>
      <c r="G136" s="347"/>
      <c r="H136" s="347"/>
      <c r="I136" s="347"/>
      <c r="J136" s="348"/>
      <c r="K136" s="347"/>
      <c r="L136" s="349">
        <f t="shared" si="20"/>
        <v>0</v>
      </c>
      <c r="M136" s="350">
        <f t="shared" si="21"/>
        <v>0</v>
      </c>
      <c r="N136" s="350">
        <f t="shared" si="22"/>
        <v>0</v>
      </c>
      <c r="O136" s="351">
        <f t="shared" si="23"/>
        <v>0</v>
      </c>
      <c r="P136" s="350">
        <f t="shared" si="24"/>
        <v>0</v>
      </c>
      <c r="Q136" s="352">
        <f t="shared" si="25"/>
        <v>0</v>
      </c>
      <c r="R136" s="353">
        <f t="shared" si="26"/>
        <v>0</v>
      </c>
      <c r="S136" s="354">
        <f t="shared" si="27"/>
        <v>0</v>
      </c>
      <c r="T136" s="349">
        <f t="shared" si="28"/>
        <v>0</v>
      </c>
      <c r="U136" s="355">
        <f t="shared" si="29"/>
        <v>0</v>
      </c>
    </row>
    <row r="137" spans="1:21" x14ac:dyDescent="0.3">
      <c r="A137" s="344">
        <v>133</v>
      </c>
      <c r="B137" s="344"/>
      <c r="C137" s="356"/>
      <c r="D137" s="357"/>
      <c r="E137" s="358"/>
      <c r="F137" s="346"/>
      <c r="G137" s="347"/>
      <c r="H137" s="347"/>
      <c r="I137" s="347"/>
      <c r="J137" s="348"/>
      <c r="K137" s="347"/>
      <c r="L137" s="349">
        <f t="shared" si="20"/>
        <v>0</v>
      </c>
      <c r="M137" s="350">
        <f t="shared" si="21"/>
        <v>0</v>
      </c>
      <c r="N137" s="350">
        <f t="shared" si="22"/>
        <v>0</v>
      </c>
      <c r="O137" s="351">
        <f t="shared" si="23"/>
        <v>0</v>
      </c>
      <c r="P137" s="350">
        <f t="shared" si="24"/>
        <v>0</v>
      </c>
      <c r="Q137" s="352">
        <f t="shared" si="25"/>
        <v>0</v>
      </c>
      <c r="R137" s="353">
        <f t="shared" si="26"/>
        <v>0</v>
      </c>
      <c r="S137" s="354">
        <f t="shared" si="27"/>
        <v>0</v>
      </c>
      <c r="T137" s="349">
        <f t="shared" si="28"/>
        <v>0</v>
      </c>
      <c r="U137" s="355">
        <f t="shared" si="29"/>
        <v>0</v>
      </c>
    </row>
    <row r="138" spans="1:21" x14ac:dyDescent="0.3">
      <c r="A138" s="344">
        <v>134</v>
      </c>
      <c r="B138" s="344"/>
      <c r="C138" s="356"/>
      <c r="D138" s="357"/>
      <c r="E138" s="358"/>
      <c r="F138" s="346"/>
      <c r="G138" s="347"/>
      <c r="H138" s="347"/>
      <c r="I138" s="347"/>
      <c r="J138" s="348"/>
      <c r="K138" s="347"/>
      <c r="L138" s="349">
        <f t="shared" si="20"/>
        <v>0</v>
      </c>
      <c r="M138" s="350">
        <f t="shared" si="21"/>
        <v>0</v>
      </c>
      <c r="N138" s="350">
        <f t="shared" si="22"/>
        <v>0</v>
      </c>
      <c r="O138" s="351">
        <f t="shared" si="23"/>
        <v>0</v>
      </c>
      <c r="P138" s="350">
        <f t="shared" si="24"/>
        <v>0</v>
      </c>
      <c r="Q138" s="352">
        <f t="shared" si="25"/>
        <v>0</v>
      </c>
      <c r="R138" s="353">
        <f t="shared" si="26"/>
        <v>0</v>
      </c>
      <c r="S138" s="354">
        <f t="shared" si="27"/>
        <v>0</v>
      </c>
      <c r="T138" s="349">
        <f t="shared" si="28"/>
        <v>0</v>
      </c>
      <c r="U138" s="355">
        <f t="shared" si="29"/>
        <v>0</v>
      </c>
    </row>
    <row r="139" spans="1:21" x14ac:dyDescent="0.3">
      <c r="A139" s="344">
        <v>135</v>
      </c>
      <c r="B139" s="344"/>
      <c r="C139" s="356"/>
      <c r="D139" s="357"/>
      <c r="E139" s="358"/>
      <c r="F139" s="346"/>
      <c r="G139" s="347"/>
      <c r="H139" s="347"/>
      <c r="I139" s="347"/>
      <c r="J139" s="348"/>
      <c r="K139" s="347"/>
      <c r="L139" s="349">
        <f t="shared" si="20"/>
        <v>0</v>
      </c>
      <c r="M139" s="350">
        <f t="shared" si="21"/>
        <v>0</v>
      </c>
      <c r="N139" s="350">
        <f t="shared" si="22"/>
        <v>0</v>
      </c>
      <c r="O139" s="351">
        <f t="shared" si="23"/>
        <v>0</v>
      </c>
      <c r="P139" s="350">
        <f t="shared" si="24"/>
        <v>0</v>
      </c>
      <c r="Q139" s="352">
        <f t="shared" si="25"/>
        <v>0</v>
      </c>
      <c r="R139" s="353">
        <f t="shared" si="26"/>
        <v>0</v>
      </c>
      <c r="S139" s="354">
        <f t="shared" si="27"/>
        <v>0</v>
      </c>
      <c r="T139" s="349">
        <f t="shared" si="28"/>
        <v>0</v>
      </c>
      <c r="U139" s="355">
        <f t="shared" si="29"/>
        <v>0</v>
      </c>
    </row>
    <row r="140" spans="1:21" x14ac:dyDescent="0.3">
      <c r="A140" s="344">
        <v>136</v>
      </c>
      <c r="B140" s="344"/>
      <c r="C140" s="356"/>
      <c r="D140" s="357"/>
      <c r="E140" s="358"/>
      <c r="F140" s="346"/>
      <c r="G140" s="347"/>
      <c r="H140" s="347"/>
      <c r="I140" s="347"/>
      <c r="J140" s="348"/>
      <c r="K140" s="347"/>
      <c r="L140" s="349">
        <f t="shared" si="20"/>
        <v>0</v>
      </c>
      <c r="M140" s="350">
        <f t="shared" si="21"/>
        <v>0</v>
      </c>
      <c r="N140" s="350">
        <f t="shared" si="22"/>
        <v>0</v>
      </c>
      <c r="O140" s="351">
        <f t="shared" si="23"/>
        <v>0</v>
      </c>
      <c r="P140" s="350">
        <f t="shared" si="24"/>
        <v>0</v>
      </c>
      <c r="Q140" s="352">
        <f t="shared" si="25"/>
        <v>0</v>
      </c>
      <c r="R140" s="353">
        <f t="shared" si="26"/>
        <v>0</v>
      </c>
      <c r="S140" s="354">
        <f t="shared" si="27"/>
        <v>0</v>
      </c>
      <c r="T140" s="349">
        <f t="shared" si="28"/>
        <v>0</v>
      </c>
      <c r="U140" s="355">
        <f t="shared" si="29"/>
        <v>0</v>
      </c>
    </row>
    <row r="141" spans="1:21" x14ac:dyDescent="0.3">
      <c r="A141" s="344">
        <v>137</v>
      </c>
      <c r="B141" s="344"/>
      <c r="C141" s="356"/>
      <c r="D141" s="357"/>
      <c r="E141" s="358"/>
      <c r="F141" s="346"/>
      <c r="G141" s="347"/>
      <c r="H141" s="347"/>
      <c r="I141" s="347"/>
      <c r="J141" s="348"/>
      <c r="K141" s="347"/>
      <c r="L141" s="349">
        <f t="shared" si="20"/>
        <v>0</v>
      </c>
      <c r="M141" s="350">
        <f t="shared" si="21"/>
        <v>0</v>
      </c>
      <c r="N141" s="350">
        <f t="shared" si="22"/>
        <v>0</v>
      </c>
      <c r="O141" s="351">
        <f t="shared" si="23"/>
        <v>0</v>
      </c>
      <c r="P141" s="350">
        <f t="shared" si="24"/>
        <v>0</v>
      </c>
      <c r="Q141" s="352">
        <f t="shared" si="25"/>
        <v>0</v>
      </c>
      <c r="R141" s="353">
        <f t="shared" si="26"/>
        <v>0</v>
      </c>
      <c r="S141" s="354">
        <f t="shared" si="27"/>
        <v>0</v>
      </c>
      <c r="T141" s="349">
        <f t="shared" si="28"/>
        <v>0</v>
      </c>
      <c r="U141" s="355">
        <f t="shared" si="29"/>
        <v>0</v>
      </c>
    </row>
    <row r="142" spans="1:21" x14ac:dyDescent="0.3">
      <c r="A142" s="344">
        <v>138</v>
      </c>
      <c r="B142" s="344"/>
      <c r="C142" s="356"/>
      <c r="D142" s="357"/>
      <c r="E142" s="358"/>
      <c r="F142" s="346"/>
      <c r="G142" s="347"/>
      <c r="H142" s="347"/>
      <c r="I142" s="347"/>
      <c r="J142" s="348"/>
      <c r="K142" s="347"/>
      <c r="L142" s="349">
        <f t="shared" si="20"/>
        <v>0</v>
      </c>
      <c r="M142" s="350">
        <f t="shared" si="21"/>
        <v>0</v>
      </c>
      <c r="N142" s="350">
        <f t="shared" si="22"/>
        <v>0</v>
      </c>
      <c r="O142" s="351">
        <f t="shared" si="23"/>
        <v>0</v>
      </c>
      <c r="P142" s="350">
        <f t="shared" si="24"/>
        <v>0</v>
      </c>
      <c r="Q142" s="352">
        <f t="shared" si="25"/>
        <v>0</v>
      </c>
      <c r="R142" s="353">
        <f t="shared" si="26"/>
        <v>0</v>
      </c>
      <c r="S142" s="354">
        <f t="shared" si="27"/>
        <v>0</v>
      </c>
      <c r="T142" s="349">
        <f t="shared" si="28"/>
        <v>0</v>
      </c>
      <c r="U142" s="355">
        <f t="shared" si="29"/>
        <v>0</v>
      </c>
    </row>
    <row r="143" spans="1:21" x14ac:dyDescent="0.3">
      <c r="A143" s="344">
        <v>139</v>
      </c>
      <c r="B143" s="344"/>
      <c r="C143" s="356"/>
      <c r="D143" s="357"/>
      <c r="E143" s="358"/>
      <c r="F143" s="346"/>
      <c r="G143" s="347"/>
      <c r="H143" s="347"/>
      <c r="I143" s="347"/>
      <c r="J143" s="348"/>
      <c r="K143" s="347"/>
      <c r="L143" s="349">
        <f t="shared" si="20"/>
        <v>0</v>
      </c>
      <c r="M143" s="350">
        <f t="shared" si="21"/>
        <v>0</v>
      </c>
      <c r="N143" s="350">
        <f t="shared" si="22"/>
        <v>0</v>
      </c>
      <c r="O143" s="351">
        <f t="shared" si="23"/>
        <v>0</v>
      </c>
      <c r="P143" s="350">
        <f t="shared" si="24"/>
        <v>0</v>
      </c>
      <c r="Q143" s="352">
        <f t="shared" si="25"/>
        <v>0</v>
      </c>
      <c r="R143" s="353">
        <f t="shared" si="26"/>
        <v>0</v>
      </c>
      <c r="S143" s="354">
        <f t="shared" si="27"/>
        <v>0</v>
      </c>
      <c r="T143" s="349">
        <f t="shared" si="28"/>
        <v>0</v>
      </c>
      <c r="U143" s="355">
        <f t="shared" si="29"/>
        <v>0</v>
      </c>
    </row>
    <row r="144" spans="1:21" x14ac:dyDescent="0.3">
      <c r="A144" s="344">
        <v>140</v>
      </c>
      <c r="B144" s="344"/>
      <c r="C144" s="356"/>
      <c r="D144" s="357"/>
      <c r="E144" s="358"/>
      <c r="F144" s="346"/>
      <c r="G144" s="347"/>
      <c r="H144" s="347"/>
      <c r="I144" s="347"/>
      <c r="J144" s="348"/>
      <c r="K144" s="347"/>
      <c r="L144" s="349">
        <f t="shared" si="20"/>
        <v>0</v>
      </c>
      <c r="M144" s="350">
        <f t="shared" si="21"/>
        <v>0</v>
      </c>
      <c r="N144" s="350">
        <f t="shared" si="22"/>
        <v>0</v>
      </c>
      <c r="O144" s="351">
        <f t="shared" si="23"/>
        <v>0</v>
      </c>
      <c r="P144" s="350">
        <f t="shared" si="24"/>
        <v>0</v>
      </c>
      <c r="Q144" s="352">
        <f t="shared" si="25"/>
        <v>0</v>
      </c>
      <c r="R144" s="353">
        <f t="shared" si="26"/>
        <v>0</v>
      </c>
      <c r="S144" s="354">
        <f t="shared" si="27"/>
        <v>0</v>
      </c>
      <c r="T144" s="349">
        <f t="shared" si="28"/>
        <v>0</v>
      </c>
      <c r="U144" s="355">
        <f t="shared" si="29"/>
        <v>0</v>
      </c>
    </row>
    <row r="145" spans="1:21" x14ac:dyDescent="0.3">
      <c r="A145" s="344">
        <v>141</v>
      </c>
      <c r="B145" s="344"/>
      <c r="C145" s="356"/>
      <c r="D145" s="357"/>
      <c r="E145" s="358"/>
      <c r="F145" s="346"/>
      <c r="G145" s="347"/>
      <c r="H145" s="347"/>
      <c r="I145" s="347"/>
      <c r="J145" s="348"/>
      <c r="K145" s="347"/>
      <c r="L145" s="349">
        <f t="shared" si="20"/>
        <v>0</v>
      </c>
      <c r="M145" s="350">
        <f t="shared" si="21"/>
        <v>0</v>
      </c>
      <c r="N145" s="350">
        <f t="shared" si="22"/>
        <v>0</v>
      </c>
      <c r="O145" s="351">
        <f t="shared" si="23"/>
        <v>0</v>
      </c>
      <c r="P145" s="350">
        <f t="shared" si="24"/>
        <v>0</v>
      </c>
      <c r="Q145" s="352">
        <f t="shared" si="25"/>
        <v>0</v>
      </c>
      <c r="R145" s="353">
        <f t="shared" si="26"/>
        <v>0</v>
      </c>
      <c r="S145" s="354">
        <f t="shared" si="27"/>
        <v>0</v>
      </c>
      <c r="T145" s="349">
        <f t="shared" si="28"/>
        <v>0</v>
      </c>
      <c r="U145" s="355">
        <f t="shared" si="29"/>
        <v>0</v>
      </c>
    </row>
    <row r="146" spans="1:21" x14ac:dyDescent="0.3">
      <c r="A146" s="344">
        <v>142</v>
      </c>
      <c r="B146" s="344"/>
      <c r="C146" s="356"/>
      <c r="D146" s="357"/>
      <c r="E146" s="358"/>
      <c r="F146" s="346"/>
      <c r="G146" s="347"/>
      <c r="H146" s="347"/>
      <c r="I146" s="347"/>
      <c r="J146" s="348"/>
      <c r="K146" s="347"/>
      <c r="L146" s="349">
        <f t="shared" si="20"/>
        <v>0</v>
      </c>
      <c r="M146" s="350">
        <f t="shared" si="21"/>
        <v>0</v>
      </c>
      <c r="N146" s="350">
        <f t="shared" si="22"/>
        <v>0</v>
      </c>
      <c r="O146" s="351">
        <f t="shared" si="23"/>
        <v>0</v>
      </c>
      <c r="P146" s="350">
        <f t="shared" si="24"/>
        <v>0</v>
      </c>
      <c r="Q146" s="352">
        <f t="shared" si="25"/>
        <v>0</v>
      </c>
      <c r="R146" s="353">
        <f t="shared" si="26"/>
        <v>0</v>
      </c>
      <c r="S146" s="354">
        <f t="shared" si="27"/>
        <v>0</v>
      </c>
      <c r="T146" s="349">
        <f t="shared" si="28"/>
        <v>0</v>
      </c>
      <c r="U146" s="355">
        <f t="shared" si="29"/>
        <v>0</v>
      </c>
    </row>
    <row r="147" spans="1:21" x14ac:dyDescent="0.3">
      <c r="A147" s="344">
        <v>143</v>
      </c>
      <c r="B147" s="344"/>
      <c r="C147" s="356"/>
      <c r="D147" s="357"/>
      <c r="E147" s="358"/>
      <c r="F147" s="346"/>
      <c r="G147" s="347"/>
      <c r="H147" s="347"/>
      <c r="I147" s="347"/>
      <c r="J147" s="348"/>
      <c r="K147" s="347"/>
      <c r="L147" s="349">
        <f t="shared" si="20"/>
        <v>0</v>
      </c>
      <c r="M147" s="350">
        <f t="shared" si="21"/>
        <v>0</v>
      </c>
      <c r="N147" s="350">
        <f t="shared" si="22"/>
        <v>0</v>
      </c>
      <c r="O147" s="351">
        <f t="shared" si="23"/>
        <v>0</v>
      </c>
      <c r="P147" s="350">
        <f t="shared" si="24"/>
        <v>0</v>
      </c>
      <c r="Q147" s="352">
        <f t="shared" si="25"/>
        <v>0</v>
      </c>
      <c r="R147" s="353">
        <f t="shared" si="26"/>
        <v>0</v>
      </c>
      <c r="S147" s="354">
        <f t="shared" si="27"/>
        <v>0</v>
      </c>
      <c r="T147" s="349">
        <f t="shared" si="28"/>
        <v>0</v>
      </c>
      <c r="U147" s="355">
        <f t="shared" si="29"/>
        <v>0</v>
      </c>
    </row>
    <row r="148" spans="1:21" x14ac:dyDescent="0.3">
      <c r="A148" s="344">
        <v>144</v>
      </c>
      <c r="B148" s="344"/>
      <c r="C148" s="356"/>
      <c r="D148" s="357"/>
      <c r="E148" s="358"/>
      <c r="F148" s="346"/>
      <c r="G148" s="347"/>
      <c r="H148" s="347"/>
      <c r="I148" s="347"/>
      <c r="J148" s="348"/>
      <c r="K148" s="347"/>
      <c r="L148" s="349">
        <f t="shared" si="20"/>
        <v>0</v>
      </c>
      <c r="M148" s="350">
        <f t="shared" si="21"/>
        <v>0</v>
      </c>
      <c r="N148" s="350">
        <f t="shared" si="22"/>
        <v>0</v>
      </c>
      <c r="O148" s="351">
        <f t="shared" si="23"/>
        <v>0</v>
      </c>
      <c r="P148" s="350">
        <f t="shared" si="24"/>
        <v>0</v>
      </c>
      <c r="Q148" s="352">
        <f t="shared" si="25"/>
        <v>0</v>
      </c>
      <c r="R148" s="353">
        <f t="shared" si="26"/>
        <v>0</v>
      </c>
      <c r="S148" s="354">
        <f t="shared" si="27"/>
        <v>0</v>
      </c>
      <c r="T148" s="349">
        <f t="shared" si="28"/>
        <v>0</v>
      </c>
      <c r="U148" s="355">
        <f t="shared" si="29"/>
        <v>0</v>
      </c>
    </row>
    <row r="149" spans="1:21" x14ac:dyDescent="0.3">
      <c r="A149" s="344">
        <v>145</v>
      </c>
      <c r="B149" s="344"/>
      <c r="C149" s="356"/>
      <c r="D149" s="357"/>
      <c r="E149" s="358"/>
      <c r="F149" s="346"/>
      <c r="G149" s="347"/>
      <c r="H149" s="347"/>
      <c r="I149" s="347"/>
      <c r="J149" s="348"/>
      <c r="K149" s="347"/>
      <c r="L149" s="349">
        <f t="shared" si="20"/>
        <v>0</v>
      </c>
      <c r="M149" s="350">
        <f t="shared" si="21"/>
        <v>0</v>
      </c>
      <c r="N149" s="350">
        <f t="shared" si="22"/>
        <v>0</v>
      </c>
      <c r="O149" s="351">
        <f t="shared" si="23"/>
        <v>0</v>
      </c>
      <c r="P149" s="350">
        <f t="shared" si="24"/>
        <v>0</v>
      </c>
      <c r="Q149" s="352">
        <f t="shared" si="25"/>
        <v>0</v>
      </c>
      <c r="R149" s="353">
        <f t="shared" si="26"/>
        <v>0</v>
      </c>
      <c r="S149" s="354">
        <f t="shared" si="27"/>
        <v>0</v>
      </c>
      <c r="T149" s="349">
        <f t="shared" si="28"/>
        <v>0</v>
      </c>
      <c r="U149" s="355">
        <f t="shared" si="29"/>
        <v>0</v>
      </c>
    </row>
    <row r="150" spans="1:21" x14ac:dyDescent="0.3">
      <c r="A150" s="344">
        <v>146</v>
      </c>
      <c r="B150" s="344"/>
      <c r="C150" s="356"/>
      <c r="D150" s="357"/>
      <c r="E150" s="358"/>
      <c r="F150" s="346"/>
      <c r="G150" s="347"/>
      <c r="H150" s="347"/>
      <c r="I150" s="347"/>
      <c r="J150" s="348"/>
      <c r="K150" s="347"/>
      <c r="L150" s="349">
        <f t="shared" si="20"/>
        <v>0</v>
      </c>
      <c r="M150" s="350">
        <f t="shared" si="21"/>
        <v>0</v>
      </c>
      <c r="N150" s="350">
        <f t="shared" si="22"/>
        <v>0</v>
      </c>
      <c r="O150" s="351">
        <f t="shared" si="23"/>
        <v>0</v>
      </c>
      <c r="P150" s="350">
        <f t="shared" si="24"/>
        <v>0</v>
      </c>
      <c r="Q150" s="352">
        <f t="shared" si="25"/>
        <v>0</v>
      </c>
      <c r="R150" s="353">
        <f t="shared" si="26"/>
        <v>0</v>
      </c>
      <c r="S150" s="354">
        <f t="shared" si="27"/>
        <v>0</v>
      </c>
      <c r="T150" s="349">
        <f t="shared" si="28"/>
        <v>0</v>
      </c>
      <c r="U150" s="355">
        <f t="shared" si="29"/>
        <v>0</v>
      </c>
    </row>
    <row r="151" spans="1:21" x14ac:dyDescent="0.3">
      <c r="A151" s="344">
        <v>147</v>
      </c>
      <c r="B151" s="344"/>
      <c r="C151" s="356"/>
      <c r="D151" s="357"/>
      <c r="E151" s="358"/>
      <c r="F151" s="346"/>
      <c r="G151" s="347"/>
      <c r="H151" s="347"/>
      <c r="I151" s="347"/>
      <c r="J151" s="348"/>
      <c r="K151" s="347"/>
      <c r="L151" s="349">
        <f t="shared" si="20"/>
        <v>0</v>
      </c>
      <c r="M151" s="350">
        <f t="shared" si="21"/>
        <v>0</v>
      </c>
      <c r="N151" s="350">
        <f t="shared" si="22"/>
        <v>0</v>
      </c>
      <c r="O151" s="351">
        <f t="shared" si="23"/>
        <v>0</v>
      </c>
      <c r="P151" s="350">
        <f t="shared" si="24"/>
        <v>0</v>
      </c>
      <c r="Q151" s="352">
        <f t="shared" si="25"/>
        <v>0</v>
      </c>
      <c r="R151" s="353">
        <f t="shared" si="26"/>
        <v>0</v>
      </c>
      <c r="S151" s="354">
        <f t="shared" si="27"/>
        <v>0</v>
      </c>
      <c r="T151" s="349">
        <f t="shared" si="28"/>
        <v>0</v>
      </c>
      <c r="U151" s="355">
        <f t="shared" si="29"/>
        <v>0</v>
      </c>
    </row>
    <row r="152" spans="1:21" x14ac:dyDescent="0.3">
      <c r="A152" s="344">
        <v>148</v>
      </c>
      <c r="B152" s="344"/>
      <c r="C152" s="356"/>
      <c r="D152" s="357"/>
      <c r="E152" s="358"/>
      <c r="F152" s="346"/>
      <c r="G152" s="347"/>
      <c r="H152" s="347"/>
      <c r="I152" s="347"/>
      <c r="J152" s="348"/>
      <c r="K152" s="347"/>
      <c r="L152" s="349">
        <f t="shared" si="20"/>
        <v>0</v>
      </c>
      <c r="M152" s="350">
        <f t="shared" si="21"/>
        <v>0</v>
      </c>
      <c r="N152" s="350">
        <f t="shared" si="22"/>
        <v>0</v>
      </c>
      <c r="O152" s="351">
        <f t="shared" si="23"/>
        <v>0</v>
      </c>
      <c r="P152" s="350">
        <f t="shared" si="24"/>
        <v>0</v>
      </c>
      <c r="Q152" s="352">
        <f t="shared" si="25"/>
        <v>0</v>
      </c>
      <c r="R152" s="353">
        <f t="shared" si="26"/>
        <v>0</v>
      </c>
      <c r="S152" s="354">
        <f t="shared" si="27"/>
        <v>0</v>
      </c>
      <c r="T152" s="349">
        <f t="shared" si="28"/>
        <v>0</v>
      </c>
      <c r="U152" s="355">
        <f t="shared" si="29"/>
        <v>0</v>
      </c>
    </row>
    <row r="153" spans="1:21" x14ac:dyDescent="0.3">
      <c r="A153" s="344">
        <v>149</v>
      </c>
      <c r="B153" s="344"/>
      <c r="C153" s="356"/>
      <c r="D153" s="357"/>
      <c r="E153" s="358"/>
      <c r="F153" s="346"/>
      <c r="G153" s="347"/>
      <c r="H153" s="347"/>
      <c r="I153" s="347"/>
      <c r="J153" s="348"/>
      <c r="K153" s="347"/>
      <c r="L153" s="349">
        <f t="shared" si="20"/>
        <v>0</v>
      </c>
      <c r="M153" s="350">
        <f t="shared" si="21"/>
        <v>0</v>
      </c>
      <c r="N153" s="350">
        <f t="shared" si="22"/>
        <v>0</v>
      </c>
      <c r="O153" s="351">
        <f t="shared" si="23"/>
        <v>0</v>
      </c>
      <c r="P153" s="350">
        <f t="shared" si="24"/>
        <v>0</v>
      </c>
      <c r="Q153" s="352">
        <f t="shared" si="25"/>
        <v>0</v>
      </c>
      <c r="R153" s="353">
        <f t="shared" si="26"/>
        <v>0</v>
      </c>
      <c r="S153" s="354">
        <f t="shared" si="27"/>
        <v>0</v>
      </c>
      <c r="T153" s="349">
        <f t="shared" si="28"/>
        <v>0</v>
      </c>
      <c r="U153" s="355">
        <f t="shared" si="29"/>
        <v>0</v>
      </c>
    </row>
    <row r="154" spans="1:21" x14ac:dyDescent="0.3">
      <c r="A154" s="344">
        <v>150</v>
      </c>
      <c r="B154" s="344"/>
      <c r="C154" s="356"/>
      <c r="D154" s="357"/>
      <c r="E154" s="358"/>
      <c r="F154" s="346"/>
      <c r="G154" s="347"/>
      <c r="H154" s="347"/>
      <c r="I154" s="347"/>
      <c r="J154" s="348"/>
      <c r="K154" s="347"/>
      <c r="L154" s="349">
        <f t="shared" si="20"/>
        <v>0</v>
      </c>
      <c r="M154" s="350">
        <f t="shared" si="21"/>
        <v>0</v>
      </c>
      <c r="N154" s="350">
        <f t="shared" si="22"/>
        <v>0</v>
      </c>
      <c r="O154" s="351">
        <f t="shared" si="23"/>
        <v>0</v>
      </c>
      <c r="P154" s="350">
        <f t="shared" si="24"/>
        <v>0</v>
      </c>
      <c r="Q154" s="352">
        <f t="shared" si="25"/>
        <v>0</v>
      </c>
      <c r="R154" s="353">
        <f t="shared" si="26"/>
        <v>0</v>
      </c>
      <c r="S154" s="354">
        <f t="shared" si="27"/>
        <v>0</v>
      </c>
      <c r="T154" s="349">
        <f t="shared" si="28"/>
        <v>0</v>
      </c>
      <c r="U154" s="355">
        <f t="shared" si="29"/>
        <v>0</v>
      </c>
    </row>
    <row r="155" spans="1:21" x14ac:dyDescent="0.3">
      <c r="A155" s="344">
        <v>151</v>
      </c>
      <c r="B155" s="344"/>
      <c r="C155" s="356"/>
      <c r="D155" s="357"/>
      <c r="E155" s="358"/>
      <c r="F155" s="346"/>
      <c r="G155" s="347"/>
      <c r="H155" s="347"/>
      <c r="I155" s="347"/>
      <c r="J155" s="348"/>
      <c r="K155" s="347"/>
      <c r="L155" s="349">
        <f t="shared" si="20"/>
        <v>0</v>
      </c>
      <c r="M155" s="350">
        <f t="shared" si="21"/>
        <v>0</v>
      </c>
      <c r="N155" s="350">
        <f t="shared" si="22"/>
        <v>0</v>
      </c>
      <c r="O155" s="351">
        <f t="shared" si="23"/>
        <v>0</v>
      </c>
      <c r="P155" s="350">
        <f t="shared" si="24"/>
        <v>0</v>
      </c>
      <c r="Q155" s="352">
        <f t="shared" si="25"/>
        <v>0</v>
      </c>
      <c r="R155" s="353">
        <f t="shared" si="26"/>
        <v>0</v>
      </c>
      <c r="S155" s="354">
        <f t="shared" si="27"/>
        <v>0</v>
      </c>
      <c r="T155" s="349">
        <f t="shared" si="28"/>
        <v>0</v>
      </c>
      <c r="U155" s="355">
        <f t="shared" si="29"/>
        <v>0</v>
      </c>
    </row>
    <row r="156" spans="1:21" x14ac:dyDescent="0.3">
      <c r="A156" s="344">
        <v>152</v>
      </c>
      <c r="B156" s="344"/>
      <c r="C156" s="356"/>
      <c r="D156" s="357"/>
      <c r="E156" s="358"/>
      <c r="F156" s="346"/>
      <c r="G156" s="347"/>
      <c r="H156" s="347"/>
      <c r="I156" s="347"/>
      <c r="J156" s="348"/>
      <c r="K156" s="347"/>
      <c r="L156" s="349">
        <f t="shared" si="20"/>
        <v>0</v>
      </c>
      <c r="M156" s="350">
        <f t="shared" si="21"/>
        <v>0</v>
      </c>
      <c r="N156" s="350">
        <f t="shared" si="22"/>
        <v>0</v>
      </c>
      <c r="O156" s="351">
        <f t="shared" si="23"/>
        <v>0</v>
      </c>
      <c r="P156" s="350">
        <f t="shared" si="24"/>
        <v>0</v>
      </c>
      <c r="Q156" s="352">
        <f t="shared" si="25"/>
        <v>0</v>
      </c>
      <c r="R156" s="353">
        <f t="shared" si="26"/>
        <v>0</v>
      </c>
      <c r="S156" s="354">
        <f t="shared" si="27"/>
        <v>0</v>
      </c>
      <c r="T156" s="349">
        <f t="shared" si="28"/>
        <v>0</v>
      </c>
      <c r="U156" s="355">
        <f t="shared" si="29"/>
        <v>0</v>
      </c>
    </row>
    <row r="157" spans="1:21" x14ac:dyDescent="0.3">
      <c r="A157" s="344">
        <v>153</v>
      </c>
      <c r="B157" s="344"/>
      <c r="C157" s="356"/>
      <c r="D157" s="357"/>
      <c r="E157" s="358"/>
      <c r="F157" s="346"/>
      <c r="G157" s="347"/>
      <c r="H157" s="347"/>
      <c r="I157" s="347"/>
      <c r="J157" s="348"/>
      <c r="K157" s="347"/>
      <c r="L157" s="349">
        <f t="shared" si="20"/>
        <v>0</v>
      </c>
      <c r="M157" s="350">
        <f t="shared" si="21"/>
        <v>0</v>
      </c>
      <c r="N157" s="350">
        <f t="shared" si="22"/>
        <v>0</v>
      </c>
      <c r="O157" s="351">
        <f t="shared" si="23"/>
        <v>0</v>
      </c>
      <c r="P157" s="350">
        <f t="shared" si="24"/>
        <v>0</v>
      </c>
      <c r="Q157" s="352">
        <f t="shared" si="25"/>
        <v>0</v>
      </c>
      <c r="R157" s="353">
        <f t="shared" si="26"/>
        <v>0</v>
      </c>
      <c r="S157" s="354">
        <f t="shared" si="27"/>
        <v>0</v>
      </c>
      <c r="T157" s="349">
        <f t="shared" si="28"/>
        <v>0</v>
      </c>
      <c r="U157" s="355">
        <f t="shared" si="29"/>
        <v>0</v>
      </c>
    </row>
    <row r="158" spans="1:21" x14ac:dyDescent="0.3">
      <c r="A158" s="344">
        <v>154</v>
      </c>
      <c r="B158" s="344"/>
      <c r="C158" s="356"/>
      <c r="D158" s="357"/>
      <c r="E158" s="358"/>
      <c r="F158" s="346"/>
      <c r="G158" s="347"/>
      <c r="H158" s="347"/>
      <c r="I158" s="347"/>
      <c r="J158" s="348"/>
      <c r="K158" s="347"/>
      <c r="L158" s="349">
        <f t="shared" si="20"/>
        <v>0</v>
      </c>
      <c r="M158" s="350">
        <f t="shared" si="21"/>
        <v>0</v>
      </c>
      <c r="N158" s="350">
        <f t="shared" si="22"/>
        <v>0</v>
      </c>
      <c r="O158" s="351">
        <f t="shared" si="23"/>
        <v>0</v>
      </c>
      <c r="P158" s="350">
        <f t="shared" si="24"/>
        <v>0</v>
      </c>
      <c r="Q158" s="352">
        <f t="shared" si="25"/>
        <v>0</v>
      </c>
      <c r="R158" s="353">
        <f t="shared" si="26"/>
        <v>0</v>
      </c>
      <c r="S158" s="354">
        <f t="shared" si="27"/>
        <v>0</v>
      </c>
      <c r="T158" s="349">
        <f t="shared" si="28"/>
        <v>0</v>
      </c>
      <c r="U158" s="355">
        <f t="shared" si="29"/>
        <v>0</v>
      </c>
    </row>
    <row r="159" spans="1:21" x14ac:dyDescent="0.3">
      <c r="A159" s="344">
        <v>155</v>
      </c>
      <c r="B159" s="344"/>
      <c r="C159" s="356"/>
      <c r="D159" s="357"/>
      <c r="E159" s="358"/>
      <c r="F159" s="346"/>
      <c r="G159" s="347"/>
      <c r="H159" s="347"/>
      <c r="I159" s="347"/>
      <c r="J159" s="348"/>
      <c r="K159" s="347"/>
      <c r="L159" s="349">
        <f t="shared" si="20"/>
        <v>0</v>
      </c>
      <c r="M159" s="350">
        <f t="shared" si="21"/>
        <v>0</v>
      </c>
      <c r="N159" s="350">
        <f t="shared" si="22"/>
        <v>0</v>
      </c>
      <c r="O159" s="351">
        <f t="shared" si="23"/>
        <v>0</v>
      </c>
      <c r="P159" s="350">
        <f t="shared" si="24"/>
        <v>0</v>
      </c>
      <c r="Q159" s="352">
        <f t="shared" si="25"/>
        <v>0</v>
      </c>
      <c r="R159" s="353">
        <f t="shared" si="26"/>
        <v>0</v>
      </c>
      <c r="S159" s="354">
        <f t="shared" si="27"/>
        <v>0</v>
      </c>
      <c r="T159" s="349">
        <f t="shared" si="28"/>
        <v>0</v>
      </c>
      <c r="U159" s="355">
        <f t="shared" si="29"/>
        <v>0</v>
      </c>
    </row>
    <row r="160" spans="1:21" x14ac:dyDescent="0.3">
      <c r="A160" s="344">
        <v>156</v>
      </c>
      <c r="B160" s="344"/>
      <c r="C160" s="356"/>
      <c r="D160" s="357"/>
      <c r="E160" s="358"/>
      <c r="F160" s="346"/>
      <c r="G160" s="347"/>
      <c r="H160" s="347"/>
      <c r="I160" s="347"/>
      <c r="J160" s="348"/>
      <c r="K160" s="347"/>
      <c r="L160" s="349">
        <f t="shared" si="20"/>
        <v>0</v>
      </c>
      <c r="M160" s="350">
        <f t="shared" si="21"/>
        <v>0</v>
      </c>
      <c r="N160" s="350">
        <f t="shared" si="22"/>
        <v>0</v>
      </c>
      <c r="O160" s="351">
        <f t="shared" si="23"/>
        <v>0</v>
      </c>
      <c r="P160" s="350">
        <f t="shared" si="24"/>
        <v>0</v>
      </c>
      <c r="Q160" s="352">
        <f t="shared" si="25"/>
        <v>0</v>
      </c>
      <c r="R160" s="353">
        <f t="shared" si="26"/>
        <v>0</v>
      </c>
      <c r="S160" s="354">
        <f t="shared" si="27"/>
        <v>0</v>
      </c>
      <c r="T160" s="349">
        <f t="shared" si="28"/>
        <v>0</v>
      </c>
      <c r="U160" s="355">
        <f t="shared" si="29"/>
        <v>0</v>
      </c>
    </row>
    <row r="161" spans="1:21" x14ac:dyDescent="0.3">
      <c r="A161" s="344">
        <v>157</v>
      </c>
      <c r="B161" s="344"/>
      <c r="C161" s="356"/>
      <c r="D161" s="357"/>
      <c r="E161" s="358"/>
      <c r="F161" s="346"/>
      <c r="G161" s="347"/>
      <c r="H161" s="347"/>
      <c r="I161" s="347"/>
      <c r="J161" s="348"/>
      <c r="K161" s="347"/>
      <c r="L161" s="349">
        <f t="shared" si="20"/>
        <v>0</v>
      </c>
      <c r="M161" s="350">
        <f t="shared" si="21"/>
        <v>0</v>
      </c>
      <c r="N161" s="350">
        <f t="shared" si="22"/>
        <v>0</v>
      </c>
      <c r="O161" s="351">
        <f t="shared" si="23"/>
        <v>0</v>
      </c>
      <c r="P161" s="350">
        <f t="shared" si="24"/>
        <v>0</v>
      </c>
      <c r="Q161" s="352">
        <f t="shared" si="25"/>
        <v>0</v>
      </c>
      <c r="R161" s="353">
        <f t="shared" si="26"/>
        <v>0</v>
      </c>
      <c r="S161" s="354">
        <f t="shared" si="27"/>
        <v>0</v>
      </c>
      <c r="T161" s="349">
        <f t="shared" si="28"/>
        <v>0</v>
      </c>
      <c r="U161" s="355">
        <f t="shared" si="29"/>
        <v>0</v>
      </c>
    </row>
    <row r="162" spans="1:21" x14ac:dyDescent="0.3">
      <c r="A162" s="344">
        <v>158</v>
      </c>
      <c r="B162" s="344"/>
      <c r="C162" s="356"/>
      <c r="D162" s="357"/>
      <c r="E162" s="358"/>
      <c r="F162" s="346"/>
      <c r="G162" s="347"/>
      <c r="H162" s="347"/>
      <c r="I162" s="347"/>
      <c r="J162" s="348"/>
      <c r="K162" s="347"/>
      <c r="L162" s="349">
        <f t="shared" si="20"/>
        <v>0</v>
      </c>
      <c r="M162" s="350">
        <f t="shared" si="21"/>
        <v>0</v>
      </c>
      <c r="N162" s="350">
        <f t="shared" si="22"/>
        <v>0</v>
      </c>
      <c r="O162" s="351">
        <f t="shared" si="23"/>
        <v>0</v>
      </c>
      <c r="P162" s="350">
        <f t="shared" si="24"/>
        <v>0</v>
      </c>
      <c r="Q162" s="352">
        <f t="shared" si="25"/>
        <v>0</v>
      </c>
      <c r="R162" s="353">
        <f t="shared" si="26"/>
        <v>0</v>
      </c>
      <c r="S162" s="354">
        <f t="shared" si="27"/>
        <v>0</v>
      </c>
      <c r="T162" s="349">
        <f t="shared" si="28"/>
        <v>0</v>
      </c>
      <c r="U162" s="355">
        <f t="shared" si="29"/>
        <v>0</v>
      </c>
    </row>
    <row r="163" spans="1:21" x14ac:dyDescent="0.3">
      <c r="A163" s="344">
        <v>159</v>
      </c>
      <c r="B163" s="344"/>
      <c r="C163" s="356"/>
      <c r="D163" s="357"/>
      <c r="E163" s="358"/>
      <c r="F163" s="346"/>
      <c r="G163" s="347"/>
      <c r="H163" s="347"/>
      <c r="I163" s="347"/>
      <c r="J163" s="348"/>
      <c r="K163" s="347"/>
      <c r="L163" s="349">
        <f t="shared" si="20"/>
        <v>0</v>
      </c>
      <c r="M163" s="350">
        <f t="shared" si="21"/>
        <v>0</v>
      </c>
      <c r="N163" s="350">
        <f t="shared" si="22"/>
        <v>0</v>
      </c>
      <c r="O163" s="351">
        <f t="shared" si="23"/>
        <v>0</v>
      </c>
      <c r="P163" s="350">
        <f t="shared" si="24"/>
        <v>0</v>
      </c>
      <c r="Q163" s="352">
        <f t="shared" si="25"/>
        <v>0</v>
      </c>
      <c r="R163" s="353">
        <f t="shared" si="26"/>
        <v>0</v>
      </c>
      <c r="S163" s="354">
        <f t="shared" si="27"/>
        <v>0</v>
      </c>
      <c r="T163" s="349">
        <f t="shared" si="28"/>
        <v>0</v>
      </c>
      <c r="U163" s="355">
        <f t="shared" si="29"/>
        <v>0</v>
      </c>
    </row>
    <row r="164" spans="1:21" x14ac:dyDescent="0.3">
      <c r="A164" s="344">
        <v>160</v>
      </c>
      <c r="B164" s="344"/>
      <c r="C164" s="356"/>
      <c r="D164" s="357"/>
      <c r="E164" s="358"/>
      <c r="F164" s="346"/>
      <c r="G164" s="347"/>
      <c r="H164" s="347"/>
      <c r="I164" s="347"/>
      <c r="J164" s="348"/>
      <c r="K164" s="347"/>
      <c r="L164" s="349">
        <f t="shared" si="20"/>
        <v>0</v>
      </c>
      <c r="M164" s="350">
        <f t="shared" si="21"/>
        <v>0</v>
      </c>
      <c r="N164" s="350">
        <f t="shared" si="22"/>
        <v>0</v>
      </c>
      <c r="O164" s="351">
        <f t="shared" si="23"/>
        <v>0</v>
      </c>
      <c r="P164" s="350">
        <f t="shared" si="24"/>
        <v>0</v>
      </c>
      <c r="Q164" s="352">
        <f t="shared" si="25"/>
        <v>0</v>
      </c>
      <c r="R164" s="353">
        <f t="shared" si="26"/>
        <v>0</v>
      </c>
      <c r="S164" s="354">
        <f t="shared" si="27"/>
        <v>0</v>
      </c>
      <c r="T164" s="349">
        <f t="shared" si="28"/>
        <v>0</v>
      </c>
      <c r="U164" s="355">
        <f t="shared" si="29"/>
        <v>0</v>
      </c>
    </row>
    <row r="165" spans="1:21" x14ac:dyDescent="0.3">
      <c r="A165" s="344">
        <v>161</v>
      </c>
      <c r="B165" s="344"/>
      <c r="C165" s="356"/>
      <c r="D165" s="357"/>
      <c r="E165" s="358"/>
      <c r="F165" s="346"/>
      <c r="G165" s="347"/>
      <c r="H165" s="347"/>
      <c r="I165" s="347"/>
      <c r="J165" s="348"/>
      <c r="K165" s="347"/>
      <c r="L165" s="349">
        <f t="shared" si="20"/>
        <v>0</v>
      </c>
      <c r="M165" s="350">
        <f t="shared" si="21"/>
        <v>0</v>
      </c>
      <c r="N165" s="350">
        <f t="shared" si="22"/>
        <v>0</v>
      </c>
      <c r="O165" s="351">
        <f t="shared" si="23"/>
        <v>0</v>
      </c>
      <c r="P165" s="350">
        <f t="shared" si="24"/>
        <v>0</v>
      </c>
      <c r="Q165" s="352">
        <f t="shared" si="25"/>
        <v>0</v>
      </c>
      <c r="R165" s="353">
        <f t="shared" si="26"/>
        <v>0</v>
      </c>
      <c r="S165" s="354">
        <f t="shared" si="27"/>
        <v>0</v>
      </c>
      <c r="T165" s="349">
        <f t="shared" si="28"/>
        <v>0</v>
      </c>
      <c r="U165" s="355">
        <f t="shared" si="29"/>
        <v>0</v>
      </c>
    </row>
    <row r="166" spans="1:21" x14ac:dyDescent="0.3">
      <c r="A166" s="344">
        <v>162</v>
      </c>
      <c r="B166" s="344"/>
      <c r="C166" s="356"/>
      <c r="D166" s="357"/>
      <c r="E166" s="358"/>
      <c r="F166" s="346"/>
      <c r="G166" s="347"/>
      <c r="H166" s="347"/>
      <c r="I166" s="347"/>
      <c r="J166" s="348"/>
      <c r="K166" s="347"/>
      <c r="L166" s="349">
        <f t="shared" si="20"/>
        <v>0</v>
      </c>
      <c r="M166" s="350">
        <f t="shared" si="21"/>
        <v>0</v>
      </c>
      <c r="N166" s="350">
        <f t="shared" si="22"/>
        <v>0</v>
      </c>
      <c r="O166" s="351">
        <f t="shared" si="23"/>
        <v>0</v>
      </c>
      <c r="P166" s="350">
        <f t="shared" si="24"/>
        <v>0</v>
      </c>
      <c r="Q166" s="352">
        <f t="shared" si="25"/>
        <v>0</v>
      </c>
      <c r="R166" s="353">
        <f t="shared" si="26"/>
        <v>0</v>
      </c>
      <c r="S166" s="354">
        <f t="shared" si="27"/>
        <v>0</v>
      </c>
      <c r="T166" s="349">
        <f t="shared" si="28"/>
        <v>0</v>
      </c>
      <c r="U166" s="355">
        <f t="shared" si="29"/>
        <v>0</v>
      </c>
    </row>
    <row r="167" spans="1:21" x14ac:dyDescent="0.3">
      <c r="A167" s="344">
        <v>163</v>
      </c>
      <c r="B167" s="344"/>
      <c r="C167" s="356"/>
      <c r="D167" s="357"/>
      <c r="E167" s="358"/>
      <c r="F167" s="346"/>
      <c r="G167" s="347"/>
      <c r="H167" s="347"/>
      <c r="I167" s="347"/>
      <c r="J167" s="348"/>
      <c r="K167" s="347"/>
      <c r="L167" s="349">
        <f t="shared" si="20"/>
        <v>0</v>
      </c>
      <c r="M167" s="350">
        <f t="shared" si="21"/>
        <v>0</v>
      </c>
      <c r="N167" s="350">
        <f t="shared" si="22"/>
        <v>0</v>
      </c>
      <c r="O167" s="351">
        <f t="shared" si="23"/>
        <v>0</v>
      </c>
      <c r="P167" s="350">
        <f t="shared" si="24"/>
        <v>0</v>
      </c>
      <c r="Q167" s="352">
        <f t="shared" si="25"/>
        <v>0</v>
      </c>
      <c r="R167" s="353">
        <f t="shared" si="26"/>
        <v>0</v>
      </c>
      <c r="S167" s="354">
        <f t="shared" si="27"/>
        <v>0</v>
      </c>
      <c r="T167" s="349">
        <f t="shared" si="28"/>
        <v>0</v>
      </c>
      <c r="U167" s="355">
        <f t="shared" si="29"/>
        <v>0</v>
      </c>
    </row>
    <row r="168" spans="1:21" x14ac:dyDescent="0.3">
      <c r="A168" s="344">
        <v>164</v>
      </c>
      <c r="B168" s="344"/>
      <c r="C168" s="356"/>
      <c r="D168" s="357"/>
      <c r="E168" s="358"/>
      <c r="F168" s="346"/>
      <c r="G168" s="347"/>
      <c r="H168" s="347"/>
      <c r="I168" s="347"/>
      <c r="J168" s="348"/>
      <c r="K168" s="347"/>
      <c r="L168" s="349">
        <f t="shared" si="20"/>
        <v>0</v>
      </c>
      <c r="M168" s="350">
        <f t="shared" si="21"/>
        <v>0</v>
      </c>
      <c r="N168" s="350">
        <f t="shared" si="22"/>
        <v>0</v>
      </c>
      <c r="O168" s="351">
        <f t="shared" si="23"/>
        <v>0</v>
      </c>
      <c r="P168" s="350">
        <f t="shared" si="24"/>
        <v>0</v>
      </c>
      <c r="Q168" s="352">
        <f t="shared" si="25"/>
        <v>0</v>
      </c>
      <c r="R168" s="353">
        <f t="shared" si="26"/>
        <v>0</v>
      </c>
      <c r="S168" s="354">
        <f t="shared" si="27"/>
        <v>0</v>
      </c>
      <c r="T168" s="349">
        <f t="shared" si="28"/>
        <v>0</v>
      </c>
      <c r="U168" s="355">
        <f t="shared" si="29"/>
        <v>0</v>
      </c>
    </row>
    <row r="169" spans="1:21" x14ac:dyDescent="0.3">
      <c r="A169" s="344">
        <v>165</v>
      </c>
      <c r="B169" s="344"/>
      <c r="C169" s="356"/>
      <c r="D169" s="357"/>
      <c r="E169" s="358"/>
      <c r="F169" s="346"/>
      <c r="G169" s="347"/>
      <c r="H169" s="347"/>
      <c r="I169" s="347"/>
      <c r="J169" s="348"/>
      <c r="K169" s="347"/>
      <c r="L169" s="349">
        <f t="shared" si="20"/>
        <v>0</v>
      </c>
      <c r="M169" s="350">
        <f t="shared" si="21"/>
        <v>0</v>
      </c>
      <c r="N169" s="350">
        <f t="shared" si="22"/>
        <v>0</v>
      </c>
      <c r="O169" s="351">
        <f t="shared" si="23"/>
        <v>0</v>
      </c>
      <c r="P169" s="350">
        <f t="shared" si="24"/>
        <v>0</v>
      </c>
      <c r="Q169" s="352">
        <f t="shared" si="25"/>
        <v>0</v>
      </c>
      <c r="R169" s="353">
        <f t="shared" si="26"/>
        <v>0</v>
      </c>
      <c r="S169" s="354">
        <f t="shared" si="27"/>
        <v>0</v>
      </c>
      <c r="T169" s="349">
        <f t="shared" si="28"/>
        <v>0</v>
      </c>
      <c r="U169" s="355">
        <f t="shared" si="29"/>
        <v>0</v>
      </c>
    </row>
    <row r="170" spans="1:21" x14ac:dyDescent="0.3">
      <c r="A170" s="344">
        <v>166</v>
      </c>
      <c r="B170" s="344"/>
      <c r="C170" s="356"/>
      <c r="D170" s="357"/>
      <c r="E170" s="358"/>
      <c r="F170" s="346"/>
      <c r="G170" s="347"/>
      <c r="H170" s="347"/>
      <c r="I170" s="347"/>
      <c r="J170" s="348"/>
      <c r="K170" s="347"/>
      <c r="L170" s="349">
        <f t="shared" si="20"/>
        <v>0</v>
      </c>
      <c r="M170" s="350">
        <f t="shared" si="21"/>
        <v>0</v>
      </c>
      <c r="N170" s="350">
        <f t="shared" si="22"/>
        <v>0</v>
      </c>
      <c r="O170" s="351">
        <f t="shared" si="23"/>
        <v>0</v>
      </c>
      <c r="P170" s="350">
        <f t="shared" si="24"/>
        <v>0</v>
      </c>
      <c r="Q170" s="352">
        <f t="shared" si="25"/>
        <v>0</v>
      </c>
      <c r="R170" s="353">
        <f t="shared" si="26"/>
        <v>0</v>
      </c>
      <c r="S170" s="354">
        <f t="shared" si="27"/>
        <v>0</v>
      </c>
      <c r="T170" s="349">
        <f t="shared" si="28"/>
        <v>0</v>
      </c>
      <c r="U170" s="355">
        <f t="shared" si="29"/>
        <v>0</v>
      </c>
    </row>
    <row r="171" spans="1:21" x14ac:dyDescent="0.3">
      <c r="A171" s="344">
        <v>167</v>
      </c>
      <c r="B171" s="344"/>
      <c r="C171" s="356"/>
      <c r="D171" s="357"/>
      <c r="E171" s="358"/>
      <c r="F171" s="346"/>
      <c r="G171" s="347"/>
      <c r="H171" s="347"/>
      <c r="I171" s="347"/>
      <c r="J171" s="348"/>
      <c r="K171" s="347"/>
      <c r="L171" s="349">
        <f t="shared" si="20"/>
        <v>0</v>
      </c>
      <c r="M171" s="350">
        <f t="shared" si="21"/>
        <v>0</v>
      </c>
      <c r="N171" s="350">
        <f t="shared" si="22"/>
        <v>0</v>
      </c>
      <c r="O171" s="351">
        <f t="shared" si="23"/>
        <v>0</v>
      </c>
      <c r="P171" s="350">
        <f t="shared" si="24"/>
        <v>0</v>
      </c>
      <c r="Q171" s="352">
        <f t="shared" si="25"/>
        <v>0</v>
      </c>
      <c r="R171" s="353">
        <f t="shared" si="26"/>
        <v>0</v>
      </c>
      <c r="S171" s="354">
        <f t="shared" si="27"/>
        <v>0</v>
      </c>
      <c r="T171" s="349">
        <f t="shared" si="28"/>
        <v>0</v>
      </c>
      <c r="U171" s="355">
        <f t="shared" si="29"/>
        <v>0</v>
      </c>
    </row>
    <row r="172" spans="1:21" x14ac:dyDescent="0.3">
      <c r="A172" s="344">
        <v>168</v>
      </c>
      <c r="B172" s="344"/>
      <c r="C172" s="356"/>
      <c r="D172" s="357"/>
      <c r="E172" s="358"/>
      <c r="F172" s="346"/>
      <c r="G172" s="347"/>
      <c r="H172" s="347"/>
      <c r="I172" s="347"/>
      <c r="J172" s="348"/>
      <c r="K172" s="347"/>
      <c r="L172" s="349">
        <f t="shared" si="20"/>
        <v>0</v>
      </c>
      <c r="M172" s="350">
        <f t="shared" si="21"/>
        <v>0</v>
      </c>
      <c r="N172" s="350">
        <f t="shared" si="22"/>
        <v>0</v>
      </c>
      <c r="O172" s="351">
        <f t="shared" si="23"/>
        <v>0</v>
      </c>
      <c r="P172" s="350">
        <f t="shared" si="24"/>
        <v>0</v>
      </c>
      <c r="Q172" s="352">
        <f t="shared" si="25"/>
        <v>0</v>
      </c>
      <c r="R172" s="353">
        <f t="shared" si="26"/>
        <v>0</v>
      </c>
      <c r="S172" s="354">
        <f t="shared" si="27"/>
        <v>0</v>
      </c>
      <c r="T172" s="349">
        <f t="shared" si="28"/>
        <v>0</v>
      </c>
      <c r="U172" s="355">
        <f t="shared" si="29"/>
        <v>0</v>
      </c>
    </row>
    <row r="173" spans="1:21" x14ac:dyDescent="0.3">
      <c r="A173" s="344">
        <v>169</v>
      </c>
      <c r="B173" s="344"/>
      <c r="C173" s="356"/>
      <c r="D173" s="357"/>
      <c r="E173" s="358"/>
      <c r="F173" s="346"/>
      <c r="G173" s="347"/>
      <c r="H173" s="347"/>
      <c r="I173" s="347"/>
      <c r="J173" s="348"/>
      <c r="K173" s="347"/>
      <c r="L173" s="349">
        <f t="shared" si="20"/>
        <v>0</v>
      </c>
      <c r="M173" s="350">
        <f t="shared" si="21"/>
        <v>0</v>
      </c>
      <c r="N173" s="350">
        <f t="shared" si="22"/>
        <v>0</v>
      </c>
      <c r="O173" s="351">
        <f t="shared" si="23"/>
        <v>0</v>
      </c>
      <c r="P173" s="350">
        <f t="shared" si="24"/>
        <v>0</v>
      </c>
      <c r="Q173" s="352">
        <f t="shared" si="25"/>
        <v>0</v>
      </c>
      <c r="R173" s="353">
        <f t="shared" si="26"/>
        <v>0</v>
      </c>
      <c r="S173" s="354">
        <f t="shared" si="27"/>
        <v>0</v>
      </c>
      <c r="T173" s="349">
        <f t="shared" si="28"/>
        <v>0</v>
      </c>
      <c r="U173" s="355">
        <f t="shared" si="29"/>
        <v>0</v>
      </c>
    </row>
    <row r="174" spans="1:21" x14ac:dyDescent="0.3">
      <c r="A174" s="344">
        <v>170</v>
      </c>
      <c r="B174" s="344"/>
      <c r="C174" s="356"/>
      <c r="D174" s="357"/>
      <c r="E174" s="358"/>
      <c r="F174" s="346"/>
      <c r="G174" s="347"/>
      <c r="H174" s="347"/>
      <c r="I174" s="347"/>
      <c r="J174" s="348"/>
      <c r="K174" s="347"/>
      <c r="L174" s="349">
        <f t="shared" si="20"/>
        <v>0</v>
      </c>
      <c r="M174" s="350">
        <f t="shared" si="21"/>
        <v>0</v>
      </c>
      <c r="N174" s="350">
        <f t="shared" si="22"/>
        <v>0</v>
      </c>
      <c r="O174" s="351">
        <f t="shared" si="23"/>
        <v>0</v>
      </c>
      <c r="P174" s="350">
        <f t="shared" si="24"/>
        <v>0</v>
      </c>
      <c r="Q174" s="352">
        <f t="shared" si="25"/>
        <v>0</v>
      </c>
      <c r="R174" s="353">
        <f t="shared" si="26"/>
        <v>0</v>
      </c>
      <c r="S174" s="354">
        <f t="shared" si="27"/>
        <v>0</v>
      </c>
      <c r="T174" s="349">
        <f t="shared" si="28"/>
        <v>0</v>
      </c>
      <c r="U174" s="355">
        <f t="shared" si="29"/>
        <v>0</v>
      </c>
    </row>
    <row r="175" spans="1:21" x14ac:dyDescent="0.3">
      <c r="A175" s="344">
        <v>171</v>
      </c>
      <c r="B175" s="344"/>
      <c r="C175" s="356"/>
      <c r="D175" s="357"/>
      <c r="E175" s="358"/>
      <c r="F175" s="346"/>
      <c r="G175" s="347"/>
      <c r="H175" s="347"/>
      <c r="I175" s="347"/>
      <c r="J175" s="348"/>
      <c r="K175" s="347"/>
      <c r="L175" s="349">
        <f t="shared" si="20"/>
        <v>0</v>
      </c>
      <c r="M175" s="350">
        <f t="shared" si="21"/>
        <v>0</v>
      </c>
      <c r="N175" s="350">
        <f t="shared" si="22"/>
        <v>0</v>
      </c>
      <c r="O175" s="351">
        <f t="shared" si="23"/>
        <v>0</v>
      </c>
      <c r="P175" s="350">
        <f t="shared" si="24"/>
        <v>0</v>
      </c>
      <c r="Q175" s="352">
        <f t="shared" si="25"/>
        <v>0</v>
      </c>
      <c r="R175" s="353">
        <f t="shared" si="26"/>
        <v>0</v>
      </c>
      <c r="S175" s="354">
        <f t="shared" si="27"/>
        <v>0</v>
      </c>
      <c r="T175" s="349">
        <f t="shared" si="28"/>
        <v>0</v>
      </c>
      <c r="U175" s="355">
        <f t="shared" si="29"/>
        <v>0</v>
      </c>
    </row>
    <row r="176" spans="1:21" x14ac:dyDescent="0.3">
      <c r="A176" s="344">
        <v>172</v>
      </c>
      <c r="B176" s="344"/>
      <c r="C176" s="356"/>
      <c r="D176" s="357"/>
      <c r="E176" s="358"/>
      <c r="F176" s="346"/>
      <c r="G176" s="347"/>
      <c r="H176" s="347"/>
      <c r="I176" s="347"/>
      <c r="J176" s="348"/>
      <c r="K176" s="347"/>
      <c r="L176" s="349">
        <f t="shared" si="20"/>
        <v>0</v>
      </c>
      <c r="M176" s="350">
        <f t="shared" si="21"/>
        <v>0</v>
      </c>
      <c r="N176" s="350">
        <f t="shared" si="22"/>
        <v>0</v>
      </c>
      <c r="O176" s="351">
        <f t="shared" si="23"/>
        <v>0</v>
      </c>
      <c r="P176" s="350">
        <f t="shared" si="24"/>
        <v>0</v>
      </c>
      <c r="Q176" s="352">
        <f t="shared" si="25"/>
        <v>0</v>
      </c>
      <c r="R176" s="353">
        <f t="shared" si="26"/>
        <v>0</v>
      </c>
      <c r="S176" s="354">
        <f t="shared" si="27"/>
        <v>0</v>
      </c>
      <c r="T176" s="349">
        <f t="shared" si="28"/>
        <v>0</v>
      </c>
      <c r="U176" s="355">
        <f t="shared" si="29"/>
        <v>0</v>
      </c>
    </row>
    <row r="177" spans="1:21" x14ac:dyDescent="0.3">
      <c r="A177" s="344">
        <v>173</v>
      </c>
      <c r="B177" s="344"/>
      <c r="C177" s="356"/>
      <c r="D177" s="357"/>
      <c r="E177" s="358"/>
      <c r="F177" s="346"/>
      <c r="G177" s="347"/>
      <c r="H177" s="347"/>
      <c r="I177" s="347"/>
      <c r="J177" s="348"/>
      <c r="K177" s="347"/>
      <c r="L177" s="349">
        <f t="shared" si="20"/>
        <v>0</v>
      </c>
      <c r="M177" s="350">
        <f t="shared" si="21"/>
        <v>0</v>
      </c>
      <c r="N177" s="350">
        <f t="shared" si="22"/>
        <v>0</v>
      </c>
      <c r="O177" s="351">
        <f t="shared" si="23"/>
        <v>0</v>
      </c>
      <c r="P177" s="350">
        <f t="shared" si="24"/>
        <v>0</v>
      </c>
      <c r="Q177" s="352">
        <f t="shared" si="25"/>
        <v>0</v>
      </c>
      <c r="R177" s="353">
        <f t="shared" si="26"/>
        <v>0</v>
      </c>
      <c r="S177" s="354">
        <f t="shared" si="27"/>
        <v>0</v>
      </c>
      <c r="T177" s="349">
        <f t="shared" si="28"/>
        <v>0</v>
      </c>
      <c r="U177" s="355">
        <f t="shared" si="29"/>
        <v>0</v>
      </c>
    </row>
    <row r="178" spans="1:21" x14ac:dyDescent="0.3">
      <c r="A178" s="344">
        <v>174</v>
      </c>
      <c r="B178" s="344"/>
      <c r="C178" s="356"/>
      <c r="D178" s="357"/>
      <c r="E178" s="358"/>
      <c r="F178" s="346"/>
      <c r="G178" s="347"/>
      <c r="H178" s="347"/>
      <c r="I178" s="347"/>
      <c r="J178" s="348"/>
      <c r="K178" s="347"/>
      <c r="L178" s="349">
        <f t="shared" si="20"/>
        <v>0</v>
      </c>
      <c r="M178" s="350">
        <f t="shared" si="21"/>
        <v>0</v>
      </c>
      <c r="N178" s="350">
        <f t="shared" si="22"/>
        <v>0</v>
      </c>
      <c r="O178" s="351">
        <f t="shared" si="23"/>
        <v>0</v>
      </c>
      <c r="P178" s="350">
        <f t="shared" si="24"/>
        <v>0</v>
      </c>
      <c r="Q178" s="352">
        <f t="shared" si="25"/>
        <v>0</v>
      </c>
      <c r="R178" s="353">
        <f t="shared" si="26"/>
        <v>0</v>
      </c>
      <c r="S178" s="354">
        <f t="shared" si="27"/>
        <v>0</v>
      </c>
      <c r="T178" s="349">
        <f t="shared" si="28"/>
        <v>0</v>
      </c>
      <c r="U178" s="355">
        <f t="shared" si="29"/>
        <v>0</v>
      </c>
    </row>
    <row r="179" spans="1:21" x14ac:dyDescent="0.3">
      <c r="A179" s="344">
        <v>175</v>
      </c>
      <c r="B179" s="344"/>
      <c r="C179" s="356"/>
      <c r="D179" s="357"/>
      <c r="E179" s="358"/>
      <c r="F179" s="346"/>
      <c r="G179" s="347"/>
      <c r="H179" s="347"/>
      <c r="I179" s="347"/>
      <c r="J179" s="348"/>
      <c r="K179" s="347"/>
      <c r="L179" s="349">
        <f t="shared" si="20"/>
        <v>0</v>
      </c>
      <c r="M179" s="350">
        <f t="shared" si="21"/>
        <v>0</v>
      </c>
      <c r="N179" s="350">
        <f t="shared" si="22"/>
        <v>0</v>
      </c>
      <c r="O179" s="351">
        <f t="shared" si="23"/>
        <v>0</v>
      </c>
      <c r="P179" s="350">
        <f t="shared" si="24"/>
        <v>0</v>
      </c>
      <c r="Q179" s="352">
        <f t="shared" si="25"/>
        <v>0</v>
      </c>
      <c r="R179" s="353">
        <f t="shared" si="26"/>
        <v>0</v>
      </c>
      <c r="S179" s="354">
        <f t="shared" si="27"/>
        <v>0</v>
      </c>
      <c r="T179" s="349">
        <f t="shared" si="28"/>
        <v>0</v>
      </c>
      <c r="U179" s="355">
        <f t="shared" si="29"/>
        <v>0</v>
      </c>
    </row>
    <row r="180" spans="1:21" x14ac:dyDescent="0.3">
      <c r="A180" s="344">
        <v>176</v>
      </c>
      <c r="B180" s="344"/>
      <c r="C180" s="356"/>
      <c r="D180" s="357"/>
      <c r="E180" s="358"/>
      <c r="F180" s="346"/>
      <c r="G180" s="347"/>
      <c r="H180" s="347"/>
      <c r="I180" s="347"/>
      <c r="J180" s="348"/>
      <c r="K180" s="347"/>
      <c r="L180" s="349">
        <f t="shared" si="20"/>
        <v>0</v>
      </c>
      <c r="M180" s="350">
        <f t="shared" si="21"/>
        <v>0</v>
      </c>
      <c r="N180" s="350">
        <f t="shared" si="22"/>
        <v>0</v>
      </c>
      <c r="O180" s="351">
        <f t="shared" si="23"/>
        <v>0</v>
      </c>
      <c r="P180" s="350">
        <f t="shared" si="24"/>
        <v>0</v>
      </c>
      <c r="Q180" s="352">
        <f t="shared" si="25"/>
        <v>0</v>
      </c>
      <c r="R180" s="353">
        <f t="shared" si="26"/>
        <v>0</v>
      </c>
      <c r="S180" s="354">
        <f t="shared" si="27"/>
        <v>0</v>
      </c>
      <c r="T180" s="349">
        <f t="shared" si="28"/>
        <v>0</v>
      </c>
      <c r="U180" s="355">
        <f t="shared" si="29"/>
        <v>0</v>
      </c>
    </row>
    <row r="181" spans="1:21" x14ac:dyDescent="0.3">
      <c r="A181" s="344">
        <v>177</v>
      </c>
      <c r="B181" s="344"/>
      <c r="C181" s="356"/>
      <c r="D181" s="357"/>
      <c r="E181" s="358"/>
      <c r="F181" s="346"/>
      <c r="G181" s="347"/>
      <c r="H181" s="347"/>
      <c r="I181" s="347"/>
      <c r="J181" s="348"/>
      <c r="K181" s="347"/>
      <c r="L181" s="349">
        <f t="shared" si="20"/>
        <v>0</v>
      </c>
      <c r="M181" s="350">
        <f t="shared" si="21"/>
        <v>0</v>
      </c>
      <c r="N181" s="350">
        <f t="shared" si="22"/>
        <v>0</v>
      </c>
      <c r="O181" s="351">
        <f t="shared" si="23"/>
        <v>0</v>
      </c>
      <c r="P181" s="350">
        <f t="shared" si="24"/>
        <v>0</v>
      </c>
      <c r="Q181" s="352">
        <f t="shared" si="25"/>
        <v>0</v>
      </c>
      <c r="R181" s="353">
        <f t="shared" si="26"/>
        <v>0</v>
      </c>
      <c r="S181" s="354">
        <f t="shared" si="27"/>
        <v>0</v>
      </c>
      <c r="T181" s="349">
        <f t="shared" si="28"/>
        <v>0</v>
      </c>
      <c r="U181" s="355">
        <f t="shared" si="29"/>
        <v>0</v>
      </c>
    </row>
    <row r="182" spans="1:21" x14ac:dyDescent="0.3">
      <c r="A182" s="344">
        <v>178</v>
      </c>
      <c r="B182" s="344"/>
      <c r="C182" s="356"/>
      <c r="D182" s="357"/>
      <c r="E182" s="358"/>
      <c r="F182" s="346"/>
      <c r="G182" s="347"/>
      <c r="H182" s="347"/>
      <c r="I182" s="347"/>
      <c r="J182" s="348"/>
      <c r="K182" s="347"/>
      <c r="L182" s="349">
        <f t="shared" si="20"/>
        <v>0</v>
      </c>
      <c r="M182" s="350">
        <f t="shared" si="21"/>
        <v>0</v>
      </c>
      <c r="N182" s="350">
        <f t="shared" si="22"/>
        <v>0</v>
      </c>
      <c r="O182" s="351">
        <f t="shared" si="23"/>
        <v>0</v>
      </c>
      <c r="P182" s="350">
        <f t="shared" si="24"/>
        <v>0</v>
      </c>
      <c r="Q182" s="352">
        <f t="shared" si="25"/>
        <v>0</v>
      </c>
      <c r="R182" s="353">
        <f t="shared" si="26"/>
        <v>0</v>
      </c>
      <c r="S182" s="354">
        <f t="shared" si="27"/>
        <v>0</v>
      </c>
      <c r="T182" s="349">
        <f t="shared" si="28"/>
        <v>0</v>
      </c>
      <c r="U182" s="355">
        <f t="shared" si="29"/>
        <v>0</v>
      </c>
    </row>
    <row r="183" spans="1:21" x14ac:dyDescent="0.3">
      <c r="A183" s="344">
        <v>179</v>
      </c>
      <c r="B183" s="344"/>
      <c r="C183" s="356"/>
      <c r="D183" s="357"/>
      <c r="E183" s="358"/>
      <c r="F183" s="346"/>
      <c r="G183" s="347"/>
      <c r="H183" s="347"/>
      <c r="I183" s="347"/>
      <c r="J183" s="348"/>
      <c r="K183" s="347"/>
      <c r="L183" s="349">
        <f t="shared" si="20"/>
        <v>0</v>
      </c>
      <c r="M183" s="350">
        <f t="shared" si="21"/>
        <v>0</v>
      </c>
      <c r="N183" s="350">
        <f t="shared" si="22"/>
        <v>0</v>
      </c>
      <c r="O183" s="351">
        <f t="shared" si="23"/>
        <v>0</v>
      </c>
      <c r="P183" s="350">
        <f t="shared" si="24"/>
        <v>0</v>
      </c>
      <c r="Q183" s="352">
        <f t="shared" si="25"/>
        <v>0</v>
      </c>
      <c r="R183" s="353">
        <f t="shared" si="26"/>
        <v>0</v>
      </c>
      <c r="S183" s="354">
        <f t="shared" si="27"/>
        <v>0</v>
      </c>
      <c r="T183" s="349">
        <f t="shared" si="28"/>
        <v>0</v>
      </c>
      <c r="U183" s="355">
        <f t="shared" si="29"/>
        <v>0</v>
      </c>
    </row>
    <row r="184" spans="1:21" x14ac:dyDescent="0.3">
      <c r="A184" s="344">
        <v>180</v>
      </c>
      <c r="B184" s="344"/>
      <c r="C184" s="356"/>
      <c r="D184" s="357"/>
      <c r="E184" s="358"/>
      <c r="F184" s="346"/>
      <c r="G184" s="347"/>
      <c r="H184" s="347"/>
      <c r="I184" s="347"/>
      <c r="J184" s="348"/>
      <c r="K184" s="347"/>
      <c r="L184" s="349">
        <f t="shared" si="20"/>
        <v>0</v>
      </c>
      <c r="M184" s="350">
        <f t="shared" si="21"/>
        <v>0</v>
      </c>
      <c r="N184" s="350">
        <f t="shared" si="22"/>
        <v>0</v>
      </c>
      <c r="O184" s="351">
        <f t="shared" si="23"/>
        <v>0</v>
      </c>
      <c r="P184" s="350">
        <f t="shared" si="24"/>
        <v>0</v>
      </c>
      <c r="Q184" s="352">
        <f t="shared" si="25"/>
        <v>0</v>
      </c>
      <c r="R184" s="353">
        <f t="shared" si="26"/>
        <v>0</v>
      </c>
      <c r="S184" s="354">
        <f t="shared" si="27"/>
        <v>0</v>
      </c>
      <c r="T184" s="349">
        <f t="shared" si="28"/>
        <v>0</v>
      </c>
      <c r="U184" s="355">
        <f t="shared" si="29"/>
        <v>0</v>
      </c>
    </row>
    <row r="185" spans="1:21" x14ac:dyDescent="0.3">
      <c r="A185" s="344">
        <v>181</v>
      </c>
      <c r="B185" s="344"/>
      <c r="C185" s="356"/>
      <c r="D185" s="357"/>
      <c r="E185" s="358"/>
      <c r="F185" s="346"/>
      <c r="G185" s="347"/>
      <c r="H185" s="347"/>
      <c r="I185" s="347"/>
      <c r="J185" s="348"/>
      <c r="K185" s="347"/>
      <c r="L185" s="349">
        <f t="shared" si="20"/>
        <v>0</v>
      </c>
      <c r="M185" s="350">
        <f t="shared" si="21"/>
        <v>0</v>
      </c>
      <c r="N185" s="350">
        <f t="shared" si="22"/>
        <v>0</v>
      </c>
      <c r="O185" s="351">
        <f t="shared" si="23"/>
        <v>0</v>
      </c>
      <c r="P185" s="350">
        <f t="shared" si="24"/>
        <v>0</v>
      </c>
      <c r="Q185" s="352">
        <f t="shared" si="25"/>
        <v>0</v>
      </c>
      <c r="R185" s="353">
        <f t="shared" si="26"/>
        <v>0</v>
      </c>
      <c r="S185" s="354">
        <f t="shared" si="27"/>
        <v>0</v>
      </c>
      <c r="T185" s="349">
        <f t="shared" si="28"/>
        <v>0</v>
      </c>
      <c r="U185" s="355">
        <f t="shared" si="29"/>
        <v>0</v>
      </c>
    </row>
    <row r="186" spans="1:21" x14ac:dyDescent="0.3">
      <c r="A186" s="344">
        <v>182</v>
      </c>
      <c r="B186" s="344"/>
      <c r="C186" s="356"/>
      <c r="D186" s="357"/>
      <c r="E186" s="358"/>
      <c r="F186" s="346"/>
      <c r="G186" s="347"/>
      <c r="H186" s="347"/>
      <c r="I186" s="347"/>
      <c r="J186" s="348"/>
      <c r="K186" s="347"/>
      <c r="L186" s="349">
        <f t="shared" si="20"/>
        <v>0</v>
      </c>
      <c r="M186" s="350">
        <f t="shared" si="21"/>
        <v>0</v>
      </c>
      <c r="N186" s="350">
        <f t="shared" si="22"/>
        <v>0</v>
      </c>
      <c r="O186" s="351">
        <f t="shared" si="23"/>
        <v>0</v>
      </c>
      <c r="P186" s="350">
        <f t="shared" si="24"/>
        <v>0</v>
      </c>
      <c r="Q186" s="352">
        <f t="shared" si="25"/>
        <v>0</v>
      </c>
      <c r="R186" s="353">
        <f t="shared" si="26"/>
        <v>0</v>
      </c>
      <c r="S186" s="354">
        <f t="shared" si="27"/>
        <v>0</v>
      </c>
      <c r="T186" s="349">
        <f t="shared" si="28"/>
        <v>0</v>
      </c>
      <c r="U186" s="355">
        <f t="shared" si="29"/>
        <v>0</v>
      </c>
    </row>
    <row r="187" spans="1:21" x14ac:dyDescent="0.3">
      <c r="A187" s="344">
        <v>183</v>
      </c>
      <c r="B187" s="344"/>
      <c r="C187" s="356"/>
      <c r="D187" s="357"/>
      <c r="E187" s="358"/>
      <c r="F187" s="346"/>
      <c r="G187" s="347"/>
      <c r="H187" s="347"/>
      <c r="I187" s="347"/>
      <c r="J187" s="348"/>
      <c r="K187" s="347"/>
      <c r="L187" s="349">
        <f t="shared" si="20"/>
        <v>0</v>
      </c>
      <c r="M187" s="350">
        <f t="shared" si="21"/>
        <v>0</v>
      </c>
      <c r="N187" s="350">
        <f t="shared" si="22"/>
        <v>0</v>
      </c>
      <c r="O187" s="351">
        <f t="shared" si="23"/>
        <v>0</v>
      </c>
      <c r="P187" s="350">
        <f t="shared" si="24"/>
        <v>0</v>
      </c>
      <c r="Q187" s="352">
        <f t="shared" si="25"/>
        <v>0</v>
      </c>
      <c r="R187" s="353">
        <f t="shared" si="26"/>
        <v>0</v>
      </c>
      <c r="S187" s="354">
        <f t="shared" si="27"/>
        <v>0</v>
      </c>
      <c r="T187" s="349">
        <f t="shared" si="28"/>
        <v>0</v>
      </c>
      <c r="U187" s="355">
        <f t="shared" si="29"/>
        <v>0</v>
      </c>
    </row>
    <row r="188" spans="1:21" x14ac:dyDescent="0.3">
      <c r="A188" s="344">
        <v>184</v>
      </c>
      <c r="B188" s="344"/>
      <c r="C188" s="356"/>
      <c r="D188" s="357"/>
      <c r="E188" s="358"/>
      <c r="F188" s="346"/>
      <c r="G188" s="347"/>
      <c r="H188" s="347"/>
      <c r="I188" s="347"/>
      <c r="J188" s="348"/>
      <c r="K188" s="347"/>
      <c r="L188" s="349">
        <f t="shared" si="20"/>
        <v>0</v>
      </c>
      <c r="M188" s="350">
        <f t="shared" si="21"/>
        <v>0</v>
      </c>
      <c r="N188" s="350">
        <f t="shared" si="22"/>
        <v>0</v>
      </c>
      <c r="O188" s="351">
        <f t="shared" si="23"/>
        <v>0</v>
      </c>
      <c r="P188" s="350">
        <f t="shared" si="24"/>
        <v>0</v>
      </c>
      <c r="Q188" s="352">
        <f t="shared" si="25"/>
        <v>0</v>
      </c>
      <c r="R188" s="353">
        <f t="shared" si="26"/>
        <v>0</v>
      </c>
      <c r="S188" s="354">
        <f t="shared" si="27"/>
        <v>0</v>
      </c>
      <c r="T188" s="349">
        <f t="shared" si="28"/>
        <v>0</v>
      </c>
      <c r="U188" s="355">
        <f t="shared" si="29"/>
        <v>0</v>
      </c>
    </row>
    <row r="189" spans="1:21" x14ac:dyDescent="0.3">
      <c r="A189" s="344">
        <v>185</v>
      </c>
      <c r="B189" s="344"/>
      <c r="C189" s="356"/>
      <c r="D189" s="357"/>
      <c r="E189" s="358"/>
      <c r="F189" s="346"/>
      <c r="G189" s="347"/>
      <c r="H189" s="347"/>
      <c r="I189" s="347"/>
      <c r="J189" s="348"/>
      <c r="K189" s="347"/>
      <c r="L189" s="349">
        <f t="shared" si="20"/>
        <v>0</v>
      </c>
      <c r="M189" s="350">
        <f t="shared" si="21"/>
        <v>0</v>
      </c>
      <c r="N189" s="350">
        <f t="shared" si="22"/>
        <v>0</v>
      </c>
      <c r="O189" s="351">
        <f t="shared" si="23"/>
        <v>0</v>
      </c>
      <c r="P189" s="350">
        <f t="shared" si="24"/>
        <v>0</v>
      </c>
      <c r="Q189" s="352">
        <f t="shared" si="25"/>
        <v>0</v>
      </c>
      <c r="R189" s="353">
        <f t="shared" si="26"/>
        <v>0</v>
      </c>
      <c r="S189" s="354">
        <f t="shared" si="27"/>
        <v>0</v>
      </c>
      <c r="T189" s="349">
        <f t="shared" si="28"/>
        <v>0</v>
      </c>
      <c r="U189" s="355">
        <f t="shared" si="29"/>
        <v>0</v>
      </c>
    </row>
    <row r="190" spans="1:21" x14ac:dyDescent="0.3">
      <c r="A190" s="344">
        <v>186</v>
      </c>
      <c r="B190" s="344"/>
      <c r="C190" s="356"/>
      <c r="D190" s="357"/>
      <c r="E190" s="358"/>
      <c r="F190" s="346"/>
      <c r="G190" s="347"/>
      <c r="H190" s="347"/>
      <c r="I190" s="347"/>
      <c r="J190" s="348"/>
      <c r="K190" s="347"/>
      <c r="L190" s="349">
        <f t="shared" si="20"/>
        <v>0</v>
      </c>
      <c r="M190" s="350">
        <f t="shared" si="21"/>
        <v>0</v>
      </c>
      <c r="N190" s="350">
        <f t="shared" si="22"/>
        <v>0</v>
      </c>
      <c r="O190" s="351">
        <f t="shared" si="23"/>
        <v>0</v>
      </c>
      <c r="P190" s="350">
        <f t="shared" si="24"/>
        <v>0</v>
      </c>
      <c r="Q190" s="352">
        <f t="shared" si="25"/>
        <v>0</v>
      </c>
      <c r="R190" s="353">
        <f t="shared" si="26"/>
        <v>0</v>
      </c>
      <c r="S190" s="354">
        <f t="shared" si="27"/>
        <v>0</v>
      </c>
      <c r="T190" s="349">
        <f t="shared" si="28"/>
        <v>0</v>
      </c>
      <c r="U190" s="355">
        <f t="shared" si="29"/>
        <v>0</v>
      </c>
    </row>
    <row r="191" spans="1:21" x14ac:dyDescent="0.3">
      <c r="A191" s="344">
        <v>187</v>
      </c>
      <c r="B191" s="344"/>
      <c r="C191" s="356"/>
      <c r="D191" s="357"/>
      <c r="E191" s="358"/>
      <c r="F191" s="346"/>
      <c r="G191" s="347"/>
      <c r="H191" s="347"/>
      <c r="I191" s="347"/>
      <c r="J191" s="348"/>
      <c r="K191" s="347"/>
      <c r="L191" s="349">
        <f t="shared" si="20"/>
        <v>0</v>
      </c>
      <c r="M191" s="350">
        <f t="shared" si="21"/>
        <v>0</v>
      </c>
      <c r="N191" s="350">
        <f t="shared" si="22"/>
        <v>0</v>
      </c>
      <c r="O191" s="351">
        <f t="shared" si="23"/>
        <v>0</v>
      </c>
      <c r="P191" s="350">
        <f t="shared" si="24"/>
        <v>0</v>
      </c>
      <c r="Q191" s="352">
        <f t="shared" si="25"/>
        <v>0</v>
      </c>
      <c r="R191" s="353">
        <f t="shared" si="26"/>
        <v>0</v>
      </c>
      <c r="S191" s="354">
        <f t="shared" si="27"/>
        <v>0</v>
      </c>
      <c r="T191" s="349">
        <f t="shared" si="28"/>
        <v>0</v>
      </c>
      <c r="U191" s="355">
        <f t="shared" si="29"/>
        <v>0</v>
      </c>
    </row>
    <row r="192" spans="1:21" x14ac:dyDescent="0.3">
      <c r="A192" s="344">
        <v>188</v>
      </c>
      <c r="B192" s="344"/>
      <c r="C192" s="356"/>
      <c r="D192" s="357"/>
      <c r="E192" s="358"/>
      <c r="F192" s="346"/>
      <c r="G192" s="347"/>
      <c r="H192" s="347"/>
      <c r="I192" s="347"/>
      <c r="J192" s="348"/>
      <c r="K192" s="347"/>
      <c r="L192" s="349">
        <f t="shared" si="20"/>
        <v>0</v>
      </c>
      <c r="M192" s="350">
        <f t="shared" si="21"/>
        <v>0</v>
      </c>
      <c r="N192" s="350">
        <f t="shared" si="22"/>
        <v>0</v>
      </c>
      <c r="O192" s="351">
        <f t="shared" si="23"/>
        <v>0</v>
      </c>
      <c r="P192" s="350">
        <f t="shared" si="24"/>
        <v>0</v>
      </c>
      <c r="Q192" s="352">
        <f t="shared" si="25"/>
        <v>0</v>
      </c>
      <c r="R192" s="353">
        <f t="shared" si="26"/>
        <v>0</v>
      </c>
      <c r="S192" s="354">
        <f t="shared" si="27"/>
        <v>0</v>
      </c>
      <c r="T192" s="349">
        <f t="shared" si="28"/>
        <v>0</v>
      </c>
      <c r="U192" s="355">
        <f t="shared" si="29"/>
        <v>0</v>
      </c>
    </row>
    <row r="193" spans="1:21" x14ac:dyDescent="0.3">
      <c r="A193" s="344">
        <v>189</v>
      </c>
      <c r="B193" s="344"/>
      <c r="C193" s="356"/>
      <c r="D193" s="357"/>
      <c r="E193" s="358"/>
      <c r="F193" s="346"/>
      <c r="G193" s="347"/>
      <c r="H193" s="347"/>
      <c r="I193" s="347"/>
      <c r="J193" s="348"/>
      <c r="K193" s="347"/>
      <c r="L193" s="349">
        <f t="shared" si="20"/>
        <v>0</v>
      </c>
      <c r="M193" s="350">
        <f t="shared" si="21"/>
        <v>0</v>
      </c>
      <c r="N193" s="350">
        <f t="shared" si="22"/>
        <v>0</v>
      </c>
      <c r="O193" s="351">
        <f t="shared" si="23"/>
        <v>0</v>
      </c>
      <c r="P193" s="350">
        <f t="shared" si="24"/>
        <v>0</v>
      </c>
      <c r="Q193" s="352">
        <f t="shared" si="25"/>
        <v>0</v>
      </c>
      <c r="R193" s="353">
        <f t="shared" si="26"/>
        <v>0</v>
      </c>
      <c r="S193" s="354">
        <f t="shared" si="27"/>
        <v>0</v>
      </c>
      <c r="T193" s="349">
        <f t="shared" si="28"/>
        <v>0</v>
      </c>
      <c r="U193" s="355">
        <f t="shared" si="29"/>
        <v>0</v>
      </c>
    </row>
    <row r="194" spans="1:21" x14ac:dyDescent="0.3">
      <c r="A194" s="344">
        <v>190</v>
      </c>
      <c r="B194" s="344"/>
      <c r="C194" s="356"/>
      <c r="D194" s="357"/>
      <c r="E194" s="358"/>
      <c r="F194" s="346"/>
      <c r="G194" s="347"/>
      <c r="H194" s="347"/>
      <c r="I194" s="347"/>
      <c r="J194" s="348"/>
      <c r="K194" s="347"/>
      <c r="L194" s="349">
        <f t="shared" si="20"/>
        <v>0</v>
      </c>
      <c r="M194" s="350">
        <f t="shared" si="21"/>
        <v>0</v>
      </c>
      <c r="N194" s="350">
        <f t="shared" si="22"/>
        <v>0</v>
      </c>
      <c r="O194" s="351">
        <f t="shared" si="23"/>
        <v>0</v>
      </c>
      <c r="P194" s="350">
        <f t="shared" si="24"/>
        <v>0</v>
      </c>
      <c r="Q194" s="352">
        <f t="shared" si="25"/>
        <v>0</v>
      </c>
      <c r="R194" s="353">
        <f t="shared" si="26"/>
        <v>0</v>
      </c>
      <c r="S194" s="354">
        <f t="shared" si="27"/>
        <v>0</v>
      </c>
      <c r="T194" s="349">
        <f t="shared" si="28"/>
        <v>0</v>
      </c>
      <c r="U194" s="355">
        <f t="shared" si="29"/>
        <v>0</v>
      </c>
    </row>
    <row r="195" spans="1:21" x14ac:dyDescent="0.3">
      <c r="A195" s="344">
        <v>191</v>
      </c>
      <c r="B195" s="344"/>
      <c r="C195" s="356"/>
      <c r="D195" s="357"/>
      <c r="E195" s="358"/>
      <c r="F195" s="346"/>
      <c r="G195" s="347"/>
      <c r="H195" s="347"/>
      <c r="I195" s="347"/>
      <c r="J195" s="348"/>
      <c r="K195" s="347"/>
      <c r="L195" s="349">
        <f t="shared" si="20"/>
        <v>0</v>
      </c>
      <c r="M195" s="350">
        <f t="shared" si="21"/>
        <v>0</v>
      </c>
      <c r="N195" s="350">
        <f t="shared" si="22"/>
        <v>0</v>
      </c>
      <c r="O195" s="351">
        <f t="shared" si="23"/>
        <v>0</v>
      </c>
      <c r="P195" s="350">
        <f t="shared" si="24"/>
        <v>0</v>
      </c>
      <c r="Q195" s="352">
        <f t="shared" si="25"/>
        <v>0</v>
      </c>
      <c r="R195" s="353">
        <f t="shared" si="26"/>
        <v>0</v>
      </c>
      <c r="S195" s="354">
        <f t="shared" si="27"/>
        <v>0</v>
      </c>
      <c r="T195" s="349">
        <f t="shared" si="28"/>
        <v>0</v>
      </c>
      <c r="U195" s="355">
        <f t="shared" si="29"/>
        <v>0</v>
      </c>
    </row>
    <row r="196" spans="1:21" x14ac:dyDescent="0.3">
      <c r="A196" s="344">
        <v>192</v>
      </c>
      <c r="B196" s="344"/>
      <c r="C196" s="356"/>
      <c r="D196" s="357"/>
      <c r="E196" s="358"/>
      <c r="F196" s="346"/>
      <c r="G196" s="347"/>
      <c r="H196" s="347"/>
      <c r="I196" s="347"/>
      <c r="J196" s="348"/>
      <c r="K196" s="347"/>
      <c r="L196" s="349">
        <f t="shared" si="20"/>
        <v>0</v>
      </c>
      <c r="M196" s="350">
        <f t="shared" si="21"/>
        <v>0</v>
      </c>
      <c r="N196" s="350">
        <f t="shared" si="22"/>
        <v>0</v>
      </c>
      <c r="O196" s="351">
        <f t="shared" si="23"/>
        <v>0</v>
      </c>
      <c r="P196" s="350">
        <f t="shared" si="24"/>
        <v>0</v>
      </c>
      <c r="Q196" s="352">
        <f t="shared" si="25"/>
        <v>0</v>
      </c>
      <c r="R196" s="353">
        <f t="shared" si="26"/>
        <v>0</v>
      </c>
      <c r="S196" s="354">
        <f t="shared" si="27"/>
        <v>0</v>
      </c>
      <c r="T196" s="349">
        <f t="shared" si="28"/>
        <v>0</v>
      </c>
      <c r="U196" s="355">
        <f t="shared" si="29"/>
        <v>0</v>
      </c>
    </row>
    <row r="197" spans="1:21" x14ac:dyDescent="0.3">
      <c r="A197" s="344">
        <v>193</v>
      </c>
      <c r="B197" s="344"/>
      <c r="C197" s="356"/>
      <c r="D197" s="357"/>
      <c r="E197" s="358"/>
      <c r="F197" s="346"/>
      <c r="G197" s="347"/>
      <c r="H197" s="347"/>
      <c r="I197" s="347"/>
      <c r="J197" s="348"/>
      <c r="K197" s="347"/>
      <c r="L197" s="349">
        <f t="shared" si="20"/>
        <v>0</v>
      </c>
      <c r="M197" s="350">
        <f t="shared" si="21"/>
        <v>0</v>
      </c>
      <c r="N197" s="350">
        <f t="shared" si="22"/>
        <v>0</v>
      </c>
      <c r="O197" s="351">
        <f t="shared" si="23"/>
        <v>0</v>
      </c>
      <c r="P197" s="350">
        <f t="shared" si="24"/>
        <v>0</v>
      </c>
      <c r="Q197" s="352">
        <f t="shared" si="25"/>
        <v>0</v>
      </c>
      <c r="R197" s="353">
        <f t="shared" si="26"/>
        <v>0</v>
      </c>
      <c r="S197" s="354">
        <f t="shared" si="27"/>
        <v>0</v>
      </c>
      <c r="T197" s="349">
        <f t="shared" si="28"/>
        <v>0</v>
      </c>
      <c r="U197" s="355">
        <f t="shared" si="29"/>
        <v>0</v>
      </c>
    </row>
    <row r="198" spans="1:21" x14ac:dyDescent="0.3">
      <c r="A198" s="344">
        <v>194</v>
      </c>
      <c r="B198" s="344"/>
      <c r="C198" s="356"/>
      <c r="D198" s="357"/>
      <c r="E198" s="358"/>
      <c r="F198" s="346"/>
      <c r="G198" s="347"/>
      <c r="H198" s="347"/>
      <c r="I198" s="347"/>
      <c r="J198" s="348"/>
      <c r="K198" s="347"/>
      <c r="L198" s="349">
        <f t="shared" ref="L198:L261" si="30">E198*7/22</f>
        <v>0</v>
      </c>
      <c r="M198" s="350">
        <f t="shared" ref="M198:M261" si="31">IF(L198&gt;0, 0.0396*(((L198^2)*F198)^0.933),0)</f>
        <v>0</v>
      </c>
      <c r="N198" s="350">
        <f t="shared" ref="N198:N261" si="32">IF(L198&gt;0,0.00349*(((L198^2)*F198)^1.03),0)</f>
        <v>0</v>
      </c>
      <c r="O198" s="351">
        <f t="shared" ref="O198:O261" si="33">IF(L198&gt;0,1/((28/(M198+N198))+0.025),0)</f>
        <v>0</v>
      </c>
      <c r="P198" s="350">
        <f t="shared" ref="P198:P261" si="34">M198+N198+O198</f>
        <v>0</v>
      </c>
      <c r="Q198" s="352">
        <f t="shared" ref="Q198:Q261" si="35">P198*0.27</f>
        <v>0</v>
      </c>
      <c r="R198" s="353">
        <f t="shared" ref="R198:R261" si="36">P198+Q198</f>
        <v>0</v>
      </c>
      <c r="S198" s="354">
        <f t="shared" ref="S198:S261" si="37">R198*0.47</f>
        <v>0</v>
      </c>
      <c r="T198" s="349">
        <f t="shared" ref="T198:T261" si="38">S198*44/12</f>
        <v>0</v>
      </c>
      <c r="U198" s="355">
        <f t="shared" ref="U198:U261" si="39">T198/1000</f>
        <v>0</v>
      </c>
    </row>
    <row r="199" spans="1:21" x14ac:dyDescent="0.3">
      <c r="A199" s="344">
        <v>195</v>
      </c>
      <c r="B199" s="344"/>
      <c r="C199" s="356"/>
      <c r="D199" s="357"/>
      <c r="E199" s="358"/>
      <c r="F199" s="346"/>
      <c r="G199" s="347"/>
      <c r="H199" s="347"/>
      <c r="I199" s="347"/>
      <c r="J199" s="348"/>
      <c r="K199" s="347"/>
      <c r="L199" s="349">
        <f t="shared" si="30"/>
        <v>0</v>
      </c>
      <c r="M199" s="350">
        <f t="shared" si="31"/>
        <v>0</v>
      </c>
      <c r="N199" s="350">
        <f t="shared" si="32"/>
        <v>0</v>
      </c>
      <c r="O199" s="351">
        <f t="shared" si="33"/>
        <v>0</v>
      </c>
      <c r="P199" s="350">
        <f t="shared" si="34"/>
        <v>0</v>
      </c>
      <c r="Q199" s="352">
        <f t="shared" si="35"/>
        <v>0</v>
      </c>
      <c r="R199" s="353">
        <f t="shared" si="36"/>
        <v>0</v>
      </c>
      <c r="S199" s="354">
        <f t="shared" si="37"/>
        <v>0</v>
      </c>
      <c r="T199" s="349">
        <f t="shared" si="38"/>
        <v>0</v>
      </c>
      <c r="U199" s="355">
        <f t="shared" si="39"/>
        <v>0</v>
      </c>
    </row>
    <row r="200" spans="1:21" x14ac:dyDescent="0.3">
      <c r="A200" s="344">
        <v>196</v>
      </c>
      <c r="B200" s="344"/>
      <c r="C200" s="356"/>
      <c r="D200" s="357"/>
      <c r="E200" s="358"/>
      <c r="F200" s="346"/>
      <c r="G200" s="347"/>
      <c r="H200" s="347"/>
      <c r="I200" s="347"/>
      <c r="J200" s="348"/>
      <c r="K200" s="347"/>
      <c r="L200" s="349">
        <f t="shared" si="30"/>
        <v>0</v>
      </c>
      <c r="M200" s="350">
        <f t="shared" si="31"/>
        <v>0</v>
      </c>
      <c r="N200" s="350">
        <f t="shared" si="32"/>
        <v>0</v>
      </c>
      <c r="O200" s="351">
        <f t="shared" si="33"/>
        <v>0</v>
      </c>
      <c r="P200" s="350">
        <f t="shared" si="34"/>
        <v>0</v>
      </c>
      <c r="Q200" s="352">
        <f t="shared" si="35"/>
        <v>0</v>
      </c>
      <c r="R200" s="353">
        <f t="shared" si="36"/>
        <v>0</v>
      </c>
      <c r="S200" s="354">
        <f t="shared" si="37"/>
        <v>0</v>
      </c>
      <c r="T200" s="349">
        <f t="shared" si="38"/>
        <v>0</v>
      </c>
      <c r="U200" s="355">
        <f t="shared" si="39"/>
        <v>0</v>
      </c>
    </row>
    <row r="201" spans="1:21" x14ac:dyDescent="0.3">
      <c r="A201" s="344">
        <v>197</v>
      </c>
      <c r="B201" s="344"/>
      <c r="C201" s="356"/>
      <c r="D201" s="357"/>
      <c r="E201" s="358"/>
      <c r="F201" s="346"/>
      <c r="G201" s="347"/>
      <c r="H201" s="347"/>
      <c r="I201" s="347"/>
      <c r="J201" s="348"/>
      <c r="K201" s="347"/>
      <c r="L201" s="349">
        <f t="shared" si="30"/>
        <v>0</v>
      </c>
      <c r="M201" s="350">
        <f t="shared" si="31"/>
        <v>0</v>
      </c>
      <c r="N201" s="350">
        <f t="shared" si="32"/>
        <v>0</v>
      </c>
      <c r="O201" s="351">
        <f t="shared" si="33"/>
        <v>0</v>
      </c>
      <c r="P201" s="350">
        <f t="shared" si="34"/>
        <v>0</v>
      </c>
      <c r="Q201" s="352">
        <f t="shared" si="35"/>
        <v>0</v>
      </c>
      <c r="R201" s="353">
        <f t="shared" si="36"/>
        <v>0</v>
      </c>
      <c r="S201" s="354">
        <f t="shared" si="37"/>
        <v>0</v>
      </c>
      <c r="T201" s="349">
        <f t="shared" si="38"/>
        <v>0</v>
      </c>
      <c r="U201" s="355">
        <f t="shared" si="39"/>
        <v>0</v>
      </c>
    </row>
    <row r="202" spans="1:21" x14ac:dyDescent="0.3">
      <c r="A202" s="344">
        <v>198</v>
      </c>
      <c r="B202" s="344"/>
      <c r="C202" s="356"/>
      <c r="D202" s="357"/>
      <c r="E202" s="358"/>
      <c r="F202" s="346"/>
      <c r="G202" s="347"/>
      <c r="H202" s="347"/>
      <c r="I202" s="347"/>
      <c r="J202" s="348"/>
      <c r="K202" s="347"/>
      <c r="L202" s="349">
        <f t="shared" si="30"/>
        <v>0</v>
      </c>
      <c r="M202" s="350">
        <f t="shared" si="31"/>
        <v>0</v>
      </c>
      <c r="N202" s="350">
        <f t="shared" si="32"/>
        <v>0</v>
      </c>
      <c r="O202" s="351">
        <f t="shared" si="33"/>
        <v>0</v>
      </c>
      <c r="P202" s="350">
        <f t="shared" si="34"/>
        <v>0</v>
      </c>
      <c r="Q202" s="352">
        <f t="shared" si="35"/>
        <v>0</v>
      </c>
      <c r="R202" s="353">
        <f t="shared" si="36"/>
        <v>0</v>
      </c>
      <c r="S202" s="354">
        <f t="shared" si="37"/>
        <v>0</v>
      </c>
      <c r="T202" s="349">
        <f t="shared" si="38"/>
        <v>0</v>
      </c>
      <c r="U202" s="355">
        <f t="shared" si="39"/>
        <v>0</v>
      </c>
    </row>
    <row r="203" spans="1:21" x14ac:dyDescent="0.3">
      <c r="A203" s="344">
        <v>199</v>
      </c>
      <c r="B203" s="344"/>
      <c r="C203" s="356"/>
      <c r="D203" s="357"/>
      <c r="E203" s="358"/>
      <c r="F203" s="346"/>
      <c r="G203" s="347"/>
      <c r="H203" s="347"/>
      <c r="I203" s="347"/>
      <c r="J203" s="348"/>
      <c r="K203" s="347"/>
      <c r="L203" s="349">
        <f t="shared" si="30"/>
        <v>0</v>
      </c>
      <c r="M203" s="350">
        <f t="shared" si="31"/>
        <v>0</v>
      </c>
      <c r="N203" s="350">
        <f t="shared" si="32"/>
        <v>0</v>
      </c>
      <c r="O203" s="351">
        <f t="shared" si="33"/>
        <v>0</v>
      </c>
      <c r="P203" s="350">
        <f t="shared" si="34"/>
        <v>0</v>
      </c>
      <c r="Q203" s="352">
        <f t="shared" si="35"/>
        <v>0</v>
      </c>
      <c r="R203" s="353">
        <f t="shared" si="36"/>
        <v>0</v>
      </c>
      <c r="S203" s="354">
        <f t="shared" si="37"/>
        <v>0</v>
      </c>
      <c r="T203" s="349">
        <f t="shared" si="38"/>
        <v>0</v>
      </c>
      <c r="U203" s="355">
        <f t="shared" si="39"/>
        <v>0</v>
      </c>
    </row>
    <row r="204" spans="1:21" x14ac:dyDescent="0.3">
      <c r="A204" s="344">
        <v>200</v>
      </c>
      <c r="B204" s="344"/>
      <c r="C204" s="356"/>
      <c r="D204" s="357"/>
      <c r="E204" s="358"/>
      <c r="F204" s="346"/>
      <c r="G204" s="347"/>
      <c r="H204" s="347"/>
      <c r="I204" s="347"/>
      <c r="J204" s="348"/>
      <c r="K204" s="347"/>
      <c r="L204" s="349">
        <f t="shared" si="30"/>
        <v>0</v>
      </c>
      <c r="M204" s="350">
        <f t="shared" si="31"/>
        <v>0</v>
      </c>
      <c r="N204" s="350">
        <f t="shared" si="32"/>
        <v>0</v>
      </c>
      <c r="O204" s="351">
        <f t="shared" si="33"/>
        <v>0</v>
      </c>
      <c r="P204" s="350">
        <f t="shared" si="34"/>
        <v>0</v>
      </c>
      <c r="Q204" s="352">
        <f t="shared" si="35"/>
        <v>0</v>
      </c>
      <c r="R204" s="353">
        <f t="shared" si="36"/>
        <v>0</v>
      </c>
      <c r="S204" s="354">
        <f t="shared" si="37"/>
        <v>0</v>
      </c>
      <c r="T204" s="349">
        <f t="shared" si="38"/>
        <v>0</v>
      </c>
      <c r="U204" s="355">
        <f t="shared" si="39"/>
        <v>0</v>
      </c>
    </row>
    <row r="205" spans="1:21" x14ac:dyDescent="0.3">
      <c r="A205" s="344">
        <v>201</v>
      </c>
      <c r="B205" s="344"/>
      <c r="C205" s="356"/>
      <c r="D205" s="357"/>
      <c r="E205" s="358"/>
      <c r="F205" s="346"/>
      <c r="G205" s="347"/>
      <c r="H205" s="347"/>
      <c r="I205" s="347"/>
      <c r="J205" s="348"/>
      <c r="K205" s="347"/>
      <c r="L205" s="349">
        <f t="shared" si="30"/>
        <v>0</v>
      </c>
      <c r="M205" s="350">
        <f t="shared" si="31"/>
        <v>0</v>
      </c>
      <c r="N205" s="350">
        <f t="shared" si="32"/>
        <v>0</v>
      </c>
      <c r="O205" s="351">
        <f t="shared" si="33"/>
        <v>0</v>
      </c>
      <c r="P205" s="350">
        <f t="shared" si="34"/>
        <v>0</v>
      </c>
      <c r="Q205" s="352">
        <f t="shared" si="35"/>
        <v>0</v>
      </c>
      <c r="R205" s="353">
        <f t="shared" si="36"/>
        <v>0</v>
      </c>
      <c r="S205" s="354">
        <f t="shared" si="37"/>
        <v>0</v>
      </c>
      <c r="T205" s="349">
        <f t="shared" si="38"/>
        <v>0</v>
      </c>
      <c r="U205" s="355">
        <f t="shared" si="39"/>
        <v>0</v>
      </c>
    </row>
    <row r="206" spans="1:21" x14ac:dyDescent="0.3">
      <c r="A206" s="344">
        <v>202</v>
      </c>
      <c r="B206" s="344"/>
      <c r="C206" s="356"/>
      <c r="D206" s="357"/>
      <c r="E206" s="358"/>
      <c r="F206" s="346"/>
      <c r="G206" s="347"/>
      <c r="H206" s="347"/>
      <c r="I206" s="347"/>
      <c r="J206" s="348"/>
      <c r="K206" s="347"/>
      <c r="L206" s="349">
        <f t="shared" si="30"/>
        <v>0</v>
      </c>
      <c r="M206" s="350">
        <f t="shared" si="31"/>
        <v>0</v>
      </c>
      <c r="N206" s="350">
        <f t="shared" si="32"/>
        <v>0</v>
      </c>
      <c r="O206" s="351">
        <f t="shared" si="33"/>
        <v>0</v>
      </c>
      <c r="P206" s="350">
        <f t="shared" si="34"/>
        <v>0</v>
      </c>
      <c r="Q206" s="352">
        <f t="shared" si="35"/>
        <v>0</v>
      </c>
      <c r="R206" s="353">
        <f t="shared" si="36"/>
        <v>0</v>
      </c>
      <c r="S206" s="354">
        <f t="shared" si="37"/>
        <v>0</v>
      </c>
      <c r="T206" s="349">
        <f t="shared" si="38"/>
        <v>0</v>
      </c>
      <c r="U206" s="355">
        <f t="shared" si="39"/>
        <v>0</v>
      </c>
    </row>
    <row r="207" spans="1:21" x14ac:dyDescent="0.3">
      <c r="A207" s="344">
        <v>203</v>
      </c>
      <c r="B207" s="344"/>
      <c r="C207" s="356"/>
      <c r="D207" s="357"/>
      <c r="E207" s="358"/>
      <c r="F207" s="346"/>
      <c r="G207" s="347"/>
      <c r="H207" s="347"/>
      <c r="I207" s="347"/>
      <c r="J207" s="348"/>
      <c r="K207" s="347"/>
      <c r="L207" s="349">
        <f t="shared" si="30"/>
        <v>0</v>
      </c>
      <c r="M207" s="350">
        <f t="shared" si="31"/>
        <v>0</v>
      </c>
      <c r="N207" s="350">
        <f t="shared" si="32"/>
        <v>0</v>
      </c>
      <c r="O207" s="351">
        <f t="shared" si="33"/>
        <v>0</v>
      </c>
      <c r="P207" s="350">
        <f t="shared" si="34"/>
        <v>0</v>
      </c>
      <c r="Q207" s="352">
        <f t="shared" si="35"/>
        <v>0</v>
      </c>
      <c r="R207" s="353">
        <f t="shared" si="36"/>
        <v>0</v>
      </c>
      <c r="S207" s="354">
        <f t="shared" si="37"/>
        <v>0</v>
      </c>
      <c r="T207" s="349">
        <f t="shared" si="38"/>
        <v>0</v>
      </c>
      <c r="U207" s="355">
        <f t="shared" si="39"/>
        <v>0</v>
      </c>
    </row>
    <row r="208" spans="1:21" x14ac:dyDescent="0.3">
      <c r="A208" s="344">
        <v>204</v>
      </c>
      <c r="B208" s="344"/>
      <c r="C208" s="356"/>
      <c r="D208" s="357"/>
      <c r="E208" s="358"/>
      <c r="F208" s="346"/>
      <c r="G208" s="347"/>
      <c r="H208" s="347"/>
      <c r="I208" s="347"/>
      <c r="J208" s="348"/>
      <c r="K208" s="347"/>
      <c r="L208" s="349">
        <f t="shared" si="30"/>
        <v>0</v>
      </c>
      <c r="M208" s="350">
        <f t="shared" si="31"/>
        <v>0</v>
      </c>
      <c r="N208" s="350">
        <f t="shared" si="32"/>
        <v>0</v>
      </c>
      <c r="O208" s="351">
        <f t="shared" si="33"/>
        <v>0</v>
      </c>
      <c r="P208" s="350">
        <f t="shared" si="34"/>
        <v>0</v>
      </c>
      <c r="Q208" s="352">
        <f t="shared" si="35"/>
        <v>0</v>
      </c>
      <c r="R208" s="353">
        <f t="shared" si="36"/>
        <v>0</v>
      </c>
      <c r="S208" s="354">
        <f t="shared" si="37"/>
        <v>0</v>
      </c>
      <c r="T208" s="349">
        <f t="shared" si="38"/>
        <v>0</v>
      </c>
      <c r="U208" s="355">
        <f t="shared" si="39"/>
        <v>0</v>
      </c>
    </row>
    <row r="209" spans="1:21" x14ac:dyDescent="0.3">
      <c r="A209" s="344">
        <v>205</v>
      </c>
      <c r="B209" s="344"/>
      <c r="C209" s="356"/>
      <c r="D209" s="357"/>
      <c r="E209" s="358"/>
      <c r="F209" s="346"/>
      <c r="G209" s="347"/>
      <c r="H209" s="347"/>
      <c r="I209" s="347"/>
      <c r="J209" s="348"/>
      <c r="K209" s="347"/>
      <c r="L209" s="349">
        <f t="shared" si="30"/>
        <v>0</v>
      </c>
      <c r="M209" s="350">
        <f t="shared" si="31"/>
        <v>0</v>
      </c>
      <c r="N209" s="350">
        <f t="shared" si="32"/>
        <v>0</v>
      </c>
      <c r="O209" s="351">
        <f t="shared" si="33"/>
        <v>0</v>
      </c>
      <c r="P209" s="350">
        <f t="shared" si="34"/>
        <v>0</v>
      </c>
      <c r="Q209" s="352">
        <f t="shared" si="35"/>
        <v>0</v>
      </c>
      <c r="R209" s="353">
        <f t="shared" si="36"/>
        <v>0</v>
      </c>
      <c r="S209" s="354">
        <f t="shared" si="37"/>
        <v>0</v>
      </c>
      <c r="T209" s="349">
        <f t="shared" si="38"/>
        <v>0</v>
      </c>
      <c r="U209" s="355">
        <f t="shared" si="39"/>
        <v>0</v>
      </c>
    </row>
    <row r="210" spans="1:21" x14ac:dyDescent="0.3">
      <c r="A210" s="344">
        <v>206</v>
      </c>
      <c r="B210" s="344"/>
      <c r="C210" s="356"/>
      <c r="D210" s="357"/>
      <c r="E210" s="358"/>
      <c r="F210" s="346"/>
      <c r="G210" s="347"/>
      <c r="H210" s="347"/>
      <c r="I210" s="347"/>
      <c r="J210" s="348"/>
      <c r="K210" s="347"/>
      <c r="L210" s="349">
        <f t="shared" si="30"/>
        <v>0</v>
      </c>
      <c r="M210" s="350">
        <f t="shared" si="31"/>
        <v>0</v>
      </c>
      <c r="N210" s="350">
        <f t="shared" si="32"/>
        <v>0</v>
      </c>
      <c r="O210" s="351">
        <f t="shared" si="33"/>
        <v>0</v>
      </c>
      <c r="P210" s="350">
        <f t="shared" si="34"/>
        <v>0</v>
      </c>
      <c r="Q210" s="352">
        <f t="shared" si="35"/>
        <v>0</v>
      </c>
      <c r="R210" s="353">
        <f t="shared" si="36"/>
        <v>0</v>
      </c>
      <c r="S210" s="354">
        <f t="shared" si="37"/>
        <v>0</v>
      </c>
      <c r="T210" s="349">
        <f t="shared" si="38"/>
        <v>0</v>
      </c>
      <c r="U210" s="355">
        <f t="shared" si="39"/>
        <v>0</v>
      </c>
    </row>
    <row r="211" spans="1:21" x14ac:dyDescent="0.3">
      <c r="A211" s="344">
        <v>207</v>
      </c>
      <c r="B211" s="344"/>
      <c r="C211" s="356"/>
      <c r="D211" s="357"/>
      <c r="E211" s="358"/>
      <c r="F211" s="346"/>
      <c r="G211" s="347"/>
      <c r="H211" s="347"/>
      <c r="I211" s="347"/>
      <c r="J211" s="348"/>
      <c r="K211" s="347"/>
      <c r="L211" s="349">
        <f t="shared" si="30"/>
        <v>0</v>
      </c>
      <c r="M211" s="350">
        <f t="shared" si="31"/>
        <v>0</v>
      </c>
      <c r="N211" s="350">
        <f t="shared" si="32"/>
        <v>0</v>
      </c>
      <c r="O211" s="351">
        <f t="shared" si="33"/>
        <v>0</v>
      </c>
      <c r="P211" s="350">
        <f t="shared" si="34"/>
        <v>0</v>
      </c>
      <c r="Q211" s="352">
        <f t="shared" si="35"/>
        <v>0</v>
      </c>
      <c r="R211" s="353">
        <f t="shared" si="36"/>
        <v>0</v>
      </c>
      <c r="S211" s="354">
        <f t="shared" si="37"/>
        <v>0</v>
      </c>
      <c r="T211" s="349">
        <f t="shared" si="38"/>
        <v>0</v>
      </c>
      <c r="U211" s="355">
        <f t="shared" si="39"/>
        <v>0</v>
      </c>
    </row>
    <row r="212" spans="1:21" x14ac:dyDescent="0.3">
      <c r="A212" s="344">
        <v>208</v>
      </c>
      <c r="B212" s="344"/>
      <c r="C212" s="356"/>
      <c r="D212" s="357"/>
      <c r="E212" s="358"/>
      <c r="F212" s="346"/>
      <c r="G212" s="347"/>
      <c r="H212" s="347"/>
      <c r="I212" s="347"/>
      <c r="J212" s="348"/>
      <c r="K212" s="347"/>
      <c r="L212" s="349">
        <f t="shared" si="30"/>
        <v>0</v>
      </c>
      <c r="M212" s="350">
        <f t="shared" si="31"/>
        <v>0</v>
      </c>
      <c r="N212" s="350">
        <f t="shared" si="32"/>
        <v>0</v>
      </c>
      <c r="O212" s="351">
        <f t="shared" si="33"/>
        <v>0</v>
      </c>
      <c r="P212" s="350">
        <f t="shared" si="34"/>
        <v>0</v>
      </c>
      <c r="Q212" s="352">
        <f t="shared" si="35"/>
        <v>0</v>
      </c>
      <c r="R212" s="353">
        <f t="shared" si="36"/>
        <v>0</v>
      </c>
      <c r="S212" s="354">
        <f t="shared" si="37"/>
        <v>0</v>
      </c>
      <c r="T212" s="349">
        <f t="shared" si="38"/>
        <v>0</v>
      </c>
      <c r="U212" s="355">
        <f t="shared" si="39"/>
        <v>0</v>
      </c>
    </row>
    <row r="213" spans="1:21" x14ac:dyDescent="0.3">
      <c r="A213" s="344">
        <v>209</v>
      </c>
      <c r="B213" s="344"/>
      <c r="C213" s="356"/>
      <c r="D213" s="357"/>
      <c r="E213" s="358"/>
      <c r="F213" s="346"/>
      <c r="G213" s="347"/>
      <c r="H213" s="347"/>
      <c r="I213" s="347"/>
      <c r="J213" s="348"/>
      <c r="K213" s="347"/>
      <c r="L213" s="349">
        <f t="shared" si="30"/>
        <v>0</v>
      </c>
      <c r="M213" s="350">
        <f t="shared" si="31"/>
        <v>0</v>
      </c>
      <c r="N213" s="350">
        <f t="shared" si="32"/>
        <v>0</v>
      </c>
      <c r="O213" s="351">
        <f t="shared" si="33"/>
        <v>0</v>
      </c>
      <c r="P213" s="350">
        <f t="shared" si="34"/>
        <v>0</v>
      </c>
      <c r="Q213" s="352">
        <f t="shared" si="35"/>
        <v>0</v>
      </c>
      <c r="R213" s="353">
        <f t="shared" si="36"/>
        <v>0</v>
      </c>
      <c r="S213" s="354">
        <f t="shared" si="37"/>
        <v>0</v>
      </c>
      <c r="T213" s="349">
        <f t="shared" si="38"/>
        <v>0</v>
      </c>
      <c r="U213" s="355">
        <f t="shared" si="39"/>
        <v>0</v>
      </c>
    </row>
    <row r="214" spans="1:21" x14ac:dyDescent="0.3">
      <c r="A214" s="344">
        <v>210</v>
      </c>
      <c r="B214" s="344"/>
      <c r="C214" s="356"/>
      <c r="D214" s="357"/>
      <c r="E214" s="358"/>
      <c r="F214" s="346"/>
      <c r="G214" s="347"/>
      <c r="H214" s="347"/>
      <c r="I214" s="347"/>
      <c r="J214" s="348"/>
      <c r="K214" s="347"/>
      <c r="L214" s="349">
        <f t="shared" si="30"/>
        <v>0</v>
      </c>
      <c r="M214" s="350">
        <f t="shared" si="31"/>
        <v>0</v>
      </c>
      <c r="N214" s="350">
        <f t="shared" si="32"/>
        <v>0</v>
      </c>
      <c r="O214" s="351">
        <f t="shared" si="33"/>
        <v>0</v>
      </c>
      <c r="P214" s="350">
        <f t="shared" si="34"/>
        <v>0</v>
      </c>
      <c r="Q214" s="352">
        <f t="shared" si="35"/>
        <v>0</v>
      </c>
      <c r="R214" s="353">
        <f t="shared" si="36"/>
        <v>0</v>
      </c>
      <c r="S214" s="354">
        <f t="shared" si="37"/>
        <v>0</v>
      </c>
      <c r="T214" s="349">
        <f t="shared" si="38"/>
        <v>0</v>
      </c>
      <c r="U214" s="355">
        <f t="shared" si="39"/>
        <v>0</v>
      </c>
    </row>
    <row r="215" spans="1:21" x14ac:dyDescent="0.3">
      <c r="A215" s="344">
        <v>211</v>
      </c>
      <c r="B215" s="344"/>
      <c r="C215" s="356"/>
      <c r="D215" s="357"/>
      <c r="E215" s="358"/>
      <c r="F215" s="346"/>
      <c r="G215" s="347"/>
      <c r="H215" s="347"/>
      <c r="I215" s="347"/>
      <c r="J215" s="348"/>
      <c r="K215" s="347"/>
      <c r="L215" s="349">
        <f t="shared" si="30"/>
        <v>0</v>
      </c>
      <c r="M215" s="350">
        <f t="shared" si="31"/>
        <v>0</v>
      </c>
      <c r="N215" s="350">
        <f t="shared" si="32"/>
        <v>0</v>
      </c>
      <c r="O215" s="351">
        <f t="shared" si="33"/>
        <v>0</v>
      </c>
      <c r="P215" s="350">
        <f t="shared" si="34"/>
        <v>0</v>
      </c>
      <c r="Q215" s="352">
        <f t="shared" si="35"/>
        <v>0</v>
      </c>
      <c r="R215" s="353">
        <f t="shared" si="36"/>
        <v>0</v>
      </c>
      <c r="S215" s="354">
        <f t="shared" si="37"/>
        <v>0</v>
      </c>
      <c r="T215" s="349">
        <f t="shared" si="38"/>
        <v>0</v>
      </c>
      <c r="U215" s="355">
        <f t="shared" si="39"/>
        <v>0</v>
      </c>
    </row>
    <row r="216" spans="1:21" x14ac:dyDescent="0.3">
      <c r="A216" s="344">
        <v>212</v>
      </c>
      <c r="B216" s="344"/>
      <c r="C216" s="356"/>
      <c r="D216" s="357"/>
      <c r="E216" s="358"/>
      <c r="F216" s="346"/>
      <c r="G216" s="347"/>
      <c r="H216" s="347"/>
      <c r="I216" s="347"/>
      <c r="J216" s="348"/>
      <c r="K216" s="347"/>
      <c r="L216" s="349">
        <f t="shared" si="30"/>
        <v>0</v>
      </c>
      <c r="M216" s="350">
        <f t="shared" si="31"/>
        <v>0</v>
      </c>
      <c r="N216" s="350">
        <f t="shared" si="32"/>
        <v>0</v>
      </c>
      <c r="O216" s="351">
        <f t="shared" si="33"/>
        <v>0</v>
      </c>
      <c r="P216" s="350">
        <f t="shared" si="34"/>
        <v>0</v>
      </c>
      <c r="Q216" s="352">
        <f t="shared" si="35"/>
        <v>0</v>
      </c>
      <c r="R216" s="353">
        <f t="shared" si="36"/>
        <v>0</v>
      </c>
      <c r="S216" s="354">
        <f t="shared" si="37"/>
        <v>0</v>
      </c>
      <c r="T216" s="349">
        <f t="shared" si="38"/>
        <v>0</v>
      </c>
      <c r="U216" s="355">
        <f t="shared" si="39"/>
        <v>0</v>
      </c>
    </row>
    <row r="217" spans="1:21" x14ac:dyDescent="0.3">
      <c r="A217" s="344">
        <v>213</v>
      </c>
      <c r="B217" s="344"/>
      <c r="C217" s="356"/>
      <c r="D217" s="357"/>
      <c r="E217" s="358"/>
      <c r="F217" s="346"/>
      <c r="G217" s="347"/>
      <c r="H217" s="347"/>
      <c r="I217" s="347"/>
      <c r="J217" s="348"/>
      <c r="K217" s="347"/>
      <c r="L217" s="349">
        <f t="shared" si="30"/>
        <v>0</v>
      </c>
      <c r="M217" s="350">
        <f t="shared" si="31"/>
        <v>0</v>
      </c>
      <c r="N217" s="350">
        <f t="shared" si="32"/>
        <v>0</v>
      </c>
      <c r="O217" s="351">
        <f t="shared" si="33"/>
        <v>0</v>
      </c>
      <c r="P217" s="350">
        <f t="shared" si="34"/>
        <v>0</v>
      </c>
      <c r="Q217" s="352">
        <f t="shared" si="35"/>
        <v>0</v>
      </c>
      <c r="R217" s="353">
        <f t="shared" si="36"/>
        <v>0</v>
      </c>
      <c r="S217" s="354">
        <f t="shared" si="37"/>
        <v>0</v>
      </c>
      <c r="T217" s="349">
        <f t="shared" si="38"/>
        <v>0</v>
      </c>
      <c r="U217" s="355">
        <f t="shared" si="39"/>
        <v>0</v>
      </c>
    </row>
    <row r="218" spans="1:21" x14ac:dyDescent="0.3">
      <c r="A218" s="344">
        <v>214</v>
      </c>
      <c r="B218" s="344"/>
      <c r="C218" s="356"/>
      <c r="D218" s="357"/>
      <c r="E218" s="358"/>
      <c r="F218" s="346"/>
      <c r="G218" s="347"/>
      <c r="H218" s="347"/>
      <c r="I218" s="347"/>
      <c r="J218" s="348"/>
      <c r="K218" s="347"/>
      <c r="L218" s="349">
        <f t="shared" si="30"/>
        <v>0</v>
      </c>
      <c r="M218" s="350">
        <f t="shared" si="31"/>
        <v>0</v>
      </c>
      <c r="N218" s="350">
        <f t="shared" si="32"/>
        <v>0</v>
      </c>
      <c r="O218" s="351">
        <f t="shared" si="33"/>
        <v>0</v>
      </c>
      <c r="P218" s="350">
        <f t="shared" si="34"/>
        <v>0</v>
      </c>
      <c r="Q218" s="352">
        <f t="shared" si="35"/>
        <v>0</v>
      </c>
      <c r="R218" s="353">
        <f t="shared" si="36"/>
        <v>0</v>
      </c>
      <c r="S218" s="354">
        <f t="shared" si="37"/>
        <v>0</v>
      </c>
      <c r="T218" s="349">
        <f t="shared" si="38"/>
        <v>0</v>
      </c>
      <c r="U218" s="355">
        <f t="shared" si="39"/>
        <v>0</v>
      </c>
    </row>
    <row r="219" spans="1:21" x14ac:dyDescent="0.3">
      <c r="A219" s="344">
        <v>215</v>
      </c>
      <c r="B219" s="344"/>
      <c r="C219" s="356"/>
      <c r="D219" s="357"/>
      <c r="E219" s="358"/>
      <c r="F219" s="346"/>
      <c r="G219" s="347"/>
      <c r="H219" s="347"/>
      <c r="I219" s="347"/>
      <c r="J219" s="348"/>
      <c r="K219" s="347"/>
      <c r="L219" s="349">
        <f t="shared" si="30"/>
        <v>0</v>
      </c>
      <c r="M219" s="350">
        <f t="shared" si="31"/>
        <v>0</v>
      </c>
      <c r="N219" s="350">
        <f t="shared" si="32"/>
        <v>0</v>
      </c>
      <c r="O219" s="351">
        <f t="shared" si="33"/>
        <v>0</v>
      </c>
      <c r="P219" s="350">
        <f t="shared" si="34"/>
        <v>0</v>
      </c>
      <c r="Q219" s="352">
        <f t="shared" si="35"/>
        <v>0</v>
      </c>
      <c r="R219" s="353">
        <f t="shared" si="36"/>
        <v>0</v>
      </c>
      <c r="S219" s="354">
        <f t="shared" si="37"/>
        <v>0</v>
      </c>
      <c r="T219" s="349">
        <f t="shared" si="38"/>
        <v>0</v>
      </c>
      <c r="U219" s="355">
        <f t="shared" si="39"/>
        <v>0</v>
      </c>
    </row>
    <row r="220" spans="1:21" x14ac:dyDescent="0.3">
      <c r="A220" s="344">
        <v>216</v>
      </c>
      <c r="B220" s="344"/>
      <c r="C220" s="356"/>
      <c r="D220" s="357"/>
      <c r="E220" s="358"/>
      <c r="F220" s="346"/>
      <c r="G220" s="347"/>
      <c r="H220" s="347"/>
      <c r="I220" s="347"/>
      <c r="J220" s="348"/>
      <c r="K220" s="347"/>
      <c r="L220" s="349">
        <f t="shared" si="30"/>
        <v>0</v>
      </c>
      <c r="M220" s="350">
        <f t="shared" si="31"/>
        <v>0</v>
      </c>
      <c r="N220" s="350">
        <f t="shared" si="32"/>
        <v>0</v>
      </c>
      <c r="O220" s="351">
        <f t="shared" si="33"/>
        <v>0</v>
      </c>
      <c r="P220" s="350">
        <f t="shared" si="34"/>
        <v>0</v>
      </c>
      <c r="Q220" s="352">
        <f t="shared" si="35"/>
        <v>0</v>
      </c>
      <c r="R220" s="353">
        <f t="shared" si="36"/>
        <v>0</v>
      </c>
      <c r="S220" s="354">
        <f t="shared" si="37"/>
        <v>0</v>
      </c>
      <c r="T220" s="349">
        <f t="shared" si="38"/>
        <v>0</v>
      </c>
      <c r="U220" s="355">
        <f t="shared" si="39"/>
        <v>0</v>
      </c>
    </row>
    <row r="221" spans="1:21" x14ac:dyDescent="0.3">
      <c r="A221" s="344">
        <v>217</v>
      </c>
      <c r="B221" s="344"/>
      <c r="C221" s="356"/>
      <c r="D221" s="357"/>
      <c r="E221" s="358"/>
      <c r="F221" s="346"/>
      <c r="G221" s="347"/>
      <c r="H221" s="347"/>
      <c r="I221" s="347"/>
      <c r="J221" s="348"/>
      <c r="K221" s="347"/>
      <c r="L221" s="349">
        <f t="shared" si="30"/>
        <v>0</v>
      </c>
      <c r="M221" s="350">
        <f t="shared" si="31"/>
        <v>0</v>
      </c>
      <c r="N221" s="350">
        <f t="shared" si="32"/>
        <v>0</v>
      </c>
      <c r="O221" s="351">
        <f t="shared" si="33"/>
        <v>0</v>
      </c>
      <c r="P221" s="350">
        <f t="shared" si="34"/>
        <v>0</v>
      </c>
      <c r="Q221" s="352">
        <f t="shared" si="35"/>
        <v>0</v>
      </c>
      <c r="R221" s="353">
        <f t="shared" si="36"/>
        <v>0</v>
      </c>
      <c r="S221" s="354">
        <f t="shared" si="37"/>
        <v>0</v>
      </c>
      <c r="T221" s="349">
        <f t="shared" si="38"/>
        <v>0</v>
      </c>
      <c r="U221" s="355">
        <f t="shared" si="39"/>
        <v>0</v>
      </c>
    </row>
    <row r="222" spans="1:21" x14ac:dyDescent="0.3">
      <c r="A222" s="344">
        <v>218</v>
      </c>
      <c r="B222" s="344"/>
      <c r="C222" s="356"/>
      <c r="D222" s="357"/>
      <c r="E222" s="358"/>
      <c r="F222" s="346"/>
      <c r="G222" s="347"/>
      <c r="H222" s="347"/>
      <c r="I222" s="347"/>
      <c r="J222" s="348"/>
      <c r="K222" s="347"/>
      <c r="L222" s="349">
        <f t="shared" si="30"/>
        <v>0</v>
      </c>
      <c r="M222" s="350">
        <f t="shared" si="31"/>
        <v>0</v>
      </c>
      <c r="N222" s="350">
        <f t="shared" si="32"/>
        <v>0</v>
      </c>
      <c r="O222" s="351">
        <f t="shared" si="33"/>
        <v>0</v>
      </c>
      <c r="P222" s="350">
        <f t="shared" si="34"/>
        <v>0</v>
      </c>
      <c r="Q222" s="352">
        <f t="shared" si="35"/>
        <v>0</v>
      </c>
      <c r="R222" s="353">
        <f t="shared" si="36"/>
        <v>0</v>
      </c>
      <c r="S222" s="354">
        <f t="shared" si="37"/>
        <v>0</v>
      </c>
      <c r="T222" s="349">
        <f t="shared" si="38"/>
        <v>0</v>
      </c>
      <c r="U222" s="355">
        <f t="shared" si="39"/>
        <v>0</v>
      </c>
    </row>
    <row r="223" spans="1:21" x14ac:dyDescent="0.3">
      <c r="A223" s="344">
        <v>219</v>
      </c>
      <c r="B223" s="344"/>
      <c r="C223" s="356"/>
      <c r="D223" s="357"/>
      <c r="E223" s="358"/>
      <c r="F223" s="346"/>
      <c r="G223" s="347"/>
      <c r="H223" s="347"/>
      <c r="I223" s="347"/>
      <c r="J223" s="348"/>
      <c r="K223" s="347"/>
      <c r="L223" s="349">
        <f t="shared" si="30"/>
        <v>0</v>
      </c>
      <c r="M223" s="350">
        <f t="shared" si="31"/>
        <v>0</v>
      </c>
      <c r="N223" s="350">
        <f t="shared" si="32"/>
        <v>0</v>
      </c>
      <c r="O223" s="351">
        <f t="shared" si="33"/>
        <v>0</v>
      </c>
      <c r="P223" s="350">
        <f t="shared" si="34"/>
        <v>0</v>
      </c>
      <c r="Q223" s="352">
        <f t="shared" si="35"/>
        <v>0</v>
      </c>
      <c r="R223" s="353">
        <f t="shared" si="36"/>
        <v>0</v>
      </c>
      <c r="S223" s="354">
        <f t="shared" si="37"/>
        <v>0</v>
      </c>
      <c r="T223" s="349">
        <f t="shared" si="38"/>
        <v>0</v>
      </c>
      <c r="U223" s="355">
        <f t="shared" si="39"/>
        <v>0</v>
      </c>
    </row>
    <row r="224" spans="1:21" x14ac:dyDescent="0.3">
      <c r="A224" s="344">
        <v>220</v>
      </c>
      <c r="B224" s="344"/>
      <c r="C224" s="356"/>
      <c r="D224" s="357"/>
      <c r="E224" s="358"/>
      <c r="F224" s="346"/>
      <c r="G224" s="347"/>
      <c r="H224" s="347"/>
      <c r="I224" s="347"/>
      <c r="J224" s="348"/>
      <c r="K224" s="347"/>
      <c r="L224" s="349">
        <f t="shared" si="30"/>
        <v>0</v>
      </c>
      <c r="M224" s="350">
        <f t="shared" si="31"/>
        <v>0</v>
      </c>
      <c r="N224" s="350">
        <f t="shared" si="32"/>
        <v>0</v>
      </c>
      <c r="O224" s="351">
        <f t="shared" si="33"/>
        <v>0</v>
      </c>
      <c r="P224" s="350">
        <f t="shared" si="34"/>
        <v>0</v>
      </c>
      <c r="Q224" s="352">
        <f t="shared" si="35"/>
        <v>0</v>
      </c>
      <c r="R224" s="353">
        <f t="shared" si="36"/>
        <v>0</v>
      </c>
      <c r="S224" s="354">
        <f t="shared" si="37"/>
        <v>0</v>
      </c>
      <c r="T224" s="349">
        <f t="shared" si="38"/>
        <v>0</v>
      </c>
      <c r="U224" s="355">
        <f t="shared" si="39"/>
        <v>0</v>
      </c>
    </row>
    <row r="225" spans="1:21" x14ac:dyDescent="0.3">
      <c r="A225" s="344">
        <v>221</v>
      </c>
      <c r="B225" s="344"/>
      <c r="C225" s="356"/>
      <c r="D225" s="357"/>
      <c r="E225" s="358"/>
      <c r="F225" s="346"/>
      <c r="G225" s="347"/>
      <c r="H225" s="347"/>
      <c r="I225" s="347"/>
      <c r="J225" s="348"/>
      <c r="K225" s="347"/>
      <c r="L225" s="349">
        <f t="shared" si="30"/>
        <v>0</v>
      </c>
      <c r="M225" s="350">
        <f t="shared" si="31"/>
        <v>0</v>
      </c>
      <c r="N225" s="350">
        <f t="shared" si="32"/>
        <v>0</v>
      </c>
      <c r="O225" s="351">
        <f t="shared" si="33"/>
        <v>0</v>
      </c>
      <c r="P225" s="350">
        <f t="shared" si="34"/>
        <v>0</v>
      </c>
      <c r="Q225" s="352">
        <f t="shared" si="35"/>
        <v>0</v>
      </c>
      <c r="R225" s="353">
        <f t="shared" si="36"/>
        <v>0</v>
      </c>
      <c r="S225" s="354">
        <f t="shared" si="37"/>
        <v>0</v>
      </c>
      <c r="T225" s="349">
        <f t="shared" si="38"/>
        <v>0</v>
      </c>
      <c r="U225" s="355">
        <f t="shared" si="39"/>
        <v>0</v>
      </c>
    </row>
    <row r="226" spans="1:21" x14ac:dyDescent="0.3">
      <c r="A226" s="344">
        <v>222</v>
      </c>
      <c r="B226" s="344"/>
      <c r="C226" s="356"/>
      <c r="D226" s="357"/>
      <c r="E226" s="358"/>
      <c r="F226" s="346"/>
      <c r="G226" s="347"/>
      <c r="H226" s="347"/>
      <c r="I226" s="347"/>
      <c r="J226" s="348"/>
      <c r="K226" s="347"/>
      <c r="L226" s="349">
        <f t="shared" si="30"/>
        <v>0</v>
      </c>
      <c r="M226" s="350">
        <f t="shared" si="31"/>
        <v>0</v>
      </c>
      <c r="N226" s="350">
        <f t="shared" si="32"/>
        <v>0</v>
      </c>
      <c r="O226" s="351">
        <f t="shared" si="33"/>
        <v>0</v>
      </c>
      <c r="P226" s="350">
        <f t="shared" si="34"/>
        <v>0</v>
      </c>
      <c r="Q226" s="352">
        <f t="shared" si="35"/>
        <v>0</v>
      </c>
      <c r="R226" s="353">
        <f t="shared" si="36"/>
        <v>0</v>
      </c>
      <c r="S226" s="354">
        <f t="shared" si="37"/>
        <v>0</v>
      </c>
      <c r="T226" s="349">
        <f t="shared" si="38"/>
        <v>0</v>
      </c>
      <c r="U226" s="355">
        <f t="shared" si="39"/>
        <v>0</v>
      </c>
    </row>
    <row r="227" spans="1:21" x14ac:dyDescent="0.3">
      <c r="A227" s="344">
        <v>223</v>
      </c>
      <c r="B227" s="344"/>
      <c r="C227" s="356"/>
      <c r="D227" s="357"/>
      <c r="E227" s="358"/>
      <c r="F227" s="346"/>
      <c r="G227" s="347"/>
      <c r="H227" s="347"/>
      <c r="I227" s="347"/>
      <c r="J227" s="348"/>
      <c r="K227" s="347"/>
      <c r="L227" s="349">
        <f t="shared" si="30"/>
        <v>0</v>
      </c>
      <c r="M227" s="350">
        <f t="shared" si="31"/>
        <v>0</v>
      </c>
      <c r="N227" s="350">
        <f t="shared" si="32"/>
        <v>0</v>
      </c>
      <c r="O227" s="351">
        <f t="shared" si="33"/>
        <v>0</v>
      </c>
      <c r="P227" s="350">
        <f t="shared" si="34"/>
        <v>0</v>
      </c>
      <c r="Q227" s="352">
        <f t="shared" si="35"/>
        <v>0</v>
      </c>
      <c r="R227" s="353">
        <f t="shared" si="36"/>
        <v>0</v>
      </c>
      <c r="S227" s="354">
        <f t="shared" si="37"/>
        <v>0</v>
      </c>
      <c r="T227" s="349">
        <f t="shared" si="38"/>
        <v>0</v>
      </c>
      <c r="U227" s="355">
        <f t="shared" si="39"/>
        <v>0</v>
      </c>
    </row>
    <row r="228" spans="1:21" x14ac:dyDescent="0.3">
      <c r="A228" s="344">
        <v>224</v>
      </c>
      <c r="B228" s="344"/>
      <c r="C228" s="356"/>
      <c r="D228" s="357"/>
      <c r="E228" s="358"/>
      <c r="F228" s="346"/>
      <c r="G228" s="347"/>
      <c r="H228" s="347"/>
      <c r="I228" s="347"/>
      <c r="J228" s="348"/>
      <c r="K228" s="347"/>
      <c r="L228" s="349">
        <f t="shared" si="30"/>
        <v>0</v>
      </c>
      <c r="M228" s="350">
        <f t="shared" si="31"/>
        <v>0</v>
      </c>
      <c r="N228" s="350">
        <f t="shared" si="32"/>
        <v>0</v>
      </c>
      <c r="O228" s="351">
        <f t="shared" si="33"/>
        <v>0</v>
      </c>
      <c r="P228" s="350">
        <f t="shared" si="34"/>
        <v>0</v>
      </c>
      <c r="Q228" s="352">
        <f t="shared" si="35"/>
        <v>0</v>
      </c>
      <c r="R228" s="353">
        <f t="shared" si="36"/>
        <v>0</v>
      </c>
      <c r="S228" s="354">
        <f t="shared" si="37"/>
        <v>0</v>
      </c>
      <c r="T228" s="349">
        <f t="shared" si="38"/>
        <v>0</v>
      </c>
      <c r="U228" s="355">
        <f t="shared" si="39"/>
        <v>0</v>
      </c>
    </row>
    <row r="229" spans="1:21" x14ac:dyDescent="0.3">
      <c r="A229" s="344">
        <v>225</v>
      </c>
      <c r="B229" s="344"/>
      <c r="C229" s="356"/>
      <c r="D229" s="357"/>
      <c r="E229" s="358"/>
      <c r="F229" s="346"/>
      <c r="G229" s="347"/>
      <c r="H229" s="347"/>
      <c r="I229" s="347"/>
      <c r="J229" s="348"/>
      <c r="K229" s="347"/>
      <c r="L229" s="349">
        <f t="shared" si="30"/>
        <v>0</v>
      </c>
      <c r="M229" s="350">
        <f t="shared" si="31"/>
        <v>0</v>
      </c>
      <c r="N229" s="350">
        <f t="shared" si="32"/>
        <v>0</v>
      </c>
      <c r="O229" s="351">
        <f t="shared" si="33"/>
        <v>0</v>
      </c>
      <c r="P229" s="350">
        <f t="shared" si="34"/>
        <v>0</v>
      </c>
      <c r="Q229" s="352">
        <f t="shared" si="35"/>
        <v>0</v>
      </c>
      <c r="R229" s="353">
        <f t="shared" si="36"/>
        <v>0</v>
      </c>
      <c r="S229" s="354">
        <f t="shared" si="37"/>
        <v>0</v>
      </c>
      <c r="T229" s="349">
        <f t="shared" si="38"/>
        <v>0</v>
      </c>
      <c r="U229" s="355">
        <f t="shared" si="39"/>
        <v>0</v>
      </c>
    </row>
    <row r="230" spans="1:21" x14ac:dyDescent="0.3">
      <c r="A230" s="344">
        <v>226</v>
      </c>
      <c r="B230" s="344"/>
      <c r="C230" s="356"/>
      <c r="D230" s="357"/>
      <c r="E230" s="358"/>
      <c r="F230" s="346"/>
      <c r="G230" s="347"/>
      <c r="H230" s="347"/>
      <c r="I230" s="347"/>
      <c r="J230" s="348"/>
      <c r="K230" s="347"/>
      <c r="L230" s="349">
        <f t="shared" si="30"/>
        <v>0</v>
      </c>
      <c r="M230" s="350">
        <f t="shared" si="31"/>
        <v>0</v>
      </c>
      <c r="N230" s="350">
        <f t="shared" si="32"/>
        <v>0</v>
      </c>
      <c r="O230" s="351">
        <f t="shared" si="33"/>
        <v>0</v>
      </c>
      <c r="P230" s="350">
        <f t="shared" si="34"/>
        <v>0</v>
      </c>
      <c r="Q230" s="352">
        <f t="shared" si="35"/>
        <v>0</v>
      </c>
      <c r="R230" s="353">
        <f t="shared" si="36"/>
        <v>0</v>
      </c>
      <c r="S230" s="354">
        <f t="shared" si="37"/>
        <v>0</v>
      </c>
      <c r="T230" s="349">
        <f t="shared" si="38"/>
        <v>0</v>
      </c>
      <c r="U230" s="355">
        <f t="shared" si="39"/>
        <v>0</v>
      </c>
    </row>
    <row r="231" spans="1:21" x14ac:dyDescent="0.3">
      <c r="A231" s="344">
        <v>227</v>
      </c>
      <c r="B231" s="344"/>
      <c r="C231" s="356"/>
      <c r="D231" s="357"/>
      <c r="E231" s="358"/>
      <c r="F231" s="346"/>
      <c r="G231" s="347"/>
      <c r="H231" s="347"/>
      <c r="I231" s="347"/>
      <c r="J231" s="348"/>
      <c r="K231" s="347"/>
      <c r="L231" s="349">
        <f t="shared" si="30"/>
        <v>0</v>
      </c>
      <c r="M231" s="350">
        <f t="shared" si="31"/>
        <v>0</v>
      </c>
      <c r="N231" s="350">
        <f t="shared" si="32"/>
        <v>0</v>
      </c>
      <c r="O231" s="351">
        <f t="shared" si="33"/>
        <v>0</v>
      </c>
      <c r="P231" s="350">
        <f t="shared" si="34"/>
        <v>0</v>
      </c>
      <c r="Q231" s="352">
        <f t="shared" si="35"/>
        <v>0</v>
      </c>
      <c r="R231" s="353">
        <f t="shared" si="36"/>
        <v>0</v>
      </c>
      <c r="S231" s="354">
        <f t="shared" si="37"/>
        <v>0</v>
      </c>
      <c r="T231" s="349">
        <f t="shared" si="38"/>
        <v>0</v>
      </c>
      <c r="U231" s="355">
        <f t="shared" si="39"/>
        <v>0</v>
      </c>
    </row>
    <row r="232" spans="1:21" x14ac:dyDescent="0.3">
      <c r="A232" s="344">
        <v>228</v>
      </c>
      <c r="B232" s="344"/>
      <c r="C232" s="356"/>
      <c r="D232" s="357"/>
      <c r="E232" s="358"/>
      <c r="F232" s="346"/>
      <c r="G232" s="347"/>
      <c r="H232" s="347"/>
      <c r="I232" s="347"/>
      <c r="J232" s="348"/>
      <c r="K232" s="347"/>
      <c r="L232" s="349">
        <f t="shared" si="30"/>
        <v>0</v>
      </c>
      <c r="M232" s="350">
        <f t="shared" si="31"/>
        <v>0</v>
      </c>
      <c r="N232" s="350">
        <f t="shared" si="32"/>
        <v>0</v>
      </c>
      <c r="O232" s="351">
        <f t="shared" si="33"/>
        <v>0</v>
      </c>
      <c r="P232" s="350">
        <f t="shared" si="34"/>
        <v>0</v>
      </c>
      <c r="Q232" s="352">
        <f t="shared" si="35"/>
        <v>0</v>
      </c>
      <c r="R232" s="353">
        <f t="shared" si="36"/>
        <v>0</v>
      </c>
      <c r="S232" s="354">
        <f t="shared" si="37"/>
        <v>0</v>
      </c>
      <c r="T232" s="349">
        <f t="shared" si="38"/>
        <v>0</v>
      </c>
      <c r="U232" s="355">
        <f t="shared" si="39"/>
        <v>0</v>
      </c>
    </row>
    <row r="233" spans="1:21" x14ac:dyDescent="0.3">
      <c r="A233" s="344">
        <v>229</v>
      </c>
      <c r="B233" s="344"/>
      <c r="C233" s="356"/>
      <c r="D233" s="357"/>
      <c r="E233" s="358"/>
      <c r="F233" s="346"/>
      <c r="G233" s="347"/>
      <c r="H233" s="347"/>
      <c r="I233" s="347"/>
      <c r="J233" s="348"/>
      <c r="K233" s="347"/>
      <c r="L233" s="349">
        <f t="shared" si="30"/>
        <v>0</v>
      </c>
      <c r="M233" s="350">
        <f t="shared" si="31"/>
        <v>0</v>
      </c>
      <c r="N233" s="350">
        <f t="shared" si="32"/>
        <v>0</v>
      </c>
      <c r="O233" s="351">
        <f t="shared" si="33"/>
        <v>0</v>
      </c>
      <c r="P233" s="350">
        <f t="shared" si="34"/>
        <v>0</v>
      </c>
      <c r="Q233" s="352">
        <f t="shared" si="35"/>
        <v>0</v>
      </c>
      <c r="R233" s="353">
        <f t="shared" si="36"/>
        <v>0</v>
      </c>
      <c r="S233" s="354">
        <f t="shared" si="37"/>
        <v>0</v>
      </c>
      <c r="T233" s="349">
        <f t="shared" si="38"/>
        <v>0</v>
      </c>
      <c r="U233" s="355">
        <f t="shared" si="39"/>
        <v>0</v>
      </c>
    </row>
    <row r="234" spans="1:21" x14ac:dyDescent="0.3">
      <c r="A234" s="344">
        <v>230</v>
      </c>
      <c r="B234" s="344"/>
      <c r="C234" s="356"/>
      <c r="D234" s="357"/>
      <c r="E234" s="358"/>
      <c r="F234" s="346"/>
      <c r="G234" s="347"/>
      <c r="H234" s="347"/>
      <c r="I234" s="347"/>
      <c r="J234" s="348"/>
      <c r="K234" s="347"/>
      <c r="L234" s="349">
        <f t="shared" si="30"/>
        <v>0</v>
      </c>
      <c r="M234" s="350">
        <f t="shared" si="31"/>
        <v>0</v>
      </c>
      <c r="N234" s="350">
        <f t="shared" si="32"/>
        <v>0</v>
      </c>
      <c r="O234" s="351">
        <f t="shared" si="33"/>
        <v>0</v>
      </c>
      <c r="P234" s="350">
        <f t="shared" si="34"/>
        <v>0</v>
      </c>
      <c r="Q234" s="352">
        <f t="shared" si="35"/>
        <v>0</v>
      </c>
      <c r="R234" s="353">
        <f t="shared" si="36"/>
        <v>0</v>
      </c>
      <c r="S234" s="354">
        <f t="shared" si="37"/>
        <v>0</v>
      </c>
      <c r="T234" s="349">
        <f t="shared" si="38"/>
        <v>0</v>
      </c>
      <c r="U234" s="355">
        <f t="shared" si="39"/>
        <v>0</v>
      </c>
    </row>
    <row r="235" spans="1:21" x14ac:dyDescent="0.3">
      <c r="A235" s="344">
        <v>231</v>
      </c>
      <c r="B235" s="344"/>
      <c r="C235" s="356"/>
      <c r="D235" s="357"/>
      <c r="E235" s="358"/>
      <c r="F235" s="346"/>
      <c r="G235" s="347"/>
      <c r="H235" s="347"/>
      <c r="I235" s="347"/>
      <c r="J235" s="348"/>
      <c r="K235" s="347"/>
      <c r="L235" s="349">
        <f t="shared" si="30"/>
        <v>0</v>
      </c>
      <c r="M235" s="350">
        <f t="shared" si="31"/>
        <v>0</v>
      </c>
      <c r="N235" s="350">
        <f t="shared" si="32"/>
        <v>0</v>
      </c>
      <c r="O235" s="351">
        <f t="shared" si="33"/>
        <v>0</v>
      </c>
      <c r="P235" s="350">
        <f t="shared" si="34"/>
        <v>0</v>
      </c>
      <c r="Q235" s="352">
        <f t="shared" si="35"/>
        <v>0</v>
      </c>
      <c r="R235" s="353">
        <f t="shared" si="36"/>
        <v>0</v>
      </c>
      <c r="S235" s="354">
        <f t="shared" si="37"/>
        <v>0</v>
      </c>
      <c r="T235" s="349">
        <f t="shared" si="38"/>
        <v>0</v>
      </c>
      <c r="U235" s="355">
        <f t="shared" si="39"/>
        <v>0</v>
      </c>
    </row>
    <row r="236" spans="1:21" x14ac:dyDescent="0.3">
      <c r="A236" s="344">
        <v>232</v>
      </c>
      <c r="B236" s="344"/>
      <c r="C236" s="356"/>
      <c r="D236" s="357"/>
      <c r="E236" s="358"/>
      <c r="F236" s="346"/>
      <c r="G236" s="347"/>
      <c r="H236" s="347"/>
      <c r="I236" s="347"/>
      <c r="J236" s="348"/>
      <c r="K236" s="347"/>
      <c r="L236" s="349">
        <f t="shared" si="30"/>
        <v>0</v>
      </c>
      <c r="M236" s="350">
        <f t="shared" si="31"/>
        <v>0</v>
      </c>
      <c r="N236" s="350">
        <f t="shared" si="32"/>
        <v>0</v>
      </c>
      <c r="O236" s="351">
        <f t="shared" si="33"/>
        <v>0</v>
      </c>
      <c r="P236" s="350">
        <f t="shared" si="34"/>
        <v>0</v>
      </c>
      <c r="Q236" s="352">
        <f t="shared" si="35"/>
        <v>0</v>
      </c>
      <c r="R236" s="353">
        <f t="shared" si="36"/>
        <v>0</v>
      </c>
      <c r="S236" s="354">
        <f t="shared" si="37"/>
        <v>0</v>
      </c>
      <c r="T236" s="349">
        <f t="shared" si="38"/>
        <v>0</v>
      </c>
      <c r="U236" s="355">
        <f t="shared" si="39"/>
        <v>0</v>
      </c>
    </row>
    <row r="237" spans="1:21" x14ac:dyDescent="0.3">
      <c r="A237" s="344">
        <v>233</v>
      </c>
      <c r="B237" s="344"/>
      <c r="C237" s="356"/>
      <c r="D237" s="357"/>
      <c r="E237" s="358"/>
      <c r="F237" s="346"/>
      <c r="G237" s="347"/>
      <c r="H237" s="347"/>
      <c r="I237" s="347"/>
      <c r="J237" s="348"/>
      <c r="K237" s="347"/>
      <c r="L237" s="349">
        <f t="shared" si="30"/>
        <v>0</v>
      </c>
      <c r="M237" s="350">
        <f t="shared" si="31"/>
        <v>0</v>
      </c>
      <c r="N237" s="350">
        <f t="shared" si="32"/>
        <v>0</v>
      </c>
      <c r="O237" s="351">
        <f t="shared" si="33"/>
        <v>0</v>
      </c>
      <c r="P237" s="350">
        <f t="shared" si="34"/>
        <v>0</v>
      </c>
      <c r="Q237" s="352">
        <f t="shared" si="35"/>
        <v>0</v>
      </c>
      <c r="R237" s="353">
        <f t="shared" si="36"/>
        <v>0</v>
      </c>
      <c r="S237" s="354">
        <f t="shared" si="37"/>
        <v>0</v>
      </c>
      <c r="T237" s="349">
        <f t="shared" si="38"/>
        <v>0</v>
      </c>
      <c r="U237" s="355">
        <f t="shared" si="39"/>
        <v>0</v>
      </c>
    </row>
    <row r="238" spans="1:21" x14ac:dyDescent="0.3">
      <c r="A238" s="344">
        <v>234</v>
      </c>
      <c r="B238" s="344"/>
      <c r="C238" s="356"/>
      <c r="D238" s="357"/>
      <c r="E238" s="358"/>
      <c r="F238" s="346"/>
      <c r="G238" s="347"/>
      <c r="H238" s="347"/>
      <c r="I238" s="347"/>
      <c r="J238" s="348"/>
      <c r="K238" s="347"/>
      <c r="L238" s="349">
        <f t="shared" si="30"/>
        <v>0</v>
      </c>
      <c r="M238" s="350">
        <f t="shared" si="31"/>
        <v>0</v>
      </c>
      <c r="N238" s="350">
        <f t="shared" si="32"/>
        <v>0</v>
      </c>
      <c r="O238" s="351">
        <f t="shared" si="33"/>
        <v>0</v>
      </c>
      <c r="P238" s="350">
        <f t="shared" si="34"/>
        <v>0</v>
      </c>
      <c r="Q238" s="352">
        <f t="shared" si="35"/>
        <v>0</v>
      </c>
      <c r="R238" s="353">
        <f t="shared" si="36"/>
        <v>0</v>
      </c>
      <c r="S238" s="354">
        <f t="shared" si="37"/>
        <v>0</v>
      </c>
      <c r="T238" s="349">
        <f t="shared" si="38"/>
        <v>0</v>
      </c>
      <c r="U238" s="355">
        <f t="shared" si="39"/>
        <v>0</v>
      </c>
    </row>
    <row r="239" spans="1:21" x14ac:dyDescent="0.3">
      <c r="A239" s="344">
        <v>235</v>
      </c>
      <c r="B239" s="344"/>
      <c r="C239" s="356"/>
      <c r="D239" s="357"/>
      <c r="E239" s="358"/>
      <c r="F239" s="346"/>
      <c r="G239" s="347"/>
      <c r="H239" s="347"/>
      <c r="I239" s="347"/>
      <c r="J239" s="348"/>
      <c r="K239" s="347"/>
      <c r="L239" s="349">
        <f t="shared" si="30"/>
        <v>0</v>
      </c>
      <c r="M239" s="350">
        <f t="shared" si="31"/>
        <v>0</v>
      </c>
      <c r="N239" s="350">
        <f t="shared" si="32"/>
        <v>0</v>
      </c>
      <c r="O239" s="351">
        <f t="shared" si="33"/>
        <v>0</v>
      </c>
      <c r="P239" s="350">
        <f t="shared" si="34"/>
        <v>0</v>
      </c>
      <c r="Q239" s="352">
        <f t="shared" si="35"/>
        <v>0</v>
      </c>
      <c r="R239" s="353">
        <f t="shared" si="36"/>
        <v>0</v>
      </c>
      <c r="S239" s="354">
        <f t="shared" si="37"/>
        <v>0</v>
      </c>
      <c r="T239" s="349">
        <f t="shared" si="38"/>
        <v>0</v>
      </c>
      <c r="U239" s="355">
        <f t="shared" si="39"/>
        <v>0</v>
      </c>
    </row>
    <row r="240" spans="1:21" x14ac:dyDescent="0.3">
      <c r="A240" s="344">
        <v>236</v>
      </c>
      <c r="B240" s="344"/>
      <c r="C240" s="356"/>
      <c r="D240" s="357"/>
      <c r="E240" s="358"/>
      <c r="F240" s="346"/>
      <c r="G240" s="347"/>
      <c r="H240" s="347"/>
      <c r="I240" s="347"/>
      <c r="J240" s="348"/>
      <c r="K240" s="347"/>
      <c r="L240" s="349">
        <f t="shared" si="30"/>
        <v>0</v>
      </c>
      <c r="M240" s="350">
        <f t="shared" si="31"/>
        <v>0</v>
      </c>
      <c r="N240" s="350">
        <f t="shared" si="32"/>
        <v>0</v>
      </c>
      <c r="O240" s="351">
        <f t="shared" si="33"/>
        <v>0</v>
      </c>
      <c r="P240" s="350">
        <f t="shared" si="34"/>
        <v>0</v>
      </c>
      <c r="Q240" s="352">
        <f t="shared" si="35"/>
        <v>0</v>
      </c>
      <c r="R240" s="353">
        <f t="shared" si="36"/>
        <v>0</v>
      </c>
      <c r="S240" s="354">
        <f t="shared" si="37"/>
        <v>0</v>
      </c>
      <c r="T240" s="349">
        <f t="shared" si="38"/>
        <v>0</v>
      </c>
      <c r="U240" s="355">
        <f t="shared" si="39"/>
        <v>0</v>
      </c>
    </row>
    <row r="241" spans="1:21" x14ac:dyDescent="0.3">
      <c r="A241" s="344">
        <v>237</v>
      </c>
      <c r="B241" s="344"/>
      <c r="C241" s="356"/>
      <c r="D241" s="357"/>
      <c r="E241" s="358"/>
      <c r="F241" s="346"/>
      <c r="G241" s="347"/>
      <c r="H241" s="347"/>
      <c r="I241" s="347"/>
      <c r="J241" s="348"/>
      <c r="K241" s="347"/>
      <c r="L241" s="349">
        <f t="shared" si="30"/>
        <v>0</v>
      </c>
      <c r="M241" s="350">
        <f t="shared" si="31"/>
        <v>0</v>
      </c>
      <c r="N241" s="350">
        <f t="shared" si="32"/>
        <v>0</v>
      </c>
      <c r="O241" s="351">
        <f t="shared" si="33"/>
        <v>0</v>
      </c>
      <c r="P241" s="350">
        <f t="shared" si="34"/>
        <v>0</v>
      </c>
      <c r="Q241" s="352">
        <f t="shared" si="35"/>
        <v>0</v>
      </c>
      <c r="R241" s="353">
        <f t="shared" si="36"/>
        <v>0</v>
      </c>
      <c r="S241" s="354">
        <f t="shared" si="37"/>
        <v>0</v>
      </c>
      <c r="T241" s="349">
        <f t="shared" si="38"/>
        <v>0</v>
      </c>
      <c r="U241" s="355">
        <f t="shared" si="39"/>
        <v>0</v>
      </c>
    </row>
    <row r="242" spans="1:21" x14ac:dyDescent="0.3">
      <c r="A242" s="344">
        <v>238</v>
      </c>
      <c r="B242" s="344"/>
      <c r="C242" s="356"/>
      <c r="D242" s="357"/>
      <c r="E242" s="358"/>
      <c r="F242" s="346"/>
      <c r="G242" s="347"/>
      <c r="H242" s="347"/>
      <c r="I242" s="347"/>
      <c r="J242" s="348"/>
      <c r="K242" s="347"/>
      <c r="L242" s="349">
        <f t="shared" si="30"/>
        <v>0</v>
      </c>
      <c r="M242" s="350">
        <f t="shared" si="31"/>
        <v>0</v>
      </c>
      <c r="N242" s="350">
        <f t="shared" si="32"/>
        <v>0</v>
      </c>
      <c r="O242" s="351">
        <f t="shared" si="33"/>
        <v>0</v>
      </c>
      <c r="P242" s="350">
        <f t="shared" si="34"/>
        <v>0</v>
      </c>
      <c r="Q242" s="352">
        <f t="shared" si="35"/>
        <v>0</v>
      </c>
      <c r="R242" s="353">
        <f t="shared" si="36"/>
        <v>0</v>
      </c>
      <c r="S242" s="354">
        <f t="shared" si="37"/>
        <v>0</v>
      </c>
      <c r="T242" s="349">
        <f t="shared" si="38"/>
        <v>0</v>
      </c>
      <c r="U242" s="355">
        <f t="shared" si="39"/>
        <v>0</v>
      </c>
    </row>
    <row r="243" spans="1:21" x14ac:dyDescent="0.3">
      <c r="A243" s="344">
        <v>239</v>
      </c>
      <c r="B243" s="344"/>
      <c r="C243" s="356"/>
      <c r="D243" s="357"/>
      <c r="E243" s="358"/>
      <c r="F243" s="346"/>
      <c r="G243" s="347"/>
      <c r="H243" s="347"/>
      <c r="I243" s="347"/>
      <c r="J243" s="348"/>
      <c r="K243" s="347"/>
      <c r="L243" s="349">
        <f t="shared" si="30"/>
        <v>0</v>
      </c>
      <c r="M243" s="350">
        <f t="shared" si="31"/>
        <v>0</v>
      </c>
      <c r="N243" s="350">
        <f t="shared" si="32"/>
        <v>0</v>
      </c>
      <c r="O243" s="351">
        <f t="shared" si="33"/>
        <v>0</v>
      </c>
      <c r="P243" s="350">
        <f t="shared" si="34"/>
        <v>0</v>
      </c>
      <c r="Q243" s="352">
        <f t="shared" si="35"/>
        <v>0</v>
      </c>
      <c r="R243" s="353">
        <f t="shared" si="36"/>
        <v>0</v>
      </c>
      <c r="S243" s="354">
        <f t="shared" si="37"/>
        <v>0</v>
      </c>
      <c r="T243" s="349">
        <f t="shared" si="38"/>
        <v>0</v>
      </c>
      <c r="U243" s="355">
        <f t="shared" si="39"/>
        <v>0</v>
      </c>
    </row>
    <row r="244" spans="1:21" x14ac:dyDescent="0.3">
      <c r="A244" s="344">
        <v>240</v>
      </c>
      <c r="B244" s="344"/>
      <c r="C244" s="356"/>
      <c r="D244" s="357"/>
      <c r="E244" s="358"/>
      <c r="F244" s="346"/>
      <c r="G244" s="347"/>
      <c r="H244" s="347"/>
      <c r="I244" s="347"/>
      <c r="J244" s="348"/>
      <c r="K244" s="347"/>
      <c r="L244" s="349">
        <f t="shared" si="30"/>
        <v>0</v>
      </c>
      <c r="M244" s="350">
        <f t="shared" si="31"/>
        <v>0</v>
      </c>
      <c r="N244" s="350">
        <f t="shared" si="32"/>
        <v>0</v>
      </c>
      <c r="O244" s="351">
        <f t="shared" si="33"/>
        <v>0</v>
      </c>
      <c r="P244" s="350">
        <f t="shared" si="34"/>
        <v>0</v>
      </c>
      <c r="Q244" s="352">
        <f t="shared" si="35"/>
        <v>0</v>
      </c>
      <c r="R244" s="353">
        <f t="shared" si="36"/>
        <v>0</v>
      </c>
      <c r="S244" s="354">
        <f t="shared" si="37"/>
        <v>0</v>
      </c>
      <c r="T244" s="349">
        <f t="shared" si="38"/>
        <v>0</v>
      </c>
      <c r="U244" s="355">
        <f t="shared" si="39"/>
        <v>0</v>
      </c>
    </row>
    <row r="245" spans="1:21" x14ac:dyDescent="0.3">
      <c r="A245" s="344">
        <v>241</v>
      </c>
      <c r="B245" s="344"/>
      <c r="C245" s="356"/>
      <c r="D245" s="357"/>
      <c r="E245" s="358"/>
      <c r="F245" s="346"/>
      <c r="G245" s="347"/>
      <c r="H245" s="347"/>
      <c r="I245" s="347"/>
      <c r="J245" s="348"/>
      <c r="K245" s="347"/>
      <c r="L245" s="349">
        <f t="shared" si="30"/>
        <v>0</v>
      </c>
      <c r="M245" s="350">
        <f t="shared" si="31"/>
        <v>0</v>
      </c>
      <c r="N245" s="350">
        <f t="shared" si="32"/>
        <v>0</v>
      </c>
      <c r="O245" s="351">
        <f t="shared" si="33"/>
        <v>0</v>
      </c>
      <c r="P245" s="350">
        <f t="shared" si="34"/>
        <v>0</v>
      </c>
      <c r="Q245" s="352">
        <f t="shared" si="35"/>
        <v>0</v>
      </c>
      <c r="R245" s="353">
        <f t="shared" si="36"/>
        <v>0</v>
      </c>
      <c r="S245" s="354">
        <f t="shared" si="37"/>
        <v>0</v>
      </c>
      <c r="T245" s="349">
        <f t="shared" si="38"/>
        <v>0</v>
      </c>
      <c r="U245" s="355">
        <f t="shared" si="39"/>
        <v>0</v>
      </c>
    </row>
    <row r="246" spans="1:21" x14ac:dyDescent="0.3">
      <c r="A246" s="344">
        <v>242</v>
      </c>
      <c r="B246" s="344"/>
      <c r="C246" s="356"/>
      <c r="D246" s="357"/>
      <c r="E246" s="358"/>
      <c r="F246" s="346"/>
      <c r="G246" s="347"/>
      <c r="H246" s="347"/>
      <c r="I246" s="347"/>
      <c r="J246" s="348"/>
      <c r="K246" s="347"/>
      <c r="L246" s="349">
        <f t="shared" si="30"/>
        <v>0</v>
      </c>
      <c r="M246" s="350">
        <f t="shared" si="31"/>
        <v>0</v>
      </c>
      <c r="N246" s="350">
        <f t="shared" si="32"/>
        <v>0</v>
      </c>
      <c r="O246" s="351">
        <f t="shared" si="33"/>
        <v>0</v>
      </c>
      <c r="P246" s="350">
        <f t="shared" si="34"/>
        <v>0</v>
      </c>
      <c r="Q246" s="352">
        <f t="shared" si="35"/>
        <v>0</v>
      </c>
      <c r="R246" s="353">
        <f t="shared" si="36"/>
        <v>0</v>
      </c>
      <c r="S246" s="354">
        <f t="shared" si="37"/>
        <v>0</v>
      </c>
      <c r="T246" s="349">
        <f t="shared" si="38"/>
        <v>0</v>
      </c>
      <c r="U246" s="355">
        <f t="shared" si="39"/>
        <v>0</v>
      </c>
    </row>
    <row r="247" spans="1:21" x14ac:dyDescent="0.3">
      <c r="A247" s="344">
        <v>243</v>
      </c>
      <c r="B247" s="344"/>
      <c r="C247" s="356"/>
      <c r="D247" s="357"/>
      <c r="E247" s="358"/>
      <c r="F247" s="346"/>
      <c r="G247" s="347"/>
      <c r="H247" s="347"/>
      <c r="I247" s="347"/>
      <c r="J247" s="348"/>
      <c r="K247" s="347"/>
      <c r="L247" s="349">
        <f t="shared" si="30"/>
        <v>0</v>
      </c>
      <c r="M247" s="350">
        <f t="shared" si="31"/>
        <v>0</v>
      </c>
      <c r="N247" s="350">
        <f t="shared" si="32"/>
        <v>0</v>
      </c>
      <c r="O247" s="351">
        <f t="shared" si="33"/>
        <v>0</v>
      </c>
      <c r="P247" s="350">
        <f t="shared" si="34"/>
        <v>0</v>
      </c>
      <c r="Q247" s="352">
        <f t="shared" si="35"/>
        <v>0</v>
      </c>
      <c r="R247" s="353">
        <f t="shared" si="36"/>
        <v>0</v>
      </c>
      <c r="S247" s="354">
        <f t="shared" si="37"/>
        <v>0</v>
      </c>
      <c r="T247" s="349">
        <f t="shared" si="38"/>
        <v>0</v>
      </c>
      <c r="U247" s="355">
        <f t="shared" si="39"/>
        <v>0</v>
      </c>
    </row>
    <row r="248" spans="1:21" x14ac:dyDescent="0.3">
      <c r="A248" s="344">
        <v>244</v>
      </c>
      <c r="B248" s="344"/>
      <c r="C248" s="356"/>
      <c r="D248" s="357"/>
      <c r="E248" s="358"/>
      <c r="F248" s="346"/>
      <c r="G248" s="347"/>
      <c r="H248" s="347"/>
      <c r="I248" s="347"/>
      <c r="J248" s="348"/>
      <c r="K248" s="347"/>
      <c r="L248" s="349">
        <f t="shared" si="30"/>
        <v>0</v>
      </c>
      <c r="M248" s="350">
        <f t="shared" si="31"/>
        <v>0</v>
      </c>
      <c r="N248" s="350">
        <f t="shared" si="32"/>
        <v>0</v>
      </c>
      <c r="O248" s="351">
        <f t="shared" si="33"/>
        <v>0</v>
      </c>
      <c r="P248" s="350">
        <f t="shared" si="34"/>
        <v>0</v>
      </c>
      <c r="Q248" s="352">
        <f t="shared" si="35"/>
        <v>0</v>
      </c>
      <c r="R248" s="353">
        <f t="shared" si="36"/>
        <v>0</v>
      </c>
      <c r="S248" s="354">
        <f t="shared" si="37"/>
        <v>0</v>
      </c>
      <c r="T248" s="349">
        <f t="shared" si="38"/>
        <v>0</v>
      </c>
      <c r="U248" s="355">
        <f t="shared" si="39"/>
        <v>0</v>
      </c>
    </row>
    <row r="249" spans="1:21" x14ac:dyDescent="0.3">
      <c r="A249" s="344">
        <v>245</v>
      </c>
      <c r="B249" s="344"/>
      <c r="C249" s="356"/>
      <c r="D249" s="357"/>
      <c r="E249" s="358"/>
      <c r="F249" s="346"/>
      <c r="G249" s="347"/>
      <c r="H249" s="347"/>
      <c r="I249" s="347"/>
      <c r="J249" s="348"/>
      <c r="K249" s="347"/>
      <c r="L249" s="349">
        <f t="shared" si="30"/>
        <v>0</v>
      </c>
      <c r="M249" s="350">
        <f t="shared" si="31"/>
        <v>0</v>
      </c>
      <c r="N249" s="350">
        <f t="shared" si="32"/>
        <v>0</v>
      </c>
      <c r="O249" s="351">
        <f t="shared" si="33"/>
        <v>0</v>
      </c>
      <c r="P249" s="350">
        <f t="shared" si="34"/>
        <v>0</v>
      </c>
      <c r="Q249" s="352">
        <f t="shared" si="35"/>
        <v>0</v>
      </c>
      <c r="R249" s="353">
        <f t="shared" si="36"/>
        <v>0</v>
      </c>
      <c r="S249" s="354">
        <f t="shared" si="37"/>
        <v>0</v>
      </c>
      <c r="T249" s="349">
        <f t="shared" si="38"/>
        <v>0</v>
      </c>
      <c r="U249" s="355">
        <f t="shared" si="39"/>
        <v>0</v>
      </c>
    </row>
    <row r="250" spans="1:21" x14ac:dyDescent="0.3">
      <c r="A250" s="344">
        <v>246</v>
      </c>
      <c r="B250" s="344"/>
      <c r="C250" s="356"/>
      <c r="D250" s="357"/>
      <c r="E250" s="358"/>
      <c r="F250" s="346"/>
      <c r="G250" s="347"/>
      <c r="H250" s="347"/>
      <c r="I250" s="347"/>
      <c r="J250" s="348"/>
      <c r="K250" s="347"/>
      <c r="L250" s="349">
        <f t="shared" si="30"/>
        <v>0</v>
      </c>
      <c r="M250" s="350">
        <f t="shared" si="31"/>
        <v>0</v>
      </c>
      <c r="N250" s="350">
        <f t="shared" si="32"/>
        <v>0</v>
      </c>
      <c r="O250" s="351">
        <f t="shared" si="33"/>
        <v>0</v>
      </c>
      <c r="P250" s="350">
        <f t="shared" si="34"/>
        <v>0</v>
      </c>
      <c r="Q250" s="352">
        <f t="shared" si="35"/>
        <v>0</v>
      </c>
      <c r="R250" s="353">
        <f t="shared" si="36"/>
        <v>0</v>
      </c>
      <c r="S250" s="354">
        <f t="shared" si="37"/>
        <v>0</v>
      </c>
      <c r="T250" s="349">
        <f t="shared" si="38"/>
        <v>0</v>
      </c>
      <c r="U250" s="355">
        <f t="shared" si="39"/>
        <v>0</v>
      </c>
    </row>
    <row r="251" spans="1:21" x14ac:dyDescent="0.3">
      <c r="A251" s="344">
        <v>247</v>
      </c>
      <c r="B251" s="344"/>
      <c r="C251" s="356"/>
      <c r="D251" s="357"/>
      <c r="E251" s="358"/>
      <c r="F251" s="346"/>
      <c r="G251" s="347"/>
      <c r="H251" s="347"/>
      <c r="I251" s="347"/>
      <c r="J251" s="348"/>
      <c r="K251" s="347"/>
      <c r="L251" s="349">
        <f t="shared" si="30"/>
        <v>0</v>
      </c>
      <c r="M251" s="350">
        <f t="shared" si="31"/>
        <v>0</v>
      </c>
      <c r="N251" s="350">
        <f t="shared" si="32"/>
        <v>0</v>
      </c>
      <c r="O251" s="351">
        <f t="shared" si="33"/>
        <v>0</v>
      </c>
      <c r="P251" s="350">
        <f t="shared" si="34"/>
        <v>0</v>
      </c>
      <c r="Q251" s="352">
        <f t="shared" si="35"/>
        <v>0</v>
      </c>
      <c r="R251" s="353">
        <f t="shared" si="36"/>
        <v>0</v>
      </c>
      <c r="S251" s="354">
        <f t="shared" si="37"/>
        <v>0</v>
      </c>
      <c r="T251" s="349">
        <f t="shared" si="38"/>
        <v>0</v>
      </c>
      <c r="U251" s="355">
        <f t="shared" si="39"/>
        <v>0</v>
      </c>
    </row>
    <row r="252" spans="1:21" x14ac:dyDescent="0.3">
      <c r="A252" s="344">
        <v>248</v>
      </c>
      <c r="B252" s="344"/>
      <c r="C252" s="356"/>
      <c r="D252" s="357"/>
      <c r="E252" s="358"/>
      <c r="F252" s="346"/>
      <c r="G252" s="347"/>
      <c r="H252" s="347"/>
      <c r="I252" s="347"/>
      <c r="J252" s="348"/>
      <c r="K252" s="347"/>
      <c r="L252" s="349">
        <f t="shared" si="30"/>
        <v>0</v>
      </c>
      <c r="M252" s="350">
        <f t="shared" si="31"/>
        <v>0</v>
      </c>
      <c r="N252" s="350">
        <f t="shared" si="32"/>
        <v>0</v>
      </c>
      <c r="O252" s="351">
        <f t="shared" si="33"/>
        <v>0</v>
      </c>
      <c r="P252" s="350">
        <f t="shared" si="34"/>
        <v>0</v>
      </c>
      <c r="Q252" s="352">
        <f t="shared" si="35"/>
        <v>0</v>
      </c>
      <c r="R252" s="353">
        <f t="shared" si="36"/>
        <v>0</v>
      </c>
      <c r="S252" s="354">
        <f t="shared" si="37"/>
        <v>0</v>
      </c>
      <c r="T252" s="349">
        <f t="shared" si="38"/>
        <v>0</v>
      </c>
      <c r="U252" s="355">
        <f t="shared" si="39"/>
        <v>0</v>
      </c>
    </row>
    <row r="253" spans="1:21" x14ac:dyDescent="0.3">
      <c r="A253" s="344">
        <v>249</v>
      </c>
      <c r="B253" s="344"/>
      <c r="C253" s="356"/>
      <c r="D253" s="357"/>
      <c r="E253" s="358"/>
      <c r="F253" s="346"/>
      <c r="G253" s="347"/>
      <c r="H253" s="347"/>
      <c r="I253" s="347"/>
      <c r="J253" s="348"/>
      <c r="K253" s="347"/>
      <c r="L253" s="349">
        <f t="shared" si="30"/>
        <v>0</v>
      </c>
      <c r="M253" s="350">
        <f t="shared" si="31"/>
        <v>0</v>
      </c>
      <c r="N253" s="350">
        <f t="shared" si="32"/>
        <v>0</v>
      </c>
      <c r="O253" s="351">
        <f t="shared" si="33"/>
        <v>0</v>
      </c>
      <c r="P253" s="350">
        <f t="shared" si="34"/>
        <v>0</v>
      </c>
      <c r="Q253" s="352">
        <f t="shared" si="35"/>
        <v>0</v>
      </c>
      <c r="R253" s="353">
        <f t="shared" si="36"/>
        <v>0</v>
      </c>
      <c r="S253" s="354">
        <f t="shared" si="37"/>
        <v>0</v>
      </c>
      <c r="T253" s="349">
        <f t="shared" si="38"/>
        <v>0</v>
      </c>
      <c r="U253" s="355">
        <f t="shared" si="39"/>
        <v>0</v>
      </c>
    </row>
    <row r="254" spans="1:21" x14ac:dyDescent="0.3">
      <c r="A254" s="344">
        <v>250</v>
      </c>
      <c r="B254" s="344"/>
      <c r="C254" s="356"/>
      <c r="D254" s="357"/>
      <c r="E254" s="358"/>
      <c r="F254" s="346"/>
      <c r="G254" s="347"/>
      <c r="H254" s="347"/>
      <c r="I254" s="347"/>
      <c r="J254" s="348"/>
      <c r="K254" s="347"/>
      <c r="L254" s="349">
        <f t="shared" si="30"/>
        <v>0</v>
      </c>
      <c r="M254" s="350">
        <f t="shared" si="31"/>
        <v>0</v>
      </c>
      <c r="N254" s="350">
        <f t="shared" si="32"/>
        <v>0</v>
      </c>
      <c r="O254" s="351">
        <f t="shared" si="33"/>
        <v>0</v>
      </c>
      <c r="P254" s="350">
        <f t="shared" si="34"/>
        <v>0</v>
      </c>
      <c r="Q254" s="352">
        <f t="shared" si="35"/>
        <v>0</v>
      </c>
      <c r="R254" s="353">
        <f t="shared" si="36"/>
        <v>0</v>
      </c>
      <c r="S254" s="354">
        <f t="shared" si="37"/>
        <v>0</v>
      </c>
      <c r="T254" s="349">
        <f t="shared" si="38"/>
        <v>0</v>
      </c>
      <c r="U254" s="355">
        <f t="shared" si="39"/>
        <v>0</v>
      </c>
    </row>
    <row r="255" spans="1:21" x14ac:dyDescent="0.3">
      <c r="A255" s="344">
        <v>251</v>
      </c>
      <c r="B255" s="344"/>
      <c r="C255" s="356"/>
      <c r="D255" s="357"/>
      <c r="E255" s="358"/>
      <c r="F255" s="346"/>
      <c r="G255" s="347"/>
      <c r="H255" s="347"/>
      <c r="I255" s="347"/>
      <c r="J255" s="348"/>
      <c r="K255" s="347"/>
      <c r="L255" s="349">
        <f t="shared" si="30"/>
        <v>0</v>
      </c>
      <c r="M255" s="350">
        <f t="shared" si="31"/>
        <v>0</v>
      </c>
      <c r="N255" s="350">
        <f t="shared" si="32"/>
        <v>0</v>
      </c>
      <c r="O255" s="351">
        <f t="shared" si="33"/>
        <v>0</v>
      </c>
      <c r="P255" s="350">
        <f t="shared" si="34"/>
        <v>0</v>
      </c>
      <c r="Q255" s="352">
        <f t="shared" si="35"/>
        <v>0</v>
      </c>
      <c r="R255" s="353">
        <f t="shared" si="36"/>
        <v>0</v>
      </c>
      <c r="S255" s="354">
        <f t="shared" si="37"/>
        <v>0</v>
      </c>
      <c r="T255" s="349">
        <f t="shared" si="38"/>
        <v>0</v>
      </c>
      <c r="U255" s="355">
        <f t="shared" si="39"/>
        <v>0</v>
      </c>
    </row>
    <row r="256" spans="1:21" x14ac:dyDescent="0.3">
      <c r="A256" s="344">
        <v>252</v>
      </c>
      <c r="B256" s="344"/>
      <c r="C256" s="356"/>
      <c r="D256" s="357"/>
      <c r="E256" s="358"/>
      <c r="F256" s="346"/>
      <c r="G256" s="347"/>
      <c r="H256" s="347"/>
      <c r="I256" s="347"/>
      <c r="J256" s="348"/>
      <c r="K256" s="347"/>
      <c r="L256" s="349">
        <f t="shared" si="30"/>
        <v>0</v>
      </c>
      <c r="M256" s="350">
        <f t="shared" si="31"/>
        <v>0</v>
      </c>
      <c r="N256" s="350">
        <f t="shared" si="32"/>
        <v>0</v>
      </c>
      <c r="O256" s="351">
        <f t="shared" si="33"/>
        <v>0</v>
      </c>
      <c r="P256" s="350">
        <f t="shared" si="34"/>
        <v>0</v>
      </c>
      <c r="Q256" s="352">
        <f t="shared" si="35"/>
        <v>0</v>
      </c>
      <c r="R256" s="353">
        <f t="shared" si="36"/>
        <v>0</v>
      </c>
      <c r="S256" s="354">
        <f t="shared" si="37"/>
        <v>0</v>
      </c>
      <c r="T256" s="349">
        <f t="shared" si="38"/>
        <v>0</v>
      </c>
      <c r="U256" s="355">
        <f t="shared" si="39"/>
        <v>0</v>
      </c>
    </row>
    <row r="257" spans="1:21" x14ac:dyDescent="0.3">
      <c r="A257" s="344">
        <v>253</v>
      </c>
      <c r="B257" s="344"/>
      <c r="C257" s="356"/>
      <c r="D257" s="357"/>
      <c r="E257" s="358"/>
      <c r="F257" s="346"/>
      <c r="G257" s="347"/>
      <c r="H257" s="347"/>
      <c r="I257" s="347"/>
      <c r="J257" s="348"/>
      <c r="K257" s="347"/>
      <c r="L257" s="349">
        <f t="shared" si="30"/>
        <v>0</v>
      </c>
      <c r="M257" s="350">
        <f t="shared" si="31"/>
        <v>0</v>
      </c>
      <c r="N257" s="350">
        <f t="shared" si="32"/>
        <v>0</v>
      </c>
      <c r="O257" s="351">
        <f t="shared" si="33"/>
        <v>0</v>
      </c>
      <c r="P257" s="350">
        <f t="shared" si="34"/>
        <v>0</v>
      </c>
      <c r="Q257" s="352">
        <f t="shared" si="35"/>
        <v>0</v>
      </c>
      <c r="R257" s="353">
        <f t="shared" si="36"/>
        <v>0</v>
      </c>
      <c r="S257" s="354">
        <f t="shared" si="37"/>
        <v>0</v>
      </c>
      <c r="T257" s="349">
        <f t="shared" si="38"/>
        <v>0</v>
      </c>
      <c r="U257" s="355">
        <f t="shared" si="39"/>
        <v>0</v>
      </c>
    </row>
    <row r="258" spans="1:21" x14ac:dyDescent="0.3">
      <c r="A258" s="344">
        <v>254</v>
      </c>
      <c r="B258" s="344"/>
      <c r="C258" s="356"/>
      <c r="D258" s="357"/>
      <c r="E258" s="358"/>
      <c r="F258" s="346"/>
      <c r="G258" s="347"/>
      <c r="H258" s="347"/>
      <c r="I258" s="347"/>
      <c r="J258" s="348"/>
      <c r="K258" s="347"/>
      <c r="L258" s="349">
        <f t="shared" si="30"/>
        <v>0</v>
      </c>
      <c r="M258" s="350">
        <f t="shared" si="31"/>
        <v>0</v>
      </c>
      <c r="N258" s="350">
        <f t="shared" si="32"/>
        <v>0</v>
      </c>
      <c r="O258" s="351">
        <f t="shared" si="33"/>
        <v>0</v>
      </c>
      <c r="P258" s="350">
        <f t="shared" si="34"/>
        <v>0</v>
      </c>
      <c r="Q258" s="352">
        <f t="shared" si="35"/>
        <v>0</v>
      </c>
      <c r="R258" s="353">
        <f t="shared" si="36"/>
        <v>0</v>
      </c>
      <c r="S258" s="354">
        <f t="shared" si="37"/>
        <v>0</v>
      </c>
      <c r="T258" s="349">
        <f t="shared" si="38"/>
        <v>0</v>
      </c>
      <c r="U258" s="355">
        <f t="shared" si="39"/>
        <v>0</v>
      </c>
    </row>
    <row r="259" spans="1:21" x14ac:dyDescent="0.3">
      <c r="A259" s="344">
        <v>255</v>
      </c>
      <c r="B259" s="344"/>
      <c r="C259" s="356"/>
      <c r="D259" s="357"/>
      <c r="E259" s="358"/>
      <c r="F259" s="346"/>
      <c r="G259" s="347"/>
      <c r="H259" s="347"/>
      <c r="I259" s="347"/>
      <c r="J259" s="348"/>
      <c r="K259" s="347"/>
      <c r="L259" s="349">
        <f t="shared" si="30"/>
        <v>0</v>
      </c>
      <c r="M259" s="350">
        <f t="shared" si="31"/>
        <v>0</v>
      </c>
      <c r="N259" s="350">
        <f t="shared" si="32"/>
        <v>0</v>
      </c>
      <c r="O259" s="351">
        <f t="shared" si="33"/>
        <v>0</v>
      </c>
      <c r="P259" s="350">
        <f t="shared" si="34"/>
        <v>0</v>
      </c>
      <c r="Q259" s="352">
        <f t="shared" si="35"/>
        <v>0</v>
      </c>
      <c r="R259" s="353">
        <f t="shared" si="36"/>
        <v>0</v>
      </c>
      <c r="S259" s="354">
        <f t="shared" si="37"/>
        <v>0</v>
      </c>
      <c r="T259" s="349">
        <f t="shared" si="38"/>
        <v>0</v>
      </c>
      <c r="U259" s="355">
        <f t="shared" si="39"/>
        <v>0</v>
      </c>
    </row>
    <row r="260" spans="1:21" x14ac:dyDescent="0.3">
      <c r="A260" s="344">
        <v>256</v>
      </c>
      <c r="B260" s="344"/>
      <c r="C260" s="356"/>
      <c r="D260" s="357"/>
      <c r="E260" s="358"/>
      <c r="F260" s="346"/>
      <c r="G260" s="347"/>
      <c r="H260" s="347"/>
      <c r="I260" s="347"/>
      <c r="J260" s="348"/>
      <c r="K260" s="347"/>
      <c r="L260" s="349">
        <f t="shared" si="30"/>
        <v>0</v>
      </c>
      <c r="M260" s="350">
        <f t="shared" si="31"/>
        <v>0</v>
      </c>
      <c r="N260" s="350">
        <f t="shared" si="32"/>
        <v>0</v>
      </c>
      <c r="O260" s="351">
        <f t="shared" si="33"/>
        <v>0</v>
      </c>
      <c r="P260" s="350">
        <f t="shared" si="34"/>
        <v>0</v>
      </c>
      <c r="Q260" s="352">
        <f t="shared" si="35"/>
        <v>0</v>
      </c>
      <c r="R260" s="353">
        <f t="shared" si="36"/>
        <v>0</v>
      </c>
      <c r="S260" s="354">
        <f t="shared" si="37"/>
        <v>0</v>
      </c>
      <c r="T260" s="349">
        <f t="shared" si="38"/>
        <v>0</v>
      </c>
      <c r="U260" s="355">
        <f t="shared" si="39"/>
        <v>0</v>
      </c>
    </row>
    <row r="261" spans="1:21" x14ac:dyDescent="0.3">
      <c r="A261" s="344">
        <v>257</v>
      </c>
      <c r="B261" s="344"/>
      <c r="C261" s="356"/>
      <c r="D261" s="357"/>
      <c r="E261" s="358"/>
      <c r="F261" s="346"/>
      <c r="G261" s="347"/>
      <c r="H261" s="347"/>
      <c r="I261" s="347"/>
      <c r="J261" s="348"/>
      <c r="K261" s="347"/>
      <c r="L261" s="349">
        <f t="shared" si="30"/>
        <v>0</v>
      </c>
      <c r="M261" s="350">
        <f t="shared" si="31"/>
        <v>0</v>
      </c>
      <c r="N261" s="350">
        <f t="shared" si="32"/>
        <v>0</v>
      </c>
      <c r="O261" s="351">
        <f t="shared" si="33"/>
        <v>0</v>
      </c>
      <c r="P261" s="350">
        <f t="shared" si="34"/>
        <v>0</v>
      </c>
      <c r="Q261" s="352">
        <f t="shared" si="35"/>
        <v>0</v>
      </c>
      <c r="R261" s="353">
        <f t="shared" si="36"/>
        <v>0</v>
      </c>
      <c r="S261" s="354">
        <f t="shared" si="37"/>
        <v>0</v>
      </c>
      <c r="T261" s="349">
        <f t="shared" si="38"/>
        <v>0</v>
      </c>
      <c r="U261" s="355">
        <f t="shared" si="39"/>
        <v>0</v>
      </c>
    </row>
    <row r="262" spans="1:21" x14ac:dyDescent="0.3">
      <c r="A262" s="344">
        <v>258</v>
      </c>
      <c r="B262" s="344"/>
      <c r="C262" s="356"/>
      <c r="D262" s="357"/>
      <c r="E262" s="358"/>
      <c r="F262" s="346"/>
      <c r="G262" s="347"/>
      <c r="H262" s="347"/>
      <c r="I262" s="347"/>
      <c r="J262" s="348"/>
      <c r="K262" s="347"/>
      <c r="L262" s="349">
        <f t="shared" ref="L262:L325" si="40">E262*7/22</f>
        <v>0</v>
      </c>
      <c r="M262" s="350">
        <f t="shared" ref="M262:M325" si="41">IF(L262&gt;0, 0.0396*(((L262^2)*F262)^0.933),0)</f>
        <v>0</v>
      </c>
      <c r="N262" s="350">
        <f t="shared" ref="N262:N325" si="42">IF(L262&gt;0,0.00349*(((L262^2)*F262)^1.03),0)</f>
        <v>0</v>
      </c>
      <c r="O262" s="351">
        <f t="shared" ref="O262:O325" si="43">IF(L262&gt;0,1/((28/(M262+N262))+0.025),0)</f>
        <v>0</v>
      </c>
      <c r="P262" s="350">
        <f t="shared" ref="P262:P325" si="44">M262+N262+O262</f>
        <v>0</v>
      </c>
      <c r="Q262" s="352">
        <f t="shared" ref="Q262:Q325" si="45">P262*0.27</f>
        <v>0</v>
      </c>
      <c r="R262" s="353">
        <f t="shared" ref="R262:R325" si="46">P262+Q262</f>
        <v>0</v>
      </c>
      <c r="S262" s="354">
        <f t="shared" ref="S262:S325" si="47">R262*0.47</f>
        <v>0</v>
      </c>
      <c r="T262" s="349">
        <f t="shared" ref="T262:T325" si="48">S262*44/12</f>
        <v>0</v>
      </c>
      <c r="U262" s="355">
        <f t="shared" ref="U262:U325" si="49">T262/1000</f>
        <v>0</v>
      </c>
    </row>
    <row r="263" spans="1:21" x14ac:dyDescent="0.3">
      <c r="A263" s="344">
        <v>259</v>
      </c>
      <c r="B263" s="344"/>
      <c r="C263" s="356"/>
      <c r="D263" s="357"/>
      <c r="E263" s="358"/>
      <c r="F263" s="346"/>
      <c r="G263" s="347"/>
      <c r="H263" s="347"/>
      <c r="I263" s="347"/>
      <c r="J263" s="348"/>
      <c r="K263" s="347"/>
      <c r="L263" s="349">
        <f t="shared" si="40"/>
        <v>0</v>
      </c>
      <c r="M263" s="350">
        <f t="shared" si="41"/>
        <v>0</v>
      </c>
      <c r="N263" s="350">
        <f t="shared" si="42"/>
        <v>0</v>
      </c>
      <c r="O263" s="351">
        <f t="shared" si="43"/>
        <v>0</v>
      </c>
      <c r="P263" s="350">
        <f t="shared" si="44"/>
        <v>0</v>
      </c>
      <c r="Q263" s="352">
        <f t="shared" si="45"/>
        <v>0</v>
      </c>
      <c r="R263" s="353">
        <f t="shared" si="46"/>
        <v>0</v>
      </c>
      <c r="S263" s="354">
        <f t="shared" si="47"/>
        <v>0</v>
      </c>
      <c r="T263" s="349">
        <f t="shared" si="48"/>
        <v>0</v>
      </c>
      <c r="U263" s="355">
        <f t="shared" si="49"/>
        <v>0</v>
      </c>
    </row>
    <row r="264" spans="1:21" x14ac:dyDescent="0.3">
      <c r="A264" s="344">
        <v>260</v>
      </c>
      <c r="B264" s="344"/>
      <c r="C264" s="356"/>
      <c r="D264" s="357"/>
      <c r="E264" s="358"/>
      <c r="F264" s="346"/>
      <c r="G264" s="347"/>
      <c r="H264" s="347"/>
      <c r="I264" s="347"/>
      <c r="J264" s="348"/>
      <c r="K264" s="347"/>
      <c r="L264" s="349">
        <f t="shared" si="40"/>
        <v>0</v>
      </c>
      <c r="M264" s="350">
        <f t="shared" si="41"/>
        <v>0</v>
      </c>
      <c r="N264" s="350">
        <f t="shared" si="42"/>
        <v>0</v>
      </c>
      <c r="O264" s="351">
        <f t="shared" si="43"/>
        <v>0</v>
      </c>
      <c r="P264" s="350">
        <f t="shared" si="44"/>
        <v>0</v>
      </c>
      <c r="Q264" s="352">
        <f t="shared" si="45"/>
        <v>0</v>
      </c>
      <c r="R264" s="353">
        <f t="shared" si="46"/>
        <v>0</v>
      </c>
      <c r="S264" s="354">
        <f t="shared" si="47"/>
        <v>0</v>
      </c>
      <c r="T264" s="349">
        <f t="shared" si="48"/>
        <v>0</v>
      </c>
      <c r="U264" s="355">
        <f t="shared" si="49"/>
        <v>0</v>
      </c>
    </row>
    <row r="265" spans="1:21" x14ac:dyDescent="0.3">
      <c r="A265" s="344">
        <v>261</v>
      </c>
      <c r="B265" s="344"/>
      <c r="C265" s="356"/>
      <c r="D265" s="357"/>
      <c r="E265" s="358"/>
      <c r="F265" s="346"/>
      <c r="G265" s="347"/>
      <c r="H265" s="347"/>
      <c r="I265" s="347"/>
      <c r="J265" s="348"/>
      <c r="K265" s="347"/>
      <c r="L265" s="349">
        <f t="shared" si="40"/>
        <v>0</v>
      </c>
      <c r="M265" s="350">
        <f t="shared" si="41"/>
        <v>0</v>
      </c>
      <c r="N265" s="350">
        <f t="shared" si="42"/>
        <v>0</v>
      </c>
      <c r="O265" s="351">
        <f t="shared" si="43"/>
        <v>0</v>
      </c>
      <c r="P265" s="350">
        <f t="shared" si="44"/>
        <v>0</v>
      </c>
      <c r="Q265" s="352">
        <f t="shared" si="45"/>
        <v>0</v>
      </c>
      <c r="R265" s="353">
        <f t="shared" si="46"/>
        <v>0</v>
      </c>
      <c r="S265" s="354">
        <f t="shared" si="47"/>
        <v>0</v>
      </c>
      <c r="T265" s="349">
        <f t="shared" si="48"/>
        <v>0</v>
      </c>
      <c r="U265" s="355">
        <f t="shared" si="49"/>
        <v>0</v>
      </c>
    </row>
    <row r="266" spans="1:21" x14ac:dyDescent="0.3">
      <c r="A266" s="344">
        <v>262</v>
      </c>
      <c r="B266" s="344"/>
      <c r="C266" s="356"/>
      <c r="D266" s="357"/>
      <c r="E266" s="358"/>
      <c r="F266" s="346"/>
      <c r="G266" s="347"/>
      <c r="H266" s="347"/>
      <c r="I266" s="347"/>
      <c r="J266" s="348"/>
      <c r="K266" s="347"/>
      <c r="L266" s="349">
        <f t="shared" si="40"/>
        <v>0</v>
      </c>
      <c r="M266" s="350">
        <f t="shared" si="41"/>
        <v>0</v>
      </c>
      <c r="N266" s="350">
        <f t="shared" si="42"/>
        <v>0</v>
      </c>
      <c r="O266" s="351">
        <f t="shared" si="43"/>
        <v>0</v>
      </c>
      <c r="P266" s="350">
        <f t="shared" si="44"/>
        <v>0</v>
      </c>
      <c r="Q266" s="352">
        <f t="shared" si="45"/>
        <v>0</v>
      </c>
      <c r="R266" s="353">
        <f t="shared" si="46"/>
        <v>0</v>
      </c>
      <c r="S266" s="354">
        <f t="shared" si="47"/>
        <v>0</v>
      </c>
      <c r="T266" s="349">
        <f t="shared" si="48"/>
        <v>0</v>
      </c>
      <c r="U266" s="355">
        <f t="shared" si="49"/>
        <v>0</v>
      </c>
    </row>
    <row r="267" spans="1:21" x14ac:dyDescent="0.3">
      <c r="A267" s="344">
        <v>263</v>
      </c>
      <c r="B267" s="344"/>
      <c r="C267" s="361"/>
      <c r="D267" s="362"/>
      <c r="E267" s="358"/>
      <c r="F267" s="346"/>
      <c r="G267" s="347"/>
      <c r="H267" s="347"/>
      <c r="I267" s="347"/>
      <c r="J267" s="348"/>
      <c r="K267" s="347"/>
      <c r="L267" s="349">
        <f t="shared" si="40"/>
        <v>0</v>
      </c>
      <c r="M267" s="350">
        <f t="shared" si="41"/>
        <v>0</v>
      </c>
      <c r="N267" s="350">
        <f t="shared" si="42"/>
        <v>0</v>
      </c>
      <c r="O267" s="351">
        <f t="shared" si="43"/>
        <v>0</v>
      </c>
      <c r="P267" s="350">
        <f t="shared" si="44"/>
        <v>0</v>
      </c>
      <c r="Q267" s="352">
        <f t="shared" si="45"/>
        <v>0</v>
      </c>
      <c r="R267" s="353">
        <f t="shared" si="46"/>
        <v>0</v>
      </c>
      <c r="S267" s="354">
        <f t="shared" si="47"/>
        <v>0</v>
      </c>
      <c r="T267" s="349">
        <f t="shared" si="48"/>
        <v>0</v>
      </c>
      <c r="U267" s="355">
        <f t="shared" si="49"/>
        <v>0</v>
      </c>
    </row>
    <row r="268" spans="1:21" x14ac:dyDescent="0.3">
      <c r="A268" s="344">
        <v>264</v>
      </c>
      <c r="B268" s="344"/>
      <c r="C268" s="356"/>
      <c r="D268" s="357"/>
      <c r="E268" s="358"/>
      <c r="F268" s="346"/>
      <c r="G268" s="347"/>
      <c r="H268" s="347"/>
      <c r="I268" s="347"/>
      <c r="J268" s="348"/>
      <c r="K268" s="347"/>
      <c r="L268" s="349">
        <f t="shared" si="40"/>
        <v>0</v>
      </c>
      <c r="M268" s="350">
        <f t="shared" si="41"/>
        <v>0</v>
      </c>
      <c r="N268" s="350">
        <f t="shared" si="42"/>
        <v>0</v>
      </c>
      <c r="O268" s="351">
        <f t="shared" si="43"/>
        <v>0</v>
      </c>
      <c r="P268" s="350">
        <f t="shared" si="44"/>
        <v>0</v>
      </c>
      <c r="Q268" s="352">
        <f t="shared" si="45"/>
        <v>0</v>
      </c>
      <c r="R268" s="353">
        <f t="shared" si="46"/>
        <v>0</v>
      </c>
      <c r="S268" s="354">
        <f t="shared" si="47"/>
        <v>0</v>
      </c>
      <c r="T268" s="349">
        <f t="shared" si="48"/>
        <v>0</v>
      </c>
      <c r="U268" s="355">
        <f t="shared" si="49"/>
        <v>0</v>
      </c>
    </row>
    <row r="269" spans="1:21" x14ac:dyDescent="0.3">
      <c r="A269" s="344">
        <v>265</v>
      </c>
      <c r="B269" s="344"/>
      <c r="C269" s="356"/>
      <c r="D269" s="357"/>
      <c r="E269" s="358"/>
      <c r="F269" s="346"/>
      <c r="G269" s="347"/>
      <c r="H269" s="347"/>
      <c r="I269" s="347"/>
      <c r="J269" s="348"/>
      <c r="K269" s="347"/>
      <c r="L269" s="349">
        <f t="shared" si="40"/>
        <v>0</v>
      </c>
      <c r="M269" s="350">
        <f t="shared" si="41"/>
        <v>0</v>
      </c>
      <c r="N269" s="350">
        <f t="shared" si="42"/>
        <v>0</v>
      </c>
      <c r="O269" s="351">
        <f t="shared" si="43"/>
        <v>0</v>
      </c>
      <c r="P269" s="350">
        <f t="shared" si="44"/>
        <v>0</v>
      </c>
      <c r="Q269" s="352">
        <f t="shared" si="45"/>
        <v>0</v>
      </c>
      <c r="R269" s="353">
        <f t="shared" si="46"/>
        <v>0</v>
      </c>
      <c r="S269" s="354">
        <f t="shared" si="47"/>
        <v>0</v>
      </c>
      <c r="T269" s="349">
        <f t="shared" si="48"/>
        <v>0</v>
      </c>
      <c r="U269" s="355">
        <f t="shared" si="49"/>
        <v>0</v>
      </c>
    </row>
    <row r="270" spans="1:21" x14ac:dyDescent="0.3">
      <c r="A270" s="344">
        <v>266</v>
      </c>
      <c r="B270" s="344"/>
      <c r="C270" s="356"/>
      <c r="D270" s="357"/>
      <c r="E270" s="358"/>
      <c r="F270" s="346"/>
      <c r="G270" s="347"/>
      <c r="H270" s="347"/>
      <c r="I270" s="347"/>
      <c r="J270" s="348"/>
      <c r="K270" s="347"/>
      <c r="L270" s="349">
        <f t="shared" si="40"/>
        <v>0</v>
      </c>
      <c r="M270" s="350">
        <f t="shared" si="41"/>
        <v>0</v>
      </c>
      <c r="N270" s="350">
        <f t="shared" si="42"/>
        <v>0</v>
      </c>
      <c r="O270" s="351">
        <f t="shared" si="43"/>
        <v>0</v>
      </c>
      <c r="P270" s="350">
        <f t="shared" si="44"/>
        <v>0</v>
      </c>
      <c r="Q270" s="352">
        <f t="shared" si="45"/>
        <v>0</v>
      </c>
      <c r="R270" s="353">
        <f t="shared" si="46"/>
        <v>0</v>
      </c>
      <c r="S270" s="354">
        <f t="shared" si="47"/>
        <v>0</v>
      </c>
      <c r="T270" s="349">
        <f t="shared" si="48"/>
        <v>0</v>
      </c>
      <c r="U270" s="355">
        <f t="shared" si="49"/>
        <v>0</v>
      </c>
    </row>
    <row r="271" spans="1:21" x14ac:dyDescent="0.3">
      <c r="A271" s="344">
        <v>267</v>
      </c>
      <c r="B271" s="344"/>
      <c r="C271" s="356"/>
      <c r="D271" s="357"/>
      <c r="E271" s="358"/>
      <c r="F271" s="346"/>
      <c r="G271" s="347"/>
      <c r="H271" s="347"/>
      <c r="I271" s="347"/>
      <c r="J271" s="348"/>
      <c r="K271" s="347"/>
      <c r="L271" s="349">
        <f t="shared" si="40"/>
        <v>0</v>
      </c>
      <c r="M271" s="350">
        <f t="shared" si="41"/>
        <v>0</v>
      </c>
      <c r="N271" s="350">
        <f t="shared" si="42"/>
        <v>0</v>
      </c>
      <c r="O271" s="351">
        <f t="shared" si="43"/>
        <v>0</v>
      </c>
      <c r="P271" s="350">
        <f t="shared" si="44"/>
        <v>0</v>
      </c>
      <c r="Q271" s="352">
        <f t="shared" si="45"/>
        <v>0</v>
      </c>
      <c r="R271" s="353">
        <f t="shared" si="46"/>
        <v>0</v>
      </c>
      <c r="S271" s="354">
        <f t="shared" si="47"/>
        <v>0</v>
      </c>
      <c r="T271" s="349">
        <f t="shared" si="48"/>
        <v>0</v>
      </c>
      <c r="U271" s="355">
        <f t="shared" si="49"/>
        <v>0</v>
      </c>
    </row>
    <row r="272" spans="1:21" x14ac:dyDescent="0.3">
      <c r="A272" s="344">
        <v>268</v>
      </c>
      <c r="B272" s="344"/>
      <c r="C272" s="356"/>
      <c r="D272" s="357"/>
      <c r="E272" s="358"/>
      <c r="F272" s="346"/>
      <c r="G272" s="347"/>
      <c r="H272" s="347"/>
      <c r="I272" s="347"/>
      <c r="J272" s="348"/>
      <c r="K272" s="347"/>
      <c r="L272" s="349">
        <f t="shared" si="40"/>
        <v>0</v>
      </c>
      <c r="M272" s="350">
        <f t="shared" si="41"/>
        <v>0</v>
      </c>
      <c r="N272" s="350">
        <f t="shared" si="42"/>
        <v>0</v>
      </c>
      <c r="O272" s="351">
        <f t="shared" si="43"/>
        <v>0</v>
      </c>
      <c r="P272" s="350">
        <f t="shared" si="44"/>
        <v>0</v>
      </c>
      <c r="Q272" s="352">
        <f t="shared" si="45"/>
        <v>0</v>
      </c>
      <c r="R272" s="353">
        <f t="shared" si="46"/>
        <v>0</v>
      </c>
      <c r="S272" s="354">
        <f t="shared" si="47"/>
        <v>0</v>
      </c>
      <c r="T272" s="349">
        <f t="shared" si="48"/>
        <v>0</v>
      </c>
      <c r="U272" s="355">
        <f t="shared" si="49"/>
        <v>0</v>
      </c>
    </row>
    <row r="273" spans="1:21" x14ac:dyDescent="0.3">
      <c r="A273" s="344">
        <v>269</v>
      </c>
      <c r="B273" s="344"/>
      <c r="C273" s="356"/>
      <c r="D273" s="357"/>
      <c r="E273" s="358"/>
      <c r="F273" s="346"/>
      <c r="G273" s="347"/>
      <c r="H273" s="347"/>
      <c r="I273" s="347"/>
      <c r="J273" s="348"/>
      <c r="K273" s="347"/>
      <c r="L273" s="349">
        <f t="shared" si="40"/>
        <v>0</v>
      </c>
      <c r="M273" s="350">
        <f t="shared" si="41"/>
        <v>0</v>
      </c>
      <c r="N273" s="350">
        <f t="shared" si="42"/>
        <v>0</v>
      </c>
      <c r="O273" s="351">
        <f t="shared" si="43"/>
        <v>0</v>
      </c>
      <c r="P273" s="350">
        <f t="shared" si="44"/>
        <v>0</v>
      </c>
      <c r="Q273" s="352">
        <f t="shared" si="45"/>
        <v>0</v>
      </c>
      <c r="R273" s="353">
        <f t="shared" si="46"/>
        <v>0</v>
      </c>
      <c r="S273" s="354">
        <f t="shared" si="47"/>
        <v>0</v>
      </c>
      <c r="T273" s="349">
        <f t="shared" si="48"/>
        <v>0</v>
      </c>
      <c r="U273" s="355">
        <f t="shared" si="49"/>
        <v>0</v>
      </c>
    </row>
    <row r="274" spans="1:21" x14ac:dyDescent="0.3">
      <c r="A274" s="344">
        <v>270</v>
      </c>
      <c r="B274" s="344"/>
      <c r="C274" s="356"/>
      <c r="D274" s="357"/>
      <c r="E274" s="358"/>
      <c r="F274" s="346"/>
      <c r="G274" s="347"/>
      <c r="H274" s="347"/>
      <c r="I274" s="347"/>
      <c r="J274" s="348"/>
      <c r="K274" s="347"/>
      <c r="L274" s="349">
        <f t="shared" si="40"/>
        <v>0</v>
      </c>
      <c r="M274" s="350">
        <f t="shared" si="41"/>
        <v>0</v>
      </c>
      <c r="N274" s="350">
        <f t="shared" si="42"/>
        <v>0</v>
      </c>
      <c r="O274" s="351">
        <f t="shared" si="43"/>
        <v>0</v>
      </c>
      <c r="P274" s="350">
        <f t="shared" si="44"/>
        <v>0</v>
      </c>
      <c r="Q274" s="352">
        <f t="shared" si="45"/>
        <v>0</v>
      </c>
      <c r="R274" s="353">
        <f t="shared" si="46"/>
        <v>0</v>
      </c>
      <c r="S274" s="354">
        <f t="shared" si="47"/>
        <v>0</v>
      </c>
      <c r="T274" s="349">
        <f t="shared" si="48"/>
        <v>0</v>
      </c>
      <c r="U274" s="355">
        <f t="shared" si="49"/>
        <v>0</v>
      </c>
    </row>
    <row r="275" spans="1:21" x14ac:dyDescent="0.3">
      <c r="A275" s="344">
        <v>271</v>
      </c>
      <c r="B275" s="344"/>
      <c r="C275" s="356"/>
      <c r="D275" s="357"/>
      <c r="E275" s="358"/>
      <c r="F275" s="346"/>
      <c r="G275" s="347"/>
      <c r="H275" s="347"/>
      <c r="I275" s="347"/>
      <c r="J275" s="348"/>
      <c r="K275" s="347"/>
      <c r="L275" s="349">
        <f t="shared" si="40"/>
        <v>0</v>
      </c>
      <c r="M275" s="350">
        <f t="shared" si="41"/>
        <v>0</v>
      </c>
      <c r="N275" s="350">
        <f t="shared" si="42"/>
        <v>0</v>
      </c>
      <c r="O275" s="351">
        <f t="shared" si="43"/>
        <v>0</v>
      </c>
      <c r="P275" s="350">
        <f t="shared" si="44"/>
        <v>0</v>
      </c>
      <c r="Q275" s="352">
        <f t="shared" si="45"/>
        <v>0</v>
      </c>
      <c r="R275" s="353">
        <f t="shared" si="46"/>
        <v>0</v>
      </c>
      <c r="S275" s="354">
        <f t="shared" si="47"/>
        <v>0</v>
      </c>
      <c r="T275" s="349">
        <f t="shared" si="48"/>
        <v>0</v>
      </c>
      <c r="U275" s="355">
        <f t="shared" si="49"/>
        <v>0</v>
      </c>
    </row>
    <row r="276" spans="1:21" x14ac:dyDescent="0.3">
      <c r="A276" s="344">
        <v>272</v>
      </c>
      <c r="B276" s="344"/>
      <c r="C276" s="356"/>
      <c r="D276" s="357"/>
      <c r="E276" s="358"/>
      <c r="F276" s="346"/>
      <c r="G276" s="347"/>
      <c r="H276" s="347"/>
      <c r="I276" s="347"/>
      <c r="J276" s="348"/>
      <c r="K276" s="347"/>
      <c r="L276" s="349">
        <f t="shared" si="40"/>
        <v>0</v>
      </c>
      <c r="M276" s="350">
        <f t="shared" si="41"/>
        <v>0</v>
      </c>
      <c r="N276" s="350">
        <f t="shared" si="42"/>
        <v>0</v>
      </c>
      <c r="O276" s="351">
        <f t="shared" si="43"/>
        <v>0</v>
      </c>
      <c r="P276" s="350">
        <f t="shared" si="44"/>
        <v>0</v>
      </c>
      <c r="Q276" s="352">
        <f t="shared" si="45"/>
        <v>0</v>
      </c>
      <c r="R276" s="353">
        <f t="shared" si="46"/>
        <v>0</v>
      </c>
      <c r="S276" s="354">
        <f t="shared" si="47"/>
        <v>0</v>
      </c>
      <c r="T276" s="349">
        <f t="shared" si="48"/>
        <v>0</v>
      </c>
      <c r="U276" s="355">
        <f t="shared" si="49"/>
        <v>0</v>
      </c>
    </row>
    <row r="277" spans="1:21" x14ac:dyDescent="0.3">
      <c r="A277" s="344">
        <v>273</v>
      </c>
      <c r="B277" s="344"/>
      <c r="C277" s="356"/>
      <c r="D277" s="357"/>
      <c r="E277" s="358"/>
      <c r="F277" s="346"/>
      <c r="G277" s="347"/>
      <c r="H277" s="347"/>
      <c r="I277" s="347"/>
      <c r="J277" s="348"/>
      <c r="K277" s="347"/>
      <c r="L277" s="349">
        <f t="shared" si="40"/>
        <v>0</v>
      </c>
      <c r="M277" s="350">
        <f t="shared" si="41"/>
        <v>0</v>
      </c>
      <c r="N277" s="350">
        <f t="shared" si="42"/>
        <v>0</v>
      </c>
      <c r="O277" s="351">
        <f t="shared" si="43"/>
        <v>0</v>
      </c>
      <c r="P277" s="350">
        <f t="shared" si="44"/>
        <v>0</v>
      </c>
      <c r="Q277" s="352">
        <f t="shared" si="45"/>
        <v>0</v>
      </c>
      <c r="R277" s="353">
        <f t="shared" si="46"/>
        <v>0</v>
      </c>
      <c r="S277" s="354">
        <f t="shared" si="47"/>
        <v>0</v>
      </c>
      <c r="T277" s="349">
        <f t="shared" si="48"/>
        <v>0</v>
      </c>
      <c r="U277" s="355">
        <f t="shared" si="49"/>
        <v>0</v>
      </c>
    </row>
    <row r="278" spans="1:21" x14ac:dyDescent="0.3">
      <c r="A278" s="344">
        <v>274</v>
      </c>
      <c r="B278" s="344"/>
      <c r="C278" s="356"/>
      <c r="D278" s="357"/>
      <c r="E278" s="358"/>
      <c r="F278" s="346"/>
      <c r="G278" s="347"/>
      <c r="H278" s="347"/>
      <c r="I278" s="347"/>
      <c r="J278" s="348"/>
      <c r="K278" s="347"/>
      <c r="L278" s="349">
        <f t="shared" si="40"/>
        <v>0</v>
      </c>
      <c r="M278" s="350">
        <f t="shared" si="41"/>
        <v>0</v>
      </c>
      <c r="N278" s="350">
        <f t="shared" si="42"/>
        <v>0</v>
      </c>
      <c r="O278" s="351">
        <f t="shared" si="43"/>
        <v>0</v>
      </c>
      <c r="P278" s="350">
        <f t="shared" si="44"/>
        <v>0</v>
      </c>
      <c r="Q278" s="352">
        <f t="shared" si="45"/>
        <v>0</v>
      </c>
      <c r="R278" s="353">
        <f t="shared" si="46"/>
        <v>0</v>
      </c>
      <c r="S278" s="354">
        <f t="shared" si="47"/>
        <v>0</v>
      </c>
      <c r="T278" s="349">
        <f t="shared" si="48"/>
        <v>0</v>
      </c>
      <c r="U278" s="355">
        <f t="shared" si="49"/>
        <v>0</v>
      </c>
    </row>
    <row r="279" spans="1:21" x14ac:dyDescent="0.3">
      <c r="A279" s="344">
        <v>275</v>
      </c>
      <c r="B279" s="344"/>
      <c r="C279" s="356"/>
      <c r="D279" s="357"/>
      <c r="E279" s="358"/>
      <c r="F279" s="346"/>
      <c r="G279" s="347"/>
      <c r="H279" s="347"/>
      <c r="I279" s="347"/>
      <c r="J279" s="348"/>
      <c r="K279" s="347"/>
      <c r="L279" s="349">
        <f t="shared" si="40"/>
        <v>0</v>
      </c>
      <c r="M279" s="350">
        <f t="shared" si="41"/>
        <v>0</v>
      </c>
      <c r="N279" s="350">
        <f t="shared" si="42"/>
        <v>0</v>
      </c>
      <c r="O279" s="351">
        <f t="shared" si="43"/>
        <v>0</v>
      </c>
      <c r="P279" s="350">
        <f t="shared" si="44"/>
        <v>0</v>
      </c>
      <c r="Q279" s="352">
        <f t="shared" si="45"/>
        <v>0</v>
      </c>
      <c r="R279" s="353">
        <f t="shared" si="46"/>
        <v>0</v>
      </c>
      <c r="S279" s="354">
        <f t="shared" si="47"/>
        <v>0</v>
      </c>
      <c r="T279" s="349">
        <f t="shared" si="48"/>
        <v>0</v>
      </c>
      <c r="U279" s="355">
        <f t="shared" si="49"/>
        <v>0</v>
      </c>
    </row>
    <row r="280" spans="1:21" x14ac:dyDescent="0.3">
      <c r="A280" s="344">
        <v>276</v>
      </c>
      <c r="B280" s="344"/>
      <c r="C280" s="356"/>
      <c r="D280" s="357"/>
      <c r="E280" s="358"/>
      <c r="F280" s="346"/>
      <c r="G280" s="347"/>
      <c r="H280" s="347"/>
      <c r="I280" s="347"/>
      <c r="J280" s="348"/>
      <c r="K280" s="347"/>
      <c r="L280" s="349">
        <f t="shared" si="40"/>
        <v>0</v>
      </c>
      <c r="M280" s="350">
        <f t="shared" si="41"/>
        <v>0</v>
      </c>
      <c r="N280" s="350">
        <f t="shared" si="42"/>
        <v>0</v>
      </c>
      <c r="O280" s="351">
        <f t="shared" si="43"/>
        <v>0</v>
      </c>
      <c r="P280" s="350">
        <f t="shared" si="44"/>
        <v>0</v>
      </c>
      <c r="Q280" s="352">
        <f t="shared" si="45"/>
        <v>0</v>
      </c>
      <c r="R280" s="353">
        <f t="shared" si="46"/>
        <v>0</v>
      </c>
      <c r="S280" s="354">
        <f t="shared" si="47"/>
        <v>0</v>
      </c>
      <c r="T280" s="349">
        <f t="shared" si="48"/>
        <v>0</v>
      </c>
      <c r="U280" s="355">
        <f t="shared" si="49"/>
        <v>0</v>
      </c>
    </row>
    <row r="281" spans="1:21" x14ac:dyDescent="0.3">
      <c r="A281" s="344">
        <v>277</v>
      </c>
      <c r="B281" s="344"/>
      <c r="C281" s="356"/>
      <c r="D281" s="357"/>
      <c r="E281" s="358"/>
      <c r="F281" s="346"/>
      <c r="G281" s="347"/>
      <c r="H281" s="347"/>
      <c r="I281" s="347"/>
      <c r="J281" s="348"/>
      <c r="K281" s="347"/>
      <c r="L281" s="349">
        <f t="shared" si="40"/>
        <v>0</v>
      </c>
      <c r="M281" s="350">
        <f t="shared" si="41"/>
        <v>0</v>
      </c>
      <c r="N281" s="350">
        <f t="shared" si="42"/>
        <v>0</v>
      </c>
      <c r="O281" s="351">
        <f t="shared" si="43"/>
        <v>0</v>
      </c>
      <c r="P281" s="350">
        <f t="shared" si="44"/>
        <v>0</v>
      </c>
      <c r="Q281" s="352">
        <f t="shared" si="45"/>
        <v>0</v>
      </c>
      <c r="R281" s="353">
        <f t="shared" si="46"/>
        <v>0</v>
      </c>
      <c r="S281" s="354">
        <f t="shared" si="47"/>
        <v>0</v>
      </c>
      <c r="T281" s="349">
        <f t="shared" si="48"/>
        <v>0</v>
      </c>
      <c r="U281" s="355">
        <f t="shared" si="49"/>
        <v>0</v>
      </c>
    </row>
    <row r="282" spans="1:21" x14ac:dyDescent="0.3">
      <c r="A282" s="344">
        <v>278</v>
      </c>
      <c r="B282" s="344"/>
      <c r="C282" s="356"/>
      <c r="D282" s="357"/>
      <c r="E282" s="358"/>
      <c r="F282" s="346"/>
      <c r="G282" s="347"/>
      <c r="H282" s="347"/>
      <c r="I282" s="347"/>
      <c r="J282" s="348"/>
      <c r="K282" s="347"/>
      <c r="L282" s="349">
        <f t="shared" si="40"/>
        <v>0</v>
      </c>
      <c r="M282" s="350">
        <f t="shared" si="41"/>
        <v>0</v>
      </c>
      <c r="N282" s="350">
        <f t="shared" si="42"/>
        <v>0</v>
      </c>
      <c r="O282" s="351">
        <f t="shared" si="43"/>
        <v>0</v>
      </c>
      <c r="P282" s="350">
        <f t="shared" si="44"/>
        <v>0</v>
      </c>
      <c r="Q282" s="352">
        <f t="shared" si="45"/>
        <v>0</v>
      </c>
      <c r="R282" s="353">
        <f t="shared" si="46"/>
        <v>0</v>
      </c>
      <c r="S282" s="354">
        <f t="shared" si="47"/>
        <v>0</v>
      </c>
      <c r="T282" s="349">
        <f t="shared" si="48"/>
        <v>0</v>
      </c>
      <c r="U282" s="355">
        <f t="shared" si="49"/>
        <v>0</v>
      </c>
    </row>
    <row r="283" spans="1:21" x14ac:dyDescent="0.3">
      <c r="A283" s="344">
        <v>279</v>
      </c>
      <c r="B283" s="344"/>
      <c r="C283" s="356"/>
      <c r="D283" s="357"/>
      <c r="E283" s="358"/>
      <c r="F283" s="346"/>
      <c r="G283" s="347"/>
      <c r="H283" s="347"/>
      <c r="I283" s="347"/>
      <c r="J283" s="348"/>
      <c r="K283" s="347"/>
      <c r="L283" s="349">
        <f t="shared" si="40"/>
        <v>0</v>
      </c>
      <c r="M283" s="350">
        <f t="shared" si="41"/>
        <v>0</v>
      </c>
      <c r="N283" s="350">
        <f t="shared" si="42"/>
        <v>0</v>
      </c>
      <c r="O283" s="351">
        <f t="shared" si="43"/>
        <v>0</v>
      </c>
      <c r="P283" s="350">
        <f t="shared" si="44"/>
        <v>0</v>
      </c>
      <c r="Q283" s="352">
        <f t="shared" si="45"/>
        <v>0</v>
      </c>
      <c r="R283" s="353">
        <f t="shared" si="46"/>
        <v>0</v>
      </c>
      <c r="S283" s="354">
        <f t="shared" si="47"/>
        <v>0</v>
      </c>
      <c r="T283" s="349">
        <f t="shared" si="48"/>
        <v>0</v>
      </c>
      <c r="U283" s="355">
        <f t="shared" si="49"/>
        <v>0</v>
      </c>
    </row>
    <row r="284" spans="1:21" x14ac:dyDescent="0.3">
      <c r="A284" s="344">
        <v>280</v>
      </c>
      <c r="B284" s="344"/>
      <c r="C284" s="356"/>
      <c r="D284" s="357"/>
      <c r="E284" s="358"/>
      <c r="F284" s="346"/>
      <c r="G284" s="347"/>
      <c r="H284" s="347"/>
      <c r="I284" s="347"/>
      <c r="J284" s="348"/>
      <c r="K284" s="347"/>
      <c r="L284" s="349">
        <f t="shared" si="40"/>
        <v>0</v>
      </c>
      <c r="M284" s="350">
        <f t="shared" si="41"/>
        <v>0</v>
      </c>
      <c r="N284" s="350">
        <f t="shared" si="42"/>
        <v>0</v>
      </c>
      <c r="O284" s="351">
        <f t="shared" si="43"/>
        <v>0</v>
      </c>
      <c r="P284" s="350">
        <f t="shared" si="44"/>
        <v>0</v>
      </c>
      <c r="Q284" s="352">
        <f t="shared" si="45"/>
        <v>0</v>
      </c>
      <c r="R284" s="353">
        <f t="shared" si="46"/>
        <v>0</v>
      </c>
      <c r="S284" s="354">
        <f t="shared" si="47"/>
        <v>0</v>
      </c>
      <c r="T284" s="349">
        <f t="shared" si="48"/>
        <v>0</v>
      </c>
      <c r="U284" s="355">
        <f t="shared" si="49"/>
        <v>0</v>
      </c>
    </row>
    <row r="285" spans="1:21" x14ac:dyDescent="0.3">
      <c r="A285" s="344">
        <v>281</v>
      </c>
      <c r="B285" s="344"/>
      <c r="C285" s="356"/>
      <c r="D285" s="357"/>
      <c r="E285" s="358"/>
      <c r="F285" s="346"/>
      <c r="G285" s="347"/>
      <c r="H285" s="347"/>
      <c r="I285" s="347"/>
      <c r="J285" s="348"/>
      <c r="K285" s="347"/>
      <c r="L285" s="349">
        <f t="shared" si="40"/>
        <v>0</v>
      </c>
      <c r="M285" s="350">
        <f t="shared" si="41"/>
        <v>0</v>
      </c>
      <c r="N285" s="350">
        <f t="shared" si="42"/>
        <v>0</v>
      </c>
      <c r="O285" s="351">
        <f t="shared" si="43"/>
        <v>0</v>
      </c>
      <c r="P285" s="350">
        <f t="shared" si="44"/>
        <v>0</v>
      </c>
      <c r="Q285" s="352">
        <f t="shared" si="45"/>
        <v>0</v>
      </c>
      <c r="R285" s="353">
        <f t="shared" si="46"/>
        <v>0</v>
      </c>
      <c r="S285" s="354">
        <f t="shared" si="47"/>
        <v>0</v>
      </c>
      <c r="T285" s="349">
        <f t="shared" si="48"/>
        <v>0</v>
      </c>
      <c r="U285" s="355">
        <f t="shared" si="49"/>
        <v>0</v>
      </c>
    </row>
    <row r="286" spans="1:21" x14ac:dyDescent="0.3">
      <c r="A286" s="344">
        <v>282</v>
      </c>
      <c r="B286" s="344"/>
      <c r="C286" s="356"/>
      <c r="D286" s="357"/>
      <c r="E286" s="358"/>
      <c r="F286" s="346"/>
      <c r="G286" s="347"/>
      <c r="H286" s="347"/>
      <c r="I286" s="347"/>
      <c r="J286" s="348"/>
      <c r="K286" s="347"/>
      <c r="L286" s="349">
        <f t="shared" si="40"/>
        <v>0</v>
      </c>
      <c r="M286" s="350">
        <f t="shared" si="41"/>
        <v>0</v>
      </c>
      <c r="N286" s="350">
        <f t="shared" si="42"/>
        <v>0</v>
      </c>
      <c r="O286" s="351">
        <f t="shared" si="43"/>
        <v>0</v>
      </c>
      <c r="P286" s="350">
        <f t="shared" si="44"/>
        <v>0</v>
      </c>
      <c r="Q286" s="352">
        <f t="shared" si="45"/>
        <v>0</v>
      </c>
      <c r="R286" s="353">
        <f t="shared" si="46"/>
        <v>0</v>
      </c>
      <c r="S286" s="354">
        <f t="shared" si="47"/>
        <v>0</v>
      </c>
      <c r="T286" s="349">
        <f t="shared" si="48"/>
        <v>0</v>
      </c>
      <c r="U286" s="355">
        <f t="shared" si="49"/>
        <v>0</v>
      </c>
    </row>
    <row r="287" spans="1:21" x14ac:dyDescent="0.3">
      <c r="A287" s="344">
        <v>283</v>
      </c>
      <c r="B287" s="344"/>
      <c r="C287" s="356"/>
      <c r="D287" s="357"/>
      <c r="E287" s="358"/>
      <c r="F287" s="346"/>
      <c r="G287" s="347"/>
      <c r="H287" s="347"/>
      <c r="I287" s="347"/>
      <c r="J287" s="348"/>
      <c r="K287" s="347"/>
      <c r="L287" s="349">
        <f t="shared" si="40"/>
        <v>0</v>
      </c>
      <c r="M287" s="350">
        <f t="shared" si="41"/>
        <v>0</v>
      </c>
      <c r="N287" s="350">
        <f t="shared" si="42"/>
        <v>0</v>
      </c>
      <c r="O287" s="351">
        <f t="shared" si="43"/>
        <v>0</v>
      </c>
      <c r="P287" s="350">
        <f t="shared" si="44"/>
        <v>0</v>
      </c>
      <c r="Q287" s="352">
        <f t="shared" si="45"/>
        <v>0</v>
      </c>
      <c r="R287" s="353">
        <f t="shared" si="46"/>
        <v>0</v>
      </c>
      <c r="S287" s="354">
        <f t="shared" si="47"/>
        <v>0</v>
      </c>
      <c r="T287" s="349">
        <f t="shared" si="48"/>
        <v>0</v>
      </c>
      <c r="U287" s="355">
        <f t="shared" si="49"/>
        <v>0</v>
      </c>
    </row>
    <row r="288" spans="1:21" x14ac:dyDescent="0.3">
      <c r="A288" s="344">
        <v>284</v>
      </c>
      <c r="B288" s="344"/>
      <c r="C288" s="356"/>
      <c r="D288" s="357"/>
      <c r="E288" s="358"/>
      <c r="F288" s="346"/>
      <c r="G288" s="347"/>
      <c r="H288" s="347"/>
      <c r="I288" s="347"/>
      <c r="J288" s="348"/>
      <c r="K288" s="347"/>
      <c r="L288" s="349">
        <f t="shared" si="40"/>
        <v>0</v>
      </c>
      <c r="M288" s="350">
        <f t="shared" si="41"/>
        <v>0</v>
      </c>
      <c r="N288" s="350">
        <f t="shared" si="42"/>
        <v>0</v>
      </c>
      <c r="O288" s="351">
        <f t="shared" si="43"/>
        <v>0</v>
      </c>
      <c r="P288" s="350">
        <f t="shared" si="44"/>
        <v>0</v>
      </c>
      <c r="Q288" s="352">
        <f t="shared" si="45"/>
        <v>0</v>
      </c>
      <c r="R288" s="353">
        <f t="shared" si="46"/>
        <v>0</v>
      </c>
      <c r="S288" s="354">
        <f t="shared" si="47"/>
        <v>0</v>
      </c>
      <c r="T288" s="349">
        <f t="shared" si="48"/>
        <v>0</v>
      </c>
      <c r="U288" s="355">
        <f t="shared" si="49"/>
        <v>0</v>
      </c>
    </row>
    <row r="289" spans="1:21" x14ac:dyDescent="0.3">
      <c r="A289" s="344">
        <v>285</v>
      </c>
      <c r="B289" s="344"/>
      <c r="C289" s="356"/>
      <c r="D289" s="357"/>
      <c r="E289" s="358"/>
      <c r="F289" s="346"/>
      <c r="G289" s="347"/>
      <c r="H289" s="347"/>
      <c r="I289" s="347"/>
      <c r="J289" s="348"/>
      <c r="K289" s="347"/>
      <c r="L289" s="349">
        <f t="shared" si="40"/>
        <v>0</v>
      </c>
      <c r="M289" s="350">
        <f t="shared" si="41"/>
        <v>0</v>
      </c>
      <c r="N289" s="350">
        <f t="shared" si="42"/>
        <v>0</v>
      </c>
      <c r="O289" s="351">
        <f t="shared" si="43"/>
        <v>0</v>
      </c>
      <c r="P289" s="350">
        <f t="shared" si="44"/>
        <v>0</v>
      </c>
      <c r="Q289" s="352">
        <f t="shared" si="45"/>
        <v>0</v>
      </c>
      <c r="R289" s="353">
        <f t="shared" si="46"/>
        <v>0</v>
      </c>
      <c r="S289" s="354">
        <f t="shared" si="47"/>
        <v>0</v>
      </c>
      <c r="T289" s="349">
        <f t="shared" si="48"/>
        <v>0</v>
      </c>
      <c r="U289" s="355">
        <f t="shared" si="49"/>
        <v>0</v>
      </c>
    </row>
    <row r="290" spans="1:21" x14ac:dyDescent="0.3">
      <c r="A290" s="344">
        <v>286</v>
      </c>
      <c r="B290" s="344"/>
      <c r="C290" s="356"/>
      <c r="D290" s="357"/>
      <c r="E290" s="358"/>
      <c r="F290" s="346"/>
      <c r="G290" s="347"/>
      <c r="H290" s="347"/>
      <c r="I290" s="347"/>
      <c r="J290" s="348"/>
      <c r="K290" s="347"/>
      <c r="L290" s="349">
        <f t="shared" si="40"/>
        <v>0</v>
      </c>
      <c r="M290" s="350">
        <f t="shared" si="41"/>
        <v>0</v>
      </c>
      <c r="N290" s="350">
        <f t="shared" si="42"/>
        <v>0</v>
      </c>
      <c r="O290" s="351">
        <f t="shared" si="43"/>
        <v>0</v>
      </c>
      <c r="P290" s="350">
        <f t="shared" si="44"/>
        <v>0</v>
      </c>
      <c r="Q290" s="352">
        <f t="shared" si="45"/>
        <v>0</v>
      </c>
      <c r="R290" s="353">
        <f t="shared" si="46"/>
        <v>0</v>
      </c>
      <c r="S290" s="354">
        <f t="shared" si="47"/>
        <v>0</v>
      </c>
      <c r="T290" s="349">
        <f t="shared" si="48"/>
        <v>0</v>
      </c>
      <c r="U290" s="355">
        <f t="shared" si="49"/>
        <v>0</v>
      </c>
    </row>
    <row r="291" spans="1:21" x14ac:dyDescent="0.3">
      <c r="A291" s="344">
        <v>287</v>
      </c>
      <c r="B291" s="344"/>
      <c r="C291" s="356"/>
      <c r="D291" s="357"/>
      <c r="E291" s="358"/>
      <c r="F291" s="346"/>
      <c r="G291" s="347"/>
      <c r="H291" s="347"/>
      <c r="I291" s="347"/>
      <c r="J291" s="348"/>
      <c r="K291" s="347"/>
      <c r="L291" s="349">
        <f t="shared" si="40"/>
        <v>0</v>
      </c>
      <c r="M291" s="350">
        <f t="shared" si="41"/>
        <v>0</v>
      </c>
      <c r="N291" s="350">
        <f t="shared" si="42"/>
        <v>0</v>
      </c>
      <c r="O291" s="351">
        <f t="shared" si="43"/>
        <v>0</v>
      </c>
      <c r="P291" s="350">
        <f t="shared" si="44"/>
        <v>0</v>
      </c>
      <c r="Q291" s="352">
        <f t="shared" si="45"/>
        <v>0</v>
      </c>
      <c r="R291" s="353">
        <f t="shared" si="46"/>
        <v>0</v>
      </c>
      <c r="S291" s="354">
        <f t="shared" si="47"/>
        <v>0</v>
      </c>
      <c r="T291" s="349">
        <f t="shared" si="48"/>
        <v>0</v>
      </c>
      <c r="U291" s="355">
        <f t="shared" si="49"/>
        <v>0</v>
      </c>
    </row>
    <row r="292" spans="1:21" x14ac:dyDescent="0.3">
      <c r="A292" s="344">
        <v>288</v>
      </c>
      <c r="B292" s="344"/>
      <c r="C292" s="356"/>
      <c r="D292" s="357"/>
      <c r="E292" s="358"/>
      <c r="F292" s="346"/>
      <c r="G292" s="347"/>
      <c r="H292" s="347"/>
      <c r="I292" s="347"/>
      <c r="J292" s="348"/>
      <c r="K292" s="347"/>
      <c r="L292" s="349">
        <f t="shared" si="40"/>
        <v>0</v>
      </c>
      <c r="M292" s="350">
        <f t="shared" si="41"/>
        <v>0</v>
      </c>
      <c r="N292" s="350">
        <f t="shared" si="42"/>
        <v>0</v>
      </c>
      <c r="O292" s="351">
        <f t="shared" si="43"/>
        <v>0</v>
      </c>
      <c r="P292" s="350">
        <f t="shared" si="44"/>
        <v>0</v>
      </c>
      <c r="Q292" s="352">
        <f t="shared" si="45"/>
        <v>0</v>
      </c>
      <c r="R292" s="353">
        <f t="shared" si="46"/>
        <v>0</v>
      </c>
      <c r="S292" s="354">
        <f t="shared" si="47"/>
        <v>0</v>
      </c>
      <c r="T292" s="349">
        <f t="shared" si="48"/>
        <v>0</v>
      </c>
      <c r="U292" s="355">
        <f t="shared" si="49"/>
        <v>0</v>
      </c>
    </row>
    <row r="293" spans="1:21" x14ac:dyDescent="0.3">
      <c r="A293" s="344">
        <v>289</v>
      </c>
      <c r="B293" s="344"/>
      <c r="C293" s="356"/>
      <c r="D293" s="357"/>
      <c r="E293" s="358"/>
      <c r="F293" s="346"/>
      <c r="G293" s="347"/>
      <c r="H293" s="347"/>
      <c r="I293" s="347"/>
      <c r="J293" s="348"/>
      <c r="K293" s="347"/>
      <c r="L293" s="349">
        <f t="shared" si="40"/>
        <v>0</v>
      </c>
      <c r="M293" s="350">
        <f t="shared" si="41"/>
        <v>0</v>
      </c>
      <c r="N293" s="350">
        <f t="shared" si="42"/>
        <v>0</v>
      </c>
      <c r="O293" s="351">
        <f t="shared" si="43"/>
        <v>0</v>
      </c>
      <c r="P293" s="350">
        <f t="shared" si="44"/>
        <v>0</v>
      </c>
      <c r="Q293" s="352">
        <f t="shared" si="45"/>
        <v>0</v>
      </c>
      <c r="R293" s="353">
        <f t="shared" si="46"/>
        <v>0</v>
      </c>
      <c r="S293" s="354">
        <f t="shared" si="47"/>
        <v>0</v>
      </c>
      <c r="T293" s="349">
        <f t="shared" si="48"/>
        <v>0</v>
      </c>
      <c r="U293" s="355">
        <f t="shared" si="49"/>
        <v>0</v>
      </c>
    </row>
    <row r="294" spans="1:21" x14ac:dyDescent="0.3">
      <c r="A294" s="344">
        <v>290</v>
      </c>
      <c r="B294" s="344"/>
      <c r="C294" s="356"/>
      <c r="D294" s="357"/>
      <c r="E294" s="358"/>
      <c r="F294" s="346"/>
      <c r="G294" s="347"/>
      <c r="H294" s="347"/>
      <c r="I294" s="347"/>
      <c r="J294" s="348"/>
      <c r="K294" s="347"/>
      <c r="L294" s="349">
        <f t="shared" si="40"/>
        <v>0</v>
      </c>
      <c r="M294" s="350">
        <f t="shared" si="41"/>
        <v>0</v>
      </c>
      <c r="N294" s="350">
        <f t="shared" si="42"/>
        <v>0</v>
      </c>
      <c r="O294" s="351">
        <f t="shared" si="43"/>
        <v>0</v>
      </c>
      <c r="P294" s="350">
        <f t="shared" si="44"/>
        <v>0</v>
      </c>
      <c r="Q294" s="352">
        <f t="shared" si="45"/>
        <v>0</v>
      </c>
      <c r="R294" s="353">
        <f t="shared" si="46"/>
        <v>0</v>
      </c>
      <c r="S294" s="354">
        <f t="shared" si="47"/>
        <v>0</v>
      </c>
      <c r="T294" s="349">
        <f t="shared" si="48"/>
        <v>0</v>
      </c>
      <c r="U294" s="355">
        <f t="shared" si="49"/>
        <v>0</v>
      </c>
    </row>
    <row r="295" spans="1:21" x14ac:dyDescent="0.3">
      <c r="A295" s="344">
        <v>291</v>
      </c>
      <c r="B295" s="344"/>
      <c r="C295" s="356"/>
      <c r="D295" s="357"/>
      <c r="E295" s="358"/>
      <c r="F295" s="346"/>
      <c r="G295" s="347"/>
      <c r="H295" s="347"/>
      <c r="I295" s="347"/>
      <c r="J295" s="348"/>
      <c r="K295" s="347"/>
      <c r="L295" s="349">
        <f t="shared" si="40"/>
        <v>0</v>
      </c>
      <c r="M295" s="350">
        <f t="shared" si="41"/>
        <v>0</v>
      </c>
      <c r="N295" s="350">
        <f t="shared" si="42"/>
        <v>0</v>
      </c>
      <c r="O295" s="351">
        <f t="shared" si="43"/>
        <v>0</v>
      </c>
      <c r="P295" s="350">
        <f t="shared" si="44"/>
        <v>0</v>
      </c>
      <c r="Q295" s="352">
        <f t="shared" si="45"/>
        <v>0</v>
      </c>
      <c r="R295" s="353">
        <f t="shared" si="46"/>
        <v>0</v>
      </c>
      <c r="S295" s="354">
        <f t="shared" si="47"/>
        <v>0</v>
      </c>
      <c r="T295" s="349">
        <f t="shared" si="48"/>
        <v>0</v>
      </c>
      <c r="U295" s="355">
        <f t="shared" si="49"/>
        <v>0</v>
      </c>
    </row>
    <row r="296" spans="1:21" x14ac:dyDescent="0.3">
      <c r="A296" s="344">
        <v>292</v>
      </c>
      <c r="B296" s="344"/>
      <c r="C296" s="356"/>
      <c r="D296" s="357"/>
      <c r="E296" s="358"/>
      <c r="F296" s="346"/>
      <c r="G296" s="347"/>
      <c r="H296" s="347"/>
      <c r="I296" s="347"/>
      <c r="J296" s="348"/>
      <c r="K296" s="347"/>
      <c r="L296" s="349">
        <f t="shared" si="40"/>
        <v>0</v>
      </c>
      <c r="M296" s="350">
        <f t="shared" si="41"/>
        <v>0</v>
      </c>
      <c r="N296" s="350">
        <f t="shared" si="42"/>
        <v>0</v>
      </c>
      <c r="O296" s="351">
        <f t="shared" si="43"/>
        <v>0</v>
      </c>
      <c r="P296" s="350">
        <f t="shared" si="44"/>
        <v>0</v>
      </c>
      <c r="Q296" s="352">
        <f t="shared" si="45"/>
        <v>0</v>
      </c>
      <c r="R296" s="353">
        <f t="shared" si="46"/>
        <v>0</v>
      </c>
      <c r="S296" s="354">
        <f t="shared" si="47"/>
        <v>0</v>
      </c>
      <c r="T296" s="349">
        <f t="shared" si="48"/>
        <v>0</v>
      </c>
      <c r="U296" s="355">
        <f t="shared" si="49"/>
        <v>0</v>
      </c>
    </row>
    <row r="297" spans="1:21" x14ac:dyDescent="0.3">
      <c r="A297" s="344">
        <v>293</v>
      </c>
      <c r="B297" s="344"/>
      <c r="C297" s="356"/>
      <c r="D297" s="357"/>
      <c r="E297" s="358"/>
      <c r="F297" s="346"/>
      <c r="G297" s="347"/>
      <c r="H297" s="347"/>
      <c r="I297" s="347"/>
      <c r="J297" s="348"/>
      <c r="K297" s="347"/>
      <c r="L297" s="349">
        <f t="shared" si="40"/>
        <v>0</v>
      </c>
      <c r="M297" s="350">
        <f t="shared" si="41"/>
        <v>0</v>
      </c>
      <c r="N297" s="350">
        <f t="shared" si="42"/>
        <v>0</v>
      </c>
      <c r="O297" s="351">
        <f t="shared" si="43"/>
        <v>0</v>
      </c>
      <c r="P297" s="350">
        <f t="shared" si="44"/>
        <v>0</v>
      </c>
      <c r="Q297" s="352">
        <f t="shared" si="45"/>
        <v>0</v>
      </c>
      <c r="R297" s="353">
        <f t="shared" si="46"/>
        <v>0</v>
      </c>
      <c r="S297" s="354">
        <f t="shared" si="47"/>
        <v>0</v>
      </c>
      <c r="T297" s="349">
        <f t="shared" si="48"/>
        <v>0</v>
      </c>
      <c r="U297" s="355">
        <f t="shared" si="49"/>
        <v>0</v>
      </c>
    </row>
    <row r="298" spans="1:21" x14ac:dyDescent="0.3">
      <c r="A298" s="344">
        <v>294</v>
      </c>
      <c r="B298" s="344"/>
      <c r="C298" s="356"/>
      <c r="D298" s="357"/>
      <c r="E298" s="358"/>
      <c r="F298" s="346"/>
      <c r="G298" s="347"/>
      <c r="H298" s="347"/>
      <c r="I298" s="347"/>
      <c r="J298" s="348"/>
      <c r="K298" s="347"/>
      <c r="L298" s="349">
        <f t="shared" si="40"/>
        <v>0</v>
      </c>
      <c r="M298" s="350">
        <f t="shared" si="41"/>
        <v>0</v>
      </c>
      <c r="N298" s="350">
        <f t="shared" si="42"/>
        <v>0</v>
      </c>
      <c r="O298" s="351">
        <f t="shared" si="43"/>
        <v>0</v>
      </c>
      <c r="P298" s="350">
        <f t="shared" si="44"/>
        <v>0</v>
      </c>
      <c r="Q298" s="352">
        <f t="shared" si="45"/>
        <v>0</v>
      </c>
      <c r="R298" s="353">
        <f t="shared" si="46"/>
        <v>0</v>
      </c>
      <c r="S298" s="354">
        <f t="shared" si="47"/>
        <v>0</v>
      </c>
      <c r="T298" s="349">
        <f t="shared" si="48"/>
        <v>0</v>
      </c>
      <c r="U298" s="355">
        <f t="shared" si="49"/>
        <v>0</v>
      </c>
    </row>
    <row r="299" spans="1:21" x14ac:dyDescent="0.3">
      <c r="A299" s="344">
        <v>295</v>
      </c>
      <c r="B299" s="344"/>
      <c r="C299" s="356"/>
      <c r="D299" s="357"/>
      <c r="E299" s="358"/>
      <c r="F299" s="346"/>
      <c r="G299" s="347"/>
      <c r="H299" s="347"/>
      <c r="I299" s="347"/>
      <c r="J299" s="348"/>
      <c r="K299" s="347"/>
      <c r="L299" s="349">
        <f t="shared" si="40"/>
        <v>0</v>
      </c>
      <c r="M299" s="350">
        <f t="shared" si="41"/>
        <v>0</v>
      </c>
      <c r="N299" s="350">
        <f t="shared" si="42"/>
        <v>0</v>
      </c>
      <c r="O299" s="351">
        <f t="shared" si="43"/>
        <v>0</v>
      </c>
      <c r="P299" s="350">
        <f t="shared" si="44"/>
        <v>0</v>
      </c>
      <c r="Q299" s="352">
        <f t="shared" si="45"/>
        <v>0</v>
      </c>
      <c r="R299" s="353">
        <f t="shared" si="46"/>
        <v>0</v>
      </c>
      <c r="S299" s="354">
        <f t="shared" si="47"/>
        <v>0</v>
      </c>
      <c r="T299" s="349">
        <f t="shared" si="48"/>
        <v>0</v>
      </c>
      <c r="U299" s="355">
        <f t="shared" si="49"/>
        <v>0</v>
      </c>
    </row>
    <row r="300" spans="1:21" x14ac:dyDescent="0.3">
      <c r="A300" s="344">
        <v>296</v>
      </c>
      <c r="B300" s="344"/>
      <c r="C300" s="356"/>
      <c r="D300" s="357"/>
      <c r="E300" s="358"/>
      <c r="F300" s="346"/>
      <c r="G300" s="347"/>
      <c r="H300" s="347"/>
      <c r="I300" s="347"/>
      <c r="J300" s="348"/>
      <c r="K300" s="347"/>
      <c r="L300" s="349">
        <f t="shared" si="40"/>
        <v>0</v>
      </c>
      <c r="M300" s="350">
        <f t="shared" si="41"/>
        <v>0</v>
      </c>
      <c r="N300" s="350">
        <f t="shared" si="42"/>
        <v>0</v>
      </c>
      <c r="O300" s="351">
        <f t="shared" si="43"/>
        <v>0</v>
      </c>
      <c r="P300" s="350">
        <f t="shared" si="44"/>
        <v>0</v>
      </c>
      <c r="Q300" s="352">
        <f t="shared" si="45"/>
        <v>0</v>
      </c>
      <c r="R300" s="353">
        <f t="shared" si="46"/>
        <v>0</v>
      </c>
      <c r="S300" s="354">
        <f t="shared" si="47"/>
        <v>0</v>
      </c>
      <c r="T300" s="349">
        <f t="shared" si="48"/>
        <v>0</v>
      </c>
      <c r="U300" s="355">
        <f t="shared" si="49"/>
        <v>0</v>
      </c>
    </row>
    <row r="301" spans="1:21" x14ac:dyDescent="0.3">
      <c r="A301" s="344">
        <v>297</v>
      </c>
      <c r="B301" s="344"/>
      <c r="C301" s="356"/>
      <c r="D301" s="357"/>
      <c r="E301" s="358"/>
      <c r="F301" s="346"/>
      <c r="G301" s="347"/>
      <c r="H301" s="347"/>
      <c r="I301" s="347"/>
      <c r="J301" s="348"/>
      <c r="K301" s="347"/>
      <c r="L301" s="349">
        <f t="shared" si="40"/>
        <v>0</v>
      </c>
      <c r="M301" s="350">
        <f t="shared" si="41"/>
        <v>0</v>
      </c>
      <c r="N301" s="350">
        <f t="shared" si="42"/>
        <v>0</v>
      </c>
      <c r="O301" s="351">
        <f t="shared" si="43"/>
        <v>0</v>
      </c>
      <c r="P301" s="350">
        <f t="shared" si="44"/>
        <v>0</v>
      </c>
      <c r="Q301" s="352">
        <f t="shared" si="45"/>
        <v>0</v>
      </c>
      <c r="R301" s="353">
        <f t="shared" si="46"/>
        <v>0</v>
      </c>
      <c r="S301" s="354">
        <f t="shared" si="47"/>
        <v>0</v>
      </c>
      <c r="T301" s="349">
        <f t="shared" si="48"/>
        <v>0</v>
      </c>
      <c r="U301" s="355">
        <f t="shared" si="49"/>
        <v>0</v>
      </c>
    </row>
    <row r="302" spans="1:21" x14ac:dyDescent="0.3">
      <c r="A302" s="344">
        <v>298</v>
      </c>
      <c r="B302" s="344"/>
      <c r="C302" s="356"/>
      <c r="D302" s="357"/>
      <c r="E302" s="358"/>
      <c r="F302" s="346"/>
      <c r="G302" s="347"/>
      <c r="H302" s="347"/>
      <c r="I302" s="347"/>
      <c r="J302" s="348"/>
      <c r="K302" s="347"/>
      <c r="L302" s="349">
        <f t="shared" si="40"/>
        <v>0</v>
      </c>
      <c r="M302" s="350">
        <f t="shared" si="41"/>
        <v>0</v>
      </c>
      <c r="N302" s="350">
        <f t="shared" si="42"/>
        <v>0</v>
      </c>
      <c r="O302" s="351">
        <f t="shared" si="43"/>
        <v>0</v>
      </c>
      <c r="P302" s="350">
        <f t="shared" si="44"/>
        <v>0</v>
      </c>
      <c r="Q302" s="352">
        <f t="shared" si="45"/>
        <v>0</v>
      </c>
      <c r="R302" s="353">
        <f t="shared" si="46"/>
        <v>0</v>
      </c>
      <c r="S302" s="354">
        <f t="shared" si="47"/>
        <v>0</v>
      </c>
      <c r="T302" s="349">
        <f t="shared" si="48"/>
        <v>0</v>
      </c>
      <c r="U302" s="355">
        <f t="shared" si="49"/>
        <v>0</v>
      </c>
    </row>
    <row r="303" spans="1:21" x14ac:dyDescent="0.3">
      <c r="A303" s="344">
        <v>299</v>
      </c>
      <c r="B303" s="344"/>
      <c r="C303" s="356"/>
      <c r="D303" s="357"/>
      <c r="E303" s="358"/>
      <c r="F303" s="346"/>
      <c r="G303" s="347"/>
      <c r="H303" s="347"/>
      <c r="I303" s="347"/>
      <c r="J303" s="348"/>
      <c r="K303" s="347"/>
      <c r="L303" s="349">
        <f t="shared" si="40"/>
        <v>0</v>
      </c>
      <c r="M303" s="350">
        <f t="shared" si="41"/>
        <v>0</v>
      </c>
      <c r="N303" s="350">
        <f t="shared" si="42"/>
        <v>0</v>
      </c>
      <c r="O303" s="351">
        <f t="shared" si="43"/>
        <v>0</v>
      </c>
      <c r="P303" s="350">
        <f t="shared" si="44"/>
        <v>0</v>
      </c>
      <c r="Q303" s="352">
        <f t="shared" si="45"/>
        <v>0</v>
      </c>
      <c r="R303" s="353">
        <f t="shared" si="46"/>
        <v>0</v>
      </c>
      <c r="S303" s="354">
        <f t="shared" si="47"/>
        <v>0</v>
      </c>
      <c r="T303" s="349">
        <f t="shared" si="48"/>
        <v>0</v>
      </c>
      <c r="U303" s="355">
        <f t="shared" si="49"/>
        <v>0</v>
      </c>
    </row>
    <row r="304" spans="1:21" x14ac:dyDescent="0.3">
      <c r="A304" s="344">
        <v>300</v>
      </c>
      <c r="B304" s="344"/>
      <c r="C304" s="356"/>
      <c r="D304" s="357"/>
      <c r="E304" s="358"/>
      <c r="F304" s="346"/>
      <c r="G304" s="347"/>
      <c r="H304" s="347"/>
      <c r="I304" s="347"/>
      <c r="J304" s="348"/>
      <c r="K304" s="347"/>
      <c r="L304" s="349">
        <f t="shared" si="40"/>
        <v>0</v>
      </c>
      <c r="M304" s="350">
        <f t="shared" si="41"/>
        <v>0</v>
      </c>
      <c r="N304" s="350">
        <f t="shared" si="42"/>
        <v>0</v>
      </c>
      <c r="O304" s="351">
        <f t="shared" si="43"/>
        <v>0</v>
      </c>
      <c r="P304" s="350">
        <f t="shared" si="44"/>
        <v>0</v>
      </c>
      <c r="Q304" s="352">
        <f t="shared" si="45"/>
        <v>0</v>
      </c>
      <c r="R304" s="353">
        <f t="shared" si="46"/>
        <v>0</v>
      </c>
      <c r="S304" s="354">
        <f t="shared" si="47"/>
        <v>0</v>
      </c>
      <c r="T304" s="349">
        <f t="shared" si="48"/>
        <v>0</v>
      </c>
      <c r="U304" s="355">
        <f t="shared" si="49"/>
        <v>0</v>
      </c>
    </row>
    <row r="305" spans="1:21" x14ac:dyDescent="0.3">
      <c r="A305" s="344">
        <v>301</v>
      </c>
      <c r="B305" s="344"/>
      <c r="C305" s="356"/>
      <c r="D305" s="357"/>
      <c r="E305" s="358"/>
      <c r="F305" s="346"/>
      <c r="G305" s="347"/>
      <c r="H305" s="347"/>
      <c r="I305" s="347"/>
      <c r="J305" s="348"/>
      <c r="K305" s="347"/>
      <c r="L305" s="349">
        <f t="shared" si="40"/>
        <v>0</v>
      </c>
      <c r="M305" s="350">
        <f t="shared" si="41"/>
        <v>0</v>
      </c>
      <c r="N305" s="350">
        <f t="shared" si="42"/>
        <v>0</v>
      </c>
      <c r="O305" s="351">
        <f t="shared" si="43"/>
        <v>0</v>
      </c>
      <c r="P305" s="350">
        <f t="shared" si="44"/>
        <v>0</v>
      </c>
      <c r="Q305" s="352">
        <f t="shared" si="45"/>
        <v>0</v>
      </c>
      <c r="R305" s="353">
        <f t="shared" si="46"/>
        <v>0</v>
      </c>
      <c r="S305" s="354">
        <f t="shared" si="47"/>
        <v>0</v>
      </c>
      <c r="T305" s="349">
        <f t="shared" si="48"/>
        <v>0</v>
      </c>
      <c r="U305" s="355">
        <f t="shared" si="49"/>
        <v>0</v>
      </c>
    </row>
    <row r="306" spans="1:21" x14ac:dyDescent="0.3">
      <c r="A306" s="344">
        <v>302</v>
      </c>
      <c r="B306" s="344"/>
      <c r="C306" s="356"/>
      <c r="D306" s="357"/>
      <c r="E306" s="358"/>
      <c r="F306" s="346"/>
      <c r="G306" s="347"/>
      <c r="H306" s="347"/>
      <c r="I306" s="347"/>
      <c r="J306" s="348"/>
      <c r="K306" s="347"/>
      <c r="L306" s="349">
        <f t="shared" si="40"/>
        <v>0</v>
      </c>
      <c r="M306" s="350">
        <f t="shared" si="41"/>
        <v>0</v>
      </c>
      <c r="N306" s="350">
        <f t="shared" si="42"/>
        <v>0</v>
      </c>
      <c r="O306" s="351">
        <f t="shared" si="43"/>
        <v>0</v>
      </c>
      <c r="P306" s="350">
        <f t="shared" si="44"/>
        <v>0</v>
      </c>
      <c r="Q306" s="352">
        <f t="shared" si="45"/>
        <v>0</v>
      </c>
      <c r="R306" s="353">
        <f t="shared" si="46"/>
        <v>0</v>
      </c>
      <c r="S306" s="354">
        <f t="shared" si="47"/>
        <v>0</v>
      </c>
      <c r="T306" s="349">
        <f t="shared" si="48"/>
        <v>0</v>
      </c>
      <c r="U306" s="355">
        <f t="shared" si="49"/>
        <v>0</v>
      </c>
    </row>
    <row r="307" spans="1:21" x14ac:dyDescent="0.3">
      <c r="A307" s="344">
        <v>303</v>
      </c>
      <c r="B307" s="344"/>
      <c r="C307" s="356"/>
      <c r="D307" s="357"/>
      <c r="E307" s="358"/>
      <c r="F307" s="346"/>
      <c r="G307" s="347"/>
      <c r="H307" s="347"/>
      <c r="I307" s="347"/>
      <c r="J307" s="348"/>
      <c r="K307" s="347"/>
      <c r="L307" s="349">
        <f t="shared" si="40"/>
        <v>0</v>
      </c>
      <c r="M307" s="350">
        <f t="shared" si="41"/>
        <v>0</v>
      </c>
      <c r="N307" s="350">
        <f t="shared" si="42"/>
        <v>0</v>
      </c>
      <c r="O307" s="351">
        <f t="shared" si="43"/>
        <v>0</v>
      </c>
      <c r="P307" s="350">
        <f t="shared" si="44"/>
        <v>0</v>
      </c>
      <c r="Q307" s="352">
        <f t="shared" si="45"/>
        <v>0</v>
      </c>
      <c r="R307" s="353">
        <f t="shared" si="46"/>
        <v>0</v>
      </c>
      <c r="S307" s="354">
        <f t="shared" si="47"/>
        <v>0</v>
      </c>
      <c r="T307" s="349">
        <f t="shared" si="48"/>
        <v>0</v>
      </c>
      <c r="U307" s="355">
        <f t="shared" si="49"/>
        <v>0</v>
      </c>
    </row>
    <row r="308" spans="1:21" x14ac:dyDescent="0.3">
      <c r="A308" s="344">
        <v>304</v>
      </c>
      <c r="B308" s="344"/>
      <c r="C308" s="356"/>
      <c r="D308" s="357"/>
      <c r="E308" s="358"/>
      <c r="F308" s="346"/>
      <c r="G308" s="347"/>
      <c r="H308" s="347"/>
      <c r="I308" s="347"/>
      <c r="J308" s="348"/>
      <c r="K308" s="347"/>
      <c r="L308" s="349">
        <f t="shared" si="40"/>
        <v>0</v>
      </c>
      <c r="M308" s="350">
        <f t="shared" si="41"/>
        <v>0</v>
      </c>
      <c r="N308" s="350">
        <f t="shared" si="42"/>
        <v>0</v>
      </c>
      <c r="O308" s="351">
        <f t="shared" si="43"/>
        <v>0</v>
      </c>
      <c r="P308" s="350">
        <f t="shared" si="44"/>
        <v>0</v>
      </c>
      <c r="Q308" s="352">
        <f t="shared" si="45"/>
        <v>0</v>
      </c>
      <c r="R308" s="353">
        <f t="shared" si="46"/>
        <v>0</v>
      </c>
      <c r="S308" s="354">
        <f t="shared" si="47"/>
        <v>0</v>
      </c>
      <c r="T308" s="349">
        <f t="shared" si="48"/>
        <v>0</v>
      </c>
      <c r="U308" s="355">
        <f t="shared" si="49"/>
        <v>0</v>
      </c>
    </row>
    <row r="309" spans="1:21" x14ac:dyDescent="0.3">
      <c r="A309" s="344">
        <v>305</v>
      </c>
      <c r="B309" s="344"/>
      <c r="C309" s="356"/>
      <c r="D309" s="357"/>
      <c r="E309" s="358"/>
      <c r="F309" s="346"/>
      <c r="G309" s="347"/>
      <c r="H309" s="347"/>
      <c r="I309" s="347"/>
      <c r="J309" s="348"/>
      <c r="K309" s="347"/>
      <c r="L309" s="349">
        <f t="shared" si="40"/>
        <v>0</v>
      </c>
      <c r="M309" s="350">
        <f t="shared" si="41"/>
        <v>0</v>
      </c>
      <c r="N309" s="350">
        <f t="shared" si="42"/>
        <v>0</v>
      </c>
      <c r="O309" s="351">
        <f t="shared" si="43"/>
        <v>0</v>
      </c>
      <c r="P309" s="350">
        <f t="shared" si="44"/>
        <v>0</v>
      </c>
      <c r="Q309" s="352">
        <f t="shared" si="45"/>
        <v>0</v>
      </c>
      <c r="R309" s="353">
        <f t="shared" si="46"/>
        <v>0</v>
      </c>
      <c r="S309" s="354">
        <f t="shared" si="47"/>
        <v>0</v>
      </c>
      <c r="T309" s="349">
        <f t="shared" si="48"/>
        <v>0</v>
      </c>
      <c r="U309" s="355">
        <f t="shared" si="49"/>
        <v>0</v>
      </c>
    </row>
    <row r="310" spans="1:21" x14ac:dyDescent="0.3">
      <c r="A310" s="344">
        <v>306</v>
      </c>
      <c r="B310" s="344"/>
      <c r="C310" s="356"/>
      <c r="D310" s="357"/>
      <c r="E310" s="358"/>
      <c r="F310" s="346"/>
      <c r="G310" s="347"/>
      <c r="H310" s="347"/>
      <c r="I310" s="347"/>
      <c r="J310" s="348"/>
      <c r="K310" s="347"/>
      <c r="L310" s="349">
        <f t="shared" si="40"/>
        <v>0</v>
      </c>
      <c r="M310" s="350">
        <f t="shared" si="41"/>
        <v>0</v>
      </c>
      <c r="N310" s="350">
        <f t="shared" si="42"/>
        <v>0</v>
      </c>
      <c r="O310" s="351">
        <f t="shared" si="43"/>
        <v>0</v>
      </c>
      <c r="P310" s="350">
        <f t="shared" si="44"/>
        <v>0</v>
      </c>
      <c r="Q310" s="352">
        <f t="shared" si="45"/>
        <v>0</v>
      </c>
      <c r="R310" s="353">
        <f t="shared" si="46"/>
        <v>0</v>
      </c>
      <c r="S310" s="354">
        <f t="shared" si="47"/>
        <v>0</v>
      </c>
      <c r="T310" s="349">
        <f t="shared" si="48"/>
        <v>0</v>
      </c>
      <c r="U310" s="355">
        <f t="shared" si="49"/>
        <v>0</v>
      </c>
    </row>
    <row r="311" spans="1:21" x14ac:dyDescent="0.3">
      <c r="A311" s="344">
        <v>307</v>
      </c>
      <c r="B311" s="344"/>
      <c r="C311" s="356"/>
      <c r="D311" s="357"/>
      <c r="E311" s="358"/>
      <c r="F311" s="346"/>
      <c r="G311" s="347"/>
      <c r="H311" s="347"/>
      <c r="I311" s="347"/>
      <c r="J311" s="348"/>
      <c r="K311" s="347"/>
      <c r="L311" s="349">
        <f t="shared" si="40"/>
        <v>0</v>
      </c>
      <c r="M311" s="350">
        <f t="shared" si="41"/>
        <v>0</v>
      </c>
      <c r="N311" s="350">
        <f t="shared" si="42"/>
        <v>0</v>
      </c>
      <c r="O311" s="351">
        <f t="shared" si="43"/>
        <v>0</v>
      </c>
      <c r="P311" s="350">
        <f t="shared" si="44"/>
        <v>0</v>
      </c>
      <c r="Q311" s="352">
        <f t="shared" si="45"/>
        <v>0</v>
      </c>
      <c r="R311" s="353">
        <f t="shared" si="46"/>
        <v>0</v>
      </c>
      <c r="S311" s="354">
        <f t="shared" si="47"/>
        <v>0</v>
      </c>
      <c r="T311" s="349">
        <f t="shared" si="48"/>
        <v>0</v>
      </c>
      <c r="U311" s="355">
        <f t="shared" si="49"/>
        <v>0</v>
      </c>
    </row>
    <row r="312" spans="1:21" x14ac:dyDescent="0.3">
      <c r="A312" s="344">
        <v>308</v>
      </c>
      <c r="B312" s="344"/>
      <c r="C312" s="356"/>
      <c r="D312" s="357"/>
      <c r="E312" s="358"/>
      <c r="F312" s="346"/>
      <c r="G312" s="347"/>
      <c r="H312" s="347"/>
      <c r="I312" s="347"/>
      <c r="J312" s="348"/>
      <c r="K312" s="347"/>
      <c r="L312" s="349">
        <f t="shared" si="40"/>
        <v>0</v>
      </c>
      <c r="M312" s="350">
        <f t="shared" si="41"/>
        <v>0</v>
      </c>
      <c r="N312" s="350">
        <f t="shared" si="42"/>
        <v>0</v>
      </c>
      <c r="O312" s="351">
        <f t="shared" si="43"/>
        <v>0</v>
      </c>
      <c r="P312" s="350">
        <f t="shared" si="44"/>
        <v>0</v>
      </c>
      <c r="Q312" s="352">
        <f t="shared" si="45"/>
        <v>0</v>
      </c>
      <c r="R312" s="353">
        <f t="shared" si="46"/>
        <v>0</v>
      </c>
      <c r="S312" s="354">
        <f t="shared" si="47"/>
        <v>0</v>
      </c>
      <c r="T312" s="349">
        <f t="shared" si="48"/>
        <v>0</v>
      </c>
      <c r="U312" s="355">
        <f t="shared" si="49"/>
        <v>0</v>
      </c>
    </row>
    <row r="313" spans="1:21" x14ac:dyDescent="0.3">
      <c r="A313" s="344">
        <v>309</v>
      </c>
      <c r="B313" s="344"/>
      <c r="C313" s="356"/>
      <c r="D313" s="357"/>
      <c r="E313" s="358"/>
      <c r="F313" s="346"/>
      <c r="G313" s="347"/>
      <c r="H313" s="347"/>
      <c r="I313" s="347"/>
      <c r="J313" s="348"/>
      <c r="K313" s="347"/>
      <c r="L313" s="349">
        <f t="shared" si="40"/>
        <v>0</v>
      </c>
      <c r="M313" s="350">
        <f t="shared" si="41"/>
        <v>0</v>
      </c>
      <c r="N313" s="350">
        <f t="shared" si="42"/>
        <v>0</v>
      </c>
      <c r="O313" s="351">
        <f t="shared" si="43"/>
        <v>0</v>
      </c>
      <c r="P313" s="350">
        <f t="shared" si="44"/>
        <v>0</v>
      </c>
      <c r="Q313" s="352">
        <f t="shared" si="45"/>
        <v>0</v>
      </c>
      <c r="R313" s="353">
        <f t="shared" si="46"/>
        <v>0</v>
      </c>
      <c r="S313" s="354">
        <f t="shared" si="47"/>
        <v>0</v>
      </c>
      <c r="T313" s="349">
        <f t="shared" si="48"/>
        <v>0</v>
      </c>
      <c r="U313" s="355">
        <f t="shared" si="49"/>
        <v>0</v>
      </c>
    </row>
    <row r="314" spans="1:21" x14ac:dyDescent="0.3">
      <c r="A314" s="344">
        <v>310</v>
      </c>
      <c r="B314" s="344"/>
      <c r="C314" s="356"/>
      <c r="D314" s="357"/>
      <c r="E314" s="358"/>
      <c r="F314" s="346"/>
      <c r="G314" s="347"/>
      <c r="H314" s="347"/>
      <c r="I314" s="347"/>
      <c r="J314" s="348"/>
      <c r="K314" s="347"/>
      <c r="L314" s="349">
        <f t="shared" si="40"/>
        <v>0</v>
      </c>
      <c r="M314" s="350">
        <f t="shared" si="41"/>
        <v>0</v>
      </c>
      <c r="N314" s="350">
        <f t="shared" si="42"/>
        <v>0</v>
      </c>
      <c r="O314" s="351">
        <f t="shared" si="43"/>
        <v>0</v>
      </c>
      <c r="P314" s="350">
        <f t="shared" si="44"/>
        <v>0</v>
      </c>
      <c r="Q314" s="352">
        <f t="shared" si="45"/>
        <v>0</v>
      </c>
      <c r="R314" s="353">
        <f t="shared" si="46"/>
        <v>0</v>
      </c>
      <c r="S314" s="354">
        <f t="shared" si="47"/>
        <v>0</v>
      </c>
      <c r="T314" s="349">
        <f t="shared" si="48"/>
        <v>0</v>
      </c>
      <c r="U314" s="355">
        <f t="shared" si="49"/>
        <v>0</v>
      </c>
    </row>
    <row r="315" spans="1:21" x14ac:dyDescent="0.3">
      <c r="A315" s="344">
        <v>311</v>
      </c>
      <c r="B315" s="344"/>
      <c r="C315" s="356"/>
      <c r="D315" s="357"/>
      <c r="E315" s="358"/>
      <c r="F315" s="346"/>
      <c r="G315" s="347"/>
      <c r="H315" s="347"/>
      <c r="I315" s="347"/>
      <c r="J315" s="348"/>
      <c r="K315" s="347"/>
      <c r="L315" s="349">
        <f t="shared" si="40"/>
        <v>0</v>
      </c>
      <c r="M315" s="350">
        <f t="shared" si="41"/>
        <v>0</v>
      </c>
      <c r="N315" s="350">
        <f t="shared" si="42"/>
        <v>0</v>
      </c>
      <c r="O315" s="351">
        <f t="shared" si="43"/>
        <v>0</v>
      </c>
      <c r="P315" s="350">
        <f t="shared" si="44"/>
        <v>0</v>
      </c>
      <c r="Q315" s="352">
        <f t="shared" si="45"/>
        <v>0</v>
      </c>
      <c r="R315" s="353">
        <f t="shared" si="46"/>
        <v>0</v>
      </c>
      <c r="S315" s="354">
        <f t="shared" si="47"/>
        <v>0</v>
      </c>
      <c r="T315" s="349">
        <f t="shared" si="48"/>
        <v>0</v>
      </c>
      <c r="U315" s="355">
        <f t="shared" si="49"/>
        <v>0</v>
      </c>
    </row>
    <row r="316" spans="1:21" x14ac:dyDescent="0.3">
      <c r="A316" s="344">
        <v>312</v>
      </c>
      <c r="B316" s="344"/>
      <c r="C316" s="356"/>
      <c r="D316" s="357"/>
      <c r="E316" s="358"/>
      <c r="F316" s="346"/>
      <c r="G316" s="347"/>
      <c r="H316" s="347"/>
      <c r="I316" s="347"/>
      <c r="J316" s="348"/>
      <c r="K316" s="347"/>
      <c r="L316" s="349">
        <f t="shared" si="40"/>
        <v>0</v>
      </c>
      <c r="M316" s="350">
        <f t="shared" si="41"/>
        <v>0</v>
      </c>
      <c r="N316" s="350">
        <f t="shared" si="42"/>
        <v>0</v>
      </c>
      <c r="O316" s="351">
        <f t="shared" si="43"/>
        <v>0</v>
      </c>
      <c r="P316" s="350">
        <f t="shared" si="44"/>
        <v>0</v>
      </c>
      <c r="Q316" s="352">
        <f t="shared" si="45"/>
        <v>0</v>
      </c>
      <c r="R316" s="353">
        <f t="shared" si="46"/>
        <v>0</v>
      </c>
      <c r="S316" s="354">
        <f t="shared" si="47"/>
        <v>0</v>
      </c>
      <c r="T316" s="349">
        <f t="shared" si="48"/>
        <v>0</v>
      </c>
      <c r="U316" s="355">
        <f t="shared" si="49"/>
        <v>0</v>
      </c>
    </row>
    <row r="317" spans="1:21" x14ac:dyDescent="0.3">
      <c r="A317" s="344">
        <v>313</v>
      </c>
      <c r="B317" s="344"/>
      <c r="C317" s="356"/>
      <c r="D317" s="357"/>
      <c r="E317" s="358"/>
      <c r="F317" s="346"/>
      <c r="G317" s="347"/>
      <c r="H317" s="347"/>
      <c r="I317" s="347"/>
      <c r="J317" s="348"/>
      <c r="K317" s="347"/>
      <c r="L317" s="349">
        <f t="shared" si="40"/>
        <v>0</v>
      </c>
      <c r="M317" s="350">
        <f t="shared" si="41"/>
        <v>0</v>
      </c>
      <c r="N317" s="350">
        <f t="shared" si="42"/>
        <v>0</v>
      </c>
      <c r="O317" s="351">
        <f t="shared" si="43"/>
        <v>0</v>
      </c>
      <c r="P317" s="350">
        <f t="shared" si="44"/>
        <v>0</v>
      </c>
      <c r="Q317" s="352">
        <f t="shared" si="45"/>
        <v>0</v>
      </c>
      <c r="R317" s="353">
        <f t="shared" si="46"/>
        <v>0</v>
      </c>
      <c r="S317" s="354">
        <f t="shared" si="47"/>
        <v>0</v>
      </c>
      <c r="T317" s="349">
        <f t="shared" si="48"/>
        <v>0</v>
      </c>
      <c r="U317" s="355">
        <f t="shared" si="49"/>
        <v>0</v>
      </c>
    </row>
    <row r="318" spans="1:21" x14ac:dyDescent="0.3">
      <c r="A318" s="344">
        <v>314</v>
      </c>
      <c r="B318" s="344"/>
      <c r="C318" s="356"/>
      <c r="D318" s="357"/>
      <c r="E318" s="358"/>
      <c r="F318" s="346"/>
      <c r="G318" s="347"/>
      <c r="H318" s="347"/>
      <c r="I318" s="347"/>
      <c r="J318" s="348"/>
      <c r="K318" s="347"/>
      <c r="L318" s="349">
        <f t="shared" si="40"/>
        <v>0</v>
      </c>
      <c r="M318" s="350">
        <f t="shared" si="41"/>
        <v>0</v>
      </c>
      <c r="N318" s="350">
        <f t="shared" si="42"/>
        <v>0</v>
      </c>
      <c r="O318" s="351">
        <f t="shared" si="43"/>
        <v>0</v>
      </c>
      <c r="P318" s="350">
        <f t="shared" si="44"/>
        <v>0</v>
      </c>
      <c r="Q318" s="352">
        <f t="shared" si="45"/>
        <v>0</v>
      </c>
      <c r="R318" s="353">
        <f t="shared" si="46"/>
        <v>0</v>
      </c>
      <c r="S318" s="354">
        <f t="shared" si="47"/>
        <v>0</v>
      </c>
      <c r="T318" s="349">
        <f t="shared" si="48"/>
        <v>0</v>
      </c>
      <c r="U318" s="355">
        <f t="shared" si="49"/>
        <v>0</v>
      </c>
    </row>
    <row r="319" spans="1:21" x14ac:dyDescent="0.3">
      <c r="A319" s="344">
        <v>315</v>
      </c>
      <c r="B319" s="344"/>
      <c r="C319" s="356"/>
      <c r="D319" s="357"/>
      <c r="E319" s="358"/>
      <c r="F319" s="346"/>
      <c r="G319" s="347"/>
      <c r="H319" s="347"/>
      <c r="I319" s="347"/>
      <c r="J319" s="348"/>
      <c r="K319" s="347"/>
      <c r="L319" s="349">
        <f t="shared" si="40"/>
        <v>0</v>
      </c>
      <c r="M319" s="350">
        <f t="shared" si="41"/>
        <v>0</v>
      </c>
      <c r="N319" s="350">
        <f t="shared" si="42"/>
        <v>0</v>
      </c>
      <c r="O319" s="351">
        <f t="shared" si="43"/>
        <v>0</v>
      </c>
      <c r="P319" s="350">
        <f t="shared" si="44"/>
        <v>0</v>
      </c>
      <c r="Q319" s="352">
        <f t="shared" si="45"/>
        <v>0</v>
      </c>
      <c r="R319" s="353">
        <f t="shared" si="46"/>
        <v>0</v>
      </c>
      <c r="S319" s="354">
        <f t="shared" si="47"/>
        <v>0</v>
      </c>
      <c r="T319" s="349">
        <f t="shared" si="48"/>
        <v>0</v>
      </c>
      <c r="U319" s="355">
        <f t="shared" si="49"/>
        <v>0</v>
      </c>
    </row>
    <row r="320" spans="1:21" x14ac:dyDescent="0.3">
      <c r="A320" s="344">
        <v>316</v>
      </c>
      <c r="B320" s="344"/>
      <c r="C320" s="356"/>
      <c r="D320" s="357"/>
      <c r="E320" s="358"/>
      <c r="F320" s="346"/>
      <c r="G320" s="347"/>
      <c r="H320" s="347"/>
      <c r="I320" s="347"/>
      <c r="J320" s="348"/>
      <c r="K320" s="347"/>
      <c r="L320" s="349">
        <f t="shared" si="40"/>
        <v>0</v>
      </c>
      <c r="M320" s="350">
        <f t="shared" si="41"/>
        <v>0</v>
      </c>
      <c r="N320" s="350">
        <f t="shared" si="42"/>
        <v>0</v>
      </c>
      <c r="O320" s="351">
        <f t="shared" si="43"/>
        <v>0</v>
      </c>
      <c r="P320" s="350">
        <f t="shared" si="44"/>
        <v>0</v>
      </c>
      <c r="Q320" s="352">
        <f t="shared" si="45"/>
        <v>0</v>
      </c>
      <c r="R320" s="353">
        <f t="shared" si="46"/>
        <v>0</v>
      </c>
      <c r="S320" s="354">
        <f t="shared" si="47"/>
        <v>0</v>
      </c>
      <c r="T320" s="349">
        <f t="shared" si="48"/>
        <v>0</v>
      </c>
      <c r="U320" s="355">
        <f t="shared" si="49"/>
        <v>0</v>
      </c>
    </row>
    <row r="321" spans="1:21" x14ac:dyDescent="0.3">
      <c r="A321" s="344">
        <v>317</v>
      </c>
      <c r="B321" s="344"/>
      <c r="C321" s="356"/>
      <c r="D321" s="357"/>
      <c r="E321" s="358"/>
      <c r="F321" s="346"/>
      <c r="G321" s="347"/>
      <c r="H321" s="347"/>
      <c r="I321" s="347"/>
      <c r="J321" s="348"/>
      <c r="K321" s="347"/>
      <c r="L321" s="349">
        <f t="shared" si="40"/>
        <v>0</v>
      </c>
      <c r="M321" s="350">
        <f t="shared" si="41"/>
        <v>0</v>
      </c>
      <c r="N321" s="350">
        <f t="shared" si="42"/>
        <v>0</v>
      </c>
      <c r="O321" s="351">
        <f t="shared" si="43"/>
        <v>0</v>
      </c>
      <c r="P321" s="350">
        <f t="shared" si="44"/>
        <v>0</v>
      </c>
      <c r="Q321" s="352">
        <f t="shared" si="45"/>
        <v>0</v>
      </c>
      <c r="R321" s="353">
        <f t="shared" si="46"/>
        <v>0</v>
      </c>
      <c r="S321" s="354">
        <f t="shared" si="47"/>
        <v>0</v>
      </c>
      <c r="T321" s="349">
        <f t="shared" si="48"/>
        <v>0</v>
      </c>
      <c r="U321" s="355">
        <f t="shared" si="49"/>
        <v>0</v>
      </c>
    </row>
    <row r="322" spans="1:21" x14ac:dyDescent="0.3">
      <c r="A322" s="344">
        <v>318</v>
      </c>
      <c r="B322" s="344"/>
      <c r="C322" s="356"/>
      <c r="D322" s="357"/>
      <c r="E322" s="358"/>
      <c r="F322" s="346"/>
      <c r="G322" s="347"/>
      <c r="H322" s="347"/>
      <c r="I322" s="347"/>
      <c r="J322" s="348"/>
      <c r="K322" s="347"/>
      <c r="L322" s="349">
        <f t="shared" si="40"/>
        <v>0</v>
      </c>
      <c r="M322" s="350">
        <f t="shared" si="41"/>
        <v>0</v>
      </c>
      <c r="N322" s="350">
        <f t="shared" si="42"/>
        <v>0</v>
      </c>
      <c r="O322" s="351">
        <f t="shared" si="43"/>
        <v>0</v>
      </c>
      <c r="P322" s="350">
        <f t="shared" si="44"/>
        <v>0</v>
      </c>
      <c r="Q322" s="352">
        <f t="shared" si="45"/>
        <v>0</v>
      </c>
      <c r="R322" s="353">
        <f t="shared" si="46"/>
        <v>0</v>
      </c>
      <c r="S322" s="354">
        <f t="shared" si="47"/>
        <v>0</v>
      </c>
      <c r="T322" s="349">
        <f t="shared" si="48"/>
        <v>0</v>
      </c>
      <c r="U322" s="355">
        <f t="shared" si="49"/>
        <v>0</v>
      </c>
    </row>
    <row r="323" spans="1:21" x14ac:dyDescent="0.3">
      <c r="A323" s="344">
        <v>319</v>
      </c>
      <c r="B323" s="344"/>
      <c r="C323" s="356"/>
      <c r="D323" s="357"/>
      <c r="E323" s="358"/>
      <c r="F323" s="346"/>
      <c r="G323" s="347"/>
      <c r="H323" s="347"/>
      <c r="I323" s="347"/>
      <c r="J323" s="348"/>
      <c r="K323" s="347"/>
      <c r="L323" s="349">
        <f t="shared" si="40"/>
        <v>0</v>
      </c>
      <c r="M323" s="350">
        <f t="shared" si="41"/>
        <v>0</v>
      </c>
      <c r="N323" s="350">
        <f t="shared" si="42"/>
        <v>0</v>
      </c>
      <c r="O323" s="351">
        <f t="shared" si="43"/>
        <v>0</v>
      </c>
      <c r="P323" s="350">
        <f t="shared" si="44"/>
        <v>0</v>
      </c>
      <c r="Q323" s="352">
        <f t="shared" si="45"/>
        <v>0</v>
      </c>
      <c r="R323" s="353">
        <f t="shared" si="46"/>
        <v>0</v>
      </c>
      <c r="S323" s="354">
        <f t="shared" si="47"/>
        <v>0</v>
      </c>
      <c r="T323" s="349">
        <f t="shared" si="48"/>
        <v>0</v>
      </c>
      <c r="U323" s="355">
        <f t="shared" si="49"/>
        <v>0</v>
      </c>
    </row>
    <row r="324" spans="1:21" x14ac:dyDescent="0.3">
      <c r="A324" s="344">
        <v>320</v>
      </c>
      <c r="B324" s="344"/>
      <c r="C324" s="356"/>
      <c r="D324" s="357"/>
      <c r="E324" s="358"/>
      <c r="F324" s="346"/>
      <c r="G324" s="347"/>
      <c r="H324" s="347"/>
      <c r="I324" s="347"/>
      <c r="J324" s="348"/>
      <c r="K324" s="347"/>
      <c r="L324" s="349">
        <f t="shared" si="40"/>
        <v>0</v>
      </c>
      <c r="M324" s="350">
        <f t="shared" si="41"/>
        <v>0</v>
      </c>
      <c r="N324" s="350">
        <f t="shared" si="42"/>
        <v>0</v>
      </c>
      <c r="O324" s="351">
        <f t="shared" si="43"/>
        <v>0</v>
      </c>
      <c r="P324" s="350">
        <f t="shared" si="44"/>
        <v>0</v>
      </c>
      <c r="Q324" s="352">
        <f t="shared" si="45"/>
        <v>0</v>
      </c>
      <c r="R324" s="353">
        <f t="shared" si="46"/>
        <v>0</v>
      </c>
      <c r="S324" s="354">
        <f t="shared" si="47"/>
        <v>0</v>
      </c>
      <c r="T324" s="349">
        <f t="shared" si="48"/>
        <v>0</v>
      </c>
      <c r="U324" s="355">
        <f t="shared" si="49"/>
        <v>0</v>
      </c>
    </row>
    <row r="325" spans="1:21" x14ac:dyDescent="0.3">
      <c r="A325" s="344">
        <v>321</v>
      </c>
      <c r="B325" s="344"/>
      <c r="C325" s="356"/>
      <c r="D325" s="357"/>
      <c r="E325" s="358"/>
      <c r="F325" s="346"/>
      <c r="G325" s="347"/>
      <c r="H325" s="347"/>
      <c r="I325" s="347"/>
      <c r="J325" s="348"/>
      <c r="K325" s="347"/>
      <c r="L325" s="349">
        <f t="shared" si="40"/>
        <v>0</v>
      </c>
      <c r="M325" s="350">
        <f t="shared" si="41"/>
        <v>0</v>
      </c>
      <c r="N325" s="350">
        <f t="shared" si="42"/>
        <v>0</v>
      </c>
      <c r="O325" s="351">
        <f t="shared" si="43"/>
        <v>0</v>
      </c>
      <c r="P325" s="350">
        <f t="shared" si="44"/>
        <v>0</v>
      </c>
      <c r="Q325" s="352">
        <f t="shared" si="45"/>
        <v>0</v>
      </c>
      <c r="R325" s="353">
        <f t="shared" si="46"/>
        <v>0</v>
      </c>
      <c r="S325" s="354">
        <f t="shared" si="47"/>
        <v>0</v>
      </c>
      <c r="T325" s="349">
        <f t="shared" si="48"/>
        <v>0</v>
      </c>
      <c r="U325" s="355">
        <f t="shared" si="49"/>
        <v>0</v>
      </c>
    </row>
    <row r="326" spans="1:21" x14ac:dyDescent="0.3">
      <c r="A326" s="344">
        <v>322</v>
      </c>
      <c r="B326" s="344"/>
      <c r="C326" s="356"/>
      <c r="D326" s="357"/>
      <c r="E326" s="358"/>
      <c r="F326" s="346"/>
      <c r="G326" s="347"/>
      <c r="H326" s="347"/>
      <c r="I326" s="347"/>
      <c r="J326" s="348"/>
      <c r="K326" s="347"/>
      <c r="L326" s="349">
        <f t="shared" ref="L326:L389" si="50">E326*7/22</f>
        <v>0</v>
      </c>
      <c r="M326" s="350">
        <f t="shared" ref="M326:M389" si="51">IF(L326&gt;0, 0.0396*(((L326^2)*F326)^0.933),0)</f>
        <v>0</v>
      </c>
      <c r="N326" s="350">
        <f t="shared" ref="N326:N389" si="52">IF(L326&gt;0,0.00349*(((L326^2)*F326)^1.03),0)</f>
        <v>0</v>
      </c>
      <c r="O326" s="351">
        <f t="shared" ref="O326:O389" si="53">IF(L326&gt;0,1/((28/(M326+N326))+0.025),0)</f>
        <v>0</v>
      </c>
      <c r="P326" s="350">
        <f t="shared" ref="P326:P389" si="54">M326+N326+O326</f>
        <v>0</v>
      </c>
      <c r="Q326" s="352">
        <f t="shared" ref="Q326:Q389" si="55">P326*0.27</f>
        <v>0</v>
      </c>
      <c r="R326" s="353">
        <f t="shared" ref="R326:R389" si="56">P326+Q326</f>
        <v>0</v>
      </c>
      <c r="S326" s="354">
        <f t="shared" ref="S326:S389" si="57">R326*0.47</f>
        <v>0</v>
      </c>
      <c r="T326" s="349">
        <f t="shared" ref="T326:T389" si="58">S326*44/12</f>
        <v>0</v>
      </c>
      <c r="U326" s="355">
        <f t="shared" ref="U326:U389" si="59">T326/1000</f>
        <v>0</v>
      </c>
    </row>
    <row r="327" spans="1:21" x14ac:dyDescent="0.3">
      <c r="A327" s="344">
        <v>323</v>
      </c>
      <c r="B327" s="344"/>
      <c r="C327" s="356"/>
      <c r="D327" s="357"/>
      <c r="E327" s="358"/>
      <c r="F327" s="346"/>
      <c r="G327" s="347"/>
      <c r="H327" s="347"/>
      <c r="I327" s="347"/>
      <c r="J327" s="348"/>
      <c r="K327" s="347"/>
      <c r="L327" s="349">
        <f t="shared" si="50"/>
        <v>0</v>
      </c>
      <c r="M327" s="350">
        <f t="shared" si="51"/>
        <v>0</v>
      </c>
      <c r="N327" s="350">
        <f t="shared" si="52"/>
        <v>0</v>
      </c>
      <c r="O327" s="351">
        <f t="shared" si="53"/>
        <v>0</v>
      </c>
      <c r="P327" s="350">
        <f t="shared" si="54"/>
        <v>0</v>
      </c>
      <c r="Q327" s="352">
        <f t="shared" si="55"/>
        <v>0</v>
      </c>
      <c r="R327" s="353">
        <f t="shared" si="56"/>
        <v>0</v>
      </c>
      <c r="S327" s="354">
        <f t="shared" si="57"/>
        <v>0</v>
      </c>
      <c r="T327" s="349">
        <f t="shared" si="58"/>
        <v>0</v>
      </c>
      <c r="U327" s="355">
        <f t="shared" si="59"/>
        <v>0</v>
      </c>
    </row>
    <row r="328" spans="1:21" x14ac:dyDescent="0.3">
      <c r="A328" s="344">
        <v>324</v>
      </c>
      <c r="B328" s="344"/>
      <c r="C328" s="356"/>
      <c r="D328" s="357"/>
      <c r="E328" s="358"/>
      <c r="F328" s="346"/>
      <c r="G328" s="347"/>
      <c r="H328" s="347"/>
      <c r="I328" s="347"/>
      <c r="J328" s="348"/>
      <c r="K328" s="347"/>
      <c r="L328" s="349">
        <f t="shared" si="50"/>
        <v>0</v>
      </c>
      <c r="M328" s="350">
        <f t="shared" si="51"/>
        <v>0</v>
      </c>
      <c r="N328" s="350">
        <f t="shared" si="52"/>
        <v>0</v>
      </c>
      <c r="O328" s="351">
        <f t="shared" si="53"/>
        <v>0</v>
      </c>
      <c r="P328" s="350">
        <f t="shared" si="54"/>
        <v>0</v>
      </c>
      <c r="Q328" s="352">
        <f t="shared" si="55"/>
        <v>0</v>
      </c>
      <c r="R328" s="353">
        <f t="shared" si="56"/>
        <v>0</v>
      </c>
      <c r="S328" s="354">
        <f t="shared" si="57"/>
        <v>0</v>
      </c>
      <c r="T328" s="349">
        <f t="shared" si="58"/>
        <v>0</v>
      </c>
      <c r="U328" s="355">
        <f t="shared" si="59"/>
        <v>0</v>
      </c>
    </row>
    <row r="329" spans="1:21" x14ac:dyDescent="0.3">
      <c r="A329" s="344">
        <v>325</v>
      </c>
      <c r="B329" s="344"/>
      <c r="C329" s="356"/>
      <c r="D329" s="357"/>
      <c r="E329" s="358"/>
      <c r="F329" s="346"/>
      <c r="G329" s="347"/>
      <c r="H329" s="347"/>
      <c r="I329" s="347"/>
      <c r="J329" s="348"/>
      <c r="K329" s="347"/>
      <c r="L329" s="349">
        <f t="shared" si="50"/>
        <v>0</v>
      </c>
      <c r="M329" s="350">
        <f t="shared" si="51"/>
        <v>0</v>
      </c>
      <c r="N329" s="350">
        <f t="shared" si="52"/>
        <v>0</v>
      </c>
      <c r="O329" s="351">
        <f t="shared" si="53"/>
        <v>0</v>
      </c>
      <c r="P329" s="350">
        <f t="shared" si="54"/>
        <v>0</v>
      </c>
      <c r="Q329" s="352">
        <f t="shared" si="55"/>
        <v>0</v>
      </c>
      <c r="R329" s="353">
        <f t="shared" si="56"/>
        <v>0</v>
      </c>
      <c r="S329" s="354">
        <f t="shared" si="57"/>
        <v>0</v>
      </c>
      <c r="T329" s="349">
        <f t="shared" si="58"/>
        <v>0</v>
      </c>
      <c r="U329" s="355">
        <f t="shared" si="59"/>
        <v>0</v>
      </c>
    </row>
    <row r="330" spans="1:21" x14ac:dyDescent="0.3">
      <c r="A330" s="344">
        <v>326</v>
      </c>
      <c r="B330" s="344"/>
      <c r="C330" s="356"/>
      <c r="D330" s="357"/>
      <c r="E330" s="358"/>
      <c r="F330" s="346"/>
      <c r="G330" s="347"/>
      <c r="H330" s="347"/>
      <c r="I330" s="347"/>
      <c r="J330" s="348"/>
      <c r="K330" s="347"/>
      <c r="L330" s="349">
        <f t="shared" si="50"/>
        <v>0</v>
      </c>
      <c r="M330" s="350">
        <f t="shared" si="51"/>
        <v>0</v>
      </c>
      <c r="N330" s="350">
        <f t="shared" si="52"/>
        <v>0</v>
      </c>
      <c r="O330" s="351">
        <f t="shared" si="53"/>
        <v>0</v>
      </c>
      <c r="P330" s="350">
        <f t="shared" si="54"/>
        <v>0</v>
      </c>
      <c r="Q330" s="352">
        <f t="shared" si="55"/>
        <v>0</v>
      </c>
      <c r="R330" s="353">
        <f t="shared" si="56"/>
        <v>0</v>
      </c>
      <c r="S330" s="354">
        <f t="shared" si="57"/>
        <v>0</v>
      </c>
      <c r="T330" s="349">
        <f t="shared" si="58"/>
        <v>0</v>
      </c>
      <c r="U330" s="355">
        <f t="shared" si="59"/>
        <v>0</v>
      </c>
    </row>
    <row r="331" spans="1:21" x14ac:dyDescent="0.3">
      <c r="A331" s="344">
        <v>327</v>
      </c>
      <c r="B331" s="344"/>
      <c r="C331" s="356"/>
      <c r="D331" s="357"/>
      <c r="E331" s="358"/>
      <c r="F331" s="346"/>
      <c r="G331" s="347"/>
      <c r="H331" s="347"/>
      <c r="I331" s="347"/>
      <c r="J331" s="348"/>
      <c r="K331" s="347"/>
      <c r="L331" s="349">
        <f t="shared" si="50"/>
        <v>0</v>
      </c>
      <c r="M331" s="350">
        <f t="shared" si="51"/>
        <v>0</v>
      </c>
      <c r="N331" s="350">
        <f t="shared" si="52"/>
        <v>0</v>
      </c>
      <c r="O331" s="351">
        <f t="shared" si="53"/>
        <v>0</v>
      </c>
      <c r="P331" s="350">
        <f t="shared" si="54"/>
        <v>0</v>
      </c>
      <c r="Q331" s="352">
        <f t="shared" si="55"/>
        <v>0</v>
      </c>
      <c r="R331" s="353">
        <f t="shared" si="56"/>
        <v>0</v>
      </c>
      <c r="S331" s="354">
        <f t="shared" si="57"/>
        <v>0</v>
      </c>
      <c r="T331" s="349">
        <f t="shared" si="58"/>
        <v>0</v>
      </c>
      <c r="U331" s="355">
        <f t="shared" si="59"/>
        <v>0</v>
      </c>
    </row>
    <row r="332" spans="1:21" x14ac:dyDescent="0.3">
      <c r="A332" s="344">
        <v>328</v>
      </c>
      <c r="B332" s="344"/>
      <c r="C332" s="356"/>
      <c r="D332" s="357"/>
      <c r="E332" s="358"/>
      <c r="F332" s="346"/>
      <c r="G332" s="347"/>
      <c r="H332" s="347"/>
      <c r="I332" s="347"/>
      <c r="J332" s="348"/>
      <c r="K332" s="347"/>
      <c r="L332" s="349">
        <f t="shared" si="50"/>
        <v>0</v>
      </c>
      <c r="M332" s="350">
        <f t="shared" si="51"/>
        <v>0</v>
      </c>
      <c r="N332" s="350">
        <f t="shared" si="52"/>
        <v>0</v>
      </c>
      <c r="O332" s="351">
        <f t="shared" si="53"/>
        <v>0</v>
      </c>
      <c r="P332" s="350">
        <f t="shared" si="54"/>
        <v>0</v>
      </c>
      <c r="Q332" s="352">
        <f t="shared" si="55"/>
        <v>0</v>
      </c>
      <c r="R332" s="353">
        <f t="shared" si="56"/>
        <v>0</v>
      </c>
      <c r="S332" s="354">
        <f t="shared" si="57"/>
        <v>0</v>
      </c>
      <c r="T332" s="349">
        <f t="shared" si="58"/>
        <v>0</v>
      </c>
      <c r="U332" s="355">
        <f t="shared" si="59"/>
        <v>0</v>
      </c>
    </row>
    <row r="333" spans="1:21" x14ac:dyDescent="0.3">
      <c r="A333" s="344">
        <v>329</v>
      </c>
      <c r="B333" s="344"/>
      <c r="C333" s="356"/>
      <c r="D333" s="357"/>
      <c r="E333" s="358"/>
      <c r="F333" s="346"/>
      <c r="G333" s="347"/>
      <c r="H333" s="347"/>
      <c r="I333" s="347"/>
      <c r="J333" s="348"/>
      <c r="K333" s="347"/>
      <c r="L333" s="349">
        <f t="shared" si="50"/>
        <v>0</v>
      </c>
      <c r="M333" s="350">
        <f t="shared" si="51"/>
        <v>0</v>
      </c>
      <c r="N333" s="350">
        <f t="shared" si="52"/>
        <v>0</v>
      </c>
      <c r="O333" s="351">
        <f t="shared" si="53"/>
        <v>0</v>
      </c>
      <c r="P333" s="350">
        <f t="shared" si="54"/>
        <v>0</v>
      </c>
      <c r="Q333" s="352">
        <f t="shared" si="55"/>
        <v>0</v>
      </c>
      <c r="R333" s="353">
        <f t="shared" si="56"/>
        <v>0</v>
      </c>
      <c r="S333" s="354">
        <f t="shared" si="57"/>
        <v>0</v>
      </c>
      <c r="T333" s="349">
        <f t="shared" si="58"/>
        <v>0</v>
      </c>
      <c r="U333" s="355">
        <f t="shared" si="59"/>
        <v>0</v>
      </c>
    </row>
    <row r="334" spans="1:21" x14ac:dyDescent="0.3">
      <c r="A334" s="344">
        <v>330</v>
      </c>
      <c r="B334" s="344"/>
      <c r="C334" s="356"/>
      <c r="D334" s="357"/>
      <c r="E334" s="358"/>
      <c r="F334" s="346"/>
      <c r="G334" s="347"/>
      <c r="H334" s="347"/>
      <c r="I334" s="347"/>
      <c r="J334" s="348"/>
      <c r="K334" s="347"/>
      <c r="L334" s="349">
        <f t="shared" si="50"/>
        <v>0</v>
      </c>
      <c r="M334" s="350">
        <f t="shared" si="51"/>
        <v>0</v>
      </c>
      <c r="N334" s="350">
        <f t="shared" si="52"/>
        <v>0</v>
      </c>
      <c r="O334" s="351">
        <f t="shared" si="53"/>
        <v>0</v>
      </c>
      <c r="P334" s="350">
        <f t="shared" si="54"/>
        <v>0</v>
      </c>
      <c r="Q334" s="352">
        <f t="shared" si="55"/>
        <v>0</v>
      </c>
      <c r="R334" s="353">
        <f t="shared" si="56"/>
        <v>0</v>
      </c>
      <c r="S334" s="354">
        <f t="shared" si="57"/>
        <v>0</v>
      </c>
      <c r="T334" s="349">
        <f t="shared" si="58"/>
        <v>0</v>
      </c>
      <c r="U334" s="355">
        <f t="shared" si="59"/>
        <v>0</v>
      </c>
    </row>
    <row r="335" spans="1:21" x14ac:dyDescent="0.3">
      <c r="A335" s="344">
        <v>331</v>
      </c>
      <c r="B335" s="344"/>
      <c r="C335" s="356"/>
      <c r="D335" s="357"/>
      <c r="E335" s="358"/>
      <c r="F335" s="346"/>
      <c r="G335" s="347"/>
      <c r="H335" s="347"/>
      <c r="I335" s="347"/>
      <c r="J335" s="348"/>
      <c r="K335" s="347"/>
      <c r="L335" s="349">
        <f t="shared" si="50"/>
        <v>0</v>
      </c>
      <c r="M335" s="350">
        <f t="shared" si="51"/>
        <v>0</v>
      </c>
      <c r="N335" s="350">
        <f t="shared" si="52"/>
        <v>0</v>
      </c>
      <c r="O335" s="351">
        <f t="shared" si="53"/>
        <v>0</v>
      </c>
      <c r="P335" s="350">
        <f t="shared" si="54"/>
        <v>0</v>
      </c>
      <c r="Q335" s="352">
        <f t="shared" si="55"/>
        <v>0</v>
      </c>
      <c r="R335" s="353">
        <f t="shared" si="56"/>
        <v>0</v>
      </c>
      <c r="S335" s="354">
        <f t="shared" si="57"/>
        <v>0</v>
      </c>
      <c r="T335" s="349">
        <f t="shared" si="58"/>
        <v>0</v>
      </c>
      <c r="U335" s="355">
        <f t="shared" si="59"/>
        <v>0</v>
      </c>
    </row>
    <row r="336" spans="1:21" x14ac:dyDescent="0.3">
      <c r="A336" s="344">
        <v>332</v>
      </c>
      <c r="B336" s="344"/>
      <c r="C336" s="356"/>
      <c r="D336" s="357"/>
      <c r="E336" s="358"/>
      <c r="F336" s="346"/>
      <c r="G336" s="347"/>
      <c r="H336" s="347"/>
      <c r="I336" s="347"/>
      <c r="J336" s="348"/>
      <c r="K336" s="347"/>
      <c r="L336" s="349">
        <f t="shared" si="50"/>
        <v>0</v>
      </c>
      <c r="M336" s="350">
        <f t="shared" si="51"/>
        <v>0</v>
      </c>
      <c r="N336" s="350">
        <f t="shared" si="52"/>
        <v>0</v>
      </c>
      <c r="O336" s="351">
        <f t="shared" si="53"/>
        <v>0</v>
      </c>
      <c r="P336" s="350">
        <f t="shared" si="54"/>
        <v>0</v>
      </c>
      <c r="Q336" s="352">
        <f t="shared" si="55"/>
        <v>0</v>
      </c>
      <c r="R336" s="353">
        <f t="shared" si="56"/>
        <v>0</v>
      </c>
      <c r="S336" s="354">
        <f t="shared" si="57"/>
        <v>0</v>
      </c>
      <c r="T336" s="349">
        <f t="shared" si="58"/>
        <v>0</v>
      </c>
      <c r="U336" s="355">
        <f t="shared" si="59"/>
        <v>0</v>
      </c>
    </row>
    <row r="337" spans="1:21" x14ac:dyDescent="0.3">
      <c r="A337" s="344">
        <v>333</v>
      </c>
      <c r="B337" s="344"/>
      <c r="C337" s="356"/>
      <c r="D337" s="357"/>
      <c r="E337" s="358"/>
      <c r="F337" s="346"/>
      <c r="G337" s="347"/>
      <c r="H337" s="347"/>
      <c r="I337" s="347"/>
      <c r="J337" s="348"/>
      <c r="K337" s="347"/>
      <c r="L337" s="349">
        <f t="shared" si="50"/>
        <v>0</v>
      </c>
      <c r="M337" s="350">
        <f t="shared" si="51"/>
        <v>0</v>
      </c>
      <c r="N337" s="350">
        <f t="shared" si="52"/>
        <v>0</v>
      </c>
      <c r="O337" s="351">
        <f t="shared" si="53"/>
        <v>0</v>
      </c>
      <c r="P337" s="350">
        <f t="shared" si="54"/>
        <v>0</v>
      </c>
      <c r="Q337" s="352">
        <f t="shared" si="55"/>
        <v>0</v>
      </c>
      <c r="R337" s="353">
        <f t="shared" si="56"/>
        <v>0</v>
      </c>
      <c r="S337" s="354">
        <f t="shared" si="57"/>
        <v>0</v>
      </c>
      <c r="T337" s="349">
        <f t="shared" si="58"/>
        <v>0</v>
      </c>
      <c r="U337" s="355">
        <f t="shared" si="59"/>
        <v>0</v>
      </c>
    </row>
    <row r="338" spans="1:21" x14ac:dyDescent="0.3">
      <c r="A338" s="344">
        <v>334</v>
      </c>
      <c r="B338" s="344"/>
      <c r="C338" s="356"/>
      <c r="D338" s="357"/>
      <c r="E338" s="358"/>
      <c r="F338" s="346"/>
      <c r="G338" s="347"/>
      <c r="H338" s="347"/>
      <c r="I338" s="347"/>
      <c r="J338" s="348"/>
      <c r="K338" s="347"/>
      <c r="L338" s="349">
        <f t="shared" si="50"/>
        <v>0</v>
      </c>
      <c r="M338" s="350">
        <f t="shared" si="51"/>
        <v>0</v>
      </c>
      <c r="N338" s="350">
        <f t="shared" si="52"/>
        <v>0</v>
      </c>
      <c r="O338" s="351">
        <f t="shared" si="53"/>
        <v>0</v>
      </c>
      <c r="P338" s="350">
        <f t="shared" si="54"/>
        <v>0</v>
      </c>
      <c r="Q338" s="352">
        <f t="shared" si="55"/>
        <v>0</v>
      </c>
      <c r="R338" s="353">
        <f t="shared" si="56"/>
        <v>0</v>
      </c>
      <c r="S338" s="354">
        <f t="shared" si="57"/>
        <v>0</v>
      </c>
      <c r="T338" s="349">
        <f t="shared" si="58"/>
        <v>0</v>
      </c>
      <c r="U338" s="355">
        <f t="shared" si="59"/>
        <v>0</v>
      </c>
    </row>
    <row r="339" spans="1:21" x14ac:dyDescent="0.3">
      <c r="A339" s="344">
        <v>335</v>
      </c>
      <c r="B339" s="344"/>
      <c r="C339" s="356"/>
      <c r="D339" s="357"/>
      <c r="E339" s="358"/>
      <c r="F339" s="346"/>
      <c r="G339" s="347"/>
      <c r="H339" s="347"/>
      <c r="I339" s="347"/>
      <c r="J339" s="348"/>
      <c r="K339" s="347"/>
      <c r="L339" s="349">
        <f t="shared" si="50"/>
        <v>0</v>
      </c>
      <c r="M339" s="350">
        <f t="shared" si="51"/>
        <v>0</v>
      </c>
      <c r="N339" s="350">
        <f t="shared" si="52"/>
        <v>0</v>
      </c>
      <c r="O339" s="351">
        <f t="shared" si="53"/>
        <v>0</v>
      </c>
      <c r="P339" s="350">
        <f t="shared" si="54"/>
        <v>0</v>
      </c>
      <c r="Q339" s="352">
        <f t="shared" si="55"/>
        <v>0</v>
      </c>
      <c r="R339" s="353">
        <f t="shared" si="56"/>
        <v>0</v>
      </c>
      <c r="S339" s="354">
        <f t="shared" si="57"/>
        <v>0</v>
      </c>
      <c r="T339" s="349">
        <f t="shared" si="58"/>
        <v>0</v>
      </c>
      <c r="U339" s="355">
        <f t="shared" si="59"/>
        <v>0</v>
      </c>
    </row>
    <row r="340" spans="1:21" x14ac:dyDescent="0.3">
      <c r="A340" s="344">
        <v>336</v>
      </c>
      <c r="B340" s="344"/>
      <c r="C340" s="356"/>
      <c r="D340" s="357"/>
      <c r="E340" s="358"/>
      <c r="F340" s="346"/>
      <c r="G340" s="347"/>
      <c r="H340" s="347"/>
      <c r="I340" s="347"/>
      <c r="J340" s="348"/>
      <c r="K340" s="347"/>
      <c r="L340" s="349">
        <f t="shared" si="50"/>
        <v>0</v>
      </c>
      <c r="M340" s="350">
        <f t="shared" si="51"/>
        <v>0</v>
      </c>
      <c r="N340" s="350">
        <f t="shared" si="52"/>
        <v>0</v>
      </c>
      <c r="O340" s="351">
        <f t="shared" si="53"/>
        <v>0</v>
      </c>
      <c r="P340" s="350">
        <f t="shared" si="54"/>
        <v>0</v>
      </c>
      <c r="Q340" s="352">
        <f t="shared" si="55"/>
        <v>0</v>
      </c>
      <c r="R340" s="353">
        <f t="shared" si="56"/>
        <v>0</v>
      </c>
      <c r="S340" s="354">
        <f t="shared" si="57"/>
        <v>0</v>
      </c>
      <c r="T340" s="349">
        <f t="shared" si="58"/>
        <v>0</v>
      </c>
      <c r="U340" s="355">
        <f t="shared" si="59"/>
        <v>0</v>
      </c>
    </row>
    <row r="341" spans="1:21" x14ac:dyDescent="0.3">
      <c r="A341" s="344">
        <v>337</v>
      </c>
      <c r="B341" s="344"/>
      <c r="C341" s="356"/>
      <c r="D341" s="357"/>
      <c r="E341" s="358"/>
      <c r="F341" s="346"/>
      <c r="G341" s="347"/>
      <c r="H341" s="347"/>
      <c r="I341" s="347"/>
      <c r="J341" s="348"/>
      <c r="K341" s="347"/>
      <c r="L341" s="349">
        <f t="shared" si="50"/>
        <v>0</v>
      </c>
      <c r="M341" s="350">
        <f t="shared" si="51"/>
        <v>0</v>
      </c>
      <c r="N341" s="350">
        <f t="shared" si="52"/>
        <v>0</v>
      </c>
      <c r="O341" s="351">
        <f t="shared" si="53"/>
        <v>0</v>
      </c>
      <c r="P341" s="350">
        <f t="shared" si="54"/>
        <v>0</v>
      </c>
      <c r="Q341" s="352">
        <f t="shared" si="55"/>
        <v>0</v>
      </c>
      <c r="R341" s="353">
        <f t="shared" si="56"/>
        <v>0</v>
      </c>
      <c r="S341" s="354">
        <f t="shared" si="57"/>
        <v>0</v>
      </c>
      <c r="T341" s="349">
        <f t="shared" si="58"/>
        <v>0</v>
      </c>
      <c r="U341" s="355">
        <f t="shared" si="59"/>
        <v>0</v>
      </c>
    </row>
    <row r="342" spans="1:21" x14ac:dyDescent="0.3">
      <c r="A342" s="344">
        <v>338</v>
      </c>
      <c r="B342" s="344"/>
      <c r="C342" s="356"/>
      <c r="D342" s="357"/>
      <c r="E342" s="358"/>
      <c r="F342" s="346"/>
      <c r="G342" s="347"/>
      <c r="H342" s="347"/>
      <c r="I342" s="347"/>
      <c r="J342" s="348"/>
      <c r="K342" s="347"/>
      <c r="L342" s="349">
        <f t="shared" si="50"/>
        <v>0</v>
      </c>
      <c r="M342" s="350">
        <f t="shared" si="51"/>
        <v>0</v>
      </c>
      <c r="N342" s="350">
        <f t="shared" si="52"/>
        <v>0</v>
      </c>
      <c r="O342" s="351">
        <f t="shared" si="53"/>
        <v>0</v>
      </c>
      <c r="P342" s="350">
        <f t="shared" si="54"/>
        <v>0</v>
      </c>
      <c r="Q342" s="352">
        <f t="shared" si="55"/>
        <v>0</v>
      </c>
      <c r="R342" s="353">
        <f t="shared" si="56"/>
        <v>0</v>
      </c>
      <c r="S342" s="354">
        <f t="shared" si="57"/>
        <v>0</v>
      </c>
      <c r="T342" s="349">
        <f t="shared" si="58"/>
        <v>0</v>
      </c>
      <c r="U342" s="355">
        <f t="shared" si="59"/>
        <v>0</v>
      </c>
    </row>
    <row r="343" spans="1:21" x14ac:dyDescent="0.3">
      <c r="A343" s="344">
        <v>339</v>
      </c>
      <c r="B343" s="344"/>
      <c r="C343" s="356"/>
      <c r="D343" s="357"/>
      <c r="E343" s="358"/>
      <c r="F343" s="346"/>
      <c r="G343" s="347"/>
      <c r="H343" s="347"/>
      <c r="I343" s="347"/>
      <c r="J343" s="348"/>
      <c r="K343" s="347"/>
      <c r="L343" s="349">
        <f t="shared" si="50"/>
        <v>0</v>
      </c>
      <c r="M343" s="350">
        <f t="shared" si="51"/>
        <v>0</v>
      </c>
      <c r="N343" s="350">
        <f t="shared" si="52"/>
        <v>0</v>
      </c>
      <c r="O343" s="351">
        <f t="shared" si="53"/>
        <v>0</v>
      </c>
      <c r="P343" s="350">
        <f t="shared" si="54"/>
        <v>0</v>
      </c>
      <c r="Q343" s="352">
        <f t="shared" si="55"/>
        <v>0</v>
      </c>
      <c r="R343" s="353">
        <f t="shared" si="56"/>
        <v>0</v>
      </c>
      <c r="S343" s="354">
        <f t="shared" si="57"/>
        <v>0</v>
      </c>
      <c r="T343" s="349">
        <f t="shared" si="58"/>
        <v>0</v>
      </c>
      <c r="U343" s="355">
        <f t="shared" si="59"/>
        <v>0</v>
      </c>
    </row>
    <row r="344" spans="1:21" x14ac:dyDescent="0.3">
      <c r="A344" s="344">
        <v>340</v>
      </c>
      <c r="B344" s="344"/>
      <c r="C344" s="356"/>
      <c r="D344" s="357"/>
      <c r="E344" s="358"/>
      <c r="F344" s="346"/>
      <c r="G344" s="347"/>
      <c r="H344" s="347"/>
      <c r="I344" s="347"/>
      <c r="J344" s="348"/>
      <c r="K344" s="347"/>
      <c r="L344" s="349">
        <f t="shared" si="50"/>
        <v>0</v>
      </c>
      <c r="M344" s="350">
        <f t="shared" si="51"/>
        <v>0</v>
      </c>
      <c r="N344" s="350">
        <f t="shared" si="52"/>
        <v>0</v>
      </c>
      <c r="O344" s="351">
        <f t="shared" si="53"/>
        <v>0</v>
      </c>
      <c r="P344" s="350">
        <f t="shared" si="54"/>
        <v>0</v>
      </c>
      <c r="Q344" s="352">
        <f t="shared" si="55"/>
        <v>0</v>
      </c>
      <c r="R344" s="353">
        <f t="shared" si="56"/>
        <v>0</v>
      </c>
      <c r="S344" s="354">
        <f t="shared" si="57"/>
        <v>0</v>
      </c>
      <c r="T344" s="349">
        <f t="shared" si="58"/>
        <v>0</v>
      </c>
      <c r="U344" s="355">
        <f t="shared" si="59"/>
        <v>0</v>
      </c>
    </row>
    <row r="345" spans="1:21" x14ac:dyDescent="0.3">
      <c r="A345" s="344">
        <v>341</v>
      </c>
      <c r="B345" s="344"/>
      <c r="C345" s="356"/>
      <c r="D345" s="357"/>
      <c r="E345" s="358"/>
      <c r="F345" s="346"/>
      <c r="G345" s="347"/>
      <c r="H345" s="347"/>
      <c r="I345" s="347"/>
      <c r="J345" s="348"/>
      <c r="K345" s="347"/>
      <c r="L345" s="349">
        <f t="shared" si="50"/>
        <v>0</v>
      </c>
      <c r="M345" s="350">
        <f t="shared" si="51"/>
        <v>0</v>
      </c>
      <c r="N345" s="350">
        <f t="shared" si="52"/>
        <v>0</v>
      </c>
      <c r="O345" s="351">
        <f t="shared" si="53"/>
        <v>0</v>
      </c>
      <c r="P345" s="350">
        <f t="shared" si="54"/>
        <v>0</v>
      </c>
      <c r="Q345" s="352">
        <f t="shared" si="55"/>
        <v>0</v>
      </c>
      <c r="R345" s="353">
        <f t="shared" si="56"/>
        <v>0</v>
      </c>
      <c r="S345" s="354">
        <f t="shared" si="57"/>
        <v>0</v>
      </c>
      <c r="T345" s="349">
        <f t="shared" si="58"/>
        <v>0</v>
      </c>
      <c r="U345" s="355">
        <f t="shared" si="59"/>
        <v>0</v>
      </c>
    </row>
    <row r="346" spans="1:21" x14ac:dyDescent="0.3">
      <c r="A346" s="344">
        <v>342</v>
      </c>
      <c r="B346" s="344"/>
      <c r="C346" s="356"/>
      <c r="D346" s="357"/>
      <c r="E346" s="358"/>
      <c r="F346" s="346"/>
      <c r="G346" s="347"/>
      <c r="H346" s="347"/>
      <c r="I346" s="347"/>
      <c r="J346" s="348"/>
      <c r="K346" s="347"/>
      <c r="L346" s="349">
        <f t="shared" si="50"/>
        <v>0</v>
      </c>
      <c r="M346" s="350">
        <f t="shared" si="51"/>
        <v>0</v>
      </c>
      <c r="N346" s="350">
        <f t="shared" si="52"/>
        <v>0</v>
      </c>
      <c r="O346" s="351">
        <f t="shared" si="53"/>
        <v>0</v>
      </c>
      <c r="P346" s="350">
        <f t="shared" si="54"/>
        <v>0</v>
      </c>
      <c r="Q346" s="352">
        <f t="shared" si="55"/>
        <v>0</v>
      </c>
      <c r="R346" s="353">
        <f t="shared" si="56"/>
        <v>0</v>
      </c>
      <c r="S346" s="354">
        <f t="shared" si="57"/>
        <v>0</v>
      </c>
      <c r="T346" s="349">
        <f t="shared" si="58"/>
        <v>0</v>
      </c>
      <c r="U346" s="355">
        <f t="shared" si="59"/>
        <v>0</v>
      </c>
    </row>
    <row r="347" spans="1:21" x14ac:dyDescent="0.3">
      <c r="A347" s="344">
        <v>343</v>
      </c>
      <c r="B347" s="344"/>
      <c r="C347" s="356"/>
      <c r="D347" s="357"/>
      <c r="E347" s="358"/>
      <c r="F347" s="346"/>
      <c r="G347" s="347"/>
      <c r="H347" s="347"/>
      <c r="I347" s="347"/>
      <c r="J347" s="348"/>
      <c r="K347" s="347"/>
      <c r="L347" s="349">
        <f t="shared" si="50"/>
        <v>0</v>
      </c>
      <c r="M347" s="350">
        <f t="shared" si="51"/>
        <v>0</v>
      </c>
      <c r="N347" s="350">
        <f t="shared" si="52"/>
        <v>0</v>
      </c>
      <c r="O347" s="351">
        <f t="shared" si="53"/>
        <v>0</v>
      </c>
      <c r="P347" s="350">
        <f t="shared" si="54"/>
        <v>0</v>
      </c>
      <c r="Q347" s="352">
        <f t="shared" si="55"/>
        <v>0</v>
      </c>
      <c r="R347" s="353">
        <f t="shared" si="56"/>
        <v>0</v>
      </c>
      <c r="S347" s="354">
        <f t="shared" si="57"/>
        <v>0</v>
      </c>
      <c r="T347" s="349">
        <f t="shared" si="58"/>
        <v>0</v>
      </c>
      <c r="U347" s="355">
        <f t="shared" si="59"/>
        <v>0</v>
      </c>
    </row>
    <row r="348" spans="1:21" x14ac:dyDescent="0.3">
      <c r="A348" s="344">
        <v>344</v>
      </c>
      <c r="B348" s="344"/>
      <c r="C348" s="356"/>
      <c r="D348" s="357"/>
      <c r="E348" s="358"/>
      <c r="F348" s="346"/>
      <c r="G348" s="347"/>
      <c r="H348" s="347"/>
      <c r="I348" s="347"/>
      <c r="J348" s="348"/>
      <c r="K348" s="347"/>
      <c r="L348" s="349">
        <f t="shared" si="50"/>
        <v>0</v>
      </c>
      <c r="M348" s="350">
        <f t="shared" si="51"/>
        <v>0</v>
      </c>
      <c r="N348" s="350">
        <f t="shared" si="52"/>
        <v>0</v>
      </c>
      <c r="O348" s="351">
        <f t="shared" si="53"/>
        <v>0</v>
      </c>
      <c r="P348" s="350">
        <f t="shared" si="54"/>
        <v>0</v>
      </c>
      <c r="Q348" s="352">
        <f t="shared" si="55"/>
        <v>0</v>
      </c>
      <c r="R348" s="353">
        <f t="shared" si="56"/>
        <v>0</v>
      </c>
      <c r="S348" s="354">
        <f t="shared" si="57"/>
        <v>0</v>
      </c>
      <c r="T348" s="349">
        <f t="shared" si="58"/>
        <v>0</v>
      </c>
      <c r="U348" s="355">
        <f t="shared" si="59"/>
        <v>0</v>
      </c>
    </row>
    <row r="349" spans="1:21" x14ac:dyDescent="0.3">
      <c r="A349" s="344">
        <v>345</v>
      </c>
      <c r="B349" s="344"/>
      <c r="C349" s="356"/>
      <c r="D349" s="357"/>
      <c r="E349" s="358"/>
      <c r="F349" s="346"/>
      <c r="G349" s="347"/>
      <c r="H349" s="347"/>
      <c r="I349" s="347"/>
      <c r="J349" s="348"/>
      <c r="K349" s="347"/>
      <c r="L349" s="349">
        <f t="shared" si="50"/>
        <v>0</v>
      </c>
      <c r="M349" s="350">
        <f t="shared" si="51"/>
        <v>0</v>
      </c>
      <c r="N349" s="350">
        <f t="shared" si="52"/>
        <v>0</v>
      </c>
      <c r="O349" s="351">
        <f t="shared" si="53"/>
        <v>0</v>
      </c>
      <c r="P349" s="350">
        <f t="shared" si="54"/>
        <v>0</v>
      </c>
      <c r="Q349" s="352">
        <f t="shared" si="55"/>
        <v>0</v>
      </c>
      <c r="R349" s="353">
        <f t="shared" si="56"/>
        <v>0</v>
      </c>
      <c r="S349" s="354">
        <f t="shared" si="57"/>
        <v>0</v>
      </c>
      <c r="T349" s="349">
        <f t="shared" si="58"/>
        <v>0</v>
      </c>
      <c r="U349" s="355">
        <f t="shared" si="59"/>
        <v>0</v>
      </c>
    </row>
    <row r="350" spans="1:21" x14ac:dyDescent="0.3">
      <c r="A350" s="344">
        <v>346</v>
      </c>
      <c r="B350" s="344"/>
      <c r="C350" s="356"/>
      <c r="D350" s="357"/>
      <c r="E350" s="358"/>
      <c r="F350" s="346"/>
      <c r="G350" s="347"/>
      <c r="H350" s="347"/>
      <c r="I350" s="347"/>
      <c r="J350" s="348"/>
      <c r="K350" s="347"/>
      <c r="L350" s="349">
        <f t="shared" si="50"/>
        <v>0</v>
      </c>
      <c r="M350" s="350">
        <f t="shared" si="51"/>
        <v>0</v>
      </c>
      <c r="N350" s="350">
        <f t="shared" si="52"/>
        <v>0</v>
      </c>
      <c r="O350" s="351">
        <f t="shared" si="53"/>
        <v>0</v>
      </c>
      <c r="P350" s="350">
        <f t="shared" si="54"/>
        <v>0</v>
      </c>
      <c r="Q350" s="352">
        <f t="shared" si="55"/>
        <v>0</v>
      </c>
      <c r="R350" s="353">
        <f t="shared" si="56"/>
        <v>0</v>
      </c>
      <c r="S350" s="354">
        <f t="shared" si="57"/>
        <v>0</v>
      </c>
      <c r="T350" s="349">
        <f t="shared" si="58"/>
        <v>0</v>
      </c>
      <c r="U350" s="355">
        <f t="shared" si="59"/>
        <v>0</v>
      </c>
    </row>
    <row r="351" spans="1:21" x14ac:dyDescent="0.3">
      <c r="A351" s="344">
        <v>347</v>
      </c>
      <c r="B351" s="344"/>
      <c r="C351" s="356"/>
      <c r="D351" s="357"/>
      <c r="E351" s="358"/>
      <c r="F351" s="346"/>
      <c r="G351" s="347"/>
      <c r="H351" s="347"/>
      <c r="I351" s="347"/>
      <c r="J351" s="348"/>
      <c r="K351" s="347"/>
      <c r="L351" s="349">
        <f t="shared" si="50"/>
        <v>0</v>
      </c>
      <c r="M351" s="350">
        <f t="shared" si="51"/>
        <v>0</v>
      </c>
      <c r="N351" s="350">
        <f t="shared" si="52"/>
        <v>0</v>
      </c>
      <c r="O351" s="351">
        <f t="shared" si="53"/>
        <v>0</v>
      </c>
      <c r="P351" s="350">
        <f t="shared" si="54"/>
        <v>0</v>
      </c>
      <c r="Q351" s="352">
        <f t="shared" si="55"/>
        <v>0</v>
      </c>
      <c r="R351" s="353">
        <f t="shared" si="56"/>
        <v>0</v>
      </c>
      <c r="S351" s="354">
        <f t="shared" si="57"/>
        <v>0</v>
      </c>
      <c r="T351" s="349">
        <f t="shared" si="58"/>
        <v>0</v>
      </c>
      <c r="U351" s="355">
        <f t="shared" si="59"/>
        <v>0</v>
      </c>
    </row>
    <row r="352" spans="1:21" x14ac:dyDescent="0.3">
      <c r="A352" s="344">
        <v>348</v>
      </c>
      <c r="B352" s="344"/>
      <c r="C352" s="356"/>
      <c r="D352" s="357"/>
      <c r="E352" s="358"/>
      <c r="F352" s="346"/>
      <c r="G352" s="347"/>
      <c r="H352" s="347"/>
      <c r="I352" s="347"/>
      <c r="J352" s="348"/>
      <c r="K352" s="347"/>
      <c r="L352" s="349">
        <f t="shared" si="50"/>
        <v>0</v>
      </c>
      <c r="M352" s="350">
        <f t="shared" si="51"/>
        <v>0</v>
      </c>
      <c r="N352" s="350">
        <f t="shared" si="52"/>
        <v>0</v>
      </c>
      <c r="O352" s="351">
        <f t="shared" si="53"/>
        <v>0</v>
      </c>
      <c r="P352" s="350">
        <f t="shared" si="54"/>
        <v>0</v>
      </c>
      <c r="Q352" s="352">
        <f t="shared" si="55"/>
        <v>0</v>
      </c>
      <c r="R352" s="353">
        <f t="shared" si="56"/>
        <v>0</v>
      </c>
      <c r="S352" s="354">
        <f t="shared" si="57"/>
        <v>0</v>
      </c>
      <c r="T352" s="349">
        <f t="shared" si="58"/>
        <v>0</v>
      </c>
      <c r="U352" s="355">
        <f t="shared" si="59"/>
        <v>0</v>
      </c>
    </row>
    <row r="353" spans="1:21" x14ac:dyDescent="0.3">
      <c r="A353" s="344">
        <v>349</v>
      </c>
      <c r="B353" s="344"/>
      <c r="C353" s="356"/>
      <c r="D353" s="357"/>
      <c r="E353" s="358"/>
      <c r="F353" s="346"/>
      <c r="G353" s="347"/>
      <c r="H353" s="347"/>
      <c r="I353" s="347"/>
      <c r="J353" s="348"/>
      <c r="K353" s="347"/>
      <c r="L353" s="349">
        <f t="shared" si="50"/>
        <v>0</v>
      </c>
      <c r="M353" s="350">
        <f t="shared" si="51"/>
        <v>0</v>
      </c>
      <c r="N353" s="350">
        <f t="shared" si="52"/>
        <v>0</v>
      </c>
      <c r="O353" s="351">
        <f t="shared" si="53"/>
        <v>0</v>
      </c>
      <c r="P353" s="350">
        <f t="shared" si="54"/>
        <v>0</v>
      </c>
      <c r="Q353" s="352">
        <f t="shared" si="55"/>
        <v>0</v>
      </c>
      <c r="R353" s="353">
        <f t="shared" si="56"/>
        <v>0</v>
      </c>
      <c r="S353" s="354">
        <f t="shared" si="57"/>
        <v>0</v>
      </c>
      <c r="T353" s="349">
        <f t="shared" si="58"/>
        <v>0</v>
      </c>
      <c r="U353" s="355">
        <f t="shared" si="59"/>
        <v>0</v>
      </c>
    </row>
    <row r="354" spans="1:21" x14ac:dyDescent="0.3">
      <c r="A354" s="344">
        <v>350</v>
      </c>
      <c r="B354" s="344"/>
      <c r="C354" s="356"/>
      <c r="D354" s="357"/>
      <c r="E354" s="358"/>
      <c r="F354" s="346"/>
      <c r="G354" s="347"/>
      <c r="H354" s="347"/>
      <c r="I354" s="347"/>
      <c r="J354" s="348"/>
      <c r="K354" s="347"/>
      <c r="L354" s="349">
        <f t="shared" si="50"/>
        <v>0</v>
      </c>
      <c r="M354" s="350">
        <f t="shared" si="51"/>
        <v>0</v>
      </c>
      <c r="N354" s="350">
        <f t="shared" si="52"/>
        <v>0</v>
      </c>
      <c r="O354" s="351">
        <f t="shared" si="53"/>
        <v>0</v>
      </c>
      <c r="P354" s="350">
        <f t="shared" si="54"/>
        <v>0</v>
      </c>
      <c r="Q354" s="352">
        <f t="shared" si="55"/>
        <v>0</v>
      </c>
      <c r="R354" s="353">
        <f t="shared" si="56"/>
        <v>0</v>
      </c>
      <c r="S354" s="354">
        <f t="shared" si="57"/>
        <v>0</v>
      </c>
      <c r="T354" s="349">
        <f t="shared" si="58"/>
        <v>0</v>
      </c>
      <c r="U354" s="355">
        <f t="shared" si="59"/>
        <v>0</v>
      </c>
    </row>
    <row r="355" spans="1:21" x14ac:dyDescent="0.3">
      <c r="A355" s="344">
        <v>351</v>
      </c>
      <c r="B355" s="344"/>
      <c r="C355" s="356"/>
      <c r="D355" s="357"/>
      <c r="E355" s="358"/>
      <c r="F355" s="346"/>
      <c r="G355" s="347"/>
      <c r="H355" s="347"/>
      <c r="I355" s="347"/>
      <c r="J355" s="348"/>
      <c r="K355" s="347"/>
      <c r="L355" s="349">
        <f t="shared" si="50"/>
        <v>0</v>
      </c>
      <c r="M355" s="350">
        <f t="shared" si="51"/>
        <v>0</v>
      </c>
      <c r="N355" s="350">
        <f t="shared" si="52"/>
        <v>0</v>
      </c>
      <c r="O355" s="351">
        <f t="shared" si="53"/>
        <v>0</v>
      </c>
      <c r="P355" s="350">
        <f t="shared" si="54"/>
        <v>0</v>
      </c>
      <c r="Q355" s="352">
        <f t="shared" si="55"/>
        <v>0</v>
      </c>
      <c r="R355" s="353">
        <f t="shared" si="56"/>
        <v>0</v>
      </c>
      <c r="S355" s="354">
        <f t="shared" si="57"/>
        <v>0</v>
      </c>
      <c r="T355" s="349">
        <f t="shared" si="58"/>
        <v>0</v>
      </c>
      <c r="U355" s="355">
        <f t="shared" si="59"/>
        <v>0</v>
      </c>
    </row>
    <row r="356" spans="1:21" x14ac:dyDescent="0.3">
      <c r="A356" s="344">
        <v>352</v>
      </c>
      <c r="B356" s="344"/>
      <c r="C356" s="356"/>
      <c r="D356" s="357"/>
      <c r="E356" s="358"/>
      <c r="F356" s="346"/>
      <c r="G356" s="347"/>
      <c r="H356" s="347"/>
      <c r="I356" s="347"/>
      <c r="J356" s="348"/>
      <c r="K356" s="347"/>
      <c r="L356" s="349">
        <f t="shared" si="50"/>
        <v>0</v>
      </c>
      <c r="M356" s="350">
        <f t="shared" si="51"/>
        <v>0</v>
      </c>
      <c r="N356" s="350">
        <f t="shared" si="52"/>
        <v>0</v>
      </c>
      <c r="O356" s="351">
        <f t="shared" si="53"/>
        <v>0</v>
      </c>
      <c r="P356" s="350">
        <f t="shared" si="54"/>
        <v>0</v>
      </c>
      <c r="Q356" s="352">
        <f t="shared" si="55"/>
        <v>0</v>
      </c>
      <c r="R356" s="353">
        <f t="shared" si="56"/>
        <v>0</v>
      </c>
      <c r="S356" s="354">
        <f t="shared" si="57"/>
        <v>0</v>
      </c>
      <c r="T356" s="349">
        <f t="shared" si="58"/>
        <v>0</v>
      </c>
      <c r="U356" s="355">
        <f t="shared" si="59"/>
        <v>0</v>
      </c>
    </row>
    <row r="357" spans="1:21" x14ac:dyDescent="0.3">
      <c r="A357" s="344">
        <v>353</v>
      </c>
      <c r="B357" s="344"/>
      <c r="C357" s="356"/>
      <c r="D357" s="357"/>
      <c r="E357" s="358"/>
      <c r="F357" s="346"/>
      <c r="G357" s="347"/>
      <c r="H357" s="347"/>
      <c r="I357" s="347"/>
      <c r="J357" s="348"/>
      <c r="K357" s="347"/>
      <c r="L357" s="349">
        <f t="shared" si="50"/>
        <v>0</v>
      </c>
      <c r="M357" s="350">
        <f t="shared" si="51"/>
        <v>0</v>
      </c>
      <c r="N357" s="350">
        <f t="shared" si="52"/>
        <v>0</v>
      </c>
      <c r="O357" s="351">
        <f t="shared" si="53"/>
        <v>0</v>
      </c>
      <c r="P357" s="350">
        <f t="shared" si="54"/>
        <v>0</v>
      </c>
      <c r="Q357" s="352">
        <f t="shared" si="55"/>
        <v>0</v>
      </c>
      <c r="R357" s="353">
        <f t="shared" si="56"/>
        <v>0</v>
      </c>
      <c r="S357" s="354">
        <f t="shared" si="57"/>
        <v>0</v>
      </c>
      <c r="T357" s="349">
        <f t="shared" si="58"/>
        <v>0</v>
      </c>
      <c r="U357" s="355">
        <f t="shared" si="59"/>
        <v>0</v>
      </c>
    </row>
    <row r="358" spans="1:21" x14ac:dyDescent="0.3">
      <c r="A358" s="344">
        <v>354</v>
      </c>
      <c r="B358" s="344"/>
      <c r="C358" s="356"/>
      <c r="D358" s="357"/>
      <c r="E358" s="358"/>
      <c r="F358" s="346"/>
      <c r="G358" s="347"/>
      <c r="H358" s="347"/>
      <c r="I358" s="347"/>
      <c r="J358" s="348"/>
      <c r="K358" s="347"/>
      <c r="L358" s="349">
        <f t="shared" si="50"/>
        <v>0</v>
      </c>
      <c r="M358" s="350">
        <f t="shared" si="51"/>
        <v>0</v>
      </c>
      <c r="N358" s="350">
        <f t="shared" si="52"/>
        <v>0</v>
      </c>
      <c r="O358" s="351">
        <f t="shared" si="53"/>
        <v>0</v>
      </c>
      <c r="P358" s="350">
        <f t="shared" si="54"/>
        <v>0</v>
      </c>
      <c r="Q358" s="352">
        <f t="shared" si="55"/>
        <v>0</v>
      </c>
      <c r="R358" s="353">
        <f t="shared" si="56"/>
        <v>0</v>
      </c>
      <c r="S358" s="354">
        <f t="shared" si="57"/>
        <v>0</v>
      </c>
      <c r="T358" s="349">
        <f t="shared" si="58"/>
        <v>0</v>
      </c>
      <c r="U358" s="355">
        <f t="shared" si="59"/>
        <v>0</v>
      </c>
    </row>
    <row r="359" spans="1:21" x14ac:dyDescent="0.3">
      <c r="A359" s="344">
        <v>355</v>
      </c>
      <c r="B359" s="344"/>
      <c r="C359" s="356"/>
      <c r="D359" s="357"/>
      <c r="E359" s="358"/>
      <c r="F359" s="346"/>
      <c r="G359" s="347"/>
      <c r="H359" s="347"/>
      <c r="I359" s="347"/>
      <c r="J359" s="348"/>
      <c r="K359" s="347"/>
      <c r="L359" s="349">
        <f t="shared" si="50"/>
        <v>0</v>
      </c>
      <c r="M359" s="350">
        <f t="shared" si="51"/>
        <v>0</v>
      </c>
      <c r="N359" s="350">
        <f t="shared" si="52"/>
        <v>0</v>
      </c>
      <c r="O359" s="351">
        <f t="shared" si="53"/>
        <v>0</v>
      </c>
      <c r="P359" s="350">
        <f t="shared" si="54"/>
        <v>0</v>
      </c>
      <c r="Q359" s="352">
        <f t="shared" si="55"/>
        <v>0</v>
      </c>
      <c r="R359" s="353">
        <f t="shared" si="56"/>
        <v>0</v>
      </c>
      <c r="S359" s="354">
        <f t="shared" si="57"/>
        <v>0</v>
      </c>
      <c r="T359" s="349">
        <f t="shared" si="58"/>
        <v>0</v>
      </c>
      <c r="U359" s="355">
        <f t="shared" si="59"/>
        <v>0</v>
      </c>
    </row>
    <row r="360" spans="1:21" x14ac:dyDescent="0.3">
      <c r="A360" s="344">
        <v>356</v>
      </c>
      <c r="B360" s="344"/>
      <c r="C360" s="356"/>
      <c r="D360" s="357"/>
      <c r="E360" s="358"/>
      <c r="F360" s="346"/>
      <c r="G360" s="347"/>
      <c r="H360" s="347"/>
      <c r="I360" s="347"/>
      <c r="J360" s="348"/>
      <c r="K360" s="347"/>
      <c r="L360" s="349">
        <f t="shared" si="50"/>
        <v>0</v>
      </c>
      <c r="M360" s="350">
        <f t="shared" si="51"/>
        <v>0</v>
      </c>
      <c r="N360" s="350">
        <f t="shared" si="52"/>
        <v>0</v>
      </c>
      <c r="O360" s="351">
        <f t="shared" si="53"/>
        <v>0</v>
      </c>
      <c r="P360" s="350">
        <f t="shared" si="54"/>
        <v>0</v>
      </c>
      <c r="Q360" s="352">
        <f t="shared" si="55"/>
        <v>0</v>
      </c>
      <c r="R360" s="353">
        <f t="shared" si="56"/>
        <v>0</v>
      </c>
      <c r="S360" s="354">
        <f t="shared" si="57"/>
        <v>0</v>
      </c>
      <c r="T360" s="349">
        <f t="shared" si="58"/>
        <v>0</v>
      </c>
      <c r="U360" s="355">
        <f t="shared" si="59"/>
        <v>0</v>
      </c>
    </row>
    <row r="361" spans="1:21" x14ac:dyDescent="0.3">
      <c r="A361" s="344">
        <v>357</v>
      </c>
      <c r="B361" s="344"/>
      <c r="C361" s="356"/>
      <c r="D361" s="357"/>
      <c r="E361" s="358"/>
      <c r="F361" s="346"/>
      <c r="G361" s="347"/>
      <c r="H361" s="347"/>
      <c r="I361" s="347"/>
      <c r="J361" s="348"/>
      <c r="K361" s="347"/>
      <c r="L361" s="349">
        <f t="shared" si="50"/>
        <v>0</v>
      </c>
      <c r="M361" s="350">
        <f t="shared" si="51"/>
        <v>0</v>
      </c>
      <c r="N361" s="350">
        <f t="shared" si="52"/>
        <v>0</v>
      </c>
      <c r="O361" s="351">
        <f t="shared" si="53"/>
        <v>0</v>
      </c>
      <c r="P361" s="350">
        <f t="shared" si="54"/>
        <v>0</v>
      </c>
      <c r="Q361" s="352">
        <f t="shared" si="55"/>
        <v>0</v>
      </c>
      <c r="R361" s="353">
        <f t="shared" si="56"/>
        <v>0</v>
      </c>
      <c r="S361" s="354">
        <f t="shared" si="57"/>
        <v>0</v>
      </c>
      <c r="T361" s="349">
        <f t="shared" si="58"/>
        <v>0</v>
      </c>
      <c r="U361" s="355">
        <f t="shared" si="59"/>
        <v>0</v>
      </c>
    </row>
    <row r="362" spans="1:21" x14ac:dyDescent="0.3">
      <c r="A362" s="344">
        <v>358</v>
      </c>
      <c r="B362" s="344"/>
      <c r="C362" s="356"/>
      <c r="D362" s="357"/>
      <c r="E362" s="358"/>
      <c r="F362" s="346"/>
      <c r="G362" s="347"/>
      <c r="H362" s="347"/>
      <c r="I362" s="347"/>
      <c r="J362" s="348"/>
      <c r="K362" s="347"/>
      <c r="L362" s="349">
        <f t="shared" si="50"/>
        <v>0</v>
      </c>
      <c r="M362" s="350">
        <f t="shared" si="51"/>
        <v>0</v>
      </c>
      <c r="N362" s="350">
        <f t="shared" si="52"/>
        <v>0</v>
      </c>
      <c r="O362" s="351">
        <f t="shared" si="53"/>
        <v>0</v>
      </c>
      <c r="P362" s="350">
        <f t="shared" si="54"/>
        <v>0</v>
      </c>
      <c r="Q362" s="352">
        <f t="shared" si="55"/>
        <v>0</v>
      </c>
      <c r="R362" s="353">
        <f t="shared" si="56"/>
        <v>0</v>
      </c>
      <c r="S362" s="354">
        <f t="shared" si="57"/>
        <v>0</v>
      </c>
      <c r="T362" s="349">
        <f t="shared" si="58"/>
        <v>0</v>
      </c>
      <c r="U362" s="355">
        <f t="shared" si="59"/>
        <v>0</v>
      </c>
    </row>
    <row r="363" spans="1:21" x14ac:dyDescent="0.3">
      <c r="A363" s="344">
        <v>359</v>
      </c>
      <c r="B363" s="344"/>
      <c r="C363" s="356"/>
      <c r="D363" s="357"/>
      <c r="E363" s="358"/>
      <c r="F363" s="346"/>
      <c r="G363" s="347"/>
      <c r="H363" s="347"/>
      <c r="I363" s="347"/>
      <c r="J363" s="348"/>
      <c r="K363" s="347"/>
      <c r="L363" s="349">
        <f t="shared" si="50"/>
        <v>0</v>
      </c>
      <c r="M363" s="350">
        <f t="shared" si="51"/>
        <v>0</v>
      </c>
      <c r="N363" s="350">
        <f t="shared" si="52"/>
        <v>0</v>
      </c>
      <c r="O363" s="351">
        <f t="shared" si="53"/>
        <v>0</v>
      </c>
      <c r="P363" s="350">
        <f t="shared" si="54"/>
        <v>0</v>
      </c>
      <c r="Q363" s="352">
        <f t="shared" si="55"/>
        <v>0</v>
      </c>
      <c r="R363" s="353">
        <f t="shared" si="56"/>
        <v>0</v>
      </c>
      <c r="S363" s="354">
        <f t="shared" si="57"/>
        <v>0</v>
      </c>
      <c r="T363" s="349">
        <f t="shared" si="58"/>
        <v>0</v>
      </c>
      <c r="U363" s="355">
        <f t="shared" si="59"/>
        <v>0</v>
      </c>
    </row>
    <row r="364" spans="1:21" x14ac:dyDescent="0.3">
      <c r="A364" s="344">
        <v>360</v>
      </c>
      <c r="B364" s="344"/>
      <c r="C364" s="356"/>
      <c r="D364" s="357"/>
      <c r="E364" s="358"/>
      <c r="F364" s="346"/>
      <c r="G364" s="347"/>
      <c r="H364" s="347"/>
      <c r="I364" s="347"/>
      <c r="J364" s="348"/>
      <c r="K364" s="347"/>
      <c r="L364" s="349">
        <f t="shared" si="50"/>
        <v>0</v>
      </c>
      <c r="M364" s="350">
        <f t="shared" si="51"/>
        <v>0</v>
      </c>
      <c r="N364" s="350">
        <f t="shared" si="52"/>
        <v>0</v>
      </c>
      <c r="O364" s="351">
        <f t="shared" si="53"/>
        <v>0</v>
      </c>
      <c r="P364" s="350">
        <f t="shared" si="54"/>
        <v>0</v>
      </c>
      <c r="Q364" s="352">
        <f t="shared" si="55"/>
        <v>0</v>
      </c>
      <c r="R364" s="353">
        <f t="shared" si="56"/>
        <v>0</v>
      </c>
      <c r="S364" s="354">
        <f t="shared" si="57"/>
        <v>0</v>
      </c>
      <c r="T364" s="349">
        <f t="shared" si="58"/>
        <v>0</v>
      </c>
      <c r="U364" s="355">
        <f t="shared" si="59"/>
        <v>0</v>
      </c>
    </row>
    <row r="365" spans="1:21" x14ac:dyDescent="0.3">
      <c r="A365" s="344">
        <v>361</v>
      </c>
      <c r="B365" s="344"/>
      <c r="C365" s="356"/>
      <c r="D365" s="357"/>
      <c r="E365" s="358"/>
      <c r="F365" s="346"/>
      <c r="G365" s="347"/>
      <c r="H365" s="347"/>
      <c r="I365" s="347"/>
      <c r="J365" s="348"/>
      <c r="K365" s="347"/>
      <c r="L365" s="349">
        <f t="shared" si="50"/>
        <v>0</v>
      </c>
      <c r="M365" s="350">
        <f t="shared" si="51"/>
        <v>0</v>
      </c>
      <c r="N365" s="350">
        <f t="shared" si="52"/>
        <v>0</v>
      </c>
      <c r="O365" s="351">
        <f t="shared" si="53"/>
        <v>0</v>
      </c>
      <c r="P365" s="350">
        <f t="shared" si="54"/>
        <v>0</v>
      </c>
      <c r="Q365" s="352">
        <f t="shared" si="55"/>
        <v>0</v>
      </c>
      <c r="R365" s="353">
        <f t="shared" si="56"/>
        <v>0</v>
      </c>
      <c r="S365" s="354">
        <f t="shared" si="57"/>
        <v>0</v>
      </c>
      <c r="T365" s="349">
        <f t="shared" si="58"/>
        <v>0</v>
      </c>
      <c r="U365" s="355">
        <f t="shared" si="59"/>
        <v>0</v>
      </c>
    </row>
    <row r="366" spans="1:21" x14ac:dyDescent="0.3">
      <c r="A366" s="344">
        <v>362</v>
      </c>
      <c r="B366" s="344"/>
      <c r="C366" s="356"/>
      <c r="D366" s="357"/>
      <c r="E366" s="358"/>
      <c r="F366" s="346"/>
      <c r="G366" s="347"/>
      <c r="H366" s="347"/>
      <c r="I366" s="347"/>
      <c r="J366" s="348"/>
      <c r="K366" s="347"/>
      <c r="L366" s="349">
        <f t="shared" si="50"/>
        <v>0</v>
      </c>
      <c r="M366" s="350">
        <f t="shared" si="51"/>
        <v>0</v>
      </c>
      <c r="N366" s="350">
        <f t="shared" si="52"/>
        <v>0</v>
      </c>
      <c r="O366" s="351">
        <f t="shared" si="53"/>
        <v>0</v>
      </c>
      <c r="P366" s="350">
        <f t="shared" si="54"/>
        <v>0</v>
      </c>
      <c r="Q366" s="352">
        <f t="shared" si="55"/>
        <v>0</v>
      </c>
      <c r="R366" s="353">
        <f t="shared" si="56"/>
        <v>0</v>
      </c>
      <c r="S366" s="354">
        <f t="shared" si="57"/>
        <v>0</v>
      </c>
      <c r="T366" s="349">
        <f t="shared" si="58"/>
        <v>0</v>
      </c>
      <c r="U366" s="355">
        <f t="shared" si="59"/>
        <v>0</v>
      </c>
    </row>
    <row r="367" spans="1:21" x14ac:dyDescent="0.3">
      <c r="A367" s="344">
        <v>363</v>
      </c>
      <c r="B367" s="344"/>
      <c r="C367" s="356"/>
      <c r="D367" s="357"/>
      <c r="E367" s="358"/>
      <c r="F367" s="346"/>
      <c r="G367" s="347"/>
      <c r="H367" s="347"/>
      <c r="I367" s="347"/>
      <c r="J367" s="348"/>
      <c r="K367" s="347"/>
      <c r="L367" s="349">
        <f t="shared" si="50"/>
        <v>0</v>
      </c>
      <c r="M367" s="350">
        <f t="shared" si="51"/>
        <v>0</v>
      </c>
      <c r="N367" s="350">
        <f t="shared" si="52"/>
        <v>0</v>
      </c>
      <c r="O367" s="351">
        <f t="shared" si="53"/>
        <v>0</v>
      </c>
      <c r="P367" s="350">
        <f t="shared" si="54"/>
        <v>0</v>
      </c>
      <c r="Q367" s="352">
        <f t="shared" si="55"/>
        <v>0</v>
      </c>
      <c r="R367" s="353">
        <f t="shared" si="56"/>
        <v>0</v>
      </c>
      <c r="S367" s="354">
        <f t="shared" si="57"/>
        <v>0</v>
      </c>
      <c r="T367" s="349">
        <f t="shared" si="58"/>
        <v>0</v>
      </c>
      <c r="U367" s="355">
        <f t="shared" si="59"/>
        <v>0</v>
      </c>
    </row>
    <row r="368" spans="1:21" x14ac:dyDescent="0.3">
      <c r="A368" s="344">
        <v>364</v>
      </c>
      <c r="B368" s="344"/>
      <c r="C368" s="356"/>
      <c r="D368" s="357"/>
      <c r="E368" s="358"/>
      <c r="F368" s="346"/>
      <c r="G368" s="347"/>
      <c r="H368" s="347"/>
      <c r="I368" s="347"/>
      <c r="J368" s="348"/>
      <c r="K368" s="347"/>
      <c r="L368" s="349">
        <f t="shared" si="50"/>
        <v>0</v>
      </c>
      <c r="M368" s="350">
        <f t="shared" si="51"/>
        <v>0</v>
      </c>
      <c r="N368" s="350">
        <f t="shared" si="52"/>
        <v>0</v>
      </c>
      <c r="O368" s="351">
        <f t="shared" si="53"/>
        <v>0</v>
      </c>
      <c r="P368" s="350">
        <f t="shared" si="54"/>
        <v>0</v>
      </c>
      <c r="Q368" s="352">
        <f t="shared" si="55"/>
        <v>0</v>
      </c>
      <c r="R368" s="353">
        <f t="shared" si="56"/>
        <v>0</v>
      </c>
      <c r="S368" s="354">
        <f t="shared" si="57"/>
        <v>0</v>
      </c>
      <c r="T368" s="349">
        <f t="shared" si="58"/>
        <v>0</v>
      </c>
      <c r="U368" s="355">
        <f t="shared" si="59"/>
        <v>0</v>
      </c>
    </row>
    <row r="369" spans="1:21" x14ac:dyDescent="0.3">
      <c r="A369" s="344">
        <v>365</v>
      </c>
      <c r="B369" s="344"/>
      <c r="C369" s="363"/>
      <c r="D369" s="364"/>
      <c r="E369" s="358"/>
      <c r="F369" s="346"/>
      <c r="G369" s="347"/>
      <c r="H369" s="347"/>
      <c r="I369" s="347"/>
      <c r="J369" s="348"/>
      <c r="K369" s="347"/>
      <c r="L369" s="349">
        <f t="shared" si="50"/>
        <v>0</v>
      </c>
      <c r="M369" s="350">
        <f t="shared" si="51"/>
        <v>0</v>
      </c>
      <c r="N369" s="350">
        <f t="shared" si="52"/>
        <v>0</v>
      </c>
      <c r="O369" s="351">
        <f t="shared" si="53"/>
        <v>0</v>
      </c>
      <c r="P369" s="350">
        <f t="shared" si="54"/>
        <v>0</v>
      </c>
      <c r="Q369" s="352">
        <f t="shared" si="55"/>
        <v>0</v>
      </c>
      <c r="R369" s="353">
        <f t="shared" si="56"/>
        <v>0</v>
      </c>
      <c r="S369" s="354">
        <f t="shared" si="57"/>
        <v>0</v>
      </c>
      <c r="T369" s="349">
        <f t="shared" si="58"/>
        <v>0</v>
      </c>
      <c r="U369" s="355">
        <f t="shared" si="59"/>
        <v>0</v>
      </c>
    </row>
    <row r="370" spans="1:21" x14ac:dyDescent="0.3">
      <c r="A370" s="344">
        <v>366</v>
      </c>
      <c r="B370" s="344"/>
      <c r="C370" s="356"/>
      <c r="D370" s="357"/>
      <c r="E370" s="358"/>
      <c r="F370" s="346"/>
      <c r="G370" s="347"/>
      <c r="H370" s="347"/>
      <c r="I370" s="347"/>
      <c r="J370" s="348"/>
      <c r="K370" s="347"/>
      <c r="L370" s="349">
        <f t="shared" si="50"/>
        <v>0</v>
      </c>
      <c r="M370" s="350">
        <f t="shared" si="51"/>
        <v>0</v>
      </c>
      <c r="N370" s="350">
        <f t="shared" si="52"/>
        <v>0</v>
      </c>
      <c r="O370" s="351">
        <f t="shared" si="53"/>
        <v>0</v>
      </c>
      <c r="P370" s="350">
        <f t="shared" si="54"/>
        <v>0</v>
      </c>
      <c r="Q370" s="352">
        <f t="shared" si="55"/>
        <v>0</v>
      </c>
      <c r="R370" s="353">
        <f t="shared" si="56"/>
        <v>0</v>
      </c>
      <c r="S370" s="354">
        <f t="shared" si="57"/>
        <v>0</v>
      </c>
      <c r="T370" s="349">
        <f t="shared" si="58"/>
        <v>0</v>
      </c>
      <c r="U370" s="355">
        <f t="shared" si="59"/>
        <v>0</v>
      </c>
    </row>
    <row r="371" spans="1:21" x14ac:dyDescent="0.3">
      <c r="A371" s="344">
        <v>367</v>
      </c>
      <c r="B371" s="344"/>
      <c r="C371" s="356"/>
      <c r="D371" s="357"/>
      <c r="E371" s="358"/>
      <c r="F371" s="346"/>
      <c r="G371" s="347"/>
      <c r="H371" s="347"/>
      <c r="I371" s="347"/>
      <c r="J371" s="348"/>
      <c r="K371" s="347"/>
      <c r="L371" s="349">
        <f t="shared" si="50"/>
        <v>0</v>
      </c>
      <c r="M371" s="350">
        <f t="shared" si="51"/>
        <v>0</v>
      </c>
      <c r="N371" s="350">
        <f t="shared" si="52"/>
        <v>0</v>
      </c>
      <c r="O371" s="351">
        <f t="shared" si="53"/>
        <v>0</v>
      </c>
      <c r="P371" s="350">
        <f t="shared" si="54"/>
        <v>0</v>
      </c>
      <c r="Q371" s="352">
        <f t="shared" si="55"/>
        <v>0</v>
      </c>
      <c r="R371" s="353">
        <f t="shared" si="56"/>
        <v>0</v>
      </c>
      <c r="S371" s="354">
        <f t="shared" si="57"/>
        <v>0</v>
      </c>
      <c r="T371" s="349">
        <f t="shared" si="58"/>
        <v>0</v>
      </c>
      <c r="U371" s="355">
        <f t="shared" si="59"/>
        <v>0</v>
      </c>
    </row>
    <row r="372" spans="1:21" x14ac:dyDescent="0.3">
      <c r="A372" s="344">
        <v>368</v>
      </c>
      <c r="B372" s="344"/>
      <c r="C372" s="356"/>
      <c r="D372" s="357"/>
      <c r="E372" s="358"/>
      <c r="F372" s="346"/>
      <c r="G372" s="347"/>
      <c r="H372" s="347"/>
      <c r="I372" s="347"/>
      <c r="J372" s="348"/>
      <c r="K372" s="347"/>
      <c r="L372" s="349">
        <f t="shared" si="50"/>
        <v>0</v>
      </c>
      <c r="M372" s="350">
        <f t="shared" si="51"/>
        <v>0</v>
      </c>
      <c r="N372" s="350">
        <f t="shared" si="52"/>
        <v>0</v>
      </c>
      <c r="O372" s="351">
        <f t="shared" si="53"/>
        <v>0</v>
      </c>
      <c r="P372" s="350">
        <f t="shared" si="54"/>
        <v>0</v>
      </c>
      <c r="Q372" s="352">
        <f t="shared" si="55"/>
        <v>0</v>
      </c>
      <c r="R372" s="353">
        <f t="shared" si="56"/>
        <v>0</v>
      </c>
      <c r="S372" s="354">
        <f t="shared" si="57"/>
        <v>0</v>
      </c>
      <c r="T372" s="349">
        <f t="shared" si="58"/>
        <v>0</v>
      </c>
      <c r="U372" s="355">
        <f t="shared" si="59"/>
        <v>0</v>
      </c>
    </row>
    <row r="373" spans="1:21" x14ac:dyDescent="0.3">
      <c r="A373" s="344">
        <v>369</v>
      </c>
      <c r="B373" s="344"/>
      <c r="C373" s="356"/>
      <c r="D373" s="357"/>
      <c r="E373" s="358"/>
      <c r="F373" s="346"/>
      <c r="G373" s="347"/>
      <c r="H373" s="347"/>
      <c r="I373" s="347"/>
      <c r="J373" s="348"/>
      <c r="K373" s="347"/>
      <c r="L373" s="349">
        <f t="shared" si="50"/>
        <v>0</v>
      </c>
      <c r="M373" s="350">
        <f t="shared" si="51"/>
        <v>0</v>
      </c>
      <c r="N373" s="350">
        <f t="shared" si="52"/>
        <v>0</v>
      </c>
      <c r="O373" s="351">
        <f t="shared" si="53"/>
        <v>0</v>
      </c>
      <c r="P373" s="350">
        <f t="shared" si="54"/>
        <v>0</v>
      </c>
      <c r="Q373" s="352">
        <f t="shared" si="55"/>
        <v>0</v>
      </c>
      <c r="R373" s="353">
        <f t="shared" si="56"/>
        <v>0</v>
      </c>
      <c r="S373" s="354">
        <f t="shared" si="57"/>
        <v>0</v>
      </c>
      <c r="T373" s="349">
        <f t="shared" si="58"/>
        <v>0</v>
      </c>
      <c r="U373" s="355">
        <f t="shared" si="59"/>
        <v>0</v>
      </c>
    </row>
    <row r="374" spans="1:21" x14ac:dyDescent="0.3">
      <c r="A374" s="344">
        <v>370</v>
      </c>
      <c r="B374" s="344"/>
      <c r="C374" s="356"/>
      <c r="D374" s="357"/>
      <c r="E374" s="358"/>
      <c r="F374" s="346"/>
      <c r="G374" s="347"/>
      <c r="H374" s="347"/>
      <c r="I374" s="347"/>
      <c r="J374" s="348"/>
      <c r="K374" s="347"/>
      <c r="L374" s="349">
        <f t="shared" si="50"/>
        <v>0</v>
      </c>
      <c r="M374" s="350">
        <f t="shared" si="51"/>
        <v>0</v>
      </c>
      <c r="N374" s="350">
        <f t="shared" si="52"/>
        <v>0</v>
      </c>
      <c r="O374" s="351">
        <f t="shared" si="53"/>
        <v>0</v>
      </c>
      <c r="P374" s="350">
        <f t="shared" si="54"/>
        <v>0</v>
      </c>
      <c r="Q374" s="352">
        <f t="shared" si="55"/>
        <v>0</v>
      </c>
      <c r="R374" s="353">
        <f t="shared" si="56"/>
        <v>0</v>
      </c>
      <c r="S374" s="354">
        <f t="shared" si="57"/>
        <v>0</v>
      </c>
      <c r="T374" s="349">
        <f t="shared" si="58"/>
        <v>0</v>
      </c>
      <c r="U374" s="355">
        <f t="shared" si="59"/>
        <v>0</v>
      </c>
    </row>
    <row r="375" spans="1:21" x14ac:dyDescent="0.3">
      <c r="A375" s="344">
        <v>371</v>
      </c>
      <c r="B375" s="344"/>
      <c r="C375" s="356"/>
      <c r="D375" s="357"/>
      <c r="E375" s="358"/>
      <c r="F375" s="346"/>
      <c r="G375" s="347"/>
      <c r="H375" s="347"/>
      <c r="I375" s="347"/>
      <c r="J375" s="348"/>
      <c r="K375" s="347"/>
      <c r="L375" s="349">
        <f t="shared" si="50"/>
        <v>0</v>
      </c>
      <c r="M375" s="350">
        <f t="shared" si="51"/>
        <v>0</v>
      </c>
      <c r="N375" s="350">
        <f t="shared" si="52"/>
        <v>0</v>
      </c>
      <c r="O375" s="351">
        <f t="shared" si="53"/>
        <v>0</v>
      </c>
      <c r="P375" s="350">
        <f t="shared" si="54"/>
        <v>0</v>
      </c>
      <c r="Q375" s="352">
        <f t="shared" si="55"/>
        <v>0</v>
      </c>
      <c r="R375" s="353">
        <f t="shared" si="56"/>
        <v>0</v>
      </c>
      <c r="S375" s="354">
        <f t="shared" si="57"/>
        <v>0</v>
      </c>
      <c r="T375" s="349">
        <f t="shared" si="58"/>
        <v>0</v>
      </c>
      <c r="U375" s="355">
        <f t="shared" si="59"/>
        <v>0</v>
      </c>
    </row>
    <row r="376" spans="1:21" x14ac:dyDescent="0.3">
      <c r="A376" s="344">
        <v>372</v>
      </c>
      <c r="B376" s="344"/>
      <c r="C376" s="356"/>
      <c r="D376" s="357"/>
      <c r="E376" s="358"/>
      <c r="F376" s="346"/>
      <c r="G376" s="347"/>
      <c r="H376" s="347"/>
      <c r="I376" s="347"/>
      <c r="J376" s="348"/>
      <c r="K376" s="347"/>
      <c r="L376" s="349">
        <f t="shared" si="50"/>
        <v>0</v>
      </c>
      <c r="M376" s="350">
        <f t="shared" si="51"/>
        <v>0</v>
      </c>
      <c r="N376" s="350">
        <f t="shared" si="52"/>
        <v>0</v>
      </c>
      <c r="O376" s="351">
        <f t="shared" si="53"/>
        <v>0</v>
      </c>
      <c r="P376" s="350">
        <f t="shared" si="54"/>
        <v>0</v>
      </c>
      <c r="Q376" s="352">
        <f t="shared" si="55"/>
        <v>0</v>
      </c>
      <c r="R376" s="353">
        <f t="shared" si="56"/>
        <v>0</v>
      </c>
      <c r="S376" s="354">
        <f t="shared" si="57"/>
        <v>0</v>
      </c>
      <c r="T376" s="349">
        <f t="shared" si="58"/>
        <v>0</v>
      </c>
      <c r="U376" s="355">
        <f t="shared" si="59"/>
        <v>0</v>
      </c>
    </row>
    <row r="377" spans="1:21" x14ac:dyDescent="0.3">
      <c r="A377" s="344">
        <v>373</v>
      </c>
      <c r="B377" s="344"/>
      <c r="C377" s="356"/>
      <c r="D377" s="357"/>
      <c r="E377" s="358"/>
      <c r="F377" s="346"/>
      <c r="G377" s="347"/>
      <c r="H377" s="347"/>
      <c r="I377" s="347"/>
      <c r="J377" s="348"/>
      <c r="K377" s="347"/>
      <c r="L377" s="349">
        <f t="shared" si="50"/>
        <v>0</v>
      </c>
      <c r="M377" s="350">
        <f t="shared" si="51"/>
        <v>0</v>
      </c>
      <c r="N377" s="350">
        <f t="shared" si="52"/>
        <v>0</v>
      </c>
      <c r="O377" s="351">
        <f t="shared" si="53"/>
        <v>0</v>
      </c>
      <c r="P377" s="350">
        <f t="shared" si="54"/>
        <v>0</v>
      </c>
      <c r="Q377" s="352">
        <f t="shared" si="55"/>
        <v>0</v>
      </c>
      <c r="R377" s="353">
        <f t="shared" si="56"/>
        <v>0</v>
      </c>
      <c r="S377" s="354">
        <f t="shared" si="57"/>
        <v>0</v>
      </c>
      <c r="T377" s="349">
        <f t="shared" si="58"/>
        <v>0</v>
      </c>
      <c r="U377" s="355">
        <f t="shared" si="59"/>
        <v>0</v>
      </c>
    </row>
    <row r="378" spans="1:21" x14ac:dyDescent="0.3">
      <c r="A378" s="344">
        <v>374</v>
      </c>
      <c r="B378" s="344"/>
      <c r="C378" s="356"/>
      <c r="D378" s="357"/>
      <c r="E378" s="358"/>
      <c r="F378" s="346"/>
      <c r="G378" s="347"/>
      <c r="H378" s="347"/>
      <c r="I378" s="347"/>
      <c r="J378" s="348"/>
      <c r="K378" s="347"/>
      <c r="L378" s="349">
        <f t="shared" si="50"/>
        <v>0</v>
      </c>
      <c r="M378" s="350">
        <f t="shared" si="51"/>
        <v>0</v>
      </c>
      <c r="N378" s="350">
        <f t="shared" si="52"/>
        <v>0</v>
      </c>
      <c r="O378" s="351">
        <f t="shared" si="53"/>
        <v>0</v>
      </c>
      <c r="P378" s="350">
        <f t="shared" si="54"/>
        <v>0</v>
      </c>
      <c r="Q378" s="352">
        <f t="shared" si="55"/>
        <v>0</v>
      </c>
      <c r="R378" s="353">
        <f t="shared" si="56"/>
        <v>0</v>
      </c>
      <c r="S378" s="354">
        <f t="shared" si="57"/>
        <v>0</v>
      </c>
      <c r="T378" s="349">
        <f t="shared" si="58"/>
        <v>0</v>
      </c>
      <c r="U378" s="355">
        <f t="shared" si="59"/>
        <v>0</v>
      </c>
    </row>
    <row r="379" spans="1:21" x14ac:dyDescent="0.3">
      <c r="A379" s="344">
        <v>375</v>
      </c>
      <c r="B379" s="344"/>
      <c r="C379" s="356"/>
      <c r="D379" s="357"/>
      <c r="E379" s="358"/>
      <c r="F379" s="346"/>
      <c r="G379" s="347"/>
      <c r="H379" s="347"/>
      <c r="I379" s="347"/>
      <c r="J379" s="348"/>
      <c r="K379" s="347"/>
      <c r="L379" s="349">
        <f t="shared" si="50"/>
        <v>0</v>
      </c>
      <c r="M379" s="350">
        <f t="shared" si="51"/>
        <v>0</v>
      </c>
      <c r="N379" s="350">
        <f t="shared" si="52"/>
        <v>0</v>
      </c>
      <c r="O379" s="351">
        <f t="shared" si="53"/>
        <v>0</v>
      </c>
      <c r="P379" s="350">
        <f t="shared" si="54"/>
        <v>0</v>
      </c>
      <c r="Q379" s="352">
        <f t="shared" si="55"/>
        <v>0</v>
      </c>
      <c r="R379" s="353">
        <f t="shared" si="56"/>
        <v>0</v>
      </c>
      <c r="S379" s="354">
        <f t="shared" si="57"/>
        <v>0</v>
      </c>
      <c r="T379" s="349">
        <f t="shared" si="58"/>
        <v>0</v>
      </c>
      <c r="U379" s="355">
        <f t="shared" si="59"/>
        <v>0</v>
      </c>
    </row>
    <row r="380" spans="1:21" x14ac:dyDescent="0.3">
      <c r="A380" s="344">
        <v>376</v>
      </c>
      <c r="B380" s="344"/>
      <c r="C380" s="356"/>
      <c r="D380" s="357"/>
      <c r="E380" s="358"/>
      <c r="F380" s="346"/>
      <c r="G380" s="347"/>
      <c r="H380" s="347"/>
      <c r="I380" s="347"/>
      <c r="J380" s="348"/>
      <c r="K380" s="347"/>
      <c r="L380" s="349">
        <f t="shared" si="50"/>
        <v>0</v>
      </c>
      <c r="M380" s="350">
        <f t="shared" si="51"/>
        <v>0</v>
      </c>
      <c r="N380" s="350">
        <f t="shared" si="52"/>
        <v>0</v>
      </c>
      <c r="O380" s="351">
        <f t="shared" si="53"/>
        <v>0</v>
      </c>
      <c r="P380" s="350">
        <f t="shared" si="54"/>
        <v>0</v>
      </c>
      <c r="Q380" s="352">
        <f t="shared" si="55"/>
        <v>0</v>
      </c>
      <c r="R380" s="353">
        <f t="shared" si="56"/>
        <v>0</v>
      </c>
      <c r="S380" s="354">
        <f t="shared" si="57"/>
        <v>0</v>
      </c>
      <c r="T380" s="349">
        <f t="shared" si="58"/>
        <v>0</v>
      </c>
      <c r="U380" s="355">
        <f t="shared" si="59"/>
        <v>0</v>
      </c>
    </row>
    <row r="381" spans="1:21" x14ac:dyDescent="0.3">
      <c r="A381" s="344">
        <v>377</v>
      </c>
      <c r="B381" s="344"/>
      <c r="C381" s="356"/>
      <c r="D381" s="357"/>
      <c r="E381" s="358"/>
      <c r="F381" s="346"/>
      <c r="G381" s="347"/>
      <c r="H381" s="347"/>
      <c r="I381" s="347"/>
      <c r="J381" s="348"/>
      <c r="K381" s="347"/>
      <c r="L381" s="349">
        <f t="shared" si="50"/>
        <v>0</v>
      </c>
      <c r="M381" s="350">
        <f t="shared" si="51"/>
        <v>0</v>
      </c>
      <c r="N381" s="350">
        <f t="shared" si="52"/>
        <v>0</v>
      </c>
      <c r="O381" s="351">
        <f t="shared" si="53"/>
        <v>0</v>
      </c>
      <c r="P381" s="350">
        <f t="shared" si="54"/>
        <v>0</v>
      </c>
      <c r="Q381" s="352">
        <f t="shared" si="55"/>
        <v>0</v>
      </c>
      <c r="R381" s="353">
        <f t="shared" si="56"/>
        <v>0</v>
      </c>
      <c r="S381" s="354">
        <f t="shared" si="57"/>
        <v>0</v>
      </c>
      <c r="T381" s="349">
        <f t="shared" si="58"/>
        <v>0</v>
      </c>
      <c r="U381" s="355">
        <f t="shared" si="59"/>
        <v>0</v>
      </c>
    </row>
    <row r="382" spans="1:21" x14ac:dyDescent="0.3">
      <c r="A382" s="344">
        <v>378</v>
      </c>
      <c r="B382" s="344"/>
      <c r="C382" s="356"/>
      <c r="D382" s="357"/>
      <c r="E382" s="358"/>
      <c r="F382" s="346"/>
      <c r="G382" s="347"/>
      <c r="H382" s="347"/>
      <c r="I382" s="347"/>
      <c r="J382" s="348"/>
      <c r="K382" s="347"/>
      <c r="L382" s="349">
        <f t="shared" si="50"/>
        <v>0</v>
      </c>
      <c r="M382" s="350">
        <f t="shared" si="51"/>
        <v>0</v>
      </c>
      <c r="N382" s="350">
        <f t="shared" si="52"/>
        <v>0</v>
      </c>
      <c r="O382" s="351">
        <f t="shared" si="53"/>
        <v>0</v>
      </c>
      <c r="P382" s="350">
        <f t="shared" si="54"/>
        <v>0</v>
      </c>
      <c r="Q382" s="352">
        <f t="shared" si="55"/>
        <v>0</v>
      </c>
      <c r="R382" s="353">
        <f t="shared" si="56"/>
        <v>0</v>
      </c>
      <c r="S382" s="354">
        <f t="shared" si="57"/>
        <v>0</v>
      </c>
      <c r="T382" s="349">
        <f t="shared" si="58"/>
        <v>0</v>
      </c>
      <c r="U382" s="355">
        <f t="shared" si="59"/>
        <v>0</v>
      </c>
    </row>
    <row r="383" spans="1:21" x14ac:dyDescent="0.3">
      <c r="A383" s="344">
        <v>379</v>
      </c>
      <c r="B383" s="344"/>
      <c r="C383" s="356"/>
      <c r="D383" s="357"/>
      <c r="E383" s="358"/>
      <c r="F383" s="346"/>
      <c r="G383" s="347"/>
      <c r="H383" s="347"/>
      <c r="I383" s="347"/>
      <c r="J383" s="348"/>
      <c r="K383" s="347"/>
      <c r="L383" s="349">
        <f t="shared" si="50"/>
        <v>0</v>
      </c>
      <c r="M383" s="350">
        <f t="shared" si="51"/>
        <v>0</v>
      </c>
      <c r="N383" s="350">
        <f t="shared" si="52"/>
        <v>0</v>
      </c>
      <c r="O383" s="351">
        <f t="shared" si="53"/>
        <v>0</v>
      </c>
      <c r="P383" s="350">
        <f t="shared" si="54"/>
        <v>0</v>
      </c>
      <c r="Q383" s="352">
        <f t="shared" si="55"/>
        <v>0</v>
      </c>
      <c r="R383" s="353">
        <f t="shared" si="56"/>
        <v>0</v>
      </c>
      <c r="S383" s="354">
        <f t="shared" si="57"/>
        <v>0</v>
      </c>
      <c r="T383" s="349">
        <f t="shared" si="58"/>
        <v>0</v>
      </c>
      <c r="U383" s="355">
        <f t="shared" si="59"/>
        <v>0</v>
      </c>
    </row>
    <row r="384" spans="1:21" x14ac:dyDescent="0.3">
      <c r="A384" s="344">
        <v>380</v>
      </c>
      <c r="B384" s="344"/>
      <c r="C384" s="356"/>
      <c r="D384" s="357"/>
      <c r="E384" s="358"/>
      <c r="F384" s="346"/>
      <c r="G384" s="347"/>
      <c r="H384" s="347"/>
      <c r="I384" s="347"/>
      <c r="J384" s="348"/>
      <c r="K384" s="347"/>
      <c r="L384" s="349">
        <f t="shared" si="50"/>
        <v>0</v>
      </c>
      <c r="M384" s="350">
        <f t="shared" si="51"/>
        <v>0</v>
      </c>
      <c r="N384" s="350">
        <f t="shared" si="52"/>
        <v>0</v>
      </c>
      <c r="O384" s="351">
        <f t="shared" si="53"/>
        <v>0</v>
      </c>
      <c r="P384" s="350">
        <f t="shared" si="54"/>
        <v>0</v>
      </c>
      <c r="Q384" s="352">
        <f t="shared" si="55"/>
        <v>0</v>
      </c>
      <c r="R384" s="353">
        <f t="shared" si="56"/>
        <v>0</v>
      </c>
      <c r="S384" s="354">
        <f t="shared" si="57"/>
        <v>0</v>
      </c>
      <c r="T384" s="349">
        <f t="shared" si="58"/>
        <v>0</v>
      </c>
      <c r="U384" s="355">
        <f t="shared" si="59"/>
        <v>0</v>
      </c>
    </row>
    <row r="385" spans="1:21" x14ac:dyDescent="0.3">
      <c r="A385" s="344">
        <v>381</v>
      </c>
      <c r="B385" s="344"/>
      <c r="C385" s="356"/>
      <c r="D385" s="357"/>
      <c r="E385" s="358"/>
      <c r="F385" s="346"/>
      <c r="G385" s="347"/>
      <c r="H385" s="347"/>
      <c r="I385" s="347"/>
      <c r="J385" s="348"/>
      <c r="K385" s="347"/>
      <c r="L385" s="349">
        <f t="shared" si="50"/>
        <v>0</v>
      </c>
      <c r="M385" s="350">
        <f t="shared" si="51"/>
        <v>0</v>
      </c>
      <c r="N385" s="350">
        <f t="shared" si="52"/>
        <v>0</v>
      </c>
      <c r="O385" s="351">
        <f t="shared" si="53"/>
        <v>0</v>
      </c>
      <c r="P385" s="350">
        <f t="shared" si="54"/>
        <v>0</v>
      </c>
      <c r="Q385" s="352">
        <f t="shared" si="55"/>
        <v>0</v>
      </c>
      <c r="R385" s="353">
        <f t="shared" si="56"/>
        <v>0</v>
      </c>
      <c r="S385" s="354">
        <f t="shared" si="57"/>
        <v>0</v>
      </c>
      <c r="T385" s="349">
        <f t="shared" si="58"/>
        <v>0</v>
      </c>
      <c r="U385" s="355">
        <f t="shared" si="59"/>
        <v>0</v>
      </c>
    </row>
    <row r="386" spans="1:21" x14ac:dyDescent="0.3">
      <c r="A386" s="344">
        <v>382</v>
      </c>
      <c r="B386" s="344"/>
      <c r="C386" s="356"/>
      <c r="D386" s="357"/>
      <c r="E386" s="358"/>
      <c r="F386" s="346"/>
      <c r="G386" s="347"/>
      <c r="H386" s="347"/>
      <c r="I386" s="347"/>
      <c r="J386" s="348"/>
      <c r="K386" s="347"/>
      <c r="L386" s="349">
        <f t="shared" si="50"/>
        <v>0</v>
      </c>
      <c r="M386" s="350">
        <f t="shared" si="51"/>
        <v>0</v>
      </c>
      <c r="N386" s="350">
        <f t="shared" si="52"/>
        <v>0</v>
      </c>
      <c r="O386" s="351">
        <f t="shared" si="53"/>
        <v>0</v>
      </c>
      <c r="P386" s="350">
        <f t="shared" si="54"/>
        <v>0</v>
      </c>
      <c r="Q386" s="352">
        <f t="shared" si="55"/>
        <v>0</v>
      </c>
      <c r="R386" s="353">
        <f t="shared" si="56"/>
        <v>0</v>
      </c>
      <c r="S386" s="354">
        <f t="shared" si="57"/>
        <v>0</v>
      </c>
      <c r="T386" s="349">
        <f t="shared" si="58"/>
        <v>0</v>
      </c>
      <c r="U386" s="355">
        <f t="shared" si="59"/>
        <v>0</v>
      </c>
    </row>
    <row r="387" spans="1:21" x14ac:dyDescent="0.3">
      <c r="A387" s="344">
        <v>383</v>
      </c>
      <c r="B387" s="344"/>
      <c r="C387" s="356"/>
      <c r="D387" s="357"/>
      <c r="E387" s="358"/>
      <c r="F387" s="346"/>
      <c r="G387" s="347"/>
      <c r="H387" s="347"/>
      <c r="I387" s="347"/>
      <c r="J387" s="348"/>
      <c r="K387" s="347"/>
      <c r="L387" s="349">
        <f t="shared" si="50"/>
        <v>0</v>
      </c>
      <c r="M387" s="350">
        <f t="shared" si="51"/>
        <v>0</v>
      </c>
      <c r="N387" s="350">
        <f t="shared" si="52"/>
        <v>0</v>
      </c>
      <c r="O387" s="351">
        <f t="shared" si="53"/>
        <v>0</v>
      </c>
      <c r="P387" s="350">
        <f t="shared" si="54"/>
        <v>0</v>
      </c>
      <c r="Q387" s="352">
        <f t="shared" si="55"/>
        <v>0</v>
      </c>
      <c r="R387" s="353">
        <f t="shared" si="56"/>
        <v>0</v>
      </c>
      <c r="S387" s="354">
        <f t="shared" si="57"/>
        <v>0</v>
      </c>
      <c r="T387" s="349">
        <f t="shared" si="58"/>
        <v>0</v>
      </c>
      <c r="U387" s="355">
        <f t="shared" si="59"/>
        <v>0</v>
      </c>
    </row>
    <row r="388" spans="1:21" x14ac:dyDescent="0.3">
      <c r="A388" s="344">
        <v>384</v>
      </c>
      <c r="B388" s="344"/>
      <c r="C388" s="356"/>
      <c r="D388" s="357"/>
      <c r="E388" s="358"/>
      <c r="F388" s="346"/>
      <c r="G388" s="347"/>
      <c r="H388" s="347"/>
      <c r="I388" s="347"/>
      <c r="J388" s="348"/>
      <c r="K388" s="347"/>
      <c r="L388" s="349">
        <f t="shared" si="50"/>
        <v>0</v>
      </c>
      <c r="M388" s="350">
        <f t="shared" si="51"/>
        <v>0</v>
      </c>
      <c r="N388" s="350">
        <f t="shared" si="52"/>
        <v>0</v>
      </c>
      <c r="O388" s="351">
        <f t="shared" si="53"/>
        <v>0</v>
      </c>
      <c r="P388" s="350">
        <f t="shared" si="54"/>
        <v>0</v>
      </c>
      <c r="Q388" s="352">
        <f t="shared" si="55"/>
        <v>0</v>
      </c>
      <c r="R388" s="353">
        <f t="shared" si="56"/>
        <v>0</v>
      </c>
      <c r="S388" s="354">
        <f t="shared" si="57"/>
        <v>0</v>
      </c>
      <c r="T388" s="349">
        <f t="shared" si="58"/>
        <v>0</v>
      </c>
      <c r="U388" s="355">
        <f t="shared" si="59"/>
        <v>0</v>
      </c>
    </row>
    <row r="389" spans="1:21" x14ac:dyDescent="0.3">
      <c r="A389" s="344">
        <v>385</v>
      </c>
      <c r="B389" s="344"/>
      <c r="C389" s="356"/>
      <c r="D389" s="357"/>
      <c r="E389" s="358"/>
      <c r="F389" s="346"/>
      <c r="G389" s="347"/>
      <c r="H389" s="347"/>
      <c r="I389" s="347"/>
      <c r="J389" s="348"/>
      <c r="K389" s="347"/>
      <c r="L389" s="349">
        <f t="shared" si="50"/>
        <v>0</v>
      </c>
      <c r="M389" s="350">
        <f t="shared" si="51"/>
        <v>0</v>
      </c>
      <c r="N389" s="350">
        <f t="shared" si="52"/>
        <v>0</v>
      </c>
      <c r="O389" s="351">
        <f t="shared" si="53"/>
        <v>0</v>
      </c>
      <c r="P389" s="350">
        <f t="shared" si="54"/>
        <v>0</v>
      </c>
      <c r="Q389" s="352">
        <f t="shared" si="55"/>
        <v>0</v>
      </c>
      <c r="R389" s="353">
        <f t="shared" si="56"/>
        <v>0</v>
      </c>
      <c r="S389" s="354">
        <f t="shared" si="57"/>
        <v>0</v>
      </c>
      <c r="T389" s="349">
        <f t="shared" si="58"/>
        <v>0</v>
      </c>
      <c r="U389" s="355">
        <f t="shared" si="59"/>
        <v>0</v>
      </c>
    </row>
    <row r="390" spans="1:21" x14ac:dyDescent="0.3">
      <c r="A390" s="344">
        <v>386</v>
      </c>
      <c r="B390" s="344"/>
      <c r="C390" s="356"/>
      <c r="D390" s="357"/>
      <c r="E390" s="358"/>
      <c r="F390" s="346"/>
      <c r="G390" s="347"/>
      <c r="H390" s="347"/>
      <c r="I390" s="347"/>
      <c r="J390" s="348"/>
      <c r="K390" s="347"/>
      <c r="L390" s="349">
        <f t="shared" ref="L390:L453" si="60">E390*7/22</f>
        <v>0</v>
      </c>
      <c r="M390" s="350">
        <f t="shared" ref="M390:M453" si="61">IF(L390&gt;0, 0.0396*(((L390^2)*F390)^0.933),0)</f>
        <v>0</v>
      </c>
      <c r="N390" s="350">
        <f t="shared" ref="N390:N453" si="62">IF(L390&gt;0,0.00349*(((L390^2)*F390)^1.03),0)</f>
        <v>0</v>
      </c>
      <c r="O390" s="351">
        <f t="shared" ref="O390:O453" si="63">IF(L390&gt;0,1/((28/(M390+N390))+0.025),0)</f>
        <v>0</v>
      </c>
      <c r="P390" s="350">
        <f t="shared" ref="P390:P453" si="64">M390+N390+O390</f>
        <v>0</v>
      </c>
      <c r="Q390" s="352">
        <f t="shared" ref="Q390:Q453" si="65">P390*0.27</f>
        <v>0</v>
      </c>
      <c r="R390" s="353">
        <f t="shared" ref="R390:R453" si="66">P390+Q390</f>
        <v>0</v>
      </c>
      <c r="S390" s="354">
        <f t="shared" ref="S390:S453" si="67">R390*0.47</f>
        <v>0</v>
      </c>
      <c r="T390" s="349">
        <f t="shared" ref="T390:T453" si="68">S390*44/12</f>
        <v>0</v>
      </c>
      <c r="U390" s="355">
        <f t="shared" ref="U390:U453" si="69">T390/1000</f>
        <v>0</v>
      </c>
    </row>
    <row r="391" spans="1:21" x14ac:dyDescent="0.3">
      <c r="A391" s="344">
        <v>387</v>
      </c>
      <c r="B391" s="344"/>
      <c r="C391" s="356"/>
      <c r="D391" s="357"/>
      <c r="E391" s="358"/>
      <c r="F391" s="346"/>
      <c r="G391" s="347"/>
      <c r="H391" s="347"/>
      <c r="I391" s="347"/>
      <c r="J391" s="348"/>
      <c r="K391" s="347"/>
      <c r="L391" s="349">
        <f t="shared" si="60"/>
        <v>0</v>
      </c>
      <c r="M391" s="350">
        <f t="shared" si="61"/>
        <v>0</v>
      </c>
      <c r="N391" s="350">
        <f t="shared" si="62"/>
        <v>0</v>
      </c>
      <c r="O391" s="351">
        <f t="shared" si="63"/>
        <v>0</v>
      </c>
      <c r="P391" s="350">
        <f t="shared" si="64"/>
        <v>0</v>
      </c>
      <c r="Q391" s="352">
        <f t="shared" si="65"/>
        <v>0</v>
      </c>
      <c r="R391" s="353">
        <f t="shared" si="66"/>
        <v>0</v>
      </c>
      <c r="S391" s="354">
        <f t="shared" si="67"/>
        <v>0</v>
      </c>
      <c r="T391" s="349">
        <f t="shared" si="68"/>
        <v>0</v>
      </c>
      <c r="U391" s="355">
        <f t="shared" si="69"/>
        <v>0</v>
      </c>
    </row>
    <row r="392" spans="1:21" x14ac:dyDescent="0.3">
      <c r="A392" s="344">
        <v>388</v>
      </c>
      <c r="B392" s="344"/>
      <c r="C392" s="356"/>
      <c r="D392" s="357"/>
      <c r="E392" s="358"/>
      <c r="F392" s="346"/>
      <c r="G392" s="347"/>
      <c r="H392" s="347"/>
      <c r="I392" s="347"/>
      <c r="J392" s="348"/>
      <c r="K392" s="347"/>
      <c r="L392" s="349">
        <f t="shared" si="60"/>
        <v>0</v>
      </c>
      <c r="M392" s="350">
        <f t="shared" si="61"/>
        <v>0</v>
      </c>
      <c r="N392" s="350">
        <f t="shared" si="62"/>
        <v>0</v>
      </c>
      <c r="O392" s="351">
        <f t="shared" si="63"/>
        <v>0</v>
      </c>
      <c r="P392" s="350">
        <f t="shared" si="64"/>
        <v>0</v>
      </c>
      <c r="Q392" s="352">
        <f t="shared" si="65"/>
        <v>0</v>
      </c>
      <c r="R392" s="353">
        <f t="shared" si="66"/>
        <v>0</v>
      </c>
      <c r="S392" s="354">
        <f t="shared" si="67"/>
        <v>0</v>
      </c>
      <c r="T392" s="349">
        <f t="shared" si="68"/>
        <v>0</v>
      </c>
      <c r="U392" s="355">
        <f t="shared" si="69"/>
        <v>0</v>
      </c>
    </row>
    <row r="393" spans="1:21" x14ac:dyDescent="0.3">
      <c r="A393" s="344">
        <v>389</v>
      </c>
      <c r="B393" s="344"/>
      <c r="C393" s="356"/>
      <c r="D393" s="357"/>
      <c r="E393" s="358"/>
      <c r="F393" s="346"/>
      <c r="G393" s="347"/>
      <c r="H393" s="347"/>
      <c r="I393" s="347"/>
      <c r="J393" s="348"/>
      <c r="K393" s="347"/>
      <c r="L393" s="349">
        <f t="shared" si="60"/>
        <v>0</v>
      </c>
      <c r="M393" s="350">
        <f t="shared" si="61"/>
        <v>0</v>
      </c>
      <c r="N393" s="350">
        <f t="shared" si="62"/>
        <v>0</v>
      </c>
      <c r="O393" s="351">
        <f t="shared" si="63"/>
        <v>0</v>
      </c>
      <c r="P393" s="350">
        <f t="shared" si="64"/>
        <v>0</v>
      </c>
      <c r="Q393" s="352">
        <f t="shared" si="65"/>
        <v>0</v>
      </c>
      <c r="R393" s="353">
        <f t="shared" si="66"/>
        <v>0</v>
      </c>
      <c r="S393" s="354">
        <f t="shared" si="67"/>
        <v>0</v>
      </c>
      <c r="T393" s="349">
        <f t="shared" si="68"/>
        <v>0</v>
      </c>
      <c r="U393" s="355">
        <f t="shared" si="69"/>
        <v>0</v>
      </c>
    </row>
    <row r="394" spans="1:21" x14ac:dyDescent="0.3">
      <c r="A394" s="344">
        <v>390</v>
      </c>
      <c r="B394" s="344"/>
      <c r="C394" s="356"/>
      <c r="D394" s="357"/>
      <c r="E394" s="358"/>
      <c r="F394" s="346"/>
      <c r="G394" s="347"/>
      <c r="H394" s="347"/>
      <c r="I394" s="347"/>
      <c r="J394" s="348"/>
      <c r="K394" s="347"/>
      <c r="L394" s="349">
        <f t="shared" si="60"/>
        <v>0</v>
      </c>
      <c r="M394" s="350">
        <f t="shared" si="61"/>
        <v>0</v>
      </c>
      <c r="N394" s="350">
        <f t="shared" si="62"/>
        <v>0</v>
      </c>
      <c r="O394" s="351">
        <f t="shared" si="63"/>
        <v>0</v>
      </c>
      <c r="P394" s="350">
        <f t="shared" si="64"/>
        <v>0</v>
      </c>
      <c r="Q394" s="352">
        <f t="shared" si="65"/>
        <v>0</v>
      </c>
      <c r="R394" s="353">
        <f t="shared" si="66"/>
        <v>0</v>
      </c>
      <c r="S394" s="354">
        <f t="shared" si="67"/>
        <v>0</v>
      </c>
      <c r="T394" s="349">
        <f t="shared" si="68"/>
        <v>0</v>
      </c>
      <c r="U394" s="355">
        <f t="shared" si="69"/>
        <v>0</v>
      </c>
    </row>
    <row r="395" spans="1:21" x14ac:dyDescent="0.3">
      <c r="A395" s="344">
        <v>391</v>
      </c>
      <c r="B395" s="344"/>
      <c r="C395" s="356"/>
      <c r="D395" s="357"/>
      <c r="E395" s="358"/>
      <c r="F395" s="346"/>
      <c r="G395" s="347"/>
      <c r="H395" s="347"/>
      <c r="I395" s="347"/>
      <c r="J395" s="348"/>
      <c r="K395" s="347"/>
      <c r="L395" s="349">
        <f t="shared" si="60"/>
        <v>0</v>
      </c>
      <c r="M395" s="350">
        <f t="shared" si="61"/>
        <v>0</v>
      </c>
      <c r="N395" s="350">
        <f t="shared" si="62"/>
        <v>0</v>
      </c>
      <c r="O395" s="351">
        <f t="shared" si="63"/>
        <v>0</v>
      </c>
      <c r="P395" s="350">
        <f t="shared" si="64"/>
        <v>0</v>
      </c>
      <c r="Q395" s="352">
        <f t="shared" si="65"/>
        <v>0</v>
      </c>
      <c r="R395" s="353">
        <f t="shared" si="66"/>
        <v>0</v>
      </c>
      <c r="S395" s="354">
        <f t="shared" si="67"/>
        <v>0</v>
      </c>
      <c r="T395" s="349">
        <f t="shared" si="68"/>
        <v>0</v>
      </c>
      <c r="U395" s="355">
        <f t="shared" si="69"/>
        <v>0</v>
      </c>
    </row>
    <row r="396" spans="1:21" x14ac:dyDescent="0.3">
      <c r="A396" s="344">
        <v>392</v>
      </c>
      <c r="B396" s="344"/>
      <c r="C396" s="356"/>
      <c r="D396" s="357"/>
      <c r="E396" s="358"/>
      <c r="F396" s="346"/>
      <c r="G396" s="347"/>
      <c r="H396" s="347"/>
      <c r="I396" s="347"/>
      <c r="J396" s="348"/>
      <c r="K396" s="347"/>
      <c r="L396" s="349">
        <f t="shared" si="60"/>
        <v>0</v>
      </c>
      <c r="M396" s="350">
        <f t="shared" si="61"/>
        <v>0</v>
      </c>
      <c r="N396" s="350">
        <f t="shared" si="62"/>
        <v>0</v>
      </c>
      <c r="O396" s="351">
        <f t="shared" si="63"/>
        <v>0</v>
      </c>
      <c r="P396" s="350">
        <f t="shared" si="64"/>
        <v>0</v>
      </c>
      <c r="Q396" s="352">
        <f t="shared" si="65"/>
        <v>0</v>
      </c>
      <c r="R396" s="353">
        <f t="shared" si="66"/>
        <v>0</v>
      </c>
      <c r="S396" s="354">
        <f t="shared" si="67"/>
        <v>0</v>
      </c>
      <c r="T396" s="349">
        <f t="shared" si="68"/>
        <v>0</v>
      </c>
      <c r="U396" s="355">
        <f t="shared" si="69"/>
        <v>0</v>
      </c>
    </row>
    <row r="397" spans="1:21" x14ac:dyDescent="0.3">
      <c r="A397" s="344">
        <v>393</v>
      </c>
      <c r="B397" s="344"/>
      <c r="C397" s="356"/>
      <c r="D397" s="357"/>
      <c r="E397" s="358"/>
      <c r="F397" s="346"/>
      <c r="G397" s="347"/>
      <c r="H397" s="347"/>
      <c r="I397" s="347"/>
      <c r="J397" s="348"/>
      <c r="K397" s="347"/>
      <c r="L397" s="349">
        <f t="shared" si="60"/>
        <v>0</v>
      </c>
      <c r="M397" s="350">
        <f t="shared" si="61"/>
        <v>0</v>
      </c>
      <c r="N397" s="350">
        <f t="shared" si="62"/>
        <v>0</v>
      </c>
      <c r="O397" s="351">
        <f t="shared" si="63"/>
        <v>0</v>
      </c>
      <c r="P397" s="350">
        <f t="shared" si="64"/>
        <v>0</v>
      </c>
      <c r="Q397" s="352">
        <f t="shared" si="65"/>
        <v>0</v>
      </c>
      <c r="R397" s="353">
        <f t="shared" si="66"/>
        <v>0</v>
      </c>
      <c r="S397" s="354">
        <f t="shared" si="67"/>
        <v>0</v>
      </c>
      <c r="T397" s="349">
        <f t="shared" si="68"/>
        <v>0</v>
      </c>
      <c r="U397" s="355">
        <f t="shared" si="69"/>
        <v>0</v>
      </c>
    </row>
    <row r="398" spans="1:21" x14ac:dyDescent="0.3">
      <c r="A398" s="344">
        <v>394</v>
      </c>
      <c r="B398" s="344"/>
      <c r="C398" s="356"/>
      <c r="D398" s="357"/>
      <c r="E398" s="358"/>
      <c r="F398" s="346"/>
      <c r="G398" s="347"/>
      <c r="H398" s="347"/>
      <c r="I398" s="347"/>
      <c r="J398" s="348"/>
      <c r="K398" s="347"/>
      <c r="L398" s="349">
        <f t="shared" si="60"/>
        <v>0</v>
      </c>
      <c r="M398" s="350">
        <f t="shared" si="61"/>
        <v>0</v>
      </c>
      <c r="N398" s="350">
        <f t="shared" si="62"/>
        <v>0</v>
      </c>
      <c r="O398" s="351">
        <f t="shared" si="63"/>
        <v>0</v>
      </c>
      <c r="P398" s="350">
        <f t="shared" si="64"/>
        <v>0</v>
      </c>
      <c r="Q398" s="352">
        <f t="shared" si="65"/>
        <v>0</v>
      </c>
      <c r="R398" s="353">
        <f t="shared" si="66"/>
        <v>0</v>
      </c>
      <c r="S398" s="354">
        <f t="shared" si="67"/>
        <v>0</v>
      </c>
      <c r="T398" s="349">
        <f t="shared" si="68"/>
        <v>0</v>
      </c>
      <c r="U398" s="355">
        <f t="shared" si="69"/>
        <v>0</v>
      </c>
    </row>
    <row r="399" spans="1:21" x14ac:dyDescent="0.3">
      <c r="A399" s="344">
        <v>395</v>
      </c>
      <c r="B399" s="344"/>
      <c r="C399" s="356"/>
      <c r="D399" s="357"/>
      <c r="E399" s="358"/>
      <c r="F399" s="346"/>
      <c r="G399" s="347"/>
      <c r="H399" s="347"/>
      <c r="I399" s="347"/>
      <c r="J399" s="348"/>
      <c r="K399" s="347"/>
      <c r="L399" s="349">
        <f t="shared" si="60"/>
        <v>0</v>
      </c>
      <c r="M399" s="350">
        <f t="shared" si="61"/>
        <v>0</v>
      </c>
      <c r="N399" s="350">
        <f t="shared" si="62"/>
        <v>0</v>
      </c>
      <c r="O399" s="351">
        <f t="shared" si="63"/>
        <v>0</v>
      </c>
      <c r="P399" s="350">
        <f t="shared" si="64"/>
        <v>0</v>
      </c>
      <c r="Q399" s="352">
        <f t="shared" si="65"/>
        <v>0</v>
      </c>
      <c r="R399" s="353">
        <f t="shared" si="66"/>
        <v>0</v>
      </c>
      <c r="S399" s="354">
        <f t="shared" si="67"/>
        <v>0</v>
      </c>
      <c r="T399" s="349">
        <f t="shared" si="68"/>
        <v>0</v>
      </c>
      <c r="U399" s="355">
        <f t="shared" si="69"/>
        <v>0</v>
      </c>
    </row>
    <row r="400" spans="1:21" x14ac:dyDescent="0.3">
      <c r="A400" s="344">
        <v>396</v>
      </c>
      <c r="B400" s="344"/>
      <c r="C400" s="356"/>
      <c r="D400" s="357"/>
      <c r="E400" s="358"/>
      <c r="F400" s="346"/>
      <c r="G400" s="347"/>
      <c r="H400" s="347"/>
      <c r="I400" s="347"/>
      <c r="J400" s="348"/>
      <c r="K400" s="347"/>
      <c r="L400" s="349">
        <f t="shared" si="60"/>
        <v>0</v>
      </c>
      <c r="M400" s="350">
        <f t="shared" si="61"/>
        <v>0</v>
      </c>
      <c r="N400" s="350">
        <f t="shared" si="62"/>
        <v>0</v>
      </c>
      <c r="O400" s="351">
        <f t="shared" si="63"/>
        <v>0</v>
      </c>
      <c r="P400" s="350">
        <f t="shared" si="64"/>
        <v>0</v>
      </c>
      <c r="Q400" s="352">
        <f t="shared" si="65"/>
        <v>0</v>
      </c>
      <c r="R400" s="353">
        <f t="shared" si="66"/>
        <v>0</v>
      </c>
      <c r="S400" s="354">
        <f t="shared" si="67"/>
        <v>0</v>
      </c>
      <c r="T400" s="349">
        <f t="shared" si="68"/>
        <v>0</v>
      </c>
      <c r="U400" s="355">
        <f t="shared" si="69"/>
        <v>0</v>
      </c>
    </row>
    <row r="401" spans="1:21" x14ac:dyDescent="0.3">
      <c r="A401" s="344">
        <v>397</v>
      </c>
      <c r="B401" s="344"/>
      <c r="C401" s="356"/>
      <c r="D401" s="357"/>
      <c r="E401" s="358"/>
      <c r="F401" s="346"/>
      <c r="G401" s="347"/>
      <c r="H401" s="347"/>
      <c r="I401" s="347"/>
      <c r="J401" s="348"/>
      <c r="K401" s="347"/>
      <c r="L401" s="349">
        <f t="shared" si="60"/>
        <v>0</v>
      </c>
      <c r="M401" s="350">
        <f t="shared" si="61"/>
        <v>0</v>
      </c>
      <c r="N401" s="350">
        <f t="shared" si="62"/>
        <v>0</v>
      </c>
      <c r="O401" s="351">
        <f t="shared" si="63"/>
        <v>0</v>
      </c>
      <c r="P401" s="350">
        <f t="shared" si="64"/>
        <v>0</v>
      </c>
      <c r="Q401" s="352">
        <f t="shared" si="65"/>
        <v>0</v>
      </c>
      <c r="R401" s="353">
        <f t="shared" si="66"/>
        <v>0</v>
      </c>
      <c r="S401" s="354">
        <f t="shared" si="67"/>
        <v>0</v>
      </c>
      <c r="T401" s="349">
        <f t="shared" si="68"/>
        <v>0</v>
      </c>
      <c r="U401" s="355">
        <f t="shared" si="69"/>
        <v>0</v>
      </c>
    </row>
    <row r="402" spans="1:21" x14ac:dyDescent="0.3">
      <c r="A402" s="344">
        <v>398</v>
      </c>
      <c r="B402" s="344"/>
      <c r="C402" s="356"/>
      <c r="D402" s="357"/>
      <c r="E402" s="358"/>
      <c r="F402" s="346"/>
      <c r="G402" s="347"/>
      <c r="H402" s="347"/>
      <c r="I402" s="347"/>
      <c r="J402" s="348"/>
      <c r="K402" s="347"/>
      <c r="L402" s="349">
        <f t="shared" si="60"/>
        <v>0</v>
      </c>
      <c r="M402" s="350">
        <f t="shared" si="61"/>
        <v>0</v>
      </c>
      <c r="N402" s="350">
        <f t="shared" si="62"/>
        <v>0</v>
      </c>
      <c r="O402" s="351">
        <f t="shared" si="63"/>
        <v>0</v>
      </c>
      <c r="P402" s="350">
        <f t="shared" si="64"/>
        <v>0</v>
      </c>
      <c r="Q402" s="352">
        <f t="shared" si="65"/>
        <v>0</v>
      </c>
      <c r="R402" s="353">
        <f t="shared" si="66"/>
        <v>0</v>
      </c>
      <c r="S402" s="354">
        <f t="shared" si="67"/>
        <v>0</v>
      </c>
      <c r="T402" s="349">
        <f t="shared" si="68"/>
        <v>0</v>
      </c>
      <c r="U402" s="355">
        <f t="shared" si="69"/>
        <v>0</v>
      </c>
    </row>
    <row r="403" spans="1:21" x14ac:dyDescent="0.3">
      <c r="A403" s="344">
        <v>399</v>
      </c>
      <c r="B403" s="344"/>
      <c r="C403" s="356"/>
      <c r="D403" s="357"/>
      <c r="E403" s="358"/>
      <c r="F403" s="346"/>
      <c r="G403" s="347"/>
      <c r="H403" s="347"/>
      <c r="I403" s="347"/>
      <c r="J403" s="348"/>
      <c r="K403" s="347"/>
      <c r="L403" s="349">
        <f t="shared" si="60"/>
        <v>0</v>
      </c>
      <c r="M403" s="350">
        <f t="shared" si="61"/>
        <v>0</v>
      </c>
      <c r="N403" s="350">
        <f t="shared" si="62"/>
        <v>0</v>
      </c>
      <c r="O403" s="351">
        <f t="shared" si="63"/>
        <v>0</v>
      </c>
      <c r="P403" s="350">
        <f t="shared" si="64"/>
        <v>0</v>
      </c>
      <c r="Q403" s="352">
        <f t="shared" si="65"/>
        <v>0</v>
      </c>
      <c r="R403" s="353">
        <f t="shared" si="66"/>
        <v>0</v>
      </c>
      <c r="S403" s="354">
        <f t="shared" si="67"/>
        <v>0</v>
      </c>
      <c r="T403" s="349">
        <f t="shared" si="68"/>
        <v>0</v>
      </c>
      <c r="U403" s="355">
        <f t="shared" si="69"/>
        <v>0</v>
      </c>
    </row>
    <row r="404" spans="1:21" x14ac:dyDescent="0.3">
      <c r="A404" s="344">
        <v>400</v>
      </c>
      <c r="B404" s="344"/>
      <c r="C404" s="356"/>
      <c r="D404" s="357"/>
      <c r="E404" s="358"/>
      <c r="F404" s="346"/>
      <c r="G404" s="347"/>
      <c r="H404" s="347"/>
      <c r="I404" s="347"/>
      <c r="J404" s="348"/>
      <c r="K404" s="347"/>
      <c r="L404" s="349">
        <f t="shared" si="60"/>
        <v>0</v>
      </c>
      <c r="M404" s="350">
        <f t="shared" si="61"/>
        <v>0</v>
      </c>
      <c r="N404" s="350">
        <f t="shared" si="62"/>
        <v>0</v>
      </c>
      <c r="O404" s="351">
        <f t="shared" si="63"/>
        <v>0</v>
      </c>
      <c r="P404" s="350">
        <f t="shared" si="64"/>
        <v>0</v>
      </c>
      <c r="Q404" s="352">
        <f t="shared" si="65"/>
        <v>0</v>
      </c>
      <c r="R404" s="353">
        <f t="shared" si="66"/>
        <v>0</v>
      </c>
      <c r="S404" s="354">
        <f t="shared" si="67"/>
        <v>0</v>
      </c>
      <c r="T404" s="349">
        <f t="shared" si="68"/>
        <v>0</v>
      </c>
      <c r="U404" s="355">
        <f t="shared" si="69"/>
        <v>0</v>
      </c>
    </row>
    <row r="405" spans="1:21" x14ac:dyDescent="0.3">
      <c r="A405" s="344">
        <v>401</v>
      </c>
      <c r="B405" s="344"/>
      <c r="C405" s="356"/>
      <c r="D405" s="357"/>
      <c r="E405" s="358"/>
      <c r="F405" s="346"/>
      <c r="G405" s="347"/>
      <c r="H405" s="347"/>
      <c r="I405" s="347"/>
      <c r="J405" s="348"/>
      <c r="K405" s="347"/>
      <c r="L405" s="349">
        <f t="shared" si="60"/>
        <v>0</v>
      </c>
      <c r="M405" s="350">
        <f t="shared" si="61"/>
        <v>0</v>
      </c>
      <c r="N405" s="350">
        <f t="shared" si="62"/>
        <v>0</v>
      </c>
      <c r="O405" s="351">
        <f t="shared" si="63"/>
        <v>0</v>
      </c>
      <c r="P405" s="350">
        <f t="shared" si="64"/>
        <v>0</v>
      </c>
      <c r="Q405" s="352">
        <f t="shared" si="65"/>
        <v>0</v>
      </c>
      <c r="R405" s="353">
        <f t="shared" si="66"/>
        <v>0</v>
      </c>
      <c r="S405" s="354">
        <f t="shared" si="67"/>
        <v>0</v>
      </c>
      <c r="T405" s="349">
        <f t="shared" si="68"/>
        <v>0</v>
      </c>
      <c r="U405" s="355">
        <f t="shared" si="69"/>
        <v>0</v>
      </c>
    </row>
    <row r="406" spans="1:21" x14ac:dyDescent="0.3">
      <c r="A406" s="344">
        <v>402</v>
      </c>
      <c r="B406" s="344"/>
      <c r="C406" s="356"/>
      <c r="D406" s="357"/>
      <c r="E406" s="358"/>
      <c r="F406" s="346"/>
      <c r="G406" s="347"/>
      <c r="H406" s="347"/>
      <c r="I406" s="347"/>
      <c r="J406" s="348"/>
      <c r="K406" s="347"/>
      <c r="L406" s="349">
        <f t="shared" si="60"/>
        <v>0</v>
      </c>
      <c r="M406" s="350">
        <f t="shared" si="61"/>
        <v>0</v>
      </c>
      <c r="N406" s="350">
        <f t="shared" si="62"/>
        <v>0</v>
      </c>
      <c r="O406" s="351">
        <f t="shared" si="63"/>
        <v>0</v>
      </c>
      <c r="P406" s="350">
        <f t="shared" si="64"/>
        <v>0</v>
      </c>
      <c r="Q406" s="352">
        <f t="shared" si="65"/>
        <v>0</v>
      </c>
      <c r="R406" s="353">
        <f t="shared" si="66"/>
        <v>0</v>
      </c>
      <c r="S406" s="354">
        <f t="shared" si="67"/>
        <v>0</v>
      </c>
      <c r="T406" s="349">
        <f t="shared" si="68"/>
        <v>0</v>
      </c>
      <c r="U406" s="355">
        <f t="shared" si="69"/>
        <v>0</v>
      </c>
    </row>
    <row r="407" spans="1:21" x14ac:dyDescent="0.3">
      <c r="A407" s="344">
        <v>403</v>
      </c>
      <c r="B407" s="344"/>
      <c r="C407" s="356"/>
      <c r="D407" s="357"/>
      <c r="E407" s="358"/>
      <c r="F407" s="346"/>
      <c r="G407" s="347"/>
      <c r="H407" s="347"/>
      <c r="I407" s="347"/>
      <c r="J407" s="348"/>
      <c r="K407" s="347"/>
      <c r="L407" s="349">
        <f t="shared" si="60"/>
        <v>0</v>
      </c>
      <c r="M407" s="350">
        <f t="shared" si="61"/>
        <v>0</v>
      </c>
      <c r="N407" s="350">
        <f t="shared" si="62"/>
        <v>0</v>
      </c>
      <c r="O407" s="351">
        <f t="shared" si="63"/>
        <v>0</v>
      </c>
      <c r="P407" s="350">
        <f t="shared" si="64"/>
        <v>0</v>
      </c>
      <c r="Q407" s="352">
        <f t="shared" si="65"/>
        <v>0</v>
      </c>
      <c r="R407" s="353">
        <f t="shared" si="66"/>
        <v>0</v>
      </c>
      <c r="S407" s="354">
        <f t="shared" si="67"/>
        <v>0</v>
      </c>
      <c r="T407" s="349">
        <f t="shared" si="68"/>
        <v>0</v>
      </c>
      <c r="U407" s="355">
        <f t="shared" si="69"/>
        <v>0</v>
      </c>
    </row>
    <row r="408" spans="1:21" x14ac:dyDescent="0.3">
      <c r="A408" s="344">
        <v>404</v>
      </c>
      <c r="B408" s="344"/>
      <c r="C408" s="356"/>
      <c r="D408" s="357"/>
      <c r="E408" s="358"/>
      <c r="F408" s="346"/>
      <c r="G408" s="347"/>
      <c r="H408" s="347"/>
      <c r="I408" s="347"/>
      <c r="J408" s="348"/>
      <c r="K408" s="347"/>
      <c r="L408" s="349">
        <f t="shared" si="60"/>
        <v>0</v>
      </c>
      <c r="M408" s="350">
        <f t="shared" si="61"/>
        <v>0</v>
      </c>
      <c r="N408" s="350">
        <f t="shared" si="62"/>
        <v>0</v>
      </c>
      <c r="O408" s="351">
        <f t="shared" si="63"/>
        <v>0</v>
      </c>
      <c r="P408" s="350">
        <f t="shared" si="64"/>
        <v>0</v>
      </c>
      <c r="Q408" s="352">
        <f t="shared" si="65"/>
        <v>0</v>
      </c>
      <c r="R408" s="353">
        <f t="shared" si="66"/>
        <v>0</v>
      </c>
      <c r="S408" s="354">
        <f t="shared" si="67"/>
        <v>0</v>
      </c>
      <c r="T408" s="349">
        <f t="shared" si="68"/>
        <v>0</v>
      </c>
      <c r="U408" s="355">
        <f t="shared" si="69"/>
        <v>0</v>
      </c>
    </row>
    <row r="409" spans="1:21" x14ac:dyDescent="0.3">
      <c r="A409" s="344">
        <v>405</v>
      </c>
      <c r="B409" s="344"/>
      <c r="C409" s="356"/>
      <c r="D409" s="357"/>
      <c r="E409" s="358"/>
      <c r="F409" s="346"/>
      <c r="G409" s="347"/>
      <c r="H409" s="347"/>
      <c r="I409" s="347"/>
      <c r="J409" s="348"/>
      <c r="K409" s="347"/>
      <c r="L409" s="349">
        <f t="shared" si="60"/>
        <v>0</v>
      </c>
      <c r="M409" s="350">
        <f t="shared" si="61"/>
        <v>0</v>
      </c>
      <c r="N409" s="350">
        <f t="shared" si="62"/>
        <v>0</v>
      </c>
      <c r="O409" s="351">
        <f t="shared" si="63"/>
        <v>0</v>
      </c>
      <c r="P409" s="350">
        <f t="shared" si="64"/>
        <v>0</v>
      </c>
      <c r="Q409" s="352">
        <f t="shared" si="65"/>
        <v>0</v>
      </c>
      <c r="R409" s="353">
        <f t="shared" si="66"/>
        <v>0</v>
      </c>
      <c r="S409" s="354">
        <f t="shared" si="67"/>
        <v>0</v>
      </c>
      <c r="T409" s="349">
        <f t="shared" si="68"/>
        <v>0</v>
      </c>
      <c r="U409" s="355">
        <f t="shared" si="69"/>
        <v>0</v>
      </c>
    </row>
    <row r="410" spans="1:21" x14ac:dyDescent="0.3">
      <c r="A410" s="344">
        <v>406</v>
      </c>
      <c r="B410" s="344"/>
      <c r="C410" s="356"/>
      <c r="D410" s="357"/>
      <c r="E410" s="358"/>
      <c r="F410" s="346"/>
      <c r="G410" s="347"/>
      <c r="H410" s="347"/>
      <c r="I410" s="347"/>
      <c r="J410" s="348"/>
      <c r="K410" s="347"/>
      <c r="L410" s="349">
        <f t="shared" si="60"/>
        <v>0</v>
      </c>
      <c r="M410" s="350">
        <f t="shared" si="61"/>
        <v>0</v>
      </c>
      <c r="N410" s="350">
        <f t="shared" si="62"/>
        <v>0</v>
      </c>
      <c r="O410" s="351">
        <f t="shared" si="63"/>
        <v>0</v>
      </c>
      <c r="P410" s="350">
        <f t="shared" si="64"/>
        <v>0</v>
      </c>
      <c r="Q410" s="352">
        <f t="shared" si="65"/>
        <v>0</v>
      </c>
      <c r="R410" s="353">
        <f t="shared" si="66"/>
        <v>0</v>
      </c>
      <c r="S410" s="354">
        <f t="shared" si="67"/>
        <v>0</v>
      </c>
      <c r="T410" s="349">
        <f t="shared" si="68"/>
        <v>0</v>
      </c>
      <c r="U410" s="355">
        <f t="shared" si="69"/>
        <v>0</v>
      </c>
    </row>
    <row r="411" spans="1:21" x14ac:dyDescent="0.3">
      <c r="A411" s="344">
        <v>407</v>
      </c>
      <c r="B411" s="344"/>
      <c r="C411" s="356"/>
      <c r="D411" s="357"/>
      <c r="E411" s="358"/>
      <c r="F411" s="346"/>
      <c r="G411" s="347"/>
      <c r="H411" s="347"/>
      <c r="I411" s="347"/>
      <c r="J411" s="348"/>
      <c r="K411" s="347"/>
      <c r="L411" s="349">
        <f t="shared" si="60"/>
        <v>0</v>
      </c>
      <c r="M411" s="350">
        <f t="shared" si="61"/>
        <v>0</v>
      </c>
      <c r="N411" s="350">
        <f t="shared" si="62"/>
        <v>0</v>
      </c>
      <c r="O411" s="351">
        <f t="shared" si="63"/>
        <v>0</v>
      </c>
      <c r="P411" s="350">
        <f t="shared" si="64"/>
        <v>0</v>
      </c>
      <c r="Q411" s="352">
        <f t="shared" si="65"/>
        <v>0</v>
      </c>
      <c r="R411" s="353">
        <f t="shared" si="66"/>
        <v>0</v>
      </c>
      <c r="S411" s="354">
        <f t="shared" si="67"/>
        <v>0</v>
      </c>
      <c r="T411" s="349">
        <f t="shared" si="68"/>
        <v>0</v>
      </c>
      <c r="U411" s="355">
        <f t="shared" si="69"/>
        <v>0</v>
      </c>
    </row>
    <row r="412" spans="1:21" x14ac:dyDescent="0.3">
      <c r="A412" s="344">
        <v>408</v>
      </c>
      <c r="B412" s="344"/>
      <c r="C412" s="356"/>
      <c r="D412" s="357"/>
      <c r="E412" s="358"/>
      <c r="F412" s="346"/>
      <c r="G412" s="347"/>
      <c r="H412" s="347"/>
      <c r="I412" s="347"/>
      <c r="J412" s="348"/>
      <c r="K412" s="347"/>
      <c r="L412" s="349">
        <f t="shared" si="60"/>
        <v>0</v>
      </c>
      <c r="M412" s="350">
        <f t="shared" si="61"/>
        <v>0</v>
      </c>
      <c r="N412" s="350">
        <f t="shared" si="62"/>
        <v>0</v>
      </c>
      <c r="O412" s="351">
        <f t="shared" si="63"/>
        <v>0</v>
      </c>
      <c r="P412" s="350">
        <f t="shared" si="64"/>
        <v>0</v>
      </c>
      <c r="Q412" s="352">
        <f t="shared" si="65"/>
        <v>0</v>
      </c>
      <c r="R412" s="353">
        <f t="shared" si="66"/>
        <v>0</v>
      </c>
      <c r="S412" s="354">
        <f t="shared" si="67"/>
        <v>0</v>
      </c>
      <c r="T412" s="349">
        <f t="shared" si="68"/>
        <v>0</v>
      </c>
      <c r="U412" s="355">
        <f t="shared" si="69"/>
        <v>0</v>
      </c>
    </row>
    <row r="413" spans="1:21" x14ac:dyDescent="0.3">
      <c r="A413" s="344">
        <v>409</v>
      </c>
      <c r="B413" s="344"/>
      <c r="C413" s="356"/>
      <c r="D413" s="357"/>
      <c r="E413" s="358"/>
      <c r="F413" s="346"/>
      <c r="G413" s="347"/>
      <c r="H413" s="347"/>
      <c r="I413" s="347"/>
      <c r="J413" s="348"/>
      <c r="K413" s="347"/>
      <c r="L413" s="349">
        <f t="shared" si="60"/>
        <v>0</v>
      </c>
      <c r="M413" s="350">
        <f t="shared" si="61"/>
        <v>0</v>
      </c>
      <c r="N413" s="350">
        <f t="shared" si="62"/>
        <v>0</v>
      </c>
      <c r="O413" s="351">
        <f t="shared" si="63"/>
        <v>0</v>
      </c>
      <c r="P413" s="350">
        <f t="shared" si="64"/>
        <v>0</v>
      </c>
      <c r="Q413" s="352">
        <f t="shared" si="65"/>
        <v>0</v>
      </c>
      <c r="R413" s="353">
        <f t="shared" si="66"/>
        <v>0</v>
      </c>
      <c r="S413" s="354">
        <f t="shared" si="67"/>
        <v>0</v>
      </c>
      <c r="T413" s="349">
        <f t="shared" si="68"/>
        <v>0</v>
      </c>
      <c r="U413" s="355">
        <f t="shared" si="69"/>
        <v>0</v>
      </c>
    </row>
    <row r="414" spans="1:21" x14ac:dyDescent="0.3">
      <c r="A414" s="344">
        <v>410</v>
      </c>
      <c r="B414" s="344"/>
      <c r="C414" s="356"/>
      <c r="D414" s="357"/>
      <c r="E414" s="358"/>
      <c r="F414" s="346"/>
      <c r="G414" s="347"/>
      <c r="H414" s="347"/>
      <c r="I414" s="347"/>
      <c r="J414" s="348"/>
      <c r="K414" s="347"/>
      <c r="L414" s="349">
        <f t="shared" si="60"/>
        <v>0</v>
      </c>
      <c r="M414" s="350">
        <f t="shared" si="61"/>
        <v>0</v>
      </c>
      <c r="N414" s="350">
        <f t="shared" si="62"/>
        <v>0</v>
      </c>
      <c r="O414" s="351">
        <f t="shared" si="63"/>
        <v>0</v>
      </c>
      <c r="P414" s="350">
        <f t="shared" si="64"/>
        <v>0</v>
      </c>
      <c r="Q414" s="352">
        <f t="shared" si="65"/>
        <v>0</v>
      </c>
      <c r="R414" s="353">
        <f t="shared" si="66"/>
        <v>0</v>
      </c>
      <c r="S414" s="354">
        <f t="shared" si="67"/>
        <v>0</v>
      </c>
      <c r="T414" s="349">
        <f t="shared" si="68"/>
        <v>0</v>
      </c>
      <c r="U414" s="355">
        <f t="shared" si="69"/>
        <v>0</v>
      </c>
    </row>
    <row r="415" spans="1:21" x14ac:dyDescent="0.3">
      <c r="A415" s="344">
        <v>411</v>
      </c>
      <c r="B415" s="344"/>
      <c r="C415" s="356"/>
      <c r="D415" s="357"/>
      <c r="E415" s="358"/>
      <c r="F415" s="346"/>
      <c r="G415" s="347"/>
      <c r="H415" s="347"/>
      <c r="I415" s="347"/>
      <c r="J415" s="348"/>
      <c r="K415" s="347"/>
      <c r="L415" s="349">
        <f t="shared" si="60"/>
        <v>0</v>
      </c>
      <c r="M415" s="350">
        <f t="shared" si="61"/>
        <v>0</v>
      </c>
      <c r="N415" s="350">
        <f t="shared" si="62"/>
        <v>0</v>
      </c>
      <c r="O415" s="351">
        <f t="shared" si="63"/>
        <v>0</v>
      </c>
      <c r="P415" s="350">
        <f t="shared" si="64"/>
        <v>0</v>
      </c>
      <c r="Q415" s="352">
        <f t="shared" si="65"/>
        <v>0</v>
      </c>
      <c r="R415" s="353">
        <f t="shared" si="66"/>
        <v>0</v>
      </c>
      <c r="S415" s="354">
        <f t="shared" si="67"/>
        <v>0</v>
      </c>
      <c r="T415" s="349">
        <f t="shared" si="68"/>
        <v>0</v>
      </c>
      <c r="U415" s="355">
        <f t="shared" si="69"/>
        <v>0</v>
      </c>
    </row>
    <row r="416" spans="1:21" x14ac:dyDescent="0.3">
      <c r="A416" s="344">
        <v>412</v>
      </c>
      <c r="B416" s="344"/>
      <c r="C416" s="356"/>
      <c r="D416" s="357"/>
      <c r="E416" s="358"/>
      <c r="F416" s="346"/>
      <c r="G416" s="347"/>
      <c r="H416" s="347"/>
      <c r="I416" s="347"/>
      <c r="J416" s="348"/>
      <c r="K416" s="347"/>
      <c r="L416" s="349">
        <f t="shared" si="60"/>
        <v>0</v>
      </c>
      <c r="M416" s="350">
        <f t="shared" si="61"/>
        <v>0</v>
      </c>
      <c r="N416" s="350">
        <f t="shared" si="62"/>
        <v>0</v>
      </c>
      <c r="O416" s="351">
        <f t="shared" si="63"/>
        <v>0</v>
      </c>
      <c r="P416" s="350">
        <f t="shared" si="64"/>
        <v>0</v>
      </c>
      <c r="Q416" s="352">
        <f t="shared" si="65"/>
        <v>0</v>
      </c>
      <c r="R416" s="353">
        <f t="shared" si="66"/>
        <v>0</v>
      </c>
      <c r="S416" s="354">
        <f t="shared" si="67"/>
        <v>0</v>
      </c>
      <c r="T416" s="349">
        <f t="shared" si="68"/>
        <v>0</v>
      </c>
      <c r="U416" s="355">
        <f t="shared" si="69"/>
        <v>0</v>
      </c>
    </row>
    <row r="417" spans="1:21" x14ac:dyDescent="0.3">
      <c r="A417" s="344">
        <v>413</v>
      </c>
      <c r="B417" s="344"/>
      <c r="C417" s="356"/>
      <c r="D417" s="357"/>
      <c r="E417" s="358"/>
      <c r="F417" s="346"/>
      <c r="G417" s="347"/>
      <c r="H417" s="347"/>
      <c r="I417" s="347"/>
      <c r="J417" s="348"/>
      <c r="K417" s="347"/>
      <c r="L417" s="349">
        <f t="shared" si="60"/>
        <v>0</v>
      </c>
      <c r="M417" s="350">
        <f t="shared" si="61"/>
        <v>0</v>
      </c>
      <c r="N417" s="350">
        <f t="shared" si="62"/>
        <v>0</v>
      </c>
      <c r="O417" s="351">
        <f t="shared" si="63"/>
        <v>0</v>
      </c>
      <c r="P417" s="350">
        <f t="shared" si="64"/>
        <v>0</v>
      </c>
      <c r="Q417" s="352">
        <f t="shared" si="65"/>
        <v>0</v>
      </c>
      <c r="R417" s="353">
        <f t="shared" si="66"/>
        <v>0</v>
      </c>
      <c r="S417" s="354">
        <f t="shared" si="67"/>
        <v>0</v>
      </c>
      <c r="T417" s="349">
        <f t="shared" si="68"/>
        <v>0</v>
      </c>
      <c r="U417" s="355">
        <f t="shared" si="69"/>
        <v>0</v>
      </c>
    </row>
    <row r="418" spans="1:21" x14ac:dyDescent="0.3">
      <c r="A418" s="344">
        <v>414</v>
      </c>
      <c r="B418" s="344"/>
      <c r="C418" s="356"/>
      <c r="D418" s="357"/>
      <c r="E418" s="358"/>
      <c r="F418" s="346"/>
      <c r="G418" s="347"/>
      <c r="H418" s="347"/>
      <c r="I418" s="347"/>
      <c r="J418" s="348"/>
      <c r="K418" s="347"/>
      <c r="L418" s="349">
        <f t="shared" si="60"/>
        <v>0</v>
      </c>
      <c r="M418" s="350">
        <f t="shared" si="61"/>
        <v>0</v>
      </c>
      <c r="N418" s="350">
        <f t="shared" si="62"/>
        <v>0</v>
      </c>
      <c r="O418" s="351">
        <f t="shared" si="63"/>
        <v>0</v>
      </c>
      <c r="P418" s="350">
        <f t="shared" si="64"/>
        <v>0</v>
      </c>
      <c r="Q418" s="352">
        <f t="shared" si="65"/>
        <v>0</v>
      </c>
      <c r="R418" s="353">
        <f t="shared" si="66"/>
        <v>0</v>
      </c>
      <c r="S418" s="354">
        <f t="shared" si="67"/>
        <v>0</v>
      </c>
      <c r="T418" s="349">
        <f t="shared" si="68"/>
        <v>0</v>
      </c>
      <c r="U418" s="355">
        <f t="shared" si="69"/>
        <v>0</v>
      </c>
    </row>
    <row r="419" spans="1:21" x14ac:dyDescent="0.3">
      <c r="A419" s="344">
        <v>415</v>
      </c>
      <c r="B419" s="344"/>
      <c r="C419" s="356"/>
      <c r="D419" s="357"/>
      <c r="E419" s="358"/>
      <c r="F419" s="346"/>
      <c r="G419" s="347"/>
      <c r="H419" s="347"/>
      <c r="I419" s="347"/>
      <c r="J419" s="348"/>
      <c r="K419" s="347"/>
      <c r="L419" s="349">
        <f t="shared" si="60"/>
        <v>0</v>
      </c>
      <c r="M419" s="350">
        <f t="shared" si="61"/>
        <v>0</v>
      </c>
      <c r="N419" s="350">
        <f t="shared" si="62"/>
        <v>0</v>
      </c>
      <c r="O419" s="351">
        <f t="shared" si="63"/>
        <v>0</v>
      </c>
      <c r="P419" s="350">
        <f t="shared" si="64"/>
        <v>0</v>
      </c>
      <c r="Q419" s="352">
        <f t="shared" si="65"/>
        <v>0</v>
      </c>
      <c r="R419" s="353">
        <f t="shared" si="66"/>
        <v>0</v>
      </c>
      <c r="S419" s="354">
        <f t="shared" si="67"/>
        <v>0</v>
      </c>
      <c r="T419" s="349">
        <f t="shared" si="68"/>
        <v>0</v>
      </c>
      <c r="U419" s="355">
        <f t="shared" si="69"/>
        <v>0</v>
      </c>
    </row>
    <row r="420" spans="1:21" x14ac:dyDescent="0.3">
      <c r="A420" s="344">
        <v>416</v>
      </c>
      <c r="B420" s="344"/>
      <c r="C420" s="356"/>
      <c r="D420" s="357"/>
      <c r="E420" s="358"/>
      <c r="F420" s="346"/>
      <c r="G420" s="347"/>
      <c r="H420" s="347"/>
      <c r="I420" s="347"/>
      <c r="J420" s="348"/>
      <c r="K420" s="347"/>
      <c r="L420" s="349">
        <f t="shared" si="60"/>
        <v>0</v>
      </c>
      <c r="M420" s="350">
        <f t="shared" si="61"/>
        <v>0</v>
      </c>
      <c r="N420" s="350">
        <f t="shared" si="62"/>
        <v>0</v>
      </c>
      <c r="O420" s="351">
        <f t="shared" si="63"/>
        <v>0</v>
      </c>
      <c r="P420" s="350">
        <f t="shared" si="64"/>
        <v>0</v>
      </c>
      <c r="Q420" s="352">
        <f t="shared" si="65"/>
        <v>0</v>
      </c>
      <c r="R420" s="353">
        <f t="shared" si="66"/>
        <v>0</v>
      </c>
      <c r="S420" s="354">
        <f t="shared" si="67"/>
        <v>0</v>
      </c>
      <c r="T420" s="349">
        <f t="shared" si="68"/>
        <v>0</v>
      </c>
      <c r="U420" s="355">
        <f t="shared" si="69"/>
        <v>0</v>
      </c>
    </row>
    <row r="421" spans="1:21" x14ac:dyDescent="0.3">
      <c r="A421" s="344">
        <v>417</v>
      </c>
      <c r="B421" s="344"/>
      <c r="C421" s="356"/>
      <c r="D421" s="357"/>
      <c r="E421" s="358"/>
      <c r="F421" s="346"/>
      <c r="G421" s="347"/>
      <c r="H421" s="347"/>
      <c r="I421" s="347"/>
      <c r="J421" s="348"/>
      <c r="K421" s="347"/>
      <c r="L421" s="349">
        <f t="shared" si="60"/>
        <v>0</v>
      </c>
      <c r="M421" s="350">
        <f t="shared" si="61"/>
        <v>0</v>
      </c>
      <c r="N421" s="350">
        <f t="shared" si="62"/>
        <v>0</v>
      </c>
      <c r="O421" s="351">
        <f t="shared" si="63"/>
        <v>0</v>
      </c>
      <c r="P421" s="350">
        <f t="shared" si="64"/>
        <v>0</v>
      </c>
      <c r="Q421" s="352">
        <f t="shared" si="65"/>
        <v>0</v>
      </c>
      <c r="R421" s="353">
        <f t="shared" si="66"/>
        <v>0</v>
      </c>
      <c r="S421" s="354">
        <f t="shared" si="67"/>
        <v>0</v>
      </c>
      <c r="T421" s="349">
        <f t="shared" si="68"/>
        <v>0</v>
      </c>
      <c r="U421" s="355">
        <f t="shared" si="69"/>
        <v>0</v>
      </c>
    </row>
    <row r="422" spans="1:21" x14ac:dyDescent="0.3">
      <c r="A422" s="344">
        <v>418</v>
      </c>
      <c r="B422" s="344"/>
      <c r="C422" s="356"/>
      <c r="D422" s="357"/>
      <c r="E422" s="358"/>
      <c r="F422" s="346"/>
      <c r="G422" s="347"/>
      <c r="H422" s="347"/>
      <c r="I422" s="347"/>
      <c r="J422" s="348"/>
      <c r="K422" s="347"/>
      <c r="L422" s="349">
        <f t="shared" si="60"/>
        <v>0</v>
      </c>
      <c r="M422" s="350">
        <f t="shared" si="61"/>
        <v>0</v>
      </c>
      <c r="N422" s="350">
        <f t="shared" si="62"/>
        <v>0</v>
      </c>
      <c r="O422" s="351">
        <f t="shared" si="63"/>
        <v>0</v>
      </c>
      <c r="P422" s="350">
        <f t="shared" si="64"/>
        <v>0</v>
      </c>
      <c r="Q422" s="352">
        <f t="shared" si="65"/>
        <v>0</v>
      </c>
      <c r="R422" s="353">
        <f t="shared" si="66"/>
        <v>0</v>
      </c>
      <c r="S422" s="354">
        <f t="shared" si="67"/>
        <v>0</v>
      </c>
      <c r="T422" s="349">
        <f t="shared" si="68"/>
        <v>0</v>
      </c>
      <c r="U422" s="355">
        <f t="shared" si="69"/>
        <v>0</v>
      </c>
    </row>
    <row r="423" spans="1:21" x14ac:dyDescent="0.3">
      <c r="A423" s="344">
        <v>419</v>
      </c>
      <c r="B423" s="344"/>
      <c r="C423" s="356"/>
      <c r="D423" s="357"/>
      <c r="E423" s="358"/>
      <c r="F423" s="346"/>
      <c r="G423" s="347"/>
      <c r="H423" s="347"/>
      <c r="I423" s="347"/>
      <c r="J423" s="348"/>
      <c r="K423" s="347"/>
      <c r="L423" s="349">
        <f t="shared" si="60"/>
        <v>0</v>
      </c>
      <c r="M423" s="350">
        <f t="shared" si="61"/>
        <v>0</v>
      </c>
      <c r="N423" s="350">
        <f t="shared" si="62"/>
        <v>0</v>
      </c>
      <c r="O423" s="351">
        <f t="shared" si="63"/>
        <v>0</v>
      </c>
      <c r="P423" s="350">
        <f t="shared" si="64"/>
        <v>0</v>
      </c>
      <c r="Q423" s="352">
        <f t="shared" si="65"/>
        <v>0</v>
      </c>
      <c r="R423" s="353">
        <f t="shared" si="66"/>
        <v>0</v>
      </c>
      <c r="S423" s="354">
        <f t="shared" si="67"/>
        <v>0</v>
      </c>
      <c r="T423" s="349">
        <f t="shared" si="68"/>
        <v>0</v>
      </c>
      <c r="U423" s="355">
        <f t="shared" si="69"/>
        <v>0</v>
      </c>
    </row>
    <row r="424" spans="1:21" x14ac:dyDescent="0.3">
      <c r="A424" s="344">
        <v>420</v>
      </c>
      <c r="B424" s="344"/>
      <c r="C424" s="356"/>
      <c r="D424" s="357"/>
      <c r="E424" s="358"/>
      <c r="F424" s="346"/>
      <c r="G424" s="347"/>
      <c r="H424" s="347"/>
      <c r="I424" s="347"/>
      <c r="J424" s="348"/>
      <c r="K424" s="347"/>
      <c r="L424" s="349">
        <f t="shared" si="60"/>
        <v>0</v>
      </c>
      <c r="M424" s="350">
        <f t="shared" si="61"/>
        <v>0</v>
      </c>
      <c r="N424" s="350">
        <f t="shared" si="62"/>
        <v>0</v>
      </c>
      <c r="O424" s="351">
        <f t="shared" si="63"/>
        <v>0</v>
      </c>
      <c r="P424" s="350">
        <f t="shared" si="64"/>
        <v>0</v>
      </c>
      <c r="Q424" s="352">
        <f t="shared" si="65"/>
        <v>0</v>
      </c>
      <c r="R424" s="353">
        <f t="shared" si="66"/>
        <v>0</v>
      </c>
      <c r="S424" s="354">
        <f t="shared" si="67"/>
        <v>0</v>
      </c>
      <c r="T424" s="349">
        <f t="shared" si="68"/>
        <v>0</v>
      </c>
      <c r="U424" s="355">
        <f t="shared" si="69"/>
        <v>0</v>
      </c>
    </row>
    <row r="425" spans="1:21" x14ac:dyDescent="0.3">
      <c r="A425" s="344">
        <v>421</v>
      </c>
      <c r="B425" s="344"/>
      <c r="C425" s="356"/>
      <c r="D425" s="357"/>
      <c r="E425" s="358"/>
      <c r="F425" s="346"/>
      <c r="G425" s="347"/>
      <c r="H425" s="347"/>
      <c r="I425" s="347"/>
      <c r="J425" s="348"/>
      <c r="K425" s="347"/>
      <c r="L425" s="349">
        <f t="shared" si="60"/>
        <v>0</v>
      </c>
      <c r="M425" s="350">
        <f t="shared" si="61"/>
        <v>0</v>
      </c>
      <c r="N425" s="350">
        <f t="shared" si="62"/>
        <v>0</v>
      </c>
      <c r="O425" s="351">
        <f t="shared" si="63"/>
        <v>0</v>
      </c>
      <c r="P425" s="350">
        <f t="shared" si="64"/>
        <v>0</v>
      </c>
      <c r="Q425" s="352">
        <f t="shared" si="65"/>
        <v>0</v>
      </c>
      <c r="R425" s="353">
        <f t="shared" si="66"/>
        <v>0</v>
      </c>
      <c r="S425" s="354">
        <f t="shared" si="67"/>
        <v>0</v>
      </c>
      <c r="T425" s="349">
        <f t="shared" si="68"/>
        <v>0</v>
      </c>
      <c r="U425" s="355">
        <f t="shared" si="69"/>
        <v>0</v>
      </c>
    </row>
    <row r="426" spans="1:21" x14ac:dyDescent="0.3">
      <c r="A426" s="344">
        <v>422</v>
      </c>
      <c r="B426" s="344"/>
      <c r="C426" s="356"/>
      <c r="D426" s="357"/>
      <c r="E426" s="358"/>
      <c r="F426" s="346"/>
      <c r="G426" s="347"/>
      <c r="H426" s="347"/>
      <c r="I426" s="347"/>
      <c r="J426" s="348"/>
      <c r="K426" s="347"/>
      <c r="L426" s="349">
        <f t="shared" si="60"/>
        <v>0</v>
      </c>
      <c r="M426" s="350">
        <f t="shared" si="61"/>
        <v>0</v>
      </c>
      <c r="N426" s="350">
        <f t="shared" si="62"/>
        <v>0</v>
      </c>
      <c r="O426" s="351">
        <f t="shared" si="63"/>
        <v>0</v>
      </c>
      <c r="P426" s="350">
        <f t="shared" si="64"/>
        <v>0</v>
      </c>
      <c r="Q426" s="352">
        <f t="shared" si="65"/>
        <v>0</v>
      </c>
      <c r="R426" s="353">
        <f t="shared" si="66"/>
        <v>0</v>
      </c>
      <c r="S426" s="354">
        <f t="shared" si="67"/>
        <v>0</v>
      </c>
      <c r="T426" s="349">
        <f t="shared" si="68"/>
        <v>0</v>
      </c>
      <c r="U426" s="355">
        <f t="shared" si="69"/>
        <v>0</v>
      </c>
    </row>
    <row r="427" spans="1:21" x14ac:dyDescent="0.3">
      <c r="A427" s="344">
        <v>423</v>
      </c>
      <c r="B427" s="344"/>
      <c r="C427" s="356"/>
      <c r="D427" s="357"/>
      <c r="E427" s="358"/>
      <c r="F427" s="346"/>
      <c r="G427" s="347"/>
      <c r="H427" s="347"/>
      <c r="I427" s="347"/>
      <c r="J427" s="348"/>
      <c r="K427" s="347"/>
      <c r="L427" s="349">
        <f t="shared" si="60"/>
        <v>0</v>
      </c>
      <c r="M427" s="350">
        <f t="shared" si="61"/>
        <v>0</v>
      </c>
      <c r="N427" s="350">
        <f t="shared" si="62"/>
        <v>0</v>
      </c>
      <c r="O427" s="351">
        <f t="shared" si="63"/>
        <v>0</v>
      </c>
      <c r="P427" s="350">
        <f t="shared" si="64"/>
        <v>0</v>
      </c>
      <c r="Q427" s="352">
        <f t="shared" si="65"/>
        <v>0</v>
      </c>
      <c r="R427" s="353">
        <f t="shared" si="66"/>
        <v>0</v>
      </c>
      <c r="S427" s="354">
        <f t="shared" si="67"/>
        <v>0</v>
      </c>
      <c r="T427" s="349">
        <f t="shared" si="68"/>
        <v>0</v>
      </c>
      <c r="U427" s="355">
        <f t="shared" si="69"/>
        <v>0</v>
      </c>
    </row>
    <row r="428" spans="1:21" x14ac:dyDescent="0.3">
      <c r="A428" s="344">
        <v>424</v>
      </c>
      <c r="B428" s="344"/>
      <c r="C428" s="356"/>
      <c r="D428" s="357"/>
      <c r="E428" s="358"/>
      <c r="F428" s="346"/>
      <c r="G428" s="347"/>
      <c r="H428" s="347"/>
      <c r="I428" s="347"/>
      <c r="J428" s="348"/>
      <c r="K428" s="347"/>
      <c r="L428" s="349">
        <f t="shared" si="60"/>
        <v>0</v>
      </c>
      <c r="M428" s="350">
        <f t="shared" si="61"/>
        <v>0</v>
      </c>
      <c r="N428" s="350">
        <f t="shared" si="62"/>
        <v>0</v>
      </c>
      <c r="O428" s="351">
        <f t="shared" si="63"/>
        <v>0</v>
      </c>
      <c r="P428" s="350">
        <f t="shared" si="64"/>
        <v>0</v>
      </c>
      <c r="Q428" s="352">
        <f t="shared" si="65"/>
        <v>0</v>
      </c>
      <c r="R428" s="353">
        <f t="shared" si="66"/>
        <v>0</v>
      </c>
      <c r="S428" s="354">
        <f t="shared" si="67"/>
        <v>0</v>
      </c>
      <c r="T428" s="349">
        <f t="shared" si="68"/>
        <v>0</v>
      </c>
      <c r="U428" s="355">
        <f t="shared" si="69"/>
        <v>0</v>
      </c>
    </row>
    <row r="429" spans="1:21" x14ac:dyDescent="0.3">
      <c r="A429" s="344">
        <v>425</v>
      </c>
      <c r="B429" s="344"/>
      <c r="C429" s="356"/>
      <c r="D429" s="357"/>
      <c r="E429" s="358"/>
      <c r="F429" s="346"/>
      <c r="G429" s="347"/>
      <c r="H429" s="347"/>
      <c r="I429" s="347"/>
      <c r="J429" s="348"/>
      <c r="K429" s="347"/>
      <c r="L429" s="349">
        <f t="shared" si="60"/>
        <v>0</v>
      </c>
      <c r="M429" s="350">
        <f t="shared" si="61"/>
        <v>0</v>
      </c>
      <c r="N429" s="350">
        <f t="shared" si="62"/>
        <v>0</v>
      </c>
      <c r="O429" s="351">
        <f t="shared" si="63"/>
        <v>0</v>
      </c>
      <c r="P429" s="350">
        <f t="shared" si="64"/>
        <v>0</v>
      </c>
      <c r="Q429" s="352">
        <f t="shared" si="65"/>
        <v>0</v>
      </c>
      <c r="R429" s="353">
        <f t="shared" si="66"/>
        <v>0</v>
      </c>
      <c r="S429" s="354">
        <f t="shared" si="67"/>
        <v>0</v>
      </c>
      <c r="T429" s="349">
        <f t="shared" si="68"/>
        <v>0</v>
      </c>
      <c r="U429" s="355">
        <f t="shared" si="69"/>
        <v>0</v>
      </c>
    </row>
    <row r="430" spans="1:21" x14ac:dyDescent="0.3">
      <c r="A430" s="344">
        <v>426</v>
      </c>
      <c r="B430" s="344"/>
      <c r="C430" s="356"/>
      <c r="D430" s="357"/>
      <c r="E430" s="358"/>
      <c r="F430" s="346"/>
      <c r="G430" s="347"/>
      <c r="H430" s="347"/>
      <c r="I430" s="347"/>
      <c r="J430" s="348"/>
      <c r="K430" s="347"/>
      <c r="L430" s="349">
        <f t="shared" si="60"/>
        <v>0</v>
      </c>
      <c r="M430" s="350">
        <f t="shared" si="61"/>
        <v>0</v>
      </c>
      <c r="N430" s="350">
        <f t="shared" si="62"/>
        <v>0</v>
      </c>
      <c r="O430" s="351">
        <f t="shared" si="63"/>
        <v>0</v>
      </c>
      <c r="P430" s="350">
        <f t="shared" si="64"/>
        <v>0</v>
      </c>
      <c r="Q430" s="352">
        <f t="shared" si="65"/>
        <v>0</v>
      </c>
      <c r="R430" s="353">
        <f t="shared" si="66"/>
        <v>0</v>
      </c>
      <c r="S430" s="354">
        <f t="shared" si="67"/>
        <v>0</v>
      </c>
      <c r="T430" s="349">
        <f t="shared" si="68"/>
        <v>0</v>
      </c>
      <c r="U430" s="355">
        <f t="shared" si="69"/>
        <v>0</v>
      </c>
    </row>
    <row r="431" spans="1:21" x14ac:dyDescent="0.3">
      <c r="A431" s="344">
        <v>427</v>
      </c>
      <c r="B431" s="344"/>
      <c r="C431" s="356"/>
      <c r="D431" s="357"/>
      <c r="E431" s="358"/>
      <c r="F431" s="346"/>
      <c r="G431" s="347"/>
      <c r="H431" s="347"/>
      <c r="I431" s="347"/>
      <c r="J431" s="348"/>
      <c r="K431" s="347"/>
      <c r="L431" s="349">
        <f t="shared" si="60"/>
        <v>0</v>
      </c>
      <c r="M431" s="350">
        <f t="shared" si="61"/>
        <v>0</v>
      </c>
      <c r="N431" s="350">
        <f t="shared" si="62"/>
        <v>0</v>
      </c>
      <c r="O431" s="351">
        <f t="shared" si="63"/>
        <v>0</v>
      </c>
      <c r="P431" s="350">
        <f t="shared" si="64"/>
        <v>0</v>
      </c>
      <c r="Q431" s="352">
        <f t="shared" si="65"/>
        <v>0</v>
      </c>
      <c r="R431" s="353">
        <f t="shared" si="66"/>
        <v>0</v>
      </c>
      <c r="S431" s="354">
        <f t="shared" si="67"/>
        <v>0</v>
      </c>
      <c r="T431" s="349">
        <f t="shared" si="68"/>
        <v>0</v>
      </c>
      <c r="U431" s="355">
        <f t="shared" si="69"/>
        <v>0</v>
      </c>
    </row>
    <row r="432" spans="1:21" x14ac:dyDescent="0.3">
      <c r="A432" s="344">
        <v>428</v>
      </c>
      <c r="B432" s="344"/>
      <c r="C432" s="356"/>
      <c r="D432" s="357"/>
      <c r="E432" s="358"/>
      <c r="F432" s="346"/>
      <c r="G432" s="347"/>
      <c r="H432" s="347"/>
      <c r="I432" s="347"/>
      <c r="J432" s="348"/>
      <c r="K432" s="347"/>
      <c r="L432" s="349">
        <f t="shared" si="60"/>
        <v>0</v>
      </c>
      <c r="M432" s="350">
        <f t="shared" si="61"/>
        <v>0</v>
      </c>
      <c r="N432" s="350">
        <f t="shared" si="62"/>
        <v>0</v>
      </c>
      <c r="O432" s="351">
        <f t="shared" si="63"/>
        <v>0</v>
      </c>
      <c r="P432" s="350">
        <f t="shared" si="64"/>
        <v>0</v>
      </c>
      <c r="Q432" s="352">
        <f t="shared" si="65"/>
        <v>0</v>
      </c>
      <c r="R432" s="353">
        <f t="shared" si="66"/>
        <v>0</v>
      </c>
      <c r="S432" s="354">
        <f t="shared" si="67"/>
        <v>0</v>
      </c>
      <c r="T432" s="349">
        <f t="shared" si="68"/>
        <v>0</v>
      </c>
      <c r="U432" s="355">
        <f t="shared" si="69"/>
        <v>0</v>
      </c>
    </row>
    <row r="433" spans="1:21" x14ac:dyDescent="0.3">
      <c r="A433" s="344">
        <v>429</v>
      </c>
      <c r="B433" s="344"/>
      <c r="C433" s="356"/>
      <c r="D433" s="357"/>
      <c r="E433" s="358"/>
      <c r="F433" s="346"/>
      <c r="G433" s="347"/>
      <c r="H433" s="347"/>
      <c r="I433" s="347"/>
      <c r="J433" s="348"/>
      <c r="K433" s="347"/>
      <c r="L433" s="349">
        <f t="shared" si="60"/>
        <v>0</v>
      </c>
      <c r="M433" s="350">
        <f t="shared" si="61"/>
        <v>0</v>
      </c>
      <c r="N433" s="350">
        <f t="shared" si="62"/>
        <v>0</v>
      </c>
      <c r="O433" s="351">
        <f t="shared" si="63"/>
        <v>0</v>
      </c>
      <c r="P433" s="350">
        <f t="shared" si="64"/>
        <v>0</v>
      </c>
      <c r="Q433" s="352">
        <f t="shared" si="65"/>
        <v>0</v>
      </c>
      <c r="R433" s="353">
        <f t="shared" si="66"/>
        <v>0</v>
      </c>
      <c r="S433" s="354">
        <f t="shared" si="67"/>
        <v>0</v>
      </c>
      <c r="T433" s="349">
        <f t="shared" si="68"/>
        <v>0</v>
      </c>
      <c r="U433" s="355">
        <f t="shared" si="69"/>
        <v>0</v>
      </c>
    </row>
    <row r="434" spans="1:21" x14ac:dyDescent="0.3">
      <c r="A434" s="344">
        <v>430</v>
      </c>
      <c r="B434" s="344"/>
      <c r="C434" s="356"/>
      <c r="D434" s="357"/>
      <c r="E434" s="358"/>
      <c r="F434" s="346"/>
      <c r="G434" s="347"/>
      <c r="H434" s="347"/>
      <c r="I434" s="347"/>
      <c r="J434" s="348"/>
      <c r="K434" s="347"/>
      <c r="L434" s="349">
        <f t="shared" si="60"/>
        <v>0</v>
      </c>
      <c r="M434" s="350">
        <f t="shared" si="61"/>
        <v>0</v>
      </c>
      <c r="N434" s="350">
        <f t="shared" si="62"/>
        <v>0</v>
      </c>
      <c r="O434" s="351">
        <f t="shared" si="63"/>
        <v>0</v>
      </c>
      <c r="P434" s="350">
        <f t="shared" si="64"/>
        <v>0</v>
      </c>
      <c r="Q434" s="352">
        <f t="shared" si="65"/>
        <v>0</v>
      </c>
      <c r="R434" s="353">
        <f t="shared" si="66"/>
        <v>0</v>
      </c>
      <c r="S434" s="354">
        <f t="shared" si="67"/>
        <v>0</v>
      </c>
      <c r="T434" s="349">
        <f t="shared" si="68"/>
        <v>0</v>
      </c>
      <c r="U434" s="355">
        <f t="shared" si="69"/>
        <v>0</v>
      </c>
    </row>
    <row r="435" spans="1:21" x14ac:dyDescent="0.3">
      <c r="A435" s="344">
        <v>431</v>
      </c>
      <c r="B435" s="344"/>
      <c r="C435" s="356"/>
      <c r="D435" s="357"/>
      <c r="E435" s="358"/>
      <c r="F435" s="346"/>
      <c r="G435" s="347"/>
      <c r="H435" s="347"/>
      <c r="I435" s="347"/>
      <c r="J435" s="348"/>
      <c r="K435" s="347"/>
      <c r="L435" s="349">
        <f t="shared" si="60"/>
        <v>0</v>
      </c>
      <c r="M435" s="350">
        <f t="shared" si="61"/>
        <v>0</v>
      </c>
      <c r="N435" s="350">
        <f t="shared" si="62"/>
        <v>0</v>
      </c>
      <c r="O435" s="351">
        <f t="shared" si="63"/>
        <v>0</v>
      </c>
      <c r="P435" s="350">
        <f t="shared" si="64"/>
        <v>0</v>
      </c>
      <c r="Q435" s="352">
        <f t="shared" si="65"/>
        <v>0</v>
      </c>
      <c r="R435" s="353">
        <f t="shared" si="66"/>
        <v>0</v>
      </c>
      <c r="S435" s="354">
        <f t="shared" si="67"/>
        <v>0</v>
      </c>
      <c r="T435" s="349">
        <f t="shared" si="68"/>
        <v>0</v>
      </c>
      <c r="U435" s="355">
        <f t="shared" si="69"/>
        <v>0</v>
      </c>
    </row>
    <row r="436" spans="1:21" x14ac:dyDescent="0.3">
      <c r="A436" s="344">
        <v>432</v>
      </c>
      <c r="B436" s="344"/>
      <c r="C436" s="356"/>
      <c r="D436" s="357"/>
      <c r="E436" s="358"/>
      <c r="F436" s="346"/>
      <c r="G436" s="347"/>
      <c r="H436" s="347"/>
      <c r="I436" s="347"/>
      <c r="J436" s="348"/>
      <c r="K436" s="347"/>
      <c r="L436" s="349">
        <f t="shared" si="60"/>
        <v>0</v>
      </c>
      <c r="M436" s="350">
        <f t="shared" si="61"/>
        <v>0</v>
      </c>
      <c r="N436" s="350">
        <f t="shared" si="62"/>
        <v>0</v>
      </c>
      <c r="O436" s="351">
        <f t="shared" si="63"/>
        <v>0</v>
      </c>
      <c r="P436" s="350">
        <f t="shared" si="64"/>
        <v>0</v>
      </c>
      <c r="Q436" s="352">
        <f t="shared" si="65"/>
        <v>0</v>
      </c>
      <c r="R436" s="353">
        <f t="shared" si="66"/>
        <v>0</v>
      </c>
      <c r="S436" s="354">
        <f t="shared" si="67"/>
        <v>0</v>
      </c>
      <c r="T436" s="349">
        <f t="shared" si="68"/>
        <v>0</v>
      </c>
      <c r="U436" s="355">
        <f t="shared" si="69"/>
        <v>0</v>
      </c>
    </row>
    <row r="437" spans="1:21" x14ac:dyDescent="0.3">
      <c r="A437" s="344">
        <v>433</v>
      </c>
      <c r="B437" s="344"/>
      <c r="C437" s="356"/>
      <c r="D437" s="357"/>
      <c r="E437" s="358"/>
      <c r="F437" s="346"/>
      <c r="G437" s="347"/>
      <c r="H437" s="347"/>
      <c r="I437" s="347"/>
      <c r="J437" s="348"/>
      <c r="K437" s="347"/>
      <c r="L437" s="349">
        <f t="shared" si="60"/>
        <v>0</v>
      </c>
      <c r="M437" s="350">
        <f t="shared" si="61"/>
        <v>0</v>
      </c>
      <c r="N437" s="350">
        <f t="shared" si="62"/>
        <v>0</v>
      </c>
      <c r="O437" s="351">
        <f t="shared" si="63"/>
        <v>0</v>
      </c>
      <c r="P437" s="350">
        <f t="shared" si="64"/>
        <v>0</v>
      </c>
      <c r="Q437" s="352">
        <f t="shared" si="65"/>
        <v>0</v>
      </c>
      <c r="R437" s="353">
        <f t="shared" si="66"/>
        <v>0</v>
      </c>
      <c r="S437" s="354">
        <f t="shared" si="67"/>
        <v>0</v>
      </c>
      <c r="T437" s="349">
        <f t="shared" si="68"/>
        <v>0</v>
      </c>
      <c r="U437" s="355">
        <f t="shared" si="69"/>
        <v>0</v>
      </c>
    </row>
    <row r="438" spans="1:21" x14ac:dyDescent="0.3">
      <c r="A438" s="344">
        <v>434</v>
      </c>
      <c r="B438" s="344"/>
      <c r="C438" s="356"/>
      <c r="D438" s="357"/>
      <c r="E438" s="358"/>
      <c r="F438" s="346"/>
      <c r="G438" s="347"/>
      <c r="H438" s="347"/>
      <c r="I438" s="347"/>
      <c r="J438" s="348"/>
      <c r="K438" s="347"/>
      <c r="L438" s="349">
        <f t="shared" si="60"/>
        <v>0</v>
      </c>
      <c r="M438" s="350">
        <f t="shared" si="61"/>
        <v>0</v>
      </c>
      <c r="N438" s="350">
        <f t="shared" si="62"/>
        <v>0</v>
      </c>
      <c r="O438" s="351">
        <f t="shared" si="63"/>
        <v>0</v>
      </c>
      <c r="P438" s="350">
        <f t="shared" si="64"/>
        <v>0</v>
      </c>
      <c r="Q438" s="352">
        <f t="shared" si="65"/>
        <v>0</v>
      </c>
      <c r="R438" s="353">
        <f t="shared" si="66"/>
        <v>0</v>
      </c>
      <c r="S438" s="354">
        <f t="shared" si="67"/>
        <v>0</v>
      </c>
      <c r="T438" s="349">
        <f t="shared" si="68"/>
        <v>0</v>
      </c>
      <c r="U438" s="355">
        <f t="shared" si="69"/>
        <v>0</v>
      </c>
    </row>
    <row r="439" spans="1:21" x14ac:dyDescent="0.3">
      <c r="A439" s="344">
        <v>435</v>
      </c>
      <c r="B439" s="344"/>
      <c r="C439" s="356"/>
      <c r="D439" s="357"/>
      <c r="E439" s="358"/>
      <c r="F439" s="346"/>
      <c r="G439" s="347"/>
      <c r="H439" s="347"/>
      <c r="I439" s="347"/>
      <c r="J439" s="348"/>
      <c r="K439" s="347"/>
      <c r="L439" s="349">
        <f t="shared" si="60"/>
        <v>0</v>
      </c>
      <c r="M439" s="350">
        <f t="shared" si="61"/>
        <v>0</v>
      </c>
      <c r="N439" s="350">
        <f t="shared" si="62"/>
        <v>0</v>
      </c>
      <c r="O439" s="351">
        <f t="shared" si="63"/>
        <v>0</v>
      </c>
      <c r="P439" s="350">
        <f t="shared" si="64"/>
        <v>0</v>
      </c>
      <c r="Q439" s="352">
        <f t="shared" si="65"/>
        <v>0</v>
      </c>
      <c r="R439" s="353">
        <f t="shared" si="66"/>
        <v>0</v>
      </c>
      <c r="S439" s="354">
        <f t="shared" si="67"/>
        <v>0</v>
      </c>
      <c r="T439" s="349">
        <f t="shared" si="68"/>
        <v>0</v>
      </c>
      <c r="U439" s="355">
        <f t="shared" si="69"/>
        <v>0</v>
      </c>
    </row>
    <row r="440" spans="1:21" x14ac:dyDescent="0.3">
      <c r="A440" s="344">
        <v>436</v>
      </c>
      <c r="B440" s="344"/>
      <c r="C440" s="356"/>
      <c r="D440" s="357"/>
      <c r="E440" s="358"/>
      <c r="F440" s="346"/>
      <c r="G440" s="347"/>
      <c r="H440" s="347"/>
      <c r="I440" s="347"/>
      <c r="J440" s="348"/>
      <c r="K440" s="347"/>
      <c r="L440" s="349">
        <f t="shared" si="60"/>
        <v>0</v>
      </c>
      <c r="M440" s="350">
        <f t="shared" si="61"/>
        <v>0</v>
      </c>
      <c r="N440" s="350">
        <f t="shared" si="62"/>
        <v>0</v>
      </c>
      <c r="O440" s="351">
        <f t="shared" si="63"/>
        <v>0</v>
      </c>
      <c r="P440" s="350">
        <f t="shared" si="64"/>
        <v>0</v>
      </c>
      <c r="Q440" s="352">
        <f t="shared" si="65"/>
        <v>0</v>
      </c>
      <c r="R440" s="353">
        <f t="shared" si="66"/>
        <v>0</v>
      </c>
      <c r="S440" s="354">
        <f t="shared" si="67"/>
        <v>0</v>
      </c>
      <c r="T440" s="349">
        <f t="shared" si="68"/>
        <v>0</v>
      </c>
      <c r="U440" s="355">
        <f t="shared" si="69"/>
        <v>0</v>
      </c>
    </row>
    <row r="441" spans="1:21" x14ac:dyDescent="0.3">
      <c r="A441" s="344">
        <v>437</v>
      </c>
      <c r="B441" s="344"/>
      <c r="C441" s="356"/>
      <c r="D441" s="357"/>
      <c r="E441" s="358"/>
      <c r="F441" s="346"/>
      <c r="G441" s="347"/>
      <c r="H441" s="347"/>
      <c r="I441" s="347"/>
      <c r="J441" s="348"/>
      <c r="K441" s="347"/>
      <c r="L441" s="349">
        <f t="shared" si="60"/>
        <v>0</v>
      </c>
      <c r="M441" s="350">
        <f t="shared" si="61"/>
        <v>0</v>
      </c>
      <c r="N441" s="350">
        <f t="shared" si="62"/>
        <v>0</v>
      </c>
      <c r="O441" s="351">
        <f t="shared" si="63"/>
        <v>0</v>
      </c>
      <c r="P441" s="350">
        <f t="shared" si="64"/>
        <v>0</v>
      </c>
      <c r="Q441" s="352">
        <f t="shared" si="65"/>
        <v>0</v>
      </c>
      <c r="R441" s="353">
        <f t="shared" si="66"/>
        <v>0</v>
      </c>
      <c r="S441" s="354">
        <f t="shared" si="67"/>
        <v>0</v>
      </c>
      <c r="T441" s="349">
        <f t="shared" si="68"/>
        <v>0</v>
      </c>
      <c r="U441" s="355">
        <f t="shared" si="69"/>
        <v>0</v>
      </c>
    </row>
    <row r="442" spans="1:21" x14ac:dyDescent="0.3">
      <c r="A442" s="344">
        <v>438</v>
      </c>
      <c r="B442" s="344"/>
      <c r="C442" s="356"/>
      <c r="D442" s="357"/>
      <c r="E442" s="358"/>
      <c r="F442" s="346"/>
      <c r="G442" s="347"/>
      <c r="H442" s="347"/>
      <c r="I442" s="347"/>
      <c r="J442" s="348"/>
      <c r="K442" s="347"/>
      <c r="L442" s="349">
        <f t="shared" si="60"/>
        <v>0</v>
      </c>
      <c r="M442" s="350">
        <f t="shared" si="61"/>
        <v>0</v>
      </c>
      <c r="N442" s="350">
        <f t="shared" si="62"/>
        <v>0</v>
      </c>
      <c r="O442" s="351">
        <f t="shared" si="63"/>
        <v>0</v>
      </c>
      <c r="P442" s="350">
        <f t="shared" si="64"/>
        <v>0</v>
      </c>
      <c r="Q442" s="352">
        <f t="shared" si="65"/>
        <v>0</v>
      </c>
      <c r="R442" s="353">
        <f t="shared" si="66"/>
        <v>0</v>
      </c>
      <c r="S442" s="354">
        <f t="shared" si="67"/>
        <v>0</v>
      </c>
      <c r="T442" s="349">
        <f t="shared" si="68"/>
        <v>0</v>
      </c>
      <c r="U442" s="355">
        <f t="shared" si="69"/>
        <v>0</v>
      </c>
    </row>
    <row r="443" spans="1:21" x14ac:dyDescent="0.3">
      <c r="A443" s="344">
        <v>439</v>
      </c>
      <c r="B443" s="344"/>
      <c r="C443" s="356"/>
      <c r="D443" s="357"/>
      <c r="E443" s="358"/>
      <c r="F443" s="346"/>
      <c r="G443" s="347"/>
      <c r="H443" s="347"/>
      <c r="I443" s="347"/>
      <c r="J443" s="348"/>
      <c r="K443" s="347"/>
      <c r="L443" s="349">
        <f t="shared" si="60"/>
        <v>0</v>
      </c>
      <c r="M443" s="350">
        <f t="shared" si="61"/>
        <v>0</v>
      </c>
      <c r="N443" s="350">
        <f t="shared" si="62"/>
        <v>0</v>
      </c>
      <c r="O443" s="351">
        <f t="shared" si="63"/>
        <v>0</v>
      </c>
      <c r="P443" s="350">
        <f t="shared" si="64"/>
        <v>0</v>
      </c>
      <c r="Q443" s="352">
        <f t="shared" si="65"/>
        <v>0</v>
      </c>
      <c r="R443" s="353">
        <f t="shared" si="66"/>
        <v>0</v>
      </c>
      <c r="S443" s="354">
        <f t="shared" si="67"/>
        <v>0</v>
      </c>
      <c r="T443" s="349">
        <f t="shared" si="68"/>
        <v>0</v>
      </c>
      <c r="U443" s="355">
        <f t="shared" si="69"/>
        <v>0</v>
      </c>
    </row>
    <row r="444" spans="1:21" x14ac:dyDescent="0.3">
      <c r="A444" s="344">
        <v>440</v>
      </c>
      <c r="B444" s="344"/>
      <c r="C444" s="356"/>
      <c r="D444" s="357"/>
      <c r="E444" s="358"/>
      <c r="F444" s="346"/>
      <c r="G444" s="347"/>
      <c r="H444" s="347"/>
      <c r="I444" s="347"/>
      <c r="J444" s="348"/>
      <c r="K444" s="347"/>
      <c r="L444" s="349">
        <f t="shared" si="60"/>
        <v>0</v>
      </c>
      <c r="M444" s="350">
        <f t="shared" si="61"/>
        <v>0</v>
      </c>
      <c r="N444" s="350">
        <f t="shared" si="62"/>
        <v>0</v>
      </c>
      <c r="O444" s="351">
        <f t="shared" si="63"/>
        <v>0</v>
      </c>
      <c r="P444" s="350">
        <f t="shared" si="64"/>
        <v>0</v>
      </c>
      <c r="Q444" s="352">
        <f t="shared" si="65"/>
        <v>0</v>
      </c>
      <c r="R444" s="353">
        <f t="shared" si="66"/>
        <v>0</v>
      </c>
      <c r="S444" s="354">
        <f t="shared" si="67"/>
        <v>0</v>
      </c>
      <c r="T444" s="349">
        <f t="shared" si="68"/>
        <v>0</v>
      </c>
      <c r="U444" s="355">
        <f t="shared" si="69"/>
        <v>0</v>
      </c>
    </row>
    <row r="445" spans="1:21" x14ac:dyDescent="0.3">
      <c r="A445" s="344">
        <v>441</v>
      </c>
      <c r="B445" s="344"/>
      <c r="C445" s="356"/>
      <c r="D445" s="357"/>
      <c r="E445" s="358"/>
      <c r="F445" s="346"/>
      <c r="G445" s="347"/>
      <c r="H445" s="347"/>
      <c r="I445" s="347"/>
      <c r="J445" s="348"/>
      <c r="K445" s="347"/>
      <c r="L445" s="349">
        <f t="shared" si="60"/>
        <v>0</v>
      </c>
      <c r="M445" s="350">
        <f t="shared" si="61"/>
        <v>0</v>
      </c>
      <c r="N445" s="350">
        <f t="shared" si="62"/>
        <v>0</v>
      </c>
      <c r="O445" s="351">
        <f t="shared" si="63"/>
        <v>0</v>
      </c>
      <c r="P445" s="350">
        <f t="shared" si="64"/>
        <v>0</v>
      </c>
      <c r="Q445" s="352">
        <f t="shared" si="65"/>
        <v>0</v>
      </c>
      <c r="R445" s="353">
        <f t="shared" si="66"/>
        <v>0</v>
      </c>
      <c r="S445" s="354">
        <f t="shared" si="67"/>
        <v>0</v>
      </c>
      <c r="T445" s="349">
        <f t="shared" si="68"/>
        <v>0</v>
      </c>
      <c r="U445" s="355">
        <f t="shared" si="69"/>
        <v>0</v>
      </c>
    </row>
    <row r="446" spans="1:21" x14ac:dyDescent="0.3">
      <c r="A446" s="344">
        <v>442</v>
      </c>
      <c r="B446" s="344"/>
      <c r="C446" s="356"/>
      <c r="D446" s="357"/>
      <c r="E446" s="358"/>
      <c r="F446" s="346"/>
      <c r="G446" s="347"/>
      <c r="H446" s="347"/>
      <c r="I446" s="347"/>
      <c r="J446" s="348"/>
      <c r="K446" s="347"/>
      <c r="L446" s="349">
        <f t="shared" si="60"/>
        <v>0</v>
      </c>
      <c r="M446" s="350">
        <f t="shared" si="61"/>
        <v>0</v>
      </c>
      <c r="N446" s="350">
        <f t="shared" si="62"/>
        <v>0</v>
      </c>
      <c r="O446" s="351">
        <f t="shared" si="63"/>
        <v>0</v>
      </c>
      <c r="P446" s="350">
        <f t="shared" si="64"/>
        <v>0</v>
      </c>
      <c r="Q446" s="352">
        <f t="shared" si="65"/>
        <v>0</v>
      </c>
      <c r="R446" s="353">
        <f t="shared" si="66"/>
        <v>0</v>
      </c>
      <c r="S446" s="354">
        <f t="shared" si="67"/>
        <v>0</v>
      </c>
      <c r="T446" s="349">
        <f t="shared" si="68"/>
        <v>0</v>
      </c>
      <c r="U446" s="355">
        <f t="shared" si="69"/>
        <v>0</v>
      </c>
    </row>
    <row r="447" spans="1:21" x14ac:dyDescent="0.3">
      <c r="A447" s="344">
        <v>443</v>
      </c>
      <c r="B447" s="344"/>
      <c r="C447" s="356"/>
      <c r="D447" s="357"/>
      <c r="E447" s="358"/>
      <c r="F447" s="346"/>
      <c r="G447" s="347"/>
      <c r="H447" s="347"/>
      <c r="I447" s="347"/>
      <c r="J447" s="348"/>
      <c r="K447" s="347"/>
      <c r="L447" s="349">
        <f t="shared" si="60"/>
        <v>0</v>
      </c>
      <c r="M447" s="350">
        <f t="shared" si="61"/>
        <v>0</v>
      </c>
      <c r="N447" s="350">
        <f t="shared" si="62"/>
        <v>0</v>
      </c>
      <c r="O447" s="351">
        <f t="shared" si="63"/>
        <v>0</v>
      </c>
      <c r="P447" s="350">
        <f t="shared" si="64"/>
        <v>0</v>
      </c>
      <c r="Q447" s="352">
        <f t="shared" si="65"/>
        <v>0</v>
      </c>
      <c r="R447" s="353">
        <f t="shared" si="66"/>
        <v>0</v>
      </c>
      <c r="S447" s="354">
        <f t="shared" si="67"/>
        <v>0</v>
      </c>
      <c r="T447" s="349">
        <f t="shared" si="68"/>
        <v>0</v>
      </c>
      <c r="U447" s="355">
        <f t="shared" si="69"/>
        <v>0</v>
      </c>
    </row>
    <row r="448" spans="1:21" x14ac:dyDescent="0.3">
      <c r="A448" s="344">
        <v>444</v>
      </c>
      <c r="B448" s="344"/>
      <c r="C448" s="356"/>
      <c r="D448" s="357"/>
      <c r="E448" s="358"/>
      <c r="F448" s="346"/>
      <c r="G448" s="347"/>
      <c r="H448" s="347"/>
      <c r="I448" s="347"/>
      <c r="J448" s="348"/>
      <c r="K448" s="347"/>
      <c r="L448" s="349">
        <f t="shared" si="60"/>
        <v>0</v>
      </c>
      <c r="M448" s="350">
        <f t="shared" si="61"/>
        <v>0</v>
      </c>
      <c r="N448" s="350">
        <f t="shared" si="62"/>
        <v>0</v>
      </c>
      <c r="O448" s="351">
        <f t="shared" si="63"/>
        <v>0</v>
      </c>
      <c r="P448" s="350">
        <f t="shared" si="64"/>
        <v>0</v>
      </c>
      <c r="Q448" s="352">
        <f t="shared" si="65"/>
        <v>0</v>
      </c>
      <c r="R448" s="353">
        <f t="shared" si="66"/>
        <v>0</v>
      </c>
      <c r="S448" s="354">
        <f t="shared" si="67"/>
        <v>0</v>
      </c>
      <c r="T448" s="349">
        <f t="shared" si="68"/>
        <v>0</v>
      </c>
      <c r="U448" s="355">
        <f t="shared" si="69"/>
        <v>0</v>
      </c>
    </row>
    <row r="449" spans="1:21" x14ac:dyDescent="0.3">
      <c r="A449" s="344">
        <v>445</v>
      </c>
      <c r="B449" s="344"/>
      <c r="C449" s="356"/>
      <c r="D449" s="357"/>
      <c r="E449" s="358"/>
      <c r="F449" s="346"/>
      <c r="G449" s="347"/>
      <c r="H449" s="347"/>
      <c r="I449" s="347"/>
      <c r="J449" s="348"/>
      <c r="K449" s="347"/>
      <c r="L449" s="349">
        <f t="shared" si="60"/>
        <v>0</v>
      </c>
      <c r="M449" s="350">
        <f t="shared" si="61"/>
        <v>0</v>
      </c>
      <c r="N449" s="350">
        <f t="shared" si="62"/>
        <v>0</v>
      </c>
      <c r="O449" s="351">
        <f t="shared" si="63"/>
        <v>0</v>
      </c>
      <c r="P449" s="350">
        <f t="shared" si="64"/>
        <v>0</v>
      </c>
      <c r="Q449" s="352">
        <f t="shared" si="65"/>
        <v>0</v>
      </c>
      <c r="R449" s="353">
        <f t="shared" si="66"/>
        <v>0</v>
      </c>
      <c r="S449" s="354">
        <f t="shared" si="67"/>
        <v>0</v>
      </c>
      <c r="T449" s="349">
        <f t="shared" si="68"/>
        <v>0</v>
      </c>
      <c r="U449" s="355">
        <f t="shared" si="69"/>
        <v>0</v>
      </c>
    </row>
    <row r="450" spans="1:21" x14ac:dyDescent="0.3">
      <c r="A450" s="344">
        <v>446</v>
      </c>
      <c r="B450" s="344"/>
      <c r="C450" s="356"/>
      <c r="D450" s="357"/>
      <c r="E450" s="358"/>
      <c r="F450" s="346"/>
      <c r="G450" s="347"/>
      <c r="H450" s="347"/>
      <c r="I450" s="347"/>
      <c r="J450" s="348"/>
      <c r="K450" s="347"/>
      <c r="L450" s="349">
        <f t="shared" si="60"/>
        <v>0</v>
      </c>
      <c r="M450" s="350">
        <f t="shared" si="61"/>
        <v>0</v>
      </c>
      <c r="N450" s="350">
        <f t="shared" si="62"/>
        <v>0</v>
      </c>
      <c r="O450" s="351">
        <f t="shared" si="63"/>
        <v>0</v>
      </c>
      <c r="P450" s="350">
        <f t="shared" si="64"/>
        <v>0</v>
      </c>
      <c r="Q450" s="352">
        <f t="shared" si="65"/>
        <v>0</v>
      </c>
      <c r="R450" s="353">
        <f t="shared" si="66"/>
        <v>0</v>
      </c>
      <c r="S450" s="354">
        <f t="shared" si="67"/>
        <v>0</v>
      </c>
      <c r="T450" s="349">
        <f t="shared" si="68"/>
        <v>0</v>
      </c>
      <c r="U450" s="355">
        <f t="shared" si="69"/>
        <v>0</v>
      </c>
    </row>
    <row r="451" spans="1:21" x14ac:dyDescent="0.3">
      <c r="A451" s="344">
        <v>447</v>
      </c>
      <c r="B451" s="344"/>
      <c r="C451" s="356"/>
      <c r="D451" s="357"/>
      <c r="E451" s="358"/>
      <c r="F451" s="346"/>
      <c r="G451" s="347"/>
      <c r="H451" s="347"/>
      <c r="I451" s="347"/>
      <c r="J451" s="348"/>
      <c r="K451" s="347"/>
      <c r="L451" s="349">
        <f t="shared" si="60"/>
        <v>0</v>
      </c>
      <c r="M451" s="350">
        <f t="shared" si="61"/>
        <v>0</v>
      </c>
      <c r="N451" s="350">
        <f t="shared" si="62"/>
        <v>0</v>
      </c>
      <c r="O451" s="351">
        <f t="shared" si="63"/>
        <v>0</v>
      </c>
      <c r="P451" s="350">
        <f t="shared" si="64"/>
        <v>0</v>
      </c>
      <c r="Q451" s="352">
        <f t="shared" si="65"/>
        <v>0</v>
      </c>
      <c r="R451" s="353">
        <f t="shared" si="66"/>
        <v>0</v>
      </c>
      <c r="S451" s="354">
        <f t="shared" si="67"/>
        <v>0</v>
      </c>
      <c r="T451" s="349">
        <f t="shared" si="68"/>
        <v>0</v>
      </c>
      <c r="U451" s="355">
        <f t="shared" si="69"/>
        <v>0</v>
      </c>
    </row>
    <row r="452" spans="1:21" x14ac:dyDescent="0.3">
      <c r="A452" s="344">
        <v>448</v>
      </c>
      <c r="B452" s="344"/>
      <c r="C452" s="356"/>
      <c r="D452" s="357"/>
      <c r="E452" s="358"/>
      <c r="F452" s="346"/>
      <c r="G452" s="347"/>
      <c r="H452" s="347"/>
      <c r="I452" s="347"/>
      <c r="J452" s="348"/>
      <c r="K452" s="347"/>
      <c r="L452" s="349">
        <f t="shared" si="60"/>
        <v>0</v>
      </c>
      <c r="M452" s="350">
        <f t="shared" si="61"/>
        <v>0</v>
      </c>
      <c r="N452" s="350">
        <f t="shared" si="62"/>
        <v>0</v>
      </c>
      <c r="O452" s="351">
        <f t="shared" si="63"/>
        <v>0</v>
      </c>
      <c r="P452" s="350">
        <f t="shared" si="64"/>
        <v>0</v>
      </c>
      <c r="Q452" s="352">
        <f t="shared" si="65"/>
        <v>0</v>
      </c>
      <c r="R452" s="353">
        <f t="shared" si="66"/>
        <v>0</v>
      </c>
      <c r="S452" s="354">
        <f t="shared" si="67"/>
        <v>0</v>
      </c>
      <c r="T452" s="349">
        <f t="shared" si="68"/>
        <v>0</v>
      </c>
      <c r="U452" s="355">
        <f t="shared" si="69"/>
        <v>0</v>
      </c>
    </row>
    <row r="453" spans="1:21" x14ac:dyDescent="0.3">
      <c r="A453" s="344">
        <v>449</v>
      </c>
      <c r="B453" s="344"/>
      <c r="C453" s="356"/>
      <c r="D453" s="357"/>
      <c r="E453" s="358"/>
      <c r="F453" s="346"/>
      <c r="G453" s="347"/>
      <c r="H453" s="347"/>
      <c r="I453" s="347"/>
      <c r="J453" s="348"/>
      <c r="K453" s="347"/>
      <c r="L453" s="349">
        <f t="shared" si="60"/>
        <v>0</v>
      </c>
      <c r="M453" s="350">
        <f t="shared" si="61"/>
        <v>0</v>
      </c>
      <c r="N453" s="350">
        <f t="shared" si="62"/>
        <v>0</v>
      </c>
      <c r="O453" s="351">
        <f t="shared" si="63"/>
        <v>0</v>
      </c>
      <c r="P453" s="350">
        <f t="shared" si="64"/>
        <v>0</v>
      </c>
      <c r="Q453" s="352">
        <f t="shared" si="65"/>
        <v>0</v>
      </c>
      <c r="R453" s="353">
        <f t="shared" si="66"/>
        <v>0</v>
      </c>
      <c r="S453" s="354">
        <f t="shared" si="67"/>
        <v>0</v>
      </c>
      <c r="T453" s="349">
        <f t="shared" si="68"/>
        <v>0</v>
      </c>
      <c r="U453" s="355">
        <f t="shared" si="69"/>
        <v>0</v>
      </c>
    </row>
    <row r="454" spans="1:21" x14ac:dyDescent="0.3">
      <c r="A454" s="344">
        <v>450</v>
      </c>
      <c r="B454" s="344"/>
      <c r="C454" s="356"/>
      <c r="D454" s="357"/>
      <c r="E454" s="358"/>
      <c r="F454" s="346"/>
      <c r="G454" s="347"/>
      <c r="H454" s="347"/>
      <c r="I454" s="347"/>
      <c r="J454" s="348"/>
      <c r="K454" s="347"/>
      <c r="L454" s="349">
        <f t="shared" ref="L454:L517" si="70">E454*7/22</f>
        <v>0</v>
      </c>
      <c r="M454" s="350">
        <f t="shared" ref="M454:M517" si="71">IF(L454&gt;0, 0.0396*(((L454^2)*F454)^0.933),0)</f>
        <v>0</v>
      </c>
      <c r="N454" s="350">
        <f t="shared" ref="N454:N517" si="72">IF(L454&gt;0,0.00349*(((L454^2)*F454)^1.03),0)</f>
        <v>0</v>
      </c>
      <c r="O454" s="351">
        <f t="shared" ref="O454:O517" si="73">IF(L454&gt;0,1/((28/(M454+N454))+0.025),0)</f>
        <v>0</v>
      </c>
      <c r="P454" s="350">
        <f t="shared" ref="P454:P517" si="74">M454+N454+O454</f>
        <v>0</v>
      </c>
      <c r="Q454" s="352">
        <f t="shared" ref="Q454:Q517" si="75">P454*0.27</f>
        <v>0</v>
      </c>
      <c r="R454" s="353">
        <f t="shared" ref="R454:R517" si="76">P454+Q454</f>
        <v>0</v>
      </c>
      <c r="S454" s="354">
        <f t="shared" ref="S454:S517" si="77">R454*0.47</f>
        <v>0</v>
      </c>
      <c r="T454" s="349">
        <f t="shared" ref="T454:T517" si="78">S454*44/12</f>
        <v>0</v>
      </c>
      <c r="U454" s="355">
        <f t="shared" ref="U454:U517" si="79">T454/1000</f>
        <v>0</v>
      </c>
    </row>
    <row r="455" spans="1:21" x14ac:dyDescent="0.3">
      <c r="A455" s="344">
        <v>451</v>
      </c>
      <c r="B455" s="344"/>
      <c r="C455" s="356"/>
      <c r="D455" s="357"/>
      <c r="E455" s="358"/>
      <c r="F455" s="346"/>
      <c r="G455" s="347"/>
      <c r="H455" s="347"/>
      <c r="I455" s="347"/>
      <c r="J455" s="348"/>
      <c r="K455" s="347"/>
      <c r="L455" s="349">
        <f t="shared" si="70"/>
        <v>0</v>
      </c>
      <c r="M455" s="350">
        <f t="shared" si="71"/>
        <v>0</v>
      </c>
      <c r="N455" s="350">
        <f t="shared" si="72"/>
        <v>0</v>
      </c>
      <c r="O455" s="351">
        <f t="shared" si="73"/>
        <v>0</v>
      </c>
      <c r="P455" s="350">
        <f t="shared" si="74"/>
        <v>0</v>
      </c>
      <c r="Q455" s="352">
        <f t="shared" si="75"/>
        <v>0</v>
      </c>
      <c r="R455" s="353">
        <f t="shared" si="76"/>
        <v>0</v>
      </c>
      <c r="S455" s="354">
        <f t="shared" si="77"/>
        <v>0</v>
      </c>
      <c r="T455" s="349">
        <f t="shared" si="78"/>
        <v>0</v>
      </c>
      <c r="U455" s="355">
        <f t="shared" si="79"/>
        <v>0</v>
      </c>
    </row>
    <row r="456" spans="1:21" x14ac:dyDescent="0.3">
      <c r="A456" s="344">
        <v>452</v>
      </c>
      <c r="B456" s="344"/>
      <c r="C456" s="356"/>
      <c r="D456" s="357"/>
      <c r="E456" s="358"/>
      <c r="F456" s="346"/>
      <c r="G456" s="347"/>
      <c r="H456" s="347"/>
      <c r="I456" s="347"/>
      <c r="J456" s="348"/>
      <c r="K456" s="347"/>
      <c r="L456" s="349">
        <f t="shared" si="70"/>
        <v>0</v>
      </c>
      <c r="M456" s="350">
        <f t="shared" si="71"/>
        <v>0</v>
      </c>
      <c r="N456" s="350">
        <f t="shared" si="72"/>
        <v>0</v>
      </c>
      <c r="O456" s="351">
        <f t="shared" si="73"/>
        <v>0</v>
      </c>
      <c r="P456" s="350">
        <f t="shared" si="74"/>
        <v>0</v>
      </c>
      <c r="Q456" s="352">
        <f t="shared" si="75"/>
        <v>0</v>
      </c>
      <c r="R456" s="353">
        <f t="shared" si="76"/>
        <v>0</v>
      </c>
      <c r="S456" s="354">
        <f t="shared" si="77"/>
        <v>0</v>
      </c>
      <c r="T456" s="349">
        <f t="shared" si="78"/>
        <v>0</v>
      </c>
      <c r="U456" s="355">
        <f t="shared" si="79"/>
        <v>0</v>
      </c>
    </row>
    <row r="457" spans="1:21" x14ac:dyDescent="0.3">
      <c r="A457" s="344">
        <v>453</v>
      </c>
      <c r="B457" s="344"/>
      <c r="C457" s="356"/>
      <c r="D457" s="357"/>
      <c r="E457" s="358"/>
      <c r="F457" s="346"/>
      <c r="G457" s="347"/>
      <c r="H457" s="347"/>
      <c r="I457" s="347"/>
      <c r="J457" s="348"/>
      <c r="K457" s="347"/>
      <c r="L457" s="349">
        <f t="shared" si="70"/>
        <v>0</v>
      </c>
      <c r="M457" s="350">
        <f t="shared" si="71"/>
        <v>0</v>
      </c>
      <c r="N457" s="350">
        <f t="shared" si="72"/>
        <v>0</v>
      </c>
      <c r="O457" s="351">
        <f t="shared" si="73"/>
        <v>0</v>
      </c>
      <c r="P457" s="350">
        <f t="shared" si="74"/>
        <v>0</v>
      </c>
      <c r="Q457" s="352">
        <f t="shared" si="75"/>
        <v>0</v>
      </c>
      <c r="R457" s="353">
        <f t="shared" si="76"/>
        <v>0</v>
      </c>
      <c r="S457" s="354">
        <f t="shared" si="77"/>
        <v>0</v>
      </c>
      <c r="T457" s="349">
        <f t="shared" si="78"/>
        <v>0</v>
      </c>
      <c r="U457" s="355">
        <f t="shared" si="79"/>
        <v>0</v>
      </c>
    </row>
    <row r="458" spans="1:21" x14ac:dyDescent="0.3">
      <c r="A458" s="344">
        <v>454</v>
      </c>
      <c r="B458" s="344"/>
      <c r="C458" s="356"/>
      <c r="D458" s="357"/>
      <c r="E458" s="358"/>
      <c r="F458" s="346"/>
      <c r="G458" s="347"/>
      <c r="H458" s="347"/>
      <c r="I458" s="347"/>
      <c r="J458" s="348"/>
      <c r="K458" s="347"/>
      <c r="L458" s="349">
        <f t="shared" si="70"/>
        <v>0</v>
      </c>
      <c r="M458" s="350">
        <f t="shared" si="71"/>
        <v>0</v>
      </c>
      <c r="N458" s="350">
        <f t="shared" si="72"/>
        <v>0</v>
      </c>
      <c r="O458" s="351">
        <f t="shared" si="73"/>
        <v>0</v>
      </c>
      <c r="P458" s="350">
        <f t="shared" si="74"/>
        <v>0</v>
      </c>
      <c r="Q458" s="352">
        <f t="shared" si="75"/>
        <v>0</v>
      </c>
      <c r="R458" s="353">
        <f t="shared" si="76"/>
        <v>0</v>
      </c>
      <c r="S458" s="354">
        <f t="shared" si="77"/>
        <v>0</v>
      </c>
      <c r="T458" s="349">
        <f t="shared" si="78"/>
        <v>0</v>
      </c>
      <c r="U458" s="355">
        <f t="shared" si="79"/>
        <v>0</v>
      </c>
    </row>
    <row r="459" spans="1:21" x14ac:dyDescent="0.3">
      <c r="A459" s="344">
        <v>455</v>
      </c>
      <c r="B459" s="344"/>
      <c r="C459" s="356"/>
      <c r="D459" s="357"/>
      <c r="E459" s="358"/>
      <c r="F459" s="346"/>
      <c r="G459" s="347"/>
      <c r="H459" s="347"/>
      <c r="I459" s="347"/>
      <c r="J459" s="348"/>
      <c r="K459" s="347"/>
      <c r="L459" s="349">
        <f t="shared" si="70"/>
        <v>0</v>
      </c>
      <c r="M459" s="350">
        <f t="shared" si="71"/>
        <v>0</v>
      </c>
      <c r="N459" s="350">
        <f t="shared" si="72"/>
        <v>0</v>
      </c>
      <c r="O459" s="351">
        <f t="shared" si="73"/>
        <v>0</v>
      </c>
      <c r="P459" s="350">
        <f t="shared" si="74"/>
        <v>0</v>
      </c>
      <c r="Q459" s="352">
        <f t="shared" si="75"/>
        <v>0</v>
      </c>
      <c r="R459" s="353">
        <f t="shared" si="76"/>
        <v>0</v>
      </c>
      <c r="S459" s="354">
        <f t="shared" si="77"/>
        <v>0</v>
      </c>
      <c r="T459" s="349">
        <f t="shared" si="78"/>
        <v>0</v>
      </c>
      <c r="U459" s="355">
        <f t="shared" si="79"/>
        <v>0</v>
      </c>
    </row>
    <row r="460" spans="1:21" x14ac:dyDescent="0.3">
      <c r="A460" s="344">
        <v>456</v>
      </c>
      <c r="B460" s="344"/>
      <c r="C460" s="356"/>
      <c r="D460" s="357"/>
      <c r="E460" s="358"/>
      <c r="F460" s="346"/>
      <c r="G460" s="347"/>
      <c r="H460" s="347"/>
      <c r="I460" s="347"/>
      <c r="J460" s="348"/>
      <c r="K460" s="347"/>
      <c r="L460" s="349">
        <f t="shared" si="70"/>
        <v>0</v>
      </c>
      <c r="M460" s="350">
        <f t="shared" si="71"/>
        <v>0</v>
      </c>
      <c r="N460" s="350">
        <f t="shared" si="72"/>
        <v>0</v>
      </c>
      <c r="O460" s="351">
        <f t="shared" si="73"/>
        <v>0</v>
      </c>
      <c r="P460" s="350">
        <f t="shared" si="74"/>
        <v>0</v>
      </c>
      <c r="Q460" s="352">
        <f t="shared" si="75"/>
        <v>0</v>
      </c>
      <c r="R460" s="353">
        <f t="shared" si="76"/>
        <v>0</v>
      </c>
      <c r="S460" s="354">
        <f t="shared" si="77"/>
        <v>0</v>
      </c>
      <c r="T460" s="349">
        <f t="shared" si="78"/>
        <v>0</v>
      </c>
      <c r="U460" s="355">
        <f t="shared" si="79"/>
        <v>0</v>
      </c>
    </row>
    <row r="461" spans="1:21" x14ac:dyDescent="0.3">
      <c r="A461" s="344">
        <v>457</v>
      </c>
      <c r="B461" s="344"/>
      <c r="C461" s="356"/>
      <c r="D461" s="357"/>
      <c r="E461" s="358"/>
      <c r="F461" s="346"/>
      <c r="G461" s="347"/>
      <c r="H461" s="347"/>
      <c r="I461" s="347"/>
      <c r="J461" s="348"/>
      <c r="K461" s="347"/>
      <c r="L461" s="349">
        <f t="shared" si="70"/>
        <v>0</v>
      </c>
      <c r="M461" s="350">
        <f t="shared" si="71"/>
        <v>0</v>
      </c>
      <c r="N461" s="350">
        <f t="shared" si="72"/>
        <v>0</v>
      </c>
      <c r="O461" s="351">
        <f t="shared" si="73"/>
        <v>0</v>
      </c>
      <c r="P461" s="350">
        <f t="shared" si="74"/>
        <v>0</v>
      </c>
      <c r="Q461" s="352">
        <f t="shared" si="75"/>
        <v>0</v>
      </c>
      <c r="R461" s="353">
        <f t="shared" si="76"/>
        <v>0</v>
      </c>
      <c r="S461" s="354">
        <f t="shared" si="77"/>
        <v>0</v>
      </c>
      <c r="T461" s="349">
        <f t="shared" si="78"/>
        <v>0</v>
      </c>
      <c r="U461" s="355">
        <f t="shared" si="79"/>
        <v>0</v>
      </c>
    </row>
    <row r="462" spans="1:21" x14ac:dyDescent="0.3">
      <c r="A462" s="344">
        <v>458</v>
      </c>
      <c r="B462" s="344"/>
      <c r="C462" s="356"/>
      <c r="D462" s="357"/>
      <c r="E462" s="358"/>
      <c r="F462" s="346"/>
      <c r="G462" s="347"/>
      <c r="H462" s="347"/>
      <c r="I462" s="347"/>
      <c r="J462" s="348"/>
      <c r="K462" s="347"/>
      <c r="L462" s="349">
        <f t="shared" si="70"/>
        <v>0</v>
      </c>
      <c r="M462" s="350">
        <f t="shared" si="71"/>
        <v>0</v>
      </c>
      <c r="N462" s="350">
        <f t="shared" si="72"/>
        <v>0</v>
      </c>
      <c r="O462" s="351">
        <f t="shared" si="73"/>
        <v>0</v>
      </c>
      <c r="P462" s="350">
        <f t="shared" si="74"/>
        <v>0</v>
      </c>
      <c r="Q462" s="352">
        <f t="shared" si="75"/>
        <v>0</v>
      </c>
      <c r="R462" s="353">
        <f t="shared" si="76"/>
        <v>0</v>
      </c>
      <c r="S462" s="354">
        <f t="shared" si="77"/>
        <v>0</v>
      </c>
      <c r="T462" s="349">
        <f t="shared" si="78"/>
        <v>0</v>
      </c>
      <c r="U462" s="355">
        <f t="shared" si="79"/>
        <v>0</v>
      </c>
    </row>
    <row r="463" spans="1:21" x14ac:dyDescent="0.3">
      <c r="A463" s="344">
        <v>459</v>
      </c>
      <c r="B463" s="344"/>
      <c r="C463" s="356"/>
      <c r="D463" s="357"/>
      <c r="E463" s="358"/>
      <c r="F463" s="346"/>
      <c r="G463" s="347"/>
      <c r="H463" s="347"/>
      <c r="I463" s="347"/>
      <c r="J463" s="348"/>
      <c r="K463" s="347"/>
      <c r="L463" s="349">
        <f t="shared" si="70"/>
        <v>0</v>
      </c>
      <c r="M463" s="350">
        <f t="shared" si="71"/>
        <v>0</v>
      </c>
      <c r="N463" s="350">
        <f t="shared" si="72"/>
        <v>0</v>
      </c>
      <c r="O463" s="351">
        <f t="shared" si="73"/>
        <v>0</v>
      </c>
      <c r="P463" s="350">
        <f t="shared" si="74"/>
        <v>0</v>
      </c>
      <c r="Q463" s="352">
        <f t="shared" si="75"/>
        <v>0</v>
      </c>
      <c r="R463" s="353">
        <f t="shared" si="76"/>
        <v>0</v>
      </c>
      <c r="S463" s="354">
        <f t="shared" si="77"/>
        <v>0</v>
      </c>
      <c r="T463" s="349">
        <f t="shared" si="78"/>
        <v>0</v>
      </c>
      <c r="U463" s="355">
        <f t="shared" si="79"/>
        <v>0</v>
      </c>
    </row>
    <row r="464" spans="1:21" x14ac:dyDescent="0.3">
      <c r="A464" s="344">
        <v>460</v>
      </c>
      <c r="B464" s="344"/>
      <c r="C464" s="356"/>
      <c r="D464" s="357"/>
      <c r="E464" s="358"/>
      <c r="F464" s="346"/>
      <c r="G464" s="347"/>
      <c r="H464" s="347"/>
      <c r="I464" s="347"/>
      <c r="J464" s="348"/>
      <c r="K464" s="347"/>
      <c r="L464" s="349">
        <f t="shared" si="70"/>
        <v>0</v>
      </c>
      <c r="M464" s="350">
        <f t="shared" si="71"/>
        <v>0</v>
      </c>
      <c r="N464" s="350">
        <f t="shared" si="72"/>
        <v>0</v>
      </c>
      <c r="O464" s="351">
        <f t="shared" si="73"/>
        <v>0</v>
      </c>
      <c r="P464" s="350">
        <f t="shared" si="74"/>
        <v>0</v>
      </c>
      <c r="Q464" s="352">
        <f t="shared" si="75"/>
        <v>0</v>
      </c>
      <c r="R464" s="353">
        <f t="shared" si="76"/>
        <v>0</v>
      </c>
      <c r="S464" s="354">
        <f t="shared" si="77"/>
        <v>0</v>
      </c>
      <c r="T464" s="349">
        <f t="shared" si="78"/>
        <v>0</v>
      </c>
      <c r="U464" s="355">
        <f t="shared" si="79"/>
        <v>0</v>
      </c>
    </row>
    <row r="465" spans="1:21" x14ac:dyDescent="0.3">
      <c r="A465" s="344">
        <v>461</v>
      </c>
      <c r="B465" s="344"/>
      <c r="C465" s="356"/>
      <c r="D465" s="357"/>
      <c r="E465" s="358"/>
      <c r="F465" s="346"/>
      <c r="G465" s="347"/>
      <c r="H465" s="347"/>
      <c r="I465" s="347"/>
      <c r="J465" s="348"/>
      <c r="K465" s="347"/>
      <c r="L465" s="349">
        <f t="shared" si="70"/>
        <v>0</v>
      </c>
      <c r="M465" s="350">
        <f t="shared" si="71"/>
        <v>0</v>
      </c>
      <c r="N465" s="350">
        <f t="shared" si="72"/>
        <v>0</v>
      </c>
      <c r="O465" s="351">
        <f t="shared" si="73"/>
        <v>0</v>
      </c>
      <c r="P465" s="350">
        <f t="shared" si="74"/>
        <v>0</v>
      </c>
      <c r="Q465" s="352">
        <f t="shared" si="75"/>
        <v>0</v>
      </c>
      <c r="R465" s="353">
        <f t="shared" si="76"/>
        <v>0</v>
      </c>
      <c r="S465" s="354">
        <f t="shared" si="77"/>
        <v>0</v>
      </c>
      <c r="T465" s="349">
        <f t="shared" si="78"/>
        <v>0</v>
      </c>
      <c r="U465" s="355">
        <f t="shared" si="79"/>
        <v>0</v>
      </c>
    </row>
    <row r="466" spans="1:21" x14ac:dyDescent="0.3">
      <c r="A466" s="344">
        <v>462</v>
      </c>
      <c r="B466" s="344"/>
      <c r="C466" s="356"/>
      <c r="D466" s="357"/>
      <c r="E466" s="358"/>
      <c r="F466" s="346"/>
      <c r="G466" s="347"/>
      <c r="H466" s="347"/>
      <c r="I466" s="347"/>
      <c r="J466" s="348"/>
      <c r="K466" s="347"/>
      <c r="L466" s="349">
        <f t="shared" si="70"/>
        <v>0</v>
      </c>
      <c r="M466" s="350">
        <f t="shared" si="71"/>
        <v>0</v>
      </c>
      <c r="N466" s="350">
        <f t="shared" si="72"/>
        <v>0</v>
      </c>
      <c r="O466" s="351">
        <f t="shared" si="73"/>
        <v>0</v>
      </c>
      <c r="P466" s="350">
        <f t="shared" si="74"/>
        <v>0</v>
      </c>
      <c r="Q466" s="352">
        <f t="shared" si="75"/>
        <v>0</v>
      </c>
      <c r="R466" s="353">
        <f t="shared" si="76"/>
        <v>0</v>
      </c>
      <c r="S466" s="354">
        <f t="shared" si="77"/>
        <v>0</v>
      </c>
      <c r="T466" s="349">
        <f t="shared" si="78"/>
        <v>0</v>
      </c>
      <c r="U466" s="355">
        <f t="shared" si="79"/>
        <v>0</v>
      </c>
    </row>
    <row r="467" spans="1:21" x14ac:dyDescent="0.3">
      <c r="A467" s="344">
        <v>463</v>
      </c>
      <c r="B467" s="344"/>
      <c r="C467" s="356"/>
      <c r="D467" s="357"/>
      <c r="E467" s="358"/>
      <c r="F467" s="346"/>
      <c r="G467" s="347"/>
      <c r="H467" s="347"/>
      <c r="I467" s="347"/>
      <c r="J467" s="348"/>
      <c r="K467" s="347"/>
      <c r="L467" s="349">
        <f t="shared" si="70"/>
        <v>0</v>
      </c>
      <c r="M467" s="350">
        <f t="shared" si="71"/>
        <v>0</v>
      </c>
      <c r="N467" s="350">
        <f t="shared" si="72"/>
        <v>0</v>
      </c>
      <c r="O467" s="351">
        <f t="shared" si="73"/>
        <v>0</v>
      </c>
      <c r="P467" s="350">
        <f t="shared" si="74"/>
        <v>0</v>
      </c>
      <c r="Q467" s="352">
        <f t="shared" si="75"/>
        <v>0</v>
      </c>
      <c r="R467" s="353">
        <f t="shared" si="76"/>
        <v>0</v>
      </c>
      <c r="S467" s="354">
        <f t="shared" si="77"/>
        <v>0</v>
      </c>
      <c r="T467" s="349">
        <f t="shared" si="78"/>
        <v>0</v>
      </c>
      <c r="U467" s="355">
        <f t="shared" si="79"/>
        <v>0</v>
      </c>
    </row>
    <row r="468" spans="1:21" x14ac:dyDescent="0.3">
      <c r="A468" s="344">
        <v>464</v>
      </c>
      <c r="B468" s="344"/>
      <c r="C468" s="356"/>
      <c r="D468" s="357"/>
      <c r="E468" s="358"/>
      <c r="F468" s="346"/>
      <c r="G468" s="347"/>
      <c r="H468" s="347"/>
      <c r="I468" s="347"/>
      <c r="J468" s="348"/>
      <c r="K468" s="347"/>
      <c r="L468" s="349">
        <f t="shared" si="70"/>
        <v>0</v>
      </c>
      <c r="M468" s="350">
        <f t="shared" si="71"/>
        <v>0</v>
      </c>
      <c r="N468" s="350">
        <f t="shared" si="72"/>
        <v>0</v>
      </c>
      <c r="O468" s="351">
        <f t="shared" si="73"/>
        <v>0</v>
      </c>
      <c r="P468" s="350">
        <f t="shared" si="74"/>
        <v>0</v>
      </c>
      <c r="Q468" s="352">
        <f t="shared" si="75"/>
        <v>0</v>
      </c>
      <c r="R468" s="353">
        <f t="shared" si="76"/>
        <v>0</v>
      </c>
      <c r="S468" s="354">
        <f t="shared" si="77"/>
        <v>0</v>
      </c>
      <c r="T468" s="349">
        <f t="shared" si="78"/>
        <v>0</v>
      </c>
      <c r="U468" s="355">
        <f t="shared" si="79"/>
        <v>0</v>
      </c>
    </row>
    <row r="469" spans="1:21" x14ac:dyDescent="0.3">
      <c r="A469" s="344">
        <v>465</v>
      </c>
      <c r="B469" s="344"/>
      <c r="C469" s="356"/>
      <c r="D469" s="357"/>
      <c r="E469" s="358"/>
      <c r="F469" s="346"/>
      <c r="G469" s="347"/>
      <c r="H469" s="347"/>
      <c r="I469" s="347"/>
      <c r="J469" s="348"/>
      <c r="K469" s="347"/>
      <c r="L469" s="349">
        <f t="shared" si="70"/>
        <v>0</v>
      </c>
      <c r="M469" s="350">
        <f t="shared" si="71"/>
        <v>0</v>
      </c>
      <c r="N469" s="350">
        <f t="shared" si="72"/>
        <v>0</v>
      </c>
      <c r="O469" s="351">
        <f t="shared" si="73"/>
        <v>0</v>
      </c>
      <c r="P469" s="350">
        <f t="shared" si="74"/>
        <v>0</v>
      </c>
      <c r="Q469" s="352">
        <f t="shared" si="75"/>
        <v>0</v>
      </c>
      <c r="R469" s="353">
        <f t="shared" si="76"/>
        <v>0</v>
      </c>
      <c r="S469" s="354">
        <f t="shared" si="77"/>
        <v>0</v>
      </c>
      <c r="T469" s="349">
        <f t="shared" si="78"/>
        <v>0</v>
      </c>
      <c r="U469" s="355">
        <f t="shared" si="79"/>
        <v>0</v>
      </c>
    </row>
    <row r="470" spans="1:21" x14ac:dyDescent="0.3">
      <c r="A470" s="344">
        <v>466</v>
      </c>
      <c r="B470" s="344"/>
      <c r="C470" s="356"/>
      <c r="D470" s="357"/>
      <c r="E470" s="358"/>
      <c r="F470" s="346"/>
      <c r="G470" s="347"/>
      <c r="H470" s="347"/>
      <c r="I470" s="347"/>
      <c r="J470" s="348"/>
      <c r="K470" s="347"/>
      <c r="L470" s="349">
        <f t="shared" si="70"/>
        <v>0</v>
      </c>
      <c r="M470" s="350">
        <f t="shared" si="71"/>
        <v>0</v>
      </c>
      <c r="N470" s="350">
        <f t="shared" si="72"/>
        <v>0</v>
      </c>
      <c r="O470" s="351">
        <f t="shared" si="73"/>
        <v>0</v>
      </c>
      <c r="P470" s="350">
        <f t="shared" si="74"/>
        <v>0</v>
      </c>
      <c r="Q470" s="352">
        <f t="shared" si="75"/>
        <v>0</v>
      </c>
      <c r="R470" s="353">
        <f t="shared" si="76"/>
        <v>0</v>
      </c>
      <c r="S470" s="354">
        <f t="shared" si="77"/>
        <v>0</v>
      </c>
      <c r="T470" s="349">
        <f t="shared" si="78"/>
        <v>0</v>
      </c>
      <c r="U470" s="355">
        <f t="shared" si="79"/>
        <v>0</v>
      </c>
    </row>
    <row r="471" spans="1:21" x14ac:dyDescent="0.3">
      <c r="A471" s="344">
        <v>467</v>
      </c>
      <c r="B471" s="344"/>
      <c r="C471" s="356"/>
      <c r="D471" s="357"/>
      <c r="E471" s="358"/>
      <c r="F471" s="346"/>
      <c r="G471" s="347"/>
      <c r="H471" s="347"/>
      <c r="I471" s="347"/>
      <c r="J471" s="348"/>
      <c r="K471" s="347"/>
      <c r="L471" s="349">
        <f t="shared" si="70"/>
        <v>0</v>
      </c>
      <c r="M471" s="350">
        <f t="shared" si="71"/>
        <v>0</v>
      </c>
      <c r="N471" s="350">
        <f t="shared" si="72"/>
        <v>0</v>
      </c>
      <c r="O471" s="351">
        <f t="shared" si="73"/>
        <v>0</v>
      </c>
      <c r="P471" s="350">
        <f t="shared" si="74"/>
        <v>0</v>
      </c>
      <c r="Q471" s="352">
        <f t="shared" si="75"/>
        <v>0</v>
      </c>
      <c r="R471" s="353">
        <f t="shared" si="76"/>
        <v>0</v>
      </c>
      <c r="S471" s="354">
        <f t="shared" si="77"/>
        <v>0</v>
      </c>
      <c r="T471" s="349">
        <f t="shared" si="78"/>
        <v>0</v>
      </c>
      <c r="U471" s="355">
        <f t="shared" si="79"/>
        <v>0</v>
      </c>
    </row>
    <row r="472" spans="1:21" x14ac:dyDescent="0.3">
      <c r="A472" s="344">
        <v>468</v>
      </c>
      <c r="B472" s="344"/>
      <c r="C472" s="356"/>
      <c r="D472" s="357"/>
      <c r="E472" s="358"/>
      <c r="F472" s="346"/>
      <c r="G472" s="347"/>
      <c r="H472" s="347"/>
      <c r="I472" s="347"/>
      <c r="J472" s="348"/>
      <c r="K472" s="347"/>
      <c r="L472" s="349">
        <f t="shared" si="70"/>
        <v>0</v>
      </c>
      <c r="M472" s="350">
        <f t="shared" si="71"/>
        <v>0</v>
      </c>
      <c r="N472" s="350">
        <f t="shared" si="72"/>
        <v>0</v>
      </c>
      <c r="O472" s="351">
        <f t="shared" si="73"/>
        <v>0</v>
      </c>
      <c r="P472" s="350">
        <f t="shared" si="74"/>
        <v>0</v>
      </c>
      <c r="Q472" s="352">
        <f t="shared" si="75"/>
        <v>0</v>
      </c>
      <c r="R472" s="353">
        <f t="shared" si="76"/>
        <v>0</v>
      </c>
      <c r="S472" s="354">
        <f t="shared" si="77"/>
        <v>0</v>
      </c>
      <c r="T472" s="349">
        <f t="shared" si="78"/>
        <v>0</v>
      </c>
      <c r="U472" s="355">
        <f t="shared" si="79"/>
        <v>0</v>
      </c>
    </row>
    <row r="473" spans="1:21" x14ac:dyDescent="0.3">
      <c r="A473" s="344">
        <v>469</v>
      </c>
      <c r="B473" s="344"/>
      <c r="C473" s="356"/>
      <c r="D473" s="357"/>
      <c r="E473" s="358"/>
      <c r="F473" s="346"/>
      <c r="G473" s="347"/>
      <c r="H473" s="347"/>
      <c r="I473" s="347"/>
      <c r="J473" s="348"/>
      <c r="K473" s="347"/>
      <c r="L473" s="349">
        <f t="shared" si="70"/>
        <v>0</v>
      </c>
      <c r="M473" s="350">
        <f t="shared" si="71"/>
        <v>0</v>
      </c>
      <c r="N473" s="350">
        <f t="shared" si="72"/>
        <v>0</v>
      </c>
      <c r="O473" s="351">
        <f t="shared" si="73"/>
        <v>0</v>
      </c>
      <c r="P473" s="350">
        <f t="shared" si="74"/>
        <v>0</v>
      </c>
      <c r="Q473" s="352">
        <f t="shared" si="75"/>
        <v>0</v>
      </c>
      <c r="R473" s="353">
        <f t="shared" si="76"/>
        <v>0</v>
      </c>
      <c r="S473" s="354">
        <f t="shared" si="77"/>
        <v>0</v>
      </c>
      <c r="T473" s="349">
        <f t="shared" si="78"/>
        <v>0</v>
      </c>
      <c r="U473" s="355">
        <f t="shared" si="79"/>
        <v>0</v>
      </c>
    </row>
    <row r="474" spans="1:21" x14ac:dyDescent="0.3">
      <c r="A474" s="344">
        <v>470</v>
      </c>
      <c r="B474" s="344"/>
      <c r="C474" s="356"/>
      <c r="D474" s="357"/>
      <c r="E474" s="358"/>
      <c r="F474" s="346"/>
      <c r="G474" s="347"/>
      <c r="H474" s="347"/>
      <c r="I474" s="347"/>
      <c r="J474" s="348"/>
      <c r="K474" s="347"/>
      <c r="L474" s="349">
        <f t="shared" si="70"/>
        <v>0</v>
      </c>
      <c r="M474" s="350">
        <f t="shared" si="71"/>
        <v>0</v>
      </c>
      <c r="N474" s="350">
        <f t="shared" si="72"/>
        <v>0</v>
      </c>
      <c r="O474" s="351">
        <f t="shared" si="73"/>
        <v>0</v>
      </c>
      <c r="P474" s="350">
        <f t="shared" si="74"/>
        <v>0</v>
      </c>
      <c r="Q474" s="352">
        <f t="shared" si="75"/>
        <v>0</v>
      </c>
      <c r="R474" s="353">
        <f t="shared" si="76"/>
        <v>0</v>
      </c>
      <c r="S474" s="354">
        <f t="shared" si="77"/>
        <v>0</v>
      </c>
      <c r="T474" s="349">
        <f t="shared" si="78"/>
        <v>0</v>
      </c>
      <c r="U474" s="355">
        <f t="shared" si="79"/>
        <v>0</v>
      </c>
    </row>
    <row r="475" spans="1:21" x14ac:dyDescent="0.3">
      <c r="A475" s="344">
        <v>471</v>
      </c>
      <c r="B475" s="344"/>
      <c r="C475" s="356"/>
      <c r="D475" s="357"/>
      <c r="E475" s="358"/>
      <c r="F475" s="346"/>
      <c r="G475" s="347"/>
      <c r="H475" s="347"/>
      <c r="I475" s="347"/>
      <c r="J475" s="348"/>
      <c r="K475" s="347"/>
      <c r="L475" s="349">
        <f t="shared" si="70"/>
        <v>0</v>
      </c>
      <c r="M475" s="350">
        <f t="shared" si="71"/>
        <v>0</v>
      </c>
      <c r="N475" s="350">
        <f t="shared" si="72"/>
        <v>0</v>
      </c>
      <c r="O475" s="351">
        <f t="shared" si="73"/>
        <v>0</v>
      </c>
      <c r="P475" s="350">
        <f t="shared" si="74"/>
        <v>0</v>
      </c>
      <c r="Q475" s="352">
        <f t="shared" si="75"/>
        <v>0</v>
      </c>
      <c r="R475" s="353">
        <f t="shared" si="76"/>
        <v>0</v>
      </c>
      <c r="S475" s="354">
        <f t="shared" si="77"/>
        <v>0</v>
      </c>
      <c r="T475" s="349">
        <f t="shared" si="78"/>
        <v>0</v>
      </c>
      <c r="U475" s="355">
        <f t="shared" si="79"/>
        <v>0</v>
      </c>
    </row>
    <row r="476" spans="1:21" x14ac:dyDescent="0.3">
      <c r="A476" s="344">
        <v>472</v>
      </c>
      <c r="B476" s="344"/>
      <c r="C476" s="356"/>
      <c r="D476" s="357"/>
      <c r="E476" s="358"/>
      <c r="F476" s="346"/>
      <c r="G476" s="347"/>
      <c r="H476" s="347"/>
      <c r="I476" s="347"/>
      <c r="J476" s="348"/>
      <c r="K476" s="347"/>
      <c r="L476" s="349">
        <f t="shared" si="70"/>
        <v>0</v>
      </c>
      <c r="M476" s="350">
        <f t="shared" si="71"/>
        <v>0</v>
      </c>
      <c r="N476" s="350">
        <f t="shared" si="72"/>
        <v>0</v>
      </c>
      <c r="O476" s="351">
        <f t="shared" si="73"/>
        <v>0</v>
      </c>
      <c r="P476" s="350">
        <f t="shared" si="74"/>
        <v>0</v>
      </c>
      <c r="Q476" s="352">
        <f t="shared" si="75"/>
        <v>0</v>
      </c>
      <c r="R476" s="353">
        <f t="shared" si="76"/>
        <v>0</v>
      </c>
      <c r="S476" s="354">
        <f t="shared" si="77"/>
        <v>0</v>
      </c>
      <c r="T476" s="349">
        <f t="shared" si="78"/>
        <v>0</v>
      </c>
      <c r="U476" s="355">
        <f t="shared" si="79"/>
        <v>0</v>
      </c>
    </row>
    <row r="477" spans="1:21" x14ac:dyDescent="0.3">
      <c r="A477" s="344">
        <v>473</v>
      </c>
      <c r="B477" s="344"/>
      <c r="C477" s="356"/>
      <c r="D477" s="357"/>
      <c r="E477" s="358"/>
      <c r="F477" s="346"/>
      <c r="G477" s="347"/>
      <c r="H477" s="347"/>
      <c r="I477" s="347"/>
      <c r="J477" s="348"/>
      <c r="K477" s="347"/>
      <c r="L477" s="349">
        <f t="shared" si="70"/>
        <v>0</v>
      </c>
      <c r="M477" s="350">
        <f t="shared" si="71"/>
        <v>0</v>
      </c>
      <c r="N477" s="350">
        <f t="shared" si="72"/>
        <v>0</v>
      </c>
      <c r="O477" s="351">
        <f t="shared" si="73"/>
        <v>0</v>
      </c>
      <c r="P477" s="350">
        <f t="shared" si="74"/>
        <v>0</v>
      </c>
      <c r="Q477" s="352">
        <f t="shared" si="75"/>
        <v>0</v>
      </c>
      <c r="R477" s="353">
        <f t="shared" si="76"/>
        <v>0</v>
      </c>
      <c r="S477" s="354">
        <f t="shared" si="77"/>
        <v>0</v>
      </c>
      <c r="T477" s="349">
        <f t="shared" si="78"/>
        <v>0</v>
      </c>
      <c r="U477" s="355">
        <f t="shared" si="79"/>
        <v>0</v>
      </c>
    </row>
    <row r="478" spans="1:21" x14ac:dyDescent="0.3">
      <c r="A478" s="344">
        <v>474</v>
      </c>
      <c r="B478" s="344"/>
      <c r="C478" s="356"/>
      <c r="D478" s="357"/>
      <c r="E478" s="358"/>
      <c r="F478" s="346"/>
      <c r="G478" s="347"/>
      <c r="H478" s="347"/>
      <c r="I478" s="347"/>
      <c r="J478" s="348"/>
      <c r="K478" s="347"/>
      <c r="L478" s="349">
        <f t="shared" si="70"/>
        <v>0</v>
      </c>
      <c r="M478" s="350">
        <f t="shared" si="71"/>
        <v>0</v>
      </c>
      <c r="N478" s="350">
        <f t="shared" si="72"/>
        <v>0</v>
      </c>
      <c r="O478" s="351">
        <f t="shared" si="73"/>
        <v>0</v>
      </c>
      <c r="P478" s="350">
        <f t="shared" si="74"/>
        <v>0</v>
      </c>
      <c r="Q478" s="352">
        <f t="shared" si="75"/>
        <v>0</v>
      </c>
      <c r="R478" s="353">
        <f t="shared" si="76"/>
        <v>0</v>
      </c>
      <c r="S478" s="354">
        <f t="shared" si="77"/>
        <v>0</v>
      </c>
      <c r="T478" s="349">
        <f t="shared" si="78"/>
        <v>0</v>
      </c>
      <c r="U478" s="355">
        <f t="shared" si="79"/>
        <v>0</v>
      </c>
    </row>
    <row r="479" spans="1:21" x14ac:dyDescent="0.3">
      <c r="A479" s="344">
        <v>475</v>
      </c>
      <c r="B479" s="344"/>
      <c r="C479" s="365"/>
      <c r="D479" s="366"/>
      <c r="E479" s="358"/>
      <c r="F479" s="346"/>
      <c r="G479" s="347"/>
      <c r="H479" s="347"/>
      <c r="I479" s="347"/>
      <c r="J479" s="348"/>
      <c r="K479" s="347"/>
      <c r="L479" s="349">
        <f t="shared" si="70"/>
        <v>0</v>
      </c>
      <c r="M479" s="350">
        <f t="shared" si="71"/>
        <v>0</v>
      </c>
      <c r="N479" s="350">
        <f t="shared" si="72"/>
        <v>0</v>
      </c>
      <c r="O479" s="351">
        <f t="shared" si="73"/>
        <v>0</v>
      </c>
      <c r="P479" s="350">
        <f t="shared" si="74"/>
        <v>0</v>
      </c>
      <c r="Q479" s="352">
        <f t="shared" si="75"/>
        <v>0</v>
      </c>
      <c r="R479" s="353">
        <f t="shared" si="76"/>
        <v>0</v>
      </c>
      <c r="S479" s="354">
        <f t="shared" si="77"/>
        <v>0</v>
      </c>
      <c r="T479" s="349">
        <f t="shared" si="78"/>
        <v>0</v>
      </c>
      <c r="U479" s="355">
        <f t="shared" si="79"/>
        <v>0</v>
      </c>
    </row>
    <row r="480" spans="1:21" x14ac:dyDescent="0.3">
      <c r="A480" s="344">
        <v>476</v>
      </c>
      <c r="B480" s="344"/>
      <c r="C480" s="356"/>
      <c r="D480" s="357"/>
      <c r="E480" s="358"/>
      <c r="F480" s="346"/>
      <c r="G480" s="347"/>
      <c r="H480" s="347"/>
      <c r="I480" s="347"/>
      <c r="J480" s="348"/>
      <c r="K480" s="347"/>
      <c r="L480" s="349">
        <f t="shared" si="70"/>
        <v>0</v>
      </c>
      <c r="M480" s="350">
        <f t="shared" si="71"/>
        <v>0</v>
      </c>
      <c r="N480" s="350">
        <f t="shared" si="72"/>
        <v>0</v>
      </c>
      <c r="O480" s="351">
        <f t="shared" si="73"/>
        <v>0</v>
      </c>
      <c r="P480" s="350">
        <f t="shared" si="74"/>
        <v>0</v>
      </c>
      <c r="Q480" s="352">
        <f t="shared" si="75"/>
        <v>0</v>
      </c>
      <c r="R480" s="353">
        <f t="shared" si="76"/>
        <v>0</v>
      </c>
      <c r="S480" s="354">
        <f t="shared" si="77"/>
        <v>0</v>
      </c>
      <c r="T480" s="349">
        <f t="shared" si="78"/>
        <v>0</v>
      </c>
      <c r="U480" s="355">
        <f t="shared" si="79"/>
        <v>0</v>
      </c>
    </row>
    <row r="481" spans="1:21" x14ac:dyDescent="0.3">
      <c r="A481" s="344">
        <v>477</v>
      </c>
      <c r="B481" s="344"/>
      <c r="C481" s="356"/>
      <c r="D481" s="357"/>
      <c r="E481" s="358"/>
      <c r="F481" s="346"/>
      <c r="G481" s="347"/>
      <c r="H481" s="347"/>
      <c r="I481" s="347"/>
      <c r="J481" s="348"/>
      <c r="K481" s="347"/>
      <c r="L481" s="349">
        <f t="shared" si="70"/>
        <v>0</v>
      </c>
      <c r="M481" s="350">
        <f t="shared" si="71"/>
        <v>0</v>
      </c>
      <c r="N481" s="350">
        <f t="shared" si="72"/>
        <v>0</v>
      </c>
      <c r="O481" s="351">
        <f t="shared" si="73"/>
        <v>0</v>
      </c>
      <c r="P481" s="350">
        <f t="shared" si="74"/>
        <v>0</v>
      </c>
      <c r="Q481" s="352">
        <f t="shared" si="75"/>
        <v>0</v>
      </c>
      <c r="R481" s="353">
        <f t="shared" si="76"/>
        <v>0</v>
      </c>
      <c r="S481" s="354">
        <f t="shared" si="77"/>
        <v>0</v>
      </c>
      <c r="T481" s="349">
        <f t="shared" si="78"/>
        <v>0</v>
      </c>
      <c r="U481" s="355">
        <f t="shared" si="79"/>
        <v>0</v>
      </c>
    </row>
    <row r="482" spans="1:21" x14ac:dyDescent="0.3">
      <c r="A482" s="344">
        <v>478</v>
      </c>
      <c r="B482" s="344"/>
      <c r="C482" s="356"/>
      <c r="D482" s="357"/>
      <c r="E482" s="358"/>
      <c r="F482" s="346"/>
      <c r="G482" s="347"/>
      <c r="H482" s="347"/>
      <c r="I482" s="347"/>
      <c r="J482" s="348"/>
      <c r="K482" s="347"/>
      <c r="L482" s="349">
        <f t="shared" si="70"/>
        <v>0</v>
      </c>
      <c r="M482" s="350">
        <f t="shared" si="71"/>
        <v>0</v>
      </c>
      <c r="N482" s="350">
        <f t="shared" si="72"/>
        <v>0</v>
      </c>
      <c r="O482" s="351">
        <f t="shared" si="73"/>
        <v>0</v>
      </c>
      <c r="P482" s="350">
        <f t="shared" si="74"/>
        <v>0</v>
      </c>
      <c r="Q482" s="352">
        <f t="shared" si="75"/>
        <v>0</v>
      </c>
      <c r="R482" s="353">
        <f t="shared" si="76"/>
        <v>0</v>
      </c>
      <c r="S482" s="354">
        <f t="shared" si="77"/>
        <v>0</v>
      </c>
      <c r="T482" s="349">
        <f t="shared" si="78"/>
        <v>0</v>
      </c>
      <c r="U482" s="355">
        <f t="shared" si="79"/>
        <v>0</v>
      </c>
    </row>
    <row r="483" spans="1:21" x14ac:dyDescent="0.3">
      <c r="A483" s="344">
        <v>479</v>
      </c>
      <c r="B483" s="344"/>
      <c r="C483" s="356"/>
      <c r="D483" s="357"/>
      <c r="E483" s="358"/>
      <c r="F483" s="346"/>
      <c r="G483" s="347"/>
      <c r="H483" s="347"/>
      <c r="I483" s="347"/>
      <c r="J483" s="348"/>
      <c r="K483" s="347"/>
      <c r="L483" s="349">
        <f t="shared" si="70"/>
        <v>0</v>
      </c>
      <c r="M483" s="350">
        <f t="shared" si="71"/>
        <v>0</v>
      </c>
      <c r="N483" s="350">
        <f t="shared" si="72"/>
        <v>0</v>
      </c>
      <c r="O483" s="351">
        <f t="shared" si="73"/>
        <v>0</v>
      </c>
      <c r="P483" s="350">
        <f t="shared" si="74"/>
        <v>0</v>
      </c>
      <c r="Q483" s="352">
        <f t="shared" si="75"/>
        <v>0</v>
      </c>
      <c r="R483" s="353">
        <f t="shared" si="76"/>
        <v>0</v>
      </c>
      <c r="S483" s="354">
        <f t="shared" si="77"/>
        <v>0</v>
      </c>
      <c r="T483" s="349">
        <f t="shared" si="78"/>
        <v>0</v>
      </c>
      <c r="U483" s="355">
        <f t="shared" si="79"/>
        <v>0</v>
      </c>
    </row>
    <row r="484" spans="1:21" x14ac:dyDescent="0.3">
      <c r="A484" s="344">
        <v>480</v>
      </c>
      <c r="B484" s="344"/>
      <c r="C484" s="356"/>
      <c r="D484" s="357"/>
      <c r="E484" s="358"/>
      <c r="F484" s="346"/>
      <c r="G484" s="347"/>
      <c r="H484" s="347"/>
      <c r="I484" s="347"/>
      <c r="J484" s="348"/>
      <c r="K484" s="347"/>
      <c r="L484" s="349">
        <f t="shared" si="70"/>
        <v>0</v>
      </c>
      <c r="M484" s="350">
        <f t="shared" si="71"/>
        <v>0</v>
      </c>
      <c r="N484" s="350">
        <f t="shared" si="72"/>
        <v>0</v>
      </c>
      <c r="O484" s="351">
        <f t="shared" si="73"/>
        <v>0</v>
      </c>
      <c r="P484" s="350">
        <f t="shared" si="74"/>
        <v>0</v>
      </c>
      <c r="Q484" s="352">
        <f t="shared" si="75"/>
        <v>0</v>
      </c>
      <c r="R484" s="353">
        <f t="shared" si="76"/>
        <v>0</v>
      </c>
      <c r="S484" s="354">
        <f t="shared" si="77"/>
        <v>0</v>
      </c>
      <c r="T484" s="349">
        <f t="shared" si="78"/>
        <v>0</v>
      </c>
      <c r="U484" s="355">
        <f t="shared" si="79"/>
        <v>0</v>
      </c>
    </row>
    <row r="485" spans="1:21" x14ac:dyDescent="0.3">
      <c r="A485" s="344">
        <v>481</v>
      </c>
      <c r="B485" s="344"/>
      <c r="C485" s="356"/>
      <c r="D485" s="357"/>
      <c r="E485" s="358"/>
      <c r="F485" s="346"/>
      <c r="G485" s="347"/>
      <c r="H485" s="347"/>
      <c r="I485" s="347"/>
      <c r="J485" s="348"/>
      <c r="K485" s="347"/>
      <c r="L485" s="349">
        <f t="shared" si="70"/>
        <v>0</v>
      </c>
      <c r="M485" s="350">
        <f t="shared" si="71"/>
        <v>0</v>
      </c>
      <c r="N485" s="350">
        <f t="shared" si="72"/>
        <v>0</v>
      </c>
      <c r="O485" s="351">
        <f t="shared" si="73"/>
        <v>0</v>
      </c>
      <c r="P485" s="350">
        <f t="shared" si="74"/>
        <v>0</v>
      </c>
      <c r="Q485" s="352">
        <f t="shared" si="75"/>
        <v>0</v>
      </c>
      <c r="R485" s="353">
        <f t="shared" si="76"/>
        <v>0</v>
      </c>
      <c r="S485" s="354">
        <f t="shared" si="77"/>
        <v>0</v>
      </c>
      <c r="T485" s="349">
        <f t="shared" si="78"/>
        <v>0</v>
      </c>
      <c r="U485" s="355">
        <f t="shared" si="79"/>
        <v>0</v>
      </c>
    </row>
    <row r="486" spans="1:21" x14ac:dyDescent="0.3">
      <c r="A486" s="344">
        <v>482</v>
      </c>
      <c r="B486" s="344"/>
      <c r="C486" s="356"/>
      <c r="D486" s="357"/>
      <c r="E486" s="358"/>
      <c r="F486" s="346"/>
      <c r="G486" s="347"/>
      <c r="H486" s="347"/>
      <c r="I486" s="347"/>
      <c r="J486" s="348"/>
      <c r="K486" s="347"/>
      <c r="L486" s="349">
        <f t="shared" si="70"/>
        <v>0</v>
      </c>
      <c r="M486" s="350">
        <f t="shared" si="71"/>
        <v>0</v>
      </c>
      <c r="N486" s="350">
        <f t="shared" si="72"/>
        <v>0</v>
      </c>
      <c r="O486" s="351">
        <f t="shared" si="73"/>
        <v>0</v>
      </c>
      <c r="P486" s="350">
        <f t="shared" si="74"/>
        <v>0</v>
      </c>
      <c r="Q486" s="352">
        <f t="shared" si="75"/>
        <v>0</v>
      </c>
      <c r="R486" s="353">
        <f t="shared" si="76"/>
        <v>0</v>
      </c>
      <c r="S486" s="354">
        <f t="shared" si="77"/>
        <v>0</v>
      </c>
      <c r="T486" s="349">
        <f t="shared" si="78"/>
        <v>0</v>
      </c>
      <c r="U486" s="355">
        <f t="shared" si="79"/>
        <v>0</v>
      </c>
    </row>
    <row r="487" spans="1:21" x14ac:dyDescent="0.3">
      <c r="A487" s="344">
        <v>483</v>
      </c>
      <c r="B487" s="344"/>
      <c r="C487" s="356"/>
      <c r="D487" s="357"/>
      <c r="E487" s="358"/>
      <c r="F487" s="346"/>
      <c r="G487" s="347"/>
      <c r="H487" s="347"/>
      <c r="I487" s="347"/>
      <c r="J487" s="348"/>
      <c r="K487" s="347"/>
      <c r="L487" s="349">
        <f t="shared" si="70"/>
        <v>0</v>
      </c>
      <c r="M487" s="350">
        <f t="shared" si="71"/>
        <v>0</v>
      </c>
      <c r="N487" s="350">
        <f t="shared" si="72"/>
        <v>0</v>
      </c>
      <c r="O487" s="351">
        <f t="shared" si="73"/>
        <v>0</v>
      </c>
      <c r="P487" s="350">
        <f t="shared" si="74"/>
        <v>0</v>
      </c>
      <c r="Q487" s="352">
        <f t="shared" si="75"/>
        <v>0</v>
      </c>
      <c r="R487" s="353">
        <f t="shared" si="76"/>
        <v>0</v>
      </c>
      <c r="S487" s="354">
        <f t="shared" si="77"/>
        <v>0</v>
      </c>
      <c r="T487" s="349">
        <f t="shared" si="78"/>
        <v>0</v>
      </c>
      <c r="U487" s="355">
        <f t="shared" si="79"/>
        <v>0</v>
      </c>
    </row>
    <row r="488" spans="1:21" x14ac:dyDescent="0.3">
      <c r="A488" s="344">
        <v>484</v>
      </c>
      <c r="B488" s="344"/>
      <c r="C488" s="356"/>
      <c r="D488" s="357"/>
      <c r="E488" s="358"/>
      <c r="F488" s="346"/>
      <c r="G488" s="347"/>
      <c r="H488" s="347"/>
      <c r="I488" s="347"/>
      <c r="J488" s="348"/>
      <c r="K488" s="347"/>
      <c r="L488" s="349">
        <f t="shared" si="70"/>
        <v>0</v>
      </c>
      <c r="M488" s="350">
        <f t="shared" si="71"/>
        <v>0</v>
      </c>
      <c r="N488" s="350">
        <f t="shared" si="72"/>
        <v>0</v>
      </c>
      <c r="O488" s="351">
        <f t="shared" si="73"/>
        <v>0</v>
      </c>
      <c r="P488" s="350">
        <f t="shared" si="74"/>
        <v>0</v>
      </c>
      <c r="Q488" s="352">
        <f t="shared" si="75"/>
        <v>0</v>
      </c>
      <c r="R488" s="353">
        <f t="shared" si="76"/>
        <v>0</v>
      </c>
      <c r="S488" s="354">
        <f t="shared" si="77"/>
        <v>0</v>
      </c>
      <c r="T488" s="349">
        <f t="shared" si="78"/>
        <v>0</v>
      </c>
      <c r="U488" s="355">
        <f t="shared" si="79"/>
        <v>0</v>
      </c>
    </row>
    <row r="489" spans="1:21" x14ac:dyDescent="0.3">
      <c r="A489" s="344">
        <v>485</v>
      </c>
      <c r="B489" s="344"/>
      <c r="C489" s="356"/>
      <c r="D489" s="357"/>
      <c r="E489" s="358"/>
      <c r="F489" s="346"/>
      <c r="G489" s="347"/>
      <c r="H489" s="347"/>
      <c r="I489" s="347"/>
      <c r="J489" s="348"/>
      <c r="K489" s="347"/>
      <c r="L489" s="349">
        <f t="shared" si="70"/>
        <v>0</v>
      </c>
      <c r="M489" s="350">
        <f t="shared" si="71"/>
        <v>0</v>
      </c>
      <c r="N489" s="350">
        <f t="shared" si="72"/>
        <v>0</v>
      </c>
      <c r="O489" s="351">
        <f t="shared" si="73"/>
        <v>0</v>
      </c>
      <c r="P489" s="350">
        <f t="shared" si="74"/>
        <v>0</v>
      </c>
      <c r="Q489" s="352">
        <f t="shared" si="75"/>
        <v>0</v>
      </c>
      <c r="R489" s="353">
        <f t="shared" si="76"/>
        <v>0</v>
      </c>
      <c r="S489" s="354">
        <f t="shared" si="77"/>
        <v>0</v>
      </c>
      <c r="T489" s="349">
        <f t="shared" si="78"/>
        <v>0</v>
      </c>
      <c r="U489" s="355">
        <f t="shared" si="79"/>
        <v>0</v>
      </c>
    </row>
    <row r="490" spans="1:21" x14ac:dyDescent="0.3">
      <c r="A490" s="344">
        <v>486</v>
      </c>
      <c r="B490" s="344"/>
      <c r="C490" s="356"/>
      <c r="D490" s="357"/>
      <c r="E490" s="358"/>
      <c r="F490" s="346"/>
      <c r="G490" s="347"/>
      <c r="H490" s="347"/>
      <c r="I490" s="347"/>
      <c r="J490" s="348"/>
      <c r="K490" s="347"/>
      <c r="L490" s="349">
        <f t="shared" si="70"/>
        <v>0</v>
      </c>
      <c r="M490" s="350">
        <f t="shared" si="71"/>
        <v>0</v>
      </c>
      <c r="N490" s="350">
        <f t="shared" si="72"/>
        <v>0</v>
      </c>
      <c r="O490" s="351">
        <f t="shared" si="73"/>
        <v>0</v>
      </c>
      <c r="P490" s="350">
        <f t="shared" si="74"/>
        <v>0</v>
      </c>
      <c r="Q490" s="352">
        <f t="shared" si="75"/>
        <v>0</v>
      </c>
      <c r="R490" s="353">
        <f t="shared" si="76"/>
        <v>0</v>
      </c>
      <c r="S490" s="354">
        <f t="shared" si="77"/>
        <v>0</v>
      </c>
      <c r="T490" s="349">
        <f t="shared" si="78"/>
        <v>0</v>
      </c>
      <c r="U490" s="355">
        <f t="shared" si="79"/>
        <v>0</v>
      </c>
    </row>
    <row r="491" spans="1:21" x14ac:dyDescent="0.3">
      <c r="A491" s="344">
        <v>487</v>
      </c>
      <c r="B491" s="344"/>
      <c r="C491" s="356"/>
      <c r="D491" s="357"/>
      <c r="E491" s="358"/>
      <c r="F491" s="346"/>
      <c r="G491" s="347"/>
      <c r="H491" s="347"/>
      <c r="I491" s="347"/>
      <c r="J491" s="348"/>
      <c r="K491" s="347"/>
      <c r="L491" s="349">
        <f t="shared" si="70"/>
        <v>0</v>
      </c>
      <c r="M491" s="350">
        <f t="shared" si="71"/>
        <v>0</v>
      </c>
      <c r="N491" s="350">
        <f t="shared" si="72"/>
        <v>0</v>
      </c>
      <c r="O491" s="351">
        <f t="shared" si="73"/>
        <v>0</v>
      </c>
      <c r="P491" s="350">
        <f t="shared" si="74"/>
        <v>0</v>
      </c>
      <c r="Q491" s="352">
        <f t="shared" si="75"/>
        <v>0</v>
      </c>
      <c r="R491" s="353">
        <f t="shared" si="76"/>
        <v>0</v>
      </c>
      <c r="S491" s="354">
        <f t="shared" si="77"/>
        <v>0</v>
      </c>
      <c r="T491" s="349">
        <f t="shared" si="78"/>
        <v>0</v>
      </c>
      <c r="U491" s="355">
        <f t="shared" si="79"/>
        <v>0</v>
      </c>
    </row>
    <row r="492" spans="1:21" x14ac:dyDescent="0.3">
      <c r="A492" s="344">
        <v>488</v>
      </c>
      <c r="B492" s="344"/>
      <c r="C492" s="356"/>
      <c r="D492" s="357"/>
      <c r="E492" s="358"/>
      <c r="F492" s="346"/>
      <c r="G492" s="347"/>
      <c r="H492" s="347"/>
      <c r="I492" s="347"/>
      <c r="J492" s="348"/>
      <c r="K492" s="347"/>
      <c r="L492" s="349">
        <f t="shared" si="70"/>
        <v>0</v>
      </c>
      <c r="M492" s="350">
        <f t="shared" si="71"/>
        <v>0</v>
      </c>
      <c r="N492" s="350">
        <f t="shared" si="72"/>
        <v>0</v>
      </c>
      <c r="O492" s="351">
        <f t="shared" si="73"/>
        <v>0</v>
      </c>
      <c r="P492" s="350">
        <f t="shared" si="74"/>
        <v>0</v>
      </c>
      <c r="Q492" s="352">
        <f t="shared" si="75"/>
        <v>0</v>
      </c>
      <c r="R492" s="353">
        <f t="shared" si="76"/>
        <v>0</v>
      </c>
      <c r="S492" s="354">
        <f t="shared" si="77"/>
        <v>0</v>
      </c>
      <c r="T492" s="349">
        <f t="shared" si="78"/>
        <v>0</v>
      </c>
      <c r="U492" s="355">
        <f t="shared" si="79"/>
        <v>0</v>
      </c>
    </row>
    <row r="493" spans="1:21" x14ac:dyDescent="0.3">
      <c r="A493" s="344">
        <v>489</v>
      </c>
      <c r="B493" s="344"/>
      <c r="C493" s="356"/>
      <c r="D493" s="357"/>
      <c r="E493" s="358"/>
      <c r="F493" s="346"/>
      <c r="G493" s="347"/>
      <c r="H493" s="347"/>
      <c r="I493" s="347"/>
      <c r="J493" s="348"/>
      <c r="K493" s="347"/>
      <c r="L493" s="349">
        <f t="shared" si="70"/>
        <v>0</v>
      </c>
      <c r="M493" s="350">
        <f t="shared" si="71"/>
        <v>0</v>
      </c>
      <c r="N493" s="350">
        <f t="shared" si="72"/>
        <v>0</v>
      </c>
      <c r="O493" s="351">
        <f t="shared" si="73"/>
        <v>0</v>
      </c>
      <c r="P493" s="350">
        <f t="shared" si="74"/>
        <v>0</v>
      </c>
      <c r="Q493" s="352">
        <f t="shared" si="75"/>
        <v>0</v>
      </c>
      <c r="R493" s="353">
        <f t="shared" si="76"/>
        <v>0</v>
      </c>
      <c r="S493" s="354">
        <f t="shared" si="77"/>
        <v>0</v>
      </c>
      <c r="T493" s="349">
        <f t="shared" si="78"/>
        <v>0</v>
      </c>
      <c r="U493" s="355">
        <f t="shared" si="79"/>
        <v>0</v>
      </c>
    </row>
    <row r="494" spans="1:21" x14ac:dyDescent="0.3">
      <c r="A494" s="344">
        <v>490</v>
      </c>
      <c r="B494" s="344"/>
      <c r="C494" s="356"/>
      <c r="D494" s="357"/>
      <c r="E494" s="358"/>
      <c r="F494" s="346"/>
      <c r="G494" s="347"/>
      <c r="H494" s="347"/>
      <c r="I494" s="347"/>
      <c r="J494" s="348"/>
      <c r="K494" s="347"/>
      <c r="L494" s="349">
        <f t="shared" si="70"/>
        <v>0</v>
      </c>
      <c r="M494" s="350">
        <f t="shared" si="71"/>
        <v>0</v>
      </c>
      <c r="N494" s="350">
        <f t="shared" si="72"/>
        <v>0</v>
      </c>
      <c r="O494" s="351">
        <f t="shared" si="73"/>
        <v>0</v>
      </c>
      <c r="P494" s="350">
        <f t="shared" si="74"/>
        <v>0</v>
      </c>
      <c r="Q494" s="352">
        <f t="shared" si="75"/>
        <v>0</v>
      </c>
      <c r="R494" s="353">
        <f t="shared" si="76"/>
        <v>0</v>
      </c>
      <c r="S494" s="354">
        <f t="shared" si="77"/>
        <v>0</v>
      </c>
      <c r="T494" s="349">
        <f t="shared" si="78"/>
        <v>0</v>
      </c>
      <c r="U494" s="355">
        <f t="shared" si="79"/>
        <v>0</v>
      </c>
    </row>
    <row r="495" spans="1:21" x14ac:dyDescent="0.3">
      <c r="A495" s="344">
        <v>491</v>
      </c>
      <c r="B495" s="344"/>
      <c r="C495" s="356"/>
      <c r="D495" s="357"/>
      <c r="E495" s="358"/>
      <c r="F495" s="346"/>
      <c r="G495" s="347"/>
      <c r="H495" s="347"/>
      <c r="I495" s="347"/>
      <c r="J495" s="348"/>
      <c r="K495" s="347"/>
      <c r="L495" s="349">
        <f t="shared" si="70"/>
        <v>0</v>
      </c>
      <c r="M495" s="350">
        <f t="shared" si="71"/>
        <v>0</v>
      </c>
      <c r="N495" s="350">
        <f t="shared" si="72"/>
        <v>0</v>
      </c>
      <c r="O495" s="351">
        <f t="shared" si="73"/>
        <v>0</v>
      </c>
      <c r="P495" s="350">
        <f t="shared" si="74"/>
        <v>0</v>
      </c>
      <c r="Q495" s="352">
        <f t="shared" si="75"/>
        <v>0</v>
      </c>
      <c r="R495" s="353">
        <f t="shared" si="76"/>
        <v>0</v>
      </c>
      <c r="S495" s="354">
        <f t="shared" si="77"/>
        <v>0</v>
      </c>
      <c r="T495" s="349">
        <f t="shared" si="78"/>
        <v>0</v>
      </c>
      <c r="U495" s="355">
        <f t="shared" si="79"/>
        <v>0</v>
      </c>
    </row>
    <row r="496" spans="1:21" x14ac:dyDescent="0.3">
      <c r="A496" s="344">
        <v>492</v>
      </c>
      <c r="B496" s="344"/>
      <c r="C496" s="356"/>
      <c r="D496" s="357"/>
      <c r="E496" s="358"/>
      <c r="F496" s="346"/>
      <c r="G496" s="347"/>
      <c r="H496" s="347"/>
      <c r="I496" s="347"/>
      <c r="J496" s="348"/>
      <c r="K496" s="347"/>
      <c r="L496" s="349">
        <f t="shared" si="70"/>
        <v>0</v>
      </c>
      <c r="M496" s="350">
        <f t="shared" si="71"/>
        <v>0</v>
      </c>
      <c r="N496" s="350">
        <f t="shared" si="72"/>
        <v>0</v>
      </c>
      <c r="O496" s="351">
        <f t="shared" si="73"/>
        <v>0</v>
      </c>
      <c r="P496" s="350">
        <f t="shared" si="74"/>
        <v>0</v>
      </c>
      <c r="Q496" s="352">
        <f t="shared" si="75"/>
        <v>0</v>
      </c>
      <c r="R496" s="353">
        <f t="shared" si="76"/>
        <v>0</v>
      </c>
      <c r="S496" s="354">
        <f t="shared" si="77"/>
        <v>0</v>
      </c>
      <c r="T496" s="349">
        <f t="shared" si="78"/>
        <v>0</v>
      </c>
      <c r="U496" s="355">
        <f t="shared" si="79"/>
        <v>0</v>
      </c>
    </row>
    <row r="497" spans="1:21" x14ac:dyDescent="0.3">
      <c r="A497" s="344">
        <v>493</v>
      </c>
      <c r="B497" s="344"/>
      <c r="C497" s="356"/>
      <c r="D497" s="357"/>
      <c r="E497" s="358"/>
      <c r="F497" s="346"/>
      <c r="G497" s="347"/>
      <c r="H497" s="347"/>
      <c r="I497" s="347"/>
      <c r="J497" s="348"/>
      <c r="K497" s="347"/>
      <c r="L497" s="349">
        <f t="shared" si="70"/>
        <v>0</v>
      </c>
      <c r="M497" s="350">
        <f t="shared" si="71"/>
        <v>0</v>
      </c>
      <c r="N497" s="350">
        <f t="shared" si="72"/>
        <v>0</v>
      </c>
      <c r="O497" s="351">
        <f t="shared" si="73"/>
        <v>0</v>
      </c>
      <c r="P497" s="350">
        <f t="shared" si="74"/>
        <v>0</v>
      </c>
      <c r="Q497" s="352">
        <f t="shared" si="75"/>
        <v>0</v>
      </c>
      <c r="R497" s="353">
        <f t="shared" si="76"/>
        <v>0</v>
      </c>
      <c r="S497" s="354">
        <f t="shared" si="77"/>
        <v>0</v>
      </c>
      <c r="T497" s="349">
        <f t="shared" si="78"/>
        <v>0</v>
      </c>
      <c r="U497" s="355">
        <f t="shared" si="79"/>
        <v>0</v>
      </c>
    </row>
    <row r="498" spans="1:21" x14ac:dyDescent="0.3">
      <c r="A498" s="344">
        <v>494</v>
      </c>
      <c r="B498" s="344"/>
      <c r="C498" s="356"/>
      <c r="D498" s="357"/>
      <c r="E498" s="358"/>
      <c r="F498" s="346"/>
      <c r="G498" s="347"/>
      <c r="H498" s="347"/>
      <c r="I498" s="347"/>
      <c r="J498" s="348"/>
      <c r="K498" s="347"/>
      <c r="L498" s="349">
        <f t="shared" si="70"/>
        <v>0</v>
      </c>
      <c r="M498" s="350">
        <f t="shared" si="71"/>
        <v>0</v>
      </c>
      <c r="N498" s="350">
        <f t="shared" si="72"/>
        <v>0</v>
      </c>
      <c r="O498" s="351">
        <f t="shared" si="73"/>
        <v>0</v>
      </c>
      <c r="P498" s="350">
        <f t="shared" si="74"/>
        <v>0</v>
      </c>
      <c r="Q498" s="352">
        <f t="shared" si="75"/>
        <v>0</v>
      </c>
      <c r="R498" s="353">
        <f t="shared" si="76"/>
        <v>0</v>
      </c>
      <c r="S498" s="354">
        <f t="shared" si="77"/>
        <v>0</v>
      </c>
      <c r="T498" s="349">
        <f t="shared" si="78"/>
        <v>0</v>
      </c>
      <c r="U498" s="355">
        <f t="shared" si="79"/>
        <v>0</v>
      </c>
    </row>
    <row r="499" spans="1:21" x14ac:dyDescent="0.3">
      <c r="A499" s="344">
        <v>495</v>
      </c>
      <c r="B499" s="344"/>
      <c r="C499" s="356"/>
      <c r="D499" s="357"/>
      <c r="E499" s="358"/>
      <c r="F499" s="346"/>
      <c r="G499" s="347"/>
      <c r="H499" s="347"/>
      <c r="I499" s="347"/>
      <c r="J499" s="348"/>
      <c r="K499" s="347"/>
      <c r="L499" s="349">
        <f t="shared" si="70"/>
        <v>0</v>
      </c>
      <c r="M499" s="350">
        <f t="shared" si="71"/>
        <v>0</v>
      </c>
      <c r="N499" s="350">
        <f t="shared" si="72"/>
        <v>0</v>
      </c>
      <c r="O499" s="351">
        <f t="shared" si="73"/>
        <v>0</v>
      </c>
      <c r="P499" s="350">
        <f t="shared" si="74"/>
        <v>0</v>
      </c>
      <c r="Q499" s="352">
        <f t="shared" si="75"/>
        <v>0</v>
      </c>
      <c r="R499" s="353">
        <f t="shared" si="76"/>
        <v>0</v>
      </c>
      <c r="S499" s="354">
        <f t="shared" si="77"/>
        <v>0</v>
      </c>
      <c r="T499" s="349">
        <f t="shared" si="78"/>
        <v>0</v>
      </c>
      <c r="U499" s="355">
        <f t="shared" si="79"/>
        <v>0</v>
      </c>
    </row>
    <row r="500" spans="1:21" x14ac:dyDescent="0.3">
      <c r="A500" s="344">
        <v>496</v>
      </c>
      <c r="B500" s="344"/>
      <c r="C500" s="356"/>
      <c r="D500" s="357"/>
      <c r="E500" s="358"/>
      <c r="F500" s="346"/>
      <c r="G500" s="347"/>
      <c r="H500" s="347"/>
      <c r="I500" s="347"/>
      <c r="J500" s="348"/>
      <c r="K500" s="347"/>
      <c r="L500" s="349">
        <f t="shared" si="70"/>
        <v>0</v>
      </c>
      <c r="M500" s="350">
        <f t="shared" si="71"/>
        <v>0</v>
      </c>
      <c r="N500" s="350">
        <f t="shared" si="72"/>
        <v>0</v>
      </c>
      <c r="O500" s="351">
        <f t="shared" si="73"/>
        <v>0</v>
      </c>
      <c r="P500" s="350">
        <f t="shared" si="74"/>
        <v>0</v>
      </c>
      <c r="Q500" s="352">
        <f t="shared" si="75"/>
        <v>0</v>
      </c>
      <c r="R500" s="353">
        <f t="shared" si="76"/>
        <v>0</v>
      </c>
      <c r="S500" s="354">
        <f t="shared" si="77"/>
        <v>0</v>
      </c>
      <c r="T500" s="349">
        <f t="shared" si="78"/>
        <v>0</v>
      </c>
      <c r="U500" s="355">
        <f t="shared" si="79"/>
        <v>0</v>
      </c>
    </row>
    <row r="501" spans="1:21" x14ac:dyDescent="0.3">
      <c r="A501" s="344">
        <v>497</v>
      </c>
      <c r="B501" s="344"/>
      <c r="C501" s="356"/>
      <c r="D501" s="357"/>
      <c r="E501" s="358"/>
      <c r="F501" s="346"/>
      <c r="G501" s="347"/>
      <c r="H501" s="347"/>
      <c r="I501" s="347"/>
      <c r="J501" s="348"/>
      <c r="K501" s="347"/>
      <c r="L501" s="349">
        <f t="shared" si="70"/>
        <v>0</v>
      </c>
      <c r="M501" s="350">
        <f t="shared" si="71"/>
        <v>0</v>
      </c>
      <c r="N501" s="350">
        <f t="shared" si="72"/>
        <v>0</v>
      </c>
      <c r="O501" s="351">
        <f t="shared" si="73"/>
        <v>0</v>
      </c>
      <c r="P501" s="350">
        <f t="shared" si="74"/>
        <v>0</v>
      </c>
      <c r="Q501" s="352">
        <f t="shared" si="75"/>
        <v>0</v>
      </c>
      <c r="R501" s="353">
        <f t="shared" si="76"/>
        <v>0</v>
      </c>
      <c r="S501" s="354">
        <f t="shared" si="77"/>
        <v>0</v>
      </c>
      <c r="T501" s="349">
        <f t="shared" si="78"/>
        <v>0</v>
      </c>
      <c r="U501" s="355">
        <f t="shared" si="79"/>
        <v>0</v>
      </c>
    </row>
    <row r="502" spans="1:21" x14ac:dyDescent="0.3">
      <c r="A502" s="344">
        <v>498</v>
      </c>
      <c r="B502" s="344"/>
      <c r="C502" s="356"/>
      <c r="D502" s="357"/>
      <c r="E502" s="358"/>
      <c r="F502" s="346"/>
      <c r="G502" s="347"/>
      <c r="H502" s="347"/>
      <c r="I502" s="347"/>
      <c r="J502" s="348"/>
      <c r="K502" s="347"/>
      <c r="L502" s="349">
        <f t="shared" si="70"/>
        <v>0</v>
      </c>
      <c r="M502" s="350">
        <f t="shared" si="71"/>
        <v>0</v>
      </c>
      <c r="N502" s="350">
        <f t="shared" si="72"/>
        <v>0</v>
      </c>
      <c r="O502" s="351">
        <f t="shared" si="73"/>
        <v>0</v>
      </c>
      <c r="P502" s="350">
        <f t="shared" si="74"/>
        <v>0</v>
      </c>
      <c r="Q502" s="352">
        <f t="shared" si="75"/>
        <v>0</v>
      </c>
      <c r="R502" s="353">
        <f t="shared" si="76"/>
        <v>0</v>
      </c>
      <c r="S502" s="354">
        <f t="shared" si="77"/>
        <v>0</v>
      </c>
      <c r="T502" s="349">
        <f t="shared" si="78"/>
        <v>0</v>
      </c>
      <c r="U502" s="355">
        <f t="shared" si="79"/>
        <v>0</v>
      </c>
    </row>
    <row r="503" spans="1:21" x14ac:dyDescent="0.3">
      <c r="A503" s="344">
        <v>499</v>
      </c>
      <c r="B503" s="344"/>
      <c r="C503" s="356"/>
      <c r="D503" s="357"/>
      <c r="E503" s="358"/>
      <c r="F503" s="346"/>
      <c r="G503" s="347"/>
      <c r="H503" s="347"/>
      <c r="I503" s="347"/>
      <c r="J503" s="348"/>
      <c r="K503" s="347"/>
      <c r="L503" s="349">
        <f t="shared" si="70"/>
        <v>0</v>
      </c>
      <c r="M503" s="350">
        <f t="shared" si="71"/>
        <v>0</v>
      </c>
      <c r="N503" s="350">
        <f t="shared" si="72"/>
        <v>0</v>
      </c>
      <c r="O503" s="351">
        <f t="shared" si="73"/>
        <v>0</v>
      </c>
      <c r="P503" s="350">
        <f t="shared" si="74"/>
        <v>0</v>
      </c>
      <c r="Q503" s="352">
        <f t="shared" si="75"/>
        <v>0</v>
      </c>
      <c r="R503" s="353">
        <f t="shared" si="76"/>
        <v>0</v>
      </c>
      <c r="S503" s="354">
        <f t="shared" si="77"/>
        <v>0</v>
      </c>
      <c r="T503" s="349">
        <f t="shared" si="78"/>
        <v>0</v>
      </c>
      <c r="U503" s="355">
        <f t="shared" si="79"/>
        <v>0</v>
      </c>
    </row>
    <row r="504" spans="1:21" x14ac:dyDescent="0.3">
      <c r="A504" s="344">
        <v>500</v>
      </c>
      <c r="B504" s="344"/>
      <c r="C504" s="356"/>
      <c r="D504" s="357"/>
      <c r="E504" s="358"/>
      <c r="F504" s="346"/>
      <c r="G504" s="347"/>
      <c r="H504" s="347"/>
      <c r="I504" s="347"/>
      <c r="J504" s="348"/>
      <c r="K504" s="347"/>
      <c r="L504" s="349">
        <f t="shared" si="70"/>
        <v>0</v>
      </c>
      <c r="M504" s="350">
        <f t="shared" si="71"/>
        <v>0</v>
      </c>
      <c r="N504" s="350">
        <f t="shared" si="72"/>
        <v>0</v>
      </c>
      <c r="O504" s="351">
        <f t="shared" si="73"/>
        <v>0</v>
      </c>
      <c r="P504" s="350">
        <f t="shared" si="74"/>
        <v>0</v>
      </c>
      <c r="Q504" s="352">
        <f t="shared" si="75"/>
        <v>0</v>
      </c>
      <c r="R504" s="353">
        <f t="shared" si="76"/>
        <v>0</v>
      </c>
      <c r="S504" s="354">
        <f t="shared" si="77"/>
        <v>0</v>
      </c>
      <c r="T504" s="349">
        <f t="shared" si="78"/>
        <v>0</v>
      </c>
      <c r="U504" s="355">
        <f t="shared" si="79"/>
        <v>0</v>
      </c>
    </row>
    <row r="505" spans="1:21" x14ac:dyDescent="0.3">
      <c r="A505" s="344">
        <v>501</v>
      </c>
      <c r="B505" s="344"/>
      <c r="C505" s="356"/>
      <c r="D505" s="357"/>
      <c r="E505" s="358"/>
      <c r="F505" s="346"/>
      <c r="G505" s="347"/>
      <c r="H505" s="347"/>
      <c r="I505" s="347"/>
      <c r="J505" s="348"/>
      <c r="K505" s="347"/>
      <c r="L505" s="349">
        <f t="shared" si="70"/>
        <v>0</v>
      </c>
      <c r="M505" s="350">
        <f t="shared" si="71"/>
        <v>0</v>
      </c>
      <c r="N505" s="350">
        <f t="shared" si="72"/>
        <v>0</v>
      </c>
      <c r="O505" s="351">
        <f t="shared" si="73"/>
        <v>0</v>
      </c>
      <c r="P505" s="350">
        <f t="shared" si="74"/>
        <v>0</v>
      </c>
      <c r="Q505" s="352">
        <f t="shared" si="75"/>
        <v>0</v>
      </c>
      <c r="R505" s="353">
        <f t="shared" si="76"/>
        <v>0</v>
      </c>
      <c r="S505" s="354">
        <f t="shared" si="77"/>
        <v>0</v>
      </c>
      <c r="T505" s="349">
        <f t="shared" si="78"/>
        <v>0</v>
      </c>
      <c r="U505" s="355">
        <f t="shared" si="79"/>
        <v>0</v>
      </c>
    </row>
    <row r="506" spans="1:21" x14ac:dyDescent="0.3">
      <c r="A506" s="344">
        <v>502</v>
      </c>
      <c r="B506" s="344"/>
      <c r="C506" s="356"/>
      <c r="D506" s="357"/>
      <c r="E506" s="358"/>
      <c r="F506" s="346"/>
      <c r="G506" s="347"/>
      <c r="H506" s="347"/>
      <c r="I506" s="347"/>
      <c r="J506" s="348"/>
      <c r="K506" s="347"/>
      <c r="L506" s="349">
        <f t="shared" si="70"/>
        <v>0</v>
      </c>
      <c r="M506" s="350">
        <f t="shared" si="71"/>
        <v>0</v>
      </c>
      <c r="N506" s="350">
        <f t="shared" si="72"/>
        <v>0</v>
      </c>
      <c r="O506" s="351">
        <f t="shared" si="73"/>
        <v>0</v>
      </c>
      <c r="P506" s="350">
        <f t="shared" si="74"/>
        <v>0</v>
      </c>
      <c r="Q506" s="352">
        <f t="shared" si="75"/>
        <v>0</v>
      </c>
      <c r="R506" s="353">
        <f t="shared" si="76"/>
        <v>0</v>
      </c>
      <c r="S506" s="354">
        <f t="shared" si="77"/>
        <v>0</v>
      </c>
      <c r="T506" s="349">
        <f t="shared" si="78"/>
        <v>0</v>
      </c>
      <c r="U506" s="355">
        <f t="shared" si="79"/>
        <v>0</v>
      </c>
    </row>
    <row r="507" spans="1:21" x14ac:dyDescent="0.3">
      <c r="A507" s="344">
        <v>503</v>
      </c>
      <c r="B507" s="344"/>
      <c r="C507" s="356"/>
      <c r="D507" s="357"/>
      <c r="E507" s="358"/>
      <c r="F507" s="346"/>
      <c r="G507" s="347"/>
      <c r="H507" s="347"/>
      <c r="I507" s="347"/>
      <c r="J507" s="348"/>
      <c r="K507" s="347"/>
      <c r="L507" s="349">
        <f t="shared" si="70"/>
        <v>0</v>
      </c>
      <c r="M507" s="350">
        <f t="shared" si="71"/>
        <v>0</v>
      </c>
      <c r="N507" s="350">
        <f t="shared" si="72"/>
        <v>0</v>
      </c>
      <c r="O507" s="351">
        <f t="shared" si="73"/>
        <v>0</v>
      </c>
      <c r="P507" s="350">
        <f t="shared" si="74"/>
        <v>0</v>
      </c>
      <c r="Q507" s="352">
        <f t="shared" si="75"/>
        <v>0</v>
      </c>
      <c r="R507" s="353">
        <f t="shared" si="76"/>
        <v>0</v>
      </c>
      <c r="S507" s="354">
        <f t="shared" si="77"/>
        <v>0</v>
      </c>
      <c r="T507" s="349">
        <f t="shared" si="78"/>
        <v>0</v>
      </c>
      <c r="U507" s="355">
        <f t="shared" si="79"/>
        <v>0</v>
      </c>
    </row>
    <row r="508" spans="1:21" x14ac:dyDescent="0.3">
      <c r="A508" s="344">
        <v>504</v>
      </c>
      <c r="B508" s="344"/>
      <c r="C508" s="356"/>
      <c r="D508" s="357"/>
      <c r="E508" s="358"/>
      <c r="F508" s="346"/>
      <c r="G508" s="347"/>
      <c r="H508" s="347"/>
      <c r="I508" s="347"/>
      <c r="J508" s="348"/>
      <c r="K508" s="347"/>
      <c r="L508" s="349">
        <f t="shared" si="70"/>
        <v>0</v>
      </c>
      <c r="M508" s="350">
        <f t="shared" si="71"/>
        <v>0</v>
      </c>
      <c r="N508" s="350">
        <f t="shared" si="72"/>
        <v>0</v>
      </c>
      <c r="O508" s="351">
        <f t="shared" si="73"/>
        <v>0</v>
      </c>
      <c r="P508" s="350">
        <f t="shared" si="74"/>
        <v>0</v>
      </c>
      <c r="Q508" s="352">
        <f t="shared" si="75"/>
        <v>0</v>
      </c>
      <c r="R508" s="353">
        <f t="shared" si="76"/>
        <v>0</v>
      </c>
      <c r="S508" s="354">
        <f t="shared" si="77"/>
        <v>0</v>
      </c>
      <c r="T508" s="349">
        <f t="shared" si="78"/>
        <v>0</v>
      </c>
      <c r="U508" s="355">
        <f t="shared" si="79"/>
        <v>0</v>
      </c>
    </row>
    <row r="509" spans="1:21" x14ac:dyDescent="0.3">
      <c r="A509" s="344">
        <v>505</v>
      </c>
      <c r="B509" s="344"/>
      <c r="C509" s="367"/>
      <c r="D509" s="368"/>
      <c r="E509" s="358"/>
      <c r="F509" s="346"/>
      <c r="G509" s="347"/>
      <c r="H509" s="347"/>
      <c r="I509" s="347"/>
      <c r="J509" s="348"/>
      <c r="K509" s="347"/>
      <c r="L509" s="349">
        <f t="shared" si="70"/>
        <v>0</v>
      </c>
      <c r="M509" s="350">
        <f t="shared" si="71"/>
        <v>0</v>
      </c>
      <c r="N509" s="350">
        <f t="shared" si="72"/>
        <v>0</v>
      </c>
      <c r="O509" s="351">
        <f t="shared" si="73"/>
        <v>0</v>
      </c>
      <c r="P509" s="350">
        <f t="shared" si="74"/>
        <v>0</v>
      </c>
      <c r="Q509" s="352">
        <f t="shared" si="75"/>
        <v>0</v>
      </c>
      <c r="R509" s="353">
        <f t="shared" si="76"/>
        <v>0</v>
      </c>
      <c r="S509" s="354">
        <f t="shared" si="77"/>
        <v>0</v>
      </c>
      <c r="T509" s="349">
        <f t="shared" si="78"/>
        <v>0</v>
      </c>
      <c r="U509" s="355">
        <f t="shared" si="79"/>
        <v>0</v>
      </c>
    </row>
    <row r="510" spans="1:21" x14ac:dyDescent="0.3">
      <c r="A510" s="344">
        <v>506</v>
      </c>
      <c r="B510" s="344"/>
      <c r="C510" s="356"/>
      <c r="D510" s="357"/>
      <c r="E510" s="358"/>
      <c r="F510" s="346"/>
      <c r="G510" s="347"/>
      <c r="H510" s="347"/>
      <c r="I510" s="347"/>
      <c r="J510" s="348"/>
      <c r="K510" s="347"/>
      <c r="L510" s="349">
        <f t="shared" si="70"/>
        <v>0</v>
      </c>
      <c r="M510" s="350">
        <f t="shared" si="71"/>
        <v>0</v>
      </c>
      <c r="N510" s="350">
        <f t="shared" si="72"/>
        <v>0</v>
      </c>
      <c r="O510" s="351">
        <f t="shared" si="73"/>
        <v>0</v>
      </c>
      <c r="P510" s="350">
        <f t="shared" si="74"/>
        <v>0</v>
      </c>
      <c r="Q510" s="352">
        <f t="shared" si="75"/>
        <v>0</v>
      </c>
      <c r="R510" s="353">
        <f t="shared" si="76"/>
        <v>0</v>
      </c>
      <c r="S510" s="354">
        <f t="shared" si="77"/>
        <v>0</v>
      </c>
      <c r="T510" s="349">
        <f t="shared" si="78"/>
        <v>0</v>
      </c>
      <c r="U510" s="355">
        <f t="shared" si="79"/>
        <v>0</v>
      </c>
    </row>
    <row r="511" spans="1:21" x14ac:dyDescent="0.3">
      <c r="A511" s="344">
        <v>507</v>
      </c>
      <c r="B511" s="344"/>
      <c r="C511" s="356"/>
      <c r="D511" s="357"/>
      <c r="E511" s="358"/>
      <c r="F511" s="346"/>
      <c r="G511" s="347"/>
      <c r="H511" s="347"/>
      <c r="I511" s="347"/>
      <c r="J511" s="348"/>
      <c r="K511" s="347"/>
      <c r="L511" s="349">
        <f t="shared" si="70"/>
        <v>0</v>
      </c>
      <c r="M511" s="350">
        <f t="shared" si="71"/>
        <v>0</v>
      </c>
      <c r="N511" s="350">
        <f t="shared" si="72"/>
        <v>0</v>
      </c>
      <c r="O511" s="351">
        <f t="shared" si="73"/>
        <v>0</v>
      </c>
      <c r="P511" s="350">
        <f t="shared" si="74"/>
        <v>0</v>
      </c>
      <c r="Q511" s="352">
        <f t="shared" si="75"/>
        <v>0</v>
      </c>
      <c r="R511" s="353">
        <f t="shared" si="76"/>
        <v>0</v>
      </c>
      <c r="S511" s="354">
        <f t="shared" si="77"/>
        <v>0</v>
      </c>
      <c r="T511" s="349">
        <f t="shared" si="78"/>
        <v>0</v>
      </c>
      <c r="U511" s="355">
        <f t="shared" si="79"/>
        <v>0</v>
      </c>
    </row>
    <row r="512" spans="1:21" x14ac:dyDescent="0.3">
      <c r="A512" s="344">
        <v>508</v>
      </c>
      <c r="B512" s="344"/>
      <c r="C512" s="356"/>
      <c r="D512" s="357"/>
      <c r="E512" s="358"/>
      <c r="F512" s="346"/>
      <c r="G512" s="347"/>
      <c r="H512" s="347"/>
      <c r="I512" s="347"/>
      <c r="J512" s="348"/>
      <c r="K512" s="347"/>
      <c r="L512" s="349">
        <f t="shared" si="70"/>
        <v>0</v>
      </c>
      <c r="M512" s="350">
        <f t="shared" si="71"/>
        <v>0</v>
      </c>
      <c r="N512" s="350">
        <f t="shared" si="72"/>
        <v>0</v>
      </c>
      <c r="O512" s="351">
        <f t="shared" si="73"/>
        <v>0</v>
      </c>
      <c r="P512" s="350">
        <f t="shared" si="74"/>
        <v>0</v>
      </c>
      <c r="Q512" s="352">
        <f t="shared" si="75"/>
        <v>0</v>
      </c>
      <c r="R512" s="353">
        <f t="shared" si="76"/>
        <v>0</v>
      </c>
      <c r="S512" s="354">
        <f t="shared" si="77"/>
        <v>0</v>
      </c>
      <c r="T512" s="349">
        <f t="shared" si="78"/>
        <v>0</v>
      </c>
      <c r="U512" s="355">
        <f t="shared" si="79"/>
        <v>0</v>
      </c>
    </row>
    <row r="513" spans="1:21" x14ac:dyDescent="0.3">
      <c r="A513" s="344">
        <v>509</v>
      </c>
      <c r="B513" s="344"/>
      <c r="C513" s="356"/>
      <c r="D513" s="357"/>
      <c r="E513" s="358"/>
      <c r="F513" s="346"/>
      <c r="G513" s="347"/>
      <c r="H513" s="347"/>
      <c r="I513" s="347"/>
      <c r="J513" s="348"/>
      <c r="K513" s="347"/>
      <c r="L513" s="349">
        <f t="shared" si="70"/>
        <v>0</v>
      </c>
      <c r="M513" s="350">
        <f t="shared" si="71"/>
        <v>0</v>
      </c>
      <c r="N513" s="350">
        <f t="shared" si="72"/>
        <v>0</v>
      </c>
      <c r="O513" s="351">
        <f t="shared" si="73"/>
        <v>0</v>
      </c>
      <c r="P513" s="350">
        <f t="shared" si="74"/>
        <v>0</v>
      </c>
      <c r="Q513" s="352">
        <f t="shared" si="75"/>
        <v>0</v>
      </c>
      <c r="R513" s="353">
        <f t="shared" si="76"/>
        <v>0</v>
      </c>
      <c r="S513" s="354">
        <f t="shared" si="77"/>
        <v>0</v>
      </c>
      <c r="T513" s="349">
        <f t="shared" si="78"/>
        <v>0</v>
      </c>
      <c r="U513" s="355">
        <f t="shared" si="79"/>
        <v>0</v>
      </c>
    </row>
    <row r="514" spans="1:21" x14ac:dyDescent="0.3">
      <c r="A514" s="344">
        <v>510</v>
      </c>
      <c r="B514" s="344"/>
      <c r="C514" s="356"/>
      <c r="D514" s="357"/>
      <c r="E514" s="358"/>
      <c r="F514" s="346"/>
      <c r="G514" s="347"/>
      <c r="H514" s="347"/>
      <c r="I514" s="347"/>
      <c r="J514" s="348"/>
      <c r="K514" s="347"/>
      <c r="L514" s="349">
        <f t="shared" si="70"/>
        <v>0</v>
      </c>
      <c r="M514" s="350">
        <f t="shared" si="71"/>
        <v>0</v>
      </c>
      <c r="N514" s="350">
        <f t="shared" si="72"/>
        <v>0</v>
      </c>
      <c r="O514" s="351">
        <f t="shared" si="73"/>
        <v>0</v>
      </c>
      <c r="P514" s="350">
        <f t="shared" si="74"/>
        <v>0</v>
      </c>
      <c r="Q514" s="352">
        <f t="shared" si="75"/>
        <v>0</v>
      </c>
      <c r="R514" s="353">
        <f t="shared" si="76"/>
        <v>0</v>
      </c>
      <c r="S514" s="354">
        <f t="shared" si="77"/>
        <v>0</v>
      </c>
      <c r="T514" s="349">
        <f t="shared" si="78"/>
        <v>0</v>
      </c>
      <c r="U514" s="355">
        <f t="shared" si="79"/>
        <v>0</v>
      </c>
    </row>
    <row r="515" spans="1:21" x14ac:dyDescent="0.3">
      <c r="A515" s="344">
        <v>511</v>
      </c>
      <c r="B515" s="344"/>
      <c r="C515" s="356"/>
      <c r="D515" s="357"/>
      <c r="E515" s="358"/>
      <c r="F515" s="346"/>
      <c r="G515" s="347"/>
      <c r="H515" s="347"/>
      <c r="I515" s="347"/>
      <c r="J515" s="348"/>
      <c r="K515" s="347"/>
      <c r="L515" s="349">
        <f t="shared" si="70"/>
        <v>0</v>
      </c>
      <c r="M515" s="350">
        <f t="shared" si="71"/>
        <v>0</v>
      </c>
      <c r="N515" s="350">
        <f t="shared" si="72"/>
        <v>0</v>
      </c>
      <c r="O515" s="351">
        <f t="shared" si="73"/>
        <v>0</v>
      </c>
      <c r="P515" s="350">
        <f t="shared" si="74"/>
        <v>0</v>
      </c>
      <c r="Q515" s="352">
        <f t="shared" si="75"/>
        <v>0</v>
      </c>
      <c r="R515" s="353">
        <f t="shared" si="76"/>
        <v>0</v>
      </c>
      <c r="S515" s="354">
        <f t="shared" si="77"/>
        <v>0</v>
      </c>
      <c r="T515" s="349">
        <f t="shared" si="78"/>
        <v>0</v>
      </c>
      <c r="U515" s="355">
        <f t="shared" si="79"/>
        <v>0</v>
      </c>
    </row>
    <row r="516" spans="1:21" x14ac:dyDescent="0.3">
      <c r="A516" s="344">
        <v>512</v>
      </c>
      <c r="B516" s="344"/>
      <c r="C516" s="356"/>
      <c r="D516" s="357"/>
      <c r="E516" s="358"/>
      <c r="F516" s="346"/>
      <c r="G516" s="347"/>
      <c r="H516" s="347"/>
      <c r="I516" s="347"/>
      <c r="J516" s="348"/>
      <c r="K516" s="347"/>
      <c r="L516" s="349">
        <f t="shared" si="70"/>
        <v>0</v>
      </c>
      <c r="M516" s="350">
        <f t="shared" si="71"/>
        <v>0</v>
      </c>
      <c r="N516" s="350">
        <f t="shared" si="72"/>
        <v>0</v>
      </c>
      <c r="O516" s="351">
        <f t="shared" si="73"/>
        <v>0</v>
      </c>
      <c r="P516" s="350">
        <f t="shared" si="74"/>
        <v>0</v>
      </c>
      <c r="Q516" s="352">
        <f t="shared" si="75"/>
        <v>0</v>
      </c>
      <c r="R516" s="353">
        <f t="shared" si="76"/>
        <v>0</v>
      </c>
      <c r="S516" s="354">
        <f t="shared" si="77"/>
        <v>0</v>
      </c>
      <c r="T516" s="349">
        <f t="shared" si="78"/>
        <v>0</v>
      </c>
      <c r="U516" s="355">
        <f t="shared" si="79"/>
        <v>0</v>
      </c>
    </row>
    <row r="517" spans="1:21" x14ac:dyDescent="0.3">
      <c r="A517" s="344">
        <v>513</v>
      </c>
      <c r="B517" s="344"/>
      <c r="C517" s="356"/>
      <c r="D517" s="357"/>
      <c r="E517" s="358"/>
      <c r="F517" s="346"/>
      <c r="G517" s="347"/>
      <c r="H517" s="347"/>
      <c r="I517" s="347"/>
      <c r="J517" s="348"/>
      <c r="K517" s="347"/>
      <c r="L517" s="349">
        <f t="shared" si="70"/>
        <v>0</v>
      </c>
      <c r="M517" s="350">
        <f t="shared" si="71"/>
        <v>0</v>
      </c>
      <c r="N517" s="350">
        <f t="shared" si="72"/>
        <v>0</v>
      </c>
      <c r="O517" s="351">
        <f t="shared" si="73"/>
        <v>0</v>
      </c>
      <c r="P517" s="350">
        <f t="shared" si="74"/>
        <v>0</v>
      </c>
      <c r="Q517" s="352">
        <f t="shared" si="75"/>
        <v>0</v>
      </c>
      <c r="R517" s="353">
        <f t="shared" si="76"/>
        <v>0</v>
      </c>
      <c r="S517" s="354">
        <f t="shared" si="77"/>
        <v>0</v>
      </c>
      <c r="T517" s="349">
        <f t="shared" si="78"/>
        <v>0</v>
      </c>
      <c r="U517" s="355">
        <f t="shared" si="79"/>
        <v>0</v>
      </c>
    </row>
    <row r="518" spans="1:21" x14ac:dyDescent="0.3">
      <c r="A518" s="344">
        <v>514</v>
      </c>
      <c r="B518" s="344"/>
      <c r="C518" s="356"/>
      <c r="D518" s="357"/>
      <c r="E518" s="358"/>
      <c r="F518" s="346"/>
      <c r="G518" s="347"/>
      <c r="H518" s="347"/>
      <c r="I518" s="347"/>
      <c r="J518" s="348"/>
      <c r="K518" s="347"/>
      <c r="L518" s="349">
        <f t="shared" ref="L518:L581" si="80">E518*7/22</f>
        <v>0</v>
      </c>
      <c r="M518" s="350">
        <f t="shared" ref="M518:M581" si="81">IF(L518&gt;0, 0.0396*(((L518^2)*F518)^0.933),0)</f>
        <v>0</v>
      </c>
      <c r="N518" s="350">
        <f t="shared" ref="N518:N581" si="82">IF(L518&gt;0,0.00349*(((L518^2)*F518)^1.03),0)</f>
        <v>0</v>
      </c>
      <c r="O518" s="351">
        <f t="shared" ref="O518:O581" si="83">IF(L518&gt;0,1/((28/(M518+N518))+0.025),0)</f>
        <v>0</v>
      </c>
      <c r="P518" s="350">
        <f t="shared" ref="P518:P581" si="84">M518+N518+O518</f>
        <v>0</v>
      </c>
      <c r="Q518" s="352">
        <f t="shared" ref="Q518:Q581" si="85">P518*0.27</f>
        <v>0</v>
      </c>
      <c r="R518" s="353">
        <f t="shared" ref="R518:R581" si="86">P518+Q518</f>
        <v>0</v>
      </c>
      <c r="S518" s="354">
        <f t="shared" ref="S518:S581" si="87">R518*0.47</f>
        <v>0</v>
      </c>
      <c r="T518" s="349">
        <f t="shared" ref="T518:T581" si="88">S518*44/12</f>
        <v>0</v>
      </c>
      <c r="U518" s="355">
        <f t="shared" ref="U518:U581" si="89">T518/1000</f>
        <v>0</v>
      </c>
    </row>
    <row r="519" spans="1:21" x14ac:dyDescent="0.3">
      <c r="A519" s="344">
        <v>515</v>
      </c>
      <c r="B519" s="344"/>
      <c r="C519" s="356"/>
      <c r="D519" s="357"/>
      <c r="E519" s="358"/>
      <c r="F519" s="346"/>
      <c r="G519" s="347"/>
      <c r="H519" s="347"/>
      <c r="I519" s="347"/>
      <c r="J519" s="348"/>
      <c r="K519" s="347"/>
      <c r="L519" s="349">
        <f t="shared" si="80"/>
        <v>0</v>
      </c>
      <c r="M519" s="350">
        <f t="shared" si="81"/>
        <v>0</v>
      </c>
      <c r="N519" s="350">
        <f t="shared" si="82"/>
        <v>0</v>
      </c>
      <c r="O519" s="351">
        <f t="shared" si="83"/>
        <v>0</v>
      </c>
      <c r="P519" s="350">
        <f t="shared" si="84"/>
        <v>0</v>
      </c>
      <c r="Q519" s="352">
        <f t="shared" si="85"/>
        <v>0</v>
      </c>
      <c r="R519" s="353">
        <f t="shared" si="86"/>
        <v>0</v>
      </c>
      <c r="S519" s="354">
        <f t="shared" si="87"/>
        <v>0</v>
      </c>
      <c r="T519" s="349">
        <f t="shared" si="88"/>
        <v>0</v>
      </c>
      <c r="U519" s="355">
        <f t="shared" si="89"/>
        <v>0</v>
      </c>
    </row>
    <row r="520" spans="1:21" x14ac:dyDescent="0.3">
      <c r="A520" s="344">
        <v>516</v>
      </c>
      <c r="B520" s="344"/>
      <c r="C520" s="356"/>
      <c r="D520" s="357"/>
      <c r="E520" s="358"/>
      <c r="F520" s="346"/>
      <c r="G520" s="347"/>
      <c r="H520" s="347"/>
      <c r="I520" s="347"/>
      <c r="J520" s="348"/>
      <c r="K520" s="347"/>
      <c r="L520" s="349">
        <f t="shared" si="80"/>
        <v>0</v>
      </c>
      <c r="M520" s="350">
        <f t="shared" si="81"/>
        <v>0</v>
      </c>
      <c r="N520" s="350">
        <f t="shared" si="82"/>
        <v>0</v>
      </c>
      <c r="O520" s="351">
        <f t="shared" si="83"/>
        <v>0</v>
      </c>
      <c r="P520" s="350">
        <f t="shared" si="84"/>
        <v>0</v>
      </c>
      <c r="Q520" s="352">
        <f t="shared" si="85"/>
        <v>0</v>
      </c>
      <c r="R520" s="353">
        <f t="shared" si="86"/>
        <v>0</v>
      </c>
      <c r="S520" s="354">
        <f t="shared" si="87"/>
        <v>0</v>
      </c>
      <c r="T520" s="349">
        <f t="shared" si="88"/>
        <v>0</v>
      </c>
      <c r="U520" s="355">
        <f t="shared" si="89"/>
        <v>0</v>
      </c>
    </row>
    <row r="521" spans="1:21" x14ac:dyDescent="0.3">
      <c r="A521" s="344">
        <v>517</v>
      </c>
      <c r="B521" s="344"/>
      <c r="C521" s="356"/>
      <c r="D521" s="357"/>
      <c r="E521" s="358"/>
      <c r="F521" s="346"/>
      <c r="G521" s="347"/>
      <c r="H521" s="347"/>
      <c r="I521" s="347"/>
      <c r="J521" s="348"/>
      <c r="K521" s="347"/>
      <c r="L521" s="349">
        <f t="shared" si="80"/>
        <v>0</v>
      </c>
      <c r="M521" s="350">
        <f t="shared" si="81"/>
        <v>0</v>
      </c>
      <c r="N521" s="350">
        <f t="shared" si="82"/>
        <v>0</v>
      </c>
      <c r="O521" s="351">
        <f t="shared" si="83"/>
        <v>0</v>
      </c>
      <c r="P521" s="350">
        <f t="shared" si="84"/>
        <v>0</v>
      </c>
      <c r="Q521" s="352">
        <f t="shared" si="85"/>
        <v>0</v>
      </c>
      <c r="R521" s="353">
        <f t="shared" si="86"/>
        <v>0</v>
      </c>
      <c r="S521" s="354">
        <f t="shared" si="87"/>
        <v>0</v>
      </c>
      <c r="T521" s="349">
        <f t="shared" si="88"/>
        <v>0</v>
      </c>
      <c r="U521" s="355">
        <f t="shared" si="89"/>
        <v>0</v>
      </c>
    </row>
    <row r="522" spans="1:21" x14ac:dyDescent="0.3">
      <c r="A522" s="344">
        <v>518</v>
      </c>
      <c r="B522" s="344"/>
      <c r="C522" s="356"/>
      <c r="D522" s="357"/>
      <c r="E522" s="358"/>
      <c r="F522" s="346"/>
      <c r="G522" s="347"/>
      <c r="H522" s="347"/>
      <c r="I522" s="347"/>
      <c r="J522" s="348"/>
      <c r="K522" s="347"/>
      <c r="L522" s="349">
        <f t="shared" si="80"/>
        <v>0</v>
      </c>
      <c r="M522" s="350">
        <f t="shared" si="81"/>
        <v>0</v>
      </c>
      <c r="N522" s="350">
        <f t="shared" si="82"/>
        <v>0</v>
      </c>
      <c r="O522" s="351">
        <f t="shared" si="83"/>
        <v>0</v>
      </c>
      <c r="P522" s="350">
        <f t="shared" si="84"/>
        <v>0</v>
      </c>
      <c r="Q522" s="352">
        <f t="shared" si="85"/>
        <v>0</v>
      </c>
      <c r="R522" s="353">
        <f t="shared" si="86"/>
        <v>0</v>
      </c>
      <c r="S522" s="354">
        <f t="shared" si="87"/>
        <v>0</v>
      </c>
      <c r="T522" s="349">
        <f t="shared" si="88"/>
        <v>0</v>
      </c>
      <c r="U522" s="355">
        <f t="shared" si="89"/>
        <v>0</v>
      </c>
    </row>
    <row r="523" spans="1:21" x14ac:dyDescent="0.3">
      <c r="A523" s="344">
        <v>519</v>
      </c>
      <c r="B523" s="344"/>
      <c r="C523" s="356"/>
      <c r="D523" s="357"/>
      <c r="E523" s="358"/>
      <c r="F523" s="346"/>
      <c r="G523" s="347"/>
      <c r="H523" s="347"/>
      <c r="I523" s="347"/>
      <c r="J523" s="348"/>
      <c r="K523" s="347"/>
      <c r="L523" s="349">
        <f t="shared" si="80"/>
        <v>0</v>
      </c>
      <c r="M523" s="350">
        <f t="shared" si="81"/>
        <v>0</v>
      </c>
      <c r="N523" s="350">
        <f t="shared" si="82"/>
        <v>0</v>
      </c>
      <c r="O523" s="351">
        <f t="shared" si="83"/>
        <v>0</v>
      </c>
      <c r="P523" s="350">
        <f t="shared" si="84"/>
        <v>0</v>
      </c>
      <c r="Q523" s="352">
        <f t="shared" si="85"/>
        <v>0</v>
      </c>
      <c r="R523" s="353">
        <f t="shared" si="86"/>
        <v>0</v>
      </c>
      <c r="S523" s="354">
        <f t="shared" si="87"/>
        <v>0</v>
      </c>
      <c r="T523" s="349">
        <f t="shared" si="88"/>
        <v>0</v>
      </c>
      <c r="U523" s="355">
        <f t="shared" si="89"/>
        <v>0</v>
      </c>
    </row>
    <row r="524" spans="1:21" x14ac:dyDescent="0.3">
      <c r="A524" s="344">
        <v>520</v>
      </c>
      <c r="B524" s="344"/>
      <c r="C524" s="356"/>
      <c r="D524" s="357"/>
      <c r="E524" s="358"/>
      <c r="F524" s="346"/>
      <c r="G524" s="347"/>
      <c r="H524" s="347"/>
      <c r="I524" s="347"/>
      <c r="J524" s="348"/>
      <c r="K524" s="347"/>
      <c r="L524" s="349">
        <f t="shared" si="80"/>
        <v>0</v>
      </c>
      <c r="M524" s="350">
        <f t="shared" si="81"/>
        <v>0</v>
      </c>
      <c r="N524" s="350">
        <f t="shared" si="82"/>
        <v>0</v>
      </c>
      <c r="O524" s="351">
        <f t="shared" si="83"/>
        <v>0</v>
      </c>
      <c r="P524" s="350">
        <f t="shared" si="84"/>
        <v>0</v>
      </c>
      <c r="Q524" s="352">
        <f t="shared" si="85"/>
        <v>0</v>
      </c>
      <c r="R524" s="353">
        <f t="shared" si="86"/>
        <v>0</v>
      </c>
      <c r="S524" s="354">
        <f t="shared" si="87"/>
        <v>0</v>
      </c>
      <c r="T524" s="349">
        <f t="shared" si="88"/>
        <v>0</v>
      </c>
      <c r="U524" s="355">
        <f t="shared" si="89"/>
        <v>0</v>
      </c>
    </row>
    <row r="525" spans="1:21" x14ac:dyDescent="0.3">
      <c r="A525" s="344">
        <v>521</v>
      </c>
      <c r="B525" s="344"/>
      <c r="C525" s="356"/>
      <c r="D525" s="357"/>
      <c r="E525" s="358"/>
      <c r="F525" s="346"/>
      <c r="G525" s="347"/>
      <c r="H525" s="347"/>
      <c r="I525" s="347"/>
      <c r="J525" s="348"/>
      <c r="K525" s="347"/>
      <c r="L525" s="349">
        <f t="shared" si="80"/>
        <v>0</v>
      </c>
      <c r="M525" s="350">
        <f t="shared" si="81"/>
        <v>0</v>
      </c>
      <c r="N525" s="350">
        <f t="shared" si="82"/>
        <v>0</v>
      </c>
      <c r="O525" s="351">
        <f t="shared" si="83"/>
        <v>0</v>
      </c>
      <c r="P525" s="350">
        <f t="shared" si="84"/>
        <v>0</v>
      </c>
      <c r="Q525" s="352">
        <f t="shared" si="85"/>
        <v>0</v>
      </c>
      <c r="R525" s="353">
        <f t="shared" si="86"/>
        <v>0</v>
      </c>
      <c r="S525" s="354">
        <f t="shared" si="87"/>
        <v>0</v>
      </c>
      <c r="T525" s="349">
        <f t="shared" si="88"/>
        <v>0</v>
      </c>
      <c r="U525" s="355">
        <f t="shared" si="89"/>
        <v>0</v>
      </c>
    </row>
    <row r="526" spans="1:21" x14ac:dyDescent="0.3">
      <c r="A526" s="344">
        <v>522</v>
      </c>
      <c r="B526" s="344"/>
      <c r="C526" s="356"/>
      <c r="D526" s="357"/>
      <c r="E526" s="358"/>
      <c r="F526" s="346"/>
      <c r="G526" s="347"/>
      <c r="H526" s="347"/>
      <c r="I526" s="347"/>
      <c r="J526" s="348"/>
      <c r="K526" s="347"/>
      <c r="L526" s="349">
        <f t="shared" si="80"/>
        <v>0</v>
      </c>
      <c r="M526" s="350">
        <f t="shared" si="81"/>
        <v>0</v>
      </c>
      <c r="N526" s="350">
        <f t="shared" si="82"/>
        <v>0</v>
      </c>
      <c r="O526" s="351">
        <f t="shared" si="83"/>
        <v>0</v>
      </c>
      <c r="P526" s="350">
        <f t="shared" si="84"/>
        <v>0</v>
      </c>
      <c r="Q526" s="352">
        <f t="shared" si="85"/>
        <v>0</v>
      </c>
      <c r="R526" s="353">
        <f t="shared" si="86"/>
        <v>0</v>
      </c>
      <c r="S526" s="354">
        <f t="shared" si="87"/>
        <v>0</v>
      </c>
      <c r="T526" s="349">
        <f t="shared" si="88"/>
        <v>0</v>
      </c>
      <c r="U526" s="355">
        <f t="shared" si="89"/>
        <v>0</v>
      </c>
    </row>
    <row r="527" spans="1:21" x14ac:dyDescent="0.3">
      <c r="A527" s="344">
        <v>523</v>
      </c>
      <c r="B527" s="344"/>
      <c r="C527" s="356"/>
      <c r="D527" s="357"/>
      <c r="E527" s="358"/>
      <c r="F527" s="346"/>
      <c r="G527" s="347"/>
      <c r="H527" s="347"/>
      <c r="I527" s="347"/>
      <c r="J527" s="348"/>
      <c r="K527" s="347"/>
      <c r="L527" s="349">
        <f t="shared" si="80"/>
        <v>0</v>
      </c>
      <c r="M527" s="350">
        <f t="shared" si="81"/>
        <v>0</v>
      </c>
      <c r="N527" s="350">
        <f t="shared" si="82"/>
        <v>0</v>
      </c>
      <c r="O527" s="351">
        <f t="shared" si="83"/>
        <v>0</v>
      </c>
      <c r="P527" s="350">
        <f t="shared" si="84"/>
        <v>0</v>
      </c>
      <c r="Q527" s="352">
        <f t="shared" si="85"/>
        <v>0</v>
      </c>
      <c r="R527" s="353">
        <f t="shared" si="86"/>
        <v>0</v>
      </c>
      <c r="S527" s="354">
        <f t="shared" si="87"/>
        <v>0</v>
      </c>
      <c r="T527" s="349">
        <f t="shared" si="88"/>
        <v>0</v>
      </c>
      <c r="U527" s="355">
        <f t="shared" si="89"/>
        <v>0</v>
      </c>
    </row>
    <row r="528" spans="1:21" x14ac:dyDescent="0.3">
      <c r="A528" s="344">
        <v>524</v>
      </c>
      <c r="B528" s="344"/>
      <c r="C528" s="356"/>
      <c r="D528" s="357"/>
      <c r="E528" s="358"/>
      <c r="F528" s="346"/>
      <c r="G528" s="347"/>
      <c r="H528" s="347"/>
      <c r="I528" s="347"/>
      <c r="J528" s="348"/>
      <c r="K528" s="347"/>
      <c r="L528" s="349">
        <f t="shared" si="80"/>
        <v>0</v>
      </c>
      <c r="M528" s="350">
        <f t="shared" si="81"/>
        <v>0</v>
      </c>
      <c r="N528" s="350">
        <f t="shared" si="82"/>
        <v>0</v>
      </c>
      <c r="O528" s="351">
        <f t="shared" si="83"/>
        <v>0</v>
      </c>
      <c r="P528" s="350">
        <f t="shared" si="84"/>
        <v>0</v>
      </c>
      <c r="Q528" s="352">
        <f t="shared" si="85"/>
        <v>0</v>
      </c>
      <c r="R528" s="353">
        <f t="shared" si="86"/>
        <v>0</v>
      </c>
      <c r="S528" s="354">
        <f t="shared" si="87"/>
        <v>0</v>
      </c>
      <c r="T528" s="349">
        <f t="shared" si="88"/>
        <v>0</v>
      </c>
      <c r="U528" s="355">
        <f t="shared" si="89"/>
        <v>0</v>
      </c>
    </row>
    <row r="529" spans="1:21" x14ac:dyDescent="0.3">
      <c r="A529" s="344">
        <v>525</v>
      </c>
      <c r="B529" s="344"/>
      <c r="C529" s="356"/>
      <c r="D529" s="357"/>
      <c r="E529" s="358"/>
      <c r="F529" s="346"/>
      <c r="G529" s="347"/>
      <c r="H529" s="347"/>
      <c r="I529" s="347"/>
      <c r="J529" s="348"/>
      <c r="K529" s="347"/>
      <c r="L529" s="349">
        <f t="shared" si="80"/>
        <v>0</v>
      </c>
      <c r="M529" s="350">
        <f t="shared" si="81"/>
        <v>0</v>
      </c>
      <c r="N529" s="350">
        <f t="shared" si="82"/>
        <v>0</v>
      </c>
      <c r="O529" s="351">
        <f t="shared" si="83"/>
        <v>0</v>
      </c>
      <c r="P529" s="350">
        <f t="shared" si="84"/>
        <v>0</v>
      </c>
      <c r="Q529" s="352">
        <f t="shared" si="85"/>
        <v>0</v>
      </c>
      <c r="R529" s="353">
        <f t="shared" si="86"/>
        <v>0</v>
      </c>
      <c r="S529" s="354">
        <f t="shared" si="87"/>
        <v>0</v>
      </c>
      <c r="T529" s="349">
        <f t="shared" si="88"/>
        <v>0</v>
      </c>
      <c r="U529" s="355">
        <f t="shared" si="89"/>
        <v>0</v>
      </c>
    </row>
    <row r="530" spans="1:21" x14ac:dyDescent="0.3">
      <c r="A530" s="344">
        <v>526</v>
      </c>
      <c r="B530" s="344"/>
      <c r="C530" s="356"/>
      <c r="D530" s="357"/>
      <c r="E530" s="358"/>
      <c r="F530" s="346"/>
      <c r="G530" s="347"/>
      <c r="H530" s="347"/>
      <c r="I530" s="347"/>
      <c r="J530" s="348"/>
      <c r="K530" s="347"/>
      <c r="L530" s="349">
        <f t="shared" si="80"/>
        <v>0</v>
      </c>
      <c r="M530" s="350">
        <f t="shared" si="81"/>
        <v>0</v>
      </c>
      <c r="N530" s="350">
        <f t="shared" si="82"/>
        <v>0</v>
      </c>
      <c r="O530" s="351">
        <f t="shared" si="83"/>
        <v>0</v>
      </c>
      <c r="P530" s="350">
        <f t="shared" si="84"/>
        <v>0</v>
      </c>
      <c r="Q530" s="352">
        <f t="shared" si="85"/>
        <v>0</v>
      </c>
      <c r="R530" s="353">
        <f t="shared" si="86"/>
        <v>0</v>
      </c>
      <c r="S530" s="354">
        <f t="shared" si="87"/>
        <v>0</v>
      </c>
      <c r="T530" s="349">
        <f t="shared" si="88"/>
        <v>0</v>
      </c>
      <c r="U530" s="355">
        <f t="shared" si="89"/>
        <v>0</v>
      </c>
    </row>
    <row r="531" spans="1:21" x14ac:dyDescent="0.3">
      <c r="A531" s="344">
        <v>527</v>
      </c>
      <c r="B531" s="344"/>
      <c r="C531" s="356"/>
      <c r="D531" s="357"/>
      <c r="E531" s="358"/>
      <c r="F531" s="346"/>
      <c r="G531" s="347"/>
      <c r="H531" s="347"/>
      <c r="I531" s="347"/>
      <c r="J531" s="348"/>
      <c r="K531" s="347"/>
      <c r="L531" s="349">
        <f t="shared" si="80"/>
        <v>0</v>
      </c>
      <c r="M531" s="350">
        <f t="shared" si="81"/>
        <v>0</v>
      </c>
      <c r="N531" s="350">
        <f t="shared" si="82"/>
        <v>0</v>
      </c>
      <c r="O531" s="351">
        <f t="shared" si="83"/>
        <v>0</v>
      </c>
      <c r="P531" s="350">
        <f t="shared" si="84"/>
        <v>0</v>
      </c>
      <c r="Q531" s="352">
        <f t="shared" si="85"/>
        <v>0</v>
      </c>
      <c r="R531" s="353">
        <f t="shared" si="86"/>
        <v>0</v>
      </c>
      <c r="S531" s="354">
        <f t="shared" si="87"/>
        <v>0</v>
      </c>
      <c r="T531" s="349">
        <f t="shared" si="88"/>
        <v>0</v>
      </c>
      <c r="U531" s="355">
        <f t="shared" si="89"/>
        <v>0</v>
      </c>
    </row>
    <row r="532" spans="1:21" x14ac:dyDescent="0.3">
      <c r="A532" s="344">
        <v>528</v>
      </c>
      <c r="B532" s="344"/>
      <c r="C532" s="356"/>
      <c r="D532" s="357"/>
      <c r="E532" s="358"/>
      <c r="F532" s="346"/>
      <c r="G532" s="347"/>
      <c r="H532" s="347"/>
      <c r="I532" s="347"/>
      <c r="J532" s="348"/>
      <c r="K532" s="347"/>
      <c r="L532" s="349">
        <f t="shared" si="80"/>
        <v>0</v>
      </c>
      <c r="M532" s="350">
        <f t="shared" si="81"/>
        <v>0</v>
      </c>
      <c r="N532" s="350">
        <f t="shared" si="82"/>
        <v>0</v>
      </c>
      <c r="O532" s="351">
        <f t="shared" si="83"/>
        <v>0</v>
      </c>
      <c r="P532" s="350">
        <f t="shared" si="84"/>
        <v>0</v>
      </c>
      <c r="Q532" s="352">
        <f t="shared" si="85"/>
        <v>0</v>
      </c>
      <c r="R532" s="353">
        <f t="shared" si="86"/>
        <v>0</v>
      </c>
      <c r="S532" s="354">
        <f t="shared" si="87"/>
        <v>0</v>
      </c>
      <c r="T532" s="349">
        <f t="shared" si="88"/>
        <v>0</v>
      </c>
      <c r="U532" s="355">
        <f t="shared" si="89"/>
        <v>0</v>
      </c>
    </row>
    <row r="533" spans="1:21" x14ac:dyDescent="0.3">
      <c r="A533" s="344">
        <v>529</v>
      </c>
      <c r="B533" s="344"/>
      <c r="C533" s="356"/>
      <c r="D533" s="357"/>
      <c r="E533" s="358"/>
      <c r="F533" s="346"/>
      <c r="G533" s="347"/>
      <c r="H533" s="347"/>
      <c r="I533" s="347"/>
      <c r="J533" s="348"/>
      <c r="K533" s="347"/>
      <c r="L533" s="349">
        <f t="shared" si="80"/>
        <v>0</v>
      </c>
      <c r="M533" s="350">
        <f t="shared" si="81"/>
        <v>0</v>
      </c>
      <c r="N533" s="350">
        <f t="shared" si="82"/>
        <v>0</v>
      </c>
      <c r="O533" s="351">
        <f t="shared" si="83"/>
        <v>0</v>
      </c>
      <c r="P533" s="350">
        <f t="shared" si="84"/>
        <v>0</v>
      </c>
      <c r="Q533" s="352">
        <f t="shared" si="85"/>
        <v>0</v>
      </c>
      <c r="R533" s="353">
        <f t="shared" si="86"/>
        <v>0</v>
      </c>
      <c r="S533" s="354">
        <f t="shared" si="87"/>
        <v>0</v>
      </c>
      <c r="T533" s="349">
        <f t="shared" si="88"/>
        <v>0</v>
      </c>
      <c r="U533" s="355">
        <f t="shared" si="89"/>
        <v>0</v>
      </c>
    </row>
    <row r="534" spans="1:21" x14ac:dyDescent="0.3">
      <c r="A534" s="344">
        <v>530</v>
      </c>
      <c r="B534" s="344"/>
      <c r="C534" s="356"/>
      <c r="D534" s="357"/>
      <c r="E534" s="358"/>
      <c r="F534" s="346"/>
      <c r="G534" s="347"/>
      <c r="H534" s="347"/>
      <c r="I534" s="347"/>
      <c r="J534" s="348"/>
      <c r="K534" s="347"/>
      <c r="L534" s="349">
        <f t="shared" si="80"/>
        <v>0</v>
      </c>
      <c r="M534" s="350">
        <f t="shared" si="81"/>
        <v>0</v>
      </c>
      <c r="N534" s="350">
        <f t="shared" si="82"/>
        <v>0</v>
      </c>
      <c r="O534" s="351">
        <f t="shared" si="83"/>
        <v>0</v>
      </c>
      <c r="P534" s="350">
        <f t="shared" si="84"/>
        <v>0</v>
      </c>
      <c r="Q534" s="352">
        <f t="shared" si="85"/>
        <v>0</v>
      </c>
      <c r="R534" s="353">
        <f t="shared" si="86"/>
        <v>0</v>
      </c>
      <c r="S534" s="354">
        <f t="shared" si="87"/>
        <v>0</v>
      </c>
      <c r="T534" s="349">
        <f t="shared" si="88"/>
        <v>0</v>
      </c>
      <c r="U534" s="355">
        <f t="shared" si="89"/>
        <v>0</v>
      </c>
    </row>
    <row r="535" spans="1:21" x14ac:dyDescent="0.3">
      <c r="A535" s="344">
        <v>531</v>
      </c>
      <c r="B535" s="344"/>
      <c r="C535" s="356"/>
      <c r="D535" s="357"/>
      <c r="E535" s="358"/>
      <c r="F535" s="346"/>
      <c r="G535" s="347"/>
      <c r="H535" s="347"/>
      <c r="I535" s="347"/>
      <c r="J535" s="348"/>
      <c r="K535" s="347"/>
      <c r="L535" s="349">
        <f t="shared" si="80"/>
        <v>0</v>
      </c>
      <c r="M535" s="350">
        <f t="shared" si="81"/>
        <v>0</v>
      </c>
      <c r="N535" s="350">
        <f t="shared" si="82"/>
        <v>0</v>
      </c>
      <c r="O535" s="351">
        <f t="shared" si="83"/>
        <v>0</v>
      </c>
      <c r="P535" s="350">
        <f t="shared" si="84"/>
        <v>0</v>
      </c>
      <c r="Q535" s="352">
        <f t="shared" si="85"/>
        <v>0</v>
      </c>
      <c r="R535" s="353">
        <f t="shared" si="86"/>
        <v>0</v>
      </c>
      <c r="S535" s="354">
        <f t="shared" si="87"/>
        <v>0</v>
      </c>
      <c r="T535" s="349">
        <f t="shared" si="88"/>
        <v>0</v>
      </c>
      <c r="U535" s="355">
        <f t="shared" si="89"/>
        <v>0</v>
      </c>
    </row>
    <row r="536" spans="1:21" x14ac:dyDescent="0.3">
      <c r="A536" s="344">
        <v>532</v>
      </c>
      <c r="B536" s="344"/>
      <c r="C536" s="356"/>
      <c r="D536" s="357"/>
      <c r="E536" s="358"/>
      <c r="F536" s="346"/>
      <c r="G536" s="347"/>
      <c r="H536" s="347"/>
      <c r="I536" s="347"/>
      <c r="J536" s="348"/>
      <c r="K536" s="347"/>
      <c r="L536" s="349">
        <f t="shared" si="80"/>
        <v>0</v>
      </c>
      <c r="M536" s="350">
        <f t="shared" si="81"/>
        <v>0</v>
      </c>
      <c r="N536" s="350">
        <f t="shared" si="82"/>
        <v>0</v>
      </c>
      <c r="O536" s="351">
        <f t="shared" si="83"/>
        <v>0</v>
      </c>
      <c r="P536" s="350">
        <f t="shared" si="84"/>
        <v>0</v>
      </c>
      <c r="Q536" s="352">
        <f t="shared" si="85"/>
        <v>0</v>
      </c>
      <c r="R536" s="353">
        <f t="shared" si="86"/>
        <v>0</v>
      </c>
      <c r="S536" s="354">
        <f t="shared" si="87"/>
        <v>0</v>
      </c>
      <c r="T536" s="349">
        <f t="shared" si="88"/>
        <v>0</v>
      </c>
      <c r="U536" s="355">
        <f t="shared" si="89"/>
        <v>0</v>
      </c>
    </row>
    <row r="537" spans="1:21" x14ac:dyDescent="0.3">
      <c r="A537" s="344">
        <v>533</v>
      </c>
      <c r="B537" s="344"/>
      <c r="C537" s="356"/>
      <c r="D537" s="357"/>
      <c r="E537" s="358"/>
      <c r="F537" s="346"/>
      <c r="G537" s="347"/>
      <c r="H537" s="347"/>
      <c r="I537" s="347"/>
      <c r="J537" s="348"/>
      <c r="K537" s="347"/>
      <c r="L537" s="349">
        <f t="shared" si="80"/>
        <v>0</v>
      </c>
      <c r="M537" s="350">
        <f t="shared" si="81"/>
        <v>0</v>
      </c>
      <c r="N537" s="350">
        <f t="shared" si="82"/>
        <v>0</v>
      </c>
      <c r="O537" s="351">
        <f t="shared" si="83"/>
        <v>0</v>
      </c>
      <c r="P537" s="350">
        <f t="shared" si="84"/>
        <v>0</v>
      </c>
      <c r="Q537" s="352">
        <f t="shared" si="85"/>
        <v>0</v>
      </c>
      <c r="R537" s="353">
        <f t="shared" si="86"/>
        <v>0</v>
      </c>
      <c r="S537" s="354">
        <f t="shared" si="87"/>
        <v>0</v>
      </c>
      <c r="T537" s="349">
        <f t="shared" si="88"/>
        <v>0</v>
      </c>
      <c r="U537" s="355">
        <f t="shared" si="89"/>
        <v>0</v>
      </c>
    </row>
    <row r="538" spans="1:21" x14ac:dyDescent="0.3">
      <c r="A538" s="344">
        <v>534</v>
      </c>
      <c r="B538" s="344"/>
      <c r="C538" s="356"/>
      <c r="D538" s="357"/>
      <c r="E538" s="358"/>
      <c r="F538" s="346"/>
      <c r="G538" s="347"/>
      <c r="H538" s="347"/>
      <c r="I538" s="347"/>
      <c r="J538" s="348"/>
      <c r="K538" s="347"/>
      <c r="L538" s="349">
        <f t="shared" si="80"/>
        <v>0</v>
      </c>
      <c r="M538" s="350">
        <f t="shared" si="81"/>
        <v>0</v>
      </c>
      <c r="N538" s="350">
        <f t="shared" si="82"/>
        <v>0</v>
      </c>
      <c r="O538" s="351">
        <f t="shared" si="83"/>
        <v>0</v>
      </c>
      <c r="P538" s="350">
        <f t="shared" si="84"/>
        <v>0</v>
      </c>
      <c r="Q538" s="352">
        <f t="shared" si="85"/>
        <v>0</v>
      </c>
      <c r="R538" s="353">
        <f t="shared" si="86"/>
        <v>0</v>
      </c>
      <c r="S538" s="354">
        <f t="shared" si="87"/>
        <v>0</v>
      </c>
      <c r="T538" s="349">
        <f t="shared" si="88"/>
        <v>0</v>
      </c>
      <c r="U538" s="355">
        <f t="shared" si="89"/>
        <v>0</v>
      </c>
    </row>
    <row r="539" spans="1:21" x14ac:dyDescent="0.3">
      <c r="A539" s="344">
        <v>535</v>
      </c>
      <c r="B539" s="344"/>
      <c r="C539" s="356"/>
      <c r="D539" s="357"/>
      <c r="E539" s="358"/>
      <c r="F539" s="346"/>
      <c r="G539" s="347"/>
      <c r="H539" s="347"/>
      <c r="I539" s="347"/>
      <c r="J539" s="348"/>
      <c r="K539" s="347"/>
      <c r="L539" s="349">
        <f t="shared" si="80"/>
        <v>0</v>
      </c>
      <c r="M539" s="350">
        <f t="shared" si="81"/>
        <v>0</v>
      </c>
      <c r="N539" s="350">
        <f t="shared" si="82"/>
        <v>0</v>
      </c>
      <c r="O539" s="351">
        <f t="shared" si="83"/>
        <v>0</v>
      </c>
      <c r="P539" s="350">
        <f t="shared" si="84"/>
        <v>0</v>
      </c>
      <c r="Q539" s="352">
        <f t="shared" si="85"/>
        <v>0</v>
      </c>
      <c r="R539" s="353">
        <f t="shared" si="86"/>
        <v>0</v>
      </c>
      <c r="S539" s="354">
        <f t="shared" si="87"/>
        <v>0</v>
      </c>
      <c r="T539" s="349">
        <f t="shared" si="88"/>
        <v>0</v>
      </c>
      <c r="U539" s="355">
        <f t="shared" si="89"/>
        <v>0</v>
      </c>
    </row>
    <row r="540" spans="1:21" x14ac:dyDescent="0.3">
      <c r="A540" s="344">
        <v>536</v>
      </c>
      <c r="B540" s="344"/>
      <c r="C540" s="356"/>
      <c r="D540" s="357"/>
      <c r="E540" s="358"/>
      <c r="F540" s="346"/>
      <c r="G540" s="347"/>
      <c r="H540" s="347"/>
      <c r="I540" s="347"/>
      <c r="J540" s="348"/>
      <c r="K540" s="347"/>
      <c r="L540" s="349">
        <f t="shared" si="80"/>
        <v>0</v>
      </c>
      <c r="M540" s="350">
        <f t="shared" si="81"/>
        <v>0</v>
      </c>
      <c r="N540" s="350">
        <f t="shared" si="82"/>
        <v>0</v>
      </c>
      <c r="O540" s="351">
        <f t="shared" si="83"/>
        <v>0</v>
      </c>
      <c r="P540" s="350">
        <f t="shared" si="84"/>
        <v>0</v>
      </c>
      <c r="Q540" s="352">
        <f t="shared" si="85"/>
        <v>0</v>
      </c>
      <c r="R540" s="353">
        <f t="shared" si="86"/>
        <v>0</v>
      </c>
      <c r="S540" s="354">
        <f t="shared" si="87"/>
        <v>0</v>
      </c>
      <c r="T540" s="349">
        <f t="shared" si="88"/>
        <v>0</v>
      </c>
      <c r="U540" s="355">
        <f t="shared" si="89"/>
        <v>0</v>
      </c>
    </row>
    <row r="541" spans="1:21" x14ac:dyDescent="0.3">
      <c r="A541" s="344">
        <v>537</v>
      </c>
      <c r="B541" s="344"/>
      <c r="C541" s="356"/>
      <c r="D541" s="357"/>
      <c r="E541" s="358"/>
      <c r="F541" s="346"/>
      <c r="G541" s="347"/>
      <c r="H541" s="347"/>
      <c r="I541" s="347"/>
      <c r="J541" s="348"/>
      <c r="K541" s="347"/>
      <c r="L541" s="349">
        <f t="shared" si="80"/>
        <v>0</v>
      </c>
      <c r="M541" s="350">
        <f t="shared" si="81"/>
        <v>0</v>
      </c>
      <c r="N541" s="350">
        <f t="shared" si="82"/>
        <v>0</v>
      </c>
      <c r="O541" s="351">
        <f t="shared" si="83"/>
        <v>0</v>
      </c>
      <c r="P541" s="350">
        <f t="shared" si="84"/>
        <v>0</v>
      </c>
      <c r="Q541" s="352">
        <f t="shared" si="85"/>
        <v>0</v>
      </c>
      <c r="R541" s="353">
        <f t="shared" si="86"/>
        <v>0</v>
      </c>
      <c r="S541" s="354">
        <f t="shared" si="87"/>
        <v>0</v>
      </c>
      <c r="T541" s="349">
        <f t="shared" si="88"/>
        <v>0</v>
      </c>
      <c r="U541" s="355">
        <f t="shared" si="89"/>
        <v>0</v>
      </c>
    </row>
    <row r="542" spans="1:21" x14ac:dyDescent="0.3">
      <c r="A542" s="344">
        <v>538</v>
      </c>
      <c r="B542" s="344"/>
      <c r="C542" s="356"/>
      <c r="D542" s="357"/>
      <c r="E542" s="358"/>
      <c r="F542" s="346"/>
      <c r="G542" s="347"/>
      <c r="H542" s="347"/>
      <c r="I542" s="347"/>
      <c r="J542" s="348"/>
      <c r="K542" s="347"/>
      <c r="L542" s="349">
        <f t="shared" si="80"/>
        <v>0</v>
      </c>
      <c r="M542" s="350">
        <f t="shared" si="81"/>
        <v>0</v>
      </c>
      <c r="N542" s="350">
        <f t="shared" si="82"/>
        <v>0</v>
      </c>
      <c r="O542" s="351">
        <f t="shared" si="83"/>
        <v>0</v>
      </c>
      <c r="P542" s="350">
        <f t="shared" si="84"/>
        <v>0</v>
      </c>
      <c r="Q542" s="352">
        <f t="shared" si="85"/>
        <v>0</v>
      </c>
      <c r="R542" s="353">
        <f t="shared" si="86"/>
        <v>0</v>
      </c>
      <c r="S542" s="354">
        <f t="shared" si="87"/>
        <v>0</v>
      </c>
      <c r="T542" s="349">
        <f t="shared" si="88"/>
        <v>0</v>
      </c>
      <c r="U542" s="355">
        <f t="shared" si="89"/>
        <v>0</v>
      </c>
    </row>
    <row r="543" spans="1:21" x14ac:dyDescent="0.3">
      <c r="A543" s="344">
        <v>539</v>
      </c>
      <c r="B543" s="344"/>
      <c r="C543" s="356"/>
      <c r="D543" s="357"/>
      <c r="E543" s="358"/>
      <c r="F543" s="346"/>
      <c r="G543" s="347"/>
      <c r="H543" s="347"/>
      <c r="I543" s="347"/>
      <c r="J543" s="348"/>
      <c r="K543" s="347"/>
      <c r="L543" s="349">
        <f t="shared" si="80"/>
        <v>0</v>
      </c>
      <c r="M543" s="350">
        <f t="shared" si="81"/>
        <v>0</v>
      </c>
      <c r="N543" s="350">
        <f t="shared" si="82"/>
        <v>0</v>
      </c>
      <c r="O543" s="351">
        <f t="shared" si="83"/>
        <v>0</v>
      </c>
      <c r="P543" s="350">
        <f t="shared" si="84"/>
        <v>0</v>
      </c>
      <c r="Q543" s="352">
        <f t="shared" si="85"/>
        <v>0</v>
      </c>
      <c r="R543" s="353">
        <f t="shared" si="86"/>
        <v>0</v>
      </c>
      <c r="S543" s="354">
        <f t="shared" si="87"/>
        <v>0</v>
      </c>
      <c r="T543" s="349">
        <f t="shared" si="88"/>
        <v>0</v>
      </c>
      <c r="U543" s="355">
        <f t="shared" si="89"/>
        <v>0</v>
      </c>
    </row>
    <row r="544" spans="1:21" x14ac:dyDescent="0.3">
      <c r="A544" s="344">
        <v>540</v>
      </c>
      <c r="B544" s="344"/>
      <c r="C544" s="356"/>
      <c r="D544" s="357"/>
      <c r="E544" s="358"/>
      <c r="F544" s="346"/>
      <c r="G544" s="347"/>
      <c r="H544" s="347"/>
      <c r="I544" s="347"/>
      <c r="J544" s="348"/>
      <c r="K544" s="347"/>
      <c r="L544" s="349">
        <f t="shared" si="80"/>
        <v>0</v>
      </c>
      <c r="M544" s="350">
        <f t="shared" si="81"/>
        <v>0</v>
      </c>
      <c r="N544" s="350">
        <f t="shared" si="82"/>
        <v>0</v>
      </c>
      <c r="O544" s="351">
        <f t="shared" si="83"/>
        <v>0</v>
      </c>
      <c r="P544" s="350">
        <f t="shared" si="84"/>
        <v>0</v>
      </c>
      <c r="Q544" s="352">
        <f t="shared" si="85"/>
        <v>0</v>
      </c>
      <c r="R544" s="353">
        <f t="shared" si="86"/>
        <v>0</v>
      </c>
      <c r="S544" s="354">
        <f t="shared" si="87"/>
        <v>0</v>
      </c>
      <c r="T544" s="349">
        <f t="shared" si="88"/>
        <v>0</v>
      </c>
      <c r="U544" s="355">
        <f t="shared" si="89"/>
        <v>0</v>
      </c>
    </row>
    <row r="545" spans="1:21" x14ac:dyDescent="0.3">
      <c r="A545" s="344">
        <v>541</v>
      </c>
      <c r="B545" s="344"/>
      <c r="C545" s="356"/>
      <c r="D545" s="357"/>
      <c r="E545" s="358"/>
      <c r="F545" s="346"/>
      <c r="G545" s="347"/>
      <c r="H545" s="347"/>
      <c r="I545" s="347"/>
      <c r="J545" s="348"/>
      <c r="K545" s="347"/>
      <c r="L545" s="349">
        <f t="shared" si="80"/>
        <v>0</v>
      </c>
      <c r="M545" s="350">
        <f t="shared" si="81"/>
        <v>0</v>
      </c>
      <c r="N545" s="350">
        <f t="shared" si="82"/>
        <v>0</v>
      </c>
      <c r="O545" s="351">
        <f t="shared" si="83"/>
        <v>0</v>
      </c>
      <c r="P545" s="350">
        <f t="shared" si="84"/>
        <v>0</v>
      </c>
      <c r="Q545" s="352">
        <f t="shared" si="85"/>
        <v>0</v>
      </c>
      <c r="R545" s="353">
        <f t="shared" si="86"/>
        <v>0</v>
      </c>
      <c r="S545" s="354">
        <f t="shared" si="87"/>
        <v>0</v>
      </c>
      <c r="T545" s="349">
        <f t="shared" si="88"/>
        <v>0</v>
      </c>
      <c r="U545" s="355">
        <f t="shared" si="89"/>
        <v>0</v>
      </c>
    </row>
    <row r="546" spans="1:21" x14ac:dyDescent="0.3">
      <c r="A546" s="344">
        <v>542</v>
      </c>
      <c r="B546" s="344"/>
      <c r="C546" s="356"/>
      <c r="D546" s="357"/>
      <c r="E546" s="358"/>
      <c r="F546" s="346"/>
      <c r="G546" s="347"/>
      <c r="H546" s="347"/>
      <c r="I546" s="347"/>
      <c r="J546" s="348"/>
      <c r="K546" s="347"/>
      <c r="L546" s="349">
        <f t="shared" si="80"/>
        <v>0</v>
      </c>
      <c r="M546" s="350">
        <f t="shared" si="81"/>
        <v>0</v>
      </c>
      <c r="N546" s="350">
        <f t="shared" si="82"/>
        <v>0</v>
      </c>
      <c r="O546" s="351">
        <f t="shared" si="83"/>
        <v>0</v>
      </c>
      <c r="P546" s="350">
        <f t="shared" si="84"/>
        <v>0</v>
      </c>
      <c r="Q546" s="352">
        <f t="shared" si="85"/>
        <v>0</v>
      </c>
      <c r="R546" s="353">
        <f t="shared" si="86"/>
        <v>0</v>
      </c>
      <c r="S546" s="354">
        <f t="shared" si="87"/>
        <v>0</v>
      </c>
      <c r="T546" s="349">
        <f t="shared" si="88"/>
        <v>0</v>
      </c>
      <c r="U546" s="355">
        <f t="shared" si="89"/>
        <v>0</v>
      </c>
    </row>
    <row r="547" spans="1:21" x14ac:dyDescent="0.3">
      <c r="A547" s="344">
        <v>543</v>
      </c>
      <c r="B547" s="344"/>
      <c r="C547" s="356"/>
      <c r="D547" s="357"/>
      <c r="E547" s="358"/>
      <c r="F547" s="346"/>
      <c r="G547" s="347"/>
      <c r="H547" s="347"/>
      <c r="I547" s="347"/>
      <c r="J547" s="348"/>
      <c r="K547" s="347"/>
      <c r="L547" s="349">
        <f t="shared" si="80"/>
        <v>0</v>
      </c>
      <c r="M547" s="350">
        <f t="shared" si="81"/>
        <v>0</v>
      </c>
      <c r="N547" s="350">
        <f t="shared" si="82"/>
        <v>0</v>
      </c>
      <c r="O547" s="351">
        <f t="shared" si="83"/>
        <v>0</v>
      </c>
      <c r="P547" s="350">
        <f t="shared" si="84"/>
        <v>0</v>
      </c>
      <c r="Q547" s="352">
        <f t="shared" si="85"/>
        <v>0</v>
      </c>
      <c r="R547" s="353">
        <f t="shared" si="86"/>
        <v>0</v>
      </c>
      <c r="S547" s="354">
        <f t="shared" si="87"/>
        <v>0</v>
      </c>
      <c r="T547" s="349">
        <f t="shared" si="88"/>
        <v>0</v>
      </c>
      <c r="U547" s="355">
        <f t="shared" si="89"/>
        <v>0</v>
      </c>
    </row>
    <row r="548" spans="1:21" x14ac:dyDescent="0.3">
      <c r="A548" s="344">
        <v>544</v>
      </c>
      <c r="B548" s="344"/>
      <c r="C548" s="356"/>
      <c r="D548" s="357"/>
      <c r="E548" s="358"/>
      <c r="F548" s="346"/>
      <c r="G548" s="347"/>
      <c r="H548" s="347"/>
      <c r="I548" s="347"/>
      <c r="J548" s="348"/>
      <c r="K548" s="347"/>
      <c r="L548" s="349">
        <f t="shared" si="80"/>
        <v>0</v>
      </c>
      <c r="M548" s="350">
        <f t="shared" si="81"/>
        <v>0</v>
      </c>
      <c r="N548" s="350">
        <f t="shared" si="82"/>
        <v>0</v>
      </c>
      <c r="O548" s="351">
        <f t="shared" si="83"/>
        <v>0</v>
      </c>
      <c r="P548" s="350">
        <f t="shared" si="84"/>
        <v>0</v>
      </c>
      <c r="Q548" s="352">
        <f t="shared" si="85"/>
        <v>0</v>
      </c>
      <c r="R548" s="353">
        <f t="shared" si="86"/>
        <v>0</v>
      </c>
      <c r="S548" s="354">
        <f t="shared" si="87"/>
        <v>0</v>
      </c>
      <c r="T548" s="349">
        <f t="shared" si="88"/>
        <v>0</v>
      </c>
      <c r="U548" s="355">
        <f t="shared" si="89"/>
        <v>0</v>
      </c>
    </row>
    <row r="549" spans="1:21" x14ac:dyDescent="0.3">
      <c r="A549" s="344">
        <v>545</v>
      </c>
      <c r="B549" s="344"/>
      <c r="C549" s="356"/>
      <c r="D549" s="357"/>
      <c r="E549" s="358"/>
      <c r="F549" s="346"/>
      <c r="G549" s="347"/>
      <c r="H549" s="347"/>
      <c r="I549" s="347"/>
      <c r="J549" s="348"/>
      <c r="K549" s="347"/>
      <c r="L549" s="349">
        <f t="shared" si="80"/>
        <v>0</v>
      </c>
      <c r="M549" s="350">
        <f t="shared" si="81"/>
        <v>0</v>
      </c>
      <c r="N549" s="350">
        <f t="shared" si="82"/>
        <v>0</v>
      </c>
      <c r="O549" s="351">
        <f t="shared" si="83"/>
        <v>0</v>
      </c>
      <c r="P549" s="350">
        <f t="shared" si="84"/>
        <v>0</v>
      </c>
      <c r="Q549" s="352">
        <f t="shared" si="85"/>
        <v>0</v>
      </c>
      <c r="R549" s="353">
        <f t="shared" si="86"/>
        <v>0</v>
      </c>
      <c r="S549" s="354">
        <f t="shared" si="87"/>
        <v>0</v>
      </c>
      <c r="T549" s="349">
        <f t="shared" si="88"/>
        <v>0</v>
      </c>
      <c r="U549" s="355">
        <f t="shared" si="89"/>
        <v>0</v>
      </c>
    </row>
    <row r="550" spans="1:21" x14ac:dyDescent="0.3">
      <c r="A550" s="344">
        <v>546</v>
      </c>
      <c r="B550" s="344"/>
      <c r="C550" s="356"/>
      <c r="D550" s="357"/>
      <c r="E550" s="358"/>
      <c r="F550" s="346"/>
      <c r="G550" s="347"/>
      <c r="H550" s="347"/>
      <c r="I550" s="347"/>
      <c r="J550" s="348"/>
      <c r="K550" s="347"/>
      <c r="L550" s="349">
        <f t="shared" si="80"/>
        <v>0</v>
      </c>
      <c r="M550" s="350">
        <f t="shared" si="81"/>
        <v>0</v>
      </c>
      <c r="N550" s="350">
        <f t="shared" si="82"/>
        <v>0</v>
      </c>
      <c r="O550" s="351">
        <f t="shared" si="83"/>
        <v>0</v>
      </c>
      <c r="P550" s="350">
        <f t="shared" si="84"/>
        <v>0</v>
      </c>
      <c r="Q550" s="352">
        <f t="shared" si="85"/>
        <v>0</v>
      </c>
      <c r="R550" s="353">
        <f t="shared" si="86"/>
        <v>0</v>
      </c>
      <c r="S550" s="354">
        <f t="shared" si="87"/>
        <v>0</v>
      </c>
      <c r="T550" s="349">
        <f t="shared" si="88"/>
        <v>0</v>
      </c>
      <c r="U550" s="355">
        <f t="shared" si="89"/>
        <v>0</v>
      </c>
    </row>
    <row r="551" spans="1:21" x14ac:dyDescent="0.3">
      <c r="A551" s="344">
        <v>547</v>
      </c>
      <c r="B551" s="344"/>
      <c r="C551" s="356"/>
      <c r="D551" s="357"/>
      <c r="E551" s="358"/>
      <c r="F551" s="346"/>
      <c r="G551" s="347"/>
      <c r="H551" s="347"/>
      <c r="I551" s="347"/>
      <c r="J551" s="348"/>
      <c r="K551" s="347"/>
      <c r="L551" s="349">
        <f t="shared" si="80"/>
        <v>0</v>
      </c>
      <c r="M551" s="350">
        <f t="shared" si="81"/>
        <v>0</v>
      </c>
      <c r="N551" s="350">
        <f t="shared" si="82"/>
        <v>0</v>
      </c>
      <c r="O551" s="351">
        <f t="shared" si="83"/>
        <v>0</v>
      </c>
      <c r="P551" s="350">
        <f t="shared" si="84"/>
        <v>0</v>
      </c>
      <c r="Q551" s="352">
        <f t="shared" si="85"/>
        <v>0</v>
      </c>
      <c r="R551" s="353">
        <f t="shared" si="86"/>
        <v>0</v>
      </c>
      <c r="S551" s="354">
        <f t="shared" si="87"/>
        <v>0</v>
      </c>
      <c r="T551" s="349">
        <f t="shared" si="88"/>
        <v>0</v>
      </c>
      <c r="U551" s="355">
        <f t="shared" si="89"/>
        <v>0</v>
      </c>
    </row>
    <row r="552" spans="1:21" x14ac:dyDescent="0.3">
      <c r="A552" s="344">
        <v>548</v>
      </c>
      <c r="B552" s="344"/>
      <c r="C552" s="356"/>
      <c r="D552" s="357"/>
      <c r="E552" s="358"/>
      <c r="F552" s="346"/>
      <c r="G552" s="347"/>
      <c r="H552" s="347"/>
      <c r="I552" s="347"/>
      <c r="J552" s="348"/>
      <c r="K552" s="347"/>
      <c r="L552" s="349">
        <f t="shared" si="80"/>
        <v>0</v>
      </c>
      <c r="M552" s="350">
        <f t="shared" si="81"/>
        <v>0</v>
      </c>
      <c r="N552" s="350">
        <f t="shared" si="82"/>
        <v>0</v>
      </c>
      <c r="O552" s="351">
        <f t="shared" si="83"/>
        <v>0</v>
      </c>
      <c r="P552" s="350">
        <f t="shared" si="84"/>
        <v>0</v>
      </c>
      <c r="Q552" s="352">
        <f t="shared" si="85"/>
        <v>0</v>
      </c>
      <c r="R552" s="353">
        <f t="shared" si="86"/>
        <v>0</v>
      </c>
      <c r="S552" s="354">
        <f t="shared" si="87"/>
        <v>0</v>
      </c>
      <c r="T552" s="349">
        <f t="shared" si="88"/>
        <v>0</v>
      </c>
      <c r="U552" s="355">
        <f t="shared" si="89"/>
        <v>0</v>
      </c>
    </row>
    <row r="553" spans="1:21" x14ac:dyDescent="0.3">
      <c r="A553" s="344">
        <v>549</v>
      </c>
      <c r="B553" s="344"/>
      <c r="C553" s="356"/>
      <c r="D553" s="357"/>
      <c r="E553" s="358"/>
      <c r="F553" s="346"/>
      <c r="G553" s="347"/>
      <c r="H553" s="347"/>
      <c r="I553" s="347"/>
      <c r="J553" s="348"/>
      <c r="K553" s="347"/>
      <c r="L553" s="349">
        <f t="shared" si="80"/>
        <v>0</v>
      </c>
      <c r="M553" s="350">
        <f t="shared" si="81"/>
        <v>0</v>
      </c>
      <c r="N553" s="350">
        <f t="shared" si="82"/>
        <v>0</v>
      </c>
      <c r="O553" s="351">
        <f t="shared" si="83"/>
        <v>0</v>
      </c>
      <c r="P553" s="350">
        <f t="shared" si="84"/>
        <v>0</v>
      </c>
      <c r="Q553" s="352">
        <f t="shared" si="85"/>
        <v>0</v>
      </c>
      <c r="R553" s="353">
        <f t="shared" si="86"/>
        <v>0</v>
      </c>
      <c r="S553" s="354">
        <f t="shared" si="87"/>
        <v>0</v>
      </c>
      <c r="T553" s="349">
        <f t="shared" si="88"/>
        <v>0</v>
      </c>
      <c r="U553" s="355">
        <f t="shared" si="89"/>
        <v>0</v>
      </c>
    </row>
    <row r="554" spans="1:21" x14ac:dyDescent="0.3">
      <c r="A554" s="344">
        <v>550</v>
      </c>
      <c r="B554" s="344"/>
      <c r="C554" s="356"/>
      <c r="D554" s="357"/>
      <c r="E554" s="358"/>
      <c r="F554" s="346"/>
      <c r="G554" s="347"/>
      <c r="H554" s="347"/>
      <c r="I554" s="347"/>
      <c r="J554" s="348"/>
      <c r="K554" s="347"/>
      <c r="L554" s="349">
        <f t="shared" si="80"/>
        <v>0</v>
      </c>
      <c r="M554" s="350">
        <f t="shared" si="81"/>
        <v>0</v>
      </c>
      <c r="N554" s="350">
        <f t="shared" si="82"/>
        <v>0</v>
      </c>
      <c r="O554" s="351">
        <f t="shared" si="83"/>
        <v>0</v>
      </c>
      <c r="P554" s="350">
        <f t="shared" si="84"/>
        <v>0</v>
      </c>
      <c r="Q554" s="352">
        <f t="shared" si="85"/>
        <v>0</v>
      </c>
      <c r="R554" s="353">
        <f t="shared" si="86"/>
        <v>0</v>
      </c>
      <c r="S554" s="354">
        <f t="shared" si="87"/>
        <v>0</v>
      </c>
      <c r="T554" s="349">
        <f t="shared" si="88"/>
        <v>0</v>
      </c>
      <c r="U554" s="355">
        <f t="shared" si="89"/>
        <v>0</v>
      </c>
    </row>
    <row r="555" spans="1:21" x14ac:dyDescent="0.3">
      <c r="A555" s="344">
        <v>551</v>
      </c>
      <c r="B555" s="344"/>
      <c r="C555" s="356"/>
      <c r="D555" s="357"/>
      <c r="E555" s="358"/>
      <c r="F555" s="346"/>
      <c r="G555" s="347"/>
      <c r="H555" s="347"/>
      <c r="I555" s="347"/>
      <c r="J555" s="348"/>
      <c r="K555" s="347"/>
      <c r="L555" s="349">
        <f t="shared" si="80"/>
        <v>0</v>
      </c>
      <c r="M555" s="350">
        <f t="shared" si="81"/>
        <v>0</v>
      </c>
      <c r="N555" s="350">
        <f t="shared" si="82"/>
        <v>0</v>
      </c>
      <c r="O555" s="351">
        <f t="shared" si="83"/>
        <v>0</v>
      </c>
      <c r="P555" s="350">
        <f t="shared" si="84"/>
        <v>0</v>
      </c>
      <c r="Q555" s="352">
        <f t="shared" si="85"/>
        <v>0</v>
      </c>
      <c r="R555" s="353">
        <f t="shared" si="86"/>
        <v>0</v>
      </c>
      <c r="S555" s="354">
        <f t="shared" si="87"/>
        <v>0</v>
      </c>
      <c r="T555" s="349">
        <f t="shared" si="88"/>
        <v>0</v>
      </c>
      <c r="U555" s="355">
        <f t="shared" si="89"/>
        <v>0</v>
      </c>
    </row>
    <row r="556" spans="1:21" x14ac:dyDescent="0.3">
      <c r="A556" s="344">
        <v>552</v>
      </c>
      <c r="B556" s="344"/>
      <c r="C556" s="356"/>
      <c r="D556" s="357"/>
      <c r="E556" s="358"/>
      <c r="F556" s="346"/>
      <c r="G556" s="347"/>
      <c r="H556" s="347"/>
      <c r="I556" s="347"/>
      <c r="J556" s="348"/>
      <c r="K556" s="347"/>
      <c r="L556" s="349">
        <f t="shared" si="80"/>
        <v>0</v>
      </c>
      <c r="M556" s="350">
        <f t="shared" si="81"/>
        <v>0</v>
      </c>
      <c r="N556" s="350">
        <f t="shared" si="82"/>
        <v>0</v>
      </c>
      <c r="O556" s="351">
        <f t="shared" si="83"/>
        <v>0</v>
      </c>
      <c r="P556" s="350">
        <f t="shared" si="84"/>
        <v>0</v>
      </c>
      <c r="Q556" s="352">
        <f t="shared" si="85"/>
        <v>0</v>
      </c>
      <c r="R556" s="353">
        <f t="shared" si="86"/>
        <v>0</v>
      </c>
      <c r="S556" s="354">
        <f t="shared" si="87"/>
        <v>0</v>
      </c>
      <c r="T556" s="349">
        <f t="shared" si="88"/>
        <v>0</v>
      </c>
      <c r="U556" s="355">
        <f t="shared" si="89"/>
        <v>0</v>
      </c>
    </row>
    <row r="557" spans="1:21" x14ac:dyDescent="0.3">
      <c r="A557" s="344">
        <v>553</v>
      </c>
      <c r="B557" s="344"/>
      <c r="C557" s="356"/>
      <c r="D557" s="357"/>
      <c r="E557" s="358"/>
      <c r="F557" s="346"/>
      <c r="G557" s="347"/>
      <c r="H557" s="347"/>
      <c r="I557" s="347"/>
      <c r="J557" s="348"/>
      <c r="K557" s="347"/>
      <c r="L557" s="349">
        <f t="shared" si="80"/>
        <v>0</v>
      </c>
      <c r="M557" s="350">
        <f t="shared" si="81"/>
        <v>0</v>
      </c>
      <c r="N557" s="350">
        <f t="shared" si="82"/>
        <v>0</v>
      </c>
      <c r="O557" s="351">
        <f t="shared" si="83"/>
        <v>0</v>
      </c>
      <c r="P557" s="350">
        <f t="shared" si="84"/>
        <v>0</v>
      </c>
      <c r="Q557" s="352">
        <f t="shared" si="85"/>
        <v>0</v>
      </c>
      <c r="R557" s="353">
        <f t="shared" si="86"/>
        <v>0</v>
      </c>
      <c r="S557" s="354">
        <f t="shared" si="87"/>
        <v>0</v>
      </c>
      <c r="T557" s="349">
        <f t="shared" si="88"/>
        <v>0</v>
      </c>
      <c r="U557" s="355">
        <f t="shared" si="89"/>
        <v>0</v>
      </c>
    </row>
    <row r="558" spans="1:21" x14ac:dyDescent="0.3">
      <c r="A558" s="344">
        <v>554</v>
      </c>
      <c r="B558" s="344"/>
      <c r="C558" s="356"/>
      <c r="D558" s="357"/>
      <c r="E558" s="358"/>
      <c r="F558" s="346"/>
      <c r="G558" s="347"/>
      <c r="H558" s="347"/>
      <c r="I558" s="347"/>
      <c r="J558" s="348"/>
      <c r="K558" s="347"/>
      <c r="L558" s="349">
        <f t="shared" si="80"/>
        <v>0</v>
      </c>
      <c r="M558" s="350">
        <f t="shared" si="81"/>
        <v>0</v>
      </c>
      <c r="N558" s="350">
        <f t="shared" si="82"/>
        <v>0</v>
      </c>
      <c r="O558" s="351">
        <f t="shared" si="83"/>
        <v>0</v>
      </c>
      <c r="P558" s="350">
        <f t="shared" si="84"/>
        <v>0</v>
      </c>
      <c r="Q558" s="352">
        <f t="shared" si="85"/>
        <v>0</v>
      </c>
      <c r="R558" s="353">
        <f t="shared" si="86"/>
        <v>0</v>
      </c>
      <c r="S558" s="354">
        <f t="shared" si="87"/>
        <v>0</v>
      </c>
      <c r="T558" s="349">
        <f t="shared" si="88"/>
        <v>0</v>
      </c>
      <c r="U558" s="355">
        <f t="shared" si="89"/>
        <v>0</v>
      </c>
    </row>
    <row r="559" spans="1:21" x14ac:dyDescent="0.3">
      <c r="A559" s="344">
        <v>555</v>
      </c>
      <c r="B559" s="344"/>
      <c r="C559" s="356"/>
      <c r="D559" s="357"/>
      <c r="E559" s="358"/>
      <c r="F559" s="346"/>
      <c r="G559" s="347"/>
      <c r="H559" s="347"/>
      <c r="I559" s="347"/>
      <c r="J559" s="348"/>
      <c r="K559" s="347"/>
      <c r="L559" s="349">
        <f t="shared" si="80"/>
        <v>0</v>
      </c>
      <c r="M559" s="350">
        <f t="shared" si="81"/>
        <v>0</v>
      </c>
      <c r="N559" s="350">
        <f t="shared" si="82"/>
        <v>0</v>
      </c>
      <c r="O559" s="351">
        <f t="shared" si="83"/>
        <v>0</v>
      </c>
      <c r="P559" s="350">
        <f t="shared" si="84"/>
        <v>0</v>
      </c>
      <c r="Q559" s="352">
        <f t="shared" si="85"/>
        <v>0</v>
      </c>
      <c r="R559" s="353">
        <f t="shared" si="86"/>
        <v>0</v>
      </c>
      <c r="S559" s="354">
        <f t="shared" si="87"/>
        <v>0</v>
      </c>
      <c r="T559" s="349">
        <f t="shared" si="88"/>
        <v>0</v>
      </c>
      <c r="U559" s="355">
        <f t="shared" si="89"/>
        <v>0</v>
      </c>
    </row>
    <row r="560" spans="1:21" x14ac:dyDescent="0.3">
      <c r="A560" s="344">
        <v>556</v>
      </c>
      <c r="B560" s="344"/>
      <c r="C560" s="356"/>
      <c r="D560" s="357"/>
      <c r="E560" s="358"/>
      <c r="F560" s="346"/>
      <c r="G560" s="347"/>
      <c r="H560" s="347"/>
      <c r="I560" s="347"/>
      <c r="J560" s="348"/>
      <c r="K560" s="347"/>
      <c r="L560" s="349">
        <f t="shared" si="80"/>
        <v>0</v>
      </c>
      <c r="M560" s="350">
        <f t="shared" si="81"/>
        <v>0</v>
      </c>
      <c r="N560" s="350">
        <f t="shared" si="82"/>
        <v>0</v>
      </c>
      <c r="O560" s="351">
        <f t="shared" si="83"/>
        <v>0</v>
      </c>
      <c r="P560" s="350">
        <f t="shared" si="84"/>
        <v>0</v>
      </c>
      <c r="Q560" s="352">
        <f t="shared" si="85"/>
        <v>0</v>
      </c>
      <c r="R560" s="353">
        <f t="shared" si="86"/>
        <v>0</v>
      </c>
      <c r="S560" s="354">
        <f t="shared" si="87"/>
        <v>0</v>
      </c>
      <c r="T560" s="349">
        <f t="shared" si="88"/>
        <v>0</v>
      </c>
      <c r="U560" s="355">
        <f t="shared" si="89"/>
        <v>0</v>
      </c>
    </row>
    <row r="561" spans="1:21" x14ac:dyDescent="0.3">
      <c r="A561" s="344">
        <v>557</v>
      </c>
      <c r="B561" s="344"/>
      <c r="C561" s="356"/>
      <c r="D561" s="357"/>
      <c r="E561" s="358"/>
      <c r="F561" s="346"/>
      <c r="G561" s="347"/>
      <c r="H561" s="347"/>
      <c r="I561" s="347"/>
      <c r="J561" s="348"/>
      <c r="K561" s="347"/>
      <c r="L561" s="349">
        <f t="shared" si="80"/>
        <v>0</v>
      </c>
      <c r="M561" s="350">
        <f t="shared" si="81"/>
        <v>0</v>
      </c>
      <c r="N561" s="350">
        <f t="shared" si="82"/>
        <v>0</v>
      </c>
      <c r="O561" s="351">
        <f t="shared" si="83"/>
        <v>0</v>
      </c>
      <c r="P561" s="350">
        <f t="shared" si="84"/>
        <v>0</v>
      </c>
      <c r="Q561" s="352">
        <f t="shared" si="85"/>
        <v>0</v>
      </c>
      <c r="R561" s="353">
        <f t="shared" si="86"/>
        <v>0</v>
      </c>
      <c r="S561" s="354">
        <f t="shared" si="87"/>
        <v>0</v>
      </c>
      <c r="T561" s="349">
        <f t="shared" si="88"/>
        <v>0</v>
      </c>
      <c r="U561" s="355">
        <f t="shared" si="89"/>
        <v>0</v>
      </c>
    </row>
    <row r="562" spans="1:21" x14ac:dyDescent="0.3">
      <c r="A562" s="344">
        <v>558</v>
      </c>
      <c r="B562" s="344"/>
      <c r="C562" s="356"/>
      <c r="D562" s="357"/>
      <c r="E562" s="358"/>
      <c r="F562" s="346"/>
      <c r="G562" s="347"/>
      <c r="H562" s="347"/>
      <c r="I562" s="347"/>
      <c r="J562" s="348"/>
      <c r="K562" s="347"/>
      <c r="L562" s="349">
        <f t="shared" si="80"/>
        <v>0</v>
      </c>
      <c r="M562" s="350">
        <f t="shared" si="81"/>
        <v>0</v>
      </c>
      <c r="N562" s="350">
        <f t="shared" si="82"/>
        <v>0</v>
      </c>
      <c r="O562" s="351">
        <f t="shared" si="83"/>
        <v>0</v>
      </c>
      <c r="P562" s="350">
        <f t="shared" si="84"/>
        <v>0</v>
      </c>
      <c r="Q562" s="352">
        <f t="shared" si="85"/>
        <v>0</v>
      </c>
      <c r="R562" s="353">
        <f t="shared" si="86"/>
        <v>0</v>
      </c>
      <c r="S562" s="354">
        <f t="shared" si="87"/>
        <v>0</v>
      </c>
      <c r="T562" s="349">
        <f t="shared" si="88"/>
        <v>0</v>
      </c>
      <c r="U562" s="355">
        <f t="shared" si="89"/>
        <v>0</v>
      </c>
    </row>
    <row r="563" spans="1:21" x14ac:dyDescent="0.3">
      <c r="A563" s="344">
        <v>559</v>
      </c>
      <c r="B563" s="344"/>
      <c r="C563" s="356"/>
      <c r="D563" s="357"/>
      <c r="E563" s="358"/>
      <c r="F563" s="346"/>
      <c r="G563" s="347"/>
      <c r="H563" s="347"/>
      <c r="I563" s="347"/>
      <c r="J563" s="348"/>
      <c r="K563" s="347"/>
      <c r="L563" s="349">
        <f t="shared" si="80"/>
        <v>0</v>
      </c>
      <c r="M563" s="350">
        <f t="shared" si="81"/>
        <v>0</v>
      </c>
      <c r="N563" s="350">
        <f t="shared" si="82"/>
        <v>0</v>
      </c>
      <c r="O563" s="351">
        <f t="shared" si="83"/>
        <v>0</v>
      </c>
      <c r="P563" s="350">
        <f t="shared" si="84"/>
        <v>0</v>
      </c>
      <c r="Q563" s="352">
        <f t="shared" si="85"/>
        <v>0</v>
      </c>
      <c r="R563" s="353">
        <f t="shared" si="86"/>
        <v>0</v>
      </c>
      <c r="S563" s="354">
        <f t="shared" si="87"/>
        <v>0</v>
      </c>
      <c r="T563" s="349">
        <f t="shared" si="88"/>
        <v>0</v>
      </c>
      <c r="U563" s="355">
        <f t="shared" si="89"/>
        <v>0</v>
      </c>
    </row>
    <row r="564" spans="1:21" x14ac:dyDescent="0.3">
      <c r="A564" s="344">
        <v>560</v>
      </c>
      <c r="B564" s="344"/>
      <c r="C564" s="356"/>
      <c r="D564" s="357"/>
      <c r="E564" s="358"/>
      <c r="F564" s="346"/>
      <c r="G564" s="347"/>
      <c r="H564" s="347"/>
      <c r="I564" s="347"/>
      <c r="J564" s="348"/>
      <c r="K564" s="347"/>
      <c r="L564" s="349">
        <f t="shared" si="80"/>
        <v>0</v>
      </c>
      <c r="M564" s="350">
        <f t="shared" si="81"/>
        <v>0</v>
      </c>
      <c r="N564" s="350">
        <f t="shared" si="82"/>
        <v>0</v>
      </c>
      <c r="O564" s="351">
        <f t="shared" si="83"/>
        <v>0</v>
      </c>
      <c r="P564" s="350">
        <f t="shared" si="84"/>
        <v>0</v>
      </c>
      <c r="Q564" s="352">
        <f t="shared" si="85"/>
        <v>0</v>
      </c>
      <c r="R564" s="353">
        <f t="shared" si="86"/>
        <v>0</v>
      </c>
      <c r="S564" s="354">
        <f t="shared" si="87"/>
        <v>0</v>
      </c>
      <c r="T564" s="349">
        <f t="shared" si="88"/>
        <v>0</v>
      </c>
      <c r="U564" s="355">
        <f t="shared" si="89"/>
        <v>0</v>
      </c>
    </row>
    <row r="565" spans="1:21" x14ac:dyDescent="0.3">
      <c r="A565" s="344">
        <v>561</v>
      </c>
      <c r="B565" s="344"/>
      <c r="C565" s="356"/>
      <c r="D565" s="357"/>
      <c r="E565" s="358"/>
      <c r="F565" s="346"/>
      <c r="G565" s="347"/>
      <c r="H565" s="347"/>
      <c r="I565" s="347"/>
      <c r="J565" s="348"/>
      <c r="K565" s="347"/>
      <c r="L565" s="349">
        <f t="shared" si="80"/>
        <v>0</v>
      </c>
      <c r="M565" s="350">
        <f t="shared" si="81"/>
        <v>0</v>
      </c>
      <c r="N565" s="350">
        <f t="shared" si="82"/>
        <v>0</v>
      </c>
      <c r="O565" s="351">
        <f t="shared" si="83"/>
        <v>0</v>
      </c>
      <c r="P565" s="350">
        <f t="shared" si="84"/>
        <v>0</v>
      </c>
      <c r="Q565" s="352">
        <f t="shared" si="85"/>
        <v>0</v>
      </c>
      <c r="R565" s="353">
        <f t="shared" si="86"/>
        <v>0</v>
      </c>
      <c r="S565" s="354">
        <f t="shared" si="87"/>
        <v>0</v>
      </c>
      <c r="T565" s="349">
        <f t="shared" si="88"/>
        <v>0</v>
      </c>
      <c r="U565" s="355">
        <f t="shared" si="89"/>
        <v>0</v>
      </c>
    </row>
    <row r="566" spans="1:21" x14ac:dyDescent="0.3">
      <c r="A566" s="344">
        <v>562</v>
      </c>
      <c r="B566" s="344"/>
      <c r="C566" s="356"/>
      <c r="D566" s="357"/>
      <c r="E566" s="358"/>
      <c r="F566" s="346"/>
      <c r="G566" s="347"/>
      <c r="H566" s="347"/>
      <c r="I566" s="347"/>
      <c r="J566" s="348"/>
      <c r="K566" s="347"/>
      <c r="L566" s="349">
        <f t="shared" si="80"/>
        <v>0</v>
      </c>
      <c r="M566" s="350">
        <f t="shared" si="81"/>
        <v>0</v>
      </c>
      <c r="N566" s="350">
        <f t="shared" si="82"/>
        <v>0</v>
      </c>
      <c r="O566" s="351">
        <f t="shared" si="83"/>
        <v>0</v>
      </c>
      <c r="P566" s="350">
        <f t="shared" si="84"/>
        <v>0</v>
      </c>
      <c r="Q566" s="352">
        <f t="shared" si="85"/>
        <v>0</v>
      </c>
      <c r="R566" s="353">
        <f t="shared" si="86"/>
        <v>0</v>
      </c>
      <c r="S566" s="354">
        <f t="shared" si="87"/>
        <v>0</v>
      </c>
      <c r="T566" s="349">
        <f t="shared" si="88"/>
        <v>0</v>
      </c>
      <c r="U566" s="355">
        <f t="shared" si="89"/>
        <v>0</v>
      </c>
    </row>
    <row r="567" spans="1:21" x14ac:dyDescent="0.3">
      <c r="A567" s="344">
        <v>563</v>
      </c>
      <c r="B567" s="344"/>
      <c r="C567" s="356"/>
      <c r="D567" s="357"/>
      <c r="E567" s="358"/>
      <c r="F567" s="346"/>
      <c r="G567" s="347"/>
      <c r="H567" s="347"/>
      <c r="I567" s="347"/>
      <c r="J567" s="348"/>
      <c r="K567" s="347"/>
      <c r="L567" s="349">
        <f t="shared" si="80"/>
        <v>0</v>
      </c>
      <c r="M567" s="350">
        <f t="shared" si="81"/>
        <v>0</v>
      </c>
      <c r="N567" s="350">
        <f t="shared" si="82"/>
        <v>0</v>
      </c>
      <c r="O567" s="351">
        <f t="shared" si="83"/>
        <v>0</v>
      </c>
      <c r="P567" s="350">
        <f t="shared" si="84"/>
        <v>0</v>
      </c>
      <c r="Q567" s="352">
        <f t="shared" si="85"/>
        <v>0</v>
      </c>
      <c r="R567" s="353">
        <f t="shared" si="86"/>
        <v>0</v>
      </c>
      <c r="S567" s="354">
        <f t="shared" si="87"/>
        <v>0</v>
      </c>
      <c r="T567" s="349">
        <f t="shared" si="88"/>
        <v>0</v>
      </c>
      <c r="U567" s="355">
        <f t="shared" si="89"/>
        <v>0</v>
      </c>
    </row>
    <row r="568" spans="1:21" x14ac:dyDescent="0.3">
      <c r="A568" s="344">
        <v>564</v>
      </c>
      <c r="B568" s="344"/>
      <c r="C568" s="356"/>
      <c r="D568" s="357"/>
      <c r="E568" s="358"/>
      <c r="F568" s="346"/>
      <c r="G568" s="347"/>
      <c r="H568" s="347"/>
      <c r="I568" s="347"/>
      <c r="J568" s="348"/>
      <c r="K568" s="347"/>
      <c r="L568" s="349">
        <f t="shared" si="80"/>
        <v>0</v>
      </c>
      <c r="M568" s="350">
        <f t="shared" si="81"/>
        <v>0</v>
      </c>
      <c r="N568" s="350">
        <f t="shared" si="82"/>
        <v>0</v>
      </c>
      <c r="O568" s="351">
        <f t="shared" si="83"/>
        <v>0</v>
      </c>
      <c r="P568" s="350">
        <f t="shared" si="84"/>
        <v>0</v>
      </c>
      <c r="Q568" s="352">
        <f t="shared" si="85"/>
        <v>0</v>
      </c>
      <c r="R568" s="353">
        <f t="shared" si="86"/>
        <v>0</v>
      </c>
      <c r="S568" s="354">
        <f t="shared" si="87"/>
        <v>0</v>
      </c>
      <c r="T568" s="349">
        <f t="shared" si="88"/>
        <v>0</v>
      </c>
      <c r="U568" s="355">
        <f t="shared" si="89"/>
        <v>0</v>
      </c>
    </row>
    <row r="569" spans="1:21" x14ac:dyDescent="0.3">
      <c r="A569" s="344">
        <v>565</v>
      </c>
      <c r="B569" s="344"/>
      <c r="C569" s="356"/>
      <c r="D569" s="357"/>
      <c r="E569" s="358"/>
      <c r="F569" s="346"/>
      <c r="G569" s="347"/>
      <c r="H569" s="347"/>
      <c r="I569" s="347"/>
      <c r="J569" s="348"/>
      <c r="K569" s="347"/>
      <c r="L569" s="349">
        <f t="shared" si="80"/>
        <v>0</v>
      </c>
      <c r="M569" s="350">
        <f t="shared" si="81"/>
        <v>0</v>
      </c>
      <c r="N569" s="350">
        <f t="shared" si="82"/>
        <v>0</v>
      </c>
      <c r="O569" s="351">
        <f t="shared" si="83"/>
        <v>0</v>
      </c>
      <c r="P569" s="350">
        <f t="shared" si="84"/>
        <v>0</v>
      </c>
      <c r="Q569" s="352">
        <f t="shared" si="85"/>
        <v>0</v>
      </c>
      <c r="R569" s="353">
        <f t="shared" si="86"/>
        <v>0</v>
      </c>
      <c r="S569" s="354">
        <f t="shared" si="87"/>
        <v>0</v>
      </c>
      <c r="T569" s="349">
        <f t="shared" si="88"/>
        <v>0</v>
      </c>
      <c r="U569" s="355">
        <f t="shared" si="89"/>
        <v>0</v>
      </c>
    </row>
    <row r="570" spans="1:21" x14ac:dyDescent="0.3">
      <c r="A570" s="344">
        <v>566</v>
      </c>
      <c r="B570" s="344"/>
      <c r="C570" s="356"/>
      <c r="D570" s="357"/>
      <c r="E570" s="358"/>
      <c r="F570" s="346"/>
      <c r="G570" s="347"/>
      <c r="H570" s="347"/>
      <c r="I570" s="347"/>
      <c r="J570" s="348"/>
      <c r="K570" s="347"/>
      <c r="L570" s="349">
        <f t="shared" si="80"/>
        <v>0</v>
      </c>
      <c r="M570" s="350">
        <f t="shared" si="81"/>
        <v>0</v>
      </c>
      <c r="N570" s="350">
        <f t="shared" si="82"/>
        <v>0</v>
      </c>
      <c r="O570" s="351">
        <f t="shared" si="83"/>
        <v>0</v>
      </c>
      <c r="P570" s="350">
        <f t="shared" si="84"/>
        <v>0</v>
      </c>
      <c r="Q570" s="352">
        <f t="shared" si="85"/>
        <v>0</v>
      </c>
      <c r="R570" s="353">
        <f t="shared" si="86"/>
        <v>0</v>
      </c>
      <c r="S570" s="354">
        <f t="shared" si="87"/>
        <v>0</v>
      </c>
      <c r="T570" s="349">
        <f t="shared" si="88"/>
        <v>0</v>
      </c>
      <c r="U570" s="355">
        <f t="shared" si="89"/>
        <v>0</v>
      </c>
    </row>
    <row r="571" spans="1:21" x14ac:dyDescent="0.3">
      <c r="A571" s="344">
        <v>567</v>
      </c>
      <c r="B571" s="344"/>
      <c r="C571" s="356"/>
      <c r="D571" s="357"/>
      <c r="E571" s="358"/>
      <c r="F571" s="346"/>
      <c r="G571" s="347"/>
      <c r="H571" s="347"/>
      <c r="I571" s="347"/>
      <c r="J571" s="348"/>
      <c r="K571" s="347"/>
      <c r="L571" s="349">
        <f t="shared" si="80"/>
        <v>0</v>
      </c>
      <c r="M571" s="350">
        <f t="shared" si="81"/>
        <v>0</v>
      </c>
      <c r="N571" s="350">
        <f t="shared" si="82"/>
        <v>0</v>
      </c>
      <c r="O571" s="351">
        <f t="shared" si="83"/>
        <v>0</v>
      </c>
      <c r="P571" s="350">
        <f t="shared" si="84"/>
        <v>0</v>
      </c>
      <c r="Q571" s="352">
        <f t="shared" si="85"/>
        <v>0</v>
      </c>
      <c r="R571" s="353">
        <f t="shared" si="86"/>
        <v>0</v>
      </c>
      <c r="S571" s="354">
        <f t="shared" si="87"/>
        <v>0</v>
      </c>
      <c r="T571" s="349">
        <f t="shared" si="88"/>
        <v>0</v>
      </c>
      <c r="U571" s="355">
        <f t="shared" si="89"/>
        <v>0</v>
      </c>
    </row>
    <row r="572" spans="1:21" x14ac:dyDescent="0.3">
      <c r="A572" s="344">
        <v>568</v>
      </c>
      <c r="B572" s="344"/>
      <c r="C572" s="356"/>
      <c r="D572" s="357"/>
      <c r="E572" s="358"/>
      <c r="F572" s="346"/>
      <c r="G572" s="347"/>
      <c r="H572" s="347"/>
      <c r="I572" s="347"/>
      <c r="J572" s="348"/>
      <c r="K572" s="347"/>
      <c r="L572" s="349">
        <f t="shared" si="80"/>
        <v>0</v>
      </c>
      <c r="M572" s="350">
        <f t="shared" si="81"/>
        <v>0</v>
      </c>
      <c r="N572" s="350">
        <f t="shared" si="82"/>
        <v>0</v>
      </c>
      <c r="O572" s="351">
        <f t="shared" si="83"/>
        <v>0</v>
      </c>
      <c r="P572" s="350">
        <f t="shared" si="84"/>
        <v>0</v>
      </c>
      <c r="Q572" s="352">
        <f t="shared" si="85"/>
        <v>0</v>
      </c>
      <c r="R572" s="353">
        <f t="shared" si="86"/>
        <v>0</v>
      </c>
      <c r="S572" s="354">
        <f t="shared" si="87"/>
        <v>0</v>
      </c>
      <c r="T572" s="349">
        <f t="shared" si="88"/>
        <v>0</v>
      </c>
      <c r="U572" s="355">
        <f t="shared" si="89"/>
        <v>0</v>
      </c>
    </row>
    <row r="573" spans="1:21" x14ac:dyDescent="0.3">
      <c r="A573" s="344">
        <v>569</v>
      </c>
      <c r="B573" s="344"/>
      <c r="C573" s="356"/>
      <c r="D573" s="357"/>
      <c r="E573" s="358"/>
      <c r="F573" s="346"/>
      <c r="G573" s="347"/>
      <c r="H573" s="347"/>
      <c r="I573" s="347"/>
      <c r="J573" s="348"/>
      <c r="K573" s="347"/>
      <c r="L573" s="349">
        <f t="shared" si="80"/>
        <v>0</v>
      </c>
      <c r="M573" s="350">
        <f t="shared" si="81"/>
        <v>0</v>
      </c>
      <c r="N573" s="350">
        <f t="shared" si="82"/>
        <v>0</v>
      </c>
      <c r="O573" s="351">
        <f t="shared" si="83"/>
        <v>0</v>
      </c>
      <c r="P573" s="350">
        <f t="shared" si="84"/>
        <v>0</v>
      </c>
      <c r="Q573" s="352">
        <f t="shared" si="85"/>
        <v>0</v>
      </c>
      <c r="R573" s="353">
        <f t="shared" si="86"/>
        <v>0</v>
      </c>
      <c r="S573" s="354">
        <f t="shared" si="87"/>
        <v>0</v>
      </c>
      <c r="T573" s="349">
        <f t="shared" si="88"/>
        <v>0</v>
      </c>
      <c r="U573" s="355">
        <f t="shared" si="89"/>
        <v>0</v>
      </c>
    </row>
    <row r="574" spans="1:21" x14ac:dyDescent="0.3">
      <c r="A574" s="344">
        <v>570</v>
      </c>
      <c r="B574" s="344"/>
      <c r="C574" s="356"/>
      <c r="D574" s="357"/>
      <c r="E574" s="358"/>
      <c r="F574" s="346"/>
      <c r="G574" s="347"/>
      <c r="H574" s="347"/>
      <c r="I574" s="347"/>
      <c r="J574" s="348"/>
      <c r="K574" s="347"/>
      <c r="L574" s="349">
        <f t="shared" si="80"/>
        <v>0</v>
      </c>
      <c r="M574" s="350">
        <f t="shared" si="81"/>
        <v>0</v>
      </c>
      <c r="N574" s="350">
        <f t="shared" si="82"/>
        <v>0</v>
      </c>
      <c r="O574" s="351">
        <f t="shared" si="83"/>
        <v>0</v>
      </c>
      <c r="P574" s="350">
        <f t="shared" si="84"/>
        <v>0</v>
      </c>
      <c r="Q574" s="352">
        <f t="shared" si="85"/>
        <v>0</v>
      </c>
      <c r="R574" s="353">
        <f t="shared" si="86"/>
        <v>0</v>
      </c>
      <c r="S574" s="354">
        <f t="shared" si="87"/>
        <v>0</v>
      </c>
      <c r="T574" s="349">
        <f t="shared" si="88"/>
        <v>0</v>
      </c>
      <c r="U574" s="355">
        <f t="shared" si="89"/>
        <v>0</v>
      </c>
    </row>
    <row r="575" spans="1:21" x14ac:dyDescent="0.3">
      <c r="A575" s="344">
        <v>571</v>
      </c>
      <c r="B575" s="344"/>
      <c r="C575" s="356"/>
      <c r="D575" s="357"/>
      <c r="E575" s="358"/>
      <c r="F575" s="346"/>
      <c r="G575" s="347"/>
      <c r="H575" s="347"/>
      <c r="I575" s="347"/>
      <c r="J575" s="348"/>
      <c r="K575" s="347"/>
      <c r="L575" s="349">
        <f t="shared" si="80"/>
        <v>0</v>
      </c>
      <c r="M575" s="350">
        <f t="shared" si="81"/>
        <v>0</v>
      </c>
      <c r="N575" s="350">
        <f t="shared" si="82"/>
        <v>0</v>
      </c>
      <c r="O575" s="351">
        <f t="shared" si="83"/>
        <v>0</v>
      </c>
      <c r="P575" s="350">
        <f t="shared" si="84"/>
        <v>0</v>
      </c>
      <c r="Q575" s="352">
        <f t="shared" si="85"/>
        <v>0</v>
      </c>
      <c r="R575" s="353">
        <f t="shared" si="86"/>
        <v>0</v>
      </c>
      <c r="S575" s="354">
        <f t="shared" si="87"/>
        <v>0</v>
      </c>
      <c r="T575" s="349">
        <f t="shared" si="88"/>
        <v>0</v>
      </c>
      <c r="U575" s="355">
        <f t="shared" si="89"/>
        <v>0</v>
      </c>
    </row>
    <row r="576" spans="1:21" x14ac:dyDescent="0.3">
      <c r="A576" s="344">
        <v>572</v>
      </c>
      <c r="B576" s="344"/>
      <c r="C576" s="356"/>
      <c r="D576" s="357"/>
      <c r="E576" s="358"/>
      <c r="F576" s="346"/>
      <c r="G576" s="347"/>
      <c r="H576" s="347"/>
      <c r="I576" s="347"/>
      <c r="J576" s="348"/>
      <c r="K576" s="347"/>
      <c r="L576" s="349">
        <f t="shared" si="80"/>
        <v>0</v>
      </c>
      <c r="M576" s="350">
        <f t="shared" si="81"/>
        <v>0</v>
      </c>
      <c r="N576" s="350">
        <f t="shared" si="82"/>
        <v>0</v>
      </c>
      <c r="O576" s="351">
        <f t="shared" si="83"/>
        <v>0</v>
      </c>
      <c r="P576" s="350">
        <f t="shared" si="84"/>
        <v>0</v>
      </c>
      <c r="Q576" s="352">
        <f t="shared" si="85"/>
        <v>0</v>
      </c>
      <c r="R576" s="353">
        <f t="shared" si="86"/>
        <v>0</v>
      </c>
      <c r="S576" s="354">
        <f t="shared" si="87"/>
        <v>0</v>
      </c>
      <c r="T576" s="349">
        <f t="shared" si="88"/>
        <v>0</v>
      </c>
      <c r="U576" s="355">
        <f t="shared" si="89"/>
        <v>0</v>
      </c>
    </row>
    <row r="577" spans="1:21" x14ac:dyDescent="0.3">
      <c r="A577" s="344">
        <v>573</v>
      </c>
      <c r="B577" s="344"/>
      <c r="C577" s="356"/>
      <c r="D577" s="357"/>
      <c r="E577" s="358"/>
      <c r="F577" s="346"/>
      <c r="G577" s="347"/>
      <c r="H577" s="347"/>
      <c r="I577" s="347"/>
      <c r="J577" s="348"/>
      <c r="K577" s="347"/>
      <c r="L577" s="349">
        <f t="shared" si="80"/>
        <v>0</v>
      </c>
      <c r="M577" s="350">
        <f t="shared" si="81"/>
        <v>0</v>
      </c>
      <c r="N577" s="350">
        <f t="shared" si="82"/>
        <v>0</v>
      </c>
      <c r="O577" s="351">
        <f t="shared" si="83"/>
        <v>0</v>
      </c>
      <c r="P577" s="350">
        <f t="shared" si="84"/>
        <v>0</v>
      </c>
      <c r="Q577" s="352">
        <f t="shared" si="85"/>
        <v>0</v>
      </c>
      <c r="R577" s="353">
        <f t="shared" si="86"/>
        <v>0</v>
      </c>
      <c r="S577" s="354">
        <f t="shared" si="87"/>
        <v>0</v>
      </c>
      <c r="T577" s="349">
        <f t="shared" si="88"/>
        <v>0</v>
      </c>
      <c r="U577" s="355">
        <f t="shared" si="89"/>
        <v>0</v>
      </c>
    </row>
    <row r="578" spans="1:21" x14ac:dyDescent="0.3">
      <c r="A578" s="344">
        <v>574</v>
      </c>
      <c r="B578" s="344"/>
      <c r="C578" s="356"/>
      <c r="D578" s="357"/>
      <c r="E578" s="358"/>
      <c r="F578" s="346"/>
      <c r="G578" s="347"/>
      <c r="H578" s="347"/>
      <c r="I578" s="347"/>
      <c r="J578" s="348"/>
      <c r="K578" s="347"/>
      <c r="L578" s="349">
        <f t="shared" si="80"/>
        <v>0</v>
      </c>
      <c r="M578" s="350">
        <f t="shared" si="81"/>
        <v>0</v>
      </c>
      <c r="N578" s="350">
        <f t="shared" si="82"/>
        <v>0</v>
      </c>
      <c r="O578" s="351">
        <f t="shared" si="83"/>
        <v>0</v>
      </c>
      <c r="P578" s="350">
        <f t="shared" si="84"/>
        <v>0</v>
      </c>
      <c r="Q578" s="352">
        <f t="shared" si="85"/>
        <v>0</v>
      </c>
      <c r="R578" s="353">
        <f t="shared" si="86"/>
        <v>0</v>
      </c>
      <c r="S578" s="354">
        <f t="shared" si="87"/>
        <v>0</v>
      </c>
      <c r="T578" s="349">
        <f t="shared" si="88"/>
        <v>0</v>
      </c>
      <c r="U578" s="355">
        <f t="shared" si="89"/>
        <v>0</v>
      </c>
    </row>
    <row r="579" spans="1:21" x14ac:dyDescent="0.3">
      <c r="A579" s="344">
        <v>575</v>
      </c>
      <c r="B579" s="344"/>
      <c r="C579" s="356"/>
      <c r="D579" s="357"/>
      <c r="E579" s="358"/>
      <c r="F579" s="346"/>
      <c r="G579" s="347"/>
      <c r="H579" s="347"/>
      <c r="I579" s="347"/>
      <c r="J579" s="348"/>
      <c r="K579" s="347"/>
      <c r="L579" s="349">
        <f t="shared" si="80"/>
        <v>0</v>
      </c>
      <c r="M579" s="350">
        <f t="shared" si="81"/>
        <v>0</v>
      </c>
      <c r="N579" s="350">
        <f t="shared" si="82"/>
        <v>0</v>
      </c>
      <c r="O579" s="351">
        <f t="shared" si="83"/>
        <v>0</v>
      </c>
      <c r="P579" s="350">
        <f t="shared" si="84"/>
        <v>0</v>
      </c>
      <c r="Q579" s="352">
        <f t="shared" si="85"/>
        <v>0</v>
      </c>
      <c r="R579" s="353">
        <f t="shared" si="86"/>
        <v>0</v>
      </c>
      <c r="S579" s="354">
        <f t="shared" si="87"/>
        <v>0</v>
      </c>
      <c r="T579" s="349">
        <f t="shared" si="88"/>
        <v>0</v>
      </c>
      <c r="U579" s="355">
        <f t="shared" si="89"/>
        <v>0</v>
      </c>
    </row>
    <row r="580" spans="1:21" x14ac:dyDescent="0.3">
      <c r="A580" s="344">
        <v>576</v>
      </c>
      <c r="B580" s="344"/>
      <c r="C580" s="356"/>
      <c r="D580" s="357"/>
      <c r="E580" s="358"/>
      <c r="F580" s="346"/>
      <c r="G580" s="347"/>
      <c r="H580" s="347"/>
      <c r="I580" s="347"/>
      <c r="J580" s="348"/>
      <c r="K580" s="347"/>
      <c r="L580" s="349">
        <f t="shared" si="80"/>
        <v>0</v>
      </c>
      <c r="M580" s="350">
        <f t="shared" si="81"/>
        <v>0</v>
      </c>
      <c r="N580" s="350">
        <f t="shared" si="82"/>
        <v>0</v>
      </c>
      <c r="O580" s="351">
        <f t="shared" si="83"/>
        <v>0</v>
      </c>
      <c r="P580" s="350">
        <f t="shared" si="84"/>
        <v>0</v>
      </c>
      <c r="Q580" s="352">
        <f t="shared" si="85"/>
        <v>0</v>
      </c>
      <c r="R580" s="353">
        <f t="shared" si="86"/>
        <v>0</v>
      </c>
      <c r="S580" s="354">
        <f t="shared" si="87"/>
        <v>0</v>
      </c>
      <c r="T580" s="349">
        <f t="shared" si="88"/>
        <v>0</v>
      </c>
      <c r="U580" s="355">
        <f t="shared" si="89"/>
        <v>0</v>
      </c>
    </row>
    <row r="581" spans="1:21" x14ac:dyDescent="0.3">
      <c r="A581" s="344">
        <v>577</v>
      </c>
      <c r="B581" s="344"/>
      <c r="C581" s="356"/>
      <c r="D581" s="357"/>
      <c r="E581" s="358"/>
      <c r="F581" s="346"/>
      <c r="G581" s="347"/>
      <c r="H581" s="347"/>
      <c r="I581" s="347"/>
      <c r="J581" s="348"/>
      <c r="K581" s="347"/>
      <c r="L581" s="349">
        <f t="shared" si="80"/>
        <v>0</v>
      </c>
      <c r="M581" s="350">
        <f t="shared" si="81"/>
        <v>0</v>
      </c>
      <c r="N581" s="350">
        <f t="shared" si="82"/>
        <v>0</v>
      </c>
      <c r="O581" s="351">
        <f t="shared" si="83"/>
        <v>0</v>
      </c>
      <c r="P581" s="350">
        <f t="shared" si="84"/>
        <v>0</v>
      </c>
      <c r="Q581" s="352">
        <f t="shared" si="85"/>
        <v>0</v>
      </c>
      <c r="R581" s="353">
        <f t="shared" si="86"/>
        <v>0</v>
      </c>
      <c r="S581" s="354">
        <f t="shared" si="87"/>
        <v>0</v>
      </c>
      <c r="T581" s="349">
        <f t="shared" si="88"/>
        <v>0</v>
      </c>
      <c r="U581" s="355">
        <f t="shared" si="89"/>
        <v>0</v>
      </c>
    </row>
    <row r="582" spans="1:21" x14ac:dyDescent="0.3">
      <c r="A582" s="344">
        <v>578</v>
      </c>
      <c r="B582" s="344"/>
      <c r="C582" s="356"/>
      <c r="D582" s="357"/>
      <c r="E582" s="358"/>
      <c r="F582" s="346"/>
      <c r="G582" s="347"/>
      <c r="H582" s="347"/>
      <c r="I582" s="347"/>
      <c r="J582" s="348"/>
      <c r="K582" s="347"/>
      <c r="L582" s="349">
        <f t="shared" ref="L582:L645" si="90">E582*7/22</f>
        <v>0</v>
      </c>
      <c r="M582" s="350">
        <f t="shared" ref="M582:M645" si="91">IF(L582&gt;0, 0.0396*(((L582^2)*F582)^0.933),0)</f>
        <v>0</v>
      </c>
      <c r="N582" s="350">
        <f t="shared" ref="N582:N645" si="92">IF(L582&gt;0,0.00349*(((L582^2)*F582)^1.03),0)</f>
        <v>0</v>
      </c>
      <c r="O582" s="351">
        <f t="shared" ref="O582:O645" si="93">IF(L582&gt;0,1/((28/(M582+N582))+0.025),0)</f>
        <v>0</v>
      </c>
      <c r="P582" s="350">
        <f t="shared" ref="P582:P645" si="94">M582+N582+O582</f>
        <v>0</v>
      </c>
      <c r="Q582" s="352">
        <f t="shared" ref="Q582:Q645" si="95">P582*0.27</f>
        <v>0</v>
      </c>
      <c r="R582" s="353">
        <f t="shared" ref="R582:R645" si="96">P582+Q582</f>
        <v>0</v>
      </c>
      <c r="S582" s="354">
        <f t="shared" ref="S582:S645" si="97">R582*0.47</f>
        <v>0</v>
      </c>
      <c r="T582" s="349">
        <f t="shared" ref="T582:T645" si="98">S582*44/12</f>
        <v>0</v>
      </c>
      <c r="U582" s="355">
        <f t="shared" ref="U582:U645" si="99">T582/1000</f>
        <v>0</v>
      </c>
    </row>
    <row r="583" spans="1:21" x14ac:dyDescent="0.3">
      <c r="A583" s="344">
        <v>579</v>
      </c>
      <c r="B583" s="344"/>
      <c r="C583" s="356"/>
      <c r="D583" s="357"/>
      <c r="E583" s="358"/>
      <c r="F583" s="346"/>
      <c r="G583" s="347"/>
      <c r="H583" s="347"/>
      <c r="I583" s="347"/>
      <c r="J583" s="348"/>
      <c r="K583" s="347"/>
      <c r="L583" s="349">
        <f t="shared" si="90"/>
        <v>0</v>
      </c>
      <c r="M583" s="350">
        <f t="shared" si="91"/>
        <v>0</v>
      </c>
      <c r="N583" s="350">
        <f t="shared" si="92"/>
        <v>0</v>
      </c>
      <c r="O583" s="351">
        <f t="shared" si="93"/>
        <v>0</v>
      </c>
      <c r="P583" s="350">
        <f t="shared" si="94"/>
        <v>0</v>
      </c>
      <c r="Q583" s="352">
        <f t="shared" si="95"/>
        <v>0</v>
      </c>
      <c r="R583" s="353">
        <f t="shared" si="96"/>
        <v>0</v>
      </c>
      <c r="S583" s="354">
        <f t="shared" si="97"/>
        <v>0</v>
      </c>
      <c r="T583" s="349">
        <f t="shared" si="98"/>
        <v>0</v>
      </c>
      <c r="U583" s="355">
        <f t="shared" si="99"/>
        <v>0</v>
      </c>
    </row>
    <row r="584" spans="1:21" x14ac:dyDescent="0.3">
      <c r="A584" s="344">
        <v>580</v>
      </c>
      <c r="B584" s="344"/>
      <c r="C584" s="356"/>
      <c r="D584" s="357"/>
      <c r="E584" s="358"/>
      <c r="F584" s="346"/>
      <c r="G584" s="347"/>
      <c r="H584" s="347"/>
      <c r="I584" s="347"/>
      <c r="J584" s="348"/>
      <c r="K584" s="347"/>
      <c r="L584" s="349">
        <f t="shared" si="90"/>
        <v>0</v>
      </c>
      <c r="M584" s="350">
        <f t="shared" si="91"/>
        <v>0</v>
      </c>
      <c r="N584" s="350">
        <f t="shared" si="92"/>
        <v>0</v>
      </c>
      <c r="O584" s="351">
        <f t="shared" si="93"/>
        <v>0</v>
      </c>
      <c r="P584" s="350">
        <f t="shared" si="94"/>
        <v>0</v>
      </c>
      <c r="Q584" s="352">
        <f t="shared" si="95"/>
        <v>0</v>
      </c>
      <c r="R584" s="353">
        <f t="shared" si="96"/>
        <v>0</v>
      </c>
      <c r="S584" s="354">
        <f t="shared" si="97"/>
        <v>0</v>
      </c>
      <c r="T584" s="349">
        <f t="shared" si="98"/>
        <v>0</v>
      </c>
      <c r="U584" s="355">
        <f t="shared" si="99"/>
        <v>0</v>
      </c>
    </row>
    <row r="585" spans="1:21" x14ac:dyDescent="0.3">
      <c r="A585" s="344">
        <v>581</v>
      </c>
      <c r="B585" s="344"/>
      <c r="C585" s="356"/>
      <c r="D585" s="357"/>
      <c r="E585" s="358"/>
      <c r="F585" s="346"/>
      <c r="G585" s="347"/>
      <c r="H585" s="347"/>
      <c r="I585" s="347"/>
      <c r="J585" s="348"/>
      <c r="K585" s="347"/>
      <c r="L585" s="349">
        <f t="shared" si="90"/>
        <v>0</v>
      </c>
      <c r="M585" s="350">
        <f t="shared" si="91"/>
        <v>0</v>
      </c>
      <c r="N585" s="350">
        <f t="shared" si="92"/>
        <v>0</v>
      </c>
      <c r="O585" s="351">
        <f t="shared" si="93"/>
        <v>0</v>
      </c>
      <c r="P585" s="350">
        <f t="shared" si="94"/>
        <v>0</v>
      </c>
      <c r="Q585" s="352">
        <f t="shared" si="95"/>
        <v>0</v>
      </c>
      <c r="R585" s="353">
        <f t="shared" si="96"/>
        <v>0</v>
      </c>
      <c r="S585" s="354">
        <f t="shared" si="97"/>
        <v>0</v>
      </c>
      <c r="T585" s="349">
        <f t="shared" si="98"/>
        <v>0</v>
      </c>
      <c r="U585" s="355">
        <f t="shared" si="99"/>
        <v>0</v>
      </c>
    </row>
    <row r="586" spans="1:21" x14ac:dyDescent="0.3">
      <c r="A586" s="344">
        <v>582</v>
      </c>
      <c r="B586" s="344"/>
      <c r="C586" s="356"/>
      <c r="D586" s="357"/>
      <c r="E586" s="358"/>
      <c r="F586" s="346"/>
      <c r="G586" s="347"/>
      <c r="H586" s="347"/>
      <c r="I586" s="347"/>
      <c r="J586" s="348"/>
      <c r="K586" s="347"/>
      <c r="L586" s="349">
        <f t="shared" si="90"/>
        <v>0</v>
      </c>
      <c r="M586" s="350">
        <f t="shared" si="91"/>
        <v>0</v>
      </c>
      <c r="N586" s="350">
        <f t="shared" si="92"/>
        <v>0</v>
      </c>
      <c r="O586" s="351">
        <f t="shared" si="93"/>
        <v>0</v>
      </c>
      <c r="P586" s="350">
        <f t="shared" si="94"/>
        <v>0</v>
      </c>
      <c r="Q586" s="352">
        <f t="shared" si="95"/>
        <v>0</v>
      </c>
      <c r="R586" s="353">
        <f t="shared" si="96"/>
        <v>0</v>
      </c>
      <c r="S586" s="354">
        <f t="shared" si="97"/>
        <v>0</v>
      </c>
      <c r="T586" s="349">
        <f t="shared" si="98"/>
        <v>0</v>
      </c>
      <c r="U586" s="355">
        <f t="shared" si="99"/>
        <v>0</v>
      </c>
    </row>
    <row r="587" spans="1:21" x14ac:dyDescent="0.3">
      <c r="A587" s="344">
        <v>583</v>
      </c>
      <c r="B587" s="344"/>
      <c r="C587" s="356"/>
      <c r="D587" s="357"/>
      <c r="E587" s="358"/>
      <c r="F587" s="346"/>
      <c r="G587" s="347"/>
      <c r="H587" s="347"/>
      <c r="I587" s="347"/>
      <c r="J587" s="348"/>
      <c r="K587" s="347"/>
      <c r="L587" s="349">
        <f t="shared" si="90"/>
        <v>0</v>
      </c>
      <c r="M587" s="350">
        <f t="shared" si="91"/>
        <v>0</v>
      </c>
      <c r="N587" s="350">
        <f t="shared" si="92"/>
        <v>0</v>
      </c>
      <c r="O587" s="351">
        <f t="shared" si="93"/>
        <v>0</v>
      </c>
      <c r="P587" s="350">
        <f t="shared" si="94"/>
        <v>0</v>
      </c>
      <c r="Q587" s="352">
        <f t="shared" si="95"/>
        <v>0</v>
      </c>
      <c r="R587" s="353">
        <f t="shared" si="96"/>
        <v>0</v>
      </c>
      <c r="S587" s="354">
        <f t="shared" si="97"/>
        <v>0</v>
      </c>
      <c r="T587" s="349">
        <f t="shared" si="98"/>
        <v>0</v>
      </c>
      <c r="U587" s="355">
        <f t="shared" si="99"/>
        <v>0</v>
      </c>
    </row>
    <row r="588" spans="1:21" x14ac:dyDescent="0.3">
      <c r="A588" s="344">
        <v>584</v>
      </c>
      <c r="B588" s="344"/>
      <c r="C588" s="356"/>
      <c r="D588" s="357"/>
      <c r="E588" s="358"/>
      <c r="F588" s="346"/>
      <c r="G588" s="347"/>
      <c r="H588" s="347"/>
      <c r="I588" s="347"/>
      <c r="J588" s="348"/>
      <c r="K588" s="347"/>
      <c r="L588" s="349">
        <f t="shared" si="90"/>
        <v>0</v>
      </c>
      <c r="M588" s="350">
        <f t="shared" si="91"/>
        <v>0</v>
      </c>
      <c r="N588" s="350">
        <f t="shared" si="92"/>
        <v>0</v>
      </c>
      <c r="O588" s="351">
        <f t="shared" si="93"/>
        <v>0</v>
      </c>
      <c r="P588" s="350">
        <f t="shared" si="94"/>
        <v>0</v>
      </c>
      <c r="Q588" s="352">
        <f t="shared" si="95"/>
        <v>0</v>
      </c>
      <c r="R588" s="353">
        <f t="shared" si="96"/>
        <v>0</v>
      </c>
      <c r="S588" s="354">
        <f t="shared" si="97"/>
        <v>0</v>
      </c>
      <c r="T588" s="349">
        <f t="shared" si="98"/>
        <v>0</v>
      </c>
      <c r="U588" s="355">
        <f t="shared" si="99"/>
        <v>0</v>
      </c>
    </row>
    <row r="589" spans="1:21" x14ac:dyDescent="0.3">
      <c r="A589" s="344">
        <v>585</v>
      </c>
      <c r="B589" s="344"/>
      <c r="C589" s="356"/>
      <c r="D589" s="357"/>
      <c r="E589" s="358"/>
      <c r="F589" s="346"/>
      <c r="G589" s="347"/>
      <c r="H589" s="347"/>
      <c r="I589" s="347"/>
      <c r="J589" s="348"/>
      <c r="K589" s="347"/>
      <c r="L589" s="349">
        <f t="shared" si="90"/>
        <v>0</v>
      </c>
      <c r="M589" s="350">
        <f t="shared" si="91"/>
        <v>0</v>
      </c>
      <c r="N589" s="350">
        <f t="shared" si="92"/>
        <v>0</v>
      </c>
      <c r="O589" s="351">
        <f t="shared" si="93"/>
        <v>0</v>
      </c>
      <c r="P589" s="350">
        <f t="shared" si="94"/>
        <v>0</v>
      </c>
      <c r="Q589" s="352">
        <f t="shared" si="95"/>
        <v>0</v>
      </c>
      <c r="R589" s="353">
        <f t="shared" si="96"/>
        <v>0</v>
      </c>
      <c r="S589" s="354">
        <f t="shared" si="97"/>
        <v>0</v>
      </c>
      <c r="T589" s="349">
        <f t="shared" si="98"/>
        <v>0</v>
      </c>
      <c r="U589" s="355">
        <f t="shared" si="99"/>
        <v>0</v>
      </c>
    </row>
    <row r="590" spans="1:21" x14ac:dyDescent="0.3">
      <c r="A590" s="344">
        <v>586</v>
      </c>
      <c r="B590" s="344"/>
      <c r="C590" s="356"/>
      <c r="D590" s="357"/>
      <c r="E590" s="358"/>
      <c r="F590" s="346"/>
      <c r="G590" s="347"/>
      <c r="H590" s="347"/>
      <c r="I590" s="347"/>
      <c r="J590" s="348"/>
      <c r="K590" s="347"/>
      <c r="L590" s="349">
        <f t="shared" si="90"/>
        <v>0</v>
      </c>
      <c r="M590" s="350">
        <f t="shared" si="91"/>
        <v>0</v>
      </c>
      <c r="N590" s="350">
        <f t="shared" si="92"/>
        <v>0</v>
      </c>
      <c r="O590" s="351">
        <f t="shared" si="93"/>
        <v>0</v>
      </c>
      <c r="P590" s="350">
        <f t="shared" si="94"/>
        <v>0</v>
      </c>
      <c r="Q590" s="352">
        <f t="shared" si="95"/>
        <v>0</v>
      </c>
      <c r="R590" s="353">
        <f t="shared" si="96"/>
        <v>0</v>
      </c>
      <c r="S590" s="354">
        <f t="shared" si="97"/>
        <v>0</v>
      </c>
      <c r="T590" s="349">
        <f t="shared" si="98"/>
        <v>0</v>
      </c>
      <c r="U590" s="355">
        <f t="shared" si="99"/>
        <v>0</v>
      </c>
    </row>
    <row r="591" spans="1:21" x14ac:dyDescent="0.3">
      <c r="A591" s="344">
        <v>587</v>
      </c>
      <c r="B591" s="344"/>
      <c r="C591" s="356"/>
      <c r="D591" s="357"/>
      <c r="E591" s="358"/>
      <c r="F591" s="346"/>
      <c r="G591" s="347"/>
      <c r="H591" s="347"/>
      <c r="I591" s="347"/>
      <c r="J591" s="348"/>
      <c r="K591" s="347"/>
      <c r="L591" s="349">
        <f t="shared" si="90"/>
        <v>0</v>
      </c>
      <c r="M591" s="350">
        <f t="shared" si="91"/>
        <v>0</v>
      </c>
      <c r="N591" s="350">
        <f t="shared" si="92"/>
        <v>0</v>
      </c>
      <c r="O591" s="351">
        <f t="shared" si="93"/>
        <v>0</v>
      </c>
      <c r="P591" s="350">
        <f t="shared" si="94"/>
        <v>0</v>
      </c>
      <c r="Q591" s="352">
        <f t="shared" si="95"/>
        <v>0</v>
      </c>
      <c r="R591" s="353">
        <f t="shared" si="96"/>
        <v>0</v>
      </c>
      <c r="S591" s="354">
        <f t="shared" si="97"/>
        <v>0</v>
      </c>
      <c r="T591" s="349">
        <f t="shared" si="98"/>
        <v>0</v>
      </c>
      <c r="U591" s="355">
        <f t="shared" si="99"/>
        <v>0</v>
      </c>
    </row>
    <row r="592" spans="1:21" x14ac:dyDescent="0.3">
      <c r="A592" s="344">
        <v>588</v>
      </c>
      <c r="B592" s="344"/>
      <c r="C592" s="356"/>
      <c r="D592" s="357"/>
      <c r="E592" s="358"/>
      <c r="F592" s="346"/>
      <c r="G592" s="347"/>
      <c r="H592" s="347"/>
      <c r="I592" s="347"/>
      <c r="J592" s="348"/>
      <c r="K592" s="347"/>
      <c r="L592" s="349">
        <f t="shared" si="90"/>
        <v>0</v>
      </c>
      <c r="M592" s="350">
        <f t="shared" si="91"/>
        <v>0</v>
      </c>
      <c r="N592" s="350">
        <f t="shared" si="92"/>
        <v>0</v>
      </c>
      <c r="O592" s="351">
        <f t="shared" si="93"/>
        <v>0</v>
      </c>
      <c r="P592" s="350">
        <f t="shared" si="94"/>
        <v>0</v>
      </c>
      <c r="Q592" s="352">
        <f t="shared" si="95"/>
        <v>0</v>
      </c>
      <c r="R592" s="353">
        <f t="shared" si="96"/>
        <v>0</v>
      </c>
      <c r="S592" s="354">
        <f t="shared" si="97"/>
        <v>0</v>
      </c>
      <c r="T592" s="349">
        <f t="shared" si="98"/>
        <v>0</v>
      </c>
      <c r="U592" s="355">
        <f t="shared" si="99"/>
        <v>0</v>
      </c>
    </row>
    <row r="593" spans="1:21" x14ac:dyDescent="0.3">
      <c r="A593" s="344">
        <v>589</v>
      </c>
      <c r="B593" s="344"/>
      <c r="C593" s="356"/>
      <c r="D593" s="357"/>
      <c r="E593" s="358"/>
      <c r="F593" s="346"/>
      <c r="G593" s="347"/>
      <c r="H593" s="347"/>
      <c r="I593" s="347"/>
      <c r="J593" s="348"/>
      <c r="K593" s="347"/>
      <c r="L593" s="349">
        <f t="shared" si="90"/>
        <v>0</v>
      </c>
      <c r="M593" s="350">
        <f t="shared" si="91"/>
        <v>0</v>
      </c>
      <c r="N593" s="350">
        <f t="shared" si="92"/>
        <v>0</v>
      </c>
      <c r="O593" s="351">
        <f t="shared" si="93"/>
        <v>0</v>
      </c>
      <c r="P593" s="350">
        <f t="shared" si="94"/>
        <v>0</v>
      </c>
      <c r="Q593" s="352">
        <f t="shared" si="95"/>
        <v>0</v>
      </c>
      <c r="R593" s="353">
        <f t="shared" si="96"/>
        <v>0</v>
      </c>
      <c r="S593" s="354">
        <f t="shared" si="97"/>
        <v>0</v>
      </c>
      <c r="T593" s="349">
        <f t="shared" si="98"/>
        <v>0</v>
      </c>
      <c r="U593" s="355">
        <f t="shared" si="99"/>
        <v>0</v>
      </c>
    </row>
    <row r="594" spans="1:21" x14ac:dyDescent="0.3">
      <c r="A594" s="344">
        <v>590</v>
      </c>
      <c r="B594" s="344"/>
      <c r="C594" s="356"/>
      <c r="D594" s="357"/>
      <c r="E594" s="358"/>
      <c r="F594" s="346"/>
      <c r="G594" s="347"/>
      <c r="H594" s="347"/>
      <c r="I594" s="347"/>
      <c r="J594" s="348"/>
      <c r="K594" s="347"/>
      <c r="L594" s="349">
        <f t="shared" si="90"/>
        <v>0</v>
      </c>
      <c r="M594" s="350">
        <f t="shared" si="91"/>
        <v>0</v>
      </c>
      <c r="N594" s="350">
        <f t="shared" si="92"/>
        <v>0</v>
      </c>
      <c r="O594" s="351">
        <f t="shared" si="93"/>
        <v>0</v>
      </c>
      <c r="P594" s="350">
        <f t="shared" si="94"/>
        <v>0</v>
      </c>
      <c r="Q594" s="352">
        <f t="shared" si="95"/>
        <v>0</v>
      </c>
      <c r="R594" s="353">
        <f t="shared" si="96"/>
        <v>0</v>
      </c>
      <c r="S594" s="354">
        <f t="shared" si="97"/>
        <v>0</v>
      </c>
      <c r="T594" s="349">
        <f t="shared" si="98"/>
        <v>0</v>
      </c>
      <c r="U594" s="355">
        <f t="shared" si="99"/>
        <v>0</v>
      </c>
    </row>
    <row r="595" spans="1:21" x14ac:dyDescent="0.3">
      <c r="A595" s="344">
        <v>591</v>
      </c>
      <c r="B595" s="344"/>
      <c r="C595" s="356"/>
      <c r="D595" s="357"/>
      <c r="E595" s="358"/>
      <c r="F595" s="346"/>
      <c r="G595" s="347"/>
      <c r="H595" s="347"/>
      <c r="I595" s="347"/>
      <c r="J595" s="348"/>
      <c r="K595" s="347"/>
      <c r="L595" s="349">
        <f t="shared" si="90"/>
        <v>0</v>
      </c>
      <c r="M595" s="350">
        <f t="shared" si="91"/>
        <v>0</v>
      </c>
      <c r="N595" s="350">
        <f t="shared" si="92"/>
        <v>0</v>
      </c>
      <c r="O595" s="351">
        <f t="shared" si="93"/>
        <v>0</v>
      </c>
      <c r="P595" s="350">
        <f t="shared" si="94"/>
        <v>0</v>
      </c>
      <c r="Q595" s="352">
        <f t="shared" si="95"/>
        <v>0</v>
      </c>
      <c r="R595" s="353">
        <f t="shared" si="96"/>
        <v>0</v>
      </c>
      <c r="S595" s="354">
        <f t="shared" si="97"/>
        <v>0</v>
      </c>
      <c r="T595" s="349">
        <f t="shared" si="98"/>
        <v>0</v>
      </c>
      <c r="U595" s="355">
        <f t="shared" si="99"/>
        <v>0</v>
      </c>
    </row>
    <row r="596" spans="1:21" x14ac:dyDescent="0.3">
      <c r="A596" s="344">
        <v>592</v>
      </c>
      <c r="B596" s="344"/>
      <c r="C596" s="356"/>
      <c r="D596" s="357"/>
      <c r="E596" s="358"/>
      <c r="F596" s="346"/>
      <c r="G596" s="347"/>
      <c r="H596" s="347"/>
      <c r="I596" s="347"/>
      <c r="J596" s="348"/>
      <c r="K596" s="347"/>
      <c r="L596" s="349">
        <f t="shared" si="90"/>
        <v>0</v>
      </c>
      <c r="M596" s="350">
        <f t="shared" si="91"/>
        <v>0</v>
      </c>
      <c r="N596" s="350">
        <f t="shared" si="92"/>
        <v>0</v>
      </c>
      <c r="O596" s="351">
        <f t="shared" si="93"/>
        <v>0</v>
      </c>
      <c r="P596" s="350">
        <f t="shared" si="94"/>
        <v>0</v>
      </c>
      <c r="Q596" s="352">
        <f t="shared" si="95"/>
        <v>0</v>
      </c>
      <c r="R596" s="353">
        <f t="shared" si="96"/>
        <v>0</v>
      </c>
      <c r="S596" s="354">
        <f t="shared" si="97"/>
        <v>0</v>
      </c>
      <c r="T596" s="349">
        <f t="shared" si="98"/>
        <v>0</v>
      </c>
      <c r="U596" s="355">
        <f t="shared" si="99"/>
        <v>0</v>
      </c>
    </row>
    <row r="597" spans="1:21" x14ac:dyDescent="0.3">
      <c r="A597" s="344">
        <v>593</v>
      </c>
      <c r="B597" s="344"/>
      <c r="C597" s="356"/>
      <c r="D597" s="357"/>
      <c r="E597" s="358"/>
      <c r="F597" s="346"/>
      <c r="G597" s="347"/>
      <c r="H597" s="347"/>
      <c r="I597" s="347"/>
      <c r="J597" s="348"/>
      <c r="K597" s="347"/>
      <c r="L597" s="349">
        <f t="shared" si="90"/>
        <v>0</v>
      </c>
      <c r="M597" s="350">
        <f t="shared" si="91"/>
        <v>0</v>
      </c>
      <c r="N597" s="350">
        <f t="shared" si="92"/>
        <v>0</v>
      </c>
      <c r="O597" s="351">
        <f t="shared" si="93"/>
        <v>0</v>
      </c>
      <c r="P597" s="350">
        <f t="shared" si="94"/>
        <v>0</v>
      </c>
      <c r="Q597" s="352">
        <f t="shared" si="95"/>
        <v>0</v>
      </c>
      <c r="R597" s="353">
        <f t="shared" si="96"/>
        <v>0</v>
      </c>
      <c r="S597" s="354">
        <f t="shared" si="97"/>
        <v>0</v>
      </c>
      <c r="T597" s="349">
        <f t="shared" si="98"/>
        <v>0</v>
      </c>
      <c r="U597" s="355">
        <f t="shared" si="99"/>
        <v>0</v>
      </c>
    </row>
    <row r="598" spans="1:21" x14ac:dyDescent="0.3">
      <c r="A598" s="344">
        <v>594</v>
      </c>
      <c r="B598" s="344"/>
      <c r="C598" s="356"/>
      <c r="D598" s="357"/>
      <c r="E598" s="358"/>
      <c r="F598" s="346"/>
      <c r="G598" s="347"/>
      <c r="H598" s="347"/>
      <c r="I598" s="347"/>
      <c r="J598" s="348"/>
      <c r="K598" s="347"/>
      <c r="L598" s="349">
        <f t="shared" si="90"/>
        <v>0</v>
      </c>
      <c r="M598" s="350">
        <f t="shared" si="91"/>
        <v>0</v>
      </c>
      <c r="N598" s="350">
        <f t="shared" si="92"/>
        <v>0</v>
      </c>
      <c r="O598" s="351">
        <f t="shared" si="93"/>
        <v>0</v>
      </c>
      <c r="P598" s="350">
        <f t="shared" si="94"/>
        <v>0</v>
      </c>
      <c r="Q598" s="352">
        <f t="shared" si="95"/>
        <v>0</v>
      </c>
      <c r="R598" s="353">
        <f t="shared" si="96"/>
        <v>0</v>
      </c>
      <c r="S598" s="354">
        <f t="shared" si="97"/>
        <v>0</v>
      </c>
      <c r="T598" s="349">
        <f t="shared" si="98"/>
        <v>0</v>
      </c>
      <c r="U598" s="355">
        <f t="shared" si="99"/>
        <v>0</v>
      </c>
    </row>
    <row r="599" spans="1:21" x14ac:dyDescent="0.3">
      <c r="A599" s="344">
        <v>595</v>
      </c>
      <c r="B599" s="344"/>
      <c r="C599" s="356"/>
      <c r="D599" s="357"/>
      <c r="E599" s="358"/>
      <c r="F599" s="346"/>
      <c r="G599" s="347"/>
      <c r="H599" s="347"/>
      <c r="I599" s="347"/>
      <c r="J599" s="348"/>
      <c r="K599" s="347"/>
      <c r="L599" s="349">
        <f t="shared" si="90"/>
        <v>0</v>
      </c>
      <c r="M599" s="350">
        <f t="shared" si="91"/>
        <v>0</v>
      </c>
      <c r="N599" s="350">
        <f t="shared" si="92"/>
        <v>0</v>
      </c>
      <c r="O599" s="351">
        <f t="shared" si="93"/>
        <v>0</v>
      </c>
      <c r="P599" s="350">
        <f t="shared" si="94"/>
        <v>0</v>
      </c>
      <c r="Q599" s="352">
        <f t="shared" si="95"/>
        <v>0</v>
      </c>
      <c r="R599" s="353">
        <f t="shared" si="96"/>
        <v>0</v>
      </c>
      <c r="S599" s="354">
        <f t="shared" si="97"/>
        <v>0</v>
      </c>
      <c r="T599" s="349">
        <f t="shared" si="98"/>
        <v>0</v>
      </c>
      <c r="U599" s="355">
        <f t="shared" si="99"/>
        <v>0</v>
      </c>
    </row>
    <row r="600" spans="1:21" x14ac:dyDescent="0.3">
      <c r="A600" s="344">
        <v>596</v>
      </c>
      <c r="B600" s="344"/>
      <c r="C600" s="356"/>
      <c r="D600" s="357"/>
      <c r="E600" s="358"/>
      <c r="F600" s="346"/>
      <c r="G600" s="347"/>
      <c r="H600" s="347"/>
      <c r="I600" s="347"/>
      <c r="J600" s="348"/>
      <c r="K600" s="347"/>
      <c r="L600" s="349">
        <f t="shared" si="90"/>
        <v>0</v>
      </c>
      <c r="M600" s="350">
        <f t="shared" si="91"/>
        <v>0</v>
      </c>
      <c r="N600" s="350">
        <f t="shared" si="92"/>
        <v>0</v>
      </c>
      <c r="O600" s="351">
        <f t="shared" si="93"/>
        <v>0</v>
      </c>
      <c r="P600" s="350">
        <f t="shared" si="94"/>
        <v>0</v>
      </c>
      <c r="Q600" s="352">
        <f t="shared" si="95"/>
        <v>0</v>
      </c>
      <c r="R600" s="353">
        <f t="shared" si="96"/>
        <v>0</v>
      </c>
      <c r="S600" s="354">
        <f t="shared" si="97"/>
        <v>0</v>
      </c>
      <c r="T600" s="349">
        <f t="shared" si="98"/>
        <v>0</v>
      </c>
      <c r="U600" s="355">
        <f t="shared" si="99"/>
        <v>0</v>
      </c>
    </row>
    <row r="601" spans="1:21" x14ac:dyDescent="0.3">
      <c r="A601" s="344">
        <v>597</v>
      </c>
      <c r="B601" s="344"/>
      <c r="C601" s="356"/>
      <c r="D601" s="357"/>
      <c r="E601" s="358"/>
      <c r="F601" s="346"/>
      <c r="G601" s="347"/>
      <c r="H601" s="347"/>
      <c r="I601" s="347"/>
      <c r="J601" s="348"/>
      <c r="K601" s="347"/>
      <c r="L601" s="349">
        <f t="shared" si="90"/>
        <v>0</v>
      </c>
      <c r="M601" s="350">
        <f t="shared" si="91"/>
        <v>0</v>
      </c>
      <c r="N601" s="350">
        <f t="shared" si="92"/>
        <v>0</v>
      </c>
      <c r="O601" s="351">
        <f t="shared" si="93"/>
        <v>0</v>
      </c>
      <c r="P601" s="350">
        <f t="shared" si="94"/>
        <v>0</v>
      </c>
      <c r="Q601" s="352">
        <f t="shared" si="95"/>
        <v>0</v>
      </c>
      <c r="R601" s="353">
        <f t="shared" si="96"/>
        <v>0</v>
      </c>
      <c r="S601" s="354">
        <f t="shared" si="97"/>
        <v>0</v>
      </c>
      <c r="T601" s="349">
        <f t="shared" si="98"/>
        <v>0</v>
      </c>
      <c r="U601" s="355">
        <f t="shared" si="99"/>
        <v>0</v>
      </c>
    </row>
    <row r="602" spans="1:21" x14ac:dyDescent="0.3">
      <c r="A602" s="344">
        <v>598</v>
      </c>
      <c r="B602" s="344"/>
      <c r="C602" s="356"/>
      <c r="D602" s="357"/>
      <c r="E602" s="358"/>
      <c r="F602" s="346"/>
      <c r="G602" s="347"/>
      <c r="H602" s="347"/>
      <c r="I602" s="347"/>
      <c r="J602" s="348"/>
      <c r="K602" s="347"/>
      <c r="L602" s="349">
        <f t="shared" si="90"/>
        <v>0</v>
      </c>
      <c r="M602" s="350">
        <f t="shared" si="91"/>
        <v>0</v>
      </c>
      <c r="N602" s="350">
        <f t="shared" si="92"/>
        <v>0</v>
      </c>
      <c r="O602" s="351">
        <f t="shared" si="93"/>
        <v>0</v>
      </c>
      <c r="P602" s="350">
        <f t="shared" si="94"/>
        <v>0</v>
      </c>
      <c r="Q602" s="352">
        <f t="shared" si="95"/>
        <v>0</v>
      </c>
      <c r="R602" s="353">
        <f t="shared" si="96"/>
        <v>0</v>
      </c>
      <c r="S602" s="354">
        <f t="shared" si="97"/>
        <v>0</v>
      </c>
      <c r="T602" s="349">
        <f t="shared" si="98"/>
        <v>0</v>
      </c>
      <c r="U602" s="355">
        <f t="shared" si="99"/>
        <v>0</v>
      </c>
    </row>
    <row r="603" spans="1:21" x14ac:dyDescent="0.3">
      <c r="A603" s="344">
        <v>599</v>
      </c>
      <c r="B603" s="344"/>
      <c r="C603" s="356"/>
      <c r="D603" s="357"/>
      <c r="E603" s="358"/>
      <c r="F603" s="346"/>
      <c r="G603" s="347"/>
      <c r="H603" s="347"/>
      <c r="I603" s="347"/>
      <c r="J603" s="348"/>
      <c r="K603" s="347"/>
      <c r="L603" s="349">
        <f t="shared" si="90"/>
        <v>0</v>
      </c>
      <c r="M603" s="350">
        <f t="shared" si="91"/>
        <v>0</v>
      </c>
      <c r="N603" s="350">
        <f t="shared" si="92"/>
        <v>0</v>
      </c>
      <c r="O603" s="351">
        <f t="shared" si="93"/>
        <v>0</v>
      </c>
      <c r="P603" s="350">
        <f t="shared" si="94"/>
        <v>0</v>
      </c>
      <c r="Q603" s="352">
        <f t="shared" si="95"/>
        <v>0</v>
      </c>
      <c r="R603" s="353">
        <f t="shared" si="96"/>
        <v>0</v>
      </c>
      <c r="S603" s="354">
        <f t="shared" si="97"/>
        <v>0</v>
      </c>
      <c r="T603" s="349">
        <f t="shared" si="98"/>
        <v>0</v>
      </c>
      <c r="U603" s="355">
        <f t="shared" si="99"/>
        <v>0</v>
      </c>
    </row>
    <row r="604" spans="1:21" x14ac:dyDescent="0.3">
      <c r="A604" s="344">
        <v>600</v>
      </c>
      <c r="B604" s="344"/>
      <c r="C604" s="356"/>
      <c r="D604" s="357"/>
      <c r="E604" s="358"/>
      <c r="F604" s="346"/>
      <c r="G604" s="347"/>
      <c r="H604" s="347"/>
      <c r="I604" s="347"/>
      <c r="J604" s="348"/>
      <c r="K604" s="347"/>
      <c r="L604" s="349">
        <f t="shared" si="90"/>
        <v>0</v>
      </c>
      <c r="M604" s="350">
        <f t="shared" si="91"/>
        <v>0</v>
      </c>
      <c r="N604" s="350">
        <f t="shared" si="92"/>
        <v>0</v>
      </c>
      <c r="O604" s="351">
        <f t="shared" si="93"/>
        <v>0</v>
      </c>
      <c r="P604" s="350">
        <f t="shared" si="94"/>
        <v>0</v>
      </c>
      <c r="Q604" s="352">
        <f t="shared" si="95"/>
        <v>0</v>
      </c>
      <c r="R604" s="353">
        <f t="shared" si="96"/>
        <v>0</v>
      </c>
      <c r="S604" s="354">
        <f t="shared" si="97"/>
        <v>0</v>
      </c>
      <c r="T604" s="349">
        <f t="shared" si="98"/>
        <v>0</v>
      </c>
      <c r="U604" s="355">
        <f t="shared" si="99"/>
        <v>0</v>
      </c>
    </row>
    <row r="605" spans="1:21" x14ac:dyDescent="0.3">
      <c r="A605" s="344">
        <v>601</v>
      </c>
      <c r="B605" s="344"/>
      <c r="C605" s="369"/>
      <c r="D605" s="370"/>
      <c r="E605" s="358"/>
      <c r="F605" s="346"/>
      <c r="G605" s="347"/>
      <c r="H605" s="347"/>
      <c r="I605" s="347"/>
      <c r="J605" s="348"/>
      <c r="K605" s="347"/>
      <c r="L605" s="349">
        <f t="shared" si="90"/>
        <v>0</v>
      </c>
      <c r="M605" s="350">
        <f t="shared" si="91"/>
        <v>0</v>
      </c>
      <c r="N605" s="350">
        <f t="shared" si="92"/>
        <v>0</v>
      </c>
      <c r="O605" s="351">
        <f t="shared" si="93"/>
        <v>0</v>
      </c>
      <c r="P605" s="350">
        <f t="shared" si="94"/>
        <v>0</v>
      </c>
      <c r="Q605" s="352">
        <f t="shared" si="95"/>
        <v>0</v>
      </c>
      <c r="R605" s="353">
        <f t="shared" si="96"/>
        <v>0</v>
      </c>
      <c r="S605" s="354">
        <f t="shared" si="97"/>
        <v>0</v>
      </c>
      <c r="T605" s="349">
        <f t="shared" si="98"/>
        <v>0</v>
      </c>
      <c r="U605" s="355">
        <f t="shared" si="99"/>
        <v>0</v>
      </c>
    </row>
    <row r="606" spans="1:21" x14ac:dyDescent="0.3">
      <c r="A606" s="344">
        <v>602</v>
      </c>
      <c r="B606" s="344"/>
      <c r="C606" s="356"/>
      <c r="D606" s="357"/>
      <c r="E606" s="358"/>
      <c r="F606" s="346"/>
      <c r="G606" s="347"/>
      <c r="H606" s="347"/>
      <c r="I606" s="347"/>
      <c r="J606" s="348"/>
      <c r="K606" s="347"/>
      <c r="L606" s="349">
        <f t="shared" si="90"/>
        <v>0</v>
      </c>
      <c r="M606" s="350">
        <f t="shared" si="91"/>
        <v>0</v>
      </c>
      <c r="N606" s="350">
        <f t="shared" si="92"/>
        <v>0</v>
      </c>
      <c r="O606" s="351">
        <f t="shared" si="93"/>
        <v>0</v>
      </c>
      <c r="P606" s="350">
        <f t="shared" si="94"/>
        <v>0</v>
      </c>
      <c r="Q606" s="352">
        <f t="shared" si="95"/>
        <v>0</v>
      </c>
      <c r="R606" s="353">
        <f t="shared" si="96"/>
        <v>0</v>
      </c>
      <c r="S606" s="354">
        <f t="shared" si="97"/>
        <v>0</v>
      </c>
      <c r="T606" s="349">
        <f t="shared" si="98"/>
        <v>0</v>
      </c>
      <c r="U606" s="355">
        <f t="shared" si="99"/>
        <v>0</v>
      </c>
    </row>
    <row r="607" spans="1:21" x14ac:dyDescent="0.3">
      <c r="A607" s="344">
        <v>603</v>
      </c>
      <c r="B607" s="344"/>
      <c r="C607" s="356"/>
      <c r="D607" s="357"/>
      <c r="E607" s="358"/>
      <c r="F607" s="346"/>
      <c r="G607" s="347"/>
      <c r="H607" s="347"/>
      <c r="I607" s="347"/>
      <c r="J607" s="348"/>
      <c r="K607" s="347"/>
      <c r="L607" s="349">
        <f t="shared" si="90"/>
        <v>0</v>
      </c>
      <c r="M607" s="350">
        <f t="shared" si="91"/>
        <v>0</v>
      </c>
      <c r="N607" s="350">
        <f t="shared" si="92"/>
        <v>0</v>
      </c>
      <c r="O607" s="351">
        <f t="shared" si="93"/>
        <v>0</v>
      </c>
      <c r="P607" s="350">
        <f t="shared" si="94"/>
        <v>0</v>
      </c>
      <c r="Q607" s="352">
        <f t="shared" si="95"/>
        <v>0</v>
      </c>
      <c r="R607" s="353">
        <f t="shared" si="96"/>
        <v>0</v>
      </c>
      <c r="S607" s="354">
        <f t="shared" si="97"/>
        <v>0</v>
      </c>
      <c r="T607" s="349">
        <f t="shared" si="98"/>
        <v>0</v>
      </c>
      <c r="U607" s="355">
        <f t="shared" si="99"/>
        <v>0</v>
      </c>
    </row>
    <row r="608" spans="1:21" x14ac:dyDescent="0.3">
      <c r="A608" s="344">
        <v>604</v>
      </c>
      <c r="B608" s="344"/>
      <c r="C608" s="356"/>
      <c r="D608" s="357"/>
      <c r="E608" s="358"/>
      <c r="F608" s="346"/>
      <c r="G608" s="347"/>
      <c r="H608" s="347"/>
      <c r="I608" s="347"/>
      <c r="J608" s="348"/>
      <c r="K608" s="347"/>
      <c r="L608" s="349">
        <f t="shared" si="90"/>
        <v>0</v>
      </c>
      <c r="M608" s="350">
        <f t="shared" si="91"/>
        <v>0</v>
      </c>
      <c r="N608" s="350">
        <f t="shared" si="92"/>
        <v>0</v>
      </c>
      <c r="O608" s="351">
        <f t="shared" si="93"/>
        <v>0</v>
      </c>
      <c r="P608" s="350">
        <f t="shared" si="94"/>
        <v>0</v>
      </c>
      <c r="Q608" s="352">
        <f t="shared" si="95"/>
        <v>0</v>
      </c>
      <c r="R608" s="353">
        <f t="shared" si="96"/>
        <v>0</v>
      </c>
      <c r="S608" s="354">
        <f t="shared" si="97"/>
        <v>0</v>
      </c>
      <c r="T608" s="349">
        <f t="shared" si="98"/>
        <v>0</v>
      </c>
      <c r="U608" s="355">
        <f t="shared" si="99"/>
        <v>0</v>
      </c>
    </row>
    <row r="609" spans="1:21" x14ac:dyDescent="0.3">
      <c r="A609" s="344">
        <v>605</v>
      </c>
      <c r="B609" s="344"/>
      <c r="C609" s="356"/>
      <c r="D609" s="357"/>
      <c r="E609" s="358"/>
      <c r="F609" s="346"/>
      <c r="G609" s="347"/>
      <c r="H609" s="347"/>
      <c r="I609" s="347"/>
      <c r="J609" s="348"/>
      <c r="K609" s="347"/>
      <c r="L609" s="349">
        <f t="shared" si="90"/>
        <v>0</v>
      </c>
      <c r="M609" s="350">
        <f t="shared" si="91"/>
        <v>0</v>
      </c>
      <c r="N609" s="350">
        <f t="shared" si="92"/>
        <v>0</v>
      </c>
      <c r="O609" s="351">
        <f t="shared" si="93"/>
        <v>0</v>
      </c>
      <c r="P609" s="350">
        <f t="shared" si="94"/>
        <v>0</v>
      </c>
      <c r="Q609" s="352">
        <f t="shared" si="95"/>
        <v>0</v>
      </c>
      <c r="R609" s="353">
        <f t="shared" si="96"/>
        <v>0</v>
      </c>
      <c r="S609" s="354">
        <f t="shared" si="97"/>
        <v>0</v>
      </c>
      <c r="T609" s="349">
        <f t="shared" si="98"/>
        <v>0</v>
      </c>
      <c r="U609" s="355">
        <f t="shared" si="99"/>
        <v>0</v>
      </c>
    </row>
    <row r="610" spans="1:21" x14ac:dyDescent="0.3">
      <c r="A610" s="344">
        <v>606</v>
      </c>
      <c r="B610" s="344"/>
      <c r="C610" s="356"/>
      <c r="D610" s="357"/>
      <c r="E610" s="358"/>
      <c r="F610" s="346"/>
      <c r="G610" s="347"/>
      <c r="H610" s="347"/>
      <c r="I610" s="347"/>
      <c r="J610" s="348"/>
      <c r="K610" s="347"/>
      <c r="L610" s="349">
        <f t="shared" si="90"/>
        <v>0</v>
      </c>
      <c r="M610" s="350">
        <f t="shared" si="91"/>
        <v>0</v>
      </c>
      <c r="N610" s="350">
        <f t="shared" si="92"/>
        <v>0</v>
      </c>
      <c r="O610" s="351">
        <f t="shared" si="93"/>
        <v>0</v>
      </c>
      <c r="P610" s="350">
        <f t="shared" si="94"/>
        <v>0</v>
      </c>
      <c r="Q610" s="352">
        <f t="shared" si="95"/>
        <v>0</v>
      </c>
      <c r="R610" s="353">
        <f t="shared" si="96"/>
        <v>0</v>
      </c>
      <c r="S610" s="354">
        <f t="shared" si="97"/>
        <v>0</v>
      </c>
      <c r="T610" s="349">
        <f t="shared" si="98"/>
        <v>0</v>
      </c>
      <c r="U610" s="355">
        <f t="shared" si="99"/>
        <v>0</v>
      </c>
    </row>
    <row r="611" spans="1:21" x14ac:dyDescent="0.3">
      <c r="A611" s="344">
        <v>607</v>
      </c>
      <c r="B611" s="344"/>
      <c r="C611" s="356"/>
      <c r="D611" s="357"/>
      <c r="E611" s="358"/>
      <c r="F611" s="346"/>
      <c r="G611" s="347"/>
      <c r="H611" s="347"/>
      <c r="I611" s="347"/>
      <c r="J611" s="348"/>
      <c r="K611" s="347"/>
      <c r="L611" s="349">
        <f t="shared" si="90"/>
        <v>0</v>
      </c>
      <c r="M611" s="350">
        <f t="shared" si="91"/>
        <v>0</v>
      </c>
      <c r="N611" s="350">
        <f t="shared" si="92"/>
        <v>0</v>
      </c>
      <c r="O611" s="351">
        <f t="shared" si="93"/>
        <v>0</v>
      </c>
      <c r="P611" s="350">
        <f t="shared" si="94"/>
        <v>0</v>
      </c>
      <c r="Q611" s="352">
        <f t="shared" si="95"/>
        <v>0</v>
      </c>
      <c r="R611" s="353">
        <f t="shared" si="96"/>
        <v>0</v>
      </c>
      <c r="S611" s="354">
        <f t="shared" si="97"/>
        <v>0</v>
      </c>
      <c r="T611" s="349">
        <f t="shared" si="98"/>
        <v>0</v>
      </c>
      <c r="U611" s="355">
        <f t="shared" si="99"/>
        <v>0</v>
      </c>
    </row>
    <row r="612" spans="1:21" x14ac:dyDescent="0.3">
      <c r="A612" s="344">
        <v>608</v>
      </c>
      <c r="B612" s="344"/>
      <c r="C612" s="356"/>
      <c r="D612" s="357"/>
      <c r="E612" s="358"/>
      <c r="F612" s="346"/>
      <c r="G612" s="347"/>
      <c r="H612" s="347"/>
      <c r="I612" s="347"/>
      <c r="J612" s="348"/>
      <c r="K612" s="347"/>
      <c r="L612" s="349">
        <f t="shared" si="90"/>
        <v>0</v>
      </c>
      <c r="M612" s="350">
        <f t="shared" si="91"/>
        <v>0</v>
      </c>
      <c r="N612" s="350">
        <f t="shared" si="92"/>
        <v>0</v>
      </c>
      <c r="O612" s="351">
        <f t="shared" si="93"/>
        <v>0</v>
      </c>
      <c r="P612" s="350">
        <f t="shared" si="94"/>
        <v>0</v>
      </c>
      <c r="Q612" s="352">
        <f t="shared" si="95"/>
        <v>0</v>
      </c>
      <c r="R612" s="353">
        <f t="shared" si="96"/>
        <v>0</v>
      </c>
      <c r="S612" s="354">
        <f t="shared" si="97"/>
        <v>0</v>
      </c>
      <c r="T612" s="349">
        <f t="shared" si="98"/>
        <v>0</v>
      </c>
      <c r="U612" s="355">
        <f t="shared" si="99"/>
        <v>0</v>
      </c>
    </row>
    <row r="613" spans="1:21" x14ac:dyDescent="0.3">
      <c r="A613" s="344">
        <v>609</v>
      </c>
      <c r="B613" s="344"/>
      <c r="C613" s="356"/>
      <c r="D613" s="357"/>
      <c r="E613" s="358"/>
      <c r="F613" s="346"/>
      <c r="G613" s="347"/>
      <c r="H613" s="347"/>
      <c r="I613" s="347"/>
      <c r="J613" s="348"/>
      <c r="K613" s="347"/>
      <c r="L613" s="349">
        <f t="shared" si="90"/>
        <v>0</v>
      </c>
      <c r="M613" s="350">
        <f t="shared" si="91"/>
        <v>0</v>
      </c>
      <c r="N613" s="350">
        <f t="shared" si="92"/>
        <v>0</v>
      </c>
      <c r="O613" s="351">
        <f t="shared" si="93"/>
        <v>0</v>
      </c>
      <c r="P613" s="350">
        <f t="shared" si="94"/>
        <v>0</v>
      </c>
      <c r="Q613" s="352">
        <f t="shared" si="95"/>
        <v>0</v>
      </c>
      <c r="R613" s="353">
        <f t="shared" si="96"/>
        <v>0</v>
      </c>
      <c r="S613" s="354">
        <f t="shared" si="97"/>
        <v>0</v>
      </c>
      <c r="T613" s="349">
        <f t="shared" si="98"/>
        <v>0</v>
      </c>
      <c r="U613" s="355">
        <f t="shared" si="99"/>
        <v>0</v>
      </c>
    </row>
    <row r="614" spans="1:21" x14ac:dyDescent="0.3">
      <c r="A614" s="344">
        <v>610</v>
      </c>
      <c r="B614" s="344"/>
      <c r="C614" s="356"/>
      <c r="D614" s="357"/>
      <c r="E614" s="358"/>
      <c r="F614" s="346"/>
      <c r="G614" s="347"/>
      <c r="H614" s="347"/>
      <c r="I614" s="347"/>
      <c r="J614" s="348"/>
      <c r="K614" s="347"/>
      <c r="L614" s="349">
        <f t="shared" si="90"/>
        <v>0</v>
      </c>
      <c r="M614" s="350">
        <f t="shared" si="91"/>
        <v>0</v>
      </c>
      <c r="N614" s="350">
        <f t="shared" si="92"/>
        <v>0</v>
      </c>
      <c r="O614" s="351">
        <f t="shared" si="93"/>
        <v>0</v>
      </c>
      <c r="P614" s="350">
        <f t="shared" si="94"/>
        <v>0</v>
      </c>
      <c r="Q614" s="352">
        <f t="shared" si="95"/>
        <v>0</v>
      </c>
      <c r="R614" s="353">
        <f t="shared" si="96"/>
        <v>0</v>
      </c>
      <c r="S614" s="354">
        <f t="shared" si="97"/>
        <v>0</v>
      </c>
      <c r="T614" s="349">
        <f t="shared" si="98"/>
        <v>0</v>
      </c>
      <c r="U614" s="355">
        <f t="shared" si="99"/>
        <v>0</v>
      </c>
    </row>
    <row r="615" spans="1:21" x14ac:dyDescent="0.3">
      <c r="A615" s="344">
        <v>611</v>
      </c>
      <c r="B615" s="344"/>
      <c r="C615" s="356"/>
      <c r="D615" s="357"/>
      <c r="E615" s="358"/>
      <c r="F615" s="346"/>
      <c r="G615" s="347"/>
      <c r="H615" s="347"/>
      <c r="I615" s="347"/>
      <c r="J615" s="348"/>
      <c r="K615" s="347"/>
      <c r="L615" s="349">
        <f t="shared" si="90"/>
        <v>0</v>
      </c>
      <c r="M615" s="350">
        <f t="shared" si="91"/>
        <v>0</v>
      </c>
      <c r="N615" s="350">
        <f t="shared" si="92"/>
        <v>0</v>
      </c>
      <c r="O615" s="351">
        <f t="shared" si="93"/>
        <v>0</v>
      </c>
      <c r="P615" s="350">
        <f t="shared" si="94"/>
        <v>0</v>
      </c>
      <c r="Q615" s="352">
        <f t="shared" si="95"/>
        <v>0</v>
      </c>
      <c r="R615" s="353">
        <f t="shared" si="96"/>
        <v>0</v>
      </c>
      <c r="S615" s="354">
        <f t="shared" si="97"/>
        <v>0</v>
      </c>
      <c r="T615" s="349">
        <f t="shared" si="98"/>
        <v>0</v>
      </c>
      <c r="U615" s="355">
        <f t="shared" si="99"/>
        <v>0</v>
      </c>
    </row>
    <row r="616" spans="1:21" x14ac:dyDescent="0.3">
      <c r="A616" s="344">
        <v>612</v>
      </c>
      <c r="B616" s="344"/>
      <c r="C616" s="356"/>
      <c r="D616" s="357"/>
      <c r="E616" s="358"/>
      <c r="F616" s="346"/>
      <c r="G616" s="347"/>
      <c r="H616" s="347"/>
      <c r="I616" s="347"/>
      <c r="J616" s="348"/>
      <c r="K616" s="347"/>
      <c r="L616" s="349">
        <f t="shared" si="90"/>
        <v>0</v>
      </c>
      <c r="M616" s="350">
        <f t="shared" si="91"/>
        <v>0</v>
      </c>
      <c r="N616" s="350">
        <f t="shared" si="92"/>
        <v>0</v>
      </c>
      <c r="O616" s="351">
        <f t="shared" si="93"/>
        <v>0</v>
      </c>
      <c r="P616" s="350">
        <f t="shared" si="94"/>
        <v>0</v>
      </c>
      <c r="Q616" s="352">
        <f t="shared" si="95"/>
        <v>0</v>
      </c>
      <c r="R616" s="353">
        <f t="shared" si="96"/>
        <v>0</v>
      </c>
      <c r="S616" s="354">
        <f t="shared" si="97"/>
        <v>0</v>
      </c>
      <c r="T616" s="349">
        <f t="shared" si="98"/>
        <v>0</v>
      </c>
      <c r="U616" s="355">
        <f t="shared" si="99"/>
        <v>0</v>
      </c>
    </row>
    <row r="617" spans="1:21" x14ac:dyDescent="0.3">
      <c r="A617" s="344">
        <v>613</v>
      </c>
      <c r="B617" s="344"/>
      <c r="C617" s="356"/>
      <c r="D617" s="357"/>
      <c r="E617" s="358"/>
      <c r="F617" s="346"/>
      <c r="G617" s="347"/>
      <c r="H617" s="347"/>
      <c r="I617" s="347"/>
      <c r="J617" s="348"/>
      <c r="K617" s="347"/>
      <c r="L617" s="349">
        <f t="shared" si="90"/>
        <v>0</v>
      </c>
      <c r="M617" s="350">
        <f t="shared" si="91"/>
        <v>0</v>
      </c>
      <c r="N617" s="350">
        <f t="shared" si="92"/>
        <v>0</v>
      </c>
      <c r="O617" s="351">
        <f t="shared" si="93"/>
        <v>0</v>
      </c>
      <c r="P617" s="350">
        <f t="shared" si="94"/>
        <v>0</v>
      </c>
      <c r="Q617" s="352">
        <f t="shared" si="95"/>
        <v>0</v>
      </c>
      <c r="R617" s="353">
        <f t="shared" si="96"/>
        <v>0</v>
      </c>
      <c r="S617" s="354">
        <f t="shared" si="97"/>
        <v>0</v>
      </c>
      <c r="T617" s="349">
        <f t="shared" si="98"/>
        <v>0</v>
      </c>
      <c r="U617" s="355">
        <f t="shared" si="99"/>
        <v>0</v>
      </c>
    </row>
    <row r="618" spans="1:21" x14ac:dyDescent="0.3">
      <c r="A618" s="344">
        <v>614</v>
      </c>
      <c r="B618" s="344"/>
      <c r="C618" s="356"/>
      <c r="D618" s="357"/>
      <c r="E618" s="358"/>
      <c r="F618" s="346"/>
      <c r="G618" s="347"/>
      <c r="H618" s="347"/>
      <c r="I618" s="347"/>
      <c r="J618" s="348"/>
      <c r="K618" s="347"/>
      <c r="L618" s="349">
        <f t="shared" si="90"/>
        <v>0</v>
      </c>
      <c r="M618" s="350">
        <f t="shared" si="91"/>
        <v>0</v>
      </c>
      <c r="N618" s="350">
        <f t="shared" si="92"/>
        <v>0</v>
      </c>
      <c r="O618" s="351">
        <f t="shared" si="93"/>
        <v>0</v>
      </c>
      <c r="P618" s="350">
        <f t="shared" si="94"/>
        <v>0</v>
      </c>
      <c r="Q618" s="352">
        <f t="shared" si="95"/>
        <v>0</v>
      </c>
      <c r="R618" s="353">
        <f t="shared" si="96"/>
        <v>0</v>
      </c>
      <c r="S618" s="354">
        <f t="shared" si="97"/>
        <v>0</v>
      </c>
      <c r="T618" s="349">
        <f t="shared" si="98"/>
        <v>0</v>
      </c>
      <c r="U618" s="355">
        <f t="shared" si="99"/>
        <v>0</v>
      </c>
    </row>
    <row r="619" spans="1:21" x14ac:dyDescent="0.3">
      <c r="A619" s="344">
        <v>615</v>
      </c>
      <c r="B619" s="344"/>
      <c r="C619" s="356"/>
      <c r="D619" s="357"/>
      <c r="E619" s="358"/>
      <c r="F619" s="346"/>
      <c r="G619" s="347"/>
      <c r="H619" s="347"/>
      <c r="I619" s="347"/>
      <c r="J619" s="348"/>
      <c r="K619" s="347"/>
      <c r="L619" s="349">
        <f t="shared" si="90"/>
        <v>0</v>
      </c>
      <c r="M619" s="350">
        <f t="shared" si="91"/>
        <v>0</v>
      </c>
      <c r="N619" s="350">
        <f t="shared" si="92"/>
        <v>0</v>
      </c>
      <c r="O619" s="351">
        <f t="shared" si="93"/>
        <v>0</v>
      </c>
      <c r="P619" s="350">
        <f t="shared" si="94"/>
        <v>0</v>
      </c>
      <c r="Q619" s="352">
        <f t="shared" si="95"/>
        <v>0</v>
      </c>
      <c r="R619" s="353">
        <f t="shared" si="96"/>
        <v>0</v>
      </c>
      <c r="S619" s="354">
        <f t="shared" si="97"/>
        <v>0</v>
      </c>
      <c r="T619" s="349">
        <f t="shared" si="98"/>
        <v>0</v>
      </c>
      <c r="U619" s="355">
        <f t="shared" si="99"/>
        <v>0</v>
      </c>
    </row>
    <row r="620" spans="1:21" x14ac:dyDescent="0.3">
      <c r="A620" s="344">
        <v>616</v>
      </c>
      <c r="B620" s="344"/>
      <c r="C620" s="356"/>
      <c r="D620" s="357"/>
      <c r="E620" s="358"/>
      <c r="F620" s="346"/>
      <c r="G620" s="347"/>
      <c r="H620" s="347"/>
      <c r="I620" s="347"/>
      <c r="J620" s="348"/>
      <c r="K620" s="347"/>
      <c r="L620" s="349">
        <f t="shared" si="90"/>
        <v>0</v>
      </c>
      <c r="M620" s="350">
        <f t="shared" si="91"/>
        <v>0</v>
      </c>
      <c r="N620" s="350">
        <f t="shared" si="92"/>
        <v>0</v>
      </c>
      <c r="O620" s="351">
        <f t="shared" si="93"/>
        <v>0</v>
      </c>
      <c r="P620" s="350">
        <f t="shared" si="94"/>
        <v>0</v>
      </c>
      <c r="Q620" s="352">
        <f t="shared" si="95"/>
        <v>0</v>
      </c>
      <c r="R620" s="353">
        <f t="shared" si="96"/>
        <v>0</v>
      </c>
      <c r="S620" s="354">
        <f t="shared" si="97"/>
        <v>0</v>
      </c>
      <c r="T620" s="349">
        <f t="shared" si="98"/>
        <v>0</v>
      </c>
      <c r="U620" s="355">
        <f t="shared" si="99"/>
        <v>0</v>
      </c>
    </row>
    <row r="621" spans="1:21" x14ac:dyDescent="0.3">
      <c r="A621" s="344">
        <v>617</v>
      </c>
      <c r="B621" s="344"/>
      <c r="C621" s="356"/>
      <c r="D621" s="357"/>
      <c r="E621" s="358"/>
      <c r="F621" s="346"/>
      <c r="G621" s="347"/>
      <c r="H621" s="347"/>
      <c r="I621" s="347"/>
      <c r="J621" s="348"/>
      <c r="K621" s="347"/>
      <c r="L621" s="349">
        <f t="shared" si="90"/>
        <v>0</v>
      </c>
      <c r="M621" s="350">
        <f t="shared" si="91"/>
        <v>0</v>
      </c>
      <c r="N621" s="350">
        <f t="shared" si="92"/>
        <v>0</v>
      </c>
      <c r="O621" s="351">
        <f t="shared" si="93"/>
        <v>0</v>
      </c>
      <c r="P621" s="350">
        <f t="shared" si="94"/>
        <v>0</v>
      </c>
      <c r="Q621" s="352">
        <f t="shared" si="95"/>
        <v>0</v>
      </c>
      <c r="R621" s="353">
        <f t="shared" si="96"/>
        <v>0</v>
      </c>
      <c r="S621" s="354">
        <f t="shared" si="97"/>
        <v>0</v>
      </c>
      <c r="T621" s="349">
        <f t="shared" si="98"/>
        <v>0</v>
      </c>
      <c r="U621" s="355">
        <f t="shared" si="99"/>
        <v>0</v>
      </c>
    </row>
    <row r="622" spans="1:21" x14ac:dyDescent="0.3">
      <c r="A622" s="344">
        <v>618</v>
      </c>
      <c r="B622" s="344"/>
      <c r="C622" s="356"/>
      <c r="D622" s="357"/>
      <c r="E622" s="358"/>
      <c r="F622" s="346"/>
      <c r="G622" s="347"/>
      <c r="H622" s="347"/>
      <c r="I622" s="347"/>
      <c r="J622" s="348"/>
      <c r="K622" s="347"/>
      <c r="L622" s="349">
        <f t="shared" si="90"/>
        <v>0</v>
      </c>
      <c r="M622" s="350">
        <f t="shared" si="91"/>
        <v>0</v>
      </c>
      <c r="N622" s="350">
        <f t="shared" si="92"/>
        <v>0</v>
      </c>
      <c r="O622" s="351">
        <f t="shared" si="93"/>
        <v>0</v>
      </c>
      <c r="P622" s="350">
        <f t="shared" si="94"/>
        <v>0</v>
      </c>
      <c r="Q622" s="352">
        <f t="shared" si="95"/>
        <v>0</v>
      </c>
      <c r="R622" s="353">
        <f t="shared" si="96"/>
        <v>0</v>
      </c>
      <c r="S622" s="354">
        <f t="shared" si="97"/>
        <v>0</v>
      </c>
      <c r="T622" s="349">
        <f t="shared" si="98"/>
        <v>0</v>
      </c>
      <c r="U622" s="355">
        <f t="shared" si="99"/>
        <v>0</v>
      </c>
    </row>
    <row r="623" spans="1:21" x14ac:dyDescent="0.3">
      <c r="A623" s="344">
        <v>619</v>
      </c>
      <c r="B623" s="344"/>
      <c r="C623" s="356"/>
      <c r="D623" s="357"/>
      <c r="E623" s="358"/>
      <c r="F623" s="346"/>
      <c r="G623" s="347"/>
      <c r="H623" s="347"/>
      <c r="I623" s="347"/>
      <c r="J623" s="348"/>
      <c r="K623" s="347"/>
      <c r="L623" s="349">
        <f t="shared" si="90"/>
        <v>0</v>
      </c>
      <c r="M623" s="350">
        <f t="shared" si="91"/>
        <v>0</v>
      </c>
      <c r="N623" s="350">
        <f t="shared" si="92"/>
        <v>0</v>
      </c>
      <c r="O623" s="351">
        <f t="shared" si="93"/>
        <v>0</v>
      </c>
      <c r="P623" s="350">
        <f t="shared" si="94"/>
        <v>0</v>
      </c>
      <c r="Q623" s="352">
        <f t="shared" si="95"/>
        <v>0</v>
      </c>
      <c r="R623" s="353">
        <f t="shared" si="96"/>
        <v>0</v>
      </c>
      <c r="S623" s="354">
        <f t="shared" si="97"/>
        <v>0</v>
      </c>
      <c r="T623" s="349">
        <f t="shared" si="98"/>
        <v>0</v>
      </c>
      <c r="U623" s="355">
        <f t="shared" si="99"/>
        <v>0</v>
      </c>
    </row>
    <row r="624" spans="1:21" x14ac:dyDescent="0.3">
      <c r="A624" s="344">
        <v>620</v>
      </c>
      <c r="B624" s="344"/>
      <c r="C624" s="356"/>
      <c r="D624" s="357"/>
      <c r="E624" s="358"/>
      <c r="F624" s="346"/>
      <c r="G624" s="347"/>
      <c r="H624" s="347"/>
      <c r="I624" s="347"/>
      <c r="J624" s="348"/>
      <c r="K624" s="347"/>
      <c r="L624" s="349">
        <f t="shared" si="90"/>
        <v>0</v>
      </c>
      <c r="M624" s="350">
        <f t="shared" si="91"/>
        <v>0</v>
      </c>
      <c r="N624" s="350">
        <f t="shared" si="92"/>
        <v>0</v>
      </c>
      <c r="O624" s="351">
        <f t="shared" si="93"/>
        <v>0</v>
      </c>
      <c r="P624" s="350">
        <f t="shared" si="94"/>
        <v>0</v>
      </c>
      <c r="Q624" s="352">
        <f t="shared" si="95"/>
        <v>0</v>
      </c>
      <c r="R624" s="353">
        <f t="shared" si="96"/>
        <v>0</v>
      </c>
      <c r="S624" s="354">
        <f t="shared" si="97"/>
        <v>0</v>
      </c>
      <c r="T624" s="349">
        <f t="shared" si="98"/>
        <v>0</v>
      </c>
      <c r="U624" s="355">
        <f t="shared" si="99"/>
        <v>0</v>
      </c>
    </row>
    <row r="625" spans="1:21" x14ac:dyDescent="0.3">
      <c r="A625" s="344">
        <v>621</v>
      </c>
      <c r="B625" s="344"/>
      <c r="C625" s="356"/>
      <c r="D625" s="357"/>
      <c r="E625" s="358"/>
      <c r="F625" s="346"/>
      <c r="G625" s="347"/>
      <c r="H625" s="347"/>
      <c r="I625" s="347"/>
      <c r="J625" s="348"/>
      <c r="K625" s="347"/>
      <c r="L625" s="349">
        <f t="shared" si="90"/>
        <v>0</v>
      </c>
      <c r="M625" s="350">
        <f t="shared" si="91"/>
        <v>0</v>
      </c>
      <c r="N625" s="350">
        <f t="shared" si="92"/>
        <v>0</v>
      </c>
      <c r="O625" s="351">
        <f t="shared" si="93"/>
        <v>0</v>
      </c>
      <c r="P625" s="350">
        <f t="shared" si="94"/>
        <v>0</v>
      </c>
      <c r="Q625" s="352">
        <f t="shared" si="95"/>
        <v>0</v>
      </c>
      <c r="R625" s="353">
        <f t="shared" si="96"/>
        <v>0</v>
      </c>
      <c r="S625" s="354">
        <f t="shared" si="97"/>
        <v>0</v>
      </c>
      <c r="T625" s="349">
        <f t="shared" si="98"/>
        <v>0</v>
      </c>
      <c r="U625" s="355">
        <f t="shared" si="99"/>
        <v>0</v>
      </c>
    </row>
    <row r="626" spans="1:21" x14ac:dyDescent="0.3">
      <c r="A626" s="344">
        <v>622</v>
      </c>
      <c r="B626" s="344"/>
      <c r="C626" s="367"/>
      <c r="D626" s="368"/>
      <c r="E626" s="358"/>
      <c r="F626" s="346"/>
      <c r="G626" s="347"/>
      <c r="H626" s="347"/>
      <c r="I626" s="347"/>
      <c r="J626" s="348"/>
      <c r="K626" s="347"/>
      <c r="L626" s="349">
        <f t="shared" si="90"/>
        <v>0</v>
      </c>
      <c r="M626" s="350">
        <f t="shared" si="91"/>
        <v>0</v>
      </c>
      <c r="N626" s="350">
        <f t="shared" si="92"/>
        <v>0</v>
      </c>
      <c r="O626" s="351">
        <f t="shared" si="93"/>
        <v>0</v>
      </c>
      <c r="P626" s="350">
        <f t="shared" si="94"/>
        <v>0</v>
      </c>
      <c r="Q626" s="352">
        <f t="shared" si="95"/>
        <v>0</v>
      </c>
      <c r="R626" s="353">
        <f t="shared" si="96"/>
        <v>0</v>
      </c>
      <c r="S626" s="354">
        <f t="shared" si="97"/>
        <v>0</v>
      </c>
      <c r="T626" s="349">
        <f t="shared" si="98"/>
        <v>0</v>
      </c>
      <c r="U626" s="355">
        <f t="shared" si="99"/>
        <v>0</v>
      </c>
    </row>
    <row r="627" spans="1:21" x14ac:dyDescent="0.3">
      <c r="A627" s="344">
        <v>623</v>
      </c>
      <c r="B627" s="344"/>
      <c r="C627" s="356"/>
      <c r="D627" s="357"/>
      <c r="E627" s="358"/>
      <c r="F627" s="346"/>
      <c r="G627" s="347"/>
      <c r="H627" s="347"/>
      <c r="I627" s="347"/>
      <c r="J627" s="348"/>
      <c r="K627" s="347"/>
      <c r="L627" s="349">
        <f t="shared" si="90"/>
        <v>0</v>
      </c>
      <c r="M627" s="350">
        <f t="shared" si="91"/>
        <v>0</v>
      </c>
      <c r="N627" s="350">
        <f t="shared" si="92"/>
        <v>0</v>
      </c>
      <c r="O627" s="351">
        <f t="shared" si="93"/>
        <v>0</v>
      </c>
      <c r="P627" s="350">
        <f t="shared" si="94"/>
        <v>0</v>
      </c>
      <c r="Q627" s="352">
        <f t="shared" si="95"/>
        <v>0</v>
      </c>
      <c r="R627" s="353">
        <f t="shared" si="96"/>
        <v>0</v>
      </c>
      <c r="S627" s="354">
        <f t="shared" si="97"/>
        <v>0</v>
      </c>
      <c r="T627" s="349">
        <f t="shared" si="98"/>
        <v>0</v>
      </c>
      <c r="U627" s="355">
        <f t="shared" si="99"/>
        <v>0</v>
      </c>
    </row>
    <row r="628" spans="1:21" x14ac:dyDescent="0.3">
      <c r="A628" s="344">
        <v>624</v>
      </c>
      <c r="B628" s="344"/>
      <c r="C628" s="356"/>
      <c r="D628" s="357"/>
      <c r="E628" s="358"/>
      <c r="F628" s="346"/>
      <c r="G628" s="347"/>
      <c r="H628" s="347"/>
      <c r="I628" s="347"/>
      <c r="J628" s="348"/>
      <c r="K628" s="347"/>
      <c r="L628" s="349">
        <f t="shared" si="90"/>
        <v>0</v>
      </c>
      <c r="M628" s="350">
        <f t="shared" si="91"/>
        <v>0</v>
      </c>
      <c r="N628" s="350">
        <f t="shared" si="92"/>
        <v>0</v>
      </c>
      <c r="O628" s="351">
        <f t="shared" si="93"/>
        <v>0</v>
      </c>
      <c r="P628" s="350">
        <f t="shared" si="94"/>
        <v>0</v>
      </c>
      <c r="Q628" s="352">
        <f t="shared" si="95"/>
        <v>0</v>
      </c>
      <c r="R628" s="353">
        <f t="shared" si="96"/>
        <v>0</v>
      </c>
      <c r="S628" s="354">
        <f t="shared" si="97"/>
        <v>0</v>
      </c>
      <c r="T628" s="349">
        <f t="shared" si="98"/>
        <v>0</v>
      </c>
      <c r="U628" s="355">
        <f t="shared" si="99"/>
        <v>0</v>
      </c>
    </row>
    <row r="629" spans="1:21" x14ac:dyDescent="0.3">
      <c r="A629" s="344">
        <v>625</v>
      </c>
      <c r="B629" s="344"/>
      <c r="C629" s="356"/>
      <c r="D629" s="357"/>
      <c r="E629" s="358"/>
      <c r="F629" s="346"/>
      <c r="G629" s="347"/>
      <c r="H629" s="347"/>
      <c r="I629" s="347"/>
      <c r="J629" s="348"/>
      <c r="K629" s="347"/>
      <c r="L629" s="349">
        <f t="shared" si="90"/>
        <v>0</v>
      </c>
      <c r="M629" s="350">
        <f t="shared" si="91"/>
        <v>0</v>
      </c>
      <c r="N629" s="350">
        <f t="shared" si="92"/>
        <v>0</v>
      </c>
      <c r="O629" s="351">
        <f t="shared" si="93"/>
        <v>0</v>
      </c>
      <c r="P629" s="350">
        <f t="shared" si="94"/>
        <v>0</v>
      </c>
      <c r="Q629" s="352">
        <f t="shared" si="95"/>
        <v>0</v>
      </c>
      <c r="R629" s="353">
        <f t="shared" si="96"/>
        <v>0</v>
      </c>
      <c r="S629" s="354">
        <f t="shared" si="97"/>
        <v>0</v>
      </c>
      <c r="T629" s="349">
        <f t="shared" si="98"/>
        <v>0</v>
      </c>
      <c r="U629" s="355">
        <f t="shared" si="99"/>
        <v>0</v>
      </c>
    </row>
    <row r="630" spans="1:21" x14ac:dyDescent="0.3">
      <c r="A630" s="344">
        <v>626</v>
      </c>
      <c r="B630" s="344"/>
      <c r="C630" s="356"/>
      <c r="D630" s="357"/>
      <c r="E630" s="358"/>
      <c r="F630" s="346"/>
      <c r="G630" s="347"/>
      <c r="H630" s="347"/>
      <c r="I630" s="347"/>
      <c r="J630" s="348"/>
      <c r="K630" s="347"/>
      <c r="L630" s="349">
        <f t="shared" si="90"/>
        <v>0</v>
      </c>
      <c r="M630" s="350">
        <f t="shared" si="91"/>
        <v>0</v>
      </c>
      <c r="N630" s="350">
        <f t="shared" si="92"/>
        <v>0</v>
      </c>
      <c r="O630" s="351">
        <f t="shared" si="93"/>
        <v>0</v>
      </c>
      <c r="P630" s="350">
        <f t="shared" si="94"/>
        <v>0</v>
      </c>
      <c r="Q630" s="352">
        <f t="shared" si="95"/>
        <v>0</v>
      </c>
      <c r="R630" s="353">
        <f t="shared" si="96"/>
        <v>0</v>
      </c>
      <c r="S630" s="354">
        <f t="shared" si="97"/>
        <v>0</v>
      </c>
      <c r="T630" s="349">
        <f t="shared" si="98"/>
        <v>0</v>
      </c>
      <c r="U630" s="355">
        <f t="shared" si="99"/>
        <v>0</v>
      </c>
    </row>
    <row r="631" spans="1:21" x14ac:dyDescent="0.3">
      <c r="A631" s="344">
        <v>627</v>
      </c>
      <c r="B631" s="344"/>
      <c r="C631" s="356"/>
      <c r="D631" s="357"/>
      <c r="E631" s="358"/>
      <c r="F631" s="346"/>
      <c r="G631" s="347"/>
      <c r="H631" s="347"/>
      <c r="I631" s="347"/>
      <c r="J631" s="348"/>
      <c r="K631" s="347"/>
      <c r="L631" s="349">
        <f t="shared" si="90"/>
        <v>0</v>
      </c>
      <c r="M631" s="350">
        <f t="shared" si="91"/>
        <v>0</v>
      </c>
      <c r="N631" s="350">
        <f t="shared" si="92"/>
        <v>0</v>
      </c>
      <c r="O631" s="351">
        <f t="shared" si="93"/>
        <v>0</v>
      </c>
      <c r="P631" s="350">
        <f t="shared" si="94"/>
        <v>0</v>
      </c>
      <c r="Q631" s="352">
        <f t="shared" si="95"/>
        <v>0</v>
      </c>
      <c r="R631" s="353">
        <f t="shared" si="96"/>
        <v>0</v>
      </c>
      <c r="S631" s="354">
        <f t="shared" si="97"/>
        <v>0</v>
      </c>
      <c r="T631" s="349">
        <f t="shared" si="98"/>
        <v>0</v>
      </c>
      <c r="U631" s="355">
        <f t="shared" si="99"/>
        <v>0</v>
      </c>
    </row>
    <row r="632" spans="1:21" x14ac:dyDescent="0.3">
      <c r="A632" s="344">
        <v>628</v>
      </c>
      <c r="B632" s="344"/>
      <c r="C632" s="356"/>
      <c r="D632" s="357"/>
      <c r="E632" s="358"/>
      <c r="F632" s="346"/>
      <c r="G632" s="347"/>
      <c r="H632" s="347"/>
      <c r="I632" s="347"/>
      <c r="J632" s="348"/>
      <c r="K632" s="347"/>
      <c r="L632" s="349">
        <f t="shared" si="90"/>
        <v>0</v>
      </c>
      <c r="M632" s="350">
        <f t="shared" si="91"/>
        <v>0</v>
      </c>
      <c r="N632" s="350">
        <f t="shared" si="92"/>
        <v>0</v>
      </c>
      <c r="O632" s="351">
        <f t="shared" si="93"/>
        <v>0</v>
      </c>
      <c r="P632" s="350">
        <f t="shared" si="94"/>
        <v>0</v>
      </c>
      <c r="Q632" s="352">
        <f t="shared" si="95"/>
        <v>0</v>
      </c>
      <c r="R632" s="353">
        <f t="shared" si="96"/>
        <v>0</v>
      </c>
      <c r="S632" s="354">
        <f t="shared" si="97"/>
        <v>0</v>
      </c>
      <c r="T632" s="349">
        <f t="shared" si="98"/>
        <v>0</v>
      </c>
      <c r="U632" s="355">
        <f t="shared" si="99"/>
        <v>0</v>
      </c>
    </row>
    <row r="633" spans="1:21" x14ac:dyDescent="0.3">
      <c r="A633" s="344">
        <v>629</v>
      </c>
      <c r="B633" s="344"/>
      <c r="C633" s="356"/>
      <c r="D633" s="357"/>
      <c r="E633" s="358"/>
      <c r="F633" s="346"/>
      <c r="G633" s="347"/>
      <c r="H633" s="347"/>
      <c r="I633" s="347"/>
      <c r="J633" s="348"/>
      <c r="K633" s="347"/>
      <c r="L633" s="349">
        <f t="shared" si="90"/>
        <v>0</v>
      </c>
      <c r="M633" s="350">
        <f t="shared" si="91"/>
        <v>0</v>
      </c>
      <c r="N633" s="350">
        <f t="shared" si="92"/>
        <v>0</v>
      </c>
      <c r="O633" s="351">
        <f t="shared" si="93"/>
        <v>0</v>
      </c>
      <c r="P633" s="350">
        <f t="shared" si="94"/>
        <v>0</v>
      </c>
      <c r="Q633" s="352">
        <f t="shared" si="95"/>
        <v>0</v>
      </c>
      <c r="R633" s="353">
        <f t="shared" si="96"/>
        <v>0</v>
      </c>
      <c r="S633" s="354">
        <f t="shared" si="97"/>
        <v>0</v>
      </c>
      <c r="T633" s="349">
        <f t="shared" si="98"/>
        <v>0</v>
      </c>
      <c r="U633" s="355">
        <f t="shared" si="99"/>
        <v>0</v>
      </c>
    </row>
    <row r="634" spans="1:21" x14ac:dyDescent="0.3">
      <c r="A634" s="344">
        <v>630</v>
      </c>
      <c r="B634" s="344"/>
      <c r="C634" s="356"/>
      <c r="D634" s="357"/>
      <c r="E634" s="358"/>
      <c r="F634" s="346"/>
      <c r="G634" s="347"/>
      <c r="H634" s="347"/>
      <c r="I634" s="347"/>
      <c r="J634" s="348"/>
      <c r="K634" s="347"/>
      <c r="L634" s="349">
        <f t="shared" si="90"/>
        <v>0</v>
      </c>
      <c r="M634" s="350">
        <f t="shared" si="91"/>
        <v>0</v>
      </c>
      <c r="N634" s="350">
        <f t="shared" si="92"/>
        <v>0</v>
      </c>
      <c r="O634" s="351">
        <f t="shared" si="93"/>
        <v>0</v>
      </c>
      <c r="P634" s="350">
        <f t="shared" si="94"/>
        <v>0</v>
      </c>
      <c r="Q634" s="352">
        <f t="shared" si="95"/>
        <v>0</v>
      </c>
      <c r="R634" s="353">
        <f t="shared" si="96"/>
        <v>0</v>
      </c>
      <c r="S634" s="354">
        <f t="shared" si="97"/>
        <v>0</v>
      </c>
      <c r="T634" s="349">
        <f t="shared" si="98"/>
        <v>0</v>
      </c>
      <c r="U634" s="355">
        <f t="shared" si="99"/>
        <v>0</v>
      </c>
    </row>
    <row r="635" spans="1:21" x14ac:dyDescent="0.3">
      <c r="A635" s="344">
        <v>631</v>
      </c>
      <c r="B635" s="344"/>
      <c r="C635" s="356"/>
      <c r="D635" s="357"/>
      <c r="E635" s="358"/>
      <c r="F635" s="346"/>
      <c r="G635" s="347"/>
      <c r="H635" s="347"/>
      <c r="I635" s="347"/>
      <c r="J635" s="348"/>
      <c r="K635" s="347"/>
      <c r="L635" s="349">
        <f t="shared" si="90"/>
        <v>0</v>
      </c>
      <c r="M635" s="350">
        <f t="shared" si="91"/>
        <v>0</v>
      </c>
      <c r="N635" s="350">
        <f t="shared" si="92"/>
        <v>0</v>
      </c>
      <c r="O635" s="351">
        <f t="shared" si="93"/>
        <v>0</v>
      </c>
      <c r="P635" s="350">
        <f t="shared" si="94"/>
        <v>0</v>
      </c>
      <c r="Q635" s="352">
        <f t="shared" si="95"/>
        <v>0</v>
      </c>
      <c r="R635" s="353">
        <f t="shared" si="96"/>
        <v>0</v>
      </c>
      <c r="S635" s="354">
        <f t="shared" si="97"/>
        <v>0</v>
      </c>
      <c r="T635" s="349">
        <f t="shared" si="98"/>
        <v>0</v>
      </c>
      <c r="U635" s="355">
        <f t="shared" si="99"/>
        <v>0</v>
      </c>
    </row>
    <row r="636" spans="1:21" x14ac:dyDescent="0.3">
      <c r="A636" s="344">
        <v>632</v>
      </c>
      <c r="B636" s="344"/>
      <c r="C636" s="356"/>
      <c r="D636" s="357"/>
      <c r="E636" s="358"/>
      <c r="F636" s="346"/>
      <c r="G636" s="347"/>
      <c r="H636" s="347"/>
      <c r="I636" s="347"/>
      <c r="J636" s="348"/>
      <c r="K636" s="347"/>
      <c r="L636" s="349">
        <f t="shared" si="90"/>
        <v>0</v>
      </c>
      <c r="M636" s="350">
        <f t="shared" si="91"/>
        <v>0</v>
      </c>
      <c r="N636" s="350">
        <f t="shared" si="92"/>
        <v>0</v>
      </c>
      <c r="O636" s="351">
        <f t="shared" si="93"/>
        <v>0</v>
      </c>
      <c r="P636" s="350">
        <f t="shared" si="94"/>
        <v>0</v>
      </c>
      <c r="Q636" s="352">
        <f t="shared" si="95"/>
        <v>0</v>
      </c>
      <c r="R636" s="353">
        <f t="shared" si="96"/>
        <v>0</v>
      </c>
      <c r="S636" s="354">
        <f t="shared" si="97"/>
        <v>0</v>
      </c>
      <c r="T636" s="349">
        <f t="shared" si="98"/>
        <v>0</v>
      </c>
      <c r="U636" s="355">
        <f t="shared" si="99"/>
        <v>0</v>
      </c>
    </row>
    <row r="637" spans="1:21" x14ac:dyDescent="0.3">
      <c r="A637" s="344">
        <v>633</v>
      </c>
      <c r="B637" s="344"/>
      <c r="C637" s="356"/>
      <c r="D637" s="357"/>
      <c r="E637" s="358"/>
      <c r="F637" s="346"/>
      <c r="G637" s="347"/>
      <c r="H637" s="347"/>
      <c r="I637" s="347"/>
      <c r="J637" s="348"/>
      <c r="K637" s="347"/>
      <c r="L637" s="349">
        <f t="shared" si="90"/>
        <v>0</v>
      </c>
      <c r="M637" s="350">
        <f t="shared" si="91"/>
        <v>0</v>
      </c>
      <c r="N637" s="350">
        <f t="shared" si="92"/>
        <v>0</v>
      </c>
      <c r="O637" s="351">
        <f t="shared" si="93"/>
        <v>0</v>
      </c>
      <c r="P637" s="350">
        <f t="shared" si="94"/>
        <v>0</v>
      </c>
      <c r="Q637" s="352">
        <f t="shared" si="95"/>
        <v>0</v>
      </c>
      <c r="R637" s="353">
        <f t="shared" si="96"/>
        <v>0</v>
      </c>
      <c r="S637" s="354">
        <f t="shared" si="97"/>
        <v>0</v>
      </c>
      <c r="T637" s="349">
        <f t="shared" si="98"/>
        <v>0</v>
      </c>
      <c r="U637" s="355">
        <f t="shared" si="99"/>
        <v>0</v>
      </c>
    </row>
    <row r="638" spans="1:21" x14ac:dyDescent="0.3">
      <c r="A638" s="344">
        <v>634</v>
      </c>
      <c r="B638" s="344"/>
      <c r="C638" s="356"/>
      <c r="D638" s="357"/>
      <c r="E638" s="358"/>
      <c r="F638" s="346"/>
      <c r="G638" s="347"/>
      <c r="H638" s="347"/>
      <c r="I638" s="347"/>
      <c r="J638" s="348"/>
      <c r="K638" s="347"/>
      <c r="L638" s="349">
        <f t="shared" si="90"/>
        <v>0</v>
      </c>
      <c r="M638" s="350">
        <f t="shared" si="91"/>
        <v>0</v>
      </c>
      <c r="N638" s="350">
        <f t="shared" si="92"/>
        <v>0</v>
      </c>
      <c r="O638" s="351">
        <f t="shared" si="93"/>
        <v>0</v>
      </c>
      <c r="P638" s="350">
        <f t="shared" si="94"/>
        <v>0</v>
      </c>
      <c r="Q638" s="352">
        <f t="shared" si="95"/>
        <v>0</v>
      </c>
      <c r="R638" s="353">
        <f t="shared" si="96"/>
        <v>0</v>
      </c>
      <c r="S638" s="354">
        <f t="shared" si="97"/>
        <v>0</v>
      </c>
      <c r="T638" s="349">
        <f t="shared" si="98"/>
        <v>0</v>
      </c>
      <c r="U638" s="355">
        <f t="shared" si="99"/>
        <v>0</v>
      </c>
    </row>
    <row r="639" spans="1:21" x14ac:dyDescent="0.3">
      <c r="A639" s="344">
        <v>635</v>
      </c>
      <c r="B639" s="344"/>
      <c r="C639" s="356"/>
      <c r="D639" s="357"/>
      <c r="E639" s="358"/>
      <c r="F639" s="346"/>
      <c r="G639" s="347"/>
      <c r="H639" s="347"/>
      <c r="I639" s="347"/>
      <c r="J639" s="348"/>
      <c r="K639" s="347"/>
      <c r="L639" s="349">
        <f t="shared" si="90"/>
        <v>0</v>
      </c>
      <c r="M639" s="350">
        <f t="shared" si="91"/>
        <v>0</v>
      </c>
      <c r="N639" s="350">
        <f t="shared" si="92"/>
        <v>0</v>
      </c>
      <c r="O639" s="351">
        <f t="shared" si="93"/>
        <v>0</v>
      </c>
      <c r="P639" s="350">
        <f t="shared" si="94"/>
        <v>0</v>
      </c>
      <c r="Q639" s="352">
        <f t="shared" si="95"/>
        <v>0</v>
      </c>
      <c r="R639" s="353">
        <f t="shared" si="96"/>
        <v>0</v>
      </c>
      <c r="S639" s="354">
        <f t="shared" si="97"/>
        <v>0</v>
      </c>
      <c r="T639" s="349">
        <f t="shared" si="98"/>
        <v>0</v>
      </c>
      <c r="U639" s="355">
        <f t="shared" si="99"/>
        <v>0</v>
      </c>
    </row>
    <row r="640" spans="1:21" x14ac:dyDescent="0.3">
      <c r="A640" s="344">
        <v>636</v>
      </c>
      <c r="B640" s="344"/>
      <c r="C640" s="356"/>
      <c r="D640" s="357"/>
      <c r="E640" s="358"/>
      <c r="F640" s="346"/>
      <c r="G640" s="347"/>
      <c r="H640" s="347"/>
      <c r="I640" s="347"/>
      <c r="J640" s="348"/>
      <c r="K640" s="347"/>
      <c r="L640" s="349">
        <f t="shared" si="90"/>
        <v>0</v>
      </c>
      <c r="M640" s="350">
        <f t="shared" si="91"/>
        <v>0</v>
      </c>
      <c r="N640" s="350">
        <f t="shared" si="92"/>
        <v>0</v>
      </c>
      <c r="O640" s="351">
        <f t="shared" si="93"/>
        <v>0</v>
      </c>
      <c r="P640" s="350">
        <f t="shared" si="94"/>
        <v>0</v>
      </c>
      <c r="Q640" s="352">
        <f t="shared" si="95"/>
        <v>0</v>
      </c>
      <c r="R640" s="353">
        <f t="shared" si="96"/>
        <v>0</v>
      </c>
      <c r="S640" s="354">
        <f t="shared" si="97"/>
        <v>0</v>
      </c>
      <c r="T640" s="349">
        <f t="shared" si="98"/>
        <v>0</v>
      </c>
      <c r="U640" s="355">
        <f t="shared" si="99"/>
        <v>0</v>
      </c>
    </row>
    <row r="641" spans="1:21" x14ac:dyDescent="0.3">
      <c r="A641" s="344">
        <v>637</v>
      </c>
      <c r="B641" s="344"/>
      <c r="C641" s="356"/>
      <c r="D641" s="357"/>
      <c r="E641" s="358"/>
      <c r="F641" s="346"/>
      <c r="G641" s="347"/>
      <c r="H641" s="347"/>
      <c r="I641" s="347"/>
      <c r="J641" s="348"/>
      <c r="K641" s="347"/>
      <c r="L641" s="349">
        <f t="shared" si="90"/>
        <v>0</v>
      </c>
      <c r="M641" s="350">
        <f t="shared" si="91"/>
        <v>0</v>
      </c>
      <c r="N641" s="350">
        <f t="shared" si="92"/>
        <v>0</v>
      </c>
      <c r="O641" s="351">
        <f t="shared" si="93"/>
        <v>0</v>
      </c>
      <c r="P641" s="350">
        <f t="shared" si="94"/>
        <v>0</v>
      </c>
      <c r="Q641" s="352">
        <f t="shared" si="95"/>
        <v>0</v>
      </c>
      <c r="R641" s="353">
        <f t="shared" si="96"/>
        <v>0</v>
      </c>
      <c r="S641" s="354">
        <f t="shared" si="97"/>
        <v>0</v>
      </c>
      <c r="T641" s="349">
        <f t="shared" si="98"/>
        <v>0</v>
      </c>
      <c r="U641" s="355">
        <f t="shared" si="99"/>
        <v>0</v>
      </c>
    </row>
    <row r="642" spans="1:21" x14ac:dyDescent="0.3">
      <c r="A642" s="344">
        <v>638</v>
      </c>
      <c r="B642" s="344"/>
      <c r="C642" s="356"/>
      <c r="D642" s="357"/>
      <c r="E642" s="358"/>
      <c r="F642" s="346"/>
      <c r="G642" s="347"/>
      <c r="H642" s="347"/>
      <c r="I642" s="347"/>
      <c r="J642" s="348"/>
      <c r="K642" s="347"/>
      <c r="L642" s="349">
        <f t="shared" si="90"/>
        <v>0</v>
      </c>
      <c r="M642" s="350">
        <f t="shared" si="91"/>
        <v>0</v>
      </c>
      <c r="N642" s="350">
        <f t="shared" si="92"/>
        <v>0</v>
      </c>
      <c r="O642" s="351">
        <f t="shared" si="93"/>
        <v>0</v>
      </c>
      <c r="P642" s="350">
        <f t="shared" si="94"/>
        <v>0</v>
      </c>
      <c r="Q642" s="352">
        <f t="shared" si="95"/>
        <v>0</v>
      </c>
      <c r="R642" s="353">
        <f t="shared" si="96"/>
        <v>0</v>
      </c>
      <c r="S642" s="354">
        <f t="shared" si="97"/>
        <v>0</v>
      </c>
      <c r="T642" s="349">
        <f t="shared" si="98"/>
        <v>0</v>
      </c>
      <c r="U642" s="355">
        <f t="shared" si="99"/>
        <v>0</v>
      </c>
    </row>
    <row r="643" spans="1:21" x14ac:dyDescent="0.3">
      <c r="A643" s="344">
        <v>639</v>
      </c>
      <c r="B643" s="344"/>
      <c r="C643" s="356"/>
      <c r="D643" s="357"/>
      <c r="E643" s="358"/>
      <c r="F643" s="346"/>
      <c r="G643" s="347"/>
      <c r="H643" s="347"/>
      <c r="I643" s="347"/>
      <c r="J643" s="348"/>
      <c r="K643" s="347"/>
      <c r="L643" s="349">
        <f t="shared" si="90"/>
        <v>0</v>
      </c>
      <c r="M643" s="350">
        <f t="shared" si="91"/>
        <v>0</v>
      </c>
      <c r="N643" s="350">
        <f t="shared" si="92"/>
        <v>0</v>
      </c>
      <c r="O643" s="351">
        <f t="shared" si="93"/>
        <v>0</v>
      </c>
      <c r="P643" s="350">
        <f t="shared" si="94"/>
        <v>0</v>
      </c>
      <c r="Q643" s="352">
        <f t="shared" si="95"/>
        <v>0</v>
      </c>
      <c r="R643" s="353">
        <f t="shared" si="96"/>
        <v>0</v>
      </c>
      <c r="S643" s="354">
        <f t="shared" si="97"/>
        <v>0</v>
      </c>
      <c r="T643" s="349">
        <f t="shared" si="98"/>
        <v>0</v>
      </c>
      <c r="U643" s="355">
        <f t="shared" si="99"/>
        <v>0</v>
      </c>
    </row>
    <row r="644" spans="1:21" x14ac:dyDescent="0.3">
      <c r="A644" s="344">
        <v>640</v>
      </c>
      <c r="B644" s="344"/>
      <c r="C644" s="356"/>
      <c r="D644" s="357"/>
      <c r="E644" s="358"/>
      <c r="F644" s="346"/>
      <c r="G644" s="347"/>
      <c r="H644" s="347"/>
      <c r="I644" s="347"/>
      <c r="J644" s="348"/>
      <c r="K644" s="347"/>
      <c r="L644" s="349">
        <f t="shared" si="90"/>
        <v>0</v>
      </c>
      <c r="M644" s="350">
        <f t="shared" si="91"/>
        <v>0</v>
      </c>
      <c r="N644" s="350">
        <f t="shared" si="92"/>
        <v>0</v>
      </c>
      <c r="O644" s="351">
        <f t="shared" si="93"/>
        <v>0</v>
      </c>
      <c r="P644" s="350">
        <f t="shared" si="94"/>
        <v>0</v>
      </c>
      <c r="Q644" s="352">
        <f t="shared" si="95"/>
        <v>0</v>
      </c>
      <c r="R644" s="353">
        <f t="shared" si="96"/>
        <v>0</v>
      </c>
      <c r="S644" s="354">
        <f t="shared" si="97"/>
        <v>0</v>
      </c>
      <c r="T644" s="349">
        <f t="shared" si="98"/>
        <v>0</v>
      </c>
      <c r="U644" s="355">
        <f t="shared" si="99"/>
        <v>0</v>
      </c>
    </row>
    <row r="645" spans="1:21" x14ac:dyDescent="0.3">
      <c r="A645" s="344">
        <v>641</v>
      </c>
      <c r="B645" s="344"/>
      <c r="C645" s="356"/>
      <c r="D645" s="357"/>
      <c r="E645" s="358"/>
      <c r="F645" s="346"/>
      <c r="G645" s="347"/>
      <c r="H645" s="347"/>
      <c r="I645" s="347"/>
      <c r="J645" s="348"/>
      <c r="K645" s="347"/>
      <c r="L645" s="349">
        <f t="shared" si="90"/>
        <v>0</v>
      </c>
      <c r="M645" s="350">
        <f t="shared" si="91"/>
        <v>0</v>
      </c>
      <c r="N645" s="350">
        <f t="shared" si="92"/>
        <v>0</v>
      </c>
      <c r="O645" s="351">
        <f t="shared" si="93"/>
        <v>0</v>
      </c>
      <c r="P645" s="350">
        <f t="shared" si="94"/>
        <v>0</v>
      </c>
      <c r="Q645" s="352">
        <f t="shared" si="95"/>
        <v>0</v>
      </c>
      <c r="R645" s="353">
        <f t="shared" si="96"/>
        <v>0</v>
      </c>
      <c r="S645" s="354">
        <f t="shared" si="97"/>
        <v>0</v>
      </c>
      <c r="T645" s="349">
        <f t="shared" si="98"/>
        <v>0</v>
      </c>
      <c r="U645" s="355">
        <f t="shared" si="99"/>
        <v>0</v>
      </c>
    </row>
    <row r="646" spans="1:21" x14ac:dyDescent="0.3">
      <c r="A646" s="344">
        <v>642</v>
      </c>
      <c r="B646" s="344"/>
      <c r="C646" s="356"/>
      <c r="D646" s="357"/>
      <c r="E646" s="358"/>
      <c r="F646" s="346"/>
      <c r="G646" s="347"/>
      <c r="H646" s="347"/>
      <c r="I646" s="347"/>
      <c r="J646" s="348"/>
      <c r="K646" s="347"/>
      <c r="L646" s="349">
        <f t="shared" ref="L646:L709" si="100">E646*7/22</f>
        <v>0</v>
      </c>
      <c r="M646" s="350">
        <f t="shared" ref="M646:M709" si="101">IF(L646&gt;0, 0.0396*(((L646^2)*F646)^0.933),0)</f>
        <v>0</v>
      </c>
      <c r="N646" s="350">
        <f t="shared" ref="N646:N709" si="102">IF(L646&gt;0,0.00349*(((L646^2)*F646)^1.03),0)</f>
        <v>0</v>
      </c>
      <c r="O646" s="351">
        <f t="shared" ref="O646:O709" si="103">IF(L646&gt;0,1/((28/(M646+N646))+0.025),0)</f>
        <v>0</v>
      </c>
      <c r="P646" s="350">
        <f t="shared" ref="P646:P709" si="104">M646+N646+O646</f>
        <v>0</v>
      </c>
      <c r="Q646" s="352">
        <f t="shared" ref="Q646:Q709" si="105">P646*0.27</f>
        <v>0</v>
      </c>
      <c r="R646" s="353">
        <f t="shared" ref="R646:R709" si="106">P646+Q646</f>
        <v>0</v>
      </c>
      <c r="S646" s="354">
        <f t="shared" ref="S646:S709" si="107">R646*0.47</f>
        <v>0</v>
      </c>
      <c r="T646" s="349">
        <f t="shared" ref="T646:T709" si="108">S646*44/12</f>
        <v>0</v>
      </c>
      <c r="U646" s="355">
        <f t="shared" ref="U646:U709" si="109">T646/1000</f>
        <v>0</v>
      </c>
    </row>
    <row r="647" spans="1:21" x14ac:dyDescent="0.3">
      <c r="A647" s="344">
        <v>643</v>
      </c>
      <c r="B647" s="344"/>
      <c r="C647" s="356"/>
      <c r="D647" s="357"/>
      <c r="E647" s="358"/>
      <c r="F647" s="346"/>
      <c r="G647" s="347"/>
      <c r="H647" s="347"/>
      <c r="I647" s="347"/>
      <c r="J647" s="348"/>
      <c r="K647" s="347"/>
      <c r="L647" s="349">
        <f t="shared" si="100"/>
        <v>0</v>
      </c>
      <c r="M647" s="350">
        <f t="shared" si="101"/>
        <v>0</v>
      </c>
      <c r="N647" s="350">
        <f t="shared" si="102"/>
        <v>0</v>
      </c>
      <c r="O647" s="351">
        <f t="shared" si="103"/>
        <v>0</v>
      </c>
      <c r="P647" s="350">
        <f t="shared" si="104"/>
        <v>0</v>
      </c>
      <c r="Q647" s="352">
        <f t="shared" si="105"/>
        <v>0</v>
      </c>
      <c r="R647" s="353">
        <f t="shared" si="106"/>
        <v>0</v>
      </c>
      <c r="S647" s="354">
        <f t="shared" si="107"/>
        <v>0</v>
      </c>
      <c r="T647" s="349">
        <f t="shared" si="108"/>
        <v>0</v>
      </c>
      <c r="U647" s="355">
        <f t="shared" si="109"/>
        <v>0</v>
      </c>
    </row>
    <row r="648" spans="1:21" x14ac:dyDescent="0.3">
      <c r="A648" s="344">
        <v>644</v>
      </c>
      <c r="B648" s="344"/>
      <c r="C648" s="356"/>
      <c r="D648" s="357"/>
      <c r="E648" s="358"/>
      <c r="F648" s="346"/>
      <c r="G648" s="347"/>
      <c r="H648" s="347"/>
      <c r="I648" s="347"/>
      <c r="J648" s="348"/>
      <c r="K648" s="347"/>
      <c r="L648" s="349">
        <f t="shared" si="100"/>
        <v>0</v>
      </c>
      <c r="M648" s="350">
        <f t="shared" si="101"/>
        <v>0</v>
      </c>
      <c r="N648" s="350">
        <f t="shared" si="102"/>
        <v>0</v>
      </c>
      <c r="O648" s="351">
        <f t="shared" si="103"/>
        <v>0</v>
      </c>
      <c r="P648" s="350">
        <f t="shared" si="104"/>
        <v>0</v>
      </c>
      <c r="Q648" s="352">
        <f t="shared" si="105"/>
        <v>0</v>
      </c>
      <c r="R648" s="353">
        <f t="shared" si="106"/>
        <v>0</v>
      </c>
      <c r="S648" s="354">
        <f t="shared" si="107"/>
        <v>0</v>
      </c>
      <c r="T648" s="349">
        <f t="shared" si="108"/>
        <v>0</v>
      </c>
      <c r="U648" s="355">
        <f t="shared" si="109"/>
        <v>0</v>
      </c>
    </row>
    <row r="649" spans="1:21" x14ac:dyDescent="0.3">
      <c r="A649" s="344">
        <v>645</v>
      </c>
      <c r="B649" s="344"/>
      <c r="C649" s="356"/>
      <c r="D649" s="357"/>
      <c r="E649" s="358"/>
      <c r="F649" s="346"/>
      <c r="G649" s="347"/>
      <c r="H649" s="347"/>
      <c r="I649" s="347"/>
      <c r="J649" s="348"/>
      <c r="K649" s="347"/>
      <c r="L649" s="349">
        <f t="shared" si="100"/>
        <v>0</v>
      </c>
      <c r="M649" s="350">
        <f t="shared" si="101"/>
        <v>0</v>
      </c>
      <c r="N649" s="350">
        <f t="shared" si="102"/>
        <v>0</v>
      </c>
      <c r="O649" s="351">
        <f t="shared" si="103"/>
        <v>0</v>
      </c>
      <c r="P649" s="350">
        <f t="shared" si="104"/>
        <v>0</v>
      </c>
      <c r="Q649" s="352">
        <f t="shared" si="105"/>
        <v>0</v>
      </c>
      <c r="R649" s="353">
        <f t="shared" si="106"/>
        <v>0</v>
      </c>
      <c r="S649" s="354">
        <f t="shared" si="107"/>
        <v>0</v>
      </c>
      <c r="T649" s="349">
        <f t="shared" si="108"/>
        <v>0</v>
      </c>
      <c r="U649" s="355">
        <f t="shared" si="109"/>
        <v>0</v>
      </c>
    </row>
    <row r="650" spans="1:21" x14ac:dyDescent="0.3">
      <c r="A650" s="344">
        <v>646</v>
      </c>
      <c r="B650" s="344"/>
      <c r="C650" s="356"/>
      <c r="D650" s="357"/>
      <c r="E650" s="358"/>
      <c r="F650" s="346"/>
      <c r="G650" s="347"/>
      <c r="H650" s="347"/>
      <c r="I650" s="347"/>
      <c r="J650" s="348"/>
      <c r="K650" s="347"/>
      <c r="L650" s="349">
        <f t="shared" si="100"/>
        <v>0</v>
      </c>
      <c r="M650" s="350">
        <f t="shared" si="101"/>
        <v>0</v>
      </c>
      <c r="N650" s="350">
        <f t="shared" si="102"/>
        <v>0</v>
      </c>
      <c r="O650" s="351">
        <f t="shared" si="103"/>
        <v>0</v>
      </c>
      <c r="P650" s="350">
        <f t="shared" si="104"/>
        <v>0</v>
      </c>
      <c r="Q650" s="352">
        <f t="shared" si="105"/>
        <v>0</v>
      </c>
      <c r="R650" s="353">
        <f t="shared" si="106"/>
        <v>0</v>
      </c>
      <c r="S650" s="354">
        <f t="shared" si="107"/>
        <v>0</v>
      </c>
      <c r="T650" s="349">
        <f t="shared" si="108"/>
        <v>0</v>
      </c>
      <c r="U650" s="355">
        <f t="shared" si="109"/>
        <v>0</v>
      </c>
    </row>
    <row r="651" spans="1:21" x14ac:dyDescent="0.3">
      <c r="A651" s="344">
        <v>647</v>
      </c>
      <c r="B651" s="344"/>
      <c r="C651" s="356"/>
      <c r="D651" s="357"/>
      <c r="E651" s="358"/>
      <c r="F651" s="346"/>
      <c r="G651" s="347"/>
      <c r="H651" s="347"/>
      <c r="I651" s="347"/>
      <c r="J651" s="348"/>
      <c r="K651" s="347"/>
      <c r="L651" s="349">
        <f t="shared" si="100"/>
        <v>0</v>
      </c>
      <c r="M651" s="350">
        <f t="shared" si="101"/>
        <v>0</v>
      </c>
      <c r="N651" s="350">
        <f t="shared" si="102"/>
        <v>0</v>
      </c>
      <c r="O651" s="351">
        <f t="shared" si="103"/>
        <v>0</v>
      </c>
      <c r="P651" s="350">
        <f t="shared" si="104"/>
        <v>0</v>
      </c>
      <c r="Q651" s="352">
        <f t="shared" si="105"/>
        <v>0</v>
      </c>
      <c r="R651" s="353">
        <f t="shared" si="106"/>
        <v>0</v>
      </c>
      <c r="S651" s="354">
        <f t="shared" si="107"/>
        <v>0</v>
      </c>
      <c r="T651" s="349">
        <f t="shared" si="108"/>
        <v>0</v>
      </c>
      <c r="U651" s="355">
        <f t="shared" si="109"/>
        <v>0</v>
      </c>
    </row>
    <row r="652" spans="1:21" x14ac:dyDescent="0.3">
      <c r="A652" s="344">
        <v>648</v>
      </c>
      <c r="B652" s="344"/>
      <c r="C652" s="356"/>
      <c r="D652" s="357"/>
      <c r="E652" s="358"/>
      <c r="F652" s="346"/>
      <c r="G652" s="347"/>
      <c r="H652" s="347"/>
      <c r="I652" s="347"/>
      <c r="J652" s="348"/>
      <c r="K652" s="347"/>
      <c r="L652" s="349">
        <f t="shared" si="100"/>
        <v>0</v>
      </c>
      <c r="M652" s="350">
        <f t="shared" si="101"/>
        <v>0</v>
      </c>
      <c r="N652" s="350">
        <f t="shared" si="102"/>
        <v>0</v>
      </c>
      <c r="O652" s="351">
        <f t="shared" si="103"/>
        <v>0</v>
      </c>
      <c r="P652" s="350">
        <f t="shared" si="104"/>
        <v>0</v>
      </c>
      <c r="Q652" s="352">
        <f t="shared" si="105"/>
        <v>0</v>
      </c>
      <c r="R652" s="353">
        <f t="shared" si="106"/>
        <v>0</v>
      </c>
      <c r="S652" s="354">
        <f t="shared" si="107"/>
        <v>0</v>
      </c>
      <c r="T652" s="349">
        <f t="shared" si="108"/>
        <v>0</v>
      </c>
      <c r="U652" s="355">
        <f t="shared" si="109"/>
        <v>0</v>
      </c>
    </row>
    <row r="653" spans="1:21" x14ac:dyDescent="0.3">
      <c r="A653" s="344">
        <v>649</v>
      </c>
      <c r="B653" s="344"/>
      <c r="C653" s="356"/>
      <c r="D653" s="357"/>
      <c r="E653" s="358"/>
      <c r="F653" s="346"/>
      <c r="G653" s="347"/>
      <c r="H653" s="347"/>
      <c r="I653" s="347"/>
      <c r="J653" s="348"/>
      <c r="K653" s="347"/>
      <c r="L653" s="349">
        <f t="shared" si="100"/>
        <v>0</v>
      </c>
      <c r="M653" s="350">
        <f t="shared" si="101"/>
        <v>0</v>
      </c>
      <c r="N653" s="350">
        <f t="shared" si="102"/>
        <v>0</v>
      </c>
      <c r="O653" s="351">
        <f t="shared" si="103"/>
        <v>0</v>
      </c>
      <c r="P653" s="350">
        <f t="shared" si="104"/>
        <v>0</v>
      </c>
      <c r="Q653" s="352">
        <f t="shared" si="105"/>
        <v>0</v>
      </c>
      <c r="R653" s="353">
        <f t="shared" si="106"/>
        <v>0</v>
      </c>
      <c r="S653" s="354">
        <f t="shared" si="107"/>
        <v>0</v>
      </c>
      <c r="T653" s="349">
        <f t="shared" si="108"/>
        <v>0</v>
      </c>
      <c r="U653" s="355">
        <f t="shared" si="109"/>
        <v>0</v>
      </c>
    </row>
    <row r="654" spans="1:21" x14ac:dyDescent="0.3">
      <c r="A654" s="344">
        <v>650</v>
      </c>
      <c r="B654" s="344"/>
      <c r="C654" s="356"/>
      <c r="D654" s="357"/>
      <c r="E654" s="358"/>
      <c r="F654" s="346"/>
      <c r="G654" s="347"/>
      <c r="H654" s="347"/>
      <c r="I654" s="347"/>
      <c r="J654" s="348"/>
      <c r="K654" s="347"/>
      <c r="L654" s="349">
        <f t="shared" si="100"/>
        <v>0</v>
      </c>
      <c r="M654" s="350">
        <f t="shared" si="101"/>
        <v>0</v>
      </c>
      <c r="N654" s="350">
        <f t="shared" si="102"/>
        <v>0</v>
      </c>
      <c r="O654" s="351">
        <f t="shared" si="103"/>
        <v>0</v>
      </c>
      <c r="P654" s="350">
        <f t="shared" si="104"/>
        <v>0</v>
      </c>
      <c r="Q654" s="352">
        <f t="shared" si="105"/>
        <v>0</v>
      </c>
      <c r="R654" s="353">
        <f t="shared" si="106"/>
        <v>0</v>
      </c>
      <c r="S654" s="354">
        <f t="shared" si="107"/>
        <v>0</v>
      </c>
      <c r="T654" s="349">
        <f t="shared" si="108"/>
        <v>0</v>
      </c>
      <c r="U654" s="355">
        <f t="shared" si="109"/>
        <v>0</v>
      </c>
    </row>
    <row r="655" spans="1:21" x14ac:dyDescent="0.3">
      <c r="A655" s="344">
        <v>651</v>
      </c>
      <c r="B655" s="344"/>
      <c r="C655" s="356"/>
      <c r="D655" s="357"/>
      <c r="E655" s="358"/>
      <c r="F655" s="346"/>
      <c r="G655" s="347"/>
      <c r="H655" s="347"/>
      <c r="I655" s="347"/>
      <c r="J655" s="348"/>
      <c r="K655" s="347"/>
      <c r="L655" s="349">
        <f t="shared" si="100"/>
        <v>0</v>
      </c>
      <c r="M655" s="350">
        <f t="shared" si="101"/>
        <v>0</v>
      </c>
      <c r="N655" s="350">
        <f t="shared" si="102"/>
        <v>0</v>
      </c>
      <c r="O655" s="351">
        <f t="shared" si="103"/>
        <v>0</v>
      </c>
      <c r="P655" s="350">
        <f t="shared" si="104"/>
        <v>0</v>
      </c>
      <c r="Q655" s="352">
        <f t="shared" si="105"/>
        <v>0</v>
      </c>
      <c r="R655" s="353">
        <f t="shared" si="106"/>
        <v>0</v>
      </c>
      <c r="S655" s="354">
        <f t="shared" si="107"/>
        <v>0</v>
      </c>
      <c r="T655" s="349">
        <f t="shared" si="108"/>
        <v>0</v>
      </c>
      <c r="U655" s="355">
        <f t="shared" si="109"/>
        <v>0</v>
      </c>
    </row>
    <row r="656" spans="1:21" x14ac:dyDescent="0.3">
      <c r="A656" s="344">
        <v>652</v>
      </c>
      <c r="B656" s="344"/>
      <c r="C656" s="356"/>
      <c r="D656" s="357"/>
      <c r="E656" s="358"/>
      <c r="F656" s="346"/>
      <c r="G656" s="347"/>
      <c r="H656" s="347"/>
      <c r="I656" s="347"/>
      <c r="J656" s="348"/>
      <c r="K656" s="347"/>
      <c r="L656" s="349">
        <f t="shared" si="100"/>
        <v>0</v>
      </c>
      <c r="M656" s="350">
        <f t="shared" si="101"/>
        <v>0</v>
      </c>
      <c r="N656" s="350">
        <f t="shared" si="102"/>
        <v>0</v>
      </c>
      <c r="O656" s="351">
        <f t="shared" si="103"/>
        <v>0</v>
      </c>
      <c r="P656" s="350">
        <f t="shared" si="104"/>
        <v>0</v>
      </c>
      <c r="Q656" s="352">
        <f t="shared" si="105"/>
        <v>0</v>
      </c>
      <c r="R656" s="353">
        <f t="shared" si="106"/>
        <v>0</v>
      </c>
      <c r="S656" s="354">
        <f t="shared" si="107"/>
        <v>0</v>
      </c>
      <c r="T656" s="349">
        <f t="shared" si="108"/>
        <v>0</v>
      </c>
      <c r="U656" s="355">
        <f t="shared" si="109"/>
        <v>0</v>
      </c>
    </row>
    <row r="657" spans="1:21" x14ac:dyDescent="0.3">
      <c r="A657" s="344">
        <v>653</v>
      </c>
      <c r="B657" s="344"/>
      <c r="C657" s="356"/>
      <c r="D657" s="357"/>
      <c r="E657" s="358"/>
      <c r="F657" s="346"/>
      <c r="G657" s="347"/>
      <c r="H657" s="347"/>
      <c r="I657" s="347"/>
      <c r="J657" s="348"/>
      <c r="K657" s="347"/>
      <c r="L657" s="349">
        <f t="shared" si="100"/>
        <v>0</v>
      </c>
      <c r="M657" s="350">
        <f t="shared" si="101"/>
        <v>0</v>
      </c>
      <c r="N657" s="350">
        <f t="shared" si="102"/>
        <v>0</v>
      </c>
      <c r="O657" s="351">
        <f t="shared" si="103"/>
        <v>0</v>
      </c>
      <c r="P657" s="350">
        <f t="shared" si="104"/>
        <v>0</v>
      </c>
      <c r="Q657" s="352">
        <f t="shared" si="105"/>
        <v>0</v>
      </c>
      <c r="R657" s="353">
        <f t="shared" si="106"/>
        <v>0</v>
      </c>
      <c r="S657" s="354">
        <f t="shared" si="107"/>
        <v>0</v>
      </c>
      <c r="T657" s="349">
        <f t="shared" si="108"/>
        <v>0</v>
      </c>
      <c r="U657" s="355">
        <f t="shared" si="109"/>
        <v>0</v>
      </c>
    </row>
    <row r="658" spans="1:21" x14ac:dyDescent="0.3">
      <c r="A658" s="344">
        <v>654</v>
      </c>
      <c r="B658" s="344"/>
      <c r="C658" s="356"/>
      <c r="D658" s="357"/>
      <c r="E658" s="358"/>
      <c r="F658" s="346"/>
      <c r="G658" s="347"/>
      <c r="H658" s="347"/>
      <c r="I658" s="347"/>
      <c r="J658" s="348"/>
      <c r="K658" s="347"/>
      <c r="L658" s="349">
        <f t="shared" si="100"/>
        <v>0</v>
      </c>
      <c r="M658" s="350">
        <f t="shared" si="101"/>
        <v>0</v>
      </c>
      <c r="N658" s="350">
        <f t="shared" si="102"/>
        <v>0</v>
      </c>
      <c r="O658" s="351">
        <f t="shared" si="103"/>
        <v>0</v>
      </c>
      <c r="P658" s="350">
        <f t="shared" si="104"/>
        <v>0</v>
      </c>
      <c r="Q658" s="352">
        <f t="shared" si="105"/>
        <v>0</v>
      </c>
      <c r="R658" s="353">
        <f t="shared" si="106"/>
        <v>0</v>
      </c>
      <c r="S658" s="354">
        <f t="shared" si="107"/>
        <v>0</v>
      </c>
      <c r="T658" s="349">
        <f t="shared" si="108"/>
        <v>0</v>
      </c>
      <c r="U658" s="355">
        <f t="shared" si="109"/>
        <v>0</v>
      </c>
    </row>
    <row r="659" spans="1:21" x14ac:dyDescent="0.3">
      <c r="A659" s="344">
        <v>655</v>
      </c>
      <c r="B659" s="344"/>
      <c r="C659" s="356"/>
      <c r="D659" s="357"/>
      <c r="E659" s="358"/>
      <c r="F659" s="346"/>
      <c r="G659" s="347"/>
      <c r="H659" s="347"/>
      <c r="I659" s="347"/>
      <c r="J659" s="348"/>
      <c r="K659" s="347"/>
      <c r="L659" s="349">
        <f t="shared" si="100"/>
        <v>0</v>
      </c>
      <c r="M659" s="350">
        <f t="shared" si="101"/>
        <v>0</v>
      </c>
      <c r="N659" s="350">
        <f t="shared" si="102"/>
        <v>0</v>
      </c>
      <c r="O659" s="351">
        <f t="shared" si="103"/>
        <v>0</v>
      </c>
      <c r="P659" s="350">
        <f t="shared" si="104"/>
        <v>0</v>
      </c>
      <c r="Q659" s="352">
        <f t="shared" si="105"/>
        <v>0</v>
      </c>
      <c r="R659" s="353">
        <f t="shared" si="106"/>
        <v>0</v>
      </c>
      <c r="S659" s="354">
        <f t="shared" si="107"/>
        <v>0</v>
      </c>
      <c r="T659" s="349">
        <f t="shared" si="108"/>
        <v>0</v>
      </c>
      <c r="U659" s="355">
        <f t="shared" si="109"/>
        <v>0</v>
      </c>
    </row>
    <row r="660" spans="1:21" x14ac:dyDescent="0.3">
      <c r="A660" s="344">
        <v>656</v>
      </c>
      <c r="B660" s="344"/>
      <c r="C660" s="356"/>
      <c r="D660" s="357"/>
      <c r="E660" s="358"/>
      <c r="F660" s="346"/>
      <c r="G660" s="347"/>
      <c r="H660" s="347"/>
      <c r="I660" s="347"/>
      <c r="J660" s="348"/>
      <c r="K660" s="347"/>
      <c r="L660" s="349">
        <f t="shared" si="100"/>
        <v>0</v>
      </c>
      <c r="M660" s="350">
        <f t="shared" si="101"/>
        <v>0</v>
      </c>
      <c r="N660" s="350">
        <f t="shared" si="102"/>
        <v>0</v>
      </c>
      <c r="O660" s="351">
        <f t="shared" si="103"/>
        <v>0</v>
      </c>
      <c r="P660" s="350">
        <f t="shared" si="104"/>
        <v>0</v>
      </c>
      <c r="Q660" s="352">
        <f t="shared" si="105"/>
        <v>0</v>
      </c>
      <c r="R660" s="353">
        <f t="shared" si="106"/>
        <v>0</v>
      </c>
      <c r="S660" s="354">
        <f t="shared" si="107"/>
        <v>0</v>
      </c>
      <c r="T660" s="349">
        <f t="shared" si="108"/>
        <v>0</v>
      </c>
      <c r="U660" s="355">
        <f t="shared" si="109"/>
        <v>0</v>
      </c>
    </row>
    <row r="661" spans="1:21" x14ac:dyDescent="0.3">
      <c r="A661" s="344">
        <v>657</v>
      </c>
      <c r="B661" s="344"/>
      <c r="C661" s="356"/>
      <c r="D661" s="357"/>
      <c r="E661" s="358"/>
      <c r="F661" s="346"/>
      <c r="G661" s="347"/>
      <c r="H661" s="347"/>
      <c r="I661" s="347"/>
      <c r="J661" s="348"/>
      <c r="K661" s="347"/>
      <c r="L661" s="349">
        <f t="shared" si="100"/>
        <v>0</v>
      </c>
      <c r="M661" s="350">
        <f t="shared" si="101"/>
        <v>0</v>
      </c>
      <c r="N661" s="350">
        <f t="shared" si="102"/>
        <v>0</v>
      </c>
      <c r="O661" s="351">
        <f t="shared" si="103"/>
        <v>0</v>
      </c>
      <c r="P661" s="350">
        <f t="shared" si="104"/>
        <v>0</v>
      </c>
      <c r="Q661" s="352">
        <f t="shared" si="105"/>
        <v>0</v>
      </c>
      <c r="R661" s="353">
        <f t="shared" si="106"/>
        <v>0</v>
      </c>
      <c r="S661" s="354">
        <f t="shared" si="107"/>
        <v>0</v>
      </c>
      <c r="T661" s="349">
        <f t="shared" si="108"/>
        <v>0</v>
      </c>
      <c r="U661" s="355">
        <f t="shared" si="109"/>
        <v>0</v>
      </c>
    </row>
    <row r="662" spans="1:21" x14ac:dyDescent="0.3">
      <c r="A662" s="344">
        <v>658</v>
      </c>
      <c r="B662" s="344"/>
      <c r="C662" s="356"/>
      <c r="D662" s="357"/>
      <c r="E662" s="358"/>
      <c r="F662" s="346"/>
      <c r="G662" s="347"/>
      <c r="H662" s="347"/>
      <c r="I662" s="347"/>
      <c r="J662" s="348"/>
      <c r="K662" s="347"/>
      <c r="L662" s="349">
        <f t="shared" si="100"/>
        <v>0</v>
      </c>
      <c r="M662" s="350">
        <f t="shared" si="101"/>
        <v>0</v>
      </c>
      <c r="N662" s="350">
        <f t="shared" si="102"/>
        <v>0</v>
      </c>
      <c r="O662" s="351">
        <f t="shared" si="103"/>
        <v>0</v>
      </c>
      <c r="P662" s="350">
        <f t="shared" si="104"/>
        <v>0</v>
      </c>
      <c r="Q662" s="352">
        <f t="shared" si="105"/>
        <v>0</v>
      </c>
      <c r="R662" s="353">
        <f t="shared" si="106"/>
        <v>0</v>
      </c>
      <c r="S662" s="354">
        <f t="shared" si="107"/>
        <v>0</v>
      </c>
      <c r="T662" s="349">
        <f t="shared" si="108"/>
        <v>0</v>
      </c>
      <c r="U662" s="355">
        <f t="shared" si="109"/>
        <v>0</v>
      </c>
    </row>
    <row r="663" spans="1:21" x14ac:dyDescent="0.3">
      <c r="A663" s="344">
        <v>659</v>
      </c>
      <c r="B663" s="344"/>
      <c r="C663" s="356"/>
      <c r="D663" s="357"/>
      <c r="E663" s="358"/>
      <c r="F663" s="346"/>
      <c r="G663" s="347"/>
      <c r="H663" s="347"/>
      <c r="I663" s="347"/>
      <c r="J663" s="348"/>
      <c r="K663" s="347"/>
      <c r="L663" s="349">
        <f t="shared" si="100"/>
        <v>0</v>
      </c>
      <c r="M663" s="350">
        <f t="shared" si="101"/>
        <v>0</v>
      </c>
      <c r="N663" s="350">
        <f t="shared" si="102"/>
        <v>0</v>
      </c>
      <c r="O663" s="351">
        <f t="shared" si="103"/>
        <v>0</v>
      </c>
      <c r="P663" s="350">
        <f t="shared" si="104"/>
        <v>0</v>
      </c>
      <c r="Q663" s="352">
        <f t="shared" si="105"/>
        <v>0</v>
      </c>
      <c r="R663" s="353">
        <f t="shared" si="106"/>
        <v>0</v>
      </c>
      <c r="S663" s="354">
        <f t="shared" si="107"/>
        <v>0</v>
      </c>
      <c r="T663" s="349">
        <f t="shared" si="108"/>
        <v>0</v>
      </c>
      <c r="U663" s="355">
        <f t="shared" si="109"/>
        <v>0</v>
      </c>
    </row>
    <row r="664" spans="1:21" x14ac:dyDescent="0.3">
      <c r="A664" s="344">
        <v>660</v>
      </c>
      <c r="B664" s="344"/>
      <c r="C664" s="356"/>
      <c r="D664" s="357"/>
      <c r="E664" s="358"/>
      <c r="F664" s="346"/>
      <c r="G664" s="347"/>
      <c r="H664" s="347"/>
      <c r="I664" s="347"/>
      <c r="J664" s="348"/>
      <c r="K664" s="347"/>
      <c r="L664" s="349">
        <f t="shared" si="100"/>
        <v>0</v>
      </c>
      <c r="M664" s="350">
        <f t="shared" si="101"/>
        <v>0</v>
      </c>
      <c r="N664" s="350">
        <f t="shared" si="102"/>
        <v>0</v>
      </c>
      <c r="O664" s="351">
        <f t="shared" si="103"/>
        <v>0</v>
      </c>
      <c r="P664" s="350">
        <f t="shared" si="104"/>
        <v>0</v>
      </c>
      <c r="Q664" s="352">
        <f t="shared" si="105"/>
        <v>0</v>
      </c>
      <c r="R664" s="353">
        <f t="shared" si="106"/>
        <v>0</v>
      </c>
      <c r="S664" s="354">
        <f t="shared" si="107"/>
        <v>0</v>
      </c>
      <c r="T664" s="349">
        <f t="shared" si="108"/>
        <v>0</v>
      </c>
      <c r="U664" s="355">
        <f t="shared" si="109"/>
        <v>0</v>
      </c>
    </row>
    <row r="665" spans="1:21" x14ac:dyDescent="0.3">
      <c r="A665" s="344">
        <v>661</v>
      </c>
      <c r="B665" s="344"/>
      <c r="C665" s="356"/>
      <c r="D665" s="357"/>
      <c r="E665" s="358"/>
      <c r="F665" s="346"/>
      <c r="G665" s="347"/>
      <c r="H665" s="347"/>
      <c r="I665" s="347"/>
      <c r="J665" s="348"/>
      <c r="K665" s="347"/>
      <c r="L665" s="349">
        <f t="shared" si="100"/>
        <v>0</v>
      </c>
      <c r="M665" s="350">
        <f t="shared" si="101"/>
        <v>0</v>
      </c>
      <c r="N665" s="350">
        <f t="shared" si="102"/>
        <v>0</v>
      </c>
      <c r="O665" s="351">
        <f t="shared" si="103"/>
        <v>0</v>
      </c>
      <c r="P665" s="350">
        <f t="shared" si="104"/>
        <v>0</v>
      </c>
      <c r="Q665" s="352">
        <f t="shared" si="105"/>
        <v>0</v>
      </c>
      <c r="R665" s="353">
        <f t="shared" si="106"/>
        <v>0</v>
      </c>
      <c r="S665" s="354">
        <f t="shared" si="107"/>
        <v>0</v>
      </c>
      <c r="T665" s="349">
        <f t="shared" si="108"/>
        <v>0</v>
      </c>
      <c r="U665" s="355">
        <f t="shared" si="109"/>
        <v>0</v>
      </c>
    </row>
    <row r="666" spans="1:21" x14ac:dyDescent="0.3">
      <c r="A666" s="344">
        <v>662</v>
      </c>
      <c r="B666" s="344"/>
      <c r="C666" s="356"/>
      <c r="D666" s="357"/>
      <c r="E666" s="358"/>
      <c r="F666" s="346"/>
      <c r="G666" s="347"/>
      <c r="H666" s="347"/>
      <c r="I666" s="347"/>
      <c r="J666" s="348"/>
      <c r="K666" s="347"/>
      <c r="L666" s="349">
        <f t="shared" si="100"/>
        <v>0</v>
      </c>
      <c r="M666" s="350">
        <f t="shared" si="101"/>
        <v>0</v>
      </c>
      <c r="N666" s="350">
        <f t="shared" si="102"/>
        <v>0</v>
      </c>
      <c r="O666" s="351">
        <f t="shared" si="103"/>
        <v>0</v>
      </c>
      <c r="P666" s="350">
        <f t="shared" si="104"/>
        <v>0</v>
      </c>
      <c r="Q666" s="352">
        <f t="shared" si="105"/>
        <v>0</v>
      </c>
      <c r="R666" s="353">
        <f t="shared" si="106"/>
        <v>0</v>
      </c>
      <c r="S666" s="354">
        <f t="shared" si="107"/>
        <v>0</v>
      </c>
      <c r="T666" s="349">
        <f t="shared" si="108"/>
        <v>0</v>
      </c>
      <c r="U666" s="355">
        <f t="shared" si="109"/>
        <v>0</v>
      </c>
    </row>
    <row r="667" spans="1:21" x14ac:dyDescent="0.3">
      <c r="A667" s="344">
        <v>663</v>
      </c>
      <c r="B667" s="344"/>
      <c r="C667" s="356"/>
      <c r="D667" s="357"/>
      <c r="E667" s="358"/>
      <c r="F667" s="346"/>
      <c r="G667" s="347"/>
      <c r="H667" s="347"/>
      <c r="I667" s="347"/>
      <c r="J667" s="348"/>
      <c r="K667" s="347"/>
      <c r="L667" s="349">
        <f t="shared" si="100"/>
        <v>0</v>
      </c>
      <c r="M667" s="350">
        <f t="shared" si="101"/>
        <v>0</v>
      </c>
      <c r="N667" s="350">
        <f t="shared" si="102"/>
        <v>0</v>
      </c>
      <c r="O667" s="351">
        <f t="shared" si="103"/>
        <v>0</v>
      </c>
      <c r="P667" s="350">
        <f t="shared" si="104"/>
        <v>0</v>
      </c>
      <c r="Q667" s="352">
        <f t="shared" si="105"/>
        <v>0</v>
      </c>
      <c r="R667" s="353">
        <f t="shared" si="106"/>
        <v>0</v>
      </c>
      <c r="S667" s="354">
        <f t="shared" si="107"/>
        <v>0</v>
      </c>
      <c r="T667" s="349">
        <f t="shared" si="108"/>
        <v>0</v>
      </c>
      <c r="U667" s="355">
        <f t="shared" si="109"/>
        <v>0</v>
      </c>
    </row>
    <row r="668" spans="1:21" x14ac:dyDescent="0.3">
      <c r="A668" s="344">
        <v>664</v>
      </c>
      <c r="B668" s="344"/>
      <c r="C668" s="356"/>
      <c r="D668" s="357"/>
      <c r="E668" s="358"/>
      <c r="F668" s="346"/>
      <c r="G668" s="347"/>
      <c r="H668" s="347"/>
      <c r="I668" s="347"/>
      <c r="J668" s="348"/>
      <c r="K668" s="347"/>
      <c r="L668" s="349">
        <f t="shared" si="100"/>
        <v>0</v>
      </c>
      <c r="M668" s="350">
        <f t="shared" si="101"/>
        <v>0</v>
      </c>
      <c r="N668" s="350">
        <f t="shared" si="102"/>
        <v>0</v>
      </c>
      <c r="O668" s="351">
        <f t="shared" si="103"/>
        <v>0</v>
      </c>
      <c r="P668" s="350">
        <f t="shared" si="104"/>
        <v>0</v>
      </c>
      <c r="Q668" s="352">
        <f t="shared" si="105"/>
        <v>0</v>
      </c>
      <c r="R668" s="353">
        <f t="shared" si="106"/>
        <v>0</v>
      </c>
      <c r="S668" s="354">
        <f t="shared" si="107"/>
        <v>0</v>
      </c>
      <c r="T668" s="349">
        <f t="shared" si="108"/>
        <v>0</v>
      </c>
      <c r="U668" s="355">
        <f t="shared" si="109"/>
        <v>0</v>
      </c>
    </row>
    <row r="669" spans="1:21" x14ac:dyDescent="0.3">
      <c r="A669" s="344">
        <v>665</v>
      </c>
      <c r="B669" s="344"/>
      <c r="C669" s="356"/>
      <c r="D669" s="357"/>
      <c r="E669" s="358"/>
      <c r="F669" s="346"/>
      <c r="G669" s="347"/>
      <c r="H669" s="347"/>
      <c r="I669" s="347"/>
      <c r="J669" s="348"/>
      <c r="K669" s="347"/>
      <c r="L669" s="349">
        <f t="shared" si="100"/>
        <v>0</v>
      </c>
      <c r="M669" s="350">
        <f t="shared" si="101"/>
        <v>0</v>
      </c>
      <c r="N669" s="350">
        <f t="shared" si="102"/>
        <v>0</v>
      </c>
      <c r="O669" s="351">
        <f t="shared" si="103"/>
        <v>0</v>
      </c>
      <c r="P669" s="350">
        <f t="shared" si="104"/>
        <v>0</v>
      </c>
      <c r="Q669" s="352">
        <f t="shared" si="105"/>
        <v>0</v>
      </c>
      <c r="R669" s="353">
        <f t="shared" si="106"/>
        <v>0</v>
      </c>
      <c r="S669" s="354">
        <f t="shared" si="107"/>
        <v>0</v>
      </c>
      <c r="T669" s="349">
        <f t="shared" si="108"/>
        <v>0</v>
      </c>
      <c r="U669" s="355">
        <f t="shared" si="109"/>
        <v>0</v>
      </c>
    </row>
    <row r="670" spans="1:21" x14ac:dyDescent="0.3">
      <c r="A670" s="344">
        <v>666</v>
      </c>
      <c r="B670" s="344"/>
      <c r="C670" s="356"/>
      <c r="D670" s="357"/>
      <c r="E670" s="358"/>
      <c r="F670" s="346"/>
      <c r="G670" s="347"/>
      <c r="H670" s="347"/>
      <c r="I670" s="347"/>
      <c r="J670" s="348"/>
      <c r="K670" s="347"/>
      <c r="L670" s="349">
        <f t="shared" si="100"/>
        <v>0</v>
      </c>
      <c r="M670" s="350">
        <f t="shared" si="101"/>
        <v>0</v>
      </c>
      <c r="N670" s="350">
        <f t="shared" si="102"/>
        <v>0</v>
      </c>
      <c r="O670" s="351">
        <f t="shared" si="103"/>
        <v>0</v>
      </c>
      <c r="P670" s="350">
        <f t="shared" si="104"/>
        <v>0</v>
      </c>
      <c r="Q670" s="352">
        <f t="shared" si="105"/>
        <v>0</v>
      </c>
      <c r="R670" s="353">
        <f t="shared" si="106"/>
        <v>0</v>
      </c>
      <c r="S670" s="354">
        <f t="shared" si="107"/>
        <v>0</v>
      </c>
      <c r="T670" s="349">
        <f t="shared" si="108"/>
        <v>0</v>
      </c>
      <c r="U670" s="355">
        <f t="shared" si="109"/>
        <v>0</v>
      </c>
    </row>
    <row r="671" spans="1:21" x14ac:dyDescent="0.3">
      <c r="A671" s="344">
        <v>667</v>
      </c>
      <c r="B671" s="344"/>
      <c r="C671" s="356"/>
      <c r="D671" s="357"/>
      <c r="E671" s="358"/>
      <c r="F671" s="346"/>
      <c r="G671" s="347"/>
      <c r="H671" s="347"/>
      <c r="I671" s="347"/>
      <c r="J671" s="348"/>
      <c r="K671" s="347"/>
      <c r="L671" s="349">
        <f t="shared" si="100"/>
        <v>0</v>
      </c>
      <c r="M671" s="350">
        <f t="shared" si="101"/>
        <v>0</v>
      </c>
      <c r="N671" s="350">
        <f t="shared" si="102"/>
        <v>0</v>
      </c>
      <c r="O671" s="351">
        <f t="shared" si="103"/>
        <v>0</v>
      </c>
      <c r="P671" s="350">
        <f t="shared" si="104"/>
        <v>0</v>
      </c>
      <c r="Q671" s="352">
        <f t="shared" si="105"/>
        <v>0</v>
      </c>
      <c r="R671" s="353">
        <f t="shared" si="106"/>
        <v>0</v>
      </c>
      <c r="S671" s="354">
        <f t="shared" si="107"/>
        <v>0</v>
      </c>
      <c r="T671" s="349">
        <f t="shared" si="108"/>
        <v>0</v>
      </c>
      <c r="U671" s="355">
        <f t="shared" si="109"/>
        <v>0</v>
      </c>
    </row>
    <row r="672" spans="1:21" x14ac:dyDescent="0.3">
      <c r="A672" s="344">
        <v>668</v>
      </c>
      <c r="B672" s="344"/>
      <c r="C672" s="356"/>
      <c r="D672" s="357"/>
      <c r="E672" s="358"/>
      <c r="F672" s="346"/>
      <c r="G672" s="347"/>
      <c r="H672" s="347"/>
      <c r="I672" s="347"/>
      <c r="J672" s="348"/>
      <c r="K672" s="347"/>
      <c r="L672" s="349">
        <f t="shared" si="100"/>
        <v>0</v>
      </c>
      <c r="M672" s="350">
        <f t="shared" si="101"/>
        <v>0</v>
      </c>
      <c r="N672" s="350">
        <f t="shared" si="102"/>
        <v>0</v>
      </c>
      <c r="O672" s="351">
        <f t="shared" si="103"/>
        <v>0</v>
      </c>
      <c r="P672" s="350">
        <f t="shared" si="104"/>
        <v>0</v>
      </c>
      <c r="Q672" s="352">
        <f t="shared" si="105"/>
        <v>0</v>
      </c>
      <c r="R672" s="353">
        <f t="shared" si="106"/>
        <v>0</v>
      </c>
      <c r="S672" s="354">
        <f t="shared" si="107"/>
        <v>0</v>
      </c>
      <c r="T672" s="349">
        <f t="shared" si="108"/>
        <v>0</v>
      </c>
      <c r="U672" s="355">
        <f t="shared" si="109"/>
        <v>0</v>
      </c>
    </row>
    <row r="673" spans="1:21" x14ac:dyDescent="0.3">
      <c r="A673" s="344">
        <v>669</v>
      </c>
      <c r="B673" s="344"/>
      <c r="C673" s="356"/>
      <c r="D673" s="357"/>
      <c r="E673" s="358"/>
      <c r="F673" s="346"/>
      <c r="G673" s="347"/>
      <c r="H673" s="347"/>
      <c r="I673" s="347"/>
      <c r="J673" s="348"/>
      <c r="K673" s="347"/>
      <c r="L673" s="349">
        <f t="shared" si="100"/>
        <v>0</v>
      </c>
      <c r="M673" s="350">
        <f t="shared" si="101"/>
        <v>0</v>
      </c>
      <c r="N673" s="350">
        <f t="shared" si="102"/>
        <v>0</v>
      </c>
      <c r="O673" s="351">
        <f t="shared" si="103"/>
        <v>0</v>
      </c>
      <c r="P673" s="350">
        <f t="shared" si="104"/>
        <v>0</v>
      </c>
      <c r="Q673" s="352">
        <f t="shared" si="105"/>
        <v>0</v>
      </c>
      <c r="R673" s="353">
        <f t="shared" si="106"/>
        <v>0</v>
      </c>
      <c r="S673" s="354">
        <f t="shared" si="107"/>
        <v>0</v>
      </c>
      <c r="T673" s="349">
        <f t="shared" si="108"/>
        <v>0</v>
      </c>
      <c r="U673" s="355">
        <f t="shared" si="109"/>
        <v>0</v>
      </c>
    </row>
    <row r="674" spans="1:21" x14ac:dyDescent="0.3">
      <c r="A674" s="344">
        <v>670</v>
      </c>
      <c r="B674" s="344"/>
      <c r="C674" s="356"/>
      <c r="D674" s="357"/>
      <c r="E674" s="358"/>
      <c r="F674" s="346"/>
      <c r="G674" s="347"/>
      <c r="H674" s="347"/>
      <c r="I674" s="347"/>
      <c r="J674" s="348"/>
      <c r="K674" s="347"/>
      <c r="L674" s="349">
        <f t="shared" si="100"/>
        <v>0</v>
      </c>
      <c r="M674" s="350">
        <f t="shared" si="101"/>
        <v>0</v>
      </c>
      <c r="N674" s="350">
        <f t="shared" si="102"/>
        <v>0</v>
      </c>
      <c r="O674" s="351">
        <f t="shared" si="103"/>
        <v>0</v>
      </c>
      <c r="P674" s="350">
        <f t="shared" si="104"/>
        <v>0</v>
      </c>
      <c r="Q674" s="352">
        <f t="shared" si="105"/>
        <v>0</v>
      </c>
      <c r="R674" s="353">
        <f t="shared" si="106"/>
        <v>0</v>
      </c>
      <c r="S674" s="354">
        <f t="shared" si="107"/>
        <v>0</v>
      </c>
      <c r="T674" s="349">
        <f t="shared" si="108"/>
        <v>0</v>
      </c>
      <c r="U674" s="355">
        <f t="shared" si="109"/>
        <v>0</v>
      </c>
    </row>
    <row r="675" spans="1:21" x14ac:dyDescent="0.3">
      <c r="A675" s="344">
        <v>671</v>
      </c>
      <c r="B675" s="344"/>
      <c r="C675" s="356"/>
      <c r="D675" s="357"/>
      <c r="E675" s="358"/>
      <c r="F675" s="346"/>
      <c r="G675" s="347"/>
      <c r="H675" s="347"/>
      <c r="I675" s="347"/>
      <c r="J675" s="348"/>
      <c r="K675" s="347"/>
      <c r="L675" s="349">
        <f t="shared" si="100"/>
        <v>0</v>
      </c>
      <c r="M675" s="350">
        <f t="shared" si="101"/>
        <v>0</v>
      </c>
      <c r="N675" s="350">
        <f t="shared" si="102"/>
        <v>0</v>
      </c>
      <c r="O675" s="351">
        <f t="shared" si="103"/>
        <v>0</v>
      </c>
      <c r="P675" s="350">
        <f t="shared" si="104"/>
        <v>0</v>
      </c>
      <c r="Q675" s="352">
        <f t="shared" si="105"/>
        <v>0</v>
      </c>
      <c r="R675" s="353">
        <f t="shared" si="106"/>
        <v>0</v>
      </c>
      <c r="S675" s="354">
        <f t="shared" si="107"/>
        <v>0</v>
      </c>
      <c r="T675" s="349">
        <f t="shared" si="108"/>
        <v>0</v>
      </c>
      <c r="U675" s="355">
        <f t="shared" si="109"/>
        <v>0</v>
      </c>
    </row>
    <row r="676" spans="1:21" x14ac:dyDescent="0.3">
      <c r="A676" s="344">
        <v>672</v>
      </c>
      <c r="B676" s="344"/>
      <c r="C676" s="356"/>
      <c r="D676" s="357"/>
      <c r="E676" s="358"/>
      <c r="F676" s="346"/>
      <c r="G676" s="347"/>
      <c r="H676" s="347"/>
      <c r="I676" s="347"/>
      <c r="J676" s="348"/>
      <c r="K676" s="347"/>
      <c r="L676" s="349">
        <f t="shared" si="100"/>
        <v>0</v>
      </c>
      <c r="M676" s="350">
        <f t="shared" si="101"/>
        <v>0</v>
      </c>
      <c r="N676" s="350">
        <f t="shared" si="102"/>
        <v>0</v>
      </c>
      <c r="O676" s="351">
        <f t="shared" si="103"/>
        <v>0</v>
      </c>
      <c r="P676" s="350">
        <f t="shared" si="104"/>
        <v>0</v>
      </c>
      <c r="Q676" s="352">
        <f t="shared" si="105"/>
        <v>0</v>
      </c>
      <c r="R676" s="353">
        <f t="shared" si="106"/>
        <v>0</v>
      </c>
      <c r="S676" s="354">
        <f t="shared" si="107"/>
        <v>0</v>
      </c>
      <c r="T676" s="349">
        <f t="shared" si="108"/>
        <v>0</v>
      </c>
      <c r="U676" s="355">
        <f t="shared" si="109"/>
        <v>0</v>
      </c>
    </row>
    <row r="677" spans="1:21" x14ac:dyDescent="0.3">
      <c r="A677" s="344">
        <v>673</v>
      </c>
      <c r="B677" s="344"/>
      <c r="C677" s="356"/>
      <c r="D677" s="357"/>
      <c r="E677" s="358"/>
      <c r="F677" s="346"/>
      <c r="G677" s="347"/>
      <c r="H677" s="347"/>
      <c r="I677" s="347"/>
      <c r="J677" s="348"/>
      <c r="K677" s="347"/>
      <c r="L677" s="349">
        <f t="shared" si="100"/>
        <v>0</v>
      </c>
      <c r="M677" s="350">
        <f t="shared" si="101"/>
        <v>0</v>
      </c>
      <c r="N677" s="350">
        <f t="shared" si="102"/>
        <v>0</v>
      </c>
      <c r="O677" s="351">
        <f t="shared" si="103"/>
        <v>0</v>
      </c>
      <c r="P677" s="350">
        <f t="shared" si="104"/>
        <v>0</v>
      </c>
      <c r="Q677" s="352">
        <f t="shared" si="105"/>
        <v>0</v>
      </c>
      <c r="R677" s="353">
        <f t="shared" si="106"/>
        <v>0</v>
      </c>
      <c r="S677" s="354">
        <f t="shared" si="107"/>
        <v>0</v>
      </c>
      <c r="T677" s="349">
        <f t="shared" si="108"/>
        <v>0</v>
      </c>
      <c r="U677" s="355">
        <f t="shared" si="109"/>
        <v>0</v>
      </c>
    </row>
    <row r="678" spans="1:21" x14ac:dyDescent="0.3">
      <c r="A678" s="344">
        <v>674</v>
      </c>
      <c r="B678" s="344"/>
      <c r="C678" s="356"/>
      <c r="D678" s="357"/>
      <c r="E678" s="358"/>
      <c r="F678" s="346"/>
      <c r="G678" s="347"/>
      <c r="H678" s="347"/>
      <c r="I678" s="347"/>
      <c r="J678" s="348"/>
      <c r="K678" s="347"/>
      <c r="L678" s="349">
        <f t="shared" si="100"/>
        <v>0</v>
      </c>
      <c r="M678" s="350">
        <f t="shared" si="101"/>
        <v>0</v>
      </c>
      <c r="N678" s="350">
        <f t="shared" si="102"/>
        <v>0</v>
      </c>
      <c r="O678" s="351">
        <f t="shared" si="103"/>
        <v>0</v>
      </c>
      <c r="P678" s="350">
        <f t="shared" si="104"/>
        <v>0</v>
      </c>
      <c r="Q678" s="352">
        <f t="shared" si="105"/>
        <v>0</v>
      </c>
      <c r="R678" s="353">
        <f t="shared" si="106"/>
        <v>0</v>
      </c>
      <c r="S678" s="354">
        <f t="shared" si="107"/>
        <v>0</v>
      </c>
      <c r="T678" s="349">
        <f t="shared" si="108"/>
        <v>0</v>
      </c>
      <c r="U678" s="355">
        <f t="shared" si="109"/>
        <v>0</v>
      </c>
    </row>
    <row r="679" spans="1:21" x14ac:dyDescent="0.3">
      <c r="A679" s="344">
        <v>675</v>
      </c>
      <c r="B679" s="344"/>
      <c r="C679" s="356"/>
      <c r="D679" s="357"/>
      <c r="E679" s="358"/>
      <c r="F679" s="346"/>
      <c r="G679" s="347"/>
      <c r="H679" s="347"/>
      <c r="I679" s="347"/>
      <c r="J679" s="348"/>
      <c r="K679" s="347"/>
      <c r="L679" s="349">
        <f t="shared" si="100"/>
        <v>0</v>
      </c>
      <c r="M679" s="350">
        <f t="shared" si="101"/>
        <v>0</v>
      </c>
      <c r="N679" s="350">
        <f t="shared" si="102"/>
        <v>0</v>
      </c>
      <c r="O679" s="351">
        <f t="shared" si="103"/>
        <v>0</v>
      </c>
      <c r="P679" s="350">
        <f t="shared" si="104"/>
        <v>0</v>
      </c>
      <c r="Q679" s="352">
        <f t="shared" si="105"/>
        <v>0</v>
      </c>
      <c r="R679" s="353">
        <f t="shared" si="106"/>
        <v>0</v>
      </c>
      <c r="S679" s="354">
        <f t="shared" si="107"/>
        <v>0</v>
      </c>
      <c r="T679" s="349">
        <f t="shared" si="108"/>
        <v>0</v>
      </c>
      <c r="U679" s="355">
        <f t="shared" si="109"/>
        <v>0</v>
      </c>
    </row>
    <row r="680" spans="1:21" x14ac:dyDescent="0.3">
      <c r="A680" s="344">
        <v>676</v>
      </c>
      <c r="B680" s="344"/>
      <c r="C680" s="356"/>
      <c r="D680" s="357"/>
      <c r="E680" s="358"/>
      <c r="F680" s="346"/>
      <c r="G680" s="347"/>
      <c r="H680" s="347"/>
      <c r="I680" s="347"/>
      <c r="J680" s="348"/>
      <c r="K680" s="347"/>
      <c r="L680" s="349">
        <f t="shared" si="100"/>
        <v>0</v>
      </c>
      <c r="M680" s="350">
        <f t="shared" si="101"/>
        <v>0</v>
      </c>
      <c r="N680" s="350">
        <f t="shared" si="102"/>
        <v>0</v>
      </c>
      <c r="O680" s="351">
        <f t="shared" si="103"/>
        <v>0</v>
      </c>
      <c r="P680" s="350">
        <f t="shared" si="104"/>
        <v>0</v>
      </c>
      <c r="Q680" s="352">
        <f t="shared" si="105"/>
        <v>0</v>
      </c>
      <c r="R680" s="353">
        <f t="shared" si="106"/>
        <v>0</v>
      </c>
      <c r="S680" s="354">
        <f t="shared" si="107"/>
        <v>0</v>
      </c>
      <c r="T680" s="349">
        <f t="shared" si="108"/>
        <v>0</v>
      </c>
      <c r="U680" s="355">
        <f t="shared" si="109"/>
        <v>0</v>
      </c>
    </row>
    <row r="681" spans="1:21" x14ac:dyDescent="0.3">
      <c r="A681" s="344">
        <v>677</v>
      </c>
      <c r="B681" s="344"/>
      <c r="C681" s="356"/>
      <c r="D681" s="357"/>
      <c r="E681" s="358"/>
      <c r="F681" s="346"/>
      <c r="G681" s="347"/>
      <c r="H681" s="347"/>
      <c r="I681" s="347"/>
      <c r="J681" s="348"/>
      <c r="K681" s="347"/>
      <c r="L681" s="349">
        <f t="shared" si="100"/>
        <v>0</v>
      </c>
      <c r="M681" s="350">
        <f t="shared" si="101"/>
        <v>0</v>
      </c>
      <c r="N681" s="350">
        <f t="shared" si="102"/>
        <v>0</v>
      </c>
      <c r="O681" s="351">
        <f t="shared" si="103"/>
        <v>0</v>
      </c>
      <c r="P681" s="350">
        <f t="shared" si="104"/>
        <v>0</v>
      </c>
      <c r="Q681" s="352">
        <f t="shared" si="105"/>
        <v>0</v>
      </c>
      <c r="R681" s="353">
        <f t="shared" si="106"/>
        <v>0</v>
      </c>
      <c r="S681" s="354">
        <f t="shared" si="107"/>
        <v>0</v>
      </c>
      <c r="T681" s="349">
        <f t="shared" si="108"/>
        <v>0</v>
      </c>
      <c r="U681" s="355">
        <f t="shared" si="109"/>
        <v>0</v>
      </c>
    </row>
    <row r="682" spans="1:21" x14ac:dyDescent="0.3">
      <c r="A682" s="344">
        <v>678</v>
      </c>
      <c r="B682" s="344"/>
      <c r="C682" s="356"/>
      <c r="D682" s="357"/>
      <c r="E682" s="358"/>
      <c r="F682" s="346"/>
      <c r="G682" s="347"/>
      <c r="H682" s="347"/>
      <c r="I682" s="347"/>
      <c r="J682" s="348"/>
      <c r="K682" s="347"/>
      <c r="L682" s="349">
        <f t="shared" si="100"/>
        <v>0</v>
      </c>
      <c r="M682" s="350">
        <f t="shared" si="101"/>
        <v>0</v>
      </c>
      <c r="N682" s="350">
        <f t="shared" si="102"/>
        <v>0</v>
      </c>
      <c r="O682" s="351">
        <f t="shared" si="103"/>
        <v>0</v>
      </c>
      <c r="P682" s="350">
        <f t="shared" si="104"/>
        <v>0</v>
      </c>
      <c r="Q682" s="352">
        <f t="shared" si="105"/>
        <v>0</v>
      </c>
      <c r="R682" s="353">
        <f t="shared" si="106"/>
        <v>0</v>
      </c>
      <c r="S682" s="354">
        <f t="shared" si="107"/>
        <v>0</v>
      </c>
      <c r="T682" s="349">
        <f t="shared" si="108"/>
        <v>0</v>
      </c>
      <c r="U682" s="355">
        <f t="shared" si="109"/>
        <v>0</v>
      </c>
    </row>
    <row r="683" spans="1:21" x14ac:dyDescent="0.3">
      <c r="A683" s="344">
        <v>679</v>
      </c>
      <c r="B683" s="344"/>
      <c r="C683" s="356"/>
      <c r="D683" s="357"/>
      <c r="E683" s="358"/>
      <c r="F683" s="346"/>
      <c r="G683" s="347"/>
      <c r="H683" s="347"/>
      <c r="I683" s="347"/>
      <c r="J683" s="348"/>
      <c r="K683" s="347"/>
      <c r="L683" s="349">
        <f t="shared" si="100"/>
        <v>0</v>
      </c>
      <c r="M683" s="350">
        <f t="shared" si="101"/>
        <v>0</v>
      </c>
      <c r="N683" s="350">
        <f t="shared" si="102"/>
        <v>0</v>
      </c>
      <c r="O683" s="351">
        <f t="shared" si="103"/>
        <v>0</v>
      </c>
      <c r="P683" s="350">
        <f t="shared" si="104"/>
        <v>0</v>
      </c>
      <c r="Q683" s="352">
        <f t="shared" si="105"/>
        <v>0</v>
      </c>
      <c r="R683" s="353">
        <f t="shared" si="106"/>
        <v>0</v>
      </c>
      <c r="S683" s="354">
        <f t="shared" si="107"/>
        <v>0</v>
      </c>
      <c r="T683" s="349">
        <f t="shared" si="108"/>
        <v>0</v>
      </c>
      <c r="U683" s="355">
        <f t="shared" si="109"/>
        <v>0</v>
      </c>
    </row>
    <row r="684" spans="1:21" x14ac:dyDescent="0.3">
      <c r="A684" s="344">
        <v>680</v>
      </c>
      <c r="B684" s="344"/>
      <c r="C684" s="356"/>
      <c r="D684" s="357"/>
      <c r="E684" s="358"/>
      <c r="F684" s="346"/>
      <c r="G684" s="347"/>
      <c r="H684" s="347"/>
      <c r="I684" s="347"/>
      <c r="J684" s="348"/>
      <c r="K684" s="347"/>
      <c r="L684" s="349">
        <f t="shared" si="100"/>
        <v>0</v>
      </c>
      <c r="M684" s="350">
        <f t="shared" si="101"/>
        <v>0</v>
      </c>
      <c r="N684" s="350">
        <f t="shared" si="102"/>
        <v>0</v>
      </c>
      <c r="O684" s="351">
        <f t="shared" si="103"/>
        <v>0</v>
      </c>
      <c r="P684" s="350">
        <f t="shared" si="104"/>
        <v>0</v>
      </c>
      <c r="Q684" s="352">
        <f t="shared" si="105"/>
        <v>0</v>
      </c>
      <c r="R684" s="353">
        <f t="shared" si="106"/>
        <v>0</v>
      </c>
      <c r="S684" s="354">
        <f t="shared" si="107"/>
        <v>0</v>
      </c>
      <c r="T684" s="349">
        <f t="shared" si="108"/>
        <v>0</v>
      </c>
      <c r="U684" s="355">
        <f t="shared" si="109"/>
        <v>0</v>
      </c>
    </row>
    <row r="685" spans="1:21" x14ac:dyDescent="0.3">
      <c r="A685" s="344">
        <v>681</v>
      </c>
      <c r="B685" s="344"/>
      <c r="C685" s="356"/>
      <c r="D685" s="357"/>
      <c r="E685" s="358"/>
      <c r="F685" s="346"/>
      <c r="G685" s="347"/>
      <c r="H685" s="347"/>
      <c r="I685" s="347"/>
      <c r="J685" s="348"/>
      <c r="K685" s="347"/>
      <c r="L685" s="349">
        <f t="shared" si="100"/>
        <v>0</v>
      </c>
      <c r="M685" s="350">
        <f t="shared" si="101"/>
        <v>0</v>
      </c>
      <c r="N685" s="350">
        <f t="shared" si="102"/>
        <v>0</v>
      </c>
      <c r="O685" s="351">
        <f t="shared" si="103"/>
        <v>0</v>
      </c>
      <c r="P685" s="350">
        <f t="shared" si="104"/>
        <v>0</v>
      </c>
      <c r="Q685" s="352">
        <f t="shared" si="105"/>
        <v>0</v>
      </c>
      <c r="R685" s="353">
        <f t="shared" si="106"/>
        <v>0</v>
      </c>
      <c r="S685" s="354">
        <f t="shared" si="107"/>
        <v>0</v>
      </c>
      <c r="T685" s="349">
        <f t="shared" si="108"/>
        <v>0</v>
      </c>
      <c r="U685" s="355">
        <f t="shared" si="109"/>
        <v>0</v>
      </c>
    </row>
    <row r="686" spans="1:21" x14ac:dyDescent="0.3">
      <c r="A686" s="344">
        <v>682</v>
      </c>
      <c r="B686" s="344"/>
      <c r="C686" s="356"/>
      <c r="D686" s="357"/>
      <c r="E686" s="358"/>
      <c r="F686" s="346"/>
      <c r="G686" s="347"/>
      <c r="H686" s="347"/>
      <c r="I686" s="347"/>
      <c r="J686" s="348"/>
      <c r="K686" s="347"/>
      <c r="L686" s="349">
        <f t="shared" si="100"/>
        <v>0</v>
      </c>
      <c r="M686" s="350">
        <f t="shared" si="101"/>
        <v>0</v>
      </c>
      <c r="N686" s="350">
        <f t="shared" si="102"/>
        <v>0</v>
      </c>
      <c r="O686" s="351">
        <f t="shared" si="103"/>
        <v>0</v>
      </c>
      <c r="P686" s="350">
        <f t="shared" si="104"/>
        <v>0</v>
      </c>
      <c r="Q686" s="352">
        <f t="shared" si="105"/>
        <v>0</v>
      </c>
      <c r="R686" s="353">
        <f t="shared" si="106"/>
        <v>0</v>
      </c>
      <c r="S686" s="354">
        <f t="shared" si="107"/>
        <v>0</v>
      </c>
      <c r="T686" s="349">
        <f t="shared" si="108"/>
        <v>0</v>
      </c>
      <c r="U686" s="355">
        <f t="shared" si="109"/>
        <v>0</v>
      </c>
    </row>
    <row r="687" spans="1:21" x14ac:dyDescent="0.3">
      <c r="A687" s="344">
        <v>683</v>
      </c>
      <c r="B687" s="344"/>
      <c r="C687" s="356"/>
      <c r="D687" s="357"/>
      <c r="E687" s="358"/>
      <c r="F687" s="346"/>
      <c r="G687" s="347"/>
      <c r="H687" s="347"/>
      <c r="I687" s="347"/>
      <c r="J687" s="348"/>
      <c r="K687" s="347"/>
      <c r="L687" s="349">
        <f t="shared" si="100"/>
        <v>0</v>
      </c>
      <c r="M687" s="350">
        <f t="shared" si="101"/>
        <v>0</v>
      </c>
      <c r="N687" s="350">
        <f t="shared" si="102"/>
        <v>0</v>
      </c>
      <c r="O687" s="351">
        <f t="shared" si="103"/>
        <v>0</v>
      </c>
      <c r="P687" s="350">
        <f t="shared" si="104"/>
        <v>0</v>
      </c>
      <c r="Q687" s="352">
        <f t="shared" si="105"/>
        <v>0</v>
      </c>
      <c r="R687" s="353">
        <f t="shared" si="106"/>
        <v>0</v>
      </c>
      <c r="S687" s="354">
        <f t="shared" si="107"/>
        <v>0</v>
      </c>
      <c r="T687" s="349">
        <f t="shared" si="108"/>
        <v>0</v>
      </c>
      <c r="U687" s="355">
        <f t="shared" si="109"/>
        <v>0</v>
      </c>
    </row>
    <row r="688" spans="1:21" x14ac:dyDescent="0.3">
      <c r="A688" s="344">
        <v>684</v>
      </c>
      <c r="B688" s="344"/>
      <c r="C688" s="356"/>
      <c r="D688" s="357"/>
      <c r="E688" s="358"/>
      <c r="F688" s="346"/>
      <c r="G688" s="347"/>
      <c r="H688" s="347"/>
      <c r="I688" s="347"/>
      <c r="J688" s="348"/>
      <c r="K688" s="347"/>
      <c r="L688" s="349">
        <f t="shared" si="100"/>
        <v>0</v>
      </c>
      <c r="M688" s="350">
        <f t="shared" si="101"/>
        <v>0</v>
      </c>
      <c r="N688" s="350">
        <f t="shared" si="102"/>
        <v>0</v>
      </c>
      <c r="O688" s="351">
        <f t="shared" si="103"/>
        <v>0</v>
      </c>
      <c r="P688" s="350">
        <f t="shared" si="104"/>
        <v>0</v>
      </c>
      <c r="Q688" s="352">
        <f t="shared" si="105"/>
        <v>0</v>
      </c>
      <c r="R688" s="353">
        <f t="shared" si="106"/>
        <v>0</v>
      </c>
      <c r="S688" s="354">
        <f t="shared" si="107"/>
        <v>0</v>
      </c>
      <c r="T688" s="349">
        <f t="shared" si="108"/>
        <v>0</v>
      </c>
      <c r="U688" s="355">
        <f t="shared" si="109"/>
        <v>0</v>
      </c>
    </row>
    <row r="689" spans="1:21" x14ac:dyDescent="0.3">
      <c r="A689" s="344">
        <v>685</v>
      </c>
      <c r="B689" s="344"/>
      <c r="C689" s="356"/>
      <c r="D689" s="357"/>
      <c r="E689" s="358"/>
      <c r="F689" s="346"/>
      <c r="G689" s="347"/>
      <c r="H689" s="347"/>
      <c r="I689" s="347"/>
      <c r="J689" s="348"/>
      <c r="K689" s="347"/>
      <c r="L689" s="349">
        <f t="shared" si="100"/>
        <v>0</v>
      </c>
      <c r="M689" s="350">
        <f t="shared" si="101"/>
        <v>0</v>
      </c>
      <c r="N689" s="350">
        <f t="shared" si="102"/>
        <v>0</v>
      </c>
      <c r="O689" s="351">
        <f t="shared" si="103"/>
        <v>0</v>
      </c>
      <c r="P689" s="350">
        <f t="shared" si="104"/>
        <v>0</v>
      </c>
      <c r="Q689" s="352">
        <f t="shared" si="105"/>
        <v>0</v>
      </c>
      <c r="R689" s="353">
        <f t="shared" si="106"/>
        <v>0</v>
      </c>
      <c r="S689" s="354">
        <f t="shared" si="107"/>
        <v>0</v>
      </c>
      <c r="T689" s="349">
        <f t="shared" si="108"/>
        <v>0</v>
      </c>
      <c r="U689" s="355">
        <f t="shared" si="109"/>
        <v>0</v>
      </c>
    </row>
    <row r="690" spans="1:21" x14ac:dyDescent="0.3">
      <c r="A690" s="344">
        <v>686</v>
      </c>
      <c r="B690" s="344"/>
      <c r="C690" s="356"/>
      <c r="D690" s="357"/>
      <c r="E690" s="358"/>
      <c r="F690" s="346"/>
      <c r="G690" s="347"/>
      <c r="H690" s="347"/>
      <c r="I690" s="347"/>
      <c r="J690" s="348"/>
      <c r="K690" s="347"/>
      <c r="L690" s="349">
        <f t="shared" si="100"/>
        <v>0</v>
      </c>
      <c r="M690" s="350">
        <f t="shared" si="101"/>
        <v>0</v>
      </c>
      <c r="N690" s="350">
        <f t="shared" si="102"/>
        <v>0</v>
      </c>
      <c r="O690" s="351">
        <f t="shared" si="103"/>
        <v>0</v>
      </c>
      <c r="P690" s="350">
        <f t="shared" si="104"/>
        <v>0</v>
      </c>
      <c r="Q690" s="352">
        <f t="shared" si="105"/>
        <v>0</v>
      </c>
      <c r="R690" s="353">
        <f t="shared" si="106"/>
        <v>0</v>
      </c>
      <c r="S690" s="354">
        <f t="shared" si="107"/>
        <v>0</v>
      </c>
      <c r="T690" s="349">
        <f t="shared" si="108"/>
        <v>0</v>
      </c>
      <c r="U690" s="355">
        <f t="shared" si="109"/>
        <v>0</v>
      </c>
    </row>
    <row r="691" spans="1:21" x14ac:dyDescent="0.3">
      <c r="A691" s="344">
        <v>687</v>
      </c>
      <c r="B691" s="344"/>
      <c r="C691" s="356"/>
      <c r="D691" s="357"/>
      <c r="E691" s="358"/>
      <c r="F691" s="346"/>
      <c r="G691" s="347"/>
      <c r="H691" s="347"/>
      <c r="I691" s="347"/>
      <c r="J691" s="348"/>
      <c r="K691" s="347"/>
      <c r="L691" s="349">
        <f t="shared" si="100"/>
        <v>0</v>
      </c>
      <c r="M691" s="350">
        <f t="shared" si="101"/>
        <v>0</v>
      </c>
      <c r="N691" s="350">
        <f t="shared" si="102"/>
        <v>0</v>
      </c>
      <c r="O691" s="351">
        <f t="shared" si="103"/>
        <v>0</v>
      </c>
      <c r="P691" s="350">
        <f t="shared" si="104"/>
        <v>0</v>
      </c>
      <c r="Q691" s="352">
        <f t="shared" si="105"/>
        <v>0</v>
      </c>
      <c r="R691" s="353">
        <f t="shared" si="106"/>
        <v>0</v>
      </c>
      <c r="S691" s="354">
        <f t="shared" si="107"/>
        <v>0</v>
      </c>
      <c r="T691" s="349">
        <f t="shared" si="108"/>
        <v>0</v>
      </c>
      <c r="U691" s="355">
        <f t="shared" si="109"/>
        <v>0</v>
      </c>
    </row>
    <row r="692" spans="1:21" x14ac:dyDescent="0.3">
      <c r="A692" s="344">
        <v>688</v>
      </c>
      <c r="B692" s="344"/>
      <c r="C692" s="356"/>
      <c r="D692" s="357"/>
      <c r="E692" s="358"/>
      <c r="F692" s="346"/>
      <c r="G692" s="347"/>
      <c r="H692" s="347"/>
      <c r="I692" s="347"/>
      <c r="J692" s="348"/>
      <c r="K692" s="347"/>
      <c r="L692" s="349">
        <f t="shared" si="100"/>
        <v>0</v>
      </c>
      <c r="M692" s="350">
        <f t="shared" si="101"/>
        <v>0</v>
      </c>
      <c r="N692" s="350">
        <f t="shared" si="102"/>
        <v>0</v>
      </c>
      <c r="O692" s="351">
        <f t="shared" si="103"/>
        <v>0</v>
      </c>
      <c r="P692" s="350">
        <f t="shared" si="104"/>
        <v>0</v>
      </c>
      <c r="Q692" s="352">
        <f t="shared" si="105"/>
        <v>0</v>
      </c>
      <c r="R692" s="353">
        <f t="shared" si="106"/>
        <v>0</v>
      </c>
      <c r="S692" s="354">
        <f t="shared" si="107"/>
        <v>0</v>
      </c>
      <c r="T692" s="349">
        <f t="shared" si="108"/>
        <v>0</v>
      </c>
      <c r="U692" s="355">
        <f t="shared" si="109"/>
        <v>0</v>
      </c>
    </row>
    <row r="693" spans="1:21" x14ac:dyDescent="0.3">
      <c r="A693" s="344">
        <v>689</v>
      </c>
      <c r="B693" s="344"/>
      <c r="C693" s="356"/>
      <c r="D693" s="357"/>
      <c r="E693" s="358"/>
      <c r="F693" s="346"/>
      <c r="G693" s="347"/>
      <c r="H693" s="347"/>
      <c r="I693" s="347"/>
      <c r="J693" s="348"/>
      <c r="K693" s="347"/>
      <c r="L693" s="349">
        <f t="shared" si="100"/>
        <v>0</v>
      </c>
      <c r="M693" s="350">
        <f t="shared" si="101"/>
        <v>0</v>
      </c>
      <c r="N693" s="350">
        <f t="shared" si="102"/>
        <v>0</v>
      </c>
      <c r="O693" s="351">
        <f t="shared" si="103"/>
        <v>0</v>
      </c>
      <c r="P693" s="350">
        <f t="shared" si="104"/>
        <v>0</v>
      </c>
      <c r="Q693" s="352">
        <f t="shared" si="105"/>
        <v>0</v>
      </c>
      <c r="R693" s="353">
        <f t="shared" si="106"/>
        <v>0</v>
      </c>
      <c r="S693" s="354">
        <f t="shared" si="107"/>
        <v>0</v>
      </c>
      <c r="T693" s="349">
        <f t="shared" si="108"/>
        <v>0</v>
      </c>
      <c r="U693" s="355">
        <f t="shared" si="109"/>
        <v>0</v>
      </c>
    </row>
    <row r="694" spans="1:21" x14ac:dyDescent="0.3">
      <c r="A694" s="344">
        <v>690</v>
      </c>
      <c r="B694" s="344"/>
      <c r="C694" s="356"/>
      <c r="D694" s="357"/>
      <c r="E694" s="358"/>
      <c r="F694" s="346"/>
      <c r="G694" s="347"/>
      <c r="H694" s="347"/>
      <c r="I694" s="347"/>
      <c r="J694" s="348"/>
      <c r="K694" s="347"/>
      <c r="L694" s="349">
        <f t="shared" si="100"/>
        <v>0</v>
      </c>
      <c r="M694" s="350">
        <f t="shared" si="101"/>
        <v>0</v>
      </c>
      <c r="N694" s="350">
        <f t="shared" si="102"/>
        <v>0</v>
      </c>
      <c r="O694" s="351">
        <f t="shared" si="103"/>
        <v>0</v>
      </c>
      <c r="P694" s="350">
        <f t="shared" si="104"/>
        <v>0</v>
      </c>
      <c r="Q694" s="352">
        <f t="shared" si="105"/>
        <v>0</v>
      </c>
      <c r="R694" s="353">
        <f t="shared" si="106"/>
        <v>0</v>
      </c>
      <c r="S694" s="354">
        <f t="shared" si="107"/>
        <v>0</v>
      </c>
      <c r="T694" s="349">
        <f t="shared" si="108"/>
        <v>0</v>
      </c>
      <c r="U694" s="355">
        <f t="shared" si="109"/>
        <v>0</v>
      </c>
    </row>
    <row r="695" spans="1:21" x14ac:dyDescent="0.3">
      <c r="A695" s="344">
        <v>691</v>
      </c>
      <c r="B695" s="344"/>
      <c r="C695" s="356"/>
      <c r="D695" s="357"/>
      <c r="E695" s="358"/>
      <c r="F695" s="346"/>
      <c r="G695" s="347"/>
      <c r="H695" s="347"/>
      <c r="I695" s="347"/>
      <c r="J695" s="348"/>
      <c r="K695" s="347"/>
      <c r="L695" s="349">
        <f t="shared" si="100"/>
        <v>0</v>
      </c>
      <c r="M695" s="350">
        <f t="shared" si="101"/>
        <v>0</v>
      </c>
      <c r="N695" s="350">
        <f t="shared" si="102"/>
        <v>0</v>
      </c>
      <c r="O695" s="351">
        <f t="shared" si="103"/>
        <v>0</v>
      </c>
      <c r="P695" s="350">
        <f t="shared" si="104"/>
        <v>0</v>
      </c>
      <c r="Q695" s="352">
        <f t="shared" si="105"/>
        <v>0</v>
      </c>
      <c r="R695" s="353">
        <f t="shared" si="106"/>
        <v>0</v>
      </c>
      <c r="S695" s="354">
        <f t="shared" si="107"/>
        <v>0</v>
      </c>
      <c r="T695" s="349">
        <f t="shared" si="108"/>
        <v>0</v>
      </c>
      <c r="U695" s="355">
        <f t="shared" si="109"/>
        <v>0</v>
      </c>
    </row>
    <row r="696" spans="1:21" x14ac:dyDescent="0.3">
      <c r="A696" s="344">
        <v>692</v>
      </c>
      <c r="B696" s="344"/>
      <c r="C696" s="356"/>
      <c r="D696" s="357"/>
      <c r="E696" s="358"/>
      <c r="F696" s="346"/>
      <c r="G696" s="347"/>
      <c r="H696" s="347"/>
      <c r="I696" s="347"/>
      <c r="J696" s="348"/>
      <c r="K696" s="347"/>
      <c r="L696" s="349">
        <f t="shared" si="100"/>
        <v>0</v>
      </c>
      <c r="M696" s="350">
        <f t="shared" si="101"/>
        <v>0</v>
      </c>
      <c r="N696" s="350">
        <f t="shared" si="102"/>
        <v>0</v>
      </c>
      <c r="O696" s="351">
        <f t="shared" si="103"/>
        <v>0</v>
      </c>
      <c r="P696" s="350">
        <f t="shared" si="104"/>
        <v>0</v>
      </c>
      <c r="Q696" s="352">
        <f t="shared" si="105"/>
        <v>0</v>
      </c>
      <c r="R696" s="353">
        <f t="shared" si="106"/>
        <v>0</v>
      </c>
      <c r="S696" s="354">
        <f t="shared" si="107"/>
        <v>0</v>
      </c>
      <c r="T696" s="349">
        <f t="shared" si="108"/>
        <v>0</v>
      </c>
      <c r="U696" s="355">
        <f t="shared" si="109"/>
        <v>0</v>
      </c>
    </row>
    <row r="697" spans="1:21" x14ac:dyDescent="0.3">
      <c r="A697" s="344">
        <v>693</v>
      </c>
      <c r="B697" s="344"/>
      <c r="C697" s="356"/>
      <c r="D697" s="357"/>
      <c r="E697" s="358"/>
      <c r="F697" s="346"/>
      <c r="G697" s="347"/>
      <c r="H697" s="347"/>
      <c r="I697" s="347"/>
      <c r="J697" s="348"/>
      <c r="K697" s="347"/>
      <c r="L697" s="349">
        <f t="shared" si="100"/>
        <v>0</v>
      </c>
      <c r="M697" s="350">
        <f t="shared" si="101"/>
        <v>0</v>
      </c>
      <c r="N697" s="350">
        <f t="shared" si="102"/>
        <v>0</v>
      </c>
      <c r="O697" s="351">
        <f t="shared" si="103"/>
        <v>0</v>
      </c>
      <c r="P697" s="350">
        <f t="shared" si="104"/>
        <v>0</v>
      </c>
      <c r="Q697" s="352">
        <f t="shared" si="105"/>
        <v>0</v>
      </c>
      <c r="R697" s="353">
        <f t="shared" si="106"/>
        <v>0</v>
      </c>
      <c r="S697" s="354">
        <f t="shared" si="107"/>
        <v>0</v>
      </c>
      <c r="T697" s="349">
        <f t="shared" si="108"/>
        <v>0</v>
      </c>
      <c r="U697" s="355">
        <f t="shared" si="109"/>
        <v>0</v>
      </c>
    </row>
    <row r="698" spans="1:21" x14ac:dyDescent="0.3">
      <c r="A698" s="344">
        <v>694</v>
      </c>
      <c r="B698" s="344"/>
      <c r="C698" s="356"/>
      <c r="D698" s="357"/>
      <c r="E698" s="358"/>
      <c r="F698" s="346"/>
      <c r="G698" s="347"/>
      <c r="H698" s="347"/>
      <c r="I698" s="347"/>
      <c r="J698" s="348"/>
      <c r="K698" s="347"/>
      <c r="L698" s="349">
        <f t="shared" si="100"/>
        <v>0</v>
      </c>
      <c r="M698" s="350">
        <f t="shared" si="101"/>
        <v>0</v>
      </c>
      <c r="N698" s="350">
        <f t="shared" si="102"/>
        <v>0</v>
      </c>
      <c r="O698" s="351">
        <f t="shared" si="103"/>
        <v>0</v>
      </c>
      <c r="P698" s="350">
        <f t="shared" si="104"/>
        <v>0</v>
      </c>
      <c r="Q698" s="352">
        <f t="shared" si="105"/>
        <v>0</v>
      </c>
      <c r="R698" s="353">
        <f t="shared" si="106"/>
        <v>0</v>
      </c>
      <c r="S698" s="354">
        <f t="shared" si="107"/>
        <v>0</v>
      </c>
      <c r="T698" s="349">
        <f t="shared" si="108"/>
        <v>0</v>
      </c>
      <c r="U698" s="355">
        <f t="shared" si="109"/>
        <v>0</v>
      </c>
    </row>
    <row r="699" spans="1:21" x14ac:dyDescent="0.3">
      <c r="A699" s="344">
        <v>695</v>
      </c>
      <c r="B699" s="344"/>
      <c r="C699" s="356"/>
      <c r="D699" s="357"/>
      <c r="E699" s="358"/>
      <c r="F699" s="346"/>
      <c r="G699" s="347"/>
      <c r="H699" s="347"/>
      <c r="I699" s="347"/>
      <c r="J699" s="348"/>
      <c r="K699" s="347"/>
      <c r="L699" s="349">
        <f t="shared" si="100"/>
        <v>0</v>
      </c>
      <c r="M699" s="350">
        <f t="shared" si="101"/>
        <v>0</v>
      </c>
      <c r="N699" s="350">
        <f t="shared" si="102"/>
        <v>0</v>
      </c>
      <c r="O699" s="351">
        <f t="shared" si="103"/>
        <v>0</v>
      </c>
      <c r="P699" s="350">
        <f t="shared" si="104"/>
        <v>0</v>
      </c>
      <c r="Q699" s="352">
        <f t="shared" si="105"/>
        <v>0</v>
      </c>
      <c r="R699" s="353">
        <f t="shared" si="106"/>
        <v>0</v>
      </c>
      <c r="S699" s="354">
        <f t="shared" si="107"/>
        <v>0</v>
      </c>
      <c r="T699" s="349">
        <f t="shared" si="108"/>
        <v>0</v>
      </c>
      <c r="U699" s="355">
        <f t="shared" si="109"/>
        <v>0</v>
      </c>
    </row>
    <row r="700" spans="1:21" x14ac:dyDescent="0.3">
      <c r="A700" s="344">
        <v>696</v>
      </c>
      <c r="B700" s="344"/>
      <c r="C700" s="356"/>
      <c r="D700" s="357"/>
      <c r="E700" s="358"/>
      <c r="F700" s="346"/>
      <c r="G700" s="347"/>
      <c r="H700" s="347"/>
      <c r="I700" s="347"/>
      <c r="J700" s="348"/>
      <c r="K700" s="347"/>
      <c r="L700" s="349">
        <f t="shared" si="100"/>
        <v>0</v>
      </c>
      <c r="M700" s="350">
        <f t="shared" si="101"/>
        <v>0</v>
      </c>
      <c r="N700" s="350">
        <f t="shared" si="102"/>
        <v>0</v>
      </c>
      <c r="O700" s="351">
        <f t="shared" si="103"/>
        <v>0</v>
      </c>
      <c r="P700" s="350">
        <f t="shared" si="104"/>
        <v>0</v>
      </c>
      <c r="Q700" s="352">
        <f t="shared" si="105"/>
        <v>0</v>
      </c>
      <c r="R700" s="353">
        <f t="shared" si="106"/>
        <v>0</v>
      </c>
      <c r="S700" s="354">
        <f t="shared" si="107"/>
        <v>0</v>
      </c>
      <c r="T700" s="349">
        <f t="shared" si="108"/>
        <v>0</v>
      </c>
      <c r="U700" s="355">
        <f t="shared" si="109"/>
        <v>0</v>
      </c>
    </row>
    <row r="701" spans="1:21" x14ac:dyDescent="0.3">
      <c r="A701" s="344">
        <v>697</v>
      </c>
      <c r="B701" s="344"/>
      <c r="C701" s="356"/>
      <c r="D701" s="357"/>
      <c r="E701" s="358"/>
      <c r="F701" s="346"/>
      <c r="G701" s="347"/>
      <c r="H701" s="347"/>
      <c r="I701" s="347"/>
      <c r="J701" s="348"/>
      <c r="K701" s="347"/>
      <c r="L701" s="349">
        <f t="shared" si="100"/>
        <v>0</v>
      </c>
      <c r="M701" s="350">
        <f t="shared" si="101"/>
        <v>0</v>
      </c>
      <c r="N701" s="350">
        <f t="shared" si="102"/>
        <v>0</v>
      </c>
      <c r="O701" s="351">
        <f t="shared" si="103"/>
        <v>0</v>
      </c>
      <c r="P701" s="350">
        <f t="shared" si="104"/>
        <v>0</v>
      </c>
      <c r="Q701" s="352">
        <f t="shared" si="105"/>
        <v>0</v>
      </c>
      <c r="R701" s="353">
        <f t="shared" si="106"/>
        <v>0</v>
      </c>
      <c r="S701" s="354">
        <f t="shared" si="107"/>
        <v>0</v>
      </c>
      <c r="T701" s="349">
        <f t="shared" si="108"/>
        <v>0</v>
      </c>
      <c r="U701" s="355">
        <f t="shared" si="109"/>
        <v>0</v>
      </c>
    </row>
    <row r="702" spans="1:21" x14ac:dyDescent="0.3">
      <c r="A702" s="344">
        <v>698</v>
      </c>
      <c r="B702" s="344"/>
      <c r="C702" s="356"/>
      <c r="D702" s="357"/>
      <c r="E702" s="358"/>
      <c r="F702" s="346"/>
      <c r="G702" s="347"/>
      <c r="H702" s="347"/>
      <c r="I702" s="347"/>
      <c r="J702" s="348"/>
      <c r="K702" s="347"/>
      <c r="L702" s="349">
        <f t="shared" si="100"/>
        <v>0</v>
      </c>
      <c r="M702" s="350">
        <f t="shared" si="101"/>
        <v>0</v>
      </c>
      <c r="N702" s="350">
        <f t="shared" si="102"/>
        <v>0</v>
      </c>
      <c r="O702" s="351">
        <f t="shared" si="103"/>
        <v>0</v>
      </c>
      <c r="P702" s="350">
        <f t="shared" si="104"/>
        <v>0</v>
      </c>
      <c r="Q702" s="352">
        <f t="shared" si="105"/>
        <v>0</v>
      </c>
      <c r="R702" s="353">
        <f t="shared" si="106"/>
        <v>0</v>
      </c>
      <c r="S702" s="354">
        <f t="shared" si="107"/>
        <v>0</v>
      </c>
      <c r="T702" s="349">
        <f t="shared" si="108"/>
        <v>0</v>
      </c>
      <c r="U702" s="355">
        <f t="shared" si="109"/>
        <v>0</v>
      </c>
    </row>
    <row r="703" spans="1:21" x14ac:dyDescent="0.3">
      <c r="A703" s="344">
        <v>699</v>
      </c>
      <c r="B703" s="344"/>
      <c r="C703" s="356"/>
      <c r="D703" s="357"/>
      <c r="E703" s="358"/>
      <c r="F703" s="346"/>
      <c r="G703" s="347"/>
      <c r="H703" s="347"/>
      <c r="I703" s="347"/>
      <c r="J703" s="348"/>
      <c r="K703" s="347"/>
      <c r="L703" s="349">
        <f t="shared" si="100"/>
        <v>0</v>
      </c>
      <c r="M703" s="350">
        <f t="shared" si="101"/>
        <v>0</v>
      </c>
      <c r="N703" s="350">
        <f t="shared" si="102"/>
        <v>0</v>
      </c>
      <c r="O703" s="351">
        <f t="shared" si="103"/>
        <v>0</v>
      </c>
      <c r="P703" s="350">
        <f t="shared" si="104"/>
        <v>0</v>
      </c>
      <c r="Q703" s="352">
        <f t="shared" si="105"/>
        <v>0</v>
      </c>
      <c r="R703" s="353">
        <f t="shared" si="106"/>
        <v>0</v>
      </c>
      <c r="S703" s="354">
        <f t="shared" si="107"/>
        <v>0</v>
      </c>
      <c r="T703" s="349">
        <f t="shared" si="108"/>
        <v>0</v>
      </c>
      <c r="U703" s="355">
        <f t="shared" si="109"/>
        <v>0</v>
      </c>
    </row>
    <row r="704" spans="1:21" x14ac:dyDescent="0.3">
      <c r="A704" s="344">
        <v>700</v>
      </c>
      <c r="B704" s="344"/>
      <c r="C704" s="356"/>
      <c r="D704" s="357"/>
      <c r="E704" s="358"/>
      <c r="F704" s="346"/>
      <c r="G704" s="347"/>
      <c r="H704" s="347"/>
      <c r="I704" s="347"/>
      <c r="J704" s="348"/>
      <c r="K704" s="347"/>
      <c r="L704" s="349">
        <f t="shared" si="100"/>
        <v>0</v>
      </c>
      <c r="M704" s="350">
        <f t="shared" si="101"/>
        <v>0</v>
      </c>
      <c r="N704" s="350">
        <f t="shared" si="102"/>
        <v>0</v>
      </c>
      <c r="O704" s="351">
        <f t="shared" si="103"/>
        <v>0</v>
      </c>
      <c r="P704" s="350">
        <f t="shared" si="104"/>
        <v>0</v>
      </c>
      <c r="Q704" s="352">
        <f t="shared" si="105"/>
        <v>0</v>
      </c>
      <c r="R704" s="353">
        <f t="shared" si="106"/>
        <v>0</v>
      </c>
      <c r="S704" s="354">
        <f t="shared" si="107"/>
        <v>0</v>
      </c>
      <c r="T704" s="349">
        <f t="shared" si="108"/>
        <v>0</v>
      </c>
      <c r="U704" s="355">
        <f t="shared" si="109"/>
        <v>0</v>
      </c>
    </row>
    <row r="705" spans="1:21" x14ac:dyDescent="0.3">
      <c r="A705" s="344">
        <v>701</v>
      </c>
      <c r="B705" s="344"/>
      <c r="C705" s="356"/>
      <c r="D705" s="357"/>
      <c r="E705" s="358"/>
      <c r="F705" s="346"/>
      <c r="G705" s="347"/>
      <c r="H705" s="347"/>
      <c r="I705" s="347"/>
      <c r="J705" s="348"/>
      <c r="K705" s="347"/>
      <c r="L705" s="349">
        <f t="shared" si="100"/>
        <v>0</v>
      </c>
      <c r="M705" s="350">
        <f t="shared" si="101"/>
        <v>0</v>
      </c>
      <c r="N705" s="350">
        <f t="shared" si="102"/>
        <v>0</v>
      </c>
      <c r="O705" s="351">
        <f t="shared" si="103"/>
        <v>0</v>
      </c>
      <c r="P705" s="350">
        <f t="shared" si="104"/>
        <v>0</v>
      </c>
      <c r="Q705" s="352">
        <f t="shared" si="105"/>
        <v>0</v>
      </c>
      <c r="R705" s="353">
        <f t="shared" si="106"/>
        <v>0</v>
      </c>
      <c r="S705" s="354">
        <f t="shared" si="107"/>
        <v>0</v>
      </c>
      <c r="T705" s="349">
        <f t="shared" si="108"/>
        <v>0</v>
      </c>
      <c r="U705" s="355">
        <f t="shared" si="109"/>
        <v>0</v>
      </c>
    </row>
    <row r="706" spans="1:21" x14ac:dyDescent="0.3">
      <c r="A706" s="344">
        <v>702</v>
      </c>
      <c r="B706" s="344"/>
      <c r="C706" s="356"/>
      <c r="D706" s="357"/>
      <c r="E706" s="358"/>
      <c r="F706" s="346"/>
      <c r="G706" s="347"/>
      <c r="H706" s="347"/>
      <c r="I706" s="347"/>
      <c r="J706" s="348"/>
      <c r="K706" s="347"/>
      <c r="L706" s="349">
        <f t="shared" si="100"/>
        <v>0</v>
      </c>
      <c r="M706" s="350">
        <f t="shared" si="101"/>
        <v>0</v>
      </c>
      <c r="N706" s="350">
        <f t="shared" si="102"/>
        <v>0</v>
      </c>
      <c r="O706" s="351">
        <f t="shared" si="103"/>
        <v>0</v>
      </c>
      <c r="P706" s="350">
        <f t="shared" si="104"/>
        <v>0</v>
      </c>
      <c r="Q706" s="352">
        <f t="shared" si="105"/>
        <v>0</v>
      </c>
      <c r="R706" s="353">
        <f t="shared" si="106"/>
        <v>0</v>
      </c>
      <c r="S706" s="354">
        <f t="shared" si="107"/>
        <v>0</v>
      </c>
      <c r="T706" s="349">
        <f t="shared" si="108"/>
        <v>0</v>
      </c>
      <c r="U706" s="355">
        <f t="shared" si="109"/>
        <v>0</v>
      </c>
    </row>
    <row r="707" spans="1:21" x14ac:dyDescent="0.3">
      <c r="A707" s="344">
        <v>703</v>
      </c>
      <c r="B707" s="344"/>
      <c r="C707" s="356"/>
      <c r="D707" s="357"/>
      <c r="E707" s="358"/>
      <c r="F707" s="346"/>
      <c r="G707" s="347"/>
      <c r="H707" s="347"/>
      <c r="I707" s="347"/>
      <c r="J707" s="348"/>
      <c r="K707" s="347"/>
      <c r="L707" s="349">
        <f t="shared" si="100"/>
        <v>0</v>
      </c>
      <c r="M707" s="350">
        <f t="shared" si="101"/>
        <v>0</v>
      </c>
      <c r="N707" s="350">
        <f t="shared" si="102"/>
        <v>0</v>
      </c>
      <c r="O707" s="351">
        <f t="shared" si="103"/>
        <v>0</v>
      </c>
      <c r="P707" s="350">
        <f t="shared" si="104"/>
        <v>0</v>
      </c>
      <c r="Q707" s="352">
        <f t="shared" si="105"/>
        <v>0</v>
      </c>
      <c r="R707" s="353">
        <f t="shared" si="106"/>
        <v>0</v>
      </c>
      <c r="S707" s="354">
        <f t="shared" si="107"/>
        <v>0</v>
      </c>
      <c r="T707" s="349">
        <f t="shared" si="108"/>
        <v>0</v>
      </c>
      <c r="U707" s="355">
        <f t="shared" si="109"/>
        <v>0</v>
      </c>
    </row>
    <row r="708" spans="1:21" x14ac:dyDescent="0.3">
      <c r="A708" s="344">
        <v>704</v>
      </c>
      <c r="B708" s="344"/>
      <c r="C708" s="356"/>
      <c r="D708" s="357"/>
      <c r="E708" s="358"/>
      <c r="F708" s="346"/>
      <c r="G708" s="347"/>
      <c r="H708" s="347"/>
      <c r="I708" s="347"/>
      <c r="J708" s="348"/>
      <c r="K708" s="347"/>
      <c r="L708" s="349">
        <f t="shared" si="100"/>
        <v>0</v>
      </c>
      <c r="M708" s="350">
        <f t="shared" si="101"/>
        <v>0</v>
      </c>
      <c r="N708" s="350">
        <f t="shared" si="102"/>
        <v>0</v>
      </c>
      <c r="O708" s="351">
        <f t="shared" si="103"/>
        <v>0</v>
      </c>
      <c r="P708" s="350">
        <f t="shared" si="104"/>
        <v>0</v>
      </c>
      <c r="Q708" s="352">
        <f t="shared" si="105"/>
        <v>0</v>
      </c>
      <c r="R708" s="353">
        <f t="shared" si="106"/>
        <v>0</v>
      </c>
      <c r="S708" s="354">
        <f t="shared" si="107"/>
        <v>0</v>
      </c>
      <c r="T708" s="349">
        <f t="shared" si="108"/>
        <v>0</v>
      </c>
      <c r="U708" s="355">
        <f t="shared" si="109"/>
        <v>0</v>
      </c>
    </row>
    <row r="709" spans="1:21" x14ac:dyDescent="0.3">
      <c r="A709" s="344">
        <v>705</v>
      </c>
      <c r="B709" s="344"/>
      <c r="C709" s="356"/>
      <c r="D709" s="357"/>
      <c r="E709" s="358"/>
      <c r="F709" s="346"/>
      <c r="G709" s="347"/>
      <c r="H709" s="347"/>
      <c r="I709" s="347"/>
      <c r="J709" s="348"/>
      <c r="K709" s="347"/>
      <c r="L709" s="349">
        <f t="shared" si="100"/>
        <v>0</v>
      </c>
      <c r="M709" s="350">
        <f t="shared" si="101"/>
        <v>0</v>
      </c>
      <c r="N709" s="350">
        <f t="shared" si="102"/>
        <v>0</v>
      </c>
      <c r="O709" s="351">
        <f t="shared" si="103"/>
        <v>0</v>
      </c>
      <c r="P709" s="350">
        <f t="shared" si="104"/>
        <v>0</v>
      </c>
      <c r="Q709" s="352">
        <f t="shared" si="105"/>
        <v>0</v>
      </c>
      <c r="R709" s="353">
        <f t="shared" si="106"/>
        <v>0</v>
      </c>
      <c r="S709" s="354">
        <f t="shared" si="107"/>
        <v>0</v>
      </c>
      <c r="T709" s="349">
        <f t="shared" si="108"/>
        <v>0</v>
      </c>
      <c r="U709" s="355">
        <f t="shared" si="109"/>
        <v>0</v>
      </c>
    </row>
    <row r="710" spans="1:21" x14ac:dyDescent="0.3">
      <c r="A710" s="344">
        <v>706</v>
      </c>
      <c r="B710" s="344"/>
      <c r="C710" s="367"/>
      <c r="D710" s="368"/>
      <c r="E710" s="358"/>
      <c r="F710" s="346"/>
      <c r="G710" s="347"/>
      <c r="H710" s="347"/>
      <c r="I710" s="347"/>
      <c r="J710" s="348"/>
      <c r="K710" s="347"/>
      <c r="L710" s="349">
        <f t="shared" ref="L710:L773" si="110">E710*7/22</f>
        <v>0</v>
      </c>
      <c r="M710" s="350">
        <f t="shared" ref="M710:M773" si="111">IF(L710&gt;0, 0.0396*(((L710^2)*F710)^0.933),0)</f>
        <v>0</v>
      </c>
      <c r="N710" s="350">
        <f t="shared" ref="N710:N773" si="112">IF(L710&gt;0,0.00349*(((L710^2)*F710)^1.03),0)</f>
        <v>0</v>
      </c>
      <c r="O710" s="351">
        <f t="shared" ref="O710:O773" si="113">IF(L710&gt;0,1/((28/(M710+N710))+0.025),0)</f>
        <v>0</v>
      </c>
      <c r="P710" s="350">
        <f t="shared" ref="P710:P773" si="114">M710+N710+O710</f>
        <v>0</v>
      </c>
      <c r="Q710" s="352">
        <f t="shared" ref="Q710:Q773" si="115">P710*0.27</f>
        <v>0</v>
      </c>
      <c r="R710" s="353">
        <f t="shared" ref="R710:R773" si="116">P710+Q710</f>
        <v>0</v>
      </c>
      <c r="S710" s="354">
        <f t="shared" ref="S710:S773" si="117">R710*0.47</f>
        <v>0</v>
      </c>
      <c r="T710" s="349">
        <f t="shared" ref="T710:T773" si="118">S710*44/12</f>
        <v>0</v>
      </c>
      <c r="U710" s="355">
        <f t="shared" ref="U710:U773" si="119">T710/1000</f>
        <v>0</v>
      </c>
    </row>
    <row r="711" spans="1:21" x14ac:dyDescent="0.3">
      <c r="A711" s="344">
        <v>707</v>
      </c>
      <c r="B711" s="344"/>
      <c r="C711" s="356"/>
      <c r="D711" s="357"/>
      <c r="E711" s="358"/>
      <c r="F711" s="346"/>
      <c r="G711" s="347"/>
      <c r="H711" s="347"/>
      <c r="I711" s="347"/>
      <c r="J711" s="348"/>
      <c r="K711" s="347"/>
      <c r="L711" s="349">
        <f t="shared" si="110"/>
        <v>0</v>
      </c>
      <c r="M711" s="350">
        <f t="shared" si="111"/>
        <v>0</v>
      </c>
      <c r="N711" s="350">
        <f t="shared" si="112"/>
        <v>0</v>
      </c>
      <c r="O711" s="351">
        <f t="shared" si="113"/>
        <v>0</v>
      </c>
      <c r="P711" s="350">
        <f t="shared" si="114"/>
        <v>0</v>
      </c>
      <c r="Q711" s="352">
        <f t="shared" si="115"/>
        <v>0</v>
      </c>
      <c r="R711" s="353">
        <f t="shared" si="116"/>
        <v>0</v>
      </c>
      <c r="S711" s="354">
        <f t="shared" si="117"/>
        <v>0</v>
      </c>
      <c r="T711" s="349">
        <f t="shared" si="118"/>
        <v>0</v>
      </c>
      <c r="U711" s="355">
        <f t="shared" si="119"/>
        <v>0</v>
      </c>
    </row>
    <row r="712" spans="1:21" x14ac:dyDescent="0.3">
      <c r="A712" s="344">
        <v>708</v>
      </c>
      <c r="B712" s="344"/>
      <c r="C712" s="356"/>
      <c r="D712" s="357"/>
      <c r="E712" s="358"/>
      <c r="F712" s="346"/>
      <c r="G712" s="347"/>
      <c r="H712" s="347"/>
      <c r="I712" s="347"/>
      <c r="J712" s="348"/>
      <c r="K712" s="347"/>
      <c r="L712" s="349">
        <f t="shared" si="110"/>
        <v>0</v>
      </c>
      <c r="M712" s="350">
        <f t="shared" si="111"/>
        <v>0</v>
      </c>
      <c r="N712" s="350">
        <f t="shared" si="112"/>
        <v>0</v>
      </c>
      <c r="O712" s="351">
        <f t="shared" si="113"/>
        <v>0</v>
      </c>
      <c r="P712" s="350">
        <f t="shared" si="114"/>
        <v>0</v>
      </c>
      <c r="Q712" s="352">
        <f t="shared" si="115"/>
        <v>0</v>
      </c>
      <c r="R712" s="353">
        <f t="shared" si="116"/>
        <v>0</v>
      </c>
      <c r="S712" s="354">
        <f t="shared" si="117"/>
        <v>0</v>
      </c>
      <c r="T712" s="349">
        <f t="shared" si="118"/>
        <v>0</v>
      </c>
      <c r="U712" s="355">
        <f t="shared" si="119"/>
        <v>0</v>
      </c>
    </row>
    <row r="713" spans="1:21" x14ac:dyDescent="0.3">
      <c r="A713" s="344">
        <v>709</v>
      </c>
      <c r="B713" s="344"/>
      <c r="C713" s="356"/>
      <c r="D713" s="357"/>
      <c r="E713" s="358"/>
      <c r="F713" s="346"/>
      <c r="G713" s="347"/>
      <c r="H713" s="347"/>
      <c r="I713" s="347"/>
      <c r="J713" s="348"/>
      <c r="K713" s="347"/>
      <c r="L713" s="349">
        <f t="shared" si="110"/>
        <v>0</v>
      </c>
      <c r="M713" s="350">
        <f t="shared" si="111"/>
        <v>0</v>
      </c>
      <c r="N713" s="350">
        <f t="shared" si="112"/>
        <v>0</v>
      </c>
      <c r="O713" s="351">
        <f t="shared" si="113"/>
        <v>0</v>
      </c>
      <c r="P713" s="350">
        <f t="shared" si="114"/>
        <v>0</v>
      </c>
      <c r="Q713" s="352">
        <f t="shared" si="115"/>
        <v>0</v>
      </c>
      <c r="R713" s="353">
        <f t="shared" si="116"/>
        <v>0</v>
      </c>
      <c r="S713" s="354">
        <f t="shared" si="117"/>
        <v>0</v>
      </c>
      <c r="T713" s="349">
        <f t="shared" si="118"/>
        <v>0</v>
      </c>
      <c r="U713" s="355">
        <f t="shared" si="119"/>
        <v>0</v>
      </c>
    </row>
    <row r="714" spans="1:21" x14ac:dyDescent="0.3">
      <c r="A714" s="344">
        <v>710</v>
      </c>
      <c r="B714" s="344"/>
      <c r="C714" s="356"/>
      <c r="D714" s="357"/>
      <c r="E714" s="358"/>
      <c r="F714" s="346"/>
      <c r="G714" s="347"/>
      <c r="H714" s="347"/>
      <c r="I714" s="347"/>
      <c r="J714" s="348"/>
      <c r="K714" s="347"/>
      <c r="L714" s="349">
        <f t="shared" si="110"/>
        <v>0</v>
      </c>
      <c r="M714" s="350">
        <f t="shared" si="111"/>
        <v>0</v>
      </c>
      <c r="N714" s="350">
        <f t="shared" si="112"/>
        <v>0</v>
      </c>
      <c r="O714" s="351">
        <f t="shared" si="113"/>
        <v>0</v>
      </c>
      <c r="P714" s="350">
        <f t="shared" si="114"/>
        <v>0</v>
      </c>
      <c r="Q714" s="352">
        <f t="shared" si="115"/>
        <v>0</v>
      </c>
      <c r="R714" s="353">
        <f t="shared" si="116"/>
        <v>0</v>
      </c>
      <c r="S714" s="354">
        <f t="shared" si="117"/>
        <v>0</v>
      </c>
      <c r="T714" s="349">
        <f t="shared" si="118"/>
        <v>0</v>
      </c>
      <c r="U714" s="355">
        <f t="shared" si="119"/>
        <v>0</v>
      </c>
    </row>
    <row r="715" spans="1:21" x14ac:dyDescent="0.3">
      <c r="A715" s="344">
        <v>711</v>
      </c>
      <c r="B715" s="344"/>
      <c r="C715" s="356"/>
      <c r="D715" s="357"/>
      <c r="E715" s="358"/>
      <c r="F715" s="346"/>
      <c r="G715" s="347"/>
      <c r="H715" s="347"/>
      <c r="I715" s="347"/>
      <c r="J715" s="348"/>
      <c r="K715" s="347"/>
      <c r="L715" s="349">
        <f t="shared" si="110"/>
        <v>0</v>
      </c>
      <c r="M715" s="350">
        <f t="shared" si="111"/>
        <v>0</v>
      </c>
      <c r="N715" s="350">
        <f t="shared" si="112"/>
        <v>0</v>
      </c>
      <c r="O715" s="351">
        <f t="shared" si="113"/>
        <v>0</v>
      </c>
      <c r="P715" s="350">
        <f t="shared" si="114"/>
        <v>0</v>
      </c>
      <c r="Q715" s="352">
        <f t="shared" si="115"/>
        <v>0</v>
      </c>
      <c r="R715" s="353">
        <f t="shared" si="116"/>
        <v>0</v>
      </c>
      <c r="S715" s="354">
        <f t="shared" si="117"/>
        <v>0</v>
      </c>
      <c r="T715" s="349">
        <f t="shared" si="118"/>
        <v>0</v>
      </c>
      <c r="U715" s="355">
        <f t="shared" si="119"/>
        <v>0</v>
      </c>
    </row>
    <row r="716" spans="1:21" x14ac:dyDescent="0.3">
      <c r="A716" s="344">
        <v>712</v>
      </c>
      <c r="B716" s="344"/>
      <c r="C716" s="356"/>
      <c r="D716" s="357"/>
      <c r="E716" s="358"/>
      <c r="F716" s="346"/>
      <c r="G716" s="347"/>
      <c r="H716" s="347"/>
      <c r="I716" s="347"/>
      <c r="J716" s="348"/>
      <c r="K716" s="347"/>
      <c r="L716" s="349">
        <f t="shared" si="110"/>
        <v>0</v>
      </c>
      <c r="M716" s="350">
        <f t="shared" si="111"/>
        <v>0</v>
      </c>
      <c r="N716" s="350">
        <f t="shared" si="112"/>
        <v>0</v>
      </c>
      <c r="O716" s="351">
        <f t="shared" si="113"/>
        <v>0</v>
      </c>
      <c r="P716" s="350">
        <f t="shared" si="114"/>
        <v>0</v>
      </c>
      <c r="Q716" s="352">
        <f t="shared" si="115"/>
        <v>0</v>
      </c>
      <c r="R716" s="353">
        <f t="shared" si="116"/>
        <v>0</v>
      </c>
      <c r="S716" s="354">
        <f t="shared" si="117"/>
        <v>0</v>
      </c>
      <c r="T716" s="349">
        <f t="shared" si="118"/>
        <v>0</v>
      </c>
      <c r="U716" s="355">
        <f t="shared" si="119"/>
        <v>0</v>
      </c>
    </row>
    <row r="717" spans="1:21" x14ac:dyDescent="0.3">
      <c r="A717" s="344">
        <v>713</v>
      </c>
      <c r="B717" s="344"/>
      <c r="C717" s="356"/>
      <c r="D717" s="357"/>
      <c r="E717" s="358"/>
      <c r="F717" s="346"/>
      <c r="G717" s="347"/>
      <c r="H717" s="347"/>
      <c r="I717" s="347"/>
      <c r="J717" s="348"/>
      <c r="K717" s="347"/>
      <c r="L717" s="349">
        <f t="shared" si="110"/>
        <v>0</v>
      </c>
      <c r="M717" s="350">
        <f t="shared" si="111"/>
        <v>0</v>
      </c>
      <c r="N717" s="350">
        <f t="shared" si="112"/>
        <v>0</v>
      </c>
      <c r="O717" s="351">
        <f t="shared" si="113"/>
        <v>0</v>
      </c>
      <c r="P717" s="350">
        <f t="shared" si="114"/>
        <v>0</v>
      </c>
      <c r="Q717" s="352">
        <f t="shared" si="115"/>
        <v>0</v>
      </c>
      <c r="R717" s="353">
        <f t="shared" si="116"/>
        <v>0</v>
      </c>
      <c r="S717" s="354">
        <f t="shared" si="117"/>
        <v>0</v>
      </c>
      <c r="T717" s="349">
        <f t="shared" si="118"/>
        <v>0</v>
      </c>
      <c r="U717" s="355">
        <f t="shared" si="119"/>
        <v>0</v>
      </c>
    </row>
    <row r="718" spans="1:21" x14ac:dyDescent="0.3">
      <c r="A718" s="344">
        <v>714</v>
      </c>
      <c r="B718" s="344"/>
      <c r="C718" s="356"/>
      <c r="D718" s="357"/>
      <c r="E718" s="358"/>
      <c r="F718" s="346"/>
      <c r="G718" s="347"/>
      <c r="H718" s="347"/>
      <c r="I718" s="347"/>
      <c r="J718" s="348"/>
      <c r="K718" s="347"/>
      <c r="L718" s="349">
        <f t="shared" si="110"/>
        <v>0</v>
      </c>
      <c r="M718" s="350">
        <f t="shared" si="111"/>
        <v>0</v>
      </c>
      <c r="N718" s="350">
        <f t="shared" si="112"/>
        <v>0</v>
      </c>
      <c r="O718" s="351">
        <f t="shared" si="113"/>
        <v>0</v>
      </c>
      <c r="P718" s="350">
        <f t="shared" si="114"/>
        <v>0</v>
      </c>
      <c r="Q718" s="352">
        <f t="shared" si="115"/>
        <v>0</v>
      </c>
      <c r="R718" s="353">
        <f t="shared" si="116"/>
        <v>0</v>
      </c>
      <c r="S718" s="354">
        <f t="shared" si="117"/>
        <v>0</v>
      </c>
      <c r="T718" s="349">
        <f t="shared" si="118"/>
        <v>0</v>
      </c>
      <c r="U718" s="355">
        <f t="shared" si="119"/>
        <v>0</v>
      </c>
    </row>
    <row r="719" spans="1:21" x14ac:dyDescent="0.3">
      <c r="A719" s="344">
        <v>715</v>
      </c>
      <c r="B719" s="344"/>
      <c r="C719" s="356"/>
      <c r="D719" s="357"/>
      <c r="E719" s="358"/>
      <c r="F719" s="346"/>
      <c r="G719" s="347"/>
      <c r="H719" s="347"/>
      <c r="I719" s="347"/>
      <c r="J719" s="348"/>
      <c r="K719" s="347"/>
      <c r="L719" s="349">
        <f t="shared" si="110"/>
        <v>0</v>
      </c>
      <c r="M719" s="350">
        <f t="shared" si="111"/>
        <v>0</v>
      </c>
      <c r="N719" s="350">
        <f t="shared" si="112"/>
        <v>0</v>
      </c>
      <c r="O719" s="351">
        <f t="shared" si="113"/>
        <v>0</v>
      </c>
      <c r="P719" s="350">
        <f t="shared" si="114"/>
        <v>0</v>
      </c>
      <c r="Q719" s="352">
        <f t="shared" si="115"/>
        <v>0</v>
      </c>
      <c r="R719" s="353">
        <f t="shared" si="116"/>
        <v>0</v>
      </c>
      <c r="S719" s="354">
        <f t="shared" si="117"/>
        <v>0</v>
      </c>
      <c r="T719" s="349">
        <f t="shared" si="118"/>
        <v>0</v>
      </c>
      <c r="U719" s="355">
        <f t="shared" si="119"/>
        <v>0</v>
      </c>
    </row>
    <row r="720" spans="1:21" x14ac:dyDescent="0.3">
      <c r="A720" s="344">
        <v>716</v>
      </c>
      <c r="B720" s="344"/>
      <c r="C720" s="356"/>
      <c r="D720" s="357"/>
      <c r="E720" s="358"/>
      <c r="F720" s="346"/>
      <c r="G720" s="347"/>
      <c r="H720" s="347"/>
      <c r="I720" s="347"/>
      <c r="J720" s="348"/>
      <c r="K720" s="347"/>
      <c r="L720" s="349">
        <f t="shared" si="110"/>
        <v>0</v>
      </c>
      <c r="M720" s="350">
        <f t="shared" si="111"/>
        <v>0</v>
      </c>
      <c r="N720" s="350">
        <f t="shared" si="112"/>
        <v>0</v>
      </c>
      <c r="O720" s="351">
        <f t="shared" si="113"/>
        <v>0</v>
      </c>
      <c r="P720" s="350">
        <f t="shared" si="114"/>
        <v>0</v>
      </c>
      <c r="Q720" s="352">
        <f t="shared" si="115"/>
        <v>0</v>
      </c>
      <c r="R720" s="353">
        <f t="shared" si="116"/>
        <v>0</v>
      </c>
      <c r="S720" s="354">
        <f t="shared" si="117"/>
        <v>0</v>
      </c>
      <c r="T720" s="349">
        <f t="shared" si="118"/>
        <v>0</v>
      </c>
      <c r="U720" s="355">
        <f t="shared" si="119"/>
        <v>0</v>
      </c>
    </row>
    <row r="721" spans="1:21" x14ac:dyDescent="0.3">
      <c r="A721" s="344">
        <v>717</v>
      </c>
      <c r="B721" s="344"/>
      <c r="C721" s="356"/>
      <c r="D721" s="357"/>
      <c r="E721" s="358"/>
      <c r="F721" s="346"/>
      <c r="G721" s="347"/>
      <c r="H721" s="347"/>
      <c r="I721" s="347"/>
      <c r="J721" s="348"/>
      <c r="K721" s="347"/>
      <c r="L721" s="349">
        <f t="shared" si="110"/>
        <v>0</v>
      </c>
      <c r="M721" s="350">
        <f t="shared" si="111"/>
        <v>0</v>
      </c>
      <c r="N721" s="350">
        <f t="shared" si="112"/>
        <v>0</v>
      </c>
      <c r="O721" s="351">
        <f t="shared" si="113"/>
        <v>0</v>
      </c>
      <c r="P721" s="350">
        <f t="shared" si="114"/>
        <v>0</v>
      </c>
      <c r="Q721" s="352">
        <f t="shared" si="115"/>
        <v>0</v>
      </c>
      <c r="R721" s="353">
        <f t="shared" si="116"/>
        <v>0</v>
      </c>
      <c r="S721" s="354">
        <f t="shared" si="117"/>
        <v>0</v>
      </c>
      <c r="T721" s="349">
        <f t="shared" si="118"/>
        <v>0</v>
      </c>
      <c r="U721" s="355">
        <f t="shared" si="119"/>
        <v>0</v>
      </c>
    </row>
    <row r="722" spans="1:21" x14ac:dyDescent="0.3">
      <c r="A722" s="344">
        <v>718</v>
      </c>
      <c r="B722" s="344"/>
      <c r="C722" s="356"/>
      <c r="D722" s="357"/>
      <c r="E722" s="358"/>
      <c r="F722" s="346"/>
      <c r="G722" s="347"/>
      <c r="H722" s="347"/>
      <c r="I722" s="347"/>
      <c r="J722" s="348"/>
      <c r="K722" s="347"/>
      <c r="L722" s="349">
        <f t="shared" si="110"/>
        <v>0</v>
      </c>
      <c r="M722" s="350">
        <f t="shared" si="111"/>
        <v>0</v>
      </c>
      <c r="N722" s="350">
        <f t="shared" si="112"/>
        <v>0</v>
      </c>
      <c r="O722" s="351">
        <f t="shared" si="113"/>
        <v>0</v>
      </c>
      <c r="P722" s="350">
        <f t="shared" si="114"/>
        <v>0</v>
      </c>
      <c r="Q722" s="352">
        <f t="shared" si="115"/>
        <v>0</v>
      </c>
      <c r="R722" s="353">
        <f t="shared" si="116"/>
        <v>0</v>
      </c>
      <c r="S722" s="354">
        <f t="shared" si="117"/>
        <v>0</v>
      </c>
      <c r="T722" s="349">
        <f t="shared" si="118"/>
        <v>0</v>
      </c>
      <c r="U722" s="355">
        <f t="shared" si="119"/>
        <v>0</v>
      </c>
    </row>
    <row r="723" spans="1:21" x14ac:dyDescent="0.3">
      <c r="A723" s="344">
        <v>719</v>
      </c>
      <c r="B723" s="344"/>
      <c r="C723" s="356"/>
      <c r="D723" s="357"/>
      <c r="E723" s="358"/>
      <c r="F723" s="346"/>
      <c r="G723" s="347"/>
      <c r="H723" s="347"/>
      <c r="I723" s="347"/>
      <c r="J723" s="348"/>
      <c r="K723" s="347"/>
      <c r="L723" s="349">
        <f t="shared" si="110"/>
        <v>0</v>
      </c>
      <c r="M723" s="350">
        <f t="shared" si="111"/>
        <v>0</v>
      </c>
      <c r="N723" s="350">
        <f t="shared" si="112"/>
        <v>0</v>
      </c>
      <c r="O723" s="351">
        <f t="shared" si="113"/>
        <v>0</v>
      </c>
      <c r="P723" s="350">
        <f t="shared" si="114"/>
        <v>0</v>
      </c>
      <c r="Q723" s="352">
        <f t="shared" si="115"/>
        <v>0</v>
      </c>
      <c r="R723" s="353">
        <f t="shared" si="116"/>
        <v>0</v>
      </c>
      <c r="S723" s="354">
        <f t="shared" si="117"/>
        <v>0</v>
      </c>
      <c r="T723" s="349">
        <f t="shared" si="118"/>
        <v>0</v>
      </c>
      <c r="U723" s="355">
        <f t="shared" si="119"/>
        <v>0</v>
      </c>
    </row>
    <row r="724" spans="1:21" x14ac:dyDescent="0.3">
      <c r="A724" s="344">
        <v>720</v>
      </c>
      <c r="B724" s="344"/>
      <c r="C724" s="356"/>
      <c r="D724" s="357"/>
      <c r="E724" s="358"/>
      <c r="F724" s="346"/>
      <c r="G724" s="347"/>
      <c r="H724" s="347"/>
      <c r="I724" s="347"/>
      <c r="J724" s="348"/>
      <c r="K724" s="347"/>
      <c r="L724" s="349">
        <f t="shared" si="110"/>
        <v>0</v>
      </c>
      <c r="M724" s="350">
        <f t="shared" si="111"/>
        <v>0</v>
      </c>
      <c r="N724" s="350">
        <f t="shared" si="112"/>
        <v>0</v>
      </c>
      <c r="O724" s="351">
        <f t="shared" si="113"/>
        <v>0</v>
      </c>
      <c r="P724" s="350">
        <f t="shared" si="114"/>
        <v>0</v>
      </c>
      <c r="Q724" s="352">
        <f t="shared" si="115"/>
        <v>0</v>
      </c>
      <c r="R724" s="353">
        <f t="shared" si="116"/>
        <v>0</v>
      </c>
      <c r="S724" s="354">
        <f t="shared" si="117"/>
        <v>0</v>
      </c>
      <c r="T724" s="349">
        <f t="shared" si="118"/>
        <v>0</v>
      </c>
      <c r="U724" s="355">
        <f t="shared" si="119"/>
        <v>0</v>
      </c>
    </row>
    <row r="725" spans="1:21" x14ac:dyDescent="0.3">
      <c r="A725" s="344">
        <v>721</v>
      </c>
      <c r="B725" s="344"/>
      <c r="C725" s="356"/>
      <c r="D725" s="357"/>
      <c r="E725" s="358"/>
      <c r="F725" s="346"/>
      <c r="G725" s="347"/>
      <c r="H725" s="347"/>
      <c r="I725" s="347"/>
      <c r="J725" s="348"/>
      <c r="K725" s="347"/>
      <c r="L725" s="349">
        <f t="shared" si="110"/>
        <v>0</v>
      </c>
      <c r="M725" s="350">
        <f t="shared" si="111"/>
        <v>0</v>
      </c>
      <c r="N725" s="350">
        <f t="shared" si="112"/>
        <v>0</v>
      </c>
      <c r="O725" s="351">
        <f t="shared" si="113"/>
        <v>0</v>
      </c>
      <c r="P725" s="350">
        <f t="shared" si="114"/>
        <v>0</v>
      </c>
      <c r="Q725" s="352">
        <f t="shared" si="115"/>
        <v>0</v>
      </c>
      <c r="R725" s="353">
        <f t="shared" si="116"/>
        <v>0</v>
      </c>
      <c r="S725" s="354">
        <f t="shared" si="117"/>
        <v>0</v>
      </c>
      <c r="T725" s="349">
        <f t="shared" si="118"/>
        <v>0</v>
      </c>
      <c r="U725" s="355">
        <f t="shared" si="119"/>
        <v>0</v>
      </c>
    </row>
    <row r="726" spans="1:21" x14ac:dyDescent="0.3">
      <c r="A726" s="344">
        <v>722</v>
      </c>
      <c r="B726" s="344"/>
      <c r="C726" s="356"/>
      <c r="D726" s="357"/>
      <c r="E726" s="358"/>
      <c r="F726" s="346"/>
      <c r="G726" s="347"/>
      <c r="H726" s="347"/>
      <c r="I726" s="347"/>
      <c r="J726" s="348"/>
      <c r="K726" s="347"/>
      <c r="L726" s="349">
        <f t="shared" si="110"/>
        <v>0</v>
      </c>
      <c r="M726" s="350">
        <f t="shared" si="111"/>
        <v>0</v>
      </c>
      <c r="N726" s="350">
        <f t="shared" si="112"/>
        <v>0</v>
      </c>
      <c r="O726" s="351">
        <f t="shared" si="113"/>
        <v>0</v>
      </c>
      <c r="P726" s="350">
        <f t="shared" si="114"/>
        <v>0</v>
      </c>
      <c r="Q726" s="352">
        <f t="shared" si="115"/>
        <v>0</v>
      </c>
      <c r="R726" s="353">
        <f t="shared" si="116"/>
        <v>0</v>
      </c>
      <c r="S726" s="354">
        <f t="shared" si="117"/>
        <v>0</v>
      </c>
      <c r="T726" s="349">
        <f t="shared" si="118"/>
        <v>0</v>
      </c>
      <c r="U726" s="355">
        <f t="shared" si="119"/>
        <v>0</v>
      </c>
    </row>
    <row r="727" spans="1:21" x14ac:dyDescent="0.3">
      <c r="A727" s="344">
        <v>723</v>
      </c>
      <c r="B727" s="344"/>
      <c r="C727" s="356"/>
      <c r="D727" s="357"/>
      <c r="E727" s="358"/>
      <c r="F727" s="346"/>
      <c r="G727" s="347"/>
      <c r="H727" s="347"/>
      <c r="I727" s="347"/>
      <c r="J727" s="348"/>
      <c r="K727" s="347"/>
      <c r="L727" s="349">
        <f t="shared" si="110"/>
        <v>0</v>
      </c>
      <c r="M727" s="350">
        <f t="shared" si="111"/>
        <v>0</v>
      </c>
      <c r="N727" s="350">
        <f t="shared" si="112"/>
        <v>0</v>
      </c>
      <c r="O727" s="351">
        <f t="shared" si="113"/>
        <v>0</v>
      </c>
      <c r="P727" s="350">
        <f t="shared" si="114"/>
        <v>0</v>
      </c>
      <c r="Q727" s="352">
        <f t="shared" si="115"/>
        <v>0</v>
      </c>
      <c r="R727" s="353">
        <f t="shared" si="116"/>
        <v>0</v>
      </c>
      <c r="S727" s="354">
        <f t="shared" si="117"/>
        <v>0</v>
      </c>
      <c r="T727" s="349">
        <f t="shared" si="118"/>
        <v>0</v>
      </c>
      <c r="U727" s="355">
        <f t="shared" si="119"/>
        <v>0</v>
      </c>
    </row>
    <row r="728" spans="1:21" x14ac:dyDescent="0.3">
      <c r="A728" s="344">
        <v>724</v>
      </c>
      <c r="B728" s="344"/>
      <c r="C728" s="356"/>
      <c r="D728" s="357"/>
      <c r="E728" s="358"/>
      <c r="F728" s="346"/>
      <c r="G728" s="347"/>
      <c r="H728" s="347"/>
      <c r="I728" s="347"/>
      <c r="J728" s="348"/>
      <c r="K728" s="347"/>
      <c r="L728" s="349">
        <f t="shared" si="110"/>
        <v>0</v>
      </c>
      <c r="M728" s="350">
        <f t="shared" si="111"/>
        <v>0</v>
      </c>
      <c r="N728" s="350">
        <f t="shared" si="112"/>
        <v>0</v>
      </c>
      <c r="O728" s="351">
        <f t="shared" si="113"/>
        <v>0</v>
      </c>
      <c r="P728" s="350">
        <f t="shared" si="114"/>
        <v>0</v>
      </c>
      <c r="Q728" s="352">
        <f t="shared" si="115"/>
        <v>0</v>
      </c>
      <c r="R728" s="353">
        <f t="shared" si="116"/>
        <v>0</v>
      </c>
      <c r="S728" s="354">
        <f t="shared" si="117"/>
        <v>0</v>
      </c>
      <c r="T728" s="349">
        <f t="shared" si="118"/>
        <v>0</v>
      </c>
      <c r="U728" s="355">
        <f t="shared" si="119"/>
        <v>0</v>
      </c>
    </row>
    <row r="729" spans="1:21" x14ac:dyDescent="0.3">
      <c r="A729" s="344">
        <v>725</v>
      </c>
      <c r="B729" s="344"/>
      <c r="C729" s="356"/>
      <c r="D729" s="357"/>
      <c r="E729" s="358"/>
      <c r="F729" s="346"/>
      <c r="G729" s="347"/>
      <c r="H729" s="347"/>
      <c r="I729" s="347"/>
      <c r="J729" s="348"/>
      <c r="K729" s="347"/>
      <c r="L729" s="349">
        <f t="shared" si="110"/>
        <v>0</v>
      </c>
      <c r="M729" s="350">
        <f t="shared" si="111"/>
        <v>0</v>
      </c>
      <c r="N729" s="350">
        <f t="shared" si="112"/>
        <v>0</v>
      </c>
      <c r="O729" s="351">
        <f t="shared" si="113"/>
        <v>0</v>
      </c>
      <c r="P729" s="350">
        <f t="shared" si="114"/>
        <v>0</v>
      </c>
      <c r="Q729" s="352">
        <f t="shared" si="115"/>
        <v>0</v>
      </c>
      <c r="R729" s="353">
        <f t="shared" si="116"/>
        <v>0</v>
      </c>
      <c r="S729" s="354">
        <f t="shared" si="117"/>
        <v>0</v>
      </c>
      <c r="T729" s="349">
        <f t="shared" si="118"/>
        <v>0</v>
      </c>
      <c r="U729" s="355">
        <f t="shared" si="119"/>
        <v>0</v>
      </c>
    </row>
    <row r="730" spans="1:21" x14ac:dyDescent="0.3">
      <c r="A730" s="344">
        <v>726</v>
      </c>
      <c r="B730" s="344"/>
      <c r="C730" s="356"/>
      <c r="D730" s="357"/>
      <c r="E730" s="358"/>
      <c r="F730" s="346"/>
      <c r="G730" s="347"/>
      <c r="H730" s="347"/>
      <c r="I730" s="347"/>
      <c r="J730" s="348"/>
      <c r="K730" s="347"/>
      <c r="L730" s="349">
        <f t="shared" si="110"/>
        <v>0</v>
      </c>
      <c r="M730" s="350">
        <f t="shared" si="111"/>
        <v>0</v>
      </c>
      <c r="N730" s="350">
        <f t="shared" si="112"/>
        <v>0</v>
      </c>
      <c r="O730" s="351">
        <f t="shared" si="113"/>
        <v>0</v>
      </c>
      <c r="P730" s="350">
        <f t="shared" si="114"/>
        <v>0</v>
      </c>
      <c r="Q730" s="352">
        <f t="shared" si="115"/>
        <v>0</v>
      </c>
      <c r="R730" s="353">
        <f t="shared" si="116"/>
        <v>0</v>
      </c>
      <c r="S730" s="354">
        <f t="shared" si="117"/>
        <v>0</v>
      </c>
      <c r="T730" s="349">
        <f t="shared" si="118"/>
        <v>0</v>
      </c>
      <c r="U730" s="355">
        <f t="shared" si="119"/>
        <v>0</v>
      </c>
    </row>
    <row r="731" spans="1:21" x14ac:dyDescent="0.3">
      <c r="A731" s="344">
        <v>727</v>
      </c>
      <c r="B731" s="344"/>
      <c r="C731" s="356"/>
      <c r="D731" s="357"/>
      <c r="E731" s="358"/>
      <c r="F731" s="346"/>
      <c r="G731" s="347"/>
      <c r="H731" s="347"/>
      <c r="I731" s="347"/>
      <c r="J731" s="348"/>
      <c r="K731" s="347"/>
      <c r="L731" s="349">
        <f t="shared" si="110"/>
        <v>0</v>
      </c>
      <c r="M731" s="350">
        <f t="shared" si="111"/>
        <v>0</v>
      </c>
      <c r="N731" s="350">
        <f t="shared" si="112"/>
        <v>0</v>
      </c>
      <c r="O731" s="351">
        <f t="shared" si="113"/>
        <v>0</v>
      </c>
      <c r="P731" s="350">
        <f t="shared" si="114"/>
        <v>0</v>
      </c>
      <c r="Q731" s="352">
        <f t="shared" si="115"/>
        <v>0</v>
      </c>
      <c r="R731" s="353">
        <f t="shared" si="116"/>
        <v>0</v>
      </c>
      <c r="S731" s="354">
        <f t="shared" si="117"/>
        <v>0</v>
      </c>
      <c r="T731" s="349">
        <f t="shared" si="118"/>
        <v>0</v>
      </c>
      <c r="U731" s="355">
        <f t="shared" si="119"/>
        <v>0</v>
      </c>
    </row>
    <row r="732" spans="1:21" x14ac:dyDescent="0.3">
      <c r="A732" s="344">
        <v>728</v>
      </c>
      <c r="B732" s="344"/>
      <c r="C732" s="356"/>
      <c r="D732" s="357"/>
      <c r="E732" s="358"/>
      <c r="F732" s="346"/>
      <c r="G732" s="347"/>
      <c r="H732" s="347"/>
      <c r="I732" s="347"/>
      <c r="J732" s="348"/>
      <c r="K732" s="347"/>
      <c r="L732" s="349">
        <f t="shared" si="110"/>
        <v>0</v>
      </c>
      <c r="M732" s="350">
        <f t="shared" si="111"/>
        <v>0</v>
      </c>
      <c r="N732" s="350">
        <f t="shared" si="112"/>
        <v>0</v>
      </c>
      <c r="O732" s="351">
        <f t="shared" si="113"/>
        <v>0</v>
      </c>
      <c r="P732" s="350">
        <f t="shared" si="114"/>
        <v>0</v>
      </c>
      <c r="Q732" s="352">
        <f t="shared" si="115"/>
        <v>0</v>
      </c>
      <c r="R732" s="353">
        <f t="shared" si="116"/>
        <v>0</v>
      </c>
      <c r="S732" s="354">
        <f t="shared" si="117"/>
        <v>0</v>
      </c>
      <c r="T732" s="349">
        <f t="shared" si="118"/>
        <v>0</v>
      </c>
      <c r="U732" s="355">
        <f t="shared" si="119"/>
        <v>0</v>
      </c>
    </row>
    <row r="733" spans="1:21" x14ac:dyDescent="0.3">
      <c r="A733" s="344">
        <v>729</v>
      </c>
      <c r="B733" s="344"/>
      <c r="C733" s="356"/>
      <c r="D733" s="357"/>
      <c r="E733" s="358"/>
      <c r="F733" s="346"/>
      <c r="G733" s="347"/>
      <c r="H733" s="347"/>
      <c r="I733" s="347"/>
      <c r="J733" s="348"/>
      <c r="K733" s="347"/>
      <c r="L733" s="349">
        <f t="shared" si="110"/>
        <v>0</v>
      </c>
      <c r="M733" s="350">
        <f t="shared" si="111"/>
        <v>0</v>
      </c>
      <c r="N733" s="350">
        <f t="shared" si="112"/>
        <v>0</v>
      </c>
      <c r="O733" s="351">
        <f t="shared" si="113"/>
        <v>0</v>
      </c>
      <c r="P733" s="350">
        <f t="shared" si="114"/>
        <v>0</v>
      </c>
      <c r="Q733" s="352">
        <f t="shared" si="115"/>
        <v>0</v>
      </c>
      <c r="R733" s="353">
        <f t="shared" si="116"/>
        <v>0</v>
      </c>
      <c r="S733" s="354">
        <f t="shared" si="117"/>
        <v>0</v>
      </c>
      <c r="T733" s="349">
        <f t="shared" si="118"/>
        <v>0</v>
      </c>
      <c r="U733" s="355">
        <f t="shared" si="119"/>
        <v>0</v>
      </c>
    </row>
    <row r="734" spans="1:21" x14ac:dyDescent="0.3">
      <c r="A734" s="344">
        <v>730</v>
      </c>
      <c r="B734" s="344"/>
      <c r="C734" s="356"/>
      <c r="D734" s="357"/>
      <c r="E734" s="358"/>
      <c r="F734" s="346"/>
      <c r="G734" s="347"/>
      <c r="H734" s="347"/>
      <c r="I734" s="347"/>
      <c r="J734" s="348"/>
      <c r="K734" s="347"/>
      <c r="L734" s="349">
        <f t="shared" si="110"/>
        <v>0</v>
      </c>
      <c r="M734" s="350">
        <f t="shared" si="111"/>
        <v>0</v>
      </c>
      <c r="N734" s="350">
        <f t="shared" si="112"/>
        <v>0</v>
      </c>
      <c r="O734" s="351">
        <f t="shared" si="113"/>
        <v>0</v>
      </c>
      <c r="P734" s="350">
        <f t="shared" si="114"/>
        <v>0</v>
      </c>
      <c r="Q734" s="352">
        <f t="shared" si="115"/>
        <v>0</v>
      </c>
      <c r="R734" s="353">
        <f t="shared" si="116"/>
        <v>0</v>
      </c>
      <c r="S734" s="354">
        <f t="shared" si="117"/>
        <v>0</v>
      </c>
      <c r="T734" s="349">
        <f t="shared" si="118"/>
        <v>0</v>
      </c>
      <c r="U734" s="355">
        <f t="shared" si="119"/>
        <v>0</v>
      </c>
    </row>
    <row r="735" spans="1:21" x14ac:dyDescent="0.3">
      <c r="A735" s="344">
        <v>731</v>
      </c>
      <c r="B735" s="344"/>
      <c r="C735" s="356"/>
      <c r="D735" s="357"/>
      <c r="E735" s="358"/>
      <c r="F735" s="346"/>
      <c r="G735" s="347"/>
      <c r="H735" s="347"/>
      <c r="I735" s="347"/>
      <c r="J735" s="348"/>
      <c r="K735" s="347"/>
      <c r="L735" s="349">
        <f t="shared" si="110"/>
        <v>0</v>
      </c>
      <c r="M735" s="350">
        <f t="shared" si="111"/>
        <v>0</v>
      </c>
      <c r="N735" s="350">
        <f t="shared" si="112"/>
        <v>0</v>
      </c>
      <c r="O735" s="351">
        <f t="shared" si="113"/>
        <v>0</v>
      </c>
      <c r="P735" s="350">
        <f t="shared" si="114"/>
        <v>0</v>
      </c>
      <c r="Q735" s="352">
        <f t="shared" si="115"/>
        <v>0</v>
      </c>
      <c r="R735" s="353">
        <f t="shared" si="116"/>
        <v>0</v>
      </c>
      <c r="S735" s="354">
        <f t="shared" si="117"/>
        <v>0</v>
      </c>
      <c r="T735" s="349">
        <f t="shared" si="118"/>
        <v>0</v>
      </c>
      <c r="U735" s="355">
        <f t="shared" si="119"/>
        <v>0</v>
      </c>
    </row>
    <row r="736" spans="1:21" x14ac:dyDescent="0.3">
      <c r="A736" s="344">
        <v>732</v>
      </c>
      <c r="B736" s="344"/>
      <c r="C736" s="356"/>
      <c r="D736" s="357"/>
      <c r="E736" s="358"/>
      <c r="F736" s="346"/>
      <c r="G736" s="347"/>
      <c r="H736" s="347"/>
      <c r="I736" s="347"/>
      <c r="J736" s="348"/>
      <c r="K736" s="347"/>
      <c r="L736" s="349">
        <f t="shared" si="110"/>
        <v>0</v>
      </c>
      <c r="M736" s="350">
        <f t="shared" si="111"/>
        <v>0</v>
      </c>
      <c r="N736" s="350">
        <f t="shared" si="112"/>
        <v>0</v>
      </c>
      <c r="O736" s="351">
        <f t="shared" si="113"/>
        <v>0</v>
      </c>
      <c r="P736" s="350">
        <f t="shared" si="114"/>
        <v>0</v>
      </c>
      <c r="Q736" s="352">
        <f t="shared" si="115"/>
        <v>0</v>
      </c>
      <c r="R736" s="353">
        <f t="shared" si="116"/>
        <v>0</v>
      </c>
      <c r="S736" s="354">
        <f t="shared" si="117"/>
        <v>0</v>
      </c>
      <c r="T736" s="349">
        <f t="shared" si="118"/>
        <v>0</v>
      </c>
      <c r="U736" s="355">
        <f t="shared" si="119"/>
        <v>0</v>
      </c>
    </row>
    <row r="737" spans="1:21" x14ac:dyDescent="0.3">
      <c r="A737" s="344">
        <v>733</v>
      </c>
      <c r="B737" s="344"/>
      <c r="C737" s="356"/>
      <c r="D737" s="357"/>
      <c r="E737" s="358"/>
      <c r="F737" s="346"/>
      <c r="G737" s="347"/>
      <c r="H737" s="347"/>
      <c r="I737" s="347"/>
      <c r="J737" s="348"/>
      <c r="K737" s="347"/>
      <c r="L737" s="349">
        <f t="shared" si="110"/>
        <v>0</v>
      </c>
      <c r="M737" s="350">
        <f t="shared" si="111"/>
        <v>0</v>
      </c>
      <c r="N737" s="350">
        <f t="shared" si="112"/>
        <v>0</v>
      </c>
      <c r="O737" s="351">
        <f t="shared" si="113"/>
        <v>0</v>
      </c>
      <c r="P737" s="350">
        <f t="shared" si="114"/>
        <v>0</v>
      </c>
      <c r="Q737" s="352">
        <f t="shared" si="115"/>
        <v>0</v>
      </c>
      <c r="R737" s="353">
        <f t="shared" si="116"/>
        <v>0</v>
      </c>
      <c r="S737" s="354">
        <f t="shared" si="117"/>
        <v>0</v>
      </c>
      <c r="T737" s="349">
        <f t="shared" si="118"/>
        <v>0</v>
      </c>
      <c r="U737" s="355">
        <f t="shared" si="119"/>
        <v>0</v>
      </c>
    </row>
    <row r="738" spans="1:21" x14ac:dyDescent="0.3">
      <c r="A738" s="344">
        <v>734</v>
      </c>
      <c r="B738" s="344"/>
      <c r="C738" s="356"/>
      <c r="D738" s="357"/>
      <c r="E738" s="358"/>
      <c r="F738" s="346"/>
      <c r="G738" s="347"/>
      <c r="H738" s="347"/>
      <c r="I738" s="347"/>
      <c r="J738" s="348"/>
      <c r="K738" s="347"/>
      <c r="L738" s="349">
        <f t="shared" si="110"/>
        <v>0</v>
      </c>
      <c r="M738" s="350">
        <f t="shared" si="111"/>
        <v>0</v>
      </c>
      <c r="N738" s="350">
        <f t="shared" si="112"/>
        <v>0</v>
      </c>
      <c r="O738" s="351">
        <f t="shared" si="113"/>
        <v>0</v>
      </c>
      <c r="P738" s="350">
        <f t="shared" si="114"/>
        <v>0</v>
      </c>
      <c r="Q738" s="352">
        <f t="shared" si="115"/>
        <v>0</v>
      </c>
      <c r="R738" s="353">
        <f t="shared" si="116"/>
        <v>0</v>
      </c>
      <c r="S738" s="354">
        <f t="shared" si="117"/>
        <v>0</v>
      </c>
      <c r="T738" s="349">
        <f t="shared" si="118"/>
        <v>0</v>
      </c>
      <c r="U738" s="355">
        <f t="shared" si="119"/>
        <v>0</v>
      </c>
    </row>
    <row r="739" spans="1:21" x14ac:dyDescent="0.3">
      <c r="A739" s="344">
        <v>735</v>
      </c>
      <c r="B739" s="344"/>
      <c r="C739" s="356"/>
      <c r="D739" s="357"/>
      <c r="E739" s="358"/>
      <c r="F739" s="346"/>
      <c r="G739" s="347"/>
      <c r="H739" s="347"/>
      <c r="I739" s="347"/>
      <c r="J739" s="348"/>
      <c r="K739" s="347"/>
      <c r="L739" s="349">
        <f t="shared" si="110"/>
        <v>0</v>
      </c>
      <c r="M739" s="350">
        <f t="shared" si="111"/>
        <v>0</v>
      </c>
      <c r="N739" s="350">
        <f t="shared" si="112"/>
        <v>0</v>
      </c>
      <c r="O739" s="351">
        <f t="shared" si="113"/>
        <v>0</v>
      </c>
      <c r="P739" s="350">
        <f t="shared" si="114"/>
        <v>0</v>
      </c>
      <c r="Q739" s="352">
        <f t="shared" si="115"/>
        <v>0</v>
      </c>
      <c r="R739" s="353">
        <f t="shared" si="116"/>
        <v>0</v>
      </c>
      <c r="S739" s="354">
        <f t="shared" si="117"/>
        <v>0</v>
      </c>
      <c r="T739" s="349">
        <f t="shared" si="118"/>
        <v>0</v>
      </c>
      <c r="U739" s="355">
        <f t="shared" si="119"/>
        <v>0</v>
      </c>
    </row>
    <row r="740" spans="1:21" x14ac:dyDescent="0.3">
      <c r="A740" s="344">
        <v>736</v>
      </c>
      <c r="B740" s="344"/>
      <c r="C740" s="356"/>
      <c r="D740" s="357"/>
      <c r="E740" s="358"/>
      <c r="F740" s="346"/>
      <c r="G740" s="347"/>
      <c r="H740" s="347"/>
      <c r="I740" s="347"/>
      <c r="J740" s="348"/>
      <c r="K740" s="347"/>
      <c r="L740" s="349">
        <f t="shared" si="110"/>
        <v>0</v>
      </c>
      <c r="M740" s="350">
        <f t="shared" si="111"/>
        <v>0</v>
      </c>
      <c r="N740" s="350">
        <f t="shared" si="112"/>
        <v>0</v>
      </c>
      <c r="O740" s="351">
        <f t="shared" si="113"/>
        <v>0</v>
      </c>
      <c r="P740" s="350">
        <f t="shared" si="114"/>
        <v>0</v>
      </c>
      <c r="Q740" s="352">
        <f t="shared" si="115"/>
        <v>0</v>
      </c>
      <c r="R740" s="353">
        <f t="shared" si="116"/>
        <v>0</v>
      </c>
      <c r="S740" s="354">
        <f t="shared" si="117"/>
        <v>0</v>
      </c>
      <c r="T740" s="349">
        <f t="shared" si="118"/>
        <v>0</v>
      </c>
      <c r="U740" s="355">
        <f t="shared" si="119"/>
        <v>0</v>
      </c>
    </row>
    <row r="741" spans="1:21" x14ac:dyDescent="0.3">
      <c r="A741" s="344">
        <v>737</v>
      </c>
      <c r="B741" s="344"/>
      <c r="C741" s="356"/>
      <c r="D741" s="357"/>
      <c r="E741" s="358"/>
      <c r="F741" s="346"/>
      <c r="G741" s="347"/>
      <c r="H741" s="347"/>
      <c r="I741" s="347"/>
      <c r="J741" s="348"/>
      <c r="K741" s="347"/>
      <c r="L741" s="349">
        <f t="shared" si="110"/>
        <v>0</v>
      </c>
      <c r="M741" s="350">
        <f t="shared" si="111"/>
        <v>0</v>
      </c>
      <c r="N741" s="350">
        <f t="shared" si="112"/>
        <v>0</v>
      </c>
      <c r="O741" s="351">
        <f t="shared" si="113"/>
        <v>0</v>
      </c>
      <c r="P741" s="350">
        <f t="shared" si="114"/>
        <v>0</v>
      </c>
      <c r="Q741" s="352">
        <f t="shared" si="115"/>
        <v>0</v>
      </c>
      <c r="R741" s="353">
        <f t="shared" si="116"/>
        <v>0</v>
      </c>
      <c r="S741" s="354">
        <f t="shared" si="117"/>
        <v>0</v>
      </c>
      <c r="T741" s="349">
        <f t="shared" si="118"/>
        <v>0</v>
      </c>
      <c r="U741" s="355">
        <f t="shared" si="119"/>
        <v>0</v>
      </c>
    </row>
    <row r="742" spans="1:21" x14ac:dyDescent="0.3">
      <c r="A742" s="344">
        <v>738</v>
      </c>
      <c r="B742" s="344"/>
      <c r="C742" s="356"/>
      <c r="D742" s="357"/>
      <c r="E742" s="358"/>
      <c r="F742" s="346"/>
      <c r="G742" s="347"/>
      <c r="H742" s="347"/>
      <c r="I742" s="347"/>
      <c r="J742" s="348"/>
      <c r="K742" s="347"/>
      <c r="L742" s="349">
        <f t="shared" si="110"/>
        <v>0</v>
      </c>
      <c r="M742" s="350">
        <f t="shared" si="111"/>
        <v>0</v>
      </c>
      <c r="N742" s="350">
        <f t="shared" si="112"/>
        <v>0</v>
      </c>
      <c r="O742" s="351">
        <f t="shared" si="113"/>
        <v>0</v>
      </c>
      <c r="P742" s="350">
        <f t="shared" si="114"/>
        <v>0</v>
      </c>
      <c r="Q742" s="352">
        <f t="shared" si="115"/>
        <v>0</v>
      </c>
      <c r="R742" s="353">
        <f t="shared" si="116"/>
        <v>0</v>
      </c>
      <c r="S742" s="354">
        <f t="shared" si="117"/>
        <v>0</v>
      </c>
      <c r="T742" s="349">
        <f t="shared" si="118"/>
        <v>0</v>
      </c>
      <c r="U742" s="355">
        <f t="shared" si="119"/>
        <v>0</v>
      </c>
    </row>
    <row r="743" spans="1:21" x14ac:dyDescent="0.3">
      <c r="A743" s="344">
        <v>739</v>
      </c>
      <c r="B743" s="344"/>
      <c r="C743" s="356"/>
      <c r="D743" s="357"/>
      <c r="E743" s="358"/>
      <c r="F743" s="346"/>
      <c r="G743" s="347"/>
      <c r="H743" s="347"/>
      <c r="I743" s="347"/>
      <c r="J743" s="348"/>
      <c r="K743" s="347"/>
      <c r="L743" s="349">
        <f t="shared" si="110"/>
        <v>0</v>
      </c>
      <c r="M743" s="350">
        <f t="shared" si="111"/>
        <v>0</v>
      </c>
      <c r="N743" s="350">
        <f t="shared" si="112"/>
        <v>0</v>
      </c>
      <c r="O743" s="351">
        <f t="shared" si="113"/>
        <v>0</v>
      </c>
      <c r="P743" s="350">
        <f t="shared" si="114"/>
        <v>0</v>
      </c>
      <c r="Q743" s="352">
        <f t="shared" si="115"/>
        <v>0</v>
      </c>
      <c r="R743" s="353">
        <f t="shared" si="116"/>
        <v>0</v>
      </c>
      <c r="S743" s="354">
        <f t="shared" si="117"/>
        <v>0</v>
      </c>
      <c r="T743" s="349">
        <f t="shared" si="118"/>
        <v>0</v>
      </c>
      <c r="U743" s="355">
        <f t="shared" si="119"/>
        <v>0</v>
      </c>
    </row>
    <row r="744" spans="1:21" x14ac:dyDescent="0.3">
      <c r="A744" s="344">
        <v>740</v>
      </c>
      <c r="B744" s="344"/>
      <c r="C744" s="356"/>
      <c r="D744" s="357"/>
      <c r="E744" s="358"/>
      <c r="F744" s="346"/>
      <c r="G744" s="347"/>
      <c r="H744" s="347"/>
      <c r="I744" s="347"/>
      <c r="J744" s="348"/>
      <c r="K744" s="347"/>
      <c r="L744" s="349">
        <f t="shared" si="110"/>
        <v>0</v>
      </c>
      <c r="M744" s="350">
        <f t="shared" si="111"/>
        <v>0</v>
      </c>
      <c r="N744" s="350">
        <f t="shared" si="112"/>
        <v>0</v>
      </c>
      <c r="O744" s="351">
        <f t="shared" si="113"/>
        <v>0</v>
      </c>
      <c r="P744" s="350">
        <f t="shared" si="114"/>
        <v>0</v>
      </c>
      <c r="Q744" s="352">
        <f t="shared" si="115"/>
        <v>0</v>
      </c>
      <c r="R744" s="353">
        <f t="shared" si="116"/>
        <v>0</v>
      </c>
      <c r="S744" s="354">
        <f t="shared" si="117"/>
        <v>0</v>
      </c>
      <c r="T744" s="349">
        <f t="shared" si="118"/>
        <v>0</v>
      </c>
      <c r="U744" s="355">
        <f t="shared" si="119"/>
        <v>0</v>
      </c>
    </row>
    <row r="745" spans="1:21" x14ac:dyDescent="0.3">
      <c r="A745" s="344">
        <v>741</v>
      </c>
      <c r="B745" s="344"/>
      <c r="C745" s="356"/>
      <c r="D745" s="357"/>
      <c r="E745" s="358"/>
      <c r="F745" s="346"/>
      <c r="G745" s="347"/>
      <c r="H745" s="347"/>
      <c r="I745" s="347"/>
      <c r="J745" s="348"/>
      <c r="K745" s="347"/>
      <c r="L745" s="349">
        <f t="shared" si="110"/>
        <v>0</v>
      </c>
      <c r="M745" s="350">
        <f t="shared" si="111"/>
        <v>0</v>
      </c>
      <c r="N745" s="350">
        <f t="shared" si="112"/>
        <v>0</v>
      </c>
      <c r="O745" s="351">
        <f t="shared" si="113"/>
        <v>0</v>
      </c>
      <c r="P745" s="350">
        <f t="shared" si="114"/>
        <v>0</v>
      </c>
      <c r="Q745" s="352">
        <f t="shared" si="115"/>
        <v>0</v>
      </c>
      <c r="R745" s="353">
        <f t="shared" si="116"/>
        <v>0</v>
      </c>
      <c r="S745" s="354">
        <f t="shared" si="117"/>
        <v>0</v>
      </c>
      <c r="T745" s="349">
        <f t="shared" si="118"/>
        <v>0</v>
      </c>
      <c r="U745" s="355">
        <f t="shared" si="119"/>
        <v>0</v>
      </c>
    </row>
    <row r="746" spans="1:21" x14ac:dyDescent="0.3">
      <c r="A746" s="344">
        <v>742</v>
      </c>
      <c r="B746" s="344"/>
      <c r="C746" s="356"/>
      <c r="D746" s="357"/>
      <c r="E746" s="358"/>
      <c r="F746" s="346"/>
      <c r="G746" s="347"/>
      <c r="H746" s="347"/>
      <c r="I746" s="347"/>
      <c r="J746" s="348"/>
      <c r="K746" s="347"/>
      <c r="L746" s="349">
        <f t="shared" si="110"/>
        <v>0</v>
      </c>
      <c r="M746" s="350">
        <f t="shared" si="111"/>
        <v>0</v>
      </c>
      <c r="N746" s="350">
        <f t="shared" si="112"/>
        <v>0</v>
      </c>
      <c r="O746" s="351">
        <f t="shared" si="113"/>
        <v>0</v>
      </c>
      <c r="P746" s="350">
        <f t="shared" si="114"/>
        <v>0</v>
      </c>
      <c r="Q746" s="352">
        <f t="shared" si="115"/>
        <v>0</v>
      </c>
      <c r="R746" s="353">
        <f t="shared" si="116"/>
        <v>0</v>
      </c>
      <c r="S746" s="354">
        <f t="shared" si="117"/>
        <v>0</v>
      </c>
      <c r="T746" s="349">
        <f t="shared" si="118"/>
        <v>0</v>
      </c>
      <c r="U746" s="355">
        <f t="shared" si="119"/>
        <v>0</v>
      </c>
    </row>
    <row r="747" spans="1:21" x14ac:dyDescent="0.3">
      <c r="A747" s="344">
        <v>743</v>
      </c>
      <c r="B747" s="344"/>
      <c r="C747" s="356"/>
      <c r="D747" s="357"/>
      <c r="E747" s="358"/>
      <c r="F747" s="346"/>
      <c r="G747" s="347"/>
      <c r="H747" s="347"/>
      <c r="I747" s="347"/>
      <c r="J747" s="348"/>
      <c r="K747" s="347"/>
      <c r="L747" s="349">
        <f t="shared" si="110"/>
        <v>0</v>
      </c>
      <c r="M747" s="350">
        <f t="shared" si="111"/>
        <v>0</v>
      </c>
      <c r="N747" s="350">
        <f t="shared" si="112"/>
        <v>0</v>
      </c>
      <c r="O747" s="351">
        <f t="shared" si="113"/>
        <v>0</v>
      </c>
      <c r="P747" s="350">
        <f t="shared" si="114"/>
        <v>0</v>
      </c>
      <c r="Q747" s="352">
        <f t="shared" si="115"/>
        <v>0</v>
      </c>
      <c r="R747" s="353">
        <f t="shared" si="116"/>
        <v>0</v>
      </c>
      <c r="S747" s="354">
        <f t="shared" si="117"/>
        <v>0</v>
      </c>
      <c r="T747" s="349">
        <f t="shared" si="118"/>
        <v>0</v>
      </c>
      <c r="U747" s="355">
        <f t="shared" si="119"/>
        <v>0</v>
      </c>
    </row>
    <row r="748" spans="1:21" x14ac:dyDescent="0.3">
      <c r="A748" s="344">
        <v>744</v>
      </c>
      <c r="B748" s="344"/>
      <c r="C748" s="356"/>
      <c r="D748" s="357"/>
      <c r="E748" s="358"/>
      <c r="F748" s="346"/>
      <c r="G748" s="347"/>
      <c r="H748" s="347"/>
      <c r="I748" s="347"/>
      <c r="J748" s="348"/>
      <c r="K748" s="347"/>
      <c r="L748" s="349">
        <f t="shared" si="110"/>
        <v>0</v>
      </c>
      <c r="M748" s="350">
        <f t="shared" si="111"/>
        <v>0</v>
      </c>
      <c r="N748" s="350">
        <f t="shared" si="112"/>
        <v>0</v>
      </c>
      <c r="O748" s="351">
        <f t="shared" si="113"/>
        <v>0</v>
      </c>
      <c r="P748" s="350">
        <f t="shared" si="114"/>
        <v>0</v>
      </c>
      <c r="Q748" s="352">
        <f t="shared" si="115"/>
        <v>0</v>
      </c>
      <c r="R748" s="353">
        <f t="shared" si="116"/>
        <v>0</v>
      </c>
      <c r="S748" s="354">
        <f t="shared" si="117"/>
        <v>0</v>
      </c>
      <c r="T748" s="349">
        <f t="shared" si="118"/>
        <v>0</v>
      </c>
      <c r="U748" s="355">
        <f t="shared" si="119"/>
        <v>0</v>
      </c>
    </row>
    <row r="749" spans="1:21" x14ac:dyDescent="0.3">
      <c r="A749" s="344">
        <v>745</v>
      </c>
      <c r="B749" s="344"/>
      <c r="C749" s="356"/>
      <c r="D749" s="357"/>
      <c r="E749" s="358"/>
      <c r="F749" s="346"/>
      <c r="G749" s="347"/>
      <c r="H749" s="347"/>
      <c r="I749" s="347"/>
      <c r="J749" s="348"/>
      <c r="K749" s="347"/>
      <c r="L749" s="349">
        <f t="shared" si="110"/>
        <v>0</v>
      </c>
      <c r="M749" s="350">
        <f t="shared" si="111"/>
        <v>0</v>
      </c>
      <c r="N749" s="350">
        <f t="shared" si="112"/>
        <v>0</v>
      </c>
      <c r="O749" s="351">
        <f t="shared" si="113"/>
        <v>0</v>
      </c>
      <c r="P749" s="350">
        <f t="shared" si="114"/>
        <v>0</v>
      </c>
      <c r="Q749" s="352">
        <f t="shared" si="115"/>
        <v>0</v>
      </c>
      <c r="R749" s="353">
        <f t="shared" si="116"/>
        <v>0</v>
      </c>
      <c r="S749" s="354">
        <f t="shared" si="117"/>
        <v>0</v>
      </c>
      <c r="T749" s="349">
        <f t="shared" si="118"/>
        <v>0</v>
      </c>
      <c r="U749" s="355">
        <f t="shared" si="119"/>
        <v>0</v>
      </c>
    </row>
    <row r="750" spans="1:21" x14ac:dyDescent="0.3">
      <c r="A750" s="344">
        <v>746</v>
      </c>
      <c r="B750" s="344"/>
      <c r="C750" s="356"/>
      <c r="D750" s="357"/>
      <c r="E750" s="358"/>
      <c r="F750" s="346"/>
      <c r="G750" s="347"/>
      <c r="H750" s="347"/>
      <c r="I750" s="347"/>
      <c r="J750" s="348"/>
      <c r="K750" s="347"/>
      <c r="L750" s="349">
        <f t="shared" si="110"/>
        <v>0</v>
      </c>
      <c r="M750" s="350">
        <f t="shared" si="111"/>
        <v>0</v>
      </c>
      <c r="N750" s="350">
        <f t="shared" si="112"/>
        <v>0</v>
      </c>
      <c r="O750" s="351">
        <f t="shared" si="113"/>
        <v>0</v>
      </c>
      <c r="P750" s="350">
        <f t="shared" si="114"/>
        <v>0</v>
      </c>
      <c r="Q750" s="352">
        <f t="shared" si="115"/>
        <v>0</v>
      </c>
      <c r="R750" s="353">
        <f t="shared" si="116"/>
        <v>0</v>
      </c>
      <c r="S750" s="354">
        <f t="shared" si="117"/>
        <v>0</v>
      </c>
      <c r="T750" s="349">
        <f t="shared" si="118"/>
        <v>0</v>
      </c>
      <c r="U750" s="355">
        <f t="shared" si="119"/>
        <v>0</v>
      </c>
    </row>
    <row r="751" spans="1:21" x14ac:dyDescent="0.3">
      <c r="A751" s="344">
        <v>747</v>
      </c>
      <c r="B751" s="344"/>
      <c r="C751" s="356"/>
      <c r="D751" s="357"/>
      <c r="E751" s="358"/>
      <c r="F751" s="346"/>
      <c r="G751" s="347"/>
      <c r="H751" s="347"/>
      <c r="I751" s="347"/>
      <c r="J751" s="348"/>
      <c r="K751" s="347"/>
      <c r="L751" s="349">
        <f t="shared" si="110"/>
        <v>0</v>
      </c>
      <c r="M751" s="350">
        <f t="shared" si="111"/>
        <v>0</v>
      </c>
      <c r="N751" s="350">
        <f t="shared" si="112"/>
        <v>0</v>
      </c>
      <c r="O751" s="351">
        <f t="shared" si="113"/>
        <v>0</v>
      </c>
      <c r="P751" s="350">
        <f t="shared" si="114"/>
        <v>0</v>
      </c>
      <c r="Q751" s="352">
        <f t="shared" si="115"/>
        <v>0</v>
      </c>
      <c r="R751" s="353">
        <f t="shared" si="116"/>
        <v>0</v>
      </c>
      <c r="S751" s="354">
        <f t="shared" si="117"/>
        <v>0</v>
      </c>
      <c r="T751" s="349">
        <f t="shared" si="118"/>
        <v>0</v>
      </c>
      <c r="U751" s="355">
        <f t="shared" si="119"/>
        <v>0</v>
      </c>
    </row>
    <row r="752" spans="1:21" x14ac:dyDescent="0.3">
      <c r="A752" s="344">
        <v>748</v>
      </c>
      <c r="B752" s="344"/>
      <c r="C752" s="356"/>
      <c r="D752" s="357"/>
      <c r="E752" s="358"/>
      <c r="F752" s="346"/>
      <c r="G752" s="347"/>
      <c r="H752" s="347"/>
      <c r="I752" s="347"/>
      <c r="J752" s="348"/>
      <c r="K752" s="347"/>
      <c r="L752" s="349">
        <f t="shared" si="110"/>
        <v>0</v>
      </c>
      <c r="M752" s="350">
        <f t="shared" si="111"/>
        <v>0</v>
      </c>
      <c r="N752" s="350">
        <f t="shared" si="112"/>
        <v>0</v>
      </c>
      <c r="O752" s="351">
        <f t="shared" si="113"/>
        <v>0</v>
      </c>
      <c r="P752" s="350">
        <f t="shared" si="114"/>
        <v>0</v>
      </c>
      <c r="Q752" s="352">
        <f t="shared" si="115"/>
        <v>0</v>
      </c>
      <c r="R752" s="353">
        <f t="shared" si="116"/>
        <v>0</v>
      </c>
      <c r="S752" s="354">
        <f t="shared" si="117"/>
        <v>0</v>
      </c>
      <c r="T752" s="349">
        <f t="shared" si="118"/>
        <v>0</v>
      </c>
      <c r="U752" s="355">
        <f t="shared" si="119"/>
        <v>0</v>
      </c>
    </row>
    <row r="753" spans="1:21" x14ac:dyDescent="0.3">
      <c r="A753" s="344">
        <v>749</v>
      </c>
      <c r="B753" s="344"/>
      <c r="C753" s="356"/>
      <c r="D753" s="357"/>
      <c r="E753" s="358"/>
      <c r="F753" s="346"/>
      <c r="G753" s="347"/>
      <c r="H753" s="347"/>
      <c r="I753" s="347"/>
      <c r="J753" s="348"/>
      <c r="K753" s="347"/>
      <c r="L753" s="349">
        <f t="shared" si="110"/>
        <v>0</v>
      </c>
      <c r="M753" s="350">
        <f t="shared" si="111"/>
        <v>0</v>
      </c>
      <c r="N753" s="350">
        <f t="shared" si="112"/>
        <v>0</v>
      </c>
      <c r="O753" s="351">
        <f t="shared" si="113"/>
        <v>0</v>
      </c>
      <c r="P753" s="350">
        <f t="shared" si="114"/>
        <v>0</v>
      </c>
      <c r="Q753" s="352">
        <f t="shared" si="115"/>
        <v>0</v>
      </c>
      <c r="R753" s="353">
        <f t="shared" si="116"/>
        <v>0</v>
      </c>
      <c r="S753" s="354">
        <f t="shared" si="117"/>
        <v>0</v>
      </c>
      <c r="T753" s="349">
        <f t="shared" si="118"/>
        <v>0</v>
      </c>
      <c r="U753" s="355">
        <f t="shared" si="119"/>
        <v>0</v>
      </c>
    </row>
    <row r="754" spans="1:21" x14ac:dyDescent="0.3">
      <c r="A754" s="344">
        <v>750</v>
      </c>
      <c r="B754" s="344"/>
      <c r="C754" s="356"/>
      <c r="D754" s="357"/>
      <c r="E754" s="358"/>
      <c r="F754" s="346"/>
      <c r="G754" s="347"/>
      <c r="H754" s="347"/>
      <c r="I754" s="347"/>
      <c r="J754" s="348"/>
      <c r="K754" s="347"/>
      <c r="L754" s="349">
        <f t="shared" si="110"/>
        <v>0</v>
      </c>
      <c r="M754" s="350">
        <f t="shared" si="111"/>
        <v>0</v>
      </c>
      <c r="N754" s="350">
        <f t="shared" si="112"/>
        <v>0</v>
      </c>
      <c r="O754" s="351">
        <f t="shared" si="113"/>
        <v>0</v>
      </c>
      <c r="P754" s="350">
        <f t="shared" si="114"/>
        <v>0</v>
      </c>
      <c r="Q754" s="352">
        <f t="shared" si="115"/>
        <v>0</v>
      </c>
      <c r="R754" s="353">
        <f t="shared" si="116"/>
        <v>0</v>
      </c>
      <c r="S754" s="354">
        <f t="shared" si="117"/>
        <v>0</v>
      </c>
      <c r="T754" s="349">
        <f t="shared" si="118"/>
        <v>0</v>
      </c>
      <c r="U754" s="355">
        <f t="shared" si="119"/>
        <v>0</v>
      </c>
    </row>
    <row r="755" spans="1:21" x14ac:dyDescent="0.3">
      <c r="A755" s="344">
        <v>751</v>
      </c>
      <c r="B755" s="344"/>
      <c r="C755" s="356"/>
      <c r="D755" s="357"/>
      <c r="E755" s="358"/>
      <c r="F755" s="346"/>
      <c r="G755" s="347"/>
      <c r="H755" s="347"/>
      <c r="I755" s="347"/>
      <c r="J755" s="348"/>
      <c r="K755" s="347"/>
      <c r="L755" s="349">
        <f t="shared" si="110"/>
        <v>0</v>
      </c>
      <c r="M755" s="350">
        <f t="shared" si="111"/>
        <v>0</v>
      </c>
      <c r="N755" s="350">
        <f t="shared" si="112"/>
        <v>0</v>
      </c>
      <c r="O755" s="351">
        <f t="shared" si="113"/>
        <v>0</v>
      </c>
      <c r="P755" s="350">
        <f t="shared" si="114"/>
        <v>0</v>
      </c>
      <c r="Q755" s="352">
        <f t="shared" si="115"/>
        <v>0</v>
      </c>
      <c r="R755" s="353">
        <f t="shared" si="116"/>
        <v>0</v>
      </c>
      <c r="S755" s="354">
        <f t="shared" si="117"/>
        <v>0</v>
      </c>
      <c r="T755" s="349">
        <f t="shared" si="118"/>
        <v>0</v>
      </c>
      <c r="U755" s="355">
        <f t="shared" si="119"/>
        <v>0</v>
      </c>
    </row>
    <row r="756" spans="1:21" x14ac:dyDescent="0.3">
      <c r="A756" s="344">
        <v>752</v>
      </c>
      <c r="B756" s="344"/>
      <c r="C756" s="356"/>
      <c r="D756" s="357"/>
      <c r="E756" s="358"/>
      <c r="F756" s="346"/>
      <c r="G756" s="347"/>
      <c r="H756" s="347"/>
      <c r="I756" s="347"/>
      <c r="J756" s="348"/>
      <c r="K756" s="347"/>
      <c r="L756" s="349">
        <f t="shared" si="110"/>
        <v>0</v>
      </c>
      <c r="M756" s="350">
        <f t="shared" si="111"/>
        <v>0</v>
      </c>
      <c r="N756" s="350">
        <f t="shared" si="112"/>
        <v>0</v>
      </c>
      <c r="O756" s="351">
        <f t="shared" si="113"/>
        <v>0</v>
      </c>
      <c r="P756" s="350">
        <f t="shared" si="114"/>
        <v>0</v>
      </c>
      <c r="Q756" s="352">
        <f t="shared" si="115"/>
        <v>0</v>
      </c>
      <c r="R756" s="353">
        <f t="shared" si="116"/>
        <v>0</v>
      </c>
      <c r="S756" s="354">
        <f t="shared" si="117"/>
        <v>0</v>
      </c>
      <c r="T756" s="349">
        <f t="shared" si="118"/>
        <v>0</v>
      </c>
      <c r="U756" s="355">
        <f t="shared" si="119"/>
        <v>0</v>
      </c>
    </row>
    <row r="757" spans="1:21" x14ac:dyDescent="0.3">
      <c r="A757" s="344">
        <v>753</v>
      </c>
      <c r="B757" s="344"/>
      <c r="C757" s="356"/>
      <c r="D757" s="357"/>
      <c r="E757" s="358"/>
      <c r="F757" s="346"/>
      <c r="G757" s="347"/>
      <c r="H757" s="347"/>
      <c r="I757" s="347"/>
      <c r="J757" s="348"/>
      <c r="K757" s="347"/>
      <c r="L757" s="349">
        <f t="shared" si="110"/>
        <v>0</v>
      </c>
      <c r="M757" s="350">
        <f t="shared" si="111"/>
        <v>0</v>
      </c>
      <c r="N757" s="350">
        <f t="shared" si="112"/>
        <v>0</v>
      </c>
      <c r="O757" s="351">
        <f t="shared" si="113"/>
        <v>0</v>
      </c>
      <c r="P757" s="350">
        <f t="shared" si="114"/>
        <v>0</v>
      </c>
      <c r="Q757" s="352">
        <f t="shared" si="115"/>
        <v>0</v>
      </c>
      <c r="R757" s="353">
        <f t="shared" si="116"/>
        <v>0</v>
      </c>
      <c r="S757" s="354">
        <f t="shared" si="117"/>
        <v>0</v>
      </c>
      <c r="T757" s="349">
        <f t="shared" si="118"/>
        <v>0</v>
      </c>
      <c r="U757" s="355">
        <f t="shared" si="119"/>
        <v>0</v>
      </c>
    </row>
    <row r="758" spans="1:21" x14ac:dyDescent="0.3">
      <c r="A758" s="344">
        <v>754</v>
      </c>
      <c r="B758" s="344"/>
      <c r="C758" s="356"/>
      <c r="D758" s="357"/>
      <c r="E758" s="358"/>
      <c r="F758" s="346"/>
      <c r="G758" s="347"/>
      <c r="H758" s="347"/>
      <c r="I758" s="347"/>
      <c r="J758" s="348"/>
      <c r="K758" s="347"/>
      <c r="L758" s="349">
        <f t="shared" si="110"/>
        <v>0</v>
      </c>
      <c r="M758" s="350">
        <f t="shared" si="111"/>
        <v>0</v>
      </c>
      <c r="N758" s="350">
        <f t="shared" si="112"/>
        <v>0</v>
      </c>
      <c r="O758" s="351">
        <f t="shared" si="113"/>
        <v>0</v>
      </c>
      <c r="P758" s="350">
        <f t="shared" si="114"/>
        <v>0</v>
      </c>
      <c r="Q758" s="352">
        <f t="shared" si="115"/>
        <v>0</v>
      </c>
      <c r="R758" s="353">
        <f t="shared" si="116"/>
        <v>0</v>
      </c>
      <c r="S758" s="354">
        <f t="shared" si="117"/>
        <v>0</v>
      </c>
      <c r="T758" s="349">
        <f t="shared" si="118"/>
        <v>0</v>
      </c>
      <c r="U758" s="355">
        <f t="shared" si="119"/>
        <v>0</v>
      </c>
    </row>
    <row r="759" spans="1:21" x14ac:dyDescent="0.3">
      <c r="A759" s="344">
        <v>755</v>
      </c>
      <c r="B759" s="344"/>
      <c r="C759" s="356"/>
      <c r="D759" s="357"/>
      <c r="E759" s="358"/>
      <c r="F759" s="346"/>
      <c r="G759" s="347"/>
      <c r="H759" s="347"/>
      <c r="I759" s="347"/>
      <c r="J759" s="348"/>
      <c r="K759" s="347"/>
      <c r="L759" s="349">
        <f t="shared" si="110"/>
        <v>0</v>
      </c>
      <c r="M759" s="350">
        <f t="shared" si="111"/>
        <v>0</v>
      </c>
      <c r="N759" s="350">
        <f t="shared" si="112"/>
        <v>0</v>
      </c>
      <c r="O759" s="351">
        <f t="shared" si="113"/>
        <v>0</v>
      </c>
      <c r="P759" s="350">
        <f t="shared" si="114"/>
        <v>0</v>
      </c>
      <c r="Q759" s="352">
        <f t="shared" si="115"/>
        <v>0</v>
      </c>
      <c r="R759" s="353">
        <f t="shared" si="116"/>
        <v>0</v>
      </c>
      <c r="S759" s="354">
        <f t="shared" si="117"/>
        <v>0</v>
      </c>
      <c r="T759" s="349">
        <f t="shared" si="118"/>
        <v>0</v>
      </c>
      <c r="U759" s="355">
        <f t="shared" si="119"/>
        <v>0</v>
      </c>
    </row>
    <row r="760" spans="1:21" x14ac:dyDescent="0.3">
      <c r="A760" s="344">
        <v>756</v>
      </c>
      <c r="B760" s="344"/>
      <c r="C760" s="356"/>
      <c r="D760" s="357"/>
      <c r="E760" s="358"/>
      <c r="F760" s="346"/>
      <c r="G760" s="347"/>
      <c r="H760" s="347"/>
      <c r="I760" s="347"/>
      <c r="J760" s="348"/>
      <c r="K760" s="347"/>
      <c r="L760" s="349">
        <f t="shared" si="110"/>
        <v>0</v>
      </c>
      <c r="M760" s="350">
        <f t="shared" si="111"/>
        <v>0</v>
      </c>
      <c r="N760" s="350">
        <f t="shared" si="112"/>
        <v>0</v>
      </c>
      <c r="O760" s="351">
        <f t="shared" si="113"/>
        <v>0</v>
      </c>
      <c r="P760" s="350">
        <f t="shared" si="114"/>
        <v>0</v>
      </c>
      <c r="Q760" s="352">
        <f t="shared" si="115"/>
        <v>0</v>
      </c>
      <c r="R760" s="353">
        <f t="shared" si="116"/>
        <v>0</v>
      </c>
      <c r="S760" s="354">
        <f t="shared" si="117"/>
        <v>0</v>
      </c>
      <c r="T760" s="349">
        <f t="shared" si="118"/>
        <v>0</v>
      </c>
      <c r="U760" s="355">
        <f t="shared" si="119"/>
        <v>0</v>
      </c>
    </row>
    <row r="761" spans="1:21" x14ac:dyDescent="0.3">
      <c r="A761" s="344">
        <v>757</v>
      </c>
      <c r="B761" s="344"/>
      <c r="C761" s="356"/>
      <c r="D761" s="357"/>
      <c r="E761" s="358"/>
      <c r="F761" s="346"/>
      <c r="G761" s="347"/>
      <c r="H761" s="347"/>
      <c r="I761" s="347"/>
      <c r="J761" s="348"/>
      <c r="K761" s="347"/>
      <c r="L761" s="349">
        <f t="shared" si="110"/>
        <v>0</v>
      </c>
      <c r="M761" s="350">
        <f t="shared" si="111"/>
        <v>0</v>
      </c>
      <c r="N761" s="350">
        <f t="shared" si="112"/>
        <v>0</v>
      </c>
      <c r="O761" s="351">
        <f t="shared" si="113"/>
        <v>0</v>
      </c>
      <c r="P761" s="350">
        <f t="shared" si="114"/>
        <v>0</v>
      </c>
      <c r="Q761" s="352">
        <f t="shared" si="115"/>
        <v>0</v>
      </c>
      <c r="R761" s="353">
        <f t="shared" si="116"/>
        <v>0</v>
      </c>
      <c r="S761" s="354">
        <f t="shared" si="117"/>
        <v>0</v>
      </c>
      <c r="T761" s="349">
        <f t="shared" si="118"/>
        <v>0</v>
      </c>
      <c r="U761" s="355">
        <f t="shared" si="119"/>
        <v>0</v>
      </c>
    </row>
    <row r="762" spans="1:21" x14ac:dyDescent="0.3">
      <c r="A762" s="344">
        <v>758</v>
      </c>
      <c r="B762" s="344"/>
      <c r="C762" s="356"/>
      <c r="D762" s="357"/>
      <c r="E762" s="358"/>
      <c r="F762" s="346"/>
      <c r="G762" s="347"/>
      <c r="H762" s="347"/>
      <c r="I762" s="347"/>
      <c r="J762" s="348"/>
      <c r="K762" s="347"/>
      <c r="L762" s="349">
        <f t="shared" si="110"/>
        <v>0</v>
      </c>
      <c r="M762" s="350">
        <f t="shared" si="111"/>
        <v>0</v>
      </c>
      <c r="N762" s="350">
        <f t="shared" si="112"/>
        <v>0</v>
      </c>
      <c r="O762" s="351">
        <f t="shared" si="113"/>
        <v>0</v>
      </c>
      <c r="P762" s="350">
        <f t="shared" si="114"/>
        <v>0</v>
      </c>
      <c r="Q762" s="352">
        <f t="shared" si="115"/>
        <v>0</v>
      </c>
      <c r="R762" s="353">
        <f t="shared" si="116"/>
        <v>0</v>
      </c>
      <c r="S762" s="354">
        <f t="shared" si="117"/>
        <v>0</v>
      </c>
      <c r="T762" s="349">
        <f t="shared" si="118"/>
        <v>0</v>
      </c>
      <c r="U762" s="355">
        <f t="shared" si="119"/>
        <v>0</v>
      </c>
    </row>
    <row r="763" spans="1:21" x14ac:dyDescent="0.3">
      <c r="A763" s="344">
        <v>759</v>
      </c>
      <c r="B763" s="344"/>
      <c r="C763" s="356"/>
      <c r="D763" s="357"/>
      <c r="E763" s="358"/>
      <c r="F763" s="346"/>
      <c r="G763" s="347"/>
      <c r="H763" s="347"/>
      <c r="I763" s="347"/>
      <c r="J763" s="348"/>
      <c r="K763" s="347"/>
      <c r="L763" s="349">
        <f t="shared" si="110"/>
        <v>0</v>
      </c>
      <c r="M763" s="350">
        <f t="shared" si="111"/>
        <v>0</v>
      </c>
      <c r="N763" s="350">
        <f t="shared" si="112"/>
        <v>0</v>
      </c>
      <c r="O763" s="351">
        <f t="shared" si="113"/>
        <v>0</v>
      </c>
      <c r="P763" s="350">
        <f t="shared" si="114"/>
        <v>0</v>
      </c>
      <c r="Q763" s="352">
        <f t="shared" si="115"/>
        <v>0</v>
      </c>
      <c r="R763" s="353">
        <f t="shared" si="116"/>
        <v>0</v>
      </c>
      <c r="S763" s="354">
        <f t="shared" si="117"/>
        <v>0</v>
      </c>
      <c r="T763" s="349">
        <f t="shared" si="118"/>
        <v>0</v>
      </c>
      <c r="U763" s="355">
        <f t="shared" si="119"/>
        <v>0</v>
      </c>
    </row>
    <row r="764" spans="1:21" x14ac:dyDescent="0.3">
      <c r="A764" s="344">
        <v>760</v>
      </c>
      <c r="B764" s="344"/>
      <c r="C764" s="356"/>
      <c r="D764" s="357"/>
      <c r="E764" s="358"/>
      <c r="F764" s="346"/>
      <c r="G764" s="347"/>
      <c r="H764" s="347"/>
      <c r="I764" s="347"/>
      <c r="J764" s="348"/>
      <c r="K764" s="347"/>
      <c r="L764" s="349">
        <f t="shared" si="110"/>
        <v>0</v>
      </c>
      <c r="M764" s="350">
        <f t="shared" si="111"/>
        <v>0</v>
      </c>
      <c r="N764" s="350">
        <f t="shared" si="112"/>
        <v>0</v>
      </c>
      <c r="O764" s="351">
        <f t="shared" si="113"/>
        <v>0</v>
      </c>
      <c r="P764" s="350">
        <f t="shared" si="114"/>
        <v>0</v>
      </c>
      <c r="Q764" s="352">
        <f t="shared" si="115"/>
        <v>0</v>
      </c>
      <c r="R764" s="353">
        <f t="shared" si="116"/>
        <v>0</v>
      </c>
      <c r="S764" s="354">
        <f t="shared" si="117"/>
        <v>0</v>
      </c>
      <c r="T764" s="349">
        <f t="shared" si="118"/>
        <v>0</v>
      </c>
      <c r="U764" s="355">
        <f t="shared" si="119"/>
        <v>0</v>
      </c>
    </row>
    <row r="765" spans="1:21" x14ac:dyDescent="0.3">
      <c r="A765" s="344">
        <v>761</v>
      </c>
      <c r="B765" s="344"/>
      <c r="C765" s="356"/>
      <c r="D765" s="357"/>
      <c r="E765" s="358"/>
      <c r="F765" s="346"/>
      <c r="G765" s="347"/>
      <c r="H765" s="347"/>
      <c r="I765" s="347"/>
      <c r="J765" s="348"/>
      <c r="K765" s="347"/>
      <c r="L765" s="349">
        <f t="shared" si="110"/>
        <v>0</v>
      </c>
      <c r="M765" s="350">
        <f t="shared" si="111"/>
        <v>0</v>
      </c>
      <c r="N765" s="350">
        <f t="shared" si="112"/>
        <v>0</v>
      </c>
      <c r="O765" s="351">
        <f t="shared" si="113"/>
        <v>0</v>
      </c>
      <c r="P765" s="350">
        <f t="shared" si="114"/>
        <v>0</v>
      </c>
      <c r="Q765" s="352">
        <f t="shared" si="115"/>
        <v>0</v>
      </c>
      <c r="R765" s="353">
        <f t="shared" si="116"/>
        <v>0</v>
      </c>
      <c r="S765" s="354">
        <f t="shared" si="117"/>
        <v>0</v>
      </c>
      <c r="T765" s="349">
        <f t="shared" si="118"/>
        <v>0</v>
      </c>
      <c r="U765" s="355">
        <f t="shared" si="119"/>
        <v>0</v>
      </c>
    </row>
    <row r="766" spans="1:21" x14ac:dyDescent="0.3">
      <c r="A766" s="344">
        <v>762</v>
      </c>
      <c r="B766" s="344"/>
      <c r="C766" s="356"/>
      <c r="D766" s="357"/>
      <c r="E766" s="358"/>
      <c r="F766" s="346"/>
      <c r="G766" s="347"/>
      <c r="H766" s="347"/>
      <c r="I766" s="347"/>
      <c r="J766" s="348"/>
      <c r="K766" s="347"/>
      <c r="L766" s="349">
        <f t="shared" si="110"/>
        <v>0</v>
      </c>
      <c r="M766" s="350">
        <f t="shared" si="111"/>
        <v>0</v>
      </c>
      <c r="N766" s="350">
        <f t="shared" si="112"/>
        <v>0</v>
      </c>
      <c r="O766" s="351">
        <f t="shared" si="113"/>
        <v>0</v>
      </c>
      <c r="P766" s="350">
        <f t="shared" si="114"/>
        <v>0</v>
      </c>
      <c r="Q766" s="352">
        <f t="shared" si="115"/>
        <v>0</v>
      </c>
      <c r="R766" s="353">
        <f t="shared" si="116"/>
        <v>0</v>
      </c>
      <c r="S766" s="354">
        <f t="shared" si="117"/>
        <v>0</v>
      </c>
      <c r="T766" s="349">
        <f t="shared" si="118"/>
        <v>0</v>
      </c>
      <c r="U766" s="355">
        <f t="shared" si="119"/>
        <v>0</v>
      </c>
    </row>
    <row r="767" spans="1:21" x14ac:dyDescent="0.3">
      <c r="A767" s="344">
        <v>763</v>
      </c>
      <c r="B767" s="344"/>
      <c r="C767" s="356"/>
      <c r="D767" s="357"/>
      <c r="E767" s="358"/>
      <c r="F767" s="346"/>
      <c r="G767" s="347"/>
      <c r="H767" s="347"/>
      <c r="I767" s="347"/>
      <c r="J767" s="348"/>
      <c r="K767" s="347"/>
      <c r="L767" s="349">
        <f t="shared" si="110"/>
        <v>0</v>
      </c>
      <c r="M767" s="350">
        <f t="shared" si="111"/>
        <v>0</v>
      </c>
      <c r="N767" s="350">
        <f t="shared" si="112"/>
        <v>0</v>
      </c>
      <c r="O767" s="351">
        <f t="shared" si="113"/>
        <v>0</v>
      </c>
      <c r="P767" s="350">
        <f t="shared" si="114"/>
        <v>0</v>
      </c>
      <c r="Q767" s="352">
        <f t="shared" si="115"/>
        <v>0</v>
      </c>
      <c r="R767" s="353">
        <f t="shared" si="116"/>
        <v>0</v>
      </c>
      <c r="S767" s="354">
        <f t="shared" si="117"/>
        <v>0</v>
      </c>
      <c r="T767" s="349">
        <f t="shared" si="118"/>
        <v>0</v>
      </c>
      <c r="U767" s="355">
        <f t="shared" si="119"/>
        <v>0</v>
      </c>
    </row>
    <row r="768" spans="1:21" x14ac:dyDescent="0.3">
      <c r="A768" s="344">
        <v>764</v>
      </c>
      <c r="B768" s="344"/>
      <c r="C768" s="356"/>
      <c r="D768" s="357"/>
      <c r="E768" s="358"/>
      <c r="F768" s="346"/>
      <c r="G768" s="347"/>
      <c r="H768" s="347"/>
      <c r="I768" s="347"/>
      <c r="J768" s="348"/>
      <c r="K768" s="347"/>
      <c r="L768" s="349">
        <f t="shared" si="110"/>
        <v>0</v>
      </c>
      <c r="M768" s="350">
        <f t="shared" si="111"/>
        <v>0</v>
      </c>
      <c r="N768" s="350">
        <f t="shared" si="112"/>
        <v>0</v>
      </c>
      <c r="O768" s="351">
        <f t="shared" si="113"/>
        <v>0</v>
      </c>
      <c r="P768" s="350">
        <f t="shared" si="114"/>
        <v>0</v>
      </c>
      <c r="Q768" s="352">
        <f t="shared" si="115"/>
        <v>0</v>
      </c>
      <c r="R768" s="353">
        <f t="shared" si="116"/>
        <v>0</v>
      </c>
      <c r="S768" s="354">
        <f t="shared" si="117"/>
        <v>0</v>
      </c>
      <c r="T768" s="349">
        <f t="shared" si="118"/>
        <v>0</v>
      </c>
      <c r="U768" s="355">
        <f t="shared" si="119"/>
        <v>0</v>
      </c>
    </row>
    <row r="769" spans="1:21" x14ac:dyDescent="0.3">
      <c r="A769" s="344">
        <v>765</v>
      </c>
      <c r="B769" s="344"/>
      <c r="C769" s="356"/>
      <c r="D769" s="357"/>
      <c r="E769" s="358"/>
      <c r="F769" s="346"/>
      <c r="G769" s="347"/>
      <c r="H769" s="347"/>
      <c r="I769" s="347"/>
      <c r="J769" s="348"/>
      <c r="K769" s="347"/>
      <c r="L769" s="349">
        <f t="shared" si="110"/>
        <v>0</v>
      </c>
      <c r="M769" s="350">
        <f t="shared" si="111"/>
        <v>0</v>
      </c>
      <c r="N769" s="350">
        <f t="shared" si="112"/>
        <v>0</v>
      </c>
      <c r="O769" s="351">
        <f t="shared" si="113"/>
        <v>0</v>
      </c>
      <c r="P769" s="350">
        <f t="shared" si="114"/>
        <v>0</v>
      </c>
      <c r="Q769" s="352">
        <f t="shared" si="115"/>
        <v>0</v>
      </c>
      <c r="R769" s="353">
        <f t="shared" si="116"/>
        <v>0</v>
      </c>
      <c r="S769" s="354">
        <f t="shared" si="117"/>
        <v>0</v>
      </c>
      <c r="T769" s="349">
        <f t="shared" si="118"/>
        <v>0</v>
      </c>
      <c r="U769" s="355">
        <f t="shared" si="119"/>
        <v>0</v>
      </c>
    </row>
    <row r="770" spans="1:21" x14ac:dyDescent="0.3">
      <c r="A770" s="344">
        <v>766</v>
      </c>
      <c r="B770" s="344"/>
      <c r="C770" s="371"/>
      <c r="D770" s="372"/>
      <c r="E770" s="358"/>
      <c r="F770" s="346"/>
      <c r="G770" s="347"/>
      <c r="H770" s="347"/>
      <c r="I770" s="347"/>
      <c r="J770" s="348"/>
      <c r="K770" s="347"/>
      <c r="L770" s="349">
        <f t="shared" si="110"/>
        <v>0</v>
      </c>
      <c r="M770" s="350">
        <f t="shared" si="111"/>
        <v>0</v>
      </c>
      <c r="N770" s="350">
        <f t="shared" si="112"/>
        <v>0</v>
      </c>
      <c r="O770" s="351">
        <f t="shared" si="113"/>
        <v>0</v>
      </c>
      <c r="P770" s="350">
        <f t="shared" si="114"/>
        <v>0</v>
      </c>
      <c r="Q770" s="352">
        <f t="shared" si="115"/>
        <v>0</v>
      </c>
      <c r="R770" s="353">
        <f t="shared" si="116"/>
        <v>0</v>
      </c>
      <c r="S770" s="354">
        <f t="shared" si="117"/>
        <v>0</v>
      </c>
      <c r="T770" s="349">
        <f t="shared" si="118"/>
        <v>0</v>
      </c>
      <c r="U770" s="355">
        <f t="shared" si="119"/>
        <v>0</v>
      </c>
    </row>
    <row r="771" spans="1:21" x14ac:dyDescent="0.3">
      <c r="A771" s="344">
        <v>767</v>
      </c>
      <c r="B771" s="344"/>
      <c r="C771" s="356"/>
      <c r="D771" s="357"/>
      <c r="E771" s="358"/>
      <c r="F771" s="346"/>
      <c r="G771" s="347"/>
      <c r="H771" s="347"/>
      <c r="I771" s="347"/>
      <c r="J771" s="348"/>
      <c r="K771" s="347"/>
      <c r="L771" s="349">
        <f t="shared" si="110"/>
        <v>0</v>
      </c>
      <c r="M771" s="350">
        <f t="shared" si="111"/>
        <v>0</v>
      </c>
      <c r="N771" s="350">
        <f t="shared" si="112"/>
        <v>0</v>
      </c>
      <c r="O771" s="351">
        <f t="shared" si="113"/>
        <v>0</v>
      </c>
      <c r="P771" s="350">
        <f t="shared" si="114"/>
        <v>0</v>
      </c>
      <c r="Q771" s="352">
        <f t="shared" si="115"/>
        <v>0</v>
      </c>
      <c r="R771" s="353">
        <f t="shared" si="116"/>
        <v>0</v>
      </c>
      <c r="S771" s="354">
        <f t="shared" si="117"/>
        <v>0</v>
      </c>
      <c r="T771" s="349">
        <f t="shared" si="118"/>
        <v>0</v>
      </c>
      <c r="U771" s="355">
        <f t="shared" si="119"/>
        <v>0</v>
      </c>
    </row>
    <row r="772" spans="1:21" x14ac:dyDescent="0.3">
      <c r="A772" s="344">
        <v>768</v>
      </c>
      <c r="B772" s="344"/>
      <c r="C772" s="356"/>
      <c r="D772" s="357"/>
      <c r="E772" s="358"/>
      <c r="F772" s="346"/>
      <c r="G772" s="347"/>
      <c r="H772" s="347"/>
      <c r="I772" s="347"/>
      <c r="J772" s="348"/>
      <c r="K772" s="347"/>
      <c r="L772" s="349">
        <f t="shared" si="110"/>
        <v>0</v>
      </c>
      <c r="M772" s="350">
        <f t="shared" si="111"/>
        <v>0</v>
      </c>
      <c r="N772" s="350">
        <f t="shared" si="112"/>
        <v>0</v>
      </c>
      <c r="O772" s="351">
        <f t="shared" si="113"/>
        <v>0</v>
      </c>
      <c r="P772" s="350">
        <f t="shared" si="114"/>
        <v>0</v>
      </c>
      <c r="Q772" s="352">
        <f t="shared" si="115"/>
        <v>0</v>
      </c>
      <c r="R772" s="353">
        <f t="shared" si="116"/>
        <v>0</v>
      </c>
      <c r="S772" s="354">
        <f t="shared" si="117"/>
        <v>0</v>
      </c>
      <c r="T772" s="349">
        <f t="shared" si="118"/>
        <v>0</v>
      </c>
      <c r="U772" s="355">
        <f t="shared" si="119"/>
        <v>0</v>
      </c>
    </row>
    <row r="773" spans="1:21" x14ac:dyDescent="0.3">
      <c r="A773" s="344">
        <v>769</v>
      </c>
      <c r="B773" s="344"/>
      <c r="C773" s="356"/>
      <c r="D773" s="357"/>
      <c r="E773" s="358"/>
      <c r="F773" s="346"/>
      <c r="G773" s="347"/>
      <c r="H773" s="347"/>
      <c r="I773" s="347"/>
      <c r="J773" s="348"/>
      <c r="K773" s="347"/>
      <c r="L773" s="349">
        <f t="shared" si="110"/>
        <v>0</v>
      </c>
      <c r="M773" s="350">
        <f t="shared" si="111"/>
        <v>0</v>
      </c>
      <c r="N773" s="350">
        <f t="shared" si="112"/>
        <v>0</v>
      </c>
      <c r="O773" s="351">
        <f t="shared" si="113"/>
        <v>0</v>
      </c>
      <c r="P773" s="350">
        <f t="shared" si="114"/>
        <v>0</v>
      </c>
      <c r="Q773" s="352">
        <f t="shared" si="115"/>
        <v>0</v>
      </c>
      <c r="R773" s="353">
        <f t="shared" si="116"/>
        <v>0</v>
      </c>
      <c r="S773" s="354">
        <f t="shared" si="117"/>
        <v>0</v>
      </c>
      <c r="T773" s="349">
        <f t="shared" si="118"/>
        <v>0</v>
      </c>
      <c r="U773" s="355">
        <f t="shared" si="119"/>
        <v>0</v>
      </c>
    </row>
    <row r="774" spans="1:21" x14ac:dyDescent="0.3">
      <c r="A774" s="344">
        <v>770</v>
      </c>
      <c r="B774" s="344"/>
      <c r="C774" s="356"/>
      <c r="D774" s="357"/>
      <c r="E774" s="358"/>
      <c r="F774" s="346"/>
      <c r="G774" s="347"/>
      <c r="H774" s="347"/>
      <c r="I774" s="347"/>
      <c r="J774" s="348"/>
      <c r="K774" s="347"/>
      <c r="L774" s="349">
        <f t="shared" ref="L774:L837" si="120">E774*7/22</f>
        <v>0</v>
      </c>
      <c r="M774" s="350">
        <f t="shared" ref="M774:M837" si="121">IF(L774&gt;0, 0.0396*(((L774^2)*F774)^0.933),0)</f>
        <v>0</v>
      </c>
      <c r="N774" s="350">
        <f t="shared" ref="N774:N837" si="122">IF(L774&gt;0,0.00349*(((L774^2)*F774)^1.03),0)</f>
        <v>0</v>
      </c>
      <c r="O774" s="351">
        <f t="shared" ref="O774:O837" si="123">IF(L774&gt;0,1/((28/(M774+N774))+0.025),0)</f>
        <v>0</v>
      </c>
      <c r="P774" s="350">
        <f t="shared" ref="P774:P837" si="124">M774+N774+O774</f>
        <v>0</v>
      </c>
      <c r="Q774" s="352">
        <f t="shared" ref="Q774:Q837" si="125">P774*0.27</f>
        <v>0</v>
      </c>
      <c r="R774" s="353">
        <f t="shared" ref="R774:R837" si="126">P774+Q774</f>
        <v>0</v>
      </c>
      <c r="S774" s="354">
        <f t="shared" ref="S774:S837" si="127">R774*0.47</f>
        <v>0</v>
      </c>
      <c r="T774" s="349">
        <f t="shared" ref="T774:T837" si="128">S774*44/12</f>
        <v>0</v>
      </c>
      <c r="U774" s="355">
        <f t="shared" ref="U774:U837" si="129">T774/1000</f>
        <v>0</v>
      </c>
    </row>
    <row r="775" spans="1:21" x14ac:dyDescent="0.3">
      <c r="A775" s="344">
        <v>771</v>
      </c>
      <c r="B775" s="344"/>
      <c r="C775" s="356"/>
      <c r="D775" s="357"/>
      <c r="E775" s="358"/>
      <c r="F775" s="346"/>
      <c r="G775" s="347"/>
      <c r="H775" s="347"/>
      <c r="I775" s="347"/>
      <c r="J775" s="348"/>
      <c r="K775" s="347"/>
      <c r="L775" s="349">
        <f t="shared" si="120"/>
        <v>0</v>
      </c>
      <c r="M775" s="350">
        <f t="shared" si="121"/>
        <v>0</v>
      </c>
      <c r="N775" s="350">
        <f t="shared" si="122"/>
        <v>0</v>
      </c>
      <c r="O775" s="351">
        <f t="shared" si="123"/>
        <v>0</v>
      </c>
      <c r="P775" s="350">
        <f t="shared" si="124"/>
        <v>0</v>
      </c>
      <c r="Q775" s="352">
        <f t="shared" si="125"/>
        <v>0</v>
      </c>
      <c r="R775" s="353">
        <f t="shared" si="126"/>
        <v>0</v>
      </c>
      <c r="S775" s="354">
        <f t="shared" si="127"/>
        <v>0</v>
      </c>
      <c r="T775" s="349">
        <f t="shared" si="128"/>
        <v>0</v>
      </c>
      <c r="U775" s="355">
        <f t="shared" si="129"/>
        <v>0</v>
      </c>
    </row>
    <row r="776" spans="1:21" x14ac:dyDescent="0.3">
      <c r="A776" s="344">
        <v>772</v>
      </c>
      <c r="B776" s="344"/>
      <c r="C776" s="356"/>
      <c r="D776" s="357"/>
      <c r="E776" s="358"/>
      <c r="F776" s="346"/>
      <c r="G776" s="347"/>
      <c r="H776" s="347"/>
      <c r="I776" s="347"/>
      <c r="J776" s="348"/>
      <c r="K776" s="347"/>
      <c r="L776" s="349">
        <f t="shared" si="120"/>
        <v>0</v>
      </c>
      <c r="M776" s="350">
        <f t="shared" si="121"/>
        <v>0</v>
      </c>
      <c r="N776" s="350">
        <f t="shared" si="122"/>
        <v>0</v>
      </c>
      <c r="O776" s="351">
        <f t="shared" si="123"/>
        <v>0</v>
      </c>
      <c r="P776" s="350">
        <f t="shared" si="124"/>
        <v>0</v>
      </c>
      <c r="Q776" s="352">
        <f t="shared" si="125"/>
        <v>0</v>
      </c>
      <c r="R776" s="353">
        <f t="shared" si="126"/>
        <v>0</v>
      </c>
      <c r="S776" s="354">
        <f t="shared" si="127"/>
        <v>0</v>
      </c>
      <c r="T776" s="349">
        <f t="shared" si="128"/>
        <v>0</v>
      </c>
      <c r="U776" s="355">
        <f t="shared" si="129"/>
        <v>0</v>
      </c>
    </row>
    <row r="777" spans="1:21" x14ac:dyDescent="0.3">
      <c r="A777" s="344">
        <v>773</v>
      </c>
      <c r="B777" s="344"/>
      <c r="C777" s="356"/>
      <c r="D777" s="357"/>
      <c r="E777" s="358"/>
      <c r="F777" s="346"/>
      <c r="G777" s="347"/>
      <c r="H777" s="347"/>
      <c r="I777" s="347"/>
      <c r="J777" s="348"/>
      <c r="K777" s="347"/>
      <c r="L777" s="349">
        <f t="shared" si="120"/>
        <v>0</v>
      </c>
      <c r="M777" s="350">
        <f t="shared" si="121"/>
        <v>0</v>
      </c>
      <c r="N777" s="350">
        <f t="shared" si="122"/>
        <v>0</v>
      </c>
      <c r="O777" s="351">
        <f t="shared" si="123"/>
        <v>0</v>
      </c>
      <c r="P777" s="350">
        <f t="shared" si="124"/>
        <v>0</v>
      </c>
      <c r="Q777" s="352">
        <f t="shared" si="125"/>
        <v>0</v>
      </c>
      <c r="R777" s="353">
        <f t="shared" si="126"/>
        <v>0</v>
      </c>
      <c r="S777" s="354">
        <f t="shared" si="127"/>
        <v>0</v>
      </c>
      <c r="T777" s="349">
        <f t="shared" si="128"/>
        <v>0</v>
      </c>
      <c r="U777" s="355">
        <f t="shared" si="129"/>
        <v>0</v>
      </c>
    </row>
    <row r="778" spans="1:21" x14ac:dyDescent="0.3">
      <c r="A778" s="344">
        <v>774</v>
      </c>
      <c r="B778" s="344"/>
      <c r="C778" s="356"/>
      <c r="D778" s="357"/>
      <c r="E778" s="358"/>
      <c r="F778" s="346"/>
      <c r="G778" s="347"/>
      <c r="H778" s="347"/>
      <c r="I778" s="347"/>
      <c r="J778" s="348"/>
      <c r="K778" s="347"/>
      <c r="L778" s="349">
        <f t="shared" si="120"/>
        <v>0</v>
      </c>
      <c r="M778" s="350">
        <f t="shared" si="121"/>
        <v>0</v>
      </c>
      <c r="N778" s="350">
        <f t="shared" si="122"/>
        <v>0</v>
      </c>
      <c r="O778" s="351">
        <f t="shared" si="123"/>
        <v>0</v>
      </c>
      <c r="P778" s="350">
        <f t="shared" si="124"/>
        <v>0</v>
      </c>
      <c r="Q778" s="352">
        <f t="shared" si="125"/>
        <v>0</v>
      </c>
      <c r="R778" s="353">
        <f t="shared" si="126"/>
        <v>0</v>
      </c>
      <c r="S778" s="354">
        <f t="shared" si="127"/>
        <v>0</v>
      </c>
      <c r="T778" s="349">
        <f t="shared" si="128"/>
        <v>0</v>
      </c>
      <c r="U778" s="355">
        <f t="shared" si="129"/>
        <v>0</v>
      </c>
    </row>
    <row r="779" spans="1:21" x14ac:dyDescent="0.3">
      <c r="A779" s="344">
        <v>775</v>
      </c>
      <c r="B779" s="344"/>
      <c r="C779" s="356"/>
      <c r="D779" s="357"/>
      <c r="E779" s="358"/>
      <c r="F779" s="346"/>
      <c r="G779" s="347"/>
      <c r="H779" s="347"/>
      <c r="I779" s="347"/>
      <c r="J779" s="348"/>
      <c r="K779" s="347"/>
      <c r="L779" s="349">
        <f t="shared" si="120"/>
        <v>0</v>
      </c>
      <c r="M779" s="350">
        <f t="shared" si="121"/>
        <v>0</v>
      </c>
      <c r="N779" s="350">
        <f t="shared" si="122"/>
        <v>0</v>
      </c>
      <c r="O779" s="351">
        <f t="shared" si="123"/>
        <v>0</v>
      </c>
      <c r="P779" s="350">
        <f t="shared" si="124"/>
        <v>0</v>
      </c>
      <c r="Q779" s="352">
        <f t="shared" si="125"/>
        <v>0</v>
      </c>
      <c r="R779" s="353">
        <f t="shared" si="126"/>
        <v>0</v>
      </c>
      <c r="S779" s="354">
        <f t="shared" si="127"/>
        <v>0</v>
      </c>
      <c r="T779" s="349">
        <f t="shared" si="128"/>
        <v>0</v>
      </c>
      <c r="U779" s="355">
        <f t="shared" si="129"/>
        <v>0</v>
      </c>
    </row>
    <row r="780" spans="1:21" x14ac:dyDescent="0.3">
      <c r="A780" s="344">
        <v>776</v>
      </c>
      <c r="B780" s="344"/>
      <c r="C780" s="356"/>
      <c r="D780" s="357"/>
      <c r="E780" s="358"/>
      <c r="F780" s="346"/>
      <c r="G780" s="347"/>
      <c r="H780" s="347"/>
      <c r="I780" s="347"/>
      <c r="J780" s="348"/>
      <c r="K780" s="347"/>
      <c r="L780" s="349">
        <f t="shared" si="120"/>
        <v>0</v>
      </c>
      <c r="M780" s="350">
        <f t="shared" si="121"/>
        <v>0</v>
      </c>
      <c r="N780" s="350">
        <f t="shared" si="122"/>
        <v>0</v>
      </c>
      <c r="O780" s="351">
        <f t="shared" si="123"/>
        <v>0</v>
      </c>
      <c r="P780" s="350">
        <f t="shared" si="124"/>
        <v>0</v>
      </c>
      <c r="Q780" s="352">
        <f t="shared" si="125"/>
        <v>0</v>
      </c>
      <c r="R780" s="353">
        <f t="shared" si="126"/>
        <v>0</v>
      </c>
      <c r="S780" s="354">
        <f t="shared" si="127"/>
        <v>0</v>
      </c>
      <c r="T780" s="349">
        <f t="shared" si="128"/>
        <v>0</v>
      </c>
      <c r="U780" s="355">
        <f t="shared" si="129"/>
        <v>0</v>
      </c>
    </row>
    <row r="781" spans="1:21" x14ac:dyDescent="0.3">
      <c r="A781" s="344">
        <v>777</v>
      </c>
      <c r="B781" s="344"/>
      <c r="C781" s="356"/>
      <c r="D781" s="357"/>
      <c r="E781" s="358"/>
      <c r="F781" s="346"/>
      <c r="G781" s="347"/>
      <c r="H781" s="347"/>
      <c r="I781" s="347"/>
      <c r="J781" s="348"/>
      <c r="K781" s="347"/>
      <c r="L781" s="349">
        <f t="shared" si="120"/>
        <v>0</v>
      </c>
      <c r="M781" s="350">
        <f t="shared" si="121"/>
        <v>0</v>
      </c>
      <c r="N781" s="350">
        <f t="shared" si="122"/>
        <v>0</v>
      </c>
      <c r="O781" s="351">
        <f t="shared" si="123"/>
        <v>0</v>
      </c>
      <c r="P781" s="350">
        <f t="shared" si="124"/>
        <v>0</v>
      </c>
      <c r="Q781" s="352">
        <f t="shared" si="125"/>
        <v>0</v>
      </c>
      <c r="R781" s="353">
        <f t="shared" si="126"/>
        <v>0</v>
      </c>
      <c r="S781" s="354">
        <f t="shared" si="127"/>
        <v>0</v>
      </c>
      <c r="T781" s="349">
        <f t="shared" si="128"/>
        <v>0</v>
      </c>
      <c r="U781" s="355">
        <f t="shared" si="129"/>
        <v>0</v>
      </c>
    </row>
    <row r="782" spans="1:21" x14ac:dyDescent="0.3">
      <c r="A782" s="344">
        <v>778</v>
      </c>
      <c r="B782" s="344"/>
      <c r="C782" s="356"/>
      <c r="D782" s="357"/>
      <c r="E782" s="358"/>
      <c r="F782" s="346"/>
      <c r="G782" s="347"/>
      <c r="H782" s="347"/>
      <c r="I782" s="347"/>
      <c r="J782" s="348"/>
      <c r="K782" s="347"/>
      <c r="L782" s="349">
        <f t="shared" si="120"/>
        <v>0</v>
      </c>
      <c r="M782" s="350">
        <f t="shared" si="121"/>
        <v>0</v>
      </c>
      <c r="N782" s="350">
        <f t="shared" si="122"/>
        <v>0</v>
      </c>
      <c r="O782" s="351">
        <f t="shared" si="123"/>
        <v>0</v>
      </c>
      <c r="P782" s="350">
        <f t="shared" si="124"/>
        <v>0</v>
      </c>
      <c r="Q782" s="352">
        <f t="shared" si="125"/>
        <v>0</v>
      </c>
      <c r="R782" s="353">
        <f t="shared" si="126"/>
        <v>0</v>
      </c>
      <c r="S782" s="354">
        <f t="shared" si="127"/>
        <v>0</v>
      </c>
      <c r="T782" s="349">
        <f t="shared" si="128"/>
        <v>0</v>
      </c>
      <c r="U782" s="355">
        <f t="shared" si="129"/>
        <v>0</v>
      </c>
    </row>
    <row r="783" spans="1:21" x14ac:dyDescent="0.3">
      <c r="A783" s="344">
        <v>779</v>
      </c>
      <c r="B783" s="344"/>
      <c r="C783" s="356"/>
      <c r="D783" s="357"/>
      <c r="E783" s="358"/>
      <c r="F783" s="346"/>
      <c r="G783" s="347"/>
      <c r="H783" s="347"/>
      <c r="I783" s="347"/>
      <c r="J783" s="348"/>
      <c r="K783" s="347"/>
      <c r="L783" s="349">
        <f t="shared" si="120"/>
        <v>0</v>
      </c>
      <c r="M783" s="350">
        <f t="shared" si="121"/>
        <v>0</v>
      </c>
      <c r="N783" s="350">
        <f t="shared" si="122"/>
        <v>0</v>
      </c>
      <c r="O783" s="351">
        <f t="shared" si="123"/>
        <v>0</v>
      </c>
      <c r="P783" s="350">
        <f t="shared" si="124"/>
        <v>0</v>
      </c>
      <c r="Q783" s="352">
        <f t="shared" si="125"/>
        <v>0</v>
      </c>
      <c r="R783" s="353">
        <f t="shared" si="126"/>
        <v>0</v>
      </c>
      <c r="S783" s="354">
        <f t="shared" si="127"/>
        <v>0</v>
      </c>
      <c r="T783" s="349">
        <f t="shared" si="128"/>
        <v>0</v>
      </c>
      <c r="U783" s="355">
        <f t="shared" si="129"/>
        <v>0</v>
      </c>
    </row>
    <row r="784" spans="1:21" x14ac:dyDescent="0.3">
      <c r="A784" s="344">
        <v>780</v>
      </c>
      <c r="B784" s="344"/>
      <c r="C784" s="356"/>
      <c r="D784" s="357"/>
      <c r="E784" s="358"/>
      <c r="F784" s="346"/>
      <c r="G784" s="347"/>
      <c r="H784" s="347"/>
      <c r="I784" s="347"/>
      <c r="J784" s="348"/>
      <c r="K784" s="347"/>
      <c r="L784" s="349">
        <f t="shared" si="120"/>
        <v>0</v>
      </c>
      <c r="M784" s="350">
        <f t="shared" si="121"/>
        <v>0</v>
      </c>
      <c r="N784" s="350">
        <f t="shared" si="122"/>
        <v>0</v>
      </c>
      <c r="O784" s="351">
        <f t="shared" si="123"/>
        <v>0</v>
      </c>
      <c r="P784" s="350">
        <f t="shared" si="124"/>
        <v>0</v>
      </c>
      <c r="Q784" s="352">
        <f t="shared" si="125"/>
        <v>0</v>
      </c>
      <c r="R784" s="353">
        <f t="shared" si="126"/>
        <v>0</v>
      </c>
      <c r="S784" s="354">
        <f t="shared" si="127"/>
        <v>0</v>
      </c>
      <c r="T784" s="349">
        <f t="shared" si="128"/>
        <v>0</v>
      </c>
      <c r="U784" s="355">
        <f t="shared" si="129"/>
        <v>0</v>
      </c>
    </row>
    <row r="785" spans="1:21" x14ac:dyDescent="0.3">
      <c r="A785" s="344">
        <v>781</v>
      </c>
      <c r="B785" s="344"/>
      <c r="C785" s="356"/>
      <c r="D785" s="357"/>
      <c r="E785" s="358"/>
      <c r="F785" s="346"/>
      <c r="G785" s="347"/>
      <c r="H785" s="347"/>
      <c r="I785" s="347"/>
      <c r="J785" s="348"/>
      <c r="K785" s="347"/>
      <c r="L785" s="349">
        <f t="shared" si="120"/>
        <v>0</v>
      </c>
      <c r="M785" s="350">
        <f t="shared" si="121"/>
        <v>0</v>
      </c>
      <c r="N785" s="350">
        <f t="shared" si="122"/>
        <v>0</v>
      </c>
      <c r="O785" s="351">
        <f t="shared" si="123"/>
        <v>0</v>
      </c>
      <c r="P785" s="350">
        <f t="shared" si="124"/>
        <v>0</v>
      </c>
      <c r="Q785" s="352">
        <f t="shared" si="125"/>
        <v>0</v>
      </c>
      <c r="R785" s="353">
        <f t="shared" si="126"/>
        <v>0</v>
      </c>
      <c r="S785" s="354">
        <f t="shared" si="127"/>
        <v>0</v>
      </c>
      <c r="T785" s="349">
        <f t="shared" si="128"/>
        <v>0</v>
      </c>
      <c r="U785" s="355">
        <f t="shared" si="129"/>
        <v>0</v>
      </c>
    </row>
    <row r="786" spans="1:21" x14ac:dyDescent="0.3">
      <c r="A786" s="344">
        <v>782</v>
      </c>
      <c r="B786" s="344"/>
      <c r="C786" s="356"/>
      <c r="D786" s="357"/>
      <c r="E786" s="358"/>
      <c r="F786" s="346"/>
      <c r="G786" s="347"/>
      <c r="H786" s="347"/>
      <c r="I786" s="347"/>
      <c r="J786" s="348"/>
      <c r="K786" s="347"/>
      <c r="L786" s="349">
        <f t="shared" si="120"/>
        <v>0</v>
      </c>
      <c r="M786" s="350">
        <f t="shared" si="121"/>
        <v>0</v>
      </c>
      <c r="N786" s="350">
        <f t="shared" si="122"/>
        <v>0</v>
      </c>
      <c r="O786" s="351">
        <f t="shared" si="123"/>
        <v>0</v>
      </c>
      <c r="P786" s="350">
        <f t="shared" si="124"/>
        <v>0</v>
      </c>
      <c r="Q786" s="352">
        <f t="shared" si="125"/>
        <v>0</v>
      </c>
      <c r="R786" s="353">
        <f t="shared" si="126"/>
        <v>0</v>
      </c>
      <c r="S786" s="354">
        <f t="shared" si="127"/>
        <v>0</v>
      </c>
      <c r="T786" s="349">
        <f t="shared" si="128"/>
        <v>0</v>
      </c>
      <c r="U786" s="355">
        <f t="shared" si="129"/>
        <v>0</v>
      </c>
    </row>
    <row r="787" spans="1:21" x14ac:dyDescent="0.3">
      <c r="A787" s="344">
        <v>783</v>
      </c>
      <c r="B787" s="344"/>
      <c r="C787" s="356"/>
      <c r="D787" s="357"/>
      <c r="E787" s="358"/>
      <c r="F787" s="346"/>
      <c r="G787" s="347"/>
      <c r="H787" s="347"/>
      <c r="I787" s="347"/>
      <c r="J787" s="348"/>
      <c r="K787" s="347"/>
      <c r="L787" s="349">
        <f t="shared" si="120"/>
        <v>0</v>
      </c>
      <c r="M787" s="350">
        <f t="shared" si="121"/>
        <v>0</v>
      </c>
      <c r="N787" s="350">
        <f t="shared" si="122"/>
        <v>0</v>
      </c>
      <c r="O787" s="351">
        <f t="shared" si="123"/>
        <v>0</v>
      </c>
      <c r="P787" s="350">
        <f t="shared" si="124"/>
        <v>0</v>
      </c>
      <c r="Q787" s="352">
        <f t="shared" si="125"/>
        <v>0</v>
      </c>
      <c r="R787" s="353">
        <f t="shared" si="126"/>
        <v>0</v>
      </c>
      <c r="S787" s="354">
        <f t="shared" si="127"/>
        <v>0</v>
      </c>
      <c r="T787" s="349">
        <f t="shared" si="128"/>
        <v>0</v>
      </c>
      <c r="U787" s="355">
        <f t="shared" si="129"/>
        <v>0</v>
      </c>
    </row>
    <row r="788" spans="1:21" x14ac:dyDescent="0.3">
      <c r="A788" s="344">
        <v>784</v>
      </c>
      <c r="B788" s="344"/>
      <c r="C788" s="356"/>
      <c r="D788" s="357"/>
      <c r="E788" s="358"/>
      <c r="F788" s="346"/>
      <c r="G788" s="347"/>
      <c r="H788" s="347"/>
      <c r="I788" s="347"/>
      <c r="J788" s="348"/>
      <c r="K788" s="347"/>
      <c r="L788" s="349">
        <f t="shared" si="120"/>
        <v>0</v>
      </c>
      <c r="M788" s="350">
        <f t="shared" si="121"/>
        <v>0</v>
      </c>
      <c r="N788" s="350">
        <f t="shared" si="122"/>
        <v>0</v>
      </c>
      <c r="O788" s="351">
        <f t="shared" si="123"/>
        <v>0</v>
      </c>
      <c r="P788" s="350">
        <f t="shared" si="124"/>
        <v>0</v>
      </c>
      <c r="Q788" s="352">
        <f t="shared" si="125"/>
        <v>0</v>
      </c>
      <c r="R788" s="353">
        <f t="shared" si="126"/>
        <v>0</v>
      </c>
      <c r="S788" s="354">
        <f t="shared" si="127"/>
        <v>0</v>
      </c>
      <c r="T788" s="349">
        <f t="shared" si="128"/>
        <v>0</v>
      </c>
      <c r="U788" s="355">
        <f t="shared" si="129"/>
        <v>0</v>
      </c>
    </row>
    <row r="789" spans="1:21" x14ac:dyDescent="0.3">
      <c r="A789" s="344">
        <v>785</v>
      </c>
      <c r="B789" s="344"/>
      <c r="C789" s="356"/>
      <c r="D789" s="357"/>
      <c r="E789" s="358"/>
      <c r="F789" s="346"/>
      <c r="G789" s="347"/>
      <c r="H789" s="347"/>
      <c r="I789" s="347"/>
      <c r="J789" s="348"/>
      <c r="K789" s="347"/>
      <c r="L789" s="349">
        <f t="shared" si="120"/>
        <v>0</v>
      </c>
      <c r="M789" s="350">
        <f t="shared" si="121"/>
        <v>0</v>
      </c>
      <c r="N789" s="350">
        <f t="shared" si="122"/>
        <v>0</v>
      </c>
      <c r="O789" s="351">
        <f t="shared" si="123"/>
        <v>0</v>
      </c>
      <c r="P789" s="350">
        <f t="shared" si="124"/>
        <v>0</v>
      </c>
      <c r="Q789" s="352">
        <f t="shared" si="125"/>
        <v>0</v>
      </c>
      <c r="R789" s="353">
        <f t="shared" si="126"/>
        <v>0</v>
      </c>
      <c r="S789" s="354">
        <f t="shared" si="127"/>
        <v>0</v>
      </c>
      <c r="T789" s="349">
        <f t="shared" si="128"/>
        <v>0</v>
      </c>
      <c r="U789" s="355">
        <f t="shared" si="129"/>
        <v>0</v>
      </c>
    </row>
    <row r="790" spans="1:21" x14ac:dyDescent="0.3">
      <c r="A790" s="344">
        <v>786</v>
      </c>
      <c r="B790" s="344"/>
      <c r="C790" s="356"/>
      <c r="D790" s="357"/>
      <c r="E790" s="358"/>
      <c r="F790" s="346"/>
      <c r="G790" s="347"/>
      <c r="H790" s="347"/>
      <c r="I790" s="347"/>
      <c r="J790" s="348"/>
      <c r="K790" s="347"/>
      <c r="L790" s="349">
        <f t="shared" si="120"/>
        <v>0</v>
      </c>
      <c r="M790" s="350">
        <f t="shared" si="121"/>
        <v>0</v>
      </c>
      <c r="N790" s="350">
        <f t="shared" si="122"/>
        <v>0</v>
      </c>
      <c r="O790" s="351">
        <f t="shared" si="123"/>
        <v>0</v>
      </c>
      <c r="P790" s="350">
        <f t="shared" si="124"/>
        <v>0</v>
      </c>
      <c r="Q790" s="352">
        <f t="shared" si="125"/>
        <v>0</v>
      </c>
      <c r="R790" s="353">
        <f t="shared" si="126"/>
        <v>0</v>
      </c>
      <c r="S790" s="354">
        <f t="shared" si="127"/>
        <v>0</v>
      </c>
      <c r="T790" s="349">
        <f t="shared" si="128"/>
        <v>0</v>
      </c>
      <c r="U790" s="355">
        <f t="shared" si="129"/>
        <v>0</v>
      </c>
    </row>
    <row r="791" spans="1:21" x14ac:dyDescent="0.3">
      <c r="A791" s="344">
        <v>787</v>
      </c>
      <c r="B791" s="344"/>
      <c r="C791" s="356"/>
      <c r="D791" s="357"/>
      <c r="E791" s="358"/>
      <c r="F791" s="346"/>
      <c r="G791" s="347"/>
      <c r="H791" s="347"/>
      <c r="I791" s="347"/>
      <c r="J791" s="348"/>
      <c r="K791" s="347"/>
      <c r="L791" s="349">
        <f t="shared" si="120"/>
        <v>0</v>
      </c>
      <c r="M791" s="350">
        <f t="shared" si="121"/>
        <v>0</v>
      </c>
      <c r="N791" s="350">
        <f t="shared" si="122"/>
        <v>0</v>
      </c>
      <c r="O791" s="351">
        <f t="shared" si="123"/>
        <v>0</v>
      </c>
      <c r="P791" s="350">
        <f t="shared" si="124"/>
        <v>0</v>
      </c>
      <c r="Q791" s="352">
        <f t="shared" si="125"/>
        <v>0</v>
      </c>
      <c r="R791" s="353">
        <f t="shared" si="126"/>
        <v>0</v>
      </c>
      <c r="S791" s="354">
        <f t="shared" si="127"/>
        <v>0</v>
      </c>
      <c r="T791" s="349">
        <f t="shared" si="128"/>
        <v>0</v>
      </c>
      <c r="U791" s="355">
        <f t="shared" si="129"/>
        <v>0</v>
      </c>
    </row>
    <row r="792" spans="1:21" x14ac:dyDescent="0.3">
      <c r="A792" s="344">
        <v>788</v>
      </c>
      <c r="B792" s="344"/>
      <c r="C792" s="356"/>
      <c r="D792" s="357"/>
      <c r="E792" s="358"/>
      <c r="F792" s="346"/>
      <c r="G792" s="347"/>
      <c r="H792" s="347"/>
      <c r="I792" s="347"/>
      <c r="J792" s="348"/>
      <c r="K792" s="347"/>
      <c r="L792" s="349">
        <f t="shared" si="120"/>
        <v>0</v>
      </c>
      <c r="M792" s="350">
        <f t="shared" si="121"/>
        <v>0</v>
      </c>
      <c r="N792" s="350">
        <f t="shared" si="122"/>
        <v>0</v>
      </c>
      <c r="O792" s="351">
        <f t="shared" si="123"/>
        <v>0</v>
      </c>
      <c r="P792" s="350">
        <f t="shared" si="124"/>
        <v>0</v>
      </c>
      <c r="Q792" s="352">
        <f t="shared" si="125"/>
        <v>0</v>
      </c>
      <c r="R792" s="353">
        <f t="shared" si="126"/>
        <v>0</v>
      </c>
      <c r="S792" s="354">
        <f t="shared" si="127"/>
        <v>0</v>
      </c>
      <c r="T792" s="349">
        <f t="shared" si="128"/>
        <v>0</v>
      </c>
      <c r="U792" s="355">
        <f t="shared" si="129"/>
        <v>0</v>
      </c>
    </row>
    <row r="793" spans="1:21" x14ac:dyDescent="0.3">
      <c r="A793" s="344">
        <v>789</v>
      </c>
      <c r="B793" s="344"/>
      <c r="C793" s="356"/>
      <c r="D793" s="357"/>
      <c r="E793" s="358"/>
      <c r="F793" s="346"/>
      <c r="G793" s="347"/>
      <c r="H793" s="347"/>
      <c r="I793" s="347"/>
      <c r="J793" s="348"/>
      <c r="K793" s="347"/>
      <c r="L793" s="349">
        <f t="shared" si="120"/>
        <v>0</v>
      </c>
      <c r="M793" s="350">
        <f t="shared" si="121"/>
        <v>0</v>
      </c>
      <c r="N793" s="350">
        <f t="shared" si="122"/>
        <v>0</v>
      </c>
      <c r="O793" s="351">
        <f t="shared" si="123"/>
        <v>0</v>
      </c>
      <c r="P793" s="350">
        <f t="shared" si="124"/>
        <v>0</v>
      </c>
      <c r="Q793" s="352">
        <f t="shared" si="125"/>
        <v>0</v>
      </c>
      <c r="R793" s="353">
        <f t="shared" si="126"/>
        <v>0</v>
      </c>
      <c r="S793" s="354">
        <f t="shared" si="127"/>
        <v>0</v>
      </c>
      <c r="T793" s="349">
        <f t="shared" si="128"/>
        <v>0</v>
      </c>
      <c r="U793" s="355">
        <f t="shared" si="129"/>
        <v>0</v>
      </c>
    </row>
    <row r="794" spans="1:21" x14ac:dyDescent="0.3">
      <c r="A794" s="344">
        <v>790</v>
      </c>
      <c r="B794" s="344"/>
      <c r="C794" s="356"/>
      <c r="D794" s="357"/>
      <c r="E794" s="358"/>
      <c r="F794" s="346"/>
      <c r="G794" s="347"/>
      <c r="H794" s="347"/>
      <c r="I794" s="347"/>
      <c r="J794" s="348"/>
      <c r="K794" s="347"/>
      <c r="L794" s="349">
        <f t="shared" si="120"/>
        <v>0</v>
      </c>
      <c r="M794" s="350">
        <f t="shared" si="121"/>
        <v>0</v>
      </c>
      <c r="N794" s="350">
        <f t="shared" si="122"/>
        <v>0</v>
      </c>
      <c r="O794" s="351">
        <f t="shared" si="123"/>
        <v>0</v>
      </c>
      <c r="P794" s="350">
        <f t="shared" si="124"/>
        <v>0</v>
      </c>
      <c r="Q794" s="352">
        <f t="shared" si="125"/>
        <v>0</v>
      </c>
      <c r="R794" s="353">
        <f t="shared" si="126"/>
        <v>0</v>
      </c>
      <c r="S794" s="354">
        <f t="shared" si="127"/>
        <v>0</v>
      </c>
      <c r="T794" s="349">
        <f t="shared" si="128"/>
        <v>0</v>
      </c>
      <c r="U794" s="355">
        <f t="shared" si="129"/>
        <v>0</v>
      </c>
    </row>
    <row r="795" spans="1:21" x14ac:dyDescent="0.3">
      <c r="A795" s="344">
        <v>791</v>
      </c>
      <c r="B795" s="344"/>
      <c r="C795" s="356"/>
      <c r="D795" s="357"/>
      <c r="E795" s="358"/>
      <c r="F795" s="346"/>
      <c r="G795" s="347"/>
      <c r="H795" s="347"/>
      <c r="I795" s="347"/>
      <c r="J795" s="348"/>
      <c r="K795" s="347"/>
      <c r="L795" s="349">
        <f t="shared" si="120"/>
        <v>0</v>
      </c>
      <c r="M795" s="350">
        <f t="shared" si="121"/>
        <v>0</v>
      </c>
      <c r="N795" s="350">
        <f t="shared" si="122"/>
        <v>0</v>
      </c>
      <c r="O795" s="351">
        <f t="shared" si="123"/>
        <v>0</v>
      </c>
      <c r="P795" s="350">
        <f t="shared" si="124"/>
        <v>0</v>
      </c>
      <c r="Q795" s="352">
        <f t="shared" si="125"/>
        <v>0</v>
      </c>
      <c r="R795" s="353">
        <f t="shared" si="126"/>
        <v>0</v>
      </c>
      <c r="S795" s="354">
        <f t="shared" si="127"/>
        <v>0</v>
      </c>
      <c r="T795" s="349">
        <f t="shared" si="128"/>
        <v>0</v>
      </c>
      <c r="U795" s="355">
        <f t="shared" si="129"/>
        <v>0</v>
      </c>
    </row>
    <row r="796" spans="1:21" x14ac:dyDescent="0.3">
      <c r="A796" s="344">
        <v>792</v>
      </c>
      <c r="B796" s="344"/>
      <c r="C796" s="356"/>
      <c r="D796" s="357"/>
      <c r="E796" s="358"/>
      <c r="F796" s="346"/>
      <c r="G796" s="347"/>
      <c r="H796" s="347"/>
      <c r="I796" s="347"/>
      <c r="J796" s="348"/>
      <c r="K796" s="347"/>
      <c r="L796" s="349">
        <f t="shared" si="120"/>
        <v>0</v>
      </c>
      <c r="M796" s="350">
        <f t="shared" si="121"/>
        <v>0</v>
      </c>
      <c r="N796" s="350">
        <f t="shared" si="122"/>
        <v>0</v>
      </c>
      <c r="O796" s="351">
        <f t="shared" si="123"/>
        <v>0</v>
      </c>
      <c r="P796" s="350">
        <f t="shared" si="124"/>
        <v>0</v>
      </c>
      <c r="Q796" s="352">
        <f t="shared" si="125"/>
        <v>0</v>
      </c>
      <c r="R796" s="353">
        <f t="shared" si="126"/>
        <v>0</v>
      </c>
      <c r="S796" s="354">
        <f t="shared" si="127"/>
        <v>0</v>
      </c>
      <c r="T796" s="349">
        <f t="shared" si="128"/>
        <v>0</v>
      </c>
      <c r="U796" s="355">
        <f t="shared" si="129"/>
        <v>0</v>
      </c>
    </row>
    <row r="797" spans="1:21" x14ac:dyDescent="0.3">
      <c r="A797" s="344">
        <v>793</v>
      </c>
      <c r="B797" s="344"/>
      <c r="C797" s="356"/>
      <c r="D797" s="357"/>
      <c r="E797" s="358"/>
      <c r="F797" s="346"/>
      <c r="G797" s="347"/>
      <c r="H797" s="347"/>
      <c r="I797" s="347"/>
      <c r="J797" s="348"/>
      <c r="K797" s="347"/>
      <c r="L797" s="349">
        <f t="shared" si="120"/>
        <v>0</v>
      </c>
      <c r="M797" s="350">
        <f t="shared" si="121"/>
        <v>0</v>
      </c>
      <c r="N797" s="350">
        <f t="shared" si="122"/>
        <v>0</v>
      </c>
      <c r="O797" s="351">
        <f t="shared" si="123"/>
        <v>0</v>
      </c>
      <c r="P797" s="350">
        <f t="shared" si="124"/>
        <v>0</v>
      </c>
      <c r="Q797" s="352">
        <f t="shared" si="125"/>
        <v>0</v>
      </c>
      <c r="R797" s="353">
        <f t="shared" si="126"/>
        <v>0</v>
      </c>
      <c r="S797" s="354">
        <f t="shared" si="127"/>
        <v>0</v>
      </c>
      <c r="T797" s="349">
        <f t="shared" si="128"/>
        <v>0</v>
      </c>
      <c r="U797" s="355">
        <f t="shared" si="129"/>
        <v>0</v>
      </c>
    </row>
    <row r="798" spans="1:21" x14ac:dyDescent="0.3">
      <c r="A798" s="344">
        <v>794</v>
      </c>
      <c r="B798" s="344"/>
      <c r="C798" s="356"/>
      <c r="D798" s="357"/>
      <c r="E798" s="358"/>
      <c r="F798" s="346"/>
      <c r="G798" s="347"/>
      <c r="H798" s="347"/>
      <c r="I798" s="347"/>
      <c r="J798" s="348"/>
      <c r="K798" s="347"/>
      <c r="L798" s="349">
        <f t="shared" si="120"/>
        <v>0</v>
      </c>
      <c r="M798" s="350">
        <f t="shared" si="121"/>
        <v>0</v>
      </c>
      <c r="N798" s="350">
        <f t="shared" si="122"/>
        <v>0</v>
      </c>
      <c r="O798" s="351">
        <f t="shared" si="123"/>
        <v>0</v>
      </c>
      <c r="P798" s="350">
        <f t="shared" si="124"/>
        <v>0</v>
      </c>
      <c r="Q798" s="352">
        <f t="shared" si="125"/>
        <v>0</v>
      </c>
      <c r="R798" s="353">
        <f t="shared" si="126"/>
        <v>0</v>
      </c>
      <c r="S798" s="354">
        <f t="shared" si="127"/>
        <v>0</v>
      </c>
      <c r="T798" s="349">
        <f t="shared" si="128"/>
        <v>0</v>
      </c>
      <c r="U798" s="355">
        <f t="shared" si="129"/>
        <v>0</v>
      </c>
    </row>
    <row r="799" spans="1:21" x14ac:dyDescent="0.3">
      <c r="A799" s="344">
        <v>795</v>
      </c>
      <c r="B799" s="344"/>
      <c r="C799" s="356"/>
      <c r="D799" s="357"/>
      <c r="E799" s="358"/>
      <c r="F799" s="346"/>
      <c r="G799" s="347"/>
      <c r="H799" s="347"/>
      <c r="I799" s="347"/>
      <c r="J799" s="348"/>
      <c r="K799" s="347"/>
      <c r="L799" s="349">
        <f t="shared" si="120"/>
        <v>0</v>
      </c>
      <c r="M799" s="350">
        <f t="shared" si="121"/>
        <v>0</v>
      </c>
      <c r="N799" s="350">
        <f t="shared" si="122"/>
        <v>0</v>
      </c>
      <c r="O799" s="351">
        <f t="shared" si="123"/>
        <v>0</v>
      </c>
      <c r="P799" s="350">
        <f t="shared" si="124"/>
        <v>0</v>
      </c>
      <c r="Q799" s="352">
        <f t="shared" si="125"/>
        <v>0</v>
      </c>
      <c r="R799" s="353">
        <f t="shared" si="126"/>
        <v>0</v>
      </c>
      <c r="S799" s="354">
        <f t="shared" si="127"/>
        <v>0</v>
      </c>
      <c r="T799" s="349">
        <f t="shared" si="128"/>
        <v>0</v>
      </c>
      <c r="U799" s="355">
        <f t="shared" si="129"/>
        <v>0</v>
      </c>
    </row>
    <row r="800" spans="1:21" x14ac:dyDescent="0.3">
      <c r="A800" s="344">
        <v>796</v>
      </c>
      <c r="B800" s="344"/>
      <c r="C800" s="356"/>
      <c r="D800" s="357"/>
      <c r="E800" s="358"/>
      <c r="F800" s="346"/>
      <c r="G800" s="347"/>
      <c r="H800" s="347"/>
      <c r="I800" s="347"/>
      <c r="J800" s="348"/>
      <c r="K800" s="347"/>
      <c r="L800" s="349">
        <f t="shared" si="120"/>
        <v>0</v>
      </c>
      <c r="M800" s="350">
        <f t="shared" si="121"/>
        <v>0</v>
      </c>
      <c r="N800" s="350">
        <f t="shared" si="122"/>
        <v>0</v>
      </c>
      <c r="O800" s="351">
        <f t="shared" si="123"/>
        <v>0</v>
      </c>
      <c r="P800" s="350">
        <f t="shared" si="124"/>
        <v>0</v>
      </c>
      <c r="Q800" s="352">
        <f t="shared" si="125"/>
        <v>0</v>
      </c>
      <c r="R800" s="353">
        <f t="shared" si="126"/>
        <v>0</v>
      </c>
      <c r="S800" s="354">
        <f t="shared" si="127"/>
        <v>0</v>
      </c>
      <c r="T800" s="349">
        <f t="shared" si="128"/>
        <v>0</v>
      </c>
      <c r="U800" s="355">
        <f t="shared" si="129"/>
        <v>0</v>
      </c>
    </row>
    <row r="801" spans="1:21" x14ac:dyDescent="0.3">
      <c r="A801" s="344">
        <v>797</v>
      </c>
      <c r="B801" s="344"/>
      <c r="C801" s="356"/>
      <c r="D801" s="357"/>
      <c r="E801" s="358"/>
      <c r="F801" s="346"/>
      <c r="G801" s="347"/>
      <c r="H801" s="347"/>
      <c r="I801" s="347"/>
      <c r="J801" s="348"/>
      <c r="K801" s="347"/>
      <c r="L801" s="349">
        <f t="shared" si="120"/>
        <v>0</v>
      </c>
      <c r="M801" s="350">
        <f t="shared" si="121"/>
        <v>0</v>
      </c>
      <c r="N801" s="350">
        <f t="shared" si="122"/>
        <v>0</v>
      </c>
      <c r="O801" s="351">
        <f t="shared" si="123"/>
        <v>0</v>
      </c>
      <c r="P801" s="350">
        <f t="shared" si="124"/>
        <v>0</v>
      </c>
      <c r="Q801" s="352">
        <f t="shared" si="125"/>
        <v>0</v>
      </c>
      <c r="R801" s="353">
        <f t="shared" si="126"/>
        <v>0</v>
      </c>
      <c r="S801" s="354">
        <f t="shared" si="127"/>
        <v>0</v>
      </c>
      <c r="T801" s="349">
        <f t="shared" si="128"/>
        <v>0</v>
      </c>
      <c r="U801" s="355">
        <f t="shared" si="129"/>
        <v>0</v>
      </c>
    </row>
    <row r="802" spans="1:21" x14ac:dyDescent="0.3">
      <c r="A802" s="344">
        <v>798</v>
      </c>
      <c r="B802" s="344"/>
      <c r="C802" s="356"/>
      <c r="D802" s="357"/>
      <c r="E802" s="358"/>
      <c r="F802" s="346"/>
      <c r="G802" s="347"/>
      <c r="H802" s="347"/>
      <c r="I802" s="347"/>
      <c r="J802" s="348"/>
      <c r="K802" s="347"/>
      <c r="L802" s="349">
        <f t="shared" si="120"/>
        <v>0</v>
      </c>
      <c r="M802" s="350">
        <f t="shared" si="121"/>
        <v>0</v>
      </c>
      <c r="N802" s="350">
        <f t="shared" si="122"/>
        <v>0</v>
      </c>
      <c r="O802" s="351">
        <f t="shared" si="123"/>
        <v>0</v>
      </c>
      <c r="P802" s="350">
        <f t="shared" si="124"/>
        <v>0</v>
      </c>
      <c r="Q802" s="352">
        <f t="shared" si="125"/>
        <v>0</v>
      </c>
      <c r="R802" s="353">
        <f t="shared" si="126"/>
        <v>0</v>
      </c>
      <c r="S802" s="354">
        <f t="shared" si="127"/>
        <v>0</v>
      </c>
      <c r="T802" s="349">
        <f t="shared" si="128"/>
        <v>0</v>
      </c>
      <c r="U802" s="355">
        <f t="shared" si="129"/>
        <v>0</v>
      </c>
    </row>
    <row r="803" spans="1:21" x14ac:dyDescent="0.3">
      <c r="A803" s="344">
        <v>799</v>
      </c>
      <c r="B803" s="344"/>
      <c r="C803" s="356"/>
      <c r="D803" s="357"/>
      <c r="E803" s="358"/>
      <c r="F803" s="346"/>
      <c r="G803" s="347"/>
      <c r="H803" s="347"/>
      <c r="I803" s="347"/>
      <c r="J803" s="348"/>
      <c r="K803" s="347"/>
      <c r="L803" s="349">
        <f t="shared" si="120"/>
        <v>0</v>
      </c>
      <c r="M803" s="350">
        <f t="shared" si="121"/>
        <v>0</v>
      </c>
      <c r="N803" s="350">
        <f t="shared" si="122"/>
        <v>0</v>
      </c>
      <c r="O803" s="351">
        <f t="shared" si="123"/>
        <v>0</v>
      </c>
      <c r="P803" s="350">
        <f t="shared" si="124"/>
        <v>0</v>
      </c>
      <c r="Q803" s="352">
        <f t="shared" si="125"/>
        <v>0</v>
      </c>
      <c r="R803" s="353">
        <f t="shared" si="126"/>
        <v>0</v>
      </c>
      <c r="S803" s="354">
        <f t="shared" si="127"/>
        <v>0</v>
      </c>
      <c r="T803" s="349">
        <f t="shared" si="128"/>
        <v>0</v>
      </c>
      <c r="U803" s="355">
        <f t="shared" si="129"/>
        <v>0</v>
      </c>
    </row>
    <row r="804" spans="1:21" x14ac:dyDescent="0.3">
      <c r="A804" s="344">
        <v>800</v>
      </c>
      <c r="B804" s="344"/>
      <c r="C804" s="356"/>
      <c r="D804" s="357"/>
      <c r="E804" s="358"/>
      <c r="F804" s="346"/>
      <c r="G804" s="347"/>
      <c r="H804" s="347"/>
      <c r="I804" s="347"/>
      <c r="J804" s="348"/>
      <c r="K804" s="347"/>
      <c r="L804" s="349">
        <f t="shared" si="120"/>
        <v>0</v>
      </c>
      <c r="M804" s="350">
        <f t="shared" si="121"/>
        <v>0</v>
      </c>
      <c r="N804" s="350">
        <f t="shared" si="122"/>
        <v>0</v>
      </c>
      <c r="O804" s="351">
        <f t="shared" si="123"/>
        <v>0</v>
      </c>
      <c r="P804" s="350">
        <f t="shared" si="124"/>
        <v>0</v>
      </c>
      <c r="Q804" s="352">
        <f t="shared" si="125"/>
        <v>0</v>
      </c>
      <c r="R804" s="353">
        <f t="shared" si="126"/>
        <v>0</v>
      </c>
      <c r="S804" s="354">
        <f t="shared" si="127"/>
        <v>0</v>
      </c>
      <c r="T804" s="349">
        <f t="shared" si="128"/>
        <v>0</v>
      </c>
      <c r="U804" s="355">
        <f t="shared" si="129"/>
        <v>0</v>
      </c>
    </row>
    <row r="805" spans="1:21" x14ac:dyDescent="0.3">
      <c r="A805" s="344">
        <v>801</v>
      </c>
      <c r="B805" s="344"/>
      <c r="C805" s="356"/>
      <c r="D805" s="357"/>
      <c r="E805" s="358"/>
      <c r="F805" s="346"/>
      <c r="G805" s="347"/>
      <c r="H805" s="347"/>
      <c r="I805" s="347"/>
      <c r="J805" s="348"/>
      <c r="K805" s="347"/>
      <c r="L805" s="349">
        <f t="shared" si="120"/>
        <v>0</v>
      </c>
      <c r="M805" s="350">
        <f t="shared" si="121"/>
        <v>0</v>
      </c>
      <c r="N805" s="350">
        <f t="shared" si="122"/>
        <v>0</v>
      </c>
      <c r="O805" s="351">
        <f t="shared" si="123"/>
        <v>0</v>
      </c>
      <c r="P805" s="350">
        <f t="shared" si="124"/>
        <v>0</v>
      </c>
      <c r="Q805" s="352">
        <f t="shared" si="125"/>
        <v>0</v>
      </c>
      <c r="R805" s="353">
        <f t="shared" si="126"/>
        <v>0</v>
      </c>
      <c r="S805" s="354">
        <f t="shared" si="127"/>
        <v>0</v>
      </c>
      <c r="T805" s="349">
        <f t="shared" si="128"/>
        <v>0</v>
      </c>
      <c r="U805" s="355">
        <f t="shared" si="129"/>
        <v>0</v>
      </c>
    </row>
    <row r="806" spans="1:21" x14ac:dyDescent="0.3">
      <c r="A806" s="344">
        <v>802</v>
      </c>
      <c r="B806" s="344"/>
      <c r="C806" s="356"/>
      <c r="D806" s="357"/>
      <c r="E806" s="358"/>
      <c r="F806" s="346"/>
      <c r="G806" s="347"/>
      <c r="H806" s="347"/>
      <c r="I806" s="347"/>
      <c r="J806" s="348"/>
      <c r="K806" s="347"/>
      <c r="L806" s="349">
        <f t="shared" si="120"/>
        <v>0</v>
      </c>
      <c r="M806" s="350">
        <f t="shared" si="121"/>
        <v>0</v>
      </c>
      <c r="N806" s="350">
        <f t="shared" si="122"/>
        <v>0</v>
      </c>
      <c r="O806" s="351">
        <f t="shared" si="123"/>
        <v>0</v>
      </c>
      <c r="P806" s="350">
        <f t="shared" si="124"/>
        <v>0</v>
      </c>
      <c r="Q806" s="352">
        <f t="shared" si="125"/>
        <v>0</v>
      </c>
      <c r="R806" s="353">
        <f t="shared" si="126"/>
        <v>0</v>
      </c>
      <c r="S806" s="354">
        <f t="shared" si="127"/>
        <v>0</v>
      </c>
      <c r="T806" s="349">
        <f t="shared" si="128"/>
        <v>0</v>
      </c>
      <c r="U806" s="355">
        <f t="shared" si="129"/>
        <v>0</v>
      </c>
    </row>
    <row r="807" spans="1:21" x14ac:dyDescent="0.3">
      <c r="A807" s="344">
        <v>803</v>
      </c>
      <c r="B807" s="344"/>
      <c r="C807" s="356"/>
      <c r="D807" s="357"/>
      <c r="E807" s="358"/>
      <c r="F807" s="346"/>
      <c r="G807" s="347"/>
      <c r="H807" s="347"/>
      <c r="I807" s="347"/>
      <c r="J807" s="348"/>
      <c r="K807" s="347"/>
      <c r="L807" s="349">
        <f t="shared" si="120"/>
        <v>0</v>
      </c>
      <c r="M807" s="350">
        <f t="shared" si="121"/>
        <v>0</v>
      </c>
      <c r="N807" s="350">
        <f t="shared" si="122"/>
        <v>0</v>
      </c>
      <c r="O807" s="351">
        <f t="shared" si="123"/>
        <v>0</v>
      </c>
      <c r="P807" s="350">
        <f t="shared" si="124"/>
        <v>0</v>
      </c>
      <c r="Q807" s="352">
        <f t="shared" si="125"/>
        <v>0</v>
      </c>
      <c r="R807" s="353">
        <f t="shared" si="126"/>
        <v>0</v>
      </c>
      <c r="S807" s="354">
        <f t="shared" si="127"/>
        <v>0</v>
      </c>
      <c r="T807" s="349">
        <f t="shared" si="128"/>
        <v>0</v>
      </c>
      <c r="U807" s="355">
        <f t="shared" si="129"/>
        <v>0</v>
      </c>
    </row>
    <row r="808" spans="1:21" x14ac:dyDescent="0.3">
      <c r="A808" s="344">
        <v>804</v>
      </c>
      <c r="B808" s="344"/>
      <c r="C808" s="356"/>
      <c r="D808" s="357"/>
      <c r="E808" s="358"/>
      <c r="F808" s="346"/>
      <c r="G808" s="347"/>
      <c r="H808" s="347"/>
      <c r="I808" s="347"/>
      <c r="J808" s="348"/>
      <c r="K808" s="347"/>
      <c r="L808" s="349">
        <f t="shared" si="120"/>
        <v>0</v>
      </c>
      <c r="M808" s="350">
        <f t="shared" si="121"/>
        <v>0</v>
      </c>
      <c r="N808" s="350">
        <f t="shared" si="122"/>
        <v>0</v>
      </c>
      <c r="O808" s="351">
        <f t="shared" si="123"/>
        <v>0</v>
      </c>
      <c r="P808" s="350">
        <f t="shared" si="124"/>
        <v>0</v>
      </c>
      <c r="Q808" s="352">
        <f t="shared" si="125"/>
        <v>0</v>
      </c>
      <c r="R808" s="353">
        <f t="shared" si="126"/>
        <v>0</v>
      </c>
      <c r="S808" s="354">
        <f t="shared" si="127"/>
        <v>0</v>
      </c>
      <c r="T808" s="349">
        <f t="shared" si="128"/>
        <v>0</v>
      </c>
      <c r="U808" s="355">
        <f t="shared" si="129"/>
        <v>0</v>
      </c>
    </row>
    <row r="809" spans="1:21" x14ac:dyDescent="0.3">
      <c r="A809" s="344">
        <v>805</v>
      </c>
      <c r="B809" s="344"/>
      <c r="C809" s="356"/>
      <c r="D809" s="357"/>
      <c r="E809" s="358"/>
      <c r="F809" s="346"/>
      <c r="G809" s="347"/>
      <c r="H809" s="347"/>
      <c r="I809" s="347"/>
      <c r="J809" s="348"/>
      <c r="K809" s="347"/>
      <c r="L809" s="349">
        <f t="shared" si="120"/>
        <v>0</v>
      </c>
      <c r="M809" s="350">
        <f t="shared" si="121"/>
        <v>0</v>
      </c>
      <c r="N809" s="350">
        <f t="shared" si="122"/>
        <v>0</v>
      </c>
      <c r="O809" s="351">
        <f t="shared" si="123"/>
        <v>0</v>
      </c>
      <c r="P809" s="350">
        <f t="shared" si="124"/>
        <v>0</v>
      </c>
      <c r="Q809" s="352">
        <f t="shared" si="125"/>
        <v>0</v>
      </c>
      <c r="R809" s="353">
        <f t="shared" si="126"/>
        <v>0</v>
      </c>
      <c r="S809" s="354">
        <f t="shared" si="127"/>
        <v>0</v>
      </c>
      <c r="T809" s="349">
        <f t="shared" si="128"/>
        <v>0</v>
      </c>
      <c r="U809" s="355">
        <f t="shared" si="129"/>
        <v>0</v>
      </c>
    </row>
    <row r="810" spans="1:21" x14ac:dyDescent="0.3">
      <c r="A810" s="344">
        <v>806</v>
      </c>
      <c r="B810" s="344"/>
      <c r="C810" s="356"/>
      <c r="D810" s="357"/>
      <c r="E810" s="358"/>
      <c r="F810" s="346"/>
      <c r="G810" s="347"/>
      <c r="H810" s="347"/>
      <c r="I810" s="347"/>
      <c r="J810" s="348"/>
      <c r="K810" s="347"/>
      <c r="L810" s="349">
        <f t="shared" si="120"/>
        <v>0</v>
      </c>
      <c r="M810" s="350">
        <f t="shared" si="121"/>
        <v>0</v>
      </c>
      <c r="N810" s="350">
        <f t="shared" si="122"/>
        <v>0</v>
      </c>
      <c r="O810" s="351">
        <f t="shared" si="123"/>
        <v>0</v>
      </c>
      <c r="P810" s="350">
        <f t="shared" si="124"/>
        <v>0</v>
      </c>
      <c r="Q810" s="352">
        <f t="shared" si="125"/>
        <v>0</v>
      </c>
      <c r="R810" s="353">
        <f t="shared" si="126"/>
        <v>0</v>
      </c>
      <c r="S810" s="354">
        <f t="shared" si="127"/>
        <v>0</v>
      </c>
      <c r="T810" s="349">
        <f t="shared" si="128"/>
        <v>0</v>
      </c>
      <c r="U810" s="355">
        <f t="shared" si="129"/>
        <v>0</v>
      </c>
    </row>
    <row r="811" spans="1:21" x14ac:dyDescent="0.3">
      <c r="A811" s="344">
        <v>807</v>
      </c>
      <c r="B811" s="344"/>
      <c r="C811" s="356"/>
      <c r="D811" s="357"/>
      <c r="E811" s="358"/>
      <c r="F811" s="346"/>
      <c r="G811" s="347"/>
      <c r="H811" s="347"/>
      <c r="I811" s="347"/>
      <c r="J811" s="348"/>
      <c r="K811" s="347"/>
      <c r="L811" s="349">
        <f t="shared" si="120"/>
        <v>0</v>
      </c>
      <c r="M811" s="350">
        <f t="shared" si="121"/>
        <v>0</v>
      </c>
      <c r="N811" s="350">
        <f t="shared" si="122"/>
        <v>0</v>
      </c>
      <c r="O811" s="351">
        <f t="shared" si="123"/>
        <v>0</v>
      </c>
      <c r="P811" s="350">
        <f t="shared" si="124"/>
        <v>0</v>
      </c>
      <c r="Q811" s="352">
        <f t="shared" si="125"/>
        <v>0</v>
      </c>
      <c r="R811" s="353">
        <f t="shared" si="126"/>
        <v>0</v>
      </c>
      <c r="S811" s="354">
        <f t="shared" si="127"/>
        <v>0</v>
      </c>
      <c r="T811" s="349">
        <f t="shared" si="128"/>
        <v>0</v>
      </c>
      <c r="U811" s="355">
        <f t="shared" si="129"/>
        <v>0</v>
      </c>
    </row>
    <row r="812" spans="1:21" x14ac:dyDescent="0.3">
      <c r="A812" s="344">
        <v>808</v>
      </c>
      <c r="B812" s="344"/>
      <c r="C812" s="356"/>
      <c r="D812" s="357"/>
      <c r="E812" s="358"/>
      <c r="F812" s="346"/>
      <c r="G812" s="347"/>
      <c r="H812" s="347"/>
      <c r="I812" s="347"/>
      <c r="J812" s="348"/>
      <c r="K812" s="347"/>
      <c r="L812" s="349">
        <f t="shared" si="120"/>
        <v>0</v>
      </c>
      <c r="M812" s="350">
        <f t="shared" si="121"/>
        <v>0</v>
      </c>
      <c r="N812" s="350">
        <f t="shared" si="122"/>
        <v>0</v>
      </c>
      <c r="O812" s="351">
        <f t="shared" si="123"/>
        <v>0</v>
      </c>
      <c r="P812" s="350">
        <f t="shared" si="124"/>
        <v>0</v>
      </c>
      <c r="Q812" s="352">
        <f t="shared" si="125"/>
        <v>0</v>
      </c>
      <c r="R812" s="353">
        <f t="shared" si="126"/>
        <v>0</v>
      </c>
      <c r="S812" s="354">
        <f t="shared" si="127"/>
        <v>0</v>
      </c>
      <c r="T812" s="349">
        <f t="shared" si="128"/>
        <v>0</v>
      </c>
      <c r="U812" s="355">
        <f t="shared" si="129"/>
        <v>0</v>
      </c>
    </row>
    <row r="813" spans="1:21" x14ac:dyDescent="0.3">
      <c r="A813" s="344">
        <v>809</v>
      </c>
      <c r="B813" s="344"/>
      <c r="C813" s="356"/>
      <c r="D813" s="357"/>
      <c r="E813" s="358"/>
      <c r="F813" s="346"/>
      <c r="G813" s="347"/>
      <c r="H813" s="347"/>
      <c r="I813" s="347"/>
      <c r="J813" s="348"/>
      <c r="K813" s="347"/>
      <c r="L813" s="349">
        <f t="shared" si="120"/>
        <v>0</v>
      </c>
      <c r="M813" s="350">
        <f t="shared" si="121"/>
        <v>0</v>
      </c>
      <c r="N813" s="350">
        <f t="shared" si="122"/>
        <v>0</v>
      </c>
      <c r="O813" s="351">
        <f t="shared" si="123"/>
        <v>0</v>
      </c>
      <c r="P813" s="350">
        <f t="shared" si="124"/>
        <v>0</v>
      </c>
      <c r="Q813" s="352">
        <f t="shared" si="125"/>
        <v>0</v>
      </c>
      <c r="R813" s="353">
        <f t="shared" si="126"/>
        <v>0</v>
      </c>
      <c r="S813" s="354">
        <f t="shared" si="127"/>
        <v>0</v>
      </c>
      <c r="T813" s="349">
        <f t="shared" si="128"/>
        <v>0</v>
      </c>
      <c r="U813" s="355">
        <f t="shared" si="129"/>
        <v>0</v>
      </c>
    </row>
    <row r="814" spans="1:21" x14ac:dyDescent="0.3">
      <c r="A814" s="344">
        <v>810</v>
      </c>
      <c r="B814" s="344"/>
      <c r="C814" s="356"/>
      <c r="D814" s="357"/>
      <c r="E814" s="358"/>
      <c r="F814" s="346"/>
      <c r="G814" s="347"/>
      <c r="H814" s="347"/>
      <c r="I814" s="347"/>
      <c r="J814" s="348"/>
      <c r="K814" s="347"/>
      <c r="L814" s="349">
        <f t="shared" si="120"/>
        <v>0</v>
      </c>
      <c r="M814" s="350">
        <f t="shared" si="121"/>
        <v>0</v>
      </c>
      <c r="N814" s="350">
        <f t="shared" si="122"/>
        <v>0</v>
      </c>
      <c r="O814" s="351">
        <f t="shared" si="123"/>
        <v>0</v>
      </c>
      <c r="P814" s="350">
        <f t="shared" si="124"/>
        <v>0</v>
      </c>
      <c r="Q814" s="352">
        <f t="shared" si="125"/>
        <v>0</v>
      </c>
      <c r="R814" s="353">
        <f t="shared" si="126"/>
        <v>0</v>
      </c>
      <c r="S814" s="354">
        <f t="shared" si="127"/>
        <v>0</v>
      </c>
      <c r="T814" s="349">
        <f t="shared" si="128"/>
        <v>0</v>
      </c>
      <c r="U814" s="355">
        <f t="shared" si="129"/>
        <v>0</v>
      </c>
    </row>
    <row r="815" spans="1:21" x14ac:dyDescent="0.3">
      <c r="A815" s="344">
        <v>811</v>
      </c>
      <c r="B815" s="344"/>
      <c r="C815" s="356"/>
      <c r="D815" s="357"/>
      <c r="E815" s="358"/>
      <c r="F815" s="346"/>
      <c r="G815" s="347"/>
      <c r="H815" s="347"/>
      <c r="I815" s="347"/>
      <c r="J815" s="348"/>
      <c r="K815" s="347"/>
      <c r="L815" s="349">
        <f t="shared" si="120"/>
        <v>0</v>
      </c>
      <c r="M815" s="350">
        <f t="shared" si="121"/>
        <v>0</v>
      </c>
      <c r="N815" s="350">
        <f t="shared" si="122"/>
        <v>0</v>
      </c>
      <c r="O815" s="351">
        <f t="shared" si="123"/>
        <v>0</v>
      </c>
      <c r="P815" s="350">
        <f t="shared" si="124"/>
        <v>0</v>
      </c>
      <c r="Q815" s="352">
        <f t="shared" si="125"/>
        <v>0</v>
      </c>
      <c r="R815" s="353">
        <f t="shared" si="126"/>
        <v>0</v>
      </c>
      <c r="S815" s="354">
        <f t="shared" si="127"/>
        <v>0</v>
      </c>
      <c r="T815" s="349">
        <f t="shared" si="128"/>
        <v>0</v>
      </c>
      <c r="U815" s="355">
        <f t="shared" si="129"/>
        <v>0</v>
      </c>
    </row>
    <row r="816" spans="1:21" x14ac:dyDescent="0.3">
      <c r="A816" s="344">
        <v>812</v>
      </c>
      <c r="B816" s="344"/>
      <c r="C816" s="356"/>
      <c r="D816" s="357"/>
      <c r="E816" s="358"/>
      <c r="F816" s="346"/>
      <c r="G816" s="347"/>
      <c r="H816" s="347"/>
      <c r="I816" s="347"/>
      <c r="J816" s="348"/>
      <c r="K816" s="347"/>
      <c r="L816" s="349">
        <f t="shared" si="120"/>
        <v>0</v>
      </c>
      <c r="M816" s="350">
        <f t="shared" si="121"/>
        <v>0</v>
      </c>
      <c r="N816" s="350">
        <f t="shared" si="122"/>
        <v>0</v>
      </c>
      <c r="O816" s="351">
        <f t="shared" si="123"/>
        <v>0</v>
      </c>
      <c r="P816" s="350">
        <f t="shared" si="124"/>
        <v>0</v>
      </c>
      <c r="Q816" s="352">
        <f t="shared" si="125"/>
        <v>0</v>
      </c>
      <c r="R816" s="353">
        <f t="shared" si="126"/>
        <v>0</v>
      </c>
      <c r="S816" s="354">
        <f t="shared" si="127"/>
        <v>0</v>
      </c>
      <c r="T816" s="349">
        <f t="shared" si="128"/>
        <v>0</v>
      </c>
      <c r="U816" s="355">
        <f t="shared" si="129"/>
        <v>0</v>
      </c>
    </row>
    <row r="817" spans="1:21" x14ac:dyDescent="0.3">
      <c r="A817" s="344">
        <v>813</v>
      </c>
      <c r="B817" s="344"/>
      <c r="C817" s="356"/>
      <c r="D817" s="357"/>
      <c r="E817" s="358"/>
      <c r="F817" s="346"/>
      <c r="G817" s="347"/>
      <c r="H817" s="347"/>
      <c r="I817" s="347"/>
      <c r="J817" s="348"/>
      <c r="K817" s="347"/>
      <c r="L817" s="349">
        <f t="shared" si="120"/>
        <v>0</v>
      </c>
      <c r="M817" s="350">
        <f t="shared" si="121"/>
        <v>0</v>
      </c>
      <c r="N817" s="350">
        <f t="shared" si="122"/>
        <v>0</v>
      </c>
      <c r="O817" s="351">
        <f t="shared" si="123"/>
        <v>0</v>
      </c>
      <c r="P817" s="350">
        <f t="shared" si="124"/>
        <v>0</v>
      </c>
      <c r="Q817" s="352">
        <f t="shared" si="125"/>
        <v>0</v>
      </c>
      <c r="R817" s="353">
        <f t="shared" si="126"/>
        <v>0</v>
      </c>
      <c r="S817" s="354">
        <f t="shared" si="127"/>
        <v>0</v>
      </c>
      <c r="T817" s="349">
        <f t="shared" si="128"/>
        <v>0</v>
      </c>
      <c r="U817" s="355">
        <f t="shared" si="129"/>
        <v>0</v>
      </c>
    </row>
    <row r="818" spans="1:21" x14ac:dyDescent="0.3">
      <c r="A818" s="344">
        <v>814</v>
      </c>
      <c r="B818" s="344"/>
      <c r="C818" s="356"/>
      <c r="D818" s="357"/>
      <c r="E818" s="358"/>
      <c r="F818" s="346"/>
      <c r="G818" s="347"/>
      <c r="H818" s="347"/>
      <c r="I818" s="347"/>
      <c r="J818" s="348"/>
      <c r="K818" s="347"/>
      <c r="L818" s="349">
        <f t="shared" si="120"/>
        <v>0</v>
      </c>
      <c r="M818" s="350">
        <f t="shared" si="121"/>
        <v>0</v>
      </c>
      <c r="N818" s="350">
        <f t="shared" si="122"/>
        <v>0</v>
      </c>
      <c r="O818" s="351">
        <f t="shared" si="123"/>
        <v>0</v>
      </c>
      <c r="P818" s="350">
        <f t="shared" si="124"/>
        <v>0</v>
      </c>
      <c r="Q818" s="352">
        <f t="shared" si="125"/>
        <v>0</v>
      </c>
      <c r="R818" s="353">
        <f t="shared" si="126"/>
        <v>0</v>
      </c>
      <c r="S818" s="354">
        <f t="shared" si="127"/>
        <v>0</v>
      </c>
      <c r="T818" s="349">
        <f t="shared" si="128"/>
        <v>0</v>
      </c>
      <c r="U818" s="355">
        <f t="shared" si="129"/>
        <v>0</v>
      </c>
    </row>
    <row r="819" spans="1:21" x14ac:dyDescent="0.3">
      <c r="A819" s="344">
        <v>815</v>
      </c>
      <c r="B819" s="344"/>
      <c r="C819" s="356"/>
      <c r="D819" s="357"/>
      <c r="E819" s="358"/>
      <c r="F819" s="346"/>
      <c r="G819" s="347"/>
      <c r="H819" s="347"/>
      <c r="I819" s="347"/>
      <c r="J819" s="348"/>
      <c r="K819" s="347"/>
      <c r="L819" s="349">
        <f t="shared" si="120"/>
        <v>0</v>
      </c>
      <c r="M819" s="350">
        <f t="shared" si="121"/>
        <v>0</v>
      </c>
      <c r="N819" s="350">
        <f t="shared" si="122"/>
        <v>0</v>
      </c>
      <c r="O819" s="351">
        <f t="shared" si="123"/>
        <v>0</v>
      </c>
      <c r="P819" s="350">
        <f t="shared" si="124"/>
        <v>0</v>
      </c>
      <c r="Q819" s="352">
        <f t="shared" si="125"/>
        <v>0</v>
      </c>
      <c r="R819" s="353">
        <f t="shared" si="126"/>
        <v>0</v>
      </c>
      <c r="S819" s="354">
        <f t="shared" si="127"/>
        <v>0</v>
      </c>
      <c r="T819" s="349">
        <f t="shared" si="128"/>
        <v>0</v>
      </c>
      <c r="U819" s="355">
        <f t="shared" si="129"/>
        <v>0</v>
      </c>
    </row>
    <row r="820" spans="1:21" x14ac:dyDescent="0.3">
      <c r="A820" s="344">
        <v>816</v>
      </c>
      <c r="B820" s="344"/>
      <c r="C820" s="356"/>
      <c r="D820" s="357"/>
      <c r="E820" s="358"/>
      <c r="F820" s="346"/>
      <c r="G820" s="347"/>
      <c r="H820" s="347"/>
      <c r="I820" s="347"/>
      <c r="J820" s="348"/>
      <c r="K820" s="347"/>
      <c r="L820" s="349">
        <f t="shared" si="120"/>
        <v>0</v>
      </c>
      <c r="M820" s="350">
        <f t="shared" si="121"/>
        <v>0</v>
      </c>
      <c r="N820" s="350">
        <f t="shared" si="122"/>
        <v>0</v>
      </c>
      <c r="O820" s="351">
        <f t="shared" si="123"/>
        <v>0</v>
      </c>
      <c r="P820" s="350">
        <f t="shared" si="124"/>
        <v>0</v>
      </c>
      <c r="Q820" s="352">
        <f t="shared" si="125"/>
        <v>0</v>
      </c>
      <c r="R820" s="353">
        <f t="shared" si="126"/>
        <v>0</v>
      </c>
      <c r="S820" s="354">
        <f t="shared" si="127"/>
        <v>0</v>
      </c>
      <c r="T820" s="349">
        <f t="shared" si="128"/>
        <v>0</v>
      </c>
      <c r="U820" s="355">
        <f t="shared" si="129"/>
        <v>0</v>
      </c>
    </row>
    <row r="821" spans="1:21" x14ac:dyDescent="0.3">
      <c r="A821" s="344">
        <v>817</v>
      </c>
      <c r="B821" s="344"/>
      <c r="C821" s="356"/>
      <c r="D821" s="357"/>
      <c r="E821" s="358"/>
      <c r="F821" s="346"/>
      <c r="G821" s="347"/>
      <c r="H821" s="347"/>
      <c r="I821" s="347"/>
      <c r="J821" s="348"/>
      <c r="K821" s="347"/>
      <c r="L821" s="349">
        <f t="shared" si="120"/>
        <v>0</v>
      </c>
      <c r="M821" s="350">
        <f t="shared" si="121"/>
        <v>0</v>
      </c>
      <c r="N821" s="350">
        <f t="shared" si="122"/>
        <v>0</v>
      </c>
      <c r="O821" s="351">
        <f t="shared" si="123"/>
        <v>0</v>
      </c>
      <c r="P821" s="350">
        <f t="shared" si="124"/>
        <v>0</v>
      </c>
      <c r="Q821" s="352">
        <f t="shared" si="125"/>
        <v>0</v>
      </c>
      <c r="R821" s="353">
        <f t="shared" si="126"/>
        <v>0</v>
      </c>
      <c r="S821" s="354">
        <f t="shared" si="127"/>
        <v>0</v>
      </c>
      <c r="T821" s="349">
        <f t="shared" si="128"/>
        <v>0</v>
      </c>
      <c r="U821" s="355">
        <f t="shared" si="129"/>
        <v>0</v>
      </c>
    </row>
    <row r="822" spans="1:21" x14ac:dyDescent="0.3">
      <c r="A822" s="344">
        <v>818</v>
      </c>
      <c r="B822" s="344"/>
      <c r="C822" s="356"/>
      <c r="D822" s="357"/>
      <c r="E822" s="358"/>
      <c r="F822" s="346"/>
      <c r="G822" s="347"/>
      <c r="H822" s="347"/>
      <c r="I822" s="347"/>
      <c r="J822" s="348"/>
      <c r="K822" s="347"/>
      <c r="L822" s="349">
        <f t="shared" si="120"/>
        <v>0</v>
      </c>
      <c r="M822" s="350">
        <f t="shared" si="121"/>
        <v>0</v>
      </c>
      <c r="N822" s="350">
        <f t="shared" si="122"/>
        <v>0</v>
      </c>
      <c r="O822" s="351">
        <f t="shared" si="123"/>
        <v>0</v>
      </c>
      <c r="P822" s="350">
        <f t="shared" si="124"/>
        <v>0</v>
      </c>
      <c r="Q822" s="352">
        <f t="shared" si="125"/>
        <v>0</v>
      </c>
      <c r="R822" s="353">
        <f t="shared" si="126"/>
        <v>0</v>
      </c>
      <c r="S822" s="354">
        <f t="shared" si="127"/>
        <v>0</v>
      </c>
      <c r="T822" s="349">
        <f t="shared" si="128"/>
        <v>0</v>
      </c>
      <c r="U822" s="355">
        <f t="shared" si="129"/>
        <v>0</v>
      </c>
    </row>
    <row r="823" spans="1:21" x14ac:dyDescent="0.3">
      <c r="A823" s="344">
        <v>819</v>
      </c>
      <c r="B823" s="344"/>
      <c r="C823" s="356"/>
      <c r="D823" s="357"/>
      <c r="E823" s="358"/>
      <c r="F823" s="346"/>
      <c r="G823" s="347"/>
      <c r="H823" s="347"/>
      <c r="I823" s="347"/>
      <c r="J823" s="348"/>
      <c r="K823" s="347"/>
      <c r="L823" s="349">
        <f t="shared" si="120"/>
        <v>0</v>
      </c>
      <c r="M823" s="350">
        <f t="shared" si="121"/>
        <v>0</v>
      </c>
      <c r="N823" s="350">
        <f t="shared" si="122"/>
        <v>0</v>
      </c>
      <c r="O823" s="351">
        <f t="shared" si="123"/>
        <v>0</v>
      </c>
      <c r="P823" s="350">
        <f t="shared" si="124"/>
        <v>0</v>
      </c>
      <c r="Q823" s="352">
        <f t="shared" si="125"/>
        <v>0</v>
      </c>
      <c r="R823" s="353">
        <f t="shared" si="126"/>
        <v>0</v>
      </c>
      <c r="S823" s="354">
        <f t="shared" si="127"/>
        <v>0</v>
      </c>
      <c r="T823" s="349">
        <f t="shared" si="128"/>
        <v>0</v>
      </c>
      <c r="U823" s="355">
        <f t="shared" si="129"/>
        <v>0</v>
      </c>
    </row>
    <row r="824" spans="1:21" x14ac:dyDescent="0.3">
      <c r="A824" s="344">
        <v>820</v>
      </c>
      <c r="B824" s="344"/>
      <c r="C824" s="356"/>
      <c r="D824" s="357"/>
      <c r="E824" s="358"/>
      <c r="F824" s="346"/>
      <c r="G824" s="347"/>
      <c r="H824" s="347"/>
      <c r="I824" s="347"/>
      <c r="J824" s="348"/>
      <c r="K824" s="347"/>
      <c r="L824" s="349">
        <f t="shared" si="120"/>
        <v>0</v>
      </c>
      <c r="M824" s="350">
        <f t="shared" si="121"/>
        <v>0</v>
      </c>
      <c r="N824" s="350">
        <f t="shared" si="122"/>
        <v>0</v>
      </c>
      <c r="O824" s="351">
        <f t="shared" si="123"/>
        <v>0</v>
      </c>
      <c r="P824" s="350">
        <f t="shared" si="124"/>
        <v>0</v>
      </c>
      <c r="Q824" s="352">
        <f t="shared" si="125"/>
        <v>0</v>
      </c>
      <c r="R824" s="353">
        <f t="shared" si="126"/>
        <v>0</v>
      </c>
      <c r="S824" s="354">
        <f t="shared" si="127"/>
        <v>0</v>
      </c>
      <c r="T824" s="349">
        <f t="shared" si="128"/>
        <v>0</v>
      </c>
      <c r="U824" s="355">
        <f t="shared" si="129"/>
        <v>0</v>
      </c>
    </row>
    <row r="825" spans="1:21" x14ac:dyDescent="0.3">
      <c r="A825" s="344">
        <v>821</v>
      </c>
      <c r="B825" s="344"/>
      <c r="C825" s="356"/>
      <c r="D825" s="357"/>
      <c r="E825" s="358"/>
      <c r="F825" s="346"/>
      <c r="G825" s="347"/>
      <c r="H825" s="347"/>
      <c r="I825" s="347"/>
      <c r="J825" s="348"/>
      <c r="K825" s="347"/>
      <c r="L825" s="349">
        <f t="shared" si="120"/>
        <v>0</v>
      </c>
      <c r="M825" s="350">
        <f t="shared" si="121"/>
        <v>0</v>
      </c>
      <c r="N825" s="350">
        <f t="shared" si="122"/>
        <v>0</v>
      </c>
      <c r="O825" s="351">
        <f t="shared" si="123"/>
        <v>0</v>
      </c>
      <c r="P825" s="350">
        <f t="shared" si="124"/>
        <v>0</v>
      </c>
      <c r="Q825" s="352">
        <f t="shared" si="125"/>
        <v>0</v>
      </c>
      <c r="R825" s="353">
        <f t="shared" si="126"/>
        <v>0</v>
      </c>
      <c r="S825" s="354">
        <f t="shared" si="127"/>
        <v>0</v>
      </c>
      <c r="T825" s="349">
        <f t="shared" si="128"/>
        <v>0</v>
      </c>
      <c r="U825" s="355">
        <f t="shared" si="129"/>
        <v>0</v>
      </c>
    </row>
    <row r="826" spans="1:21" x14ac:dyDescent="0.3">
      <c r="A826" s="344">
        <v>822</v>
      </c>
      <c r="B826" s="344"/>
      <c r="C826" s="356"/>
      <c r="D826" s="357"/>
      <c r="E826" s="358"/>
      <c r="F826" s="346"/>
      <c r="G826" s="347"/>
      <c r="H826" s="347"/>
      <c r="I826" s="347"/>
      <c r="J826" s="348"/>
      <c r="K826" s="347"/>
      <c r="L826" s="349">
        <f t="shared" si="120"/>
        <v>0</v>
      </c>
      <c r="M826" s="350">
        <f t="shared" si="121"/>
        <v>0</v>
      </c>
      <c r="N826" s="350">
        <f t="shared" si="122"/>
        <v>0</v>
      </c>
      <c r="O826" s="351">
        <f t="shared" si="123"/>
        <v>0</v>
      </c>
      <c r="P826" s="350">
        <f t="shared" si="124"/>
        <v>0</v>
      </c>
      <c r="Q826" s="352">
        <f t="shared" si="125"/>
        <v>0</v>
      </c>
      <c r="R826" s="353">
        <f t="shared" si="126"/>
        <v>0</v>
      </c>
      <c r="S826" s="354">
        <f t="shared" si="127"/>
        <v>0</v>
      </c>
      <c r="T826" s="349">
        <f t="shared" si="128"/>
        <v>0</v>
      </c>
      <c r="U826" s="355">
        <f t="shared" si="129"/>
        <v>0</v>
      </c>
    </row>
    <row r="827" spans="1:21" x14ac:dyDescent="0.3">
      <c r="A827" s="344">
        <v>823</v>
      </c>
      <c r="B827" s="344"/>
      <c r="C827" s="356"/>
      <c r="D827" s="357"/>
      <c r="E827" s="358"/>
      <c r="F827" s="346"/>
      <c r="G827" s="347"/>
      <c r="H827" s="347"/>
      <c r="I827" s="347"/>
      <c r="J827" s="348"/>
      <c r="K827" s="347"/>
      <c r="L827" s="349">
        <f t="shared" si="120"/>
        <v>0</v>
      </c>
      <c r="M827" s="350">
        <f t="shared" si="121"/>
        <v>0</v>
      </c>
      <c r="N827" s="350">
        <f t="shared" si="122"/>
        <v>0</v>
      </c>
      <c r="O827" s="351">
        <f t="shared" si="123"/>
        <v>0</v>
      </c>
      <c r="P827" s="350">
        <f t="shared" si="124"/>
        <v>0</v>
      </c>
      <c r="Q827" s="352">
        <f t="shared" si="125"/>
        <v>0</v>
      </c>
      <c r="R827" s="353">
        <f t="shared" si="126"/>
        <v>0</v>
      </c>
      <c r="S827" s="354">
        <f t="shared" si="127"/>
        <v>0</v>
      </c>
      <c r="T827" s="349">
        <f t="shared" si="128"/>
        <v>0</v>
      </c>
      <c r="U827" s="355">
        <f t="shared" si="129"/>
        <v>0</v>
      </c>
    </row>
    <row r="828" spans="1:21" x14ac:dyDescent="0.3">
      <c r="A828" s="344">
        <v>824</v>
      </c>
      <c r="B828" s="344"/>
      <c r="C828" s="356"/>
      <c r="D828" s="357"/>
      <c r="E828" s="358"/>
      <c r="F828" s="346"/>
      <c r="G828" s="347"/>
      <c r="H828" s="347"/>
      <c r="I828" s="347"/>
      <c r="J828" s="348"/>
      <c r="K828" s="347"/>
      <c r="L828" s="349">
        <f t="shared" si="120"/>
        <v>0</v>
      </c>
      <c r="M828" s="350">
        <f t="shared" si="121"/>
        <v>0</v>
      </c>
      <c r="N828" s="350">
        <f t="shared" si="122"/>
        <v>0</v>
      </c>
      <c r="O828" s="351">
        <f t="shared" si="123"/>
        <v>0</v>
      </c>
      <c r="P828" s="350">
        <f t="shared" si="124"/>
        <v>0</v>
      </c>
      <c r="Q828" s="352">
        <f t="shared" si="125"/>
        <v>0</v>
      </c>
      <c r="R828" s="353">
        <f t="shared" si="126"/>
        <v>0</v>
      </c>
      <c r="S828" s="354">
        <f t="shared" si="127"/>
        <v>0</v>
      </c>
      <c r="T828" s="349">
        <f t="shared" si="128"/>
        <v>0</v>
      </c>
      <c r="U828" s="355">
        <f t="shared" si="129"/>
        <v>0</v>
      </c>
    </row>
    <row r="829" spans="1:21" x14ac:dyDescent="0.3">
      <c r="A829" s="344">
        <v>825</v>
      </c>
      <c r="B829" s="344"/>
      <c r="C829" s="356"/>
      <c r="D829" s="357"/>
      <c r="E829" s="358"/>
      <c r="F829" s="346"/>
      <c r="G829" s="347"/>
      <c r="H829" s="347"/>
      <c r="I829" s="347"/>
      <c r="J829" s="348"/>
      <c r="K829" s="347"/>
      <c r="L829" s="349">
        <f t="shared" si="120"/>
        <v>0</v>
      </c>
      <c r="M829" s="350">
        <f t="shared" si="121"/>
        <v>0</v>
      </c>
      <c r="N829" s="350">
        <f t="shared" si="122"/>
        <v>0</v>
      </c>
      <c r="O829" s="351">
        <f t="shared" si="123"/>
        <v>0</v>
      </c>
      <c r="P829" s="350">
        <f t="shared" si="124"/>
        <v>0</v>
      </c>
      <c r="Q829" s="352">
        <f t="shared" si="125"/>
        <v>0</v>
      </c>
      <c r="R829" s="353">
        <f t="shared" si="126"/>
        <v>0</v>
      </c>
      <c r="S829" s="354">
        <f t="shared" si="127"/>
        <v>0</v>
      </c>
      <c r="T829" s="349">
        <f t="shared" si="128"/>
        <v>0</v>
      </c>
      <c r="U829" s="355">
        <f t="shared" si="129"/>
        <v>0</v>
      </c>
    </row>
    <row r="830" spans="1:21" x14ac:dyDescent="0.3">
      <c r="A830" s="344">
        <v>826</v>
      </c>
      <c r="B830" s="344"/>
      <c r="C830" s="356"/>
      <c r="D830" s="357"/>
      <c r="E830" s="358"/>
      <c r="F830" s="346"/>
      <c r="G830" s="347"/>
      <c r="H830" s="347"/>
      <c r="I830" s="347"/>
      <c r="J830" s="348"/>
      <c r="K830" s="347"/>
      <c r="L830" s="349">
        <f t="shared" si="120"/>
        <v>0</v>
      </c>
      <c r="M830" s="350">
        <f t="shared" si="121"/>
        <v>0</v>
      </c>
      <c r="N830" s="350">
        <f t="shared" si="122"/>
        <v>0</v>
      </c>
      <c r="O830" s="351">
        <f t="shared" si="123"/>
        <v>0</v>
      </c>
      <c r="P830" s="350">
        <f t="shared" si="124"/>
        <v>0</v>
      </c>
      <c r="Q830" s="352">
        <f t="shared" si="125"/>
        <v>0</v>
      </c>
      <c r="R830" s="353">
        <f t="shared" si="126"/>
        <v>0</v>
      </c>
      <c r="S830" s="354">
        <f t="shared" si="127"/>
        <v>0</v>
      </c>
      <c r="T830" s="349">
        <f t="shared" si="128"/>
        <v>0</v>
      </c>
      <c r="U830" s="355">
        <f t="shared" si="129"/>
        <v>0</v>
      </c>
    </row>
    <row r="831" spans="1:21" x14ac:dyDescent="0.3">
      <c r="A831" s="344">
        <v>827</v>
      </c>
      <c r="B831" s="344"/>
      <c r="C831" s="356"/>
      <c r="D831" s="357"/>
      <c r="E831" s="358"/>
      <c r="F831" s="346"/>
      <c r="G831" s="347"/>
      <c r="H831" s="347"/>
      <c r="I831" s="347"/>
      <c r="J831" s="348"/>
      <c r="K831" s="347"/>
      <c r="L831" s="349">
        <f t="shared" si="120"/>
        <v>0</v>
      </c>
      <c r="M831" s="350">
        <f t="shared" si="121"/>
        <v>0</v>
      </c>
      <c r="N831" s="350">
        <f t="shared" si="122"/>
        <v>0</v>
      </c>
      <c r="O831" s="351">
        <f t="shared" si="123"/>
        <v>0</v>
      </c>
      <c r="P831" s="350">
        <f t="shared" si="124"/>
        <v>0</v>
      </c>
      <c r="Q831" s="352">
        <f t="shared" si="125"/>
        <v>0</v>
      </c>
      <c r="R831" s="353">
        <f t="shared" si="126"/>
        <v>0</v>
      </c>
      <c r="S831" s="354">
        <f t="shared" si="127"/>
        <v>0</v>
      </c>
      <c r="T831" s="349">
        <f t="shared" si="128"/>
        <v>0</v>
      </c>
      <c r="U831" s="355">
        <f t="shared" si="129"/>
        <v>0</v>
      </c>
    </row>
    <row r="832" spans="1:21" x14ac:dyDescent="0.3">
      <c r="A832" s="344">
        <v>828</v>
      </c>
      <c r="B832" s="344"/>
      <c r="C832" s="356"/>
      <c r="D832" s="357"/>
      <c r="E832" s="358"/>
      <c r="F832" s="346"/>
      <c r="G832" s="347"/>
      <c r="H832" s="347"/>
      <c r="I832" s="347"/>
      <c r="J832" s="348"/>
      <c r="K832" s="347"/>
      <c r="L832" s="349">
        <f t="shared" si="120"/>
        <v>0</v>
      </c>
      <c r="M832" s="350">
        <f t="shared" si="121"/>
        <v>0</v>
      </c>
      <c r="N832" s="350">
        <f t="shared" si="122"/>
        <v>0</v>
      </c>
      <c r="O832" s="351">
        <f t="shared" si="123"/>
        <v>0</v>
      </c>
      <c r="P832" s="350">
        <f t="shared" si="124"/>
        <v>0</v>
      </c>
      <c r="Q832" s="352">
        <f t="shared" si="125"/>
        <v>0</v>
      </c>
      <c r="R832" s="353">
        <f t="shared" si="126"/>
        <v>0</v>
      </c>
      <c r="S832" s="354">
        <f t="shared" si="127"/>
        <v>0</v>
      </c>
      <c r="T832" s="349">
        <f t="shared" si="128"/>
        <v>0</v>
      </c>
      <c r="U832" s="355">
        <f t="shared" si="129"/>
        <v>0</v>
      </c>
    </row>
    <row r="833" spans="1:21" x14ac:dyDescent="0.3">
      <c r="A833" s="344">
        <v>829</v>
      </c>
      <c r="B833" s="344"/>
      <c r="C833" s="356"/>
      <c r="D833" s="357"/>
      <c r="E833" s="358"/>
      <c r="F833" s="346"/>
      <c r="G833" s="347"/>
      <c r="H833" s="347"/>
      <c r="I833" s="347"/>
      <c r="J833" s="348"/>
      <c r="K833" s="347"/>
      <c r="L833" s="349">
        <f t="shared" si="120"/>
        <v>0</v>
      </c>
      <c r="M833" s="350">
        <f t="shared" si="121"/>
        <v>0</v>
      </c>
      <c r="N833" s="350">
        <f t="shared" si="122"/>
        <v>0</v>
      </c>
      <c r="O833" s="351">
        <f t="shared" si="123"/>
        <v>0</v>
      </c>
      <c r="P833" s="350">
        <f t="shared" si="124"/>
        <v>0</v>
      </c>
      <c r="Q833" s="352">
        <f t="shared" si="125"/>
        <v>0</v>
      </c>
      <c r="R833" s="353">
        <f t="shared" si="126"/>
        <v>0</v>
      </c>
      <c r="S833" s="354">
        <f t="shared" si="127"/>
        <v>0</v>
      </c>
      <c r="T833" s="349">
        <f t="shared" si="128"/>
        <v>0</v>
      </c>
      <c r="U833" s="355">
        <f t="shared" si="129"/>
        <v>0</v>
      </c>
    </row>
    <row r="834" spans="1:21" x14ac:dyDescent="0.3">
      <c r="A834" s="344">
        <v>830</v>
      </c>
      <c r="B834" s="344"/>
      <c r="C834" s="356"/>
      <c r="D834" s="357"/>
      <c r="E834" s="358"/>
      <c r="F834" s="346"/>
      <c r="G834" s="347"/>
      <c r="H834" s="347"/>
      <c r="I834" s="347"/>
      <c r="J834" s="348"/>
      <c r="K834" s="347"/>
      <c r="L834" s="349">
        <f t="shared" si="120"/>
        <v>0</v>
      </c>
      <c r="M834" s="350">
        <f t="shared" si="121"/>
        <v>0</v>
      </c>
      <c r="N834" s="350">
        <f t="shared" si="122"/>
        <v>0</v>
      </c>
      <c r="O834" s="351">
        <f t="shared" si="123"/>
        <v>0</v>
      </c>
      <c r="P834" s="350">
        <f t="shared" si="124"/>
        <v>0</v>
      </c>
      <c r="Q834" s="352">
        <f t="shared" si="125"/>
        <v>0</v>
      </c>
      <c r="R834" s="353">
        <f t="shared" si="126"/>
        <v>0</v>
      </c>
      <c r="S834" s="354">
        <f t="shared" si="127"/>
        <v>0</v>
      </c>
      <c r="T834" s="349">
        <f t="shared" si="128"/>
        <v>0</v>
      </c>
      <c r="U834" s="355">
        <f t="shared" si="129"/>
        <v>0</v>
      </c>
    </row>
    <row r="835" spans="1:21" x14ac:dyDescent="0.3">
      <c r="A835" s="344">
        <v>831</v>
      </c>
      <c r="B835" s="344"/>
      <c r="C835" s="356"/>
      <c r="D835" s="357"/>
      <c r="E835" s="358"/>
      <c r="F835" s="346"/>
      <c r="G835" s="347"/>
      <c r="H835" s="347"/>
      <c r="I835" s="347"/>
      <c r="J835" s="348"/>
      <c r="K835" s="347"/>
      <c r="L835" s="349">
        <f t="shared" si="120"/>
        <v>0</v>
      </c>
      <c r="M835" s="350">
        <f t="shared" si="121"/>
        <v>0</v>
      </c>
      <c r="N835" s="350">
        <f t="shared" si="122"/>
        <v>0</v>
      </c>
      <c r="O835" s="351">
        <f t="shared" si="123"/>
        <v>0</v>
      </c>
      <c r="P835" s="350">
        <f t="shared" si="124"/>
        <v>0</v>
      </c>
      <c r="Q835" s="352">
        <f t="shared" si="125"/>
        <v>0</v>
      </c>
      <c r="R835" s="353">
        <f t="shared" si="126"/>
        <v>0</v>
      </c>
      <c r="S835" s="354">
        <f t="shared" si="127"/>
        <v>0</v>
      </c>
      <c r="T835" s="349">
        <f t="shared" si="128"/>
        <v>0</v>
      </c>
      <c r="U835" s="355">
        <f t="shared" si="129"/>
        <v>0</v>
      </c>
    </row>
    <row r="836" spans="1:21" x14ac:dyDescent="0.3">
      <c r="A836" s="344">
        <v>832</v>
      </c>
      <c r="B836" s="344"/>
      <c r="C836" s="356"/>
      <c r="D836" s="357"/>
      <c r="E836" s="358"/>
      <c r="F836" s="346"/>
      <c r="G836" s="347"/>
      <c r="H836" s="347"/>
      <c r="I836" s="347"/>
      <c r="J836" s="348"/>
      <c r="K836" s="347"/>
      <c r="L836" s="349">
        <f t="shared" si="120"/>
        <v>0</v>
      </c>
      <c r="M836" s="350">
        <f t="shared" si="121"/>
        <v>0</v>
      </c>
      <c r="N836" s="350">
        <f t="shared" si="122"/>
        <v>0</v>
      </c>
      <c r="O836" s="351">
        <f t="shared" si="123"/>
        <v>0</v>
      </c>
      <c r="P836" s="350">
        <f t="shared" si="124"/>
        <v>0</v>
      </c>
      <c r="Q836" s="352">
        <f t="shared" si="125"/>
        <v>0</v>
      </c>
      <c r="R836" s="353">
        <f t="shared" si="126"/>
        <v>0</v>
      </c>
      <c r="S836" s="354">
        <f t="shared" si="127"/>
        <v>0</v>
      </c>
      <c r="T836" s="349">
        <f t="shared" si="128"/>
        <v>0</v>
      </c>
      <c r="U836" s="355">
        <f t="shared" si="129"/>
        <v>0</v>
      </c>
    </row>
    <row r="837" spans="1:21" x14ac:dyDescent="0.3">
      <c r="A837" s="344">
        <v>833</v>
      </c>
      <c r="B837" s="344"/>
      <c r="C837" s="356"/>
      <c r="D837" s="357"/>
      <c r="E837" s="358"/>
      <c r="F837" s="346"/>
      <c r="G837" s="347"/>
      <c r="H837" s="347"/>
      <c r="I837" s="347"/>
      <c r="J837" s="348"/>
      <c r="K837" s="347"/>
      <c r="L837" s="349">
        <f t="shared" si="120"/>
        <v>0</v>
      </c>
      <c r="M837" s="350">
        <f t="shared" si="121"/>
        <v>0</v>
      </c>
      <c r="N837" s="350">
        <f t="shared" si="122"/>
        <v>0</v>
      </c>
      <c r="O837" s="351">
        <f t="shared" si="123"/>
        <v>0</v>
      </c>
      <c r="P837" s="350">
        <f t="shared" si="124"/>
        <v>0</v>
      </c>
      <c r="Q837" s="352">
        <f t="shared" si="125"/>
        <v>0</v>
      </c>
      <c r="R837" s="353">
        <f t="shared" si="126"/>
        <v>0</v>
      </c>
      <c r="S837" s="354">
        <f t="shared" si="127"/>
        <v>0</v>
      </c>
      <c r="T837" s="349">
        <f t="shared" si="128"/>
        <v>0</v>
      </c>
      <c r="U837" s="355">
        <f t="shared" si="129"/>
        <v>0</v>
      </c>
    </row>
    <row r="838" spans="1:21" x14ac:dyDescent="0.3">
      <c r="A838" s="344">
        <v>834</v>
      </c>
      <c r="B838" s="344"/>
      <c r="C838" s="356"/>
      <c r="D838" s="357"/>
      <c r="E838" s="358"/>
      <c r="F838" s="346"/>
      <c r="G838" s="347"/>
      <c r="H838" s="347"/>
      <c r="I838" s="347"/>
      <c r="J838" s="348"/>
      <c r="K838" s="347"/>
      <c r="L838" s="349">
        <f t="shared" ref="L838:L901" si="130">E838*7/22</f>
        <v>0</v>
      </c>
      <c r="M838" s="350">
        <f t="shared" ref="M838:M901" si="131">IF(L838&gt;0, 0.0396*(((L838^2)*F838)^0.933),0)</f>
        <v>0</v>
      </c>
      <c r="N838" s="350">
        <f t="shared" ref="N838:N901" si="132">IF(L838&gt;0,0.00349*(((L838^2)*F838)^1.03),0)</f>
        <v>0</v>
      </c>
      <c r="O838" s="351">
        <f t="shared" ref="O838:O901" si="133">IF(L838&gt;0,1/((28/(M838+N838))+0.025),0)</f>
        <v>0</v>
      </c>
      <c r="P838" s="350">
        <f t="shared" ref="P838:P901" si="134">M838+N838+O838</f>
        <v>0</v>
      </c>
      <c r="Q838" s="352">
        <f t="shared" ref="Q838:Q901" si="135">P838*0.27</f>
        <v>0</v>
      </c>
      <c r="R838" s="353">
        <f t="shared" ref="R838:R901" si="136">P838+Q838</f>
        <v>0</v>
      </c>
      <c r="S838" s="354">
        <f t="shared" ref="S838:S901" si="137">R838*0.47</f>
        <v>0</v>
      </c>
      <c r="T838" s="349">
        <f t="shared" ref="T838:T901" si="138">S838*44/12</f>
        <v>0</v>
      </c>
      <c r="U838" s="355">
        <f t="shared" ref="U838:U901" si="139">T838/1000</f>
        <v>0</v>
      </c>
    </row>
    <row r="839" spans="1:21" x14ac:dyDescent="0.3">
      <c r="A839" s="344">
        <v>835</v>
      </c>
      <c r="B839" s="344"/>
      <c r="C839" s="356"/>
      <c r="D839" s="357"/>
      <c r="E839" s="358"/>
      <c r="F839" s="346"/>
      <c r="G839" s="347"/>
      <c r="H839" s="347"/>
      <c r="I839" s="347"/>
      <c r="J839" s="348"/>
      <c r="K839" s="347"/>
      <c r="L839" s="349">
        <f t="shared" si="130"/>
        <v>0</v>
      </c>
      <c r="M839" s="350">
        <f t="shared" si="131"/>
        <v>0</v>
      </c>
      <c r="N839" s="350">
        <f t="shared" si="132"/>
        <v>0</v>
      </c>
      <c r="O839" s="351">
        <f t="shared" si="133"/>
        <v>0</v>
      </c>
      <c r="P839" s="350">
        <f t="shared" si="134"/>
        <v>0</v>
      </c>
      <c r="Q839" s="352">
        <f t="shared" si="135"/>
        <v>0</v>
      </c>
      <c r="R839" s="353">
        <f t="shared" si="136"/>
        <v>0</v>
      </c>
      <c r="S839" s="354">
        <f t="shared" si="137"/>
        <v>0</v>
      </c>
      <c r="T839" s="349">
        <f t="shared" si="138"/>
        <v>0</v>
      </c>
      <c r="U839" s="355">
        <f t="shared" si="139"/>
        <v>0</v>
      </c>
    </row>
    <row r="840" spans="1:21" x14ac:dyDescent="0.3">
      <c r="A840" s="344">
        <v>836</v>
      </c>
      <c r="B840" s="344"/>
      <c r="C840" s="356"/>
      <c r="D840" s="357"/>
      <c r="E840" s="358"/>
      <c r="F840" s="346"/>
      <c r="G840" s="347"/>
      <c r="H840" s="347"/>
      <c r="I840" s="347"/>
      <c r="J840" s="348"/>
      <c r="K840" s="347"/>
      <c r="L840" s="349">
        <f t="shared" si="130"/>
        <v>0</v>
      </c>
      <c r="M840" s="350">
        <f t="shared" si="131"/>
        <v>0</v>
      </c>
      <c r="N840" s="350">
        <f t="shared" si="132"/>
        <v>0</v>
      </c>
      <c r="O840" s="351">
        <f t="shared" si="133"/>
        <v>0</v>
      </c>
      <c r="P840" s="350">
        <f t="shared" si="134"/>
        <v>0</v>
      </c>
      <c r="Q840" s="352">
        <f t="shared" si="135"/>
        <v>0</v>
      </c>
      <c r="R840" s="353">
        <f t="shared" si="136"/>
        <v>0</v>
      </c>
      <c r="S840" s="354">
        <f t="shared" si="137"/>
        <v>0</v>
      </c>
      <c r="T840" s="349">
        <f t="shared" si="138"/>
        <v>0</v>
      </c>
      <c r="U840" s="355">
        <f t="shared" si="139"/>
        <v>0</v>
      </c>
    </row>
    <row r="841" spans="1:21" x14ac:dyDescent="0.3">
      <c r="A841" s="344">
        <v>837</v>
      </c>
      <c r="B841" s="344"/>
      <c r="C841" s="356"/>
      <c r="D841" s="357"/>
      <c r="E841" s="358"/>
      <c r="F841" s="346"/>
      <c r="G841" s="347"/>
      <c r="H841" s="347"/>
      <c r="I841" s="347"/>
      <c r="J841" s="348"/>
      <c r="K841" s="347"/>
      <c r="L841" s="349">
        <f t="shared" si="130"/>
        <v>0</v>
      </c>
      <c r="M841" s="350">
        <f t="shared" si="131"/>
        <v>0</v>
      </c>
      <c r="N841" s="350">
        <f t="shared" si="132"/>
        <v>0</v>
      </c>
      <c r="O841" s="351">
        <f t="shared" si="133"/>
        <v>0</v>
      </c>
      <c r="P841" s="350">
        <f t="shared" si="134"/>
        <v>0</v>
      </c>
      <c r="Q841" s="352">
        <f t="shared" si="135"/>
        <v>0</v>
      </c>
      <c r="R841" s="353">
        <f t="shared" si="136"/>
        <v>0</v>
      </c>
      <c r="S841" s="354">
        <f t="shared" si="137"/>
        <v>0</v>
      </c>
      <c r="T841" s="349">
        <f t="shared" si="138"/>
        <v>0</v>
      </c>
      <c r="U841" s="355">
        <f t="shared" si="139"/>
        <v>0</v>
      </c>
    </row>
    <row r="842" spans="1:21" x14ac:dyDescent="0.3">
      <c r="A842" s="344">
        <v>838</v>
      </c>
      <c r="B842" s="344"/>
      <c r="C842" s="356"/>
      <c r="D842" s="357"/>
      <c r="E842" s="358"/>
      <c r="F842" s="346"/>
      <c r="G842" s="347"/>
      <c r="H842" s="347"/>
      <c r="I842" s="347"/>
      <c r="J842" s="348"/>
      <c r="K842" s="347"/>
      <c r="L842" s="349">
        <f t="shared" si="130"/>
        <v>0</v>
      </c>
      <c r="M842" s="350">
        <f t="shared" si="131"/>
        <v>0</v>
      </c>
      <c r="N842" s="350">
        <f t="shared" si="132"/>
        <v>0</v>
      </c>
      <c r="O842" s="351">
        <f t="shared" si="133"/>
        <v>0</v>
      </c>
      <c r="P842" s="350">
        <f t="shared" si="134"/>
        <v>0</v>
      </c>
      <c r="Q842" s="352">
        <f t="shared" si="135"/>
        <v>0</v>
      </c>
      <c r="R842" s="353">
        <f t="shared" si="136"/>
        <v>0</v>
      </c>
      <c r="S842" s="354">
        <f t="shared" si="137"/>
        <v>0</v>
      </c>
      <c r="T842" s="349">
        <f t="shared" si="138"/>
        <v>0</v>
      </c>
      <c r="U842" s="355">
        <f t="shared" si="139"/>
        <v>0</v>
      </c>
    </row>
    <row r="843" spans="1:21" x14ac:dyDescent="0.3">
      <c r="A843" s="344">
        <v>839</v>
      </c>
      <c r="B843" s="344"/>
      <c r="C843" s="356"/>
      <c r="D843" s="357"/>
      <c r="E843" s="358"/>
      <c r="F843" s="346"/>
      <c r="G843" s="347"/>
      <c r="H843" s="347"/>
      <c r="I843" s="347"/>
      <c r="J843" s="348"/>
      <c r="K843" s="347"/>
      <c r="L843" s="349">
        <f t="shared" si="130"/>
        <v>0</v>
      </c>
      <c r="M843" s="350">
        <f t="shared" si="131"/>
        <v>0</v>
      </c>
      <c r="N843" s="350">
        <f t="shared" si="132"/>
        <v>0</v>
      </c>
      <c r="O843" s="351">
        <f t="shared" si="133"/>
        <v>0</v>
      </c>
      <c r="P843" s="350">
        <f t="shared" si="134"/>
        <v>0</v>
      </c>
      <c r="Q843" s="352">
        <f t="shared" si="135"/>
        <v>0</v>
      </c>
      <c r="R843" s="353">
        <f t="shared" si="136"/>
        <v>0</v>
      </c>
      <c r="S843" s="354">
        <f t="shared" si="137"/>
        <v>0</v>
      </c>
      <c r="T843" s="349">
        <f t="shared" si="138"/>
        <v>0</v>
      </c>
      <c r="U843" s="355">
        <f t="shared" si="139"/>
        <v>0</v>
      </c>
    </row>
    <row r="844" spans="1:21" x14ac:dyDescent="0.3">
      <c r="A844" s="344">
        <v>840</v>
      </c>
      <c r="B844" s="344"/>
      <c r="C844" s="356"/>
      <c r="D844" s="357"/>
      <c r="E844" s="358"/>
      <c r="F844" s="346"/>
      <c r="G844" s="347"/>
      <c r="H844" s="347"/>
      <c r="I844" s="347"/>
      <c r="J844" s="348"/>
      <c r="K844" s="347"/>
      <c r="L844" s="349">
        <f t="shared" si="130"/>
        <v>0</v>
      </c>
      <c r="M844" s="350">
        <f t="shared" si="131"/>
        <v>0</v>
      </c>
      <c r="N844" s="350">
        <f t="shared" si="132"/>
        <v>0</v>
      </c>
      <c r="O844" s="351">
        <f t="shared" si="133"/>
        <v>0</v>
      </c>
      <c r="P844" s="350">
        <f t="shared" si="134"/>
        <v>0</v>
      </c>
      <c r="Q844" s="352">
        <f t="shared" si="135"/>
        <v>0</v>
      </c>
      <c r="R844" s="353">
        <f t="shared" si="136"/>
        <v>0</v>
      </c>
      <c r="S844" s="354">
        <f t="shared" si="137"/>
        <v>0</v>
      </c>
      <c r="T844" s="349">
        <f t="shared" si="138"/>
        <v>0</v>
      </c>
      <c r="U844" s="355">
        <f t="shared" si="139"/>
        <v>0</v>
      </c>
    </row>
    <row r="845" spans="1:21" x14ac:dyDescent="0.3">
      <c r="A845" s="344">
        <v>841</v>
      </c>
      <c r="B845" s="344"/>
      <c r="C845" s="356"/>
      <c r="D845" s="357"/>
      <c r="E845" s="358"/>
      <c r="F845" s="346"/>
      <c r="G845" s="347"/>
      <c r="H845" s="347"/>
      <c r="I845" s="347"/>
      <c r="J845" s="348"/>
      <c r="K845" s="347"/>
      <c r="L845" s="349">
        <f t="shared" si="130"/>
        <v>0</v>
      </c>
      <c r="M845" s="350">
        <f t="shared" si="131"/>
        <v>0</v>
      </c>
      <c r="N845" s="350">
        <f t="shared" si="132"/>
        <v>0</v>
      </c>
      <c r="O845" s="351">
        <f t="shared" si="133"/>
        <v>0</v>
      </c>
      <c r="P845" s="350">
        <f t="shared" si="134"/>
        <v>0</v>
      </c>
      <c r="Q845" s="352">
        <f t="shared" si="135"/>
        <v>0</v>
      </c>
      <c r="R845" s="353">
        <f t="shared" si="136"/>
        <v>0</v>
      </c>
      <c r="S845" s="354">
        <f t="shared" si="137"/>
        <v>0</v>
      </c>
      <c r="T845" s="349">
        <f t="shared" si="138"/>
        <v>0</v>
      </c>
      <c r="U845" s="355">
        <f t="shared" si="139"/>
        <v>0</v>
      </c>
    </row>
    <row r="846" spans="1:21" x14ac:dyDescent="0.3">
      <c r="A846" s="344">
        <v>842</v>
      </c>
      <c r="B846" s="344"/>
      <c r="C846" s="356"/>
      <c r="D846" s="357"/>
      <c r="E846" s="358"/>
      <c r="F846" s="346"/>
      <c r="G846" s="347"/>
      <c r="H846" s="347"/>
      <c r="I846" s="347"/>
      <c r="J846" s="348"/>
      <c r="K846" s="347"/>
      <c r="L846" s="349">
        <f t="shared" si="130"/>
        <v>0</v>
      </c>
      <c r="M846" s="350">
        <f t="shared" si="131"/>
        <v>0</v>
      </c>
      <c r="N846" s="350">
        <f t="shared" si="132"/>
        <v>0</v>
      </c>
      <c r="O846" s="351">
        <f t="shared" si="133"/>
        <v>0</v>
      </c>
      <c r="P846" s="350">
        <f t="shared" si="134"/>
        <v>0</v>
      </c>
      <c r="Q846" s="352">
        <f t="shared" si="135"/>
        <v>0</v>
      </c>
      <c r="R846" s="353">
        <f t="shared" si="136"/>
        <v>0</v>
      </c>
      <c r="S846" s="354">
        <f t="shared" si="137"/>
        <v>0</v>
      </c>
      <c r="T846" s="349">
        <f t="shared" si="138"/>
        <v>0</v>
      </c>
      <c r="U846" s="355">
        <f t="shared" si="139"/>
        <v>0</v>
      </c>
    </row>
    <row r="847" spans="1:21" x14ac:dyDescent="0.3">
      <c r="A847" s="344">
        <v>843</v>
      </c>
      <c r="B847" s="344"/>
      <c r="C847" s="356"/>
      <c r="D847" s="357"/>
      <c r="E847" s="358"/>
      <c r="F847" s="346"/>
      <c r="G847" s="347"/>
      <c r="H847" s="347"/>
      <c r="I847" s="347"/>
      <c r="J847" s="348"/>
      <c r="K847" s="347"/>
      <c r="L847" s="349">
        <f t="shared" si="130"/>
        <v>0</v>
      </c>
      <c r="M847" s="350">
        <f t="shared" si="131"/>
        <v>0</v>
      </c>
      <c r="N847" s="350">
        <f t="shared" si="132"/>
        <v>0</v>
      </c>
      <c r="O847" s="351">
        <f t="shared" si="133"/>
        <v>0</v>
      </c>
      <c r="P847" s="350">
        <f t="shared" si="134"/>
        <v>0</v>
      </c>
      <c r="Q847" s="352">
        <f t="shared" si="135"/>
        <v>0</v>
      </c>
      <c r="R847" s="353">
        <f t="shared" si="136"/>
        <v>0</v>
      </c>
      <c r="S847" s="354">
        <f t="shared" si="137"/>
        <v>0</v>
      </c>
      <c r="T847" s="349">
        <f t="shared" si="138"/>
        <v>0</v>
      </c>
      <c r="U847" s="355">
        <f t="shared" si="139"/>
        <v>0</v>
      </c>
    </row>
    <row r="848" spans="1:21" x14ac:dyDescent="0.3">
      <c r="A848" s="344">
        <v>844</v>
      </c>
      <c r="B848" s="344"/>
      <c r="C848" s="356"/>
      <c r="D848" s="357"/>
      <c r="E848" s="358"/>
      <c r="F848" s="346"/>
      <c r="G848" s="347"/>
      <c r="H848" s="347"/>
      <c r="I848" s="347"/>
      <c r="J848" s="348"/>
      <c r="K848" s="347"/>
      <c r="L848" s="349">
        <f t="shared" si="130"/>
        <v>0</v>
      </c>
      <c r="M848" s="350">
        <f t="shared" si="131"/>
        <v>0</v>
      </c>
      <c r="N848" s="350">
        <f t="shared" si="132"/>
        <v>0</v>
      </c>
      <c r="O848" s="351">
        <f t="shared" si="133"/>
        <v>0</v>
      </c>
      <c r="P848" s="350">
        <f t="shared" si="134"/>
        <v>0</v>
      </c>
      <c r="Q848" s="352">
        <f t="shared" si="135"/>
        <v>0</v>
      </c>
      <c r="R848" s="353">
        <f t="shared" si="136"/>
        <v>0</v>
      </c>
      <c r="S848" s="354">
        <f t="shared" si="137"/>
        <v>0</v>
      </c>
      <c r="T848" s="349">
        <f t="shared" si="138"/>
        <v>0</v>
      </c>
      <c r="U848" s="355">
        <f t="shared" si="139"/>
        <v>0</v>
      </c>
    </row>
    <row r="849" spans="1:21" x14ac:dyDescent="0.3">
      <c r="A849" s="344">
        <v>845</v>
      </c>
      <c r="B849" s="344"/>
      <c r="C849" s="356"/>
      <c r="D849" s="357"/>
      <c r="E849" s="358"/>
      <c r="F849" s="346"/>
      <c r="G849" s="347"/>
      <c r="H849" s="347"/>
      <c r="I849" s="347"/>
      <c r="J849" s="348"/>
      <c r="K849" s="347"/>
      <c r="L849" s="349">
        <f t="shared" si="130"/>
        <v>0</v>
      </c>
      <c r="M849" s="350">
        <f t="shared" si="131"/>
        <v>0</v>
      </c>
      <c r="N849" s="350">
        <f t="shared" si="132"/>
        <v>0</v>
      </c>
      <c r="O849" s="351">
        <f t="shared" si="133"/>
        <v>0</v>
      </c>
      <c r="P849" s="350">
        <f t="shared" si="134"/>
        <v>0</v>
      </c>
      <c r="Q849" s="352">
        <f t="shared" si="135"/>
        <v>0</v>
      </c>
      <c r="R849" s="353">
        <f t="shared" si="136"/>
        <v>0</v>
      </c>
      <c r="S849" s="354">
        <f t="shared" si="137"/>
        <v>0</v>
      </c>
      <c r="T849" s="349">
        <f t="shared" si="138"/>
        <v>0</v>
      </c>
      <c r="U849" s="355">
        <f t="shared" si="139"/>
        <v>0</v>
      </c>
    </row>
    <row r="850" spans="1:21" x14ac:dyDescent="0.3">
      <c r="A850" s="344">
        <v>846</v>
      </c>
      <c r="B850" s="344"/>
      <c r="C850" s="356"/>
      <c r="D850" s="357"/>
      <c r="E850" s="358"/>
      <c r="F850" s="346"/>
      <c r="G850" s="347"/>
      <c r="H850" s="347"/>
      <c r="I850" s="347"/>
      <c r="J850" s="348"/>
      <c r="K850" s="347"/>
      <c r="L850" s="349">
        <f t="shared" si="130"/>
        <v>0</v>
      </c>
      <c r="M850" s="350">
        <f t="shared" si="131"/>
        <v>0</v>
      </c>
      <c r="N850" s="350">
        <f t="shared" si="132"/>
        <v>0</v>
      </c>
      <c r="O850" s="351">
        <f t="shared" si="133"/>
        <v>0</v>
      </c>
      <c r="P850" s="350">
        <f t="shared" si="134"/>
        <v>0</v>
      </c>
      <c r="Q850" s="352">
        <f t="shared" si="135"/>
        <v>0</v>
      </c>
      <c r="R850" s="353">
        <f t="shared" si="136"/>
        <v>0</v>
      </c>
      <c r="S850" s="354">
        <f t="shared" si="137"/>
        <v>0</v>
      </c>
      <c r="T850" s="349">
        <f t="shared" si="138"/>
        <v>0</v>
      </c>
      <c r="U850" s="355">
        <f t="shared" si="139"/>
        <v>0</v>
      </c>
    </row>
    <row r="851" spans="1:21" x14ac:dyDescent="0.3">
      <c r="A851" s="344">
        <v>847</v>
      </c>
      <c r="B851" s="344"/>
      <c r="C851" s="356"/>
      <c r="D851" s="357"/>
      <c r="E851" s="358"/>
      <c r="F851" s="346"/>
      <c r="G851" s="347"/>
      <c r="H851" s="347"/>
      <c r="I851" s="347"/>
      <c r="J851" s="348"/>
      <c r="K851" s="347"/>
      <c r="L851" s="349">
        <f t="shared" si="130"/>
        <v>0</v>
      </c>
      <c r="M851" s="350">
        <f t="shared" si="131"/>
        <v>0</v>
      </c>
      <c r="N851" s="350">
        <f t="shared" si="132"/>
        <v>0</v>
      </c>
      <c r="O851" s="351">
        <f t="shared" si="133"/>
        <v>0</v>
      </c>
      <c r="P851" s="350">
        <f t="shared" si="134"/>
        <v>0</v>
      </c>
      <c r="Q851" s="352">
        <f t="shared" si="135"/>
        <v>0</v>
      </c>
      <c r="R851" s="353">
        <f t="shared" si="136"/>
        <v>0</v>
      </c>
      <c r="S851" s="354">
        <f t="shared" si="137"/>
        <v>0</v>
      </c>
      <c r="T851" s="349">
        <f t="shared" si="138"/>
        <v>0</v>
      </c>
      <c r="U851" s="355">
        <f t="shared" si="139"/>
        <v>0</v>
      </c>
    </row>
    <row r="852" spans="1:21" x14ac:dyDescent="0.3">
      <c r="A852" s="344">
        <v>848</v>
      </c>
      <c r="B852" s="344"/>
      <c r="C852" s="356"/>
      <c r="D852" s="357"/>
      <c r="E852" s="358"/>
      <c r="F852" s="346"/>
      <c r="G852" s="347"/>
      <c r="H852" s="347"/>
      <c r="I852" s="347"/>
      <c r="J852" s="348"/>
      <c r="K852" s="347"/>
      <c r="L852" s="349">
        <f t="shared" si="130"/>
        <v>0</v>
      </c>
      <c r="M852" s="350">
        <f t="shared" si="131"/>
        <v>0</v>
      </c>
      <c r="N852" s="350">
        <f t="shared" si="132"/>
        <v>0</v>
      </c>
      <c r="O852" s="351">
        <f t="shared" si="133"/>
        <v>0</v>
      </c>
      <c r="P852" s="350">
        <f t="shared" si="134"/>
        <v>0</v>
      </c>
      <c r="Q852" s="352">
        <f t="shared" si="135"/>
        <v>0</v>
      </c>
      <c r="R852" s="353">
        <f t="shared" si="136"/>
        <v>0</v>
      </c>
      <c r="S852" s="354">
        <f t="shared" si="137"/>
        <v>0</v>
      </c>
      <c r="T852" s="349">
        <f t="shared" si="138"/>
        <v>0</v>
      </c>
      <c r="U852" s="355">
        <f t="shared" si="139"/>
        <v>0</v>
      </c>
    </row>
    <row r="853" spans="1:21" x14ac:dyDescent="0.3">
      <c r="A853" s="344">
        <v>849</v>
      </c>
      <c r="B853" s="344"/>
      <c r="C853" s="356"/>
      <c r="D853" s="357"/>
      <c r="E853" s="358"/>
      <c r="F853" s="346"/>
      <c r="G853" s="347"/>
      <c r="H853" s="347"/>
      <c r="I853" s="347"/>
      <c r="J853" s="348"/>
      <c r="K853" s="347"/>
      <c r="L853" s="349">
        <f t="shared" si="130"/>
        <v>0</v>
      </c>
      <c r="M853" s="350">
        <f t="shared" si="131"/>
        <v>0</v>
      </c>
      <c r="N853" s="350">
        <f t="shared" si="132"/>
        <v>0</v>
      </c>
      <c r="O853" s="351">
        <f t="shared" si="133"/>
        <v>0</v>
      </c>
      <c r="P853" s="350">
        <f t="shared" si="134"/>
        <v>0</v>
      </c>
      <c r="Q853" s="352">
        <f t="shared" si="135"/>
        <v>0</v>
      </c>
      <c r="R853" s="353">
        <f t="shared" si="136"/>
        <v>0</v>
      </c>
      <c r="S853" s="354">
        <f t="shared" si="137"/>
        <v>0</v>
      </c>
      <c r="T853" s="349">
        <f t="shared" si="138"/>
        <v>0</v>
      </c>
      <c r="U853" s="355">
        <f t="shared" si="139"/>
        <v>0</v>
      </c>
    </row>
    <row r="854" spans="1:21" x14ac:dyDescent="0.3">
      <c r="A854" s="344">
        <v>850</v>
      </c>
      <c r="B854" s="344"/>
      <c r="C854" s="356"/>
      <c r="D854" s="357"/>
      <c r="E854" s="358"/>
      <c r="F854" s="346"/>
      <c r="G854" s="347"/>
      <c r="H854" s="347"/>
      <c r="I854" s="347"/>
      <c r="J854" s="348"/>
      <c r="K854" s="347"/>
      <c r="L854" s="349">
        <f t="shared" si="130"/>
        <v>0</v>
      </c>
      <c r="M854" s="350">
        <f t="shared" si="131"/>
        <v>0</v>
      </c>
      <c r="N854" s="350">
        <f t="shared" si="132"/>
        <v>0</v>
      </c>
      <c r="O854" s="351">
        <f t="shared" si="133"/>
        <v>0</v>
      </c>
      <c r="P854" s="350">
        <f t="shared" si="134"/>
        <v>0</v>
      </c>
      <c r="Q854" s="352">
        <f t="shared" si="135"/>
        <v>0</v>
      </c>
      <c r="R854" s="353">
        <f t="shared" si="136"/>
        <v>0</v>
      </c>
      <c r="S854" s="354">
        <f t="shared" si="137"/>
        <v>0</v>
      </c>
      <c r="T854" s="349">
        <f t="shared" si="138"/>
        <v>0</v>
      </c>
      <c r="U854" s="355">
        <f t="shared" si="139"/>
        <v>0</v>
      </c>
    </row>
    <row r="855" spans="1:21" x14ac:dyDescent="0.3">
      <c r="A855" s="344">
        <v>851</v>
      </c>
      <c r="B855" s="344"/>
      <c r="C855" s="356"/>
      <c r="D855" s="357"/>
      <c r="E855" s="358"/>
      <c r="F855" s="346"/>
      <c r="G855" s="347"/>
      <c r="H855" s="347"/>
      <c r="I855" s="347"/>
      <c r="J855" s="348"/>
      <c r="K855" s="347"/>
      <c r="L855" s="349">
        <f t="shared" si="130"/>
        <v>0</v>
      </c>
      <c r="M855" s="350">
        <f t="shared" si="131"/>
        <v>0</v>
      </c>
      <c r="N855" s="350">
        <f t="shared" si="132"/>
        <v>0</v>
      </c>
      <c r="O855" s="351">
        <f t="shared" si="133"/>
        <v>0</v>
      </c>
      <c r="P855" s="350">
        <f t="shared" si="134"/>
        <v>0</v>
      </c>
      <c r="Q855" s="352">
        <f t="shared" si="135"/>
        <v>0</v>
      </c>
      <c r="R855" s="353">
        <f t="shared" si="136"/>
        <v>0</v>
      </c>
      <c r="S855" s="354">
        <f t="shared" si="137"/>
        <v>0</v>
      </c>
      <c r="T855" s="349">
        <f t="shared" si="138"/>
        <v>0</v>
      </c>
      <c r="U855" s="355">
        <f t="shared" si="139"/>
        <v>0</v>
      </c>
    </row>
    <row r="856" spans="1:21" x14ac:dyDescent="0.3">
      <c r="A856" s="344">
        <v>852</v>
      </c>
      <c r="B856" s="344"/>
      <c r="C856" s="356"/>
      <c r="D856" s="357"/>
      <c r="E856" s="358"/>
      <c r="F856" s="346"/>
      <c r="G856" s="347"/>
      <c r="H856" s="347"/>
      <c r="I856" s="347"/>
      <c r="J856" s="348"/>
      <c r="K856" s="347"/>
      <c r="L856" s="349">
        <f t="shared" si="130"/>
        <v>0</v>
      </c>
      <c r="M856" s="350">
        <f t="shared" si="131"/>
        <v>0</v>
      </c>
      <c r="N856" s="350">
        <f t="shared" si="132"/>
        <v>0</v>
      </c>
      <c r="O856" s="351">
        <f t="shared" si="133"/>
        <v>0</v>
      </c>
      <c r="P856" s="350">
        <f t="shared" si="134"/>
        <v>0</v>
      </c>
      <c r="Q856" s="352">
        <f t="shared" si="135"/>
        <v>0</v>
      </c>
      <c r="R856" s="353">
        <f t="shared" si="136"/>
        <v>0</v>
      </c>
      <c r="S856" s="354">
        <f t="shared" si="137"/>
        <v>0</v>
      </c>
      <c r="T856" s="349">
        <f t="shared" si="138"/>
        <v>0</v>
      </c>
      <c r="U856" s="355">
        <f t="shared" si="139"/>
        <v>0</v>
      </c>
    </row>
    <row r="857" spans="1:21" x14ac:dyDescent="0.3">
      <c r="A857" s="344">
        <v>853</v>
      </c>
      <c r="B857" s="344"/>
      <c r="C857" s="356"/>
      <c r="D857" s="357"/>
      <c r="E857" s="358"/>
      <c r="F857" s="346"/>
      <c r="G857" s="347"/>
      <c r="H857" s="347"/>
      <c r="I857" s="347"/>
      <c r="J857" s="348"/>
      <c r="K857" s="347"/>
      <c r="L857" s="349">
        <f t="shared" si="130"/>
        <v>0</v>
      </c>
      <c r="M857" s="350">
        <f t="shared" si="131"/>
        <v>0</v>
      </c>
      <c r="N857" s="350">
        <f t="shared" si="132"/>
        <v>0</v>
      </c>
      <c r="O857" s="351">
        <f t="shared" si="133"/>
        <v>0</v>
      </c>
      <c r="P857" s="350">
        <f t="shared" si="134"/>
        <v>0</v>
      </c>
      <c r="Q857" s="352">
        <f t="shared" si="135"/>
        <v>0</v>
      </c>
      <c r="R857" s="353">
        <f t="shared" si="136"/>
        <v>0</v>
      </c>
      <c r="S857" s="354">
        <f t="shared" si="137"/>
        <v>0</v>
      </c>
      <c r="T857" s="349">
        <f t="shared" si="138"/>
        <v>0</v>
      </c>
      <c r="U857" s="355">
        <f t="shared" si="139"/>
        <v>0</v>
      </c>
    </row>
    <row r="858" spans="1:21" x14ac:dyDescent="0.3">
      <c r="A858" s="344">
        <v>854</v>
      </c>
      <c r="B858" s="344"/>
      <c r="C858" s="356"/>
      <c r="D858" s="357"/>
      <c r="E858" s="358"/>
      <c r="F858" s="346"/>
      <c r="G858" s="347"/>
      <c r="H858" s="347"/>
      <c r="I858" s="347"/>
      <c r="J858" s="348"/>
      <c r="K858" s="347"/>
      <c r="L858" s="349">
        <f t="shared" si="130"/>
        <v>0</v>
      </c>
      <c r="M858" s="350">
        <f t="shared" si="131"/>
        <v>0</v>
      </c>
      <c r="N858" s="350">
        <f t="shared" si="132"/>
        <v>0</v>
      </c>
      <c r="O858" s="351">
        <f t="shared" si="133"/>
        <v>0</v>
      </c>
      <c r="P858" s="350">
        <f t="shared" si="134"/>
        <v>0</v>
      </c>
      <c r="Q858" s="352">
        <f t="shared" si="135"/>
        <v>0</v>
      </c>
      <c r="R858" s="353">
        <f t="shared" si="136"/>
        <v>0</v>
      </c>
      <c r="S858" s="354">
        <f t="shared" si="137"/>
        <v>0</v>
      </c>
      <c r="T858" s="349">
        <f t="shared" si="138"/>
        <v>0</v>
      </c>
      <c r="U858" s="355">
        <f t="shared" si="139"/>
        <v>0</v>
      </c>
    </row>
    <row r="859" spans="1:21" x14ac:dyDescent="0.3">
      <c r="A859" s="344">
        <v>855</v>
      </c>
      <c r="B859" s="344"/>
      <c r="C859" s="356"/>
      <c r="D859" s="357"/>
      <c r="E859" s="358"/>
      <c r="F859" s="346"/>
      <c r="G859" s="347"/>
      <c r="H859" s="347"/>
      <c r="I859" s="347"/>
      <c r="J859" s="348"/>
      <c r="K859" s="347"/>
      <c r="L859" s="349">
        <f t="shared" si="130"/>
        <v>0</v>
      </c>
      <c r="M859" s="350">
        <f t="shared" si="131"/>
        <v>0</v>
      </c>
      <c r="N859" s="350">
        <f t="shared" si="132"/>
        <v>0</v>
      </c>
      <c r="O859" s="351">
        <f t="shared" si="133"/>
        <v>0</v>
      </c>
      <c r="P859" s="350">
        <f t="shared" si="134"/>
        <v>0</v>
      </c>
      <c r="Q859" s="352">
        <f t="shared" si="135"/>
        <v>0</v>
      </c>
      <c r="R859" s="353">
        <f t="shared" si="136"/>
        <v>0</v>
      </c>
      <c r="S859" s="354">
        <f t="shared" si="137"/>
        <v>0</v>
      </c>
      <c r="T859" s="349">
        <f t="shared" si="138"/>
        <v>0</v>
      </c>
      <c r="U859" s="355">
        <f t="shared" si="139"/>
        <v>0</v>
      </c>
    </row>
    <row r="860" spans="1:21" x14ac:dyDescent="0.3">
      <c r="A860" s="344">
        <v>856</v>
      </c>
      <c r="B860" s="344"/>
      <c r="C860" s="356"/>
      <c r="D860" s="357"/>
      <c r="E860" s="358"/>
      <c r="F860" s="346"/>
      <c r="G860" s="347"/>
      <c r="H860" s="347"/>
      <c r="I860" s="347"/>
      <c r="J860" s="348"/>
      <c r="K860" s="347"/>
      <c r="L860" s="349">
        <f t="shared" si="130"/>
        <v>0</v>
      </c>
      <c r="M860" s="350">
        <f t="shared" si="131"/>
        <v>0</v>
      </c>
      <c r="N860" s="350">
        <f t="shared" si="132"/>
        <v>0</v>
      </c>
      <c r="O860" s="351">
        <f t="shared" si="133"/>
        <v>0</v>
      </c>
      <c r="P860" s="350">
        <f t="shared" si="134"/>
        <v>0</v>
      </c>
      <c r="Q860" s="352">
        <f t="shared" si="135"/>
        <v>0</v>
      </c>
      <c r="R860" s="353">
        <f t="shared" si="136"/>
        <v>0</v>
      </c>
      <c r="S860" s="354">
        <f t="shared" si="137"/>
        <v>0</v>
      </c>
      <c r="T860" s="349">
        <f t="shared" si="138"/>
        <v>0</v>
      </c>
      <c r="U860" s="355">
        <f t="shared" si="139"/>
        <v>0</v>
      </c>
    </row>
    <row r="861" spans="1:21" x14ac:dyDescent="0.3">
      <c r="A861" s="344">
        <v>857</v>
      </c>
      <c r="B861" s="344"/>
      <c r="C861" s="356"/>
      <c r="D861" s="357"/>
      <c r="E861" s="358"/>
      <c r="F861" s="346"/>
      <c r="G861" s="347"/>
      <c r="H861" s="347"/>
      <c r="I861" s="347"/>
      <c r="J861" s="348"/>
      <c r="K861" s="347"/>
      <c r="L861" s="349">
        <f t="shared" si="130"/>
        <v>0</v>
      </c>
      <c r="M861" s="350">
        <f t="shared" si="131"/>
        <v>0</v>
      </c>
      <c r="N861" s="350">
        <f t="shared" si="132"/>
        <v>0</v>
      </c>
      <c r="O861" s="351">
        <f t="shared" si="133"/>
        <v>0</v>
      </c>
      <c r="P861" s="350">
        <f t="shared" si="134"/>
        <v>0</v>
      </c>
      <c r="Q861" s="352">
        <f t="shared" si="135"/>
        <v>0</v>
      </c>
      <c r="R861" s="353">
        <f t="shared" si="136"/>
        <v>0</v>
      </c>
      <c r="S861" s="354">
        <f t="shared" si="137"/>
        <v>0</v>
      </c>
      <c r="T861" s="349">
        <f t="shared" si="138"/>
        <v>0</v>
      </c>
      <c r="U861" s="355">
        <f t="shared" si="139"/>
        <v>0</v>
      </c>
    </row>
    <row r="862" spans="1:21" x14ac:dyDescent="0.3">
      <c r="A862" s="344">
        <v>858</v>
      </c>
      <c r="B862" s="344"/>
      <c r="C862" s="356"/>
      <c r="D862" s="357"/>
      <c r="E862" s="358"/>
      <c r="F862" s="346"/>
      <c r="G862" s="347"/>
      <c r="H862" s="347"/>
      <c r="I862" s="347"/>
      <c r="J862" s="348"/>
      <c r="K862" s="347"/>
      <c r="L862" s="349">
        <f t="shared" si="130"/>
        <v>0</v>
      </c>
      <c r="M862" s="350">
        <f t="shared" si="131"/>
        <v>0</v>
      </c>
      <c r="N862" s="350">
        <f t="shared" si="132"/>
        <v>0</v>
      </c>
      <c r="O862" s="351">
        <f t="shared" si="133"/>
        <v>0</v>
      </c>
      <c r="P862" s="350">
        <f t="shared" si="134"/>
        <v>0</v>
      </c>
      <c r="Q862" s="352">
        <f t="shared" si="135"/>
        <v>0</v>
      </c>
      <c r="R862" s="353">
        <f t="shared" si="136"/>
        <v>0</v>
      </c>
      <c r="S862" s="354">
        <f t="shared" si="137"/>
        <v>0</v>
      </c>
      <c r="T862" s="349">
        <f t="shared" si="138"/>
        <v>0</v>
      </c>
      <c r="U862" s="355">
        <f t="shared" si="139"/>
        <v>0</v>
      </c>
    </row>
    <row r="863" spans="1:21" x14ac:dyDescent="0.3">
      <c r="A863" s="344">
        <v>859</v>
      </c>
      <c r="B863" s="344"/>
      <c r="C863" s="356"/>
      <c r="D863" s="357"/>
      <c r="E863" s="358"/>
      <c r="F863" s="346"/>
      <c r="G863" s="347"/>
      <c r="H863" s="347"/>
      <c r="I863" s="347"/>
      <c r="J863" s="348"/>
      <c r="K863" s="347"/>
      <c r="L863" s="349">
        <f t="shared" si="130"/>
        <v>0</v>
      </c>
      <c r="M863" s="350">
        <f t="shared" si="131"/>
        <v>0</v>
      </c>
      <c r="N863" s="350">
        <f t="shared" si="132"/>
        <v>0</v>
      </c>
      <c r="O863" s="351">
        <f t="shared" si="133"/>
        <v>0</v>
      </c>
      <c r="P863" s="350">
        <f t="shared" si="134"/>
        <v>0</v>
      </c>
      <c r="Q863" s="352">
        <f t="shared" si="135"/>
        <v>0</v>
      </c>
      <c r="R863" s="353">
        <f t="shared" si="136"/>
        <v>0</v>
      </c>
      <c r="S863" s="354">
        <f t="shared" si="137"/>
        <v>0</v>
      </c>
      <c r="T863" s="349">
        <f t="shared" si="138"/>
        <v>0</v>
      </c>
      <c r="U863" s="355">
        <f t="shared" si="139"/>
        <v>0</v>
      </c>
    </row>
    <row r="864" spans="1:21" x14ac:dyDescent="0.3">
      <c r="A864" s="344">
        <v>860</v>
      </c>
      <c r="B864" s="344"/>
      <c r="C864" s="356"/>
      <c r="D864" s="357"/>
      <c r="E864" s="358"/>
      <c r="F864" s="346"/>
      <c r="G864" s="347"/>
      <c r="H864" s="347"/>
      <c r="I864" s="347"/>
      <c r="J864" s="348"/>
      <c r="K864" s="347"/>
      <c r="L864" s="349">
        <f t="shared" si="130"/>
        <v>0</v>
      </c>
      <c r="M864" s="350">
        <f t="shared" si="131"/>
        <v>0</v>
      </c>
      <c r="N864" s="350">
        <f t="shared" si="132"/>
        <v>0</v>
      </c>
      <c r="O864" s="351">
        <f t="shared" si="133"/>
        <v>0</v>
      </c>
      <c r="P864" s="350">
        <f t="shared" si="134"/>
        <v>0</v>
      </c>
      <c r="Q864" s="352">
        <f t="shared" si="135"/>
        <v>0</v>
      </c>
      <c r="R864" s="353">
        <f t="shared" si="136"/>
        <v>0</v>
      </c>
      <c r="S864" s="354">
        <f t="shared" si="137"/>
        <v>0</v>
      </c>
      <c r="T864" s="349">
        <f t="shared" si="138"/>
        <v>0</v>
      </c>
      <c r="U864" s="355">
        <f t="shared" si="139"/>
        <v>0</v>
      </c>
    </row>
    <row r="865" spans="1:21" x14ac:dyDescent="0.3">
      <c r="A865" s="344">
        <v>861</v>
      </c>
      <c r="B865" s="344"/>
      <c r="C865" s="356"/>
      <c r="D865" s="357"/>
      <c r="E865" s="358"/>
      <c r="F865" s="346"/>
      <c r="G865" s="347"/>
      <c r="H865" s="347"/>
      <c r="I865" s="347"/>
      <c r="J865" s="348"/>
      <c r="K865" s="347"/>
      <c r="L865" s="349">
        <f t="shared" si="130"/>
        <v>0</v>
      </c>
      <c r="M865" s="350">
        <f t="shared" si="131"/>
        <v>0</v>
      </c>
      <c r="N865" s="350">
        <f t="shared" si="132"/>
        <v>0</v>
      </c>
      <c r="O865" s="351">
        <f t="shared" si="133"/>
        <v>0</v>
      </c>
      <c r="P865" s="350">
        <f t="shared" si="134"/>
        <v>0</v>
      </c>
      <c r="Q865" s="352">
        <f t="shared" si="135"/>
        <v>0</v>
      </c>
      <c r="R865" s="353">
        <f t="shared" si="136"/>
        <v>0</v>
      </c>
      <c r="S865" s="354">
        <f t="shared" si="137"/>
        <v>0</v>
      </c>
      <c r="T865" s="349">
        <f t="shared" si="138"/>
        <v>0</v>
      </c>
      <c r="U865" s="355">
        <f t="shared" si="139"/>
        <v>0</v>
      </c>
    </row>
    <row r="866" spans="1:21" x14ac:dyDescent="0.3">
      <c r="A866" s="344">
        <v>862</v>
      </c>
      <c r="B866" s="344"/>
      <c r="C866" s="356"/>
      <c r="D866" s="357"/>
      <c r="E866" s="358"/>
      <c r="F866" s="346"/>
      <c r="G866" s="347"/>
      <c r="H866" s="347"/>
      <c r="I866" s="347"/>
      <c r="J866" s="348"/>
      <c r="K866" s="347"/>
      <c r="L866" s="349">
        <f t="shared" si="130"/>
        <v>0</v>
      </c>
      <c r="M866" s="350">
        <f t="shared" si="131"/>
        <v>0</v>
      </c>
      <c r="N866" s="350">
        <f t="shared" si="132"/>
        <v>0</v>
      </c>
      <c r="O866" s="351">
        <f t="shared" si="133"/>
        <v>0</v>
      </c>
      <c r="P866" s="350">
        <f t="shared" si="134"/>
        <v>0</v>
      </c>
      <c r="Q866" s="352">
        <f t="shared" si="135"/>
        <v>0</v>
      </c>
      <c r="R866" s="353">
        <f t="shared" si="136"/>
        <v>0</v>
      </c>
      <c r="S866" s="354">
        <f t="shared" si="137"/>
        <v>0</v>
      </c>
      <c r="T866" s="349">
        <f t="shared" si="138"/>
        <v>0</v>
      </c>
      <c r="U866" s="355">
        <f t="shared" si="139"/>
        <v>0</v>
      </c>
    </row>
    <row r="867" spans="1:21" x14ac:dyDescent="0.3">
      <c r="A867" s="344">
        <v>863</v>
      </c>
      <c r="B867" s="344"/>
      <c r="C867" s="356"/>
      <c r="D867" s="357"/>
      <c r="E867" s="358"/>
      <c r="F867" s="346"/>
      <c r="G867" s="347"/>
      <c r="H867" s="347"/>
      <c r="I867" s="347"/>
      <c r="J867" s="348"/>
      <c r="K867" s="347"/>
      <c r="L867" s="349">
        <f t="shared" si="130"/>
        <v>0</v>
      </c>
      <c r="M867" s="350">
        <f t="shared" si="131"/>
        <v>0</v>
      </c>
      <c r="N867" s="350">
        <f t="shared" si="132"/>
        <v>0</v>
      </c>
      <c r="O867" s="351">
        <f t="shared" si="133"/>
        <v>0</v>
      </c>
      <c r="P867" s="350">
        <f t="shared" si="134"/>
        <v>0</v>
      </c>
      <c r="Q867" s="352">
        <f t="shared" si="135"/>
        <v>0</v>
      </c>
      <c r="R867" s="353">
        <f t="shared" si="136"/>
        <v>0</v>
      </c>
      <c r="S867" s="354">
        <f t="shared" si="137"/>
        <v>0</v>
      </c>
      <c r="T867" s="349">
        <f t="shared" si="138"/>
        <v>0</v>
      </c>
      <c r="U867" s="355">
        <f t="shared" si="139"/>
        <v>0</v>
      </c>
    </row>
    <row r="868" spans="1:21" x14ac:dyDescent="0.3">
      <c r="A868" s="344">
        <v>864</v>
      </c>
      <c r="B868" s="344"/>
      <c r="C868" s="356"/>
      <c r="D868" s="357"/>
      <c r="E868" s="358"/>
      <c r="F868" s="346"/>
      <c r="G868" s="347"/>
      <c r="H868" s="347"/>
      <c r="I868" s="347"/>
      <c r="J868" s="348"/>
      <c r="K868" s="347"/>
      <c r="L868" s="349">
        <f t="shared" si="130"/>
        <v>0</v>
      </c>
      <c r="M868" s="350">
        <f t="shared" si="131"/>
        <v>0</v>
      </c>
      <c r="N868" s="350">
        <f t="shared" si="132"/>
        <v>0</v>
      </c>
      <c r="O868" s="351">
        <f t="shared" si="133"/>
        <v>0</v>
      </c>
      <c r="P868" s="350">
        <f t="shared" si="134"/>
        <v>0</v>
      </c>
      <c r="Q868" s="352">
        <f t="shared" si="135"/>
        <v>0</v>
      </c>
      <c r="R868" s="353">
        <f t="shared" si="136"/>
        <v>0</v>
      </c>
      <c r="S868" s="354">
        <f t="shared" si="137"/>
        <v>0</v>
      </c>
      <c r="T868" s="349">
        <f t="shared" si="138"/>
        <v>0</v>
      </c>
      <c r="U868" s="355">
        <f t="shared" si="139"/>
        <v>0</v>
      </c>
    </row>
    <row r="869" spans="1:21" x14ac:dyDescent="0.3">
      <c r="A869" s="344">
        <v>865</v>
      </c>
      <c r="B869" s="344"/>
      <c r="C869" s="356"/>
      <c r="D869" s="357"/>
      <c r="E869" s="358"/>
      <c r="F869" s="346"/>
      <c r="G869" s="347"/>
      <c r="H869" s="347"/>
      <c r="I869" s="347"/>
      <c r="J869" s="348"/>
      <c r="K869" s="347"/>
      <c r="L869" s="349">
        <f t="shared" si="130"/>
        <v>0</v>
      </c>
      <c r="M869" s="350">
        <f t="shared" si="131"/>
        <v>0</v>
      </c>
      <c r="N869" s="350">
        <f t="shared" si="132"/>
        <v>0</v>
      </c>
      <c r="O869" s="351">
        <f t="shared" si="133"/>
        <v>0</v>
      </c>
      <c r="P869" s="350">
        <f t="shared" si="134"/>
        <v>0</v>
      </c>
      <c r="Q869" s="352">
        <f t="shared" si="135"/>
        <v>0</v>
      </c>
      <c r="R869" s="353">
        <f t="shared" si="136"/>
        <v>0</v>
      </c>
      <c r="S869" s="354">
        <f t="shared" si="137"/>
        <v>0</v>
      </c>
      <c r="T869" s="349">
        <f t="shared" si="138"/>
        <v>0</v>
      </c>
      <c r="U869" s="355">
        <f t="shared" si="139"/>
        <v>0</v>
      </c>
    </row>
    <row r="870" spans="1:21" x14ac:dyDescent="0.3">
      <c r="A870" s="344">
        <v>866</v>
      </c>
      <c r="B870" s="344"/>
      <c r="C870" s="356"/>
      <c r="D870" s="357"/>
      <c r="E870" s="358"/>
      <c r="F870" s="346"/>
      <c r="G870" s="347"/>
      <c r="H870" s="347"/>
      <c r="I870" s="347"/>
      <c r="J870" s="348"/>
      <c r="K870" s="347"/>
      <c r="L870" s="349">
        <f t="shared" si="130"/>
        <v>0</v>
      </c>
      <c r="M870" s="350">
        <f t="shared" si="131"/>
        <v>0</v>
      </c>
      <c r="N870" s="350">
        <f t="shared" si="132"/>
        <v>0</v>
      </c>
      <c r="O870" s="351">
        <f t="shared" si="133"/>
        <v>0</v>
      </c>
      <c r="P870" s="350">
        <f t="shared" si="134"/>
        <v>0</v>
      </c>
      <c r="Q870" s="352">
        <f t="shared" si="135"/>
        <v>0</v>
      </c>
      <c r="R870" s="353">
        <f t="shared" si="136"/>
        <v>0</v>
      </c>
      <c r="S870" s="354">
        <f t="shared" si="137"/>
        <v>0</v>
      </c>
      <c r="T870" s="349">
        <f t="shared" si="138"/>
        <v>0</v>
      </c>
      <c r="U870" s="355">
        <f t="shared" si="139"/>
        <v>0</v>
      </c>
    </row>
    <row r="871" spans="1:21" x14ac:dyDescent="0.3">
      <c r="A871" s="344">
        <v>867</v>
      </c>
      <c r="B871" s="344"/>
      <c r="C871" s="356"/>
      <c r="D871" s="357"/>
      <c r="E871" s="358"/>
      <c r="F871" s="346"/>
      <c r="G871" s="347"/>
      <c r="H871" s="347"/>
      <c r="I871" s="347"/>
      <c r="J871" s="348"/>
      <c r="K871" s="347"/>
      <c r="L871" s="349">
        <f t="shared" si="130"/>
        <v>0</v>
      </c>
      <c r="M871" s="350">
        <f t="shared" si="131"/>
        <v>0</v>
      </c>
      <c r="N871" s="350">
        <f t="shared" si="132"/>
        <v>0</v>
      </c>
      <c r="O871" s="351">
        <f t="shared" si="133"/>
        <v>0</v>
      </c>
      <c r="P871" s="350">
        <f t="shared" si="134"/>
        <v>0</v>
      </c>
      <c r="Q871" s="352">
        <f t="shared" si="135"/>
        <v>0</v>
      </c>
      <c r="R871" s="353">
        <f t="shared" si="136"/>
        <v>0</v>
      </c>
      <c r="S871" s="354">
        <f t="shared" si="137"/>
        <v>0</v>
      </c>
      <c r="T871" s="349">
        <f t="shared" si="138"/>
        <v>0</v>
      </c>
      <c r="U871" s="355">
        <f t="shared" si="139"/>
        <v>0</v>
      </c>
    </row>
    <row r="872" spans="1:21" x14ac:dyDescent="0.3">
      <c r="A872" s="344">
        <v>868</v>
      </c>
      <c r="B872" s="344"/>
      <c r="C872" s="356"/>
      <c r="D872" s="357"/>
      <c r="E872" s="358"/>
      <c r="F872" s="346"/>
      <c r="G872" s="347"/>
      <c r="H872" s="347"/>
      <c r="I872" s="347"/>
      <c r="J872" s="348"/>
      <c r="K872" s="347"/>
      <c r="L872" s="349">
        <f t="shared" si="130"/>
        <v>0</v>
      </c>
      <c r="M872" s="350">
        <f t="shared" si="131"/>
        <v>0</v>
      </c>
      <c r="N872" s="350">
        <f t="shared" si="132"/>
        <v>0</v>
      </c>
      <c r="O872" s="351">
        <f t="shared" si="133"/>
        <v>0</v>
      </c>
      <c r="P872" s="350">
        <f t="shared" si="134"/>
        <v>0</v>
      </c>
      <c r="Q872" s="352">
        <f t="shared" si="135"/>
        <v>0</v>
      </c>
      <c r="R872" s="353">
        <f t="shared" si="136"/>
        <v>0</v>
      </c>
      <c r="S872" s="354">
        <f t="shared" si="137"/>
        <v>0</v>
      </c>
      <c r="T872" s="349">
        <f t="shared" si="138"/>
        <v>0</v>
      </c>
      <c r="U872" s="355">
        <f t="shared" si="139"/>
        <v>0</v>
      </c>
    </row>
    <row r="873" spans="1:21" x14ac:dyDescent="0.3">
      <c r="A873" s="344">
        <v>869</v>
      </c>
      <c r="B873" s="344"/>
      <c r="C873" s="356"/>
      <c r="D873" s="357"/>
      <c r="E873" s="358"/>
      <c r="F873" s="346"/>
      <c r="G873" s="347"/>
      <c r="H873" s="347"/>
      <c r="I873" s="347"/>
      <c r="J873" s="348"/>
      <c r="K873" s="347"/>
      <c r="L873" s="349">
        <f t="shared" si="130"/>
        <v>0</v>
      </c>
      <c r="M873" s="350">
        <f t="shared" si="131"/>
        <v>0</v>
      </c>
      <c r="N873" s="350">
        <f t="shared" si="132"/>
        <v>0</v>
      </c>
      <c r="O873" s="351">
        <f t="shared" si="133"/>
        <v>0</v>
      </c>
      <c r="P873" s="350">
        <f t="shared" si="134"/>
        <v>0</v>
      </c>
      <c r="Q873" s="352">
        <f t="shared" si="135"/>
        <v>0</v>
      </c>
      <c r="R873" s="353">
        <f t="shared" si="136"/>
        <v>0</v>
      </c>
      <c r="S873" s="354">
        <f t="shared" si="137"/>
        <v>0</v>
      </c>
      <c r="T873" s="349">
        <f t="shared" si="138"/>
        <v>0</v>
      </c>
      <c r="U873" s="355">
        <f t="shared" si="139"/>
        <v>0</v>
      </c>
    </row>
    <row r="874" spans="1:21" x14ac:dyDescent="0.3">
      <c r="A874" s="344">
        <v>870</v>
      </c>
      <c r="B874" s="344"/>
      <c r="C874" s="356"/>
      <c r="D874" s="357"/>
      <c r="E874" s="358"/>
      <c r="F874" s="346"/>
      <c r="G874" s="347"/>
      <c r="H874" s="347"/>
      <c r="I874" s="347"/>
      <c r="J874" s="348"/>
      <c r="K874" s="347"/>
      <c r="L874" s="349">
        <f t="shared" si="130"/>
        <v>0</v>
      </c>
      <c r="M874" s="350">
        <f t="shared" si="131"/>
        <v>0</v>
      </c>
      <c r="N874" s="350">
        <f t="shared" si="132"/>
        <v>0</v>
      </c>
      <c r="O874" s="351">
        <f t="shared" si="133"/>
        <v>0</v>
      </c>
      <c r="P874" s="350">
        <f t="shared" si="134"/>
        <v>0</v>
      </c>
      <c r="Q874" s="352">
        <f t="shared" si="135"/>
        <v>0</v>
      </c>
      <c r="R874" s="353">
        <f t="shared" si="136"/>
        <v>0</v>
      </c>
      <c r="S874" s="354">
        <f t="shared" si="137"/>
        <v>0</v>
      </c>
      <c r="T874" s="349">
        <f t="shared" si="138"/>
        <v>0</v>
      </c>
      <c r="U874" s="355">
        <f t="shared" si="139"/>
        <v>0</v>
      </c>
    </row>
    <row r="875" spans="1:21" x14ac:dyDescent="0.3">
      <c r="A875" s="344">
        <v>871</v>
      </c>
      <c r="B875" s="344"/>
      <c r="C875" s="356"/>
      <c r="D875" s="357"/>
      <c r="E875" s="358"/>
      <c r="F875" s="346"/>
      <c r="G875" s="347"/>
      <c r="H875" s="347"/>
      <c r="I875" s="347"/>
      <c r="J875" s="348"/>
      <c r="K875" s="347"/>
      <c r="L875" s="349">
        <f t="shared" si="130"/>
        <v>0</v>
      </c>
      <c r="M875" s="350">
        <f t="shared" si="131"/>
        <v>0</v>
      </c>
      <c r="N875" s="350">
        <f t="shared" si="132"/>
        <v>0</v>
      </c>
      <c r="O875" s="351">
        <f t="shared" si="133"/>
        <v>0</v>
      </c>
      <c r="P875" s="350">
        <f t="shared" si="134"/>
        <v>0</v>
      </c>
      <c r="Q875" s="352">
        <f t="shared" si="135"/>
        <v>0</v>
      </c>
      <c r="R875" s="353">
        <f t="shared" si="136"/>
        <v>0</v>
      </c>
      <c r="S875" s="354">
        <f t="shared" si="137"/>
        <v>0</v>
      </c>
      <c r="T875" s="349">
        <f t="shared" si="138"/>
        <v>0</v>
      </c>
      <c r="U875" s="355">
        <f t="shared" si="139"/>
        <v>0</v>
      </c>
    </row>
    <row r="876" spans="1:21" x14ac:dyDescent="0.3">
      <c r="A876" s="344">
        <v>872</v>
      </c>
      <c r="B876" s="344"/>
      <c r="C876" s="356"/>
      <c r="D876" s="357"/>
      <c r="E876" s="358"/>
      <c r="F876" s="346"/>
      <c r="G876" s="347"/>
      <c r="H876" s="347"/>
      <c r="I876" s="347"/>
      <c r="J876" s="348"/>
      <c r="K876" s="347"/>
      <c r="L876" s="349">
        <f t="shared" si="130"/>
        <v>0</v>
      </c>
      <c r="M876" s="350">
        <f t="shared" si="131"/>
        <v>0</v>
      </c>
      <c r="N876" s="350">
        <f t="shared" si="132"/>
        <v>0</v>
      </c>
      <c r="O876" s="351">
        <f t="shared" si="133"/>
        <v>0</v>
      </c>
      <c r="P876" s="350">
        <f t="shared" si="134"/>
        <v>0</v>
      </c>
      <c r="Q876" s="352">
        <f t="shared" si="135"/>
        <v>0</v>
      </c>
      <c r="R876" s="353">
        <f t="shared" si="136"/>
        <v>0</v>
      </c>
      <c r="S876" s="354">
        <f t="shared" si="137"/>
        <v>0</v>
      </c>
      <c r="T876" s="349">
        <f t="shared" si="138"/>
        <v>0</v>
      </c>
      <c r="U876" s="355">
        <f t="shared" si="139"/>
        <v>0</v>
      </c>
    </row>
    <row r="877" spans="1:21" x14ac:dyDescent="0.3">
      <c r="A877" s="344">
        <v>873</v>
      </c>
      <c r="B877" s="344"/>
      <c r="C877" s="356"/>
      <c r="D877" s="357"/>
      <c r="E877" s="358"/>
      <c r="F877" s="346"/>
      <c r="G877" s="347"/>
      <c r="H877" s="347"/>
      <c r="I877" s="347"/>
      <c r="J877" s="348"/>
      <c r="K877" s="347"/>
      <c r="L877" s="349">
        <f t="shared" si="130"/>
        <v>0</v>
      </c>
      <c r="M877" s="350">
        <f t="shared" si="131"/>
        <v>0</v>
      </c>
      <c r="N877" s="350">
        <f t="shared" si="132"/>
        <v>0</v>
      </c>
      <c r="O877" s="351">
        <f t="shared" si="133"/>
        <v>0</v>
      </c>
      <c r="P877" s="350">
        <f t="shared" si="134"/>
        <v>0</v>
      </c>
      <c r="Q877" s="352">
        <f t="shared" si="135"/>
        <v>0</v>
      </c>
      <c r="R877" s="353">
        <f t="shared" si="136"/>
        <v>0</v>
      </c>
      <c r="S877" s="354">
        <f t="shared" si="137"/>
        <v>0</v>
      </c>
      <c r="T877" s="349">
        <f t="shared" si="138"/>
        <v>0</v>
      </c>
      <c r="U877" s="355">
        <f t="shared" si="139"/>
        <v>0</v>
      </c>
    </row>
    <row r="878" spans="1:21" x14ac:dyDescent="0.3">
      <c r="A878" s="344">
        <v>874</v>
      </c>
      <c r="B878" s="344"/>
      <c r="C878" s="356"/>
      <c r="D878" s="357"/>
      <c r="E878" s="358"/>
      <c r="F878" s="346"/>
      <c r="G878" s="347"/>
      <c r="H878" s="347"/>
      <c r="I878" s="347"/>
      <c r="J878" s="348"/>
      <c r="K878" s="347"/>
      <c r="L878" s="349">
        <f t="shared" si="130"/>
        <v>0</v>
      </c>
      <c r="M878" s="350">
        <f t="shared" si="131"/>
        <v>0</v>
      </c>
      <c r="N878" s="350">
        <f t="shared" si="132"/>
        <v>0</v>
      </c>
      <c r="O878" s="351">
        <f t="shared" si="133"/>
        <v>0</v>
      </c>
      <c r="P878" s="350">
        <f t="shared" si="134"/>
        <v>0</v>
      </c>
      <c r="Q878" s="352">
        <f t="shared" si="135"/>
        <v>0</v>
      </c>
      <c r="R878" s="353">
        <f t="shared" si="136"/>
        <v>0</v>
      </c>
      <c r="S878" s="354">
        <f t="shared" si="137"/>
        <v>0</v>
      </c>
      <c r="T878" s="349">
        <f t="shared" si="138"/>
        <v>0</v>
      </c>
      <c r="U878" s="355">
        <f t="shared" si="139"/>
        <v>0</v>
      </c>
    </row>
    <row r="879" spans="1:21" x14ac:dyDescent="0.3">
      <c r="A879" s="344">
        <v>875</v>
      </c>
      <c r="B879" s="344"/>
      <c r="C879" s="356"/>
      <c r="D879" s="357"/>
      <c r="E879" s="358"/>
      <c r="F879" s="346"/>
      <c r="G879" s="347"/>
      <c r="H879" s="347"/>
      <c r="I879" s="347"/>
      <c r="J879" s="348"/>
      <c r="K879" s="347"/>
      <c r="L879" s="349">
        <f t="shared" si="130"/>
        <v>0</v>
      </c>
      <c r="M879" s="350">
        <f t="shared" si="131"/>
        <v>0</v>
      </c>
      <c r="N879" s="350">
        <f t="shared" si="132"/>
        <v>0</v>
      </c>
      <c r="O879" s="351">
        <f t="shared" si="133"/>
        <v>0</v>
      </c>
      <c r="P879" s="350">
        <f t="shared" si="134"/>
        <v>0</v>
      </c>
      <c r="Q879" s="352">
        <f t="shared" si="135"/>
        <v>0</v>
      </c>
      <c r="R879" s="353">
        <f t="shared" si="136"/>
        <v>0</v>
      </c>
      <c r="S879" s="354">
        <f t="shared" si="137"/>
        <v>0</v>
      </c>
      <c r="T879" s="349">
        <f t="shared" si="138"/>
        <v>0</v>
      </c>
      <c r="U879" s="355">
        <f t="shared" si="139"/>
        <v>0</v>
      </c>
    </row>
    <row r="880" spans="1:21" x14ac:dyDescent="0.3">
      <c r="A880" s="344">
        <v>876</v>
      </c>
      <c r="B880" s="344"/>
      <c r="C880" s="356"/>
      <c r="D880" s="357"/>
      <c r="E880" s="358"/>
      <c r="F880" s="346"/>
      <c r="G880" s="347"/>
      <c r="H880" s="347"/>
      <c r="I880" s="347"/>
      <c r="J880" s="348"/>
      <c r="K880" s="347"/>
      <c r="L880" s="349">
        <f t="shared" si="130"/>
        <v>0</v>
      </c>
      <c r="M880" s="350">
        <f t="shared" si="131"/>
        <v>0</v>
      </c>
      <c r="N880" s="350">
        <f t="shared" si="132"/>
        <v>0</v>
      </c>
      <c r="O880" s="351">
        <f t="shared" si="133"/>
        <v>0</v>
      </c>
      <c r="P880" s="350">
        <f t="shared" si="134"/>
        <v>0</v>
      </c>
      <c r="Q880" s="352">
        <f t="shared" si="135"/>
        <v>0</v>
      </c>
      <c r="R880" s="353">
        <f t="shared" si="136"/>
        <v>0</v>
      </c>
      <c r="S880" s="354">
        <f t="shared" si="137"/>
        <v>0</v>
      </c>
      <c r="T880" s="349">
        <f t="shared" si="138"/>
        <v>0</v>
      </c>
      <c r="U880" s="355">
        <f t="shared" si="139"/>
        <v>0</v>
      </c>
    </row>
    <row r="881" spans="1:21" x14ac:dyDescent="0.3">
      <c r="A881" s="344">
        <v>877</v>
      </c>
      <c r="B881" s="344"/>
      <c r="C881" s="356"/>
      <c r="D881" s="357"/>
      <c r="E881" s="358"/>
      <c r="F881" s="346"/>
      <c r="G881" s="347"/>
      <c r="H881" s="347"/>
      <c r="I881" s="347"/>
      <c r="J881" s="348"/>
      <c r="K881" s="347"/>
      <c r="L881" s="349">
        <f t="shared" si="130"/>
        <v>0</v>
      </c>
      <c r="M881" s="350">
        <f t="shared" si="131"/>
        <v>0</v>
      </c>
      <c r="N881" s="350">
        <f t="shared" si="132"/>
        <v>0</v>
      </c>
      <c r="O881" s="351">
        <f t="shared" si="133"/>
        <v>0</v>
      </c>
      <c r="P881" s="350">
        <f t="shared" si="134"/>
        <v>0</v>
      </c>
      <c r="Q881" s="352">
        <f t="shared" si="135"/>
        <v>0</v>
      </c>
      <c r="R881" s="353">
        <f t="shared" si="136"/>
        <v>0</v>
      </c>
      <c r="S881" s="354">
        <f t="shared" si="137"/>
        <v>0</v>
      </c>
      <c r="T881" s="349">
        <f t="shared" si="138"/>
        <v>0</v>
      </c>
      <c r="U881" s="355">
        <f t="shared" si="139"/>
        <v>0</v>
      </c>
    </row>
    <row r="882" spans="1:21" x14ac:dyDescent="0.3">
      <c r="A882" s="344">
        <v>878</v>
      </c>
      <c r="B882" s="344"/>
      <c r="C882" s="356"/>
      <c r="D882" s="357"/>
      <c r="E882" s="358"/>
      <c r="F882" s="346"/>
      <c r="G882" s="347"/>
      <c r="H882" s="347"/>
      <c r="I882" s="347"/>
      <c r="J882" s="348"/>
      <c r="K882" s="347"/>
      <c r="L882" s="349">
        <f t="shared" si="130"/>
        <v>0</v>
      </c>
      <c r="M882" s="350">
        <f t="shared" si="131"/>
        <v>0</v>
      </c>
      <c r="N882" s="350">
        <f t="shared" si="132"/>
        <v>0</v>
      </c>
      <c r="O882" s="351">
        <f t="shared" si="133"/>
        <v>0</v>
      </c>
      <c r="P882" s="350">
        <f t="shared" si="134"/>
        <v>0</v>
      </c>
      <c r="Q882" s="352">
        <f t="shared" si="135"/>
        <v>0</v>
      </c>
      <c r="R882" s="353">
        <f t="shared" si="136"/>
        <v>0</v>
      </c>
      <c r="S882" s="354">
        <f t="shared" si="137"/>
        <v>0</v>
      </c>
      <c r="T882" s="349">
        <f t="shared" si="138"/>
        <v>0</v>
      </c>
      <c r="U882" s="355">
        <f t="shared" si="139"/>
        <v>0</v>
      </c>
    </row>
    <row r="883" spans="1:21" x14ac:dyDescent="0.3">
      <c r="A883" s="344">
        <v>879</v>
      </c>
      <c r="B883" s="344"/>
      <c r="C883" s="356"/>
      <c r="D883" s="357"/>
      <c r="E883" s="358"/>
      <c r="F883" s="346"/>
      <c r="G883" s="347"/>
      <c r="H883" s="347"/>
      <c r="I883" s="347"/>
      <c r="J883" s="348"/>
      <c r="K883" s="347"/>
      <c r="L883" s="349">
        <f t="shared" si="130"/>
        <v>0</v>
      </c>
      <c r="M883" s="350">
        <f t="shared" si="131"/>
        <v>0</v>
      </c>
      <c r="N883" s="350">
        <f t="shared" si="132"/>
        <v>0</v>
      </c>
      <c r="O883" s="351">
        <f t="shared" si="133"/>
        <v>0</v>
      </c>
      <c r="P883" s="350">
        <f t="shared" si="134"/>
        <v>0</v>
      </c>
      <c r="Q883" s="352">
        <f t="shared" si="135"/>
        <v>0</v>
      </c>
      <c r="R883" s="353">
        <f t="shared" si="136"/>
        <v>0</v>
      </c>
      <c r="S883" s="354">
        <f t="shared" si="137"/>
        <v>0</v>
      </c>
      <c r="T883" s="349">
        <f t="shared" si="138"/>
        <v>0</v>
      </c>
      <c r="U883" s="355">
        <f t="shared" si="139"/>
        <v>0</v>
      </c>
    </row>
    <row r="884" spans="1:21" x14ac:dyDescent="0.3">
      <c r="A884" s="344">
        <v>880</v>
      </c>
      <c r="B884" s="344"/>
      <c r="C884" s="356"/>
      <c r="D884" s="357"/>
      <c r="E884" s="358"/>
      <c r="F884" s="346"/>
      <c r="G884" s="347"/>
      <c r="H884" s="347"/>
      <c r="I884" s="347"/>
      <c r="J884" s="348"/>
      <c r="K884" s="347"/>
      <c r="L884" s="349">
        <f t="shared" si="130"/>
        <v>0</v>
      </c>
      <c r="M884" s="350">
        <f t="shared" si="131"/>
        <v>0</v>
      </c>
      <c r="N884" s="350">
        <f t="shared" si="132"/>
        <v>0</v>
      </c>
      <c r="O884" s="351">
        <f t="shared" si="133"/>
        <v>0</v>
      </c>
      <c r="P884" s="350">
        <f t="shared" si="134"/>
        <v>0</v>
      </c>
      <c r="Q884" s="352">
        <f t="shared" si="135"/>
        <v>0</v>
      </c>
      <c r="R884" s="353">
        <f t="shared" si="136"/>
        <v>0</v>
      </c>
      <c r="S884" s="354">
        <f t="shared" si="137"/>
        <v>0</v>
      </c>
      <c r="T884" s="349">
        <f t="shared" si="138"/>
        <v>0</v>
      </c>
      <c r="U884" s="355">
        <f t="shared" si="139"/>
        <v>0</v>
      </c>
    </row>
    <row r="885" spans="1:21" x14ac:dyDescent="0.3">
      <c r="A885" s="344">
        <v>881</v>
      </c>
      <c r="B885" s="344"/>
      <c r="C885" s="356"/>
      <c r="D885" s="357"/>
      <c r="E885" s="358"/>
      <c r="F885" s="346"/>
      <c r="G885" s="347"/>
      <c r="H885" s="347"/>
      <c r="I885" s="347"/>
      <c r="J885" s="348"/>
      <c r="K885" s="347"/>
      <c r="L885" s="349">
        <f t="shared" si="130"/>
        <v>0</v>
      </c>
      <c r="M885" s="350">
        <f t="shared" si="131"/>
        <v>0</v>
      </c>
      <c r="N885" s="350">
        <f t="shared" si="132"/>
        <v>0</v>
      </c>
      <c r="O885" s="351">
        <f t="shared" si="133"/>
        <v>0</v>
      </c>
      <c r="P885" s="350">
        <f t="shared" si="134"/>
        <v>0</v>
      </c>
      <c r="Q885" s="352">
        <f t="shared" si="135"/>
        <v>0</v>
      </c>
      <c r="R885" s="353">
        <f t="shared" si="136"/>
        <v>0</v>
      </c>
      <c r="S885" s="354">
        <f t="shared" si="137"/>
        <v>0</v>
      </c>
      <c r="T885" s="349">
        <f t="shared" si="138"/>
        <v>0</v>
      </c>
      <c r="U885" s="355">
        <f t="shared" si="139"/>
        <v>0</v>
      </c>
    </row>
    <row r="886" spans="1:21" x14ac:dyDescent="0.3">
      <c r="A886" s="344">
        <v>882</v>
      </c>
      <c r="B886" s="344"/>
      <c r="C886" s="356"/>
      <c r="D886" s="357"/>
      <c r="E886" s="358"/>
      <c r="F886" s="346"/>
      <c r="G886" s="347"/>
      <c r="H886" s="347"/>
      <c r="I886" s="347"/>
      <c r="J886" s="348"/>
      <c r="K886" s="347"/>
      <c r="L886" s="349">
        <f t="shared" si="130"/>
        <v>0</v>
      </c>
      <c r="M886" s="350">
        <f t="shared" si="131"/>
        <v>0</v>
      </c>
      <c r="N886" s="350">
        <f t="shared" si="132"/>
        <v>0</v>
      </c>
      <c r="O886" s="351">
        <f t="shared" si="133"/>
        <v>0</v>
      </c>
      <c r="P886" s="350">
        <f t="shared" si="134"/>
        <v>0</v>
      </c>
      <c r="Q886" s="352">
        <f t="shared" si="135"/>
        <v>0</v>
      </c>
      <c r="R886" s="353">
        <f t="shared" si="136"/>
        <v>0</v>
      </c>
      <c r="S886" s="354">
        <f t="shared" si="137"/>
        <v>0</v>
      </c>
      <c r="T886" s="349">
        <f t="shared" si="138"/>
        <v>0</v>
      </c>
      <c r="U886" s="355">
        <f t="shared" si="139"/>
        <v>0</v>
      </c>
    </row>
    <row r="887" spans="1:21" x14ac:dyDescent="0.3">
      <c r="A887" s="344">
        <v>883</v>
      </c>
      <c r="B887" s="344"/>
      <c r="C887" s="356"/>
      <c r="D887" s="357"/>
      <c r="E887" s="358"/>
      <c r="F887" s="346"/>
      <c r="G887" s="347"/>
      <c r="H887" s="347"/>
      <c r="I887" s="347"/>
      <c r="J887" s="348"/>
      <c r="K887" s="347"/>
      <c r="L887" s="349">
        <f t="shared" si="130"/>
        <v>0</v>
      </c>
      <c r="M887" s="350">
        <f t="shared" si="131"/>
        <v>0</v>
      </c>
      <c r="N887" s="350">
        <f t="shared" si="132"/>
        <v>0</v>
      </c>
      <c r="O887" s="351">
        <f t="shared" si="133"/>
        <v>0</v>
      </c>
      <c r="P887" s="350">
        <f t="shared" si="134"/>
        <v>0</v>
      </c>
      <c r="Q887" s="352">
        <f t="shared" si="135"/>
        <v>0</v>
      </c>
      <c r="R887" s="353">
        <f t="shared" si="136"/>
        <v>0</v>
      </c>
      <c r="S887" s="354">
        <f t="shared" si="137"/>
        <v>0</v>
      </c>
      <c r="T887" s="349">
        <f t="shared" si="138"/>
        <v>0</v>
      </c>
      <c r="U887" s="355">
        <f t="shared" si="139"/>
        <v>0</v>
      </c>
    </row>
    <row r="888" spans="1:21" x14ac:dyDescent="0.3">
      <c r="A888" s="344">
        <v>884</v>
      </c>
      <c r="B888" s="344"/>
      <c r="C888" s="356"/>
      <c r="D888" s="357"/>
      <c r="E888" s="358"/>
      <c r="F888" s="346"/>
      <c r="G888" s="347"/>
      <c r="H888" s="347"/>
      <c r="I888" s="347"/>
      <c r="J888" s="348"/>
      <c r="K888" s="347"/>
      <c r="L888" s="349">
        <f t="shared" si="130"/>
        <v>0</v>
      </c>
      <c r="M888" s="350">
        <f t="shared" si="131"/>
        <v>0</v>
      </c>
      <c r="N888" s="350">
        <f t="shared" si="132"/>
        <v>0</v>
      </c>
      <c r="O888" s="351">
        <f t="shared" si="133"/>
        <v>0</v>
      </c>
      <c r="P888" s="350">
        <f t="shared" si="134"/>
        <v>0</v>
      </c>
      <c r="Q888" s="352">
        <f t="shared" si="135"/>
        <v>0</v>
      </c>
      <c r="R888" s="353">
        <f t="shared" si="136"/>
        <v>0</v>
      </c>
      <c r="S888" s="354">
        <f t="shared" si="137"/>
        <v>0</v>
      </c>
      <c r="T888" s="349">
        <f t="shared" si="138"/>
        <v>0</v>
      </c>
      <c r="U888" s="355">
        <f t="shared" si="139"/>
        <v>0</v>
      </c>
    </row>
    <row r="889" spans="1:21" x14ac:dyDescent="0.3">
      <c r="A889" s="344">
        <v>885</v>
      </c>
      <c r="B889" s="344"/>
      <c r="C889" s="356"/>
      <c r="D889" s="357"/>
      <c r="E889" s="358"/>
      <c r="F889" s="346"/>
      <c r="G889" s="347"/>
      <c r="H889" s="347"/>
      <c r="I889" s="347"/>
      <c r="J889" s="348"/>
      <c r="K889" s="347"/>
      <c r="L889" s="349">
        <f t="shared" si="130"/>
        <v>0</v>
      </c>
      <c r="M889" s="350">
        <f t="shared" si="131"/>
        <v>0</v>
      </c>
      <c r="N889" s="350">
        <f t="shared" si="132"/>
        <v>0</v>
      </c>
      <c r="O889" s="351">
        <f t="shared" si="133"/>
        <v>0</v>
      </c>
      <c r="P889" s="350">
        <f t="shared" si="134"/>
        <v>0</v>
      </c>
      <c r="Q889" s="352">
        <f t="shared" si="135"/>
        <v>0</v>
      </c>
      <c r="R889" s="353">
        <f t="shared" si="136"/>
        <v>0</v>
      </c>
      <c r="S889" s="354">
        <f t="shared" si="137"/>
        <v>0</v>
      </c>
      <c r="T889" s="349">
        <f t="shared" si="138"/>
        <v>0</v>
      </c>
      <c r="U889" s="355">
        <f t="shared" si="139"/>
        <v>0</v>
      </c>
    </row>
    <row r="890" spans="1:21" x14ac:dyDescent="0.3">
      <c r="A890" s="344">
        <v>886</v>
      </c>
      <c r="B890" s="344"/>
      <c r="C890" s="356"/>
      <c r="D890" s="357"/>
      <c r="E890" s="358"/>
      <c r="F890" s="346"/>
      <c r="G890" s="347"/>
      <c r="H890" s="347"/>
      <c r="I890" s="347"/>
      <c r="J890" s="348"/>
      <c r="K890" s="347"/>
      <c r="L890" s="349">
        <f t="shared" si="130"/>
        <v>0</v>
      </c>
      <c r="M890" s="350">
        <f t="shared" si="131"/>
        <v>0</v>
      </c>
      <c r="N890" s="350">
        <f t="shared" si="132"/>
        <v>0</v>
      </c>
      <c r="O890" s="351">
        <f t="shared" si="133"/>
        <v>0</v>
      </c>
      <c r="P890" s="350">
        <f t="shared" si="134"/>
        <v>0</v>
      </c>
      <c r="Q890" s="352">
        <f t="shared" si="135"/>
        <v>0</v>
      </c>
      <c r="R890" s="353">
        <f t="shared" si="136"/>
        <v>0</v>
      </c>
      <c r="S890" s="354">
        <f t="shared" si="137"/>
        <v>0</v>
      </c>
      <c r="T890" s="349">
        <f t="shared" si="138"/>
        <v>0</v>
      </c>
      <c r="U890" s="355">
        <f t="shared" si="139"/>
        <v>0</v>
      </c>
    </row>
    <row r="891" spans="1:21" x14ac:dyDescent="0.3">
      <c r="A891" s="344">
        <v>887</v>
      </c>
      <c r="B891" s="344"/>
      <c r="C891" s="356"/>
      <c r="D891" s="357"/>
      <c r="E891" s="358"/>
      <c r="F891" s="346"/>
      <c r="G891" s="347"/>
      <c r="H891" s="347"/>
      <c r="I891" s="347"/>
      <c r="J891" s="348"/>
      <c r="K891" s="347"/>
      <c r="L891" s="349">
        <f t="shared" si="130"/>
        <v>0</v>
      </c>
      <c r="M891" s="350">
        <f t="shared" si="131"/>
        <v>0</v>
      </c>
      <c r="N891" s="350">
        <f t="shared" si="132"/>
        <v>0</v>
      </c>
      <c r="O891" s="351">
        <f t="shared" si="133"/>
        <v>0</v>
      </c>
      <c r="P891" s="350">
        <f t="shared" si="134"/>
        <v>0</v>
      </c>
      <c r="Q891" s="352">
        <f t="shared" si="135"/>
        <v>0</v>
      </c>
      <c r="R891" s="353">
        <f t="shared" si="136"/>
        <v>0</v>
      </c>
      <c r="S891" s="354">
        <f t="shared" si="137"/>
        <v>0</v>
      </c>
      <c r="T891" s="349">
        <f t="shared" si="138"/>
        <v>0</v>
      </c>
      <c r="U891" s="355">
        <f t="shared" si="139"/>
        <v>0</v>
      </c>
    </row>
    <row r="892" spans="1:21" x14ac:dyDescent="0.3">
      <c r="A892" s="344">
        <v>888</v>
      </c>
      <c r="B892" s="344"/>
      <c r="C892" s="356"/>
      <c r="D892" s="357"/>
      <c r="E892" s="358"/>
      <c r="F892" s="346"/>
      <c r="G892" s="347"/>
      <c r="H892" s="347"/>
      <c r="I892" s="347"/>
      <c r="J892" s="348"/>
      <c r="K892" s="347"/>
      <c r="L892" s="349">
        <f t="shared" si="130"/>
        <v>0</v>
      </c>
      <c r="M892" s="350">
        <f t="shared" si="131"/>
        <v>0</v>
      </c>
      <c r="N892" s="350">
        <f t="shared" si="132"/>
        <v>0</v>
      </c>
      <c r="O892" s="351">
        <f t="shared" si="133"/>
        <v>0</v>
      </c>
      <c r="P892" s="350">
        <f t="shared" si="134"/>
        <v>0</v>
      </c>
      <c r="Q892" s="352">
        <f t="shared" si="135"/>
        <v>0</v>
      </c>
      <c r="R892" s="353">
        <f t="shared" si="136"/>
        <v>0</v>
      </c>
      <c r="S892" s="354">
        <f t="shared" si="137"/>
        <v>0</v>
      </c>
      <c r="T892" s="349">
        <f t="shared" si="138"/>
        <v>0</v>
      </c>
      <c r="U892" s="355">
        <f t="shared" si="139"/>
        <v>0</v>
      </c>
    </row>
    <row r="893" spans="1:21" x14ac:dyDescent="0.3">
      <c r="A893" s="344">
        <v>889</v>
      </c>
      <c r="B893" s="344"/>
      <c r="C893" s="356"/>
      <c r="D893" s="357"/>
      <c r="E893" s="358"/>
      <c r="F893" s="346"/>
      <c r="G893" s="347"/>
      <c r="H893" s="347"/>
      <c r="I893" s="347"/>
      <c r="J893" s="348"/>
      <c r="K893" s="347"/>
      <c r="L893" s="349">
        <f t="shared" si="130"/>
        <v>0</v>
      </c>
      <c r="M893" s="350">
        <f t="shared" si="131"/>
        <v>0</v>
      </c>
      <c r="N893" s="350">
        <f t="shared" si="132"/>
        <v>0</v>
      </c>
      <c r="O893" s="351">
        <f t="shared" si="133"/>
        <v>0</v>
      </c>
      <c r="P893" s="350">
        <f t="shared" si="134"/>
        <v>0</v>
      </c>
      <c r="Q893" s="352">
        <f t="shared" si="135"/>
        <v>0</v>
      </c>
      <c r="R893" s="353">
        <f t="shared" si="136"/>
        <v>0</v>
      </c>
      <c r="S893" s="354">
        <f t="shared" si="137"/>
        <v>0</v>
      </c>
      <c r="T893" s="349">
        <f t="shared" si="138"/>
        <v>0</v>
      </c>
      <c r="U893" s="355">
        <f t="shared" si="139"/>
        <v>0</v>
      </c>
    </row>
    <row r="894" spans="1:21" x14ac:dyDescent="0.3">
      <c r="A894" s="344">
        <v>890</v>
      </c>
      <c r="B894" s="344"/>
      <c r="C894" s="356"/>
      <c r="D894" s="357"/>
      <c r="E894" s="358"/>
      <c r="F894" s="346"/>
      <c r="G894" s="347"/>
      <c r="H894" s="347"/>
      <c r="I894" s="347"/>
      <c r="J894" s="348"/>
      <c r="K894" s="347"/>
      <c r="L894" s="349">
        <f t="shared" si="130"/>
        <v>0</v>
      </c>
      <c r="M894" s="350">
        <f t="shared" si="131"/>
        <v>0</v>
      </c>
      <c r="N894" s="350">
        <f t="shared" si="132"/>
        <v>0</v>
      </c>
      <c r="O894" s="351">
        <f t="shared" si="133"/>
        <v>0</v>
      </c>
      <c r="P894" s="350">
        <f t="shared" si="134"/>
        <v>0</v>
      </c>
      <c r="Q894" s="352">
        <f t="shared" si="135"/>
        <v>0</v>
      </c>
      <c r="R894" s="353">
        <f t="shared" si="136"/>
        <v>0</v>
      </c>
      <c r="S894" s="354">
        <f t="shared" si="137"/>
        <v>0</v>
      </c>
      <c r="T894" s="349">
        <f t="shared" si="138"/>
        <v>0</v>
      </c>
      <c r="U894" s="355">
        <f t="shared" si="139"/>
        <v>0</v>
      </c>
    </row>
    <row r="895" spans="1:21" x14ac:dyDescent="0.3">
      <c r="A895" s="344">
        <v>891</v>
      </c>
      <c r="B895" s="344"/>
      <c r="C895" s="356"/>
      <c r="D895" s="357"/>
      <c r="E895" s="358"/>
      <c r="F895" s="346"/>
      <c r="G895" s="347"/>
      <c r="H895" s="347"/>
      <c r="I895" s="347"/>
      <c r="J895" s="348"/>
      <c r="K895" s="347"/>
      <c r="L895" s="349">
        <f t="shared" si="130"/>
        <v>0</v>
      </c>
      <c r="M895" s="350">
        <f t="shared" si="131"/>
        <v>0</v>
      </c>
      <c r="N895" s="350">
        <f t="shared" si="132"/>
        <v>0</v>
      </c>
      <c r="O895" s="351">
        <f t="shared" si="133"/>
        <v>0</v>
      </c>
      <c r="P895" s="350">
        <f t="shared" si="134"/>
        <v>0</v>
      </c>
      <c r="Q895" s="352">
        <f t="shared" si="135"/>
        <v>0</v>
      </c>
      <c r="R895" s="353">
        <f t="shared" si="136"/>
        <v>0</v>
      </c>
      <c r="S895" s="354">
        <f t="shared" si="137"/>
        <v>0</v>
      </c>
      <c r="T895" s="349">
        <f t="shared" si="138"/>
        <v>0</v>
      </c>
      <c r="U895" s="355">
        <f t="shared" si="139"/>
        <v>0</v>
      </c>
    </row>
    <row r="896" spans="1:21" x14ac:dyDescent="0.3">
      <c r="A896" s="344">
        <v>892</v>
      </c>
      <c r="B896" s="344"/>
      <c r="C896" s="356"/>
      <c r="D896" s="357"/>
      <c r="E896" s="358"/>
      <c r="F896" s="346"/>
      <c r="G896" s="347"/>
      <c r="H896" s="347"/>
      <c r="I896" s="347"/>
      <c r="J896" s="348"/>
      <c r="K896" s="347"/>
      <c r="L896" s="349">
        <f t="shared" si="130"/>
        <v>0</v>
      </c>
      <c r="M896" s="350">
        <f t="shared" si="131"/>
        <v>0</v>
      </c>
      <c r="N896" s="350">
        <f t="shared" si="132"/>
        <v>0</v>
      </c>
      <c r="O896" s="351">
        <f t="shared" si="133"/>
        <v>0</v>
      </c>
      <c r="P896" s="350">
        <f t="shared" si="134"/>
        <v>0</v>
      </c>
      <c r="Q896" s="352">
        <f t="shared" si="135"/>
        <v>0</v>
      </c>
      <c r="R896" s="353">
        <f t="shared" si="136"/>
        <v>0</v>
      </c>
      <c r="S896" s="354">
        <f t="shared" si="137"/>
        <v>0</v>
      </c>
      <c r="T896" s="349">
        <f t="shared" si="138"/>
        <v>0</v>
      </c>
      <c r="U896" s="355">
        <f t="shared" si="139"/>
        <v>0</v>
      </c>
    </row>
    <row r="897" spans="1:21" x14ac:dyDescent="0.3">
      <c r="A897" s="344">
        <v>893</v>
      </c>
      <c r="B897" s="344"/>
      <c r="C897" s="356"/>
      <c r="D897" s="357"/>
      <c r="E897" s="358"/>
      <c r="F897" s="346"/>
      <c r="G897" s="347"/>
      <c r="H897" s="347"/>
      <c r="I897" s="347"/>
      <c r="J897" s="348"/>
      <c r="K897" s="347"/>
      <c r="L897" s="349">
        <f t="shared" si="130"/>
        <v>0</v>
      </c>
      <c r="M897" s="350">
        <f t="shared" si="131"/>
        <v>0</v>
      </c>
      <c r="N897" s="350">
        <f t="shared" si="132"/>
        <v>0</v>
      </c>
      <c r="O897" s="351">
        <f t="shared" si="133"/>
        <v>0</v>
      </c>
      <c r="P897" s="350">
        <f t="shared" si="134"/>
        <v>0</v>
      </c>
      <c r="Q897" s="352">
        <f t="shared" si="135"/>
        <v>0</v>
      </c>
      <c r="R897" s="353">
        <f t="shared" si="136"/>
        <v>0</v>
      </c>
      <c r="S897" s="354">
        <f t="shared" si="137"/>
        <v>0</v>
      </c>
      <c r="T897" s="349">
        <f t="shared" si="138"/>
        <v>0</v>
      </c>
      <c r="U897" s="355">
        <f t="shared" si="139"/>
        <v>0</v>
      </c>
    </row>
    <row r="898" spans="1:21" x14ac:dyDescent="0.3">
      <c r="A898" s="344">
        <v>894</v>
      </c>
      <c r="B898" s="344"/>
      <c r="C898" s="356"/>
      <c r="D898" s="357"/>
      <c r="E898" s="358"/>
      <c r="F898" s="346"/>
      <c r="G898" s="347"/>
      <c r="H898" s="347"/>
      <c r="I898" s="347"/>
      <c r="J898" s="348"/>
      <c r="K898" s="347"/>
      <c r="L898" s="349">
        <f t="shared" si="130"/>
        <v>0</v>
      </c>
      <c r="M898" s="350">
        <f t="shared" si="131"/>
        <v>0</v>
      </c>
      <c r="N898" s="350">
        <f t="shared" si="132"/>
        <v>0</v>
      </c>
      <c r="O898" s="351">
        <f t="shared" si="133"/>
        <v>0</v>
      </c>
      <c r="P898" s="350">
        <f t="shared" si="134"/>
        <v>0</v>
      </c>
      <c r="Q898" s="352">
        <f t="shared" si="135"/>
        <v>0</v>
      </c>
      <c r="R898" s="353">
        <f t="shared" si="136"/>
        <v>0</v>
      </c>
      <c r="S898" s="354">
        <f t="shared" si="137"/>
        <v>0</v>
      </c>
      <c r="T898" s="349">
        <f t="shared" si="138"/>
        <v>0</v>
      </c>
      <c r="U898" s="355">
        <f t="shared" si="139"/>
        <v>0</v>
      </c>
    </row>
    <row r="899" spans="1:21" x14ac:dyDescent="0.3">
      <c r="A899" s="344">
        <v>895</v>
      </c>
      <c r="B899" s="344"/>
      <c r="C899" s="356"/>
      <c r="D899" s="357"/>
      <c r="E899" s="358"/>
      <c r="F899" s="346"/>
      <c r="G899" s="347"/>
      <c r="H899" s="347"/>
      <c r="I899" s="347"/>
      <c r="J899" s="348"/>
      <c r="K899" s="347"/>
      <c r="L899" s="349">
        <f t="shared" si="130"/>
        <v>0</v>
      </c>
      <c r="M899" s="350">
        <f t="shared" si="131"/>
        <v>0</v>
      </c>
      <c r="N899" s="350">
        <f t="shared" si="132"/>
        <v>0</v>
      </c>
      <c r="O899" s="351">
        <f t="shared" si="133"/>
        <v>0</v>
      </c>
      <c r="P899" s="350">
        <f t="shared" si="134"/>
        <v>0</v>
      </c>
      <c r="Q899" s="352">
        <f t="shared" si="135"/>
        <v>0</v>
      </c>
      <c r="R899" s="353">
        <f t="shared" si="136"/>
        <v>0</v>
      </c>
      <c r="S899" s="354">
        <f t="shared" si="137"/>
        <v>0</v>
      </c>
      <c r="T899" s="349">
        <f t="shared" si="138"/>
        <v>0</v>
      </c>
      <c r="U899" s="355">
        <f t="shared" si="139"/>
        <v>0</v>
      </c>
    </row>
    <row r="900" spans="1:21" x14ac:dyDescent="0.3">
      <c r="A900" s="344">
        <v>896</v>
      </c>
      <c r="B900" s="344"/>
      <c r="C900" s="356"/>
      <c r="D900" s="357"/>
      <c r="E900" s="358"/>
      <c r="F900" s="346"/>
      <c r="G900" s="347"/>
      <c r="H900" s="347"/>
      <c r="I900" s="347"/>
      <c r="J900" s="348"/>
      <c r="K900" s="347"/>
      <c r="L900" s="349">
        <f t="shared" si="130"/>
        <v>0</v>
      </c>
      <c r="M900" s="350">
        <f t="shared" si="131"/>
        <v>0</v>
      </c>
      <c r="N900" s="350">
        <f t="shared" si="132"/>
        <v>0</v>
      </c>
      <c r="O900" s="351">
        <f t="shared" si="133"/>
        <v>0</v>
      </c>
      <c r="P900" s="350">
        <f t="shared" si="134"/>
        <v>0</v>
      </c>
      <c r="Q900" s="352">
        <f t="shared" si="135"/>
        <v>0</v>
      </c>
      <c r="R900" s="353">
        <f t="shared" si="136"/>
        <v>0</v>
      </c>
      <c r="S900" s="354">
        <f t="shared" si="137"/>
        <v>0</v>
      </c>
      <c r="T900" s="349">
        <f t="shared" si="138"/>
        <v>0</v>
      </c>
      <c r="U900" s="355">
        <f t="shared" si="139"/>
        <v>0</v>
      </c>
    </row>
    <row r="901" spans="1:21" x14ac:dyDescent="0.3">
      <c r="A901" s="344">
        <v>897</v>
      </c>
      <c r="B901" s="344"/>
      <c r="C901" s="356"/>
      <c r="D901" s="357"/>
      <c r="E901" s="358"/>
      <c r="F901" s="346"/>
      <c r="G901" s="347"/>
      <c r="H901" s="347"/>
      <c r="I901" s="347"/>
      <c r="J901" s="348"/>
      <c r="K901" s="347"/>
      <c r="L901" s="349">
        <f t="shared" si="130"/>
        <v>0</v>
      </c>
      <c r="M901" s="350">
        <f t="shared" si="131"/>
        <v>0</v>
      </c>
      <c r="N901" s="350">
        <f t="shared" si="132"/>
        <v>0</v>
      </c>
      <c r="O901" s="351">
        <f t="shared" si="133"/>
        <v>0</v>
      </c>
      <c r="P901" s="350">
        <f t="shared" si="134"/>
        <v>0</v>
      </c>
      <c r="Q901" s="352">
        <f t="shared" si="135"/>
        <v>0</v>
      </c>
      <c r="R901" s="353">
        <f t="shared" si="136"/>
        <v>0</v>
      </c>
      <c r="S901" s="354">
        <f t="shared" si="137"/>
        <v>0</v>
      </c>
      <c r="T901" s="349">
        <f t="shared" si="138"/>
        <v>0</v>
      </c>
      <c r="U901" s="355">
        <f t="shared" si="139"/>
        <v>0</v>
      </c>
    </row>
    <row r="902" spans="1:21" x14ac:dyDescent="0.3">
      <c r="A902" s="344">
        <v>898</v>
      </c>
      <c r="B902" s="344"/>
      <c r="C902" s="356"/>
      <c r="D902" s="357"/>
      <c r="E902" s="358"/>
      <c r="F902" s="346"/>
      <c r="G902" s="347"/>
      <c r="H902" s="347"/>
      <c r="I902" s="347"/>
      <c r="J902" s="348"/>
      <c r="K902" s="347"/>
      <c r="L902" s="349">
        <f t="shared" ref="L902:L965" si="140">E902*7/22</f>
        <v>0</v>
      </c>
      <c r="M902" s="350">
        <f t="shared" ref="M902:M965" si="141">IF(L902&gt;0, 0.0396*(((L902^2)*F902)^0.933),0)</f>
        <v>0</v>
      </c>
      <c r="N902" s="350">
        <f t="shared" ref="N902:N965" si="142">IF(L902&gt;0,0.00349*(((L902^2)*F902)^1.03),0)</f>
        <v>0</v>
      </c>
      <c r="O902" s="351">
        <f t="shared" ref="O902:O965" si="143">IF(L902&gt;0,1/((28/(M902+N902))+0.025),0)</f>
        <v>0</v>
      </c>
      <c r="P902" s="350">
        <f t="shared" ref="P902:P965" si="144">M902+N902+O902</f>
        <v>0</v>
      </c>
      <c r="Q902" s="352">
        <f t="shared" ref="Q902:Q965" si="145">P902*0.27</f>
        <v>0</v>
      </c>
      <c r="R902" s="353">
        <f t="shared" ref="R902:R965" si="146">P902+Q902</f>
        <v>0</v>
      </c>
      <c r="S902" s="354">
        <f t="shared" ref="S902:S965" si="147">R902*0.47</f>
        <v>0</v>
      </c>
      <c r="T902" s="349">
        <f t="shared" ref="T902:T965" si="148">S902*44/12</f>
        <v>0</v>
      </c>
      <c r="U902" s="355">
        <f t="shared" ref="U902:U965" si="149">T902/1000</f>
        <v>0</v>
      </c>
    </row>
    <row r="903" spans="1:21" x14ac:dyDescent="0.3">
      <c r="A903" s="344">
        <v>899</v>
      </c>
      <c r="B903" s="344"/>
      <c r="C903" s="356"/>
      <c r="D903" s="357"/>
      <c r="E903" s="358"/>
      <c r="F903" s="346"/>
      <c r="G903" s="347"/>
      <c r="H903" s="347"/>
      <c r="I903" s="347"/>
      <c r="J903" s="348"/>
      <c r="K903" s="347"/>
      <c r="L903" s="349">
        <f t="shared" si="140"/>
        <v>0</v>
      </c>
      <c r="M903" s="350">
        <f t="shared" si="141"/>
        <v>0</v>
      </c>
      <c r="N903" s="350">
        <f t="shared" si="142"/>
        <v>0</v>
      </c>
      <c r="O903" s="351">
        <f t="shared" si="143"/>
        <v>0</v>
      </c>
      <c r="P903" s="350">
        <f t="shared" si="144"/>
        <v>0</v>
      </c>
      <c r="Q903" s="352">
        <f t="shared" si="145"/>
        <v>0</v>
      </c>
      <c r="R903" s="353">
        <f t="shared" si="146"/>
        <v>0</v>
      </c>
      <c r="S903" s="354">
        <f t="shared" si="147"/>
        <v>0</v>
      </c>
      <c r="T903" s="349">
        <f t="shared" si="148"/>
        <v>0</v>
      </c>
      <c r="U903" s="355">
        <f t="shared" si="149"/>
        <v>0</v>
      </c>
    </row>
    <row r="904" spans="1:21" x14ac:dyDescent="0.3">
      <c r="A904" s="344">
        <v>900</v>
      </c>
      <c r="B904" s="344"/>
      <c r="C904" s="356"/>
      <c r="D904" s="357"/>
      <c r="E904" s="358"/>
      <c r="F904" s="346"/>
      <c r="G904" s="347"/>
      <c r="H904" s="347"/>
      <c r="I904" s="347"/>
      <c r="J904" s="348"/>
      <c r="K904" s="347"/>
      <c r="L904" s="349">
        <f t="shared" si="140"/>
        <v>0</v>
      </c>
      <c r="M904" s="350">
        <f t="shared" si="141"/>
        <v>0</v>
      </c>
      <c r="N904" s="350">
        <f t="shared" si="142"/>
        <v>0</v>
      </c>
      <c r="O904" s="351">
        <f t="shared" si="143"/>
        <v>0</v>
      </c>
      <c r="P904" s="350">
        <f t="shared" si="144"/>
        <v>0</v>
      </c>
      <c r="Q904" s="352">
        <f t="shared" si="145"/>
        <v>0</v>
      </c>
      <c r="R904" s="353">
        <f t="shared" si="146"/>
        <v>0</v>
      </c>
      <c r="S904" s="354">
        <f t="shared" si="147"/>
        <v>0</v>
      </c>
      <c r="T904" s="349">
        <f t="shared" si="148"/>
        <v>0</v>
      </c>
      <c r="U904" s="355">
        <f t="shared" si="149"/>
        <v>0</v>
      </c>
    </row>
    <row r="905" spans="1:21" x14ac:dyDescent="0.3">
      <c r="A905" s="344">
        <v>901</v>
      </c>
      <c r="B905" s="344"/>
      <c r="C905" s="356"/>
      <c r="D905" s="357"/>
      <c r="E905" s="358"/>
      <c r="F905" s="346"/>
      <c r="G905" s="347"/>
      <c r="H905" s="347"/>
      <c r="I905" s="347"/>
      <c r="J905" s="348"/>
      <c r="K905" s="347"/>
      <c r="L905" s="349">
        <f t="shared" si="140"/>
        <v>0</v>
      </c>
      <c r="M905" s="350">
        <f t="shared" si="141"/>
        <v>0</v>
      </c>
      <c r="N905" s="350">
        <f t="shared" si="142"/>
        <v>0</v>
      </c>
      <c r="O905" s="351">
        <f t="shared" si="143"/>
        <v>0</v>
      </c>
      <c r="P905" s="350">
        <f t="shared" si="144"/>
        <v>0</v>
      </c>
      <c r="Q905" s="352">
        <f t="shared" si="145"/>
        <v>0</v>
      </c>
      <c r="R905" s="353">
        <f t="shared" si="146"/>
        <v>0</v>
      </c>
      <c r="S905" s="354">
        <f t="shared" si="147"/>
        <v>0</v>
      </c>
      <c r="T905" s="349">
        <f t="shared" si="148"/>
        <v>0</v>
      </c>
      <c r="U905" s="355">
        <f t="shared" si="149"/>
        <v>0</v>
      </c>
    </row>
    <row r="906" spans="1:21" x14ac:dyDescent="0.3">
      <c r="A906" s="344">
        <v>902</v>
      </c>
      <c r="B906" s="344"/>
      <c r="C906" s="356"/>
      <c r="D906" s="357"/>
      <c r="E906" s="358"/>
      <c r="F906" s="346"/>
      <c r="G906" s="347"/>
      <c r="H906" s="347"/>
      <c r="I906" s="347"/>
      <c r="J906" s="348"/>
      <c r="K906" s="347"/>
      <c r="L906" s="349">
        <f t="shared" si="140"/>
        <v>0</v>
      </c>
      <c r="M906" s="350">
        <f t="shared" si="141"/>
        <v>0</v>
      </c>
      <c r="N906" s="350">
        <f t="shared" si="142"/>
        <v>0</v>
      </c>
      <c r="O906" s="351">
        <f t="shared" si="143"/>
        <v>0</v>
      </c>
      <c r="P906" s="350">
        <f t="shared" si="144"/>
        <v>0</v>
      </c>
      <c r="Q906" s="352">
        <f t="shared" si="145"/>
        <v>0</v>
      </c>
      <c r="R906" s="353">
        <f t="shared" si="146"/>
        <v>0</v>
      </c>
      <c r="S906" s="354">
        <f t="shared" si="147"/>
        <v>0</v>
      </c>
      <c r="T906" s="349">
        <f t="shared" si="148"/>
        <v>0</v>
      </c>
      <c r="U906" s="355">
        <f t="shared" si="149"/>
        <v>0</v>
      </c>
    </row>
    <row r="907" spans="1:21" x14ac:dyDescent="0.3">
      <c r="A907" s="344">
        <v>903</v>
      </c>
      <c r="B907" s="344"/>
      <c r="C907" s="356"/>
      <c r="D907" s="357"/>
      <c r="E907" s="358"/>
      <c r="F907" s="346"/>
      <c r="G907" s="347"/>
      <c r="H907" s="347"/>
      <c r="I907" s="347"/>
      <c r="J907" s="348"/>
      <c r="K907" s="347"/>
      <c r="L907" s="349">
        <f t="shared" si="140"/>
        <v>0</v>
      </c>
      <c r="M907" s="350">
        <f t="shared" si="141"/>
        <v>0</v>
      </c>
      <c r="N907" s="350">
        <f t="shared" si="142"/>
        <v>0</v>
      </c>
      <c r="O907" s="351">
        <f t="shared" si="143"/>
        <v>0</v>
      </c>
      <c r="P907" s="350">
        <f t="shared" si="144"/>
        <v>0</v>
      </c>
      <c r="Q907" s="352">
        <f t="shared" si="145"/>
        <v>0</v>
      </c>
      <c r="R907" s="353">
        <f t="shared" si="146"/>
        <v>0</v>
      </c>
      <c r="S907" s="354">
        <f t="shared" si="147"/>
        <v>0</v>
      </c>
      <c r="T907" s="349">
        <f t="shared" si="148"/>
        <v>0</v>
      </c>
      <c r="U907" s="355">
        <f t="shared" si="149"/>
        <v>0</v>
      </c>
    </row>
    <row r="908" spans="1:21" x14ac:dyDescent="0.3">
      <c r="A908" s="344">
        <v>904</v>
      </c>
      <c r="B908" s="344"/>
      <c r="C908" s="356"/>
      <c r="D908" s="357"/>
      <c r="E908" s="358"/>
      <c r="F908" s="346"/>
      <c r="G908" s="347"/>
      <c r="H908" s="347"/>
      <c r="I908" s="347"/>
      <c r="J908" s="348"/>
      <c r="K908" s="347"/>
      <c r="L908" s="349">
        <f t="shared" si="140"/>
        <v>0</v>
      </c>
      <c r="M908" s="350">
        <f t="shared" si="141"/>
        <v>0</v>
      </c>
      <c r="N908" s="350">
        <f t="shared" si="142"/>
        <v>0</v>
      </c>
      <c r="O908" s="351">
        <f t="shared" si="143"/>
        <v>0</v>
      </c>
      <c r="P908" s="350">
        <f t="shared" si="144"/>
        <v>0</v>
      </c>
      <c r="Q908" s="352">
        <f t="shared" si="145"/>
        <v>0</v>
      </c>
      <c r="R908" s="353">
        <f t="shared" si="146"/>
        <v>0</v>
      </c>
      <c r="S908" s="354">
        <f t="shared" si="147"/>
        <v>0</v>
      </c>
      <c r="T908" s="349">
        <f t="shared" si="148"/>
        <v>0</v>
      </c>
      <c r="U908" s="355">
        <f t="shared" si="149"/>
        <v>0</v>
      </c>
    </row>
    <row r="909" spans="1:21" x14ac:dyDescent="0.3">
      <c r="A909" s="344">
        <v>905</v>
      </c>
      <c r="B909" s="344"/>
      <c r="C909" s="356"/>
      <c r="D909" s="357"/>
      <c r="E909" s="358"/>
      <c r="F909" s="346"/>
      <c r="G909" s="347"/>
      <c r="H909" s="347"/>
      <c r="I909" s="347"/>
      <c r="J909" s="348"/>
      <c r="K909" s="347"/>
      <c r="L909" s="349">
        <f t="shared" si="140"/>
        <v>0</v>
      </c>
      <c r="M909" s="350">
        <f t="shared" si="141"/>
        <v>0</v>
      </c>
      <c r="N909" s="350">
        <f t="shared" si="142"/>
        <v>0</v>
      </c>
      <c r="O909" s="351">
        <f t="shared" si="143"/>
        <v>0</v>
      </c>
      <c r="P909" s="350">
        <f t="shared" si="144"/>
        <v>0</v>
      </c>
      <c r="Q909" s="352">
        <f t="shared" si="145"/>
        <v>0</v>
      </c>
      <c r="R909" s="353">
        <f t="shared" si="146"/>
        <v>0</v>
      </c>
      <c r="S909" s="354">
        <f t="shared" si="147"/>
        <v>0</v>
      </c>
      <c r="T909" s="349">
        <f t="shared" si="148"/>
        <v>0</v>
      </c>
      <c r="U909" s="355">
        <f t="shared" si="149"/>
        <v>0</v>
      </c>
    </row>
    <row r="910" spans="1:21" x14ac:dyDescent="0.3">
      <c r="A910" s="344">
        <v>906</v>
      </c>
      <c r="B910" s="344"/>
      <c r="C910" s="356"/>
      <c r="D910" s="357"/>
      <c r="E910" s="358"/>
      <c r="F910" s="346"/>
      <c r="G910" s="347"/>
      <c r="H910" s="347"/>
      <c r="I910" s="347"/>
      <c r="J910" s="348"/>
      <c r="K910" s="347"/>
      <c r="L910" s="349">
        <f t="shared" si="140"/>
        <v>0</v>
      </c>
      <c r="M910" s="350">
        <f t="shared" si="141"/>
        <v>0</v>
      </c>
      <c r="N910" s="350">
        <f t="shared" si="142"/>
        <v>0</v>
      </c>
      <c r="O910" s="351">
        <f t="shared" si="143"/>
        <v>0</v>
      </c>
      <c r="P910" s="350">
        <f t="shared" si="144"/>
        <v>0</v>
      </c>
      <c r="Q910" s="352">
        <f t="shared" si="145"/>
        <v>0</v>
      </c>
      <c r="R910" s="353">
        <f t="shared" si="146"/>
        <v>0</v>
      </c>
      <c r="S910" s="354">
        <f t="shared" si="147"/>
        <v>0</v>
      </c>
      <c r="T910" s="349">
        <f t="shared" si="148"/>
        <v>0</v>
      </c>
      <c r="U910" s="355">
        <f t="shared" si="149"/>
        <v>0</v>
      </c>
    </row>
    <row r="911" spans="1:21" x14ac:dyDescent="0.3">
      <c r="A911" s="344">
        <v>907</v>
      </c>
      <c r="B911" s="344"/>
      <c r="C911" s="356"/>
      <c r="D911" s="357"/>
      <c r="E911" s="358"/>
      <c r="F911" s="346"/>
      <c r="G911" s="347"/>
      <c r="H911" s="347"/>
      <c r="I911" s="347"/>
      <c r="J911" s="348"/>
      <c r="K911" s="347"/>
      <c r="L911" s="349">
        <f t="shared" si="140"/>
        <v>0</v>
      </c>
      <c r="M911" s="350">
        <f t="shared" si="141"/>
        <v>0</v>
      </c>
      <c r="N911" s="350">
        <f t="shared" si="142"/>
        <v>0</v>
      </c>
      <c r="O911" s="351">
        <f t="shared" si="143"/>
        <v>0</v>
      </c>
      <c r="P911" s="350">
        <f t="shared" si="144"/>
        <v>0</v>
      </c>
      <c r="Q911" s="352">
        <f t="shared" si="145"/>
        <v>0</v>
      </c>
      <c r="R911" s="353">
        <f t="shared" si="146"/>
        <v>0</v>
      </c>
      <c r="S911" s="354">
        <f t="shared" si="147"/>
        <v>0</v>
      </c>
      <c r="T911" s="349">
        <f t="shared" si="148"/>
        <v>0</v>
      </c>
      <c r="U911" s="355">
        <f t="shared" si="149"/>
        <v>0</v>
      </c>
    </row>
    <row r="912" spans="1:21" x14ac:dyDescent="0.3">
      <c r="A912" s="344">
        <v>908</v>
      </c>
      <c r="B912" s="344"/>
      <c r="C912" s="356"/>
      <c r="D912" s="357"/>
      <c r="E912" s="358"/>
      <c r="F912" s="346"/>
      <c r="G912" s="347"/>
      <c r="H912" s="347"/>
      <c r="I912" s="347"/>
      <c r="J912" s="348"/>
      <c r="K912" s="347"/>
      <c r="L912" s="349">
        <f t="shared" si="140"/>
        <v>0</v>
      </c>
      <c r="M912" s="350">
        <f t="shared" si="141"/>
        <v>0</v>
      </c>
      <c r="N912" s="350">
        <f t="shared" si="142"/>
        <v>0</v>
      </c>
      <c r="O912" s="351">
        <f t="shared" si="143"/>
        <v>0</v>
      </c>
      <c r="P912" s="350">
        <f t="shared" si="144"/>
        <v>0</v>
      </c>
      <c r="Q912" s="352">
        <f t="shared" si="145"/>
        <v>0</v>
      </c>
      <c r="R912" s="353">
        <f t="shared" si="146"/>
        <v>0</v>
      </c>
      <c r="S912" s="354">
        <f t="shared" si="147"/>
        <v>0</v>
      </c>
      <c r="T912" s="349">
        <f t="shared" si="148"/>
        <v>0</v>
      </c>
      <c r="U912" s="355">
        <f t="shared" si="149"/>
        <v>0</v>
      </c>
    </row>
    <row r="913" spans="1:21" x14ac:dyDescent="0.3">
      <c r="A913" s="344">
        <v>909</v>
      </c>
      <c r="B913" s="344"/>
      <c r="C913" s="356"/>
      <c r="D913" s="357"/>
      <c r="E913" s="358"/>
      <c r="F913" s="346"/>
      <c r="G913" s="347"/>
      <c r="H913" s="347"/>
      <c r="I913" s="347"/>
      <c r="J913" s="348"/>
      <c r="K913" s="347"/>
      <c r="L913" s="349">
        <f t="shared" si="140"/>
        <v>0</v>
      </c>
      <c r="M913" s="350">
        <f t="shared" si="141"/>
        <v>0</v>
      </c>
      <c r="N913" s="350">
        <f t="shared" si="142"/>
        <v>0</v>
      </c>
      <c r="O913" s="351">
        <f t="shared" si="143"/>
        <v>0</v>
      </c>
      <c r="P913" s="350">
        <f t="shared" si="144"/>
        <v>0</v>
      </c>
      <c r="Q913" s="352">
        <f t="shared" si="145"/>
        <v>0</v>
      </c>
      <c r="R913" s="353">
        <f t="shared" si="146"/>
        <v>0</v>
      </c>
      <c r="S913" s="354">
        <f t="shared" si="147"/>
        <v>0</v>
      </c>
      <c r="T913" s="349">
        <f t="shared" si="148"/>
        <v>0</v>
      </c>
      <c r="U913" s="355">
        <f t="shared" si="149"/>
        <v>0</v>
      </c>
    </row>
    <row r="914" spans="1:21" x14ac:dyDescent="0.3">
      <c r="A914" s="344">
        <v>910</v>
      </c>
      <c r="B914" s="344"/>
      <c r="C914" s="356"/>
      <c r="D914" s="357"/>
      <c r="E914" s="358"/>
      <c r="F914" s="346"/>
      <c r="G914" s="347"/>
      <c r="H914" s="347"/>
      <c r="I914" s="347"/>
      <c r="J914" s="348"/>
      <c r="K914" s="347"/>
      <c r="L914" s="349">
        <f t="shared" si="140"/>
        <v>0</v>
      </c>
      <c r="M914" s="350">
        <f t="shared" si="141"/>
        <v>0</v>
      </c>
      <c r="N914" s="350">
        <f t="shared" si="142"/>
        <v>0</v>
      </c>
      <c r="O914" s="351">
        <f t="shared" si="143"/>
        <v>0</v>
      </c>
      <c r="P914" s="350">
        <f t="shared" si="144"/>
        <v>0</v>
      </c>
      <c r="Q914" s="352">
        <f t="shared" si="145"/>
        <v>0</v>
      </c>
      <c r="R914" s="353">
        <f t="shared" si="146"/>
        <v>0</v>
      </c>
      <c r="S914" s="354">
        <f t="shared" si="147"/>
        <v>0</v>
      </c>
      <c r="T914" s="349">
        <f t="shared" si="148"/>
        <v>0</v>
      </c>
      <c r="U914" s="355">
        <f t="shared" si="149"/>
        <v>0</v>
      </c>
    </row>
    <row r="915" spans="1:21" x14ac:dyDescent="0.3">
      <c r="A915" s="344">
        <v>911</v>
      </c>
      <c r="B915" s="344"/>
      <c r="C915" s="356"/>
      <c r="D915" s="357"/>
      <c r="E915" s="358"/>
      <c r="F915" s="346"/>
      <c r="G915" s="347"/>
      <c r="H915" s="347"/>
      <c r="I915" s="347"/>
      <c r="J915" s="348"/>
      <c r="K915" s="347"/>
      <c r="L915" s="349">
        <f t="shared" si="140"/>
        <v>0</v>
      </c>
      <c r="M915" s="350">
        <f t="shared" si="141"/>
        <v>0</v>
      </c>
      <c r="N915" s="350">
        <f t="shared" si="142"/>
        <v>0</v>
      </c>
      <c r="O915" s="351">
        <f t="shared" si="143"/>
        <v>0</v>
      </c>
      <c r="P915" s="350">
        <f t="shared" si="144"/>
        <v>0</v>
      </c>
      <c r="Q915" s="352">
        <f t="shared" si="145"/>
        <v>0</v>
      </c>
      <c r="R915" s="353">
        <f t="shared" si="146"/>
        <v>0</v>
      </c>
      <c r="S915" s="354">
        <f t="shared" si="147"/>
        <v>0</v>
      </c>
      <c r="T915" s="349">
        <f t="shared" si="148"/>
        <v>0</v>
      </c>
      <c r="U915" s="355">
        <f t="shared" si="149"/>
        <v>0</v>
      </c>
    </row>
    <row r="916" spans="1:21" x14ac:dyDescent="0.3">
      <c r="A916" s="344">
        <v>912</v>
      </c>
      <c r="B916" s="344"/>
      <c r="C916" s="356"/>
      <c r="D916" s="357"/>
      <c r="E916" s="358"/>
      <c r="F916" s="346"/>
      <c r="G916" s="347"/>
      <c r="H916" s="347"/>
      <c r="I916" s="347"/>
      <c r="J916" s="348"/>
      <c r="K916" s="347"/>
      <c r="L916" s="349">
        <f t="shared" si="140"/>
        <v>0</v>
      </c>
      <c r="M916" s="350">
        <f t="shared" si="141"/>
        <v>0</v>
      </c>
      <c r="N916" s="350">
        <f t="shared" si="142"/>
        <v>0</v>
      </c>
      <c r="O916" s="351">
        <f t="shared" si="143"/>
        <v>0</v>
      </c>
      <c r="P916" s="350">
        <f t="shared" si="144"/>
        <v>0</v>
      </c>
      <c r="Q916" s="352">
        <f t="shared" si="145"/>
        <v>0</v>
      </c>
      <c r="R916" s="353">
        <f t="shared" si="146"/>
        <v>0</v>
      </c>
      <c r="S916" s="354">
        <f t="shared" si="147"/>
        <v>0</v>
      </c>
      <c r="T916" s="349">
        <f t="shared" si="148"/>
        <v>0</v>
      </c>
      <c r="U916" s="355">
        <f t="shared" si="149"/>
        <v>0</v>
      </c>
    </row>
    <row r="917" spans="1:21" x14ac:dyDescent="0.3">
      <c r="A917" s="344">
        <v>913</v>
      </c>
      <c r="B917" s="344"/>
      <c r="C917" s="356"/>
      <c r="D917" s="357"/>
      <c r="E917" s="358"/>
      <c r="F917" s="346"/>
      <c r="G917" s="347"/>
      <c r="H917" s="347"/>
      <c r="I917" s="347"/>
      <c r="J917" s="348"/>
      <c r="K917" s="347"/>
      <c r="L917" s="349">
        <f t="shared" si="140"/>
        <v>0</v>
      </c>
      <c r="M917" s="350">
        <f t="shared" si="141"/>
        <v>0</v>
      </c>
      <c r="N917" s="350">
        <f t="shared" si="142"/>
        <v>0</v>
      </c>
      <c r="O917" s="351">
        <f t="shared" si="143"/>
        <v>0</v>
      </c>
      <c r="P917" s="350">
        <f t="shared" si="144"/>
        <v>0</v>
      </c>
      <c r="Q917" s="352">
        <f t="shared" si="145"/>
        <v>0</v>
      </c>
      <c r="R917" s="353">
        <f t="shared" si="146"/>
        <v>0</v>
      </c>
      <c r="S917" s="354">
        <f t="shared" si="147"/>
        <v>0</v>
      </c>
      <c r="T917" s="349">
        <f t="shared" si="148"/>
        <v>0</v>
      </c>
      <c r="U917" s="355">
        <f t="shared" si="149"/>
        <v>0</v>
      </c>
    </row>
    <row r="918" spans="1:21" x14ac:dyDescent="0.3">
      <c r="A918" s="344">
        <v>914</v>
      </c>
      <c r="B918" s="344"/>
      <c r="C918" s="356"/>
      <c r="D918" s="357"/>
      <c r="E918" s="358"/>
      <c r="F918" s="346"/>
      <c r="G918" s="347"/>
      <c r="H918" s="347"/>
      <c r="I918" s="347"/>
      <c r="J918" s="348"/>
      <c r="K918" s="347"/>
      <c r="L918" s="349">
        <f t="shared" si="140"/>
        <v>0</v>
      </c>
      <c r="M918" s="350">
        <f t="shared" si="141"/>
        <v>0</v>
      </c>
      <c r="N918" s="350">
        <f t="shared" si="142"/>
        <v>0</v>
      </c>
      <c r="O918" s="351">
        <f t="shared" si="143"/>
        <v>0</v>
      </c>
      <c r="P918" s="350">
        <f t="shared" si="144"/>
        <v>0</v>
      </c>
      <c r="Q918" s="352">
        <f t="shared" si="145"/>
        <v>0</v>
      </c>
      <c r="R918" s="353">
        <f t="shared" si="146"/>
        <v>0</v>
      </c>
      <c r="S918" s="354">
        <f t="shared" si="147"/>
        <v>0</v>
      </c>
      <c r="T918" s="349">
        <f t="shared" si="148"/>
        <v>0</v>
      </c>
      <c r="U918" s="355">
        <f t="shared" si="149"/>
        <v>0</v>
      </c>
    </row>
    <row r="919" spans="1:21" x14ac:dyDescent="0.3">
      <c r="A919" s="344">
        <v>915</v>
      </c>
      <c r="B919" s="344"/>
      <c r="C919" s="356"/>
      <c r="D919" s="357"/>
      <c r="E919" s="358"/>
      <c r="F919" s="346"/>
      <c r="G919" s="347"/>
      <c r="H919" s="347"/>
      <c r="I919" s="347"/>
      <c r="J919" s="348"/>
      <c r="K919" s="347"/>
      <c r="L919" s="349">
        <f t="shared" si="140"/>
        <v>0</v>
      </c>
      <c r="M919" s="350">
        <f t="shared" si="141"/>
        <v>0</v>
      </c>
      <c r="N919" s="350">
        <f t="shared" si="142"/>
        <v>0</v>
      </c>
      <c r="O919" s="351">
        <f t="shared" si="143"/>
        <v>0</v>
      </c>
      <c r="P919" s="350">
        <f t="shared" si="144"/>
        <v>0</v>
      </c>
      <c r="Q919" s="352">
        <f t="shared" si="145"/>
        <v>0</v>
      </c>
      <c r="R919" s="353">
        <f t="shared" si="146"/>
        <v>0</v>
      </c>
      <c r="S919" s="354">
        <f t="shared" si="147"/>
        <v>0</v>
      </c>
      <c r="T919" s="349">
        <f t="shared" si="148"/>
        <v>0</v>
      </c>
      <c r="U919" s="355">
        <f t="shared" si="149"/>
        <v>0</v>
      </c>
    </row>
    <row r="920" spans="1:21" x14ac:dyDescent="0.3">
      <c r="A920" s="344">
        <v>916</v>
      </c>
      <c r="B920" s="344"/>
      <c r="C920" s="356"/>
      <c r="D920" s="357"/>
      <c r="E920" s="358"/>
      <c r="F920" s="346"/>
      <c r="G920" s="347"/>
      <c r="H920" s="347"/>
      <c r="I920" s="347"/>
      <c r="J920" s="348"/>
      <c r="K920" s="347"/>
      <c r="L920" s="349">
        <f t="shared" si="140"/>
        <v>0</v>
      </c>
      <c r="M920" s="350">
        <f t="shared" si="141"/>
        <v>0</v>
      </c>
      <c r="N920" s="350">
        <f t="shared" si="142"/>
        <v>0</v>
      </c>
      <c r="O920" s="351">
        <f t="shared" si="143"/>
        <v>0</v>
      </c>
      <c r="P920" s="350">
        <f t="shared" si="144"/>
        <v>0</v>
      </c>
      <c r="Q920" s="352">
        <f t="shared" si="145"/>
        <v>0</v>
      </c>
      <c r="R920" s="353">
        <f t="shared" si="146"/>
        <v>0</v>
      </c>
      <c r="S920" s="354">
        <f t="shared" si="147"/>
        <v>0</v>
      </c>
      <c r="T920" s="349">
        <f t="shared" si="148"/>
        <v>0</v>
      </c>
      <c r="U920" s="355">
        <f t="shared" si="149"/>
        <v>0</v>
      </c>
    </row>
    <row r="921" spans="1:21" x14ac:dyDescent="0.3">
      <c r="A921" s="344">
        <v>917</v>
      </c>
      <c r="B921" s="344"/>
      <c r="C921" s="356"/>
      <c r="D921" s="357"/>
      <c r="E921" s="358"/>
      <c r="F921" s="346"/>
      <c r="G921" s="347"/>
      <c r="H921" s="347"/>
      <c r="I921" s="347"/>
      <c r="J921" s="348"/>
      <c r="K921" s="347"/>
      <c r="L921" s="349">
        <f t="shared" si="140"/>
        <v>0</v>
      </c>
      <c r="M921" s="350">
        <f t="shared" si="141"/>
        <v>0</v>
      </c>
      <c r="N921" s="350">
        <f t="shared" si="142"/>
        <v>0</v>
      </c>
      <c r="O921" s="351">
        <f t="shared" si="143"/>
        <v>0</v>
      </c>
      <c r="P921" s="350">
        <f t="shared" si="144"/>
        <v>0</v>
      </c>
      <c r="Q921" s="352">
        <f t="shared" si="145"/>
        <v>0</v>
      </c>
      <c r="R921" s="353">
        <f t="shared" si="146"/>
        <v>0</v>
      </c>
      <c r="S921" s="354">
        <f t="shared" si="147"/>
        <v>0</v>
      </c>
      <c r="T921" s="349">
        <f t="shared" si="148"/>
        <v>0</v>
      </c>
      <c r="U921" s="355">
        <f t="shared" si="149"/>
        <v>0</v>
      </c>
    </row>
    <row r="922" spans="1:21" x14ac:dyDescent="0.3">
      <c r="A922" s="344">
        <v>918</v>
      </c>
      <c r="B922" s="344"/>
      <c r="C922" s="356"/>
      <c r="D922" s="357"/>
      <c r="E922" s="358"/>
      <c r="F922" s="346"/>
      <c r="G922" s="347"/>
      <c r="H922" s="347"/>
      <c r="I922" s="347"/>
      <c r="J922" s="348"/>
      <c r="K922" s="347"/>
      <c r="L922" s="349">
        <f t="shared" si="140"/>
        <v>0</v>
      </c>
      <c r="M922" s="350">
        <f t="shared" si="141"/>
        <v>0</v>
      </c>
      <c r="N922" s="350">
        <f t="shared" si="142"/>
        <v>0</v>
      </c>
      <c r="O922" s="351">
        <f t="shared" si="143"/>
        <v>0</v>
      </c>
      <c r="P922" s="350">
        <f t="shared" si="144"/>
        <v>0</v>
      </c>
      <c r="Q922" s="352">
        <f t="shared" si="145"/>
        <v>0</v>
      </c>
      <c r="R922" s="353">
        <f t="shared" si="146"/>
        <v>0</v>
      </c>
      <c r="S922" s="354">
        <f t="shared" si="147"/>
        <v>0</v>
      </c>
      <c r="T922" s="349">
        <f t="shared" si="148"/>
        <v>0</v>
      </c>
      <c r="U922" s="355">
        <f t="shared" si="149"/>
        <v>0</v>
      </c>
    </row>
    <row r="923" spans="1:21" x14ac:dyDescent="0.3">
      <c r="A923" s="344">
        <v>919</v>
      </c>
      <c r="B923" s="344"/>
      <c r="C923" s="356"/>
      <c r="D923" s="357"/>
      <c r="E923" s="358"/>
      <c r="F923" s="346"/>
      <c r="G923" s="347"/>
      <c r="H923" s="347"/>
      <c r="I923" s="347"/>
      <c r="J923" s="348"/>
      <c r="K923" s="347"/>
      <c r="L923" s="349">
        <f t="shared" si="140"/>
        <v>0</v>
      </c>
      <c r="M923" s="350">
        <f t="shared" si="141"/>
        <v>0</v>
      </c>
      <c r="N923" s="350">
        <f t="shared" si="142"/>
        <v>0</v>
      </c>
      <c r="O923" s="351">
        <f t="shared" si="143"/>
        <v>0</v>
      </c>
      <c r="P923" s="350">
        <f t="shared" si="144"/>
        <v>0</v>
      </c>
      <c r="Q923" s="352">
        <f t="shared" si="145"/>
        <v>0</v>
      </c>
      <c r="R923" s="353">
        <f t="shared" si="146"/>
        <v>0</v>
      </c>
      <c r="S923" s="354">
        <f t="shared" si="147"/>
        <v>0</v>
      </c>
      <c r="T923" s="349">
        <f t="shared" si="148"/>
        <v>0</v>
      </c>
      <c r="U923" s="355">
        <f t="shared" si="149"/>
        <v>0</v>
      </c>
    </row>
    <row r="924" spans="1:21" x14ac:dyDescent="0.3">
      <c r="A924" s="344">
        <v>920</v>
      </c>
      <c r="B924" s="344"/>
      <c r="C924" s="356"/>
      <c r="D924" s="357"/>
      <c r="E924" s="358"/>
      <c r="F924" s="346"/>
      <c r="G924" s="347"/>
      <c r="H924" s="347"/>
      <c r="I924" s="347"/>
      <c r="J924" s="348"/>
      <c r="K924" s="347"/>
      <c r="L924" s="349">
        <f t="shared" si="140"/>
        <v>0</v>
      </c>
      <c r="M924" s="350">
        <f t="shared" si="141"/>
        <v>0</v>
      </c>
      <c r="N924" s="350">
        <f t="shared" si="142"/>
        <v>0</v>
      </c>
      <c r="O924" s="351">
        <f t="shared" si="143"/>
        <v>0</v>
      </c>
      <c r="P924" s="350">
        <f t="shared" si="144"/>
        <v>0</v>
      </c>
      <c r="Q924" s="352">
        <f t="shared" si="145"/>
        <v>0</v>
      </c>
      <c r="R924" s="353">
        <f t="shared" si="146"/>
        <v>0</v>
      </c>
      <c r="S924" s="354">
        <f t="shared" si="147"/>
        <v>0</v>
      </c>
      <c r="T924" s="349">
        <f t="shared" si="148"/>
        <v>0</v>
      </c>
      <c r="U924" s="355">
        <f t="shared" si="149"/>
        <v>0</v>
      </c>
    </row>
    <row r="925" spans="1:21" x14ac:dyDescent="0.3">
      <c r="A925" s="344">
        <v>921</v>
      </c>
      <c r="B925" s="344"/>
      <c r="C925" s="356"/>
      <c r="D925" s="357"/>
      <c r="E925" s="358"/>
      <c r="F925" s="346"/>
      <c r="G925" s="347"/>
      <c r="H925" s="347"/>
      <c r="I925" s="347"/>
      <c r="J925" s="348"/>
      <c r="K925" s="347"/>
      <c r="L925" s="349">
        <f t="shared" si="140"/>
        <v>0</v>
      </c>
      <c r="M925" s="350">
        <f t="shared" si="141"/>
        <v>0</v>
      </c>
      <c r="N925" s="350">
        <f t="shared" si="142"/>
        <v>0</v>
      </c>
      <c r="O925" s="351">
        <f t="shared" si="143"/>
        <v>0</v>
      </c>
      <c r="P925" s="350">
        <f t="shared" si="144"/>
        <v>0</v>
      </c>
      <c r="Q925" s="352">
        <f t="shared" si="145"/>
        <v>0</v>
      </c>
      <c r="R925" s="353">
        <f t="shared" si="146"/>
        <v>0</v>
      </c>
      <c r="S925" s="354">
        <f t="shared" si="147"/>
        <v>0</v>
      </c>
      <c r="T925" s="349">
        <f t="shared" si="148"/>
        <v>0</v>
      </c>
      <c r="U925" s="355">
        <f t="shared" si="149"/>
        <v>0</v>
      </c>
    </row>
    <row r="926" spans="1:21" x14ac:dyDescent="0.3">
      <c r="A926" s="344">
        <v>922</v>
      </c>
      <c r="B926" s="344"/>
      <c r="C926" s="356"/>
      <c r="D926" s="357"/>
      <c r="E926" s="358"/>
      <c r="F926" s="346"/>
      <c r="G926" s="347"/>
      <c r="H926" s="347"/>
      <c r="I926" s="347"/>
      <c r="J926" s="348"/>
      <c r="K926" s="347"/>
      <c r="L926" s="349">
        <f t="shared" si="140"/>
        <v>0</v>
      </c>
      <c r="M926" s="350">
        <f t="shared" si="141"/>
        <v>0</v>
      </c>
      <c r="N926" s="350">
        <f t="shared" si="142"/>
        <v>0</v>
      </c>
      <c r="O926" s="351">
        <f t="shared" si="143"/>
        <v>0</v>
      </c>
      <c r="P926" s="350">
        <f t="shared" si="144"/>
        <v>0</v>
      </c>
      <c r="Q926" s="352">
        <f t="shared" si="145"/>
        <v>0</v>
      </c>
      <c r="R926" s="353">
        <f t="shared" si="146"/>
        <v>0</v>
      </c>
      <c r="S926" s="354">
        <f t="shared" si="147"/>
        <v>0</v>
      </c>
      <c r="T926" s="349">
        <f t="shared" si="148"/>
        <v>0</v>
      </c>
      <c r="U926" s="355">
        <f t="shared" si="149"/>
        <v>0</v>
      </c>
    </row>
    <row r="927" spans="1:21" x14ac:dyDescent="0.3">
      <c r="A927" s="344">
        <v>923</v>
      </c>
      <c r="B927" s="344"/>
      <c r="C927" s="356"/>
      <c r="D927" s="357"/>
      <c r="E927" s="358"/>
      <c r="F927" s="346"/>
      <c r="G927" s="347"/>
      <c r="H927" s="347"/>
      <c r="I927" s="347"/>
      <c r="J927" s="348"/>
      <c r="K927" s="347"/>
      <c r="L927" s="349">
        <f t="shared" si="140"/>
        <v>0</v>
      </c>
      <c r="M927" s="350">
        <f t="shared" si="141"/>
        <v>0</v>
      </c>
      <c r="N927" s="350">
        <f t="shared" si="142"/>
        <v>0</v>
      </c>
      <c r="O927" s="351">
        <f t="shared" si="143"/>
        <v>0</v>
      </c>
      <c r="P927" s="350">
        <f t="shared" si="144"/>
        <v>0</v>
      </c>
      <c r="Q927" s="352">
        <f t="shared" si="145"/>
        <v>0</v>
      </c>
      <c r="R927" s="353">
        <f t="shared" si="146"/>
        <v>0</v>
      </c>
      <c r="S927" s="354">
        <f t="shared" si="147"/>
        <v>0</v>
      </c>
      <c r="T927" s="349">
        <f t="shared" si="148"/>
        <v>0</v>
      </c>
      <c r="U927" s="355">
        <f t="shared" si="149"/>
        <v>0</v>
      </c>
    </row>
    <row r="928" spans="1:21" x14ac:dyDescent="0.3">
      <c r="A928" s="344">
        <v>924</v>
      </c>
      <c r="B928" s="344"/>
      <c r="C928" s="356"/>
      <c r="D928" s="357"/>
      <c r="E928" s="358"/>
      <c r="F928" s="346"/>
      <c r="G928" s="347"/>
      <c r="H928" s="347"/>
      <c r="I928" s="347"/>
      <c r="J928" s="348"/>
      <c r="K928" s="347"/>
      <c r="L928" s="349">
        <f t="shared" si="140"/>
        <v>0</v>
      </c>
      <c r="M928" s="350">
        <f t="shared" si="141"/>
        <v>0</v>
      </c>
      <c r="N928" s="350">
        <f t="shared" si="142"/>
        <v>0</v>
      </c>
      <c r="O928" s="351">
        <f t="shared" si="143"/>
        <v>0</v>
      </c>
      <c r="P928" s="350">
        <f t="shared" si="144"/>
        <v>0</v>
      </c>
      <c r="Q928" s="352">
        <f t="shared" si="145"/>
        <v>0</v>
      </c>
      <c r="R928" s="353">
        <f t="shared" si="146"/>
        <v>0</v>
      </c>
      <c r="S928" s="354">
        <f t="shared" si="147"/>
        <v>0</v>
      </c>
      <c r="T928" s="349">
        <f t="shared" si="148"/>
        <v>0</v>
      </c>
      <c r="U928" s="355">
        <f t="shared" si="149"/>
        <v>0</v>
      </c>
    </row>
    <row r="929" spans="1:21" x14ac:dyDescent="0.3">
      <c r="A929" s="344">
        <v>925</v>
      </c>
      <c r="B929" s="344"/>
      <c r="C929" s="356"/>
      <c r="D929" s="357"/>
      <c r="E929" s="358"/>
      <c r="F929" s="346"/>
      <c r="G929" s="347"/>
      <c r="H929" s="347"/>
      <c r="I929" s="347"/>
      <c r="J929" s="348"/>
      <c r="K929" s="347"/>
      <c r="L929" s="349">
        <f t="shared" si="140"/>
        <v>0</v>
      </c>
      <c r="M929" s="350">
        <f t="shared" si="141"/>
        <v>0</v>
      </c>
      <c r="N929" s="350">
        <f t="shared" si="142"/>
        <v>0</v>
      </c>
      <c r="O929" s="351">
        <f t="shared" si="143"/>
        <v>0</v>
      </c>
      <c r="P929" s="350">
        <f t="shared" si="144"/>
        <v>0</v>
      </c>
      <c r="Q929" s="352">
        <f t="shared" si="145"/>
        <v>0</v>
      </c>
      <c r="R929" s="353">
        <f t="shared" si="146"/>
        <v>0</v>
      </c>
      <c r="S929" s="354">
        <f t="shared" si="147"/>
        <v>0</v>
      </c>
      <c r="T929" s="349">
        <f t="shared" si="148"/>
        <v>0</v>
      </c>
      <c r="U929" s="355">
        <f t="shared" si="149"/>
        <v>0</v>
      </c>
    </row>
    <row r="930" spans="1:21" x14ac:dyDescent="0.3">
      <c r="A930" s="344">
        <v>926</v>
      </c>
      <c r="B930" s="344"/>
      <c r="C930" s="356"/>
      <c r="D930" s="357"/>
      <c r="E930" s="358"/>
      <c r="F930" s="346"/>
      <c r="G930" s="347"/>
      <c r="H930" s="347"/>
      <c r="I930" s="347"/>
      <c r="J930" s="348"/>
      <c r="K930" s="347"/>
      <c r="L930" s="349">
        <f t="shared" si="140"/>
        <v>0</v>
      </c>
      <c r="M930" s="350">
        <f t="shared" si="141"/>
        <v>0</v>
      </c>
      <c r="N930" s="350">
        <f t="shared" si="142"/>
        <v>0</v>
      </c>
      <c r="O930" s="351">
        <f t="shared" si="143"/>
        <v>0</v>
      </c>
      <c r="P930" s="350">
        <f t="shared" si="144"/>
        <v>0</v>
      </c>
      <c r="Q930" s="352">
        <f t="shared" si="145"/>
        <v>0</v>
      </c>
      <c r="R930" s="353">
        <f t="shared" si="146"/>
        <v>0</v>
      </c>
      <c r="S930" s="354">
        <f t="shared" si="147"/>
        <v>0</v>
      </c>
      <c r="T930" s="349">
        <f t="shared" si="148"/>
        <v>0</v>
      </c>
      <c r="U930" s="355">
        <f t="shared" si="149"/>
        <v>0</v>
      </c>
    </row>
    <row r="931" spans="1:21" x14ac:dyDescent="0.3">
      <c r="A931" s="344">
        <v>927</v>
      </c>
      <c r="B931" s="344"/>
      <c r="C931" s="356"/>
      <c r="D931" s="357"/>
      <c r="E931" s="358"/>
      <c r="F931" s="346"/>
      <c r="G931" s="347"/>
      <c r="H931" s="347"/>
      <c r="I931" s="347"/>
      <c r="J931" s="348"/>
      <c r="K931" s="347"/>
      <c r="L931" s="349">
        <f t="shared" si="140"/>
        <v>0</v>
      </c>
      <c r="M931" s="350">
        <f t="shared" si="141"/>
        <v>0</v>
      </c>
      <c r="N931" s="350">
        <f t="shared" si="142"/>
        <v>0</v>
      </c>
      <c r="O931" s="351">
        <f t="shared" si="143"/>
        <v>0</v>
      </c>
      <c r="P931" s="350">
        <f t="shared" si="144"/>
        <v>0</v>
      </c>
      <c r="Q931" s="352">
        <f t="shared" si="145"/>
        <v>0</v>
      </c>
      <c r="R931" s="353">
        <f t="shared" si="146"/>
        <v>0</v>
      </c>
      <c r="S931" s="354">
        <f t="shared" si="147"/>
        <v>0</v>
      </c>
      <c r="T931" s="349">
        <f t="shared" si="148"/>
        <v>0</v>
      </c>
      <c r="U931" s="355">
        <f t="shared" si="149"/>
        <v>0</v>
      </c>
    </row>
    <row r="932" spans="1:21" x14ac:dyDescent="0.3">
      <c r="A932" s="344">
        <v>928</v>
      </c>
      <c r="B932" s="344"/>
      <c r="C932" s="356"/>
      <c r="D932" s="357"/>
      <c r="E932" s="358"/>
      <c r="F932" s="346"/>
      <c r="G932" s="347"/>
      <c r="H932" s="347"/>
      <c r="I932" s="347"/>
      <c r="J932" s="348"/>
      <c r="K932" s="347"/>
      <c r="L932" s="349">
        <f t="shared" si="140"/>
        <v>0</v>
      </c>
      <c r="M932" s="350">
        <f t="shared" si="141"/>
        <v>0</v>
      </c>
      <c r="N932" s="350">
        <f t="shared" si="142"/>
        <v>0</v>
      </c>
      <c r="O932" s="351">
        <f t="shared" si="143"/>
        <v>0</v>
      </c>
      <c r="P932" s="350">
        <f t="shared" si="144"/>
        <v>0</v>
      </c>
      <c r="Q932" s="352">
        <f t="shared" si="145"/>
        <v>0</v>
      </c>
      <c r="R932" s="353">
        <f t="shared" si="146"/>
        <v>0</v>
      </c>
      <c r="S932" s="354">
        <f t="shared" si="147"/>
        <v>0</v>
      </c>
      <c r="T932" s="349">
        <f t="shared" si="148"/>
        <v>0</v>
      </c>
      <c r="U932" s="355">
        <f t="shared" si="149"/>
        <v>0</v>
      </c>
    </row>
    <row r="933" spans="1:21" x14ac:dyDescent="0.3">
      <c r="A933" s="344">
        <v>929</v>
      </c>
      <c r="B933" s="344"/>
      <c r="C933" s="356"/>
      <c r="D933" s="357"/>
      <c r="E933" s="358"/>
      <c r="F933" s="346"/>
      <c r="G933" s="347"/>
      <c r="H933" s="347"/>
      <c r="I933" s="347"/>
      <c r="J933" s="348"/>
      <c r="K933" s="347"/>
      <c r="L933" s="349">
        <f t="shared" si="140"/>
        <v>0</v>
      </c>
      <c r="M933" s="350">
        <f t="shared" si="141"/>
        <v>0</v>
      </c>
      <c r="N933" s="350">
        <f t="shared" si="142"/>
        <v>0</v>
      </c>
      <c r="O933" s="351">
        <f t="shared" si="143"/>
        <v>0</v>
      </c>
      <c r="P933" s="350">
        <f t="shared" si="144"/>
        <v>0</v>
      </c>
      <c r="Q933" s="352">
        <f t="shared" si="145"/>
        <v>0</v>
      </c>
      <c r="R933" s="353">
        <f t="shared" si="146"/>
        <v>0</v>
      </c>
      <c r="S933" s="354">
        <f t="shared" si="147"/>
        <v>0</v>
      </c>
      <c r="T933" s="349">
        <f t="shared" si="148"/>
        <v>0</v>
      </c>
      <c r="U933" s="355">
        <f t="shared" si="149"/>
        <v>0</v>
      </c>
    </row>
    <row r="934" spans="1:21" x14ac:dyDescent="0.3">
      <c r="A934" s="344">
        <v>930</v>
      </c>
      <c r="B934" s="344"/>
      <c r="C934" s="356"/>
      <c r="D934" s="357"/>
      <c r="E934" s="358"/>
      <c r="F934" s="346"/>
      <c r="G934" s="347"/>
      <c r="H934" s="347"/>
      <c r="I934" s="347"/>
      <c r="J934" s="348"/>
      <c r="K934" s="347"/>
      <c r="L934" s="349">
        <f t="shared" si="140"/>
        <v>0</v>
      </c>
      <c r="M934" s="350">
        <f t="shared" si="141"/>
        <v>0</v>
      </c>
      <c r="N934" s="350">
        <f t="shared" si="142"/>
        <v>0</v>
      </c>
      <c r="O934" s="351">
        <f t="shared" si="143"/>
        <v>0</v>
      </c>
      <c r="P934" s="350">
        <f t="shared" si="144"/>
        <v>0</v>
      </c>
      <c r="Q934" s="352">
        <f t="shared" si="145"/>
        <v>0</v>
      </c>
      <c r="R934" s="353">
        <f t="shared" si="146"/>
        <v>0</v>
      </c>
      <c r="S934" s="354">
        <f t="shared" si="147"/>
        <v>0</v>
      </c>
      <c r="T934" s="349">
        <f t="shared" si="148"/>
        <v>0</v>
      </c>
      <c r="U934" s="355">
        <f t="shared" si="149"/>
        <v>0</v>
      </c>
    </row>
    <row r="935" spans="1:21" x14ac:dyDescent="0.3">
      <c r="A935" s="344">
        <v>931</v>
      </c>
      <c r="B935" s="344"/>
      <c r="C935" s="356"/>
      <c r="D935" s="357"/>
      <c r="E935" s="358"/>
      <c r="F935" s="346"/>
      <c r="G935" s="347"/>
      <c r="H935" s="347"/>
      <c r="I935" s="347"/>
      <c r="J935" s="348"/>
      <c r="K935" s="347"/>
      <c r="L935" s="349">
        <f t="shared" si="140"/>
        <v>0</v>
      </c>
      <c r="M935" s="350">
        <f t="shared" si="141"/>
        <v>0</v>
      </c>
      <c r="N935" s="350">
        <f t="shared" si="142"/>
        <v>0</v>
      </c>
      <c r="O935" s="351">
        <f t="shared" si="143"/>
        <v>0</v>
      </c>
      <c r="P935" s="350">
        <f t="shared" si="144"/>
        <v>0</v>
      </c>
      <c r="Q935" s="352">
        <f t="shared" si="145"/>
        <v>0</v>
      </c>
      <c r="R935" s="353">
        <f t="shared" si="146"/>
        <v>0</v>
      </c>
      <c r="S935" s="354">
        <f t="shared" si="147"/>
        <v>0</v>
      </c>
      <c r="T935" s="349">
        <f t="shared" si="148"/>
        <v>0</v>
      </c>
      <c r="U935" s="355">
        <f t="shared" si="149"/>
        <v>0</v>
      </c>
    </row>
    <row r="936" spans="1:21" x14ac:dyDescent="0.3">
      <c r="A936" s="344">
        <v>932</v>
      </c>
      <c r="B936" s="344"/>
      <c r="C936" s="356"/>
      <c r="D936" s="357"/>
      <c r="E936" s="358"/>
      <c r="F936" s="346"/>
      <c r="G936" s="347"/>
      <c r="H936" s="347"/>
      <c r="I936" s="347"/>
      <c r="J936" s="348"/>
      <c r="K936" s="347"/>
      <c r="L936" s="349">
        <f t="shared" si="140"/>
        <v>0</v>
      </c>
      <c r="M936" s="350">
        <f t="shared" si="141"/>
        <v>0</v>
      </c>
      <c r="N936" s="350">
        <f t="shared" si="142"/>
        <v>0</v>
      </c>
      <c r="O936" s="351">
        <f t="shared" si="143"/>
        <v>0</v>
      </c>
      <c r="P936" s="350">
        <f t="shared" si="144"/>
        <v>0</v>
      </c>
      <c r="Q936" s="352">
        <f t="shared" si="145"/>
        <v>0</v>
      </c>
      <c r="R936" s="353">
        <f t="shared" si="146"/>
        <v>0</v>
      </c>
      <c r="S936" s="354">
        <f t="shared" si="147"/>
        <v>0</v>
      </c>
      <c r="T936" s="349">
        <f t="shared" si="148"/>
        <v>0</v>
      </c>
      <c r="U936" s="355">
        <f t="shared" si="149"/>
        <v>0</v>
      </c>
    </row>
    <row r="937" spans="1:21" x14ac:dyDescent="0.3">
      <c r="A937" s="344">
        <v>933</v>
      </c>
      <c r="B937" s="344"/>
      <c r="C937" s="356"/>
      <c r="D937" s="357"/>
      <c r="E937" s="358"/>
      <c r="F937" s="346"/>
      <c r="G937" s="347"/>
      <c r="H937" s="347"/>
      <c r="I937" s="347"/>
      <c r="J937" s="348"/>
      <c r="K937" s="347"/>
      <c r="L937" s="349">
        <f t="shared" si="140"/>
        <v>0</v>
      </c>
      <c r="M937" s="350">
        <f t="shared" si="141"/>
        <v>0</v>
      </c>
      <c r="N937" s="350">
        <f t="shared" si="142"/>
        <v>0</v>
      </c>
      <c r="O937" s="351">
        <f t="shared" si="143"/>
        <v>0</v>
      </c>
      <c r="P937" s="350">
        <f t="shared" si="144"/>
        <v>0</v>
      </c>
      <c r="Q937" s="352">
        <f t="shared" si="145"/>
        <v>0</v>
      </c>
      <c r="R937" s="353">
        <f t="shared" si="146"/>
        <v>0</v>
      </c>
      <c r="S937" s="354">
        <f t="shared" si="147"/>
        <v>0</v>
      </c>
      <c r="T937" s="349">
        <f t="shared" si="148"/>
        <v>0</v>
      </c>
      <c r="U937" s="355">
        <f t="shared" si="149"/>
        <v>0</v>
      </c>
    </row>
    <row r="938" spans="1:21" x14ac:dyDescent="0.3">
      <c r="A938" s="344">
        <v>934</v>
      </c>
      <c r="B938" s="344"/>
      <c r="C938" s="356"/>
      <c r="D938" s="357"/>
      <c r="E938" s="358"/>
      <c r="F938" s="346"/>
      <c r="G938" s="347"/>
      <c r="H938" s="347"/>
      <c r="I938" s="347"/>
      <c r="J938" s="348"/>
      <c r="K938" s="347"/>
      <c r="L938" s="349">
        <f t="shared" si="140"/>
        <v>0</v>
      </c>
      <c r="M938" s="350">
        <f t="shared" si="141"/>
        <v>0</v>
      </c>
      <c r="N938" s="350">
        <f t="shared" si="142"/>
        <v>0</v>
      </c>
      <c r="O938" s="351">
        <f t="shared" si="143"/>
        <v>0</v>
      </c>
      <c r="P938" s="350">
        <f t="shared" si="144"/>
        <v>0</v>
      </c>
      <c r="Q938" s="352">
        <f t="shared" si="145"/>
        <v>0</v>
      </c>
      <c r="R938" s="353">
        <f t="shared" si="146"/>
        <v>0</v>
      </c>
      <c r="S938" s="354">
        <f t="shared" si="147"/>
        <v>0</v>
      </c>
      <c r="T938" s="349">
        <f t="shared" si="148"/>
        <v>0</v>
      </c>
      <c r="U938" s="355">
        <f t="shared" si="149"/>
        <v>0</v>
      </c>
    </row>
    <row r="939" spans="1:21" x14ac:dyDescent="0.3">
      <c r="A939" s="344">
        <v>935</v>
      </c>
      <c r="B939" s="344"/>
      <c r="C939" s="356"/>
      <c r="D939" s="357"/>
      <c r="E939" s="358"/>
      <c r="F939" s="346"/>
      <c r="G939" s="347"/>
      <c r="H939" s="347"/>
      <c r="I939" s="347"/>
      <c r="J939" s="348"/>
      <c r="K939" s="347"/>
      <c r="L939" s="349">
        <f t="shared" si="140"/>
        <v>0</v>
      </c>
      <c r="M939" s="350">
        <f t="shared" si="141"/>
        <v>0</v>
      </c>
      <c r="N939" s="350">
        <f t="shared" si="142"/>
        <v>0</v>
      </c>
      <c r="O939" s="351">
        <f t="shared" si="143"/>
        <v>0</v>
      </c>
      <c r="P939" s="350">
        <f t="shared" si="144"/>
        <v>0</v>
      </c>
      <c r="Q939" s="352">
        <f t="shared" si="145"/>
        <v>0</v>
      </c>
      <c r="R939" s="353">
        <f t="shared" si="146"/>
        <v>0</v>
      </c>
      <c r="S939" s="354">
        <f t="shared" si="147"/>
        <v>0</v>
      </c>
      <c r="T939" s="349">
        <f t="shared" si="148"/>
        <v>0</v>
      </c>
      <c r="U939" s="355">
        <f t="shared" si="149"/>
        <v>0</v>
      </c>
    </row>
    <row r="940" spans="1:21" x14ac:dyDescent="0.3">
      <c r="A940" s="344">
        <v>936</v>
      </c>
      <c r="B940" s="344"/>
      <c r="C940" s="356"/>
      <c r="D940" s="357"/>
      <c r="E940" s="358"/>
      <c r="F940" s="346"/>
      <c r="G940" s="347"/>
      <c r="H940" s="347"/>
      <c r="I940" s="347"/>
      <c r="J940" s="348"/>
      <c r="K940" s="347"/>
      <c r="L940" s="349">
        <f t="shared" si="140"/>
        <v>0</v>
      </c>
      <c r="M940" s="350">
        <f t="shared" si="141"/>
        <v>0</v>
      </c>
      <c r="N940" s="350">
        <f t="shared" si="142"/>
        <v>0</v>
      </c>
      <c r="O940" s="351">
        <f t="shared" si="143"/>
        <v>0</v>
      </c>
      <c r="P940" s="350">
        <f t="shared" si="144"/>
        <v>0</v>
      </c>
      <c r="Q940" s="352">
        <f t="shared" si="145"/>
        <v>0</v>
      </c>
      <c r="R940" s="353">
        <f t="shared" si="146"/>
        <v>0</v>
      </c>
      <c r="S940" s="354">
        <f t="shared" si="147"/>
        <v>0</v>
      </c>
      <c r="T940" s="349">
        <f t="shared" si="148"/>
        <v>0</v>
      </c>
      <c r="U940" s="355">
        <f t="shared" si="149"/>
        <v>0</v>
      </c>
    </row>
    <row r="941" spans="1:21" x14ac:dyDescent="0.3">
      <c r="A941" s="344">
        <v>937</v>
      </c>
      <c r="B941" s="344"/>
      <c r="C941" s="356"/>
      <c r="D941" s="357"/>
      <c r="E941" s="358"/>
      <c r="F941" s="346"/>
      <c r="G941" s="347"/>
      <c r="H941" s="347"/>
      <c r="I941" s="347"/>
      <c r="J941" s="348"/>
      <c r="K941" s="347"/>
      <c r="L941" s="349">
        <f t="shared" si="140"/>
        <v>0</v>
      </c>
      <c r="M941" s="350">
        <f t="shared" si="141"/>
        <v>0</v>
      </c>
      <c r="N941" s="350">
        <f t="shared" si="142"/>
        <v>0</v>
      </c>
      <c r="O941" s="351">
        <f t="shared" si="143"/>
        <v>0</v>
      </c>
      <c r="P941" s="350">
        <f t="shared" si="144"/>
        <v>0</v>
      </c>
      <c r="Q941" s="352">
        <f t="shared" si="145"/>
        <v>0</v>
      </c>
      <c r="R941" s="353">
        <f t="shared" si="146"/>
        <v>0</v>
      </c>
      <c r="S941" s="354">
        <f t="shared" si="147"/>
        <v>0</v>
      </c>
      <c r="T941" s="349">
        <f t="shared" si="148"/>
        <v>0</v>
      </c>
      <c r="U941" s="355">
        <f t="shared" si="149"/>
        <v>0</v>
      </c>
    </row>
    <row r="942" spans="1:21" x14ac:dyDescent="0.3">
      <c r="A942" s="344">
        <v>938</v>
      </c>
      <c r="B942" s="344"/>
      <c r="C942" s="356"/>
      <c r="D942" s="357"/>
      <c r="E942" s="358"/>
      <c r="F942" s="346"/>
      <c r="G942" s="347"/>
      <c r="H942" s="347"/>
      <c r="I942" s="347"/>
      <c r="J942" s="348"/>
      <c r="K942" s="347"/>
      <c r="L942" s="349">
        <f t="shared" si="140"/>
        <v>0</v>
      </c>
      <c r="M942" s="350">
        <f t="shared" si="141"/>
        <v>0</v>
      </c>
      <c r="N942" s="350">
        <f t="shared" si="142"/>
        <v>0</v>
      </c>
      <c r="O942" s="351">
        <f t="shared" si="143"/>
        <v>0</v>
      </c>
      <c r="P942" s="350">
        <f t="shared" si="144"/>
        <v>0</v>
      </c>
      <c r="Q942" s="352">
        <f t="shared" si="145"/>
        <v>0</v>
      </c>
      <c r="R942" s="353">
        <f t="shared" si="146"/>
        <v>0</v>
      </c>
      <c r="S942" s="354">
        <f t="shared" si="147"/>
        <v>0</v>
      </c>
      <c r="T942" s="349">
        <f t="shared" si="148"/>
        <v>0</v>
      </c>
      <c r="U942" s="355">
        <f t="shared" si="149"/>
        <v>0</v>
      </c>
    </row>
    <row r="943" spans="1:21" x14ac:dyDescent="0.3">
      <c r="A943" s="344">
        <v>939</v>
      </c>
      <c r="B943" s="344"/>
      <c r="C943" s="356"/>
      <c r="D943" s="357"/>
      <c r="E943" s="358"/>
      <c r="F943" s="346"/>
      <c r="G943" s="347"/>
      <c r="H943" s="347"/>
      <c r="I943" s="347"/>
      <c r="J943" s="348"/>
      <c r="K943" s="347"/>
      <c r="L943" s="349">
        <f t="shared" si="140"/>
        <v>0</v>
      </c>
      <c r="M943" s="350">
        <f t="shared" si="141"/>
        <v>0</v>
      </c>
      <c r="N943" s="350">
        <f t="shared" si="142"/>
        <v>0</v>
      </c>
      <c r="O943" s="351">
        <f t="shared" si="143"/>
        <v>0</v>
      </c>
      <c r="P943" s="350">
        <f t="shared" si="144"/>
        <v>0</v>
      </c>
      <c r="Q943" s="352">
        <f t="shared" si="145"/>
        <v>0</v>
      </c>
      <c r="R943" s="353">
        <f t="shared" si="146"/>
        <v>0</v>
      </c>
      <c r="S943" s="354">
        <f t="shared" si="147"/>
        <v>0</v>
      </c>
      <c r="T943" s="349">
        <f t="shared" si="148"/>
        <v>0</v>
      </c>
      <c r="U943" s="355">
        <f t="shared" si="149"/>
        <v>0</v>
      </c>
    </row>
    <row r="944" spans="1:21" x14ac:dyDescent="0.3">
      <c r="A944" s="344">
        <v>940</v>
      </c>
      <c r="B944" s="344"/>
      <c r="C944" s="356"/>
      <c r="D944" s="357"/>
      <c r="E944" s="358"/>
      <c r="F944" s="346"/>
      <c r="G944" s="347"/>
      <c r="H944" s="347"/>
      <c r="I944" s="347"/>
      <c r="J944" s="348"/>
      <c r="K944" s="347"/>
      <c r="L944" s="349">
        <f t="shared" si="140"/>
        <v>0</v>
      </c>
      <c r="M944" s="350">
        <f t="shared" si="141"/>
        <v>0</v>
      </c>
      <c r="N944" s="350">
        <f t="shared" si="142"/>
        <v>0</v>
      </c>
      <c r="O944" s="351">
        <f t="shared" si="143"/>
        <v>0</v>
      </c>
      <c r="P944" s="350">
        <f t="shared" si="144"/>
        <v>0</v>
      </c>
      <c r="Q944" s="352">
        <f t="shared" si="145"/>
        <v>0</v>
      </c>
      <c r="R944" s="353">
        <f t="shared" si="146"/>
        <v>0</v>
      </c>
      <c r="S944" s="354">
        <f t="shared" si="147"/>
        <v>0</v>
      </c>
      <c r="T944" s="349">
        <f t="shared" si="148"/>
        <v>0</v>
      </c>
      <c r="U944" s="355">
        <f t="shared" si="149"/>
        <v>0</v>
      </c>
    </row>
    <row r="945" spans="1:21" x14ac:dyDescent="0.3">
      <c r="A945" s="344">
        <v>941</v>
      </c>
      <c r="B945" s="344"/>
      <c r="C945" s="356"/>
      <c r="D945" s="357"/>
      <c r="E945" s="358"/>
      <c r="F945" s="346"/>
      <c r="G945" s="347"/>
      <c r="H945" s="347"/>
      <c r="I945" s="347"/>
      <c r="J945" s="348"/>
      <c r="K945" s="347"/>
      <c r="L945" s="349">
        <f t="shared" si="140"/>
        <v>0</v>
      </c>
      <c r="M945" s="350">
        <f t="shared" si="141"/>
        <v>0</v>
      </c>
      <c r="N945" s="350">
        <f t="shared" si="142"/>
        <v>0</v>
      </c>
      <c r="O945" s="351">
        <f t="shared" si="143"/>
        <v>0</v>
      </c>
      <c r="P945" s="350">
        <f t="shared" si="144"/>
        <v>0</v>
      </c>
      <c r="Q945" s="352">
        <f t="shared" si="145"/>
        <v>0</v>
      </c>
      <c r="R945" s="353">
        <f t="shared" si="146"/>
        <v>0</v>
      </c>
      <c r="S945" s="354">
        <f t="shared" si="147"/>
        <v>0</v>
      </c>
      <c r="T945" s="349">
        <f t="shared" si="148"/>
        <v>0</v>
      </c>
      <c r="U945" s="355">
        <f t="shared" si="149"/>
        <v>0</v>
      </c>
    </row>
    <row r="946" spans="1:21" x14ac:dyDescent="0.3">
      <c r="A946" s="344">
        <v>942</v>
      </c>
      <c r="B946" s="344"/>
      <c r="C946" s="356"/>
      <c r="D946" s="357"/>
      <c r="E946" s="358"/>
      <c r="F946" s="346"/>
      <c r="G946" s="347"/>
      <c r="H946" s="347"/>
      <c r="I946" s="347"/>
      <c r="J946" s="348"/>
      <c r="K946" s="347"/>
      <c r="L946" s="349">
        <f t="shared" si="140"/>
        <v>0</v>
      </c>
      <c r="M946" s="350">
        <f t="shared" si="141"/>
        <v>0</v>
      </c>
      <c r="N946" s="350">
        <f t="shared" si="142"/>
        <v>0</v>
      </c>
      <c r="O946" s="351">
        <f t="shared" si="143"/>
        <v>0</v>
      </c>
      <c r="P946" s="350">
        <f t="shared" si="144"/>
        <v>0</v>
      </c>
      <c r="Q946" s="352">
        <f t="shared" si="145"/>
        <v>0</v>
      </c>
      <c r="R946" s="353">
        <f t="shared" si="146"/>
        <v>0</v>
      </c>
      <c r="S946" s="354">
        <f t="shared" si="147"/>
        <v>0</v>
      </c>
      <c r="T946" s="349">
        <f t="shared" si="148"/>
        <v>0</v>
      </c>
      <c r="U946" s="355">
        <f t="shared" si="149"/>
        <v>0</v>
      </c>
    </row>
    <row r="947" spans="1:21" x14ac:dyDescent="0.3">
      <c r="A947" s="344">
        <v>943</v>
      </c>
      <c r="B947" s="344"/>
      <c r="C947" s="356"/>
      <c r="D947" s="357"/>
      <c r="E947" s="358"/>
      <c r="F947" s="346"/>
      <c r="G947" s="347"/>
      <c r="H947" s="347"/>
      <c r="I947" s="347"/>
      <c r="J947" s="348"/>
      <c r="K947" s="347"/>
      <c r="L947" s="349">
        <f t="shared" si="140"/>
        <v>0</v>
      </c>
      <c r="M947" s="350">
        <f t="shared" si="141"/>
        <v>0</v>
      </c>
      <c r="N947" s="350">
        <f t="shared" si="142"/>
        <v>0</v>
      </c>
      <c r="O947" s="351">
        <f t="shared" si="143"/>
        <v>0</v>
      </c>
      <c r="P947" s="350">
        <f t="shared" si="144"/>
        <v>0</v>
      </c>
      <c r="Q947" s="352">
        <f t="shared" si="145"/>
        <v>0</v>
      </c>
      <c r="R947" s="353">
        <f t="shared" si="146"/>
        <v>0</v>
      </c>
      <c r="S947" s="354">
        <f t="shared" si="147"/>
        <v>0</v>
      </c>
      <c r="T947" s="349">
        <f t="shared" si="148"/>
        <v>0</v>
      </c>
      <c r="U947" s="355">
        <f t="shared" si="149"/>
        <v>0</v>
      </c>
    </row>
    <row r="948" spans="1:21" x14ac:dyDescent="0.3">
      <c r="A948" s="344">
        <v>944</v>
      </c>
      <c r="B948" s="344"/>
      <c r="C948" s="356"/>
      <c r="D948" s="357"/>
      <c r="E948" s="358"/>
      <c r="F948" s="346"/>
      <c r="G948" s="347"/>
      <c r="H948" s="347"/>
      <c r="I948" s="347"/>
      <c r="J948" s="348"/>
      <c r="K948" s="347"/>
      <c r="L948" s="349">
        <f t="shared" si="140"/>
        <v>0</v>
      </c>
      <c r="M948" s="350">
        <f t="shared" si="141"/>
        <v>0</v>
      </c>
      <c r="N948" s="350">
        <f t="shared" si="142"/>
        <v>0</v>
      </c>
      <c r="O948" s="351">
        <f t="shared" si="143"/>
        <v>0</v>
      </c>
      <c r="P948" s="350">
        <f t="shared" si="144"/>
        <v>0</v>
      </c>
      <c r="Q948" s="352">
        <f t="shared" si="145"/>
        <v>0</v>
      </c>
      <c r="R948" s="353">
        <f t="shared" si="146"/>
        <v>0</v>
      </c>
      <c r="S948" s="354">
        <f t="shared" si="147"/>
        <v>0</v>
      </c>
      <c r="T948" s="349">
        <f t="shared" si="148"/>
        <v>0</v>
      </c>
      <c r="U948" s="355">
        <f t="shared" si="149"/>
        <v>0</v>
      </c>
    </row>
    <row r="949" spans="1:21" x14ac:dyDescent="0.3">
      <c r="A949" s="344">
        <v>945</v>
      </c>
      <c r="B949" s="344"/>
      <c r="C949" s="356"/>
      <c r="D949" s="357"/>
      <c r="E949" s="358"/>
      <c r="F949" s="346"/>
      <c r="G949" s="347"/>
      <c r="H949" s="347"/>
      <c r="I949" s="347"/>
      <c r="J949" s="348"/>
      <c r="K949" s="347"/>
      <c r="L949" s="349">
        <f t="shared" si="140"/>
        <v>0</v>
      </c>
      <c r="M949" s="350">
        <f t="shared" si="141"/>
        <v>0</v>
      </c>
      <c r="N949" s="350">
        <f t="shared" si="142"/>
        <v>0</v>
      </c>
      <c r="O949" s="351">
        <f t="shared" si="143"/>
        <v>0</v>
      </c>
      <c r="P949" s="350">
        <f t="shared" si="144"/>
        <v>0</v>
      </c>
      <c r="Q949" s="352">
        <f t="shared" si="145"/>
        <v>0</v>
      </c>
      <c r="R949" s="353">
        <f t="shared" si="146"/>
        <v>0</v>
      </c>
      <c r="S949" s="354">
        <f t="shared" si="147"/>
        <v>0</v>
      </c>
      <c r="T949" s="349">
        <f t="shared" si="148"/>
        <v>0</v>
      </c>
      <c r="U949" s="355">
        <f t="shared" si="149"/>
        <v>0</v>
      </c>
    </row>
    <row r="950" spans="1:21" x14ac:dyDescent="0.3">
      <c r="A950" s="344">
        <v>946</v>
      </c>
      <c r="B950" s="344"/>
      <c r="C950" s="356"/>
      <c r="D950" s="357"/>
      <c r="E950" s="358"/>
      <c r="F950" s="346"/>
      <c r="G950" s="347"/>
      <c r="H950" s="347"/>
      <c r="I950" s="347"/>
      <c r="J950" s="348"/>
      <c r="K950" s="347"/>
      <c r="L950" s="349">
        <f t="shared" si="140"/>
        <v>0</v>
      </c>
      <c r="M950" s="350">
        <f t="shared" si="141"/>
        <v>0</v>
      </c>
      <c r="N950" s="350">
        <f t="shared" si="142"/>
        <v>0</v>
      </c>
      <c r="O950" s="351">
        <f t="shared" si="143"/>
        <v>0</v>
      </c>
      <c r="P950" s="350">
        <f t="shared" si="144"/>
        <v>0</v>
      </c>
      <c r="Q950" s="352">
        <f t="shared" si="145"/>
        <v>0</v>
      </c>
      <c r="R950" s="353">
        <f t="shared" si="146"/>
        <v>0</v>
      </c>
      <c r="S950" s="354">
        <f t="shared" si="147"/>
        <v>0</v>
      </c>
      <c r="T950" s="349">
        <f t="shared" si="148"/>
        <v>0</v>
      </c>
      <c r="U950" s="355">
        <f t="shared" si="149"/>
        <v>0</v>
      </c>
    </row>
    <row r="951" spans="1:21" x14ac:dyDescent="0.3">
      <c r="A951" s="344">
        <v>947</v>
      </c>
      <c r="B951" s="344"/>
      <c r="C951" s="356"/>
      <c r="D951" s="357"/>
      <c r="E951" s="358"/>
      <c r="F951" s="346"/>
      <c r="G951" s="347"/>
      <c r="H951" s="347"/>
      <c r="I951" s="347"/>
      <c r="J951" s="348"/>
      <c r="K951" s="347"/>
      <c r="L951" s="349">
        <f t="shared" si="140"/>
        <v>0</v>
      </c>
      <c r="M951" s="350">
        <f t="shared" si="141"/>
        <v>0</v>
      </c>
      <c r="N951" s="350">
        <f t="shared" si="142"/>
        <v>0</v>
      </c>
      <c r="O951" s="351">
        <f t="shared" si="143"/>
        <v>0</v>
      </c>
      <c r="P951" s="350">
        <f t="shared" si="144"/>
        <v>0</v>
      </c>
      <c r="Q951" s="352">
        <f t="shared" si="145"/>
        <v>0</v>
      </c>
      <c r="R951" s="353">
        <f t="shared" si="146"/>
        <v>0</v>
      </c>
      <c r="S951" s="354">
        <f t="shared" si="147"/>
        <v>0</v>
      </c>
      <c r="T951" s="349">
        <f t="shared" si="148"/>
        <v>0</v>
      </c>
      <c r="U951" s="355">
        <f t="shared" si="149"/>
        <v>0</v>
      </c>
    </row>
    <row r="952" spans="1:21" x14ac:dyDescent="0.3">
      <c r="A952" s="344">
        <v>948</v>
      </c>
      <c r="B952" s="344"/>
      <c r="C952" s="356"/>
      <c r="D952" s="357"/>
      <c r="E952" s="358"/>
      <c r="F952" s="346"/>
      <c r="G952" s="347"/>
      <c r="H952" s="347"/>
      <c r="I952" s="347"/>
      <c r="J952" s="348"/>
      <c r="K952" s="347"/>
      <c r="L952" s="349">
        <f t="shared" si="140"/>
        <v>0</v>
      </c>
      <c r="M952" s="350">
        <f t="shared" si="141"/>
        <v>0</v>
      </c>
      <c r="N952" s="350">
        <f t="shared" si="142"/>
        <v>0</v>
      </c>
      <c r="O952" s="351">
        <f t="shared" si="143"/>
        <v>0</v>
      </c>
      <c r="P952" s="350">
        <f t="shared" si="144"/>
        <v>0</v>
      </c>
      <c r="Q952" s="352">
        <f t="shared" si="145"/>
        <v>0</v>
      </c>
      <c r="R952" s="353">
        <f t="shared" si="146"/>
        <v>0</v>
      </c>
      <c r="S952" s="354">
        <f t="shared" si="147"/>
        <v>0</v>
      </c>
      <c r="T952" s="349">
        <f t="shared" si="148"/>
        <v>0</v>
      </c>
      <c r="U952" s="355">
        <f t="shared" si="149"/>
        <v>0</v>
      </c>
    </row>
    <row r="953" spans="1:21" x14ac:dyDescent="0.3">
      <c r="A953" s="344">
        <v>949</v>
      </c>
      <c r="B953" s="344"/>
      <c r="C953" s="356"/>
      <c r="D953" s="357"/>
      <c r="E953" s="358"/>
      <c r="F953" s="346"/>
      <c r="G953" s="347"/>
      <c r="H953" s="347"/>
      <c r="I953" s="347"/>
      <c r="J953" s="348"/>
      <c r="K953" s="347"/>
      <c r="L953" s="349">
        <f t="shared" si="140"/>
        <v>0</v>
      </c>
      <c r="M953" s="350">
        <f t="shared" si="141"/>
        <v>0</v>
      </c>
      <c r="N953" s="350">
        <f t="shared" si="142"/>
        <v>0</v>
      </c>
      <c r="O953" s="351">
        <f t="shared" si="143"/>
        <v>0</v>
      </c>
      <c r="P953" s="350">
        <f t="shared" si="144"/>
        <v>0</v>
      </c>
      <c r="Q953" s="352">
        <f t="shared" si="145"/>
        <v>0</v>
      </c>
      <c r="R953" s="353">
        <f t="shared" si="146"/>
        <v>0</v>
      </c>
      <c r="S953" s="354">
        <f t="shared" si="147"/>
        <v>0</v>
      </c>
      <c r="T953" s="349">
        <f t="shared" si="148"/>
        <v>0</v>
      </c>
      <c r="U953" s="355">
        <f t="shared" si="149"/>
        <v>0</v>
      </c>
    </row>
    <row r="954" spans="1:21" x14ac:dyDescent="0.3">
      <c r="A954" s="344">
        <v>950</v>
      </c>
      <c r="B954" s="344"/>
      <c r="C954" s="356"/>
      <c r="D954" s="357"/>
      <c r="E954" s="358"/>
      <c r="F954" s="346"/>
      <c r="G954" s="347"/>
      <c r="H954" s="347"/>
      <c r="I954" s="347"/>
      <c r="J954" s="348"/>
      <c r="K954" s="347"/>
      <c r="L954" s="349">
        <f t="shared" si="140"/>
        <v>0</v>
      </c>
      <c r="M954" s="350">
        <f t="shared" si="141"/>
        <v>0</v>
      </c>
      <c r="N954" s="350">
        <f t="shared" si="142"/>
        <v>0</v>
      </c>
      <c r="O954" s="351">
        <f t="shared" si="143"/>
        <v>0</v>
      </c>
      <c r="P954" s="350">
        <f t="shared" si="144"/>
        <v>0</v>
      </c>
      <c r="Q954" s="352">
        <f t="shared" si="145"/>
        <v>0</v>
      </c>
      <c r="R954" s="353">
        <f t="shared" si="146"/>
        <v>0</v>
      </c>
      <c r="S954" s="354">
        <f t="shared" si="147"/>
        <v>0</v>
      </c>
      <c r="T954" s="349">
        <f t="shared" si="148"/>
        <v>0</v>
      </c>
      <c r="U954" s="355">
        <f t="shared" si="149"/>
        <v>0</v>
      </c>
    </row>
    <row r="955" spans="1:21" x14ac:dyDescent="0.3">
      <c r="A955" s="344">
        <v>951</v>
      </c>
      <c r="B955" s="344"/>
      <c r="C955" s="356"/>
      <c r="D955" s="357"/>
      <c r="E955" s="358"/>
      <c r="F955" s="346"/>
      <c r="G955" s="347"/>
      <c r="H955" s="347"/>
      <c r="I955" s="347"/>
      <c r="J955" s="348"/>
      <c r="K955" s="347"/>
      <c r="L955" s="349">
        <f t="shared" si="140"/>
        <v>0</v>
      </c>
      <c r="M955" s="350">
        <f t="shared" si="141"/>
        <v>0</v>
      </c>
      <c r="N955" s="350">
        <f t="shared" si="142"/>
        <v>0</v>
      </c>
      <c r="O955" s="351">
        <f t="shared" si="143"/>
        <v>0</v>
      </c>
      <c r="P955" s="350">
        <f t="shared" si="144"/>
        <v>0</v>
      </c>
      <c r="Q955" s="352">
        <f t="shared" si="145"/>
        <v>0</v>
      </c>
      <c r="R955" s="353">
        <f t="shared" si="146"/>
        <v>0</v>
      </c>
      <c r="S955" s="354">
        <f t="shared" si="147"/>
        <v>0</v>
      </c>
      <c r="T955" s="349">
        <f t="shared" si="148"/>
        <v>0</v>
      </c>
      <c r="U955" s="355">
        <f t="shared" si="149"/>
        <v>0</v>
      </c>
    </row>
    <row r="956" spans="1:21" x14ac:dyDescent="0.3">
      <c r="A956" s="344">
        <v>952</v>
      </c>
      <c r="B956" s="344"/>
      <c r="C956" s="356"/>
      <c r="D956" s="357"/>
      <c r="E956" s="358"/>
      <c r="F956" s="346"/>
      <c r="G956" s="347"/>
      <c r="H956" s="347"/>
      <c r="I956" s="347"/>
      <c r="J956" s="348"/>
      <c r="K956" s="347"/>
      <c r="L956" s="349">
        <f t="shared" si="140"/>
        <v>0</v>
      </c>
      <c r="M956" s="350">
        <f t="shared" si="141"/>
        <v>0</v>
      </c>
      <c r="N956" s="350">
        <f t="shared" si="142"/>
        <v>0</v>
      </c>
      <c r="O956" s="351">
        <f t="shared" si="143"/>
        <v>0</v>
      </c>
      <c r="P956" s="350">
        <f t="shared" si="144"/>
        <v>0</v>
      </c>
      <c r="Q956" s="352">
        <f t="shared" si="145"/>
        <v>0</v>
      </c>
      <c r="R956" s="353">
        <f t="shared" si="146"/>
        <v>0</v>
      </c>
      <c r="S956" s="354">
        <f t="shared" si="147"/>
        <v>0</v>
      </c>
      <c r="T956" s="349">
        <f t="shared" si="148"/>
        <v>0</v>
      </c>
      <c r="U956" s="355">
        <f t="shared" si="149"/>
        <v>0</v>
      </c>
    </row>
    <row r="957" spans="1:21" x14ac:dyDescent="0.3">
      <c r="A957" s="344">
        <v>953</v>
      </c>
      <c r="B957" s="344"/>
      <c r="C957" s="356"/>
      <c r="D957" s="357"/>
      <c r="E957" s="358"/>
      <c r="F957" s="346"/>
      <c r="G957" s="347"/>
      <c r="H957" s="347"/>
      <c r="I957" s="347"/>
      <c r="J957" s="348"/>
      <c r="K957" s="347"/>
      <c r="L957" s="349">
        <f t="shared" si="140"/>
        <v>0</v>
      </c>
      <c r="M957" s="350">
        <f t="shared" si="141"/>
        <v>0</v>
      </c>
      <c r="N957" s="350">
        <f t="shared" si="142"/>
        <v>0</v>
      </c>
      <c r="O957" s="351">
        <f t="shared" si="143"/>
        <v>0</v>
      </c>
      <c r="P957" s="350">
        <f t="shared" si="144"/>
        <v>0</v>
      </c>
      <c r="Q957" s="352">
        <f t="shared" si="145"/>
        <v>0</v>
      </c>
      <c r="R957" s="353">
        <f t="shared" si="146"/>
        <v>0</v>
      </c>
      <c r="S957" s="354">
        <f t="shared" si="147"/>
        <v>0</v>
      </c>
      <c r="T957" s="349">
        <f t="shared" si="148"/>
        <v>0</v>
      </c>
      <c r="U957" s="355">
        <f t="shared" si="149"/>
        <v>0</v>
      </c>
    </row>
    <row r="958" spans="1:21" x14ac:dyDescent="0.3">
      <c r="A958" s="344">
        <v>954</v>
      </c>
      <c r="B958" s="344"/>
      <c r="C958" s="356"/>
      <c r="D958" s="357"/>
      <c r="E958" s="358"/>
      <c r="F958" s="346"/>
      <c r="G958" s="347"/>
      <c r="H958" s="347"/>
      <c r="I958" s="347"/>
      <c r="J958" s="348"/>
      <c r="K958" s="347"/>
      <c r="L958" s="349">
        <f t="shared" si="140"/>
        <v>0</v>
      </c>
      <c r="M958" s="350">
        <f t="shared" si="141"/>
        <v>0</v>
      </c>
      <c r="N958" s="350">
        <f t="shared" si="142"/>
        <v>0</v>
      </c>
      <c r="O958" s="351">
        <f t="shared" si="143"/>
        <v>0</v>
      </c>
      <c r="P958" s="350">
        <f t="shared" si="144"/>
        <v>0</v>
      </c>
      <c r="Q958" s="352">
        <f t="shared" si="145"/>
        <v>0</v>
      </c>
      <c r="R958" s="353">
        <f t="shared" si="146"/>
        <v>0</v>
      </c>
      <c r="S958" s="354">
        <f t="shared" si="147"/>
        <v>0</v>
      </c>
      <c r="T958" s="349">
        <f t="shared" si="148"/>
        <v>0</v>
      </c>
      <c r="U958" s="355">
        <f t="shared" si="149"/>
        <v>0</v>
      </c>
    </row>
    <row r="959" spans="1:21" x14ac:dyDescent="0.3">
      <c r="A959" s="344">
        <v>955</v>
      </c>
      <c r="B959" s="344"/>
      <c r="C959" s="356"/>
      <c r="D959" s="357"/>
      <c r="E959" s="358"/>
      <c r="F959" s="346"/>
      <c r="G959" s="347"/>
      <c r="H959" s="347"/>
      <c r="I959" s="347"/>
      <c r="J959" s="348"/>
      <c r="K959" s="347"/>
      <c r="L959" s="349">
        <f t="shared" si="140"/>
        <v>0</v>
      </c>
      <c r="M959" s="350">
        <f t="shared" si="141"/>
        <v>0</v>
      </c>
      <c r="N959" s="350">
        <f t="shared" si="142"/>
        <v>0</v>
      </c>
      <c r="O959" s="351">
        <f t="shared" si="143"/>
        <v>0</v>
      </c>
      <c r="P959" s="350">
        <f t="shared" si="144"/>
        <v>0</v>
      </c>
      <c r="Q959" s="352">
        <f t="shared" si="145"/>
        <v>0</v>
      </c>
      <c r="R959" s="353">
        <f t="shared" si="146"/>
        <v>0</v>
      </c>
      <c r="S959" s="354">
        <f t="shared" si="147"/>
        <v>0</v>
      </c>
      <c r="T959" s="349">
        <f t="shared" si="148"/>
        <v>0</v>
      </c>
      <c r="U959" s="355">
        <f t="shared" si="149"/>
        <v>0</v>
      </c>
    </row>
    <row r="960" spans="1:21" x14ac:dyDescent="0.3">
      <c r="A960" s="344">
        <v>956</v>
      </c>
      <c r="B960" s="344"/>
      <c r="C960" s="356"/>
      <c r="D960" s="357"/>
      <c r="E960" s="358"/>
      <c r="F960" s="346"/>
      <c r="G960" s="347"/>
      <c r="H960" s="347"/>
      <c r="I960" s="347"/>
      <c r="J960" s="348"/>
      <c r="K960" s="347"/>
      <c r="L960" s="349">
        <f t="shared" si="140"/>
        <v>0</v>
      </c>
      <c r="M960" s="350">
        <f t="shared" si="141"/>
        <v>0</v>
      </c>
      <c r="N960" s="350">
        <f t="shared" si="142"/>
        <v>0</v>
      </c>
      <c r="O960" s="351">
        <f t="shared" si="143"/>
        <v>0</v>
      </c>
      <c r="P960" s="350">
        <f t="shared" si="144"/>
        <v>0</v>
      </c>
      <c r="Q960" s="352">
        <f t="shared" si="145"/>
        <v>0</v>
      </c>
      <c r="R960" s="353">
        <f t="shared" si="146"/>
        <v>0</v>
      </c>
      <c r="S960" s="354">
        <f t="shared" si="147"/>
        <v>0</v>
      </c>
      <c r="T960" s="349">
        <f t="shared" si="148"/>
        <v>0</v>
      </c>
      <c r="U960" s="355">
        <f t="shared" si="149"/>
        <v>0</v>
      </c>
    </row>
    <row r="961" spans="1:21" x14ac:dyDescent="0.3">
      <c r="A961" s="344">
        <v>957</v>
      </c>
      <c r="B961" s="344"/>
      <c r="C961" s="356"/>
      <c r="D961" s="357"/>
      <c r="E961" s="358"/>
      <c r="F961" s="346"/>
      <c r="G961" s="347"/>
      <c r="H961" s="347"/>
      <c r="I961" s="347"/>
      <c r="J961" s="348"/>
      <c r="K961" s="347"/>
      <c r="L961" s="349">
        <f t="shared" si="140"/>
        <v>0</v>
      </c>
      <c r="M961" s="350">
        <f t="shared" si="141"/>
        <v>0</v>
      </c>
      <c r="N961" s="350">
        <f t="shared" si="142"/>
        <v>0</v>
      </c>
      <c r="O961" s="351">
        <f t="shared" si="143"/>
        <v>0</v>
      </c>
      <c r="P961" s="350">
        <f t="shared" si="144"/>
        <v>0</v>
      </c>
      <c r="Q961" s="352">
        <f t="shared" si="145"/>
        <v>0</v>
      </c>
      <c r="R961" s="353">
        <f t="shared" si="146"/>
        <v>0</v>
      </c>
      <c r="S961" s="354">
        <f t="shared" si="147"/>
        <v>0</v>
      </c>
      <c r="T961" s="349">
        <f t="shared" si="148"/>
        <v>0</v>
      </c>
      <c r="U961" s="355">
        <f t="shared" si="149"/>
        <v>0</v>
      </c>
    </row>
    <row r="962" spans="1:21" x14ac:dyDescent="0.3">
      <c r="A962" s="344">
        <v>958</v>
      </c>
      <c r="B962" s="344"/>
      <c r="C962" s="356"/>
      <c r="D962" s="357"/>
      <c r="E962" s="358"/>
      <c r="F962" s="346"/>
      <c r="G962" s="347"/>
      <c r="H962" s="347"/>
      <c r="I962" s="347"/>
      <c r="J962" s="348"/>
      <c r="K962" s="347"/>
      <c r="L962" s="349">
        <f t="shared" si="140"/>
        <v>0</v>
      </c>
      <c r="M962" s="350">
        <f t="shared" si="141"/>
        <v>0</v>
      </c>
      <c r="N962" s="350">
        <f t="shared" si="142"/>
        <v>0</v>
      </c>
      <c r="O962" s="351">
        <f t="shared" si="143"/>
        <v>0</v>
      </c>
      <c r="P962" s="350">
        <f t="shared" si="144"/>
        <v>0</v>
      </c>
      <c r="Q962" s="352">
        <f t="shared" si="145"/>
        <v>0</v>
      </c>
      <c r="R962" s="353">
        <f t="shared" si="146"/>
        <v>0</v>
      </c>
      <c r="S962" s="354">
        <f t="shared" si="147"/>
        <v>0</v>
      </c>
      <c r="T962" s="349">
        <f t="shared" si="148"/>
        <v>0</v>
      </c>
      <c r="U962" s="355">
        <f t="shared" si="149"/>
        <v>0</v>
      </c>
    </row>
    <row r="963" spans="1:21" x14ac:dyDescent="0.3">
      <c r="A963" s="344">
        <v>959</v>
      </c>
      <c r="B963" s="344"/>
      <c r="C963" s="356"/>
      <c r="D963" s="357"/>
      <c r="E963" s="358"/>
      <c r="F963" s="346"/>
      <c r="G963" s="347"/>
      <c r="H963" s="347"/>
      <c r="I963" s="347"/>
      <c r="J963" s="348"/>
      <c r="K963" s="347"/>
      <c r="L963" s="349">
        <f t="shared" si="140"/>
        <v>0</v>
      </c>
      <c r="M963" s="350">
        <f t="shared" si="141"/>
        <v>0</v>
      </c>
      <c r="N963" s="350">
        <f t="shared" si="142"/>
        <v>0</v>
      </c>
      <c r="O963" s="351">
        <f t="shared" si="143"/>
        <v>0</v>
      </c>
      <c r="P963" s="350">
        <f t="shared" si="144"/>
        <v>0</v>
      </c>
      <c r="Q963" s="352">
        <f t="shared" si="145"/>
        <v>0</v>
      </c>
      <c r="R963" s="353">
        <f t="shared" si="146"/>
        <v>0</v>
      </c>
      <c r="S963" s="354">
        <f t="shared" si="147"/>
        <v>0</v>
      </c>
      <c r="T963" s="349">
        <f t="shared" si="148"/>
        <v>0</v>
      </c>
      <c r="U963" s="355">
        <f t="shared" si="149"/>
        <v>0</v>
      </c>
    </row>
    <row r="964" spans="1:21" x14ac:dyDescent="0.3">
      <c r="A964" s="344">
        <v>960</v>
      </c>
      <c r="B964" s="344"/>
      <c r="C964" s="356"/>
      <c r="D964" s="357"/>
      <c r="E964" s="358"/>
      <c r="F964" s="346"/>
      <c r="G964" s="347"/>
      <c r="H964" s="347"/>
      <c r="I964" s="347"/>
      <c r="J964" s="348"/>
      <c r="K964" s="347"/>
      <c r="L964" s="349">
        <f t="shared" si="140"/>
        <v>0</v>
      </c>
      <c r="M964" s="350">
        <f t="shared" si="141"/>
        <v>0</v>
      </c>
      <c r="N964" s="350">
        <f t="shared" si="142"/>
        <v>0</v>
      </c>
      <c r="O964" s="351">
        <f t="shared" si="143"/>
        <v>0</v>
      </c>
      <c r="P964" s="350">
        <f t="shared" si="144"/>
        <v>0</v>
      </c>
      <c r="Q964" s="352">
        <f t="shared" si="145"/>
        <v>0</v>
      </c>
      <c r="R964" s="353">
        <f t="shared" si="146"/>
        <v>0</v>
      </c>
      <c r="S964" s="354">
        <f t="shared" si="147"/>
        <v>0</v>
      </c>
      <c r="T964" s="349">
        <f t="shared" si="148"/>
        <v>0</v>
      </c>
      <c r="U964" s="355">
        <f t="shared" si="149"/>
        <v>0</v>
      </c>
    </row>
    <row r="965" spans="1:21" x14ac:dyDescent="0.3">
      <c r="A965" s="344">
        <v>961</v>
      </c>
      <c r="B965" s="344"/>
      <c r="C965" s="356"/>
      <c r="D965" s="357"/>
      <c r="E965" s="358"/>
      <c r="F965" s="346"/>
      <c r="G965" s="347"/>
      <c r="H965" s="347"/>
      <c r="I965" s="347"/>
      <c r="J965" s="348"/>
      <c r="K965" s="347"/>
      <c r="L965" s="349">
        <f t="shared" si="140"/>
        <v>0</v>
      </c>
      <c r="M965" s="350">
        <f t="shared" si="141"/>
        <v>0</v>
      </c>
      <c r="N965" s="350">
        <f t="shared" si="142"/>
        <v>0</v>
      </c>
      <c r="O965" s="351">
        <f t="shared" si="143"/>
        <v>0</v>
      </c>
      <c r="P965" s="350">
        <f t="shared" si="144"/>
        <v>0</v>
      </c>
      <c r="Q965" s="352">
        <f t="shared" si="145"/>
        <v>0</v>
      </c>
      <c r="R965" s="353">
        <f t="shared" si="146"/>
        <v>0</v>
      </c>
      <c r="S965" s="354">
        <f t="shared" si="147"/>
        <v>0</v>
      </c>
      <c r="T965" s="349">
        <f t="shared" si="148"/>
        <v>0</v>
      </c>
      <c r="U965" s="355">
        <f t="shared" si="149"/>
        <v>0</v>
      </c>
    </row>
    <row r="966" spans="1:21" x14ac:dyDescent="0.3">
      <c r="A966" s="344">
        <v>962</v>
      </c>
      <c r="B966" s="344"/>
      <c r="C966" s="356"/>
      <c r="D966" s="357"/>
      <c r="E966" s="358"/>
      <c r="F966" s="346"/>
      <c r="G966" s="347"/>
      <c r="H966" s="347"/>
      <c r="I966" s="347"/>
      <c r="J966" s="348"/>
      <c r="K966" s="347"/>
      <c r="L966" s="349">
        <f t="shared" ref="L966:L1029" si="150">E966*7/22</f>
        <v>0</v>
      </c>
      <c r="M966" s="350">
        <f t="shared" ref="M966:M1029" si="151">IF(L966&gt;0, 0.0396*(((L966^2)*F966)^0.933),0)</f>
        <v>0</v>
      </c>
      <c r="N966" s="350">
        <f t="shared" ref="N966:N1029" si="152">IF(L966&gt;0,0.00349*(((L966^2)*F966)^1.03),0)</f>
        <v>0</v>
      </c>
      <c r="O966" s="351">
        <f t="shared" ref="O966:O1029" si="153">IF(L966&gt;0,1/((28/(M966+N966))+0.025),0)</f>
        <v>0</v>
      </c>
      <c r="P966" s="350">
        <f t="shared" ref="P966:P1029" si="154">M966+N966+O966</f>
        <v>0</v>
      </c>
      <c r="Q966" s="352">
        <f t="shared" ref="Q966:Q1029" si="155">P966*0.27</f>
        <v>0</v>
      </c>
      <c r="R966" s="353">
        <f t="shared" ref="R966:R1029" si="156">P966+Q966</f>
        <v>0</v>
      </c>
      <c r="S966" s="354">
        <f t="shared" ref="S966:S1029" si="157">R966*0.47</f>
        <v>0</v>
      </c>
      <c r="T966" s="349">
        <f t="shared" ref="T966:T1029" si="158">S966*44/12</f>
        <v>0</v>
      </c>
      <c r="U966" s="355">
        <f t="shared" ref="U966:U1029" si="159">T966/1000</f>
        <v>0</v>
      </c>
    </row>
    <row r="967" spans="1:21" x14ac:dyDescent="0.3">
      <c r="A967" s="344">
        <v>963</v>
      </c>
      <c r="B967" s="344"/>
      <c r="C967" s="356"/>
      <c r="D967" s="357"/>
      <c r="E967" s="358"/>
      <c r="F967" s="346"/>
      <c r="G967" s="347"/>
      <c r="H967" s="347"/>
      <c r="I967" s="347"/>
      <c r="J967" s="348"/>
      <c r="K967" s="347"/>
      <c r="L967" s="349">
        <f t="shared" si="150"/>
        <v>0</v>
      </c>
      <c r="M967" s="350">
        <f t="shared" si="151"/>
        <v>0</v>
      </c>
      <c r="N967" s="350">
        <f t="shared" si="152"/>
        <v>0</v>
      </c>
      <c r="O967" s="351">
        <f t="shared" si="153"/>
        <v>0</v>
      </c>
      <c r="P967" s="350">
        <f t="shared" si="154"/>
        <v>0</v>
      </c>
      <c r="Q967" s="352">
        <f t="shared" si="155"/>
        <v>0</v>
      </c>
      <c r="R967" s="353">
        <f t="shared" si="156"/>
        <v>0</v>
      </c>
      <c r="S967" s="354">
        <f t="shared" si="157"/>
        <v>0</v>
      </c>
      <c r="T967" s="349">
        <f t="shared" si="158"/>
        <v>0</v>
      </c>
      <c r="U967" s="355">
        <f t="shared" si="159"/>
        <v>0</v>
      </c>
    </row>
    <row r="968" spans="1:21" x14ac:dyDescent="0.3">
      <c r="A968" s="344">
        <v>964</v>
      </c>
      <c r="B968" s="344"/>
      <c r="C968" s="356"/>
      <c r="D968" s="357"/>
      <c r="E968" s="358"/>
      <c r="F968" s="346"/>
      <c r="G968" s="347"/>
      <c r="H968" s="347"/>
      <c r="I968" s="347"/>
      <c r="J968" s="348"/>
      <c r="K968" s="347"/>
      <c r="L968" s="349">
        <f t="shared" si="150"/>
        <v>0</v>
      </c>
      <c r="M968" s="350">
        <f t="shared" si="151"/>
        <v>0</v>
      </c>
      <c r="N968" s="350">
        <f t="shared" si="152"/>
        <v>0</v>
      </c>
      <c r="O968" s="351">
        <f t="shared" si="153"/>
        <v>0</v>
      </c>
      <c r="P968" s="350">
        <f t="shared" si="154"/>
        <v>0</v>
      </c>
      <c r="Q968" s="352">
        <f t="shared" si="155"/>
        <v>0</v>
      </c>
      <c r="R968" s="353">
        <f t="shared" si="156"/>
        <v>0</v>
      </c>
      <c r="S968" s="354">
        <f t="shared" si="157"/>
        <v>0</v>
      </c>
      <c r="T968" s="349">
        <f t="shared" si="158"/>
        <v>0</v>
      </c>
      <c r="U968" s="355">
        <f t="shared" si="159"/>
        <v>0</v>
      </c>
    </row>
    <row r="969" spans="1:21" x14ac:dyDescent="0.3">
      <c r="A969" s="344">
        <v>965</v>
      </c>
      <c r="B969" s="344"/>
      <c r="C969" s="356"/>
      <c r="D969" s="357"/>
      <c r="E969" s="358"/>
      <c r="F969" s="346"/>
      <c r="G969" s="347"/>
      <c r="H969" s="347"/>
      <c r="I969" s="347"/>
      <c r="J969" s="348"/>
      <c r="K969" s="347"/>
      <c r="L969" s="349">
        <f t="shared" si="150"/>
        <v>0</v>
      </c>
      <c r="M969" s="350">
        <f t="shared" si="151"/>
        <v>0</v>
      </c>
      <c r="N969" s="350">
        <f t="shared" si="152"/>
        <v>0</v>
      </c>
      <c r="O969" s="351">
        <f t="shared" si="153"/>
        <v>0</v>
      </c>
      <c r="P969" s="350">
        <f t="shared" si="154"/>
        <v>0</v>
      </c>
      <c r="Q969" s="352">
        <f t="shared" si="155"/>
        <v>0</v>
      </c>
      <c r="R969" s="353">
        <f t="shared" si="156"/>
        <v>0</v>
      </c>
      <c r="S969" s="354">
        <f t="shared" si="157"/>
        <v>0</v>
      </c>
      <c r="T969" s="349">
        <f t="shared" si="158"/>
        <v>0</v>
      </c>
      <c r="U969" s="355">
        <f t="shared" si="159"/>
        <v>0</v>
      </c>
    </row>
    <row r="970" spans="1:21" x14ac:dyDescent="0.3">
      <c r="A970" s="344">
        <v>966</v>
      </c>
      <c r="B970" s="344"/>
      <c r="C970" s="356"/>
      <c r="D970" s="357"/>
      <c r="E970" s="358"/>
      <c r="F970" s="346"/>
      <c r="G970" s="347"/>
      <c r="H970" s="347"/>
      <c r="I970" s="347"/>
      <c r="J970" s="348"/>
      <c r="K970" s="347"/>
      <c r="L970" s="349">
        <f t="shared" si="150"/>
        <v>0</v>
      </c>
      <c r="M970" s="350">
        <f t="shared" si="151"/>
        <v>0</v>
      </c>
      <c r="N970" s="350">
        <f t="shared" si="152"/>
        <v>0</v>
      </c>
      <c r="O970" s="351">
        <f t="shared" si="153"/>
        <v>0</v>
      </c>
      <c r="P970" s="350">
        <f t="shared" si="154"/>
        <v>0</v>
      </c>
      <c r="Q970" s="352">
        <f t="shared" si="155"/>
        <v>0</v>
      </c>
      <c r="R970" s="353">
        <f t="shared" si="156"/>
        <v>0</v>
      </c>
      <c r="S970" s="354">
        <f t="shared" si="157"/>
        <v>0</v>
      </c>
      <c r="T970" s="349">
        <f t="shared" si="158"/>
        <v>0</v>
      </c>
      <c r="U970" s="355">
        <f t="shared" si="159"/>
        <v>0</v>
      </c>
    </row>
    <row r="971" spans="1:21" x14ac:dyDescent="0.3">
      <c r="A971" s="344">
        <v>967</v>
      </c>
      <c r="B971" s="344"/>
      <c r="C971" s="356"/>
      <c r="D971" s="357"/>
      <c r="E971" s="358"/>
      <c r="F971" s="346"/>
      <c r="G971" s="347"/>
      <c r="H971" s="347"/>
      <c r="I971" s="347"/>
      <c r="J971" s="348"/>
      <c r="K971" s="347"/>
      <c r="L971" s="349">
        <f t="shared" si="150"/>
        <v>0</v>
      </c>
      <c r="M971" s="350">
        <f t="shared" si="151"/>
        <v>0</v>
      </c>
      <c r="N971" s="350">
        <f t="shared" si="152"/>
        <v>0</v>
      </c>
      <c r="O971" s="351">
        <f t="shared" si="153"/>
        <v>0</v>
      </c>
      <c r="P971" s="350">
        <f t="shared" si="154"/>
        <v>0</v>
      </c>
      <c r="Q971" s="352">
        <f t="shared" si="155"/>
        <v>0</v>
      </c>
      <c r="R971" s="353">
        <f t="shared" si="156"/>
        <v>0</v>
      </c>
      <c r="S971" s="354">
        <f t="shared" si="157"/>
        <v>0</v>
      </c>
      <c r="T971" s="349">
        <f t="shared" si="158"/>
        <v>0</v>
      </c>
      <c r="U971" s="355">
        <f t="shared" si="159"/>
        <v>0</v>
      </c>
    </row>
    <row r="972" spans="1:21" x14ac:dyDescent="0.3">
      <c r="A972" s="344">
        <v>968</v>
      </c>
      <c r="B972" s="344"/>
      <c r="C972" s="356"/>
      <c r="D972" s="357"/>
      <c r="E972" s="358"/>
      <c r="F972" s="346"/>
      <c r="G972" s="347"/>
      <c r="H972" s="347"/>
      <c r="I972" s="347"/>
      <c r="J972" s="348"/>
      <c r="K972" s="347"/>
      <c r="L972" s="349">
        <f t="shared" si="150"/>
        <v>0</v>
      </c>
      <c r="M972" s="350">
        <f t="shared" si="151"/>
        <v>0</v>
      </c>
      <c r="N972" s="350">
        <f t="shared" si="152"/>
        <v>0</v>
      </c>
      <c r="O972" s="351">
        <f t="shared" si="153"/>
        <v>0</v>
      </c>
      <c r="P972" s="350">
        <f t="shared" si="154"/>
        <v>0</v>
      </c>
      <c r="Q972" s="352">
        <f t="shared" si="155"/>
        <v>0</v>
      </c>
      <c r="R972" s="353">
        <f t="shared" si="156"/>
        <v>0</v>
      </c>
      <c r="S972" s="354">
        <f t="shared" si="157"/>
        <v>0</v>
      </c>
      <c r="T972" s="349">
        <f t="shared" si="158"/>
        <v>0</v>
      </c>
      <c r="U972" s="355">
        <f t="shared" si="159"/>
        <v>0</v>
      </c>
    </row>
    <row r="973" spans="1:21" x14ac:dyDescent="0.3">
      <c r="A973" s="344">
        <v>969</v>
      </c>
      <c r="B973" s="344"/>
      <c r="C973" s="356"/>
      <c r="D973" s="357"/>
      <c r="E973" s="358"/>
      <c r="F973" s="346"/>
      <c r="G973" s="347"/>
      <c r="H973" s="347"/>
      <c r="I973" s="347"/>
      <c r="J973" s="348"/>
      <c r="K973" s="347"/>
      <c r="L973" s="349">
        <f t="shared" si="150"/>
        <v>0</v>
      </c>
      <c r="M973" s="350">
        <f t="shared" si="151"/>
        <v>0</v>
      </c>
      <c r="N973" s="350">
        <f t="shared" si="152"/>
        <v>0</v>
      </c>
      <c r="O973" s="351">
        <f t="shared" si="153"/>
        <v>0</v>
      </c>
      <c r="P973" s="350">
        <f t="shared" si="154"/>
        <v>0</v>
      </c>
      <c r="Q973" s="352">
        <f t="shared" si="155"/>
        <v>0</v>
      </c>
      <c r="R973" s="353">
        <f t="shared" si="156"/>
        <v>0</v>
      </c>
      <c r="S973" s="354">
        <f t="shared" si="157"/>
        <v>0</v>
      </c>
      <c r="T973" s="349">
        <f t="shared" si="158"/>
        <v>0</v>
      </c>
      <c r="U973" s="355">
        <f t="shared" si="159"/>
        <v>0</v>
      </c>
    </row>
    <row r="974" spans="1:21" x14ac:dyDescent="0.3">
      <c r="A974" s="344">
        <v>970</v>
      </c>
      <c r="B974" s="344"/>
      <c r="C974" s="356"/>
      <c r="D974" s="357"/>
      <c r="E974" s="358"/>
      <c r="F974" s="346"/>
      <c r="G974" s="347"/>
      <c r="H974" s="347"/>
      <c r="I974" s="347"/>
      <c r="J974" s="348"/>
      <c r="K974" s="347"/>
      <c r="L974" s="349">
        <f t="shared" si="150"/>
        <v>0</v>
      </c>
      <c r="M974" s="350">
        <f t="shared" si="151"/>
        <v>0</v>
      </c>
      <c r="N974" s="350">
        <f t="shared" si="152"/>
        <v>0</v>
      </c>
      <c r="O974" s="351">
        <f t="shared" si="153"/>
        <v>0</v>
      </c>
      <c r="P974" s="350">
        <f t="shared" si="154"/>
        <v>0</v>
      </c>
      <c r="Q974" s="352">
        <f t="shared" si="155"/>
        <v>0</v>
      </c>
      <c r="R974" s="353">
        <f t="shared" si="156"/>
        <v>0</v>
      </c>
      <c r="S974" s="354">
        <f t="shared" si="157"/>
        <v>0</v>
      </c>
      <c r="T974" s="349">
        <f t="shared" si="158"/>
        <v>0</v>
      </c>
      <c r="U974" s="355">
        <f t="shared" si="159"/>
        <v>0</v>
      </c>
    </row>
    <row r="975" spans="1:21" x14ac:dyDescent="0.3">
      <c r="A975" s="344">
        <v>971</v>
      </c>
      <c r="B975" s="344"/>
      <c r="C975" s="356"/>
      <c r="D975" s="357"/>
      <c r="E975" s="358"/>
      <c r="F975" s="346"/>
      <c r="G975" s="347"/>
      <c r="H975" s="347"/>
      <c r="I975" s="347"/>
      <c r="J975" s="348"/>
      <c r="K975" s="347"/>
      <c r="L975" s="349">
        <f t="shared" si="150"/>
        <v>0</v>
      </c>
      <c r="M975" s="350">
        <f t="shared" si="151"/>
        <v>0</v>
      </c>
      <c r="N975" s="350">
        <f t="shared" si="152"/>
        <v>0</v>
      </c>
      <c r="O975" s="351">
        <f t="shared" si="153"/>
        <v>0</v>
      </c>
      <c r="P975" s="350">
        <f t="shared" si="154"/>
        <v>0</v>
      </c>
      <c r="Q975" s="352">
        <f t="shared" si="155"/>
        <v>0</v>
      </c>
      <c r="R975" s="353">
        <f t="shared" si="156"/>
        <v>0</v>
      </c>
      <c r="S975" s="354">
        <f t="shared" si="157"/>
        <v>0</v>
      </c>
      <c r="T975" s="349">
        <f t="shared" si="158"/>
        <v>0</v>
      </c>
      <c r="U975" s="355">
        <f t="shared" si="159"/>
        <v>0</v>
      </c>
    </row>
    <row r="976" spans="1:21" x14ac:dyDescent="0.3">
      <c r="A976" s="344">
        <v>972</v>
      </c>
      <c r="B976" s="344"/>
      <c r="C976" s="356"/>
      <c r="D976" s="357"/>
      <c r="E976" s="358"/>
      <c r="F976" s="346"/>
      <c r="G976" s="347"/>
      <c r="H976" s="347"/>
      <c r="I976" s="347"/>
      <c r="J976" s="348"/>
      <c r="K976" s="347"/>
      <c r="L976" s="349">
        <f t="shared" si="150"/>
        <v>0</v>
      </c>
      <c r="M976" s="350">
        <f t="shared" si="151"/>
        <v>0</v>
      </c>
      <c r="N976" s="350">
        <f t="shared" si="152"/>
        <v>0</v>
      </c>
      <c r="O976" s="351">
        <f t="shared" si="153"/>
        <v>0</v>
      </c>
      <c r="P976" s="350">
        <f t="shared" si="154"/>
        <v>0</v>
      </c>
      <c r="Q976" s="352">
        <f t="shared" si="155"/>
        <v>0</v>
      </c>
      <c r="R976" s="353">
        <f t="shared" si="156"/>
        <v>0</v>
      </c>
      <c r="S976" s="354">
        <f t="shared" si="157"/>
        <v>0</v>
      </c>
      <c r="T976" s="349">
        <f t="shared" si="158"/>
        <v>0</v>
      </c>
      <c r="U976" s="355">
        <f t="shared" si="159"/>
        <v>0</v>
      </c>
    </row>
    <row r="977" spans="1:21" x14ac:dyDescent="0.3">
      <c r="A977" s="344">
        <v>973</v>
      </c>
      <c r="B977" s="344"/>
      <c r="C977" s="373"/>
      <c r="D977" s="374"/>
      <c r="E977" s="358"/>
      <c r="F977" s="346"/>
      <c r="G977" s="347"/>
      <c r="H977" s="347"/>
      <c r="I977" s="347"/>
      <c r="J977" s="348"/>
      <c r="K977" s="347"/>
      <c r="L977" s="349">
        <f t="shared" si="150"/>
        <v>0</v>
      </c>
      <c r="M977" s="350">
        <f t="shared" si="151"/>
        <v>0</v>
      </c>
      <c r="N977" s="350">
        <f t="shared" si="152"/>
        <v>0</v>
      </c>
      <c r="O977" s="351">
        <f t="shared" si="153"/>
        <v>0</v>
      </c>
      <c r="P977" s="350">
        <f t="shared" si="154"/>
        <v>0</v>
      </c>
      <c r="Q977" s="352">
        <f t="shared" si="155"/>
        <v>0</v>
      </c>
      <c r="R977" s="353">
        <f t="shared" si="156"/>
        <v>0</v>
      </c>
      <c r="S977" s="354">
        <f t="shared" si="157"/>
        <v>0</v>
      </c>
      <c r="T977" s="349">
        <f t="shared" si="158"/>
        <v>0</v>
      </c>
      <c r="U977" s="355">
        <f t="shared" si="159"/>
        <v>0</v>
      </c>
    </row>
    <row r="978" spans="1:21" x14ac:dyDescent="0.3">
      <c r="A978" s="344">
        <v>974</v>
      </c>
      <c r="B978" s="344"/>
      <c r="C978" s="356"/>
      <c r="D978" s="357"/>
      <c r="E978" s="358"/>
      <c r="F978" s="346"/>
      <c r="G978" s="347"/>
      <c r="H978" s="347"/>
      <c r="I978" s="347"/>
      <c r="J978" s="348"/>
      <c r="K978" s="347"/>
      <c r="L978" s="349">
        <f t="shared" si="150"/>
        <v>0</v>
      </c>
      <c r="M978" s="350">
        <f t="shared" si="151"/>
        <v>0</v>
      </c>
      <c r="N978" s="350">
        <f t="shared" si="152"/>
        <v>0</v>
      </c>
      <c r="O978" s="351">
        <f t="shared" si="153"/>
        <v>0</v>
      </c>
      <c r="P978" s="350">
        <f t="shared" si="154"/>
        <v>0</v>
      </c>
      <c r="Q978" s="352">
        <f t="shared" si="155"/>
        <v>0</v>
      </c>
      <c r="R978" s="353">
        <f t="shared" si="156"/>
        <v>0</v>
      </c>
      <c r="S978" s="354">
        <f t="shared" si="157"/>
        <v>0</v>
      </c>
      <c r="T978" s="349">
        <f t="shared" si="158"/>
        <v>0</v>
      </c>
      <c r="U978" s="355">
        <f t="shared" si="159"/>
        <v>0</v>
      </c>
    </row>
    <row r="979" spans="1:21" x14ac:dyDescent="0.3">
      <c r="A979" s="344">
        <v>975</v>
      </c>
      <c r="B979" s="344"/>
      <c r="C979" s="356"/>
      <c r="D979" s="357"/>
      <c r="E979" s="358"/>
      <c r="F979" s="346"/>
      <c r="G979" s="347"/>
      <c r="H979" s="347"/>
      <c r="I979" s="347"/>
      <c r="J979" s="348"/>
      <c r="K979" s="347"/>
      <c r="L979" s="349">
        <f t="shared" si="150"/>
        <v>0</v>
      </c>
      <c r="M979" s="350">
        <f t="shared" si="151"/>
        <v>0</v>
      </c>
      <c r="N979" s="350">
        <f t="shared" si="152"/>
        <v>0</v>
      </c>
      <c r="O979" s="351">
        <f t="shared" si="153"/>
        <v>0</v>
      </c>
      <c r="P979" s="350">
        <f t="shared" si="154"/>
        <v>0</v>
      </c>
      <c r="Q979" s="352">
        <f t="shared" si="155"/>
        <v>0</v>
      </c>
      <c r="R979" s="353">
        <f t="shared" si="156"/>
        <v>0</v>
      </c>
      <c r="S979" s="354">
        <f t="shared" si="157"/>
        <v>0</v>
      </c>
      <c r="T979" s="349">
        <f t="shared" si="158"/>
        <v>0</v>
      </c>
      <c r="U979" s="355">
        <f t="shared" si="159"/>
        <v>0</v>
      </c>
    </row>
    <row r="980" spans="1:21" x14ac:dyDescent="0.3">
      <c r="A980" s="344">
        <v>976</v>
      </c>
      <c r="B980" s="344"/>
      <c r="C980" s="356"/>
      <c r="D980" s="357"/>
      <c r="E980" s="358"/>
      <c r="F980" s="346"/>
      <c r="G980" s="347"/>
      <c r="H980" s="347"/>
      <c r="I980" s="347"/>
      <c r="J980" s="348"/>
      <c r="K980" s="347"/>
      <c r="L980" s="349">
        <f t="shared" si="150"/>
        <v>0</v>
      </c>
      <c r="M980" s="350">
        <f t="shared" si="151"/>
        <v>0</v>
      </c>
      <c r="N980" s="350">
        <f t="shared" si="152"/>
        <v>0</v>
      </c>
      <c r="O980" s="351">
        <f t="shared" si="153"/>
        <v>0</v>
      </c>
      <c r="P980" s="350">
        <f t="shared" si="154"/>
        <v>0</v>
      </c>
      <c r="Q980" s="352">
        <f t="shared" si="155"/>
        <v>0</v>
      </c>
      <c r="R980" s="353">
        <f t="shared" si="156"/>
        <v>0</v>
      </c>
      <c r="S980" s="354">
        <f t="shared" si="157"/>
        <v>0</v>
      </c>
      <c r="T980" s="349">
        <f t="shared" si="158"/>
        <v>0</v>
      </c>
      <c r="U980" s="355">
        <f t="shared" si="159"/>
        <v>0</v>
      </c>
    </row>
    <row r="981" spans="1:21" x14ac:dyDescent="0.3">
      <c r="A981" s="344">
        <v>977</v>
      </c>
      <c r="B981" s="344"/>
      <c r="C981" s="356"/>
      <c r="D981" s="357"/>
      <c r="E981" s="358"/>
      <c r="F981" s="346"/>
      <c r="G981" s="347"/>
      <c r="H981" s="347"/>
      <c r="I981" s="347"/>
      <c r="J981" s="348"/>
      <c r="K981" s="347"/>
      <c r="L981" s="349">
        <f t="shared" si="150"/>
        <v>0</v>
      </c>
      <c r="M981" s="350">
        <f t="shared" si="151"/>
        <v>0</v>
      </c>
      <c r="N981" s="350">
        <f t="shared" si="152"/>
        <v>0</v>
      </c>
      <c r="O981" s="351">
        <f t="shared" si="153"/>
        <v>0</v>
      </c>
      <c r="P981" s="350">
        <f t="shared" si="154"/>
        <v>0</v>
      </c>
      <c r="Q981" s="352">
        <f t="shared" si="155"/>
        <v>0</v>
      </c>
      <c r="R981" s="353">
        <f t="shared" si="156"/>
        <v>0</v>
      </c>
      <c r="S981" s="354">
        <f t="shared" si="157"/>
        <v>0</v>
      </c>
      <c r="T981" s="349">
        <f t="shared" si="158"/>
        <v>0</v>
      </c>
      <c r="U981" s="355">
        <f t="shared" si="159"/>
        <v>0</v>
      </c>
    </row>
    <row r="982" spans="1:21" x14ac:dyDescent="0.3">
      <c r="A982" s="344">
        <v>978</v>
      </c>
      <c r="B982" s="344"/>
      <c r="C982" s="356"/>
      <c r="D982" s="357"/>
      <c r="E982" s="358"/>
      <c r="F982" s="346"/>
      <c r="G982" s="347"/>
      <c r="H982" s="347"/>
      <c r="I982" s="347"/>
      <c r="J982" s="348"/>
      <c r="K982" s="347"/>
      <c r="L982" s="349">
        <f t="shared" si="150"/>
        <v>0</v>
      </c>
      <c r="M982" s="350">
        <f t="shared" si="151"/>
        <v>0</v>
      </c>
      <c r="N982" s="350">
        <f t="shared" si="152"/>
        <v>0</v>
      </c>
      <c r="O982" s="351">
        <f t="shared" si="153"/>
        <v>0</v>
      </c>
      <c r="P982" s="350">
        <f t="shared" si="154"/>
        <v>0</v>
      </c>
      <c r="Q982" s="352">
        <f t="shared" si="155"/>
        <v>0</v>
      </c>
      <c r="R982" s="353">
        <f t="shared" si="156"/>
        <v>0</v>
      </c>
      <c r="S982" s="354">
        <f t="shared" si="157"/>
        <v>0</v>
      </c>
      <c r="T982" s="349">
        <f t="shared" si="158"/>
        <v>0</v>
      </c>
      <c r="U982" s="355">
        <f t="shared" si="159"/>
        <v>0</v>
      </c>
    </row>
    <row r="983" spans="1:21" x14ac:dyDescent="0.3">
      <c r="A983" s="344">
        <v>979</v>
      </c>
      <c r="B983" s="344"/>
      <c r="C983" s="356"/>
      <c r="D983" s="357"/>
      <c r="E983" s="358"/>
      <c r="F983" s="346"/>
      <c r="G983" s="347"/>
      <c r="H983" s="347"/>
      <c r="I983" s="347"/>
      <c r="J983" s="348"/>
      <c r="K983" s="347"/>
      <c r="L983" s="349">
        <f t="shared" si="150"/>
        <v>0</v>
      </c>
      <c r="M983" s="350">
        <f t="shared" si="151"/>
        <v>0</v>
      </c>
      <c r="N983" s="350">
        <f t="shared" si="152"/>
        <v>0</v>
      </c>
      <c r="O983" s="351">
        <f t="shared" si="153"/>
        <v>0</v>
      </c>
      <c r="P983" s="350">
        <f t="shared" si="154"/>
        <v>0</v>
      </c>
      <c r="Q983" s="352">
        <f t="shared" si="155"/>
        <v>0</v>
      </c>
      <c r="R983" s="353">
        <f t="shared" si="156"/>
        <v>0</v>
      </c>
      <c r="S983" s="354">
        <f t="shared" si="157"/>
        <v>0</v>
      </c>
      <c r="T983" s="349">
        <f t="shared" si="158"/>
        <v>0</v>
      </c>
      <c r="U983" s="355">
        <f t="shared" si="159"/>
        <v>0</v>
      </c>
    </row>
    <row r="984" spans="1:21" x14ac:dyDescent="0.3">
      <c r="A984" s="344">
        <v>980</v>
      </c>
      <c r="B984" s="344"/>
      <c r="C984" s="356"/>
      <c r="D984" s="357"/>
      <c r="E984" s="358"/>
      <c r="F984" s="346"/>
      <c r="G984" s="347"/>
      <c r="H984" s="347"/>
      <c r="I984" s="347"/>
      <c r="J984" s="348"/>
      <c r="K984" s="347"/>
      <c r="L984" s="349">
        <f t="shared" si="150"/>
        <v>0</v>
      </c>
      <c r="M984" s="350">
        <f t="shared" si="151"/>
        <v>0</v>
      </c>
      <c r="N984" s="350">
        <f t="shared" si="152"/>
        <v>0</v>
      </c>
      <c r="O984" s="351">
        <f t="shared" si="153"/>
        <v>0</v>
      </c>
      <c r="P984" s="350">
        <f t="shared" si="154"/>
        <v>0</v>
      </c>
      <c r="Q984" s="352">
        <f t="shared" si="155"/>
        <v>0</v>
      </c>
      <c r="R984" s="353">
        <f t="shared" si="156"/>
        <v>0</v>
      </c>
      <c r="S984" s="354">
        <f t="shared" si="157"/>
        <v>0</v>
      </c>
      <c r="T984" s="349">
        <f t="shared" si="158"/>
        <v>0</v>
      </c>
      <c r="U984" s="355">
        <f t="shared" si="159"/>
        <v>0</v>
      </c>
    </row>
    <row r="985" spans="1:21" x14ac:dyDescent="0.3">
      <c r="A985" s="344">
        <v>981</v>
      </c>
      <c r="B985" s="344"/>
      <c r="C985" s="356"/>
      <c r="D985" s="357"/>
      <c r="E985" s="358"/>
      <c r="F985" s="346"/>
      <c r="G985" s="347"/>
      <c r="H985" s="347"/>
      <c r="I985" s="347"/>
      <c r="J985" s="348"/>
      <c r="K985" s="347"/>
      <c r="L985" s="349">
        <f t="shared" si="150"/>
        <v>0</v>
      </c>
      <c r="M985" s="350">
        <f t="shared" si="151"/>
        <v>0</v>
      </c>
      <c r="N985" s="350">
        <f t="shared" si="152"/>
        <v>0</v>
      </c>
      <c r="O985" s="351">
        <f t="shared" si="153"/>
        <v>0</v>
      </c>
      <c r="P985" s="350">
        <f t="shared" si="154"/>
        <v>0</v>
      </c>
      <c r="Q985" s="352">
        <f t="shared" si="155"/>
        <v>0</v>
      </c>
      <c r="R985" s="353">
        <f t="shared" si="156"/>
        <v>0</v>
      </c>
      <c r="S985" s="354">
        <f t="shared" si="157"/>
        <v>0</v>
      </c>
      <c r="T985" s="349">
        <f t="shared" si="158"/>
        <v>0</v>
      </c>
      <c r="U985" s="355">
        <f t="shared" si="159"/>
        <v>0</v>
      </c>
    </row>
    <row r="986" spans="1:21" x14ac:dyDescent="0.3">
      <c r="A986" s="344">
        <v>982</v>
      </c>
      <c r="B986" s="344"/>
      <c r="C986" s="356"/>
      <c r="D986" s="357"/>
      <c r="E986" s="358"/>
      <c r="F986" s="346"/>
      <c r="G986" s="347"/>
      <c r="H986" s="347"/>
      <c r="I986" s="347"/>
      <c r="J986" s="348"/>
      <c r="K986" s="347"/>
      <c r="L986" s="349">
        <f t="shared" si="150"/>
        <v>0</v>
      </c>
      <c r="M986" s="350">
        <f t="shared" si="151"/>
        <v>0</v>
      </c>
      <c r="N986" s="350">
        <f t="shared" si="152"/>
        <v>0</v>
      </c>
      <c r="O986" s="351">
        <f t="shared" si="153"/>
        <v>0</v>
      </c>
      <c r="P986" s="350">
        <f t="shared" si="154"/>
        <v>0</v>
      </c>
      <c r="Q986" s="352">
        <f t="shared" si="155"/>
        <v>0</v>
      </c>
      <c r="R986" s="353">
        <f t="shared" si="156"/>
        <v>0</v>
      </c>
      <c r="S986" s="354">
        <f t="shared" si="157"/>
        <v>0</v>
      </c>
      <c r="T986" s="349">
        <f t="shared" si="158"/>
        <v>0</v>
      </c>
      <c r="U986" s="355">
        <f t="shared" si="159"/>
        <v>0</v>
      </c>
    </row>
    <row r="987" spans="1:21" x14ac:dyDescent="0.3">
      <c r="A987" s="344">
        <v>983</v>
      </c>
      <c r="B987" s="344"/>
      <c r="C987" s="356"/>
      <c r="D987" s="357"/>
      <c r="E987" s="358"/>
      <c r="F987" s="346"/>
      <c r="G987" s="347"/>
      <c r="H987" s="347"/>
      <c r="I987" s="347"/>
      <c r="J987" s="348"/>
      <c r="K987" s="347"/>
      <c r="L987" s="349">
        <f t="shared" si="150"/>
        <v>0</v>
      </c>
      <c r="M987" s="350">
        <f t="shared" si="151"/>
        <v>0</v>
      </c>
      <c r="N987" s="350">
        <f t="shared" si="152"/>
        <v>0</v>
      </c>
      <c r="O987" s="351">
        <f t="shared" si="153"/>
        <v>0</v>
      </c>
      <c r="P987" s="350">
        <f t="shared" si="154"/>
        <v>0</v>
      </c>
      <c r="Q987" s="352">
        <f t="shared" si="155"/>
        <v>0</v>
      </c>
      <c r="R987" s="353">
        <f t="shared" si="156"/>
        <v>0</v>
      </c>
      <c r="S987" s="354">
        <f t="shared" si="157"/>
        <v>0</v>
      </c>
      <c r="T987" s="349">
        <f t="shared" si="158"/>
        <v>0</v>
      </c>
      <c r="U987" s="355">
        <f t="shared" si="159"/>
        <v>0</v>
      </c>
    </row>
    <row r="988" spans="1:21" x14ac:dyDescent="0.3">
      <c r="A988" s="344">
        <v>984</v>
      </c>
      <c r="B988" s="344"/>
      <c r="C988" s="356"/>
      <c r="D988" s="357"/>
      <c r="E988" s="358"/>
      <c r="F988" s="346"/>
      <c r="G988" s="347"/>
      <c r="H988" s="347"/>
      <c r="I988" s="347"/>
      <c r="J988" s="348"/>
      <c r="K988" s="347"/>
      <c r="L988" s="349">
        <f t="shared" si="150"/>
        <v>0</v>
      </c>
      <c r="M988" s="350">
        <f t="shared" si="151"/>
        <v>0</v>
      </c>
      <c r="N988" s="350">
        <f t="shared" si="152"/>
        <v>0</v>
      </c>
      <c r="O988" s="351">
        <f t="shared" si="153"/>
        <v>0</v>
      </c>
      <c r="P988" s="350">
        <f t="shared" si="154"/>
        <v>0</v>
      </c>
      <c r="Q988" s="352">
        <f t="shared" si="155"/>
        <v>0</v>
      </c>
      <c r="R988" s="353">
        <f t="shared" si="156"/>
        <v>0</v>
      </c>
      <c r="S988" s="354">
        <f t="shared" si="157"/>
        <v>0</v>
      </c>
      <c r="T988" s="349">
        <f t="shared" si="158"/>
        <v>0</v>
      </c>
      <c r="U988" s="355">
        <f t="shared" si="159"/>
        <v>0</v>
      </c>
    </row>
    <row r="989" spans="1:21" x14ac:dyDescent="0.3">
      <c r="A989" s="344">
        <v>985</v>
      </c>
      <c r="B989" s="344"/>
      <c r="C989" s="356"/>
      <c r="D989" s="357"/>
      <c r="E989" s="358"/>
      <c r="F989" s="346"/>
      <c r="G989" s="347"/>
      <c r="H989" s="347"/>
      <c r="I989" s="347"/>
      <c r="J989" s="348"/>
      <c r="K989" s="347"/>
      <c r="L989" s="349">
        <f t="shared" si="150"/>
        <v>0</v>
      </c>
      <c r="M989" s="350">
        <f t="shared" si="151"/>
        <v>0</v>
      </c>
      <c r="N989" s="350">
        <f t="shared" si="152"/>
        <v>0</v>
      </c>
      <c r="O989" s="351">
        <f t="shared" si="153"/>
        <v>0</v>
      </c>
      <c r="P989" s="350">
        <f t="shared" si="154"/>
        <v>0</v>
      </c>
      <c r="Q989" s="352">
        <f t="shared" si="155"/>
        <v>0</v>
      </c>
      <c r="R989" s="353">
        <f t="shared" si="156"/>
        <v>0</v>
      </c>
      <c r="S989" s="354">
        <f t="shared" si="157"/>
        <v>0</v>
      </c>
      <c r="T989" s="349">
        <f t="shared" si="158"/>
        <v>0</v>
      </c>
      <c r="U989" s="355">
        <f t="shared" si="159"/>
        <v>0</v>
      </c>
    </row>
    <row r="990" spans="1:21" x14ac:dyDescent="0.3">
      <c r="A990" s="344">
        <v>986</v>
      </c>
      <c r="B990" s="344"/>
      <c r="C990" s="356"/>
      <c r="D990" s="357"/>
      <c r="E990" s="358"/>
      <c r="F990" s="346"/>
      <c r="G990" s="347"/>
      <c r="H990" s="347"/>
      <c r="I990" s="347"/>
      <c r="J990" s="348"/>
      <c r="K990" s="347"/>
      <c r="L990" s="349">
        <f t="shared" si="150"/>
        <v>0</v>
      </c>
      <c r="M990" s="350">
        <f t="shared" si="151"/>
        <v>0</v>
      </c>
      <c r="N990" s="350">
        <f t="shared" si="152"/>
        <v>0</v>
      </c>
      <c r="O990" s="351">
        <f t="shared" si="153"/>
        <v>0</v>
      </c>
      <c r="P990" s="350">
        <f t="shared" si="154"/>
        <v>0</v>
      </c>
      <c r="Q990" s="352">
        <f t="shared" si="155"/>
        <v>0</v>
      </c>
      <c r="R990" s="353">
        <f t="shared" si="156"/>
        <v>0</v>
      </c>
      <c r="S990" s="354">
        <f t="shared" si="157"/>
        <v>0</v>
      </c>
      <c r="T990" s="349">
        <f t="shared" si="158"/>
        <v>0</v>
      </c>
      <c r="U990" s="355">
        <f t="shared" si="159"/>
        <v>0</v>
      </c>
    </row>
    <row r="991" spans="1:21" x14ac:dyDescent="0.3">
      <c r="A991" s="344">
        <v>987</v>
      </c>
      <c r="B991" s="344"/>
      <c r="C991" s="356"/>
      <c r="D991" s="357"/>
      <c r="E991" s="358"/>
      <c r="F991" s="346"/>
      <c r="G991" s="347"/>
      <c r="H991" s="347"/>
      <c r="I991" s="347"/>
      <c r="J991" s="348"/>
      <c r="K991" s="347"/>
      <c r="L991" s="349">
        <f t="shared" si="150"/>
        <v>0</v>
      </c>
      <c r="M991" s="350">
        <f t="shared" si="151"/>
        <v>0</v>
      </c>
      <c r="N991" s="350">
        <f t="shared" si="152"/>
        <v>0</v>
      </c>
      <c r="O991" s="351">
        <f t="shared" si="153"/>
        <v>0</v>
      </c>
      <c r="P991" s="350">
        <f t="shared" si="154"/>
        <v>0</v>
      </c>
      <c r="Q991" s="352">
        <f t="shared" si="155"/>
        <v>0</v>
      </c>
      <c r="R991" s="353">
        <f t="shared" si="156"/>
        <v>0</v>
      </c>
      <c r="S991" s="354">
        <f t="shared" si="157"/>
        <v>0</v>
      </c>
      <c r="T991" s="349">
        <f t="shared" si="158"/>
        <v>0</v>
      </c>
      <c r="U991" s="355">
        <f t="shared" si="159"/>
        <v>0</v>
      </c>
    </row>
    <row r="992" spans="1:21" x14ac:dyDescent="0.3">
      <c r="A992" s="344">
        <v>988</v>
      </c>
      <c r="B992" s="344"/>
      <c r="C992" s="356"/>
      <c r="D992" s="357"/>
      <c r="E992" s="358"/>
      <c r="F992" s="346"/>
      <c r="G992" s="347"/>
      <c r="H992" s="347"/>
      <c r="I992" s="347"/>
      <c r="J992" s="348"/>
      <c r="K992" s="347"/>
      <c r="L992" s="349">
        <f t="shared" si="150"/>
        <v>0</v>
      </c>
      <c r="M992" s="350">
        <f t="shared" si="151"/>
        <v>0</v>
      </c>
      <c r="N992" s="350">
        <f t="shared" si="152"/>
        <v>0</v>
      </c>
      <c r="O992" s="351">
        <f t="shared" si="153"/>
        <v>0</v>
      </c>
      <c r="P992" s="350">
        <f t="shared" si="154"/>
        <v>0</v>
      </c>
      <c r="Q992" s="352">
        <f t="shared" si="155"/>
        <v>0</v>
      </c>
      <c r="R992" s="353">
        <f t="shared" si="156"/>
        <v>0</v>
      </c>
      <c r="S992" s="354">
        <f t="shared" si="157"/>
        <v>0</v>
      </c>
      <c r="T992" s="349">
        <f t="shared" si="158"/>
        <v>0</v>
      </c>
      <c r="U992" s="355">
        <f t="shared" si="159"/>
        <v>0</v>
      </c>
    </row>
    <row r="993" spans="1:21" x14ac:dyDescent="0.3">
      <c r="A993" s="344">
        <v>989</v>
      </c>
      <c r="B993" s="344"/>
      <c r="C993" s="356"/>
      <c r="D993" s="357"/>
      <c r="E993" s="358"/>
      <c r="F993" s="346"/>
      <c r="G993" s="347"/>
      <c r="H993" s="347"/>
      <c r="I993" s="347"/>
      <c r="J993" s="348"/>
      <c r="K993" s="347"/>
      <c r="L993" s="349">
        <f t="shared" si="150"/>
        <v>0</v>
      </c>
      <c r="M993" s="350">
        <f t="shared" si="151"/>
        <v>0</v>
      </c>
      <c r="N993" s="350">
        <f t="shared" si="152"/>
        <v>0</v>
      </c>
      <c r="O993" s="351">
        <f t="shared" si="153"/>
        <v>0</v>
      </c>
      <c r="P993" s="350">
        <f t="shared" si="154"/>
        <v>0</v>
      </c>
      <c r="Q993" s="352">
        <f t="shared" si="155"/>
        <v>0</v>
      </c>
      <c r="R993" s="353">
        <f t="shared" si="156"/>
        <v>0</v>
      </c>
      <c r="S993" s="354">
        <f t="shared" si="157"/>
        <v>0</v>
      </c>
      <c r="T993" s="349">
        <f t="shared" si="158"/>
        <v>0</v>
      </c>
      <c r="U993" s="355">
        <f t="shared" si="159"/>
        <v>0</v>
      </c>
    </row>
    <row r="994" spans="1:21" x14ac:dyDescent="0.3">
      <c r="A994" s="344">
        <v>990</v>
      </c>
      <c r="B994" s="344"/>
      <c r="C994" s="356"/>
      <c r="D994" s="357"/>
      <c r="E994" s="358"/>
      <c r="F994" s="346"/>
      <c r="G994" s="347"/>
      <c r="H994" s="347"/>
      <c r="I994" s="347"/>
      <c r="J994" s="348"/>
      <c r="K994" s="347"/>
      <c r="L994" s="349">
        <f t="shared" si="150"/>
        <v>0</v>
      </c>
      <c r="M994" s="350">
        <f t="shared" si="151"/>
        <v>0</v>
      </c>
      <c r="N994" s="350">
        <f t="shared" si="152"/>
        <v>0</v>
      </c>
      <c r="O994" s="351">
        <f t="shared" si="153"/>
        <v>0</v>
      </c>
      <c r="P994" s="350">
        <f t="shared" si="154"/>
        <v>0</v>
      </c>
      <c r="Q994" s="352">
        <f t="shared" si="155"/>
        <v>0</v>
      </c>
      <c r="R994" s="353">
        <f t="shared" si="156"/>
        <v>0</v>
      </c>
      <c r="S994" s="354">
        <f t="shared" si="157"/>
        <v>0</v>
      </c>
      <c r="T994" s="349">
        <f t="shared" si="158"/>
        <v>0</v>
      </c>
      <c r="U994" s="355">
        <f t="shared" si="159"/>
        <v>0</v>
      </c>
    </row>
    <row r="995" spans="1:21" x14ac:dyDescent="0.3">
      <c r="A995" s="344">
        <v>991</v>
      </c>
      <c r="B995" s="344"/>
      <c r="C995" s="356"/>
      <c r="D995" s="357"/>
      <c r="E995" s="358"/>
      <c r="F995" s="346"/>
      <c r="G995" s="347"/>
      <c r="H995" s="347"/>
      <c r="I995" s="347"/>
      <c r="J995" s="348"/>
      <c r="K995" s="347"/>
      <c r="L995" s="349">
        <f t="shared" si="150"/>
        <v>0</v>
      </c>
      <c r="M995" s="350">
        <f t="shared" si="151"/>
        <v>0</v>
      </c>
      <c r="N995" s="350">
        <f t="shared" si="152"/>
        <v>0</v>
      </c>
      <c r="O995" s="351">
        <f t="shared" si="153"/>
        <v>0</v>
      </c>
      <c r="P995" s="350">
        <f t="shared" si="154"/>
        <v>0</v>
      </c>
      <c r="Q995" s="352">
        <f t="shared" si="155"/>
        <v>0</v>
      </c>
      <c r="R995" s="353">
        <f t="shared" si="156"/>
        <v>0</v>
      </c>
      <c r="S995" s="354">
        <f t="shared" si="157"/>
        <v>0</v>
      </c>
      <c r="T995" s="349">
        <f t="shared" si="158"/>
        <v>0</v>
      </c>
      <c r="U995" s="355">
        <f t="shared" si="159"/>
        <v>0</v>
      </c>
    </row>
    <row r="996" spans="1:21" x14ac:dyDescent="0.3">
      <c r="A996" s="344">
        <v>992</v>
      </c>
      <c r="B996" s="344"/>
      <c r="C996" s="356"/>
      <c r="D996" s="357"/>
      <c r="E996" s="358"/>
      <c r="F996" s="346"/>
      <c r="G996" s="347"/>
      <c r="H996" s="347"/>
      <c r="I996" s="347"/>
      <c r="J996" s="348"/>
      <c r="K996" s="347"/>
      <c r="L996" s="349">
        <f t="shared" si="150"/>
        <v>0</v>
      </c>
      <c r="M996" s="350">
        <f t="shared" si="151"/>
        <v>0</v>
      </c>
      <c r="N996" s="350">
        <f t="shared" si="152"/>
        <v>0</v>
      </c>
      <c r="O996" s="351">
        <f t="shared" si="153"/>
        <v>0</v>
      </c>
      <c r="P996" s="350">
        <f t="shared" si="154"/>
        <v>0</v>
      </c>
      <c r="Q996" s="352">
        <f t="shared" si="155"/>
        <v>0</v>
      </c>
      <c r="R996" s="353">
        <f t="shared" si="156"/>
        <v>0</v>
      </c>
      <c r="S996" s="354">
        <f t="shared" si="157"/>
        <v>0</v>
      </c>
      <c r="T996" s="349">
        <f t="shared" si="158"/>
        <v>0</v>
      </c>
      <c r="U996" s="355">
        <f t="shared" si="159"/>
        <v>0</v>
      </c>
    </row>
    <row r="997" spans="1:21" x14ac:dyDescent="0.3">
      <c r="A997" s="344">
        <v>993</v>
      </c>
      <c r="B997" s="344"/>
      <c r="C997" s="356"/>
      <c r="D997" s="357"/>
      <c r="E997" s="358"/>
      <c r="F997" s="346"/>
      <c r="G997" s="347"/>
      <c r="H997" s="347"/>
      <c r="I997" s="347"/>
      <c r="J997" s="348"/>
      <c r="K997" s="347"/>
      <c r="L997" s="349">
        <f t="shared" si="150"/>
        <v>0</v>
      </c>
      <c r="M997" s="350">
        <f t="shared" si="151"/>
        <v>0</v>
      </c>
      <c r="N997" s="350">
        <f t="shared" si="152"/>
        <v>0</v>
      </c>
      <c r="O997" s="351">
        <f t="shared" si="153"/>
        <v>0</v>
      </c>
      <c r="P997" s="350">
        <f t="shared" si="154"/>
        <v>0</v>
      </c>
      <c r="Q997" s="352">
        <f t="shared" si="155"/>
        <v>0</v>
      </c>
      <c r="R997" s="353">
        <f t="shared" si="156"/>
        <v>0</v>
      </c>
      <c r="S997" s="354">
        <f t="shared" si="157"/>
        <v>0</v>
      </c>
      <c r="T997" s="349">
        <f t="shared" si="158"/>
        <v>0</v>
      </c>
      <c r="U997" s="355">
        <f t="shared" si="159"/>
        <v>0</v>
      </c>
    </row>
    <row r="998" spans="1:21" x14ac:dyDescent="0.3">
      <c r="A998" s="344">
        <v>994</v>
      </c>
      <c r="B998" s="344"/>
      <c r="C998" s="356"/>
      <c r="D998" s="357"/>
      <c r="E998" s="358"/>
      <c r="F998" s="346"/>
      <c r="G998" s="347"/>
      <c r="H998" s="347"/>
      <c r="I998" s="347"/>
      <c r="J998" s="348"/>
      <c r="K998" s="347"/>
      <c r="L998" s="349">
        <f t="shared" si="150"/>
        <v>0</v>
      </c>
      <c r="M998" s="350">
        <f t="shared" si="151"/>
        <v>0</v>
      </c>
      <c r="N998" s="350">
        <f t="shared" si="152"/>
        <v>0</v>
      </c>
      <c r="O998" s="351">
        <f t="shared" si="153"/>
        <v>0</v>
      </c>
      <c r="P998" s="350">
        <f t="shared" si="154"/>
        <v>0</v>
      </c>
      <c r="Q998" s="352">
        <f t="shared" si="155"/>
        <v>0</v>
      </c>
      <c r="R998" s="353">
        <f t="shared" si="156"/>
        <v>0</v>
      </c>
      <c r="S998" s="354">
        <f t="shared" si="157"/>
        <v>0</v>
      </c>
      <c r="T998" s="349">
        <f t="shared" si="158"/>
        <v>0</v>
      </c>
      <c r="U998" s="355">
        <f t="shared" si="159"/>
        <v>0</v>
      </c>
    </row>
    <row r="999" spans="1:21" x14ac:dyDescent="0.3">
      <c r="A999" s="344">
        <v>995</v>
      </c>
      <c r="B999" s="344"/>
      <c r="C999" s="356"/>
      <c r="D999" s="357"/>
      <c r="E999" s="358"/>
      <c r="F999" s="346"/>
      <c r="G999" s="347"/>
      <c r="H999" s="347"/>
      <c r="I999" s="347"/>
      <c r="J999" s="348"/>
      <c r="K999" s="347"/>
      <c r="L999" s="349">
        <f t="shared" si="150"/>
        <v>0</v>
      </c>
      <c r="M999" s="350">
        <f t="shared" si="151"/>
        <v>0</v>
      </c>
      <c r="N999" s="350">
        <f t="shared" si="152"/>
        <v>0</v>
      </c>
      <c r="O999" s="351">
        <f t="shared" si="153"/>
        <v>0</v>
      </c>
      <c r="P999" s="350">
        <f t="shared" si="154"/>
        <v>0</v>
      </c>
      <c r="Q999" s="352">
        <f t="shared" si="155"/>
        <v>0</v>
      </c>
      <c r="R999" s="353">
        <f t="shared" si="156"/>
        <v>0</v>
      </c>
      <c r="S999" s="354">
        <f t="shared" si="157"/>
        <v>0</v>
      </c>
      <c r="T999" s="349">
        <f t="shared" si="158"/>
        <v>0</v>
      </c>
      <c r="U999" s="355">
        <f t="shared" si="159"/>
        <v>0</v>
      </c>
    </row>
    <row r="1000" spans="1:21" x14ac:dyDescent="0.3">
      <c r="A1000" s="344">
        <v>996</v>
      </c>
      <c r="B1000" s="344"/>
      <c r="C1000" s="356"/>
      <c r="D1000" s="357"/>
      <c r="E1000" s="358"/>
      <c r="F1000" s="346"/>
      <c r="G1000" s="347"/>
      <c r="H1000" s="347"/>
      <c r="I1000" s="347"/>
      <c r="J1000" s="348"/>
      <c r="K1000" s="347"/>
      <c r="L1000" s="349">
        <f t="shared" si="150"/>
        <v>0</v>
      </c>
      <c r="M1000" s="350">
        <f t="shared" si="151"/>
        <v>0</v>
      </c>
      <c r="N1000" s="350">
        <f t="shared" si="152"/>
        <v>0</v>
      </c>
      <c r="O1000" s="351">
        <f t="shared" si="153"/>
        <v>0</v>
      </c>
      <c r="P1000" s="350">
        <f t="shared" si="154"/>
        <v>0</v>
      </c>
      <c r="Q1000" s="352">
        <f t="shared" si="155"/>
        <v>0</v>
      </c>
      <c r="R1000" s="353">
        <f t="shared" si="156"/>
        <v>0</v>
      </c>
      <c r="S1000" s="354">
        <f t="shared" si="157"/>
        <v>0</v>
      </c>
      <c r="T1000" s="349">
        <f t="shared" si="158"/>
        <v>0</v>
      </c>
      <c r="U1000" s="355">
        <f t="shared" si="159"/>
        <v>0</v>
      </c>
    </row>
    <row r="1001" spans="1:21" x14ac:dyDescent="0.3">
      <c r="A1001" s="344">
        <v>997</v>
      </c>
      <c r="B1001" s="344"/>
      <c r="C1001" s="356"/>
      <c r="D1001" s="357"/>
      <c r="E1001" s="358"/>
      <c r="F1001" s="346"/>
      <c r="G1001" s="347"/>
      <c r="H1001" s="347"/>
      <c r="I1001" s="347"/>
      <c r="J1001" s="348"/>
      <c r="K1001" s="347"/>
      <c r="L1001" s="349">
        <f t="shared" si="150"/>
        <v>0</v>
      </c>
      <c r="M1001" s="350">
        <f t="shared" si="151"/>
        <v>0</v>
      </c>
      <c r="N1001" s="350">
        <f t="shared" si="152"/>
        <v>0</v>
      </c>
      <c r="O1001" s="351">
        <f t="shared" si="153"/>
        <v>0</v>
      </c>
      <c r="P1001" s="350">
        <f t="shared" si="154"/>
        <v>0</v>
      </c>
      <c r="Q1001" s="352">
        <f t="shared" si="155"/>
        <v>0</v>
      </c>
      <c r="R1001" s="353">
        <f t="shared" si="156"/>
        <v>0</v>
      </c>
      <c r="S1001" s="354">
        <f t="shared" si="157"/>
        <v>0</v>
      </c>
      <c r="T1001" s="349">
        <f t="shared" si="158"/>
        <v>0</v>
      </c>
      <c r="U1001" s="355">
        <f t="shared" si="159"/>
        <v>0</v>
      </c>
    </row>
    <row r="1002" spans="1:21" x14ac:dyDescent="0.3">
      <c r="A1002" s="344">
        <v>998</v>
      </c>
      <c r="B1002" s="344"/>
      <c r="C1002" s="356"/>
      <c r="D1002" s="357"/>
      <c r="E1002" s="358"/>
      <c r="F1002" s="346"/>
      <c r="G1002" s="347"/>
      <c r="H1002" s="347"/>
      <c r="I1002" s="347"/>
      <c r="J1002" s="348"/>
      <c r="K1002" s="347"/>
      <c r="L1002" s="349">
        <f t="shared" si="150"/>
        <v>0</v>
      </c>
      <c r="M1002" s="350">
        <f t="shared" si="151"/>
        <v>0</v>
      </c>
      <c r="N1002" s="350">
        <f t="shared" si="152"/>
        <v>0</v>
      </c>
      <c r="O1002" s="351">
        <f t="shared" si="153"/>
        <v>0</v>
      </c>
      <c r="P1002" s="350">
        <f t="shared" si="154"/>
        <v>0</v>
      </c>
      <c r="Q1002" s="352">
        <f t="shared" si="155"/>
        <v>0</v>
      </c>
      <c r="R1002" s="353">
        <f t="shared" si="156"/>
        <v>0</v>
      </c>
      <c r="S1002" s="354">
        <f t="shared" si="157"/>
        <v>0</v>
      </c>
      <c r="T1002" s="349">
        <f t="shared" si="158"/>
        <v>0</v>
      </c>
      <c r="U1002" s="355">
        <f t="shared" si="159"/>
        <v>0</v>
      </c>
    </row>
    <row r="1003" spans="1:21" x14ac:dyDescent="0.3">
      <c r="A1003" s="344">
        <v>999</v>
      </c>
      <c r="B1003" s="344"/>
      <c r="C1003" s="356"/>
      <c r="D1003" s="357"/>
      <c r="E1003" s="358"/>
      <c r="F1003" s="346"/>
      <c r="G1003" s="347"/>
      <c r="H1003" s="347"/>
      <c r="I1003" s="347"/>
      <c r="J1003" s="348"/>
      <c r="K1003" s="347"/>
      <c r="L1003" s="349">
        <f t="shared" si="150"/>
        <v>0</v>
      </c>
      <c r="M1003" s="350">
        <f t="shared" si="151"/>
        <v>0</v>
      </c>
      <c r="N1003" s="350">
        <f t="shared" si="152"/>
        <v>0</v>
      </c>
      <c r="O1003" s="351">
        <f t="shared" si="153"/>
        <v>0</v>
      </c>
      <c r="P1003" s="350">
        <f t="shared" si="154"/>
        <v>0</v>
      </c>
      <c r="Q1003" s="352">
        <f t="shared" si="155"/>
        <v>0</v>
      </c>
      <c r="R1003" s="353">
        <f t="shared" si="156"/>
        <v>0</v>
      </c>
      <c r="S1003" s="354">
        <f t="shared" si="157"/>
        <v>0</v>
      </c>
      <c r="T1003" s="349">
        <f t="shared" si="158"/>
        <v>0</v>
      </c>
      <c r="U1003" s="355">
        <f t="shared" si="159"/>
        <v>0</v>
      </c>
    </row>
    <row r="1004" spans="1:21" x14ac:dyDescent="0.3">
      <c r="A1004" s="344">
        <v>1000</v>
      </c>
      <c r="B1004" s="344"/>
      <c r="C1004" s="356"/>
      <c r="D1004" s="357"/>
      <c r="E1004" s="358"/>
      <c r="F1004" s="346"/>
      <c r="G1004" s="347"/>
      <c r="H1004" s="347"/>
      <c r="I1004" s="347"/>
      <c r="J1004" s="348"/>
      <c r="K1004" s="347"/>
      <c r="L1004" s="349">
        <f t="shared" si="150"/>
        <v>0</v>
      </c>
      <c r="M1004" s="350">
        <f t="shared" si="151"/>
        <v>0</v>
      </c>
      <c r="N1004" s="350">
        <f t="shared" si="152"/>
        <v>0</v>
      </c>
      <c r="O1004" s="351">
        <f t="shared" si="153"/>
        <v>0</v>
      </c>
      <c r="P1004" s="350">
        <f t="shared" si="154"/>
        <v>0</v>
      </c>
      <c r="Q1004" s="352">
        <f t="shared" si="155"/>
        <v>0</v>
      </c>
      <c r="R1004" s="353">
        <f t="shared" si="156"/>
        <v>0</v>
      </c>
      <c r="S1004" s="354">
        <f t="shared" si="157"/>
        <v>0</v>
      </c>
      <c r="T1004" s="349">
        <f t="shared" si="158"/>
        <v>0</v>
      </c>
      <c r="U1004" s="355">
        <f t="shared" si="159"/>
        <v>0</v>
      </c>
    </row>
    <row r="1005" spans="1:21" x14ac:dyDescent="0.3">
      <c r="A1005" s="344">
        <v>1001</v>
      </c>
      <c r="B1005" s="344"/>
      <c r="C1005" s="356"/>
      <c r="D1005" s="357"/>
      <c r="E1005" s="358"/>
      <c r="F1005" s="346"/>
      <c r="G1005" s="347"/>
      <c r="H1005" s="347"/>
      <c r="I1005" s="347"/>
      <c r="J1005" s="348"/>
      <c r="K1005" s="347"/>
      <c r="L1005" s="349">
        <f t="shared" si="150"/>
        <v>0</v>
      </c>
      <c r="M1005" s="350">
        <f t="shared" si="151"/>
        <v>0</v>
      </c>
      <c r="N1005" s="350">
        <f t="shared" si="152"/>
        <v>0</v>
      </c>
      <c r="O1005" s="351">
        <f t="shared" si="153"/>
        <v>0</v>
      </c>
      <c r="P1005" s="350">
        <f t="shared" si="154"/>
        <v>0</v>
      </c>
      <c r="Q1005" s="352">
        <f t="shared" si="155"/>
        <v>0</v>
      </c>
      <c r="R1005" s="353">
        <f t="shared" si="156"/>
        <v>0</v>
      </c>
      <c r="S1005" s="354">
        <f t="shared" si="157"/>
        <v>0</v>
      </c>
      <c r="T1005" s="349">
        <f t="shared" si="158"/>
        <v>0</v>
      </c>
      <c r="U1005" s="355">
        <f t="shared" si="159"/>
        <v>0</v>
      </c>
    </row>
    <row r="1006" spans="1:21" x14ac:dyDescent="0.3">
      <c r="A1006" s="344">
        <v>1002</v>
      </c>
      <c r="B1006" s="344"/>
      <c r="C1006" s="356"/>
      <c r="D1006" s="357"/>
      <c r="E1006" s="358"/>
      <c r="F1006" s="346"/>
      <c r="G1006" s="347"/>
      <c r="H1006" s="347"/>
      <c r="I1006" s="347"/>
      <c r="J1006" s="348"/>
      <c r="K1006" s="347"/>
      <c r="L1006" s="349">
        <f t="shared" si="150"/>
        <v>0</v>
      </c>
      <c r="M1006" s="350">
        <f t="shared" si="151"/>
        <v>0</v>
      </c>
      <c r="N1006" s="350">
        <f t="shared" si="152"/>
        <v>0</v>
      </c>
      <c r="O1006" s="351">
        <f t="shared" si="153"/>
        <v>0</v>
      </c>
      <c r="P1006" s="350">
        <f t="shared" si="154"/>
        <v>0</v>
      </c>
      <c r="Q1006" s="352">
        <f t="shared" si="155"/>
        <v>0</v>
      </c>
      <c r="R1006" s="353">
        <f t="shared" si="156"/>
        <v>0</v>
      </c>
      <c r="S1006" s="354">
        <f t="shared" si="157"/>
        <v>0</v>
      </c>
      <c r="T1006" s="349">
        <f t="shared" si="158"/>
        <v>0</v>
      </c>
      <c r="U1006" s="355">
        <f t="shared" si="159"/>
        <v>0</v>
      </c>
    </row>
    <row r="1007" spans="1:21" x14ac:dyDescent="0.3">
      <c r="A1007" s="344">
        <v>1003</v>
      </c>
      <c r="B1007" s="344"/>
      <c r="C1007" s="356"/>
      <c r="D1007" s="357"/>
      <c r="E1007" s="358"/>
      <c r="F1007" s="346"/>
      <c r="G1007" s="347"/>
      <c r="H1007" s="347"/>
      <c r="I1007" s="347"/>
      <c r="J1007" s="348"/>
      <c r="K1007" s="347"/>
      <c r="L1007" s="349">
        <f t="shared" si="150"/>
        <v>0</v>
      </c>
      <c r="M1007" s="350">
        <f t="shared" si="151"/>
        <v>0</v>
      </c>
      <c r="N1007" s="350">
        <f t="shared" si="152"/>
        <v>0</v>
      </c>
      <c r="O1007" s="351">
        <f t="shared" si="153"/>
        <v>0</v>
      </c>
      <c r="P1007" s="350">
        <f t="shared" si="154"/>
        <v>0</v>
      </c>
      <c r="Q1007" s="352">
        <f t="shared" si="155"/>
        <v>0</v>
      </c>
      <c r="R1007" s="353">
        <f t="shared" si="156"/>
        <v>0</v>
      </c>
      <c r="S1007" s="354">
        <f t="shared" si="157"/>
        <v>0</v>
      </c>
      <c r="T1007" s="349">
        <f t="shared" si="158"/>
        <v>0</v>
      </c>
      <c r="U1007" s="355">
        <f t="shared" si="159"/>
        <v>0</v>
      </c>
    </row>
    <row r="1008" spans="1:21" x14ac:dyDescent="0.3">
      <c r="A1008" s="344">
        <v>1004</v>
      </c>
      <c r="B1008" s="344"/>
      <c r="C1008" s="356"/>
      <c r="D1008" s="357"/>
      <c r="E1008" s="358"/>
      <c r="F1008" s="346"/>
      <c r="G1008" s="347"/>
      <c r="H1008" s="347"/>
      <c r="I1008" s="347"/>
      <c r="J1008" s="348"/>
      <c r="K1008" s="347"/>
      <c r="L1008" s="349">
        <f t="shared" si="150"/>
        <v>0</v>
      </c>
      <c r="M1008" s="350">
        <f t="shared" si="151"/>
        <v>0</v>
      </c>
      <c r="N1008" s="350">
        <f t="shared" si="152"/>
        <v>0</v>
      </c>
      <c r="O1008" s="351">
        <f t="shared" si="153"/>
        <v>0</v>
      </c>
      <c r="P1008" s="350">
        <f t="shared" si="154"/>
        <v>0</v>
      </c>
      <c r="Q1008" s="352">
        <f t="shared" si="155"/>
        <v>0</v>
      </c>
      <c r="R1008" s="353">
        <f t="shared" si="156"/>
        <v>0</v>
      </c>
      <c r="S1008" s="354">
        <f t="shared" si="157"/>
        <v>0</v>
      </c>
      <c r="T1008" s="349">
        <f t="shared" si="158"/>
        <v>0</v>
      </c>
      <c r="U1008" s="355">
        <f t="shared" si="159"/>
        <v>0</v>
      </c>
    </row>
    <row r="1009" spans="1:21" x14ac:dyDescent="0.3">
      <c r="A1009" s="344">
        <v>1005</v>
      </c>
      <c r="B1009" s="344"/>
      <c r="C1009" s="356"/>
      <c r="D1009" s="357"/>
      <c r="E1009" s="358"/>
      <c r="F1009" s="346"/>
      <c r="G1009" s="347"/>
      <c r="H1009" s="347"/>
      <c r="I1009" s="347"/>
      <c r="J1009" s="348"/>
      <c r="K1009" s="347"/>
      <c r="L1009" s="349">
        <f t="shared" si="150"/>
        <v>0</v>
      </c>
      <c r="M1009" s="350">
        <f t="shared" si="151"/>
        <v>0</v>
      </c>
      <c r="N1009" s="350">
        <f t="shared" si="152"/>
        <v>0</v>
      </c>
      <c r="O1009" s="351">
        <f t="shared" si="153"/>
        <v>0</v>
      </c>
      <c r="P1009" s="350">
        <f t="shared" si="154"/>
        <v>0</v>
      </c>
      <c r="Q1009" s="352">
        <f t="shared" si="155"/>
        <v>0</v>
      </c>
      <c r="R1009" s="353">
        <f t="shared" si="156"/>
        <v>0</v>
      </c>
      <c r="S1009" s="354">
        <f t="shared" si="157"/>
        <v>0</v>
      </c>
      <c r="T1009" s="349">
        <f t="shared" si="158"/>
        <v>0</v>
      </c>
      <c r="U1009" s="355">
        <f t="shared" si="159"/>
        <v>0</v>
      </c>
    </row>
    <row r="1010" spans="1:21" x14ac:dyDescent="0.3">
      <c r="A1010" s="344">
        <v>1006</v>
      </c>
      <c r="B1010" s="344"/>
      <c r="C1010" s="356"/>
      <c r="D1010" s="357"/>
      <c r="E1010" s="358"/>
      <c r="F1010" s="346"/>
      <c r="G1010" s="347"/>
      <c r="H1010" s="347"/>
      <c r="I1010" s="347"/>
      <c r="J1010" s="348"/>
      <c r="K1010" s="347"/>
      <c r="L1010" s="349">
        <f t="shared" si="150"/>
        <v>0</v>
      </c>
      <c r="M1010" s="350">
        <f t="shared" si="151"/>
        <v>0</v>
      </c>
      <c r="N1010" s="350">
        <f t="shared" si="152"/>
        <v>0</v>
      </c>
      <c r="O1010" s="351">
        <f t="shared" si="153"/>
        <v>0</v>
      </c>
      <c r="P1010" s="350">
        <f t="shared" si="154"/>
        <v>0</v>
      </c>
      <c r="Q1010" s="352">
        <f t="shared" si="155"/>
        <v>0</v>
      </c>
      <c r="R1010" s="353">
        <f t="shared" si="156"/>
        <v>0</v>
      </c>
      <c r="S1010" s="354">
        <f t="shared" si="157"/>
        <v>0</v>
      </c>
      <c r="T1010" s="349">
        <f t="shared" si="158"/>
        <v>0</v>
      </c>
      <c r="U1010" s="355">
        <f t="shared" si="159"/>
        <v>0</v>
      </c>
    </row>
    <row r="1011" spans="1:21" x14ac:dyDescent="0.3">
      <c r="A1011" s="344">
        <v>1007</v>
      </c>
      <c r="B1011" s="344"/>
      <c r="C1011" s="356"/>
      <c r="D1011" s="357"/>
      <c r="E1011" s="358"/>
      <c r="F1011" s="346"/>
      <c r="G1011" s="347"/>
      <c r="H1011" s="347"/>
      <c r="I1011" s="347"/>
      <c r="J1011" s="348"/>
      <c r="K1011" s="347"/>
      <c r="L1011" s="349">
        <f t="shared" si="150"/>
        <v>0</v>
      </c>
      <c r="M1011" s="350">
        <f t="shared" si="151"/>
        <v>0</v>
      </c>
      <c r="N1011" s="350">
        <f t="shared" si="152"/>
        <v>0</v>
      </c>
      <c r="O1011" s="351">
        <f t="shared" si="153"/>
        <v>0</v>
      </c>
      <c r="P1011" s="350">
        <f t="shared" si="154"/>
        <v>0</v>
      </c>
      <c r="Q1011" s="352">
        <f t="shared" si="155"/>
        <v>0</v>
      </c>
      <c r="R1011" s="353">
        <f t="shared" si="156"/>
        <v>0</v>
      </c>
      <c r="S1011" s="354">
        <f t="shared" si="157"/>
        <v>0</v>
      </c>
      <c r="T1011" s="349">
        <f t="shared" si="158"/>
        <v>0</v>
      </c>
      <c r="U1011" s="355">
        <f t="shared" si="159"/>
        <v>0</v>
      </c>
    </row>
    <row r="1012" spans="1:21" x14ac:dyDescent="0.3">
      <c r="A1012" s="344">
        <v>1008</v>
      </c>
      <c r="B1012" s="344"/>
      <c r="C1012" s="356"/>
      <c r="D1012" s="357"/>
      <c r="E1012" s="358"/>
      <c r="F1012" s="346"/>
      <c r="G1012" s="347"/>
      <c r="H1012" s="347"/>
      <c r="I1012" s="347"/>
      <c r="J1012" s="348"/>
      <c r="K1012" s="347"/>
      <c r="L1012" s="349">
        <f t="shared" si="150"/>
        <v>0</v>
      </c>
      <c r="M1012" s="350">
        <f t="shared" si="151"/>
        <v>0</v>
      </c>
      <c r="N1012" s="350">
        <f t="shared" si="152"/>
        <v>0</v>
      </c>
      <c r="O1012" s="351">
        <f t="shared" si="153"/>
        <v>0</v>
      </c>
      <c r="P1012" s="350">
        <f t="shared" si="154"/>
        <v>0</v>
      </c>
      <c r="Q1012" s="352">
        <f t="shared" si="155"/>
        <v>0</v>
      </c>
      <c r="R1012" s="353">
        <f t="shared" si="156"/>
        <v>0</v>
      </c>
      <c r="S1012" s="354">
        <f t="shared" si="157"/>
        <v>0</v>
      </c>
      <c r="T1012" s="349">
        <f t="shared" si="158"/>
        <v>0</v>
      </c>
      <c r="U1012" s="355">
        <f t="shared" si="159"/>
        <v>0</v>
      </c>
    </row>
    <row r="1013" spans="1:21" x14ac:dyDescent="0.3">
      <c r="A1013" s="344">
        <v>1009</v>
      </c>
      <c r="B1013" s="344"/>
      <c r="C1013" s="356"/>
      <c r="D1013" s="357"/>
      <c r="E1013" s="358"/>
      <c r="F1013" s="346"/>
      <c r="G1013" s="347"/>
      <c r="H1013" s="347"/>
      <c r="I1013" s="347"/>
      <c r="J1013" s="348"/>
      <c r="K1013" s="347"/>
      <c r="L1013" s="349">
        <f t="shared" si="150"/>
        <v>0</v>
      </c>
      <c r="M1013" s="350">
        <f t="shared" si="151"/>
        <v>0</v>
      </c>
      <c r="N1013" s="350">
        <f t="shared" si="152"/>
        <v>0</v>
      </c>
      <c r="O1013" s="351">
        <f t="shared" si="153"/>
        <v>0</v>
      </c>
      <c r="P1013" s="350">
        <f t="shared" si="154"/>
        <v>0</v>
      </c>
      <c r="Q1013" s="352">
        <f t="shared" si="155"/>
        <v>0</v>
      </c>
      <c r="R1013" s="353">
        <f t="shared" si="156"/>
        <v>0</v>
      </c>
      <c r="S1013" s="354">
        <f t="shared" si="157"/>
        <v>0</v>
      </c>
      <c r="T1013" s="349">
        <f t="shared" si="158"/>
        <v>0</v>
      </c>
      <c r="U1013" s="355">
        <f t="shared" si="159"/>
        <v>0</v>
      </c>
    </row>
    <row r="1014" spans="1:21" x14ac:dyDescent="0.3">
      <c r="A1014" s="344">
        <v>1010</v>
      </c>
      <c r="B1014" s="344"/>
      <c r="C1014" s="356"/>
      <c r="D1014" s="357"/>
      <c r="E1014" s="358"/>
      <c r="F1014" s="346"/>
      <c r="G1014" s="347"/>
      <c r="H1014" s="347"/>
      <c r="I1014" s="347"/>
      <c r="J1014" s="348"/>
      <c r="K1014" s="347"/>
      <c r="L1014" s="349">
        <f t="shared" si="150"/>
        <v>0</v>
      </c>
      <c r="M1014" s="350">
        <f t="shared" si="151"/>
        <v>0</v>
      </c>
      <c r="N1014" s="350">
        <f t="shared" si="152"/>
        <v>0</v>
      </c>
      <c r="O1014" s="351">
        <f t="shared" si="153"/>
        <v>0</v>
      </c>
      <c r="P1014" s="350">
        <f t="shared" si="154"/>
        <v>0</v>
      </c>
      <c r="Q1014" s="352">
        <f t="shared" si="155"/>
        <v>0</v>
      </c>
      <c r="R1014" s="353">
        <f t="shared" si="156"/>
        <v>0</v>
      </c>
      <c r="S1014" s="354">
        <f t="shared" si="157"/>
        <v>0</v>
      </c>
      <c r="T1014" s="349">
        <f t="shared" si="158"/>
        <v>0</v>
      </c>
      <c r="U1014" s="355">
        <f t="shared" si="159"/>
        <v>0</v>
      </c>
    </row>
    <row r="1015" spans="1:21" x14ac:dyDescent="0.3">
      <c r="A1015" s="344">
        <v>1011</v>
      </c>
      <c r="B1015" s="344"/>
      <c r="C1015" s="356"/>
      <c r="D1015" s="357"/>
      <c r="E1015" s="358"/>
      <c r="F1015" s="346"/>
      <c r="G1015" s="347"/>
      <c r="H1015" s="347"/>
      <c r="I1015" s="347"/>
      <c r="J1015" s="348"/>
      <c r="K1015" s="347"/>
      <c r="L1015" s="349">
        <f t="shared" si="150"/>
        <v>0</v>
      </c>
      <c r="M1015" s="350">
        <f t="shared" si="151"/>
        <v>0</v>
      </c>
      <c r="N1015" s="350">
        <f t="shared" si="152"/>
        <v>0</v>
      </c>
      <c r="O1015" s="351">
        <f t="shared" si="153"/>
        <v>0</v>
      </c>
      <c r="P1015" s="350">
        <f t="shared" si="154"/>
        <v>0</v>
      </c>
      <c r="Q1015" s="352">
        <f t="shared" si="155"/>
        <v>0</v>
      </c>
      <c r="R1015" s="353">
        <f t="shared" si="156"/>
        <v>0</v>
      </c>
      <c r="S1015" s="354">
        <f t="shared" si="157"/>
        <v>0</v>
      </c>
      <c r="T1015" s="349">
        <f t="shared" si="158"/>
        <v>0</v>
      </c>
      <c r="U1015" s="355">
        <f t="shared" si="159"/>
        <v>0</v>
      </c>
    </row>
    <row r="1016" spans="1:21" x14ac:dyDescent="0.3">
      <c r="A1016" s="344">
        <v>1012</v>
      </c>
      <c r="B1016" s="344"/>
      <c r="C1016" s="356"/>
      <c r="D1016" s="357"/>
      <c r="E1016" s="358"/>
      <c r="F1016" s="346"/>
      <c r="G1016" s="347"/>
      <c r="H1016" s="347"/>
      <c r="I1016" s="347"/>
      <c r="J1016" s="348"/>
      <c r="K1016" s="347"/>
      <c r="L1016" s="349">
        <f t="shared" si="150"/>
        <v>0</v>
      </c>
      <c r="M1016" s="350">
        <f t="shared" si="151"/>
        <v>0</v>
      </c>
      <c r="N1016" s="350">
        <f t="shared" si="152"/>
        <v>0</v>
      </c>
      <c r="O1016" s="351">
        <f t="shared" si="153"/>
        <v>0</v>
      </c>
      <c r="P1016" s="350">
        <f t="shared" si="154"/>
        <v>0</v>
      </c>
      <c r="Q1016" s="352">
        <f t="shared" si="155"/>
        <v>0</v>
      </c>
      <c r="R1016" s="353">
        <f t="shared" si="156"/>
        <v>0</v>
      </c>
      <c r="S1016" s="354">
        <f t="shared" si="157"/>
        <v>0</v>
      </c>
      <c r="T1016" s="349">
        <f t="shared" si="158"/>
        <v>0</v>
      </c>
      <c r="U1016" s="355">
        <f t="shared" si="159"/>
        <v>0</v>
      </c>
    </row>
    <row r="1017" spans="1:21" x14ac:dyDescent="0.3">
      <c r="A1017" s="344">
        <v>1013</v>
      </c>
      <c r="B1017" s="344"/>
      <c r="C1017" s="356"/>
      <c r="D1017" s="357"/>
      <c r="E1017" s="358"/>
      <c r="F1017" s="346"/>
      <c r="G1017" s="347"/>
      <c r="H1017" s="347"/>
      <c r="I1017" s="347"/>
      <c r="J1017" s="348"/>
      <c r="K1017" s="347"/>
      <c r="L1017" s="349">
        <f t="shared" si="150"/>
        <v>0</v>
      </c>
      <c r="M1017" s="350">
        <f t="shared" si="151"/>
        <v>0</v>
      </c>
      <c r="N1017" s="350">
        <f t="shared" si="152"/>
        <v>0</v>
      </c>
      <c r="O1017" s="351">
        <f t="shared" si="153"/>
        <v>0</v>
      </c>
      <c r="P1017" s="350">
        <f t="shared" si="154"/>
        <v>0</v>
      </c>
      <c r="Q1017" s="352">
        <f t="shared" si="155"/>
        <v>0</v>
      </c>
      <c r="R1017" s="353">
        <f t="shared" si="156"/>
        <v>0</v>
      </c>
      <c r="S1017" s="354">
        <f t="shared" si="157"/>
        <v>0</v>
      </c>
      <c r="T1017" s="349">
        <f t="shared" si="158"/>
        <v>0</v>
      </c>
      <c r="U1017" s="355">
        <f t="shared" si="159"/>
        <v>0</v>
      </c>
    </row>
    <row r="1018" spans="1:21" x14ac:dyDescent="0.3">
      <c r="A1018" s="344">
        <v>1014</v>
      </c>
      <c r="B1018" s="344"/>
      <c r="C1018" s="356"/>
      <c r="D1018" s="357"/>
      <c r="E1018" s="358"/>
      <c r="F1018" s="346"/>
      <c r="G1018" s="347"/>
      <c r="H1018" s="347"/>
      <c r="I1018" s="347"/>
      <c r="J1018" s="348"/>
      <c r="K1018" s="347"/>
      <c r="L1018" s="349">
        <f t="shared" si="150"/>
        <v>0</v>
      </c>
      <c r="M1018" s="350">
        <f t="shared" si="151"/>
        <v>0</v>
      </c>
      <c r="N1018" s="350">
        <f t="shared" si="152"/>
        <v>0</v>
      </c>
      <c r="O1018" s="351">
        <f t="shared" si="153"/>
        <v>0</v>
      </c>
      <c r="P1018" s="350">
        <f t="shared" si="154"/>
        <v>0</v>
      </c>
      <c r="Q1018" s="352">
        <f t="shared" si="155"/>
        <v>0</v>
      </c>
      <c r="R1018" s="353">
        <f t="shared" si="156"/>
        <v>0</v>
      </c>
      <c r="S1018" s="354">
        <f t="shared" si="157"/>
        <v>0</v>
      </c>
      <c r="T1018" s="349">
        <f t="shared" si="158"/>
        <v>0</v>
      </c>
      <c r="U1018" s="355">
        <f t="shared" si="159"/>
        <v>0</v>
      </c>
    </row>
    <row r="1019" spans="1:21" x14ac:dyDescent="0.3">
      <c r="A1019" s="344">
        <v>1015</v>
      </c>
      <c r="B1019" s="344"/>
      <c r="C1019" s="356"/>
      <c r="D1019" s="357"/>
      <c r="E1019" s="358"/>
      <c r="F1019" s="346"/>
      <c r="G1019" s="347"/>
      <c r="H1019" s="347"/>
      <c r="I1019" s="347"/>
      <c r="J1019" s="348"/>
      <c r="K1019" s="347"/>
      <c r="L1019" s="349">
        <f t="shared" si="150"/>
        <v>0</v>
      </c>
      <c r="M1019" s="350">
        <f t="shared" si="151"/>
        <v>0</v>
      </c>
      <c r="N1019" s="350">
        <f t="shared" si="152"/>
        <v>0</v>
      </c>
      <c r="O1019" s="351">
        <f t="shared" si="153"/>
        <v>0</v>
      </c>
      <c r="P1019" s="350">
        <f t="shared" si="154"/>
        <v>0</v>
      </c>
      <c r="Q1019" s="352">
        <f t="shared" si="155"/>
        <v>0</v>
      </c>
      <c r="R1019" s="353">
        <f t="shared" si="156"/>
        <v>0</v>
      </c>
      <c r="S1019" s="354">
        <f t="shared" si="157"/>
        <v>0</v>
      </c>
      <c r="T1019" s="349">
        <f t="shared" si="158"/>
        <v>0</v>
      </c>
      <c r="U1019" s="355">
        <f t="shared" si="159"/>
        <v>0</v>
      </c>
    </row>
    <row r="1020" spans="1:21" x14ac:dyDescent="0.3">
      <c r="A1020" s="344">
        <v>1016</v>
      </c>
      <c r="B1020" s="344"/>
      <c r="C1020" s="356"/>
      <c r="D1020" s="357"/>
      <c r="E1020" s="358"/>
      <c r="F1020" s="346"/>
      <c r="G1020" s="347"/>
      <c r="H1020" s="347"/>
      <c r="I1020" s="347"/>
      <c r="J1020" s="348"/>
      <c r="K1020" s="347"/>
      <c r="L1020" s="349">
        <f t="shared" si="150"/>
        <v>0</v>
      </c>
      <c r="M1020" s="350">
        <f t="shared" si="151"/>
        <v>0</v>
      </c>
      <c r="N1020" s="350">
        <f t="shared" si="152"/>
        <v>0</v>
      </c>
      <c r="O1020" s="351">
        <f t="shared" si="153"/>
        <v>0</v>
      </c>
      <c r="P1020" s="350">
        <f t="shared" si="154"/>
        <v>0</v>
      </c>
      <c r="Q1020" s="352">
        <f t="shared" si="155"/>
        <v>0</v>
      </c>
      <c r="R1020" s="353">
        <f t="shared" si="156"/>
        <v>0</v>
      </c>
      <c r="S1020" s="354">
        <f t="shared" si="157"/>
        <v>0</v>
      </c>
      <c r="T1020" s="349">
        <f t="shared" si="158"/>
        <v>0</v>
      </c>
      <c r="U1020" s="355">
        <f t="shared" si="159"/>
        <v>0</v>
      </c>
    </row>
    <row r="1021" spans="1:21" x14ac:dyDescent="0.3">
      <c r="A1021" s="344">
        <v>1017</v>
      </c>
      <c r="B1021" s="344"/>
      <c r="C1021" s="356"/>
      <c r="D1021" s="357"/>
      <c r="E1021" s="358"/>
      <c r="F1021" s="346"/>
      <c r="G1021" s="347"/>
      <c r="H1021" s="347"/>
      <c r="I1021" s="347"/>
      <c r="J1021" s="348"/>
      <c r="K1021" s="347"/>
      <c r="L1021" s="349">
        <f t="shared" si="150"/>
        <v>0</v>
      </c>
      <c r="M1021" s="350">
        <f t="shared" si="151"/>
        <v>0</v>
      </c>
      <c r="N1021" s="350">
        <f t="shared" si="152"/>
        <v>0</v>
      </c>
      <c r="O1021" s="351">
        <f t="shared" si="153"/>
        <v>0</v>
      </c>
      <c r="P1021" s="350">
        <f t="shared" si="154"/>
        <v>0</v>
      </c>
      <c r="Q1021" s="352">
        <f t="shared" si="155"/>
        <v>0</v>
      </c>
      <c r="R1021" s="353">
        <f t="shared" si="156"/>
        <v>0</v>
      </c>
      <c r="S1021" s="354">
        <f t="shared" si="157"/>
        <v>0</v>
      </c>
      <c r="T1021" s="349">
        <f t="shared" si="158"/>
        <v>0</v>
      </c>
      <c r="U1021" s="355">
        <f t="shared" si="159"/>
        <v>0</v>
      </c>
    </row>
    <row r="1022" spans="1:21" x14ac:dyDescent="0.3">
      <c r="A1022" s="344">
        <v>1018</v>
      </c>
      <c r="B1022" s="344"/>
      <c r="C1022" s="356"/>
      <c r="D1022" s="357"/>
      <c r="E1022" s="358"/>
      <c r="F1022" s="346"/>
      <c r="G1022" s="347"/>
      <c r="H1022" s="347"/>
      <c r="I1022" s="347"/>
      <c r="J1022" s="348"/>
      <c r="K1022" s="347"/>
      <c r="L1022" s="349">
        <f t="shared" si="150"/>
        <v>0</v>
      </c>
      <c r="M1022" s="350">
        <f t="shared" si="151"/>
        <v>0</v>
      </c>
      <c r="N1022" s="350">
        <f t="shared" si="152"/>
        <v>0</v>
      </c>
      <c r="O1022" s="351">
        <f t="shared" si="153"/>
        <v>0</v>
      </c>
      <c r="P1022" s="350">
        <f t="shared" si="154"/>
        <v>0</v>
      </c>
      <c r="Q1022" s="352">
        <f t="shared" si="155"/>
        <v>0</v>
      </c>
      <c r="R1022" s="353">
        <f t="shared" si="156"/>
        <v>0</v>
      </c>
      <c r="S1022" s="354">
        <f t="shared" si="157"/>
        <v>0</v>
      </c>
      <c r="T1022" s="349">
        <f t="shared" si="158"/>
        <v>0</v>
      </c>
      <c r="U1022" s="355">
        <f t="shared" si="159"/>
        <v>0</v>
      </c>
    </row>
    <row r="1023" spans="1:21" x14ac:dyDescent="0.3">
      <c r="A1023" s="344">
        <v>1019</v>
      </c>
      <c r="B1023" s="344"/>
      <c r="C1023" s="356"/>
      <c r="D1023" s="357"/>
      <c r="E1023" s="358"/>
      <c r="F1023" s="346"/>
      <c r="G1023" s="347"/>
      <c r="H1023" s="347"/>
      <c r="I1023" s="347"/>
      <c r="J1023" s="348"/>
      <c r="K1023" s="347"/>
      <c r="L1023" s="349">
        <f t="shared" si="150"/>
        <v>0</v>
      </c>
      <c r="M1023" s="350">
        <f t="shared" si="151"/>
        <v>0</v>
      </c>
      <c r="N1023" s="350">
        <f t="shared" si="152"/>
        <v>0</v>
      </c>
      <c r="O1023" s="351">
        <f t="shared" si="153"/>
        <v>0</v>
      </c>
      <c r="P1023" s="350">
        <f t="shared" si="154"/>
        <v>0</v>
      </c>
      <c r="Q1023" s="352">
        <f t="shared" si="155"/>
        <v>0</v>
      </c>
      <c r="R1023" s="353">
        <f t="shared" si="156"/>
        <v>0</v>
      </c>
      <c r="S1023" s="354">
        <f t="shared" si="157"/>
        <v>0</v>
      </c>
      <c r="T1023" s="349">
        <f t="shared" si="158"/>
        <v>0</v>
      </c>
      <c r="U1023" s="355">
        <f t="shared" si="159"/>
        <v>0</v>
      </c>
    </row>
    <row r="1024" spans="1:21" x14ac:dyDescent="0.3">
      <c r="A1024" s="344">
        <v>1020</v>
      </c>
      <c r="B1024" s="344"/>
      <c r="C1024" s="356"/>
      <c r="D1024" s="357"/>
      <c r="E1024" s="358"/>
      <c r="F1024" s="346"/>
      <c r="G1024" s="347"/>
      <c r="H1024" s="347"/>
      <c r="I1024" s="347"/>
      <c r="J1024" s="348"/>
      <c r="K1024" s="347"/>
      <c r="L1024" s="349">
        <f t="shared" si="150"/>
        <v>0</v>
      </c>
      <c r="M1024" s="350">
        <f t="shared" si="151"/>
        <v>0</v>
      </c>
      <c r="N1024" s="350">
        <f t="shared" si="152"/>
        <v>0</v>
      </c>
      <c r="O1024" s="351">
        <f t="shared" si="153"/>
        <v>0</v>
      </c>
      <c r="P1024" s="350">
        <f t="shared" si="154"/>
        <v>0</v>
      </c>
      <c r="Q1024" s="352">
        <f t="shared" si="155"/>
        <v>0</v>
      </c>
      <c r="R1024" s="353">
        <f t="shared" si="156"/>
        <v>0</v>
      </c>
      <c r="S1024" s="354">
        <f t="shared" si="157"/>
        <v>0</v>
      </c>
      <c r="T1024" s="349">
        <f t="shared" si="158"/>
        <v>0</v>
      </c>
      <c r="U1024" s="355">
        <f t="shared" si="159"/>
        <v>0</v>
      </c>
    </row>
    <row r="1025" spans="1:21" x14ac:dyDescent="0.3">
      <c r="A1025" s="344">
        <v>1021</v>
      </c>
      <c r="B1025" s="344"/>
      <c r="C1025" s="356"/>
      <c r="D1025" s="357"/>
      <c r="E1025" s="358"/>
      <c r="F1025" s="346"/>
      <c r="G1025" s="347"/>
      <c r="H1025" s="347"/>
      <c r="I1025" s="347"/>
      <c r="J1025" s="348"/>
      <c r="K1025" s="347"/>
      <c r="L1025" s="349">
        <f t="shared" si="150"/>
        <v>0</v>
      </c>
      <c r="M1025" s="350">
        <f t="shared" si="151"/>
        <v>0</v>
      </c>
      <c r="N1025" s="350">
        <f t="shared" si="152"/>
        <v>0</v>
      </c>
      <c r="O1025" s="351">
        <f t="shared" si="153"/>
        <v>0</v>
      </c>
      <c r="P1025" s="350">
        <f t="shared" si="154"/>
        <v>0</v>
      </c>
      <c r="Q1025" s="352">
        <f t="shared" si="155"/>
        <v>0</v>
      </c>
      <c r="R1025" s="353">
        <f t="shared" si="156"/>
        <v>0</v>
      </c>
      <c r="S1025" s="354">
        <f t="shared" si="157"/>
        <v>0</v>
      </c>
      <c r="T1025" s="349">
        <f t="shared" si="158"/>
        <v>0</v>
      </c>
      <c r="U1025" s="355">
        <f t="shared" si="159"/>
        <v>0</v>
      </c>
    </row>
    <row r="1026" spans="1:21" x14ac:dyDescent="0.3">
      <c r="A1026" s="344">
        <v>1022</v>
      </c>
      <c r="B1026" s="344"/>
      <c r="C1026" s="356"/>
      <c r="D1026" s="357"/>
      <c r="E1026" s="358"/>
      <c r="F1026" s="346"/>
      <c r="G1026" s="347"/>
      <c r="H1026" s="347"/>
      <c r="I1026" s="347"/>
      <c r="J1026" s="348"/>
      <c r="K1026" s="347"/>
      <c r="L1026" s="349">
        <f t="shared" si="150"/>
        <v>0</v>
      </c>
      <c r="M1026" s="350">
        <f t="shared" si="151"/>
        <v>0</v>
      </c>
      <c r="N1026" s="350">
        <f t="shared" si="152"/>
        <v>0</v>
      </c>
      <c r="O1026" s="351">
        <f t="shared" si="153"/>
        <v>0</v>
      </c>
      <c r="P1026" s="350">
        <f t="shared" si="154"/>
        <v>0</v>
      </c>
      <c r="Q1026" s="352">
        <f t="shared" si="155"/>
        <v>0</v>
      </c>
      <c r="R1026" s="353">
        <f t="shared" si="156"/>
        <v>0</v>
      </c>
      <c r="S1026" s="354">
        <f t="shared" si="157"/>
        <v>0</v>
      </c>
      <c r="T1026" s="349">
        <f t="shared" si="158"/>
        <v>0</v>
      </c>
      <c r="U1026" s="355">
        <f t="shared" si="159"/>
        <v>0</v>
      </c>
    </row>
    <row r="1027" spans="1:21" x14ac:dyDescent="0.3">
      <c r="A1027" s="344">
        <v>1023</v>
      </c>
      <c r="B1027" s="344"/>
      <c r="C1027" s="356"/>
      <c r="D1027" s="357"/>
      <c r="E1027" s="358"/>
      <c r="F1027" s="346"/>
      <c r="G1027" s="347"/>
      <c r="H1027" s="347"/>
      <c r="I1027" s="347"/>
      <c r="J1027" s="348"/>
      <c r="K1027" s="347"/>
      <c r="L1027" s="349">
        <f t="shared" si="150"/>
        <v>0</v>
      </c>
      <c r="M1027" s="350">
        <f t="shared" si="151"/>
        <v>0</v>
      </c>
      <c r="N1027" s="350">
        <f t="shared" si="152"/>
        <v>0</v>
      </c>
      <c r="O1027" s="351">
        <f t="shared" si="153"/>
        <v>0</v>
      </c>
      <c r="P1027" s="350">
        <f t="shared" si="154"/>
        <v>0</v>
      </c>
      <c r="Q1027" s="352">
        <f t="shared" si="155"/>
        <v>0</v>
      </c>
      <c r="R1027" s="353">
        <f t="shared" si="156"/>
        <v>0</v>
      </c>
      <c r="S1027" s="354">
        <f t="shared" si="157"/>
        <v>0</v>
      </c>
      <c r="T1027" s="349">
        <f t="shared" si="158"/>
        <v>0</v>
      </c>
      <c r="U1027" s="355">
        <f t="shared" si="159"/>
        <v>0</v>
      </c>
    </row>
    <row r="1028" spans="1:21" x14ac:dyDescent="0.3">
      <c r="A1028" s="344">
        <v>1024</v>
      </c>
      <c r="B1028" s="344"/>
      <c r="C1028" s="356"/>
      <c r="D1028" s="357"/>
      <c r="E1028" s="358"/>
      <c r="F1028" s="346"/>
      <c r="G1028" s="347"/>
      <c r="H1028" s="347"/>
      <c r="I1028" s="347"/>
      <c r="J1028" s="348"/>
      <c r="K1028" s="347"/>
      <c r="L1028" s="349">
        <f t="shared" si="150"/>
        <v>0</v>
      </c>
      <c r="M1028" s="350">
        <f t="shared" si="151"/>
        <v>0</v>
      </c>
      <c r="N1028" s="350">
        <f t="shared" si="152"/>
        <v>0</v>
      </c>
      <c r="O1028" s="351">
        <f t="shared" si="153"/>
        <v>0</v>
      </c>
      <c r="P1028" s="350">
        <f t="shared" si="154"/>
        <v>0</v>
      </c>
      <c r="Q1028" s="352">
        <f t="shared" si="155"/>
        <v>0</v>
      </c>
      <c r="R1028" s="353">
        <f t="shared" si="156"/>
        <v>0</v>
      </c>
      <c r="S1028" s="354">
        <f t="shared" si="157"/>
        <v>0</v>
      </c>
      <c r="T1028" s="349">
        <f t="shared" si="158"/>
        <v>0</v>
      </c>
      <c r="U1028" s="355">
        <f t="shared" si="159"/>
        <v>0</v>
      </c>
    </row>
    <row r="1029" spans="1:21" x14ac:dyDescent="0.3">
      <c r="A1029" s="344">
        <v>1025</v>
      </c>
      <c r="B1029" s="344"/>
      <c r="C1029" s="356"/>
      <c r="D1029" s="357"/>
      <c r="E1029" s="358"/>
      <c r="F1029" s="346"/>
      <c r="G1029" s="347"/>
      <c r="H1029" s="347"/>
      <c r="I1029" s="347"/>
      <c r="J1029" s="348"/>
      <c r="K1029" s="347"/>
      <c r="L1029" s="349">
        <f t="shared" si="150"/>
        <v>0</v>
      </c>
      <c r="M1029" s="350">
        <f t="shared" si="151"/>
        <v>0</v>
      </c>
      <c r="N1029" s="350">
        <f t="shared" si="152"/>
        <v>0</v>
      </c>
      <c r="O1029" s="351">
        <f t="shared" si="153"/>
        <v>0</v>
      </c>
      <c r="P1029" s="350">
        <f t="shared" si="154"/>
        <v>0</v>
      </c>
      <c r="Q1029" s="352">
        <f t="shared" si="155"/>
        <v>0</v>
      </c>
      <c r="R1029" s="353">
        <f t="shared" si="156"/>
        <v>0</v>
      </c>
      <c r="S1029" s="354">
        <f t="shared" si="157"/>
        <v>0</v>
      </c>
      <c r="T1029" s="349">
        <f t="shared" si="158"/>
        <v>0</v>
      </c>
      <c r="U1029" s="355">
        <f t="shared" si="159"/>
        <v>0</v>
      </c>
    </row>
    <row r="1030" spans="1:21" x14ac:dyDescent="0.3">
      <c r="A1030" s="344">
        <v>1026</v>
      </c>
      <c r="B1030" s="344"/>
      <c r="C1030" s="356"/>
      <c r="D1030" s="357"/>
      <c r="E1030" s="358"/>
      <c r="F1030" s="346"/>
      <c r="G1030" s="347"/>
      <c r="H1030" s="347"/>
      <c r="I1030" s="347"/>
      <c r="J1030" s="348"/>
      <c r="K1030" s="347"/>
      <c r="L1030" s="349">
        <f t="shared" ref="L1030:L1093" si="160">E1030*7/22</f>
        <v>0</v>
      </c>
      <c r="M1030" s="350">
        <f t="shared" ref="M1030:M1093" si="161">IF(L1030&gt;0, 0.0396*(((L1030^2)*F1030)^0.933),0)</f>
        <v>0</v>
      </c>
      <c r="N1030" s="350">
        <f t="shared" ref="N1030:N1093" si="162">IF(L1030&gt;0,0.00349*(((L1030^2)*F1030)^1.03),0)</f>
        <v>0</v>
      </c>
      <c r="O1030" s="351">
        <f t="shared" ref="O1030:O1093" si="163">IF(L1030&gt;0,1/((28/(M1030+N1030))+0.025),0)</f>
        <v>0</v>
      </c>
      <c r="P1030" s="350">
        <f t="shared" ref="P1030:P1093" si="164">M1030+N1030+O1030</f>
        <v>0</v>
      </c>
      <c r="Q1030" s="352">
        <f t="shared" ref="Q1030:Q1093" si="165">P1030*0.27</f>
        <v>0</v>
      </c>
      <c r="R1030" s="353">
        <f t="shared" ref="R1030:R1093" si="166">P1030+Q1030</f>
        <v>0</v>
      </c>
      <c r="S1030" s="354">
        <f t="shared" ref="S1030:S1093" si="167">R1030*0.47</f>
        <v>0</v>
      </c>
      <c r="T1030" s="349">
        <f t="shared" ref="T1030:T1093" si="168">S1030*44/12</f>
        <v>0</v>
      </c>
      <c r="U1030" s="355">
        <f t="shared" ref="U1030:U1093" si="169">T1030/1000</f>
        <v>0</v>
      </c>
    </row>
    <row r="1031" spans="1:21" x14ac:dyDescent="0.3">
      <c r="A1031" s="344">
        <v>1027</v>
      </c>
      <c r="B1031" s="344"/>
      <c r="C1031" s="356"/>
      <c r="D1031" s="357"/>
      <c r="E1031" s="358"/>
      <c r="F1031" s="346"/>
      <c r="G1031" s="347"/>
      <c r="H1031" s="347"/>
      <c r="I1031" s="347"/>
      <c r="J1031" s="348"/>
      <c r="K1031" s="347"/>
      <c r="L1031" s="349">
        <f t="shared" si="160"/>
        <v>0</v>
      </c>
      <c r="M1031" s="350">
        <f t="shared" si="161"/>
        <v>0</v>
      </c>
      <c r="N1031" s="350">
        <f t="shared" si="162"/>
        <v>0</v>
      </c>
      <c r="O1031" s="351">
        <f t="shared" si="163"/>
        <v>0</v>
      </c>
      <c r="P1031" s="350">
        <f t="shared" si="164"/>
        <v>0</v>
      </c>
      <c r="Q1031" s="352">
        <f t="shared" si="165"/>
        <v>0</v>
      </c>
      <c r="R1031" s="353">
        <f t="shared" si="166"/>
        <v>0</v>
      </c>
      <c r="S1031" s="354">
        <f t="shared" si="167"/>
        <v>0</v>
      </c>
      <c r="T1031" s="349">
        <f t="shared" si="168"/>
        <v>0</v>
      </c>
      <c r="U1031" s="355">
        <f t="shared" si="169"/>
        <v>0</v>
      </c>
    </row>
    <row r="1032" spans="1:21" x14ac:dyDescent="0.3">
      <c r="A1032" s="344">
        <v>1028</v>
      </c>
      <c r="B1032" s="344"/>
      <c r="C1032" s="356"/>
      <c r="D1032" s="357"/>
      <c r="E1032" s="358"/>
      <c r="F1032" s="346"/>
      <c r="G1032" s="347"/>
      <c r="H1032" s="347"/>
      <c r="I1032" s="347"/>
      <c r="J1032" s="348"/>
      <c r="K1032" s="347"/>
      <c r="L1032" s="349">
        <f t="shared" si="160"/>
        <v>0</v>
      </c>
      <c r="M1032" s="350">
        <f t="shared" si="161"/>
        <v>0</v>
      </c>
      <c r="N1032" s="350">
        <f t="shared" si="162"/>
        <v>0</v>
      </c>
      <c r="O1032" s="351">
        <f t="shared" si="163"/>
        <v>0</v>
      </c>
      <c r="P1032" s="350">
        <f t="shared" si="164"/>
        <v>0</v>
      </c>
      <c r="Q1032" s="352">
        <f t="shared" si="165"/>
        <v>0</v>
      </c>
      <c r="R1032" s="353">
        <f t="shared" si="166"/>
        <v>0</v>
      </c>
      <c r="S1032" s="354">
        <f t="shared" si="167"/>
        <v>0</v>
      </c>
      <c r="T1032" s="349">
        <f t="shared" si="168"/>
        <v>0</v>
      </c>
      <c r="U1032" s="355">
        <f t="shared" si="169"/>
        <v>0</v>
      </c>
    </row>
    <row r="1033" spans="1:21" x14ac:dyDescent="0.3">
      <c r="A1033" s="344">
        <v>1029</v>
      </c>
      <c r="B1033" s="344"/>
      <c r="C1033" s="356"/>
      <c r="D1033" s="357"/>
      <c r="E1033" s="358"/>
      <c r="F1033" s="346"/>
      <c r="G1033" s="347"/>
      <c r="H1033" s="347"/>
      <c r="I1033" s="347"/>
      <c r="J1033" s="348"/>
      <c r="K1033" s="347"/>
      <c r="L1033" s="349">
        <f t="shared" si="160"/>
        <v>0</v>
      </c>
      <c r="M1033" s="350">
        <f t="shared" si="161"/>
        <v>0</v>
      </c>
      <c r="N1033" s="350">
        <f t="shared" si="162"/>
        <v>0</v>
      </c>
      <c r="O1033" s="351">
        <f t="shared" si="163"/>
        <v>0</v>
      </c>
      <c r="P1033" s="350">
        <f t="shared" si="164"/>
        <v>0</v>
      </c>
      <c r="Q1033" s="352">
        <f t="shared" si="165"/>
        <v>0</v>
      </c>
      <c r="R1033" s="353">
        <f t="shared" si="166"/>
        <v>0</v>
      </c>
      <c r="S1033" s="354">
        <f t="shared" si="167"/>
        <v>0</v>
      </c>
      <c r="T1033" s="349">
        <f t="shared" si="168"/>
        <v>0</v>
      </c>
      <c r="U1033" s="355">
        <f t="shared" si="169"/>
        <v>0</v>
      </c>
    </row>
    <row r="1034" spans="1:21" x14ac:dyDescent="0.3">
      <c r="A1034" s="344">
        <v>1030</v>
      </c>
      <c r="B1034" s="344"/>
      <c r="C1034" s="356"/>
      <c r="D1034" s="357"/>
      <c r="E1034" s="358"/>
      <c r="F1034" s="346"/>
      <c r="G1034" s="347"/>
      <c r="H1034" s="347"/>
      <c r="I1034" s="347"/>
      <c r="J1034" s="348"/>
      <c r="K1034" s="347"/>
      <c r="L1034" s="349">
        <f t="shared" si="160"/>
        <v>0</v>
      </c>
      <c r="M1034" s="350">
        <f t="shared" si="161"/>
        <v>0</v>
      </c>
      <c r="N1034" s="350">
        <f t="shared" si="162"/>
        <v>0</v>
      </c>
      <c r="O1034" s="351">
        <f t="shared" si="163"/>
        <v>0</v>
      </c>
      <c r="P1034" s="350">
        <f t="shared" si="164"/>
        <v>0</v>
      </c>
      <c r="Q1034" s="352">
        <f t="shared" si="165"/>
        <v>0</v>
      </c>
      <c r="R1034" s="353">
        <f t="shared" si="166"/>
        <v>0</v>
      </c>
      <c r="S1034" s="354">
        <f t="shared" si="167"/>
        <v>0</v>
      </c>
      <c r="T1034" s="349">
        <f t="shared" si="168"/>
        <v>0</v>
      </c>
      <c r="U1034" s="355">
        <f t="shared" si="169"/>
        <v>0</v>
      </c>
    </row>
    <row r="1035" spans="1:21" x14ac:dyDescent="0.3">
      <c r="A1035" s="344">
        <v>1031</v>
      </c>
      <c r="B1035" s="344"/>
      <c r="C1035" s="356"/>
      <c r="D1035" s="357"/>
      <c r="E1035" s="358"/>
      <c r="F1035" s="346"/>
      <c r="G1035" s="347"/>
      <c r="H1035" s="347"/>
      <c r="I1035" s="347"/>
      <c r="J1035" s="348"/>
      <c r="K1035" s="347"/>
      <c r="L1035" s="349">
        <f t="shared" si="160"/>
        <v>0</v>
      </c>
      <c r="M1035" s="350">
        <f t="shared" si="161"/>
        <v>0</v>
      </c>
      <c r="N1035" s="350">
        <f t="shared" si="162"/>
        <v>0</v>
      </c>
      <c r="O1035" s="351">
        <f t="shared" si="163"/>
        <v>0</v>
      </c>
      <c r="P1035" s="350">
        <f t="shared" si="164"/>
        <v>0</v>
      </c>
      <c r="Q1035" s="352">
        <f t="shared" si="165"/>
        <v>0</v>
      </c>
      <c r="R1035" s="353">
        <f t="shared" si="166"/>
        <v>0</v>
      </c>
      <c r="S1035" s="354">
        <f t="shared" si="167"/>
        <v>0</v>
      </c>
      <c r="T1035" s="349">
        <f t="shared" si="168"/>
        <v>0</v>
      </c>
      <c r="U1035" s="355">
        <f t="shared" si="169"/>
        <v>0</v>
      </c>
    </row>
    <row r="1036" spans="1:21" x14ac:dyDescent="0.3">
      <c r="A1036" s="344">
        <v>1032</v>
      </c>
      <c r="B1036" s="344"/>
      <c r="C1036" s="356"/>
      <c r="D1036" s="357"/>
      <c r="E1036" s="358"/>
      <c r="F1036" s="346"/>
      <c r="G1036" s="347"/>
      <c r="H1036" s="347"/>
      <c r="I1036" s="347"/>
      <c r="J1036" s="348"/>
      <c r="K1036" s="347"/>
      <c r="L1036" s="349">
        <f t="shared" si="160"/>
        <v>0</v>
      </c>
      <c r="M1036" s="350">
        <f t="shared" si="161"/>
        <v>0</v>
      </c>
      <c r="N1036" s="350">
        <f t="shared" si="162"/>
        <v>0</v>
      </c>
      <c r="O1036" s="351">
        <f t="shared" si="163"/>
        <v>0</v>
      </c>
      <c r="P1036" s="350">
        <f t="shared" si="164"/>
        <v>0</v>
      </c>
      <c r="Q1036" s="352">
        <f t="shared" si="165"/>
        <v>0</v>
      </c>
      <c r="R1036" s="353">
        <f t="shared" si="166"/>
        <v>0</v>
      </c>
      <c r="S1036" s="354">
        <f t="shared" si="167"/>
        <v>0</v>
      </c>
      <c r="T1036" s="349">
        <f t="shared" si="168"/>
        <v>0</v>
      </c>
      <c r="U1036" s="355">
        <f t="shared" si="169"/>
        <v>0</v>
      </c>
    </row>
    <row r="1037" spans="1:21" x14ac:dyDescent="0.3">
      <c r="A1037" s="344">
        <v>1033</v>
      </c>
      <c r="B1037" s="344"/>
      <c r="C1037" s="356"/>
      <c r="D1037" s="357"/>
      <c r="E1037" s="358"/>
      <c r="F1037" s="346"/>
      <c r="G1037" s="347"/>
      <c r="H1037" s="347"/>
      <c r="I1037" s="347"/>
      <c r="J1037" s="348"/>
      <c r="K1037" s="347"/>
      <c r="L1037" s="349">
        <f t="shared" si="160"/>
        <v>0</v>
      </c>
      <c r="M1037" s="350">
        <f t="shared" si="161"/>
        <v>0</v>
      </c>
      <c r="N1037" s="350">
        <f t="shared" si="162"/>
        <v>0</v>
      </c>
      <c r="O1037" s="351">
        <f t="shared" si="163"/>
        <v>0</v>
      </c>
      <c r="P1037" s="350">
        <f t="shared" si="164"/>
        <v>0</v>
      </c>
      <c r="Q1037" s="352">
        <f t="shared" si="165"/>
        <v>0</v>
      </c>
      <c r="R1037" s="353">
        <f t="shared" si="166"/>
        <v>0</v>
      </c>
      <c r="S1037" s="354">
        <f t="shared" si="167"/>
        <v>0</v>
      </c>
      <c r="T1037" s="349">
        <f t="shared" si="168"/>
        <v>0</v>
      </c>
      <c r="U1037" s="355">
        <f t="shared" si="169"/>
        <v>0</v>
      </c>
    </row>
    <row r="1038" spans="1:21" x14ac:dyDescent="0.3">
      <c r="A1038" s="344">
        <v>1034</v>
      </c>
      <c r="B1038" s="344"/>
      <c r="C1038" s="356"/>
      <c r="D1038" s="357"/>
      <c r="E1038" s="358"/>
      <c r="F1038" s="346"/>
      <c r="G1038" s="347"/>
      <c r="H1038" s="347"/>
      <c r="I1038" s="347"/>
      <c r="J1038" s="348"/>
      <c r="K1038" s="347"/>
      <c r="L1038" s="349">
        <f t="shared" si="160"/>
        <v>0</v>
      </c>
      <c r="M1038" s="350">
        <f t="shared" si="161"/>
        <v>0</v>
      </c>
      <c r="N1038" s="350">
        <f t="shared" si="162"/>
        <v>0</v>
      </c>
      <c r="O1038" s="351">
        <f t="shared" si="163"/>
        <v>0</v>
      </c>
      <c r="P1038" s="350">
        <f t="shared" si="164"/>
        <v>0</v>
      </c>
      <c r="Q1038" s="352">
        <f t="shared" si="165"/>
        <v>0</v>
      </c>
      <c r="R1038" s="353">
        <f t="shared" si="166"/>
        <v>0</v>
      </c>
      <c r="S1038" s="354">
        <f t="shared" si="167"/>
        <v>0</v>
      </c>
      <c r="T1038" s="349">
        <f t="shared" si="168"/>
        <v>0</v>
      </c>
      <c r="U1038" s="355">
        <f t="shared" si="169"/>
        <v>0</v>
      </c>
    </row>
    <row r="1039" spans="1:21" x14ac:dyDescent="0.3">
      <c r="A1039" s="344">
        <v>1035</v>
      </c>
      <c r="B1039" s="344"/>
      <c r="C1039" s="356"/>
      <c r="D1039" s="357"/>
      <c r="E1039" s="358"/>
      <c r="F1039" s="346"/>
      <c r="G1039" s="347"/>
      <c r="H1039" s="347"/>
      <c r="I1039" s="347"/>
      <c r="J1039" s="348"/>
      <c r="K1039" s="347"/>
      <c r="L1039" s="349">
        <f t="shared" si="160"/>
        <v>0</v>
      </c>
      <c r="M1039" s="350">
        <f t="shared" si="161"/>
        <v>0</v>
      </c>
      <c r="N1039" s="350">
        <f t="shared" si="162"/>
        <v>0</v>
      </c>
      <c r="O1039" s="351">
        <f t="shared" si="163"/>
        <v>0</v>
      </c>
      <c r="P1039" s="350">
        <f t="shared" si="164"/>
        <v>0</v>
      </c>
      <c r="Q1039" s="352">
        <f t="shared" si="165"/>
        <v>0</v>
      </c>
      <c r="R1039" s="353">
        <f t="shared" si="166"/>
        <v>0</v>
      </c>
      <c r="S1039" s="354">
        <f t="shared" si="167"/>
        <v>0</v>
      </c>
      <c r="T1039" s="349">
        <f t="shared" si="168"/>
        <v>0</v>
      </c>
      <c r="U1039" s="355">
        <f t="shared" si="169"/>
        <v>0</v>
      </c>
    </row>
    <row r="1040" spans="1:21" x14ac:dyDescent="0.3">
      <c r="A1040" s="344">
        <v>1036</v>
      </c>
      <c r="B1040" s="344"/>
      <c r="C1040" s="356"/>
      <c r="D1040" s="357"/>
      <c r="E1040" s="358"/>
      <c r="F1040" s="346"/>
      <c r="G1040" s="347"/>
      <c r="H1040" s="347"/>
      <c r="I1040" s="347"/>
      <c r="J1040" s="348"/>
      <c r="K1040" s="347"/>
      <c r="L1040" s="349">
        <f t="shared" si="160"/>
        <v>0</v>
      </c>
      <c r="M1040" s="350">
        <f t="shared" si="161"/>
        <v>0</v>
      </c>
      <c r="N1040" s="350">
        <f t="shared" si="162"/>
        <v>0</v>
      </c>
      <c r="O1040" s="351">
        <f t="shared" si="163"/>
        <v>0</v>
      </c>
      <c r="P1040" s="350">
        <f t="shared" si="164"/>
        <v>0</v>
      </c>
      <c r="Q1040" s="352">
        <f t="shared" si="165"/>
        <v>0</v>
      </c>
      <c r="R1040" s="353">
        <f t="shared" si="166"/>
        <v>0</v>
      </c>
      <c r="S1040" s="354">
        <f t="shared" si="167"/>
        <v>0</v>
      </c>
      <c r="T1040" s="349">
        <f t="shared" si="168"/>
        <v>0</v>
      </c>
      <c r="U1040" s="355">
        <f t="shared" si="169"/>
        <v>0</v>
      </c>
    </row>
    <row r="1041" spans="1:21" x14ac:dyDescent="0.3">
      <c r="A1041" s="344">
        <v>1037</v>
      </c>
      <c r="B1041" s="344"/>
      <c r="C1041" s="356"/>
      <c r="D1041" s="357"/>
      <c r="E1041" s="358"/>
      <c r="F1041" s="346"/>
      <c r="G1041" s="347"/>
      <c r="H1041" s="347"/>
      <c r="I1041" s="347"/>
      <c r="J1041" s="348"/>
      <c r="K1041" s="347"/>
      <c r="L1041" s="349">
        <f t="shared" si="160"/>
        <v>0</v>
      </c>
      <c r="M1041" s="350">
        <f t="shared" si="161"/>
        <v>0</v>
      </c>
      <c r="N1041" s="350">
        <f t="shared" si="162"/>
        <v>0</v>
      </c>
      <c r="O1041" s="351">
        <f t="shared" si="163"/>
        <v>0</v>
      </c>
      <c r="P1041" s="350">
        <f t="shared" si="164"/>
        <v>0</v>
      </c>
      <c r="Q1041" s="352">
        <f t="shared" si="165"/>
        <v>0</v>
      </c>
      <c r="R1041" s="353">
        <f t="shared" si="166"/>
        <v>0</v>
      </c>
      <c r="S1041" s="354">
        <f t="shared" si="167"/>
        <v>0</v>
      </c>
      <c r="T1041" s="349">
        <f t="shared" si="168"/>
        <v>0</v>
      </c>
      <c r="U1041" s="355">
        <f t="shared" si="169"/>
        <v>0</v>
      </c>
    </row>
    <row r="1042" spans="1:21" x14ac:dyDescent="0.3">
      <c r="A1042" s="344">
        <v>1038</v>
      </c>
      <c r="B1042" s="344"/>
      <c r="C1042" s="356"/>
      <c r="D1042" s="357"/>
      <c r="E1042" s="358"/>
      <c r="F1042" s="346"/>
      <c r="G1042" s="347"/>
      <c r="H1042" s="347"/>
      <c r="I1042" s="347"/>
      <c r="J1042" s="348"/>
      <c r="K1042" s="347"/>
      <c r="L1042" s="349">
        <f t="shared" si="160"/>
        <v>0</v>
      </c>
      <c r="M1042" s="350">
        <f t="shared" si="161"/>
        <v>0</v>
      </c>
      <c r="N1042" s="350">
        <f t="shared" si="162"/>
        <v>0</v>
      </c>
      <c r="O1042" s="351">
        <f t="shared" si="163"/>
        <v>0</v>
      </c>
      <c r="P1042" s="350">
        <f t="shared" si="164"/>
        <v>0</v>
      </c>
      <c r="Q1042" s="352">
        <f t="shared" si="165"/>
        <v>0</v>
      </c>
      <c r="R1042" s="353">
        <f t="shared" si="166"/>
        <v>0</v>
      </c>
      <c r="S1042" s="354">
        <f t="shared" si="167"/>
        <v>0</v>
      </c>
      <c r="T1042" s="349">
        <f t="shared" si="168"/>
        <v>0</v>
      </c>
      <c r="U1042" s="355">
        <f t="shared" si="169"/>
        <v>0</v>
      </c>
    </row>
    <row r="1043" spans="1:21" x14ac:dyDescent="0.3">
      <c r="A1043" s="344">
        <v>1039</v>
      </c>
      <c r="B1043" s="344"/>
      <c r="C1043" s="356"/>
      <c r="D1043" s="357"/>
      <c r="E1043" s="358"/>
      <c r="F1043" s="346"/>
      <c r="G1043" s="347"/>
      <c r="H1043" s="347"/>
      <c r="I1043" s="347"/>
      <c r="J1043" s="348"/>
      <c r="K1043" s="347"/>
      <c r="L1043" s="349">
        <f t="shared" si="160"/>
        <v>0</v>
      </c>
      <c r="M1043" s="350">
        <f t="shared" si="161"/>
        <v>0</v>
      </c>
      <c r="N1043" s="350">
        <f t="shared" si="162"/>
        <v>0</v>
      </c>
      <c r="O1043" s="351">
        <f t="shared" si="163"/>
        <v>0</v>
      </c>
      <c r="P1043" s="350">
        <f t="shared" si="164"/>
        <v>0</v>
      </c>
      <c r="Q1043" s="352">
        <f t="shared" si="165"/>
        <v>0</v>
      </c>
      <c r="R1043" s="353">
        <f t="shared" si="166"/>
        <v>0</v>
      </c>
      <c r="S1043" s="354">
        <f t="shared" si="167"/>
        <v>0</v>
      </c>
      <c r="T1043" s="349">
        <f t="shared" si="168"/>
        <v>0</v>
      </c>
      <c r="U1043" s="355">
        <f t="shared" si="169"/>
        <v>0</v>
      </c>
    </row>
    <row r="1044" spans="1:21" x14ac:dyDescent="0.3">
      <c r="A1044" s="344">
        <v>1040</v>
      </c>
      <c r="B1044" s="344"/>
      <c r="C1044" s="356"/>
      <c r="D1044" s="357"/>
      <c r="E1044" s="358"/>
      <c r="F1044" s="346"/>
      <c r="G1044" s="347"/>
      <c r="H1044" s="347"/>
      <c r="I1044" s="347"/>
      <c r="J1044" s="348"/>
      <c r="K1044" s="347"/>
      <c r="L1044" s="349">
        <f t="shared" si="160"/>
        <v>0</v>
      </c>
      <c r="M1044" s="350">
        <f t="shared" si="161"/>
        <v>0</v>
      </c>
      <c r="N1044" s="350">
        <f t="shared" si="162"/>
        <v>0</v>
      </c>
      <c r="O1044" s="351">
        <f t="shared" si="163"/>
        <v>0</v>
      </c>
      <c r="P1044" s="350">
        <f t="shared" si="164"/>
        <v>0</v>
      </c>
      <c r="Q1044" s="352">
        <f t="shared" si="165"/>
        <v>0</v>
      </c>
      <c r="R1044" s="353">
        <f t="shared" si="166"/>
        <v>0</v>
      </c>
      <c r="S1044" s="354">
        <f t="shared" si="167"/>
        <v>0</v>
      </c>
      <c r="T1044" s="349">
        <f t="shared" si="168"/>
        <v>0</v>
      </c>
      <c r="U1044" s="355">
        <f t="shared" si="169"/>
        <v>0</v>
      </c>
    </row>
    <row r="1045" spans="1:21" x14ac:dyDescent="0.3">
      <c r="A1045" s="344">
        <v>1041</v>
      </c>
      <c r="B1045" s="344"/>
      <c r="C1045" s="356"/>
      <c r="D1045" s="357"/>
      <c r="E1045" s="358"/>
      <c r="F1045" s="346"/>
      <c r="G1045" s="347"/>
      <c r="H1045" s="347"/>
      <c r="I1045" s="347"/>
      <c r="J1045" s="348"/>
      <c r="K1045" s="347"/>
      <c r="L1045" s="349">
        <f t="shared" si="160"/>
        <v>0</v>
      </c>
      <c r="M1045" s="350">
        <f t="shared" si="161"/>
        <v>0</v>
      </c>
      <c r="N1045" s="350">
        <f t="shared" si="162"/>
        <v>0</v>
      </c>
      <c r="O1045" s="351">
        <f t="shared" si="163"/>
        <v>0</v>
      </c>
      <c r="P1045" s="350">
        <f t="shared" si="164"/>
        <v>0</v>
      </c>
      <c r="Q1045" s="352">
        <f t="shared" si="165"/>
        <v>0</v>
      </c>
      <c r="R1045" s="353">
        <f t="shared" si="166"/>
        <v>0</v>
      </c>
      <c r="S1045" s="354">
        <f t="shared" si="167"/>
        <v>0</v>
      </c>
      <c r="T1045" s="349">
        <f t="shared" si="168"/>
        <v>0</v>
      </c>
      <c r="U1045" s="355">
        <f t="shared" si="169"/>
        <v>0</v>
      </c>
    </row>
    <row r="1046" spans="1:21" x14ac:dyDescent="0.3">
      <c r="A1046" s="344">
        <v>1042</v>
      </c>
      <c r="B1046" s="344"/>
      <c r="C1046" s="356"/>
      <c r="D1046" s="357"/>
      <c r="E1046" s="358"/>
      <c r="F1046" s="346"/>
      <c r="G1046" s="347"/>
      <c r="H1046" s="347"/>
      <c r="I1046" s="347"/>
      <c r="J1046" s="348"/>
      <c r="K1046" s="347"/>
      <c r="L1046" s="349">
        <f t="shared" si="160"/>
        <v>0</v>
      </c>
      <c r="M1046" s="350">
        <f t="shared" si="161"/>
        <v>0</v>
      </c>
      <c r="N1046" s="350">
        <f t="shared" si="162"/>
        <v>0</v>
      </c>
      <c r="O1046" s="351">
        <f t="shared" si="163"/>
        <v>0</v>
      </c>
      <c r="P1046" s="350">
        <f t="shared" si="164"/>
        <v>0</v>
      </c>
      <c r="Q1046" s="352">
        <f t="shared" si="165"/>
        <v>0</v>
      </c>
      <c r="R1046" s="353">
        <f t="shared" si="166"/>
        <v>0</v>
      </c>
      <c r="S1046" s="354">
        <f t="shared" si="167"/>
        <v>0</v>
      </c>
      <c r="T1046" s="349">
        <f t="shared" si="168"/>
        <v>0</v>
      </c>
      <c r="U1046" s="355">
        <f t="shared" si="169"/>
        <v>0</v>
      </c>
    </row>
    <row r="1047" spans="1:21" x14ac:dyDescent="0.3">
      <c r="A1047" s="344">
        <v>1043</v>
      </c>
      <c r="B1047" s="344"/>
      <c r="C1047" s="356"/>
      <c r="D1047" s="357"/>
      <c r="E1047" s="358"/>
      <c r="F1047" s="346"/>
      <c r="G1047" s="347"/>
      <c r="H1047" s="347"/>
      <c r="I1047" s="347"/>
      <c r="J1047" s="348"/>
      <c r="K1047" s="347"/>
      <c r="L1047" s="349">
        <f t="shared" si="160"/>
        <v>0</v>
      </c>
      <c r="M1047" s="350">
        <f t="shared" si="161"/>
        <v>0</v>
      </c>
      <c r="N1047" s="350">
        <f t="shared" si="162"/>
        <v>0</v>
      </c>
      <c r="O1047" s="351">
        <f t="shared" si="163"/>
        <v>0</v>
      </c>
      <c r="P1047" s="350">
        <f t="shared" si="164"/>
        <v>0</v>
      </c>
      <c r="Q1047" s="352">
        <f t="shared" si="165"/>
        <v>0</v>
      </c>
      <c r="R1047" s="353">
        <f t="shared" si="166"/>
        <v>0</v>
      </c>
      <c r="S1047" s="354">
        <f t="shared" si="167"/>
        <v>0</v>
      </c>
      <c r="T1047" s="349">
        <f t="shared" si="168"/>
        <v>0</v>
      </c>
      <c r="U1047" s="355">
        <f t="shared" si="169"/>
        <v>0</v>
      </c>
    </row>
    <row r="1048" spans="1:21" x14ac:dyDescent="0.3">
      <c r="A1048" s="344">
        <v>1044</v>
      </c>
      <c r="B1048" s="344"/>
      <c r="C1048" s="356"/>
      <c r="D1048" s="357"/>
      <c r="E1048" s="358"/>
      <c r="F1048" s="346"/>
      <c r="G1048" s="347"/>
      <c r="H1048" s="347"/>
      <c r="I1048" s="347"/>
      <c r="J1048" s="348"/>
      <c r="K1048" s="347"/>
      <c r="L1048" s="349">
        <f t="shared" si="160"/>
        <v>0</v>
      </c>
      <c r="M1048" s="350">
        <f t="shared" si="161"/>
        <v>0</v>
      </c>
      <c r="N1048" s="350">
        <f t="shared" si="162"/>
        <v>0</v>
      </c>
      <c r="O1048" s="351">
        <f t="shared" si="163"/>
        <v>0</v>
      </c>
      <c r="P1048" s="350">
        <f t="shared" si="164"/>
        <v>0</v>
      </c>
      <c r="Q1048" s="352">
        <f t="shared" si="165"/>
        <v>0</v>
      </c>
      <c r="R1048" s="353">
        <f t="shared" si="166"/>
        <v>0</v>
      </c>
      <c r="S1048" s="354">
        <f t="shared" si="167"/>
        <v>0</v>
      </c>
      <c r="T1048" s="349">
        <f t="shared" si="168"/>
        <v>0</v>
      </c>
      <c r="U1048" s="355">
        <f t="shared" si="169"/>
        <v>0</v>
      </c>
    </row>
    <row r="1049" spans="1:21" x14ac:dyDescent="0.3">
      <c r="A1049" s="344">
        <v>1045</v>
      </c>
      <c r="B1049" s="344"/>
      <c r="C1049" s="356"/>
      <c r="D1049" s="357"/>
      <c r="E1049" s="358"/>
      <c r="F1049" s="346"/>
      <c r="G1049" s="347"/>
      <c r="H1049" s="347"/>
      <c r="I1049" s="347"/>
      <c r="J1049" s="348"/>
      <c r="K1049" s="347"/>
      <c r="L1049" s="349">
        <f t="shared" si="160"/>
        <v>0</v>
      </c>
      <c r="M1049" s="350">
        <f t="shared" si="161"/>
        <v>0</v>
      </c>
      <c r="N1049" s="350">
        <f t="shared" si="162"/>
        <v>0</v>
      </c>
      <c r="O1049" s="351">
        <f t="shared" si="163"/>
        <v>0</v>
      </c>
      <c r="P1049" s="350">
        <f t="shared" si="164"/>
        <v>0</v>
      </c>
      <c r="Q1049" s="352">
        <f t="shared" si="165"/>
        <v>0</v>
      </c>
      <c r="R1049" s="353">
        <f t="shared" si="166"/>
        <v>0</v>
      </c>
      <c r="S1049" s="354">
        <f t="shared" si="167"/>
        <v>0</v>
      </c>
      <c r="T1049" s="349">
        <f t="shared" si="168"/>
        <v>0</v>
      </c>
      <c r="U1049" s="355">
        <f t="shared" si="169"/>
        <v>0</v>
      </c>
    </row>
    <row r="1050" spans="1:21" x14ac:dyDescent="0.3">
      <c r="A1050" s="344">
        <v>1046</v>
      </c>
      <c r="B1050" s="344"/>
      <c r="C1050" s="356"/>
      <c r="D1050" s="357"/>
      <c r="E1050" s="358"/>
      <c r="F1050" s="346"/>
      <c r="G1050" s="347"/>
      <c r="H1050" s="347"/>
      <c r="I1050" s="347"/>
      <c r="J1050" s="348"/>
      <c r="K1050" s="347"/>
      <c r="L1050" s="349">
        <f t="shared" si="160"/>
        <v>0</v>
      </c>
      <c r="M1050" s="350">
        <f t="shared" si="161"/>
        <v>0</v>
      </c>
      <c r="N1050" s="350">
        <f t="shared" si="162"/>
        <v>0</v>
      </c>
      <c r="O1050" s="351">
        <f t="shared" si="163"/>
        <v>0</v>
      </c>
      <c r="P1050" s="350">
        <f t="shared" si="164"/>
        <v>0</v>
      </c>
      <c r="Q1050" s="352">
        <f t="shared" si="165"/>
        <v>0</v>
      </c>
      <c r="R1050" s="353">
        <f t="shared" si="166"/>
        <v>0</v>
      </c>
      <c r="S1050" s="354">
        <f t="shared" si="167"/>
        <v>0</v>
      </c>
      <c r="T1050" s="349">
        <f t="shared" si="168"/>
        <v>0</v>
      </c>
      <c r="U1050" s="355">
        <f t="shared" si="169"/>
        <v>0</v>
      </c>
    </row>
    <row r="1051" spans="1:21" x14ac:dyDescent="0.3">
      <c r="A1051" s="344">
        <v>1047</v>
      </c>
      <c r="B1051" s="344"/>
      <c r="C1051" s="356"/>
      <c r="D1051" s="357"/>
      <c r="E1051" s="358"/>
      <c r="F1051" s="346"/>
      <c r="G1051" s="347"/>
      <c r="H1051" s="347"/>
      <c r="I1051" s="347"/>
      <c r="J1051" s="348"/>
      <c r="K1051" s="347"/>
      <c r="L1051" s="349">
        <f t="shared" si="160"/>
        <v>0</v>
      </c>
      <c r="M1051" s="350">
        <f t="shared" si="161"/>
        <v>0</v>
      </c>
      <c r="N1051" s="350">
        <f t="shared" si="162"/>
        <v>0</v>
      </c>
      <c r="O1051" s="351">
        <f t="shared" si="163"/>
        <v>0</v>
      </c>
      <c r="P1051" s="350">
        <f t="shared" si="164"/>
        <v>0</v>
      </c>
      <c r="Q1051" s="352">
        <f t="shared" si="165"/>
        <v>0</v>
      </c>
      <c r="R1051" s="353">
        <f t="shared" si="166"/>
        <v>0</v>
      </c>
      <c r="S1051" s="354">
        <f t="shared" si="167"/>
        <v>0</v>
      </c>
      <c r="T1051" s="349">
        <f t="shared" si="168"/>
        <v>0</v>
      </c>
      <c r="U1051" s="355">
        <f t="shared" si="169"/>
        <v>0</v>
      </c>
    </row>
    <row r="1052" spans="1:21" x14ac:dyDescent="0.3">
      <c r="A1052" s="344">
        <v>1048</v>
      </c>
      <c r="B1052" s="344"/>
      <c r="C1052" s="356"/>
      <c r="D1052" s="357"/>
      <c r="E1052" s="358"/>
      <c r="F1052" s="346"/>
      <c r="G1052" s="347"/>
      <c r="H1052" s="347"/>
      <c r="I1052" s="347"/>
      <c r="J1052" s="348"/>
      <c r="K1052" s="347"/>
      <c r="L1052" s="349">
        <f t="shared" si="160"/>
        <v>0</v>
      </c>
      <c r="M1052" s="350">
        <f t="shared" si="161"/>
        <v>0</v>
      </c>
      <c r="N1052" s="350">
        <f t="shared" si="162"/>
        <v>0</v>
      </c>
      <c r="O1052" s="351">
        <f t="shared" si="163"/>
        <v>0</v>
      </c>
      <c r="P1052" s="350">
        <f t="shared" si="164"/>
        <v>0</v>
      </c>
      <c r="Q1052" s="352">
        <f t="shared" si="165"/>
        <v>0</v>
      </c>
      <c r="R1052" s="353">
        <f t="shared" si="166"/>
        <v>0</v>
      </c>
      <c r="S1052" s="354">
        <f t="shared" si="167"/>
        <v>0</v>
      </c>
      <c r="T1052" s="349">
        <f t="shared" si="168"/>
        <v>0</v>
      </c>
      <c r="U1052" s="355">
        <f t="shared" si="169"/>
        <v>0</v>
      </c>
    </row>
    <row r="1053" spans="1:21" x14ac:dyDescent="0.3">
      <c r="A1053" s="344">
        <v>1049</v>
      </c>
      <c r="B1053" s="344"/>
      <c r="C1053" s="356"/>
      <c r="D1053" s="357"/>
      <c r="E1053" s="358"/>
      <c r="F1053" s="346"/>
      <c r="G1053" s="347"/>
      <c r="H1053" s="347"/>
      <c r="I1053" s="347"/>
      <c r="J1053" s="348"/>
      <c r="K1053" s="347"/>
      <c r="L1053" s="349">
        <f t="shared" si="160"/>
        <v>0</v>
      </c>
      <c r="M1053" s="350">
        <f t="shared" si="161"/>
        <v>0</v>
      </c>
      <c r="N1053" s="350">
        <f t="shared" si="162"/>
        <v>0</v>
      </c>
      <c r="O1053" s="351">
        <f t="shared" si="163"/>
        <v>0</v>
      </c>
      <c r="P1053" s="350">
        <f t="shared" si="164"/>
        <v>0</v>
      </c>
      <c r="Q1053" s="352">
        <f t="shared" si="165"/>
        <v>0</v>
      </c>
      <c r="R1053" s="353">
        <f t="shared" si="166"/>
        <v>0</v>
      </c>
      <c r="S1053" s="354">
        <f t="shared" si="167"/>
        <v>0</v>
      </c>
      <c r="T1053" s="349">
        <f t="shared" si="168"/>
        <v>0</v>
      </c>
      <c r="U1053" s="355">
        <f t="shared" si="169"/>
        <v>0</v>
      </c>
    </row>
    <row r="1054" spans="1:21" x14ac:dyDescent="0.3">
      <c r="A1054" s="344">
        <v>1050</v>
      </c>
      <c r="B1054" s="344"/>
      <c r="C1054" s="356"/>
      <c r="D1054" s="357"/>
      <c r="E1054" s="358"/>
      <c r="F1054" s="346"/>
      <c r="G1054" s="347"/>
      <c r="H1054" s="347"/>
      <c r="I1054" s="347"/>
      <c r="J1054" s="348"/>
      <c r="K1054" s="347"/>
      <c r="L1054" s="349">
        <f t="shared" si="160"/>
        <v>0</v>
      </c>
      <c r="M1054" s="350">
        <f t="shared" si="161"/>
        <v>0</v>
      </c>
      <c r="N1054" s="350">
        <f t="shared" si="162"/>
        <v>0</v>
      </c>
      <c r="O1054" s="351">
        <f t="shared" si="163"/>
        <v>0</v>
      </c>
      <c r="P1054" s="350">
        <f t="shared" si="164"/>
        <v>0</v>
      </c>
      <c r="Q1054" s="352">
        <f t="shared" si="165"/>
        <v>0</v>
      </c>
      <c r="R1054" s="353">
        <f t="shared" si="166"/>
        <v>0</v>
      </c>
      <c r="S1054" s="354">
        <f t="shared" si="167"/>
        <v>0</v>
      </c>
      <c r="T1054" s="349">
        <f t="shared" si="168"/>
        <v>0</v>
      </c>
      <c r="U1054" s="355">
        <f t="shared" si="169"/>
        <v>0</v>
      </c>
    </row>
    <row r="1055" spans="1:21" x14ac:dyDescent="0.3">
      <c r="A1055" s="344">
        <v>1051</v>
      </c>
      <c r="B1055" s="344"/>
      <c r="C1055" s="356"/>
      <c r="D1055" s="357"/>
      <c r="E1055" s="358"/>
      <c r="F1055" s="346"/>
      <c r="G1055" s="347"/>
      <c r="H1055" s="347"/>
      <c r="I1055" s="347"/>
      <c r="J1055" s="348"/>
      <c r="K1055" s="347"/>
      <c r="L1055" s="349">
        <f t="shared" si="160"/>
        <v>0</v>
      </c>
      <c r="M1055" s="350">
        <f t="shared" si="161"/>
        <v>0</v>
      </c>
      <c r="N1055" s="350">
        <f t="shared" si="162"/>
        <v>0</v>
      </c>
      <c r="O1055" s="351">
        <f t="shared" si="163"/>
        <v>0</v>
      </c>
      <c r="P1055" s="350">
        <f t="shared" si="164"/>
        <v>0</v>
      </c>
      <c r="Q1055" s="352">
        <f t="shared" si="165"/>
        <v>0</v>
      </c>
      <c r="R1055" s="353">
        <f t="shared" si="166"/>
        <v>0</v>
      </c>
      <c r="S1055" s="354">
        <f t="shared" si="167"/>
        <v>0</v>
      </c>
      <c r="T1055" s="349">
        <f t="shared" si="168"/>
        <v>0</v>
      </c>
      <c r="U1055" s="355">
        <f t="shared" si="169"/>
        <v>0</v>
      </c>
    </row>
    <row r="1056" spans="1:21" x14ac:dyDescent="0.3">
      <c r="A1056" s="344">
        <v>1052</v>
      </c>
      <c r="B1056" s="344"/>
      <c r="C1056" s="356"/>
      <c r="D1056" s="357"/>
      <c r="E1056" s="358"/>
      <c r="F1056" s="346"/>
      <c r="G1056" s="347"/>
      <c r="H1056" s="347"/>
      <c r="I1056" s="347"/>
      <c r="J1056" s="348"/>
      <c r="K1056" s="347"/>
      <c r="L1056" s="349">
        <f t="shared" si="160"/>
        <v>0</v>
      </c>
      <c r="M1056" s="350">
        <f t="shared" si="161"/>
        <v>0</v>
      </c>
      <c r="N1056" s="350">
        <f t="shared" si="162"/>
        <v>0</v>
      </c>
      <c r="O1056" s="351">
        <f t="shared" si="163"/>
        <v>0</v>
      </c>
      <c r="P1056" s="350">
        <f t="shared" si="164"/>
        <v>0</v>
      </c>
      <c r="Q1056" s="352">
        <f t="shared" si="165"/>
        <v>0</v>
      </c>
      <c r="R1056" s="353">
        <f t="shared" si="166"/>
        <v>0</v>
      </c>
      <c r="S1056" s="354">
        <f t="shared" si="167"/>
        <v>0</v>
      </c>
      <c r="T1056" s="349">
        <f t="shared" si="168"/>
        <v>0</v>
      </c>
      <c r="U1056" s="355">
        <f t="shared" si="169"/>
        <v>0</v>
      </c>
    </row>
    <row r="1057" spans="1:21" x14ac:dyDescent="0.3">
      <c r="A1057" s="344">
        <v>1053</v>
      </c>
      <c r="B1057" s="344"/>
      <c r="C1057" s="356"/>
      <c r="D1057" s="357"/>
      <c r="E1057" s="358"/>
      <c r="F1057" s="346"/>
      <c r="G1057" s="347"/>
      <c r="H1057" s="347"/>
      <c r="I1057" s="347"/>
      <c r="J1057" s="348"/>
      <c r="K1057" s="347"/>
      <c r="L1057" s="349">
        <f t="shared" si="160"/>
        <v>0</v>
      </c>
      <c r="M1057" s="350">
        <f t="shared" si="161"/>
        <v>0</v>
      </c>
      <c r="N1057" s="350">
        <f t="shared" si="162"/>
        <v>0</v>
      </c>
      <c r="O1057" s="351">
        <f t="shared" si="163"/>
        <v>0</v>
      </c>
      <c r="P1057" s="350">
        <f t="shared" si="164"/>
        <v>0</v>
      </c>
      <c r="Q1057" s="352">
        <f t="shared" si="165"/>
        <v>0</v>
      </c>
      <c r="R1057" s="353">
        <f t="shared" si="166"/>
        <v>0</v>
      </c>
      <c r="S1057" s="354">
        <f t="shared" si="167"/>
        <v>0</v>
      </c>
      <c r="T1057" s="349">
        <f t="shared" si="168"/>
        <v>0</v>
      </c>
      <c r="U1057" s="355">
        <f t="shared" si="169"/>
        <v>0</v>
      </c>
    </row>
    <row r="1058" spans="1:21" x14ac:dyDescent="0.3">
      <c r="A1058" s="344">
        <v>1054</v>
      </c>
      <c r="B1058" s="344"/>
      <c r="C1058" s="356"/>
      <c r="D1058" s="357"/>
      <c r="E1058" s="358"/>
      <c r="F1058" s="346"/>
      <c r="G1058" s="347"/>
      <c r="H1058" s="347"/>
      <c r="I1058" s="347"/>
      <c r="J1058" s="348"/>
      <c r="K1058" s="347"/>
      <c r="L1058" s="349">
        <f t="shared" si="160"/>
        <v>0</v>
      </c>
      <c r="M1058" s="350">
        <f t="shared" si="161"/>
        <v>0</v>
      </c>
      <c r="N1058" s="350">
        <f t="shared" si="162"/>
        <v>0</v>
      </c>
      <c r="O1058" s="351">
        <f t="shared" si="163"/>
        <v>0</v>
      </c>
      <c r="P1058" s="350">
        <f t="shared" si="164"/>
        <v>0</v>
      </c>
      <c r="Q1058" s="352">
        <f t="shared" si="165"/>
        <v>0</v>
      </c>
      <c r="R1058" s="353">
        <f t="shared" si="166"/>
        <v>0</v>
      </c>
      <c r="S1058" s="354">
        <f t="shared" si="167"/>
        <v>0</v>
      </c>
      <c r="T1058" s="349">
        <f t="shared" si="168"/>
        <v>0</v>
      </c>
      <c r="U1058" s="355">
        <f t="shared" si="169"/>
        <v>0</v>
      </c>
    </row>
    <row r="1059" spans="1:21" x14ac:dyDescent="0.3">
      <c r="A1059" s="344">
        <v>1055</v>
      </c>
      <c r="B1059" s="344"/>
      <c r="C1059" s="356"/>
      <c r="D1059" s="357"/>
      <c r="E1059" s="358"/>
      <c r="F1059" s="346"/>
      <c r="G1059" s="347"/>
      <c r="H1059" s="347"/>
      <c r="I1059" s="347"/>
      <c r="J1059" s="348"/>
      <c r="K1059" s="347"/>
      <c r="L1059" s="349">
        <f t="shared" si="160"/>
        <v>0</v>
      </c>
      <c r="M1059" s="350">
        <f t="shared" si="161"/>
        <v>0</v>
      </c>
      <c r="N1059" s="350">
        <f t="shared" si="162"/>
        <v>0</v>
      </c>
      <c r="O1059" s="351">
        <f t="shared" si="163"/>
        <v>0</v>
      </c>
      <c r="P1059" s="350">
        <f t="shared" si="164"/>
        <v>0</v>
      </c>
      <c r="Q1059" s="352">
        <f t="shared" si="165"/>
        <v>0</v>
      </c>
      <c r="R1059" s="353">
        <f t="shared" si="166"/>
        <v>0</v>
      </c>
      <c r="S1059" s="354">
        <f t="shared" si="167"/>
        <v>0</v>
      </c>
      <c r="T1059" s="349">
        <f t="shared" si="168"/>
        <v>0</v>
      </c>
      <c r="U1059" s="355">
        <f t="shared" si="169"/>
        <v>0</v>
      </c>
    </row>
    <row r="1060" spans="1:21" x14ac:dyDescent="0.3">
      <c r="A1060" s="344">
        <v>1056</v>
      </c>
      <c r="B1060" s="344"/>
      <c r="C1060" s="356"/>
      <c r="D1060" s="357"/>
      <c r="E1060" s="358"/>
      <c r="F1060" s="346"/>
      <c r="G1060" s="347"/>
      <c r="H1060" s="347"/>
      <c r="I1060" s="347"/>
      <c r="J1060" s="348"/>
      <c r="K1060" s="347"/>
      <c r="L1060" s="349">
        <f t="shared" si="160"/>
        <v>0</v>
      </c>
      <c r="M1060" s="350">
        <f t="shared" si="161"/>
        <v>0</v>
      </c>
      <c r="N1060" s="350">
        <f t="shared" si="162"/>
        <v>0</v>
      </c>
      <c r="O1060" s="351">
        <f t="shared" si="163"/>
        <v>0</v>
      </c>
      <c r="P1060" s="350">
        <f t="shared" si="164"/>
        <v>0</v>
      </c>
      <c r="Q1060" s="352">
        <f t="shared" si="165"/>
        <v>0</v>
      </c>
      <c r="R1060" s="353">
        <f t="shared" si="166"/>
        <v>0</v>
      </c>
      <c r="S1060" s="354">
        <f t="shared" si="167"/>
        <v>0</v>
      </c>
      <c r="T1060" s="349">
        <f t="shared" si="168"/>
        <v>0</v>
      </c>
      <c r="U1060" s="355">
        <f t="shared" si="169"/>
        <v>0</v>
      </c>
    </row>
    <row r="1061" spans="1:21" x14ac:dyDescent="0.3">
      <c r="A1061" s="344">
        <v>1057</v>
      </c>
      <c r="B1061" s="344"/>
      <c r="C1061" s="356"/>
      <c r="D1061" s="357"/>
      <c r="E1061" s="358"/>
      <c r="F1061" s="346"/>
      <c r="G1061" s="347"/>
      <c r="H1061" s="347"/>
      <c r="I1061" s="347"/>
      <c r="J1061" s="348"/>
      <c r="K1061" s="347"/>
      <c r="L1061" s="349">
        <f t="shared" si="160"/>
        <v>0</v>
      </c>
      <c r="M1061" s="350">
        <f t="shared" si="161"/>
        <v>0</v>
      </c>
      <c r="N1061" s="350">
        <f t="shared" si="162"/>
        <v>0</v>
      </c>
      <c r="O1061" s="351">
        <f t="shared" si="163"/>
        <v>0</v>
      </c>
      <c r="P1061" s="350">
        <f t="shared" si="164"/>
        <v>0</v>
      </c>
      <c r="Q1061" s="352">
        <f t="shared" si="165"/>
        <v>0</v>
      </c>
      <c r="R1061" s="353">
        <f t="shared" si="166"/>
        <v>0</v>
      </c>
      <c r="S1061" s="354">
        <f t="shared" si="167"/>
        <v>0</v>
      </c>
      <c r="T1061" s="349">
        <f t="shared" si="168"/>
        <v>0</v>
      </c>
      <c r="U1061" s="355">
        <f t="shared" si="169"/>
        <v>0</v>
      </c>
    </row>
    <row r="1062" spans="1:21" x14ac:dyDescent="0.3">
      <c r="A1062" s="344">
        <v>1058</v>
      </c>
      <c r="B1062" s="344"/>
      <c r="C1062" s="356"/>
      <c r="D1062" s="357"/>
      <c r="E1062" s="358"/>
      <c r="F1062" s="346"/>
      <c r="G1062" s="347"/>
      <c r="H1062" s="347"/>
      <c r="I1062" s="347"/>
      <c r="J1062" s="348"/>
      <c r="K1062" s="347"/>
      <c r="L1062" s="349">
        <f t="shared" si="160"/>
        <v>0</v>
      </c>
      <c r="M1062" s="350">
        <f t="shared" si="161"/>
        <v>0</v>
      </c>
      <c r="N1062" s="350">
        <f t="shared" si="162"/>
        <v>0</v>
      </c>
      <c r="O1062" s="351">
        <f t="shared" si="163"/>
        <v>0</v>
      </c>
      <c r="P1062" s="350">
        <f t="shared" si="164"/>
        <v>0</v>
      </c>
      <c r="Q1062" s="352">
        <f t="shared" si="165"/>
        <v>0</v>
      </c>
      <c r="R1062" s="353">
        <f t="shared" si="166"/>
        <v>0</v>
      </c>
      <c r="S1062" s="354">
        <f t="shared" si="167"/>
        <v>0</v>
      </c>
      <c r="T1062" s="349">
        <f t="shared" si="168"/>
        <v>0</v>
      </c>
      <c r="U1062" s="355">
        <f t="shared" si="169"/>
        <v>0</v>
      </c>
    </row>
    <row r="1063" spans="1:21" x14ac:dyDescent="0.3">
      <c r="A1063" s="344">
        <v>1059</v>
      </c>
      <c r="B1063" s="344"/>
      <c r="C1063" s="356"/>
      <c r="D1063" s="357"/>
      <c r="E1063" s="358"/>
      <c r="F1063" s="346"/>
      <c r="G1063" s="347"/>
      <c r="H1063" s="347"/>
      <c r="I1063" s="347"/>
      <c r="J1063" s="348"/>
      <c r="K1063" s="347"/>
      <c r="L1063" s="349">
        <f t="shared" si="160"/>
        <v>0</v>
      </c>
      <c r="M1063" s="350">
        <f t="shared" si="161"/>
        <v>0</v>
      </c>
      <c r="N1063" s="350">
        <f t="shared" si="162"/>
        <v>0</v>
      </c>
      <c r="O1063" s="351">
        <f t="shared" si="163"/>
        <v>0</v>
      </c>
      <c r="P1063" s="350">
        <f t="shared" si="164"/>
        <v>0</v>
      </c>
      <c r="Q1063" s="352">
        <f t="shared" si="165"/>
        <v>0</v>
      </c>
      <c r="R1063" s="353">
        <f t="shared" si="166"/>
        <v>0</v>
      </c>
      <c r="S1063" s="354">
        <f t="shared" si="167"/>
        <v>0</v>
      </c>
      <c r="T1063" s="349">
        <f t="shared" si="168"/>
        <v>0</v>
      </c>
      <c r="U1063" s="355">
        <f t="shared" si="169"/>
        <v>0</v>
      </c>
    </row>
    <row r="1064" spans="1:21" x14ac:dyDescent="0.3">
      <c r="A1064" s="344">
        <v>1060</v>
      </c>
      <c r="B1064" s="344"/>
      <c r="C1064" s="356"/>
      <c r="D1064" s="357"/>
      <c r="E1064" s="358"/>
      <c r="F1064" s="346"/>
      <c r="G1064" s="347"/>
      <c r="H1064" s="347"/>
      <c r="I1064" s="347"/>
      <c r="J1064" s="348"/>
      <c r="K1064" s="347"/>
      <c r="L1064" s="349">
        <f t="shared" si="160"/>
        <v>0</v>
      </c>
      <c r="M1064" s="350">
        <f t="shared" si="161"/>
        <v>0</v>
      </c>
      <c r="N1064" s="350">
        <f t="shared" si="162"/>
        <v>0</v>
      </c>
      <c r="O1064" s="351">
        <f t="shared" si="163"/>
        <v>0</v>
      </c>
      <c r="P1064" s="350">
        <f t="shared" si="164"/>
        <v>0</v>
      </c>
      <c r="Q1064" s="352">
        <f t="shared" si="165"/>
        <v>0</v>
      </c>
      <c r="R1064" s="353">
        <f t="shared" si="166"/>
        <v>0</v>
      </c>
      <c r="S1064" s="354">
        <f t="shared" si="167"/>
        <v>0</v>
      </c>
      <c r="T1064" s="349">
        <f t="shared" si="168"/>
        <v>0</v>
      </c>
      <c r="U1064" s="355">
        <f t="shared" si="169"/>
        <v>0</v>
      </c>
    </row>
    <row r="1065" spans="1:21" x14ac:dyDescent="0.3">
      <c r="A1065" s="344">
        <v>1061</v>
      </c>
      <c r="B1065" s="344"/>
      <c r="C1065" s="356"/>
      <c r="D1065" s="357"/>
      <c r="E1065" s="358"/>
      <c r="F1065" s="346"/>
      <c r="G1065" s="347"/>
      <c r="H1065" s="347"/>
      <c r="I1065" s="347"/>
      <c r="J1065" s="348"/>
      <c r="K1065" s="347"/>
      <c r="L1065" s="349">
        <f t="shared" si="160"/>
        <v>0</v>
      </c>
      <c r="M1065" s="350">
        <f t="shared" si="161"/>
        <v>0</v>
      </c>
      <c r="N1065" s="350">
        <f t="shared" si="162"/>
        <v>0</v>
      </c>
      <c r="O1065" s="351">
        <f t="shared" si="163"/>
        <v>0</v>
      </c>
      <c r="P1065" s="350">
        <f t="shared" si="164"/>
        <v>0</v>
      </c>
      <c r="Q1065" s="352">
        <f t="shared" si="165"/>
        <v>0</v>
      </c>
      <c r="R1065" s="353">
        <f t="shared" si="166"/>
        <v>0</v>
      </c>
      <c r="S1065" s="354">
        <f t="shared" si="167"/>
        <v>0</v>
      </c>
      <c r="T1065" s="349">
        <f t="shared" si="168"/>
        <v>0</v>
      </c>
      <c r="U1065" s="355">
        <f t="shared" si="169"/>
        <v>0</v>
      </c>
    </row>
    <row r="1066" spans="1:21" x14ac:dyDescent="0.3">
      <c r="A1066" s="344">
        <v>1062</v>
      </c>
      <c r="B1066" s="344"/>
      <c r="C1066" s="356"/>
      <c r="D1066" s="357"/>
      <c r="E1066" s="358"/>
      <c r="F1066" s="346"/>
      <c r="G1066" s="347"/>
      <c r="H1066" s="347"/>
      <c r="I1066" s="347"/>
      <c r="J1066" s="348"/>
      <c r="K1066" s="347"/>
      <c r="L1066" s="349">
        <f t="shared" si="160"/>
        <v>0</v>
      </c>
      <c r="M1066" s="350">
        <f t="shared" si="161"/>
        <v>0</v>
      </c>
      <c r="N1066" s="350">
        <f t="shared" si="162"/>
        <v>0</v>
      </c>
      <c r="O1066" s="351">
        <f t="shared" si="163"/>
        <v>0</v>
      </c>
      <c r="P1066" s="350">
        <f t="shared" si="164"/>
        <v>0</v>
      </c>
      <c r="Q1066" s="352">
        <f t="shared" si="165"/>
        <v>0</v>
      </c>
      <c r="R1066" s="353">
        <f t="shared" si="166"/>
        <v>0</v>
      </c>
      <c r="S1066" s="354">
        <f t="shared" si="167"/>
        <v>0</v>
      </c>
      <c r="T1066" s="349">
        <f t="shared" si="168"/>
        <v>0</v>
      </c>
      <c r="U1066" s="355">
        <f t="shared" si="169"/>
        <v>0</v>
      </c>
    </row>
    <row r="1067" spans="1:21" x14ac:dyDescent="0.3">
      <c r="A1067" s="344">
        <v>1063</v>
      </c>
      <c r="B1067" s="344"/>
      <c r="C1067" s="356"/>
      <c r="D1067" s="357"/>
      <c r="E1067" s="358"/>
      <c r="F1067" s="346"/>
      <c r="G1067" s="347"/>
      <c r="H1067" s="347"/>
      <c r="I1067" s="347"/>
      <c r="J1067" s="348"/>
      <c r="K1067" s="347"/>
      <c r="L1067" s="349">
        <f t="shared" si="160"/>
        <v>0</v>
      </c>
      <c r="M1067" s="350">
        <f t="shared" si="161"/>
        <v>0</v>
      </c>
      <c r="N1067" s="350">
        <f t="shared" si="162"/>
        <v>0</v>
      </c>
      <c r="O1067" s="351">
        <f t="shared" si="163"/>
        <v>0</v>
      </c>
      <c r="P1067" s="350">
        <f t="shared" si="164"/>
        <v>0</v>
      </c>
      <c r="Q1067" s="352">
        <f t="shared" si="165"/>
        <v>0</v>
      </c>
      <c r="R1067" s="353">
        <f t="shared" si="166"/>
        <v>0</v>
      </c>
      <c r="S1067" s="354">
        <f t="shared" si="167"/>
        <v>0</v>
      </c>
      <c r="T1067" s="349">
        <f t="shared" si="168"/>
        <v>0</v>
      </c>
      <c r="U1067" s="355">
        <f t="shared" si="169"/>
        <v>0</v>
      </c>
    </row>
    <row r="1068" spans="1:21" x14ac:dyDescent="0.3">
      <c r="A1068" s="344">
        <v>1064</v>
      </c>
      <c r="B1068" s="344"/>
      <c r="C1068" s="356"/>
      <c r="D1068" s="357"/>
      <c r="E1068" s="358"/>
      <c r="F1068" s="346"/>
      <c r="G1068" s="347"/>
      <c r="H1068" s="347"/>
      <c r="I1068" s="347"/>
      <c r="J1068" s="348"/>
      <c r="K1068" s="347"/>
      <c r="L1068" s="349">
        <f t="shared" si="160"/>
        <v>0</v>
      </c>
      <c r="M1068" s="350">
        <f t="shared" si="161"/>
        <v>0</v>
      </c>
      <c r="N1068" s="350">
        <f t="shared" si="162"/>
        <v>0</v>
      </c>
      <c r="O1068" s="351">
        <f t="shared" si="163"/>
        <v>0</v>
      </c>
      <c r="P1068" s="350">
        <f t="shared" si="164"/>
        <v>0</v>
      </c>
      <c r="Q1068" s="352">
        <f t="shared" si="165"/>
        <v>0</v>
      </c>
      <c r="R1068" s="353">
        <f t="shared" si="166"/>
        <v>0</v>
      </c>
      <c r="S1068" s="354">
        <f t="shared" si="167"/>
        <v>0</v>
      </c>
      <c r="T1068" s="349">
        <f t="shared" si="168"/>
        <v>0</v>
      </c>
      <c r="U1068" s="355">
        <f t="shared" si="169"/>
        <v>0</v>
      </c>
    </row>
    <row r="1069" spans="1:21" x14ac:dyDescent="0.3">
      <c r="A1069" s="344">
        <v>1065</v>
      </c>
      <c r="B1069" s="344"/>
      <c r="C1069" s="356"/>
      <c r="D1069" s="357"/>
      <c r="E1069" s="358"/>
      <c r="F1069" s="346"/>
      <c r="G1069" s="347"/>
      <c r="H1069" s="347"/>
      <c r="I1069" s="347"/>
      <c r="J1069" s="348"/>
      <c r="K1069" s="347"/>
      <c r="L1069" s="349">
        <f t="shared" si="160"/>
        <v>0</v>
      </c>
      <c r="M1069" s="350">
        <f t="shared" si="161"/>
        <v>0</v>
      </c>
      <c r="N1069" s="350">
        <f t="shared" si="162"/>
        <v>0</v>
      </c>
      <c r="O1069" s="351">
        <f t="shared" si="163"/>
        <v>0</v>
      </c>
      <c r="P1069" s="350">
        <f t="shared" si="164"/>
        <v>0</v>
      </c>
      <c r="Q1069" s="352">
        <f t="shared" si="165"/>
        <v>0</v>
      </c>
      <c r="R1069" s="353">
        <f t="shared" si="166"/>
        <v>0</v>
      </c>
      <c r="S1069" s="354">
        <f t="shared" si="167"/>
        <v>0</v>
      </c>
      <c r="T1069" s="349">
        <f t="shared" si="168"/>
        <v>0</v>
      </c>
      <c r="U1069" s="355">
        <f t="shared" si="169"/>
        <v>0</v>
      </c>
    </row>
    <row r="1070" spans="1:21" x14ac:dyDescent="0.3">
      <c r="A1070" s="344">
        <v>1066</v>
      </c>
      <c r="B1070" s="344"/>
      <c r="C1070" s="356"/>
      <c r="D1070" s="357"/>
      <c r="E1070" s="358"/>
      <c r="F1070" s="346"/>
      <c r="G1070" s="347"/>
      <c r="H1070" s="347"/>
      <c r="I1070" s="347"/>
      <c r="J1070" s="348"/>
      <c r="K1070" s="347"/>
      <c r="L1070" s="349">
        <f t="shared" si="160"/>
        <v>0</v>
      </c>
      <c r="M1070" s="350">
        <f t="shared" si="161"/>
        <v>0</v>
      </c>
      <c r="N1070" s="350">
        <f t="shared" si="162"/>
        <v>0</v>
      </c>
      <c r="O1070" s="351">
        <f t="shared" si="163"/>
        <v>0</v>
      </c>
      <c r="P1070" s="350">
        <f t="shared" si="164"/>
        <v>0</v>
      </c>
      <c r="Q1070" s="352">
        <f t="shared" si="165"/>
        <v>0</v>
      </c>
      <c r="R1070" s="353">
        <f t="shared" si="166"/>
        <v>0</v>
      </c>
      <c r="S1070" s="354">
        <f t="shared" si="167"/>
        <v>0</v>
      </c>
      <c r="T1070" s="349">
        <f t="shared" si="168"/>
        <v>0</v>
      </c>
      <c r="U1070" s="355">
        <f t="shared" si="169"/>
        <v>0</v>
      </c>
    </row>
    <row r="1071" spans="1:21" x14ac:dyDescent="0.3">
      <c r="A1071" s="344">
        <v>1067</v>
      </c>
      <c r="B1071" s="344"/>
      <c r="C1071" s="356"/>
      <c r="D1071" s="357"/>
      <c r="E1071" s="358"/>
      <c r="F1071" s="346"/>
      <c r="G1071" s="347"/>
      <c r="H1071" s="347"/>
      <c r="I1071" s="347"/>
      <c r="J1071" s="348"/>
      <c r="K1071" s="347"/>
      <c r="L1071" s="349">
        <f t="shared" si="160"/>
        <v>0</v>
      </c>
      <c r="M1071" s="350">
        <f t="shared" si="161"/>
        <v>0</v>
      </c>
      <c r="N1071" s="350">
        <f t="shared" si="162"/>
        <v>0</v>
      </c>
      <c r="O1071" s="351">
        <f t="shared" si="163"/>
        <v>0</v>
      </c>
      <c r="P1071" s="350">
        <f t="shared" si="164"/>
        <v>0</v>
      </c>
      <c r="Q1071" s="352">
        <f t="shared" si="165"/>
        <v>0</v>
      </c>
      <c r="R1071" s="353">
        <f t="shared" si="166"/>
        <v>0</v>
      </c>
      <c r="S1071" s="354">
        <f t="shared" si="167"/>
        <v>0</v>
      </c>
      <c r="T1071" s="349">
        <f t="shared" si="168"/>
        <v>0</v>
      </c>
      <c r="U1071" s="355">
        <f t="shared" si="169"/>
        <v>0</v>
      </c>
    </row>
    <row r="1072" spans="1:21" x14ac:dyDescent="0.3">
      <c r="A1072" s="344">
        <v>1068</v>
      </c>
      <c r="B1072" s="344"/>
      <c r="C1072" s="356"/>
      <c r="D1072" s="357"/>
      <c r="E1072" s="358"/>
      <c r="F1072" s="346"/>
      <c r="G1072" s="347"/>
      <c r="H1072" s="347"/>
      <c r="I1072" s="347"/>
      <c r="J1072" s="348"/>
      <c r="K1072" s="347"/>
      <c r="L1072" s="349">
        <f t="shared" si="160"/>
        <v>0</v>
      </c>
      <c r="M1072" s="350">
        <f t="shared" si="161"/>
        <v>0</v>
      </c>
      <c r="N1072" s="350">
        <f t="shared" si="162"/>
        <v>0</v>
      </c>
      <c r="O1072" s="351">
        <f t="shared" si="163"/>
        <v>0</v>
      </c>
      <c r="P1072" s="350">
        <f t="shared" si="164"/>
        <v>0</v>
      </c>
      <c r="Q1072" s="352">
        <f t="shared" si="165"/>
        <v>0</v>
      </c>
      <c r="R1072" s="353">
        <f t="shared" si="166"/>
        <v>0</v>
      </c>
      <c r="S1072" s="354">
        <f t="shared" si="167"/>
        <v>0</v>
      </c>
      <c r="T1072" s="349">
        <f t="shared" si="168"/>
        <v>0</v>
      </c>
      <c r="U1072" s="355">
        <f t="shared" si="169"/>
        <v>0</v>
      </c>
    </row>
    <row r="1073" spans="1:21" x14ac:dyDescent="0.3">
      <c r="A1073" s="344">
        <v>1069</v>
      </c>
      <c r="B1073" s="344"/>
      <c r="C1073" s="356"/>
      <c r="D1073" s="357"/>
      <c r="E1073" s="358"/>
      <c r="F1073" s="346"/>
      <c r="G1073" s="347"/>
      <c r="H1073" s="347"/>
      <c r="I1073" s="347"/>
      <c r="J1073" s="348"/>
      <c r="K1073" s="347"/>
      <c r="L1073" s="349">
        <f t="shared" si="160"/>
        <v>0</v>
      </c>
      <c r="M1073" s="350">
        <f t="shared" si="161"/>
        <v>0</v>
      </c>
      <c r="N1073" s="350">
        <f t="shared" si="162"/>
        <v>0</v>
      </c>
      <c r="O1073" s="351">
        <f t="shared" si="163"/>
        <v>0</v>
      </c>
      <c r="P1073" s="350">
        <f t="shared" si="164"/>
        <v>0</v>
      </c>
      <c r="Q1073" s="352">
        <f t="shared" si="165"/>
        <v>0</v>
      </c>
      <c r="R1073" s="353">
        <f t="shared" si="166"/>
        <v>0</v>
      </c>
      <c r="S1073" s="354">
        <f t="shared" si="167"/>
        <v>0</v>
      </c>
      <c r="T1073" s="349">
        <f t="shared" si="168"/>
        <v>0</v>
      </c>
      <c r="U1073" s="355">
        <f t="shared" si="169"/>
        <v>0</v>
      </c>
    </row>
    <row r="1074" spans="1:21" x14ac:dyDescent="0.3">
      <c r="A1074" s="344">
        <v>1070</v>
      </c>
      <c r="B1074" s="344"/>
      <c r="C1074" s="356"/>
      <c r="D1074" s="357"/>
      <c r="E1074" s="358"/>
      <c r="F1074" s="346"/>
      <c r="G1074" s="347"/>
      <c r="H1074" s="347"/>
      <c r="I1074" s="347"/>
      <c r="J1074" s="348"/>
      <c r="K1074" s="347"/>
      <c r="L1074" s="349">
        <f t="shared" si="160"/>
        <v>0</v>
      </c>
      <c r="M1074" s="350">
        <f t="shared" si="161"/>
        <v>0</v>
      </c>
      <c r="N1074" s="350">
        <f t="shared" si="162"/>
        <v>0</v>
      </c>
      <c r="O1074" s="351">
        <f t="shared" si="163"/>
        <v>0</v>
      </c>
      <c r="P1074" s="350">
        <f t="shared" si="164"/>
        <v>0</v>
      </c>
      <c r="Q1074" s="352">
        <f t="shared" si="165"/>
        <v>0</v>
      </c>
      <c r="R1074" s="353">
        <f t="shared" si="166"/>
        <v>0</v>
      </c>
      <c r="S1074" s="354">
        <f t="shared" si="167"/>
        <v>0</v>
      </c>
      <c r="T1074" s="349">
        <f t="shared" si="168"/>
        <v>0</v>
      </c>
      <c r="U1074" s="355">
        <f t="shared" si="169"/>
        <v>0</v>
      </c>
    </row>
    <row r="1075" spans="1:21" x14ac:dyDescent="0.3">
      <c r="A1075" s="344">
        <v>1071</v>
      </c>
      <c r="B1075" s="344"/>
      <c r="C1075" s="356"/>
      <c r="D1075" s="357"/>
      <c r="E1075" s="358"/>
      <c r="F1075" s="346"/>
      <c r="G1075" s="347"/>
      <c r="H1075" s="347"/>
      <c r="I1075" s="347"/>
      <c r="J1075" s="348"/>
      <c r="K1075" s="347"/>
      <c r="L1075" s="349">
        <f t="shared" si="160"/>
        <v>0</v>
      </c>
      <c r="M1075" s="350">
        <f t="shared" si="161"/>
        <v>0</v>
      </c>
      <c r="N1075" s="350">
        <f t="shared" si="162"/>
        <v>0</v>
      </c>
      <c r="O1075" s="351">
        <f t="shared" si="163"/>
        <v>0</v>
      </c>
      <c r="P1075" s="350">
        <f t="shared" si="164"/>
        <v>0</v>
      </c>
      <c r="Q1075" s="352">
        <f t="shared" si="165"/>
        <v>0</v>
      </c>
      <c r="R1075" s="353">
        <f t="shared" si="166"/>
        <v>0</v>
      </c>
      <c r="S1075" s="354">
        <f t="shared" si="167"/>
        <v>0</v>
      </c>
      <c r="T1075" s="349">
        <f t="shared" si="168"/>
        <v>0</v>
      </c>
      <c r="U1075" s="355">
        <f t="shared" si="169"/>
        <v>0</v>
      </c>
    </row>
    <row r="1076" spans="1:21" x14ac:dyDescent="0.3">
      <c r="A1076" s="344">
        <v>1072</v>
      </c>
      <c r="B1076" s="344"/>
      <c r="C1076" s="356"/>
      <c r="D1076" s="357"/>
      <c r="E1076" s="358"/>
      <c r="F1076" s="346"/>
      <c r="G1076" s="347"/>
      <c r="H1076" s="347"/>
      <c r="I1076" s="347"/>
      <c r="J1076" s="348"/>
      <c r="K1076" s="347"/>
      <c r="L1076" s="349">
        <f t="shared" si="160"/>
        <v>0</v>
      </c>
      <c r="M1076" s="350">
        <f t="shared" si="161"/>
        <v>0</v>
      </c>
      <c r="N1076" s="350">
        <f t="shared" si="162"/>
        <v>0</v>
      </c>
      <c r="O1076" s="351">
        <f t="shared" si="163"/>
        <v>0</v>
      </c>
      <c r="P1076" s="350">
        <f t="shared" si="164"/>
        <v>0</v>
      </c>
      <c r="Q1076" s="352">
        <f t="shared" si="165"/>
        <v>0</v>
      </c>
      <c r="R1076" s="353">
        <f t="shared" si="166"/>
        <v>0</v>
      </c>
      <c r="S1076" s="354">
        <f t="shared" si="167"/>
        <v>0</v>
      </c>
      <c r="T1076" s="349">
        <f t="shared" si="168"/>
        <v>0</v>
      </c>
      <c r="U1076" s="355">
        <f t="shared" si="169"/>
        <v>0</v>
      </c>
    </row>
    <row r="1077" spans="1:21" x14ac:dyDescent="0.3">
      <c r="A1077" s="344">
        <v>1073</v>
      </c>
      <c r="B1077" s="344"/>
      <c r="C1077" s="356"/>
      <c r="D1077" s="357"/>
      <c r="E1077" s="358"/>
      <c r="F1077" s="346"/>
      <c r="G1077" s="347"/>
      <c r="H1077" s="347"/>
      <c r="I1077" s="347"/>
      <c r="J1077" s="348"/>
      <c r="K1077" s="347"/>
      <c r="L1077" s="349">
        <f t="shared" si="160"/>
        <v>0</v>
      </c>
      <c r="M1077" s="350">
        <f t="shared" si="161"/>
        <v>0</v>
      </c>
      <c r="N1077" s="350">
        <f t="shared" si="162"/>
        <v>0</v>
      </c>
      <c r="O1077" s="351">
        <f t="shared" si="163"/>
        <v>0</v>
      </c>
      <c r="P1077" s="350">
        <f t="shared" si="164"/>
        <v>0</v>
      </c>
      <c r="Q1077" s="352">
        <f t="shared" si="165"/>
        <v>0</v>
      </c>
      <c r="R1077" s="353">
        <f t="shared" si="166"/>
        <v>0</v>
      </c>
      <c r="S1077" s="354">
        <f t="shared" si="167"/>
        <v>0</v>
      </c>
      <c r="T1077" s="349">
        <f t="shared" si="168"/>
        <v>0</v>
      </c>
      <c r="U1077" s="355">
        <f t="shared" si="169"/>
        <v>0</v>
      </c>
    </row>
    <row r="1078" spans="1:21" x14ac:dyDescent="0.3">
      <c r="A1078" s="344">
        <v>1074</v>
      </c>
      <c r="B1078" s="344"/>
      <c r="C1078" s="356"/>
      <c r="D1078" s="357"/>
      <c r="E1078" s="358"/>
      <c r="F1078" s="346"/>
      <c r="G1078" s="347"/>
      <c r="H1078" s="347"/>
      <c r="I1078" s="347"/>
      <c r="J1078" s="348"/>
      <c r="K1078" s="347"/>
      <c r="L1078" s="349">
        <f t="shared" si="160"/>
        <v>0</v>
      </c>
      <c r="M1078" s="350">
        <f t="shared" si="161"/>
        <v>0</v>
      </c>
      <c r="N1078" s="350">
        <f t="shared" si="162"/>
        <v>0</v>
      </c>
      <c r="O1078" s="351">
        <f t="shared" si="163"/>
        <v>0</v>
      </c>
      <c r="P1078" s="350">
        <f t="shared" si="164"/>
        <v>0</v>
      </c>
      <c r="Q1078" s="352">
        <f t="shared" si="165"/>
        <v>0</v>
      </c>
      <c r="R1078" s="353">
        <f t="shared" si="166"/>
        <v>0</v>
      </c>
      <c r="S1078" s="354">
        <f t="shared" si="167"/>
        <v>0</v>
      </c>
      <c r="T1078" s="349">
        <f t="shared" si="168"/>
        <v>0</v>
      </c>
      <c r="U1078" s="355">
        <f t="shared" si="169"/>
        <v>0</v>
      </c>
    </row>
    <row r="1079" spans="1:21" x14ac:dyDescent="0.3">
      <c r="A1079" s="344">
        <v>1075</v>
      </c>
      <c r="B1079" s="344"/>
      <c r="C1079" s="356"/>
      <c r="D1079" s="357"/>
      <c r="E1079" s="358"/>
      <c r="F1079" s="346"/>
      <c r="G1079" s="347"/>
      <c r="H1079" s="347"/>
      <c r="I1079" s="347"/>
      <c r="J1079" s="348"/>
      <c r="K1079" s="347"/>
      <c r="L1079" s="349">
        <f t="shared" si="160"/>
        <v>0</v>
      </c>
      <c r="M1079" s="350">
        <f t="shared" si="161"/>
        <v>0</v>
      </c>
      <c r="N1079" s="350">
        <f t="shared" si="162"/>
        <v>0</v>
      </c>
      <c r="O1079" s="351">
        <f t="shared" si="163"/>
        <v>0</v>
      </c>
      <c r="P1079" s="350">
        <f t="shared" si="164"/>
        <v>0</v>
      </c>
      <c r="Q1079" s="352">
        <f t="shared" si="165"/>
        <v>0</v>
      </c>
      <c r="R1079" s="353">
        <f t="shared" si="166"/>
        <v>0</v>
      </c>
      <c r="S1079" s="354">
        <f t="shared" si="167"/>
        <v>0</v>
      </c>
      <c r="T1079" s="349">
        <f t="shared" si="168"/>
        <v>0</v>
      </c>
      <c r="U1079" s="355">
        <f t="shared" si="169"/>
        <v>0</v>
      </c>
    </row>
    <row r="1080" spans="1:21" x14ac:dyDescent="0.3">
      <c r="A1080" s="344">
        <v>1076</v>
      </c>
      <c r="B1080" s="344"/>
      <c r="C1080" s="356"/>
      <c r="D1080" s="357"/>
      <c r="E1080" s="358"/>
      <c r="F1080" s="346"/>
      <c r="G1080" s="347"/>
      <c r="H1080" s="347"/>
      <c r="I1080" s="347"/>
      <c r="J1080" s="348"/>
      <c r="K1080" s="347"/>
      <c r="L1080" s="349">
        <f t="shared" si="160"/>
        <v>0</v>
      </c>
      <c r="M1080" s="350">
        <f t="shared" si="161"/>
        <v>0</v>
      </c>
      <c r="N1080" s="350">
        <f t="shared" si="162"/>
        <v>0</v>
      </c>
      <c r="O1080" s="351">
        <f t="shared" si="163"/>
        <v>0</v>
      </c>
      <c r="P1080" s="350">
        <f t="shared" si="164"/>
        <v>0</v>
      </c>
      <c r="Q1080" s="352">
        <f t="shared" si="165"/>
        <v>0</v>
      </c>
      <c r="R1080" s="353">
        <f t="shared" si="166"/>
        <v>0</v>
      </c>
      <c r="S1080" s="354">
        <f t="shared" si="167"/>
        <v>0</v>
      </c>
      <c r="T1080" s="349">
        <f t="shared" si="168"/>
        <v>0</v>
      </c>
      <c r="U1080" s="355">
        <f t="shared" si="169"/>
        <v>0</v>
      </c>
    </row>
    <row r="1081" spans="1:21" x14ac:dyDescent="0.3">
      <c r="A1081" s="344">
        <v>1077</v>
      </c>
      <c r="B1081" s="344"/>
      <c r="C1081" s="356"/>
      <c r="D1081" s="357"/>
      <c r="E1081" s="358"/>
      <c r="F1081" s="346"/>
      <c r="G1081" s="347"/>
      <c r="H1081" s="347"/>
      <c r="I1081" s="347"/>
      <c r="J1081" s="348"/>
      <c r="K1081" s="347"/>
      <c r="L1081" s="349">
        <f t="shared" si="160"/>
        <v>0</v>
      </c>
      <c r="M1081" s="350">
        <f t="shared" si="161"/>
        <v>0</v>
      </c>
      <c r="N1081" s="350">
        <f t="shared" si="162"/>
        <v>0</v>
      </c>
      <c r="O1081" s="351">
        <f t="shared" si="163"/>
        <v>0</v>
      </c>
      <c r="P1081" s="350">
        <f t="shared" si="164"/>
        <v>0</v>
      </c>
      <c r="Q1081" s="352">
        <f t="shared" si="165"/>
        <v>0</v>
      </c>
      <c r="R1081" s="353">
        <f t="shared" si="166"/>
        <v>0</v>
      </c>
      <c r="S1081" s="354">
        <f t="shared" si="167"/>
        <v>0</v>
      </c>
      <c r="T1081" s="349">
        <f t="shared" si="168"/>
        <v>0</v>
      </c>
      <c r="U1081" s="355">
        <f t="shared" si="169"/>
        <v>0</v>
      </c>
    </row>
    <row r="1082" spans="1:21" x14ac:dyDescent="0.3">
      <c r="A1082" s="344">
        <v>1078</v>
      </c>
      <c r="B1082" s="344"/>
      <c r="C1082" s="356"/>
      <c r="D1082" s="357"/>
      <c r="E1082" s="358"/>
      <c r="F1082" s="346"/>
      <c r="G1082" s="347"/>
      <c r="H1082" s="347"/>
      <c r="I1082" s="347"/>
      <c r="J1082" s="348"/>
      <c r="K1082" s="347"/>
      <c r="L1082" s="349">
        <f t="shared" si="160"/>
        <v>0</v>
      </c>
      <c r="M1082" s="350">
        <f t="shared" si="161"/>
        <v>0</v>
      </c>
      <c r="N1082" s="350">
        <f t="shared" si="162"/>
        <v>0</v>
      </c>
      <c r="O1082" s="351">
        <f t="shared" si="163"/>
        <v>0</v>
      </c>
      <c r="P1082" s="350">
        <f t="shared" si="164"/>
        <v>0</v>
      </c>
      <c r="Q1082" s="352">
        <f t="shared" si="165"/>
        <v>0</v>
      </c>
      <c r="R1082" s="353">
        <f t="shared" si="166"/>
        <v>0</v>
      </c>
      <c r="S1082" s="354">
        <f t="shared" si="167"/>
        <v>0</v>
      </c>
      <c r="T1082" s="349">
        <f t="shared" si="168"/>
        <v>0</v>
      </c>
      <c r="U1082" s="355">
        <f t="shared" si="169"/>
        <v>0</v>
      </c>
    </row>
    <row r="1083" spans="1:21" x14ac:dyDescent="0.3">
      <c r="A1083" s="344">
        <v>1079</v>
      </c>
      <c r="B1083" s="344"/>
      <c r="C1083" s="356"/>
      <c r="D1083" s="357"/>
      <c r="E1083" s="358"/>
      <c r="F1083" s="346"/>
      <c r="G1083" s="347"/>
      <c r="H1083" s="347"/>
      <c r="I1083" s="347"/>
      <c r="J1083" s="348"/>
      <c r="K1083" s="347"/>
      <c r="L1083" s="349">
        <f t="shared" si="160"/>
        <v>0</v>
      </c>
      <c r="M1083" s="350">
        <f t="shared" si="161"/>
        <v>0</v>
      </c>
      <c r="N1083" s="350">
        <f t="shared" si="162"/>
        <v>0</v>
      </c>
      <c r="O1083" s="351">
        <f t="shared" si="163"/>
        <v>0</v>
      </c>
      <c r="P1083" s="350">
        <f t="shared" si="164"/>
        <v>0</v>
      </c>
      <c r="Q1083" s="352">
        <f t="shared" si="165"/>
        <v>0</v>
      </c>
      <c r="R1083" s="353">
        <f t="shared" si="166"/>
        <v>0</v>
      </c>
      <c r="S1083" s="354">
        <f t="shared" si="167"/>
        <v>0</v>
      </c>
      <c r="T1083" s="349">
        <f t="shared" si="168"/>
        <v>0</v>
      </c>
      <c r="U1083" s="355">
        <f t="shared" si="169"/>
        <v>0</v>
      </c>
    </row>
    <row r="1084" spans="1:21" x14ac:dyDescent="0.3">
      <c r="A1084" s="344">
        <v>1080</v>
      </c>
      <c r="B1084" s="344"/>
      <c r="C1084" s="356"/>
      <c r="D1084" s="357"/>
      <c r="E1084" s="358"/>
      <c r="F1084" s="346"/>
      <c r="G1084" s="347"/>
      <c r="H1084" s="347"/>
      <c r="I1084" s="347"/>
      <c r="J1084" s="348"/>
      <c r="K1084" s="347"/>
      <c r="L1084" s="349">
        <f t="shared" si="160"/>
        <v>0</v>
      </c>
      <c r="M1084" s="350">
        <f t="shared" si="161"/>
        <v>0</v>
      </c>
      <c r="N1084" s="350">
        <f t="shared" si="162"/>
        <v>0</v>
      </c>
      <c r="O1084" s="351">
        <f t="shared" si="163"/>
        <v>0</v>
      </c>
      <c r="P1084" s="350">
        <f t="shared" si="164"/>
        <v>0</v>
      </c>
      <c r="Q1084" s="352">
        <f t="shared" si="165"/>
        <v>0</v>
      </c>
      <c r="R1084" s="353">
        <f t="shared" si="166"/>
        <v>0</v>
      </c>
      <c r="S1084" s="354">
        <f t="shared" si="167"/>
        <v>0</v>
      </c>
      <c r="T1084" s="349">
        <f t="shared" si="168"/>
        <v>0</v>
      </c>
      <c r="U1084" s="355">
        <f t="shared" si="169"/>
        <v>0</v>
      </c>
    </row>
    <row r="1085" spans="1:21" x14ac:dyDescent="0.3">
      <c r="A1085" s="344">
        <v>1081</v>
      </c>
      <c r="B1085" s="344"/>
      <c r="C1085" s="356"/>
      <c r="D1085" s="357"/>
      <c r="E1085" s="358"/>
      <c r="F1085" s="346"/>
      <c r="G1085" s="347"/>
      <c r="H1085" s="347"/>
      <c r="I1085" s="347"/>
      <c r="J1085" s="348"/>
      <c r="K1085" s="347"/>
      <c r="L1085" s="349">
        <f t="shared" si="160"/>
        <v>0</v>
      </c>
      <c r="M1085" s="350">
        <f t="shared" si="161"/>
        <v>0</v>
      </c>
      <c r="N1085" s="350">
        <f t="shared" si="162"/>
        <v>0</v>
      </c>
      <c r="O1085" s="351">
        <f t="shared" si="163"/>
        <v>0</v>
      </c>
      <c r="P1085" s="350">
        <f t="shared" si="164"/>
        <v>0</v>
      </c>
      <c r="Q1085" s="352">
        <f t="shared" si="165"/>
        <v>0</v>
      </c>
      <c r="R1085" s="353">
        <f t="shared" si="166"/>
        <v>0</v>
      </c>
      <c r="S1085" s="354">
        <f t="shared" si="167"/>
        <v>0</v>
      </c>
      <c r="T1085" s="349">
        <f t="shared" si="168"/>
        <v>0</v>
      </c>
      <c r="U1085" s="355">
        <f t="shared" si="169"/>
        <v>0</v>
      </c>
    </row>
    <row r="1086" spans="1:21" x14ac:dyDescent="0.3">
      <c r="A1086" s="344">
        <v>1082</v>
      </c>
      <c r="B1086" s="344"/>
      <c r="C1086" s="356"/>
      <c r="D1086" s="357"/>
      <c r="E1086" s="358"/>
      <c r="F1086" s="346"/>
      <c r="G1086" s="347"/>
      <c r="H1086" s="347"/>
      <c r="I1086" s="347"/>
      <c r="J1086" s="348"/>
      <c r="K1086" s="347"/>
      <c r="L1086" s="349">
        <f t="shared" si="160"/>
        <v>0</v>
      </c>
      <c r="M1086" s="350">
        <f t="shared" si="161"/>
        <v>0</v>
      </c>
      <c r="N1086" s="350">
        <f t="shared" si="162"/>
        <v>0</v>
      </c>
      <c r="O1086" s="351">
        <f t="shared" si="163"/>
        <v>0</v>
      </c>
      <c r="P1086" s="350">
        <f t="shared" si="164"/>
        <v>0</v>
      </c>
      <c r="Q1086" s="352">
        <f t="shared" si="165"/>
        <v>0</v>
      </c>
      <c r="R1086" s="353">
        <f t="shared" si="166"/>
        <v>0</v>
      </c>
      <c r="S1086" s="354">
        <f t="shared" si="167"/>
        <v>0</v>
      </c>
      <c r="T1086" s="349">
        <f t="shared" si="168"/>
        <v>0</v>
      </c>
      <c r="U1086" s="355">
        <f t="shared" si="169"/>
        <v>0</v>
      </c>
    </row>
    <row r="1087" spans="1:21" x14ac:dyDescent="0.3">
      <c r="A1087" s="344">
        <v>1083</v>
      </c>
      <c r="B1087" s="344"/>
      <c r="C1087" s="356"/>
      <c r="D1087" s="357"/>
      <c r="E1087" s="358"/>
      <c r="F1087" s="346"/>
      <c r="G1087" s="347"/>
      <c r="H1087" s="347"/>
      <c r="I1087" s="347"/>
      <c r="J1087" s="348"/>
      <c r="K1087" s="347"/>
      <c r="L1087" s="349">
        <f t="shared" si="160"/>
        <v>0</v>
      </c>
      <c r="M1087" s="350">
        <f t="shared" si="161"/>
        <v>0</v>
      </c>
      <c r="N1087" s="350">
        <f t="shared" si="162"/>
        <v>0</v>
      </c>
      <c r="O1087" s="351">
        <f t="shared" si="163"/>
        <v>0</v>
      </c>
      <c r="P1087" s="350">
        <f t="shared" si="164"/>
        <v>0</v>
      </c>
      <c r="Q1087" s="352">
        <f t="shared" si="165"/>
        <v>0</v>
      </c>
      <c r="R1087" s="353">
        <f t="shared" si="166"/>
        <v>0</v>
      </c>
      <c r="S1087" s="354">
        <f t="shared" si="167"/>
        <v>0</v>
      </c>
      <c r="T1087" s="349">
        <f t="shared" si="168"/>
        <v>0</v>
      </c>
      <c r="U1087" s="355">
        <f t="shared" si="169"/>
        <v>0</v>
      </c>
    </row>
    <row r="1088" spans="1:21" x14ac:dyDescent="0.3">
      <c r="A1088" s="344">
        <v>1084</v>
      </c>
      <c r="B1088" s="344"/>
      <c r="C1088" s="356"/>
      <c r="D1088" s="357"/>
      <c r="E1088" s="358"/>
      <c r="F1088" s="346"/>
      <c r="G1088" s="347"/>
      <c r="H1088" s="347"/>
      <c r="I1088" s="347"/>
      <c r="J1088" s="348"/>
      <c r="K1088" s="347"/>
      <c r="L1088" s="349">
        <f t="shared" si="160"/>
        <v>0</v>
      </c>
      <c r="M1088" s="350">
        <f t="shared" si="161"/>
        <v>0</v>
      </c>
      <c r="N1088" s="350">
        <f t="shared" si="162"/>
        <v>0</v>
      </c>
      <c r="O1088" s="351">
        <f t="shared" si="163"/>
        <v>0</v>
      </c>
      <c r="P1088" s="350">
        <f t="shared" si="164"/>
        <v>0</v>
      </c>
      <c r="Q1088" s="352">
        <f t="shared" si="165"/>
        <v>0</v>
      </c>
      <c r="R1088" s="353">
        <f t="shared" si="166"/>
        <v>0</v>
      </c>
      <c r="S1088" s="354">
        <f t="shared" si="167"/>
        <v>0</v>
      </c>
      <c r="T1088" s="349">
        <f t="shared" si="168"/>
        <v>0</v>
      </c>
      <c r="U1088" s="355">
        <f t="shared" si="169"/>
        <v>0</v>
      </c>
    </row>
    <row r="1089" spans="1:21" x14ac:dyDescent="0.3">
      <c r="A1089" s="344">
        <v>1085</v>
      </c>
      <c r="B1089" s="344"/>
      <c r="C1089" s="356"/>
      <c r="D1089" s="357"/>
      <c r="E1089" s="358"/>
      <c r="F1089" s="346"/>
      <c r="G1089" s="347"/>
      <c r="H1089" s="347"/>
      <c r="I1089" s="347"/>
      <c r="J1089" s="348"/>
      <c r="K1089" s="347"/>
      <c r="L1089" s="349">
        <f t="shared" si="160"/>
        <v>0</v>
      </c>
      <c r="M1089" s="350">
        <f t="shared" si="161"/>
        <v>0</v>
      </c>
      <c r="N1089" s="350">
        <f t="shared" si="162"/>
        <v>0</v>
      </c>
      <c r="O1089" s="351">
        <f t="shared" si="163"/>
        <v>0</v>
      </c>
      <c r="P1089" s="350">
        <f t="shared" si="164"/>
        <v>0</v>
      </c>
      <c r="Q1089" s="352">
        <f t="shared" si="165"/>
        <v>0</v>
      </c>
      <c r="R1089" s="353">
        <f t="shared" si="166"/>
        <v>0</v>
      </c>
      <c r="S1089" s="354">
        <f t="shared" si="167"/>
        <v>0</v>
      </c>
      <c r="T1089" s="349">
        <f t="shared" si="168"/>
        <v>0</v>
      </c>
      <c r="U1089" s="355">
        <f t="shared" si="169"/>
        <v>0</v>
      </c>
    </row>
    <row r="1090" spans="1:21" x14ac:dyDescent="0.3">
      <c r="A1090" s="344">
        <v>1086</v>
      </c>
      <c r="B1090" s="344"/>
      <c r="C1090" s="356"/>
      <c r="D1090" s="357"/>
      <c r="E1090" s="358"/>
      <c r="F1090" s="346"/>
      <c r="G1090" s="347"/>
      <c r="H1090" s="347"/>
      <c r="I1090" s="347"/>
      <c r="J1090" s="348"/>
      <c r="K1090" s="347"/>
      <c r="L1090" s="349">
        <f t="shared" si="160"/>
        <v>0</v>
      </c>
      <c r="M1090" s="350">
        <f t="shared" si="161"/>
        <v>0</v>
      </c>
      <c r="N1090" s="350">
        <f t="shared" si="162"/>
        <v>0</v>
      </c>
      <c r="O1090" s="351">
        <f t="shared" si="163"/>
        <v>0</v>
      </c>
      <c r="P1090" s="350">
        <f t="shared" si="164"/>
        <v>0</v>
      </c>
      <c r="Q1090" s="352">
        <f t="shared" si="165"/>
        <v>0</v>
      </c>
      <c r="R1090" s="353">
        <f t="shared" si="166"/>
        <v>0</v>
      </c>
      <c r="S1090" s="354">
        <f t="shared" si="167"/>
        <v>0</v>
      </c>
      <c r="T1090" s="349">
        <f t="shared" si="168"/>
        <v>0</v>
      </c>
      <c r="U1090" s="355">
        <f t="shared" si="169"/>
        <v>0</v>
      </c>
    </row>
    <row r="1091" spans="1:21" x14ac:dyDescent="0.3">
      <c r="A1091" s="344">
        <v>1087</v>
      </c>
      <c r="B1091" s="344"/>
      <c r="C1091" s="356"/>
      <c r="D1091" s="357"/>
      <c r="E1091" s="358"/>
      <c r="F1091" s="346"/>
      <c r="G1091" s="347"/>
      <c r="H1091" s="347"/>
      <c r="I1091" s="347"/>
      <c r="J1091" s="348"/>
      <c r="K1091" s="347"/>
      <c r="L1091" s="349">
        <f t="shared" si="160"/>
        <v>0</v>
      </c>
      <c r="M1091" s="350">
        <f t="shared" si="161"/>
        <v>0</v>
      </c>
      <c r="N1091" s="350">
        <f t="shared" si="162"/>
        <v>0</v>
      </c>
      <c r="O1091" s="351">
        <f t="shared" si="163"/>
        <v>0</v>
      </c>
      <c r="P1091" s="350">
        <f t="shared" si="164"/>
        <v>0</v>
      </c>
      <c r="Q1091" s="352">
        <f t="shared" si="165"/>
        <v>0</v>
      </c>
      <c r="R1091" s="353">
        <f t="shared" si="166"/>
        <v>0</v>
      </c>
      <c r="S1091" s="354">
        <f t="shared" si="167"/>
        <v>0</v>
      </c>
      <c r="T1091" s="349">
        <f t="shared" si="168"/>
        <v>0</v>
      </c>
      <c r="U1091" s="355">
        <f t="shared" si="169"/>
        <v>0</v>
      </c>
    </row>
    <row r="1092" spans="1:21" x14ac:dyDescent="0.3">
      <c r="A1092" s="344">
        <v>1088</v>
      </c>
      <c r="B1092" s="344"/>
      <c r="C1092" s="356"/>
      <c r="D1092" s="357"/>
      <c r="E1092" s="358"/>
      <c r="F1092" s="346"/>
      <c r="G1092" s="347"/>
      <c r="H1092" s="347"/>
      <c r="I1092" s="347"/>
      <c r="J1092" s="348"/>
      <c r="K1092" s="347"/>
      <c r="L1092" s="349">
        <f t="shared" si="160"/>
        <v>0</v>
      </c>
      <c r="M1092" s="350">
        <f t="shared" si="161"/>
        <v>0</v>
      </c>
      <c r="N1092" s="350">
        <f t="shared" si="162"/>
        <v>0</v>
      </c>
      <c r="O1092" s="351">
        <f t="shared" si="163"/>
        <v>0</v>
      </c>
      <c r="P1092" s="350">
        <f t="shared" si="164"/>
        <v>0</v>
      </c>
      <c r="Q1092" s="352">
        <f t="shared" si="165"/>
        <v>0</v>
      </c>
      <c r="R1092" s="353">
        <f t="shared" si="166"/>
        <v>0</v>
      </c>
      <c r="S1092" s="354">
        <f t="shared" si="167"/>
        <v>0</v>
      </c>
      <c r="T1092" s="349">
        <f t="shared" si="168"/>
        <v>0</v>
      </c>
      <c r="U1092" s="355">
        <f t="shared" si="169"/>
        <v>0</v>
      </c>
    </row>
    <row r="1093" spans="1:21" x14ac:dyDescent="0.3">
      <c r="A1093" s="344">
        <v>1089</v>
      </c>
      <c r="B1093" s="344"/>
      <c r="C1093" s="356"/>
      <c r="D1093" s="357"/>
      <c r="E1093" s="358"/>
      <c r="F1093" s="346"/>
      <c r="G1093" s="347"/>
      <c r="H1093" s="347"/>
      <c r="I1093" s="347"/>
      <c r="J1093" s="348"/>
      <c r="K1093" s="347"/>
      <c r="L1093" s="349">
        <f t="shared" si="160"/>
        <v>0</v>
      </c>
      <c r="M1093" s="350">
        <f t="shared" si="161"/>
        <v>0</v>
      </c>
      <c r="N1093" s="350">
        <f t="shared" si="162"/>
        <v>0</v>
      </c>
      <c r="O1093" s="351">
        <f t="shared" si="163"/>
        <v>0</v>
      </c>
      <c r="P1093" s="350">
        <f t="shared" si="164"/>
        <v>0</v>
      </c>
      <c r="Q1093" s="352">
        <f t="shared" si="165"/>
        <v>0</v>
      </c>
      <c r="R1093" s="353">
        <f t="shared" si="166"/>
        <v>0</v>
      </c>
      <c r="S1093" s="354">
        <f t="shared" si="167"/>
        <v>0</v>
      </c>
      <c r="T1093" s="349">
        <f t="shared" si="168"/>
        <v>0</v>
      </c>
      <c r="U1093" s="355">
        <f t="shared" si="169"/>
        <v>0</v>
      </c>
    </row>
    <row r="1094" spans="1:21" x14ac:dyDescent="0.3">
      <c r="A1094" s="344">
        <v>1090</v>
      </c>
      <c r="B1094" s="344"/>
      <c r="C1094" s="356"/>
      <c r="D1094" s="357"/>
      <c r="E1094" s="358"/>
      <c r="F1094" s="346"/>
      <c r="G1094" s="347"/>
      <c r="H1094" s="347"/>
      <c r="I1094" s="347"/>
      <c r="J1094" s="348"/>
      <c r="K1094" s="347"/>
      <c r="L1094" s="349">
        <f t="shared" ref="L1094:L1157" si="170">E1094*7/22</f>
        <v>0</v>
      </c>
      <c r="M1094" s="350">
        <f t="shared" ref="M1094:M1157" si="171">IF(L1094&gt;0, 0.0396*(((L1094^2)*F1094)^0.933),0)</f>
        <v>0</v>
      </c>
      <c r="N1094" s="350">
        <f t="shared" ref="N1094:N1157" si="172">IF(L1094&gt;0,0.00349*(((L1094^2)*F1094)^1.03),0)</f>
        <v>0</v>
      </c>
      <c r="O1094" s="351">
        <f t="shared" ref="O1094:O1157" si="173">IF(L1094&gt;0,1/((28/(M1094+N1094))+0.025),0)</f>
        <v>0</v>
      </c>
      <c r="P1094" s="350">
        <f t="shared" ref="P1094:P1157" si="174">M1094+N1094+O1094</f>
        <v>0</v>
      </c>
      <c r="Q1094" s="352">
        <f t="shared" ref="Q1094:Q1157" si="175">P1094*0.27</f>
        <v>0</v>
      </c>
      <c r="R1094" s="353">
        <f t="shared" ref="R1094:R1157" si="176">P1094+Q1094</f>
        <v>0</v>
      </c>
      <c r="S1094" s="354">
        <f t="shared" ref="S1094:S1157" si="177">R1094*0.47</f>
        <v>0</v>
      </c>
      <c r="T1094" s="349">
        <f t="shared" ref="T1094:T1157" si="178">S1094*44/12</f>
        <v>0</v>
      </c>
      <c r="U1094" s="355">
        <f t="shared" ref="U1094:U1157" si="179">T1094/1000</f>
        <v>0</v>
      </c>
    </row>
    <row r="1095" spans="1:21" x14ac:dyDescent="0.3">
      <c r="A1095" s="344">
        <v>1091</v>
      </c>
      <c r="B1095" s="344"/>
      <c r="C1095" s="356"/>
      <c r="D1095" s="357"/>
      <c r="E1095" s="358"/>
      <c r="F1095" s="346"/>
      <c r="G1095" s="347"/>
      <c r="H1095" s="347"/>
      <c r="I1095" s="347"/>
      <c r="J1095" s="348"/>
      <c r="K1095" s="347"/>
      <c r="L1095" s="349">
        <f t="shared" si="170"/>
        <v>0</v>
      </c>
      <c r="M1095" s="350">
        <f t="shared" si="171"/>
        <v>0</v>
      </c>
      <c r="N1095" s="350">
        <f t="shared" si="172"/>
        <v>0</v>
      </c>
      <c r="O1095" s="351">
        <f t="shared" si="173"/>
        <v>0</v>
      </c>
      <c r="P1095" s="350">
        <f t="shared" si="174"/>
        <v>0</v>
      </c>
      <c r="Q1095" s="352">
        <f t="shared" si="175"/>
        <v>0</v>
      </c>
      <c r="R1095" s="353">
        <f t="shared" si="176"/>
        <v>0</v>
      </c>
      <c r="S1095" s="354">
        <f t="shared" si="177"/>
        <v>0</v>
      </c>
      <c r="T1095" s="349">
        <f t="shared" si="178"/>
        <v>0</v>
      </c>
      <c r="U1095" s="355">
        <f t="shared" si="179"/>
        <v>0</v>
      </c>
    </row>
    <row r="1096" spans="1:21" x14ac:dyDescent="0.3">
      <c r="A1096" s="344">
        <v>1092</v>
      </c>
      <c r="B1096" s="344"/>
      <c r="C1096" s="356"/>
      <c r="D1096" s="357"/>
      <c r="E1096" s="358"/>
      <c r="F1096" s="346"/>
      <c r="G1096" s="347"/>
      <c r="H1096" s="347"/>
      <c r="I1096" s="347"/>
      <c r="J1096" s="348"/>
      <c r="K1096" s="347"/>
      <c r="L1096" s="349">
        <f t="shared" si="170"/>
        <v>0</v>
      </c>
      <c r="M1096" s="350">
        <f t="shared" si="171"/>
        <v>0</v>
      </c>
      <c r="N1096" s="350">
        <f t="shared" si="172"/>
        <v>0</v>
      </c>
      <c r="O1096" s="351">
        <f t="shared" si="173"/>
        <v>0</v>
      </c>
      <c r="P1096" s="350">
        <f t="shared" si="174"/>
        <v>0</v>
      </c>
      <c r="Q1096" s="352">
        <f t="shared" si="175"/>
        <v>0</v>
      </c>
      <c r="R1096" s="353">
        <f t="shared" si="176"/>
        <v>0</v>
      </c>
      <c r="S1096" s="354">
        <f t="shared" si="177"/>
        <v>0</v>
      </c>
      <c r="T1096" s="349">
        <f t="shared" si="178"/>
        <v>0</v>
      </c>
      <c r="U1096" s="355">
        <f t="shared" si="179"/>
        <v>0</v>
      </c>
    </row>
    <row r="1097" spans="1:21" x14ac:dyDescent="0.3">
      <c r="A1097" s="344">
        <v>1093</v>
      </c>
      <c r="B1097" s="344"/>
      <c r="C1097" s="356"/>
      <c r="D1097" s="357"/>
      <c r="E1097" s="358"/>
      <c r="F1097" s="346"/>
      <c r="G1097" s="347"/>
      <c r="H1097" s="347"/>
      <c r="I1097" s="347"/>
      <c r="J1097" s="348"/>
      <c r="K1097" s="347"/>
      <c r="L1097" s="349">
        <f t="shared" si="170"/>
        <v>0</v>
      </c>
      <c r="M1097" s="350">
        <f t="shared" si="171"/>
        <v>0</v>
      </c>
      <c r="N1097" s="350">
        <f t="shared" si="172"/>
        <v>0</v>
      </c>
      <c r="O1097" s="351">
        <f t="shared" si="173"/>
        <v>0</v>
      </c>
      <c r="P1097" s="350">
        <f t="shared" si="174"/>
        <v>0</v>
      </c>
      <c r="Q1097" s="352">
        <f t="shared" si="175"/>
        <v>0</v>
      </c>
      <c r="R1097" s="353">
        <f t="shared" si="176"/>
        <v>0</v>
      </c>
      <c r="S1097" s="354">
        <f t="shared" si="177"/>
        <v>0</v>
      </c>
      <c r="T1097" s="349">
        <f t="shared" si="178"/>
        <v>0</v>
      </c>
      <c r="U1097" s="355">
        <f t="shared" si="179"/>
        <v>0</v>
      </c>
    </row>
    <row r="1098" spans="1:21" x14ac:dyDescent="0.3">
      <c r="A1098" s="344">
        <v>1094</v>
      </c>
      <c r="B1098" s="344"/>
      <c r="C1098" s="356"/>
      <c r="D1098" s="357"/>
      <c r="E1098" s="358"/>
      <c r="F1098" s="346"/>
      <c r="G1098" s="347"/>
      <c r="H1098" s="347"/>
      <c r="I1098" s="347"/>
      <c r="J1098" s="348"/>
      <c r="K1098" s="347"/>
      <c r="L1098" s="349">
        <f t="shared" si="170"/>
        <v>0</v>
      </c>
      <c r="M1098" s="350">
        <f t="shared" si="171"/>
        <v>0</v>
      </c>
      <c r="N1098" s="350">
        <f t="shared" si="172"/>
        <v>0</v>
      </c>
      <c r="O1098" s="351">
        <f t="shared" si="173"/>
        <v>0</v>
      </c>
      <c r="P1098" s="350">
        <f t="shared" si="174"/>
        <v>0</v>
      </c>
      <c r="Q1098" s="352">
        <f t="shared" si="175"/>
        <v>0</v>
      </c>
      <c r="R1098" s="353">
        <f t="shared" si="176"/>
        <v>0</v>
      </c>
      <c r="S1098" s="354">
        <f t="shared" si="177"/>
        <v>0</v>
      </c>
      <c r="T1098" s="349">
        <f t="shared" si="178"/>
        <v>0</v>
      </c>
      <c r="U1098" s="355">
        <f t="shared" si="179"/>
        <v>0</v>
      </c>
    </row>
    <row r="1099" spans="1:21" x14ac:dyDescent="0.3">
      <c r="A1099" s="344">
        <v>1095</v>
      </c>
      <c r="B1099" s="344"/>
      <c r="C1099" s="356"/>
      <c r="D1099" s="357"/>
      <c r="E1099" s="358"/>
      <c r="F1099" s="346"/>
      <c r="G1099" s="347"/>
      <c r="H1099" s="347"/>
      <c r="I1099" s="347"/>
      <c r="J1099" s="348"/>
      <c r="K1099" s="347"/>
      <c r="L1099" s="349">
        <f t="shared" si="170"/>
        <v>0</v>
      </c>
      <c r="M1099" s="350">
        <f t="shared" si="171"/>
        <v>0</v>
      </c>
      <c r="N1099" s="350">
        <f t="shared" si="172"/>
        <v>0</v>
      </c>
      <c r="O1099" s="351">
        <f t="shared" si="173"/>
        <v>0</v>
      </c>
      <c r="P1099" s="350">
        <f t="shared" si="174"/>
        <v>0</v>
      </c>
      <c r="Q1099" s="352">
        <f t="shared" si="175"/>
        <v>0</v>
      </c>
      <c r="R1099" s="353">
        <f t="shared" si="176"/>
        <v>0</v>
      </c>
      <c r="S1099" s="354">
        <f t="shared" si="177"/>
        <v>0</v>
      </c>
      <c r="T1099" s="349">
        <f t="shared" si="178"/>
        <v>0</v>
      </c>
      <c r="U1099" s="355">
        <f t="shared" si="179"/>
        <v>0</v>
      </c>
    </row>
    <row r="1100" spans="1:21" x14ac:dyDescent="0.3">
      <c r="A1100" s="344">
        <v>1096</v>
      </c>
      <c r="B1100" s="344"/>
      <c r="C1100" s="356"/>
      <c r="D1100" s="357"/>
      <c r="E1100" s="358"/>
      <c r="F1100" s="346"/>
      <c r="G1100" s="347"/>
      <c r="H1100" s="347"/>
      <c r="I1100" s="347"/>
      <c r="J1100" s="348"/>
      <c r="K1100" s="347"/>
      <c r="L1100" s="349">
        <f t="shared" si="170"/>
        <v>0</v>
      </c>
      <c r="M1100" s="350">
        <f t="shared" si="171"/>
        <v>0</v>
      </c>
      <c r="N1100" s="350">
        <f t="shared" si="172"/>
        <v>0</v>
      </c>
      <c r="O1100" s="351">
        <f t="shared" si="173"/>
        <v>0</v>
      </c>
      <c r="P1100" s="350">
        <f t="shared" si="174"/>
        <v>0</v>
      </c>
      <c r="Q1100" s="352">
        <f t="shared" si="175"/>
        <v>0</v>
      </c>
      <c r="R1100" s="353">
        <f t="shared" si="176"/>
        <v>0</v>
      </c>
      <c r="S1100" s="354">
        <f t="shared" si="177"/>
        <v>0</v>
      </c>
      <c r="T1100" s="349">
        <f t="shared" si="178"/>
        <v>0</v>
      </c>
      <c r="U1100" s="355">
        <f t="shared" si="179"/>
        <v>0</v>
      </c>
    </row>
    <row r="1101" spans="1:21" x14ac:dyDescent="0.3">
      <c r="A1101" s="344">
        <v>1097</v>
      </c>
      <c r="B1101" s="344"/>
      <c r="C1101" s="356"/>
      <c r="D1101" s="357"/>
      <c r="E1101" s="358"/>
      <c r="F1101" s="346"/>
      <c r="G1101" s="347"/>
      <c r="H1101" s="347"/>
      <c r="I1101" s="347"/>
      <c r="J1101" s="348"/>
      <c r="K1101" s="347"/>
      <c r="L1101" s="349">
        <f t="shared" si="170"/>
        <v>0</v>
      </c>
      <c r="M1101" s="350">
        <f t="shared" si="171"/>
        <v>0</v>
      </c>
      <c r="N1101" s="350">
        <f t="shared" si="172"/>
        <v>0</v>
      </c>
      <c r="O1101" s="351">
        <f t="shared" si="173"/>
        <v>0</v>
      </c>
      <c r="P1101" s="350">
        <f t="shared" si="174"/>
        <v>0</v>
      </c>
      <c r="Q1101" s="352">
        <f t="shared" si="175"/>
        <v>0</v>
      </c>
      <c r="R1101" s="353">
        <f t="shared" si="176"/>
        <v>0</v>
      </c>
      <c r="S1101" s="354">
        <f t="shared" si="177"/>
        <v>0</v>
      </c>
      <c r="T1101" s="349">
        <f t="shared" si="178"/>
        <v>0</v>
      </c>
      <c r="U1101" s="355">
        <f t="shared" si="179"/>
        <v>0</v>
      </c>
    </row>
    <row r="1102" spans="1:21" x14ac:dyDescent="0.3">
      <c r="A1102" s="344">
        <v>1098</v>
      </c>
      <c r="B1102" s="344"/>
      <c r="C1102" s="356"/>
      <c r="D1102" s="357"/>
      <c r="E1102" s="358"/>
      <c r="F1102" s="346"/>
      <c r="G1102" s="347"/>
      <c r="H1102" s="347"/>
      <c r="I1102" s="347"/>
      <c r="J1102" s="348"/>
      <c r="K1102" s="347"/>
      <c r="L1102" s="349">
        <f t="shared" si="170"/>
        <v>0</v>
      </c>
      <c r="M1102" s="350">
        <f t="shared" si="171"/>
        <v>0</v>
      </c>
      <c r="N1102" s="350">
        <f t="shared" si="172"/>
        <v>0</v>
      </c>
      <c r="O1102" s="351">
        <f t="shared" si="173"/>
        <v>0</v>
      </c>
      <c r="P1102" s="350">
        <f t="shared" si="174"/>
        <v>0</v>
      </c>
      <c r="Q1102" s="352">
        <f t="shared" si="175"/>
        <v>0</v>
      </c>
      <c r="R1102" s="353">
        <f t="shared" si="176"/>
        <v>0</v>
      </c>
      <c r="S1102" s="354">
        <f t="shared" si="177"/>
        <v>0</v>
      </c>
      <c r="T1102" s="349">
        <f t="shared" si="178"/>
        <v>0</v>
      </c>
      <c r="U1102" s="355">
        <f t="shared" si="179"/>
        <v>0</v>
      </c>
    </row>
    <row r="1103" spans="1:21" x14ac:dyDescent="0.3">
      <c r="A1103" s="344">
        <v>1099</v>
      </c>
      <c r="B1103" s="344"/>
      <c r="C1103" s="356"/>
      <c r="D1103" s="357"/>
      <c r="E1103" s="358"/>
      <c r="F1103" s="346"/>
      <c r="G1103" s="347"/>
      <c r="H1103" s="347"/>
      <c r="I1103" s="347"/>
      <c r="J1103" s="348"/>
      <c r="K1103" s="347"/>
      <c r="L1103" s="349">
        <f t="shared" si="170"/>
        <v>0</v>
      </c>
      <c r="M1103" s="350">
        <f t="shared" si="171"/>
        <v>0</v>
      </c>
      <c r="N1103" s="350">
        <f t="shared" si="172"/>
        <v>0</v>
      </c>
      <c r="O1103" s="351">
        <f t="shared" si="173"/>
        <v>0</v>
      </c>
      <c r="P1103" s="350">
        <f t="shared" si="174"/>
        <v>0</v>
      </c>
      <c r="Q1103" s="352">
        <f t="shared" si="175"/>
        <v>0</v>
      </c>
      <c r="R1103" s="353">
        <f t="shared" si="176"/>
        <v>0</v>
      </c>
      <c r="S1103" s="354">
        <f t="shared" si="177"/>
        <v>0</v>
      </c>
      <c r="T1103" s="349">
        <f t="shared" si="178"/>
        <v>0</v>
      </c>
      <c r="U1103" s="355">
        <f t="shared" si="179"/>
        <v>0</v>
      </c>
    </row>
    <row r="1104" spans="1:21" x14ac:dyDescent="0.3">
      <c r="A1104" s="344">
        <v>1100</v>
      </c>
      <c r="B1104" s="344"/>
      <c r="C1104" s="356"/>
      <c r="D1104" s="357"/>
      <c r="E1104" s="358"/>
      <c r="F1104" s="346"/>
      <c r="G1104" s="347"/>
      <c r="H1104" s="347"/>
      <c r="I1104" s="347"/>
      <c r="J1104" s="348"/>
      <c r="K1104" s="347"/>
      <c r="L1104" s="349">
        <f t="shared" si="170"/>
        <v>0</v>
      </c>
      <c r="M1104" s="350">
        <f t="shared" si="171"/>
        <v>0</v>
      </c>
      <c r="N1104" s="350">
        <f t="shared" si="172"/>
        <v>0</v>
      </c>
      <c r="O1104" s="351">
        <f t="shared" si="173"/>
        <v>0</v>
      </c>
      <c r="P1104" s="350">
        <f t="shared" si="174"/>
        <v>0</v>
      </c>
      <c r="Q1104" s="352">
        <f t="shared" si="175"/>
        <v>0</v>
      </c>
      <c r="R1104" s="353">
        <f t="shared" si="176"/>
        <v>0</v>
      </c>
      <c r="S1104" s="354">
        <f t="shared" si="177"/>
        <v>0</v>
      </c>
      <c r="T1104" s="349">
        <f t="shared" si="178"/>
        <v>0</v>
      </c>
      <c r="U1104" s="355">
        <f t="shared" si="179"/>
        <v>0</v>
      </c>
    </row>
    <row r="1105" spans="1:21" x14ac:dyDescent="0.3">
      <c r="A1105" s="344">
        <v>1101</v>
      </c>
      <c r="B1105" s="344"/>
      <c r="C1105" s="356"/>
      <c r="D1105" s="357"/>
      <c r="E1105" s="358"/>
      <c r="F1105" s="346"/>
      <c r="G1105" s="347"/>
      <c r="H1105" s="347"/>
      <c r="I1105" s="347"/>
      <c r="J1105" s="348"/>
      <c r="K1105" s="347"/>
      <c r="L1105" s="349">
        <f t="shared" si="170"/>
        <v>0</v>
      </c>
      <c r="M1105" s="350">
        <f t="shared" si="171"/>
        <v>0</v>
      </c>
      <c r="N1105" s="350">
        <f t="shared" si="172"/>
        <v>0</v>
      </c>
      <c r="O1105" s="351">
        <f t="shared" si="173"/>
        <v>0</v>
      </c>
      <c r="P1105" s="350">
        <f t="shared" si="174"/>
        <v>0</v>
      </c>
      <c r="Q1105" s="352">
        <f t="shared" si="175"/>
        <v>0</v>
      </c>
      <c r="R1105" s="353">
        <f t="shared" si="176"/>
        <v>0</v>
      </c>
      <c r="S1105" s="354">
        <f t="shared" si="177"/>
        <v>0</v>
      </c>
      <c r="T1105" s="349">
        <f t="shared" si="178"/>
        <v>0</v>
      </c>
      <c r="U1105" s="355">
        <f t="shared" si="179"/>
        <v>0</v>
      </c>
    </row>
    <row r="1106" spans="1:21" x14ac:dyDescent="0.3">
      <c r="A1106" s="344">
        <v>1102</v>
      </c>
      <c r="B1106" s="344"/>
      <c r="C1106" s="356"/>
      <c r="D1106" s="357"/>
      <c r="E1106" s="358"/>
      <c r="F1106" s="346"/>
      <c r="G1106" s="347"/>
      <c r="H1106" s="347"/>
      <c r="I1106" s="347"/>
      <c r="J1106" s="348"/>
      <c r="K1106" s="347"/>
      <c r="L1106" s="349">
        <f t="shared" si="170"/>
        <v>0</v>
      </c>
      <c r="M1106" s="350">
        <f t="shared" si="171"/>
        <v>0</v>
      </c>
      <c r="N1106" s="350">
        <f t="shared" si="172"/>
        <v>0</v>
      </c>
      <c r="O1106" s="351">
        <f t="shared" si="173"/>
        <v>0</v>
      </c>
      <c r="P1106" s="350">
        <f t="shared" si="174"/>
        <v>0</v>
      </c>
      <c r="Q1106" s="352">
        <f t="shared" si="175"/>
        <v>0</v>
      </c>
      <c r="R1106" s="353">
        <f t="shared" si="176"/>
        <v>0</v>
      </c>
      <c r="S1106" s="354">
        <f t="shared" si="177"/>
        <v>0</v>
      </c>
      <c r="T1106" s="349">
        <f t="shared" si="178"/>
        <v>0</v>
      </c>
      <c r="U1106" s="355">
        <f t="shared" si="179"/>
        <v>0</v>
      </c>
    </row>
    <row r="1107" spans="1:21" x14ac:dyDescent="0.3">
      <c r="A1107" s="344">
        <v>1103</v>
      </c>
      <c r="B1107" s="344"/>
      <c r="C1107" s="356"/>
      <c r="D1107" s="357"/>
      <c r="E1107" s="358"/>
      <c r="F1107" s="346"/>
      <c r="G1107" s="347"/>
      <c r="H1107" s="347"/>
      <c r="I1107" s="347"/>
      <c r="J1107" s="348"/>
      <c r="K1107" s="347"/>
      <c r="L1107" s="349">
        <f t="shared" si="170"/>
        <v>0</v>
      </c>
      <c r="M1107" s="350">
        <f t="shared" si="171"/>
        <v>0</v>
      </c>
      <c r="N1107" s="350">
        <f t="shared" si="172"/>
        <v>0</v>
      </c>
      <c r="O1107" s="351">
        <f t="shared" si="173"/>
        <v>0</v>
      </c>
      <c r="P1107" s="350">
        <f t="shared" si="174"/>
        <v>0</v>
      </c>
      <c r="Q1107" s="352">
        <f t="shared" si="175"/>
        <v>0</v>
      </c>
      <c r="R1107" s="353">
        <f t="shared" si="176"/>
        <v>0</v>
      </c>
      <c r="S1107" s="354">
        <f t="shared" si="177"/>
        <v>0</v>
      </c>
      <c r="T1107" s="349">
        <f t="shared" si="178"/>
        <v>0</v>
      </c>
      <c r="U1107" s="355">
        <f t="shared" si="179"/>
        <v>0</v>
      </c>
    </row>
    <row r="1108" spans="1:21" x14ac:dyDescent="0.3">
      <c r="A1108" s="344">
        <v>1104</v>
      </c>
      <c r="B1108" s="344"/>
      <c r="C1108" s="356"/>
      <c r="D1108" s="357"/>
      <c r="E1108" s="358"/>
      <c r="F1108" s="346"/>
      <c r="G1108" s="347"/>
      <c r="H1108" s="347"/>
      <c r="I1108" s="347"/>
      <c r="J1108" s="348"/>
      <c r="K1108" s="347"/>
      <c r="L1108" s="349">
        <f t="shared" si="170"/>
        <v>0</v>
      </c>
      <c r="M1108" s="350">
        <f t="shared" si="171"/>
        <v>0</v>
      </c>
      <c r="N1108" s="350">
        <f t="shared" si="172"/>
        <v>0</v>
      </c>
      <c r="O1108" s="351">
        <f t="shared" si="173"/>
        <v>0</v>
      </c>
      <c r="P1108" s="350">
        <f t="shared" si="174"/>
        <v>0</v>
      </c>
      <c r="Q1108" s="352">
        <f t="shared" si="175"/>
        <v>0</v>
      </c>
      <c r="R1108" s="353">
        <f t="shared" si="176"/>
        <v>0</v>
      </c>
      <c r="S1108" s="354">
        <f t="shared" si="177"/>
        <v>0</v>
      </c>
      <c r="T1108" s="349">
        <f t="shared" si="178"/>
        <v>0</v>
      </c>
      <c r="U1108" s="355">
        <f t="shared" si="179"/>
        <v>0</v>
      </c>
    </row>
    <row r="1109" spans="1:21" x14ac:dyDescent="0.3">
      <c r="A1109" s="344">
        <v>1105</v>
      </c>
      <c r="B1109" s="344"/>
      <c r="C1109" s="356"/>
      <c r="D1109" s="357"/>
      <c r="E1109" s="358"/>
      <c r="F1109" s="346"/>
      <c r="G1109" s="347"/>
      <c r="H1109" s="347"/>
      <c r="I1109" s="347"/>
      <c r="J1109" s="348"/>
      <c r="K1109" s="347"/>
      <c r="L1109" s="349">
        <f t="shared" si="170"/>
        <v>0</v>
      </c>
      <c r="M1109" s="350">
        <f t="shared" si="171"/>
        <v>0</v>
      </c>
      <c r="N1109" s="350">
        <f t="shared" si="172"/>
        <v>0</v>
      </c>
      <c r="O1109" s="351">
        <f t="shared" si="173"/>
        <v>0</v>
      </c>
      <c r="P1109" s="350">
        <f t="shared" si="174"/>
        <v>0</v>
      </c>
      <c r="Q1109" s="352">
        <f t="shared" si="175"/>
        <v>0</v>
      </c>
      <c r="R1109" s="353">
        <f t="shared" si="176"/>
        <v>0</v>
      </c>
      <c r="S1109" s="354">
        <f t="shared" si="177"/>
        <v>0</v>
      </c>
      <c r="T1109" s="349">
        <f t="shared" si="178"/>
        <v>0</v>
      </c>
      <c r="U1109" s="355">
        <f t="shared" si="179"/>
        <v>0</v>
      </c>
    </row>
    <row r="1110" spans="1:21" x14ac:dyDescent="0.3">
      <c r="A1110" s="344">
        <v>1106</v>
      </c>
      <c r="B1110" s="344"/>
      <c r="C1110" s="356"/>
      <c r="D1110" s="357"/>
      <c r="E1110" s="358"/>
      <c r="F1110" s="346"/>
      <c r="G1110" s="347"/>
      <c r="H1110" s="347"/>
      <c r="I1110" s="347"/>
      <c r="J1110" s="348"/>
      <c r="K1110" s="347"/>
      <c r="L1110" s="349">
        <f t="shared" si="170"/>
        <v>0</v>
      </c>
      <c r="M1110" s="350">
        <f t="shared" si="171"/>
        <v>0</v>
      </c>
      <c r="N1110" s="350">
        <f t="shared" si="172"/>
        <v>0</v>
      </c>
      <c r="O1110" s="351">
        <f t="shared" si="173"/>
        <v>0</v>
      </c>
      <c r="P1110" s="350">
        <f t="shared" si="174"/>
        <v>0</v>
      </c>
      <c r="Q1110" s="352">
        <f t="shared" si="175"/>
        <v>0</v>
      </c>
      <c r="R1110" s="353">
        <f t="shared" si="176"/>
        <v>0</v>
      </c>
      <c r="S1110" s="354">
        <f t="shared" si="177"/>
        <v>0</v>
      </c>
      <c r="T1110" s="349">
        <f t="shared" si="178"/>
        <v>0</v>
      </c>
      <c r="U1110" s="355">
        <f t="shared" si="179"/>
        <v>0</v>
      </c>
    </row>
    <row r="1111" spans="1:21" x14ac:dyDescent="0.3">
      <c r="A1111" s="344">
        <v>1107</v>
      </c>
      <c r="B1111" s="344"/>
      <c r="C1111" s="356"/>
      <c r="D1111" s="357"/>
      <c r="E1111" s="358"/>
      <c r="F1111" s="346"/>
      <c r="G1111" s="347"/>
      <c r="H1111" s="347"/>
      <c r="I1111" s="347"/>
      <c r="J1111" s="348"/>
      <c r="K1111" s="347"/>
      <c r="L1111" s="349">
        <f t="shared" si="170"/>
        <v>0</v>
      </c>
      <c r="M1111" s="350">
        <f t="shared" si="171"/>
        <v>0</v>
      </c>
      <c r="N1111" s="350">
        <f t="shared" si="172"/>
        <v>0</v>
      </c>
      <c r="O1111" s="351">
        <f t="shared" si="173"/>
        <v>0</v>
      </c>
      <c r="P1111" s="350">
        <f t="shared" si="174"/>
        <v>0</v>
      </c>
      <c r="Q1111" s="352">
        <f t="shared" si="175"/>
        <v>0</v>
      </c>
      <c r="R1111" s="353">
        <f t="shared" si="176"/>
        <v>0</v>
      </c>
      <c r="S1111" s="354">
        <f t="shared" si="177"/>
        <v>0</v>
      </c>
      <c r="T1111" s="349">
        <f t="shared" si="178"/>
        <v>0</v>
      </c>
      <c r="U1111" s="355">
        <f t="shared" si="179"/>
        <v>0</v>
      </c>
    </row>
    <row r="1112" spans="1:21" x14ac:dyDescent="0.3">
      <c r="A1112" s="344">
        <v>1108</v>
      </c>
      <c r="B1112" s="344"/>
      <c r="C1112" s="356"/>
      <c r="D1112" s="357"/>
      <c r="E1112" s="358"/>
      <c r="F1112" s="346"/>
      <c r="G1112" s="347"/>
      <c r="H1112" s="347"/>
      <c r="I1112" s="347"/>
      <c r="J1112" s="348"/>
      <c r="K1112" s="347"/>
      <c r="L1112" s="349">
        <f t="shared" si="170"/>
        <v>0</v>
      </c>
      <c r="M1112" s="350">
        <f t="shared" si="171"/>
        <v>0</v>
      </c>
      <c r="N1112" s="350">
        <f t="shared" si="172"/>
        <v>0</v>
      </c>
      <c r="O1112" s="351">
        <f t="shared" si="173"/>
        <v>0</v>
      </c>
      <c r="P1112" s="350">
        <f t="shared" si="174"/>
        <v>0</v>
      </c>
      <c r="Q1112" s="352">
        <f t="shared" si="175"/>
        <v>0</v>
      </c>
      <c r="R1112" s="353">
        <f t="shared" si="176"/>
        <v>0</v>
      </c>
      <c r="S1112" s="354">
        <f t="shared" si="177"/>
        <v>0</v>
      </c>
      <c r="T1112" s="349">
        <f t="shared" si="178"/>
        <v>0</v>
      </c>
      <c r="U1112" s="355">
        <f t="shared" si="179"/>
        <v>0</v>
      </c>
    </row>
    <row r="1113" spans="1:21" x14ac:dyDescent="0.3">
      <c r="A1113" s="344">
        <v>1109</v>
      </c>
      <c r="B1113" s="344"/>
      <c r="C1113" s="356"/>
      <c r="D1113" s="357"/>
      <c r="E1113" s="358"/>
      <c r="F1113" s="346"/>
      <c r="G1113" s="347"/>
      <c r="H1113" s="347"/>
      <c r="I1113" s="347"/>
      <c r="J1113" s="348"/>
      <c r="K1113" s="347"/>
      <c r="L1113" s="349">
        <f t="shared" si="170"/>
        <v>0</v>
      </c>
      <c r="M1113" s="350">
        <f t="shared" si="171"/>
        <v>0</v>
      </c>
      <c r="N1113" s="350">
        <f t="shared" si="172"/>
        <v>0</v>
      </c>
      <c r="O1113" s="351">
        <f t="shared" si="173"/>
        <v>0</v>
      </c>
      <c r="P1113" s="350">
        <f t="shared" si="174"/>
        <v>0</v>
      </c>
      <c r="Q1113" s="352">
        <f t="shared" si="175"/>
        <v>0</v>
      </c>
      <c r="R1113" s="353">
        <f t="shared" si="176"/>
        <v>0</v>
      </c>
      <c r="S1113" s="354">
        <f t="shared" si="177"/>
        <v>0</v>
      </c>
      <c r="T1113" s="349">
        <f t="shared" si="178"/>
        <v>0</v>
      </c>
      <c r="U1113" s="355">
        <f t="shared" si="179"/>
        <v>0</v>
      </c>
    </row>
    <row r="1114" spans="1:21" x14ac:dyDescent="0.3">
      <c r="A1114" s="344">
        <v>1110</v>
      </c>
      <c r="B1114" s="344"/>
      <c r="C1114" s="356"/>
      <c r="D1114" s="357"/>
      <c r="E1114" s="358"/>
      <c r="F1114" s="346"/>
      <c r="G1114" s="347"/>
      <c r="H1114" s="347"/>
      <c r="I1114" s="347"/>
      <c r="J1114" s="348"/>
      <c r="K1114" s="347"/>
      <c r="L1114" s="349">
        <f t="shared" si="170"/>
        <v>0</v>
      </c>
      <c r="M1114" s="350">
        <f t="shared" si="171"/>
        <v>0</v>
      </c>
      <c r="N1114" s="350">
        <f t="shared" si="172"/>
        <v>0</v>
      </c>
      <c r="O1114" s="351">
        <f t="shared" si="173"/>
        <v>0</v>
      </c>
      <c r="P1114" s="350">
        <f t="shared" si="174"/>
        <v>0</v>
      </c>
      <c r="Q1114" s="352">
        <f t="shared" si="175"/>
        <v>0</v>
      </c>
      <c r="R1114" s="353">
        <f t="shared" si="176"/>
        <v>0</v>
      </c>
      <c r="S1114" s="354">
        <f t="shared" si="177"/>
        <v>0</v>
      </c>
      <c r="T1114" s="349">
        <f t="shared" si="178"/>
        <v>0</v>
      </c>
      <c r="U1114" s="355">
        <f t="shared" si="179"/>
        <v>0</v>
      </c>
    </row>
    <row r="1115" spans="1:21" x14ac:dyDescent="0.3">
      <c r="A1115" s="344">
        <v>1111</v>
      </c>
      <c r="B1115" s="344"/>
      <c r="C1115" s="356"/>
      <c r="D1115" s="357"/>
      <c r="E1115" s="358"/>
      <c r="F1115" s="346"/>
      <c r="G1115" s="347"/>
      <c r="H1115" s="347"/>
      <c r="I1115" s="347"/>
      <c r="J1115" s="348"/>
      <c r="K1115" s="347"/>
      <c r="L1115" s="349">
        <f t="shared" si="170"/>
        <v>0</v>
      </c>
      <c r="M1115" s="350">
        <f t="shared" si="171"/>
        <v>0</v>
      </c>
      <c r="N1115" s="350">
        <f t="shared" si="172"/>
        <v>0</v>
      </c>
      <c r="O1115" s="351">
        <f t="shared" si="173"/>
        <v>0</v>
      </c>
      <c r="P1115" s="350">
        <f t="shared" si="174"/>
        <v>0</v>
      </c>
      <c r="Q1115" s="352">
        <f t="shared" si="175"/>
        <v>0</v>
      </c>
      <c r="R1115" s="353">
        <f t="shared" si="176"/>
        <v>0</v>
      </c>
      <c r="S1115" s="354">
        <f t="shared" si="177"/>
        <v>0</v>
      </c>
      <c r="T1115" s="349">
        <f t="shared" si="178"/>
        <v>0</v>
      </c>
      <c r="U1115" s="355">
        <f t="shared" si="179"/>
        <v>0</v>
      </c>
    </row>
    <row r="1116" spans="1:21" x14ac:dyDescent="0.3">
      <c r="A1116" s="344">
        <v>1112</v>
      </c>
      <c r="B1116" s="344"/>
      <c r="C1116" s="356"/>
      <c r="D1116" s="357"/>
      <c r="E1116" s="358"/>
      <c r="F1116" s="346"/>
      <c r="G1116" s="347"/>
      <c r="H1116" s="347"/>
      <c r="I1116" s="347"/>
      <c r="J1116" s="348"/>
      <c r="K1116" s="347"/>
      <c r="L1116" s="349">
        <f t="shared" si="170"/>
        <v>0</v>
      </c>
      <c r="M1116" s="350">
        <f t="shared" si="171"/>
        <v>0</v>
      </c>
      <c r="N1116" s="350">
        <f t="shared" si="172"/>
        <v>0</v>
      </c>
      <c r="O1116" s="351">
        <f t="shared" si="173"/>
        <v>0</v>
      </c>
      <c r="P1116" s="350">
        <f t="shared" si="174"/>
        <v>0</v>
      </c>
      <c r="Q1116" s="352">
        <f t="shared" si="175"/>
        <v>0</v>
      </c>
      <c r="R1116" s="353">
        <f t="shared" si="176"/>
        <v>0</v>
      </c>
      <c r="S1116" s="354">
        <f t="shared" si="177"/>
        <v>0</v>
      </c>
      <c r="T1116" s="349">
        <f t="shared" si="178"/>
        <v>0</v>
      </c>
      <c r="U1116" s="355">
        <f t="shared" si="179"/>
        <v>0</v>
      </c>
    </row>
    <row r="1117" spans="1:21" x14ac:dyDescent="0.3">
      <c r="A1117" s="344">
        <v>1113</v>
      </c>
      <c r="B1117" s="344"/>
      <c r="C1117" s="356"/>
      <c r="D1117" s="357"/>
      <c r="E1117" s="358"/>
      <c r="F1117" s="346"/>
      <c r="G1117" s="347"/>
      <c r="H1117" s="347"/>
      <c r="I1117" s="347"/>
      <c r="J1117" s="348"/>
      <c r="K1117" s="347"/>
      <c r="L1117" s="349">
        <f t="shared" si="170"/>
        <v>0</v>
      </c>
      <c r="M1117" s="350">
        <f t="shared" si="171"/>
        <v>0</v>
      </c>
      <c r="N1117" s="350">
        <f t="shared" si="172"/>
        <v>0</v>
      </c>
      <c r="O1117" s="351">
        <f t="shared" si="173"/>
        <v>0</v>
      </c>
      <c r="P1117" s="350">
        <f t="shared" si="174"/>
        <v>0</v>
      </c>
      <c r="Q1117" s="352">
        <f t="shared" si="175"/>
        <v>0</v>
      </c>
      <c r="R1117" s="353">
        <f t="shared" si="176"/>
        <v>0</v>
      </c>
      <c r="S1117" s="354">
        <f t="shared" si="177"/>
        <v>0</v>
      </c>
      <c r="T1117" s="349">
        <f t="shared" si="178"/>
        <v>0</v>
      </c>
      <c r="U1117" s="355">
        <f t="shared" si="179"/>
        <v>0</v>
      </c>
    </row>
    <row r="1118" spans="1:21" x14ac:dyDescent="0.3">
      <c r="A1118" s="344">
        <v>1114</v>
      </c>
      <c r="B1118" s="344"/>
      <c r="C1118" s="356"/>
      <c r="D1118" s="357"/>
      <c r="E1118" s="358"/>
      <c r="F1118" s="346"/>
      <c r="G1118" s="347"/>
      <c r="H1118" s="347"/>
      <c r="I1118" s="347"/>
      <c r="J1118" s="348"/>
      <c r="K1118" s="347"/>
      <c r="L1118" s="349">
        <f t="shared" si="170"/>
        <v>0</v>
      </c>
      <c r="M1118" s="350">
        <f t="shared" si="171"/>
        <v>0</v>
      </c>
      <c r="N1118" s="350">
        <f t="shared" si="172"/>
        <v>0</v>
      </c>
      <c r="O1118" s="351">
        <f t="shared" si="173"/>
        <v>0</v>
      </c>
      <c r="P1118" s="350">
        <f t="shared" si="174"/>
        <v>0</v>
      </c>
      <c r="Q1118" s="352">
        <f t="shared" si="175"/>
        <v>0</v>
      </c>
      <c r="R1118" s="353">
        <f t="shared" si="176"/>
        <v>0</v>
      </c>
      <c r="S1118" s="354">
        <f t="shared" si="177"/>
        <v>0</v>
      </c>
      <c r="T1118" s="349">
        <f t="shared" si="178"/>
        <v>0</v>
      </c>
      <c r="U1118" s="355">
        <f t="shared" si="179"/>
        <v>0</v>
      </c>
    </row>
    <row r="1119" spans="1:21" x14ac:dyDescent="0.3">
      <c r="A1119" s="344">
        <v>1115</v>
      </c>
      <c r="B1119" s="344"/>
      <c r="C1119" s="356"/>
      <c r="D1119" s="357"/>
      <c r="E1119" s="358"/>
      <c r="F1119" s="346"/>
      <c r="G1119" s="347"/>
      <c r="H1119" s="347"/>
      <c r="I1119" s="347"/>
      <c r="J1119" s="348"/>
      <c r="K1119" s="347"/>
      <c r="L1119" s="349">
        <f t="shared" si="170"/>
        <v>0</v>
      </c>
      <c r="M1119" s="350">
        <f t="shared" si="171"/>
        <v>0</v>
      </c>
      <c r="N1119" s="350">
        <f t="shared" si="172"/>
        <v>0</v>
      </c>
      <c r="O1119" s="351">
        <f t="shared" si="173"/>
        <v>0</v>
      </c>
      <c r="P1119" s="350">
        <f t="shared" si="174"/>
        <v>0</v>
      </c>
      <c r="Q1119" s="352">
        <f t="shared" si="175"/>
        <v>0</v>
      </c>
      <c r="R1119" s="353">
        <f t="shared" si="176"/>
        <v>0</v>
      </c>
      <c r="S1119" s="354">
        <f t="shared" si="177"/>
        <v>0</v>
      </c>
      <c r="T1119" s="349">
        <f t="shared" si="178"/>
        <v>0</v>
      </c>
      <c r="U1119" s="355">
        <f t="shared" si="179"/>
        <v>0</v>
      </c>
    </row>
    <row r="1120" spans="1:21" x14ac:dyDescent="0.3">
      <c r="A1120" s="344">
        <v>1116</v>
      </c>
      <c r="B1120" s="344"/>
      <c r="C1120" s="356"/>
      <c r="D1120" s="357"/>
      <c r="E1120" s="358"/>
      <c r="F1120" s="346"/>
      <c r="G1120" s="347"/>
      <c r="H1120" s="347"/>
      <c r="I1120" s="347"/>
      <c r="J1120" s="348"/>
      <c r="K1120" s="347"/>
      <c r="L1120" s="349">
        <f t="shared" si="170"/>
        <v>0</v>
      </c>
      <c r="M1120" s="350">
        <f t="shared" si="171"/>
        <v>0</v>
      </c>
      <c r="N1120" s="350">
        <f t="shared" si="172"/>
        <v>0</v>
      </c>
      <c r="O1120" s="351">
        <f t="shared" si="173"/>
        <v>0</v>
      </c>
      <c r="P1120" s="350">
        <f t="shared" si="174"/>
        <v>0</v>
      </c>
      <c r="Q1120" s="352">
        <f t="shared" si="175"/>
        <v>0</v>
      </c>
      <c r="R1120" s="353">
        <f t="shared" si="176"/>
        <v>0</v>
      </c>
      <c r="S1120" s="354">
        <f t="shared" si="177"/>
        <v>0</v>
      </c>
      <c r="T1120" s="349">
        <f t="shared" si="178"/>
        <v>0</v>
      </c>
      <c r="U1120" s="355">
        <f t="shared" si="179"/>
        <v>0</v>
      </c>
    </row>
    <row r="1121" spans="1:21" x14ac:dyDescent="0.3">
      <c r="A1121" s="344">
        <v>1117</v>
      </c>
      <c r="B1121" s="344"/>
      <c r="C1121" s="356"/>
      <c r="D1121" s="357"/>
      <c r="E1121" s="358"/>
      <c r="F1121" s="346"/>
      <c r="G1121" s="347"/>
      <c r="H1121" s="347"/>
      <c r="I1121" s="347"/>
      <c r="J1121" s="348"/>
      <c r="K1121" s="347"/>
      <c r="L1121" s="349">
        <f t="shared" si="170"/>
        <v>0</v>
      </c>
      <c r="M1121" s="350">
        <f t="shared" si="171"/>
        <v>0</v>
      </c>
      <c r="N1121" s="350">
        <f t="shared" si="172"/>
        <v>0</v>
      </c>
      <c r="O1121" s="351">
        <f t="shared" si="173"/>
        <v>0</v>
      </c>
      <c r="P1121" s="350">
        <f t="shared" si="174"/>
        <v>0</v>
      </c>
      <c r="Q1121" s="352">
        <f t="shared" si="175"/>
        <v>0</v>
      </c>
      <c r="R1121" s="353">
        <f t="shared" si="176"/>
        <v>0</v>
      </c>
      <c r="S1121" s="354">
        <f t="shared" si="177"/>
        <v>0</v>
      </c>
      <c r="T1121" s="349">
        <f t="shared" si="178"/>
        <v>0</v>
      </c>
      <c r="U1121" s="355">
        <f t="shared" si="179"/>
        <v>0</v>
      </c>
    </row>
    <row r="1122" spans="1:21" x14ac:dyDescent="0.3">
      <c r="A1122" s="344">
        <v>1118</v>
      </c>
      <c r="B1122" s="344"/>
      <c r="C1122" s="356"/>
      <c r="D1122" s="357"/>
      <c r="E1122" s="358"/>
      <c r="F1122" s="346"/>
      <c r="G1122" s="347"/>
      <c r="H1122" s="347"/>
      <c r="I1122" s="347"/>
      <c r="J1122" s="348"/>
      <c r="K1122" s="347"/>
      <c r="L1122" s="349">
        <f t="shared" si="170"/>
        <v>0</v>
      </c>
      <c r="M1122" s="350">
        <f t="shared" si="171"/>
        <v>0</v>
      </c>
      <c r="N1122" s="350">
        <f t="shared" si="172"/>
        <v>0</v>
      </c>
      <c r="O1122" s="351">
        <f t="shared" si="173"/>
        <v>0</v>
      </c>
      <c r="P1122" s="350">
        <f t="shared" si="174"/>
        <v>0</v>
      </c>
      <c r="Q1122" s="352">
        <f t="shared" si="175"/>
        <v>0</v>
      </c>
      <c r="R1122" s="353">
        <f t="shared" si="176"/>
        <v>0</v>
      </c>
      <c r="S1122" s="354">
        <f t="shared" si="177"/>
        <v>0</v>
      </c>
      <c r="T1122" s="349">
        <f t="shared" si="178"/>
        <v>0</v>
      </c>
      <c r="U1122" s="355">
        <f t="shared" si="179"/>
        <v>0</v>
      </c>
    </row>
    <row r="1123" spans="1:21" x14ac:dyDescent="0.3">
      <c r="A1123" s="344">
        <v>1119</v>
      </c>
      <c r="B1123" s="344"/>
      <c r="C1123" s="356"/>
      <c r="D1123" s="357"/>
      <c r="E1123" s="358"/>
      <c r="F1123" s="346"/>
      <c r="G1123" s="347"/>
      <c r="H1123" s="347"/>
      <c r="I1123" s="347"/>
      <c r="J1123" s="348"/>
      <c r="K1123" s="347"/>
      <c r="L1123" s="349">
        <f t="shared" si="170"/>
        <v>0</v>
      </c>
      <c r="M1123" s="350">
        <f t="shared" si="171"/>
        <v>0</v>
      </c>
      <c r="N1123" s="350">
        <f t="shared" si="172"/>
        <v>0</v>
      </c>
      <c r="O1123" s="351">
        <f t="shared" si="173"/>
        <v>0</v>
      </c>
      <c r="P1123" s="350">
        <f t="shared" si="174"/>
        <v>0</v>
      </c>
      <c r="Q1123" s="352">
        <f t="shared" si="175"/>
        <v>0</v>
      </c>
      <c r="R1123" s="353">
        <f t="shared" si="176"/>
        <v>0</v>
      </c>
      <c r="S1123" s="354">
        <f t="shared" si="177"/>
        <v>0</v>
      </c>
      <c r="T1123" s="349">
        <f t="shared" si="178"/>
        <v>0</v>
      </c>
      <c r="U1123" s="355">
        <f t="shared" si="179"/>
        <v>0</v>
      </c>
    </row>
    <row r="1124" spans="1:21" x14ac:dyDescent="0.3">
      <c r="A1124" s="344">
        <v>1120</v>
      </c>
      <c r="B1124" s="344"/>
      <c r="C1124" s="356"/>
      <c r="D1124" s="357"/>
      <c r="E1124" s="358"/>
      <c r="F1124" s="346"/>
      <c r="G1124" s="347"/>
      <c r="H1124" s="347"/>
      <c r="I1124" s="347"/>
      <c r="J1124" s="348"/>
      <c r="K1124" s="347"/>
      <c r="L1124" s="349">
        <f t="shared" si="170"/>
        <v>0</v>
      </c>
      <c r="M1124" s="350">
        <f t="shared" si="171"/>
        <v>0</v>
      </c>
      <c r="N1124" s="350">
        <f t="shared" si="172"/>
        <v>0</v>
      </c>
      <c r="O1124" s="351">
        <f t="shared" si="173"/>
        <v>0</v>
      </c>
      <c r="P1124" s="350">
        <f t="shared" si="174"/>
        <v>0</v>
      </c>
      <c r="Q1124" s="352">
        <f t="shared" si="175"/>
        <v>0</v>
      </c>
      <c r="R1124" s="353">
        <f t="shared" si="176"/>
        <v>0</v>
      </c>
      <c r="S1124" s="354">
        <f t="shared" si="177"/>
        <v>0</v>
      </c>
      <c r="T1124" s="349">
        <f t="shared" si="178"/>
        <v>0</v>
      </c>
      <c r="U1124" s="355">
        <f t="shared" si="179"/>
        <v>0</v>
      </c>
    </row>
    <row r="1125" spans="1:21" x14ac:dyDescent="0.3">
      <c r="A1125" s="344">
        <v>1121</v>
      </c>
      <c r="B1125" s="344"/>
      <c r="C1125" s="356"/>
      <c r="D1125" s="357"/>
      <c r="E1125" s="358"/>
      <c r="F1125" s="346"/>
      <c r="G1125" s="347"/>
      <c r="H1125" s="347"/>
      <c r="I1125" s="347"/>
      <c r="J1125" s="348"/>
      <c r="K1125" s="347"/>
      <c r="L1125" s="349">
        <f t="shared" si="170"/>
        <v>0</v>
      </c>
      <c r="M1125" s="350">
        <f t="shared" si="171"/>
        <v>0</v>
      </c>
      <c r="N1125" s="350">
        <f t="shared" si="172"/>
        <v>0</v>
      </c>
      <c r="O1125" s="351">
        <f t="shared" si="173"/>
        <v>0</v>
      </c>
      <c r="P1125" s="350">
        <f t="shared" si="174"/>
        <v>0</v>
      </c>
      <c r="Q1125" s="352">
        <f t="shared" si="175"/>
        <v>0</v>
      </c>
      <c r="R1125" s="353">
        <f t="shared" si="176"/>
        <v>0</v>
      </c>
      <c r="S1125" s="354">
        <f t="shared" si="177"/>
        <v>0</v>
      </c>
      <c r="T1125" s="349">
        <f t="shared" si="178"/>
        <v>0</v>
      </c>
      <c r="U1125" s="355">
        <f t="shared" si="179"/>
        <v>0</v>
      </c>
    </row>
    <row r="1126" spans="1:21" x14ac:dyDescent="0.3">
      <c r="A1126" s="344">
        <v>1122</v>
      </c>
      <c r="B1126" s="344"/>
      <c r="C1126" s="356"/>
      <c r="D1126" s="357"/>
      <c r="E1126" s="358"/>
      <c r="F1126" s="346"/>
      <c r="G1126" s="347"/>
      <c r="H1126" s="347"/>
      <c r="I1126" s="347"/>
      <c r="J1126" s="348"/>
      <c r="K1126" s="347"/>
      <c r="L1126" s="349">
        <f t="shared" si="170"/>
        <v>0</v>
      </c>
      <c r="M1126" s="350">
        <f t="shared" si="171"/>
        <v>0</v>
      </c>
      <c r="N1126" s="350">
        <f t="shared" si="172"/>
        <v>0</v>
      </c>
      <c r="O1126" s="351">
        <f t="shared" si="173"/>
        <v>0</v>
      </c>
      <c r="P1126" s="350">
        <f t="shared" si="174"/>
        <v>0</v>
      </c>
      <c r="Q1126" s="352">
        <f t="shared" si="175"/>
        <v>0</v>
      </c>
      <c r="R1126" s="353">
        <f t="shared" si="176"/>
        <v>0</v>
      </c>
      <c r="S1126" s="354">
        <f t="shared" si="177"/>
        <v>0</v>
      </c>
      <c r="T1126" s="349">
        <f t="shared" si="178"/>
        <v>0</v>
      </c>
      <c r="U1126" s="355">
        <f t="shared" si="179"/>
        <v>0</v>
      </c>
    </row>
    <row r="1127" spans="1:21" x14ac:dyDescent="0.3">
      <c r="A1127" s="344">
        <v>1123</v>
      </c>
      <c r="B1127" s="344"/>
      <c r="C1127" s="356"/>
      <c r="D1127" s="357"/>
      <c r="E1127" s="358"/>
      <c r="F1127" s="346"/>
      <c r="G1127" s="347"/>
      <c r="H1127" s="347"/>
      <c r="I1127" s="347"/>
      <c r="J1127" s="348"/>
      <c r="K1127" s="347"/>
      <c r="L1127" s="349">
        <f t="shared" si="170"/>
        <v>0</v>
      </c>
      <c r="M1127" s="350">
        <f t="shared" si="171"/>
        <v>0</v>
      </c>
      <c r="N1127" s="350">
        <f t="shared" si="172"/>
        <v>0</v>
      </c>
      <c r="O1127" s="351">
        <f t="shared" si="173"/>
        <v>0</v>
      </c>
      <c r="P1127" s="350">
        <f t="shared" si="174"/>
        <v>0</v>
      </c>
      <c r="Q1127" s="352">
        <f t="shared" si="175"/>
        <v>0</v>
      </c>
      <c r="R1127" s="353">
        <f t="shared" si="176"/>
        <v>0</v>
      </c>
      <c r="S1127" s="354">
        <f t="shared" si="177"/>
        <v>0</v>
      </c>
      <c r="T1127" s="349">
        <f t="shared" si="178"/>
        <v>0</v>
      </c>
      <c r="U1127" s="355">
        <f t="shared" si="179"/>
        <v>0</v>
      </c>
    </row>
    <row r="1128" spans="1:21" x14ac:dyDescent="0.3">
      <c r="A1128" s="344">
        <v>1124</v>
      </c>
      <c r="B1128" s="344"/>
      <c r="C1128" s="356"/>
      <c r="D1128" s="357"/>
      <c r="E1128" s="358"/>
      <c r="F1128" s="346"/>
      <c r="G1128" s="347"/>
      <c r="H1128" s="347"/>
      <c r="I1128" s="347"/>
      <c r="J1128" s="348"/>
      <c r="K1128" s="347"/>
      <c r="L1128" s="349">
        <f t="shared" si="170"/>
        <v>0</v>
      </c>
      <c r="M1128" s="350">
        <f t="shared" si="171"/>
        <v>0</v>
      </c>
      <c r="N1128" s="350">
        <f t="shared" si="172"/>
        <v>0</v>
      </c>
      <c r="O1128" s="351">
        <f t="shared" si="173"/>
        <v>0</v>
      </c>
      <c r="P1128" s="350">
        <f t="shared" si="174"/>
        <v>0</v>
      </c>
      <c r="Q1128" s="352">
        <f t="shared" si="175"/>
        <v>0</v>
      </c>
      <c r="R1128" s="353">
        <f t="shared" si="176"/>
        <v>0</v>
      </c>
      <c r="S1128" s="354">
        <f t="shared" si="177"/>
        <v>0</v>
      </c>
      <c r="T1128" s="349">
        <f t="shared" si="178"/>
        <v>0</v>
      </c>
      <c r="U1128" s="355">
        <f t="shared" si="179"/>
        <v>0</v>
      </c>
    </row>
    <row r="1129" spans="1:21" x14ac:dyDescent="0.3">
      <c r="A1129" s="344">
        <v>1125</v>
      </c>
      <c r="B1129" s="344"/>
      <c r="C1129" s="375"/>
      <c r="D1129" s="376"/>
      <c r="E1129" s="358"/>
      <c r="F1129" s="346"/>
      <c r="G1129" s="347"/>
      <c r="H1129" s="347"/>
      <c r="I1129" s="347"/>
      <c r="J1129" s="348"/>
      <c r="K1129" s="347"/>
      <c r="L1129" s="349">
        <f t="shared" si="170"/>
        <v>0</v>
      </c>
      <c r="M1129" s="350">
        <f t="shared" si="171"/>
        <v>0</v>
      </c>
      <c r="N1129" s="350">
        <f t="shared" si="172"/>
        <v>0</v>
      </c>
      <c r="O1129" s="351">
        <f t="shared" si="173"/>
        <v>0</v>
      </c>
      <c r="P1129" s="350">
        <f t="shared" si="174"/>
        <v>0</v>
      </c>
      <c r="Q1129" s="352">
        <f t="shared" si="175"/>
        <v>0</v>
      </c>
      <c r="R1129" s="353">
        <f t="shared" si="176"/>
        <v>0</v>
      </c>
      <c r="S1129" s="354">
        <f t="shared" si="177"/>
        <v>0</v>
      </c>
      <c r="T1129" s="349">
        <f t="shared" si="178"/>
        <v>0</v>
      </c>
      <c r="U1129" s="355">
        <f t="shared" si="179"/>
        <v>0</v>
      </c>
    </row>
    <row r="1130" spans="1:21" x14ac:dyDescent="0.3">
      <c r="A1130" s="344">
        <v>1126</v>
      </c>
      <c r="B1130" s="344"/>
      <c r="C1130" s="356"/>
      <c r="D1130" s="357"/>
      <c r="E1130" s="358"/>
      <c r="F1130" s="346"/>
      <c r="G1130" s="347"/>
      <c r="H1130" s="347"/>
      <c r="I1130" s="347"/>
      <c r="J1130" s="348"/>
      <c r="K1130" s="347"/>
      <c r="L1130" s="349">
        <f t="shared" si="170"/>
        <v>0</v>
      </c>
      <c r="M1130" s="350">
        <f t="shared" si="171"/>
        <v>0</v>
      </c>
      <c r="N1130" s="350">
        <f t="shared" si="172"/>
        <v>0</v>
      </c>
      <c r="O1130" s="351">
        <f t="shared" si="173"/>
        <v>0</v>
      </c>
      <c r="P1130" s="350">
        <f t="shared" si="174"/>
        <v>0</v>
      </c>
      <c r="Q1130" s="352">
        <f t="shared" si="175"/>
        <v>0</v>
      </c>
      <c r="R1130" s="353">
        <f t="shared" si="176"/>
        <v>0</v>
      </c>
      <c r="S1130" s="354">
        <f t="shared" si="177"/>
        <v>0</v>
      </c>
      <c r="T1130" s="349">
        <f t="shared" si="178"/>
        <v>0</v>
      </c>
      <c r="U1130" s="355">
        <f t="shared" si="179"/>
        <v>0</v>
      </c>
    </row>
    <row r="1131" spans="1:21" x14ac:dyDescent="0.3">
      <c r="A1131" s="344">
        <v>1127</v>
      </c>
      <c r="B1131" s="344"/>
      <c r="C1131" s="356"/>
      <c r="D1131" s="357"/>
      <c r="E1131" s="358"/>
      <c r="F1131" s="346"/>
      <c r="G1131" s="347"/>
      <c r="H1131" s="347"/>
      <c r="I1131" s="347"/>
      <c r="J1131" s="348"/>
      <c r="K1131" s="347"/>
      <c r="L1131" s="349">
        <f t="shared" si="170"/>
        <v>0</v>
      </c>
      <c r="M1131" s="350">
        <f t="shared" si="171"/>
        <v>0</v>
      </c>
      <c r="N1131" s="350">
        <f t="shared" si="172"/>
        <v>0</v>
      </c>
      <c r="O1131" s="351">
        <f t="shared" si="173"/>
        <v>0</v>
      </c>
      <c r="P1131" s="350">
        <f t="shared" si="174"/>
        <v>0</v>
      </c>
      <c r="Q1131" s="352">
        <f t="shared" si="175"/>
        <v>0</v>
      </c>
      <c r="R1131" s="353">
        <f t="shared" si="176"/>
        <v>0</v>
      </c>
      <c r="S1131" s="354">
        <f t="shared" si="177"/>
        <v>0</v>
      </c>
      <c r="T1131" s="349">
        <f t="shared" si="178"/>
        <v>0</v>
      </c>
      <c r="U1131" s="355">
        <f t="shared" si="179"/>
        <v>0</v>
      </c>
    </row>
    <row r="1132" spans="1:21" x14ac:dyDescent="0.3">
      <c r="A1132" s="344">
        <v>1128</v>
      </c>
      <c r="B1132" s="344"/>
      <c r="C1132" s="356"/>
      <c r="D1132" s="357"/>
      <c r="E1132" s="358"/>
      <c r="F1132" s="346"/>
      <c r="G1132" s="347"/>
      <c r="H1132" s="347"/>
      <c r="I1132" s="347"/>
      <c r="J1132" s="348"/>
      <c r="K1132" s="347"/>
      <c r="L1132" s="349">
        <f t="shared" si="170"/>
        <v>0</v>
      </c>
      <c r="M1132" s="350">
        <f t="shared" si="171"/>
        <v>0</v>
      </c>
      <c r="N1132" s="350">
        <f t="shared" si="172"/>
        <v>0</v>
      </c>
      <c r="O1132" s="351">
        <f t="shared" si="173"/>
        <v>0</v>
      </c>
      <c r="P1132" s="350">
        <f t="shared" si="174"/>
        <v>0</v>
      </c>
      <c r="Q1132" s="352">
        <f t="shared" si="175"/>
        <v>0</v>
      </c>
      <c r="R1132" s="353">
        <f t="shared" si="176"/>
        <v>0</v>
      </c>
      <c r="S1132" s="354">
        <f t="shared" si="177"/>
        <v>0</v>
      </c>
      <c r="T1132" s="349">
        <f t="shared" si="178"/>
        <v>0</v>
      </c>
      <c r="U1132" s="355">
        <f t="shared" si="179"/>
        <v>0</v>
      </c>
    </row>
    <row r="1133" spans="1:21" x14ac:dyDescent="0.3">
      <c r="A1133" s="344">
        <v>1129</v>
      </c>
      <c r="B1133" s="344"/>
      <c r="C1133" s="356"/>
      <c r="D1133" s="357"/>
      <c r="E1133" s="358"/>
      <c r="F1133" s="346"/>
      <c r="G1133" s="347"/>
      <c r="H1133" s="347"/>
      <c r="I1133" s="347"/>
      <c r="J1133" s="348"/>
      <c r="K1133" s="347"/>
      <c r="L1133" s="349">
        <f t="shared" si="170"/>
        <v>0</v>
      </c>
      <c r="M1133" s="350">
        <f t="shared" si="171"/>
        <v>0</v>
      </c>
      <c r="N1133" s="350">
        <f t="shared" si="172"/>
        <v>0</v>
      </c>
      <c r="O1133" s="351">
        <f t="shared" si="173"/>
        <v>0</v>
      </c>
      <c r="P1133" s="350">
        <f t="shared" si="174"/>
        <v>0</v>
      </c>
      <c r="Q1133" s="352">
        <f t="shared" si="175"/>
        <v>0</v>
      </c>
      <c r="R1133" s="353">
        <f t="shared" si="176"/>
        <v>0</v>
      </c>
      <c r="S1133" s="354">
        <f t="shared" si="177"/>
        <v>0</v>
      </c>
      <c r="T1133" s="349">
        <f t="shared" si="178"/>
        <v>0</v>
      </c>
      <c r="U1133" s="355">
        <f t="shared" si="179"/>
        <v>0</v>
      </c>
    </row>
    <row r="1134" spans="1:21" x14ac:dyDescent="0.3">
      <c r="A1134" s="344">
        <v>1130</v>
      </c>
      <c r="B1134" s="344"/>
      <c r="C1134" s="356"/>
      <c r="D1134" s="357"/>
      <c r="E1134" s="358"/>
      <c r="F1134" s="346"/>
      <c r="G1134" s="347"/>
      <c r="H1134" s="347"/>
      <c r="I1134" s="347"/>
      <c r="J1134" s="348"/>
      <c r="K1134" s="347"/>
      <c r="L1134" s="349">
        <f t="shared" si="170"/>
        <v>0</v>
      </c>
      <c r="M1134" s="350">
        <f t="shared" si="171"/>
        <v>0</v>
      </c>
      <c r="N1134" s="350">
        <f t="shared" si="172"/>
        <v>0</v>
      </c>
      <c r="O1134" s="351">
        <f t="shared" si="173"/>
        <v>0</v>
      </c>
      <c r="P1134" s="350">
        <f t="shared" si="174"/>
        <v>0</v>
      </c>
      <c r="Q1134" s="352">
        <f t="shared" si="175"/>
        <v>0</v>
      </c>
      <c r="R1134" s="353">
        <f t="shared" si="176"/>
        <v>0</v>
      </c>
      <c r="S1134" s="354">
        <f t="shared" si="177"/>
        <v>0</v>
      </c>
      <c r="T1134" s="349">
        <f t="shared" si="178"/>
        <v>0</v>
      </c>
      <c r="U1134" s="355">
        <f t="shared" si="179"/>
        <v>0</v>
      </c>
    </row>
    <row r="1135" spans="1:21" x14ac:dyDescent="0.3">
      <c r="A1135" s="344">
        <v>1131</v>
      </c>
      <c r="B1135" s="344"/>
      <c r="C1135" s="356"/>
      <c r="D1135" s="357"/>
      <c r="E1135" s="358"/>
      <c r="F1135" s="346"/>
      <c r="G1135" s="347"/>
      <c r="H1135" s="347"/>
      <c r="I1135" s="347"/>
      <c r="J1135" s="348"/>
      <c r="K1135" s="347"/>
      <c r="L1135" s="349">
        <f t="shared" si="170"/>
        <v>0</v>
      </c>
      <c r="M1135" s="350">
        <f t="shared" si="171"/>
        <v>0</v>
      </c>
      <c r="N1135" s="350">
        <f t="shared" si="172"/>
        <v>0</v>
      </c>
      <c r="O1135" s="351">
        <f t="shared" si="173"/>
        <v>0</v>
      </c>
      <c r="P1135" s="350">
        <f t="shared" si="174"/>
        <v>0</v>
      </c>
      <c r="Q1135" s="352">
        <f t="shared" si="175"/>
        <v>0</v>
      </c>
      <c r="R1135" s="353">
        <f t="shared" si="176"/>
        <v>0</v>
      </c>
      <c r="S1135" s="354">
        <f t="shared" si="177"/>
        <v>0</v>
      </c>
      <c r="T1135" s="349">
        <f t="shared" si="178"/>
        <v>0</v>
      </c>
      <c r="U1135" s="355">
        <f t="shared" si="179"/>
        <v>0</v>
      </c>
    </row>
    <row r="1136" spans="1:21" x14ac:dyDescent="0.3">
      <c r="A1136" s="344">
        <v>1132</v>
      </c>
      <c r="B1136" s="344"/>
      <c r="C1136" s="356"/>
      <c r="D1136" s="357"/>
      <c r="E1136" s="358"/>
      <c r="F1136" s="346"/>
      <c r="G1136" s="347"/>
      <c r="H1136" s="347"/>
      <c r="I1136" s="347"/>
      <c r="J1136" s="348"/>
      <c r="K1136" s="347"/>
      <c r="L1136" s="349">
        <f t="shared" si="170"/>
        <v>0</v>
      </c>
      <c r="M1136" s="350">
        <f t="shared" si="171"/>
        <v>0</v>
      </c>
      <c r="N1136" s="350">
        <f t="shared" si="172"/>
        <v>0</v>
      </c>
      <c r="O1136" s="351">
        <f t="shared" si="173"/>
        <v>0</v>
      </c>
      <c r="P1136" s="350">
        <f t="shared" si="174"/>
        <v>0</v>
      </c>
      <c r="Q1136" s="352">
        <f t="shared" si="175"/>
        <v>0</v>
      </c>
      <c r="R1136" s="353">
        <f t="shared" si="176"/>
        <v>0</v>
      </c>
      <c r="S1136" s="354">
        <f t="shared" si="177"/>
        <v>0</v>
      </c>
      <c r="T1136" s="349">
        <f t="shared" si="178"/>
        <v>0</v>
      </c>
      <c r="U1136" s="355">
        <f t="shared" si="179"/>
        <v>0</v>
      </c>
    </row>
    <row r="1137" spans="1:21" x14ac:dyDescent="0.3">
      <c r="A1137" s="344">
        <v>1133</v>
      </c>
      <c r="B1137" s="344"/>
      <c r="C1137" s="356"/>
      <c r="D1137" s="357"/>
      <c r="E1137" s="358"/>
      <c r="F1137" s="346"/>
      <c r="G1137" s="347"/>
      <c r="H1137" s="347"/>
      <c r="I1137" s="347"/>
      <c r="J1137" s="348"/>
      <c r="K1137" s="347"/>
      <c r="L1137" s="349">
        <f t="shared" si="170"/>
        <v>0</v>
      </c>
      <c r="M1137" s="350">
        <f t="shared" si="171"/>
        <v>0</v>
      </c>
      <c r="N1137" s="350">
        <f t="shared" si="172"/>
        <v>0</v>
      </c>
      <c r="O1137" s="351">
        <f t="shared" si="173"/>
        <v>0</v>
      </c>
      <c r="P1137" s="350">
        <f t="shared" si="174"/>
        <v>0</v>
      </c>
      <c r="Q1137" s="352">
        <f t="shared" si="175"/>
        <v>0</v>
      </c>
      <c r="R1137" s="353">
        <f t="shared" si="176"/>
        <v>0</v>
      </c>
      <c r="S1137" s="354">
        <f t="shared" si="177"/>
        <v>0</v>
      </c>
      <c r="T1137" s="349">
        <f t="shared" si="178"/>
        <v>0</v>
      </c>
      <c r="U1137" s="355">
        <f t="shared" si="179"/>
        <v>0</v>
      </c>
    </row>
    <row r="1138" spans="1:21" x14ac:dyDescent="0.3">
      <c r="A1138" s="344">
        <v>1134</v>
      </c>
      <c r="B1138" s="344"/>
      <c r="C1138" s="356"/>
      <c r="D1138" s="357"/>
      <c r="E1138" s="358"/>
      <c r="F1138" s="346"/>
      <c r="G1138" s="347"/>
      <c r="H1138" s="347"/>
      <c r="I1138" s="347"/>
      <c r="J1138" s="348"/>
      <c r="K1138" s="347"/>
      <c r="L1138" s="349">
        <f t="shared" si="170"/>
        <v>0</v>
      </c>
      <c r="M1138" s="350">
        <f t="shared" si="171"/>
        <v>0</v>
      </c>
      <c r="N1138" s="350">
        <f t="shared" si="172"/>
        <v>0</v>
      </c>
      <c r="O1138" s="351">
        <f t="shared" si="173"/>
        <v>0</v>
      </c>
      <c r="P1138" s="350">
        <f t="shared" si="174"/>
        <v>0</v>
      </c>
      <c r="Q1138" s="352">
        <f t="shared" si="175"/>
        <v>0</v>
      </c>
      <c r="R1138" s="353">
        <f t="shared" si="176"/>
        <v>0</v>
      </c>
      <c r="S1138" s="354">
        <f t="shared" si="177"/>
        <v>0</v>
      </c>
      <c r="T1138" s="349">
        <f t="shared" si="178"/>
        <v>0</v>
      </c>
      <c r="U1138" s="355">
        <f t="shared" si="179"/>
        <v>0</v>
      </c>
    </row>
    <row r="1139" spans="1:21" x14ac:dyDescent="0.3">
      <c r="A1139" s="344">
        <v>1135</v>
      </c>
      <c r="B1139" s="344"/>
      <c r="C1139" s="356"/>
      <c r="D1139" s="357"/>
      <c r="E1139" s="358"/>
      <c r="F1139" s="346"/>
      <c r="G1139" s="347"/>
      <c r="H1139" s="347"/>
      <c r="I1139" s="347"/>
      <c r="J1139" s="348"/>
      <c r="K1139" s="347"/>
      <c r="L1139" s="349">
        <f t="shared" si="170"/>
        <v>0</v>
      </c>
      <c r="M1139" s="350">
        <f t="shared" si="171"/>
        <v>0</v>
      </c>
      <c r="N1139" s="350">
        <f t="shared" si="172"/>
        <v>0</v>
      </c>
      <c r="O1139" s="351">
        <f t="shared" si="173"/>
        <v>0</v>
      </c>
      <c r="P1139" s="350">
        <f t="shared" si="174"/>
        <v>0</v>
      </c>
      <c r="Q1139" s="352">
        <f t="shared" si="175"/>
        <v>0</v>
      </c>
      <c r="R1139" s="353">
        <f t="shared" si="176"/>
        <v>0</v>
      </c>
      <c r="S1139" s="354">
        <f t="shared" si="177"/>
        <v>0</v>
      </c>
      <c r="T1139" s="349">
        <f t="shared" si="178"/>
        <v>0</v>
      </c>
      <c r="U1139" s="355">
        <f t="shared" si="179"/>
        <v>0</v>
      </c>
    </row>
    <row r="1140" spans="1:21" x14ac:dyDescent="0.3">
      <c r="A1140" s="344">
        <v>1136</v>
      </c>
      <c r="B1140" s="344"/>
      <c r="C1140" s="356"/>
      <c r="D1140" s="357"/>
      <c r="E1140" s="358"/>
      <c r="F1140" s="346"/>
      <c r="G1140" s="347"/>
      <c r="H1140" s="347"/>
      <c r="I1140" s="347"/>
      <c r="J1140" s="348"/>
      <c r="K1140" s="347"/>
      <c r="L1140" s="349">
        <f t="shared" si="170"/>
        <v>0</v>
      </c>
      <c r="M1140" s="350">
        <f t="shared" si="171"/>
        <v>0</v>
      </c>
      <c r="N1140" s="350">
        <f t="shared" si="172"/>
        <v>0</v>
      </c>
      <c r="O1140" s="351">
        <f t="shared" si="173"/>
        <v>0</v>
      </c>
      <c r="P1140" s="350">
        <f t="shared" si="174"/>
        <v>0</v>
      </c>
      <c r="Q1140" s="352">
        <f t="shared" si="175"/>
        <v>0</v>
      </c>
      <c r="R1140" s="353">
        <f t="shared" si="176"/>
        <v>0</v>
      </c>
      <c r="S1140" s="354">
        <f t="shared" si="177"/>
        <v>0</v>
      </c>
      <c r="T1140" s="349">
        <f t="shared" si="178"/>
        <v>0</v>
      </c>
      <c r="U1140" s="355">
        <f t="shared" si="179"/>
        <v>0</v>
      </c>
    </row>
    <row r="1141" spans="1:21" x14ac:dyDescent="0.3">
      <c r="A1141" s="344">
        <v>1137</v>
      </c>
      <c r="B1141" s="344"/>
      <c r="C1141" s="356"/>
      <c r="D1141" s="357"/>
      <c r="E1141" s="358"/>
      <c r="F1141" s="346"/>
      <c r="G1141" s="347"/>
      <c r="H1141" s="347"/>
      <c r="I1141" s="347"/>
      <c r="J1141" s="348"/>
      <c r="K1141" s="347"/>
      <c r="L1141" s="349">
        <f t="shared" si="170"/>
        <v>0</v>
      </c>
      <c r="M1141" s="350">
        <f t="shared" si="171"/>
        <v>0</v>
      </c>
      <c r="N1141" s="350">
        <f t="shared" si="172"/>
        <v>0</v>
      </c>
      <c r="O1141" s="351">
        <f t="shared" si="173"/>
        <v>0</v>
      </c>
      <c r="P1141" s="350">
        <f t="shared" si="174"/>
        <v>0</v>
      </c>
      <c r="Q1141" s="352">
        <f t="shared" si="175"/>
        <v>0</v>
      </c>
      <c r="R1141" s="353">
        <f t="shared" si="176"/>
        <v>0</v>
      </c>
      <c r="S1141" s="354">
        <f t="shared" si="177"/>
        <v>0</v>
      </c>
      <c r="T1141" s="349">
        <f t="shared" si="178"/>
        <v>0</v>
      </c>
      <c r="U1141" s="355">
        <f t="shared" si="179"/>
        <v>0</v>
      </c>
    </row>
    <row r="1142" spans="1:21" x14ac:dyDescent="0.3">
      <c r="A1142" s="344">
        <v>1138</v>
      </c>
      <c r="B1142" s="344"/>
      <c r="C1142" s="356"/>
      <c r="D1142" s="357"/>
      <c r="E1142" s="358"/>
      <c r="F1142" s="346"/>
      <c r="G1142" s="347"/>
      <c r="H1142" s="347"/>
      <c r="I1142" s="347"/>
      <c r="J1142" s="348"/>
      <c r="K1142" s="347"/>
      <c r="L1142" s="349">
        <f t="shared" si="170"/>
        <v>0</v>
      </c>
      <c r="M1142" s="350">
        <f t="shared" si="171"/>
        <v>0</v>
      </c>
      <c r="N1142" s="350">
        <f t="shared" si="172"/>
        <v>0</v>
      </c>
      <c r="O1142" s="351">
        <f t="shared" si="173"/>
        <v>0</v>
      </c>
      <c r="P1142" s="350">
        <f t="shared" si="174"/>
        <v>0</v>
      </c>
      <c r="Q1142" s="352">
        <f t="shared" si="175"/>
        <v>0</v>
      </c>
      <c r="R1142" s="353">
        <f t="shared" si="176"/>
        <v>0</v>
      </c>
      <c r="S1142" s="354">
        <f t="shared" si="177"/>
        <v>0</v>
      </c>
      <c r="T1142" s="349">
        <f t="shared" si="178"/>
        <v>0</v>
      </c>
      <c r="U1142" s="355">
        <f t="shared" si="179"/>
        <v>0</v>
      </c>
    </row>
    <row r="1143" spans="1:21" x14ac:dyDescent="0.3">
      <c r="A1143" s="344">
        <v>1139</v>
      </c>
      <c r="B1143" s="344"/>
      <c r="C1143" s="356"/>
      <c r="D1143" s="357"/>
      <c r="E1143" s="358"/>
      <c r="F1143" s="346"/>
      <c r="G1143" s="347"/>
      <c r="H1143" s="347"/>
      <c r="I1143" s="347"/>
      <c r="J1143" s="348"/>
      <c r="K1143" s="347"/>
      <c r="L1143" s="349">
        <f t="shared" si="170"/>
        <v>0</v>
      </c>
      <c r="M1143" s="350">
        <f t="shared" si="171"/>
        <v>0</v>
      </c>
      <c r="N1143" s="350">
        <f t="shared" si="172"/>
        <v>0</v>
      </c>
      <c r="O1143" s="351">
        <f t="shared" si="173"/>
        <v>0</v>
      </c>
      <c r="P1143" s="350">
        <f t="shared" si="174"/>
        <v>0</v>
      </c>
      <c r="Q1143" s="352">
        <f t="shared" si="175"/>
        <v>0</v>
      </c>
      <c r="R1143" s="353">
        <f t="shared" si="176"/>
        <v>0</v>
      </c>
      <c r="S1143" s="354">
        <f t="shared" si="177"/>
        <v>0</v>
      </c>
      <c r="T1143" s="349">
        <f t="shared" si="178"/>
        <v>0</v>
      </c>
      <c r="U1143" s="355">
        <f t="shared" si="179"/>
        <v>0</v>
      </c>
    </row>
    <row r="1144" spans="1:21" x14ac:dyDescent="0.3">
      <c r="A1144" s="344">
        <v>1140</v>
      </c>
      <c r="B1144" s="344"/>
      <c r="C1144" s="356"/>
      <c r="D1144" s="357"/>
      <c r="E1144" s="358"/>
      <c r="F1144" s="346"/>
      <c r="G1144" s="347"/>
      <c r="H1144" s="347"/>
      <c r="I1144" s="347"/>
      <c r="J1144" s="348"/>
      <c r="K1144" s="347"/>
      <c r="L1144" s="349">
        <f t="shared" si="170"/>
        <v>0</v>
      </c>
      <c r="M1144" s="350">
        <f t="shared" si="171"/>
        <v>0</v>
      </c>
      <c r="N1144" s="350">
        <f t="shared" si="172"/>
        <v>0</v>
      </c>
      <c r="O1144" s="351">
        <f t="shared" si="173"/>
        <v>0</v>
      </c>
      <c r="P1144" s="350">
        <f t="shared" si="174"/>
        <v>0</v>
      </c>
      <c r="Q1144" s="352">
        <f t="shared" si="175"/>
        <v>0</v>
      </c>
      <c r="R1144" s="353">
        <f t="shared" si="176"/>
        <v>0</v>
      </c>
      <c r="S1144" s="354">
        <f t="shared" si="177"/>
        <v>0</v>
      </c>
      <c r="T1144" s="349">
        <f t="shared" si="178"/>
        <v>0</v>
      </c>
      <c r="U1144" s="355">
        <f t="shared" si="179"/>
        <v>0</v>
      </c>
    </row>
    <row r="1145" spans="1:21" x14ac:dyDescent="0.3">
      <c r="A1145" s="344">
        <v>1141</v>
      </c>
      <c r="B1145" s="344"/>
      <c r="C1145" s="356"/>
      <c r="D1145" s="357"/>
      <c r="E1145" s="358"/>
      <c r="F1145" s="346"/>
      <c r="G1145" s="347"/>
      <c r="H1145" s="347"/>
      <c r="I1145" s="347"/>
      <c r="J1145" s="348"/>
      <c r="K1145" s="347"/>
      <c r="L1145" s="349">
        <f t="shared" si="170"/>
        <v>0</v>
      </c>
      <c r="M1145" s="350">
        <f t="shared" si="171"/>
        <v>0</v>
      </c>
      <c r="N1145" s="350">
        <f t="shared" si="172"/>
        <v>0</v>
      </c>
      <c r="O1145" s="351">
        <f t="shared" si="173"/>
        <v>0</v>
      </c>
      <c r="P1145" s="350">
        <f t="shared" si="174"/>
        <v>0</v>
      </c>
      <c r="Q1145" s="352">
        <f t="shared" si="175"/>
        <v>0</v>
      </c>
      <c r="R1145" s="353">
        <f t="shared" si="176"/>
        <v>0</v>
      </c>
      <c r="S1145" s="354">
        <f t="shared" si="177"/>
        <v>0</v>
      </c>
      <c r="T1145" s="349">
        <f t="shared" si="178"/>
        <v>0</v>
      </c>
      <c r="U1145" s="355">
        <f t="shared" si="179"/>
        <v>0</v>
      </c>
    </row>
    <row r="1146" spans="1:21" x14ac:dyDescent="0.3">
      <c r="A1146" s="344">
        <v>1142</v>
      </c>
      <c r="B1146" s="344"/>
      <c r="C1146" s="356"/>
      <c r="D1146" s="357"/>
      <c r="E1146" s="358"/>
      <c r="F1146" s="346"/>
      <c r="G1146" s="347"/>
      <c r="H1146" s="347"/>
      <c r="I1146" s="347"/>
      <c r="J1146" s="348"/>
      <c r="K1146" s="347"/>
      <c r="L1146" s="349">
        <f t="shared" si="170"/>
        <v>0</v>
      </c>
      <c r="M1146" s="350">
        <f t="shared" si="171"/>
        <v>0</v>
      </c>
      <c r="N1146" s="350">
        <f t="shared" si="172"/>
        <v>0</v>
      </c>
      <c r="O1146" s="351">
        <f t="shared" si="173"/>
        <v>0</v>
      </c>
      <c r="P1146" s="350">
        <f t="shared" si="174"/>
        <v>0</v>
      </c>
      <c r="Q1146" s="352">
        <f t="shared" si="175"/>
        <v>0</v>
      </c>
      <c r="R1146" s="353">
        <f t="shared" si="176"/>
        <v>0</v>
      </c>
      <c r="S1146" s="354">
        <f t="shared" si="177"/>
        <v>0</v>
      </c>
      <c r="T1146" s="349">
        <f t="shared" si="178"/>
        <v>0</v>
      </c>
      <c r="U1146" s="355">
        <f t="shared" si="179"/>
        <v>0</v>
      </c>
    </row>
    <row r="1147" spans="1:21" x14ac:dyDescent="0.3">
      <c r="A1147" s="344">
        <v>1143</v>
      </c>
      <c r="B1147" s="344"/>
      <c r="C1147" s="356"/>
      <c r="D1147" s="357"/>
      <c r="E1147" s="358"/>
      <c r="F1147" s="346"/>
      <c r="G1147" s="347"/>
      <c r="H1147" s="347"/>
      <c r="I1147" s="347"/>
      <c r="J1147" s="348"/>
      <c r="K1147" s="347"/>
      <c r="L1147" s="349">
        <f t="shared" si="170"/>
        <v>0</v>
      </c>
      <c r="M1147" s="350">
        <f t="shared" si="171"/>
        <v>0</v>
      </c>
      <c r="N1147" s="350">
        <f t="shared" si="172"/>
        <v>0</v>
      </c>
      <c r="O1147" s="351">
        <f t="shared" si="173"/>
        <v>0</v>
      </c>
      <c r="P1147" s="350">
        <f t="shared" si="174"/>
        <v>0</v>
      </c>
      <c r="Q1147" s="352">
        <f t="shared" si="175"/>
        <v>0</v>
      </c>
      <c r="R1147" s="353">
        <f t="shared" si="176"/>
        <v>0</v>
      </c>
      <c r="S1147" s="354">
        <f t="shared" si="177"/>
        <v>0</v>
      </c>
      <c r="T1147" s="349">
        <f t="shared" si="178"/>
        <v>0</v>
      </c>
      <c r="U1147" s="355">
        <f t="shared" si="179"/>
        <v>0</v>
      </c>
    </row>
    <row r="1148" spans="1:21" x14ac:dyDescent="0.3">
      <c r="A1148" s="344">
        <v>1144</v>
      </c>
      <c r="B1148" s="344"/>
      <c r="C1148" s="356"/>
      <c r="D1148" s="357"/>
      <c r="E1148" s="358"/>
      <c r="F1148" s="346"/>
      <c r="G1148" s="347"/>
      <c r="H1148" s="347"/>
      <c r="I1148" s="347"/>
      <c r="J1148" s="348"/>
      <c r="K1148" s="347"/>
      <c r="L1148" s="349">
        <f t="shared" si="170"/>
        <v>0</v>
      </c>
      <c r="M1148" s="350">
        <f t="shared" si="171"/>
        <v>0</v>
      </c>
      <c r="N1148" s="350">
        <f t="shared" si="172"/>
        <v>0</v>
      </c>
      <c r="O1148" s="351">
        <f t="shared" si="173"/>
        <v>0</v>
      </c>
      <c r="P1148" s="350">
        <f t="shared" si="174"/>
        <v>0</v>
      </c>
      <c r="Q1148" s="352">
        <f t="shared" si="175"/>
        <v>0</v>
      </c>
      <c r="R1148" s="353">
        <f t="shared" si="176"/>
        <v>0</v>
      </c>
      <c r="S1148" s="354">
        <f t="shared" si="177"/>
        <v>0</v>
      </c>
      <c r="T1148" s="349">
        <f t="shared" si="178"/>
        <v>0</v>
      </c>
      <c r="U1148" s="355">
        <f t="shared" si="179"/>
        <v>0</v>
      </c>
    </row>
    <row r="1149" spans="1:21" x14ac:dyDescent="0.3">
      <c r="A1149" s="344">
        <v>1145</v>
      </c>
      <c r="B1149" s="344"/>
      <c r="C1149" s="356"/>
      <c r="D1149" s="357"/>
      <c r="E1149" s="358"/>
      <c r="F1149" s="346"/>
      <c r="G1149" s="347"/>
      <c r="H1149" s="347"/>
      <c r="I1149" s="347"/>
      <c r="J1149" s="348"/>
      <c r="K1149" s="347"/>
      <c r="L1149" s="349">
        <f t="shared" si="170"/>
        <v>0</v>
      </c>
      <c r="M1149" s="350">
        <f t="shared" si="171"/>
        <v>0</v>
      </c>
      <c r="N1149" s="350">
        <f t="shared" si="172"/>
        <v>0</v>
      </c>
      <c r="O1149" s="351">
        <f t="shared" si="173"/>
        <v>0</v>
      </c>
      <c r="P1149" s="350">
        <f t="shared" si="174"/>
        <v>0</v>
      </c>
      <c r="Q1149" s="352">
        <f t="shared" si="175"/>
        <v>0</v>
      </c>
      <c r="R1149" s="353">
        <f t="shared" si="176"/>
        <v>0</v>
      </c>
      <c r="S1149" s="354">
        <f t="shared" si="177"/>
        <v>0</v>
      </c>
      <c r="T1149" s="349">
        <f t="shared" si="178"/>
        <v>0</v>
      </c>
      <c r="U1149" s="355">
        <f t="shared" si="179"/>
        <v>0</v>
      </c>
    </row>
    <row r="1150" spans="1:21" x14ac:dyDescent="0.3">
      <c r="A1150" s="344">
        <v>1146</v>
      </c>
      <c r="B1150" s="344"/>
      <c r="C1150" s="356"/>
      <c r="D1150" s="357"/>
      <c r="E1150" s="358"/>
      <c r="F1150" s="346"/>
      <c r="G1150" s="347"/>
      <c r="H1150" s="347"/>
      <c r="I1150" s="347"/>
      <c r="J1150" s="348"/>
      <c r="K1150" s="347"/>
      <c r="L1150" s="349">
        <f t="shared" si="170"/>
        <v>0</v>
      </c>
      <c r="M1150" s="350">
        <f t="shared" si="171"/>
        <v>0</v>
      </c>
      <c r="N1150" s="350">
        <f t="shared" si="172"/>
        <v>0</v>
      </c>
      <c r="O1150" s="351">
        <f t="shared" si="173"/>
        <v>0</v>
      </c>
      <c r="P1150" s="350">
        <f t="shared" si="174"/>
        <v>0</v>
      </c>
      <c r="Q1150" s="352">
        <f t="shared" si="175"/>
        <v>0</v>
      </c>
      <c r="R1150" s="353">
        <f t="shared" si="176"/>
        <v>0</v>
      </c>
      <c r="S1150" s="354">
        <f t="shared" si="177"/>
        <v>0</v>
      </c>
      <c r="T1150" s="349">
        <f t="shared" si="178"/>
        <v>0</v>
      </c>
      <c r="U1150" s="355">
        <f t="shared" si="179"/>
        <v>0</v>
      </c>
    </row>
    <row r="1151" spans="1:21" x14ac:dyDescent="0.3">
      <c r="A1151" s="344">
        <v>1147</v>
      </c>
      <c r="B1151" s="344"/>
      <c r="C1151" s="356"/>
      <c r="D1151" s="357"/>
      <c r="E1151" s="358"/>
      <c r="F1151" s="346"/>
      <c r="G1151" s="347"/>
      <c r="H1151" s="347"/>
      <c r="I1151" s="347"/>
      <c r="J1151" s="348"/>
      <c r="K1151" s="347"/>
      <c r="L1151" s="349">
        <f t="shared" si="170"/>
        <v>0</v>
      </c>
      <c r="M1151" s="350">
        <f t="shared" si="171"/>
        <v>0</v>
      </c>
      <c r="N1151" s="350">
        <f t="shared" si="172"/>
        <v>0</v>
      </c>
      <c r="O1151" s="351">
        <f t="shared" si="173"/>
        <v>0</v>
      </c>
      <c r="P1151" s="350">
        <f t="shared" si="174"/>
        <v>0</v>
      </c>
      <c r="Q1151" s="352">
        <f t="shared" si="175"/>
        <v>0</v>
      </c>
      <c r="R1151" s="353">
        <f t="shared" si="176"/>
        <v>0</v>
      </c>
      <c r="S1151" s="354">
        <f t="shared" si="177"/>
        <v>0</v>
      </c>
      <c r="T1151" s="349">
        <f t="shared" si="178"/>
        <v>0</v>
      </c>
      <c r="U1151" s="355">
        <f t="shared" si="179"/>
        <v>0</v>
      </c>
    </row>
    <row r="1152" spans="1:21" x14ac:dyDescent="0.3">
      <c r="A1152" s="344">
        <v>1148</v>
      </c>
      <c r="B1152" s="344"/>
      <c r="C1152" s="356"/>
      <c r="D1152" s="357"/>
      <c r="E1152" s="358"/>
      <c r="F1152" s="346"/>
      <c r="G1152" s="347"/>
      <c r="H1152" s="347"/>
      <c r="I1152" s="347"/>
      <c r="J1152" s="348"/>
      <c r="K1152" s="347"/>
      <c r="L1152" s="349">
        <f t="shared" si="170"/>
        <v>0</v>
      </c>
      <c r="M1152" s="350">
        <f t="shared" si="171"/>
        <v>0</v>
      </c>
      <c r="N1152" s="350">
        <f t="shared" si="172"/>
        <v>0</v>
      </c>
      <c r="O1152" s="351">
        <f t="shared" si="173"/>
        <v>0</v>
      </c>
      <c r="P1152" s="350">
        <f t="shared" si="174"/>
        <v>0</v>
      </c>
      <c r="Q1152" s="352">
        <f t="shared" si="175"/>
        <v>0</v>
      </c>
      <c r="R1152" s="353">
        <f t="shared" si="176"/>
        <v>0</v>
      </c>
      <c r="S1152" s="354">
        <f t="shared" si="177"/>
        <v>0</v>
      </c>
      <c r="T1152" s="349">
        <f t="shared" si="178"/>
        <v>0</v>
      </c>
      <c r="U1152" s="355">
        <f t="shared" si="179"/>
        <v>0</v>
      </c>
    </row>
    <row r="1153" spans="1:21" x14ac:dyDescent="0.3">
      <c r="A1153" s="344">
        <v>1149</v>
      </c>
      <c r="B1153" s="344"/>
      <c r="C1153" s="356"/>
      <c r="D1153" s="357"/>
      <c r="E1153" s="358"/>
      <c r="F1153" s="346"/>
      <c r="G1153" s="347"/>
      <c r="H1153" s="347"/>
      <c r="I1153" s="347"/>
      <c r="J1153" s="348"/>
      <c r="K1153" s="347"/>
      <c r="L1153" s="349">
        <f t="shared" si="170"/>
        <v>0</v>
      </c>
      <c r="M1153" s="350">
        <f t="shared" si="171"/>
        <v>0</v>
      </c>
      <c r="N1153" s="350">
        <f t="shared" si="172"/>
        <v>0</v>
      </c>
      <c r="O1153" s="351">
        <f t="shared" si="173"/>
        <v>0</v>
      </c>
      <c r="P1153" s="350">
        <f t="shared" si="174"/>
        <v>0</v>
      </c>
      <c r="Q1153" s="352">
        <f t="shared" si="175"/>
        <v>0</v>
      </c>
      <c r="R1153" s="353">
        <f t="shared" si="176"/>
        <v>0</v>
      </c>
      <c r="S1153" s="354">
        <f t="shared" si="177"/>
        <v>0</v>
      </c>
      <c r="T1153" s="349">
        <f t="shared" si="178"/>
        <v>0</v>
      </c>
      <c r="U1153" s="355">
        <f t="shared" si="179"/>
        <v>0</v>
      </c>
    </row>
    <row r="1154" spans="1:21" x14ac:dyDescent="0.3">
      <c r="A1154" s="344">
        <v>1150</v>
      </c>
      <c r="B1154" s="344"/>
      <c r="C1154" s="356"/>
      <c r="D1154" s="357"/>
      <c r="E1154" s="358"/>
      <c r="F1154" s="346"/>
      <c r="G1154" s="347"/>
      <c r="H1154" s="347"/>
      <c r="I1154" s="347"/>
      <c r="J1154" s="348"/>
      <c r="K1154" s="347"/>
      <c r="L1154" s="349">
        <f t="shared" si="170"/>
        <v>0</v>
      </c>
      <c r="M1154" s="350">
        <f t="shared" si="171"/>
        <v>0</v>
      </c>
      <c r="N1154" s="350">
        <f t="shared" si="172"/>
        <v>0</v>
      </c>
      <c r="O1154" s="351">
        <f t="shared" si="173"/>
        <v>0</v>
      </c>
      <c r="P1154" s="350">
        <f t="shared" si="174"/>
        <v>0</v>
      </c>
      <c r="Q1154" s="352">
        <f t="shared" si="175"/>
        <v>0</v>
      </c>
      <c r="R1154" s="353">
        <f t="shared" si="176"/>
        <v>0</v>
      </c>
      <c r="S1154" s="354">
        <f t="shared" si="177"/>
        <v>0</v>
      </c>
      <c r="T1154" s="349">
        <f t="shared" si="178"/>
        <v>0</v>
      </c>
      <c r="U1154" s="355">
        <f t="shared" si="179"/>
        <v>0</v>
      </c>
    </row>
    <row r="1155" spans="1:21" x14ac:dyDescent="0.3">
      <c r="A1155" s="344">
        <v>1151</v>
      </c>
      <c r="B1155" s="344"/>
      <c r="C1155" s="356"/>
      <c r="D1155" s="357"/>
      <c r="E1155" s="358"/>
      <c r="F1155" s="346"/>
      <c r="G1155" s="347"/>
      <c r="H1155" s="347"/>
      <c r="I1155" s="347"/>
      <c r="J1155" s="348"/>
      <c r="K1155" s="347"/>
      <c r="L1155" s="349">
        <f t="shared" si="170"/>
        <v>0</v>
      </c>
      <c r="M1155" s="350">
        <f t="shared" si="171"/>
        <v>0</v>
      </c>
      <c r="N1155" s="350">
        <f t="shared" si="172"/>
        <v>0</v>
      </c>
      <c r="O1155" s="351">
        <f t="shared" si="173"/>
        <v>0</v>
      </c>
      <c r="P1155" s="350">
        <f t="shared" si="174"/>
        <v>0</v>
      </c>
      <c r="Q1155" s="352">
        <f t="shared" si="175"/>
        <v>0</v>
      </c>
      <c r="R1155" s="353">
        <f t="shared" si="176"/>
        <v>0</v>
      </c>
      <c r="S1155" s="354">
        <f t="shared" si="177"/>
        <v>0</v>
      </c>
      <c r="T1155" s="349">
        <f t="shared" si="178"/>
        <v>0</v>
      </c>
      <c r="U1155" s="355">
        <f t="shared" si="179"/>
        <v>0</v>
      </c>
    </row>
    <row r="1156" spans="1:21" x14ac:dyDescent="0.3">
      <c r="A1156" s="344">
        <v>1152</v>
      </c>
      <c r="B1156" s="344"/>
      <c r="C1156" s="356"/>
      <c r="D1156" s="357"/>
      <c r="E1156" s="358"/>
      <c r="F1156" s="346"/>
      <c r="G1156" s="347"/>
      <c r="H1156" s="347"/>
      <c r="I1156" s="347"/>
      <c r="J1156" s="348"/>
      <c r="K1156" s="347"/>
      <c r="L1156" s="349">
        <f t="shared" si="170"/>
        <v>0</v>
      </c>
      <c r="M1156" s="350">
        <f t="shared" si="171"/>
        <v>0</v>
      </c>
      <c r="N1156" s="350">
        <f t="shared" si="172"/>
        <v>0</v>
      </c>
      <c r="O1156" s="351">
        <f t="shared" si="173"/>
        <v>0</v>
      </c>
      <c r="P1156" s="350">
        <f t="shared" si="174"/>
        <v>0</v>
      </c>
      <c r="Q1156" s="352">
        <f t="shared" si="175"/>
        <v>0</v>
      </c>
      <c r="R1156" s="353">
        <f t="shared" si="176"/>
        <v>0</v>
      </c>
      <c r="S1156" s="354">
        <f t="shared" si="177"/>
        <v>0</v>
      </c>
      <c r="T1156" s="349">
        <f t="shared" si="178"/>
        <v>0</v>
      </c>
      <c r="U1156" s="355">
        <f t="shared" si="179"/>
        <v>0</v>
      </c>
    </row>
    <row r="1157" spans="1:21" x14ac:dyDescent="0.3">
      <c r="A1157" s="344">
        <v>1153</v>
      </c>
      <c r="B1157" s="344"/>
      <c r="C1157" s="356"/>
      <c r="D1157" s="357"/>
      <c r="E1157" s="358"/>
      <c r="F1157" s="346"/>
      <c r="G1157" s="347"/>
      <c r="H1157" s="347"/>
      <c r="I1157" s="347"/>
      <c r="J1157" s="348"/>
      <c r="K1157" s="347"/>
      <c r="L1157" s="349">
        <f t="shared" si="170"/>
        <v>0</v>
      </c>
      <c r="M1157" s="350">
        <f t="shared" si="171"/>
        <v>0</v>
      </c>
      <c r="N1157" s="350">
        <f t="shared" si="172"/>
        <v>0</v>
      </c>
      <c r="O1157" s="351">
        <f t="shared" si="173"/>
        <v>0</v>
      </c>
      <c r="P1157" s="350">
        <f t="shared" si="174"/>
        <v>0</v>
      </c>
      <c r="Q1157" s="352">
        <f t="shared" si="175"/>
        <v>0</v>
      </c>
      <c r="R1157" s="353">
        <f t="shared" si="176"/>
        <v>0</v>
      </c>
      <c r="S1157" s="354">
        <f t="shared" si="177"/>
        <v>0</v>
      </c>
      <c r="T1157" s="349">
        <f t="shared" si="178"/>
        <v>0</v>
      </c>
      <c r="U1157" s="355">
        <f t="shared" si="179"/>
        <v>0</v>
      </c>
    </row>
    <row r="1158" spans="1:21" x14ac:dyDescent="0.3">
      <c r="A1158" s="344">
        <v>1154</v>
      </c>
      <c r="B1158" s="344"/>
      <c r="C1158" s="356"/>
      <c r="D1158" s="357"/>
      <c r="E1158" s="358"/>
      <c r="F1158" s="346"/>
      <c r="G1158" s="347"/>
      <c r="H1158" s="347"/>
      <c r="I1158" s="347"/>
      <c r="J1158" s="348"/>
      <c r="K1158" s="347"/>
      <c r="L1158" s="349">
        <f t="shared" ref="L1158:L1221" si="180">E1158*7/22</f>
        <v>0</v>
      </c>
      <c r="M1158" s="350">
        <f t="shared" ref="M1158:M1221" si="181">IF(L1158&gt;0, 0.0396*(((L1158^2)*F1158)^0.933),0)</f>
        <v>0</v>
      </c>
      <c r="N1158" s="350">
        <f t="shared" ref="N1158:N1221" si="182">IF(L1158&gt;0,0.00349*(((L1158^2)*F1158)^1.03),0)</f>
        <v>0</v>
      </c>
      <c r="O1158" s="351">
        <f t="shared" ref="O1158:O1221" si="183">IF(L1158&gt;0,1/((28/(M1158+N1158))+0.025),0)</f>
        <v>0</v>
      </c>
      <c r="P1158" s="350">
        <f t="shared" ref="P1158:P1221" si="184">M1158+N1158+O1158</f>
        <v>0</v>
      </c>
      <c r="Q1158" s="352">
        <f t="shared" ref="Q1158:Q1221" si="185">P1158*0.27</f>
        <v>0</v>
      </c>
      <c r="R1158" s="353">
        <f t="shared" ref="R1158:R1221" si="186">P1158+Q1158</f>
        <v>0</v>
      </c>
      <c r="S1158" s="354">
        <f t="shared" ref="S1158:S1221" si="187">R1158*0.47</f>
        <v>0</v>
      </c>
      <c r="T1158" s="349">
        <f t="shared" ref="T1158:T1221" si="188">S1158*44/12</f>
        <v>0</v>
      </c>
      <c r="U1158" s="355">
        <f t="shared" ref="U1158:U1221" si="189">T1158/1000</f>
        <v>0</v>
      </c>
    </row>
    <row r="1159" spans="1:21" x14ac:dyDescent="0.3">
      <c r="A1159" s="344">
        <v>1155</v>
      </c>
      <c r="B1159" s="344"/>
      <c r="C1159" s="356"/>
      <c r="D1159" s="357"/>
      <c r="E1159" s="358"/>
      <c r="F1159" s="346"/>
      <c r="G1159" s="347"/>
      <c r="H1159" s="347"/>
      <c r="I1159" s="347"/>
      <c r="J1159" s="348"/>
      <c r="K1159" s="347"/>
      <c r="L1159" s="349">
        <f t="shared" si="180"/>
        <v>0</v>
      </c>
      <c r="M1159" s="350">
        <f t="shared" si="181"/>
        <v>0</v>
      </c>
      <c r="N1159" s="350">
        <f t="shared" si="182"/>
        <v>0</v>
      </c>
      <c r="O1159" s="351">
        <f t="shared" si="183"/>
        <v>0</v>
      </c>
      <c r="P1159" s="350">
        <f t="shared" si="184"/>
        <v>0</v>
      </c>
      <c r="Q1159" s="352">
        <f t="shared" si="185"/>
        <v>0</v>
      </c>
      <c r="R1159" s="353">
        <f t="shared" si="186"/>
        <v>0</v>
      </c>
      <c r="S1159" s="354">
        <f t="shared" si="187"/>
        <v>0</v>
      </c>
      <c r="T1159" s="349">
        <f t="shared" si="188"/>
        <v>0</v>
      </c>
      <c r="U1159" s="355">
        <f t="shared" si="189"/>
        <v>0</v>
      </c>
    </row>
    <row r="1160" spans="1:21" x14ac:dyDescent="0.3">
      <c r="A1160" s="344">
        <v>1156</v>
      </c>
      <c r="B1160" s="344"/>
      <c r="C1160" s="356"/>
      <c r="D1160" s="357"/>
      <c r="E1160" s="358"/>
      <c r="F1160" s="346"/>
      <c r="G1160" s="347"/>
      <c r="H1160" s="347"/>
      <c r="I1160" s="347"/>
      <c r="J1160" s="348"/>
      <c r="K1160" s="347"/>
      <c r="L1160" s="349">
        <f t="shared" si="180"/>
        <v>0</v>
      </c>
      <c r="M1160" s="350">
        <f t="shared" si="181"/>
        <v>0</v>
      </c>
      <c r="N1160" s="350">
        <f t="shared" si="182"/>
        <v>0</v>
      </c>
      <c r="O1160" s="351">
        <f t="shared" si="183"/>
        <v>0</v>
      </c>
      <c r="P1160" s="350">
        <f t="shared" si="184"/>
        <v>0</v>
      </c>
      <c r="Q1160" s="352">
        <f t="shared" si="185"/>
        <v>0</v>
      </c>
      <c r="R1160" s="353">
        <f t="shared" si="186"/>
        <v>0</v>
      </c>
      <c r="S1160" s="354">
        <f t="shared" si="187"/>
        <v>0</v>
      </c>
      <c r="T1160" s="349">
        <f t="shared" si="188"/>
        <v>0</v>
      </c>
      <c r="U1160" s="355">
        <f t="shared" si="189"/>
        <v>0</v>
      </c>
    </row>
    <row r="1161" spans="1:21" x14ac:dyDescent="0.3">
      <c r="A1161" s="344">
        <v>1157</v>
      </c>
      <c r="B1161" s="344"/>
      <c r="C1161" s="356"/>
      <c r="D1161" s="357"/>
      <c r="E1161" s="358"/>
      <c r="F1161" s="346"/>
      <c r="G1161" s="347"/>
      <c r="H1161" s="347"/>
      <c r="I1161" s="347"/>
      <c r="J1161" s="348"/>
      <c r="K1161" s="347"/>
      <c r="L1161" s="349">
        <f t="shared" si="180"/>
        <v>0</v>
      </c>
      <c r="M1161" s="350">
        <f t="shared" si="181"/>
        <v>0</v>
      </c>
      <c r="N1161" s="350">
        <f t="shared" si="182"/>
        <v>0</v>
      </c>
      <c r="O1161" s="351">
        <f t="shared" si="183"/>
        <v>0</v>
      </c>
      <c r="P1161" s="350">
        <f t="shared" si="184"/>
        <v>0</v>
      </c>
      <c r="Q1161" s="352">
        <f t="shared" si="185"/>
        <v>0</v>
      </c>
      <c r="R1161" s="353">
        <f t="shared" si="186"/>
        <v>0</v>
      </c>
      <c r="S1161" s="354">
        <f t="shared" si="187"/>
        <v>0</v>
      </c>
      <c r="T1161" s="349">
        <f t="shared" si="188"/>
        <v>0</v>
      </c>
      <c r="U1161" s="355">
        <f t="shared" si="189"/>
        <v>0</v>
      </c>
    </row>
    <row r="1162" spans="1:21" x14ac:dyDescent="0.3">
      <c r="A1162" s="344">
        <v>1158</v>
      </c>
      <c r="B1162" s="344"/>
      <c r="C1162" s="356"/>
      <c r="D1162" s="357"/>
      <c r="E1162" s="358"/>
      <c r="F1162" s="346"/>
      <c r="G1162" s="347"/>
      <c r="H1162" s="347"/>
      <c r="I1162" s="347"/>
      <c r="J1162" s="348"/>
      <c r="K1162" s="347"/>
      <c r="L1162" s="349">
        <f t="shared" si="180"/>
        <v>0</v>
      </c>
      <c r="M1162" s="350">
        <f t="shared" si="181"/>
        <v>0</v>
      </c>
      <c r="N1162" s="350">
        <f t="shared" si="182"/>
        <v>0</v>
      </c>
      <c r="O1162" s="351">
        <f t="shared" si="183"/>
        <v>0</v>
      </c>
      <c r="P1162" s="350">
        <f t="shared" si="184"/>
        <v>0</v>
      </c>
      <c r="Q1162" s="352">
        <f t="shared" si="185"/>
        <v>0</v>
      </c>
      <c r="R1162" s="353">
        <f t="shared" si="186"/>
        <v>0</v>
      </c>
      <c r="S1162" s="354">
        <f t="shared" si="187"/>
        <v>0</v>
      </c>
      <c r="T1162" s="349">
        <f t="shared" si="188"/>
        <v>0</v>
      </c>
      <c r="U1162" s="355">
        <f t="shared" si="189"/>
        <v>0</v>
      </c>
    </row>
    <row r="1163" spans="1:21" x14ac:dyDescent="0.3">
      <c r="A1163" s="344">
        <v>1159</v>
      </c>
      <c r="B1163" s="344"/>
      <c r="C1163" s="356"/>
      <c r="D1163" s="357"/>
      <c r="E1163" s="358"/>
      <c r="F1163" s="346"/>
      <c r="G1163" s="347"/>
      <c r="H1163" s="347"/>
      <c r="I1163" s="347"/>
      <c r="J1163" s="348"/>
      <c r="K1163" s="347"/>
      <c r="L1163" s="349">
        <f t="shared" si="180"/>
        <v>0</v>
      </c>
      <c r="M1163" s="350">
        <f t="shared" si="181"/>
        <v>0</v>
      </c>
      <c r="N1163" s="350">
        <f t="shared" si="182"/>
        <v>0</v>
      </c>
      <c r="O1163" s="351">
        <f t="shared" si="183"/>
        <v>0</v>
      </c>
      <c r="P1163" s="350">
        <f t="shared" si="184"/>
        <v>0</v>
      </c>
      <c r="Q1163" s="352">
        <f t="shared" si="185"/>
        <v>0</v>
      </c>
      <c r="R1163" s="353">
        <f t="shared" si="186"/>
        <v>0</v>
      </c>
      <c r="S1163" s="354">
        <f t="shared" si="187"/>
        <v>0</v>
      </c>
      <c r="T1163" s="349">
        <f t="shared" si="188"/>
        <v>0</v>
      </c>
      <c r="U1163" s="355">
        <f t="shared" si="189"/>
        <v>0</v>
      </c>
    </row>
    <row r="1164" spans="1:21" x14ac:dyDescent="0.3">
      <c r="A1164" s="344">
        <v>1160</v>
      </c>
      <c r="B1164" s="344"/>
      <c r="C1164" s="356"/>
      <c r="D1164" s="357"/>
      <c r="E1164" s="358"/>
      <c r="F1164" s="346"/>
      <c r="G1164" s="347"/>
      <c r="H1164" s="347"/>
      <c r="I1164" s="347"/>
      <c r="J1164" s="348"/>
      <c r="K1164" s="347"/>
      <c r="L1164" s="349">
        <f t="shared" si="180"/>
        <v>0</v>
      </c>
      <c r="M1164" s="350">
        <f t="shared" si="181"/>
        <v>0</v>
      </c>
      <c r="N1164" s="350">
        <f t="shared" si="182"/>
        <v>0</v>
      </c>
      <c r="O1164" s="351">
        <f t="shared" si="183"/>
        <v>0</v>
      </c>
      <c r="P1164" s="350">
        <f t="shared" si="184"/>
        <v>0</v>
      </c>
      <c r="Q1164" s="352">
        <f t="shared" si="185"/>
        <v>0</v>
      </c>
      <c r="R1164" s="353">
        <f t="shared" si="186"/>
        <v>0</v>
      </c>
      <c r="S1164" s="354">
        <f t="shared" si="187"/>
        <v>0</v>
      </c>
      <c r="T1164" s="349">
        <f t="shared" si="188"/>
        <v>0</v>
      </c>
      <c r="U1164" s="355">
        <f t="shared" si="189"/>
        <v>0</v>
      </c>
    </row>
    <row r="1165" spans="1:21" x14ac:dyDescent="0.3">
      <c r="A1165" s="344">
        <v>1161</v>
      </c>
      <c r="B1165" s="344"/>
      <c r="C1165" s="356"/>
      <c r="D1165" s="357"/>
      <c r="E1165" s="358"/>
      <c r="F1165" s="346"/>
      <c r="G1165" s="347"/>
      <c r="H1165" s="347"/>
      <c r="I1165" s="347"/>
      <c r="J1165" s="348"/>
      <c r="K1165" s="347"/>
      <c r="L1165" s="349">
        <f t="shared" si="180"/>
        <v>0</v>
      </c>
      <c r="M1165" s="350">
        <f t="shared" si="181"/>
        <v>0</v>
      </c>
      <c r="N1165" s="350">
        <f t="shared" si="182"/>
        <v>0</v>
      </c>
      <c r="O1165" s="351">
        <f t="shared" si="183"/>
        <v>0</v>
      </c>
      <c r="P1165" s="350">
        <f t="shared" si="184"/>
        <v>0</v>
      </c>
      <c r="Q1165" s="352">
        <f t="shared" si="185"/>
        <v>0</v>
      </c>
      <c r="R1165" s="353">
        <f t="shared" si="186"/>
        <v>0</v>
      </c>
      <c r="S1165" s="354">
        <f t="shared" si="187"/>
        <v>0</v>
      </c>
      <c r="T1165" s="349">
        <f t="shared" si="188"/>
        <v>0</v>
      </c>
      <c r="U1165" s="355">
        <f t="shared" si="189"/>
        <v>0</v>
      </c>
    </row>
    <row r="1166" spans="1:21" x14ac:dyDescent="0.3">
      <c r="A1166" s="344">
        <v>1162</v>
      </c>
      <c r="B1166" s="344"/>
      <c r="C1166" s="356"/>
      <c r="D1166" s="357"/>
      <c r="E1166" s="358"/>
      <c r="F1166" s="346"/>
      <c r="G1166" s="347"/>
      <c r="H1166" s="347"/>
      <c r="I1166" s="347"/>
      <c r="J1166" s="348"/>
      <c r="K1166" s="347"/>
      <c r="L1166" s="349">
        <f t="shared" si="180"/>
        <v>0</v>
      </c>
      <c r="M1166" s="350">
        <f t="shared" si="181"/>
        <v>0</v>
      </c>
      <c r="N1166" s="350">
        <f t="shared" si="182"/>
        <v>0</v>
      </c>
      <c r="O1166" s="351">
        <f t="shared" si="183"/>
        <v>0</v>
      </c>
      <c r="P1166" s="350">
        <f t="shared" si="184"/>
        <v>0</v>
      </c>
      <c r="Q1166" s="352">
        <f t="shared" si="185"/>
        <v>0</v>
      </c>
      <c r="R1166" s="353">
        <f t="shared" si="186"/>
        <v>0</v>
      </c>
      <c r="S1166" s="354">
        <f t="shared" si="187"/>
        <v>0</v>
      </c>
      <c r="T1166" s="349">
        <f t="shared" si="188"/>
        <v>0</v>
      </c>
      <c r="U1166" s="355">
        <f t="shared" si="189"/>
        <v>0</v>
      </c>
    </row>
    <row r="1167" spans="1:21" x14ac:dyDescent="0.3">
      <c r="A1167" s="344">
        <v>1163</v>
      </c>
      <c r="B1167" s="344"/>
      <c r="C1167" s="356"/>
      <c r="D1167" s="357"/>
      <c r="E1167" s="358"/>
      <c r="F1167" s="346"/>
      <c r="G1167" s="347"/>
      <c r="H1167" s="347"/>
      <c r="I1167" s="347"/>
      <c r="J1167" s="348"/>
      <c r="K1167" s="347"/>
      <c r="L1167" s="349">
        <f t="shared" si="180"/>
        <v>0</v>
      </c>
      <c r="M1167" s="350">
        <f t="shared" si="181"/>
        <v>0</v>
      </c>
      <c r="N1167" s="350">
        <f t="shared" si="182"/>
        <v>0</v>
      </c>
      <c r="O1167" s="351">
        <f t="shared" si="183"/>
        <v>0</v>
      </c>
      <c r="P1167" s="350">
        <f t="shared" si="184"/>
        <v>0</v>
      </c>
      <c r="Q1167" s="352">
        <f t="shared" si="185"/>
        <v>0</v>
      </c>
      <c r="R1167" s="353">
        <f t="shared" si="186"/>
        <v>0</v>
      </c>
      <c r="S1167" s="354">
        <f t="shared" si="187"/>
        <v>0</v>
      </c>
      <c r="T1167" s="349">
        <f t="shared" si="188"/>
        <v>0</v>
      </c>
      <c r="U1167" s="355">
        <f t="shared" si="189"/>
        <v>0</v>
      </c>
    </row>
    <row r="1168" spans="1:21" x14ac:dyDescent="0.3">
      <c r="A1168" s="344">
        <v>1164</v>
      </c>
      <c r="B1168" s="344"/>
      <c r="C1168" s="356"/>
      <c r="D1168" s="357"/>
      <c r="E1168" s="358"/>
      <c r="F1168" s="346"/>
      <c r="G1168" s="347"/>
      <c r="H1168" s="347"/>
      <c r="I1168" s="347"/>
      <c r="J1168" s="348"/>
      <c r="K1168" s="347"/>
      <c r="L1168" s="349">
        <f t="shared" si="180"/>
        <v>0</v>
      </c>
      <c r="M1168" s="350">
        <f t="shared" si="181"/>
        <v>0</v>
      </c>
      <c r="N1168" s="350">
        <f t="shared" si="182"/>
        <v>0</v>
      </c>
      <c r="O1168" s="351">
        <f t="shared" si="183"/>
        <v>0</v>
      </c>
      <c r="P1168" s="350">
        <f t="shared" si="184"/>
        <v>0</v>
      </c>
      <c r="Q1168" s="352">
        <f t="shared" si="185"/>
        <v>0</v>
      </c>
      <c r="R1168" s="353">
        <f t="shared" si="186"/>
        <v>0</v>
      </c>
      <c r="S1168" s="354">
        <f t="shared" si="187"/>
        <v>0</v>
      </c>
      <c r="T1168" s="349">
        <f t="shared" si="188"/>
        <v>0</v>
      </c>
      <c r="U1168" s="355">
        <f t="shared" si="189"/>
        <v>0</v>
      </c>
    </row>
    <row r="1169" spans="1:21" x14ac:dyDescent="0.3">
      <c r="A1169" s="344">
        <v>1165</v>
      </c>
      <c r="B1169" s="344"/>
      <c r="C1169" s="356"/>
      <c r="D1169" s="357"/>
      <c r="E1169" s="358"/>
      <c r="F1169" s="346"/>
      <c r="G1169" s="347"/>
      <c r="H1169" s="347"/>
      <c r="I1169" s="347"/>
      <c r="J1169" s="348"/>
      <c r="K1169" s="347"/>
      <c r="L1169" s="349">
        <f t="shared" si="180"/>
        <v>0</v>
      </c>
      <c r="M1169" s="350">
        <f t="shared" si="181"/>
        <v>0</v>
      </c>
      <c r="N1169" s="350">
        <f t="shared" si="182"/>
        <v>0</v>
      </c>
      <c r="O1169" s="351">
        <f t="shared" si="183"/>
        <v>0</v>
      </c>
      <c r="P1169" s="350">
        <f t="shared" si="184"/>
        <v>0</v>
      </c>
      <c r="Q1169" s="352">
        <f t="shared" si="185"/>
        <v>0</v>
      </c>
      <c r="R1169" s="353">
        <f t="shared" si="186"/>
        <v>0</v>
      </c>
      <c r="S1169" s="354">
        <f t="shared" si="187"/>
        <v>0</v>
      </c>
      <c r="T1169" s="349">
        <f t="shared" si="188"/>
        <v>0</v>
      </c>
      <c r="U1169" s="355">
        <f t="shared" si="189"/>
        <v>0</v>
      </c>
    </row>
    <row r="1170" spans="1:21" x14ac:dyDescent="0.3">
      <c r="A1170" s="344">
        <v>1166</v>
      </c>
      <c r="B1170" s="344"/>
      <c r="C1170" s="356"/>
      <c r="D1170" s="357"/>
      <c r="E1170" s="358"/>
      <c r="F1170" s="346"/>
      <c r="G1170" s="347"/>
      <c r="H1170" s="347"/>
      <c r="I1170" s="347"/>
      <c r="J1170" s="348"/>
      <c r="K1170" s="347"/>
      <c r="L1170" s="349">
        <f t="shared" si="180"/>
        <v>0</v>
      </c>
      <c r="M1170" s="350">
        <f t="shared" si="181"/>
        <v>0</v>
      </c>
      <c r="N1170" s="350">
        <f t="shared" si="182"/>
        <v>0</v>
      </c>
      <c r="O1170" s="351">
        <f t="shared" si="183"/>
        <v>0</v>
      </c>
      <c r="P1170" s="350">
        <f t="shared" si="184"/>
        <v>0</v>
      </c>
      <c r="Q1170" s="352">
        <f t="shared" si="185"/>
        <v>0</v>
      </c>
      <c r="R1170" s="353">
        <f t="shared" si="186"/>
        <v>0</v>
      </c>
      <c r="S1170" s="354">
        <f t="shared" si="187"/>
        <v>0</v>
      </c>
      <c r="T1170" s="349">
        <f t="shared" si="188"/>
        <v>0</v>
      </c>
      <c r="U1170" s="355">
        <f t="shared" si="189"/>
        <v>0</v>
      </c>
    </row>
    <row r="1171" spans="1:21" x14ac:dyDescent="0.3">
      <c r="A1171" s="344">
        <v>1167</v>
      </c>
      <c r="B1171" s="344"/>
      <c r="C1171" s="356"/>
      <c r="D1171" s="357"/>
      <c r="E1171" s="358"/>
      <c r="F1171" s="346"/>
      <c r="G1171" s="347"/>
      <c r="H1171" s="347"/>
      <c r="I1171" s="347"/>
      <c r="J1171" s="348"/>
      <c r="K1171" s="347"/>
      <c r="L1171" s="349">
        <f t="shared" si="180"/>
        <v>0</v>
      </c>
      <c r="M1171" s="350">
        <f t="shared" si="181"/>
        <v>0</v>
      </c>
      <c r="N1171" s="350">
        <f t="shared" si="182"/>
        <v>0</v>
      </c>
      <c r="O1171" s="351">
        <f t="shared" si="183"/>
        <v>0</v>
      </c>
      <c r="P1171" s="350">
        <f t="shared" si="184"/>
        <v>0</v>
      </c>
      <c r="Q1171" s="352">
        <f t="shared" si="185"/>
        <v>0</v>
      </c>
      <c r="R1171" s="353">
        <f t="shared" si="186"/>
        <v>0</v>
      </c>
      <c r="S1171" s="354">
        <f t="shared" si="187"/>
        <v>0</v>
      </c>
      <c r="T1171" s="349">
        <f t="shared" si="188"/>
        <v>0</v>
      </c>
      <c r="U1171" s="355">
        <f t="shared" si="189"/>
        <v>0</v>
      </c>
    </row>
    <row r="1172" spans="1:21" x14ac:dyDescent="0.3">
      <c r="A1172" s="344">
        <v>1168</v>
      </c>
      <c r="B1172" s="344"/>
      <c r="C1172" s="356"/>
      <c r="D1172" s="357"/>
      <c r="E1172" s="358"/>
      <c r="F1172" s="346"/>
      <c r="G1172" s="347"/>
      <c r="H1172" s="347"/>
      <c r="I1172" s="347"/>
      <c r="J1172" s="348"/>
      <c r="K1172" s="347"/>
      <c r="L1172" s="349">
        <f t="shared" si="180"/>
        <v>0</v>
      </c>
      <c r="M1172" s="350">
        <f t="shared" si="181"/>
        <v>0</v>
      </c>
      <c r="N1172" s="350">
        <f t="shared" si="182"/>
        <v>0</v>
      </c>
      <c r="O1172" s="351">
        <f t="shared" si="183"/>
        <v>0</v>
      </c>
      <c r="P1172" s="350">
        <f t="shared" si="184"/>
        <v>0</v>
      </c>
      <c r="Q1172" s="352">
        <f t="shared" si="185"/>
        <v>0</v>
      </c>
      <c r="R1172" s="353">
        <f t="shared" si="186"/>
        <v>0</v>
      </c>
      <c r="S1172" s="354">
        <f t="shared" si="187"/>
        <v>0</v>
      </c>
      <c r="T1172" s="349">
        <f t="shared" si="188"/>
        <v>0</v>
      </c>
      <c r="U1172" s="355">
        <f t="shared" si="189"/>
        <v>0</v>
      </c>
    </row>
    <row r="1173" spans="1:21" x14ac:dyDescent="0.3">
      <c r="A1173" s="344">
        <v>1169</v>
      </c>
      <c r="B1173" s="344"/>
      <c r="C1173" s="356"/>
      <c r="D1173" s="357"/>
      <c r="E1173" s="358"/>
      <c r="F1173" s="346"/>
      <c r="G1173" s="347"/>
      <c r="H1173" s="347"/>
      <c r="I1173" s="347"/>
      <c r="J1173" s="348"/>
      <c r="K1173" s="347"/>
      <c r="L1173" s="349">
        <f t="shared" si="180"/>
        <v>0</v>
      </c>
      <c r="M1173" s="350">
        <f t="shared" si="181"/>
        <v>0</v>
      </c>
      <c r="N1173" s="350">
        <f t="shared" si="182"/>
        <v>0</v>
      </c>
      <c r="O1173" s="351">
        <f t="shared" si="183"/>
        <v>0</v>
      </c>
      <c r="P1173" s="350">
        <f t="shared" si="184"/>
        <v>0</v>
      </c>
      <c r="Q1173" s="352">
        <f t="shared" si="185"/>
        <v>0</v>
      </c>
      <c r="R1173" s="353">
        <f t="shared" si="186"/>
        <v>0</v>
      </c>
      <c r="S1173" s="354">
        <f t="shared" si="187"/>
        <v>0</v>
      </c>
      <c r="T1173" s="349">
        <f t="shared" si="188"/>
        <v>0</v>
      </c>
      <c r="U1173" s="355">
        <f t="shared" si="189"/>
        <v>0</v>
      </c>
    </row>
    <row r="1174" spans="1:21" x14ac:dyDescent="0.3">
      <c r="A1174" s="344">
        <v>1170</v>
      </c>
      <c r="B1174" s="344"/>
      <c r="C1174" s="356"/>
      <c r="D1174" s="357"/>
      <c r="E1174" s="358"/>
      <c r="F1174" s="346"/>
      <c r="G1174" s="347"/>
      <c r="H1174" s="347"/>
      <c r="I1174" s="347"/>
      <c r="J1174" s="348"/>
      <c r="K1174" s="347"/>
      <c r="L1174" s="349">
        <f t="shared" si="180"/>
        <v>0</v>
      </c>
      <c r="M1174" s="350">
        <f t="shared" si="181"/>
        <v>0</v>
      </c>
      <c r="N1174" s="350">
        <f t="shared" si="182"/>
        <v>0</v>
      </c>
      <c r="O1174" s="351">
        <f t="shared" si="183"/>
        <v>0</v>
      </c>
      <c r="P1174" s="350">
        <f t="shared" si="184"/>
        <v>0</v>
      </c>
      <c r="Q1174" s="352">
        <f t="shared" si="185"/>
        <v>0</v>
      </c>
      <c r="R1174" s="353">
        <f t="shared" si="186"/>
        <v>0</v>
      </c>
      <c r="S1174" s="354">
        <f t="shared" si="187"/>
        <v>0</v>
      </c>
      <c r="T1174" s="349">
        <f t="shared" si="188"/>
        <v>0</v>
      </c>
      <c r="U1174" s="355">
        <f t="shared" si="189"/>
        <v>0</v>
      </c>
    </row>
    <row r="1175" spans="1:21" x14ac:dyDescent="0.3">
      <c r="A1175" s="344">
        <v>1171</v>
      </c>
      <c r="B1175" s="344"/>
      <c r="C1175" s="356"/>
      <c r="D1175" s="357"/>
      <c r="E1175" s="358"/>
      <c r="F1175" s="346"/>
      <c r="G1175" s="347"/>
      <c r="H1175" s="347"/>
      <c r="I1175" s="347"/>
      <c r="J1175" s="348"/>
      <c r="K1175" s="347"/>
      <c r="L1175" s="349">
        <f t="shared" si="180"/>
        <v>0</v>
      </c>
      <c r="M1175" s="350">
        <f t="shared" si="181"/>
        <v>0</v>
      </c>
      <c r="N1175" s="350">
        <f t="shared" si="182"/>
        <v>0</v>
      </c>
      <c r="O1175" s="351">
        <f t="shared" si="183"/>
        <v>0</v>
      </c>
      <c r="P1175" s="350">
        <f t="shared" si="184"/>
        <v>0</v>
      </c>
      <c r="Q1175" s="352">
        <f t="shared" si="185"/>
        <v>0</v>
      </c>
      <c r="R1175" s="353">
        <f t="shared" si="186"/>
        <v>0</v>
      </c>
      <c r="S1175" s="354">
        <f t="shared" si="187"/>
        <v>0</v>
      </c>
      <c r="T1175" s="349">
        <f t="shared" si="188"/>
        <v>0</v>
      </c>
      <c r="U1175" s="355">
        <f t="shared" si="189"/>
        <v>0</v>
      </c>
    </row>
    <row r="1176" spans="1:21" x14ac:dyDescent="0.3">
      <c r="A1176" s="344">
        <v>1172</v>
      </c>
      <c r="B1176" s="344"/>
      <c r="C1176" s="356"/>
      <c r="D1176" s="357"/>
      <c r="E1176" s="358"/>
      <c r="F1176" s="346"/>
      <c r="G1176" s="347"/>
      <c r="H1176" s="347"/>
      <c r="I1176" s="347"/>
      <c r="J1176" s="348"/>
      <c r="K1176" s="347"/>
      <c r="L1176" s="349">
        <f t="shared" si="180"/>
        <v>0</v>
      </c>
      <c r="M1176" s="350">
        <f t="shared" si="181"/>
        <v>0</v>
      </c>
      <c r="N1176" s="350">
        <f t="shared" si="182"/>
        <v>0</v>
      </c>
      <c r="O1176" s="351">
        <f t="shared" si="183"/>
        <v>0</v>
      </c>
      <c r="P1176" s="350">
        <f t="shared" si="184"/>
        <v>0</v>
      </c>
      <c r="Q1176" s="352">
        <f t="shared" si="185"/>
        <v>0</v>
      </c>
      <c r="R1176" s="353">
        <f t="shared" si="186"/>
        <v>0</v>
      </c>
      <c r="S1176" s="354">
        <f t="shared" si="187"/>
        <v>0</v>
      </c>
      <c r="T1176" s="349">
        <f t="shared" si="188"/>
        <v>0</v>
      </c>
      <c r="U1176" s="355">
        <f t="shared" si="189"/>
        <v>0</v>
      </c>
    </row>
    <row r="1177" spans="1:21" x14ac:dyDescent="0.3">
      <c r="A1177" s="344">
        <v>1173</v>
      </c>
      <c r="B1177" s="344"/>
      <c r="C1177" s="356"/>
      <c r="D1177" s="357"/>
      <c r="E1177" s="358"/>
      <c r="F1177" s="346"/>
      <c r="G1177" s="347"/>
      <c r="H1177" s="347"/>
      <c r="I1177" s="347"/>
      <c r="J1177" s="348"/>
      <c r="K1177" s="347"/>
      <c r="L1177" s="349">
        <f t="shared" si="180"/>
        <v>0</v>
      </c>
      <c r="M1177" s="350">
        <f t="shared" si="181"/>
        <v>0</v>
      </c>
      <c r="N1177" s="350">
        <f t="shared" si="182"/>
        <v>0</v>
      </c>
      <c r="O1177" s="351">
        <f t="shared" si="183"/>
        <v>0</v>
      </c>
      <c r="P1177" s="350">
        <f t="shared" si="184"/>
        <v>0</v>
      </c>
      <c r="Q1177" s="352">
        <f t="shared" si="185"/>
        <v>0</v>
      </c>
      <c r="R1177" s="353">
        <f t="shared" si="186"/>
        <v>0</v>
      </c>
      <c r="S1177" s="354">
        <f t="shared" si="187"/>
        <v>0</v>
      </c>
      <c r="T1177" s="349">
        <f t="shared" si="188"/>
        <v>0</v>
      </c>
      <c r="U1177" s="355">
        <f t="shared" si="189"/>
        <v>0</v>
      </c>
    </row>
    <row r="1178" spans="1:21" x14ac:dyDescent="0.3">
      <c r="A1178" s="344">
        <v>1174</v>
      </c>
      <c r="B1178" s="344"/>
      <c r="C1178" s="356"/>
      <c r="D1178" s="357"/>
      <c r="E1178" s="358"/>
      <c r="F1178" s="346"/>
      <c r="G1178" s="347"/>
      <c r="H1178" s="347"/>
      <c r="I1178" s="347"/>
      <c r="J1178" s="348"/>
      <c r="K1178" s="347"/>
      <c r="L1178" s="349">
        <f t="shared" si="180"/>
        <v>0</v>
      </c>
      <c r="M1178" s="350">
        <f t="shared" si="181"/>
        <v>0</v>
      </c>
      <c r="N1178" s="350">
        <f t="shared" si="182"/>
        <v>0</v>
      </c>
      <c r="O1178" s="351">
        <f t="shared" si="183"/>
        <v>0</v>
      </c>
      <c r="P1178" s="350">
        <f t="shared" si="184"/>
        <v>0</v>
      </c>
      <c r="Q1178" s="352">
        <f t="shared" si="185"/>
        <v>0</v>
      </c>
      <c r="R1178" s="353">
        <f t="shared" si="186"/>
        <v>0</v>
      </c>
      <c r="S1178" s="354">
        <f t="shared" si="187"/>
        <v>0</v>
      </c>
      <c r="T1178" s="349">
        <f t="shared" si="188"/>
        <v>0</v>
      </c>
      <c r="U1178" s="355">
        <f t="shared" si="189"/>
        <v>0</v>
      </c>
    </row>
    <row r="1179" spans="1:21" x14ac:dyDescent="0.3">
      <c r="A1179" s="344">
        <v>1175</v>
      </c>
      <c r="B1179" s="344"/>
      <c r="C1179" s="356"/>
      <c r="D1179" s="357"/>
      <c r="E1179" s="358"/>
      <c r="F1179" s="346"/>
      <c r="G1179" s="347"/>
      <c r="H1179" s="347"/>
      <c r="I1179" s="347"/>
      <c r="J1179" s="348"/>
      <c r="K1179" s="347"/>
      <c r="L1179" s="349">
        <f t="shared" si="180"/>
        <v>0</v>
      </c>
      <c r="M1179" s="350">
        <f t="shared" si="181"/>
        <v>0</v>
      </c>
      <c r="N1179" s="350">
        <f t="shared" si="182"/>
        <v>0</v>
      </c>
      <c r="O1179" s="351">
        <f t="shared" si="183"/>
        <v>0</v>
      </c>
      <c r="P1179" s="350">
        <f t="shared" si="184"/>
        <v>0</v>
      </c>
      <c r="Q1179" s="352">
        <f t="shared" si="185"/>
        <v>0</v>
      </c>
      <c r="R1179" s="353">
        <f t="shared" si="186"/>
        <v>0</v>
      </c>
      <c r="S1179" s="354">
        <f t="shared" si="187"/>
        <v>0</v>
      </c>
      <c r="T1179" s="349">
        <f t="shared" si="188"/>
        <v>0</v>
      </c>
      <c r="U1179" s="355">
        <f t="shared" si="189"/>
        <v>0</v>
      </c>
    </row>
    <row r="1180" spans="1:21" x14ac:dyDescent="0.3">
      <c r="A1180" s="344">
        <v>1176</v>
      </c>
      <c r="B1180" s="344"/>
      <c r="C1180" s="356"/>
      <c r="D1180" s="357"/>
      <c r="E1180" s="358"/>
      <c r="F1180" s="346"/>
      <c r="G1180" s="347"/>
      <c r="H1180" s="347"/>
      <c r="I1180" s="347"/>
      <c r="J1180" s="348"/>
      <c r="K1180" s="347"/>
      <c r="L1180" s="349">
        <f t="shared" si="180"/>
        <v>0</v>
      </c>
      <c r="M1180" s="350">
        <f t="shared" si="181"/>
        <v>0</v>
      </c>
      <c r="N1180" s="350">
        <f t="shared" si="182"/>
        <v>0</v>
      </c>
      <c r="O1180" s="351">
        <f t="shared" si="183"/>
        <v>0</v>
      </c>
      <c r="P1180" s="350">
        <f t="shared" si="184"/>
        <v>0</v>
      </c>
      <c r="Q1180" s="352">
        <f t="shared" si="185"/>
        <v>0</v>
      </c>
      <c r="R1180" s="353">
        <f t="shared" si="186"/>
        <v>0</v>
      </c>
      <c r="S1180" s="354">
        <f t="shared" si="187"/>
        <v>0</v>
      </c>
      <c r="T1180" s="349">
        <f t="shared" si="188"/>
        <v>0</v>
      </c>
      <c r="U1180" s="355">
        <f t="shared" si="189"/>
        <v>0</v>
      </c>
    </row>
    <row r="1181" spans="1:21" x14ac:dyDescent="0.3">
      <c r="A1181" s="344">
        <v>1177</v>
      </c>
      <c r="B1181" s="344"/>
      <c r="C1181" s="356"/>
      <c r="D1181" s="357"/>
      <c r="E1181" s="358"/>
      <c r="F1181" s="346"/>
      <c r="G1181" s="347"/>
      <c r="H1181" s="347"/>
      <c r="I1181" s="347"/>
      <c r="J1181" s="348"/>
      <c r="K1181" s="347"/>
      <c r="L1181" s="349">
        <f t="shared" si="180"/>
        <v>0</v>
      </c>
      <c r="M1181" s="350">
        <f t="shared" si="181"/>
        <v>0</v>
      </c>
      <c r="N1181" s="350">
        <f t="shared" si="182"/>
        <v>0</v>
      </c>
      <c r="O1181" s="351">
        <f t="shared" si="183"/>
        <v>0</v>
      </c>
      <c r="P1181" s="350">
        <f t="shared" si="184"/>
        <v>0</v>
      </c>
      <c r="Q1181" s="352">
        <f t="shared" si="185"/>
        <v>0</v>
      </c>
      <c r="R1181" s="353">
        <f t="shared" si="186"/>
        <v>0</v>
      </c>
      <c r="S1181" s="354">
        <f t="shared" si="187"/>
        <v>0</v>
      </c>
      <c r="T1181" s="349">
        <f t="shared" si="188"/>
        <v>0</v>
      </c>
      <c r="U1181" s="355">
        <f t="shared" si="189"/>
        <v>0</v>
      </c>
    </row>
    <row r="1182" spans="1:21" x14ac:dyDescent="0.3">
      <c r="A1182" s="344">
        <v>1178</v>
      </c>
      <c r="B1182" s="344"/>
      <c r="C1182" s="356"/>
      <c r="D1182" s="357"/>
      <c r="E1182" s="358"/>
      <c r="F1182" s="346"/>
      <c r="G1182" s="347"/>
      <c r="H1182" s="347"/>
      <c r="I1182" s="347"/>
      <c r="J1182" s="348"/>
      <c r="K1182" s="347"/>
      <c r="L1182" s="349">
        <f t="shared" si="180"/>
        <v>0</v>
      </c>
      <c r="M1182" s="350">
        <f t="shared" si="181"/>
        <v>0</v>
      </c>
      <c r="N1182" s="350">
        <f t="shared" si="182"/>
        <v>0</v>
      </c>
      <c r="O1182" s="351">
        <f t="shared" si="183"/>
        <v>0</v>
      </c>
      <c r="P1182" s="350">
        <f t="shared" si="184"/>
        <v>0</v>
      </c>
      <c r="Q1182" s="352">
        <f t="shared" si="185"/>
        <v>0</v>
      </c>
      <c r="R1182" s="353">
        <f t="shared" si="186"/>
        <v>0</v>
      </c>
      <c r="S1182" s="354">
        <f t="shared" si="187"/>
        <v>0</v>
      </c>
      <c r="T1182" s="349">
        <f t="shared" si="188"/>
        <v>0</v>
      </c>
      <c r="U1182" s="355">
        <f t="shared" si="189"/>
        <v>0</v>
      </c>
    </row>
    <row r="1183" spans="1:21" x14ac:dyDescent="0.3">
      <c r="A1183" s="344">
        <v>1179</v>
      </c>
      <c r="B1183" s="344"/>
      <c r="C1183" s="356"/>
      <c r="D1183" s="357"/>
      <c r="E1183" s="358"/>
      <c r="F1183" s="346"/>
      <c r="G1183" s="347"/>
      <c r="H1183" s="347"/>
      <c r="I1183" s="347"/>
      <c r="J1183" s="348"/>
      <c r="K1183" s="347"/>
      <c r="L1183" s="349">
        <f t="shared" si="180"/>
        <v>0</v>
      </c>
      <c r="M1183" s="350">
        <f t="shared" si="181"/>
        <v>0</v>
      </c>
      <c r="N1183" s="350">
        <f t="shared" si="182"/>
        <v>0</v>
      </c>
      <c r="O1183" s="351">
        <f t="shared" si="183"/>
        <v>0</v>
      </c>
      <c r="P1183" s="350">
        <f t="shared" si="184"/>
        <v>0</v>
      </c>
      <c r="Q1183" s="352">
        <f t="shared" si="185"/>
        <v>0</v>
      </c>
      <c r="R1183" s="353">
        <f t="shared" si="186"/>
        <v>0</v>
      </c>
      <c r="S1183" s="354">
        <f t="shared" si="187"/>
        <v>0</v>
      </c>
      <c r="T1183" s="349">
        <f t="shared" si="188"/>
        <v>0</v>
      </c>
      <c r="U1183" s="355">
        <f t="shared" si="189"/>
        <v>0</v>
      </c>
    </row>
    <row r="1184" spans="1:21" x14ac:dyDescent="0.3">
      <c r="A1184" s="344">
        <v>1180</v>
      </c>
      <c r="B1184" s="344"/>
      <c r="C1184" s="356"/>
      <c r="D1184" s="357"/>
      <c r="E1184" s="358"/>
      <c r="F1184" s="346"/>
      <c r="G1184" s="347"/>
      <c r="H1184" s="347"/>
      <c r="I1184" s="347"/>
      <c r="J1184" s="348"/>
      <c r="K1184" s="347"/>
      <c r="L1184" s="349">
        <f t="shared" si="180"/>
        <v>0</v>
      </c>
      <c r="M1184" s="350">
        <f t="shared" si="181"/>
        <v>0</v>
      </c>
      <c r="N1184" s="350">
        <f t="shared" si="182"/>
        <v>0</v>
      </c>
      <c r="O1184" s="351">
        <f t="shared" si="183"/>
        <v>0</v>
      </c>
      <c r="P1184" s="350">
        <f t="shared" si="184"/>
        <v>0</v>
      </c>
      <c r="Q1184" s="352">
        <f t="shared" si="185"/>
        <v>0</v>
      </c>
      <c r="R1184" s="353">
        <f t="shared" si="186"/>
        <v>0</v>
      </c>
      <c r="S1184" s="354">
        <f t="shared" si="187"/>
        <v>0</v>
      </c>
      <c r="T1184" s="349">
        <f t="shared" si="188"/>
        <v>0</v>
      </c>
      <c r="U1184" s="355">
        <f t="shared" si="189"/>
        <v>0</v>
      </c>
    </row>
    <row r="1185" spans="1:21" x14ac:dyDescent="0.3">
      <c r="A1185" s="344">
        <v>1181</v>
      </c>
      <c r="B1185" s="344"/>
      <c r="C1185" s="356"/>
      <c r="D1185" s="357"/>
      <c r="E1185" s="358"/>
      <c r="F1185" s="346"/>
      <c r="G1185" s="347"/>
      <c r="H1185" s="347"/>
      <c r="I1185" s="347"/>
      <c r="J1185" s="348"/>
      <c r="K1185" s="347"/>
      <c r="L1185" s="349">
        <f t="shared" si="180"/>
        <v>0</v>
      </c>
      <c r="M1185" s="350">
        <f t="shared" si="181"/>
        <v>0</v>
      </c>
      <c r="N1185" s="350">
        <f t="shared" si="182"/>
        <v>0</v>
      </c>
      <c r="O1185" s="351">
        <f t="shared" si="183"/>
        <v>0</v>
      </c>
      <c r="P1185" s="350">
        <f t="shared" si="184"/>
        <v>0</v>
      </c>
      <c r="Q1185" s="352">
        <f t="shared" si="185"/>
        <v>0</v>
      </c>
      <c r="R1185" s="353">
        <f t="shared" si="186"/>
        <v>0</v>
      </c>
      <c r="S1185" s="354">
        <f t="shared" si="187"/>
        <v>0</v>
      </c>
      <c r="T1185" s="349">
        <f t="shared" si="188"/>
        <v>0</v>
      </c>
      <c r="U1185" s="355">
        <f t="shared" si="189"/>
        <v>0</v>
      </c>
    </row>
    <row r="1186" spans="1:21" x14ac:dyDescent="0.3">
      <c r="A1186" s="344">
        <v>1182</v>
      </c>
      <c r="B1186" s="344"/>
      <c r="C1186" s="356"/>
      <c r="D1186" s="357"/>
      <c r="E1186" s="358"/>
      <c r="F1186" s="346"/>
      <c r="G1186" s="347"/>
      <c r="H1186" s="347"/>
      <c r="I1186" s="347"/>
      <c r="J1186" s="348"/>
      <c r="K1186" s="347"/>
      <c r="L1186" s="349">
        <f t="shared" si="180"/>
        <v>0</v>
      </c>
      <c r="M1186" s="350">
        <f t="shared" si="181"/>
        <v>0</v>
      </c>
      <c r="N1186" s="350">
        <f t="shared" si="182"/>
        <v>0</v>
      </c>
      <c r="O1186" s="351">
        <f t="shared" si="183"/>
        <v>0</v>
      </c>
      <c r="P1186" s="350">
        <f t="shared" si="184"/>
        <v>0</v>
      </c>
      <c r="Q1186" s="352">
        <f t="shared" si="185"/>
        <v>0</v>
      </c>
      <c r="R1186" s="353">
        <f t="shared" si="186"/>
        <v>0</v>
      </c>
      <c r="S1186" s="354">
        <f t="shared" si="187"/>
        <v>0</v>
      </c>
      <c r="T1186" s="349">
        <f t="shared" si="188"/>
        <v>0</v>
      </c>
      <c r="U1186" s="355">
        <f t="shared" si="189"/>
        <v>0</v>
      </c>
    </row>
    <row r="1187" spans="1:21" x14ac:dyDescent="0.3">
      <c r="A1187" s="344">
        <v>1183</v>
      </c>
      <c r="B1187" s="344"/>
      <c r="C1187" s="356"/>
      <c r="D1187" s="357"/>
      <c r="E1187" s="358"/>
      <c r="F1187" s="346"/>
      <c r="G1187" s="347"/>
      <c r="H1187" s="347"/>
      <c r="I1187" s="347"/>
      <c r="J1187" s="348"/>
      <c r="K1187" s="347"/>
      <c r="L1187" s="349">
        <f t="shared" si="180"/>
        <v>0</v>
      </c>
      <c r="M1187" s="350">
        <f t="shared" si="181"/>
        <v>0</v>
      </c>
      <c r="N1187" s="350">
        <f t="shared" si="182"/>
        <v>0</v>
      </c>
      <c r="O1187" s="351">
        <f t="shared" si="183"/>
        <v>0</v>
      </c>
      <c r="P1187" s="350">
        <f t="shared" si="184"/>
        <v>0</v>
      </c>
      <c r="Q1187" s="352">
        <f t="shared" si="185"/>
        <v>0</v>
      </c>
      <c r="R1187" s="353">
        <f t="shared" si="186"/>
        <v>0</v>
      </c>
      <c r="S1187" s="354">
        <f t="shared" si="187"/>
        <v>0</v>
      </c>
      <c r="T1187" s="349">
        <f t="shared" si="188"/>
        <v>0</v>
      </c>
      <c r="U1187" s="355">
        <f t="shared" si="189"/>
        <v>0</v>
      </c>
    </row>
    <row r="1188" spans="1:21" x14ac:dyDescent="0.3">
      <c r="A1188" s="344">
        <v>1184</v>
      </c>
      <c r="B1188" s="344"/>
      <c r="C1188" s="356"/>
      <c r="D1188" s="357"/>
      <c r="E1188" s="358"/>
      <c r="F1188" s="346"/>
      <c r="G1188" s="347"/>
      <c r="H1188" s="347"/>
      <c r="I1188" s="347"/>
      <c r="J1188" s="348"/>
      <c r="K1188" s="347"/>
      <c r="L1188" s="349">
        <f t="shared" si="180"/>
        <v>0</v>
      </c>
      <c r="M1188" s="350">
        <f t="shared" si="181"/>
        <v>0</v>
      </c>
      <c r="N1188" s="350">
        <f t="shared" si="182"/>
        <v>0</v>
      </c>
      <c r="O1188" s="351">
        <f t="shared" si="183"/>
        <v>0</v>
      </c>
      <c r="P1188" s="350">
        <f t="shared" si="184"/>
        <v>0</v>
      </c>
      <c r="Q1188" s="352">
        <f t="shared" si="185"/>
        <v>0</v>
      </c>
      <c r="R1188" s="353">
        <f t="shared" si="186"/>
        <v>0</v>
      </c>
      <c r="S1188" s="354">
        <f t="shared" si="187"/>
        <v>0</v>
      </c>
      <c r="T1188" s="349">
        <f t="shared" si="188"/>
        <v>0</v>
      </c>
      <c r="U1188" s="355">
        <f t="shared" si="189"/>
        <v>0</v>
      </c>
    </row>
    <row r="1189" spans="1:21" x14ac:dyDescent="0.3">
      <c r="A1189" s="344">
        <v>1185</v>
      </c>
      <c r="B1189" s="344"/>
      <c r="C1189" s="356"/>
      <c r="D1189" s="357"/>
      <c r="E1189" s="358"/>
      <c r="F1189" s="346"/>
      <c r="G1189" s="347"/>
      <c r="H1189" s="347"/>
      <c r="I1189" s="347"/>
      <c r="J1189" s="348"/>
      <c r="K1189" s="347"/>
      <c r="L1189" s="349">
        <f t="shared" si="180"/>
        <v>0</v>
      </c>
      <c r="M1189" s="350">
        <f t="shared" si="181"/>
        <v>0</v>
      </c>
      <c r="N1189" s="350">
        <f t="shared" si="182"/>
        <v>0</v>
      </c>
      <c r="O1189" s="351">
        <f t="shared" si="183"/>
        <v>0</v>
      </c>
      <c r="P1189" s="350">
        <f t="shared" si="184"/>
        <v>0</v>
      </c>
      <c r="Q1189" s="352">
        <f t="shared" si="185"/>
        <v>0</v>
      </c>
      <c r="R1189" s="353">
        <f t="shared" si="186"/>
        <v>0</v>
      </c>
      <c r="S1189" s="354">
        <f t="shared" si="187"/>
        <v>0</v>
      </c>
      <c r="T1189" s="349">
        <f t="shared" si="188"/>
        <v>0</v>
      </c>
      <c r="U1189" s="355">
        <f t="shared" si="189"/>
        <v>0</v>
      </c>
    </row>
    <row r="1190" spans="1:21" x14ac:dyDescent="0.3">
      <c r="A1190" s="344">
        <v>1186</v>
      </c>
      <c r="B1190" s="344"/>
      <c r="C1190" s="356"/>
      <c r="D1190" s="357"/>
      <c r="E1190" s="358"/>
      <c r="F1190" s="346"/>
      <c r="G1190" s="347"/>
      <c r="H1190" s="347"/>
      <c r="I1190" s="347"/>
      <c r="J1190" s="348"/>
      <c r="K1190" s="347"/>
      <c r="L1190" s="349">
        <f t="shared" si="180"/>
        <v>0</v>
      </c>
      <c r="M1190" s="350">
        <f t="shared" si="181"/>
        <v>0</v>
      </c>
      <c r="N1190" s="350">
        <f t="shared" si="182"/>
        <v>0</v>
      </c>
      <c r="O1190" s="351">
        <f t="shared" si="183"/>
        <v>0</v>
      </c>
      <c r="P1190" s="350">
        <f t="shared" si="184"/>
        <v>0</v>
      </c>
      <c r="Q1190" s="352">
        <f t="shared" si="185"/>
        <v>0</v>
      </c>
      <c r="R1190" s="353">
        <f t="shared" si="186"/>
        <v>0</v>
      </c>
      <c r="S1190" s="354">
        <f t="shared" si="187"/>
        <v>0</v>
      </c>
      <c r="T1190" s="349">
        <f t="shared" si="188"/>
        <v>0</v>
      </c>
      <c r="U1190" s="355">
        <f t="shared" si="189"/>
        <v>0</v>
      </c>
    </row>
    <row r="1191" spans="1:21" x14ac:dyDescent="0.3">
      <c r="A1191" s="344">
        <v>1187</v>
      </c>
      <c r="B1191" s="344"/>
      <c r="C1191" s="356"/>
      <c r="D1191" s="357"/>
      <c r="E1191" s="358"/>
      <c r="F1191" s="346"/>
      <c r="G1191" s="347"/>
      <c r="H1191" s="347"/>
      <c r="I1191" s="347"/>
      <c r="J1191" s="348"/>
      <c r="K1191" s="347"/>
      <c r="L1191" s="349">
        <f t="shared" si="180"/>
        <v>0</v>
      </c>
      <c r="M1191" s="350">
        <f t="shared" si="181"/>
        <v>0</v>
      </c>
      <c r="N1191" s="350">
        <f t="shared" si="182"/>
        <v>0</v>
      </c>
      <c r="O1191" s="351">
        <f t="shared" si="183"/>
        <v>0</v>
      </c>
      <c r="P1191" s="350">
        <f t="shared" si="184"/>
        <v>0</v>
      </c>
      <c r="Q1191" s="352">
        <f t="shared" si="185"/>
        <v>0</v>
      </c>
      <c r="R1191" s="353">
        <f t="shared" si="186"/>
        <v>0</v>
      </c>
      <c r="S1191" s="354">
        <f t="shared" si="187"/>
        <v>0</v>
      </c>
      <c r="T1191" s="349">
        <f t="shared" si="188"/>
        <v>0</v>
      </c>
      <c r="U1191" s="355">
        <f t="shared" si="189"/>
        <v>0</v>
      </c>
    </row>
    <row r="1192" spans="1:21" x14ac:dyDescent="0.3">
      <c r="A1192" s="344">
        <v>1188</v>
      </c>
      <c r="B1192" s="344"/>
      <c r="C1192" s="356"/>
      <c r="D1192" s="357"/>
      <c r="E1192" s="358"/>
      <c r="F1192" s="346"/>
      <c r="G1192" s="347"/>
      <c r="H1192" s="347"/>
      <c r="I1192" s="347"/>
      <c r="J1192" s="348"/>
      <c r="K1192" s="347"/>
      <c r="L1192" s="349">
        <f t="shared" si="180"/>
        <v>0</v>
      </c>
      <c r="M1192" s="350">
        <f t="shared" si="181"/>
        <v>0</v>
      </c>
      <c r="N1192" s="350">
        <f t="shared" si="182"/>
        <v>0</v>
      </c>
      <c r="O1192" s="351">
        <f t="shared" si="183"/>
        <v>0</v>
      </c>
      <c r="P1192" s="350">
        <f t="shared" si="184"/>
        <v>0</v>
      </c>
      <c r="Q1192" s="352">
        <f t="shared" si="185"/>
        <v>0</v>
      </c>
      <c r="R1192" s="353">
        <f t="shared" si="186"/>
        <v>0</v>
      </c>
      <c r="S1192" s="354">
        <f t="shared" si="187"/>
        <v>0</v>
      </c>
      <c r="T1192" s="349">
        <f t="shared" si="188"/>
        <v>0</v>
      </c>
      <c r="U1192" s="355">
        <f t="shared" si="189"/>
        <v>0</v>
      </c>
    </row>
    <row r="1193" spans="1:21" x14ac:dyDescent="0.3">
      <c r="A1193" s="344">
        <v>1189</v>
      </c>
      <c r="B1193" s="344"/>
      <c r="C1193" s="356"/>
      <c r="D1193" s="357"/>
      <c r="E1193" s="358"/>
      <c r="F1193" s="346"/>
      <c r="G1193" s="347"/>
      <c r="H1193" s="347"/>
      <c r="I1193" s="347"/>
      <c r="J1193" s="348"/>
      <c r="K1193" s="347"/>
      <c r="L1193" s="349">
        <f t="shared" si="180"/>
        <v>0</v>
      </c>
      <c r="M1193" s="350">
        <f t="shared" si="181"/>
        <v>0</v>
      </c>
      <c r="N1193" s="350">
        <f t="shared" si="182"/>
        <v>0</v>
      </c>
      <c r="O1193" s="351">
        <f t="shared" si="183"/>
        <v>0</v>
      </c>
      <c r="P1193" s="350">
        <f t="shared" si="184"/>
        <v>0</v>
      </c>
      <c r="Q1193" s="352">
        <f t="shared" si="185"/>
        <v>0</v>
      </c>
      <c r="R1193" s="353">
        <f t="shared" si="186"/>
        <v>0</v>
      </c>
      <c r="S1193" s="354">
        <f t="shared" si="187"/>
        <v>0</v>
      </c>
      <c r="T1193" s="349">
        <f t="shared" si="188"/>
        <v>0</v>
      </c>
      <c r="U1193" s="355">
        <f t="shared" si="189"/>
        <v>0</v>
      </c>
    </row>
    <row r="1194" spans="1:21" x14ac:dyDescent="0.3">
      <c r="A1194" s="344">
        <v>1190</v>
      </c>
      <c r="B1194" s="344"/>
      <c r="C1194" s="356"/>
      <c r="D1194" s="357"/>
      <c r="E1194" s="358"/>
      <c r="F1194" s="346"/>
      <c r="G1194" s="347"/>
      <c r="H1194" s="347"/>
      <c r="I1194" s="347"/>
      <c r="J1194" s="348"/>
      <c r="K1194" s="347"/>
      <c r="L1194" s="349">
        <f t="shared" si="180"/>
        <v>0</v>
      </c>
      <c r="M1194" s="350">
        <f t="shared" si="181"/>
        <v>0</v>
      </c>
      <c r="N1194" s="350">
        <f t="shared" si="182"/>
        <v>0</v>
      </c>
      <c r="O1194" s="351">
        <f t="shared" si="183"/>
        <v>0</v>
      </c>
      <c r="P1194" s="350">
        <f t="shared" si="184"/>
        <v>0</v>
      </c>
      <c r="Q1194" s="352">
        <f t="shared" si="185"/>
        <v>0</v>
      </c>
      <c r="R1194" s="353">
        <f t="shared" si="186"/>
        <v>0</v>
      </c>
      <c r="S1194" s="354">
        <f t="shared" si="187"/>
        <v>0</v>
      </c>
      <c r="T1194" s="349">
        <f t="shared" si="188"/>
        <v>0</v>
      </c>
      <c r="U1194" s="355">
        <f t="shared" si="189"/>
        <v>0</v>
      </c>
    </row>
    <row r="1195" spans="1:21" x14ac:dyDescent="0.3">
      <c r="A1195" s="344">
        <v>1191</v>
      </c>
      <c r="B1195" s="344"/>
      <c r="C1195" s="356"/>
      <c r="D1195" s="357"/>
      <c r="E1195" s="358"/>
      <c r="F1195" s="346"/>
      <c r="G1195" s="347"/>
      <c r="H1195" s="347"/>
      <c r="I1195" s="347"/>
      <c r="J1195" s="348"/>
      <c r="K1195" s="347"/>
      <c r="L1195" s="349">
        <f t="shared" si="180"/>
        <v>0</v>
      </c>
      <c r="M1195" s="350">
        <f t="shared" si="181"/>
        <v>0</v>
      </c>
      <c r="N1195" s="350">
        <f t="shared" si="182"/>
        <v>0</v>
      </c>
      <c r="O1195" s="351">
        <f t="shared" si="183"/>
        <v>0</v>
      </c>
      <c r="P1195" s="350">
        <f t="shared" si="184"/>
        <v>0</v>
      </c>
      <c r="Q1195" s="352">
        <f t="shared" si="185"/>
        <v>0</v>
      </c>
      <c r="R1195" s="353">
        <f t="shared" si="186"/>
        <v>0</v>
      </c>
      <c r="S1195" s="354">
        <f t="shared" si="187"/>
        <v>0</v>
      </c>
      <c r="T1195" s="349">
        <f t="shared" si="188"/>
        <v>0</v>
      </c>
      <c r="U1195" s="355">
        <f t="shared" si="189"/>
        <v>0</v>
      </c>
    </row>
    <row r="1196" spans="1:21" x14ac:dyDescent="0.3">
      <c r="A1196" s="344">
        <v>1192</v>
      </c>
      <c r="B1196" s="344"/>
      <c r="C1196" s="356"/>
      <c r="D1196" s="357"/>
      <c r="E1196" s="358"/>
      <c r="F1196" s="346"/>
      <c r="G1196" s="347"/>
      <c r="H1196" s="347"/>
      <c r="I1196" s="347"/>
      <c r="J1196" s="348"/>
      <c r="K1196" s="347"/>
      <c r="L1196" s="349">
        <f t="shared" si="180"/>
        <v>0</v>
      </c>
      <c r="M1196" s="350">
        <f t="shared" si="181"/>
        <v>0</v>
      </c>
      <c r="N1196" s="350">
        <f t="shared" si="182"/>
        <v>0</v>
      </c>
      <c r="O1196" s="351">
        <f t="shared" si="183"/>
        <v>0</v>
      </c>
      <c r="P1196" s="350">
        <f t="shared" si="184"/>
        <v>0</v>
      </c>
      <c r="Q1196" s="352">
        <f t="shared" si="185"/>
        <v>0</v>
      </c>
      <c r="R1196" s="353">
        <f t="shared" si="186"/>
        <v>0</v>
      </c>
      <c r="S1196" s="354">
        <f t="shared" si="187"/>
        <v>0</v>
      </c>
      <c r="T1196" s="349">
        <f t="shared" si="188"/>
        <v>0</v>
      </c>
      <c r="U1196" s="355">
        <f t="shared" si="189"/>
        <v>0</v>
      </c>
    </row>
    <row r="1197" spans="1:21" x14ac:dyDescent="0.3">
      <c r="A1197" s="344">
        <v>1193</v>
      </c>
      <c r="B1197" s="344"/>
      <c r="C1197" s="356"/>
      <c r="D1197" s="357"/>
      <c r="E1197" s="358"/>
      <c r="F1197" s="346"/>
      <c r="G1197" s="347"/>
      <c r="H1197" s="347"/>
      <c r="I1197" s="347"/>
      <c r="J1197" s="348"/>
      <c r="K1197" s="347"/>
      <c r="L1197" s="349">
        <f t="shared" si="180"/>
        <v>0</v>
      </c>
      <c r="M1197" s="350">
        <f t="shared" si="181"/>
        <v>0</v>
      </c>
      <c r="N1197" s="350">
        <f t="shared" si="182"/>
        <v>0</v>
      </c>
      <c r="O1197" s="351">
        <f t="shared" si="183"/>
        <v>0</v>
      </c>
      <c r="P1197" s="350">
        <f t="shared" si="184"/>
        <v>0</v>
      </c>
      <c r="Q1197" s="352">
        <f t="shared" si="185"/>
        <v>0</v>
      </c>
      <c r="R1197" s="353">
        <f t="shared" si="186"/>
        <v>0</v>
      </c>
      <c r="S1197" s="354">
        <f t="shared" si="187"/>
        <v>0</v>
      </c>
      <c r="T1197" s="349">
        <f t="shared" si="188"/>
        <v>0</v>
      </c>
      <c r="U1197" s="355">
        <f t="shared" si="189"/>
        <v>0</v>
      </c>
    </row>
    <row r="1198" spans="1:21" x14ac:dyDescent="0.3">
      <c r="A1198" s="344">
        <v>1194</v>
      </c>
      <c r="B1198" s="344"/>
      <c r="C1198" s="356"/>
      <c r="D1198" s="357"/>
      <c r="E1198" s="358"/>
      <c r="F1198" s="346"/>
      <c r="G1198" s="347"/>
      <c r="H1198" s="347"/>
      <c r="I1198" s="347"/>
      <c r="J1198" s="348"/>
      <c r="K1198" s="347"/>
      <c r="L1198" s="349">
        <f t="shared" si="180"/>
        <v>0</v>
      </c>
      <c r="M1198" s="350">
        <f t="shared" si="181"/>
        <v>0</v>
      </c>
      <c r="N1198" s="350">
        <f t="shared" si="182"/>
        <v>0</v>
      </c>
      <c r="O1198" s="351">
        <f t="shared" si="183"/>
        <v>0</v>
      </c>
      <c r="P1198" s="350">
        <f t="shared" si="184"/>
        <v>0</v>
      </c>
      <c r="Q1198" s="352">
        <f t="shared" si="185"/>
        <v>0</v>
      </c>
      <c r="R1198" s="353">
        <f t="shared" si="186"/>
        <v>0</v>
      </c>
      <c r="S1198" s="354">
        <f t="shared" si="187"/>
        <v>0</v>
      </c>
      <c r="T1198" s="349">
        <f t="shared" si="188"/>
        <v>0</v>
      </c>
      <c r="U1198" s="355">
        <f t="shared" si="189"/>
        <v>0</v>
      </c>
    </row>
    <row r="1199" spans="1:21" x14ac:dyDescent="0.3">
      <c r="A1199" s="344">
        <v>1195</v>
      </c>
      <c r="B1199" s="344"/>
      <c r="C1199" s="377"/>
      <c r="D1199" s="378"/>
      <c r="E1199" s="358"/>
      <c r="F1199" s="346"/>
      <c r="G1199" s="347"/>
      <c r="H1199" s="347"/>
      <c r="I1199" s="347"/>
      <c r="J1199" s="348"/>
      <c r="K1199" s="347"/>
      <c r="L1199" s="349">
        <f t="shared" si="180"/>
        <v>0</v>
      </c>
      <c r="M1199" s="350">
        <f t="shared" si="181"/>
        <v>0</v>
      </c>
      <c r="N1199" s="350">
        <f t="shared" si="182"/>
        <v>0</v>
      </c>
      <c r="O1199" s="351">
        <f t="shared" si="183"/>
        <v>0</v>
      </c>
      <c r="P1199" s="350">
        <f t="shared" si="184"/>
        <v>0</v>
      </c>
      <c r="Q1199" s="352">
        <f t="shared" si="185"/>
        <v>0</v>
      </c>
      <c r="R1199" s="353">
        <f t="shared" si="186"/>
        <v>0</v>
      </c>
      <c r="S1199" s="354">
        <f t="shared" si="187"/>
        <v>0</v>
      </c>
      <c r="T1199" s="349">
        <f t="shared" si="188"/>
        <v>0</v>
      </c>
      <c r="U1199" s="355">
        <f t="shared" si="189"/>
        <v>0</v>
      </c>
    </row>
    <row r="1200" spans="1:21" x14ac:dyDescent="0.3">
      <c r="A1200" s="344">
        <v>1196</v>
      </c>
      <c r="B1200" s="344"/>
      <c r="C1200" s="356"/>
      <c r="D1200" s="357"/>
      <c r="E1200" s="358"/>
      <c r="F1200" s="346"/>
      <c r="G1200" s="347"/>
      <c r="H1200" s="347"/>
      <c r="I1200" s="347"/>
      <c r="J1200" s="348"/>
      <c r="K1200" s="347"/>
      <c r="L1200" s="349">
        <f t="shared" si="180"/>
        <v>0</v>
      </c>
      <c r="M1200" s="350">
        <f t="shared" si="181"/>
        <v>0</v>
      </c>
      <c r="N1200" s="350">
        <f t="shared" si="182"/>
        <v>0</v>
      </c>
      <c r="O1200" s="351">
        <f t="shared" si="183"/>
        <v>0</v>
      </c>
      <c r="P1200" s="350">
        <f t="shared" si="184"/>
        <v>0</v>
      </c>
      <c r="Q1200" s="352">
        <f t="shared" si="185"/>
        <v>0</v>
      </c>
      <c r="R1200" s="353">
        <f t="shared" si="186"/>
        <v>0</v>
      </c>
      <c r="S1200" s="354">
        <f t="shared" si="187"/>
        <v>0</v>
      </c>
      <c r="T1200" s="349">
        <f t="shared" si="188"/>
        <v>0</v>
      </c>
      <c r="U1200" s="355">
        <f t="shared" si="189"/>
        <v>0</v>
      </c>
    </row>
    <row r="1201" spans="1:21" x14ac:dyDescent="0.3">
      <c r="A1201" s="344">
        <v>1197</v>
      </c>
      <c r="B1201" s="344"/>
      <c r="C1201" s="356"/>
      <c r="D1201" s="357"/>
      <c r="E1201" s="358"/>
      <c r="F1201" s="346"/>
      <c r="G1201" s="347"/>
      <c r="H1201" s="347"/>
      <c r="I1201" s="347"/>
      <c r="J1201" s="348"/>
      <c r="K1201" s="347"/>
      <c r="L1201" s="349">
        <f t="shared" si="180"/>
        <v>0</v>
      </c>
      <c r="M1201" s="350">
        <f t="shared" si="181"/>
        <v>0</v>
      </c>
      <c r="N1201" s="350">
        <f t="shared" si="182"/>
        <v>0</v>
      </c>
      <c r="O1201" s="351">
        <f t="shared" si="183"/>
        <v>0</v>
      </c>
      <c r="P1201" s="350">
        <f t="shared" si="184"/>
        <v>0</v>
      </c>
      <c r="Q1201" s="352">
        <f t="shared" si="185"/>
        <v>0</v>
      </c>
      <c r="R1201" s="353">
        <f t="shared" si="186"/>
        <v>0</v>
      </c>
      <c r="S1201" s="354">
        <f t="shared" si="187"/>
        <v>0</v>
      </c>
      <c r="T1201" s="349">
        <f t="shared" si="188"/>
        <v>0</v>
      </c>
      <c r="U1201" s="355">
        <f t="shared" si="189"/>
        <v>0</v>
      </c>
    </row>
    <row r="1202" spans="1:21" x14ac:dyDescent="0.3">
      <c r="A1202" s="344">
        <v>1198</v>
      </c>
      <c r="B1202" s="344"/>
      <c r="C1202" s="356"/>
      <c r="D1202" s="357"/>
      <c r="E1202" s="358"/>
      <c r="F1202" s="346"/>
      <c r="G1202" s="347"/>
      <c r="H1202" s="347"/>
      <c r="I1202" s="347"/>
      <c r="J1202" s="348"/>
      <c r="K1202" s="347"/>
      <c r="L1202" s="349">
        <f t="shared" si="180"/>
        <v>0</v>
      </c>
      <c r="M1202" s="350">
        <f t="shared" si="181"/>
        <v>0</v>
      </c>
      <c r="N1202" s="350">
        <f t="shared" si="182"/>
        <v>0</v>
      </c>
      <c r="O1202" s="351">
        <f t="shared" si="183"/>
        <v>0</v>
      </c>
      <c r="P1202" s="350">
        <f t="shared" si="184"/>
        <v>0</v>
      </c>
      <c r="Q1202" s="352">
        <f t="shared" si="185"/>
        <v>0</v>
      </c>
      <c r="R1202" s="353">
        <f t="shared" si="186"/>
        <v>0</v>
      </c>
      <c r="S1202" s="354">
        <f t="shared" si="187"/>
        <v>0</v>
      </c>
      <c r="T1202" s="349">
        <f t="shared" si="188"/>
        <v>0</v>
      </c>
      <c r="U1202" s="355">
        <f t="shared" si="189"/>
        <v>0</v>
      </c>
    </row>
    <row r="1203" spans="1:21" x14ac:dyDescent="0.3">
      <c r="A1203" s="344">
        <v>1199</v>
      </c>
      <c r="B1203" s="344"/>
      <c r="C1203" s="356"/>
      <c r="D1203" s="357"/>
      <c r="E1203" s="358"/>
      <c r="F1203" s="346"/>
      <c r="G1203" s="347"/>
      <c r="H1203" s="347"/>
      <c r="I1203" s="347"/>
      <c r="J1203" s="348"/>
      <c r="K1203" s="347"/>
      <c r="L1203" s="349">
        <f t="shared" si="180"/>
        <v>0</v>
      </c>
      <c r="M1203" s="350">
        <f t="shared" si="181"/>
        <v>0</v>
      </c>
      <c r="N1203" s="350">
        <f t="shared" si="182"/>
        <v>0</v>
      </c>
      <c r="O1203" s="351">
        <f t="shared" si="183"/>
        <v>0</v>
      </c>
      <c r="P1203" s="350">
        <f t="shared" si="184"/>
        <v>0</v>
      </c>
      <c r="Q1203" s="352">
        <f t="shared" si="185"/>
        <v>0</v>
      </c>
      <c r="R1203" s="353">
        <f t="shared" si="186"/>
        <v>0</v>
      </c>
      <c r="S1203" s="354">
        <f t="shared" si="187"/>
        <v>0</v>
      </c>
      <c r="T1203" s="349">
        <f t="shared" si="188"/>
        <v>0</v>
      </c>
      <c r="U1203" s="355">
        <f t="shared" si="189"/>
        <v>0</v>
      </c>
    </row>
    <row r="1204" spans="1:21" x14ac:dyDescent="0.3">
      <c r="A1204" s="344">
        <v>1200</v>
      </c>
      <c r="B1204" s="344"/>
      <c r="C1204" s="356"/>
      <c r="D1204" s="357"/>
      <c r="E1204" s="358"/>
      <c r="F1204" s="346"/>
      <c r="G1204" s="347"/>
      <c r="H1204" s="347"/>
      <c r="I1204" s="347"/>
      <c r="J1204" s="348"/>
      <c r="K1204" s="347"/>
      <c r="L1204" s="349">
        <f t="shared" si="180"/>
        <v>0</v>
      </c>
      <c r="M1204" s="350">
        <f t="shared" si="181"/>
        <v>0</v>
      </c>
      <c r="N1204" s="350">
        <f t="shared" si="182"/>
        <v>0</v>
      </c>
      <c r="O1204" s="351">
        <f t="shared" si="183"/>
        <v>0</v>
      </c>
      <c r="P1204" s="350">
        <f t="shared" si="184"/>
        <v>0</v>
      </c>
      <c r="Q1204" s="352">
        <f t="shared" si="185"/>
        <v>0</v>
      </c>
      <c r="R1204" s="353">
        <f t="shared" si="186"/>
        <v>0</v>
      </c>
      <c r="S1204" s="354">
        <f t="shared" si="187"/>
        <v>0</v>
      </c>
      <c r="T1204" s="349">
        <f t="shared" si="188"/>
        <v>0</v>
      </c>
      <c r="U1204" s="355">
        <f t="shared" si="189"/>
        <v>0</v>
      </c>
    </row>
    <row r="1205" spans="1:21" x14ac:dyDescent="0.3">
      <c r="A1205" s="344">
        <v>1201</v>
      </c>
      <c r="B1205" s="344"/>
      <c r="C1205" s="356"/>
      <c r="D1205" s="357"/>
      <c r="E1205" s="358"/>
      <c r="F1205" s="346"/>
      <c r="G1205" s="347"/>
      <c r="H1205" s="347"/>
      <c r="I1205" s="347"/>
      <c r="J1205" s="348"/>
      <c r="K1205" s="347"/>
      <c r="L1205" s="349">
        <f t="shared" si="180"/>
        <v>0</v>
      </c>
      <c r="M1205" s="350">
        <f t="shared" si="181"/>
        <v>0</v>
      </c>
      <c r="N1205" s="350">
        <f t="shared" si="182"/>
        <v>0</v>
      </c>
      <c r="O1205" s="351">
        <f t="shared" si="183"/>
        <v>0</v>
      </c>
      <c r="P1205" s="350">
        <f t="shared" si="184"/>
        <v>0</v>
      </c>
      <c r="Q1205" s="352">
        <f t="shared" si="185"/>
        <v>0</v>
      </c>
      <c r="R1205" s="353">
        <f t="shared" si="186"/>
        <v>0</v>
      </c>
      <c r="S1205" s="354">
        <f t="shared" si="187"/>
        <v>0</v>
      </c>
      <c r="T1205" s="349">
        <f t="shared" si="188"/>
        <v>0</v>
      </c>
      <c r="U1205" s="355">
        <f t="shared" si="189"/>
        <v>0</v>
      </c>
    </row>
    <row r="1206" spans="1:21" x14ac:dyDescent="0.3">
      <c r="A1206" s="344">
        <v>1202</v>
      </c>
      <c r="B1206" s="344"/>
      <c r="C1206" s="356"/>
      <c r="D1206" s="357"/>
      <c r="E1206" s="358"/>
      <c r="F1206" s="346"/>
      <c r="G1206" s="347"/>
      <c r="H1206" s="347"/>
      <c r="I1206" s="347"/>
      <c r="J1206" s="348"/>
      <c r="K1206" s="347"/>
      <c r="L1206" s="349">
        <f t="shared" si="180"/>
        <v>0</v>
      </c>
      <c r="M1206" s="350">
        <f t="shared" si="181"/>
        <v>0</v>
      </c>
      <c r="N1206" s="350">
        <f t="shared" si="182"/>
        <v>0</v>
      </c>
      <c r="O1206" s="351">
        <f t="shared" si="183"/>
        <v>0</v>
      </c>
      <c r="P1206" s="350">
        <f t="shared" si="184"/>
        <v>0</v>
      </c>
      <c r="Q1206" s="352">
        <f t="shared" si="185"/>
        <v>0</v>
      </c>
      <c r="R1206" s="353">
        <f t="shared" si="186"/>
        <v>0</v>
      </c>
      <c r="S1206" s="354">
        <f t="shared" si="187"/>
        <v>0</v>
      </c>
      <c r="T1206" s="349">
        <f t="shared" si="188"/>
        <v>0</v>
      </c>
      <c r="U1206" s="355">
        <f t="shared" si="189"/>
        <v>0</v>
      </c>
    </row>
    <row r="1207" spans="1:21" x14ac:dyDescent="0.3">
      <c r="A1207" s="344">
        <v>1203</v>
      </c>
      <c r="B1207" s="344"/>
      <c r="C1207" s="356"/>
      <c r="D1207" s="357"/>
      <c r="E1207" s="358"/>
      <c r="F1207" s="346"/>
      <c r="G1207" s="347"/>
      <c r="H1207" s="347"/>
      <c r="I1207" s="347"/>
      <c r="J1207" s="348"/>
      <c r="K1207" s="347"/>
      <c r="L1207" s="349">
        <f t="shared" si="180"/>
        <v>0</v>
      </c>
      <c r="M1207" s="350">
        <f t="shared" si="181"/>
        <v>0</v>
      </c>
      <c r="N1207" s="350">
        <f t="shared" si="182"/>
        <v>0</v>
      </c>
      <c r="O1207" s="351">
        <f t="shared" si="183"/>
        <v>0</v>
      </c>
      <c r="P1207" s="350">
        <f t="shared" si="184"/>
        <v>0</v>
      </c>
      <c r="Q1207" s="352">
        <f t="shared" si="185"/>
        <v>0</v>
      </c>
      <c r="R1207" s="353">
        <f t="shared" si="186"/>
        <v>0</v>
      </c>
      <c r="S1207" s="354">
        <f t="shared" si="187"/>
        <v>0</v>
      </c>
      <c r="T1207" s="349">
        <f t="shared" si="188"/>
        <v>0</v>
      </c>
      <c r="U1207" s="355">
        <f t="shared" si="189"/>
        <v>0</v>
      </c>
    </row>
    <row r="1208" spans="1:21" x14ac:dyDescent="0.3">
      <c r="A1208" s="344">
        <v>1204</v>
      </c>
      <c r="B1208" s="344"/>
      <c r="C1208" s="356"/>
      <c r="D1208" s="357"/>
      <c r="E1208" s="358"/>
      <c r="F1208" s="346"/>
      <c r="G1208" s="347"/>
      <c r="H1208" s="347"/>
      <c r="I1208" s="347"/>
      <c r="J1208" s="348"/>
      <c r="K1208" s="347"/>
      <c r="L1208" s="349">
        <f t="shared" si="180"/>
        <v>0</v>
      </c>
      <c r="M1208" s="350">
        <f t="shared" si="181"/>
        <v>0</v>
      </c>
      <c r="N1208" s="350">
        <f t="shared" si="182"/>
        <v>0</v>
      </c>
      <c r="O1208" s="351">
        <f t="shared" si="183"/>
        <v>0</v>
      </c>
      <c r="P1208" s="350">
        <f t="shared" si="184"/>
        <v>0</v>
      </c>
      <c r="Q1208" s="352">
        <f t="shared" si="185"/>
        <v>0</v>
      </c>
      <c r="R1208" s="353">
        <f t="shared" si="186"/>
        <v>0</v>
      </c>
      <c r="S1208" s="354">
        <f t="shared" si="187"/>
        <v>0</v>
      </c>
      <c r="T1208" s="349">
        <f t="shared" si="188"/>
        <v>0</v>
      </c>
      <c r="U1208" s="355">
        <f t="shared" si="189"/>
        <v>0</v>
      </c>
    </row>
    <row r="1209" spans="1:21" x14ac:dyDescent="0.3">
      <c r="A1209" s="344">
        <v>1205</v>
      </c>
      <c r="B1209" s="344"/>
      <c r="C1209" s="356"/>
      <c r="D1209" s="357"/>
      <c r="E1209" s="358"/>
      <c r="F1209" s="346"/>
      <c r="G1209" s="347"/>
      <c r="H1209" s="347"/>
      <c r="I1209" s="347"/>
      <c r="J1209" s="348"/>
      <c r="K1209" s="347"/>
      <c r="L1209" s="349">
        <f t="shared" si="180"/>
        <v>0</v>
      </c>
      <c r="M1209" s="350">
        <f t="shared" si="181"/>
        <v>0</v>
      </c>
      <c r="N1209" s="350">
        <f t="shared" si="182"/>
        <v>0</v>
      </c>
      <c r="O1209" s="351">
        <f t="shared" si="183"/>
        <v>0</v>
      </c>
      <c r="P1209" s="350">
        <f t="shared" si="184"/>
        <v>0</v>
      </c>
      <c r="Q1209" s="352">
        <f t="shared" si="185"/>
        <v>0</v>
      </c>
      <c r="R1209" s="353">
        <f t="shared" si="186"/>
        <v>0</v>
      </c>
      <c r="S1209" s="354">
        <f t="shared" si="187"/>
        <v>0</v>
      </c>
      <c r="T1209" s="349">
        <f t="shared" si="188"/>
        <v>0</v>
      </c>
      <c r="U1209" s="355">
        <f t="shared" si="189"/>
        <v>0</v>
      </c>
    </row>
    <row r="1210" spans="1:21" x14ac:dyDescent="0.3">
      <c r="A1210" s="344">
        <v>1206</v>
      </c>
      <c r="B1210" s="344"/>
      <c r="C1210" s="356"/>
      <c r="D1210" s="357"/>
      <c r="E1210" s="358"/>
      <c r="F1210" s="346"/>
      <c r="G1210" s="347"/>
      <c r="H1210" s="347"/>
      <c r="I1210" s="347"/>
      <c r="J1210" s="348"/>
      <c r="K1210" s="347"/>
      <c r="L1210" s="349">
        <f t="shared" si="180"/>
        <v>0</v>
      </c>
      <c r="M1210" s="350">
        <f t="shared" si="181"/>
        <v>0</v>
      </c>
      <c r="N1210" s="350">
        <f t="shared" si="182"/>
        <v>0</v>
      </c>
      <c r="O1210" s="351">
        <f t="shared" si="183"/>
        <v>0</v>
      </c>
      <c r="P1210" s="350">
        <f t="shared" si="184"/>
        <v>0</v>
      </c>
      <c r="Q1210" s="352">
        <f t="shared" si="185"/>
        <v>0</v>
      </c>
      <c r="R1210" s="353">
        <f t="shared" si="186"/>
        <v>0</v>
      </c>
      <c r="S1210" s="354">
        <f t="shared" si="187"/>
        <v>0</v>
      </c>
      <c r="T1210" s="349">
        <f t="shared" si="188"/>
        <v>0</v>
      </c>
      <c r="U1210" s="355">
        <f t="shared" si="189"/>
        <v>0</v>
      </c>
    </row>
    <row r="1211" spans="1:21" x14ac:dyDescent="0.3">
      <c r="A1211" s="344">
        <v>1207</v>
      </c>
      <c r="B1211" s="344"/>
      <c r="C1211" s="356"/>
      <c r="D1211" s="357"/>
      <c r="E1211" s="358"/>
      <c r="F1211" s="346"/>
      <c r="G1211" s="347"/>
      <c r="H1211" s="347"/>
      <c r="I1211" s="347"/>
      <c r="J1211" s="348"/>
      <c r="K1211" s="347"/>
      <c r="L1211" s="349">
        <f t="shared" si="180"/>
        <v>0</v>
      </c>
      <c r="M1211" s="350">
        <f t="shared" si="181"/>
        <v>0</v>
      </c>
      <c r="N1211" s="350">
        <f t="shared" si="182"/>
        <v>0</v>
      </c>
      <c r="O1211" s="351">
        <f t="shared" si="183"/>
        <v>0</v>
      </c>
      <c r="P1211" s="350">
        <f t="shared" si="184"/>
        <v>0</v>
      </c>
      <c r="Q1211" s="352">
        <f t="shared" si="185"/>
        <v>0</v>
      </c>
      <c r="R1211" s="353">
        <f t="shared" si="186"/>
        <v>0</v>
      </c>
      <c r="S1211" s="354">
        <f t="shared" si="187"/>
        <v>0</v>
      </c>
      <c r="T1211" s="349">
        <f t="shared" si="188"/>
        <v>0</v>
      </c>
      <c r="U1211" s="355">
        <f t="shared" si="189"/>
        <v>0</v>
      </c>
    </row>
    <row r="1212" spans="1:21" x14ac:dyDescent="0.3">
      <c r="A1212" s="344">
        <v>1208</v>
      </c>
      <c r="B1212" s="344"/>
      <c r="C1212" s="356"/>
      <c r="D1212" s="357"/>
      <c r="E1212" s="358"/>
      <c r="F1212" s="346"/>
      <c r="G1212" s="347"/>
      <c r="H1212" s="347"/>
      <c r="I1212" s="347"/>
      <c r="J1212" s="348"/>
      <c r="K1212" s="347"/>
      <c r="L1212" s="349">
        <f t="shared" si="180"/>
        <v>0</v>
      </c>
      <c r="M1212" s="350">
        <f t="shared" si="181"/>
        <v>0</v>
      </c>
      <c r="N1212" s="350">
        <f t="shared" si="182"/>
        <v>0</v>
      </c>
      <c r="O1212" s="351">
        <f t="shared" si="183"/>
        <v>0</v>
      </c>
      <c r="P1212" s="350">
        <f t="shared" si="184"/>
        <v>0</v>
      </c>
      <c r="Q1212" s="352">
        <f t="shared" si="185"/>
        <v>0</v>
      </c>
      <c r="R1212" s="353">
        <f t="shared" si="186"/>
        <v>0</v>
      </c>
      <c r="S1212" s="354">
        <f t="shared" si="187"/>
        <v>0</v>
      </c>
      <c r="T1212" s="349">
        <f t="shared" si="188"/>
        <v>0</v>
      </c>
      <c r="U1212" s="355">
        <f t="shared" si="189"/>
        <v>0</v>
      </c>
    </row>
    <row r="1213" spans="1:21" x14ac:dyDescent="0.3">
      <c r="A1213" s="344">
        <v>1209</v>
      </c>
      <c r="B1213" s="344"/>
      <c r="C1213" s="356"/>
      <c r="D1213" s="357"/>
      <c r="E1213" s="358"/>
      <c r="F1213" s="346"/>
      <c r="G1213" s="347"/>
      <c r="H1213" s="347"/>
      <c r="I1213" s="347"/>
      <c r="J1213" s="348"/>
      <c r="K1213" s="347"/>
      <c r="L1213" s="349">
        <f t="shared" si="180"/>
        <v>0</v>
      </c>
      <c r="M1213" s="350">
        <f t="shared" si="181"/>
        <v>0</v>
      </c>
      <c r="N1213" s="350">
        <f t="shared" si="182"/>
        <v>0</v>
      </c>
      <c r="O1213" s="351">
        <f t="shared" si="183"/>
        <v>0</v>
      </c>
      <c r="P1213" s="350">
        <f t="shared" si="184"/>
        <v>0</v>
      </c>
      <c r="Q1213" s="352">
        <f t="shared" si="185"/>
        <v>0</v>
      </c>
      <c r="R1213" s="353">
        <f t="shared" si="186"/>
        <v>0</v>
      </c>
      <c r="S1213" s="354">
        <f t="shared" si="187"/>
        <v>0</v>
      </c>
      <c r="T1213" s="349">
        <f t="shared" si="188"/>
        <v>0</v>
      </c>
      <c r="U1213" s="355">
        <f t="shared" si="189"/>
        <v>0</v>
      </c>
    </row>
    <row r="1214" spans="1:21" x14ac:dyDescent="0.3">
      <c r="A1214" s="344">
        <v>1210</v>
      </c>
      <c r="B1214" s="344"/>
      <c r="C1214" s="356"/>
      <c r="D1214" s="357"/>
      <c r="E1214" s="358"/>
      <c r="F1214" s="346"/>
      <c r="G1214" s="347"/>
      <c r="H1214" s="347"/>
      <c r="I1214" s="347"/>
      <c r="J1214" s="348"/>
      <c r="K1214" s="347"/>
      <c r="L1214" s="349">
        <f t="shared" si="180"/>
        <v>0</v>
      </c>
      <c r="M1214" s="350">
        <f t="shared" si="181"/>
        <v>0</v>
      </c>
      <c r="N1214" s="350">
        <f t="shared" si="182"/>
        <v>0</v>
      </c>
      <c r="O1214" s="351">
        <f t="shared" si="183"/>
        <v>0</v>
      </c>
      <c r="P1214" s="350">
        <f t="shared" si="184"/>
        <v>0</v>
      </c>
      <c r="Q1214" s="352">
        <f t="shared" si="185"/>
        <v>0</v>
      </c>
      <c r="R1214" s="353">
        <f t="shared" si="186"/>
        <v>0</v>
      </c>
      <c r="S1214" s="354">
        <f t="shared" si="187"/>
        <v>0</v>
      </c>
      <c r="T1214" s="349">
        <f t="shared" si="188"/>
        <v>0</v>
      </c>
      <c r="U1214" s="355">
        <f t="shared" si="189"/>
        <v>0</v>
      </c>
    </row>
    <row r="1215" spans="1:21" x14ac:dyDescent="0.3">
      <c r="A1215" s="344">
        <v>1211</v>
      </c>
      <c r="B1215" s="344"/>
      <c r="C1215" s="356"/>
      <c r="D1215" s="357"/>
      <c r="E1215" s="358"/>
      <c r="F1215" s="346"/>
      <c r="G1215" s="347"/>
      <c r="H1215" s="347"/>
      <c r="I1215" s="347"/>
      <c r="J1215" s="348"/>
      <c r="K1215" s="347"/>
      <c r="L1215" s="349">
        <f t="shared" si="180"/>
        <v>0</v>
      </c>
      <c r="M1215" s="350">
        <f t="shared" si="181"/>
        <v>0</v>
      </c>
      <c r="N1215" s="350">
        <f t="shared" si="182"/>
        <v>0</v>
      </c>
      <c r="O1215" s="351">
        <f t="shared" si="183"/>
        <v>0</v>
      </c>
      <c r="P1215" s="350">
        <f t="shared" si="184"/>
        <v>0</v>
      </c>
      <c r="Q1215" s="352">
        <f t="shared" si="185"/>
        <v>0</v>
      </c>
      <c r="R1215" s="353">
        <f t="shared" si="186"/>
        <v>0</v>
      </c>
      <c r="S1215" s="354">
        <f t="shared" si="187"/>
        <v>0</v>
      </c>
      <c r="T1215" s="349">
        <f t="shared" si="188"/>
        <v>0</v>
      </c>
      <c r="U1215" s="355">
        <f t="shared" si="189"/>
        <v>0</v>
      </c>
    </row>
    <row r="1216" spans="1:21" x14ac:dyDescent="0.3">
      <c r="A1216" s="344">
        <v>1212</v>
      </c>
      <c r="B1216" s="344"/>
      <c r="C1216" s="356"/>
      <c r="D1216" s="357"/>
      <c r="E1216" s="358"/>
      <c r="F1216" s="346"/>
      <c r="G1216" s="347"/>
      <c r="H1216" s="347"/>
      <c r="I1216" s="347"/>
      <c r="J1216" s="348"/>
      <c r="K1216" s="347"/>
      <c r="L1216" s="349">
        <f t="shared" si="180"/>
        <v>0</v>
      </c>
      <c r="M1216" s="350">
        <f t="shared" si="181"/>
        <v>0</v>
      </c>
      <c r="N1216" s="350">
        <f t="shared" si="182"/>
        <v>0</v>
      </c>
      <c r="O1216" s="351">
        <f t="shared" si="183"/>
        <v>0</v>
      </c>
      <c r="P1216" s="350">
        <f t="shared" si="184"/>
        <v>0</v>
      </c>
      <c r="Q1216" s="352">
        <f t="shared" si="185"/>
        <v>0</v>
      </c>
      <c r="R1216" s="353">
        <f t="shared" si="186"/>
        <v>0</v>
      </c>
      <c r="S1216" s="354">
        <f t="shared" si="187"/>
        <v>0</v>
      </c>
      <c r="T1216" s="349">
        <f t="shared" si="188"/>
        <v>0</v>
      </c>
      <c r="U1216" s="355">
        <f t="shared" si="189"/>
        <v>0</v>
      </c>
    </row>
    <row r="1217" spans="1:21" x14ac:dyDescent="0.3">
      <c r="A1217" s="344">
        <v>1213</v>
      </c>
      <c r="B1217" s="344"/>
      <c r="C1217" s="356"/>
      <c r="D1217" s="357"/>
      <c r="E1217" s="358"/>
      <c r="F1217" s="346"/>
      <c r="G1217" s="347"/>
      <c r="H1217" s="347"/>
      <c r="I1217" s="347"/>
      <c r="J1217" s="348"/>
      <c r="K1217" s="347"/>
      <c r="L1217" s="349">
        <f t="shared" si="180"/>
        <v>0</v>
      </c>
      <c r="M1217" s="350">
        <f t="shared" si="181"/>
        <v>0</v>
      </c>
      <c r="N1217" s="350">
        <f t="shared" si="182"/>
        <v>0</v>
      </c>
      <c r="O1217" s="351">
        <f t="shared" si="183"/>
        <v>0</v>
      </c>
      <c r="P1217" s="350">
        <f t="shared" si="184"/>
        <v>0</v>
      </c>
      <c r="Q1217" s="352">
        <f t="shared" si="185"/>
        <v>0</v>
      </c>
      <c r="R1217" s="353">
        <f t="shared" si="186"/>
        <v>0</v>
      </c>
      <c r="S1217" s="354">
        <f t="shared" si="187"/>
        <v>0</v>
      </c>
      <c r="T1217" s="349">
        <f t="shared" si="188"/>
        <v>0</v>
      </c>
      <c r="U1217" s="355">
        <f t="shared" si="189"/>
        <v>0</v>
      </c>
    </row>
    <row r="1218" spans="1:21" x14ac:dyDescent="0.3">
      <c r="A1218" s="344">
        <v>1214</v>
      </c>
      <c r="B1218" s="344"/>
      <c r="C1218" s="356"/>
      <c r="D1218" s="357"/>
      <c r="E1218" s="358"/>
      <c r="F1218" s="346"/>
      <c r="G1218" s="347"/>
      <c r="H1218" s="347"/>
      <c r="I1218" s="347"/>
      <c r="J1218" s="348"/>
      <c r="K1218" s="347"/>
      <c r="L1218" s="349">
        <f t="shared" si="180"/>
        <v>0</v>
      </c>
      <c r="M1218" s="350">
        <f t="shared" si="181"/>
        <v>0</v>
      </c>
      <c r="N1218" s="350">
        <f t="shared" si="182"/>
        <v>0</v>
      </c>
      <c r="O1218" s="351">
        <f t="shared" si="183"/>
        <v>0</v>
      </c>
      <c r="P1218" s="350">
        <f t="shared" si="184"/>
        <v>0</v>
      </c>
      <c r="Q1218" s="352">
        <f t="shared" si="185"/>
        <v>0</v>
      </c>
      <c r="R1218" s="353">
        <f t="shared" si="186"/>
        <v>0</v>
      </c>
      <c r="S1218" s="354">
        <f t="shared" si="187"/>
        <v>0</v>
      </c>
      <c r="T1218" s="349">
        <f t="shared" si="188"/>
        <v>0</v>
      </c>
      <c r="U1218" s="355">
        <f t="shared" si="189"/>
        <v>0</v>
      </c>
    </row>
    <row r="1219" spans="1:21" x14ac:dyDescent="0.3">
      <c r="A1219" s="344">
        <v>1215</v>
      </c>
      <c r="B1219" s="344"/>
      <c r="C1219" s="356"/>
      <c r="D1219" s="357"/>
      <c r="E1219" s="358"/>
      <c r="F1219" s="346"/>
      <c r="G1219" s="347"/>
      <c r="H1219" s="347"/>
      <c r="I1219" s="347"/>
      <c r="J1219" s="348"/>
      <c r="K1219" s="347"/>
      <c r="L1219" s="349">
        <f t="shared" si="180"/>
        <v>0</v>
      </c>
      <c r="M1219" s="350">
        <f t="shared" si="181"/>
        <v>0</v>
      </c>
      <c r="N1219" s="350">
        <f t="shared" si="182"/>
        <v>0</v>
      </c>
      <c r="O1219" s="351">
        <f t="shared" si="183"/>
        <v>0</v>
      </c>
      <c r="P1219" s="350">
        <f t="shared" si="184"/>
        <v>0</v>
      </c>
      <c r="Q1219" s="352">
        <f t="shared" si="185"/>
        <v>0</v>
      </c>
      <c r="R1219" s="353">
        <f t="shared" si="186"/>
        <v>0</v>
      </c>
      <c r="S1219" s="354">
        <f t="shared" si="187"/>
        <v>0</v>
      </c>
      <c r="T1219" s="349">
        <f t="shared" si="188"/>
        <v>0</v>
      </c>
      <c r="U1219" s="355">
        <f t="shared" si="189"/>
        <v>0</v>
      </c>
    </row>
    <row r="1220" spans="1:21" x14ac:dyDescent="0.3">
      <c r="A1220" s="344">
        <v>1216</v>
      </c>
      <c r="B1220" s="344"/>
      <c r="C1220" s="356"/>
      <c r="D1220" s="357"/>
      <c r="E1220" s="358"/>
      <c r="F1220" s="346"/>
      <c r="G1220" s="347"/>
      <c r="H1220" s="347"/>
      <c r="I1220" s="347"/>
      <c r="J1220" s="348"/>
      <c r="K1220" s="347"/>
      <c r="L1220" s="349">
        <f t="shared" si="180"/>
        <v>0</v>
      </c>
      <c r="M1220" s="350">
        <f t="shared" si="181"/>
        <v>0</v>
      </c>
      <c r="N1220" s="350">
        <f t="shared" si="182"/>
        <v>0</v>
      </c>
      <c r="O1220" s="351">
        <f t="shared" si="183"/>
        <v>0</v>
      </c>
      <c r="P1220" s="350">
        <f t="shared" si="184"/>
        <v>0</v>
      </c>
      <c r="Q1220" s="352">
        <f t="shared" si="185"/>
        <v>0</v>
      </c>
      <c r="R1220" s="353">
        <f t="shared" si="186"/>
        <v>0</v>
      </c>
      <c r="S1220" s="354">
        <f t="shared" si="187"/>
        <v>0</v>
      </c>
      <c r="T1220" s="349">
        <f t="shared" si="188"/>
        <v>0</v>
      </c>
      <c r="U1220" s="355">
        <f t="shared" si="189"/>
        <v>0</v>
      </c>
    </row>
    <row r="1221" spans="1:21" x14ac:dyDescent="0.3">
      <c r="A1221" s="344">
        <v>1217</v>
      </c>
      <c r="B1221" s="344"/>
      <c r="C1221" s="356"/>
      <c r="D1221" s="357"/>
      <c r="E1221" s="358"/>
      <c r="F1221" s="346"/>
      <c r="G1221" s="347"/>
      <c r="H1221" s="347"/>
      <c r="I1221" s="347"/>
      <c r="J1221" s="348"/>
      <c r="K1221" s="347"/>
      <c r="L1221" s="349">
        <f t="shared" si="180"/>
        <v>0</v>
      </c>
      <c r="M1221" s="350">
        <f t="shared" si="181"/>
        <v>0</v>
      </c>
      <c r="N1221" s="350">
        <f t="shared" si="182"/>
        <v>0</v>
      </c>
      <c r="O1221" s="351">
        <f t="shared" si="183"/>
        <v>0</v>
      </c>
      <c r="P1221" s="350">
        <f t="shared" si="184"/>
        <v>0</v>
      </c>
      <c r="Q1221" s="352">
        <f t="shared" si="185"/>
        <v>0</v>
      </c>
      <c r="R1221" s="353">
        <f t="shared" si="186"/>
        <v>0</v>
      </c>
      <c r="S1221" s="354">
        <f t="shared" si="187"/>
        <v>0</v>
      </c>
      <c r="T1221" s="349">
        <f t="shared" si="188"/>
        <v>0</v>
      </c>
      <c r="U1221" s="355">
        <f t="shared" si="189"/>
        <v>0</v>
      </c>
    </row>
    <row r="1222" spans="1:21" x14ac:dyDescent="0.3">
      <c r="A1222" s="344">
        <v>1218</v>
      </c>
      <c r="B1222" s="344"/>
      <c r="C1222" s="356"/>
      <c r="D1222" s="357"/>
      <c r="E1222" s="358"/>
      <c r="F1222" s="346"/>
      <c r="G1222" s="347"/>
      <c r="H1222" s="347"/>
      <c r="I1222" s="347"/>
      <c r="J1222" s="348"/>
      <c r="K1222" s="347"/>
      <c r="L1222" s="349">
        <f t="shared" ref="L1222:L1285" si="190">E1222*7/22</f>
        <v>0</v>
      </c>
      <c r="M1222" s="350">
        <f t="shared" ref="M1222:M1285" si="191">IF(L1222&gt;0, 0.0396*(((L1222^2)*F1222)^0.933),0)</f>
        <v>0</v>
      </c>
      <c r="N1222" s="350">
        <f t="shared" ref="N1222:N1285" si="192">IF(L1222&gt;0,0.00349*(((L1222^2)*F1222)^1.03),0)</f>
        <v>0</v>
      </c>
      <c r="O1222" s="351">
        <f t="shared" ref="O1222:O1285" si="193">IF(L1222&gt;0,1/((28/(M1222+N1222))+0.025),0)</f>
        <v>0</v>
      </c>
      <c r="P1222" s="350">
        <f t="shared" ref="P1222:P1285" si="194">M1222+N1222+O1222</f>
        <v>0</v>
      </c>
      <c r="Q1222" s="352">
        <f t="shared" ref="Q1222:Q1285" si="195">P1222*0.27</f>
        <v>0</v>
      </c>
      <c r="R1222" s="353">
        <f t="shared" ref="R1222:R1285" si="196">P1222+Q1222</f>
        <v>0</v>
      </c>
      <c r="S1222" s="354">
        <f t="shared" ref="S1222:S1285" si="197">R1222*0.47</f>
        <v>0</v>
      </c>
      <c r="T1222" s="349">
        <f t="shared" ref="T1222:T1285" si="198">S1222*44/12</f>
        <v>0</v>
      </c>
      <c r="U1222" s="355">
        <f t="shared" ref="U1222:U1285" si="199">T1222/1000</f>
        <v>0</v>
      </c>
    </row>
    <row r="1223" spans="1:21" x14ac:dyDescent="0.3">
      <c r="A1223" s="344">
        <v>1219</v>
      </c>
      <c r="B1223" s="344"/>
      <c r="C1223" s="356"/>
      <c r="D1223" s="357"/>
      <c r="E1223" s="358"/>
      <c r="F1223" s="346"/>
      <c r="G1223" s="347"/>
      <c r="H1223" s="347"/>
      <c r="I1223" s="347"/>
      <c r="J1223" s="348"/>
      <c r="K1223" s="347"/>
      <c r="L1223" s="349">
        <f t="shared" si="190"/>
        <v>0</v>
      </c>
      <c r="M1223" s="350">
        <f t="shared" si="191"/>
        <v>0</v>
      </c>
      <c r="N1223" s="350">
        <f t="shared" si="192"/>
        <v>0</v>
      </c>
      <c r="O1223" s="351">
        <f t="shared" si="193"/>
        <v>0</v>
      </c>
      <c r="P1223" s="350">
        <f t="shared" si="194"/>
        <v>0</v>
      </c>
      <c r="Q1223" s="352">
        <f t="shared" si="195"/>
        <v>0</v>
      </c>
      <c r="R1223" s="353">
        <f t="shared" si="196"/>
        <v>0</v>
      </c>
      <c r="S1223" s="354">
        <f t="shared" si="197"/>
        <v>0</v>
      </c>
      <c r="T1223" s="349">
        <f t="shared" si="198"/>
        <v>0</v>
      </c>
      <c r="U1223" s="355">
        <f t="shared" si="199"/>
        <v>0</v>
      </c>
    </row>
    <row r="1224" spans="1:21" x14ac:dyDescent="0.3">
      <c r="A1224" s="344">
        <v>1220</v>
      </c>
      <c r="B1224" s="344"/>
      <c r="C1224" s="356"/>
      <c r="D1224" s="357"/>
      <c r="E1224" s="358"/>
      <c r="F1224" s="346"/>
      <c r="G1224" s="347"/>
      <c r="H1224" s="347"/>
      <c r="I1224" s="347"/>
      <c r="J1224" s="348"/>
      <c r="K1224" s="347"/>
      <c r="L1224" s="349">
        <f t="shared" si="190"/>
        <v>0</v>
      </c>
      <c r="M1224" s="350">
        <f t="shared" si="191"/>
        <v>0</v>
      </c>
      <c r="N1224" s="350">
        <f t="shared" si="192"/>
        <v>0</v>
      </c>
      <c r="O1224" s="351">
        <f t="shared" si="193"/>
        <v>0</v>
      </c>
      <c r="P1224" s="350">
        <f t="shared" si="194"/>
        <v>0</v>
      </c>
      <c r="Q1224" s="352">
        <f t="shared" si="195"/>
        <v>0</v>
      </c>
      <c r="R1224" s="353">
        <f t="shared" si="196"/>
        <v>0</v>
      </c>
      <c r="S1224" s="354">
        <f t="shared" si="197"/>
        <v>0</v>
      </c>
      <c r="T1224" s="349">
        <f t="shared" si="198"/>
        <v>0</v>
      </c>
      <c r="U1224" s="355">
        <f t="shared" si="199"/>
        <v>0</v>
      </c>
    </row>
    <row r="1225" spans="1:21" x14ac:dyDescent="0.3">
      <c r="A1225" s="344">
        <v>1221</v>
      </c>
      <c r="B1225" s="344"/>
      <c r="C1225" s="356"/>
      <c r="D1225" s="357"/>
      <c r="E1225" s="358"/>
      <c r="F1225" s="346"/>
      <c r="G1225" s="347"/>
      <c r="H1225" s="347"/>
      <c r="I1225" s="347"/>
      <c r="J1225" s="348"/>
      <c r="K1225" s="347"/>
      <c r="L1225" s="349">
        <f t="shared" si="190"/>
        <v>0</v>
      </c>
      <c r="M1225" s="350">
        <f t="shared" si="191"/>
        <v>0</v>
      </c>
      <c r="N1225" s="350">
        <f t="shared" si="192"/>
        <v>0</v>
      </c>
      <c r="O1225" s="351">
        <f t="shared" si="193"/>
        <v>0</v>
      </c>
      <c r="P1225" s="350">
        <f t="shared" si="194"/>
        <v>0</v>
      </c>
      <c r="Q1225" s="352">
        <f t="shared" si="195"/>
        <v>0</v>
      </c>
      <c r="R1225" s="353">
        <f t="shared" si="196"/>
        <v>0</v>
      </c>
      <c r="S1225" s="354">
        <f t="shared" si="197"/>
        <v>0</v>
      </c>
      <c r="T1225" s="349">
        <f t="shared" si="198"/>
        <v>0</v>
      </c>
      <c r="U1225" s="355">
        <f t="shared" si="199"/>
        <v>0</v>
      </c>
    </row>
    <row r="1226" spans="1:21" x14ac:dyDescent="0.3">
      <c r="A1226" s="344">
        <v>1222</v>
      </c>
      <c r="B1226" s="344"/>
      <c r="C1226" s="356"/>
      <c r="D1226" s="357"/>
      <c r="E1226" s="358"/>
      <c r="F1226" s="346"/>
      <c r="G1226" s="347"/>
      <c r="H1226" s="347"/>
      <c r="I1226" s="347"/>
      <c r="J1226" s="348"/>
      <c r="K1226" s="347"/>
      <c r="L1226" s="349">
        <f t="shared" si="190"/>
        <v>0</v>
      </c>
      <c r="M1226" s="350">
        <f t="shared" si="191"/>
        <v>0</v>
      </c>
      <c r="N1226" s="350">
        <f t="shared" si="192"/>
        <v>0</v>
      </c>
      <c r="O1226" s="351">
        <f t="shared" si="193"/>
        <v>0</v>
      </c>
      <c r="P1226" s="350">
        <f t="shared" si="194"/>
        <v>0</v>
      </c>
      <c r="Q1226" s="352">
        <f t="shared" si="195"/>
        <v>0</v>
      </c>
      <c r="R1226" s="353">
        <f t="shared" si="196"/>
        <v>0</v>
      </c>
      <c r="S1226" s="354">
        <f t="shared" si="197"/>
        <v>0</v>
      </c>
      <c r="T1226" s="349">
        <f t="shared" si="198"/>
        <v>0</v>
      </c>
      <c r="U1226" s="355">
        <f t="shared" si="199"/>
        <v>0</v>
      </c>
    </row>
    <row r="1227" spans="1:21" x14ac:dyDescent="0.3">
      <c r="A1227" s="344">
        <v>1223</v>
      </c>
      <c r="B1227" s="344"/>
      <c r="C1227" s="356"/>
      <c r="D1227" s="357"/>
      <c r="E1227" s="358"/>
      <c r="F1227" s="346"/>
      <c r="G1227" s="347"/>
      <c r="H1227" s="347"/>
      <c r="I1227" s="347"/>
      <c r="J1227" s="348"/>
      <c r="K1227" s="347"/>
      <c r="L1227" s="349">
        <f t="shared" si="190"/>
        <v>0</v>
      </c>
      <c r="M1227" s="350">
        <f t="shared" si="191"/>
        <v>0</v>
      </c>
      <c r="N1227" s="350">
        <f t="shared" si="192"/>
        <v>0</v>
      </c>
      <c r="O1227" s="351">
        <f t="shared" si="193"/>
        <v>0</v>
      </c>
      <c r="P1227" s="350">
        <f t="shared" si="194"/>
        <v>0</v>
      </c>
      <c r="Q1227" s="352">
        <f t="shared" si="195"/>
        <v>0</v>
      </c>
      <c r="R1227" s="353">
        <f t="shared" si="196"/>
        <v>0</v>
      </c>
      <c r="S1227" s="354">
        <f t="shared" si="197"/>
        <v>0</v>
      </c>
      <c r="T1227" s="349">
        <f t="shared" si="198"/>
        <v>0</v>
      </c>
      <c r="U1227" s="355">
        <f t="shared" si="199"/>
        <v>0</v>
      </c>
    </row>
    <row r="1228" spans="1:21" x14ac:dyDescent="0.3">
      <c r="A1228" s="344">
        <v>1224</v>
      </c>
      <c r="B1228" s="344"/>
      <c r="C1228" s="356"/>
      <c r="D1228" s="357"/>
      <c r="E1228" s="358"/>
      <c r="F1228" s="346"/>
      <c r="G1228" s="347"/>
      <c r="H1228" s="347"/>
      <c r="I1228" s="347"/>
      <c r="J1228" s="348"/>
      <c r="K1228" s="347"/>
      <c r="L1228" s="349">
        <f t="shared" si="190"/>
        <v>0</v>
      </c>
      <c r="M1228" s="350">
        <f t="shared" si="191"/>
        <v>0</v>
      </c>
      <c r="N1228" s="350">
        <f t="shared" si="192"/>
        <v>0</v>
      </c>
      <c r="O1228" s="351">
        <f t="shared" si="193"/>
        <v>0</v>
      </c>
      <c r="P1228" s="350">
        <f t="shared" si="194"/>
        <v>0</v>
      </c>
      <c r="Q1228" s="352">
        <f t="shared" si="195"/>
        <v>0</v>
      </c>
      <c r="R1228" s="353">
        <f t="shared" si="196"/>
        <v>0</v>
      </c>
      <c r="S1228" s="354">
        <f t="shared" si="197"/>
        <v>0</v>
      </c>
      <c r="T1228" s="349">
        <f t="shared" si="198"/>
        <v>0</v>
      </c>
      <c r="U1228" s="355">
        <f t="shared" si="199"/>
        <v>0</v>
      </c>
    </row>
    <row r="1229" spans="1:21" x14ac:dyDescent="0.3">
      <c r="A1229" s="344">
        <v>1225</v>
      </c>
      <c r="B1229" s="344"/>
      <c r="C1229" s="356"/>
      <c r="D1229" s="357"/>
      <c r="E1229" s="358"/>
      <c r="F1229" s="346"/>
      <c r="G1229" s="347"/>
      <c r="H1229" s="347"/>
      <c r="I1229" s="347"/>
      <c r="J1229" s="348"/>
      <c r="K1229" s="347"/>
      <c r="L1229" s="349">
        <f t="shared" si="190"/>
        <v>0</v>
      </c>
      <c r="M1229" s="350">
        <f t="shared" si="191"/>
        <v>0</v>
      </c>
      <c r="N1229" s="350">
        <f t="shared" si="192"/>
        <v>0</v>
      </c>
      <c r="O1229" s="351">
        <f t="shared" si="193"/>
        <v>0</v>
      </c>
      <c r="P1229" s="350">
        <f t="shared" si="194"/>
        <v>0</v>
      </c>
      <c r="Q1229" s="352">
        <f t="shared" si="195"/>
        <v>0</v>
      </c>
      <c r="R1229" s="353">
        <f t="shared" si="196"/>
        <v>0</v>
      </c>
      <c r="S1229" s="354">
        <f t="shared" si="197"/>
        <v>0</v>
      </c>
      <c r="T1229" s="349">
        <f t="shared" si="198"/>
        <v>0</v>
      </c>
      <c r="U1229" s="355">
        <f t="shared" si="199"/>
        <v>0</v>
      </c>
    </row>
    <row r="1230" spans="1:21" x14ac:dyDescent="0.3">
      <c r="A1230" s="344">
        <v>1226</v>
      </c>
      <c r="B1230" s="344"/>
      <c r="C1230" s="356"/>
      <c r="D1230" s="357"/>
      <c r="E1230" s="358"/>
      <c r="F1230" s="346"/>
      <c r="G1230" s="347"/>
      <c r="H1230" s="347"/>
      <c r="I1230" s="347"/>
      <c r="J1230" s="348"/>
      <c r="K1230" s="347"/>
      <c r="L1230" s="349">
        <f t="shared" si="190"/>
        <v>0</v>
      </c>
      <c r="M1230" s="350">
        <f t="shared" si="191"/>
        <v>0</v>
      </c>
      <c r="N1230" s="350">
        <f t="shared" si="192"/>
        <v>0</v>
      </c>
      <c r="O1230" s="351">
        <f t="shared" si="193"/>
        <v>0</v>
      </c>
      <c r="P1230" s="350">
        <f t="shared" si="194"/>
        <v>0</v>
      </c>
      <c r="Q1230" s="352">
        <f t="shared" si="195"/>
        <v>0</v>
      </c>
      <c r="R1230" s="353">
        <f t="shared" si="196"/>
        <v>0</v>
      </c>
      <c r="S1230" s="354">
        <f t="shared" si="197"/>
        <v>0</v>
      </c>
      <c r="T1230" s="349">
        <f t="shared" si="198"/>
        <v>0</v>
      </c>
      <c r="U1230" s="355">
        <f t="shared" si="199"/>
        <v>0</v>
      </c>
    </row>
    <row r="1231" spans="1:21" x14ac:dyDescent="0.3">
      <c r="A1231" s="344">
        <v>1227</v>
      </c>
      <c r="B1231" s="344"/>
      <c r="C1231" s="356"/>
      <c r="D1231" s="357"/>
      <c r="E1231" s="358"/>
      <c r="F1231" s="346"/>
      <c r="G1231" s="347"/>
      <c r="H1231" s="347"/>
      <c r="I1231" s="347"/>
      <c r="J1231" s="348"/>
      <c r="K1231" s="347"/>
      <c r="L1231" s="349">
        <f t="shared" si="190"/>
        <v>0</v>
      </c>
      <c r="M1231" s="350">
        <f t="shared" si="191"/>
        <v>0</v>
      </c>
      <c r="N1231" s="350">
        <f t="shared" si="192"/>
        <v>0</v>
      </c>
      <c r="O1231" s="351">
        <f t="shared" si="193"/>
        <v>0</v>
      </c>
      <c r="P1231" s="350">
        <f t="shared" si="194"/>
        <v>0</v>
      </c>
      <c r="Q1231" s="352">
        <f t="shared" si="195"/>
        <v>0</v>
      </c>
      <c r="R1231" s="353">
        <f t="shared" si="196"/>
        <v>0</v>
      </c>
      <c r="S1231" s="354">
        <f t="shared" si="197"/>
        <v>0</v>
      </c>
      <c r="T1231" s="349">
        <f t="shared" si="198"/>
        <v>0</v>
      </c>
      <c r="U1231" s="355">
        <f t="shared" si="199"/>
        <v>0</v>
      </c>
    </row>
    <row r="1232" spans="1:21" x14ac:dyDescent="0.3">
      <c r="A1232" s="344">
        <v>1228</v>
      </c>
      <c r="B1232" s="344"/>
      <c r="C1232" s="356"/>
      <c r="D1232" s="357"/>
      <c r="E1232" s="358"/>
      <c r="F1232" s="346"/>
      <c r="G1232" s="347"/>
      <c r="H1232" s="347"/>
      <c r="I1232" s="347"/>
      <c r="J1232" s="348"/>
      <c r="K1232" s="347"/>
      <c r="L1232" s="349">
        <f t="shared" si="190"/>
        <v>0</v>
      </c>
      <c r="M1232" s="350">
        <f t="shared" si="191"/>
        <v>0</v>
      </c>
      <c r="N1232" s="350">
        <f t="shared" si="192"/>
        <v>0</v>
      </c>
      <c r="O1232" s="351">
        <f t="shared" si="193"/>
        <v>0</v>
      </c>
      <c r="P1232" s="350">
        <f t="shared" si="194"/>
        <v>0</v>
      </c>
      <c r="Q1232" s="352">
        <f t="shared" si="195"/>
        <v>0</v>
      </c>
      <c r="R1232" s="353">
        <f t="shared" si="196"/>
        <v>0</v>
      </c>
      <c r="S1232" s="354">
        <f t="shared" si="197"/>
        <v>0</v>
      </c>
      <c r="T1232" s="349">
        <f t="shared" si="198"/>
        <v>0</v>
      </c>
      <c r="U1232" s="355">
        <f t="shared" si="199"/>
        <v>0</v>
      </c>
    </row>
    <row r="1233" spans="1:21" x14ac:dyDescent="0.3">
      <c r="A1233" s="344">
        <v>1229</v>
      </c>
      <c r="B1233" s="344"/>
      <c r="C1233" s="356"/>
      <c r="D1233" s="357"/>
      <c r="E1233" s="358"/>
      <c r="F1233" s="346"/>
      <c r="G1233" s="347"/>
      <c r="H1233" s="347"/>
      <c r="I1233" s="347"/>
      <c r="J1233" s="348"/>
      <c r="K1233" s="347"/>
      <c r="L1233" s="349">
        <f t="shared" si="190"/>
        <v>0</v>
      </c>
      <c r="M1233" s="350">
        <f t="shared" si="191"/>
        <v>0</v>
      </c>
      <c r="N1233" s="350">
        <f t="shared" si="192"/>
        <v>0</v>
      </c>
      <c r="O1233" s="351">
        <f t="shared" si="193"/>
        <v>0</v>
      </c>
      <c r="P1233" s="350">
        <f t="shared" si="194"/>
        <v>0</v>
      </c>
      <c r="Q1233" s="352">
        <f t="shared" si="195"/>
        <v>0</v>
      </c>
      <c r="R1233" s="353">
        <f t="shared" si="196"/>
        <v>0</v>
      </c>
      <c r="S1233" s="354">
        <f t="shared" si="197"/>
        <v>0</v>
      </c>
      <c r="T1233" s="349">
        <f t="shared" si="198"/>
        <v>0</v>
      </c>
      <c r="U1233" s="355">
        <f t="shared" si="199"/>
        <v>0</v>
      </c>
    </row>
    <row r="1234" spans="1:21" x14ac:dyDescent="0.3">
      <c r="A1234" s="344">
        <v>1230</v>
      </c>
      <c r="B1234" s="344"/>
      <c r="C1234" s="356"/>
      <c r="D1234" s="357"/>
      <c r="E1234" s="358"/>
      <c r="F1234" s="346"/>
      <c r="G1234" s="347"/>
      <c r="H1234" s="347"/>
      <c r="I1234" s="347"/>
      <c r="J1234" s="348"/>
      <c r="K1234" s="347"/>
      <c r="L1234" s="349">
        <f t="shared" si="190"/>
        <v>0</v>
      </c>
      <c r="M1234" s="350">
        <f t="shared" si="191"/>
        <v>0</v>
      </c>
      <c r="N1234" s="350">
        <f t="shared" si="192"/>
        <v>0</v>
      </c>
      <c r="O1234" s="351">
        <f t="shared" si="193"/>
        <v>0</v>
      </c>
      <c r="P1234" s="350">
        <f t="shared" si="194"/>
        <v>0</v>
      </c>
      <c r="Q1234" s="352">
        <f t="shared" si="195"/>
        <v>0</v>
      </c>
      <c r="R1234" s="353">
        <f t="shared" si="196"/>
        <v>0</v>
      </c>
      <c r="S1234" s="354">
        <f t="shared" si="197"/>
        <v>0</v>
      </c>
      <c r="T1234" s="349">
        <f t="shared" si="198"/>
        <v>0</v>
      </c>
      <c r="U1234" s="355">
        <f t="shared" si="199"/>
        <v>0</v>
      </c>
    </row>
    <row r="1235" spans="1:21" x14ac:dyDescent="0.3">
      <c r="A1235" s="344">
        <v>1231</v>
      </c>
      <c r="B1235" s="344"/>
      <c r="C1235" s="356"/>
      <c r="D1235" s="357"/>
      <c r="E1235" s="358"/>
      <c r="F1235" s="346"/>
      <c r="G1235" s="347"/>
      <c r="H1235" s="347"/>
      <c r="I1235" s="347"/>
      <c r="J1235" s="348"/>
      <c r="K1235" s="347"/>
      <c r="L1235" s="349">
        <f t="shared" si="190"/>
        <v>0</v>
      </c>
      <c r="M1235" s="350">
        <f t="shared" si="191"/>
        <v>0</v>
      </c>
      <c r="N1235" s="350">
        <f t="shared" si="192"/>
        <v>0</v>
      </c>
      <c r="O1235" s="351">
        <f t="shared" si="193"/>
        <v>0</v>
      </c>
      <c r="P1235" s="350">
        <f t="shared" si="194"/>
        <v>0</v>
      </c>
      <c r="Q1235" s="352">
        <f t="shared" si="195"/>
        <v>0</v>
      </c>
      <c r="R1235" s="353">
        <f t="shared" si="196"/>
        <v>0</v>
      </c>
      <c r="S1235" s="354">
        <f t="shared" si="197"/>
        <v>0</v>
      </c>
      <c r="T1235" s="349">
        <f t="shared" si="198"/>
        <v>0</v>
      </c>
      <c r="U1235" s="355">
        <f t="shared" si="199"/>
        <v>0</v>
      </c>
    </row>
    <row r="1236" spans="1:21" x14ac:dyDescent="0.3">
      <c r="A1236" s="344">
        <v>1232</v>
      </c>
      <c r="B1236" s="344"/>
      <c r="C1236" s="356"/>
      <c r="D1236" s="357"/>
      <c r="E1236" s="358"/>
      <c r="F1236" s="346"/>
      <c r="G1236" s="347"/>
      <c r="H1236" s="347"/>
      <c r="I1236" s="347"/>
      <c r="J1236" s="348"/>
      <c r="K1236" s="347"/>
      <c r="L1236" s="349">
        <f t="shared" si="190"/>
        <v>0</v>
      </c>
      <c r="M1236" s="350">
        <f t="shared" si="191"/>
        <v>0</v>
      </c>
      <c r="N1236" s="350">
        <f t="shared" si="192"/>
        <v>0</v>
      </c>
      <c r="O1236" s="351">
        <f t="shared" si="193"/>
        <v>0</v>
      </c>
      <c r="P1236" s="350">
        <f t="shared" si="194"/>
        <v>0</v>
      </c>
      <c r="Q1236" s="352">
        <f t="shared" si="195"/>
        <v>0</v>
      </c>
      <c r="R1236" s="353">
        <f t="shared" si="196"/>
        <v>0</v>
      </c>
      <c r="S1236" s="354">
        <f t="shared" si="197"/>
        <v>0</v>
      </c>
      <c r="T1236" s="349">
        <f t="shared" si="198"/>
        <v>0</v>
      </c>
      <c r="U1236" s="355">
        <f t="shared" si="199"/>
        <v>0</v>
      </c>
    </row>
    <row r="1237" spans="1:21" x14ac:dyDescent="0.3">
      <c r="A1237" s="344">
        <v>1233</v>
      </c>
      <c r="B1237" s="344"/>
      <c r="C1237" s="356"/>
      <c r="D1237" s="357"/>
      <c r="E1237" s="358"/>
      <c r="F1237" s="346"/>
      <c r="G1237" s="347"/>
      <c r="H1237" s="347"/>
      <c r="I1237" s="347"/>
      <c r="J1237" s="348"/>
      <c r="K1237" s="347"/>
      <c r="L1237" s="349">
        <f t="shared" si="190"/>
        <v>0</v>
      </c>
      <c r="M1237" s="350">
        <f t="shared" si="191"/>
        <v>0</v>
      </c>
      <c r="N1237" s="350">
        <f t="shared" si="192"/>
        <v>0</v>
      </c>
      <c r="O1237" s="351">
        <f t="shared" si="193"/>
        <v>0</v>
      </c>
      <c r="P1237" s="350">
        <f t="shared" si="194"/>
        <v>0</v>
      </c>
      <c r="Q1237" s="352">
        <f t="shared" si="195"/>
        <v>0</v>
      </c>
      <c r="R1237" s="353">
        <f t="shared" si="196"/>
        <v>0</v>
      </c>
      <c r="S1237" s="354">
        <f t="shared" si="197"/>
        <v>0</v>
      </c>
      <c r="T1237" s="349">
        <f t="shared" si="198"/>
        <v>0</v>
      </c>
      <c r="U1237" s="355">
        <f t="shared" si="199"/>
        <v>0</v>
      </c>
    </row>
    <row r="1238" spans="1:21" x14ac:dyDescent="0.3">
      <c r="A1238" s="344">
        <v>1234</v>
      </c>
      <c r="B1238" s="344"/>
      <c r="C1238" s="356"/>
      <c r="D1238" s="357"/>
      <c r="E1238" s="358"/>
      <c r="F1238" s="346"/>
      <c r="G1238" s="347"/>
      <c r="H1238" s="347"/>
      <c r="I1238" s="347"/>
      <c r="J1238" s="348"/>
      <c r="K1238" s="347"/>
      <c r="L1238" s="349">
        <f t="shared" si="190"/>
        <v>0</v>
      </c>
      <c r="M1238" s="350">
        <f t="shared" si="191"/>
        <v>0</v>
      </c>
      <c r="N1238" s="350">
        <f t="shared" si="192"/>
        <v>0</v>
      </c>
      <c r="O1238" s="351">
        <f t="shared" si="193"/>
        <v>0</v>
      </c>
      <c r="P1238" s="350">
        <f t="shared" si="194"/>
        <v>0</v>
      </c>
      <c r="Q1238" s="352">
        <f t="shared" si="195"/>
        <v>0</v>
      </c>
      <c r="R1238" s="353">
        <f t="shared" si="196"/>
        <v>0</v>
      </c>
      <c r="S1238" s="354">
        <f t="shared" si="197"/>
        <v>0</v>
      </c>
      <c r="T1238" s="349">
        <f t="shared" si="198"/>
        <v>0</v>
      </c>
      <c r="U1238" s="355">
        <f t="shared" si="199"/>
        <v>0</v>
      </c>
    </row>
    <row r="1239" spans="1:21" x14ac:dyDescent="0.3">
      <c r="A1239" s="344">
        <v>1235</v>
      </c>
      <c r="B1239" s="344"/>
      <c r="C1239" s="356"/>
      <c r="D1239" s="357"/>
      <c r="E1239" s="358"/>
      <c r="F1239" s="346"/>
      <c r="G1239" s="347"/>
      <c r="H1239" s="347"/>
      <c r="I1239" s="347"/>
      <c r="J1239" s="348"/>
      <c r="K1239" s="347"/>
      <c r="L1239" s="349">
        <f t="shared" si="190"/>
        <v>0</v>
      </c>
      <c r="M1239" s="350">
        <f t="shared" si="191"/>
        <v>0</v>
      </c>
      <c r="N1239" s="350">
        <f t="shared" si="192"/>
        <v>0</v>
      </c>
      <c r="O1239" s="351">
        <f t="shared" si="193"/>
        <v>0</v>
      </c>
      <c r="P1239" s="350">
        <f t="shared" si="194"/>
        <v>0</v>
      </c>
      <c r="Q1239" s="352">
        <f t="shared" si="195"/>
        <v>0</v>
      </c>
      <c r="R1239" s="353">
        <f t="shared" si="196"/>
        <v>0</v>
      </c>
      <c r="S1239" s="354">
        <f t="shared" si="197"/>
        <v>0</v>
      </c>
      <c r="T1239" s="349">
        <f t="shared" si="198"/>
        <v>0</v>
      </c>
      <c r="U1239" s="355">
        <f t="shared" si="199"/>
        <v>0</v>
      </c>
    </row>
    <row r="1240" spans="1:21" x14ac:dyDescent="0.3">
      <c r="A1240" s="344">
        <v>1236</v>
      </c>
      <c r="B1240" s="344"/>
      <c r="C1240" s="356"/>
      <c r="D1240" s="357"/>
      <c r="E1240" s="358"/>
      <c r="F1240" s="346"/>
      <c r="G1240" s="347"/>
      <c r="H1240" s="347"/>
      <c r="I1240" s="347"/>
      <c r="J1240" s="348"/>
      <c r="K1240" s="347"/>
      <c r="L1240" s="349">
        <f t="shared" si="190"/>
        <v>0</v>
      </c>
      <c r="M1240" s="350">
        <f t="shared" si="191"/>
        <v>0</v>
      </c>
      <c r="N1240" s="350">
        <f t="shared" si="192"/>
        <v>0</v>
      </c>
      <c r="O1240" s="351">
        <f t="shared" si="193"/>
        <v>0</v>
      </c>
      <c r="P1240" s="350">
        <f t="shared" si="194"/>
        <v>0</v>
      </c>
      <c r="Q1240" s="352">
        <f t="shared" si="195"/>
        <v>0</v>
      </c>
      <c r="R1240" s="353">
        <f t="shared" si="196"/>
        <v>0</v>
      </c>
      <c r="S1240" s="354">
        <f t="shared" si="197"/>
        <v>0</v>
      </c>
      <c r="T1240" s="349">
        <f t="shared" si="198"/>
        <v>0</v>
      </c>
      <c r="U1240" s="355">
        <f t="shared" si="199"/>
        <v>0</v>
      </c>
    </row>
    <row r="1241" spans="1:21" x14ac:dyDescent="0.3">
      <c r="A1241" s="344">
        <v>1237</v>
      </c>
      <c r="B1241" s="344"/>
      <c r="C1241" s="356"/>
      <c r="D1241" s="357"/>
      <c r="E1241" s="358"/>
      <c r="F1241" s="346"/>
      <c r="G1241" s="347"/>
      <c r="H1241" s="347"/>
      <c r="I1241" s="347"/>
      <c r="J1241" s="348"/>
      <c r="K1241" s="347"/>
      <c r="L1241" s="349">
        <f t="shared" si="190"/>
        <v>0</v>
      </c>
      <c r="M1241" s="350">
        <f t="shared" si="191"/>
        <v>0</v>
      </c>
      <c r="N1241" s="350">
        <f t="shared" si="192"/>
        <v>0</v>
      </c>
      <c r="O1241" s="351">
        <f t="shared" si="193"/>
        <v>0</v>
      </c>
      <c r="P1241" s="350">
        <f t="shared" si="194"/>
        <v>0</v>
      </c>
      <c r="Q1241" s="352">
        <f t="shared" si="195"/>
        <v>0</v>
      </c>
      <c r="R1241" s="353">
        <f t="shared" si="196"/>
        <v>0</v>
      </c>
      <c r="S1241" s="354">
        <f t="shared" si="197"/>
        <v>0</v>
      </c>
      <c r="T1241" s="349">
        <f t="shared" si="198"/>
        <v>0</v>
      </c>
      <c r="U1241" s="355">
        <f t="shared" si="199"/>
        <v>0</v>
      </c>
    </row>
    <row r="1242" spans="1:21" x14ac:dyDescent="0.3">
      <c r="A1242" s="344">
        <v>1238</v>
      </c>
      <c r="B1242" s="344"/>
      <c r="C1242" s="356"/>
      <c r="D1242" s="357"/>
      <c r="E1242" s="358"/>
      <c r="F1242" s="346"/>
      <c r="G1242" s="347"/>
      <c r="H1242" s="347"/>
      <c r="I1242" s="347"/>
      <c r="J1242" s="348"/>
      <c r="K1242" s="347"/>
      <c r="L1242" s="349">
        <f t="shared" si="190"/>
        <v>0</v>
      </c>
      <c r="M1242" s="350">
        <f t="shared" si="191"/>
        <v>0</v>
      </c>
      <c r="N1242" s="350">
        <f t="shared" si="192"/>
        <v>0</v>
      </c>
      <c r="O1242" s="351">
        <f t="shared" si="193"/>
        <v>0</v>
      </c>
      <c r="P1242" s="350">
        <f t="shared" si="194"/>
        <v>0</v>
      </c>
      <c r="Q1242" s="352">
        <f t="shared" si="195"/>
        <v>0</v>
      </c>
      <c r="R1242" s="353">
        <f t="shared" si="196"/>
        <v>0</v>
      </c>
      <c r="S1242" s="354">
        <f t="shared" si="197"/>
        <v>0</v>
      </c>
      <c r="T1242" s="349">
        <f t="shared" si="198"/>
        <v>0</v>
      </c>
      <c r="U1242" s="355">
        <f t="shared" si="199"/>
        <v>0</v>
      </c>
    </row>
    <row r="1243" spans="1:21" x14ac:dyDescent="0.3">
      <c r="A1243" s="344">
        <v>1239</v>
      </c>
      <c r="B1243" s="344"/>
      <c r="C1243" s="356"/>
      <c r="D1243" s="357"/>
      <c r="E1243" s="358"/>
      <c r="F1243" s="346"/>
      <c r="G1243" s="347"/>
      <c r="H1243" s="347"/>
      <c r="I1243" s="347"/>
      <c r="J1243" s="348"/>
      <c r="K1243" s="347"/>
      <c r="L1243" s="349">
        <f t="shared" si="190"/>
        <v>0</v>
      </c>
      <c r="M1243" s="350">
        <f t="shared" si="191"/>
        <v>0</v>
      </c>
      <c r="N1243" s="350">
        <f t="shared" si="192"/>
        <v>0</v>
      </c>
      <c r="O1243" s="351">
        <f t="shared" si="193"/>
        <v>0</v>
      </c>
      <c r="P1243" s="350">
        <f t="shared" si="194"/>
        <v>0</v>
      </c>
      <c r="Q1243" s="352">
        <f t="shared" si="195"/>
        <v>0</v>
      </c>
      <c r="R1243" s="353">
        <f t="shared" si="196"/>
        <v>0</v>
      </c>
      <c r="S1243" s="354">
        <f t="shared" si="197"/>
        <v>0</v>
      </c>
      <c r="T1243" s="349">
        <f t="shared" si="198"/>
        <v>0</v>
      </c>
      <c r="U1243" s="355">
        <f t="shared" si="199"/>
        <v>0</v>
      </c>
    </row>
    <row r="1244" spans="1:21" x14ac:dyDescent="0.3">
      <c r="A1244" s="344">
        <v>1240</v>
      </c>
      <c r="B1244" s="344"/>
      <c r="C1244" s="356"/>
      <c r="D1244" s="357"/>
      <c r="E1244" s="358"/>
      <c r="F1244" s="346"/>
      <c r="G1244" s="347"/>
      <c r="H1244" s="347"/>
      <c r="I1244" s="347"/>
      <c r="J1244" s="348"/>
      <c r="K1244" s="347"/>
      <c r="L1244" s="349">
        <f t="shared" si="190"/>
        <v>0</v>
      </c>
      <c r="M1244" s="350">
        <f t="shared" si="191"/>
        <v>0</v>
      </c>
      <c r="N1244" s="350">
        <f t="shared" si="192"/>
        <v>0</v>
      </c>
      <c r="O1244" s="351">
        <f t="shared" si="193"/>
        <v>0</v>
      </c>
      <c r="P1244" s="350">
        <f t="shared" si="194"/>
        <v>0</v>
      </c>
      <c r="Q1244" s="352">
        <f t="shared" si="195"/>
        <v>0</v>
      </c>
      <c r="R1244" s="353">
        <f t="shared" si="196"/>
        <v>0</v>
      </c>
      <c r="S1244" s="354">
        <f t="shared" si="197"/>
        <v>0</v>
      </c>
      <c r="T1244" s="349">
        <f t="shared" si="198"/>
        <v>0</v>
      </c>
      <c r="U1244" s="355">
        <f t="shared" si="199"/>
        <v>0</v>
      </c>
    </row>
    <row r="1245" spans="1:21" x14ac:dyDescent="0.3">
      <c r="A1245" s="344">
        <v>1241</v>
      </c>
      <c r="B1245" s="344"/>
      <c r="C1245" s="356"/>
      <c r="D1245" s="357"/>
      <c r="E1245" s="358"/>
      <c r="F1245" s="346"/>
      <c r="G1245" s="347"/>
      <c r="H1245" s="347"/>
      <c r="I1245" s="347"/>
      <c r="J1245" s="348"/>
      <c r="K1245" s="347"/>
      <c r="L1245" s="349">
        <f t="shared" si="190"/>
        <v>0</v>
      </c>
      <c r="M1245" s="350">
        <f t="shared" si="191"/>
        <v>0</v>
      </c>
      <c r="N1245" s="350">
        <f t="shared" si="192"/>
        <v>0</v>
      </c>
      <c r="O1245" s="351">
        <f t="shared" si="193"/>
        <v>0</v>
      </c>
      <c r="P1245" s="350">
        <f t="shared" si="194"/>
        <v>0</v>
      </c>
      <c r="Q1245" s="352">
        <f t="shared" si="195"/>
        <v>0</v>
      </c>
      <c r="R1245" s="353">
        <f t="shared" si="196"/>
        <v>0</v>
      </c>
      <c r="S1245" s="354">
        <f t="shared" si="197"/>
        <v>0</v>
      </c>
      <c r="T1245" s="349">
        <f t="shared" si="198"/>
        <v>0</v>
      </c>
      <c r="U1245" s="355">
        <f t="shared" si="199"/>
        <v>0</v>
      </c>
    </row>
    <row r="1246" spans="1:21" x14ac:dyDescent="0.3">
      <c r="A1246" s="344">
        <v>1242</v>
      </c>
      <c r="B1246" s="344"/>
      <c r="C1246" s="356"/>
      <c r="D1246" s="357"/>
      <c r="E1246" s="358"/>
      <c r="F1246" s="346"/>
      <c r="G1246" s="347"/>
      <c r="H1246" s="347"/>
      <c r="I1246" s="347"/>
      <c r="J1246" s="348"/>
      <c r="K1246" s="347"/>
      <c r="L1246" s="349">
        <f t="shared" si="190"/>
        <v>0</v>
      </c>
      <c r="M1246" s="350">
        <f t="shared" si="191"/>
        <v>0</v>
      </c>
      <c r="N1246" s="350">
        <f t="shared" si="192"/>
        <v>0</v>
      </c>
      <c r="O1246" s="351">
        <f t="shared" si="193"/>
        <v>0</v>
      </c>
      <c r="P1246" s="350">
        <f t="shared" si="194"/>
        <v>0</v>
      </c>
      <c r="Q1246" s="352">
        <f t="shared" si="195"/>
        <v>0</v>
      </c>
      <c r="R1246" s="353">
        <f t="shared" si="196"/>
        <v>0</v>
      </c>
      <c r="S1246" s="354">
        <f t="shared" si="197"/>
        <v>0</v>
      </c>
      <c r="T1246" s="349">
        <f t="shared" si="198"/>
        <v>0</v>
      </c>
      <c r="U1246" s="355">
        <f t="shared" si="199"/>
        <v>0</v>
      </c>
    </row>
    <row r="1247" spans="1:21" x14ac:dyDescent="0.3">
      <c r="A1247" s="344">
        <v>1243</v>
      </c>
      <c r="B1247" s="344"/>
      <c r="C1247" s="356"/>
      <c r="D1247" s="357"/>
      <c r="E1247" s="358"/>
      <c r="F1247" s="346"/>
      <c r="G1247" s="347"/>
      <c r="H1247" s="347"/>
      <c r="I1247" s="347"/>
      <c r="J1247" s="348"/>
      <c r="K1247" s="347"/>
      <c r="L1247" s="349">
        <f t="shared" si="190"/>
        <v>0</v>
      </c>
      <c r="M1247" s="350">
        <f t="shared" si="191"/>
        <v>0</v>
      </c>
      <c r="N1247" s="350">
        <f t="shared" si="192"/>
        <v>0</v>
      </c>
      <c r="O1247" s="351">
        <f t="shared" si="193"/>
        <v>0</v>
      </c>
      <c r="P1247" s="350">
        <f t="shared" si="194"/>
        <v>0</v>
      </c>
      <c r="Q1247" s="352">
        <f t="shared" si="195"/>
        <v>0</v>
      </c>
      <c r="R1247" s="353">
        <f t="shared" si="196"/>
        <v>0</v>
      </c>
      <c r="S1247" s="354">
        <f t="shared" si="197"/>
        <v>0</v>
      </c>
      <c r="T1247" s="349">
        <f t="shared" si="198"/>
        <v>0</v>
      </c>
      <c r="U1247" s="355">
        <f t="shared" si="199"/>
        <v>0</v>
      </c>
    </row>
    <row r="1248" spans="1:21" x14ac:dyDescent="0.3">
      <c r="A1248" s="344">
        <v>1244</v>
      </c>
      <c r="B1248" s="344"/>
      <c r="C1248" s="356"/>
      <c r="D1248" s="357"/>
      <c r="E1248" s="358"/>
      <c r="F1248" s="346"/>
      <c r="G1248" s="347"/>
      <c r="H1248" s="347"/>
      <c r="I1248" s="347"/>
      <c r="J1248" s="348"/>
      <c r="K1248" s="347"/>
      <c r="L1248" s="349">
        <f t="shared" si="190"/>
        <v>0</v>
      </c>
      <c r="M1248" s="350">
        <f t="shared" si="191"/>
        <v>0</v>
      </c>
      <c r="N1248" s="350">
        <f t="shared" si="192"/>
        <v>0</v>
      </c>
      <c r="O1248" s="351">
        <f t="shared" si="193"/>
        <v>0</v>
      </c>
      <c r="P1248" s="350">
        <f t="shared" si="194"/>
        <v>0</v>
      </c>
      <c r="Q1248" s="352">
        <f t="shared" si="195"/>
        <v>0</v>
      </c>
      <c r="R1248" s="353">
        <f t="shared" si="196"/>
        <v>0</v>
      </c>
      <c r="S1248" s="354">
        <f t="shared" si="197"/>
        <v>0</v>
      </c>
      <c r="T1248" s="349">
        <f t="shared" si="198"/>
        <v>0</v>
      </c>
      <c r="U1248" s="355">
        <f t="shared" si="199"/>
        <v>0</v>
      </c>
    </row>
    <row r="1249" spans="1:21" x14ac:dyDescent="0.3">
      <c r="A1249" s="344">
        <v>1245</v>
      </c>
      <c r="B1249" s="344"/>
      <c r="C1249" s="356"/>
      <c r="D1249" s="357"/>
      <c r="E1249" s="358"/>
      <c r="F1249" s="346"/>
      <c r="G1249" s="347"/>
      <c r="H1249" s="347"/>
      <c r="I1249" s="347"/>
      <c r="J1249" s="348"/>
      <c r="K1249" s="347"/>
      <c r="L1249" s="349">
        <f t="shared" si="190"/>
        <v>0</v>
      </c>
      <c r="M1249" s="350">
        <f t="shared" si="191"/>
        <v>0</v>
      </c>
      <c r="N1249" s="350">
        <f t="shared" si="192"/>
        <v>0</v>
      </c>
      <c r="O1249" s="351">
        <f t="shared" si="193"/>
        <v>0</v>
      </c>
      <c r="P1249" s="350">
        <f t="shared" si="194"/>
        <v>0</v>
      </c>
      <c r="Q1249" s="352">
        <f t="shared" si="195"/>
        <v>0</v>
      </c>
      <c r="R1249" s="353">
        <f t="shared" si="196"/>
        <v>0</v>
      </c>
      <c r="S1249" s="354">
        <f t="shared" si="197"/>
        <v>0</v>
      </c>
      <c r="T1249" s="349">
        <f t="shared" si="198"/>
        <v>0</v>
      </c>
      <c r="U1249" s="355">
        <f t="shared" si="199"/>
        <v>0</v>
      </c>
    </row>
    <row r="1250" spans="1:21" x14ac:dyDescent="0.3">
      <c r="A1250" s="344">
        <v>1246</v>
      </c>
      <c r="B1250" s="344"/>
      <c r="C1250" s="356"/>
      <c r="D1250" s="357"/>
      <c r="E1250" s="358"/>
      <c r="F1250" s="346"/>
      <c r="G1250" s="347"/>
      <c r="H1250" s="347"/>
      <c r="I1250" s="347"/>
      <c r="J1250" s="348"/>
      <c r="K1250" s="347"/>
      <c r="L1250" s="349">
        <f t="shared" si="190"/>
        <v>0</v>
      </c>
      <c r="M1250" s="350">
        <f t="shared" si="191"/>
        <v>0</v>
      </c>
      <c r="N1250" s="350">
        <f t="shared" si="192"/>
        <v>0</v>
      </c>
      <c r="O1250" s="351">
        <f t="shared" si="193"/>
        <v>0</v>
      </c>
      <c r="P1250" s="350">
        <f t="shared" si="194"/>
        <v>0</v>
      </c>
      <c r="Q1250" s="352">
        <f t="shared" si="195"/>
        <v>0</v>
      </c>
      <c r="R1250" s="353">
        <f t="shared" si="196"/>
        <v>0</v>
      </c>
      <c r="S1250" s="354">
        <f t="shared" si="197"/>
        <v>0</v>
      </c>
      <c r="T1250" s="349">
        <f t="shared" si="198"/>
        <v>0</v>
      </c>
      <c r="U1250" s="355">
        <f t="shared" si="199"/>
        <v>0</v>
      </c>
    </row>
    <row r="1251" spans="1:21" x14ac:dyDescent="0.3">
      <c r="A1251" s="344">
        <v>1247</v>
      </c>
      <c r="B1251" s="344"/>
      <c r="C1251" s="356"/>
      <c r="D1251" s="357"/>
      <c r="E1251" s="358"/>
      <c r="F1251" s="346"/>
      <c r="G1251" s="347"/>
      <c r="H1251" s="347"/>
      <c r="I1251" s="347"/>
      <c r="J1251" s="348"/>
      <c r="K1251" s="347"/>
      <c r="L1251" s="349">
        <f t="shared" si="190"/>
        <v>0</v>
      </c>
      <c r="M1251" s="350">
        <f t="shared" si="191"/>
        <v>0</v>
      </c>
      <c r="N1251" s="350">
        <f t="shared" si="192"/>
        <v>0</v>
      </c>
      <c r="O1251" s="351">
        <f t="shared" si="193"/>
        <v>0</v>
      </c>
      <c r="P1251" s="350">
        <f t="shared" si="194"/>
        <v>0</v>
      </c>
      <c r="Q1251" s="352">
        <f t="shared" si="195"/>
        <v>0</v>
      </c>
      <c r="R1251" s="353">
        <f t="shared" si="196"/>
        <v>0</v>
      </c>
      <c r="S1251" s="354">
        <f t="shared" si="197"/>
        <v>0</v>
      </c>
      <c r="T1251" s="349">
        <f t="shared" si="198"/>
        <v>0</v>
      </c>
      <c r="U1251" s="355">
        <f t="shared" si="199"/>
        <v>0</v>
      </c>
    </row>
    <row r="1252" spans="1:21" x14ac:dyDescent="0.3">
      <c r="A1252" s="344">
        <v>1248</v>
      </c>
      <c r="B1252" s="344"/>
      <c r="C1252" s="356"/>
      <c r="D1252" s="357"/>
      <c r="E1252" s="358"/>
      <c r="F1252" s="346"/>
      <c r="G1252" s="347"/>
      <c r="H1252" s="347"/>
      <c r="I1252" s="347"/>
      <c r="J1252" s="348"/>
      <c r="K1252" s="347"/>
      <c r="L1252" s="349">
        <f t="shared" si="190"/>
        <v>0</v>
      </c>
      <c r="M1252" s="350">
        <f t="shared" si="191"/>
        <v>0</v>
      </c>
      <c r="N1252" s="350">
        <f t="shared" si="192"/>
        <v>0</v>
      </c>
      <c r="O1252" s="351">
        <f t="shared" si="193"/>
        <v>0</v>
      </c>
      <c r="P1252" s="350">
        <f t="shared" si="194"/>
        <v>0</v>
      </c>
      <c r="Q1252" s="352">
        <f t="shared" si="195"/>
        <v>0</v>
      </c>
      <c r="R1252" s="353">
        <f t="shared" si="196"/>
        <v>0</v>
      </c>
      <c r="S1252" s="354">
        <f t="shared" si="197"/>
        <v>0</v>
      </c>
      <c r="T1252" s="349">
        <f t="shared" si="198"/>
        <v>0</v>
      </c>
      <c r="U1252" s="355">
        <f t="shared" si="199"/>
        <v>0</v>
      </c>
    </row>
    <row r="1253" spans="1:21" x14ac:dyDescent="0.3">
      <c r="A1253" s="344">
        <v>1249</v>
      </c>
      <c r="B1253" s="344"/>
      <c r="C1253" s="356"/>
      <c r="D1253" s="357"/>
      <c r="E1253" s="358"/>
      <c r="F1253" s="346"/>
      <c r="G1253" s="347"/>
      <c r="H1253" s="347"/>
      <c r="I1253" s="347"/>
      <c r="J1253" s="348"/>
      <c r="K1253" s="347"/>
      <c r="L1253" s="349">
        <f t="shared" si="190"/>
        <v>0</v>
      </c>
      <c r="M1253" s="350">
        <f t="shared" si="191"/>
        <v>0</v>
      </c>
      <c r="N1253" s="350">
        <f t="shared" si="192"/>
        <v>0</v>
      </c>
      <c r="O1253" s="351">
        <f t="shared" si="193"/>
        <v>0</v>
      </c>
      <c r="P1253" s="350">
        <f t="shared" si="194"/>
        <v>0</v>
      </c>
      <c r="Q1253" s="352">
        <f t="shared" si="195"/>
        <v>0</v>
      </c>
      <c r="R1253" s="353">
        <f t="shared" si="196"/>
        <v>0</v>
      </c>
      <c r="S1253" s="354">
        <f t="shared" si="197"/>
        <v>0</v>
      </c>
      <c r="T1253" s="349">
        <f t="shared" si="198"/>
        <v>0</v>
      </c>
      <c r="U1253" s="355">
        <f t="shared" si="199"/>
        <v>0</v>
      </c>
    </row>
    <row r="1254" spans="1:21" x14ac:dyDescent="0.3">
      <c r="A1254" s="344">
        <v>1250</v>
      </c>
      <c r="B1254" s="344"/>
      <c r="C1254" s="356"/>
      <c r="D1254" s="357"/>
      <c r="E1254" s="358"/>
      <c r="F1254" s="346"/>
      <c r="G1254" s="347"/>
      <c r="H1254" s="347"/>
      <c r="I1254" s="347"/>
      <c r="J1254" s="348"/>
      <c r="K1254" s="347"/>
      <c r="L1254" s="349">
        <f t="shared" si="190"/>
        <v>0</v>
      </c>
      <c r="M1254" s="350">
        <f t="shared" si="191"/>
        <v>0</v>
      </c>
      <c r="N1254" s="350">
        <f t="shared" si="192"/>
        <v>0</v>
      </c>
      <c r="O1254" s="351">
        <f t="shared" si="193"/>
        <v>0</v>
      </c>
      <c r="P1254" s="350">
        <f t="shared" si="194"/>
        <v>0</v>
      </c>
      <c r="Q1254" s="352">
        <f t="shared" si="195"/>
        <v>0</v>
      </c>
      <c r="R1254" s="353">
        <f t="shared" si="196"/>
        <v>0</v>
      </c>
      <c r="S1254" s="354">
        <f t="shared" si="197"/>
        <v>0</v>
      </c>
      <c r="T1254" s="349">
        <f t="shared" si="198"/>
        <v>0</v>
      </c>
      <c r="U1254" s="355">
        <f t="shared" si="199"/>
        <v>0</v>
      </c>
    </row>
    <row r="1255" spans="1:21" x14ac:dyDescent="0.3">
      <c r="A1255" s="344">
        <v>1251</v>
      </c>
      <c r="B1255" s="344"/>
      <c r="C1255" s="356"/>
      <c r="D1255" s="357"/>
      <c r="E1255" s="358"/>
      <c r="F1255" s="346"/>
      <c r="G1255" s="347"/>
      <c r="H1255" s="347"/>
      <c r="I1255" s="347"/>
      <c r="J1255" s="348"/>
      <c r="K1255" s="347"/>
      <c r="L1255" s="349">
        <f t="shared" si="190"/>
        <v>0</v>
      </c>
      <c r="M1255" s="350">
        <f t="shared" si="191"/>
        <v>0</v>
      </c>
      <c r="N1255" s="350">
        <f t="shared" si="192"/>
        <v>0</v>
      </c>
      <c r="O1255" s="351">
        <f t="shared" si="193"/>
        <v>0</v>
      </c>
      <c r="P1255" s="350">
        <f t="shared" si="194"/>
        <v>0</v>
      </c>
      <c r="Q1255" s="352">
        <f t="shared" si="195"/>
        <v>0</v>
      </c>
      <c r="R1255" s="353">
        <f t="shared" si="196"/>
        <v>0</v>
      </c>
      <c r="S1255" s="354">
        <f t="shared" si="197"/>
        <v>0</v>
      </c>
      <c r="T1255" s="349">
        <f t="shared" si="198"/>
        <v>0</v>
      </c>
      <c r="U1255" s="355">
        <f t="shared" si="199"/>
        <v>0</v>
      </c>
    </row>
    <row r="1256" spans="1:21" x14ac:dyDescent="0.3">
      <c r="A1256" s="344">
        <v>1252</v>
      </c>
      <c r="B1256" s="344"/>
      <c r="C1256" s="356"/>
      <c r="D1256" s="357"/>
      <c r="E1256" s="358"/>
      <c r="F1256" s="346"/>
      <c r="G1256" s="347"/>
      <c r="H1256" s="347"/>
      <c r="I1256" s="347"/>
      <c r="J1256" s="348"/>
      <c r="K1256" s="347"/>
      <c r="L1256" s="349">
        <f t="shared" si="190"/>
        <v>0</v>
      </c>
      <c r="M1256" s="350">
        <f t="shared" si="191"/>
        <v>0</v>
      </c>
      <c r="N1256" s="350">
        <f t="shared" si="192"/>
        <v>0</v>
      </c>
      <c r="O1256" s="351">
        <f t="shared" si="193"/>
        <v>0</v>
      </c>
      <c r="P1256" s="350">
        <f t="shared" si="194"/>
        <v>0</v>
      </c>
      <c r="Q1256" s="352">
        <f t="shared" si="195"/>
        <v>0</v>
      </c>
      <c r="R1256" s="353">
        <f t="shared" si="196"/>
        <v>0</v>
      </c>
      <c r="S1256" s="354">
        <f t="shared" si="197"/>
        <v>0</v>
      </c>
      <c r="T1256" s="349">
        <f t="shared" si="198"/>
        <v>0</v>
      </c>
      <c r="U1256" s="355">
        <f t="shared" si="199"/>
        <v>0</v>
      </c>
    </row>
    <row r="1257" spans="1:21" x14ac:dyDescent="0.3">
      <c r="A1257" s="344">
        <v>1253</v>
      </c>
      <c r="B1257" s="344"/>
      <c r="C1257" s="356"/>
      <c r="D1257" s="357"/>
      <c r="E1257" s="358"/>
      <c r="F1257" s="346"/>
      <c r="G1257" s="347"/>
      <c r="H1257" s="347"/>
      <c r="I1257" s="347"/>
      <c r="J1257" s="348"/>
      <c r="K1257" s="347"/>
      <c r="L1257" s="349">
        <f t="shared" si="190"/>
        <v>0</v>
      </c>
      <c r="M1257" s="350">
        <f t="shared" si="191"/>
        <v>0</v>
      </c>
      <c r="N1257" s="350">
        <f t="shared" si="192"/>
        <v>0</v>
      </c>
      <c r="O1257" s="351">
        <f t="shared" si="193"/>
        <v>0</v>
      </c>
      <c r="P1257" s="350">
        <f t="shared" si="194"/>
        <v>0</v>
      </c>
      <c r="Q1257" s="352">
        <f t="shared" si="195"/>
        <v>0</v>
      </c>
      <c r="R1257" s="353">
        <f t="shared" si="196"/>
        <v>0</v>
      </c>
      <c r="S1257" s="354">
        <f t="shared" si="197"/>
        <v>0</v>
      </c>
      <c r="T1257" s="349">
        <f t="shared" si="198"/>
        <v>0</v>
      </c>
      <c r="U1257" s="355">
        <f t="shared" si="199"/>
        <v>0</v>
      </c>
    </row>
    <row r="1258" spans="1:21" x14ac:dyDescent="0.3">
      <c r="A1258" s="344">
        <v>1254</v>
      </c>
      <c r="B1258" s="344"/>
      <c r="C1258" s="356"/>
      <c r="D1258" s="357"/>
      <c r="E1258" s="358"/>
      <c r="F1258" s="346"/>
      <c r="G1258" s="347"/>
      <c r="H1258" s="347"/>
      <c r="I1258" s="347"/>
      <c r="J1258" s="348"/>
      <c r="K1258" s="347"/>
      <c r="L1258" s="349">
        <f t="shared" si="190"/>
        <v>0</v>
      </c>
      <c r="M1258" s="350">
        <f t="shared" si="191"/>
        <v>0</v>
      </c>
      <c r="N1258" s="350">
        <f t="shared" si="192"/>
        <v>0</v>
      </c>
      <c r="O1258" s="351">
        <f t="shared" si="193"/>
        <v>0</v>
      </c>
      <c r="P1258" s="350">
        <f t="shared" si="194"/>
        <v>0</v>
      </c>
      <c r="Q1258" s="352">
        <f t="shared" si="195"/>
        <v>0</v>
      </c>
      <c r="R1258" s="353">
        <f t="shared" si="196"/>
        <v>0</v>
      </c>
      <c r="S1258" s="354">
        <f t="shared" si="197"/>
        <v>0</v>
      </c>
      <c r="T1258" s="349">
        <f t="shared" si="198"/>
        <v>0</v>
      </c>
      <c r="U1258" s="355">
        <f t="shared" si="199"/>
        <v>0</v>
      </c>
    </row>
    <row r="1259" spans="1:21" x14ac:dyDescent="0.3">
      <c r="A1259" s="344">
        <v>1255</v>
      </c>
      <c r="B1259" s="344"/>
      <c r="C1259" s="356"/>
      <c r="D1259" s="357"/>
      <c r="E1259" s="358"/>
      <c r="F1259" s="346"/>
      <c r="G1259" s="347"/>
      <c r="H1259" s="347"/>
      <c r="I1259" s="347"/>
      <c r="J1259" s="348"/>
      <c r="K1259" s="347"/>
      <c r="L1259" s="349">
        <f t="shared" si="190"/>
        <v>0</v>
      </c>
      <c r="M1259" s="350">
        <f t="shared" si="191"/>
        <v>0</v>
      </c>
      <c r="N1259" s="350">
        <f t="shared" si="192"/>
        <v>0</v>
      </c>
      <c r="O1259" s="351">
        <f t="shared" si="193"/>
        <v>0</v>
      </c>
      <c r="P1259" s="350">
        <f t="shared" si="194"/>
        <v>0</v>
      </c>
      <c r="Q1259" s="352">
        <f t="shared" si="195"/>
        <v>0</v>
      </c>
      <c r="R1259" s="353">
        <f t="shared" si="196"/>
        <v>0</v>
      </c>
      <c r="S1259" s="354">
        <f t="shared" si="197"/>
        <v>0</v>
      </c>
      <c r="T1259" s="349">
        <f t="shared" si="198"/>
        <v>0</v>
      </c>
      <c r="U1259" s="355">
        <f t="shared" si="199"/>
        <v>0</v>
      </c>
    </row>
    <row r="1260" spans="1:21" x14ac:dyDescent="0.3">
      <c r="A1260" s="344">
        <v>1256</v>
      </c>
      <c r="B1260" s="344"/>
      <c r="C1260" s="356"/>
      <c r="D1260" s="357"/>
      <c r="E1260" s="358"/>
      <c r="F1260" s="346"/>
      <c r="G1260" s="347"/>
      <c r="H1260" s="347"/>
      <c r="I1260" s="347"/>
      <c r="J1260" s="348"/>
      <c r="K1260" s="347"/>
      <c r="L1260" s="349">
        <f t="shared" si="190"/>
        <v>0</v>
      </c>
      <c r="M1260" s="350">
        <f t="shared" si="191"/>
        <v>0</v>
      </c>
      <c r="N1260" s="350">
        <f t="shared" si="192"/>
        <v>0</v>
      </c>
      <c r="O1260" s="351">
        <f t="shared" si="193"/>
        <v>0</v>
      </c>
      <c r="P1260" s="350">
        <f t="shared" si="194"/>
        <v>0</v>
      </c>
      <c r="Q1260" s="352">
        <f t="shared" si="195"/>
        <v>0</v>
      </c>
      <c r="R1260" s="353">
        <f t="shared" si="196"/>
        <v>0</v>
      </c>
      <c r="S1260" s="354">
        <f t="shared" si="197"/>
        <v>0</v>
      </c>
      <c r="T1260" s="349">
        <f t="shared" si="198"/>
        <v>0</v>
      </c>
      <c r="U1260" s="355">
        <f t="shared" si="199"/>
        <v>0</v>
      </c>
    </row>
    <row r="1261" spans="1:21" x14ac:dyDescent="0.3">
      <c r="A1261" s="344">
        <v>1257</v>
      </c>
      <c r="B1261" s="344"/>
      <c r="C1261" s="356"/>
      <c r="D1261" s="357"/>
      <c r="E1261" s="358"/>
      <c r="F1261" s="346"/>
      <c r="G1261" s="347"/>
      <c r="H1261" s="347"/>
      <c r="I1261" s="347"/>
      <c r="J1261" s="348"/>
      <c r="K1261" s="347"/>
      <c r="L1261" s="349">
        <f t="shared" si="190"/>
        <v>0</v>
      </c>
      <c r="M1261" s="350">
        <f t="shared" si="191"/>
        <v>0</v>
      </c>
      <c r="N1261" s="350">
        <f t="shared" si="192"/>
        <v>0</v>
      </c>
      <c r="O1261" s="351">
        <f t="shared" si="193"/>
        <v>0</v>
      </c>
      <c r="P1261" s="350">
        <f t="shared" si="194"/>
        <v>0</v>
      </c>
      <c r="Q1261" s="352">
        <f t="shared" si="195"/>
        <v>0</v>
      </c>
      <c r="R1261" s="353">
        <f t="shared" si="196"/>
        <v>0</v>
      </c>
      <c r="S1261" s="354">
        <f t="shared" si="197"/>
        <v>0</v>
      </c>
      <c r="T1261" s="349">
        <f t="shared" si="198"/>
        <v>0</v>
      </c>
      <c r="U1261" s="355">
        <f t="shared" si="199"/>
        <v>0</v>
      </c>
    </row>
    <row r="1262" spans="1:21" x14ac:dyDescent="0.3">
      <c r="A1262" s="344">
        <v>1258</v>
      </c>
      <c r="B1262" s="344"/>
      <c r="C1262" s="356"/>
      <c r="D1262" s="357"/>
      <c r="E1262" s="358"/>
      <c r="F1262" s="346"/>
      <c r="G1262" s="347"/>
      <c r="H1262" s="347"/>
      <c r="I1262" s="347"/>
      <c r="J1262" s="348"/>
      <c r="K1262" s="347"/>
      <c r="L1262" s="349">
        <f t="shared" si="190"/>
        <v>0</v>
      </c>
      <c r="M1262" s="350">
        <f t="shared" si="191"/>
        <v>0</v>
      </c>
      <c r="N1262" s="350">
        <f t="shared" si="192"/>
        <v>0</v>
      </c>
      <c r="O1262" s="351">
        <f t="shared" si="193"/>
        <v>0</v>
      </c>
      <c r="P1262" s="350">
        <f t="shared" si="194"/>
        <v>0</v>
      </c>
      <c r="Q1262" s="352">
        <f t="shared" si="195"/>
        <v>0</v>
      </c>
      <c r="R1262" s="353">
        <f t="shared" si="196"/>
        <v>0</v>
      </c>
      <c r="S1262" s="354">
        <f t="shared" si="197"/>
        <v>0</v>
      </c>
      <c r="T1262" s="349">
        <f t="shared" si="198"/>
        <v>0</v>
      </c>
      <c r="U1262" s="355">
        <f t="shared" si="199"/>
        <v>0</v>
      </c>
    </row>
    <row r="1263" spans="1:21" x14ac:dyDescent="0.3">
      <c r="A1263" s="344">
        <v>1259</v>
      </c>
      <c r="B1263" s="344"/>
      <c r="C1263" s="356"/>
      <c r="D1263" s="357"/>
      <c r="E1263" s="358"/>
      <c r="F1263" s="346"/>
      <c r="G1263" s="347"/>
      <c r="H1263" s="347"/>
      <c r="I1263" s="347"/>
      <c r="J1263" s="348"/>
      <c r="K1263" s="347"/>
      <c r="L1263" s="349">
        <f t="shared" si="190"/>
        <v>0</v>
      </c>
      <c r="M1263" s="350">
        <f t="shared" si="191"/>
        <v>0</v>
      </c>
      <c r="N1263" s="350">
        <f t="shared" si="192"/>
        <v>0</v>
      </c>
      <c r="O1263" s="351">
        <f t="shared" si="193"/>
        <v>0</v>
      </c>
      <c r="P1263" s="350">
        <f t="shared" si="194"/>
        <v>0</v>
      </c>
      <c r="Q1263" s="352">
        <f t="shared" si="195"/>
        <v>0</v>
      </c>
      <c r="R1263" s="353">
        <f t="shared" si="196"/>
        <v>0</v>
      </c>
      <c r="S1263" s="354">
        <f t="shared" si="197"/>
        <v>0</v>
      </c>
      <c r="T1263" s="349">
        <f t="shared" si="198"/>
        <v>0</v>
      </c>
      <c r="U1263" s="355">
        <f t="shared" si="199"/>
        <v>0</v>
      </c>
    </row>
    <row r="1264" spans="1:21" x14ac:dyDescent="0.3">
      <c r="A1264" s="344">
        <v>1260</v>
      </c>
      <c r="B1264" s="344"/>
      <c r="C1264" s="356"/>
      <c r="D1264" s="357"/>
      <c r="E1264" s="358"/>
      <c r="F1264" s="346"/>
      <c r="G1264" s="347"/>
      <c r="H1264" s="347"/>
      <c r="I1264" s="347"/>
      <c r="J1264" s="348"/>
      <c r="K1264" s="347"/>
      <c r="L1264" s="349">
        <f t="shared" si="190"/>
        <v>0</v>
      </c>
      <c r="M1264" s="350">
        <f t="shared" si="191"/>
        <v>0</v>
      </c>
      <c r="N1264" s="350">
        <f t="shared" si="192"/>
        <v>0</v>
      </c>
      <c r="O1264" s="351">
        <f t="shared" si="193"/>
        <v>0</v>
      </c>
      <c r="P1264" s="350">
        <f t="shared" si="194"/>
        <v>0</v>
      </c>
      <c r="Q1264" s="352">
        <f t="shared" si="195"/>
        <v>0</v>
      </c>
      <c r="R1264" s="353">
        <f t="shared" si="196"/>
        <v>0</v>
      </c>
      <c r="S1264" s="354">
        <f t="shared" si="197"/>
        <v>0</v>
      </c>
      <c r="T1264" s="349">
        <f t="shared" si="198"/>
        <v>0</v>
      </c>
      <c r="U1264" s="355">
        <f t="shared" si="199"/>
        <v>0</v>
      </c>
    </row>
    <row r="1265" spans="1:21" x14ac:dyDescent="0.3">
      <c r="A1265" s="344">
        <v>1261</v>
      </c>
      <c r="B1265" s="344"/>
      <c r="C1265" s="356"/>
      <c r="D1265" s="357"/>
      <c r="E1265" s="358"/>
      <c r="F1265" s="346"/>
      <c r="G1265" s="347"/>
      <c r="H1265" s="347"/>
      <c r="I1265" s="347"/>
      <c r="J1265" s="348"/>
      <c r="K1265" s="347"/>
      <c r="L1265" s="349">
        <f t="shared" si="190"/>
        <v>0</v>
      </c>
      <c r="M1265" s="350">
        <f t="shared" si="191"/>
        <v>0</v>
      </c>
      <c r="N1265" s="350">
        <f t="shared" si="192"/>
        <v>0</v>
      </c>
      <c r="O1265" s="351">
        <f t="shared" si="193"/>
        <v>0</v>
      </c>
      <c r="P1265" s="350">
        <f t="shared" si="194"/>
        <v>0</v>
      </c>
      <c r="Q1265" s="352">
        <f t="shared" si="195"/>
        <v>0</v>
      </c>
      <c r="R1265" s="353">
        <f t="shared" si="196"/>
        <v>0</v>
      </c>
      <c r="S1265" s="354">
        <f t="shared" si="197"/>
        <v>0</v>
      </c>
      <c r="T1265" s="349">
        <f t="shared" si="198"/>
        <v>0</v>
      </c>
      <c r="U1265" s="355">
        <f t="shared" si="199"/>
        <v>0</v>
      </c>
    </row>
    <row r="1266" spans="1:21" x14ac:dyDescent="0.3">
      <c r="A1266" s="344">
        <v>1262</v>
      </c>
      <c r="B1266" s="344"/>
      <c r="C1266" s="356"/>
      <c r="D1266" s="357"/>
      <c r="E1266" s="358"/>
      <c r="F1266" s="346"/>
      <c r="G1266" s="347"/>
      <c r="H1266" s="347"/>
      <c r="I1266" s="347"/>
      <c r="J1266" s="348"/>
      <c r="K1266" s="347"/>
      <c r="L1266" s="349">
        <f t="shared" si="190"/>
        <v>0</v>
      </c>
      <c r="M1266" s="350">
        <f t="shared" si="191"/>
        <v>0</v>
      </c>
      <c r="N1266" s="350">
        <f t="shared" si="192"/>
        <v>0</v>
      </c>
      <c r="O1266" s="351">
        <f t="shared" si="193"/>
        <v>0</v>
      </c>
      <c r="P1266" s="350">
        <f t="shared" si="194"/>
        <v>0</v>
      </c>
      <c r="Q1266" s="352">
        <f t="shared" si="195"/>
        <v>0</v>
      </c>
      <c r="R1266" s="353">
        <f t="shared" si="196"/>
        <v>0</v>
      </c>
      <c r="S1266" s="354">
        <f t="shared" si="197"/>
        <v>0</v>
      </c>
      <c r="T1266" s="349">
        <f t="shared" si="198"/>
        <v>0</v>
      </c>
      <c r="U1266" s="355">
        <f t="shared" si="199"/>
        <v>0</v>
      </c>
    </row>
    <row r="1267" spans="1:21" x14ac:dyDescent="0.3">
      <c r="A1267" s="344">
        <v>1263</v>
      </c>
      <c r="B1267" s="344"/>
      <c r="C1267" s="356"/>
      <c r="D1267" s="357"/>
      <c r="E1267" s="358"/>
      <c r="F1267" s="346"/>
      <c r="G1267" s="347"/>
      <c r="H1267" s="347"/>
      <c r="I1267" s="347"/>
      <c r="J1267" s="348"/>
      <c r="K1267" s="347"/>
      <c r="L1267" s="349">
        <f t="shared" si="190"/>
        <v>0</v>
      </c>
      <c r="M1267" s="350">
        <f t="shared" si="191"/>
        <v>0</v>
      </c>
      <c r="N1267" s="350">
        <f t="shared" si="192"/>
        <v>0</v>
      </c>
      <c r="O1267" s="351">
        <f t="shared" si="193"/>
        <v>0</v>
      </c>
      <c r="P1267" s="350">
        <f t="shared" si="194"/>
        <v>0</v>
      </c>
      <c r="Q1267" s="352">
        <f t="shared" si="195"/>
        <v>0</v>
      </c>
      <c r="R1267" s="353">
        <f t="shared" si="196"/>
        <v>0</v>
      </c>
      <c r="S1267" s="354">
        <f t="shared" si="197"/>
        <v>0</v>
      </c>
      <c r="T1267" s="349">
        <f t="shared" si="198"/>
        <v>0</v>
      </c>
      <c r="U1267" s="355">
        <f t="shared" si="199"/>
        <v>0</v>
      </c>
    </row>
    <row r="1268" spans="1:21" x14ac:dyDescent="0.3">
      <c r="A1268" s="344">
        <v>1264</v>
      </c>
      <c r="B1268" s="344"/>
      <c r="C1268" s="356"/>
      <c r="D1268" s="357"/>
      <c r="E1268" s="358"/>
      <c r="F1268" s="346"/>
      <c r="G1268" s="347"/>
      <c r="H1268" s="347"/>
      <c r="I1268" s="347"/>
      <c r="J1268" s="348"/>
      <c r="K1268" s="347"/>
      <c r="L1268" s="349">
        <f t="shared" si="190"/>
        <v>0</v>
      </c>
      <c r="M1268" s="350">
        <f t="shared" si="191"/>
        <v>0</v>
      </c>
      <c r="N1268" s="350">
        <f t="shared" si="192"/>
        <v>0</v>
      </c>
      <c r="O1268" s="351">
        <f t="shared" si="193"/>
        <v>0</v>
      </c>
      <c r="P1268" s="350">
        <f t="shared" si="194"/>
        <v>0</v>
      </c>
      <c r="Q1268" s="352">
        <f t="shared" si="195"/>
        <v>0</v>
      </c>
      <c r="R1268" s="353">
        <f t="shared" si="196"/>
        <v>0</v>
      </c>
      <c r="S1268" s="354">
        <f t="shared" si="197"/>
        <v>0</v>
      </c>
      <c r="T1268" s="349">
        <f t="shared" si="198"/>
        <v>0</v>
      </c>
      <c r="U1268" s="355">
        <f t="shared" si="199"/>
        <v>0</v>
      </c>
    </row>
    <row r="1269" spans="1:21" x14ac:dyDescent="0.3">
      <c r="A1269" s="344">
        <v>1265</v>
      </c>
      <c r="B1269" s="344"/>
      <c r="C1269" s="356"/>
      <c r="D1269" s="357"/>
      <c r="E1269" s="358"/>
      <c r="F1269" s="346"/>
      <c r="G1269" s="347"/>
      <c r="H1269" s="347"/>
      <c r="I1269" s="347"/>
      <c r="J1269" s="348"/>
      <c r="K1269" s="347"/>
      <c r="L1269" s="349">
        <f t="shared" si="190"/>
        <v>0</v>
      </c>
      <c r="M1269" s="350">
        <f t="shared" si="191"/>
        <v>0</v>
      </c>
      <c r="N1269" s="350">
        <f t="shared" si="192"/>
        <v>0</v>
      </c>
      <c r="O1269" s="351">
        <f t="shared" si="193"/>
        <v>0</v>
      </c>
      <c r="P1269" s="350">
        <f t="shared" si="194"/>
        <v>0</v>
      </c>
      <c r="Q1269" s="352">
        <f t="shared" si="195"/>
        <v>0</v>
      </c>
      <c r="R1269" s="353">
        <f t="shared" si="196"/>
        <v>0</v>
      </c>
      <c r="S1269" s="354">
        <f t="shared" si="197"/>
        <v>0</v>
      </c>
      <c r="T1269" s="349">
        <f t="shared" si="198"/>
        <v>0</v>
      </c>
      <c r="U1269" s="355">
        <f t="shared" si="199"/>
        <v>0</v>
      </c>
    </row>
    <row r="1270" spans="1:21" x14ac:dyDescent="0.3">
      <c r="A1270" s="344">
        <v>1266</v>
      </c>
      <c r="B1270" s="344"/>
      <c r="C1270" s="356"/>
      <c r="D1270" s="357"/>
      <c r="E1270" s="358"/>
      <c r="F1270" s="346"/>
      <c r="G1270" s="347"/>
      <c r="H1270" s="347"/>
      <c r="I1270" s="347"/>
      <c r="J1270" s="348"/>
      <c r="K1270" s="347"/>
      <c r="L1270" s="349">
        <f t="shared" si="190"/>
        <v>0</v>
      </c>
      <c r="M1270" s="350">
        <f t="shared" si="191"/>
        <v>0</v>
      </c>
      <c r="N1270" s="350">
        <f t="shared" si="192"/>
        <v>0</v>
      </c>
      <c r="O1270" s="351">
        <f t="shared" si="193"/>
        <v>0</v>
      </c>
      <c r="P1270" s="350">
        <f t="shared" si="194"/>
        <v>0</v>
      </c>
      <c r="Q1270" s="352">
        <f t="shared" si="195"/>
        <v>0</v>
      </c>
      <c r="R1270" s="353">
        <f t="shared" si="196"/>
        <v>0</v>
      </c>
      <c r="S1270" s="354">
        <f t="shared" si="197"/>
        <v>0</v>
      </c>
      <c r="T1270" s="349">
        <f t="shared" si="198"/>
        <v>0</v>
      </c>
      <c r="U1270" s="355">
        <f t="shared" si="199"/>
        <v>0</v>
      </c>
    </row>
    <row r="1271" spans="1:21" x14ac:dyDescent="0.3">
      <c r="A1271" s="344">
        <v>1267</v>
      </c>
      <c r="B1271" s="344"/>
      <c r="C1271" s="356"/>
      <c r="D1271" s="357"/>
      <c r="E1271" s="358"/>
      <c r="F1271" s="346"/>
      <c r="G1271" s="347"/>
      <c r="H1271" s="347"/>
      <c r="I1271" s="347"/>
      <c r="J1271" s="348"/>
      <c r="K1271" s="347"/>
      <c r="L1271" s="349">
        <f t="shared" si="190"/>
        <v>0</v>
      </c>
      <c r="M1271" s="350">
        <f t="shared" si="191"/>
        <v>0</v>
      </c>
      <c r="N1271" s="350">
        <f t="shared" si="192"/>
        <v>0</v>
      </c>
      <c r="O1271" s="351">
        <f t="shared" si="193"/>
        <v>0</v>
      </c>
      <c r="P1271" s="350">
        <f t="shared" si="194"/>
        <v>0</v>
      </c>
      <c r="Q1271" s="352">
        <f t="shared" si="195"/>
        <v>0</v>
      </c>
      <c r="R1271" s="353">
        <f t="shared" si="196"/>
        <v>0</v>
      </c>
      <c r="S1271" s="354">
        <f t="shared" si="197"/>
        <v>0</v>
      </c>
      <c r="T1271" s="349">
        <f t="shared" si="198"/>
        <v>0</v>
      </c>
      <c r="U1271" s="355">
        <f t="shared" si="199"/>
        <v>0</v>
      </c>
    </row>
    <row r="1272" spans="1:21" x14ac:dyDescent="0.3">
      <c r="A1272" s="344">
        <v>1268</v>
      </c>
      <c r="B1272" s="344"/>
      <c r="C1272" s="356"/>
      <c r="D1272" s="357"/>
      <c r="E1272" s="358"/>
      <c r="F1272" s="346"/>
      <c r="G1272" s="347"/>
      <c r="H1272" s="347"/>
      <c r="I1272" s="347"/>
      <c r="J1272" s="348"/>
      <c r="K1272" s="347"/>
      <c r="L1272" s="349">
        <f t="shared" si="190"/>
        <v>0</v>
      </c>
      <c r="M1272" s="350">
        <f t="shared" si="191"/>
        <v>0</v>
      </c>
      <c r="N1272" s="350">
        <f t="shared" si="192"/>
        <v>0</v>
      </c>
      <c r="O1272" s="351">
        <f t="shared" si="193"/>
        <v>0</v>
      </c>
      <c r="P1272" s="350">
        <f t="shared" si="194"/>
        <v>0</v>
      </c>
      <c r="Q1272" s="352">
        <f t="shared" si="195"/>
        <v>0</v>
      </c>
      <c r="R1272" s="353">
        <f t="shared" si="196"/>
        <v>0</v>
      </c>
      <c r="S1272" s="354">
        <f t="shared" si="197"/>
        <v>0</v>
      </c>
      <c r="T1272" s="349">
        <f t="shared" si="198"/>
        <v>0</v>
      </c>
      <c r="U1272" s="355">
        <f t="shared" si="199"/>
        <v>0</v>
      </c>
    </row>
    <row r="1273" spans="1:21" x14ac:dyDescent="0.3">
      <c r="A1273" s="344">
        <v>1269</v>
      </c>
      <c r="B1273" s="344"/>
      <c r="C1273" s="356"/>
      <c r="D1273" s="357"/>
      <c r="E1273" s="358"/>
      <c r="F1273" s="346"/>
      <c r="G1273" s="347"/>
      <c r="H1273" s="347"/>
      <c r="I1273" s="347"/>
      <c r="J1273" s="348"/>
      <c r="K1273" s="347"/>
      <c r="L1273" s="349">
        <f t="shared" si="190"/>
        <v>0</v>
      </c>
      <c r="M1273" s="350">
        <f t="shared" si="191"/>
        <v>0</v>
      </c>
      <c r="N1273" s="350">
        <f t="shared" si="192"/>
        <v>0</v>
      </c>
      <c r="O1273" s="351">
        <f t="shared" si="193"/>
        <v>0</v>
      </c>
      <c r="P1273" s="350">
        <f t="shared" si="194"/>
        <v>0</v>
      </c>
      <c r="Q1273" s="352">
        <f t="shared" si="195"/>
        <v>0</v>
      </c>
      <c r="R1273" s="353">
        <f t="shared" si="196"/>
        <v>0</v>
      </c>
      <c r="S1273" s="354">
        <f t="shared" si="197"/>
        <v>0</v>
      </c>
      <c r="T1273" s="349">
        <f t="shared" si="198"/>
        <v>0</v>
      </c>
      <c r="U1273" s="355">
        <f t="shared" si="199"/>
        <v>0</v>
      </c>
    </row>
    <row r="1274" spans="1:21" x14ac:dyDescent="0.3">
      <c r="A1274" s="344">
        <v>1270</v>
      </c>
      <c r="B1274" s="344"/>
      <c r="C1274" s="356"/>
      <c r="D1274" s="357"/>
      <c r="E1274" s="358"/>
      <c r="F1274" s="346"/>
      <c r="G1274" s="347"/>
      <c r="H1274" s="347"/>
      <c r="I1274" s="347"/>
      <c r="J1274" s="348"/>
      <c r="K1274" s="347"/>
      <c r="L1274" s="349">
        <f t="shared" si="190"/>
        <v>0</v>
      </c>
      <c r="M1274" s="350">
        <f t="shared" si="191"/>
        <v>0</v>
      </c>
      <c r="N1274" s="350">
        <f t="shared" si="192"/>
        <v>0</v>
      </c>
      <c r="O1274" s="351">
        <f t="shared" si="193"/>
        <v>0</v>
      </c>
      <c r="P1274" s="350">
        <f t="shared" si="194"/>
        <v>0</v>
      </c>
      <c r="Q1274" s="352">
        <f t="shared" si="195"/>
        <v>0</v>
      </c>
      <c r="R1274" s="353">
        <f t="shared" si="196"/>
        <v>0</v>
      </c>
      <c r="S1274" s="354">
        <f t="shared" si="197"/>
        <v>0</v>
      </c>
      <c r="T1274" s="349">
        <f t="shared" si="198"/>
        <v>0</v>
      </c>
      <c r="U1274" s="355">
        <f t="shared" si="199"/>
        <v>0</v>
      </c>
    </row>
    <row r="1275" spans="1:21" x14ac:dyDescent="0.3">
      <c r="A1275" s="344">
        <v>1271</v>
      </c>
      <c r="B1275" s="344"/>
      <c r="C1275" s="356"/>
      <c r="D1275" s="357"/>
      <c r="E1275" s="358"/>
      <c r="F1275" s="346"/>
      <c r="G1275" s="347"/>
      <c r="H1275" s="347"/>
      <c r="I1275" s="347"/>
      <c r="J1275" s="348"/>
      <c r="K1275" s="347"/>
      <c r="L1275" s="349">
        <f t="shared" si="190"/>
        <v>0</v>
      </c>
      <c r="M1275" s="350">
        <f t="shared" si="191"/>
        <v>0</v>
      </c>
      <c r="N1275" s="350">
        <f t="shared" si="192"/>
        <v>0</v>
      </c>
      <c r="O1275" s="351">
        <f t="shared" si="193"/>
        <v>0</v>
      </c>
      <c r="P1275" s="350">
        <f t="shared" si="194"/>
        <v>0</v>
      </c>
      <c r="Q1275" s="352">
        <f t="shared" si="195"/>
        <v>0</v>
      </c>
      <c r="R1275" s="353">
        <f t="shared" si="196"/>
        <v>0</v>
      </c>
      <c r="S1275" s="354">
        <f t="shared" si="197"/>
        <v>0</v>
      </c>
      <c r="T1275" s="349">
        <f t="shared" si="198"/>
        <v>0</v>
      </c>
      <c r="U1275" s="355">
        <f t="shared" si="199"/>
        <v>0</v>
      </c>
    </row>
    <row r="1276" spans="1:21" x14ac:dyDescent="0.3">
      <c r="A1276" s="344">
        <v>1272</v>
      </c>
      <c r="B1276" s="344"/>
      <c r="C1276" s="356"/>
      <c r="D1276" s="357"/>
      <c r="E1276" s="358"/>
      <c r="F1276" s="346"/>
      <c r="G1276" s="347"/>
      <c r="H1276" s="347"/>
      <c r="I1276" s="347"/>
      <c r="J1276" s="348"/>
      <c r="K1276" s="347"/>
      <c r="L1276" s="349">
        <f t="shared" si="190"/>
        <v>0</v>
      </c>
      <c r="M1276" s="350">
        <f t="shared" si="191"/>
        <v>0</v>
      </c>
      <c r="N1276" s="350">
        <f t="shared" si="192"/>
        <v>0</v>
      </c>
      <c r="O1276" s="351">
        <f t="shared" si="193"/>
        <v>0</v>
      </c>
      <c r="P1276" s="350">
        <f t="shared" si="194"/>
        <v>0</v>
      </c>
      <c r="Q1276" s="352">
        <f t="shared" si="195"/>
        <v>0</v>
      </c>
      <c r="R1276" s="353">
        <f t="shared" si="196"/>
        <v>0</v>
      </c>
      <c r="S1276" s="354">
        <f t="shared" si="197"/>
        <v>0</v>
      </c>
      <c r="T1276" s="349">
        <f t="shared" si="198"/>
        <v>0</v>
      </c>
      <c r="U1276" s="355">
        <f t="shared" si="199"/>
        <v>0</v>
      </c>
    </row>
    <row r="1277" spans="1:21" x14ac:dyDescent="0.3">
      <c r="A1277" s="344">
        <v>1273</v>
      </c>
      <c r="B1277" s="344"/>
      <c r="C1277" s="356"/>
      <c r="D1277" s="357"/>
      <c r="E1277" s="358"/>
      <c r="F1277" s="346"/>
      <c r="G1277" s="347"/>
      <c r="H1277" s="347"/>
      <c r="I1277" s="347"/>
      <c r="J1277" s="348"/>
      <c r="K1277" s="347"/>
      <c r="L1277" s="349">
        <f t="shared" si="190"/>
        <v>0</v>
      </c>
      <c r="M1277" s="350">
        <f t="shared" si="191"/>
        <v>0</v>
      </c>
      <c r="N1277" s="350">
        <f t="shared" si="192"/>
        <v>0</v>
      </c>
      <c r="O1277" s="351">
        <f t="shared" si="193"/>
        <v>0</v>
      </c>
      <c r="P1277" s="350">
        <f t="shared" si="194"/>
        <v>0</v>
      </c>
      <c r="Q1277" s="352">
        <f t="shared" si="195"/>
        <v>0</v>
      </c>
      <c r="R1277" s="353">
        <f t="shared" si="196"/>
        <v>0</v>
      </c>
      <c r="S1277" s="354">
        <f t="shared" si="197"/>
        <v>0</v>
      </c>
      <c r="T1277" s="349">
        <f t="shared" si="198"/>
        <v>0</v>
      </c>
      <c r="U1277" s="355">
        <f t="shared" si="199"/>
        <v>0</v>
      </c>
    </row>
    <row r="1278" spans="1:21" x14ac:dyDescent="0.3">
      <c r="A1278" s="344">
        <v>1274</v>
      </c>
      <c r="B1278" s="344"/>
      <c r="C1278" s="356"/>
      <c r="D1278" s="357"/>
      <c r="E1278" s="358"/>
      <c r="F1278" s="346"/>
      <c r="G1278" s="347"/>
      <c r="H1278" s="347"/>
      <c r="I1278" s="347"/>
      <c r="J1278" s="348"/>
      <c r="K1278" s="347"/>
      <c r="L1278" s="349">
        <f t="shared" si="190"/>
        <v>0</v>
      </c>
      <c r="M1278" s="350">
        <f t="shared" si="191"/>
        <v>0</v>
      </c>
      <c r="N1278" s="350">
        <f t="shared" si="192"/>
        <v>0</v>
      </c>
      <c r="O1278" s="351">
        <f t="shared" si="193"/>
        <v>0</v>
      </c>
      <c r="P1278" s="350">
        <f t="shared" si="194"/>
        <v>0</v>
      </c>
      <c r="Q1278" s="352">
        <f t="shared" si="195"/>
        <v>0</v>
      </c>
      <c r="R1278" s="353">
        <f t="shared" si="196"/>
        <v>0</v>
      </c>
      <c r="S1278" s="354">
        <f t="shared" si="197"/>
        <v>0</v>
      </c>
      <c r="T1278" s="349">
        <f t="shared" si="198"/>
        <v>0</v>
      </c>
      <c r="U1278" s="355">
        <f t="shared" si="199"/>
        <v>0</v>
      </c>
    </row>
    <row r="1279" spans="1:21" x14ac:dyDescent="0.3">
      <c r="A1279" s="344">
        <v>1275</v>
      </c>
      <c r="B1279" s="344"/>
      <c r="C1279" s="356"/>
      <c r="D1279" s="357"/>
      <c r="E1279" s="358"/>
      <c r="F1279" s="346"/>
      <c r="G1279" s="347"/>
      <c r="H1279" s="347"/>
      <c r="I1279" s="347"/>
      <c r="J1279" s="348"/>
      <c r="K1279" s="347"/>
      <c r="L1279" s="349">
        <f t="shared" si="190"/>
        <v>0</v>
      </c>
      <c r="M1279" s="350">
        <f t="shared" si="191"/>
        <v>0</v>
      </c>
      <c r="N1279" s="350">
        <f t="shared" si="192"/>
        <v>0</v>
      </c>
      <c r="O1279" s="351">
        <f t="shared" si="193"/>
        <v>0</v>
      </c>
      <c r="P1279" s="350">
        <f t="shared" si="194"/>
        <v>0</v>
      </c>
      <c r="Q1279" s="352">
        <f t="shared" si="195"/>
        <v>0</v>
      </c>
      <c r="R1279" s="353">
        <f t="shared" si="196"/>
        <v>0</v>
      </c>
      <c r="S1279" s="354">
        <f t="shared" si="197"/>
        <v>0</v>
      </c>
      <c r="T1279" s="349">
        <f t="shared" si="198"/>
        <v>0</v>
      </c>
      <c r="U1279" s="355">
        <f t="shared" si="199"/>
        <v>0</v>
      </c>
    </row>
    <row r="1280" spans="1:21" x14ac:dyDescent="0.3">
      <c r="A1280" s="344">
        <v>1276</v>
      </c>
      <c r="B1280" s="344"/>
      <c r="C1280" s="356"/>
      <c r="D1280" s="357"/>
      <c r="E1280" s="358"/>
      <c r="F1280" s="346"/>
      <c r="G1280" s="347"/>
      <c r="H1280" s="347"/>
      <c r="I1280" s="347"/>
      <c r="J1280" s="348"/>
      <c r="K1280" s="347"/>
      <c r="L1280" s="349">
        <f t="shared" si="190"/>
        <v>0</v>
      </c>
      <c r="M1280" s="350">
        <f t="shared" si="191"/>
        <v>0</v>
      </c>
      <c r="N1280" s="350">
        <f t="shared" si="192"/>
        <v>0</v>
      </c>
      <c r="O1280" s="351">
        <f t="shared" si="193"/>
        <v>0</v>
      </c>
      <c r="P1280" s="350">
        <f t="shared" si="194"/>
        <v>0</v>
      </c>
      <c r="Q1280" s="352">
        <f t="shared" si="195"/>
        <v>0</v>
      </c>
      <c r="R1280" s="353">
        <f t="shared" si="196"/>
        <v>0</v>
      </c>
      <c r="S1280" s="354">
        <f t="shared" si="197"/>
        <v>0</v>
      </c>
      <c r="T1280" s="349">
        <f t="shared" si="198"/>
        <v>0</v>
      </c>
      <c r="U1280" s="355">
        <f t="shared" si="199"/>
        <v>0</v>
      </c>
    </row>
    <row r="1281" spans="1:21" x14ac:dyDescent="0.3">
      <c r="A1281" s="344">
        <v>1277</v>
      </c>
      <c r="B1281" s="344"/>
      <c r="C1281" s="356"/>
      <c r="D1281" s="357"/>
      <c r="E1281" s="358"/>
      <c r="F1281" s="346"/>
      <c r="G1281" s="347"/>
      <c r="H1281" s="347"/>
      <c r="I1281" s="347"/>
      <c r="J1281" s="348"/>
      <c r="K1281" s="347"/>
      <c r="L1281" s="349">
        <f t="shared" si="190"/>
        <v>0</v>
      </c>
      <c r="M1281" s="350">
        <f t="shared" si="191"/>
        <v>0</v>
      </c>
      <c r="N1281" s="350">
        <f t="shared" si="192"/>
        <v>0</v>
      </c>
      <c r="O1281" s="351">
        <f t="shared" si="193"/>
        <v>0</v>
      </c>
      <c r="P1281" s="350">
        <f t="shared" si="194"/>
        <v>0</v>
      </c>
      <c r="Q1281" s="352">
        <f t="shared" si="195"/>
        <v>0</v>
      </c>
      <c r="R1281" s="353">
        <f t="shared" si="196"/>
        <v>0</v>
      </c>
      <c r="S1281" s="354">
        <f t="shared" si="197"/>
        <v>0</v>
      </c>
      <c r="T1281" s="349">
        <f t="shared" si="198"/>
        <v>0</v>
      </c>
      <c r="U1281" s="355">
        <f t="shared" si="199"/>
        <v>0</v>
      </c>
    </row>
    <row r="1282" spans="1:21" x14ac:dyDescent="0.3">
      <c r="A1282" s="344">
        <v>1278</v>
      </c>
      <c r="B1282" s="344"/>
      <c r="C1282" s="356"/>
      <c r="D1282" s="357"/>
      <c r="E1282" s="358"/>
      <c r="F1282" s="346"/>
      <c r="G1282" s="347"/>
      <c r="H1282" s="347"/>
      <c r="I1282" s="347"/>
      <c r="J1282" s="348"/>
      <c r="K1282" s="347"/>
      <c r="L1282" s="349">
        <f t="shared" si="190"/>
        <v>0</v>
      </c>
      <c r="M1282" s="350">
        <f t="shared" si="191"/>
        <v>0</v>
      </c>
      <c r="N1282" s="350">
        <f t="shared" si="192"/>
        <v>0</v>
      </c>
      <c r="O1282" s="351">
        <f t="shared" si="193"/>
        <v>0</v>
      </c>
      <c r="P1282" s="350">
        <f t="shared" si="194"/>
        <v>0</v>
      </c>
      <c r="Q1282" s="352">
        <f t="shared" si="195"/>
        <v>0</v>
      </c>
      <c r="R1282" s="353">
        <f t="shared" si="196"/>
        <v>0</v>
      </c>
      <c r="S1282" s="354">
        <f t="shared" si="197"/>
        <v>0</v>
      </c>
      <c r="T1282" s="349">
        <f t="shared" si="198"/>
        <v>0</v>
      </c>
      <c r="U1282" s="355">
        <f t="shared" si="199"/>
        <v>0</v>
      </c>
    </row>
    <row r="1283" spans="1:21" x14ac:dyDescent="0.3">
      <c r="A1283" s="344">
        <v>1279</v>
      </c>
      <c r="B1283" s="344"/>
      <c r="C1283" s="356"/>
      <c r="D1283" s="357"/>
      <c r="E1283" s="358"/>
      <c r="F1283" s="346"/>
      <c r="G1283" s="347"/>
      <c r="H1283" s="347"/>
      <c r="I1283" s="347"/>
      <c r="J1283" s="348"/>
      <c r="K1283" s="347"/>
      <c r="L1283" s="349">
        <f t="shared" si="190"/>
        <v>0</v>
      </c>
      <c r="M1283" s="350">
        <f t="shared" si="191"/>
        <v>0</v>
      </c>
      <c r="N1283" s="350">
        <f t="shared" si="192"/>
        <v>0</v>
      </c>
      <c r="O1283" s="351">
        <f t="shared" si="193"/>
        <v>0</v>
      </c>
      <c r="P1283" s="350">
        <f t="shared" si="194"/>
        <v>0</v>
      </c>
      <c r="Q1283" s="352">
        <f t="shared" si="195"/>
        <v>0</v>
      </c>
      <c r="R1283" s="353">
        <f t="shared" si="196"/>
        <v>0</v>
      </c>
      <c r="S1283" s="354">
        <f t="shared" si="197"/>
        <v>0</v>
      </c>
      <c r="T1283" s="349">
        <f t="shared" si="198"/>
        <v>0</v>
      </c>
      <c r="U1283" s="355">
        <f t="shared" si="199"/>
        <v>0</v>
      </c>
    </row>
    <row r="1284" spans="1:21" x14ac:dyDescent="0.3">
      <c r="A1284" s="344">
        <v>1280</v>
      </c>
      <c r="B1284" s="344"/>
      <c r="C1284" s="356"/>
      <c r="D1284" s="357"/>
      <c r="E1284" s="358"/>
      <c r="F1284" s="346"/>
      <c r="G1284" s="347"/>
      <c r="H1284" s="347"/>
      <c r="I1284" s="347"/>
      <c r="J1284" s="348"/>
      <c r="K1284" s="347"/>
      <c r="L1284" s="349">
        <f t="shared" si="190"/>
        <v>0</v>
      </c>
      <c r="M1284" s="350">
        <f t="shared" si="191"/>
        <v>0</v>
      </c>
      <c r="N1284" s="350">
        <f t="shared" si="192"/>
        <v>0</v>
      </c>
      <c r="O1284" s="351">
        <f t="shared" si="193"/>
        <v>0</v>
      </c>
      <c r="P1284" s="350">
        <f t="shared" si="194"/>
        <v>0</v>
      </c>
      <c r="Q1284" s="352">
        <f t="shared" si="195"/>
        <v>0</v>
      </c>
      <c r="R1284" s="353">
        <f t="shared" si="196"/>
        <v>0</v>
      </c>
      <c r="S1284" s="354">
        <f t="shared" si="197"/>
        <v>0</v>
      </c>
      <c r="T1284" s="349">
        <f t="shared" si="198"/>
        <v>0</v>
      </c>
      <c r="U1284" s="355">
        <f t="shared" si="199"/>
        <v>0</v>
      </c>
    </row>
    <row r="1285" spans="1:21" x14ac:dyDescent="0.3">
      <c r="A1285" s="344">
        <v>1281</v>
      </c>
      <c r="B1285" s="344"/>
      <c r="C1285" s="356"/>
      <c r="D1285" s="357"/>
      <c r="E1285" s="358"/>
      <c r="F1285" s="346"/>
      <c r="G1285" s="347"/>
      <c r="H1285" s="347"/>
      <c r="I1285" s="347"/>
      <c r="J1285" s="348"/>
      <c r="K1285" s="347"/>
      <c r="L1285" s="349">
        <f t="shared" si="190"/>
        <v>0</v>
      </c>
      <c r="M1285" s="350">
        <f t="shared" si="191"/>
        <v>0</v>
      </c>
      <c r="N1285" s="350">
        <f t="shared" si="192"/>
        <v>0</v>
      </c>
      <c r="O1285" s="351">
        <f t="shared" si="193"/>
        <v>0</v>
      </c>
      <c r="P1285" s="350">
        <f t="shared" si="194"/>
        <v>0</v>
      </c>
      <c r="Q1285" s="352">
        <f t="shared" si="195"/>
        <v>0</v>
      </c>
      <c r="R1285" s="353">
        <f t="shared" si="196"/>
        <v>0</v>
      </c>
      <c r="S1285" s="354">
        <f t="shared" si="197"/>
        <v>0</v>
      </c>
      <c r="T1285" s="349">
        <f t="shared" si="198"/>
        <v>0</v>
      </c>
      <c r="U1285" s="355">
        <f t="shared" si="199"/>
        <v>0</v>
      </c>
    </row>
    <row r="1286" spans="1:21" x14ac:dyDescent="0.3">
      <c r="A1286" s="344">
        <v>1282</v>
      </c>
      <c r="B1286" s="344"/>
      <c r="C1286" s="356"/>
      <c r="D1286" s="357"/>
      <c r="E1286" s="358"/>
      <c r="F1286" s="346"/>
      <c r="G1286" s="347"/>
      <c r="H1286" s="347"/>
      <c r="I1286" s="347"/>
      <c r="J1286" s="348"/>
      <c r="K1286" s="347"/>
      <c r="L1286" s="349">
        <f t="shared" ref="L1286:L1349" si="200">E1286*7/22</f>
        <v>0</v>
      </c>
      <c r="M1286" s="350">
        <f t="shared" ref="M1286:M1349" si="201">IF(L1286&gt;0, 0.0396*(((L1286^2)*F1286)^0.933),0)</f>
        <v>0</v>
      </c>
      <c r="N1286" s="350">
        <f t="shared" ref="N1286:N1349" si="202">IF(L1286&gt;0,0.00349*(((L1286^2)*F1286)^1.03),0)</f>
        <v>0</v>
      </c>
      <c r="O1286" s="351">
        <f t="shared" ref="O1286:O1349" si="203">IF(L1286&gt;0,1/((28/(M1286+N1286))+0.025),0)</f>
        <v>0</v>
      </c>
      <c r="P1286" s="350">
        <f t="shared" ref="P1286:P1349" si="204">M1286+N1286+O1286</f>
        <v>0</v>
      </c>
      <c r="Q1286" s="352">
        <f t="shared" ref="Q1286:Q1349" si="205">P1286*0.27</f>
        <v>0</v>
      </c>
      <c r="R1286" s="353">
        <f t="shared" ref="R1286:R1349" si="206">P1286+Q1286</f>
        <v>0</v>
      </c>
      <c r="S1286" s="354">
        <f t="shared" ref="S1286:S1349" si="207">R1286*0.47</f>
        <v>0</v>
      </c>
      <c r="T1286" s="349">
        <f t="shared" ref="T1286:T1349" si="208">S1286*44/12</f>
        <v>0</v>
      </c>
      <c r="U1286" s="355">
        <f t="shared" ref="U1286:U1349" si="209">T1286/1000</f>
        <v>0</v>
      </c>
    </row>
    <row r="1287" spans="1:21" x14ac:dyDescent="0.3">
      <c r="A1287" s="344">
        <v>1283</v>
      </c>
      <c r="B1287" s="344"/>
      <c r="C1287" s="356"/>
      <c r="D1287" s="357"/>
      <c r="E1287" s="358"/>
      <c r="F1287" s="346"/>
      <c r="G1287" s="347"/>
      <c r="H1287" s="347"/>
      <c r="I1287" s="347"/>
      <c r="J1287" s="348"/>
      <c r="K1287" s="347"/>
      <c r="L1287" s="349">
        <f t="shared" si="200"/>
        <v>0</v>
      </c>
      <c r="M1287" s="350">
        <f t="shared" si="201"/>
        <v>0</v>
      </c>
      <c r="N1287" s="350">
        <f t="shared" si="202"/>
        <v>0</v>
      </c>
      <c r="O1287" s="351">
        <f t="shared" si="203"/>
        <v>0</v>
      </c>
      <c r="P1287" s="350">
        <f t="shared" si="204"/>
        <v>0</v>
      </c>
      <c r="Q1287" s="352">
        <f t="shared" si="205"/>
        <v>0</v>
      </c>
      <c r="R1287" s="353">
        <f t="shared" si="206"/>
        <v>0</v>
      </c>
      <c r="S1287" s="354">
        <f t="shared" si="207"/>
        <v>0</v>
      </c>
      <c r="T1287" s="349">
        <f t="shared" si="208"/>
        <v>0</v>
      </c>
      <c r="U1287" s="355">
        <f t="shared" si="209"/>
        <v>0</v>
      </c>
    </row>
    <row r="1288" spans="1:21" x14ac:dyDescent="0.3">
      <c r="A1288" s="344">
        <v>1284</v>
      </c>
      <c r="B1288" s="344"/>
      <c r="C1288" s="356"/>
      <c r="D1288" s="357"/>
      <c r="E1288" s="358"/>
      <c r="F1288" s="346"/>
      <c r="G1288" s="347"/>
      <c r="H1288" s="347"/>
      <c r="I1288" s="347"/>
      <c r="J1288" s="348"/>
      <c r="K1288" s="347"/>
      <c r="L1288" s="349">
        <f t="shared" si="200"/>
        <v>0</v>
      </c>
      <c r="M1288" s="350">
        <f t="shared" si="201"/>
        <v>0</v>
      </c>
      <c r="N1288" s="350">
        <f t="shared" si="202"/>
        <v>0</v>
      </c>
      <c r="O1288" s="351">
        <f t="shared" si="203"/>
        <v>0</v>
      </c>
      <c r="P1288" s="350">
        <f t="shared" si="204"/>
        <v>0</v>
      </c>
      <c r="Q1288" s="352">
        <f t="shared" si="205"/>
        <v>0</v>
      </c>
      <c r="R1288" s="353">
        <f t="shared" si="206"/>
        <v>0</v>
      </c>
      <c r="S1288" s="354">
        <f t="shared" si="207"/>
        <v>0</v>
      </c>
      <c r="T1288" s="349">
        <f t="shared" si="208"/>
        <v>0</v>
      </c>
      <c r="U1288" s="355">
        <f t="shared" si="209"/>
        <v>0</v>
      </c>
    </row>
    <row r="1289" spans="1:21" x14ac:dyDescent="0.3">
      <c r="A1289" s="344">
        <v>1285</v>
      </c>
      <c r="B1289" s="344"/>
      <c r="C1289" s="356"/>
      <c r="D1289" s="357"/>
      <c r="E1289" s="358"/>
      <c r="F1289" s="346"/>
      <c r="G1289" s="347"/>
      <c r="H1289" s="347"/>
      <c r="I1289" s="347"/>
      <c r="J1289" s="348"/>
      <c r="K1289" s="347"/>
      <c r="L1289" s="349">
        <f t="shared" si="200"/>
        <v>0</v>
      </c>
      <c r="M1289" s="350">
        <f t="shared" si="201"/>
        <v>0</v>
      </c>
      <c r="N1289" s="350">
        <f t="shared" si="202"/>
        <v>0</v>
      </c>
      <c r="O1289" s="351">
        <f t="shared" si="203"/>
        <v>0</v>
      </c>
      <c r="P1289" s="350">
        <f t="shared" si="204"/>
        <v>0</v>
      </c>
      <c r="Q1289" s="352">
        <f t="shared" si="205"/>
        <v>0</v>
      </c>
      <c r="R1289" s="353">
        <f t="shared" si="206"/>
        <v>0</v>
      </c>
      <c r="S1289" s="354">
        <f t="shared" si="207"/>
        <v>0</v>
      </c>
      <c r="T1289" s="349">
        <f t="shared" si="208"/>
        <v>0</v>
      </c>
      <c r="U1289" s="355">
        <f t="shared" si="209"/>
        <v>0</v>
      </c>
    </row>
    <row r="1290" spans="1:21" x14ac:dyDescent="0.3">
      <c r="A1290" s="344">
        <v>1286</v>
      </c>
      <c r="B1290" s="344"/>
      <c r="C1290" s="356"/>
      <c r="D1290" s="357"/>
      <c r="E1290" s="358"/>
      <c r="F1290" s="346"/>
      <c r="G1290" s="347"/>
      <c r="H1290" s="347"/>
      <c r="I1290" s="347"/>
      <c r="J1290" s="348"/>
      <c r="K1290" s="347"/>
      <c r="L1290" s="349">
        <f t="shared" si="200"/>
        <v>0</v>
      </c>
      <c r="M1290" s="350">
        <f t="shared" si="201"/>
        <v>0</v>
      </c>
      <c r="N1290" s="350">
        <f t="shared" si="202"/>
        <v>0</v>
      </c>
      <c r="O1290" s="351">
        <f t="shared" si="203"/>
        <v>0</v>
      </c>
      <c r="P1290" s="350">
        <f t="shared" si="204"/>
        <v>0</v>
      </c>
      <c r="Q1290" s="352">
        <f t="shared" si="205"/>
        <v>0</v>
      </c>
      <c r="R1290" s="353">
        <f t="shared" si="206"/>
        <v>0</v>
      </c>
      <c r="S1290" s="354">
        <f t="shared" si="207"/>
        <v>0</v>
      </c>
      <c r="T1290" s="349">
        <f t="shared" si="208"/>
        <v>0</v>
      </c>
      <c r="U1290" s="355">
        <f t="shared" si="209"/>
        <v>0</v>
      </c>
    </row>
    <row r="1291" spans="1:21" x14ac:dyDescent="0.3">
      <c r="A1291" s="344">
        <v>1287</v>
      </c>
      <c r="B1291" s="344"/>
      <c r="C1291" s="356"/>
      <c r="D1291" s="357"/>
      <c r="E1291" s="358"/>
      <c r="F1291" s="346"/>
      <c r="G1291" s="347"/>
      <c r="H1291" s="347"/>
      <c r="I1291" s="347"/>
      <c r="J1291" s="348"/>
      <c r="K1291" s="347"/>
      <c r="L1291" s="349">
        <f t="shared" si="200"/>
        <v>0</v>
      </c>
      <c r="M1291" s="350">
        <f t="shared" si="201"/>
        <v>0</v>
      </c>
      <c r="N1291" s="350">
        <f t="shared" si="202"/>
        <v>0</v>
      </c>
      <c r="O1291" s="351">
        <f t="shared" si="203"/>
        <v>0</v>
      </c>
      <c r="P1291" s="350">
        <f t="shared" si="204"/>
        <v>0</v>
      </c>
      <c r="Q1291" s="352">
        <f t="shared" si="205"/>
        <v>0</v>
      </c>
      <c r="R1291" s="353">
        <f t="shared" si="206"/>
        <v>0</v>
      </c>
      <c r="S1291" s="354">
        <f t="shared" si="207"/>
        <v>0</v>
      </c>
      <c r="T1291" s="349">
        <f t="shared" si="208"/>
        <v>0</v>
      </c>
      <c r="U1291" s="355">
        <f t="shared" si="209"/>
        <v>0</v>
      </c>
    </row>
    <row r="1292" spans="1:21" x14ac:dyDescent="0.3">
      <c r="A1292" s="344">
        <v>1288</v>
      </c>
      <c r="B1292" s="344"/>
      <c r="C1292" s="356"/>
      <c r="D1292" s="357"/>
      <c r="E1292" s="358"/>
      <c r="F1292" s="346"/>
      <c r="G1292" s="347"/>
      <c r="H1292" s="347"/>
      <c r="I1292" s="347"/>
      <c r="J1292" s="348"/>
      <c r="K1292" s="347"/>
      <c r="L1292" s="349">
        <f t="shared" si="200"/>
        <v>0</v>
      </c>
      <c r="M1292" s="350">
        <f t="shared" si="201"/>
        <v>0</v>
      </c>
      <c r="N1292" s="350">
        <f t="shared" si="202"/>
        <v>0</v>
      </c>
      <c r="O1292" s="351">
        <f t="shared" si="203"/>
        <v>0</v>
      </c>
      <c r="P1292" s="350">
        <f t="shared" si="204"/>
        <v>0</v>
      </c>
      <c r="Q1292" s="352">
        <f t="shared" si="205"/>
        <v>0</v>
      </c>
      <c r="R1292" s="353">
        <f t="shared" si="206"/>
        <v>0</v>
      </c>
      <c r="S1292" s="354">
        <f t="shared" si="207"/>
        <v>0</v>
      </c>
      <c r="T1292" s="349">
        <f t="shared" si="208"/>
        <v>0</v>
      </c>
      <c r="U1292" s="355">
        <f t="shared" si="209"/>
        <v>0</v>
      </c>
    </row>
    <row r="1293" spans="1:21" x14ac:dyDescent="0.3">
      <c r="A1293" s="344">
        <v>1289</v>
      </c>
      <c r="B1293" s="344"/>
      <c r="C1293" s="356"/>
      <c r="D1293" s="357"/>
      <c r="E1293" s="358"/>
      <c r="F1293" s="346"/>
      <c r="G1293" s="347"/>
      <c r="H1293" s="347"/>
      <c r="I1293" s="347"/>
      <c r="J1293" s="348"/>
      <c r="K1293" s="347"/>
      <c r="L1293" s="349">
        <f t="shared" si="200"/>
        <v>0</v>
      </c>
      <c r="M1293" s="350">
        <f t="shared" si="201"/>
        <v>0</v>
      </c>
      <c r="N1293" s="350">
        <f t="shared" si="202"/>
        <v>0</v>
      </c>
      <c r="O1293" s="351">
        <f t="shared" si="203"/>
        <v>0</v>
      </c>
      <c r="P1293" s="350">
        <f t="shared" si="204"/>
        <v>0</v>
      </c>
      <c r="Q1293" s="352">
        <f t="shared" si="205"/>
        <v>0</v>
      </c>
      <c r="R1293" s="353">
        <f t="shared" si="206"/>
        <v>0</v>
      </c>
      <c r="S1293" s="354">
        <f t="shared" si="207"/>
        <v>0</v>
      </c>
      <c r="T1293" s="349">
        <f t="shared" si="208"/>
        <v>0</v>
      </c>
      <c r="U1293" s="355">
        <f t="shared" si="209"/>
        <v>0</v>
      </c>
    </row>
    <row r="1294" spans="1:21" x14ac:dyDescent="0.3">
      <c r="A1294" s="344">
        <v>1290</v>
      </c>
      <c r="B1294" s="344"/>
      <c r="C1294" s="356"/>
      <c r="D1294" s="357"/>
      <c r="E1294" s="358"/>
      <c r="F1294" s="346"/>
      <c r="G1294" s="347"/>
      <c r="H1294" s="347"/>
      <c r="I1294" s="347"/>
      <c r="J1294" s="348"/>
      <c r="K1294" s="347"/>
      <c r="L1294" s="349">
        <f t="shared" si="200"/>
        <v>0</v>
      </c>
      <c r="M1294" s="350">
        <f t="shared" si="201"/>
        <v>0</v>
      </c>
      <c r="N1294" s="350">
        <f t="shared" si="202"/>
        <v>0</v>
      </c>
      <c r="O1294" s="351">
        <f t="shared" si="203"/>
        <v>0</v>
      </c>
      <c r="P1294" s="350">
        <f t="shared" si="204"/>
        <v>0</v>
      </c>
      <c r="Q1294" s="352">
        <f t="shared" si="205"/>
        <v>0</v>
      </c>
      <c r="R1294" s="353">
        <f t="shared" si="206"/>
        <v>0</v>
      </c>
      <c r="S1294" s="354">
        <f t="shared" si="207"/>
        <v>0</v>
      </c>
      <c r="T1294" s="349">
        <f t="shared" si="208"/>
        <v>0</v>
      </c>
      <c r="U1294" s="355">
        <f t="shared" si="209"/>
        <v>0</v>
      </c>
    </row>
    <row r="1295" spans="1:21" x14ac:dyDescent="0.3">
      <c r="A1295" s="344">
        <v>1291</v>
      </c>
      <c r="B1295" s="344"/>
      <c r="C1295" s="356"/>
      <c r="D1295" s="357"/>
      <c r="E1295" s="358"/>
      <c r="F1295" s="346"/>
      <c r="G1295" s="347"/>
      <c r="H1295" s="347"/>
      <c r="I1295" s="347"/>
      <c r="J1295" s="348"/>
      <c r="K1295" s="347"/>
      <c r="L1295" s="349">
        <f t="shared" si="200"/>
        <v>0</v>
      </c>
      <c r="M1295" s="350">
        <f t="shared" si="201"/>
        <v>0</v>
      </c>
      <c r="N1295" s="350">
        <f t="shared" si="202"/>
        <v>0</v>
      </c>
      <c r="O1295" s="351">
        <f t="shared" si="203"/>
        <v>0</v>
      </c>
      <c r="P1295" s="350">
        <f t="shared" si="204"/>
        <v>0</v>
      </c>
      <c r="Q1295" s="352">
        <f t="shared" si="205"/>
        <v>0</v>
      </c>
      <c r="R1295" s="353">
        <f t="shared" si="206"/>
        <v>0</v>
      </c>
      <c r="S1295" s="354">
        <f t="shared" si="207"/>
        <v>0</v>
      </c>
      <c r="T1295" s="349">
        <f t="shared" si="208"/>
        <v>0</v>
      </c>
      <c r="U1295" s="355">
        <f t="shared" si="209"/>
        <v>0</v>
      </c>
    </row>
    <row r="1296" spans="1:21" x14ac:dyDescent="0.3">
      <c r="A1296" s="344">
        <v>1292</v>
      </c>
      <c r="B1296" s="344"/>
      <c r="C1296" s="356"/>
      <c r="D1296" s="357"/>
      <c r="E1296" s="358"/>
      <c r="F1296" s="346"/>
      <c r="G1296" s="347"/>
      <c r="H1296" s="347"/>
      <c r="I1296" s="347"/>
      <c r="J1296" s="348"/>
      <c r="K1296" s="347"/>
      <c r="L1296" s="349">
        <f t="shared" si="200"/>
        <v>0</v>
      </c>
      <c r="M1296" s="350">
        <f t="shared" si="201"/>
        <v>0</v>
      </c>
      <c r="N1296" s="350">
        <f t="shared" si="202"/>
        <v>0</v>
      </c>
      <c r="O1296" s="351">
        <f t="shared" si="203"/>
        <v>0</v>
      </c>
      <c r="P1296" s="350">
        <f t="shared" si="204"/>
        <v>0</v>
      </c>
      <c r="Q1296" s="352">
        <f t="shared" si="205"/>
        <v>0</v>
      </c>
      <c r="R1296" s="353">
        <f t="shared" si="206"/>
        <v>0</v>
      </c>
      <c r="S1296" s="354">
        <f t="shared" si="207"/>
        <v>0</v>
      </c>
      <c r="T1296" s="349">
        <f t="shared" si="208"/>
        <v>0</v>
      </c>
      <c r="U1296" s="355">
        <f t="shared" si="209"/>
        <v>0</v>
      </c>
    </row>
    <row r="1297" spans="1:21" x14ac:dyDescent="0.3">
      <c r="A1297" s="344">
        <v>1293</v>
      </c>
      <c r="B1297" s="344"/>
      <c r="C1297" s="356"/>
      <c r="D1297" s="357"/>
      <c r="E1297" s="358"/>
      <c r="F1297" s="346"/>
      <c r="G1297" s="347"/>
      <c r="H1297" s="347"/>
      <c r="I1297" s="347"/>
      <c r="J1297" s="348"/>
      <c r="K1297" s="347"/>
      <c r="L1297" s="349">
        <f t="shared" si="200"/>
        <v>0</v>
      </c>
      <c r="M1297" s="350">
        <f t="shared" si="201"/>
        <v>0</v>
      </c>
      <c r="N1297" s="350">
        <f t="shared" si="202"/>
        <v>0</v>
      </c>
      <c r="O1297" s="351">
        <f t="shared" si="203"/>
        <v>0</v>
      </c>
      <c r="P1297" s="350">
        <f t="shared" si="204"/>
        <v>0</v>
      </c>
      <c r="Q1297" s="352">
        <f t="shared" si="205"/>
        <v>0</v>
      </c>
      <c r="R1297" s="353">
        <f t="shared" si="206"/>
        <v>0</v>
      </c>
      <c r="S1297" s="354">
        <f t="shared" si="207"/>
        <v>0</v>
      </c>
      <c r="T1297" s="349">
        <f t="shared" si="208"/>
        <v>0</v>
      </c>
      <c r="U1297" s="355">
        <f t="shared" si="209"/>
        <v>0</v>
      </c>
    </row>
    <row r="1298" spans="1:21" x14ac:dyDescent="0.3">
      <c r="A1298" s="344">
        <v>1294</v>
      </c>
      <c r="B1298" s="344"/>
      <c r="C1298" s="356"/>
      <c r="D1298" s="357"/>
      <c r="E1298" s="358"/>
      <c r="F1298" s="346"/>
      <c r="G1298" s="347"/>
      <c r="H1298" s="347"/>
      <c r="I1298" s="347"/>
      <c r="J1298" s="348"/>
      <c r="K1298" s="347"/>
      <c r="L1298" s="349">
        <f t="shared" si="200"/>
        <v>0</v>
      </c>
      <c r="M1298" s="350">
        <f t="shared" si="201"/>
        <v>0</v>
      </c>
      <c r="N1298" s="350">
        <f t="shared" si="202"/>
        <v>0</v>
      </c>
      <c r="O1298" s="351">
        <f t="shared" si="203"/>
        <v>0</v>
      </c>
      <c r="P1298" s="350">
        <f t="shared" si="204"/>
        <v>0</v>
      </c>
      <c r="Q1298" s="352">
        <f t="shared" si="205"/>
        <v>0</v>
      </c>
      <c r="R1298" s="353">
        <f t="shared" si="206"/>
        <v>0</v>
      </c>
      <c r="S1298" s="354">
        <f t="shared" si="207"/>
        <v>0</v>
      </c>
      <c r="T1298" s="349">
        <f t="shared" si="208"/>
        <v>0</v>
      </c>
      <c r="U1298" s="355">
        <f t="shared" si="209"/>
        <v>0</v>
      </c>
    </row>
    <row r="1299" spans="1:21" x14ac:dyDescent="0.3">
      <c r="A1299" s="344">
        <v>1295</v>
      </c>
      <c r="B1299" s="344"/>
      <c r="C1299" s="356"/>
      <c r="D1299" s="357"/>
      <c r="E1299" s="358"/>
      <c r="F1299" s="346"/>
      <c r="G1299" s="347"/>
      <c r="H1299" s="347"/>
      <c r="I1299" s="347"/>
      <c r="J1299" s="348"/>
      <c r="K1299" s="347"/>
      <c r="L1299" s="349">
        <f t="shared" si="200"/>
        <v>0</v>
      </c>
      <c r="M1299" s="350">
        <f t="shared" si="201"/>
        <v>0</v>
      </c>
      <c r="N1299" s="350">
        <f t="shared" si="202"/>
        <v>0</v>
      </c>
      <c r="O1299" s="351">
        <f t="shared" si="203"/>
        <v>0</v>
      </c>
      <c r="P1299" s="350">
        <f t="shared" si="204"/>
        <v>0</v>
      </c>
      <c r="Q1299" s="352">
        <f t="shared" si="205"/>
        <v>0</v>
      </c>
      <c r="R1299" s="353">
        <f t="shared" si="206"/>
        <v>0</v>
      </c>
      <c r="S1299" s="354">
        <f t="shared" si="207"/>
        <v>0</v>
      </c>
      <c r="T1299" s="349">
        <f t="shared" si="208"/>
        <v>0</v>
      </c>
      <c r="U1299" s="355">
        <f t="shared" si="209"/>
        <v>0</v>
      </c>
    </row>
    <row r="1300" spans="1:21" x14ac:dyDescent="0.3">
      <c r="A1300" s="344">
        <v>1296</v>
      </c>
      <c r="B1300" s="344"/>
      <c r="C1300" s="356"/>
      <c r="D1300" s="357"/>
      <c r="E1300" s="358"/>
      <c r="F1300" s="346"/>
      <c r="G1300" s="347"/>
      <c r="H1300" s="347"/>
      <c r="I1300" s="347"/>
      <c r="J1300" s="348"/>
      <c r="K1300" s="347"/>
      <c r="L1300" s="349">
        <f t="shared" si="200"/>
        <v>0</v>
      </c>
      <c r="M1300" s="350">
        <f t="shared" si="201"/>
        <v>0</v>
      </c>
      <c r="N1300" s="350">
        <f t="shared" si="202"/>
        <v>0</v>
      </c>
      <c r="O1300" s="351">
        <f t="shared" si="203"/>
        <v>0</v>
      </c>
      <c r="P1300" s="350">
        <f t="shared" si="204"/>
        <v>0</v>
      </c>
      <c r="Q1300" s="352">
        <f t="shared" si="205"/>
        <v>0</v>
      </c>
      <c r="R1300" s="353">
        <f t="shared" si="206"/>
        <v>0</v>
      </c>
      <c r="S1300" s="354">
        <f t="shared" si="207"/>
        <v>0</v>
      </c>
      <c r="T1300" s="349">
        <f t="shared" si="208"/>
        <v>0</v>
      </c>
      <c r="U1300" s="355">
        <f t="shared" si="209"/>
        <v>0</v>
      </c>
    </row>
    <row r="1301" spans="1:21" x14ac:dyDescent="0.3">
      <c r="A1301" s="344">
        <v>1297</v>
      </c>
      <c r="B1301" s="344"/>
      <c r="C1301" s="356"/>
      <c r="D1301" s="357"/>
      <c r="E1301" s="358"/>
      <c r="F1301" s="346"/>
      <c r="G1301" s="347"/>
      <c r="H1301" s="347"/>
      <c r="I1301" s="347"/>
      <c r="J1301" s="348"/>
      <c r="K1301" s="347"/>
      <c r="L1301" s="349">
        <f t="shared" si="200"/>
        <v>0</v>
      </c>
      <c r="M1301" s="350">
        <f t="shared" si="201"/>
        <v>0</v>
      </c>
      <c r="N1301" s="350">
        <f t="shared" si="202"/>
        <v>0</v>
      </c>
      <c r="O1301" s="351">
        <f t="shared" si="203"/>
        <v>0</v>
      </c>
      <c r="P1301" s="350">
        <f t="shared" si="204"/>
        <v>0</v>
      </c>
      <c r="Q1301" s="352">
        <f t="shared" si="205"/>
        <v>0</v>
      </c>
      <c r="R1301" s="353">
        <f t="shared" si="206"/>
        <v>0</v>
      </c>
      <c r="S1301" s="354">
        <f t="shared" si="207"/>
        <v>0</v>
      </c>
      <c r="T1301" s="349">
        <f t="shared" si="208"/>
        <v>0</v>
      </c>
      <c r="U1301" s="355">
        <f t="shared" si="209"/>
        <v>0</v>
      </c>
    </row>
    <row r="1302" spans="1:21" x14ac:dyDescent="0.3">
      <c r="A1302" s="344">
        <v>1298</v>
      </c>
      <c r="B1302" s="344"/>
      <c r="C1302" s="356"/>
      <c r="D1302" s="357"/>
      <c r="E1302" s="358"/>
      <c r="F1302" s="346"/>
      <c r="G1302" s="347"/>
      <c r="H1302" s="347"/>
      <c r="I1302" s="347"/>
      <c r="J1302" s="348"/>
      <c r="K1302" s="347"/>
      <c r="L1302" s="349">
        <f t="shared" si="200"/>
        <v>0</v>
      </c>
      <c r="M1302" s="350">
        <f t="shared" si="201"/>
        <v>0</v>
      </c>
      <c r="N1302" s="350">
        <f t="shared" si="202"/>
        <v>0</v>
      </c>
      <c r="O1302" s="351">
        <f t="shared" si="203"/>
        <v>0</v>
      </c>
      <c r="P1302" s="350">
        <f t="shared" si="204"/>
        <v>0</v>
      </c>
      <c r="Q1302" s="352">
        <f t="shared" si="205"/>
        <v>0</v>
      </c>
      <c r="R1302" s="353">
        <f t="shared" si="206"/>
        <v>0</v>
      </c>
      <c r="S1302" s="354">
        <f t="shared" si="207"/>
        <v>0</v>
      </c>
      <c r="T1302" s="349">
        <f t="shared" si="208"/>
        <v>0</v>
      </c>
      <c r="U1302" s="355">
        <f t="shared" si="209"/>
        <v>0</v>
      </c>
    </row>
    <row r="1303" spans="1:21" x14ac:dyDescent="0.3">
      <c r="A1303" s="344">
        <v>1299</v>
      </c>
      <c r="B1303" s="344"/>
      <c r="C1303" s="356"/>
      <c r="D1303" s="357"/>
      <c r="E1303" s="358"/>
      <c r="F1303" s="346"/>
      <c r="G1303" s="347"/>
      <c r="H1303" s="347"/>
      <c r="I1303" s="347"/>
      <c r="J1303" s="348"/>
      <c r="K1303" s="347"/>
      <c r="L1303" s="349">
        <f t="shared" si="200"/>
        <v>0</v>
      </c>
      <c r="M1303" s="350">
        <f t="shared" si="201"/>
        <v>0</v>
      </c>
      <c r="N1303" s="350">
        <f t="shared" si="202"/>
        <v>0</v>
      </c>
      <c r="O1303" s="351">
        <f t="shared" si="203"/>
        <v>0</v>
      </c>
      <c r="P1303" s="350">
        <f t="shared" si="204"/>
        <v>0</v>
      </c>
      <c r="Q1303" s="352">
        <f t="shared" si="205"/>
        <v>0</v>
      </c>
      <c r="R1303" s="353">
        <f t="shared" si="206"/>
        <v>0</v>
      </c>
      <c r="S1303" s="354">
        <f t="shared" si="207"/>
        <v>0</v>
      </c>
      <c r="T1303" s="349">
        <f t="shared" si="208"/>
        <v>0</v>
      </c>
      <c r="U1303" s="355">
        <f t="shared" si="209"/>
        <v>0</v>
      </c>
    </row>
    <row r="1304" spans="1:21" x14ac:dyDescent="0.3">
      <c r="A1304" s="344">
        <v>1300</v>
      </c>
      <c r="B1304" s="344"/>
      <c r="C1304" s="356"/>
      <c r="D1304" s="357"/>
      <c r="E1304" s="358"/>
      <c r="F1304" s="346"/>
      <c r="G1304" s="347"/>
      <c r="H1304" s="347"/>
      <c r="I1304" s="347"/>
      <c r="J1304" s="348"/>
      <c r="K1304" s="347"/>
      <c r="L1304" s="349">
        <f t="shared" si="200"/>
        <v>0</v>
      </c>
      <c r="M1304" s="350">
        <f t="shared" si="201"/>
        <v>0</v>
      </c>
      <c r="N1304" s="350">
        <f t="shared" si="202"/>
        <v>0</v>
      </c>
      <c r="O1304" s="351">
        <f t="shared" si="203"/>
        <v>0</v>
      </c>
      <c r="P1304" s="350">
        <f t="shared" si="204"/>
        <v>0</v>
      </c>
      <c r="Q1304" s="352">
        <f t="shared" si="205"/>
        <v>0</v>
      </c>
      <c r="R1304" s="353">
        <f t="shared" si="206"/>
        <v>0</v>
      </c>
      <c r="S1304" s="354">
        <f t="shared" si="207"/>
        <v>0</v>
      </c>
      <c r="T1304" s="349">
        <f t="shared" si="208"/>
        <v>0</v>
      </c>
      <c r="U1304" s="355">
        <f t="shared" si="209"/>
        <v>0</v>
      </c>
    </row>
    <row r="1305" spans="1:21" x14ac:dyDescent="0.3">
      <c r="A1305" s="344">
        <v>1301</v>
      </c>
      <c r="B1305" s="344"/>
      <c r="C1305" s="356"/>
      <c r="D1305" s="357"/>
      <c r="E1305" s="358"/>
      <c r="F1305" s="346"/>
      <c r="G1305" s="347"/>
      <c r="H1305" s="347"/>
      <c r="I1305" s="347"/>
      <c r="J1305" s="348"/>
      <c r="K1305" s="347"/>
      <c r="L1305" s="349">
        <f t="shared" si="200"/>
        <v>0</v>
      </c>
      <c r="M1305" s="350">
        <f t="shared" si="201"/>
        <v>0</v>
      </c>
      <c r="N1305" s="350">
        <f t="shared" si="202"/>
        <v>0</v>
      </c>
      <c r="O1305" s="351">
        <f t="shared" si="203"/>
        <v>0</v>
      </c>
      <c r="P1305" s="350">
        <f t="shared" si="204"/>
        <v>0</v>
      </c>
      <c r="Q1305" s="352">
        <f t="shared" si="205"/>
        <v>0</v>
      </c>
      <c r="R1305" s="353">
        <f t="shared" si="206"/>
        <v>0</v>
      </c>
      <c r="S1305" s="354">
        <f t="shared" si="207"/>
        <v>0</v>
      </c>
      <c r="T1305" s="349">
        <f t="shared" si="208"/>
        <v>0</v>
      </c>
      <c r="U1305" s="355">
        <f t="shared" si="209"/>
        <v>0</v>
      </c>
    </row>
    <row r="1306" spans="1:21" x14ac:dyDescent="0.3">
      <c r="A1306" s="344">
        <v>1302</v>
      </c>
      <c r="B1306" s="344"/>
      <c r="C1306" s="356"/>
      <c r="D1306" s="357"/>
      <c r="E1306" s="358"/>
      <c r="F1306" s="346"/>
      <c r="G1306" s="347"/>
      <c r="H1306" s="347"/>
      <c r="I1306" s="347"/>
      <c r="J1306" s="348"/>
      <c r="K1306" s="347"/>
      <c r="L1306" s="349">
        <f t="shared" si="200"/>
        <v>0</v>
      </c>
      <c r="M1306" s="350">
        <f t="shared" si="201"/>
        <v>0</v>
      </c>
      <c r="N1306" s="350">
        <f t="shared" si="202"/>
        <v>0</v>
      </c>
      <c r="O1306" s="351">
        <f t="shared" si="203"/>
        <v>0</v>
      </c>
      <c r="P1306" s="350">
        <f t="shared" si="204"/>
        <v>0</v>
      </c>
      <c r="Q1306" s="352">
        <f t="shared" si="205"/>
        <v>0</v>
      </c>
      <c r="R1306" s="353">
        <f t="shared" si="206"/>
        <v>0</v>
      </c>
      <c r="S1306" s="354">
        <f t="shared" si="207"/>
        <v>0</v>
      </c>
      <c r="T1306" s="349">
        <f t="shared" si="208"/>
        <v>0</v>
      </c>
      <c r="U1306" s="355">
        <f t="shared" si="209"/>
        <v>0</v>
      </c>
    </row>
    <row r="1307" spans="1:21" x14ac:dyDescent="0.3">
      <c r="A1307" s="344">
        <v>1303</v>
      </c>
      <c r="B1307" s="344"/>
      <c r="C1307" s="356"/>
      <c r="D1307" s="357"/>
      <c r="E1307" s="358"/>
      <c r="F1307" s="346"/>
      <c r="G1307" s="347"/>
      <c r="H1307" s="347"/>
      <c r="I1307" s="347"/>
      <c r="J1307" s="348"/>
      <c r="K1307" s="347"/>
      <c r="L1307" s="349">
        <f t="shared" si="200"/>
        <v>0</v>
      </c>
      <c r="M1307" s="350">
        <f t="shared" si="201"/>
        <v>0</v>
      </c>
      <c r="N1307" s="350">
        <f t="shared" si="202"/>
        <v>0</v>
      </c>
      <c r="O1307" s="351">
        <f t="shared" si="203"/>
        <v>0</v>
      </c>
      <c r="P1307" s="350">
        <f t="shared" si="204"/>
        <v>0</v>
      </c>
      <c r="Q1307" s="352">
        <f t="shared" si="205"/>
        <v>0</v>
      </c>
      <c r="R1307" s="353">
        <f t="shared" si="206"/>
        <v>0</v>
      </c>
      <c r="S1307" s="354">
        <f t="shared" si="207"/>
        <v>0</v>
      </c>
      <c r="T1307" s="349">
        <f t="shared" si="208"/>
        <v>0</v>
      </c>
      <c r="U1307" s="355">
        <f t="shared" si="209"/>
        <v>0</v>
      </c>
    </row>
    <row r="1308" spans="1:21" x14ac:dyDescent="0.3">
      <c r="A1308" s="344">
        <v>1304</v>
      </c>
      <c r="B1308" s="344"/>
      <c r="C1308" s="356"/>
      <c r="D1308" s="357"/>
      <c r="E1308" s="358"/>
      <c r="F1308" s="346"/>
      <c r="G1308" s="347"/>
      <c r="H1308" s="347"/>
      <c r="I1308" s="347"/>
      <c r="J1308" s="348"/>
      <c r="K1308" s="347"/>
      <c r="L1308" s="349">
        <f t="shared" si="200"/>
        <v>0</v>
      </c>
      <c r="M1308" s="350">
        <f t="shared" si="201"/>
        <v>0</v>
      </c>
      <c r="N1308" s="350">
        <f t="shared" si="202"/>
        <v>0</v>
      </c>
      <c r="O1308" s="351">
        <f t="shared" si="203"/>
        <v>0</v>
      </c>
      <c r="P1308" s="350">
        <f t="shared" si="204"/>
        <v>0</v>
      </c>
      <c r="Q1308" s="352">
        <f t="shared" si="205"/>
        <v>0</v>
      </c>
      <c r="R1308" s="353">
        <f t="shared" si="206"/>
        <v>0</v>
      </c>
      <c r="S1308" s="354">
        <f t="shared" si="207"/>
        <v>0</v>
      </c>
      <c r="T1308" s="349">
        <f t="shared" si="208"/>
        <v>0</v>
      </c>
      <c r="U1308" s="355">
        <f t="shared" si="209"/>
        <v>0</v>
      </c>
    </row>
    <row r="1309" spans="1:21" x14ac:dyDescent="0.3">
      <c r="A1309" s="344">
        <v>1305</v>
      </c>
      <c r="B1309" s="344"/>
      <c r="C1309" s="356"/>
      <c r="D1309" s="357"/>
      <c r="E1309" s="358"/>
      <c r="F1309" s="346"/>
      <c r="G1309" s="347"/>
      <c r="H1309" s="347"/>
      <c r="I1309" s="347"/>
      <c r="J1309" s="348"/>
      <c r="K1309" s="347"/>
      <c r="L1309" s="349">
        <f t="shared" si="200"/>
        <v>0</v>
      </c>
      <c r="M1309" s="350">
        <f t="shared" si="201"/>
        <v>0</v>
      </c>
      <c r="N1309" s="350">
        <f t="shared" si="202"/>
        <v>0</v>
      </c>
      <c r="O1309" s="351">
        <f t="shared" si="203"/>
        <v>0</v>
      </c>
      <c r="P1309" s="350">
        <f t="shared" si="204"/>
        <v>0</v>
      </c>
      <c r="Q1309" s="352">
        <f t="shared" si="205"/>
        <v>0</v>
      </c>
      <c r="R1309" s="353">
        <f t="shared" si="206"/>
        <v>0</v>
      </c>
      <c r="S1309" s="354">
        <f t="shared" si="207"/>
        <v>0</v>
      </c>
      <c r="T1309" s="349">
        <f t="shared" si="208"/>
        <v>0</v>
      </c>
      <c r="U1309" s="355">
        <f t="shared" si="209"/>
        <v>0</v>
      </c>
    </row>
    <row r="1310" spans="1:21" x14ac:dyDescent="0.3">
      <c r="A1310" s="344">
        <v>1306</v>
      </c>
      <c r="B1310" s="344"/>
      <c r="C1310" s="356"/>
      <c r="D1310" s="357"/>
      <c r="E1310" s="358"/>
      <c r="F1310" s="346"/>
      <c r="G1310" s="347"/>
      <c r="H1310" s="347"/>
      <c r="I1310" s="347"/>
      <c r="J1310" s="348"/>
      <c r="K1310" s="347"/>
      <c r="L1310" s="349">
        <f t="shared" si="200"/>
        <v>0</v>
      </c>
      <c r="M1310" s="350">
        <f t="shared" si="201"/>
        <v>0</v>
      </c>
      <c r="N1310" s="350">
        <f t="shared" si="202"/>
        <v>0</v>
      </c>
      <c r="O1310" s="351">
        <f t="shared" si="203"/>
        <v>0</v>
      </c>
      <c r="P1310" s="350">
        <f t="shared" si="204"/>
        <v>0</v>
      </c>
      <c r="Q1310" s="352">
        <f t="shared" si="205"/>
        <v>0</v>
      </c>
      <c r="R1310" s="353">
        <f t="shared" si="206"/>
        <v>0</v>
      </c>
      <c r="S1310" s="354">
        <f t="shared" si="207"/>
        <v>0</v>
      </c>
      <c r="T1310" s="349">
        <f t="shared" si="208"/>
        <v>0</v>
      </c>
      <c r="U1310" s="355">
        <f t="shared" si="209"/>
        <v>0</v>
      </c>
    </row>
    <row r="1311" spans="1:21" x14ac:dyDescent="0.3">
      <c r="A1311" s="344">
        <v>1307</v>
      </c>
      <c r="B1311" s="344"/>
      <c r="C1311" s="356"/>
      <c r="D1311" s="357"/>
      <c r="E1311" s="358"/>
      <c r="F1311" s="346"/>
      <c r="G1311" s="347"/>
      <c r="H1311" s="347"/>
      <c r="I1311" s="347"/>
      <c r="J1311" s="348"/>
      <c r="K1311" s="347"/>
      <c r="L1311" s="349">
        <f t="shared" si="200"/>
        <v>0</v>
      </c>
      <c r="M1311" s="350">
        <f t="shared" si="201"/>
        <v>0</v>
      </c>
      <c r="N1311" s="350">
        <f t="shared" si="202"/>
        <v>0</v>
      </c>
      <c r="O1311" s="351">
        <f t="shared" si="203"/>
        <v>0</v>
      </c>
      <c r="P1311" s="350">
        <f t="shared" si="204"/>
        <v>0</v>
      </c>
      <c r="Q1311" s="352">
        <f t="shared" si="205"/>
        <v>0</v>
      </c>
      <c r="R1311" s="353">
        <f t="shared" si="206"/>
        <v>0</v>
      </c>
      <c r="S1311" s="354">
        <f t="shared" si="207"/>
        <v>0</v>
      </c>
      <c r="T1311" s="349">
        <f t="shared" si="208"/>
        <v>0</v>
      </c>
      <c r="U1311" s="355">
        <f t="shared" si="209"/>
        <v>0</v>
      </c>
    </row>
    <row r="1312" spans="1:21" x14ac:dyDescent="0.3">
      <c r="A1312" s="344">
        <v>1308</v>
      </c>
      <c r="B1312" s="344"/>
      <c r="C1312" s="356"/>
      <c r="D1312" s="357"/>
      <c r="E1312" s="358"/>
      <c r="F1312" s="346"/>
      <c r="G1312" s="347"/>
      <c r="H1312" s="347"/>
      <c r="I1312" s="347"/>
      <c r="J1312" s="348"/>
      <c r="K1312" s="347"/>
      <c r="L1312" s="349">
        <f t="shared" si="200"/>
        <v>0</v>
      </c>
      <c r="M1312" s="350">
        <f t="shared" si="201"/>
        <v>0</v>
      </c>
      <c r="N1312" s="350">
        <f t="shared" si="202"/>
        <v>0</v>
      </c>
      <c r="O1312" s="351">
        <f t="shared" si="203"/>
        <v>0</v>
      </c>
      <c r="P1312" s="350">
        <f t="shared" si="204"/>
        <v>0</v>
      </c>
      <c r="Q1312" s="352">
        <f t="shared" si="205"/>
        <v>0</v>
      </c>
      <c r="R1312" s="353">
        <f t="shared" si="206"/>
        <v>0</v>
      </c>
      <c r="S1312" s="354">
        <f t="shared" si="207"/>
        <v>0</v>
      </c>
      <c r="T1312" s="349">
        <f t="shared" si="208"/>
        <v>0</v>
      </c>
      <c r="U1312" s="355">
        <f t="shared" si="209"/>
        <v>0</v>
      </c>
    </row>
    <row r="1313" spans="1:21" x14ac:dyDescent="0.3">
      <c r="A1313" s="344">
        <v>1309</v>
      </c>
      <c r="B1313" s="344"/>
      <c r="C1313" s="356"/>
      <c r="D1313" s="357"/>
      <c r="E1313" s="358"/>
      <c r="F1313" s="346"/>
      <c r="G1313" s="347"/>
      <c r="H1313" s="347"/>
      <c r="I1313" s="347"/>
      <c r="J1313" s="348"/>
      <c r="K1313" s="347"/>
      <c r="L1313" s="349">
        <f t="shared" si="200"/>
        <v>0</v>
      </c>
      <c r="M1313" s="350">
        <f t="shared" si="201"/>
        <v>0</v>
      </c>
      <c r="N1313" s="350">
        <f t="shared" si="202"/>
        <v>0</v>
      </c>
      <c r="O1313" s="351">
        <f t="shared" si="203"/>
        <v>0</v>
      </c>
      <c r="P1313" s="350">
        <f t="shared" si="204"/>
        <v>0</v>
      </c>
      <c r="Q1313" s="352">
        <f t="shared" si="205"/>
        <v>0</v>
      </c>
      <c r="R1313" s="353">
        <f t="shared" si="206"/>
        <v>0</v>
      </c>
      <c r="S1313" s="354">
        <f t="shared" si="207"/>
        <v>0</v>
      </c>
      <c r="T1313" s="349">
        <f t="shared" si="208"/>
        <v>0</v>
      </c>
      <c r="U1313" s="355">
        <f t="shared" si="209"/>
        <v>0</v>
      </c>
    </row>
    <row r="1314" spans="1:21" x14ac:dyDescent="0.3">
      <c r="A1314" s="344">
        <v>1310</v>
      </c>
      <c r="B1314" s="344"/>
      <c r="C1314" s="356"/>
      <c r="D1314" s="357"/>
      <c r="E1314" s="358"/>
      <c r="F1314" s="346"/>
      <c r="G1314" s="347"/>
      <c r="H1314" s="347"/>
      <c r="I1314" s="347"/>
      <c r="J1314" s="348"/>
      <c r="K1314" s="347"/>
      <c r="L1314" s="349">
        <f t="shared" si="200"/>
        <v>0</v>
      </c>
      <c r="M1314" s="350">
        <f t="shared" si="201"/>
        <v>0</v>
      </c>
      <c r="N1314" s="350">
        <f t="shared" si="202"/>
        <v>0</v>
      </c>
      <c r="O1314" s="351">
        <f t="shared" si="203"/>
        <v>0</v>
      </c>
      <c r="P1314" s="350">
        <f t="shared" si="204"/>
        <v>0</v>
      </c>
      <c r="Q1314" s="352">
        <f t="shared" si="205"/>
        <v>0</v>
      </c>
      <c r="R1314" s="353">
        <f t="shared" si="206"/>
        <v>0</v>
      </c>
      <c r="S1314" s="354">
        <f t="shared" si="207"/>
        <v>0</v>
      </c>
      <c r="T1314" s="349">
        <f t="shared" si="208"/>
        <v>0</v>
      </c>
      <c r="U1314" s="355">
        <f t="shared" si="209"/>
        <v>0</v>
      </c>
    </row>
    <row r="1315" spans="1:21" x14ac:dyDescent="0.3">
      <c r="A1315" s="344">
        <v>1311</v>
      </c>
      <c r="B1315" s="344"/>
      <c r="C1315" s="356"/>
      <c r="D1315" s="357"/>
      <c r="E1315" s="358"/>
      <c r="F1315" s="346"/>
      <c r="G1315" s="347"/>
      <c r="H1315" s="347"/>
      <c r="I1315" s="347"/>
      <c r="J1315" s="348"/>
      <c r="K1315" s="347"/>
      <c r="L1315" s="349">
        <f t="shared" si="200"/>
        <v>0</v>
      </c>
      <c r="M1315" s="350">
        <f t="shared" si="201"/>
        <v>0</v>
      </c>
      <c r="N1315" s="350">
        <f t="shared" si="202"/>
        <v>0</v>
      </c>
      <c r="O1315" s="351">
        <f t="shared" si="203"/>
        <v>0</v>
      </c>
      <c r="P1315" s="350">
        <f t="shared" si="204"/>
        <v>0</v>
      </c>
      <c r="Q1315" s="352">
        <f t="shared" si="205"/>
        <v>0</v>
      </c>
      <c r="R1315" s="353">
        <f t="shared" si="206"/>
        <v>0</v>
      </c>
      <c r="S1315" s="354">
        <f t="shared" si="207"/>
        <v>0</v>
      </c>
      <c r="T1315" s="349">
        <f t="shared" si="208"/>
        <v>0</v>
      </c>
      <c r="U1315" s="355">
        <f t="shared" si="209"/>
        <v>0</v>
      </c>
    </row>
    <row r="1316" spans="1:21" x14ac:dyDescent="0.3">
      <c r="A1316" s="344">
        <v>1312</v>
      </c>
      <c r="B1316" s="344"/>
      <c r="C1316" s="356"/>
      <c r="D1316" s="357"/>
      <c r="E1316" s="358"/>
      <c r="F1316" s="346"/>
      <c r="G1316" s="347"/>
      <c r="H1316" s="347"/>
      <c r="I1316" s="347"/>
      <c r="J1316" s="348"/>
      <c r="K1316" s="347"/>
      <c r="L1316" s="349">
        <f t="shared" si="200"/>
        <v>0</v>
      </c>
      <c r="M1316" s="350">
        <f t="shared" si="201"/>
        <v>0</v>
      </c>
      <c r="N1316" s="350">
        <f t="shared" si="202"/>
        <v>0</v>
      </c>
      <c r="O1316" s="351">
        <f t="shared" si="203"/>
        <v>0</v>
      </c>
      <c r="P1316" s="350">
        <f t="shared" si="204"/>
        <v>0</v>
      </c>
      <c r="Q1316" s="352">
        <f t="shared" si="205"/>
        <v>0</v>
      </c>
      <c r="R1316" s="353">
        <f t="shared" si="206"/>
        <v>0</v>
      </c>
      <c r="S1316" s="354">
        <f t="shared" si="207"/>
        <v>0</v>
      </c>
      <c r="T1316" s="349">
        <f t="shared" si="208"/>
        <v>0</v>
      </c>
      <c r="U1316" s="355">
        <f t="shared" si="209"/>
        <v>0</v>
      </c>
    </row>
    <row r="1317" spans="1:21" x14ac:dyDescent="0.3">
      <c r="A1317" s="344">
        <v>1313</v>
      </c>
      <c r="B1317" s="344"/>
      <c r="C1317" s="356"/>
      <c r="D1317" s="357"/>
      <c r="E1317" s="358"/>
      <c r="F1317" s="346"/>
      <c r="G1317" s="347"/>
      <c r="H1317" s="347"/>
      <c r="I1317" s="347"/>
      <c r="J1317" s="348"/>
      <c r="K1317" s="347"/>
      <c r="L1317" s="349">
        <f t="shared" si="200"/>
        <v>0</v>
      </c>
      <c r="M1317" s="350">
        <f t="shared" si="201"/>
        <v>0</v>
      </c>
      <c r="N1317" s="350">
        <f t="shared" si="202"/>
        <v>0</v>
      </c>
      <c r="O1317" s="351">
        <f t="shared" si="203"/>
        <v>0</v>
      </c>
      <c r="P1317" s="350">
        <f t="shared" si="204"/>
        <v>0</v>
      </c>
      <c r="Q1317" s="352">
        <f t="shared" si="205"/>
        <v>0</v>
      </c>
      <c r="R1317" s="353">
        <f t="shared" si="206"/>
        <v>0</v>
      </c>
      <c r="S1317" s="354">
        <f t="shared" si="207"/>
        <v>0</v>
      </c>
      <c r="T1317" s="349">
        <f t="shared" si="208"/>
        <v>0</v>
      </c>
      <c r="U1317" s="355">
        <f t="shared" si="209"/>
        <v>0</v>
      </c>
    </row>
    <row r="1318" spans="1:21" x14ac:dyDescent="0.3">
      <c r="A1318" s="344">
        <v>1314</v>
      </c>
      <c r="B1318" s="344"/>
      <c r="C1318" s="356"/>
      <c r="D1318" s="357"/>
      <c r="E1318" s="358"/>
      <c r="F1318" s="346"/>
      <c r="G1318" s="347"/>
      <c r="H1318" s="347"/>
      <c r="I1318" s="347"/>
      <c r="J1318" s="348"/>
      <c r="K1318" s="347"/>
      <c r="L1318" s="349">
        <f t="shared" si="200"/>
        <v>0</v>
      </c>
      <c r="M1318" s="350">
        <f t="shared" si="201"/>
        <v>0</v>
      </c>
      <c r="N1318" s="350">
        <f t="shared" si="202"/>
        <v>0</v>
      </c>
      <c r="O1318" s="351">
        <f t="shared" si="203"/>
        <v>0</v>
      </c>
      <c r="P1318" s="350">
        <f t="shared" si="204"/>
        <v>0</v>
      </c>
      <c r="Q1318" s="352">
        <f t="shared" si="205"/>
        <v>0</v>
      </c>
      <c r="R1318" s="353">
        <f t="shared" si="206"/>
        <v>0</v>
      </c>
      <c r="S1318" s="354">
        <f t="shared" si="207"/>
        <v>0</v>
      </c>
      <c r="T1318" s="349">
        <f t="shared" si="208"/>
        <v>0</v>
      </c>
      <c r="U1318" s="355">
        <f t="shared" si="209"/>
        <v>0</v>
      </c>
    </row>
    <row r="1319" spans="1:21" x14ac:dyDescent="0.3">
      <c r="A1319" s="344">
        <v>1315</v>
      </c>
      <c r="B1319" s="344"/>
      <c r="C1319" s="356"/>
      <c r="D1319" s="357"/>
      <c r="E1319" s="358"/>
      <c r="F1319" s="346"/>
      <c r="G1319" s="347"/>
      <c r="H1319" s="347"/>
      <c r="I1319" s="347"/>
      <c r="J1319" s="348"/>
      <c r="K1319" s="347"/>
      <c r="L1319" s="349">
        <f t="shared" si="200"/>
        <v>0</v>
      </c>
      <c r="M1319" s="350">
        <f t="shared" si="201"/>
        <v>0</v>
      </c>
      <c r="N1319" s="350">
        <f t="shared" si="202"/>
        <v>0</v>
      </c>
      <c r="O1319" s="351">
        <f t="shared" si="203"/>
        <v>0</v>
      </c>
      <c r="P1319" s="350">
        <f t="shared" si="204"/>
        <v>0</v>
      </c>
      <c r="Q1319" s="352">
        <f t="shared" si="205"/>
        <v>0</v>
      </c>
      <c r="R1319" s="353">
        <f t="shared" si="206"/>
        <v>0</v>
      </c>
      <c r="S1319" s="354">
        <f t="shared" si="207"/>
        <v>0</v>
      </c>
      <c r="T1319" s="349">
        <f t="shared" si="208"/>
        <v>0</v>
      </c>
      <c r="U1319" s="355">
        <f t="shared" si="209"/>
        <v>0</v>
      </c>
    </row>
    <row r="1320" spans="1:21" x14ac:dyDescent="0.3">
      <c r="A1320" s="344">
        <v>1316</v>
      </c>
      <c r="B1320" s="344"/>
      <c r="C1320" s="356"/>
      <c r="D1320" s="357"/>
      <c r="E1320" s="358"/>
      <c r="F1320" s="346"/>
      <c r="G1320" s="347"/>
      <c r="H1320" s="347"/>
      <c r="I1320" s="347"/>
      <c r="J1320" s="348"/>
      <c r="K1320" s="347"/>
      <c r="L1320" s="349">
        <f t="shared" si="200"/>
        <v>0</v>
      </c>
      <c r="M1320" s="350">
        <f t="shared" si="201"/>
        <v>0</v>
      </c>
      <c r="N1320" s="350">
        <f t="shared" si="202"/>
        <v>0</v>
      </c>
      <c r="O1320" s="351">
        <f t="shared" si="203"/>
        <v>0</v>
      </c>
      <c r="P1320" s="350">
        <f t="shared" si="204"/>
        <v>0</v>
      </c>
      <c r="Q1320" s="352">
        <f t="shared" si="205"/>
        <v>0</v>
      </c>
      <c r="R1320" s="353">
        <f t="shared" si="206"/>
        <v>0</v>
      </c>
      <c r="S1320" s="354">
        <f t="shared" si="207"/>
        <v>0</v>
      </c>
      <c r="T1320" s="349">
        <f t="shared" si="208"/>
        <v>0</v>
      </c>
      <c r="U1320" s="355">
        <f t="shared" si="209"/>
        <v>0</v>
      </c>
    </row>
    <row r="1321" spans="1:21" x14ac:dyDescent="0.3">
      <c r="A1321" s="344">
        <v>1317</v>
      </c>
      <c r="B1321" s="344"/>
      <c r="C1321" s="356"/>
      <c r="D1321" s="357"/>
      <c r="E1321" s="358"/>
      <c r="F1321" s="346"/>
      <c r="G1321" s="347"/>
      <c r="H1321" s="347"/>
      <c r="I1321" s="347"/>
      <c r="J1321" s="348"/>
      <c r="K1321" s="347"/>
      <c r="L1321" s="349">
        <f t="shared" si="200"/>
        <v>0</v>
      </c>
      <c r="M1321" s="350">
        <f t="shared" si="201"/>
        <v>0</v>
      </c>
      <c r="N1321" s="350">
        <f t="shared" si="202"/>
        <v>0</v>
      </c>
      <c r="O1321" s="351">
        <f t="shared" si="203"/>
        <v>0</v>
      </c>
      <c r="P1321" s="350">
        <f t="shared" si="204"/>
        <v>0</v>
      </c>
      <c r="Q1321" s="352">
        <f t="shared" si="205"/>
        <v>0</v>
      </c>
      <c r="R1321" s="353">
        <f t="shared" si="206"/>
        <v>0</v>
      </c>
      <c r="S1321" s="354">
        <f t="shared" si="207"/>
        <v>0</v>
      </c>
      <c r="T1321" s="349">
        <f t="shared" si="208"/>
        <v>0</v>
      </c>
      <c r="U1321" s="355">
        <f t="shared" si="209"/>
        <v>0</v>
      </c>
    </row>
    <row r="1322" spans="1:21" x14ac:dyDescent="0.3">
      <c r="A1322" s="344">
        <v>1318</v>
      </c>
      <c r="B1322" s="344"/>
      <c r="C1322" s="356"/>
      <c r="D1322" s="357"/>
      <c r="E1322" s="358"/>
      <c r="F1322" s="346"/>
      <c r="G1322" s="347"/>
      <c r="H1322" s="347"/>
      <c r="I1322" s="347"/>
      <c r="J1322" s="348"/>
      <c r="K1322" s="347"/>
      <c r="L1322" s="349">
        <f t="shared" si="200"/>
        <v>0</v>
      </c>
      <c r="M1322" s="350">
        <f t="shared" si="201"/>
        <v>0</v>
      </c>
      <c r="N1322" s="350">
        <f t="shared" si="202"/>
        <v>0</v>
      </c>
      <c r="O1322" s="351">
        <f t="shared" si="203"/>
        <v>0</v>
      </c>
      <c r="P1322" s="350">
        <f t="shared" si="204"/>
        <v>0</v>
      </c>
      <c r="Q1322" s="352">
        <f t="shared" si="205"/>
        <v>0</v>
      </c>
      <c r="R1322" s="353">
        <f t="shared" si="206"/>
        <v>0</v>
      </c>
      <c r="S1322" s="354">
        <f t="shared" si="207"/>
        <v>0</v>
      </c>
      <c r="T1322" s="349">
        <f t="shared" si="208"/>
        <v>0</v>
      </c>
      <c r="U1322" s="355">
        <f t="shared" si="209"/>
        <v>0</v>
      </c>
    </row>
    <row r="1323" spans="1:21" x14ac:dyDescent="0.3">
      <c r="A1323" s="344">
        <v>1319</v>
      </c>
      <c r="B1323" s="344"/>
      <c r="C1323" s="356"/>
      <c r="D1323" s="357"/>
      <c r="E1323" s="358"/>
      <c r="F1323" s="346"/>
      <c r="G1323" s="347"/>
      <c r="H1323" s="347"/>
      <c r="I1323" s="347"/>
      <c r="J1323" s="348"/>
      <c r="K1323" s="347"/>
      <c r="L1323" s="349">
        <f t="shared" si="200"/>
        <v>0</v>
      </c>
      <c r="M1323" s="350">
        <f t="shared" si="201"/>
        <v>0</v>
      </c>
      <c r="N1323" s="350">
        <f t="shared" si="202"/>
        <v>0</v>
      </c>
      <c r="O1323" s="351">
        <f t="shared" si="203"/>
        <v>0</v>
      </c>
      <c r="P1323" s="350">
        <f t="shared" si="204"/>
        <v>0</v>
      </c>
      <c r="Q1323" s="352">
        <f t="shared" si="205"/>
        <v>0</v>
      </c>
      <c r="R1323" s="353">
        <f t="shared" si="206"/>
        <v>0</v>
      </c>
      <c r="S1323" s="354">
        <f t="shared" si="207"/>
        <v>0</v>
      </c>
      <c r="T1323" s="349">
        <f t="shared" si="208"/>
        <v>0</v>
      </c>
      <c r="U1323" s="355">
        <f t="shared" si="209"/>
        <v>0</v>
      </c>
    </row>
    <row r="1324" spans="1:21" x14ac:dyDescent="0.3">
      <c r="A1324" s="344">
        <v>1320</v>
      </c>
      <c r="B1324" s="344"/>
      <c r="C1324" s="356"/>
      <c r="D1324" s="357"/>
      <c r="E1324" s="358"/>
      <c r="F1324" s="346"/>
      <c r="G1324" s="347"/>
      <c r="H1324" s="347"/>
      <c r="I1324" s="347"/>
      <c r="J1324" s="348"/>
      <c r="K1324" s="347"/>
      <c r="L1324" s="349">
        <f t="shared" si="200"/>
        <v>0</v>
      </c>
      <c r="M1324" s="350">
        <f t="shared" si="201"/>
        <v>0</v>
      </c>
      <c r="N1324" s="350">
        <f t="shared" si="202"/>
        <v>0</v>
      </c>
      <c r="O1324" s="351">
        <f t="shared" si="203"/>
        <v>0</v>
      </c>
      <c r="P1324" s="350">
        <f t="shared" si="204"/>
        <v>0</v>
      </c>
      <c r="Q1324" s="352">
        <f t="shared" si="205"/>
        <v>0</v>
      </c>
      <c r="R1324" s="353">
        <f t="shared" si="206"/>
        <v>0</v>
      </c>
      <c r="S1324" s="354">
        <f t="shared" si="207"/>
        <v>0</v>
      </c>
      <c r="T1324" s="349">
        <f t="shared" si="208"/>
        <v>0</v>
      </c>
      <c r="U1324" s="355">
        <f t="shared" si="209"/>
        <v>0</v>
      </c>
    </row>
    <row r="1325" spans="1:21" x14ac:dyDescent="0.3">
      <c r="A1325" s="344">
        <v>1321</v>
      </c>
      <c r="B1325" s="344"/>
      <c r="C1325" s="356"/>
      <c r="D1325" s="357"/>
      <c r="E1325" s="358"/>
      <c r="F1325" s="346"/>
      <c r="G1325" s="347"/>
      <c r="H1325" s="347"/>
      <c r="I1325" s="347"/>
      <c r="J1325" s="348"/>
      <c r="K1325" s="347"/>
      <c r="L1325" s="349">
        <f t="shared" si="200"/>
        <v>0</v>
      </c>
      <c r="M1325" s="350">
        <f t="shared" si="201"/>
        <v>0</v>
      </c>
      <c r="N1325" s="350">
        <f t="shared" si="202"/>
        <v>0</v>
      </c>
      <c r="O1325" s="351">
        <f t="shared" si="203"/>
        <v>0</v>
      </c>
      <c r="P1325" s="350">
        <f t="shared" si="204"/>
        <v>0</v>
      </c>
      <c r="Q1325" s="352">
        <f t="shared" si="205"/>
        <v>0</v>
      </c>
      <c r="R1325" s="353">
        <f t="shared" si="206"/>
        <v>0</v>
      </c>
      <c r="S1325" s="354">
        <f t="shared" si="207"/>
        <v>0</v>
      </c>
      <c r="T1325" s="349">
        <f t="shared" si="208"/>
        <v>0</v>
      </c>
      <c r="U1325" s="355">
        <f t="shared" si="209"/>
        <v>0</v>
      </c>
    </row>
    <row r="1326" spans="1:21" x14ac:dyDescent="0.3">
      <c r="A1326" s="344">
        <v>1322</v>
      </c>
      <c r="B1326" s="344"/>
      <c r="C1326" s="356"/>
      <c r="D1326" s="357"/>
      <c r="E1326" s="358"/>
      <c r="F1326" s="346"/>
      <c r="G1326" s="347"/>
      <c r="H1326" s="347"/>
      <c r="I1326" s="347"/>
      <c r="J1326" s="348"/>
      <c r="K1326" s="347"/>
      <c r="L1326" s="349">
        <f t="shared" si="200"/>
        <v>0</v>
      </c>
      <c r="M1326" s="350">
        <f t="shared" si="201"/>
        <v>0</v>
      </c>
      <c r="N1326" s="350">
        <f t="shared" si="202"/>
        <v>0</v>
      </c>
      <c r="O1326" s="351">
        <f t="shared" si="203"/>
        <v>0</v>
      </c>
      <c r="P1326" s="350">
        <f t="shared" si="204"/>
        <v>0</v>
      </c>
      <c r="Q1326" s="352">
        <f t="shared" si="205"/>
        <v>0</v>
      </c>
      <c r="R1326" s="353">
        <f t="shared" si="206"/>
        <v>0</v>
      </c>
      <c r="S1326" s="354">
        <f t="shared" si="207"/>
        <v>0</v>
      </c>
      <c r="T1326" s="349">
        <f t="shared" si="208"/>
        <v>0</v>
      </c>
      <c r="U1326" s="355">
        <f t="shared" si="209"/>
        <v>0</v>
      </c>
    </row>
    <row r="1327" spans="1:21" x14ac:dyDescent="0.3">
      <c r="A1327" s="344">
        <v>1323</v>
      </c>
      <c r="B1327" s="344"/>
      <c r="C1327" s="356"/>
      <c r="D1327" s="357"/>
      <c r="E1327" s="358"/>
      <c r="F1327" s="346"/>
      <c r="G1327" s="347"/>
      <c r="H1327" s="347"/>
      <c r="I1327" s="347"/>
      <c r="J1327" s="348"/>
      <c r="K1327" s="347"/>
      <c r="L1327" s="349">
        <f t="shared" si="200"/>
        <v>0</v>
      </c>
      <c r="M1327" s="350">
        <f t="shared" si="201"/>
        <v>0</v>
      </c>
      <c r="N1327" s="350">
        <f t="shared" si="202"/>
        <v>0</v>
      </c>
      <c r="O1327" s="351">
        <f t="shared" si="203"/>
        <v>0</v>
      </c>
      <c r="P1327" s="350">
        <f t="shared" si="204"/>
        <v>0</v>
      </c>
      <c r="Q1327" s="352">
        <f t="shared" si="205"/>
        <v>0</v>
      </c>
      <c r="R1327" s="353">
        <f t="shared" si="206"/>
        <v>0</v>
      </c>
      <c r="S1327" s="354">
        <f t="shared" si="207"/>
        <v>0</v>
      </c>
      <c r="T1327" s="349">
        <f t="shared" si="208"/>
        <v>0</v>
      </c>
      <c r="U1327" s="355">
        <f t="shared" si="209"/>
        <v>0</v>
      </c>
    </row>
    <row r="1328" spans="1:21" x14ac:dyDescent="0.3">
      <c r="A1328" s="344">
        <v>1324</v>
      </c>
      <c r="B1328" s="344"/>
      <c r="C1328" s="356"/>
      <c r="D1328" s="357"/>
      <c r="E1328" s="358"/>
      <c r="F1328" s="346"/>
      <c r="G1328" s="347"/>
      <c r="H1328" s="347"/>
      <c r="I1328" s="347"/>
      <c r="J1328" s="348"/>
      <c r="K1328" s="347"/>
      <c r="L1328" s="349">
        <f t="shared" si="200"/>
        <v>0</v>
      </c>
      <c r="M1328" s="350">
        <f t="shared" si="201"/>
        <v>0</v>
      </c>
      <c r="N1328" s="350">
        <f t="shared" si="202"/>
        <v>0</v>
      </c>
      <c r="O1328" s="351">
        <f t="shared" si="203"/>
        <v>0</v>
      </c>
      <c r="P1328" s="350">
        <f t="shared" si="204"/>
        <v>0</v>
      </c>
      <c r="Q1328" s="352">
        <f t="shared" si="205"/>
        <v>0</v>
      </c>
      <c r="R1328" s="353">
        <f t="shared" si="206"/>
        <v>0</v>
      </c>
      <c r="S1328" s="354">
        <f t="shared" si="207"/>
        <v>0</v>
      </c>
      <c r="T1328" s="349">
        <f t="shared" si="208"/>
        <v>0</v>
      </c>
      <c r="U1328" s="355">
        <f t="shared" si="209"/>
        <v>0</v>
      </c>
    </row>
    <row r="1329" spans="1:21" x14ac:dyDescent="0.3">
      <c r="A1329" s="344">
        <v>1325</v>
      </c>
      <c r="B1329" s="344"/>
      <c r="C1329" s="356"/>
      <c r="D1329" s="357"/>
      <c r="E1329" s="358"/>
      <c r="F1329" s="346"/>
      <c r="G1329" s="347"/>
      <c r="H1329" s="347"/>
      <c r="I1329" s="347"/>
      <c r="J1329" s="348"/>
      <c r="K1329" s="347"/>
      <c r="L1329" s="349">
        <f t="shared" si="200"/>
        <v>0</v>
      </c>
      <c r="M1329" s="350">
        <f t="shared" si="201"/>
        <v>0</v>
      </c>
      <c r="N1329" s="350">
        <f t="shared" si="202"/>
        <v>0</v>
      </c>
      <c r="O1329" s="351">
        <f t="shared" si="203"/>
        <v>0</v>
      </c>
      <c r="P1329" s="350">
        <f t="shared" si="204"/>
        <v>0</v>
      </c>
      <c r="Q1329" s="352">
        <f t="shared" si="205"/>
        <v>0</v>
      </c>
      <c r="R1329" s="353">
        <f t="shared" si="206"/>
        <v>0</v>
      </c>
      <c r="S1329" s="354">
        <f t="shared" si="207"/>
        <v>0</v>
      </c>
      <c r="T1329" s="349">
        <f t="shared" si="208"/>
        <v>0</v>
      </c>
      <c r="U1329" s="355">
        <f t="shared" si="209"/>
        <v>0</v>
      </c>
    </row>
    <row r="1330" spans="1:21" x14ac:dyDescent="0.3">
      <c r="A1330" s="344">
        <v>1326</v>
      </c>
      <c r="B1330" s="344"/>
      <c r="C1330" s="356"/>
      <c r="D1330" s="357"/>
      <c r="E1330" s="358"/>
      <c r="F1330" s="346"/>
      <c r="G1330" s="347"/>
      <c r="H1330" s="347"/>
      <c r="I1330" s="347"/>
      <c r="J1330" s="348"/>
      <c r="K1330" s="347"/>
      <c r="L1330" s="349">
        <f t="shared" si="200"/>
        <v>0</v>
      </c>
      <c r="M1330" s="350">
        <f t="shared" si="201"/>
        <v>0</v>
      </c>
      <c r="N1330" s="350">
        <f t="shared" si="202"/>
        <v>0</v>
      </c>
      <c r="O1330" s="351">
        <f t="shared" si="203"/>
        <v>0</v>
      </c>
      <c r="P1330" s="350">
        <f t="shared" si="204"/>
        <v>0</v>
      </c>
      <c r="Q1330" s="352">
        <f t="shared" si="205"/>
        <v>0</v>
      </c>
      <c r="R1330" s="353">
        <f t="shared" si="206"/>
        <v>0</v>
      </c>
      <c r="S1330" s="354">
        <f t="shared" si="207"/>
        <v>0</v>
      </c>
      <c r="T1330" s="349">
        <f t="shared" si="208"/>
        <v>0</v>
      </c>
      <c r="U1330" s="355">
        <f t="shared" si="209"/>
        <v>0</v>
      </c>
    </row>
    <row r="1331" spans="1:21" x14ac:dyDescent="0.3">
      <c r="A1331" s="344">
        <v>1327</v>
      </c>
      <c r="B1331" s="344"/>
      <c r="C1331" s="356"/>
      <c r="D1331" s="357"/>
      <c r="E1331" s="358"/>
      <c r="F1331" s="346"/>
      <c r="G1331" s="347"/>
      <c r="H1331" s="347"/>
      <c r="I1331" s="347"/>
      <c r="J1331" s="348"/>
      <c r="K1331" s="347"/>
      <c r="L1331" s="349">
        <f t="shared" si="200"/>
        <v>0</v>
      </c>
      <c r="M1331" s="350">
        <f t="shared" si="201"/>
        <v>0</v>
      </c>
      <c r="N1331" s="350">
        <f t="shared" si="202"/>
        <v>0</v>
      </c>
      <c r="O1331" s="351">
        <f t="shared" si="203"/>
        <v>0</v>
      </c>
      <c r="P1331" s="350">
        <f t="shared" si="204"/>
        <v>0</v>
      </c>
      <c r="Q1331" s="352">
        <f t="shared" si="205"/>
        <v>0</v>
      </c>
      <c r="R1331" s="353">
        <f t="shared" si="206"/>
        <v>0</v>
      </c>
      <c r="S1331" s="354">
        <f t="shared" si="207"/>
        <v>0</v>
      </c>
      <c r="T1331" s="349">
        <f t="shared" si="208"/>
        <v>0</v>
      </c>
      <c r="U1331" s="355">
        <f t="shared" si="209"/>
        <v>0</v>
      </c>
    </row>
    <row r="1332" spans="1:21" x14ac:dyDescent="0.3">
      <c r="A1332" s="344">
        <v>1328</v>
      </c>
      <c r="B1332" s="344"/>
      <c r="C1332" s="356"/>
      <c r="D1332" s="357"/>
      <c r="E1332" s="358"/>
      <c r="F1332" s="346"/>
      <c r="G1332" s="347"/>
      <c r="H1332" s="347"/>
      <c r="I1332" s="347"/>
      <c r="J1332" s="348"/>
      <c r="K1332" s="347"/>
      <c r="L1332" s="349">
        <f t="shared" si="200"/>
        <v>0</v>
      </c>
      <c r="M1332" s="350">
        <f t="shared" si="201"/>
        <v>0</v>
      </c>
      <c r="N1332" s="350">
        <f t="shared" si="202"/>
        <v>0</v>
      </c>
      <c r="O1332" s="351">
        <f t="shared" si="203"/>
        <v>0</v>
      </c>
      <c r="P1332" s="350">
        <f t="shared" si="204"/>
        <v>0</v>
      </c>
      <c r="Q1332" s="352">
        <f t="shared" si="205"/>
        <v>0</v>
      </c>
      <c r="R1332" s="353">
        <f t="shared" si="206"/>
        <v>0</v>
      </c>
      <c r="S1332" s="354">
        <f t="shared" si="207"/>
        <v>0</v>
      </c>
      <c r="T1332" s="349">
        <f t="shared" si="208"/>
        <v>0</v>
      </c>
      <c r="U1332" s="355">
        <f t="shared" si="209"/>
        <v>0</v>
      </c>
    </row>
    <row r="1333" spans="1:21" x14ac:dyDescent="0.3">
      <c r="A1333" s="344">
        <v>1329</v>
      </c>
      <c r="B1333" s="344"/>
      <c r="C1333" s="356"/>
      <c r="D1333" s="357"/>
      <c r="E1333" s="358"/>
      <c r="F1333" s="346"/>
      <c r="G1333" s="347"/>
      <c r="H1333" s="347"/>
      <c r="I1333" s="347"/>
      <c r="J1333" s="348"/>
      <c r="K1333" s="347"/>
      <c r="L1333" s="349">
        <f t="shared" si="200"/>
        <v>0</v>
      </c>
      <c r="M1333" s="350">
        <f t="shared" si="201"/>
        <v>0</v>
      </c>
      <c r="N1333" s="350">
        <f t="shared" si="202"/>
        <v>0</v>
      </c>
      <c r="O1333" s="351">
        <f t="shared" si="203"/>
        <v>0</v>
      </c>
      <c r="P1333" s="350">
        <f t="shared" si="204"/>
        <v>0</v>
      </c>
      <c r="Q1333" s="352">
        <f t="shared" si="205"/>
        <v>0</v>
      </c>
      <c r="R1333" s="353">
        <f t="shared" si="206"/>
        <v>0</v>
      </c>
      <c r="S1333" s="354">
        <f t="shared" si="207"/>
        <v>0</v>
      </c>
      <c r="T1333" s="349">
        <f t="shared" si="208"/>
        <v>0</v>
      </c>
      <c r="U1333" s="355">
        <f t="shared" si="209"/>
        <v>0</v>
      </c>
    </row>
    <row r="1334" spans="1:21" x14ac:dyDescent="0.3">
      <c r="A1334" s="344">
        <v>1330</v>
      </c>
      <c r="B1334" s="344"/>
      <c r="C1334" s="356"/>
      <c r="D1334" s="357"/>
      <c r="E1334" s="358"/>
      <c r="F1334" s="346"/>
      <c r="G1334" s="347"/>
      <c r="H1334" s="347"/>
      <c r="I1334" s="347"/>
      <c r="J1334" s="348"/>
      <c r="K1334" s="347"/>
      <c r="L1334" s="349">
        <f t="shared" si="200"/>
        <v>0</v>
      </c>
      <c r="M1334" s="350">
        <f t="shared" si="201"/>
        <v>0</v>
      </c>
      <c r="N1334" s="350">
        <f t="shared" si="202"/>
        <v>0</v>
      </c>
      <c r="O1334" s="351">
        <f t="shared" si="203"/>
        <v>0</v>
      </c>
      <c r="P1334" s="350">
        <f t="shared" si="204"/>
        <v>0</v>
      </c>
      <c r="Q1334" s="352">
        <f t="shared" si="205"/>
        <v>0</v>
      </c>
      <c r="R1334" s="353">
        <f t="shared" si="206"/>
        <v>0</v>
      </c>
      <c r="S1334" s="354">
        <f t="shared" si="207"/>
        <v>0</v>
      </c>
      <c r="T1334" s="349">
        <f t="shared" si="208"/>
        <v>0</v>
      </c>
      <c r="U1334" s="355">
        <f t="shared" si="209"/>
        <v>0</v>
      </c>
    </row>
    <row r="1335" spans="1:21" x14ac:dyDescent="0.3">
      <c r="A1335" s="344">
        <v>1331</v>
      </c>
      <c r="B1335" s="344"/>
      <c r="C1335" s="356"/>
      <c r="D1335" s="357"/>
      <c r="E1335" s="358"/>
      <c r="F1335" s="346"/>
      <c r="G1335" s="347"/>
      <c r="H1335" s="347"/>
      <c r="I1335" s="347"/>
      <c r="J1335" s="348"/>
      <c r="K1335" s="347"/>
      <c r="L1335" s="349">
        <f t="shared" si="200"/>
        <v>0</v>
      </c>
      <c r="M1335" s="350">
        <f t="shared" si="201"/>
        <v>0</v>
      </c>
      <c r="N1335" s="350">
        <f t="shared" si="202"/>
        <v>0</v>
      </c>
      <c r="O1335" s="351">
        <f t="shared" si="203"/>
        <v>0</v>
      </c>
      <c r="P1335" s="350">
        <f t="shared" si="204"/>
        <v>0</v>
      </c>
      <c r="Q1335" s="352">
        <f t="shared" si="205"/>
        <v>0</v>
      </c>
      <c r="R1335" s="353">
        <f t="shared" si="206"/>
        <v>0</v>
      </c>
      <c r="S1335" s="354">
        <f t="shared" si="207"/>
        <v>0</v>
      </c>
      <c r="T1335" s="349">
        <f t="shared" si="208"/>
        <v>0</v>
      </c>
      <c r="U1335" s="355">
        <f t="shared" si="209"/>
        <v>0</v>
      </c>
    </row>
    <row r="1336" spans="1:21" x14ac:dyDescent="0.3">
      <c r="A1336" s="344">
        <v>1332</v>
      </c>
      <c r="B1336" s="344"/>
      <c r="C1336" s="356"/>
      <c r="D1336" s="357"/>
      <c r="E1336" s="358"/>
      <c r="F1336" s="346"/>
      <c r="G1336" s="347"/>
      <c r="H1336" s="347"/>
      <c r="I1336" s="347"/>
      <c r="J1336" s="348"/>
      <c r="K1336" s="347"/>
      <c r="L1336" s="349">
        <f t="shared" si="200"/>
        <v>0</v>
      </c>
      <c r="M1336" s="350">
        <f t="shared" si="201"/>
        <v>0</v>
      </c>
      <c r="N1336" s="350">
        <f t="shared" si="202"/>
        <v>0</v>
      </c>
      <c r="O1336" s="351">
        <f t="shared" si="203"/>
        <v>0</v>
      </c>
      <c r="P1336" s="350">
        <f t="shared" si="204"/>
        <v>0</v>
      </c>
      <c r="Q1336" s="352">
        <f t="shared" si="205"/>
        <v>0</v>
      </c>
      <c r="R1336" s="353">
        <f t="shared" si="206"/>
        <v>0</v>
      </c>
      <c r="S1336" s="354">
        <f t="shared" si="207"/>
        <v>0</v>
      </c>
      <c r="T1336" s="349">
        <f t="shared" si="208"/>
        <v>0</v>
      </c>
      <c r="U1336" s="355">
        <f t="shared" si="209"/>
        <v>0</v>
      </c>
    </row>
    <row r="1337" spans="1:21" x14ac:dyDescent="0.3">
      <c r="A1337" s="344">
        <v>1333</v>
      </c>
      <c r="B1337" s="344"/>
      <c r="C1337" s="356"/>
      <c r="D1337" s="357"/>
      <c r="E1337" s="358"/>
      <c r="F1337" s="346"/>
      <c r="G1337" s="347"/>
      <c r="H1337" s="347"/>
      <c r="I1337" s="347"/>
      <c r="J1337" s="348"/>
      <c r="K1337" s="347"/>
      <c r="L1337" s="349">
        <f t="shared" si="200"/>
        <v>0</v>
      </c>
      <c r="M1337" s="350">
        <f t="shared" si="201"/>
        <v>0</v>
      </c>
      <c r="N1337" s="350">
        <f t="shared" si="202"/>
        <v>0</v>
      </c>
      <c r="O1337" s="351">
        <f t="shared" si="203"/>
        <v>0</v>
      </c>
      <c r="P1337" s="350">
        <f t="shared" si="204"/>
        <v>0</v>
      </c>
      <c r="Q1337" s="352">
        <f t="shared" si="205"/>
        <v>0</v>
      </c>
      <c r="R1337" s="353">
        <f t="shared" si="206"/>
        <v>0</v>
      </c>
      <c r="S1337" s="354">
        <f t="shared" si="207"/>
        <v>0</v>
      </c>
      <c r="T1337" s="349">
        <f t="shared" si="208"/>
        <v>0</v>
      </c>
      <c r="U1337" s="355">
        <f t="shared" si="209"/>
        <v>0</v>
      </c>
    </row>
    <row r="1338" spans="1:21" x14ac:dyDescent="0.3">
      <c r="A1338" s="344">
        <v>1334</v>
      </c>
      <c r="B1338" s="344"/>
      <c r="C1338" s="356"/>
      <c r="D1338" s="357"/>
      <c r="E1338" s="358"/>
      <c r="F1338" s="346"/>
      <c r="G1338" s="347"/>
      <c r="H1338" s="347"/>
      <c r="I1338" s="347"/>
      <c r="J1338" s="348"/>
      <c r="K1338" s="347"/>
      <c r="L1338" s="349">
        <f t="shared" si="200"/>
        <v>0</v>
      </c>
      <c r="M1338" s="350">
        <f t="shared" si="201"/>
        <v>0</v>
      </c>
      <c r="N1338" s="350">
        <f t="shared" si="202"/>
        <v>0</v>
      </c>
      <c r="O1338" s="351">
        <f t="shared" si="203"/>
        <v>0</v>
      </c>
      <c r="P1338" s="350">
        <f t="shared" si="204"/>
        <v>0</v>
      </c>
      <c r="Q1338" s="352">
        <f t="shared" si="205"/>
        <v>0</v>
      </c>
      <c r="R1338" s="353">
        <f t="shared" si="206"/>
        <v>0</v>
      </c>
      <c r="S1338" s="354">
        <f t="shared" si="207"/>
        <v>0</v>
      </c>
      <c r="T1338" s="349">
        <f t="shared" si="208"/>
        <v>0</v>
      </c>
      <c r="U1338" s="355">
        <f t="shared" si="209"/>
        <v>0</v>
      </c>
    </row>
    <row r="1339" spans="1:21" x14ac:dyDescent="0.3">
      <c r="A1339" s="344">
        <v>1335</v>
      </c>
      <c r="B1339" s="344"/>
      <c r="C1339" s="356"/>
      <c r="D1339" s="357"/>
      <c r="E1339" s="358"/>
      <c r="F1339" s="346"/>
      <c r="G1339" s="347"/>
      <c r="H1339" s="347"/>
      <c r="I1339" s="347"/>
      <c r="J1339" s="348"/>
      <c r="K1339" s="347"/>
      <c r="L1339" s="349">
        <f t="shared" si="200"/>
        <v>0</v>
      </c>
      <c r="M1339" s="350">
        <f t="shared" si="201"/>
        <v>0</v>
      </c>
      <c r="N1339" s="350">
        <f t="shared" si="202"/>
        <v>0</v>
      </c>
      <c r="O1339" s="351">
        <f t="shared" si="203"/>
        <v>0</v>
      </c>
      <c r="P1339" s="350">
        <f t="shared" si="204"/>
        <v>0</v>
      </c>
      <c r="Q1339" s="352">
        <f t="shared" si="205"/>
        <v>0</v>
      </c>
      <c r="R1339" s="353">
        <f t="shared" si="206"/>
        <v>0</v>
      </c>
      <c r="S1339" s="354">
        <f t="shared" si="207"/>
        <v>0</v>
      </c>
      <c r="T1339" s="349">
        <f t="shared" si="208"/>
        <v>0</v>
      </c>
      <c r="U1339" s="355">
        <f t="shared" si="209"/>
        <v>0</v>
      </c>
    </row>
    <row r="1340" spans="1:21" x14ac:dyDescent="0.3">
      <c r="A1340" s="344">
        <v>1336</v>
      </c>
      <c r="B1340" s="344"/>
      <c r="C1340" s="356"/>
      <c r="D1340" s="357"/>
      <c r="E1340" s="358"/>
      <c r="F1340" s="346"/>
      <c r="G1340" s="347"/>
      <c r="H1340" s="347"/>
      <c r="I1340" s="347"/>
      <c r="J1340" s="348"/>
      <c r="K1340" s="347"/>
      <c r="L1340" s="349">
        <f t="shared" si="200"/>
        <v>0</v>
      </c>
      <c r="M1340" s="350">
        <f t="shared" si="201"/>
        <v>0</v>
      </c>
      <c r="N1340" s="350">
        <f t="shared" si="202"/>
        <v>0</v>
      </c>
      <c r="O1340" s="351">
        <f t="shared" si="203"/>
        <v>0</v>
      </c>
      <c r="P1340" s="350">
        <f t="shared" si="204"/>
        <v>0</v>
      </c>
      <c r="Q1340" s="352">
        <f t="shared" si="205"/>
        <v>0</v>
      </c>
      <c r="R1340" s="353">
        <f t="shared" si="206"/>
        <v>0</v>
      </c>
      <c r="S1340" s="354">
        <f t="shared" si="207"/>
        <v>0</v>
      </c>
      <c r="T1340" s="349">
        <f t="shared" si="208"/>
        <v>0</v>
      </c>
      <c r="U1340" s="355">
        <f t="shared" si="209"/>
        <v>0</v>
      </c>
    </row>
    <row r="1341" spans="1:21" x14ac:dyDescent="0.3">
      <c r="A1341" s="344">
        <v>1337</v>
      </c>
      <c r="B1341" s="344"/>
      <c r="C1341" s="356"/>
      <c r="D1341" s="357"/>
      <c r="E1341" s="358"/>
      <c r="F1341" s="346"/>
      <c r="G1341" s="347"/>
      <c r="H1341" s="347"/>
      <c r="I1341" s="347"/>
      <c r="J1341" s="348"/>
      <c r="K1341" s="347"/>
      <c r="L1341" s="349">
        <f t="shared" si="200"/>
        <v>0</v>
      </c>
      <c r="M1341" s="350">
        <f t="shared" si="201"/>
        <v>0</v>
      </c>
      <c r="N1341" s="350">
        <f t="shared" si="202"/>
        <v>0</v>
      </c>
      <c r="O1341" s="351">
        <f t="shared" si="203"/>
        <v>0</v>
      </c>
      <c r="P1341" s="350">
        <f t="shared" si="204"/>
        <v>0</v>
      </c>
      <c r="Q1341" s="352">
        <f t="shared" si="205"/>
        <v>0</v>
      </c>
      <c r="R1341" s="353">
        <f t="shared" si="206"/>
        <v>0</v>
      </c>
      <c r="S1341" s="354">
        <f t="shared" si="207"/>
        <v>0</v>
      </c>
      <c r="T1341" s="349">
        <f t="shared" si="208"/>
        <v>0</v>
      </c>
      <c r="U1341" s="355">
        <f t="shared" si="209"/>
        <v>0</v>
      </c>
    </row>
    <row r="1342" spans="1:21" x14ac:dyDescent="0.3">
      <c r="A1342" s="344">
        <v>1338</v>
      </c>
      <c r="B1342" s="344"/>
      <c r="C1342" s="356"/>
      <c r="D1342" s="357"/>
      <c r="E1342" s="358"/>
      <c r="F1342" s="346"/>
      <c r="G1342" s="347"/>
      <c r="H1342" s="347"/>
      <c r="I1342" s="347"/>
      <c r="J1342" s="348"/>
      <c r="K1342" s="347"/>
      <c r="L1342" s="349">
        <f t="shared" si="200"/>
        <v>0</v>
      </c>
      <c r="M1342" s="350">
        <f t="shared" si="201"/>
        <v>0</v>
      </c>
      <c r="N1342" s="350">
        <f t="shared" si="202"/>
        <v>0</v>
      </c>
      <c r="O1342" s="351">
        <f t="shared" si="203"/>
        <v>0</v>
      </c>
      <c r="P1342" s="350">
        <f t="shared" si="204"/>
        <v>0</v>
      </c>
      <c r="Q1342" s="352">
        <f t="shared" si="205"/>
        <v>0</v>
      </c>
      <c r="R1342" s="353">
        <f t="shared" si="206"/>
        <v>0</v>
      </c>
      <c r="S1342" s="354">
        <f t="shared" si="207"/>
        <v>0</v>
      </c>
      <c r="T1342" s="349">
        <f t="shared" si="208"/>
        <v>0</v>
      </c>
      <c r="U1342" s="355">
        <f t="shared" si="209"/>
        <v>0</v>
      </c>
    </row>
    <row r="1343" spans="1:21" x14ac:dyDescent="0.3">
      <c r="A1343" s="344">
        <v>1339</v>
      </c>
      <c r="B1343" s="344"/>
      <c r="C1343" s="356"/>
      <c r="D1343" s="357"/>
      <c r="E1343" s="358"/>
      <c r="F1343" s="346"/>
      <c r="G1343" s="347"/>
      <c r="H1343" s="347"/>
      <c r="I1343" s="347"/>
      <c r="J1343" s="348"/>
      <c r="K1343" s="347"/>
      <c r="L1343" s="349">
        <f t="shared" si="200"/>
        <v>0</v>
      </c>
      <c r="M1343" s="350">
        <f t="shared" si="201"/>
        <v>0</v>
      </c>
      <c r="N1343" s="350">
        <f t="shared" si="202"/>
        <v>0</v>
      </c>
      <c r="O1343" s="351">
        <f t="shared" si="203"/>
        <v>0</v>
      </c>
      <c r="P1343" s="350">
        <f t="shared" si="204"/>
        <v>0</v>
      </c>
      <c r="Q1343" s="352">
        <f t="shared" si="205"/>
        <v>0</v>
      </c>
      <c r="R1343" s="353">
        <f t="shared" si="206"/>
        <v>0</v>
      </c>
      <c r="S1343" s="354">
        <f t="shared" si="207"/>
        <v>0</v>
      </c>
      <c r="T1343" s="349">
        <f t="shared" si="208"/>
        <v>0</v>
      </c>
      <c r="U1343" s="355">
        <f t="shared" si="209"/>
        <v>0</v>
      </c>
    </row>
    <row r="1344" spans="1:21" x14ac:dyDescent="0.3">
      <c r="A1344" s="344">
        <v>1340</v>
      </c>
      <c r="B1344" s="344"/>
      <c r="C1344" s="356"/>
      <c r="D1344" s="357"/>
      <c r="E1344" s="358"/>
      <c r="F1344" s="346"/>
      <c r="G1344" s="347"/>
      <c r="H1344" s="347"/>
      <c r="I1344" s="347"/>
      <c r="J1344" s="348"/>
      <c r="K1344" s="347"/>
      <c r="L1344" s="349">
        <f t="shared" si="200"/>
        <v>0</v>
      </c>
      <c r="M1344" s="350">
        <f t="shared" si="201"/>
        <v>0</v>
      </c>
      <c r="N1344" s="350">
        <f t="shared" si="202"/>
        <v>0</v>
      </c>
      <c r="O1344" s="351">
        <f t="shared" si="203"/>
        <v>0</v>
      </c>
      <c r="P1344" s="350">
        <f t="shared" si="204"/>
        <v>0</v>
      </c>
      <c r="Q1344" s="352">
        <f t="shared" si="205"/>
        <v>0</v>
      </c>
      <c r="R1344" s="353">
        <f t="shared" si="206"/>
        <v>0</v>
      </c>
      <c r="S1344" s="354">
        <f t="shared" si="207"/>
        <v>0</v>
      </c>
      <c r="T1344" s="349">
        <f t="shared" si="208"/>
        <v>0</v>
      </c>
      <c r="U1344" s="355">
        <f t="shared" si="209"/>
        <v>0</v>
      </c>
    </row>
    <row r="1345" spans="1:21" x14ac:dyDescent="0.3">
      <c r="A1345" s="344">
        <v>1341</v>
      </c>
      <c r="B1345" s="344"/>
      <c r="C1345" s="356"/>
      <c r="D1345" s="357"/>
      <c r="E1345" s="358"/>
      <c r="F1345" s="346"/>
      <c r="G1345" s="347"/>
      <c r="H1345" s="347"/>
      <c r="I1345" s="347"/>
      <c r="J1345" s="348"/>
      <c r="K1345" s="347"/>
      <c r="L1345" s="349">
        <f t="shared" si="200"/>
        <v>0</v>
      </c>
      <c r="M1345" s="350">
        <f t="shared" si="201"/>
        <v>0</v>
      </c>
      <c r="N1345" s="350">
        <f t="shared" si="202"/>
        <v>0</v>
      </c>
      <c r="O1345" s="351">
        <f t="shared" si="203"/>
        <v>0</v>
      </c>
      <c r="P1345" s="350">
        <f t="shared" si="204"/>
        <v>0</v>
      </c>
      <c r="Q1345" s="352">
        <f t="shared" si="205"/>
        <v>0</v>
      </c>
      <c r="R1345" s="353">
        <f t="shared" si="206"/>
        <v>0</v>
      </c>
      <c r="S1345" s="354">
        <f t="shared" si="207"/>
        <v>0</v>
      </c>
      <c r="T1345" s="349">
        <f t="shared" si="208"/>
        <v>0</v>
      </c>
      <c r="U1345" s="355">
        <f t="shared" si="209"/>
        <v>0</v>
      </c>
    </row>
    <row r="1346" spans="1:21" x14ac:dyDescent="0.3">
      <c r="A1346" s="344">
        <v>1342</v>
      </c>
      <c r="B1346" s="344"/>
      <c r="C1346" s="356"/>
      <c r="D1346" s="357"/>
      <c r="E1346" s="358"/>
      <c r="F1346" s="346"/>
      <c r="G1346" s="347"/>
      <c r="H1346" s="347"/>
      <c r="I1346" s="347"/>
      <c r="J1346" s="348"/>
      <c r="K1346" s="347"/>
      <c r="L1346" s="349">
        <f t="shared" si="200"/>
        <v>0</v>
      </c>
      <c r="M1346" s="350">
        <f t="shared" si="201"/>
        <v>0</v>
      </c>
      <c r="N1346" s="350">
        <f t="shared" si="202"/>
        <v>0</v>
      </c>
      <c r="O1346" s="351">
        <f t="shared" si="203"/>
        <v>0</v>
      </c>
      <c r="P1346" s="350">
        <f t="shared" si="204"/>
        <v>0</v>
      </c>
      <c r="Q1346" s="352">
        <f t="shared" si="205"/>
        <v>0</v>
      </c>
      <c r="R1346" s="353">
        <f t="shared" si="206"/>
        <v>0</v>
      </c>
      <c r="S1346" s="354">
        <f t="shared" si="207"/>
        <v>0</v>
      </c>
      <c r="T1346" s="349">
        <f t="shared" si="208"/>
        <v>0</v>
      </c>
      <c r="U1346" s="355">
        <f t="shared" si="209"/>
        <v>0</v>
      </c>
    </row>
    <row r="1347" spans="1:21" x14ac:dyDescent="0.3">
      <c r="A1347" s="344">
        <v>1343</v>
      </c>
      <c r="B1347" s="344"/>
      <c r="C1347" s="356"/>
      <c r="D1347" s="357"/>
      <c r="E1347" s="358"/>
      <c r="F1347" s="346"/>
      <c r="G1347" s="347"/>
      <c r="H1347" s="347"/>
      <c r="I1347" s="347"/>
      <c r="J1347" s="348"/>
      <c r="K1347" s="347"/>
      <c r="L1347" s="349">
        <f t="shared" si="200"/>
        <v>0</v>
      </c>
      <c r="M1347" s="350">
        <f t="shared" si="201"/>
        <v>0</v>
      </c>
      <c r="N1347" s="350">
        <f t="shared" si="202"/>
        <v>0</v>
      </c>
      <c r="O1347" s="351">
        <f t="shared" si="203"/>
        <v>0</v>
      </c>
      <c r="P1347" s="350">
        <f t="shared" si="204"/>
        <v>0</v>
      </c>
      <c r="Q1347" s="352">
        <f t="shared" si="205"/>
        <v>0</v>
      </c>
      <c r="R1347" s="353">
        <f t="shared" si="206"/>
        <v>0</v>
      </c>
      <c r="S1347" s="354">
        <f t="shared" si="207"/>
        <v>0</v>
      </c>
      <c r="T1347" s="349">
        <f t="shared" si="208"/>
        <v>0</v>
      </c>
      <c r="U1347" s="355">
        <f t="shared" si="209"/>
        <v>0</v>
      </c>
    </row>
    <row r="1348" spans="1:21" x14ac:dyDescent="0.3">
      <c r="A1348" s="344">
        <v>1344</v>
      </c>
      <c r="B1348" s="344"/>
      <c r="C1348" s="356"/>
      <c r="D1348" s="357"/>
      <c r="E1348" s="358"/>
      <c r="F1348" s="346"/>
      <c r="G1348" s="347"/>
      <c r="H1348" s="347"/>
      <c r="I1348" s="347"/>
      <c r="J1348" s="348"/>
      <c r="K1348" s="347"/>
      <c r="L1348" s="349">
        <f t="shared" si="200"/>
        <v>0</v>
      </c>
      <c r="M1348" s="350">
        <f t="shared" si="201"/>
        <v>0</v>
      </c>
      <c r="N1348" s="350">
        <f t="shared" si="202"/>
        <v>0</v>
      </c>
      <c r="O1348" s="351">
        <f t="shared" si="203"/>
        <v>0</v>
      </c>
      <c r="P1348" s="350">
        <f t="shared" si="204"/>
        <v>0</v>
      </c>
      <c r="Q1348" s="352">
        <f t="shared" si="205"/>
        <v>0</v>
      </c>
      <c r="R1348" s="353">
        <f t="shared" si="206"/>
        <v>0</v>
      </c>
      <c r="S1348" s="354">
        <f t="shared" si="207"/>
        <v>0</v>
      </c>
      <c r="T1348" s="349">
        <f t="shared" si="208"/>
        <v>0</v>
      </c>
      <c r="U1348" s="355">
        <f t="shared" si="209"/>
        <v>0</v>
      </c>
    </row>
    <row r="1349" spans="1:21" x14ac:dyDescent="0.3">
      <c r="A1349" s="344">
        <v>1345</v>
      </c>
      <c r="B1349" s="344"/>
      <c r="C1349" s="356"/>
      <c r="D1349" s="357"/>
      <c r="E1349" s="358"/>
      <c r="F1349" s="346"/>
      <c r="G1349" s="347"/>
      <c r="H1349" s="347"/>
      <c r="I1349" s="347"/>
      <c r="J1349" s="348"/>
      <c r="K1349" s="347"/>
      <c r="L1349" s="349">
        <f t="shared" si="200"/>
        <v>0</v>
      </c>
      <c r="M1349" s="350">
        <f t="shared" si="201"/>
        <v>0</v>
      </c>
      <c r="N1349" s="350">
        <f t="shared" si="202"/>
        <v>0</v>
      </c>
      <c r="O1349" s="351">
        <f t="shared" si="203"/>
        <v>0</v>
      </c>
      <c r="P1349" s="350">
        <f t="shared" si="204"/>
        <v>0</v>
      </c>
      <c r="Q1349" s="352">
        <f t="shared" si="205"/>
        <v>0</v>
      </c>
      <c r="R1349" s="353">
        <f t="shared" si="206"/>
        <v>0</v>
      </c>
      <c r="S1349" s="354">
        <f t="shared" si="207"/>
        <v>0</v>
      </c>
      <c r="T1349" s="349">
        <f t="shared" si="208"/>
        <v>0</v>
      </c>
      <c r="U1349" s="355">
        <f t="shared" si="209"/>
        <v>0</v>
      </c>
    </row>
    <row r="1350" spans="1:21" x14ac:dyDescent="0.3">
      <c r="A1350" s="344">
        <v>1346</v>
      </c>
      <c r="B1350" s="344"/>
      <c r="C1350" s="356"/>
      <c r="D1350" s="357"/>
      <c r="E1350" s="358"/>
      <c r="F1350" s="346"/>
      <c r="G1350" s="347"/>
      <c r="H1350" s="347"/>
      <c r="I1350" s="347"/>
      <c r="J1350" s="348"/>
      <c r="K1350" s="347"/>
      <c r="L1350" s="349">
        <f t="shared" ref="L1350:L1413" si="210">E1350*7/22</f>
        <v>0</v>
      </c>
      <c r="M1350" s="350">
        <f t="shared" ref="M1350:M1413" si="211">IF(L1350&gt;0, 0.0396*(((L1350^2)*F1350)^0.933),0)</f>
        <v>0</v>
      </c>
      <c r="N1350" s="350">
        <f t="shared" ref="N1350:N1413" si="212">IF(L1350&gt;0,0.00349*(((L1350^2)*F1350)^1.03),0)</f>
        <v>0</v>
      </c>
      <c r="O1350" s="351">
        <f t="shared" ref="O1350:O1413" si="213">IF(L1350&gt;0,1/((28/(M1350+N1350))+0.025),0)</f>
        <v>0</v>
      </c>
      <c r="P1350" s="350">
        <f t="shared" ref="P1350:P1413" si="214">M1350+N1350+O1350</f>
        <v>0</v>
      </c>
      <c r="Q1350" s="352">
        <f t="shared" ref="Q1350:Q1413" si="215">P1350*0.27</f>
        <v>0</v>
      </c>
      <c r="R1350" s="353">
        <f t="shared" ref="R1350:R1413" si="216">P1350+Q1350</f>
        <v>0</v>
      </c>
      <c r="S1350" s="354">
        <f t="shared" ref="S1350:S1413" si="217">R1350*0.47</f>
        <v>0</v>
      </c>
      <c r="T1350" s="349">
        <f t="shared" ref="T1350:T1413" si="218">S1350*44/12</f>
        <v>0</v>
      </c>
      <c r="U1350" s="355">
        <f t="shared" ref="U1350:U1413" si="219">T1350/1000</f>
        <v>0</v>
      </c>
    </row>
    <row r="1351" spans="1:21" x14ac:dyDescent="0.3">
      <c r="A1351" s="344">
        <v>1347</v>
      </c>
      <c r="B1351" s="344"/>
      <c r="C1351" s="356"/>
      <c r="D1351" s="357"/>
      <c r="E1351" s="358"/>
      <c r="F1351" s="346"/>
      <c r="G1351" s="347"/>
      <c r="H1351" s="347"/>
      <c r="I1351" s="347"/>
      <c r="J1351" s="348"/>
      <c r="K1351" s="347"/>
      <c r="L1351" s="349">
        <f t="shared" si="210"/>
        <v>0</v>
      </c>
      <c r="M1351" s="350">
        <f t="shared" si="211"/>
        <v>0</v>
      </c>
      <c r="N1351" s="350">
        <f t="shared" si="212"/>
        <v>0</v>
      </c>
      <c r="O1351" s="351">
        <f t="shared" si="213"/>
        <v>0</v>
      </c>
      <c r="P1351" s="350">
        <f t="shared" si="214"/>
        <v>0</v>
      </c>
      <c r="Q1351" s="352">
        <f t="shared" si="215"/>
        <v>0</v>
      </c>
      <c r="R1351" s="353">
        <f t="shared" si="216"/>
        <v>0</v>
      </c>
      <c r="S1351" s="354">
        <f t="shared" si="217"/>
        <v>0</v>
      </c>
      <c r="T1351" s="349">
        <f t="shared" si="218"/>
        <v>0</v>
      </c>
      <c r="U1351" s="355">
        <f t="shared" si="219"/>
        <v>0</v>
      </c>
    </row>
    <row r="1352" spans="1:21" x14ac:dyDescent="0.3">
      <c r="A1352" s="344">
        <v>1348</v>
      </c>
      <c r="B1352" s="344"/>
      <c r="C1352" s="356"/>
      <c r="D1352" s="357"/>
      <c r="E1352" s="358"/>
      <c r="F1352" s="346"/>
      <c r="G1352" s="347"/>
      <c r="H1352" s="347"/>
      <c r="I1352" s="347"/>
      <c r="J1352" s="348"/>
      <c r="K1352" s="347"/>
      <c r="L1352" s="349">
        <f t="shared" si="210"/>
        <v>0</v>
      </c>
      <c r="M1352" s="350">
        <f t="shared" si="211"/>
        <v>0</v>
      </c>
      <c r="N1352" s="350">
        <f t="shared" si="212"/>
        <v>0</v>
      </c>
      <c r="O1352" s="351">
        <f t="shared" si="213"/>
        <v>0</v>
      </c>
      <c r="P1352" s="350">
        <f t="shared" si="214"/>
        <v>0</v>
      </c>
      <c r="Q1352" s="352">
        <f t="shared" si="215"/>
        <v>0</v>
      </c>
      <c r="R1352" s="353">
        <f t="shared" si="216"/>
        <v>0</v>
      </c>
      <c r="S1352" s="354">
        <f t="shared" si="217"/>
        <v>0</v>
      </c>
      <c r="T1352" s="349">
        <f t="shared" si="218"/>
        <v>0</v>
      </c>
      <c r="U1352" s="355">
        <f t="shared" si="219"/>
        <v>0</v>
      </c>
    </row>
    <row r="1353" spans="1:21" x14ac:dyDescent="0.3">
      <c r="A1353" s="344">
        <v>1349</v>
      </c>
      <c r="B1353" s="344"/>
      <c r="C1353" s="356"/>
      <c r="D1353" s="357"/>
      <c r="E1353" s="358"/>
      <c r="F1353" s="346"/>
      <c r="G1353" s="347"/>
      <c r="H1353" s="347"/>
      <c r="I1353" s="347"/>
      <c r="J1353" s="348"/>
      <c r="K1353" s="347"/>
      <c r="L1353" s="349">
        <f t="shared" si="210"/>
        <v>0</v>
      </c>
      <c r="M1353" s="350">
        <f t="shared" si="211"/>
        <v>0</v>
      </c>
      <c r="N1353" s="350">
        <f t="shared" si="212"/>
        <v>0</v>
      </c>
      <c r="O1353" s="351">
        <f t="shared" si="213"/>
        <v>0</v>
      </c>
      <c r="P1353" s="350">
        <f t="shared" si="214"/>
        <v>0</v>
      </c>
      <c r="Q1353" s="352">
        <f t="shared" si="215"/>
        <v>0</v>
      </c>
      <c r="R1353" s="353">
        <f t="shared" si="216"/>
        <v>0</v>
      </c>
      <c r="S1353" s="354">
        <f t="shared" si="217"/>
        <v>0</v>
      </c>
      <c r="T1353" s="349">
        <f t="shared" si="218"/>
        <v>0</v>
      </c>
      <c r="U1353" s="355">
        <f t="shared" si="219"/>
        <v>0</v>
      </c>
    </row>
    <row r="1354" spans="1:21" x14ac:dyDescent="0.3">
      <c r="A1354" s="344">
        <v>1350</v>
      </c>
      <c r="B1354" s="344"/>
      <c r="C1354" s="356"/>
      <c r="D1354" s="357"/>
      <c r="E1354" s="358"/>
      <c r="F1354" s="346"/>
      <c r="G1354" s="347"/>
      <c r="H1354" s="347"/>
      <c r="I1354" s="347"/>
      <c r="J1354" s="348"/>
      <c r="K1354" s="347"/>
      <c r="L1354" s="349">
        <f t="shared" si="210"/>
        <v>0</v>
      </c>
      <c r="M1354" s="350">
        <f t="shared" si="211"/>
        <v>0</v>
      </c>
      <c r="N1354" s="350">
        <f t="shared" si="212"/>
        <v>0</v>
      </c>
      <c r="O1354" s="351">
        <f t="shared" si="213"/>
        <v>0</v>
      </c>
      <c r="P1354" s="350">
        <f t="shared" si="214"/>
        <v>0</v>
      </c>
      <c r="Q1354" s="352">
        <f t="shared" si="215"/>
        <v>0</v>
      </c>
      <c r="R1354" s="353">
        <f t="shared" si="216"/>
        <v>0</v>
      </c>
      <c r="S1354" s="354">
        <f t="shared" si="217"/>
        <v>0</v>
      </c>
      <c r="T1354" s="349">
        <f t="shared" si="218"/>
        <v>0</v>
      </c>
      <c r="U1354" s="355">
        <f t="shared" si="219"/>
        <v>0</v>
      </c>
    </row>
    <row r="1355" spans="1:21" x14ac:dyDescent="0.3">
      <c r="A1355" s="344">
        <v>1351</v>
      </c>
      <c r="B1355" s="344"/>
      <c r="C1355" s="356"/>
      <c r="D1355" s="357"/>
      <c r="E1355" s="358"/>
      <c r="F1355" s="346"/>
      <c r="G1355" s="347"/>
      <c r="H1355" s="347"/>
      <c r="I1355" s="347"/>
      <c r="J1355" s="348"/>
      <c r="K1355" s="347"/>
      <c r="L1355" s="349">
        <f t="shared" si="210"/>
        <v>0</v>
      </c>
      <c r="M1355" s="350">
        <f t="shared" si="211"/>
        <v>0</v>
      </c>
      <c r="N1355" s="350">
        <f t="shared" si="212"/>
        <v>0</v>
      </c>
      <c r="O1355" s="351">
        <f t="shared" si="213"/>
        <v>0</v>
      </c>
      <c r="P1355" s="350">
        <f t="shared" si="214"/>
        <v>0</v>
      </c>
      <c r="Q1355" s="352">
        <f t="shared" si="215"/>
        <v>0</v>
      </c>
      <c r="R1355" s="353">
        <f t="shared" si="216"/>
        <v>0</v>
      </c>
      <c r="S1355" s="354">
        <f t="shared" si="217"/>
        <v>0</v>
      </c>
      <c r="T1355" s="349">
        <f t="shared" si="218"/>
        <v>0</v>
      </c>
      <c r="U1355" s="355">
        <f t="shared" si="219"/>
        <v>0</v>
      </c>
    </row>
    <row r="1356" spans="1:21" x14ac:dyDescent="0.3">
      <c r="A1356" s="344">
        <v>1352</v>
      </c>
      <c r="B1356" s="344"/>
      <c r="C1356" s="356"/>
      <c r="D1356" s="357"/>
      <c r="E1356" s="358"/>
      <c r="F1356" s="346"/>
      <c r="G1356" s="347"/>
      <c r="H1356" s="347"/>
      <c r="I1356" s="347"/>
      <c r="J1356" s="348"/>
      <c r="K1356" s="347"/>
      <c r="L1356" s="349">
        <f t="shared" si="210"/>
        <v>0</v>
      </c>
      <c r="M1356" s="350">
        <f t="shared" si="211"/>
        <v>0</v>
      </c>
      <c r="N1356" s="350">
        <f t="shared" si="212"/>
        <v>0</v>
      </c>
      <c r="O1356" s="351">
        <f t="shared" si="213"/>
        <v>0</v>
      </c>
      <c r="P1356" s="350">
        <f t="shared" si="214"/>
        <v>0</v>
      </c>
      <c r="Q1356" s="352">
        <f t="shared" si="215"/>
        <v>0</v>
      </c>
      <c r="R1356" s="353">
        <f t="shared" si="216"/>
        <v>0</v>
      </c>
      <c r="S1356" s="354">
        <f t="shared" si="217"/>
        <v>0</v>
      </c>
      <c r="T1356" s="349">
        <f t="shared" si="218"/>
        <v>0</v>
      </c>
      <c r="U1356" s="355">
        <f t="shared" si="219"/>
        <v>0</v>
      </c>
    </row>
    <row r="1357" spans="1:21" x14ac:dyDescent="0.3">
      <c r="A1357" s="344">
        <v>1353</v>
      </c>
      <c r="B1357" s="344"/>
      <c r="C1357" s="356"/>
      <c r="D1357" s="357"/>
      <c r="E1357" s="358"/>
      <c r="F1357" s="346"/>
      <c r="G1357" s="347"/>
      <c r="H1357" s="347"/>
      <c r="I1357" s="347"/>
      <c r="J1357" s="348"/>
      <c r="K1357" s="347"/>
      <c r="L1357" s="349">
        <f t="shared" si="210"/>
        <v>0</v>
      </c>
      <c r="M1357" s="350">
        <f t="shared" si="211"/>
        <v>0</v>
      </c>
      <c r="N1357" s="350">
        <f t="shared" si="212"/>
        <v>0</v>
      </c>
      <c r="O1357" s="351">
        <f t="shared" si="213"/>
        <v>0</v>
      </c>
      <c r="P1357" s="350">
        <f t="shared" si="214"/>
        <v>0</v>
      </c>
      <c r="Q1357" s="352">
        <f t="shared" si="215"/>
        <v>0</v>
      </c>
      <c r="R1357" s="353">
        <f t="shared" si="216"/>
        <v>0</v>
      </c>
      <c r="S1357" s="354">
        <f t="shared" si="217"/>
        <v>0</v>
      </c>
      <c r="T1357" s="349">
        <f t="shared" si="218"/>
        <v>0</v>
      </c>
      <c r="U1357" s="355">
        <f t="shared" si="219"/>
        <v>0</v>
      </c>
    </row>
    <row r="1358" spans="1:21" x14ac:dyDescent="0.3">
      <c r="A1358" s="344">
        <v>1354</v>
      </c>
      <c r="B1358" s="344"/>
      <c r="C1358" s="356"/>
      <c r="D1358" s="357"/>
      <c r="E1358" s="358"/>
      <c r="F1358" s="346"/>
      <c r="G1358" s="347"/>
      <c r="H1358" s="347"/>
      <c r="I1358" s="347"/>
      <c r="J1358" s="348"/>
      <c r="K1358" s="347"/>
      <c r="L1358" s="349">
        <f t="shared" si="210"/>
        <v>0</v>
      </c>
      <c r="M1358" s="350">
        <f t="shared" si="211"/>
        <v>0</v>
      </c>
      <c r="N1358" s="350">
        <f t="shared" si="212"/>
        <v>0</v>
      </c>
      <c r="O1358" s="351">
        <f t="shared" si="213"/>
        <v>0</v>
      </c>
      <c r="P1358" s="350">
        <f t="shared" si="214"/>
        <v>0</v>
      </c>
      <c r="Q1358" s="352">
        <f t="shared" si="215"/>
        <v>0</v>
      </c>
      <c r="R1358" s="353">
        <f t="shared" si="216"/>
        <v>0</v>
      </c>
      <c r="S1358" s="354">
        <f t="shared" si="217"/>
        <v>0</v>
      </c>
      <c r="T1358" s="349">
        <f t="shared" si="218"/>
        <v>0</v>
      </c>
      <c r="U1358" s="355">
        <f t="shared" si="219"/>
        <v>0</v>
      </c>
    </row>
    <row r="1359" spans="1:21" x14ac:dyDescent="0.3">
      <c r="A1359" s="344">
        <v>1355</v>
      </c>
      <c r="B1359" s="344"/>
      <c r="C1359" s="356"/>
      <c r="D1359" s="357"/>
      <c r="E1359" s="358"/>
      <c r="F1359" s="346"/>
      <c r="G1359" s="347"/>
      <c r="H1359" s="347"/>
      <c r="I1359" s="347"/>
      <c r="J1359" s="348"/>
      <c r="K1359" s="347"/>
      <c r="L1359" s="349">
        <f t="shared" si="210"/>
        <v>0</v>
      </c>
      <c r="M1359" s="350">
        <f t="shared" si="211"/>
        <v>0</v>
      </c>
      <c r="N1359" s="350">
        <f t="shared" si="212"/>
        <v>0</v>
      </c>
      <c r="O1359" s="351">
        <f t="shared" si="213"/>
        <v>0</v>
      </c>
      <c r="P1359" s="350">
        <f t="shared" si="214"/>
        <v>0</v>
      </c>
      <c r="Q1359" s="352">
        <f t="shared" si="215"/>
        <v>0</v>
      </c>
      <c r="R1359" s="353">
        <f t="shared" si="216"/>
        <v>0</v>
      </c>
      <c r="S1359" s="354">
        <f t="shared" si="217"/>
        <v>0</v>
      </c>
      <c r="T1359" s="349">
        <f t="shared" si="218"/>
        <v>0</v>
      </c>
      <c r="U1359" s="355">
        <f t="shared" si="219"/>
        <v>0</v>
      </c>
    </row>
    <row r="1360" spans="1:21" x14ac:dyDescent="0.3">
      <c r="A1360" s="344">
        <v>1356</v>
      </c>
      <c r="B1360" s="344"/>
      <c r="C1360" s="356"/>
      <c r="D1360" s="357"/>
      <c r="E1360" s="358"/>
      <c r="F1360" s="346"/>
      <c r="G1360" s="347"/>
      <c r="H1360" s="347"/>
      <c r="I1360" s="347"/>
      <c r="J1360" s="348"/>
      <c r="K1360" s="347"/>
      <c r="L1360" s="349">
        <f t="shared" si="210"/>
        <v>0</v>
      </c>
      <c r="M1360" s="350">
        <f t="shared" si="211"/>
        <v>0</v>
      </c>
      <c r="N1360" s="350">
        <f t="shared" si="212"/>
        <v>0</v>
      </c>
      <c r="O1360" s="351">
        <f t="shared" si="213"/>
        <v>0</v>
      </c>
      <c r="P1360" s="350">
        <f t="shared" si="214"/>
        <v>0</v>
      </c>
      <c r="Q1360" s="352">
        <f t="shared" si="215"/>
        <v>0</v>
      </c>
      <c r="R1360" s="353">
        <f t="shared" si="216"/>
        <v>0</v>
      </c>
      <c r="S1360" s="354">
        <f t="shared" si="217"/>
        <v>0</v>
      </c>
      <c r="T1360" s="349">
        <f t="shared" si="218"/>
        <v>0</v>
      </c>
      <c r="U1360" s="355">
        <f t="shared" si="219"/>
        <v>0</v>
      </c>
    </row>
    <row r="1361" spans="1:21" x14ac:dyDescent="0.3">
      <c r="A1361" s="344">
        <v>1357</v>
      </c>
      <c r="B1361" s="344"/>
      <c r="C1361" s="356"/>
      <c r="D1361" s="357"/>
      <c r="E1361" s="358"/>
      <c r="F1361" s="346"/>
      <c r="G1361" s="347"/>
      <c r="H1361" s="347"/>
      <c r="I1361" s="347"/>
      <c r="J1361" s="348"/>
      <c r="K1361" s="347"/>
      <c r="L1361" s="349">
        <f t="shared" si="210"/>
        <v>0</v>
      </c>
      <c r="M1361" s="350">
        <f t="shared" si="211"/>
        <v>0</v>
      </c>
      <c r="N1361" s="350">
        <f t="shared" si="212"/>
        <v>0</v>
      </c>
      <c r="O1361" s="351">
        <f t="shared" si="213"/>
        <v>0</v>
      </c>
      <c r="P1361" s="350">
        <f t="shared" si="214"/>
        <v>0</v>
      </c>
      <c r="Q1361" s="352">
        <f t="shared" si="215"/>
        <v>0</v>
      </c>
      <c r="R1361" s="353">
        <f t="shared" si="216"/>
        <v>0</v>
      </c>
      <c r="S1361" s="354">
        <f t="shared" si="217"/>
        <v>0</v>
      </c>
      <c r="T1361" s="349">
        <f t="shared" si="218"/>
        <v>0</v>
      </c>
      <c r="U1361" s="355">
        <f t="shared" si="219"/>
        <v>0</v>
      </c>
    </row>
    <row r="1362" spans="1:21" x14ac:dyDescent="0.3">
      <c r="A1362" s="344">
        <v>1358</v>
      </c>
      <c r="B1362" s="344"/>
      <c r="C1362" s="356"/>
      <c r="D1362" s="357"/>
      <c r="E1362" s="358"/>
      <c r="F1362" s="346"/>
      <c r="G1362" s="347"/>
      <c r="H1362" s="347"/>
      <c r="I1362" s="347"/>
      <c r="J1362" s="348"/>
      <c r="K1362" s="347"/>
      <c r="L1362" s="349">
        <f t="shared" si="210"/>
        <v>0</v>
      </c>
      <c r="M1362" s="350">
        <f t="shared" si="211"/>
        <v>0</v>
      </c>
      <c r="N1362" s="350">
        <f t="shared" si="212"/>
        <v>0</v>
      </c>
      <c r="O1362" s="351">
        <f t="shared" si="213"/>
        <v>0</v>
      </c>
      <c r="P1362" s="350">
        <f t="shared" si="214"/>
        <v>0</v>
      </c>
      <c r="Q1362" s="352">
        <f t="shared" si="215"/>
        <v>0</v>
      </c>
      <c r="R1362" s="353">
        <f t="shared" si="216"/>
        <v>0</v>
      </c>
      <c r="S1362" s="354">
        <f t="shared" si="217"/>
        <v>0</v>
      </c>
      <c r="T1362" s="349">
        <f t="shared" si="218"/>
        <v>0</v>
      </c>
      <c r="U1362" s="355">
        <f t="shared" si="219"/>
        <v>0</v>
      </c>
    </row>
    <row r="1363" spans="1:21" x14ac:dyDescent="0.3">
      <c r="A1363" s="344">
        <v>1359</v>
      </c>
      <c r="B1363" s="344"/>
      <c r="C1363" s="356"/>
      <c r="D1363" s="357"/>
      <c r="E1363" s="358"/>
      <c r="F1363" s="346"/>
      <c r="G1363" s="347"/>
      <c r="H1363" s="347"/>
      <c r="I1363" s="347"/>
      <c r="J1363" s="348"/>
      <c r="K1363" s="347"/>
      <c r="L1363" s="349">
        <f t="shared" si="210"/>
        <v>0</v>
      </c>
      <c r="M1363" s="350">
        <f t="shared" si="211"/>
        <v>0</v>
      </c>
      <c r="N1363" s="350">
        <f t="shared" si="212"/>
        <v>0</v>
      </c>
      <c r="O1363" s="351">
        <f t="shared" si="213"/>
        <v>0</v>
      </c>
      <c r="P1363" s="350">
        <f t="shared" si="214"/>
        <v>0</v>
      </c>
      <c r="Q1363" s="352">
        <f t="shared" si="215"/>
        <v>0</v>
      </c>
      <c r="R1363" s="353">
        <f t="shared" si="216"/>
        <v>0</v>
      </c>
      <c r="S1363" s="354">
        <f t="shared" si="217"/>
        <v>0</v>
      </c>
      <c r="T1363" s="349">
        <f t="shared" si="218"/>
        <v>0</v>
      </c>
      <c r="U1363" s="355">
        <f t="shared" si="219"/>
        <v>0</v>
      </c>
    </row>
    <row r="1364" spans="1:21" x14ac:dyDescent="0.3">
      <c r="A1364" s="344">
        <v>1360</v>
      </c>
      <c r="B1364" s="344"/>
      <c r="C1364" s="356"/>
      <c r="D1364" s="357"/>
      <c r="E1364" s="358"/>
      <c r="F1364" s="346"/>
      <c r="G1364" s="347"/>
      <c r="H1364" s="347"/>
      <c r="I1364" s="347"/>
      <c r="J1364" s="348"/>
      <c r="K1364" s="347"/>
      <c r="L1364" s="349">
        <f t="shared" si="210"/>
        <v>0</v>
      </c>
      <c r="M1364" s="350">
        <f t="shared" si="211"/>
        <v>0</v>
      </c>
      <c r="N1364" s="350">
        <f t="shared" si="212"/>
        <v>0</v>
      </c>
      <c r="O1364" s="351">
        <f t="shared" si="213"/>
        <v>0</v>
      </c>
      <c r="P1364" s="350">
        <f t="shared" si="214"/>
        <v>0</v>
      </c>
      <c r="Q1364" s="352">
        <f t="shared" si="215"/>
        <v>0</v>
      </c>
      <c r="R1364" s="353">
        <f t="shared" si="216"/>
        <v>0</v>
      </c>
      <c r="S1364" s="354">
        <f t="shared" si="217"/>
        <v>0</v>
      </c>
      <c r="T1364" s="349">
        <f t="shared" si="218"/>
        <v>0</v>
      </c>
      <c r="U1364" s="355">
        <f t="shared" si="219"/>
        <v>0</v>
      </c>
    </row>
    <row r="1365" spans="1:21" x14ac:dyDescent="0.3">
      <c r="A1365" s="344">
        <v>1361</v>
      </c>
      <c r="B1365" s="344"/>
      <c r="C1365" s="356"/>
      <c r="D1365" s="357"/>
      <c r="E1365" s="358"/>
      <c r="F1365" s="346"/>
      <c r="G1365" s="347"/>
      <c r="H1365" s="347"/>
      <c r="I1365" s="347"/>
      <c r="J1365" s="348"/>
      <c r="K1365" s="347"/>
      <c r="L1365" s="349">
        <f t="shared" si="210"/>
        <v>0</v>
      </c>
      <c r="M1365" s="350">
        <f t="shared" si="211"/>
        <v>0</v>
      </c>
      <c r="N1365" s="350">
        <f t="shared" si="212"/>
        <v>0</v>
      </c>
      <c r="O1365" s="351">
        <f t="shared" si="213"/>
        <v>0</v>
      </c>
      <c r="P1365" s="350">
        <f t="shared" si="214"/>
        <v>0</v>
      </c>
      <c r="Q1365" s="352">
        <f t="shared" si="215"/>
        <v>0</v>
      </c>
      <c r="R1365" s="353">
        <f t="shared" si="216"/>
        <v>0</v>
      </c>
      <c r="S1365" s="354">
        <f t="shared" si="217"/>
        <v>0</v>
      </c>
      <c r="T1365" s="349">
        <f t="shared" si="218"/>
        <v>0</v>
      </c>
      <c r="U1365" s="355">
        <f t="shared" si="219"/>
        <v>0</v>
      </c>
    </row>
    <row r="1366" spans="1:21" x14ac:dyDescent="0.3">
      <c r="A1366" s="344">
        <v>1362</v>
      </c>
      <c r="B1366" s="344"/>
      <c r="C1366" s="356"/>
      <c r="D1366" s="357"/>
      <c r="E1366" s="358"/>
      <c r="F1366" s="346"/>
      <c r="G1366" s="347"/>
      <c r="H1366" s="347"/>
      <c r="I1366" s="347"/>
      <c r="J1366" s="348"/>
      <c r="K1366" s="347"/>
      <c r="L1366" s="349">
        <f t="shared" si="210"/>
        <v>0</v>
      </c>
      <c r="M1366" s="350">
        <f t="shared" si="211"/>
        <v>0</v>
      </c>
      <c r="N1366" s="350">
        <f t="shared" si="212"/>
        <v>0</v>
      </c>
      <c r="O1366" s="351">
        <f t="shared" si="213"/>
        <v>0</v>
      </c>
      <c r="P1366" s="350">
        <f t="shared" si="214"/>
        <v>0</v>
      </c>
      <c r="Q1366" s="352">
        <f t="shared" si="215"/>
        <v>0</v>
      </c>
      <c r="R1366" s="353">
        <f t="shared" si="216"/>
        <v>0</v>
      </c>
      <c r="S1366" s="354">
        <f t="shared" si="217"/>
        <v>0</v>
      </c>
      <c r="T1366" s="349">
        <f t="shared" si="218"/>
        <v>0</v>
      </c>
      <c r="U1366" s="355">
        <f t="shared" si="219"/>
        <v>0</v>
      </c>
    </row>
    <row r="1367" spans="1:21" x14ac:dyDescent="0.3">
      <c r="A1367" s="344">
        <v>1363</v>
      </c>
      <c r="B1367" s="344"/>
      <c r="C1367" s="356"/>
      <c r="D1367" s="357"/>
      <c r="E1367" s="358"/>
      <c r="F1367" s="346"/>
      <c r="G1367" s="347"/>
      <c r="H1367" s="347"/>
      <c r="I1367" s="347"/>
      <c r="J1367" s="348"/>
      <c r="K1367" s="347"/>
      <c r="L1367" s="349">
        <f t="shared" si="210"/>
        <v>0</v>
      </c>
      <c r="M1367" s="350">
        <f t="shared" si="211"/>
        <v>0</v>
      </c>
      <c r="N1367" s="350">
        <f t="shared" si="212"/>
        <v>0</v>
      </c>
      <c r="O1367" s="351">
        <f t="shared" si="213"/>
        <v>0</v>
      </c>
      <c r="P1367" s="350">
        <f t="shared" si="214"/>
        <v>0</v>
      </c>
      <c r="Q1367" s="352">
        <f t="shared" si="215"/>
        <v>0</v>
      </c>
      <c r="R1367" s="353">
        <f t="shared" si="216"/>
        <v>0</v>
      </c>
      <c r="S1367" s="354">
        <f t="shared" si="217"/>
        <v>0</v>
      </c>
      <c r="T1367" s="349">
        <f t="shared" si="218"/>
        <v>0</v>
      </c>
      <c r="U1367" s="355">
        <f t="shared" si="219"/>
        <v>0</v>
      </c>
    </row>
    <row r="1368" spans="1:21" x14ac:dyDescent="0.3">
      <c r="A1368" s="344">
        <v>1364</v>
      </c>
      <c r="B1368" s="344"/>
      <c r="C1368" s="356"/>
      <c r="D1368" s="357"/>
      <c r="E1368" s="358"/>
      <c r="F1368" s="346"/>
      <c r="G1368" s="347"/>
      <c r="H1368" s="347"/>
      <c r="I1368" s="347"/>
      <c r="J1368" s="348"/>
      <c r="K1368" s="347"/>
      <c r="L1368" s="349">
        <f t="shared" si="210"/>
        <v>0</v>
      </c>
      <c r="M1368" s="350">
        <f t="shared" si="211"/>
        <v>0</v>
      </c>
      <c r="N1368" s="350">
        <f t="shared" si="212"/>
        <v>0</v>
      </c>
      <c r="O1368" s="351">
        <f t="shared" si="213"/>
        <v>0</v>
      </c>
      <c r="P1368" s="350">
        <f t="shared" si="214"/>
        <v>0</v>
      </c>
      <c r="Q1368" s="352">
        <f t="shared" si="215"/>
        <v>0</v>
      </c>
      <c r="R1368" s="353">
        <f t="shared" si="216"/>
        <v>0</v>
      </c>
      <c r="S1368" s="354">
        <f t="shared" si="217"/>
        <v>0</v>
      </c>
      <c r="T1368" s="349">
        <f t="shared" si="218"/>
        <v>0</v>
      </c>
      <c r="U1368" s="355">
        <f t="shared" si="219"/>
        <v>0</v>
      </c>
    </row>
    <row r="1369" spans="1:21" x14ac:dyDescent="0.3">
      <c r="A1369" s="344">
        <v>1365</v>
      </c>
      <c r="B1369" s="344"/>
      <c r="C1369" s="356"/>
      <c r="D1369" s="357"/>
      <c r="E1369" s="358"/>
      <c r="F1369" s="346"/>
      <c r="G1369" s="347"/>
      <c r="H1369" s="347"/>
      <c r="I1369" s="347"/>
      <c r="J1369" s="348"/>
      <c r="K1369" s="347"/>
      <c r="L1369" s="349">
        <f t="shared" si="210"/>
        <v>0</v>
      </c>
      <c r="M1369" s="350">
        <f t="shared" si="211"/>
        <v>0</v>
      </c>
      <c r="N1369" s="350">
        <f t="shared" si="212"/>
        <v>0</v>
      </c>
      <c r="O1369" s="351">
        <f t="shared" si="213"/>
        <v>0</v>
      </c>
      <c r="P1369" s="350">
        <f t="shared" si="214"/>
        <v>0</v>
      </c>
      <c r="Q1369" s="352">
        <f t="shared" si="215"/>
        <v>0</v>
      </c>
      <c r="R1369" s="353">
        <f t="shared" si="216"/>
        <v>0</v>
      </c>
      <c r="S1369" s="354">
        <f t="shared" si="217"/>
        <v>0</v>
      </c>
      <c r="T1369" s="349">
        <f t="shared" si="218"/>
        <v>0</v>
      </c>
      <c r="U1369" s="355">
        <f t="shared" si="219"/>
        <v>0</v>
      </c>
    </row>
    <row r="1370" spans="1:21" x14ac:dyDescent="0.3">
      <c r="A1370" s="344">
        <v>1366</v>
      </c>
      <c r="B1370" s="344"/>
      <c r="C1370" s="356"/>
      <c r="D1370" s="357"/>
      <c r="E1370" s="358"/>
      <c r="F1370" s="346"/>
      <c r="G1370" s="347"/>
      <c r="H1370" s="347"/>
      <c r="I1370" s="347"/>
      <c r="J1370" s="348"/>
      <c r="K1370" s="347"/>
      <c r="L1370" s="349">
        <f t="shared" si="210"/>
        <v>0</v>
      </c>
      <c r="M1370" s="350">
        <f t="shared" si="211"/>
        <v>0</v>
      </c>
      <c r="N1370" s="350">
        <f t="shared" si="212"/>
        <v>0</v>
      </c>
      <c r="O1370" s="351">
        <f t="shared" si="213"/>
        <v>0</v>
      </c>
      <c r="P1370" s="350">
        <f t="shared" si="214"/>
        <v>0</v>
      </c>
      <c r="Q1370" s="352">
        <f t="shared" si="215"/>
        <v>0</v>
      </c>
      <c r="R1370" s="353">
        <f t="shared" si="216"/>
        <v>0</v>
      </c>
      <c r="S1370" s="354">
        <f t="shared" si="217"/>
        <v>0</v>
      </c>
      <c r="T1370" s="349">
        <f t="shared" si="218"/>
        <v>0</v>
      </c>
      <c r="U1370" s="355">
        <f t="shared" si="219"/>
        <v>0</v>
      </c>
    </row>
    <row r="1371" spans="1:21" x14ac:dyDescent="0.3">
      <c r="A1371" s="344">
        <v>1367</v>
      </c>
      <c r="B1371" s="344"/>
      <c r="C1371" s="356"/>
      <c r="D1371" s="357"/>
      <c r="E1371" s="358"/>
      <c r="F1371" s="346"/>
      <c r="G1371" s="347"/>
      <c r="H1371" s="347"/>
      <c r="I1371" s="347"/>
      <c r="J1371" s="348"/>
      <c r="K1371" s="347"/>
      <c r="L1371" s="349">
        <f t="shared" si="210"/>
        <v>0</v>
      </c>
      <c r="M1371" s="350">
        <f t="shared" si="211"/>
        <v>0</v>
      </c>
      <c r="N1371" s="350">
        <f t="shared" si="212"/>
        <v>0</v>
      </c>
      <c r="O1371" s="351">
        <f t="shared" si="213"/>
        <v>0</v>
      </c>
      <c r="P1371" s="350">
        <f t="shared" si="214"/>
        <v>0</v>
      </c>
      <c r="Q1371" s="352">
        <f t="shared" si="215"/>
        <v>0</v>
      </c>
      <c r="R1371" s="353">
        <f t="shared" si="216"/>
        <v>0</v>
      </c>
      <c r="S1371" s="354">
        <f t="shared" si="217"/>
        <v>0</v>
      </c>
      <c r="T1371" s="349">
        <f t="shared" si="218"/>
        <v>0</v>
      </c>
      <c r="U1371" s="355">
        <f t="shared" si="219"/>
        <v>0</v>
      </c>
    </row>
    <row r="1372" spans="1:21" x14ac:dyDescent="0.3">
      <c r="A1372" s="344">
        <v>1368</v>
      </c>
      <c r="B1372" s="344"/>
      <c r="C1372" s="356"/>
      <c r="D1372" s="357"/>
      <c r="E1372" s="358"/>
      <c r="F1372" s="346"/>
      <c r="G1372" s="347"/>
      <c r="H1372" s="347"/>
      <c r="I1372" s="347"/>
      <c r="J1372" s="348"/>
      <c r="K1372" s="347"/>
      <c r="L1372" s="349">
        <f t="shared" si="210"/>
        <v>0</v>
      </c>
      <c r="M1372" s="350">
        <f t="shared" si="211"/>
        <v>0</v>
      </c>
      <c r="N1372" s="350">
        <f t="shared" si="212"/>
        <v>0</v>
      </c>
      <c r="O1372" s="351">
        <f t="shared" si="213"/>
        <v>0</v>
      </c>
      <c r="P1372" s="350">
        <f t="shared" si="214"/>
        <v>0</v>
      </c>
      <c r="Q1372" s="352">
        <f t="shared" si="215"/>
        <v>0</v>
      </c>
      <c r="R1372" s="353">
        <f t="shared" si="216"/>
        <v>0</v>
      </c>
      <c r="S1372" s="354">
        <f t="shared" si="217"/>
        <v>0</v>
      </c>
      <c r="T1372" s="349">
        <f t="shared" si="218"/>
        <v>0</v>
      </c>
      <c r="U1372" s="355">
        <f t="shared" si="219"/>
        <v>0</v>
      </c>
    </row>
    <row r="1373" spans="1:21" x14ac:dyDescent="0.3">
      <c r="A1373" s="344">
        <v>1369</v>
      </c>
      <c r="B1373" s="344"/>
      <c r="C1373" s="356"/>
      <c r="D1373" s="357"/>
      <c r="E1373" s="358"/>
      <c r="F1373" s="346"/>
      <c r="G1373" s="347"/>
      <c r="H1373" s="347"/>
      <c r="I1373" s="347"/>
      <c r="J1373" s="348"/>
      <c r="K1373" s="347"/>
      <c r="L1373" s="349">
        <f t="shared" si="210"/>
        <v>0</v>
      </c>
      <c r="M1373" s="350">
        <f t="shared" si="211"/>
        <v>0</v>
      </c>
      <c r="N1373" s="350">
        <f t="shared" si="212"/>
        <v>0</v>
      </c>
      <c r="O1373" s="351">
        <f t="shared" si="213"/>
        <v>0</v>
      </c>
      <c r="P1373" s="350">
        <f t="shared" si="214"/>
        <v>0</v>
      </c>
      <c r="Q1373" s="352">
        <f t="shared" si="215"/>
        <v>0</v>
      </c>
      <c r="R1373" s="353">
        <f t="shared" si="216"/>
        <v>0</v>
      </c>
      <c r="S1373" s="354">
        <f t="shared" si="217"/>
        <v>0</v>
      </c>
      <c r="T1373" s="349">
        <f t="shared" si="218"/>
        <v>0</v>
      </c>
      <c r="U1373" s="355">
        <f t="shared" si="219"/>
        <v>0</v>
      </c>
    </row>
    <row r="1374" spans="1:21" x14ac:dyDescent="0.3">
      <c r="A1374" s="344">
        <v>1370</v>
      </c>
      <c r="B1374" s="344"/>
      <c r="C1374" s="356"/>
      <c r="D1374" s="357"/>
      <c r="E1374" s="358"/>
      <c r="F1374" s="346"/>
      <c r="G1374" s="347"/>
      <c r="H1374" s="347"/>
      <c r="I1374" s="347"/>
      <c r="J1374" s="348"/>
      <c r="K1374" s="347"/>
      <c r="L1374" s="349">
        <f t="shared" si="210"/>
        <v>0</v>
      </c>
      <c r="M1374" s="350">
        <f t="shared" si="211"/>
        <v>0</v>
      </c>
      <c r="N1374" s="350">
        <f t="shared" si="212"/>
        <v>0</v>
      </c>
      <c r="O1374" s="351">
        <f t="shared" si="213"/>
        <v>0</v>
      </c>
      <c r="P1374" s="350">
        <f t="shared" si="214"/>
        <v>0</v>
      </c>
      <c r="Q1374" s="352">
        <f t="shared" si="215"/>
        <v>0</v>
      </c>
      <c r="R1374" s="353">
        <f t="shared" si="216"/>
        <v>0</v>
      </c>
      <c r="S1374" s="354">
        <f t="shared" si="217"/>
        <v>0</v>
      </c>
      <c r="T1374" s="349">
        <f t="shared" si="218"/>
        <v>0</v>
      </c>
      <c r="U1374" s="355">
        <f t="shared" si="219"/>
        <v>0</v>
      </c>
    </row>
    <row r="1375" spans="1:21" x14ac:dyDescent="0.3">
      <c r="A1375" s="344">
        <v>1371</v>
      </c>
      <c r="B1375" s="344"/>
      <c r="C1375" s="356"/>
      <c r="D1375" s="357"/>
      <c r="E1375" s="358"/>
      <c r="F1375" s="346"/>
      <c r="G1375" s="347"/>
      <c r="H1375" s="347"/>
      <c r="I1375" s="347"/>
      <c r="J1375" s="348"/>
      <c r="K1375" s="347"/>
      <c r="L1375" s="349">
        <f t="shared" si="210"/>
        <v>0</v>
      </c>
      <c r="M1375" s="350">
        <f t="shared" si="211"/>
        <v>0</v>
      </c>
      <c r="N1375" s="350">
        <f t="shared" si="212"/>
        <v>0</v>
      </c>
      <c r="O1375" s="351">
        <f t="shared" si="213"/>
        <v>0</v>
      </c>
      <c r="P1375" s="350">
        <f t="shared" si="214"/>
        <v>0</v>
      </c>
      <c r="Q1375" s="352">
        <f t="shared" si="215"/>
        <v>0</v>
      </c>
      <c r="R1375" s="353">
        <f t="shared" si="216"/>
        <v>0</v>
      </c>
      <c r="S1375" s="354">
        <f t="shared" si="217"/>
        <v>0</v>
      </c>
      <c r="T1375" s="349">
        <f t="shared" si="218"/>
        <v>0</v>
      </c>
      <c r="U1375" s="355">
        <f t="shared" si="219"/>
        <v>0</v>
      </c>
    </row>
    <row r="1376" spans="1:21" x14ac:dyDescent="0.3">
      <c r="A1376" s="344">
        <v>1372</v>
      </c>
      <c r="B1376" s="344"/>
      <c r="C1376" s="356"/>
      <c r="D1376" s="357"/>
      <c r="E1376" s="358"/>
      <c r="F1376" s="346"/>
      <c r="G1376" s="347"/>
      <c r="H1376" s="347"/>
      <c r="I1376" s="347"/>
      <c r="J1376" s="348"/>
      <c r="K1376" s="347"/>
      <c r="L1376" s="349">
        <f t="shared" si="210"/>
        <v>0</v>
      </c>
      <c r="M1376" s="350">
        <f t="shared" si="211"/>
        <v>0</v>
      </c>
      <c r="N1376" s="350">
        <f t="shared" si="212"/>
        <v>0</v>
      </c>
      <c r="O1376" s="351">
        <f t="shared" si="213"/>
        <v>0</v>
      </c>
      <c r="P1376" s="350">
        <f t="shared" si="214"/>
        <v>0</v>
      </c>
      <c r="Q1376" s="352">
        <f t="shared" si="215"/>
        <v>0</v>
      </c>
      <c r="R1376" s="353">
        <f t="shared" si="216"/>
        <v>0</v>
      </c>
      <c r="S1376" s="354">
        <f t="shared" si="217"/>
        <v>0</v>
      </c>
      <c r="T1376" s="349">
        <f t="shared" si="218"/>
        <v>0</v>
      </c>
      <c r="U1376" s="355">
        <f t="shared" si="219"/>
        <v>0</v>
      </c>
    </row>
    <row r="1377" spans="1:21" x14ac:dyDescent="0.3">
      <c r="A1377" s="344">
        <v>1373</v>
      </c>
      <c r="B1377" s="344"/>
      <c r="C1377" s="356"/>
      <c r="D1377" s="357"/>
      <c r="E1377" s="358"/>
      <c r="F1377" s="346"/>
      <c r="G1377" s="347"/>
      <c r="H1377" s="347"/>
      <c r="I1377" s="347"/>
      <c r="J1377" s="348"/>
      <c r="K1377" s="347"/>
      <c r="L1377" s="349">
        <f t="shared" si="210"/>
        <v>0</v>
      </c>
      <c r="M1377" s="350">
        <f t="shared" si="211"/>
        <v>0</v>
      </c>
      <c r="N1377" s="350">
        <f t="shared" si="212"/>
        <v>0</v>
      </c>
      <c r="O1377" s="351">
        <f t="shared" si="213"/>
        <v>0</v>
      </c>
      <c r="P1377" s="350">
        <f t="shared" si="214"/>
        <v>0</v>
      </c>
      <c r="Q1377" s="352">
        <f t="shared" si="215"/>
        <v>0</v>
      </c>
      <c r="R1377" s="353">
        <f t="shared" si="216"/>
        <v>0</v>
      </c>
      <c r="S1377" s="354">
        <f t="shared" si="217"/>
        <v>0</v>
      </c>
      <c r="T1377" s="349">
        <f t="shared" si="218"/>
        <v>0</v>
      </c>
      <c r="U1377" s="355">
        <f t="shared" si="219"/>
        <v>0</v>
      </c>
    </row>
    <row r="1378" spans="1:21" x14ac:dyDescent="0.3">
      <c r="A1378" s="344">
        <v>1374</v>
      </c>
      <c r="B1378" s="344"/>
      <c r="C1378" s="356"/>
      <c r="D1378" s="357"/>
      <c r="E1378" s="358"/>
      <c r="F1378" s="346"/>
      <c r="G1378" s="347"/>
      <c r="H1378" s="347"/>
      <c r="I1378" s="347"/>
      <c r="J1378" s="348"/>
      <c r="K1378" s="347"/>
      <c r="L1378" s="349">
        <f t="shared" si="210"/>
        <v>0</v>
      </c>
      <c r="M1378" s="350">
        <f t="shared" si="211"/>
        <v>0</v>
      </c>
      <c r="N1378" s="350">
        <f t="shared" si="212"/>
        <v>0</v>
      </c>
      <c r="O1378" s="351">
        <f t="shared" si="213"/>
        <v>0</v>
      </c>
      <c r="P1378" s="350">
        <f t="shared" si="214"/>
        <v>0</v>
      </c>
      <c r="Q1378" s="352">
        <f t="shared" si="215"/>
        <v>0</v>
      </c>
      <c r="R1378" s="353">
        <f t="shared" si="216"/>
        <v>0</v>
      </c>
      <c r="S1378" s="354">
        <f t="shared" si="217"/>
        <v>0</v>
      </c>
      <c r="T1378" s="349">
        <f t="shared" si="218"/>
        <v>0</v>
      </c>
      <c r="U1378" s="355">
        <f t="shared" si="219"/>
        <v>0</v>
      </c>
    </row>
    <row r="1379" spans="1:21" x14ac:dyDescent="0.3">
      <c r="A1379" s="344">
        <v>1375</v>
      </c>
      <c r="B1379" s="344"/>
      <c r="C1379" s="356"/>
      <c r="D1379" s="357"/>
      <c r="E1379" s="358"/>
      <c r="F1379" s="346"/>
      <c r="G1379" s="347"/>
      <c r="H1379" s="347"/>
      <c r="I1379" s="347"/>
      <c r="J1379" s="348"/>
      <c r="K1379" s="347"/>
      <c r="L1379" s="349">
        <f t="shared" si="210"/>
        <v>0</v>
      </c>
      <c r="M1379" s="350">
        <f t="shared" si="211"/>
        <v>0</v>
      </c>
      <c r="N1379" s="350">
        <f t="shared" si="212"/>
        <v>0</v>
      </c>
      <c r="O1379" s="351">
        <f t="shared" si="213"/>
        <v>0</v>
      </c>
      <c r="P1379" s="350">
        <f t="shared" si="214"/>
        <v>0</v>
      </c>
      <c r="Q1379" s="352">
        <f t="shared" si="215"/>
        <v>0</v>
      </c>
      <c r="R1379" s="353">
        <f t="shared" si="216"/>
        <v>0</v>
      </c>
      <c r="S1379" s="354">
        <f t="shared" si="217"/>
        <v>0</v>
      </c>
      <c r="T1379" s="349">
        <f t="shared" si="218"/>
        <v>0</v>
      </c>
      <c r="U1379" s="355">
        <f t="shared" si="219"/>
        <v>0</v>
      </c>
    </row>
    <row r="1380" spans="1:21" x14ac:dyDescent="0.3">
      <c r="A1380" s="344">
        <v>1376</v>
      </c>
      <c r="B1380" s="344"/>
      <c r="C1380" s="356"/>
      <c r="D1380" s="357"/>
      <c r="E1380" s="358"/>
      <c r="F1380" s="346"/>
      <c r="G1380" s="347"/>
      <c r="H1380" s="347"/>
      <c r="I1380" s="347"/>
      <c r="J1380" s="348"/>
      <c r="K1380" s="347"/>
      <c r="L1380" s="349">
        <f t="shared" si="210"/>
        <v>0</v>
      </c>
      <c r="M1380" s="350">
        <f t="shared" si="211"/>
        <v>0</v>
      </c>
      <c r="N1380" s="350">
        <f t="shared" si="212"/>
        <v>0</v>
      </c>
      <c r="O1380" s="351">
        <f t="shared" si="213"/>
        <v>0</v>
      </c>
      <c r="P1380" s="350">
        <f t="shared" si="214"/>
        <v>0</v>
      </c>
      <c r="Q1380" s="352">
        <f t="shared" si="215"/>
        <v>0</v>
      </c>
      <c r="R1380" s="353">
        <f t="shared" si="216"/>
        <v>0</v>
      </c>
      <c r="S1380" s="354">
        <f t="shared" si="217"/>
        <v>0</v>
      </c>
      <c r="T1380" s="349">
        <f t="shared" si="218"/>
        <v>0</v>
      </c>
      <c r="U1380" s="355">
        <f t="shared" si="219"/>
        <v>0</v>
      </c>
    </row>
    <row r="1381" spans="1:21" x14ac:dyDescent="0.3">
      <c r="A1381" s="344">
        <v>1377</v>
      </c>
      <c r="B1381" s="344"/>
      <c r="C1381" s="356"/>
      <c r="D1381" s="357"/>
      <c r="E1381" s="358"/>
      <c r="F1381" s="346"/>
      <c r="G1381" s="347"/>
      <c r="H1381" s="347"/>
      <c r="I1381" s="347"/>
      <c r="J1381" s="348"/>
      <c r="K1381" s="347"/>
      <c r="L1381" s="349">
        <f t="shared" si="210"/>
        <v>0</v>
      </c>
      <c r="M1381" s="350">
        <f t="shared" si="211"/>
        <v>0</v>
      </c>
      <c r="N1381" s="350">
        <f t="shared" si="212"/>
        <v>0</v>
      </c>
      <c r="O1381" s="351">
        <f t="shared" si="213"/>
        <v>0</v>
      </c>
      <c r="P1381" s="350">
        <f t="shared" si="214"/>
        <v>0</v>
      </c>
      <c r="Q1381" s="352">
        <f t="shared" si="215"/>
        <v>0</v>
      </c>
      <c r="R1381" s="353">
        <f t="shared" si="216"/>
        <v>0</v>
      </c>
      <c r="S1381" s="354">
        <f t="shared" si="217"/>
        <v>0</v>
      </c>
      <c r="T1381" s="349">
        <f t="shared" si="218"/>
        <v>0</v>
      </c>
      <c r="U1381" s="355">
        <f t="shared" si="219"/>
        <v>0</v>
      </c>
    </row>
    <row r="1382" spans="1:21" x14ac:dyDescent="0.3">
      <c r="A1382" s="344">
        <v>1378</v>
      </c>
      <c r="B1382" s="344"/>
      <c r="C1382" s="356"/>
      <c r="D1382" s="357"/>
      <c r="E1382" s="358"/>
      <c r="F1382" s="346"/>
      <c r="G1382" s="347"/>
      <c r="H1382" s="347"/>
      <c r="I1382" s="347"/>
      <c r="J1382" s="348"/>
      <c r="K1382" s="347"/>
      <c r="L1382" s="349">
        <f t="shared" si="210"/>
        <v>0</v>
      </c>
      <c r="M1382" s="350">
        <f t="shared" si="211"/>
        <v>0</v>
      </c>
      <c r="N1382" s="350">
        <f t="shared" si="212"/>
        <v>0</v>
      </c>
      <c r="O1382" s="351">
        <f t="shared" si="213"/>
        <v>0</v>
      </c>
      <c r="P1382" s="350">
        <f t="shared" si="214"/>
        <v>0</v>
      </c>
      <c r="Q1382" s="352">
        <f t="shared" si="215"/>
        <v>0</v>
      </c>
      <c r="R1382" s="353">
        <f t="shared" si="216"/>
        <v>0</v>
      </c>
      <c r="S1382" s="354">
        <f t="shared" si="217"/>
        <v>0</v>
      </c>
      <c r="T1382" s="349">
        <f t="shared" si="218"/>
        <v>0</v>
      </c>
      <c r="U1382" s="355">
        <f t="shared" si="219"/>
        <v>0</v>
      </c>
    </row>
    <row r="1383" spans="1:21" x14ac:dyDescent="0.3">
      <c r="A1383" s="344">
        <v>1379</v>
      </c>
      <c r="B1383" s="344"/>
      <c r="C1383" s="356"/>
      <c r="D1383" s="357"/>
      <c r="E1383" s="358"/>
      <c r="F1383" s="346"/>
      <c r="G1383" s="347"/>
      <c r="H1383" s="347"/>
      <c r="I1383" s="347"/>
      <c r="J1383" s="348"/>
      <c r="K1383" s="347"/>
      <c r="L1383" s="349">
        <f t="shared" si="210"/>
        <v>0</v>
      </c>
      <c r="M1383" s="350">
        <f t="shared" si="211"/>
        <v>0</v>
      </c>
      <c r="N1383" s="350">
        <f t="shared" si="212"/>
        <v>0</v>
      </c>
      <c r="O1383" s="351">
        <f t="shared" si="213"/>
        <v>0</v>
      </c>
      <c r="P1383" s="350">
        <f t="shared" si="214"/>
        <v>0</v>
      </c>
      <c r="Q1383" s="352">
        <f t="shared" si="215"/>
        <v>0</v>
      </c>
      <c r="R1383" s="353">
        <f t="shared" si="216"/>
        <v>0</v>
      </c>
      <c r="S1383" s="354">
        <f t="shared" si="217"/>
        <v>0</v>
      </c>
      <c r="T1383" s="349">
        <f t="shared" si="218"/>
        <v>0</v>
      </c>
      <c r="U1383" s="355">
        <f t="shared" si="219"/>
        <v>0</v>
      </c>
    </row>
    <row r="1384" spans="1:21" x14ac:dyDescent="0.3">
      <c r="A1384" s="344">
        <v>1380</v>
      </c>
      <c r="B1384" s="344"/>
      <c r="C1384" s="356"/>
      <c r="D1384" s="357"/>
      <c r="E1384" s="358"/>
      <c r="F1384" s="346"/>
      <c r="G1384" s="347"/>
      <c r="H1384" s="347"/>
      <c r="I1384" s="347"/>
      <c r="J1384" s="348"/>
      <c r="K1384" s="347"/>
      <c r="L1384" s="349">
        <f t="shared" si="210"/>
        <v>0</v>
      </c>
      <c r="M1384" s="350">
        <f t="shared" si="211"/>
        <v>0</v>
      </c>
      <c r="N1384" s="350">
        <f t="shared" si="212"/>
        <v>0</v>
      </c>
      <c r="O1384" s="351">
        <f t="shared" si="213"/>
        <v>0</v>
      </c>
      <c r="P1384" s="350">
        <f t="shared" si="214"/>
        <v>0</v>
      </c>
      <c r="Q1384" s="352">
        <f t="shared" si="215"/>
        <v>0</v>
      </c>
      <c r="R1384" s="353">
        <f t="shared" si="216"/>
        <v>0</v>
      </c>
      <c r="S1384" s="354">
        <f t="shared" si="217"/>
        <v>0</v>
      </c>
      <c r="T1384" s="349">
        <f t="shared" si="218"/>
        <v>0</v>
      </c>
      <c r="U1384" s="355">
        <f t="shared" si="219"/>
        <v>0</v>
      </c>
    </row>
    <row r="1385" spans="1:21" x14ac:dyDescent="0.3">
      <c r="A1385" s="344">
        <v>1381</v>
      </c>
      <c r="B1385" s="344"/>
      <c r="C1385" s="356"/>
      <c r="D1385" s="357"/>
      <c r="E1385" s="358"/>
      <c r="F1385" s="346"/>
      <c r="G1385" s="347"/>
      <c r="H1385" s="347"/>
      <c r="I1385" s="347"/>
      <c r="J1385" s="348"/>
      <c r="K1385" s="347"/>
      <c r="L1385" s="349">
        <f t="shared" si="210"/>
        <v>0</v>
      </c>
      <c r="M1385" s="350">
        <f t="shared" si="211"/>
        <v>0</v>
      </c>
      <c r="N1385" s="350">
        <f t="shared" si="212"/>
        <v>0</v>
      </c>
      <c r="O1385" s="351">
        <f t="shared" si="213"/>
        <v>0</v>
      </c>
      <c r="P1385" s="350">
        <f t="shared" si="214"/>
        <v>0</v>
      </c>
      <c r="Q1385" s="352">
        <f t="shared" si="215"/>
        <v>0</v>
      </c>
      <c r="R1385" s="353">
        <f t="shared" si="216"/>
        <v>0</v>
      </c>
      <c r="S1385" s="354">
        <f t="shared" si="217"/>
        <v>0</v>
      </c>
      <c r="T1385" s="349">
        <f t="shared" si="218"/>
        <v>0</v>
      </c>
      <c r="U1385" s="355">
        <f t="shared" si="219"/>
        <v>0</v>
      </c>
    </row>
    <row r="1386" spans="1:21" x14ac:dyDescent="0.3">
      <c r="A1386" s="344">
        <v>1382</v>
      </c>
      <c r="B1386" s="344"/>
      <c r="C1386" s="356"/>
      <c r="D1386" s="357"/>
      <c r="E1386" s="358"/>
      <c r="F1386" s="346"/>
      <c r="G1386" s="347"/>
      <c r="H1386" s="347"/>
      <c r="I1386" s="347"/>
      <c r="J1386" s="348"/>
      <c r="K1386" s="347"/>
      <c r="L1386" s="349">
        <f t="shared" si="210"/>
        <v>0</v>
      </c>
      <c r="M1386" s="350">
        <f t="shared" si="211"/>
        <v>0</v>
      </c>
      <c r="N1386" s="350">
        <f t="shared" si="212"/>
        <v>0</v>
      </c>
      <c r="O1386" s="351">
        <f t="shared" si="213"/>
        <v>0</v>
      </c>
      <c r="P1386" s="350">
        <f t="shared" si="214"/>
        <v>0</v>
      </c>
      <c r="Q1386" s="352">
        <f t="shared" si="215"/>
        <v>0</v>
      </c>
      <c r="R1386" s="353">
        <f t="shared" si="216"/>
        <v>0</v>
      </c>
      <c r="S1386" s="354">
        <f t="shared" si="217"/>
        <v>0</v>
      </c>
      <c r="T1386" s="349">
        <f t="shared" si="218"/>
        <v>0</v>
      </c>
      <c r="U1386" s="355">
        <f t="shared" si="219"/>
        <v>0</v>
      </c>
    </row>
    <row r="1387" spans="1:21" x14ac:dyDescent="0.3">
      <c r="A1387" s="344">
        <v>1383</v>
      </c>
      <c r="B1387" s="344"/>
      <c r="C1387" s="356"/>
      <c r="D1387" s="357"/>
      <c r="E1387" s="358"/>
      <c r="F1387" s="346"/>
      <c r="G1387" s="347"/>
      <c r="H1387" s="347"/>
      <c r="I1387" s="347"/>
      <c r="J1387" s="348"/>
      <c r="K1387" s="347"/>
      <c r="L1387" s="349">
        <f t="shared" si="210"/>
        <v>0</v>
      </c>
      <c r="M1387" s="350">
        <f t="shared" si="211"/>
        <v>0</v>
      </c>
      <c r="N1387" s="350">
        <f t="shared" si="212"/>
        <v>0</v>
      </c>
      <c r="O1387" s="351">
        <f t="shared" si="213"/>
        <v>0</v>
      </c>
      <c r="P1387" s="350">
        <f t="shared" si="214"/>
        <v>0</v>
      </c>
      <c r="Q1387" s="352">
        <f t="shared" si="215"/>
        <v>0</v>
      </c>
      <c r="R1387" s="353">
        <f t="shared" si="216"/>
        <v>0</v>
      </c>
      <c r="S1387" s="354">
        <f t="shared" si="217"/>
        <v>0</v>
      </c>
      <c r="T1387" s="349">
        <f t="shared" si="218"/>
        <v>0</v>
      </c>
      <c r="U1387" s="355">
        <f t="shared" si="219"/>
        <v>0</v>
      </c>
    </row>
    <row r="1388" spans="1:21" x14ac:dyDescent="0.3">
      <c r="A1388" s="344">
        <v>1384</v>
      </c>
      <c r="B1388" s="344"/>
      <c r="C1388" s="356"/>
      <c r="D1388" s="357"/>
      <c r="E1388" s="358"/>
      <c r="F1388" s="346"/>
      <c r="G1388" s="347"/>
      <c r="H1388" s="347"/>
      <c r="I1388" s="347"/>
      <c r="J1388" s="348"/>
      <c r="K1388" s="347"/>
      <c r="L1388" s="349">
        <f t="shared" si="210"/>
        <v>0</v>
      </c>
      <c r="M1388" s="350">
        <f t="shared" si="211"/>
        <v>0</v>
      </c>
      <c r="N1388" s="350">
        <f t="shared" si="212"/>
        <v>0</v>
      </c>
      <c r="O1388" s="351">
        <f t="shared" si="213"/>
        <v>0</v>
      </c>
      <c r="P1388" s="350">
        <f t="shared" si="214"/>
        <v>0</v>
      </c>
      <c r="Q1388" s="352">
        <f t="shared" si="215"/>
        <v>0</v>
      </c>
      <c r="R1388" s="353">
        <f t="shared" si="216"/>
        <v>0</v>
      </c>
      <c r="S1388" s="354">
        <f t="shared" si="217"/>
        <v>0</v>
      </c>
      <c r="T1388" s="349">
        <f t="shared" si="218"/>
        <v>0</v>
      </c>
      <c r="U1388" s="355">
        <f t="shared" si="219"/>
        <v>0</v>
      </c>
    </row>
    <row r="1389" spans="1:21" x14ac:dyDescent="0.3">
      <c r="A1389" s="344">
        <v>1385</v>
      </c>
      <c r="B1389" s="344"/>
      <c r="C1389" s="356"/>
      <c r="D1389" s="357"/>
      <c r="E1389" s="358"/>
      <c r="F1389" s="346"/>
      <c r="G1389" s="347"/>
      <c r="H1389" s="347"/>
      <c r="I1389" s="347"/>
      <c r="J1389" s="348"/>
      <c r="K1389" s="347"/>
      <c r="L1389" s="349">
        <f t="shared" si="210"/>
        <v>0</v>
      </c>
      <c r="M1389" s="350">
        <f t="shared" si="211"/>
        <v>0</v>
      </c>
      <c r="N1389" s="350">
        <f t="shared" si="212"/>
        <v>0</v>
      </c>
      <c r="O1389" s="351">
        <f t="shared" si="213"/>
        <v>0</v>
      </c>
      <c r="P1389" s="350">
        <f t="shared" si="214"/>
        <v>0</v>
      </c>
      <c r="Q1389" s="352">
        <f t="shared" si="215"/>
        <v>0</v>
      </c>
      <c r="R1389" s="353">
        <f t="shared" si="216"/>
        <v>0</v>
      </c>
      <c r="S1389" s="354">
        <f t="shared" si="217"/>
        <v>0</v>
      </c>
      <c r="T1389" s="349">
        <f t="shared" si="218"/>
        <v>0</v>
      </c>
      <c r="U1389" s="355">
        <f t="shared" si="219"/>
        <v>0</v>
      </c>
    </row>
    <row r="1390" spans="1:21" x14ac:dyDescent="0.3">
      <c r="A1390" s="344">
        <v>1386</v>
      </c>
      <c r="B1390" s="344"/>
      <c r="C1390" s="356"/>
      <c r="D1390" s="357"/>
      <c r="E1390" s="358"/>
      <c r="F1390" s="346"/>
      <c r="G1390" s="347"/>
      <c r="H1390" s="347"/>
      <c r="I1390" s="347"/>
      <c r="J1390" s="348"/>
      <c r="K1390" s="347"/>
      <c r="L1390" s="349">
        <f t="shared" si="210"/>
        <v>0</v>
      </c>
      <c r="M1390" s="350">
        <f t="shared" si="211"/>
        <v>0</v>
      </c>
      <c r="N1390" s="350">
        <f t="shared" si="212"/>
        <v>0</v>
      </c>
      <c r="O1390" s="351">
        <f t="shared" si="213"/>
        <v>0</v>
      </c>
      <c r="P1390" s="350">
        <f t="shared" si="214"/>
        <v>0</v>
      </c>
      <c r="Q1390" s="352">
        <f t="shared" si="215"/>
        <v>0</v>
      </c>
      <c r="R1390" s="353">
        <f t="shared" si="216"/>
        <v>0</v>
      </c>
      <c r="S1390" s="354">
        <f t="shared" si="217"/>
        <v>0</v>
      </c>
      <c r="T1390" s="349">
        <f t="shared" si="218"/>
        <v>0</v>
      </c>
      <c r="U1390" s="355">
        <f t="shared" si="219"/>
        <v>0</v>
      </c>
    </row>
    <row r="1391" spans="1:21" x14ac:dyDescent="0.3">
      <c r="A1391" s="344">
        <v>1387</v>
      </c>
      <c r="B1391" s="344"/>
      <c r="C1391" s="356"/>
      <c r="D1391" s="357"/>
      <c r="E1391" s="358"/>
      <c r="F1391" s="346"/>
      <c r="G1391" s="347"/>
      <c r="H1391" s="347"/>
      <c r="I1391" s="347"/>
      <c r="J1391" s="348"/>
      <c r="K1391" s="347"/>
      <c r="L1391" s="349">
        <f t="shared" si="210"/>
        <v>0</v>
      </c>
      <c r="M1391" s="350">
        <f t="shared" si="211"/>
        <v>0</v>
      </c>
      <c r="N1391" s="350">
        <f t="shared" si="212"/>
        <v>0</v>
      </c>
      <c r="O1391" s="351">
        <f t="shared" si="213"/>
        <v>0</v>
      </c>
      <c r="P1391" s="350">
        <f t="shared" si="214"/>
        <v>0</v>
      </c>
      <c r="Q1391" s="352">
        <f t="shared" si="215"/>
        <v>0</v>
      </c>
      <c r="R1391" s="353">
        <f t="shared" si="216"/>
        <v>0</v>
      </c>
      <c r="S1391" s="354">
        <f t="shared" si="217"/>
        <v>0</v>
      </c>
      <c r="T1391" s="349">
        <f t="shared" si="218"/>
        <v>0</v>
      </c>
      <c r="U1391" s="355">
        <f t="shared" si="219"/>
        <v>0</v>
      </c>
    </row>
    <row r="1392" spans="1:21" x14ac:dyDescent="0.3">
      <c r="A1392" s="344">
        <v>1388</v>
      </c>
      <c r="B1392" s="344"/>
      <c r="C1392" s="356"/>
      <c r="D1392" s="357"/>
      <c r="E1392" s="358"/>
      <c r="F1392" s="346"/>
      <c r="G1392" s="347"/>
      <c r="H1392" s="347"/>
      <c r="I1392" s="347"/>
      <c r="J1392" s="348"/>
      <c r="K1392" s="347"/>
      <c r="L1392" s="349">
        <f t="shared" si="210"/>
        <v>0</v>
      </c>
      <c r="M1392" s="350">
        <f t="shared" si="211"/>
        <v>0</v>
      </c>
      <c r="N1392" s="350">
        <f t="shared" si="212"/>
        <v>0</v>
      </c>
      <c r="O1392" s="351">
        <f t="shared" si="213"/>
        <v>0</v>
      </c>
      <c r="P1392" s="350">
        <f t="shared" si="214"/>
        <v>0</v>
      </c>
      <c r="Q1392" s="352">
        <f t="shared" si="215"/>
        <v>0</v>
      </c>
      <c r="R1392" s="353">
        <f t="shared" si="216"/>
        <v>0</v>
      </c>
      <c r="S1392" s="354">
        <f t="shared" si="217"/>
        <v>0</v>
      </c>
      <c r="T1392" s="349">
        <f t="shared" si="218"/>
        <v>0</v>
      </c>
      <c r="U1392" s="355">
        <f t="shared" si="219"/>
        <v>0</v>
      </c>
    </row>
    <row r="1393" spans="1:21" x14ac:dyDescent="0.3">
      <c r="A1393" s="344">
        <v>1389</v>
      </c>
      <c r="B1393" s="344"/>
      <c r="C1393" s="356"/>
      <c r="D1393" s="357"/>
      <c r="E1393" s="358"/>
      <c r="F1393" s="346"/>
      <c r="G1393" s="347"/>
      <c r="H1393" s="347"/>
      <c r="I1393" s="347"/>
      <c r="J1393" s="348"/>
      <c r="K1393" s="347"/>
      <c r="L1393" s="349">
        <f t="shared" si="210"/>
        <v>0</v>
      </c>
      <c r="M1393" s="350">
        <f t="shared" si="211"/>
        <v>0</v>
      </c>
      <c r="N1393" s="350">
        <f t="shared" si="212"/>
        <v>0</v>
      </c>
      <c r="O1393" s="351">
        <f t="shared" si="213"/>
        <v>0</v>
      </c>
      <c r="P1393" s="350">
        <f t="shared" si="214"/>
        <v>0</v>
      </c>
      <c r="Q1393" s="352">
        <f t="shared" si="215"/>
        <v>0</v>
      </c>
      <c r="R1393" s="353">
        <f t="shared" si="216"/>
        <v>0</v>
      </c>
      <c r="S1393" s="354">
        <f t="shared" si="217"/>
        <v>0</v>
      </c>
      <c r="T1393" s="349">
        <f t="shared" si="218"/>
        <v>0</v>
      </c>
      <c r="U1393" s="355">
        <f t="shared" si="219"/>
        <v>0</v>
      </c>
    </row>
    <row r="1394" spans="1:21" x14ac:dyDescent="0.3">
      <c r="A1394" s="344">
        <v>1390</v>
      </c>
      <c r="B1394" s="344"/>
      <c r="C1394" s="356"/>
      <c r="D1394" s="357"/>
      <c r="E1394" s="358"/>
      <c r="F1394" s="346"/>
      <c r="G1394" s="347"/>
      <c r="H1394" s="347"/>
      <c r="I1394" s="347"/>
      <c r="J1394" s="348"/>
      <c r="K1394" s="347"/>
      <c r="L1394" s="349">
        <f t="shared" si="210"/>
        <v>0</v>
      </c>
      <c r="M1394" s="350">
        <f t="shared" si="211"/>
        <v>0</v>
      </c>
      <c r="N1394" s="350">
        <f t="shared" si="212"/>
        <v>0</v>
      </c>
      <c r="O1394" s="351">
        <f t="shared" si="213"/>
        <v>0</v>
      </c>
      <c r="P1394" s="350">
        <f t="shared" si="214"/>
        <v>0</v>
      </c>
      <c r="Q1394" s="352">
        <f t="shared" si="215"/>
        <v>0</v>
      </c>
      <c r="R1394" s="353">
        <f t="shared" si="216"/>
        <v>0</v>
      </c>
      <c r="S1394" s="354">
        <f t="shared" si="217"/>
        <v>0</v>
      </c>
      <c r="T1394" s="349">
        <f t="shared" si="218"/>
        <v>0</v>
      </c>
      <c r="U1394" s="355">
        <f t="shared" si="219"/>
        <v>0</v>
      </c>
    </row>
    <row r="1395" spans="1:21" x14ac:dyDescent="0.3">
      <c r="A1395" s="344">
        <v>1391</v>
      </c>
      <c r="B1395" s="344"/>
      <c r="C1395" s="356"/>
      <c r="D1395" s="357"/>
      <c r="E1395" s="358"/>
      <c r="F1395" s="346"/>
      <c r="G1395" s="347"/>
      <c r="H1395" s="347"/>
      <c r="I1395" s="347"/>
      <c r="J1395" s="348"/>
      <c r="K1395" s="347"/>
      <c r="L1395" s="349">
        <f t="shared" si="210"/>
        <v>0</v>
      </c>
      <c r="M1395" s="350">
        <f t="shared" si="211"/>
        <v>0</v>
      </c>
      <c r="N1395" s="350">
        <f t="shared" si="212"/>
        <v>0</v>
      </c>
      <c r="O1395" s="351">
        <f t="shared" si="213"/>
        <v>0</v>
      </c>
      <c r="P1395" s="350">
        <f t="shared" si="214"/>
        <v>0</v>
      </c>
      <c r="Q1395" s="352">
        <f t="shared" si="215"/>
        <v>0</v>
      </c>
      <c r="R1395" s="353">
        <f t="shared" si="216"/>
        <v>0</v>
      </c>
      <c r="S1395" s="354">
        <f t="shared" si="217"/>
        <v>0</v>
      </c>
      <c r="T1395" s="349">
        <f t="shared" si="218"/>
        <v>0</v>
      </c>
      <c r="U1395" s="355">
        <f t="shared" si="219"/>
        <v>0</v>
      </c>
    </row>
    <row r="1396" spans="1:21" x14ac:dyDescent="0.3">
      <c r="A1396" s="344">
        <v>1392</v>
      </c>
      <c r="B1396" s="344"/>
      <c r="C1396" s="356"/>
      <c r="D1396" s="357"/>
      <c r="E1396" s="358"/>
      <c r="F1396" s="346"/>
      <c r="G1396" s="347"/>
      <c r="H1396" s="347"/>
      <c r="I1396" s="347"/>
      <c r="J1396" s="348"/>
      <c r="K1396" s="347"/>
      <c r="L1396" s="349">
        <f t="shared" si="210"/>
        <v>0</v>
      </c>
      <c r="M1396" s="350">
        <f t="shared" si="211"/>
        <v>0</v>
      </c>
      <c r="N1396" s="350">
        <f t="shared" si="212"/>
        <v>0</v>
      </c>
      <c r="O1396" s="351">
        <f t="shared" si="213"/>
        <v>0</v>
      </c>
      <c r="P1396" s="350">
        <f t="shared" si="214"/>
        <v>0</v>
      </c>
      <c r="Q1396" s="352">
        <f t="shared" si="215"/>
        <v>0</v>
      </c>
      <c r="R1396" s="353">
        <f t="shared" si="216"/>
        <v>0</v>
      </c>
      <c r="S1396" s="354">
        <f t="shared" si="217"/>
        <v>0</v>
      </c>
      <c r="T1396" s="349">
        <f t="shared" si="218"/>
        <v>0</v>
      </c>
      <c r="U1396" s="355">
        <f t="shared" si="219"/>
        <v>0</v>
      </c>
    </row>
    <row r="1397" spans="1:21" x14ac:dyDescent="0.3">
      <c r="A1397" s="344">
        <v>1393</v>
      </c>
      <c r="B1397" s="344"/>
      <c r="C1397" s="356"/>
      <c r="D1397" s="357"/>
      <c r="E1397" s="358"/>
      <c r="F1397" s="346"/>
      <c r="G1397" s="347"/>
      <c r="H1397" s="347"/>
      <c r="I1397" s="347"/>
      <c r="J1397" s="348"/>
      <c r="K1397" s="347"/>
      <c r="L1397" s="349">
        <f t="shared" si="210"/>
        <v>0</v>
      </c>
      <c r="M1397" s="350">
        <f t="shared" si="211"/>
        <v>0</v>
      </c>
      <c r="N1397" s="350">
        <f t="shared" si="212"/>
        <v>0</v>
      </c>
      <c r="O1397" s="351">
        <f t="shared" si="213"/>
        <v>0</v>
      </c>
      <c r="P1397" s="350">
        <f t="shared" si="214"/>
        <v>0</v>
      </c>
      <c r="Q1397" s="352">
        <f t="shared" si="215"/>
        <v>0</v>
      </c>
      <c r="R1397" s="353">
        <f t="shared" si="216"/>
        <v>0</v>
      </c>
      <c r="S1397" s="354">
        <f t="shared" si="217"/>
        <v>0</v>
      </c>
      <c r="T1397" s="349">
        <f t="shared" si="218"/>
        <v>0</v>
      </c>
      <c r="U1397" s="355">
        <f t="shared" si="219"/>
        <v>0</v>
      </c>
    </row>
    <row r="1398" spans="1:21" x14ac:dyDescent="0.3">
      <c r="A1398" s="344">
        <v>1394</v>
      </c>
      <c r="B1398" s="344"/>
      <c r="C1398" s="356"/>
      <c r="D1398" s="357"/>
      <c r="E1398" s="358"/>
      <c r="F1398" s="346"/>
      <c r="G1398" s="347"/>
      <c r="H1398" s="347"/>
      <c r="I1398" s="347"/>
      <c r="J1398" s="348"/>
      <c r="K1398" s="347"/>
      <c r="L1398" s="349">
        <f t="shared" si="210"/>
        <v>0</v>
      </c>
      <c r="M1398" s="350">
        <f t="shared" si="211"/>
        <v>0</v>
      </c>
      <c r="N1398" s="350">
        <f t="shared" si="212"/>
        <v>0</v>
      </c>
      <c r="O1398" s="351">
        <f t="shared" si="213"/>
        <v>0</v>
      </c>
      <c r="P1398" s="350">
        <f t="shared" si="214"/>
        <v>0</v>
      </c>
      <c r="Q1398" s="352">
        <f t="shared" si="215"/>
        <v>0</v>
      </c>
      <c r="R1398" s="353">
        <f t="shared" si="216"/>
        <v>0</v>
      </c>
      <c r="S1398" s="354">
        <f t="shared" si="217"/>
        <v>0</v>
      </c>
      <c r="T1398" s="349">
        <f t="shared" si="218"/>
        <v>0</v>
      </c>
      <c r="U1398" s="355">
        <f t="shared" si="219"/>
        <v>0</v>
      </c>
    </row>
    <row r="1399" spans="1:21" x14ac:dyDescent="0.3">
      <c r="A1399" s="344">
        <v>1395</v>
      </c>
      <c r="B1399" s="344"/>
      <c r="C1399" s="356"/>
      <c r="D1399" s="357"/>
      <c r="E1399" s="358"/>
      <c r="F1399" s="346"/>
      <c r="G1399" s="347"/>
      <c r="H1399" s="347"/>
      <c r="I1399" s="347"/>
      <c r="J1399" s="348"/>
      <c r="K1399" s="347"/>
      <c r="L1399" s="349">
        <f t="shared" si="210"/>
        <v>0</v>
      </c>
      <c r="M1399" s="350">
        <f t="shared" si="211"/>
        <v>0</v>
      </c>
      <c r="N1399" s="350">
        <f t="shared" si="212"/>
        <v>0</v>
      </c>
      <c r="O1399" s="351">
        <f t="shared" si="213"/>
        <v>0</v>
      </c>
      <c r="P1399" s="350">
        <f t="shared" si="214"/>
        <v>0</v>
      </c>
      <c r="Q1399" s="352">
        <f t="shared" si="215"/>
        <v>0</v>
      </c>
      <c r="R1399" s="353">
        <f t="shared" si="216"/>
        <v>0</v>
      </c>
      <c r="S1399" s="354">
        <f t="shared" si="217"/>
        <v>0</v>
      </c>
      <c r="T1399" s="349">
        <f t="shared" si="218"/>
        <v>0</v>
      </c>
      <c r="U1399" s="355">
        <f t="shared" si="219"/>
        <v>0</v>
      </c>
    </row>
    <row r="1400" spans="1:21" x14ac:dyDescent="0.3">
      <c r="A1400" s="344">
        <v>1396</v>
      </c>
      <c r="B1400" s="344"/>
      <c r="C1400" s="356"/>
      <c r="D1400" s="357"/>
      <c r="E1400" s="358"/>
      <c r="F1400" s="346"/>
      <c r="G1400" s="347"/>
      <c r="H1400" s="347"/>
      <c r="I1400" s="347"/>
      <c r="J1400" s="348"/>
      <c r="K1400" s="347"/>
      <c r="L1400" s="349">
        <f t="shared" si="210"/>
        <v>0</v>
      </c>
      <c r="M1400" s="350">
        <f t="shared" si="211"/>
        <v>0</v>
      </c>
      <c r="N1400" s="350">
        <f t="shared" si="212"/>
        <v>0</v>
      </c>
      <c r="O1400" s="351">
        <f t="shared" si="213"/>
        <v>0</v>
      </c>
      <c r="P1400" s="350">
        <f t="shared" si="214"/>
        <v>0</v>
      </c>
      <c r="Q1400" s="352">
        <f t="shared" si="215"/>
        <v>0</v>
      </c>
      <c r="R1400" s="353">
        <f t="shared" si="216"/>
        <v>0</v>
      </c>
      <c r="S1400" s="354">
        <f t="shared" si="217"/>
        <v>0</v>
      </c>
      <c r="T1400" s="349">
        <f t="shared" si="218"/>
        <v>0</v>
      </c>
      <c r="U1400" s="355">
        <f t="shared" si="219"/>
        <v>0</v>
      </c>
    </row>
    <row r="1401" spans="1:21" x14ac:dyDescent="0.3">
      <c r="A1401" s="344">
        <v>1397</v>
      </c>
      <c r="B1401" s="344"/>
      <c r="C1401" s="356"/>
      <c r="D1401" s="357"/>
      <c r="E1401" s="358"/>
      <c r="F1401" s="346"/>
      <c r="G1401" s="347"/>
      <c r="H1401" s="347"/>
      <c r="I1401" s="347"/>
      <c r="J1401" s="348"/>
      <c r="K1401" s="347"/>
      <c r="L1401" s="349">
        <f t="shared" si="210"/>
        <v>0</v>
      </c>
      <c r="M1401" s="350">
        <f t="shared" si="211"/>
        <v>0</v>
      </c>
      <c r="N1401" s="350">
        <f t="shared" si="212"/>
        <v>0</v>
      </c>
      <c r="O1401" s="351">
        <f t="shared" si="213"/>
        <v>0</v>
      </c>
      <c r="P1401" s="350">
        <f t="shared" si="214"/>
        <v>0</v>
      </c>
      <c r="Q1401" s="352">
        <f t="shared" si="215"/>
        <v>0</v>
      </c>
      <c r="R1401" s="353">
        <f t="shared" si="216"/>
        <v>0</v>
      </c>
      <c r="S1401" s="354">
        <f t="shared" si="217"/>
        <v>0</v>
      </c>
      <c r="T1401" s="349">
        <f t="shared" si="218"/>
        <v>0</v>
      </c>
      <c r="U1401" s="355">
        <f t="shared" si="219"/>
        <v>0</v>
      </c>
    </row>
    <row r="1402" spans="1:21" x14ac:dyDescent="0.3">
      <c r="A1402" s="344">
        <v>1398</v>
      </c>
      <c r="B1402" s="344"/>
      <c r="C1402" s="356"/>
      <c r="D1402" s="357"/>
      <c r="E1402" s="358"/>
      <c r="F1402" s="346"/>
      <c r="G1402" s="347"/>
      <c r="H1402" s="347"/>
      <c r="I1402" s="347"/>
      <c r="J1402" s="348"/>
      <c r="K1402" s="347"/>
      <c r="L1402" s="349">
        <f t="shared" si="210"/>
        <v>0</v>
      </c>
      <c r="M1402" s="350">
        <f t="shared" si="211"/>
        <v>0</v>
      </c>
      <c r="N1402" s="350">
        <f t="shared" si="212"/>
        <v>0</v>
      </c>
      <c r="O1402" s="351">
        <f t="shared" si="213"/>
        <v>0</v>
      </c>
      <c r="P1402" s="350">
        <f t="shared" si="214"/>
        <v>0</v>
      </c>
      <c r="Q1402" s="352">
        <f t="shared" si="215"/>
        <v>0</v>
      </c>
      <c r="R1402" s="353">
        <f t="shared" si="216"/>
        <v>0</v>
      </c>
      <c r="S1402" s="354">
        <f t="shared" si="217"/>
        <v>0</v>
      </c>
      <c r="T1402" s="349">
        <f t="shared" si="218"/>
        <v>0</v>
      </c>
      <c r="U1402" s="355">
        <f t="shared" si="219"/>
        <v>0</v>
      </c>
    </row>
    <row r="1403" spans="1:21" x14ac:dyDescent="0.3">
      <c r="A1403" s="344">
        <v>1399</v>
      </c>
      <c r="B1403" s="344"/>
      <c r="C1403" s="356"/>
      <c r="D1403" s="357"/>
      <c r="E1403" s="358"/>
      <c r="F1403" s="346"/>
      <c r="G1403" s="347"/>
      <c r="H1403" s="347"/>
      <c r="I1403" s="347"/>
      <c r="J1403" s="348"/>
      <c r="K1403" s="347"/>
      <c r="L1403" s="349">
        <f t="shared" si="210"/>
        <v>0</v>
      </c>
      <c r="M1403" s="350">
        <f t="shared" si="211"/>
        <v>0</v>
      </c>
      <c r="N1403" s="350">
        <f t="shared" si="212"/>
        <v>0</v>
      </c>
      <c r="O1403" s="351">
        <f t="shared" si="213"/>
        <v>0</v>
      </c>
      <c r="P1403" s="350">
        <f t="shared" si="214"/>
        <v>0</v>
      </c>
      <c r="Q1403" s="352">
        <f t="shared" si="215"/>
        <v>0</v>
      </c>
      <c r="R1403" s="353">
        <f t="shared" si="216"/>
        <v>0</v>
      </c>
      <c r="S1403" s="354">
        <f t="shared" si="217"/>
        <v>0</v>
      </c>
      <c r="T1403" s="349">
        <f t="shared" si="218"/>
        <v>0</v>
      </c>
      <c r="U1403" s="355">
        <f t="shared" si="219"/>
        <v>0</v>
      </c>
    </row>
    <row r="1404" spans="1:21" x14ac:dyDescent="0.3">
      <c r="A1404" s="344">
        <v>1400</v>
      </c>
      <c r="B1404" s="344"/>
      <c r="C1404" s="356"/>
      <c r="D1404" s="357"/>
      <c r="E1404" s="358"/>
      <c r="F1404" s="346"/>
      <c r="G1404" s="347"/>
      <c r="H1404" s="347"/>
      <c r="I1404" s="347"/>
      <c r="J1404" s="348"/>
      <c r="K1404" s="347"/>
      <c r="L1404" s="349">
        <f t="shared" si="210"/>
        <v>0</v>
      </c>
      <c r="M1404" s="350">
        <f t="shared" si="211"/>
        <v>0</v>
      </c>
      <c r="N1404" s="350">
        <f t="shared" si="212"/>
        <v>0</v>
      </c>
      <c r="O1404" s="351">
        <f t="shared" si="213"/>
        <v>0</v>
      </c>
      <c r="P1404" s="350">
        <f t="shared" si="214"/>
        <v>0</v>
      </c>
      <c r="Q1404" s="352">
        <f t="shared" si="215"/>
        <v>0</v>
      </c>
      <c r="R1404" s="353">
        <f t="shared" si="216"/>
        <v>0</v>
      </c>
      <c r="S1404" s="354">
        <f t="shared" si="217"/>
        <v>0</v>
      </c>
      <c r="T1404" s="349">
        <f t="shared" si="218"/>
        <v>0</v>
      </c>
      <c r="U1404" s="355">
        <f t="shared" si="219"/>
        <v>0</v>
      </c>
    </row>
    <row r="1405" spans="1:21" x14ac:dyDescent="0.3">
      <c r="A1405" s="344">
        <v>1401</v>
      </c>
      <c r="B1405" s="344"/>
      <c r="C1405" s="356"/>
      <c r="D1405" s="357"/>
      <c r="E1405" s="358"/>
      <c r="F1405" s="346"/>
      <c r="G1405" s="347"/>
      <c r="H1405" s="347"/>
      <c r="I1405" s="347"/>
      <c r="J1405" s="348"/>
      <c r="K1405" s="347"/>
      <c r="L1405" s="349">
        <f t="shared" si="210"/>
        <v>0</v>
      </c>
      <c r="M1405" s="350">
        <f t="shared" si="211"/>
        <v>0</v>
      </c>
      <c r="N1405" s="350">
        <f t="shared" si="212"/>
        <v>0</v>
      </c>
      <c r="O1405" s="351">
        <f t="shared" si="213"/>
        <v>0</v>
      </c>
      <c r="P1405" s="350">
        <f t="shared" si="214"/>
        <v>0</v>
      </c>
      <c r="Q1405" s="352">
        <f t="shared" si="215"/>
        <v>0</v>
      </c>
      <c r="R1405" s="353">
        <f t="shared" si="216"/>
        <v>0</v>
      </c>
      <c r="S1405" s="354">
        <f t="shared" si="217"/>
        <v>0</v>
      </c>
      <c r="T1405" s="349">
        <f t="shared" si="218"/>
        <v>0</v>
      </c>
      <c r="U1405" s="355">
        <f t="shared" si="219"/>
        <v>0</v>
      </c>
    </row>
    <row r="1406" spans="1:21" x14ac:dyDescent="0.3">
      <c r="A1406" s="344">
        <v>1402</v>
      </c>
      <c r="B1406" s="344"/>
      <c r="C1406" s="356"/>
      <c r="D1406" s="357"/>
      <c r="E1406" s="358"/>
      <c r="F1406" s="346"/>
      <c r="G1406" s="347"/>
      <c r="H1406" s="347"/>
      <c r="I1406" s="347"/>
      <c r="J1406" s="348"/>
      <c r="K1406" s="347"/>
      <c r="L1406" s="349">
        <f t="shared" si="210"/>
        <v>0</v>
      </c>
      <c r="M1406" s="350">
        <f t="shared" si="211"/>
        <v>0</v>
      </c>
      <c r="N1406" s="350">
        <f t="shared" si="212"/>
        <v>0</v>
      </c>
      <c r="O1406" s="351">
        <f t="shared" si="213"/>
        <v>0</v>
      </c>
      <c r="P1406" s="350">
        <f t="shared" si="214"/>
        <v>0</v>
      </c>
      <c r="Q1406" s="352">
        <f t="shared" si="215"/>
        <v>0</v>
      </c>
      <c r="R1406" s="353">
        <f t="shared" si="216"/>
        <v>0</v>
      </c>
      <c r="S1406" s="354">
        <f t="shared" si="217"/>
        <v>0</v>
      </c>
      <c r="T1406" s="349">
        <f t="shared" si="218"/>
        <v>0</v>
      </c>
      <c r="U1406" s="355">
        <f t="shared" si="219"/>
        <v>0</v>
      </c>
    </row>
    <row r="1407" spans="1:21" x14ac:dyDescent="0.3">
      <c r="A1407" s="344">
        <v>1403</v>
      </c>
      <c r="B1407" s="344"/>
      <c r="C1407" s="356"/>
      <c r="D1407" s="357"/>
      <c r="E1407" s="358"/>
      <c r="F1407" s="346"/>
      <c r="G1407" s="347"/>
      <c r="H1407" s="347"/>
      <c r="I1407" s="347"/>
      <c r="J1407" s="348"/>
      <c r="K1407" s="347"/>
      <c r="L1407" s="349">
        <f t="shared" si="210"/>
        <v>0</v>
      </c>
      <c r="M1407" s="350">
        <f t="shared" si="211"/>
        <v>0</v>
      </c>
      <c r="N1407" s="350">
        <f t="shared" si="212"/>
        <v>0</v>
      </c>
      <c r="O1407" s="351">
        <f t="shared" si="213"/>
        <v>0</v>
      </c>
      <c r="P1407" s="350">
        <f t="shared" si="214"/>
        <v>0</v>
      </c>
      <c r="Q1407" s="352">
        <f t="shared" si="215"/>
        <v>0</v>
      </c>
      <c r="R1407" s="353">
        <f t="shared" si="216"/>
        <v>0</v>
      </c>
      <c r="S1407" s="354">
        <f t="shared" si="217"/>
        <v>0</v>
      </c>
      <c r="T1407" s="349">
        <f t="shared" si="218"/>
        <v>0</v>
      </c>
      <c r="U1407" s="355">
        <f t="shared" si="219"/>
        <v>0</v>
      </c>
    </row>
    <row r="1408" spans="1:21" x14ac:dyDescent="0.3">
      <c r="A1408" s="344">
        <v>1404</v>
      </c>
      <c r="B1408" s="344"/>
      <c r="C1408" s="356"/>
      <c r="D1408" s="357"/>
      <c r="E1408" s="358"/>
      <c r="F1408" s="346"/>
      <c r="G1408" s="347"/>
      <c r="H1408" s="347"/>
      <c r="I1408" s="347"/>
      <c r="J1408" s="348"/>
      <c r="K1408" s="347"/>
      <c r="L1408" s="349">
        <f t="shared" si="210"/>
        <v>0</v>
      </c>
      <c r="M1408" s="350">
        <f t="shared" si="211"/>
        <v>0</v>
      </c>
      <c r="N1408" s="350">
        <f t="shared" si="212"/>
        <v>0</v>
      </c>
      <c r="O1408" s="351">
        <f t="shared" si="213"/>
        <v>0</v>
      </c>
      <c r="P1408" s="350">
        <f t="shared" si="214"/>
        <v>0</v>
      </c>
      <c r="Q1408" s="352">
        <f t="shared" si="215"/>
        <v>0</v>
      </c>
      <c r="R1408" s="353">
        <f t="shared" si="216"/>
        <v>0</v>
      </c>
      <c r="S1408" s="354">
        <f t="shared" si="217"/>
        <v>0</v>
      </c>
      <c r="T1408" s="349">
        <f t="shared" si="218"/>
        <v>0</v>
      </c>
      <c r="U1408" s="355">
        <f t="shared" si="219"/>
        <v>0</v>
      </c>
    </row>
    <row r="1409" spans="1:21" x14ac:dyDescent="0.3">
      <c r="A1409" s="344">
        <v>1405</v>
      </c>
      <c r="B1409" s="344"/>
      <c r="C1409" s="356"/>
      <c r="D1409" s="357"/>
      <c r="E1409" s="358"/>
      <c r="F1409" s="346"/>
      <c r="G1409" s="347"/>
      <c r="H1409" s="347"/>
      <c r="I1409" s="347"/>
      <c r="J1409" s="348"/>
      <c r="K1409" s="347"/>
      <c r="L1409" s="349">
        <f t="shared" si="210"/>
        <v>0</v>
      </c>
      <c r="M1409" s="350">
        <f t="shared" si="211"/>
        <v>0</v>
      </c>
      <c r="N1409" s="350">
        <f t="shared" si="212"/>
        <v>0</v>
      </c>
      <c r="O1409" s="351">
        <f t="shared" si="213"/>
        <v>0</v>
      </c>
      <c r="P1409" s="350">
        <f t="shared" si="214"/>
        <v>0</v>
      </c>
      <c r="Q1409" s="352">
        <f t="shared" si="215"/>
        <v>0</v>
      </c>
      <c r="R1409" s="353">
        <f t="shared" si="216"/>
        <v>0</v>
      </c>
      <c r="S1409" s="354">
        <f t="shared" si="217"/>
        <v>0</v>
      </c>
      <c r="T1409" s="349">
        <f t="shared" si="218"/>
        <v>0</v>
      </c>
      <c r="U1409" s="355">
        <f t="shared" si="219"/>
        <v>0</v>
      </c>
    </row>
    <row r="1410" spans="1:21" x14ac:dyDescent="0.3">
      <c r="A1410" s="344">
        <v>1406</v>
      </c>
      <c r="B1410" s="344"/>
      <c r="C1410" s="356"/>
      <c r="D1410" s="357"/>
      <c r="E1410" s="358"/>
      <c r="F1410" s="346"/>
      <c r="G1410" s="347"/>
      <c r="H1410" s="347"/>
      <c r="I1410" s="347"/>
      <c r="J1410" s="348"/>
      <c r="K1410" s="347"/>
      <c r="L1410" s="349">
        <f t="shared" si="210"/>
        <v>0</v>
      </c>
      <c r="M1410" s="350">
        <f t="shared" si="211"/>
        <v>0</v>
      </c>
      <c r="N1410" s="350">
        <f t="shared" si="212"/>
        <v>0</v>
      </c>
      <c r="O1410" s="351">
        <f t="shared" si="213"/>
        <v>0</v>
      </c>
      <c r="P1410" s="350">
        <f t="shared" si="214"/>
        <v>0</v>
      </c>
      <c r="Q1410" s="352">
        <f t="shared" si="215"/>
        <v>0</v>
      </c>
      <c r="R1410" s="353">
        <f t="shared" si="216"/>
        <v>0</v>
      </c>
      <c r="S1410" s="354">
        <f t="shared" si="217"/>
        <v>0</v>
      </c>
      <c r="T1410" s="349">
        <f t="shared" si="218"/>
        <v>0</v>
      </c>
      <c r="U1410" s="355">
        <f t="shared" si="219"/>
        <v>0</v>
      </c>
    </row>
    <row r="1411" spans="1:21" x14ac:dyDescent="0.3">
      <c r="A1411" s="344">
        <v>1407</v>
      </c>
      <c r="B1411" s="344"/>
      <c r="C1411" s="356"/>
      <c r="D1411" s="357"/>
      <c r="E1411" s="358"/>
      <c r="F1411" s="346"/>
      <c r="G1411" s="347"/>
      <c r="H1411" s="347"/>
      <c r="I1411" s="347"/>
      <c r="J1411" s="348"/>
      <c r="K1411" s="347"/>
      <c r="L1411" s="349">
        <f t="shared" si="210"/>
        <v>0</v>
      </c>
      <c r="M1411" s="350">
        <f t="shared" si="211"/>
        <v>0</v>
      </c>
      <c r="N1411" s="350">
        <f t="shared" si="212"/>
        <v>0</v>
      </c>
      <c r="O1411" s="351">
        <f t="shared" si="213"/>
        <v>0</v>
      </c>
      <c r="P1411" s="350">
        <f t="shared" si="214"/>
        <v>0</v>
      </c>
      <c r="Q1411" s="352">
        <f t="shared" si="215"/>
        <v>0</v>
      </c>
      <c r="R1411" s="353">
        <f t="shared" si="216"/>
        <v>0</v>
      </c>
      <c r="S1411" s="354">
        <f t="shared" si="217"/>
        <v>0</v>
      </c>
      <c r="T1411" s="349">
        <f t="shared" si="218"/>
        <v>0</v>
      </c>
      <c r="U1411" s="355">
        <f t="shared" si="219"/>
        <v>0</v>
      </c>
    </row>
    <row r="1412" spans="1:21" x14ac:dyDescent="0.3">
      <c r="A1412" s="344">
        <v>1408</v>
      </c>
      <c r="B1412" s="344"/>
      <c r="C1412" s="356"/>
      <c r="D1412" s="357"/>
      <c r="E1412" s="358"/>
      <c r="F1412" s="346"/>
      <c r="G1412" s="347"/>
      <c r="H1412" s="347"/>
      <c r="I1412" s="347"/>
      <c r="J1412" s="348"/>
      <c r="K1412" s="347"/>
      <c r="L1412" s="349">
        <f t="shared" si="210"/>
        <v>0</v>
      </c>
      <c r="M1412" s="350">
        <f t="shared" si="211"/>
        <v>0</v>
      </c>
      <c r="N1412" s="350">
        <f t="shared" si="212"/>
        <v>0</v>
      </c>
      <c r="O1412" s="351">
        <f t="shared" si="213"/>
        <v>0</v>
      </c>
      <c r="P1412" s="350">
        <f t="shared" si="214"/>
        <v>0</v>
      </c>
      <c r="Q1412" s="352">
        <f t="shared" si="215"/>
        <v>0</v>
      </c>
      <c r="R1412" s="353">
        <f t="shared" si="216"/>
        <v>0</v>
      </c>
      <c r="S1412" s="354">
        <f t="shared" si="217"/>
        <v>0</v>
      </c>
      <c r="T1412" s="349">
        <f t="shared" si="218"/>
        <v>0</v>
      </c>
      <c r="U1412" s="355">
        <f t="shared" si="219"/>
        <v>0</v>
      </c>
    </row>
    <row r="1413" spans="1:21" x14ac:dyDescent="0.3">
      <c r="A1413" s="344">
        <v>1409</v>
      </c>
      <c r="B1413" s="344"/>
      <c r="C1413" s="356"/>
      <c r="D1413" s="357"/>
      <c r="E1413" s="358"/>
      <c r="F1413" s="346"/>
      <c r="G1413" s="347"/>
      <c r="H1413" s="347"/>
      <c r="I1413" s="347"/>
      <c r="J1413" s="348"/>
      <c r="K1413" s="347"/>
      <c r="L1413" s="349">
        <f t="shared" si="210"/>
        <v>0</v>
      </c>
      <c r="M1413" s="350">
        <f t="shared" si="211"/>
        <v>0</v>
      </c>
      <c r="N1413" s="350">
        <f t="shared" si="212"/>
        <v>0</v>
      </c>
      <c r="O1413" s="351">
        <f t="shared" si="213"/>
        <v>0</v>
      </c>
      <c r="P1413" s="350">
        <f t="shared" si="214"/>
        <v>0</v>
      </c>
      <c r="Q1413" s="352">
        <f t="shared" si="215"/>
        <v>0</v>
      </c>
      <c r="R1413" s="353">
        <f t="shared" si="216"/>
        <v>0</v>
      </c>
      <c r="S1413" s="354">
        <f t="shared" si="217"/>
        <v>0</v>
      </c>
      <c r="T1413" s="349">
        <f t="shared" si="218"/>
        <v>0</v>
      </c>
      <c r="U1413" s="355">
        <f t="shared" si="219"/>
        <v>0</v>
      </c>
    </row>
    <row r="1414" spans="1:21" x14ac:dyDescent="0.3">
      <c r="A1414" s="344">
        <v>1410</v>
      </c>
      <c r="B1414" s="344"/>
      <c r="C1414" s="356"/>
      <c r="D1414" s="357"/>
      <c r="E1414" s="358"/>
      <c r="F1414" s="346"/>
      <c r="G1414" s="347"/>
      <c r="H1414" s="347"/>
      <c r="I1414" s="347"/>
      <c r="J1414" s="348"/>
      <c r="K1414" s="347"/>
      <c r="L1414" s="349">
        <f t="shared" ref="L1414:L1477" si="220">E1414*7/22</f>
        <v>0</v>
      </c>
      <c r="M1414" s="350">
        <f t="shared" ref="M1414:M1477" si="221">IF(L1414&gt;0, 0.0396*(((L1414^2)*F1414)^0.933),0)</f>
        <v>0</v>
      </c>
      <c r="N1414" s="350">
        <f t="shared" ref="N1414:N1477" si="222">IF(L1414&gt;0,0.00349*(((L1414^2)*F1414)^1.03),0)</f>
        <v>0</v>
      </c>
      <c r="O1414" s="351">
        <f t="shared" ref="O1414:O1477" si="223">IF(L1414&gt;0,1/((28/(M1414+N1414))+0.025),0)</f>
        <v>0</v>
      </c>
      <c r="P1414" s="350">
        <f t="shared" ref="P1414:P1477" si="224">M1414+N1414+O1414</f>
        <v>0</v>
      </c>
      <c r="Q1414" s="352">
        <f t="shared" ref="Q1414:Q1477" si="225">P1414*0.27</f>
        <v>0</v>
      </c>
      <c r="R1414" s="353">
        <f t="shared" ref="R1414:R1477" si="226">P1414+Q1414</f>
        <v>0</v>
      </c>
      <c r="S1414" s="354">
        <f t="shared" ref="S1414:S1477" si="227">R1414*0.47</f>
        <v>0</v>
      </c>
      <c r="T1414" s="349">
        <f t="shared" ref="T1414:T1477" si="228">S1414*44/12</f>
        <v>0</v>
      </c>
      <c r="U1414" s="355">
        <f t="shared" ref="U1414:U1477" si="229">T1414/1000</f>
        <v>0</v>
      </c>
    </row>
    <row r="1415" spans="1:21" x14ac:dyDescent="0.3">
      <c r="A1415" s="344">
        <v>1411</v>
      </c>
      <c r="B1415" s="344"/>
      <c r="C1415" s="379"/>
      <c r="D1415" s="380"/>
      <c r="E1415" s="358"/>
      <c r="F1415" s="346"/>
      <c r="G1415" s="347"/>
      <c r="H1415" s="347"/>
      <c r="I1415" s="347"/>
      <c r="J1415" s="348"/>
      <c r="K1415" s="347"/>
      <c r="L1415" s="349">
        <f t="shared" si="220"/>
        <v>0</v>
      </c>
      <c r="M1415" s="350">
        <f t="shared" si="221"/>
        <v>0</v>
      </c>
      <c r="N1415" s="350">
        <f t="shared" si="222"/>
        <v>0</v>
      </c>
      <c r="O1415" s="351">
        <f t="shared" si="223"/>
        <v>0</v>
      </c>
      <c r="P1415" s="350">
        <f t="shared" si="224"/>
        <v>0</v>
      </c>
      <c r="Q1415" s="352">
        <f t="shared" si="225"/>
        <v>0</v>
      </c>
      <c r="R1415" s="353">
        <f t="shared" si="226"/>
        <v>0</v>
      </c>
      <c r="S1415" s="354">
        <f t="shared" si="227"/>
        <v>0</v>
      </c>
      <c r="T1415" s="349">
        <f t="shared" si="228"/>
        <v>0</v>
      </c>
      <c r="U1415" s="355">
        <f t="shared" si="229"/>
        <v>0</v>
      </c>
    </row>
    <row r="1416" spans="1:21" x14ac:dyDescent="0.3">
      <c r="A1416" s="344">
        <v>1412</v>
      </c>
      <c r="B1416" s="344"/>
      <c r="C1416" s="356"/>
      <c r="D1416" s="357"/>
      <c r="E1416" s="358"/>
      <c r="F1416" s="346"/>
      <c r="G1416" s="347"/>
      <c r="H1416" s="347"/>
      <c r="I1416" s="347"/>
      <c r="J1416" s="348"/>
      <c r="K1416" s="347"/>
      <c r="L1416" s="349">
        <f t="shared" si="220"/>
        <v>0</v>
      </c>
      <c r="M1416" s="350">
        <f t="shared" si="221"/>
        <v>0</v>
      </c>
      <c r="N1416" s="350">
        <f t="shared" si="222"/>
        <v>0</v>
      </c>
      <c r="O1416" s="351">
        <f t="shared" si="223"/>
        <v>0</v>
      </c>
      <c r="P1416" s="350">
        <f t="shared" si="224"/>
        <v>0</v>
      </c>
      <c r="Q1416" s="352">
        <f t="shared" si="225"/>
        <v>0</v>
      </c>
      <c r="R1416" s="353">
        <f t="shared" si="226"/>
        <v>0</v>
      </c>
      <c r="S1416" s="354">
        <f t="shared" si="227"/>
        <v>0</v>
      </c>
      <c r="T1416" s="349">
        <f t="shared" si="228"/>
        <v>0</v>
      </c>
      <c r="U1416" s="355">
        <f t="shared" si="229"/>
        <v>0</v>
      </c>
    </row>
    <row r="1417" spans="1:21" x14ac:dyDescent="0.3">
      <c r="A1417" s="344">
        <v>1413</v>
      </c>
      <c r="B1417" s="344"/>
      <c r="C1417" s="356"/>
      <c r="D1417" s="357"/>
      <c r="E1417" s="358"/>
      <c r="F1417" s="346"/>
      <c r="G1417" s="347"/>
      <c r="H1417" s="347"/>
      <c r="I1417" s="347"/>
      <c r="J1417" s="348"/>
      <c r="K1417" s="347"/>
      <c r="L1417" s="349">
        <f t="shared" si="220"/>
        <v>0</v>
      </c>
      <c r="M1417" s="350">
        <f t="shared" si="221"/>
        <v>0</v>
      </c>
      <c r="N1417" s="350">
        <f t="shared" si="222"/>
        <v>0</v>
      </c>
      <c r="O1417" s="351">
        <f t="shared" si="223"/>
        <v>0</v>
      </c>
      <c r="P1417" s="350">
        <f t="shared" si="224"/>
        <v>0</v>
      </c>
      <c r="Q1417" s="352">
        <f t="shared" si="225"/>
        <v>0</v>
      </c>
      <c r="R1417" s="353">
        <f t="shared" si="226"/>
        <v>0</v>
      </c>
      <c r="S1417" s="354">
        <f t="shared" si="227"/>
        <v>0</v>
      </c>
      <c r="T1417" s="349">
        <f t="shared" si="228"/>
        <v>0</v>
      </c>
      <c r="U1417" s="355">
        <f t="shared" si="229"/>
        <v>0</v>
      </c>
    </row>
    <row r="1418" spans="1:21" x14ac:dyDescent="0.3">
      <c r="A1418" s="344">
        <v>1414</v>
      </c>
      <c r="B1418" s="344"/>
      <c r="C1418" s="356"/>
      <c r="D1418" s="357"/>
      <c r="E1418" s="358"/>
      <c r="F1418" s="346"/>
      <c r="G1418" s="347"/>
      <c r="H1418" s="347"/>
      <c r="I1418" s="347"/>
      <c r="J1418" s="348"/>
      <c r="K1418" s="347"/>
      <c r="L1418" s="349">
        <f t="shared" si="220"/>
        <v>0</v>
      </c>
      <c r="M1418" s="350">
        <f t="shared" si="221"/>
        <v>0</v>
      </c>
      <c r="N1418" s="350">
        <f t="shared" si="222"/>
        <v>0</v>
      </c>
      <c r="O1418" s="351">
        <f t="shared" si="223"/>
        <v>0</v>
      </c>
      <c r="P1418" s="350">
        <f t="shared" si="224"/>
        <v>0</v>
      </c>
      <c r="Q1418" s="352">
        <f t="shared" si="225"/>
        <v>0</v>
      </c>
      <c r="R1418" s="353">
        <f t="shared" si="226"/>
        <v>0</v>
      </c>
      <c r="S1418" s="354">
        <f t="shared" si="227"/>
        <v>0</v>
      </c>
      <c r="T1418" s="349">
        <f t="shared" si="228"/>
        <v>0</v>
      </c>
      <c r="U1418" s="355">
        <f t="shared" si="229"/>
        <v>0</v>
      </c>
    </row>
    <row r="1419" spans="1:21" x14ac:dyDescent="0.3">
      <c r="A1419" s="344">
        <v>1415</v>
      </c>
      <c r="B1419" s="344"/>
      <c r="C1419" s="356"/>
      <c r="D1419" s="357"/>
      <c r="E1419" s="358"/>
      <c r="F1419" s="346"/>
      <c r="G1419" s="347"/>
      <c r="H1419" s="347"/>
      <c r="I1419" s="347"/>
      <c r="J1419" s="348"/>
      <c r="K1419" s="347"/>
      <c r="L1419" s="349">
        <f t="shared" si="220"/>
        <v>0</v>
      </c>
      <c r="M1419" s="350">
        <f t="shared" si="221"/>
        <v>0</v>
      </c>
      <c r="N1419" s="350">
        <f t="shared" si="222"/>
        <v>0</v>
      </c>
      <c r="O1419" s="351">
        <f t="shared" si="223"/>
        <v>0</v>
      </c>
      <c r="P1419" s="350">
        <f t="shared" si="224"/>
        <v>0</v>
      </c>
      <c r="Q1419" s="352">
        <f t="shared" si="225"/>
        <v>0</v>
      </c>
      <c r="R1419" s="353">
        <f t="shared" si="226"/>
        <v>0</v>
      </c>
      <c r="S1419" s="354">
        <f t="shared" si="227"/>
        <v>0</v>
      </c>
      <c r="T1419" s="349">
        <f t="shared" si="228"/>
        <v>0</v>
      </c>
      <c r="U1419" s="355">
        <f t="shared" si="229"/>
        <v>0</v>
      </c>
    </row>
    <row r="1420" spans="1:21" x14ac:dyDescent="0.3">
      <c r="A1420" s="344">
        <v>1416</v>
      </c>
      <c r="B1420" s="344"/>
      <c r="C1420" s="356"/>
      <c r="D1420" s="357"/>
      <c r="E1420" s="358"/>
      <c r="F1420" s="346"/>
      <c r="G1420" s="347"/>
      <c r="H1420" s="347"/>
      <c r="I1420" s="347"/>
      <c r="J1420" s="348"/>
      <c r="K1420" s="347"/>
      <c r="L1420" s="349">
        <f t="shared" si="220"/>
        <v>0</v>
      </c>
      <c r="M1420" s="350">
        <f t="shared" si="221"/>
        <v>0</v>
      </c>
      <c r="N1420" s="350">
        <f t="shared" si="222"/>
        <v>0</v>
      </c>
      <c r="O1420" s="351">
        <f t="shared" si="223"/>
        <v>0</v>
      </c>
      <c r="P1420" s="350">
        <f t="shared" si="224"/>
        <v>0</v>
      </c>
      <c r="Q1420" s="352">
        <f t="shared" si="225"/>
        <v>0</v>
      </c>
      <c r="R1420" s="353">
        <f t="shared" si="226"/>
        <v>0</v>
      </c>
      <c r="S1420" s="354">
        <f t="shared" si="227"/>
        <v>0</v>
      </c>
      <c r="T1420" s="349">
        <f t="shared" si="228"/>
        <v>0</v>
      </c>
      <c r="U1420" s="355">
        <f t="shared" si="229"/>
        <v>0</v>
      </c>
    </row>
    <row r="1421" spans="1:21" x14ac:dyDescent="0.3">
      <c r="A1421" s="344">
        <v>1417</v>
      </c>
      <c r="B1421" s="344"/>
      <c r="C1421" s="356"/>
      <c r="D1421" s="357"/>
      <c r="E1421" s="358"/>
      <c r="F1421" s="346"/>
      <c r="G1421" s="347"/>
      <c r="H1421" s="347"/>
      <c r="I1421" s="347"/>
      <c r="J1421" s="348"/>
      <c r="K1421" s="347"/>
      <c r="L1421" s="349">
        <f t="shared" si="220"/>
        <v>0</v>
      </c>
      <c r="M1421" s="350">
        <f t="shared" si="221"/>
        <v>0</v>
      </c>
      <c r="N1421" s="350">
        <f t="shared" si="222"/>
        <v>0</v>
      </c>
      <c r="O1421" s="351">
        <f t="shared" si="223"/>
        <v>0</v>
      </c>
      <c r="P1421" s="350">
        <f t="shared" si="224"/>
        <v>0</v>
      </c>
      <c r="Q1421" s="352">
        <f t="shared" si="225"/>
        <v>0</v>
      </c>
      <c r="R1421" s="353">
        <f t="shared" si="226"/>
        <v>0</v>
      </c>
      <c r="S1421" s="354">
        <f t="shared" si="227"/>
        <v>0</v>
      </c>
      <c r="T1421" s="349">
        <f t="shared" si="228"/>
        <v>0</v>
      </c>
      <c r="U1421" s="355">
        <f t="shared" si="229"/>
        <v>0</v>
      </c>
    </row>
    <row r="1422" spans="1:21" x14ac:dyDescent="0.3">
      <c r="A1422" s="344">
        <v>1418</v>
      </c>
      <c r="B1422" s="344"/>
      <c r="C1422" s="356"/>
      <c r="D1422" s="357"/>
      <c r="E1422" s="358"/>
      <c r="F1422" s="346"/>
      <c r="G1422" s="347"/>
      <c r="H1422" s="347"/>
      <c r="I1422" s="347"/>
      <c r="J1422" s="348"/>
      <c r="K1422" s="347"/>
      <c r="L1422" s="349">
        <f t="shared" si="220"/>
        <v>0</v>
      </c>
      <c r="M1422" s="350">
        <f t="shared" si="221"/>
        <v>0</v>
      </c>
      <c r="N1422" s="350">
        <f t="shared" si="222"/>
        <v>0</v>
      </c>
      <c r="O1422" s="351">
        <f t="shared" si="223"/>
        <v>0</v>
      </c>
      <c r="P1422" s="350">
        <f t="shared" si="224"/>
        <v>0</v>
      </c>
      <c r="Q1422" s="352">
        <f t="shared" si="225"/>
        <v>0</v>
      </c>
      <c r="R1422" s="353">
        <f t="shared" si="226"/>
        <v>0</v>
      </c>
      <c r="S1422" s="354">
        <f t="shared" si="227"/>
        <v>0</v>
      </c>
      <c r="T1422" s="349">
        <f t="shared" si="228"/>
        <v>0</v>
      </c>
      <c r="U1422" s="355">
        <f t="shared" si="229"/>
        <v>0</v>
      </c>
    </row>
    <row r="1423" spans="1:21" x14ac:dyDescent="0.3">
      <c r="A1423" s="344">
        <v>1419</v>
      </c>
      <c r="B1423" s="344"/>
      <c r="C1423" s="356"/>
      <c r="D1423" s="357"/>
      <c r="E1423" s="358"/>
      <c r="F1423" s="346"/>
      <c r="G1423" s="347"/>
      <c r="H1423" s="347"/>
      <c r="I1423" s="347"/>
      <c r="J1423" s="348"/>
      <c r="K1423" s="347"/>
      <c r="L1423" s="349">
        <f t="shared" si="220"/>
        <v>0</v>
      </c>
      <c r="M1423" s="350">
        <f t="shared" si="221"/>
        <v>0</v>
      </c>
      <c r="N1423" s="350">
        <f t="shared" si="222"/>
        <v>0</v>
      </c>
      <c r="O1423" s="351">
        <f t="shared" si="223"/>
        <v>0</v>
      </c>
      <c r="P1423" s="350">
        <f t="shared" si="224"/>
        <v>0</v>
      </c>
      <c r="Q1423" s="352">
        <f t="shared" si="225"/>
        <v>0</v>
      </c>
      <c r="R1423" s="353">
        <f t="shared" si="226"/>
        <v>0</v>
      </c>
      <c r="S1423" s="354">
        <f t="shared" si="227"/>
        <v>0</v>
      </c>
      <c r="T1423" s="349">
        <f t="shared" si="228"/>
        <v>0</v>
      </c>
      <c r="U1423" s="355">
        <f t="shared" si="229"/>
        <v>0</v>
      </c>
    </row>
    <row r="1424" spans="1:21" x14ac:dyDescent="0.3">
      <c r="A1424" s="344">
        <v>1420</v>
      </c>
      <c r="B1424" s="344"/>
      <c r="C1424" s="356"/>
      <c r="D1424" s="357"/>
      <c r="E1424" s="358"/>
      <c r="F1424" s="346"/>
      <c r="G1424" s="347"/>
      <c r="H1424" s="347"/>
      <c r="I1424" s="347"/>
      <c r="J1424" s="348"/>
      <c r="K1424" s="347"/>
      <c r="L1424" s="349">
        <f t="shared" si="220"/>
        <v>0</v>
      </c>
      <c r="M1424" s="350">
        <f t="shared" si="221"/>
        <v>0</v>
      </c>
      <c r="N1424" s="350">
        <f t="shared" si="222"/>
        <v>0</v>
      </c>
      <c r="O1424" s="351">
        <f t="shared" si="223"/>
        <v>0</v>
      </c>
      <c r="P1424" s="350">
        <f t="shared" si="224"/>
        <v>0</v>
      </c>
      <c r="Q1424" s="352">
        <f t="shared" si="225"/>
        <v>0</v>
      </c>
      <c r="R1424" s="353">
        <f t="shared" si="226"/>
        <v>0</v>
      </c>
      <c r="S1424" s="354">
        <f t="shared" si="227"/>
        <v>0</v>
      </c>
      <c r="T1424" s="349">
        <f t="shared" si="228"/>
        <v>0</v>
      </c>
      <c r="U1424" s="355">
        <f t="shared" si="229"/>
        <v>0</v>
      </c>
    </row>
    <row r="1425" spans="1:21" x14ac:dyDescent="0.3">
      <c r="A1425" s="344">
        <v>1421</v>
      </c>
      <c r="B1425" s="344"/>
      <c r="C1425" s="356"/>
      <c r="D1425" s="357"/>
      <c r="E1425" s="358"/>
      <c r="F1425" s="346"/>
      <c r="G1425" s="347"/>
      <c r="H1425" s="347"/>
      <c r="I1425" s="347"/>
      <c r="J1425" s="348"/>
      <c r="K1425" s="347"/>
      <c r="L1425" s="349">
        <f t="shared" si="220"/>
        <v>0</v>
      </c>
      <c r="M1425" s="350">
        <f t="shared" si="221"/>
        <v>0</v>
      </c>
      <c r="N1425" s="350">
        <f t="shared" si="222"/>
        <v>0</v>
      </c>
      <c r="O1425" s="351">
        <f t="shared" si="223"/>
        <v>0</v>
      </c>
      <c r="P1425" s="350">
        <f t="shared" si="224"/>
        <v>0</v>
      </c>
      <c r="Q1425" s="352">
        <f t="shared" si="225"/>
        <v>0</v>
      </c>
      <c r="R1425" s="353">
        <f t="shared" si="226"/>
        <v>0</v>
      </c>
      <c r="S1425" s="354">
        <f t="shared" si="227"/>
        <v>0</v>
      </c>
      <c r="T1425" s="349">
        <f t="shared" si="228"/>
        <v>0</v>
      </c>
      <c r="U1425" s="355">
        <f t="shared" si="229"/>
        <v>0</v>
      </c>
    </row>
    <row r="1426" spans="1:21" x14ac:dyDescent="0.3">
      <c r="A1426" s="344">
        <v>1422</v>
      </c>
      <c r="B1426" s="344"/>
      <c r="C1426" s="356"/>
      <c r="D1426" s="357"/>
      <c r="E1426" s="358"/>
      <c r="F1426" s="346"/>
      <c r="G1426" s="347"/>
      <c r="H1426" s="347"/>
      <c r="I1426" s="347"/>
      <c r="J1426" s="348"/>
      <c r="K1426" s="347"/>
      <c r="L1426" s="349">
        <f t="shared" si="220"/>
        <v>0</v>
      </c>
      <c r="M1426" s="350">
        <f t="shared" si="221"/>
        <v>0</v>
      </c>
      <c r="N1426" s="350">
        <f t="shared" si="222"/>
        <v>0</v>
      </c>
      <c r="O1426" s="351">
        <f t="shared" si="223"/>
        <v>0</v>
      </c>
      <c r="P1426" s="350">
        <f t="shared" si="224"/>
        <v>0</v>
      </c>
      <c r="Q1426" s="352">
        <f t="shared" si="225"/>
        <v>0</v>
      </c>
      <c r="R1426" s="353">
        <f t="shared" si="226"/>
        <v>0</v>
      </c>
      <c r="S1426" s="354">
        <f t="shared" si="227"/>
        <v>0</v>
      </c>
      <c r="T1426" s="349">
        <f t="shared" si="228"/>
        <v>0</v>
      </c>
      <c r="U1426" s="355">
        <f t="shared" si="229"/>
        <v>0</v>
      </c>
    </row>
    <row r="1427" spans="1:21" x14ac:dyDescent="0.3">
      <c r="A1427" s="344">
        <v>1423</v>
      </c>
      <c r="B1427" s="344"/>
      <c r="C1427" s="356"/>
      <c r="D1427" s="357"/>
      <c r="E1427" s="358"/>
      <c r="F1427" s="346"/>
      <c r="G1427" s="347"/>
      <c r="H1427" s="347"/>
      <c r="I1427" s="347"/>
      <c r="J1427" s="348"/>
      <c r="K1427" s="347"/>
      <c r="L1427" s="349">
        <f t="shared" si="220"/>
        <v>0</v>
      </c>
      <c r="M1427" s="350">
        <f t="shared" si="221"/>
        <v>0</v>
      </c>
      <c r="N1427" s="350">
        <f t="shared" si="222"/>
        <v>0</v>
      </c>
      <c r="O1427" s="351">
        <f t="shared" si="223"/>
        <v>0</v>
      </c>
      <c r="P1427" s="350">
        <f t="shared" si="224"/>
        <v>0</v>
      </c>
      <c r="Q1427" s="352">
        <f t="shared" si="225"/>
        <v>0</v>
      </c>
      <c r="R1427" s="353">
        <f t="shared" si="226"/>
        <v>0</v>
      </c>
      <c r="S1427" s="354">
        <f t="shared" si="227"/>
        <v>0</v>
      </c>
      <c r="T1427" s="349">
        <f t="shared" si="228"/>
        <v>0</v>
      </c>
      <c r="U1427" s="355">
        <f t="shared" si="229"/>
        <v>0</v>
      </c>
    </row>
    <row r="1428" spans="1:21" x14ac:dyDescent="0.3">
      <c r="A1428" s="344">
        <v>1424</v>
      </c>
      <c r="B1428" s="344"/>
      <c r="C1428" s="356"/>
      <c r="D1428" s="357"/>
      <c r="E1428" s="358"/>
      <c r="F1428" s="346"/>
      <c r="G1428" s="347"/>
      <c r="H1428" s="347"/>
      <c r="I1428" s="347"/>
      <c r="J1428" s="348"/>
      <c r="K1428" s="347"/>
      <c r="L1428" s="349">
        <f t="shared" si="220"/>
        <v>0</v>
      </c>
      <c r="M1428" s="350">
        <f t="shared" si="221"/>
        <v>0</v>
      </c>
      <c r="N1428" s="350">
        <f t="shared" si="222"/>
        <v>0</v>
      </c>
      <c r="O1428" s="351">
        <f t="shared" si="223"/>
        <v>0</v>
      </c>
      <c r="P1428" s="350">
        <f t="shared" si="224"/>
        <v>0</v>
      </c>
      <c r="Q1428" s="352">
        <f t="shared" si="225"/>
        <v>0</v>
      </c>
      <c r="R1428" s="353">
        <f t="shared" si="226"/>
        <v>0</v>
      </c>
      <c r="S1428" s="354">
        <f t="shared" si="227"/>
        <v>0</v>
      </c>
      <c r="T1428" s="349">
        <f t="shared" si="228"/>
        <v>0</v>
      </c>
      <c r="U1428" s="355">
        <f t="shared" si="229"/>
        <v>0</v>
      </c>
    </row>
    <row r="1429" spans="1:21" x14ac:dyDescent="0.3">
      <c r="A1429" s="344">
        <v>1425</v>
      </c>
      <c r="B1429" s="344"/>
      <c r="C1429" s="356"/>
      <c r="D1429" s="357"/>
      <c r="E1429" s="358"/>
      <c r="F1429" s="346"/>
      <c r="G1429" s="347"/>
      <c r="H1429" s="347"/>
      <c r="I1429" s="347"/>
      <c r="J1429" s="348"/>
      <c r="K1429" s="347"/>
      <c r="L1429" s="349">
        <f t="shared" si="220"/>
        <v>0</v>
      </c>
      <c r="M1429" s="350">
        <f t="shared" si="221"/>
        <v>0</v>
      </c>
      <c r="N1429" s="350">
        <f t="shared" si="222"/>
        <v>0</v>
      </c>
      <c r="O1429" s="351">
        <f t="shared" si="223"/>
        <v>0</v>
      </c>
      <c r="P1429" s="350">
        <f t="shared" si="224"/>
        <v>0</v>
      </c>
      <c r="Q1429" s="352">
        <f t="shared" si="225"/>
        <v>0</v>
      </c>
      <c r="R1429" s="353">
        <f t="shared" si="226"/>
        <v>0</v>
      </c>
      <c r="S1429" s="354">
        <f t="shared" si="227"/>
        <v>0</v>
      </c>
      <c r="T1429" s="349">
        <f t="shared" si="228"/>
        <v>0</v>
      </c>
      <c r="U1429" s="355">
        <f t="shared" si="229"/>
        <v>0</v>
      </c>
    </row>
    <row r="1430" spans="1:21" x14ac:dyDescent="0.3">
      <c r="A1430" s="344">
        <v>1426</v>
      </c>
      <c r="B1430" s="344"/>
      <c r="C1430" s="356"/>
      <c r="D1430" s="357"/>
      <c r="E1430" s="358"/>
      <c r="F1430" s="346"/>
      <c r="G1430" s="347"/>
      <c r="H1430" s="347"/>
      <c r="I1430" s="347"/>
      <c r="J1430" s="348"/>
      <c r="K1430" s="347"/>
      <c r="L1430" s="349">
        <f t="shared" si="220"/>
        <v>0</v>
      </c>
      <c r="M1430" s="350">
        <f t="shared" si="221"/>
        <v>0</v>
      </c>
      <c r="N1430" s="350">
        <f t="shared" si="222"/>
        <v>0</v>
      </c>
      <c r="O1430" s="351">
        <f t="shared" si="223"/>
        <v>0</v>
      </c>
      <c r="P1430" s="350">
        <f t="shared" si="224"/>
        <v>0</v>
      </c>
      <c r="Q1430" s="352">
        <f t="shared" si="225"/>
        <v>0</v>
      </c>
      <c r="R1430" s="353">
        <f t="shared" si="226"/>
        <v>0</v>
      </c>
      <c r="S1430" s="354">
        <f t="shared" si="227"/>
        <v>0</v>
      </c>
      <c r="T1430" s="349">
        <f t="shared" si="228"/>
        <v>0</v>
      </c>
      <c r="U1430" s="355">
        <f t="shared" si="229"/>
        <v>0</v>
      </c>
    </row>
    <row r="1431" spans="1:21" x14ac:dyDescent="0.3">
      <c r="A1431" s="344">
        <v>1427</v>
      </c>
      <c r="B1431" s="344"/>
      <c r="C1431" s="356"/>
      <c r="D1431" s="357"/>
      <c r="E1431" s="358"/>
      <c r="F1431" s="346"/>
      <c r="G1431" s="347"/>
      <c r="H1431" s="347"/>
      <c r="I1431" s="347"/>
      <c r="J1431" s="348"/>
      <c r="K1431" s="347"/>
      <c r="L1431" s="349">
        <f t="shared" si="220"/>
        <v>0</v>
      </c>
      <c r="M1431" s="350">
        <f t="shared" si="221"/>
        <v>0</v>
      </c>
      <c r="N1431" s="350">
        <f t="shared" si="222"/>
        <v>0</v>
      </c>
      <c r="O1431" s="351">
        <f t="shared" si="223"/>
        <v>0</v>
      </c>
      <c r="P1431" s="350">
        <f t="shared" si="224"/>
        <v>0</v>
      </c>
      <c r="Q1431" s="352">
        <f t="shared" si="225"/>
        <v>0</v>
      </c>
      <c r="R1431" s="353">
        <f t="shared" si="226"/>
        <v>0</v>
      </c>
      <c r="S1431" s="354">
        <f t="shared" si="227"/>
        <v>0</v>
      </c>
      <c r="T1431" s="349">
        <f t="shared" si="228"/>
        <v>0</v>
      </c>
      <c r="U1431" s="355">
        <f t="shared" si="229"/>
        <v>0</v>
      </c>
    </row>
    <row r="1432" spans="1:21" x14ac:dyDescent="0.3">
      <c r="A1432" s="344">
        <v>1428</v>
      </c>
      <c r="B1432" s="344"/>
      <c r="C1432" s="356"/>
      <c r="D1432" s="357"/>
      <c r="E1432" s="358"/>
      <c r="F1432" s="346"/>
      <c r="G1432" s="347"/>
      <c r="H1432" s="347"/>
      <c r="I1432" s="347"/>
      <c r="J1432" s="348"/>
      <c r="K1432" s="347"/>
      <c r="L1432" s="349">
        <f t="shared" si="220"/>
        <v>0</v>
      </c>
      <c r="M1432" s="350">
        <f t="shared" si="221"/>
        <v>0</v>
      </c>
      <c r="N1432" s="350">
        <f t="shared" si="222"/>
        <v>0</v>
      </c>
      <c r="O1432" s="351">
        <f t="shared" si="223"/>
        <v>0</v>
      </c>
      <c r="P1432" s="350">
        <f t="shared" si="224"/>
        <v>0</v>
      </c>
      <c r="Q1432" s="352">
        <f t="shared" si="225"/>
        <v>0</v>
      </c>
      <c r="R1432" s="353">
        <f t="shared" si="226"/>
        <v>0</v>
      </c>
      <c r="S1432" s="354">
        <f t="shared" si="227"/>
        <v>0</v>
      </c>
      <c r="T1432" s="349">
        <f t="shared" si="228"/>
        <v>0</v>
      </c>
      <c r="U1432" s="355">
        <f t="shared" si="229"/>
        <v>0</v>
      </c>
    </row>
    <row r="1433" spans="1:21" x14ac:dyDescent="0.3">
      <c r="A1433" s="344">
        <v>1429</v>
      </c>
      <c r="B1433" s="344"/>
      <c r="C1433" s="356"/>
      <c r="D1433" s="357"/>
      <c r="E1433" s="358"/>
      <c r="F1433" s="346"/>
      <c r="G1433" s="347"/>
      <c r="H1433" s="347"/>
      <c r="I1433" s="347"/>
      <c r="J1433" s="348"/>
      <c r="K1433" s="347"/>
      <c r="L1433" s="349">
        <f t="shared" si="220"/>
        <v>0</v>
      </c>
      <c r="M1433" s="350">
        <f t="shared" si="221"/>
        <v>0</v>
      </c>
      <c r="N1433" s="350">
        <f t="shared" si="222"/>
        <v>0</v>
      </c>
      <c r="O1433" s="351">
        <f t="shared" si="223"/>
        <v>0</v>
      </c>
      <c r="P1433" s="350">
        <f t="shared" si="224"/>
        <v>0</v>
      </c>
      <c r="Q1433" s="352">
        <f t="shared" si="225"/>
        <v>0</v>
      </c>
      <c r="R1433" s="353">
        <f t="shared" si="226"/>
        <v>0</v>
      </c>
      <c r="S1433" s="354">
        <f t="shared" si="227"/>
        <v>0</v>
      </c>
      <c r="T1433" s="349">
        <f t="shared" si="228"/>
        <v>0</v>
      </c>
      <c r="U1433" s="355">
        <f t="shared" si="229"/>
        <v>0</v>
      </c>
    </row>
    <row r="1434" spans="1:21" x14ac:dyDescent="0.3">
      <c r="A1434" s="344">
        <v>1430</v>
      </c>
      <c r="B1434" s="344"/>
      <c r="C1434" s="356"/>
      <c r="D1434" s="357"/>
      <c r="E1434" s="358"/>
      <c r="F1434" s="346"/>
      <c r="G1434" s="347"/>
      <c r="H1434" s="347"/>
      <c r="I1434" s="347"/>
      <c r="J1434" s="348"/>
      <c r="K1434" s="347"/>
      <c r="L1434" s="349">
        <f t="shared" si="220"/>
        <v>0</v>
      </c>
      <c r="M1434" s="350">
        <f t="shared" si="221"/>
        <v>0</v>
      </c>
      <c r="N1434" s="350">
        <f t="shared" si="222"/>
        <v>0</v>
      </c>
      <c r="O1434" s="351">
        <f t="shared" si="223"/>
        <v>0</v>
      </c>
      <c r="P1434" s="350">
        <f t="shared" si="224"/>
        <v>0</v>
      </c>
      <c r="Q1434" s="352">
        <f t="shared" si="225"/>
        <v>0</v>
      </c>
      <c r="R1434" s="353">
        <f t="shared" si="226"/>
        <v>0</v>
      </c>
      <c r="S1434" s="354">
        <f t="shared" si="227"/>
        <v>0</v>
      </c>
      <c r="T1434" s="349">
        <f t="shared" si="228"/>
        <v>0</v>
      </c>
      <c r="U1434" s="355">
        <f t="shared" si="229"/>
        <v>0</v>
      </c>
    </row>
    <row r="1435" spans="1:21" x14ac:dyDescent="0.3">
      <c r="A1435" s="344">
        <v>1431</v>
      </c>
      <c r="B1435" s="344"/>
      <c r="C1435" s="356"/>
      <c r="D1435" s="357"/>
      <c r="E1435" s="358"/>
      <c r="F1435" s="346"/>
      <c r="G1435" s="347"/>
      <c r="H1435" s="347"/>
      <c r="I1435" s="347"/>
      <c r="J1435" s="348"/>
      <c r="K1435" s="347"/>
      <c r="L1435" s="349">
        <f t="shared" si="220"/>
        <v>0</v>
      </c>
      <c r="M1435" s="350">
        <f t="shared" si="221"/>
        <v>0</v>
      </c>
      <c r="N1435" s="350">
        <f t="shared" si="222"/>
        <v>0</v>
      </c>
      <c r="O1435" s="351">
        <f t="shared" si="223"/>
        <v>0</v>
      </c>
      <c r="P1435" s="350">
        <f t="shared" si="224"/>
        <v>0</v>
      </c>
      <c r="Q1435" s="352">
        <f t="shared" si="225"/>
        <v>0</v>
      </c>
      <c r="R1435" s="353">
        <f t="shared" si="226"/>
        <v>0</v>
      </c>
      <c r="S1435" s="354">
        <f t="shared" si="227"/>
        <v>0</v>
      </c>
      <c r="T1435" s="349">
        <f t="shared" si="228"/>
        <v>0</v>
      </c>
      <c r="U1435" s="355">
        <f t="shared" si="229"/>
        <v>0</v>
      </c>
    </row>
    <row r="1436" spans="1:21" x14ac:dyDescent="0.3">
      <c r="A1436" s="344">
        <v>1432</v>
      </c>
      <c r="B1436" s="344"/>
      <c r="C1436" s="356"/>
      <c r="D1436" s="357"/>
      <c r="E1436" s="358"/>
      <c r="F1436" s="346"/>
      <c r="G1436" s="347"/>
      <c r="H1436" s="347"/>
      <c r="I1436" s="347"/>
      <c r="J1436" s="348"/>
      <c r="K1436" s="347"/>
      <c r="L1436" s="349">
        <f t="shared" si="220"/>
        <v>0</v>
      </c>
      <c r="M1436" s="350">
        <f t="shared" si="221"/>
        <v>0</v>
      </c>
      <c r="N1436" s="350">
        <f t="shared" si="222"/>
        <v>0</v>
      </c>
      <c r="O1436" s="351">
        <f t="shared" si="223"/>
        <v>0</v>
      </c>
      <c r="P1436" s="350">
        <f t="shared" si="224"/>
        <v>0</v>
      </c>
      <c r="Q1436" s="352">
        <f t="shared" si="225"/>
        <v>0</v>
      </c>
      <c r="R1436" s="353">
        <f t="shared" si="226"/>
        <v>0</v>
      </c>
      <c r="S1436" s="354">
        <f t="shared" si="227"/>
        <v>0</v>
      </c>
      <c r="T1436" s="349">
        <f t="shared" si="228"/>
        <v>0</v>
      </c>
      <c r="U1436" s="355">
        <f t="shared" si="229"/>
        <v>0</v>
      </c>
    </row>
    <row r="1437" spans="1:21" x14ac:dyDescent="0.3">
      <c r="A1437" s="344">
        <v>1433</v>
      </c>
      <c r="B1437" s="344"/>
      <c r="C1437" s="356"/>
      <c r="D1437" s="357"/>
      <c r="E1437" s="358"/>
      <c r="F1437" s="346"/>
      <c r="G1437" s="347"/>
      <c r="H1437" s="347"/>
      <c r="I1437" s="347"/>
      <c r="J1437" s="348"/>
      <c r="K1437" s="347"/>
      <c r="L1437" s="349">
        <f t="shared" si="220"/>
        <v>0</v>
      </c>
      <c r="M1437" s="350">
        <f t="shared" si="221"/>
        <v>0</v>
      </c>
      <c r="N1437" s="350">
        <f t="shared" si="222"/>
        <v>0</v>
      </c>
      <c r="O1437" s="351">
        <f t="shared" si="223"/>
        <v>0</v>
      </c>
      <c r="P1437" s="350">
        <f t="shared" si="224"/>
        <v>0</v>
      </c>
      <c r="Q1437" s="352">
        <f t="shared" si="225"/>
        <v>0</v>
      </c>
      <c r="R1437" s="353">
        <f t="shared" si="226"/>
        <v>0</v>
      </c>
      <c r="S1437" s="354">
        <f t="shared" si="227"/>
        <v>0</v>
      </c>
      <c r="T1437" s="349">
        <f t="shared" si="228"/>
        <v>0</v>
      </c>
      <c r="U1437" s="355">
        <f t="shared" si="229"/>
        <v>0</v>
      </c>
    </row>
    <row r="1438" spans="1:21" x14ac:dyDescent="0.3">
      <c r="A1438" s="344">
        <v>1434</v>
      </c>
      <c r="B1438" s="344"/>
      <c r="C1438" s="356"/>
      <c r="D1438" s="357"/>
      <c r="E1438" s="358"/>
      <c r="F1438" s="346"/>
      <c r="G1438" s="347"/>
      <c r="H1438" s="347"/>
      <c r="I1438" s="347"/>
      <c r="J1438" s="348"/>
      <c r="K1438" s="347"/>
      <c r="L1438" s="349">
        <f t="shared" si="220"/>
        <v>0</v>
      </c>
      <c r="M1438" s="350">
        <f t="shared" si="221"/>
        <v>0</v>
      </c>
      <c r="N1438" s="350">
        <f t="shared" si="222"/>
        <v>0</v>
      </c>
      <c r="O1438" s="351">
        <f t="shared" si="223"/>
        <v>0</v>
      </c>
      <c r="P1438" s="350">
        <f t="shared" si="224"/>
        <v>0</v>
      </c>
      <c r="Q1438" s="352">
        <f t="shared" si="225"/>
        <v>0</v>
      </c>
      <c r="R1438" s="353">
        <f t="shared" si="226"/>
        <v>0</v>
      </c>
      <c r="S1438" s="354">
        <f t="shared" si="227"/>
        <v>0</v>
      </c>
      <c r="T1438" s="349">
        <f t="shared" si="228"/>
        <v>0</v>
      </c>
      <c r="U1438" s="355">
        <f t="shared" si="229"/>
        <v>0</v>
      </c>
    </row>
    <row r="1439" spans="1:21" x14ac:dyDescent="0.3">
      <c r="A1439" s="344">
        <v>1435</v>
      </c>
      <c r="B1439" s="344"/>
      <c r="C1439" s="356"/>
      <c r="D1439" s="357"/>
      <c r="E1439" s="358"/>
      <c r="F1439" s="346"/>
      <c r="G1439" s="347"/>
      <c r="H1439" s="347"/>
      <c r="I1439" s="347"/>
      <c r="J1439" s="348"/>
      <c r="K1439" s="347"/>
      <c r="L1439" s="349">
        <f t="shared" si="220"/>
        <v>0</v>
      </c>
      <c r="M1439" s="350">
        <f t="shared" si="221"/>
        <v>0</v>
      </c>
      <c r="N1439" s="350">
        <f t="shared" si="222"/>
        <v>0</v>
      </c>
      <c r="O1439" s="351">
        <f t="shared" si="223"/>
        <v>0</v>
      </c>
      <c r="P1439" s="350">
        <f t="shared" si="224"/>
        <v>0</v>
      </c>
      <c r="Q1439" s="352">
        <f t="shared" si="225"/>
        <v>0</v>
      </c>
      <c r="R1439" s="353">
        <f t="shared" si="226"/>
        <v>0</v>
      </c>
      <c r="S1439" s="354">
        <f t="shared" si="227"/>
        <v>0</v>
      </c>
      <c r="T1439" s="349">
        <f t="shared" si="228"/>
        <v>0</v>
      </c>
      <c r="U1439" s="355">
        <f t="shared" si="229"/>
        <v>0</v>
      </c>
    </row>
    <row r="1440" spans="1:21" x14ac:dyDescent="0.3">
      <c r="A1440" s="344">
        <v>1436</v>
      </c>
      <c r="B1440" s="344"/>
      <c r="C1440" s="356"/>
      <c r="D1440" s="357"/>
      <c r="E1440" s="358"/>
      <c r="F1440" s="346"/>
      <c r="G1440" s="347"/>
      <c r="H1440" s="347"/>
      <c r="I1440" s="347"/>
      <c r="J1440" s="348"/>
      <c r="K1440" s="347"/>
      <c r="L1440" s="349">
        <f t="shared" si="220"/>
        <v>0</v>
      </c>
      <c r="M1440" s="350">
        <f t="shared" si="221"/>
        <v>0</v>
      </c>
      <c r="N1440" s="350">
        <f t="shared" si="222"/>
        <v>0</v>
      </c>
      <c r="O1440" s="351">
        <f t="shared" si="223"/>
        <v>0</v>
      </c>
      <c r="P1440" s="350">
        <f t="shared" si="224"/>
        <v>0</v>
      </c>
      <c r="Q1440" s="352">
        <f t="shared" si="225"/>
        <v>0</v>
      </c>
      <c r="R1440" s="353">
        <f t="shared" si="226"/>
        <v>0</v>
      </c>
      <c r="S1440" s="354">
        <f t="shared" si="227"/>
        <v>0</v>
      </c>
      <c r="T1440" s="349">
        <f t="shared" si="228"/>
        <v>0</v>
      </c>
      <c r="U1440" s="355">
        <f t="shared" si="229"/>
        <v>0</v>
      </c>
    </row>
    <row r="1441" spans="1:21" x14ac:dyDescent="0.3">
      <c r="A1441" s="344">
        <v>1437</v>
      </c>
      <c r="B1441" s="344"/>
      <c r="C1441" s="356"/>
      <c r="D1441" s="357"/>
      <c r="E1441" s="358"/>
      <c r="F1441" s="346"/>
      <c r="G1441" s="347"/>
      <c r="H1441" s="347"/>
      <c r="I1441" s="347"/>
      <c r="J1441" s="348"/>
      <c r="K1441" s="347"/>
      <c r="L1441" s="349">
        <f t="shared" si="220"/>
        <v>0</v>
      </c>
      <c r="M1441" s="350">
        <f t="shared" si="221"/>
        <v>0</v>
      </c>
      <c r="N1441" s="350">
        <f t="shared" si="222"/>
        <v>0</v>
      </c>
      <c r="O1441" s="351">
        <f t="shared" si="223"/>
        <v>0</v>
      </c>
      <c r="P1441" s="350">
        <f t="shared" si="224"/>
        <v>0</v>
      </c>
      <c r="Q1441" s="352">
        <f t="shared" si="225"/>
        <v>0</v>
      </c>
      <c r="R1441" s="353">
        <f t="shared" si="226"/>
        <v>0</v>
      </c>
      <c r="S1441" s="354">
        <f t="shared" si="227"/>
        <v>0</v>
      </c>
      <c r="T1441" s="349">
        <f t="shared" si="228"/>
        <v>0</v>
      </c>
      <c r="U1441" s="355">
        <f t="shared" si="229"/>
        <v>0</v>
      </c>
    </row>
    <row r="1442" spans="1:21" x14ac:dyDescent="0.3">
      <c r="A1442" s="344">
        <v>1438</v>
      </c>
      <c r="B1442" s="344"/>
      <c r="C1442" s="356"/>
      <c r="D1442" s="357"/>
      <c r="E1442" s="358"/>
      <c r="F1442" s="346"/>
      <c r="G1442" s="347"/>
      <c r="H1442" s="347"/>
      <c r="I1442" s="347"/>
      <c r="J1442" s="348"/>
      <c r="K1442" s="347"/>
      <c r="L1442" s="349">
        <f t="shared" si="220"/>
        <v>0</v>
      </c>
      <c r="M1442" s="350">
        <f t="shared" si="221"/>
        <v>0</v>
      </c>
      <c r="N1442" s="350">
        <f t="shared" si="222"/>
        <v>0</v>
      </c>
      <c r="O1442" s="351">
        <f t="shared" si="223"/>
        <v>0</v>
      </c>
      <c r="P1442" s="350">
        <f t="shared" si="224"/>
        <v>0</v>
      </c>
      <c r="Q1442" s="352">
        <f t="shared" si="225"/>
        <v>0</v>
      </c>
      <c r="R1442" s="353">
        <f t="shared" si="226"/>
        <v>0</v>
      </c>
      <c r="S1442" s="354">
        <f t="shared" si="227"/>
        <v>0</v>
      </c>
      <c r="T1442" s="349">
        <f t="shared" si="228"/>
        <v>0</v>
      </c>
      <c r="U1442" s="355">
        <f t="shared" si="229"/>
        <v>0</v>
      </c>
    </row>
    <row r="1443" spans="1:21" x14ac:dyDescent="0.3">
      <c r="A1443" s="344">
        <v>1439</v>
      </c>
      <c r="B1443" s="344"/>
      <c r="C1443" s="356"/>
      <c r="D1443" s="357"/>
      <c r="E1443" s="358"/>
      <c r="F1443" s="346"/>
      <c r="G1443" s="347"/>
      <c r="H1443" s="347"/>
      <c r="I1443" s="347"/>
      <c r="J1443" s="348"/>
      <c r="K1443" s="347"/>
      <c r="L1443" s="349">
        <f t="shared" si="220"/>
        <v>0</v>
      </c>
      <c r="M1443" s="350">
        <f t="shared" si="221"/>
        <v>0</v>
      </c>
      <c r="N1443" s="350">
        <f t="shared" si="222"/>
        <v>0</v>
      </c>
      <c r="O1443" s="351">
        <f t="shared" si="223"/>
        <v>0</v>
      </c>
      <c r="P1443" s="350">
        <f t="shared" si="224"/>
        <v>0</v>
      </c>
      <c r="Q1443" s="352">
        <f t="shared" si="225"/>
        <v>0</v>
      </c>
      <c r="R1443" s="353">
        <f t="shared" si="226"/>
        <v>0</v>
      </c>
      <c r="S1443" s="354">
        <f t="shared" si="227"/>
        <v>0</v>
      </c>
      <c r="T1443" s="349">
        <f t="shared" si="228"/>
        <v>0</v>
      </c>
      <c r="U1443" s="355">
        <f t="shared" si="229"/>
        <v>0</v>
      </c>
    </row>
    <row r="1444" spans="1:21" x14ac:dyDescent="0.3">
      <c r="A1444" s="344">
        <v>1440</v>
      </c>
      <c r="B1444" s="344"/>
      <c r="C1444" s="356"/>
      <c r="D1444" s="357"/>
      <c r="E1444" s="358"/>
      <c r="F1444" s="346"/>
      <c r="G1444" s="347"/>
      <c r="H1444" s="347"/>
      <c r="I1444" s="347"/>
      <c r="J1444" s="348"/>
      <c r="K1444" s="347"/>
      <c r="L1444" s="349">
        <f t="shared" si="220"/>
        <v>0</v>
      </c>
      <c r="M1444" s="350">
        <f t="shared" si="221"/>
        <v>0</v>
      </c>
      <c r="N1444" s="350">
        <f t="shared" si="222"/>
        <v>0</v>
      </c>
      <c r="O1444" s="351">
        <f t="shared" si="223"/>
        <v>0</v>
      </c>
      <c r="P1444" s="350">
        <f t="shared" si="224"/>
        <v>0</v>
      </c>
      <c r="Q1444" s="352">
        <f t="shared" si="225"/>
        <v>0</v>
      </c>
      <c r="R1444" s="353">
        <f t="shared" si="226"/>
        <v>0</v>
      </c>
      <c r="S1444" s="354">
        <f t="shared" si="227"/>
        <v>0</v>
      </c>
      <c r="T1444" s="349">
        <f t="shared" si="228"/>
        <v>0</v>
      </c>
      <c r="U1444" s="355">
        <f t="shared" si="229"/>
        <v>0</v>
      </c>
    </row>
    <row r="1445" spans="1:21" x14ac:dyDescent="0.3">
      <c r="A1445" s="344">
        <v>1441</v>
      </c>
      <c r="B1445" s="344"/>
      <c r="C1445" s="356"/>
      <c r="D1445" s="357"/>
      <c r="E1445" s="358"/>
      <c r="F1445" s="346"/>
      <c r="G1445" s="347"/>
      <c r="H1445" s="347"/>
      <c r="I1445" s="347"/>
      <c r="J1445" s="348"/>
      <c r="K1445" s="347"/>
      <c r="L1445" s="349">
        <f t="shared" si="220"/>
        <v>0</v>
      </c>
      <c r="M1445" s="350">
        <f t="shared" si="221"/>
        <v>0</v>
      </c>
      <c r="N1445" s="350">
        <f t="shared" si="222"/>
        <v>0</v>
      </c>
      <c r="O1445" s="351">
        <f t="shared" si="223"/>
        <v>0</v>
      </c>
      <c r="P1445" s="350">
        <f t="shared" si="224"/>
        <v>0</v>
      </c>
      <c r="Q1445" s="352">
        <f t="shared" si="225"/>
        <v>0</v>
      </c>
      <c r="R1445" s="353">
        <f t="shared" si="226"/>
        <v>0</v>
      </c>
      <c r="S1445" s="354">
        <f t="shared" si="227"/>
        <v>0</v>
      </c>
      <c r="T1445" s="349">
        <f t="shared" si="228"/>
        <v>0</v>
      </c>
      <c r="U1445" s="355">
        <f t="shared" si="229"/>
        <v>0</v>
      </c>
    </row>
    <row r="1446" spans="1:21" x14ac:dyDescent="0.3">
      <c r="A1446" s="344">
        <v>1442</v>
      </c>
      <c r="B1446" s="344"/>
      <c r="C1446" s="356"/>
      <c r="D1446" s="357"/>
      <c r="E1446" s="358"/>
      <c r="F1446" s="346"/>
      <c r="G1446" s="347"/>
      <c r="H1446" s="347"/>
      <c r="I1446" s="347"/>
      <c r="J1446" s="348"/>
      <c r="K1446" s="347"/>
      <c r="L1446" s="349">
        <f t="shared" si="220"/>
        <v>0</v>
      </c>
      <c r="M1446" s="350">
        <f t="shared" si="221"/>
        <v>0</v>
      </c>
      <c r="N1446" s="350">
        <f t="shared" si="222"/>
        <v>0</v>
      </c>
      <c r="O1446" s="351">
        <f t="shared" si="223"/>
        <v>0</v>
      </c>
      <c r="P1446" s="350">
        <f t="shared" si="224"/>
        <v>0</v>
      </c>
      <c r="Q1446" s="352">
        <f t="shared" si="225"/>
        <v>0</v>
      </c>
      <c r="R1446" s="353">
        <f t="shared" si="226"/>
        <v>0</v>
      </c>
      <c r="S1446" s="354">
        <f t="shared" si="227"/>
        <v>0</v>
      </c>
      <c r="T1446" s="349">
        <f t="shared" si="228"/>
        <v>0</v>
      </c>
      <c r="U1446" s="355">
        <f t="shared" si="229"/>
        <v>0</v>
      </c>
    </row>
    <row r="1447" spans="1:21" x14ac:dyDescent="0.3">
      <c r="A1447" s="344">
        <v>1443</v>
      </c>
      <c r="B1447" s="344"/>
      <c r="C1447" s="356"/>
      <c r="D1447" s="357"/>
      <c r="E1447" s="358"/>
      <c r="F1447" s="346"/>
      <c r="G1447" s="347"/>
      <c r="H1447" s="347"/>
      <c r="I1447" s="347"/>
      <c r="J1447" s="348"/>
      <c r="K1447" s="347"/>
      <c r="L1447" s="349">
        <f t="shared" si="220"/>
        <v>0</v>
      </c>
      <c r="M1447" s="350">
        <f t="shared" si="221"/>
        <v>0</v>
      </c>
      <c r="N1447" s="350">
        <f t="shared" si="222"/>
        <v>0</v>
      </c>
      <c r="O1447" s="351">
        <f t="shared" si="223"/>
        <v>0</v>
      </c>
      <c r="P1447" s="350">
        <f t="shared" si="224"/>
        <v>0</v>
      </c>
      <c r="Q1447" s="352">
        <f t="shared" si="225"/>
        <v>0</v>
      </c>
      <c r="R1447" s="353">
        <f t="shared" si="226"/>
        <v>0</v>
      </c>
      <c r="S1447" s="354">
        <f t="shared" si="227"/>
        <v>0</v>
      </c>
      <c r="T1447" s="349">
        <f t="shared" si="228"/>
        <v>0</v>
      </c>
      <c r="U1447" s="355">
        <f t="shared" si="229"/>
        <v>0</v>
      </c>
    </row>
    <row r="1448" spans="1:21" x14ac:dyDescent="0.3">
      <c r="A1448" s="344">
        <v>1444</v>
      </c>
      <c r="B1448" s="344"/>
      <c r="C1448" s="356"/>
      <c r="D1448" s="357"/>
      <c r="E1448" s="358"/>
      <c r="F1448" s="346"/>
      <c r="G1448" s="347"/>
      <c r="H1448" s="347"/>
      <c r="I1448" s="347"/>
      <c r="J1448" s="348"/>
      <c r="K1448" s="347"/>
      <c r="L1448" s="349">
        <f t="shared" si="220"/>
        <v>0</v>
      </c>
      <c r="M1448" s="350">
        <f t="shared" si="221"/>
        <v>0</v>
      </c>
      <c r="N1448" s="350">
        <f t="shared" si="222"/>
        <v>0</v>
      </c>
      <c r="O1448" s="351">
        <f t="shared" si="223"/>
        <v>0</v>
      </c>
      <c r="P1448" s="350">
        <f t="shared" si="224"/>
        <v>0</v>
      </c>
      <c r="Q1448" s="352">
        <f t="shared" si="225"/>
        <v>0</v>
      </c>
      <c r="R1448" s="353">
        <f t="shared" si="226"/>
        <v>0</v>
      </c>
      <c r="S1448" s="354">
        <f t="shared" si="227"/>
        <v>0</v>
      </c>
      <c r="T1448" s="349">
        <f t="shared" si="228"/>
        <v>0</v>
      </c>
      <c r="U1448" s="355">
        <f t="shared" si="229"/>
        <v>0</v>
      </c>
    </row>
    <row r="1449" spans="1:21" x14ac:dyDescent="0.3">
      <c r="A1449" s="344">
        <v>1445</v>
      </c>
      <c r="B1449" s="344"/>
      <c r="C1449" s="356"/>
      <c r="D1449" s="357"/>
      <c r="E1449" s="358"/>
      <c r="F1449" s="346"/>
      <c r="G1449" s="347"/>
      <c r="H1449" s="347"/>
      <c r="I1449" s="347"/>
      <c r="J1449" s="348"/>
      <c r="K1449" s="347"/>
      <c r="L1449" s="349">
        <f t="shared" si="220"/>
        <v>0</v>
      </c>
      <c r="M1449" s="350">
        <f t="shared" si="221"/>
        <v>0</v>
      </c>
      <c r="N1449" s="350">
        <f t="shared" si="222"/>
        <v>0</v>
      </c>
      <c r="O1449" s="351">
        <f t="shared" si="223"/>
        <v>0</v>
      </c>
      <c r="P1449" s="350">
        <f t="shared" si="224"/>
        <v>0</v>
      </c>
      <c r="Q1449" s="352">
        <f t="shared" si="225"/>
        <v>0</v>
      </c>
      <c r="R1449" s="353">
        <f t="shared" si="226"/>
        <v>0</v>
      </c>
      <c r="S1449" s="354">
        <f t="shared" si="227"/>
        <v>0</v>
      </c>
      <c r="T1449" s="349">
        <f t="shared" si="228"/>
        <v>0</v>
      </c>
      <c r="U1449" s="355">
        <f t="shared" si="229"/>
        <v>0</v>
      </c>
    </row>
    <row r="1450" spans="1:21" x14ac:dyDescent="0.3">
      <c r="A1450" s="344">
        <v>1446</v>
      </c>
      <c r="B1450" s="344"/>
      <c r="C1450" s="356"/>
      <c r="D1450" s="357"/>
      <c r="E1450" s="358"/>
      <c r="F1450" s="346"/>
      <c r="G1450" s="347"/>
      <c r="H1450" s="347"/>
      <c r="I1450" s="347"/>
      <c r="J1450" s="348"/>
      <c r="K1450" s="347"/>
      <c r="L1450" s="349">
        <f t="shared" si="220"/>
        <v>0</v>
      </c>
      <c r="M1450" s="350">
        <f t="shared" si="221"/>
        <v>0</v>
      </c>
      <c r="N1450" s="350">
        <f t="shared" si="222"/>
        <v>0</v>
      </c>
      <c r="O1450" s="351">
        <f t="shared" si="223"/>
        <v>0</v>
      </c>
      <c r="P1450" s="350">
        <f t="shared" si="224"/>
        <v>0</v>
      </c>
      <c r="Q1450" s="352">
        <f t="shared" si="225"/>
        <v>0</v>
      </c>
      <c r="R1450" s="353">
        <f t="shared" si="226"/>
        <v>0</v>
      </c>
      <c r="S1450" s="354">
        <f t="shared" si="227"/>
        <v>0</v>
      </c>
      <c r="T1450" s="349">
        <f t="shared" si="228"/>
        <v>0</v>
      </c>
      <c r="U1450" s="355">
        <f t="shared" si="229"/>
        <v>0</v>
      </c>
    </row>
    <row r="1451" spans="1:21" x14ac:dyDescent="0.3">
      <c r="A1451" s="344">
        <v>1447</v>
      </c>
      <c r="B1451" s="344"/>
      <c r="C1451" s="356"/>
      <c r="D1451" s="357"/>
      <c r="E1451" s="358"/>
      <c r="F1451" s="346"/>
      <c r="G1451" s="347"/>
      <c r="H1451" s="347"/>
      <c r="I1451" s="347"/>
      <c r="J1451" s="348"/>
      <c r="K1451" s="347"/>
      <c r="L1451" s="349">
        <f t="shared" si="220"/>
        <v>0</v>
      </c>
      <c r="M1451" s="350">
        <f t="shared" si="221"/>
        <v>0</v>
      </c>
      <c r="N1451" s="350">
        <f t="shared" si="222"/>
        <v>0</v>
      </c>
      <c r="O1451" s="351">
        <f t="shared" si="223"/>
        <v>0</v>
      </c>
      <c r="P1451" s="350">
        <f t="shared" si="224"/>
        <v>0</v>
      </c>
      <c r="Q1451" s="352">
        <f t="shared" si="225"/>
        <v>0</v>
      </c>
      <c r="R1451" s="353">
        <f t="shared" si="226"/>
        <v>0</v>
      </c>
      <c r="S1451" s="354">
        <f t="shared" si="227"/>
        <v>0</v>
      </c>
      <c r="T1451" s="349">
        <f t="shared" si="228"/>
        <v>0</v>
      </c>
      <c r="U1451" s="355">
        <f t="shared" si="229"/>
        <v>0</v>
      </c>
    </row>
    <row r="1452" spans="1:21" x14ac:dyDescent="0.3">
      <c r="A1452" s="344">
        <v>1448</v>
      </c>
      <c r="B1452" s="344"/>
      <c r="C1452" s="356"/>
      <c r="D1452" s="357"/>
      <c r="E1452" s="358"/>
      <c r="F1452" s="346"/>
      <c r="G1452" s="347"/>
      <c r="H1452" s="347"/>
      <c r="I1452" s="347"/>
      <c r="J1452" s="348"/>
      <c r="K1452" s="347"/>
      <c r="L1452" s="349">
        <f t="shared" si="220"/>
        <v>0</v>
      </c>
      <c r="M1452" s="350">
        <f t="shared" si="221"/>
        <v>0</v>
      </c>
      <c r="N1452" s="350">
        <f t="shared" si="222"/>
        <v>0</v>
      </c>
      <c r="O1452" s="351">
        <f t="shared" si="223"/>
        <v>0</v>
      </c>
      <c r="P1452" s="350">
        <f t="shared" si="224"/>
        <v>0</v>
      </c>
      <c r="Q1452" s="352">
        <f t="shared" si="225"/>
        <v>0</v>
      </c>
      <c r="R1452" s="353">
        <f t="shared" si="226"/>
        <v>0</v>
      </c>
      <c r="S1452" s="354">
        <f t="shared" si="227"/>
        <v>0</v>
      </c>
      <c r="T1452" s="349">
        <f t="shared" si="228"/>
        <v>0</v>
      </c>
      <c r="U1452" s="355">
        <f t="shared" si="229"/>
        <v>0</v>
      </c>
    </row>
    <row r="1453" spans="1:21" x14ac:dyDescent="0.3">
      <c r="A1453" s="344">
        <v>1449</v>
      </c>
      <c r="B1453" s="344"/>
      <c r="C1453" s="356"/>
      <c r="D1453" s="357"/>
      <c r="E1453" s="358"/>
      <c r="F1453" s="346"/>
      <c r="G1453" s="347"/>
      <c r="H1453" s="347"/>
      <c r="I1453" s="347"/>
      <c r="J1453" s="348"/>
      <c r="K1453" s="347"/>
      <c r="L1453" s="349">
        <f t="shared" si="220"/>
        <v>0</v>
      </c>
      <c r="M1453" s="350">
        <f t="shared" si="221"/>
        <v>0</v>
      </c>
      <c r="N1453" s="350">
        <f t="shared" si="222"/>
        <v>0</v>
      </c>
      <c r="O1453" s="351">
        <f t="shared" si="223"/>
        <v>0</v>
      </c>
      <c r="P1453" s="350">
        <f t="shared" si="224"/>
        <v>0</v>
      </c>
      <c r="Q1453" s="352">
        <f t="shared" si="225"/>
        <v>0</v>
      </c>
      <c r="R1453" s="353">
        <f t="shared" si="226"/>
        <v>0</v>
      </c>
      <c r="S1453" s="354">
        <f t="shared" si="227"/>
        <v>0</v>
      </c>
      <c r="T1453" s="349">
        <f t="shared" si="228"/>
        <v>0</v>
      </c>
      <c r="U1453" s="355">
        <f t="shared" si="229"/>
        <v>0</v>
      </c>
    </row>
    <row r="1454" spans="1:21" x14ac:dyDescent="0.3">
      <c r="A1454" s="344">
        <v>1450</v>
      </c>
      <c r="B1454" s="344"/>
      <c r="C1454" s="356"/>
      <c r="D1454" s="357"/>
      <c r="E1454" s="358"/>
      <c r="F1454" s="346"/>
      <c r="G1454" s="347"/>
      <c r="H1454" s="347"/>
      <c r="I1454" s="347"/>
      <c r="J1454" s="348"/>
      <c r="K1454" s="347"/>
      <c r="L1454" s="349">
        <f t="shared" si="220"/>
        <v>0</v>
      </c>
      <c r="M1454" s="350">
        <f t="shared" si="221"/>
        <v>0</v>
      </c>
      <c r="N1454" s="350">
        <f t="shared" si="222"/>
        <v>0</v>
      </c>
      <c r="O1454" s="351">
        <f t="shared" si="223"/>
        <v>0</v>
      </c>
      <c r="P1454" s="350">
        <f t="shared" si="224"/>
        <v>0</v>
      </c>
      <c r="Q1454" s="352">
        <f t="shared" si="225"/>
        <v>0</v>
      </c>
      <c r="R1454" s="353">
        <f t="shared" si="226"/>
        <v>0</v>
      </c>
      <c r="S1454" s="354">
        <f t="shared" si="227"/>
        <v>0</v>
      </c>
      <c r="T1454" s="349">
        <f t="shared" si="228"/>
        <v>0</v>
      </c>
      <c r="U1454" s="355">
        <f t="shared" si="229"/>
        <v>0</v>
      </c>
    </row>
    <row r="1455" spans="1:21" x14ac:dyDescent="0.3">
      <c r="A1455" s="344">
        <v>1451</v>
      </c>
      <c r="B1455" s="344"/>
      <c r="C1455" s="356"/>
      <c r="D1455" s="357"/>
      <c r="E1455" s="358"/>
      <c r="F1455" s="346"/>
      <c r="G1455" s="347"/>
      <c r="H1455" s="347"/>
      <c r="I1455" s="347"/>
      <c r="J1455" s="348"/>
      <c r="K1455" s="347"/>
      <c r="L1455" s="349">
        <f t="shared" si="220"/>
        <v>0</v>
      </c>
      <c r="M1455" s="350">
        <f t="shared" si="221"/>
        <v>0</v>
      </c>
      <c r="N1455" s="350">
        <f t="shared" si="222"/>
        <v>0</v>
      </c>
      <c r="O1455" s="351">
        <f t="shared" si="223"/>
        <v>0</v>
      </c>
      <c r="P1455" s="350">
        <f t="shared" si="224"/>
        <v>0</v>
      </c>
      <c r="Q1455" s="352">
        <f t="shared" si="225"/>
        <v>0</v>
      </c>
      <c r="R1455" s="353">
        <f t="shared" si="226"/>
        <v>0</v>
      </c>
      <c r="S1455" s="354">
        <f t="shared" si="227"/>
        <v>0</v>
      </c>
      <c r="T1455" s="349">
        <f t="shared" si="228"/>
        <v>0</v>
      </c>
      <c r="U1455" s="355">
        <f t="shared" si="229"/>
        <v>0</v>
      </c>
    </row>
    <row r="1456" spans="1:21" x14ac:dyDescent="0.3">
      <c r="A1456" s="344">
        <v>1452</v>
      </c>
      <c r="B1456" s="344"/>
      <c r="C1456" s="356"/>
      <c r="D1456" s="357"/>
      <c r="E1456" s="358"/>
      <c r="F1456" s="346"/>
      <c r="G1456" s="347"/>
      <c r="H1456" s="347"/>
      <c r="I1456" s="347"/>
      <c r="J1456" s="348"/>
      <c r="K1456" s="347"/>
      <c r="L1456" s="349">
        <f t="shared" si="220"/>
        <v>0</v>
      </c>
      <c r="M1456" s="350">
        <f t="shared" si="221"/>
        <v>0</v>
      </c>
      <c r="N1456" s="350">
        <f t="shared" si="222"/>
        <v>0</v>
      </c>
      <c r="O1456" s="351">
        <f t="shared" si="223"/>
        <v>0</v>
      </c>
      <c r="P1456" s="350">
        <f t="shared" si="224"/>
        <v>0</v>
      </c>
      <c r="Q1456" s="352">
        <f t="shared" si="225"/>
        <v>0</v>
      </c>
      <c r="R1456" s="353">
        <f t="shared" si="226"/>
        <v>0</v>
      </c>
      <c r="S1456" s="354">
        <f t="shared" si="227"/>
        <v>0</v>
      </c>
      <c r="T1456" s="349">
        <f t="shared" si="228"/>
        <v>0</v>
      </c>
      <c r="U1456" s="355">
        <f t="shared" si="229"/>
        <v>0</v>
      </c>
    </row>
    <row r="1457" spans="1:21" x14ac:dyDescent="0.3">
      <c r="A1457" s="344">
        <v>1453</v>
      </c>
      <c r="B1457" s="344"/>
      <c r="C1457" s="356"/>
      <c r="D1457" s="357"/>
      <c r="E1457" s="358"/>
      <c r="F1457" s="346"/>
      <c r="G1457" s="347"/>
      <c r="H1457" s="347"/>
      <c r="I1457" s="347"/>
      <c r="J1457" s="348"/>
      <c r="K1457" s="347"/>
      <c r="L1457" s="349">
        <f t="shared" si="220"/>
        <v>0</v>
      </c>
      <c r="M1457" s="350">
        <f t="shared" si="221"/>
        <v>0</v>
      </c>
      <c r="N1457" s="350">
        <f t="shared" si="222"/>
        <v>0</v>
      </c>
      <c r="O1457" s="351">
        <f t="shared" si="223"/>
        <v>0</v>
      </c>
      <c r="P1457" s="350">
        <f t="shared" si="224"/>
        <v>0</v>
      </c>
      <c r="Q1457" s="352">
        <f t="shared" si="225"/>
        <v>0</v>
      </c>
      <c r="R1457" s="353">
        <f t="shared" si="226"/>
        <v>0</v>
      </c>
      <c r="S1457" s="354">
        <f t="shared" si="227"/>
        <v>0</v>
      </c>
      <c r="T1457" s="349">
        <f t="shared" si="228"/>
        <v>0</v>
      </c>
      <c r="U1457" s="355">
        <f t="shared" si="229"/>
        <v>0</v>
      </c>
    </row>
    <row r="1458" spans="1:21" x14ac:dyDescent="0.3">
      <c r="A1458" s="344">
        <v>1454</v>
      </c>
      <c r="B1458" s="344"/>
      <c r="C1458" s="356"/>
      <c r="D1458" s="357"/>
      <c r="E1458" s="358"/>
      <c r="F1458" s="346"/>
      <c r="G1458" s="347"/>
      <c r="H1458" s="347"/>
      <c r="I1458" s="347"/>
      <c r="J1458" s="348"/>
      <c r="K1458" s="347"/>
      <c r="L1458" s="349">
        <f t="shared" si="220"/>
        <v>0</v>
      </c>
      <c r="M1458" s="350">
        <f t="shared" si="221"/>
        <v>0</v>
      </c>
      <c r="N1458" s="350">
        <f t="shared" si="222"/>
        <v>0</v>
      </c>
      <c r="O1458" s="351">
        <f t="shared" si="223"/>
        <v>0</v>
      </c>
      <c r="P1458" s="350">
        <f t="shared" si="224"/>
        <v>0</v>
      </c>
      <c r="Q1458" s="352">
        <f t="shared" si="225"/>
        <v>0</v>
      </c>
      <c r="R1458" s="353">
        <f t="shared" si="226"/>
        <v>0</v>
      </c>
      <c r="S1458" s="354">
        <f t="shared" si="227"/>
        <v>0</v>
      </c>
      <c r="T1458" s="349">
        <f t="shared" si="228"/>
        <v>0</v>
      </c>
      <c r="U1458" s="355">
        <f t="shared" si="229"/>
        <v>0</v>
      </c>
    </row>
    <row r="1459" spans="1:21" x14ac:dyDescent="0.3">
      <c r="A1459" s="344">
        <v>1455</v>
      </c>
      <c r="B1459" s="344"/>
      <c r="C1459" s="356"/>
      <c r="D1459" s="357"/>
      <c r="E1459" s="358"/>
      <c r="F1459" s="346"/>
      <c r="G1459" s="347"/>
      <c r="H1459" s="347"/>
      <c r="I1459" s="347"/>
      <c r="J1459" s="348"/>
      <c r="K1459" s="347"/>
      <c r="L1459" s="349">
        <f t="shared" si="220"/>
        <v>0</v>
      </c>
      <c r="M1459" s="350">
        <f t="shared" si="221"/>
        <v>0</v>
      </c>
      <c r="N1459" s="350">
        <f t="shared" si="222"/>
        <v>0</v>
      </c>
      <c r="O1459" s="351">
        <f t="shared" si="223"/>
        <v>0</v>
      </c>
      <c r="P1459" s="350">
        <f t="shared" si="224"/>
        <v>0</v>
      </c>
      <c r="Q1459" s="352">
        <f t="shared" si="225"/>
        <v>0</v>
      </c>
      <c r="R1459" s="353">
        <f t="shared" si="226"/>
        <v>0</v>
      </c>
      <c r="S1459" s="354">
        <f t="shared" si="227"/>
        <v>0</v>
      </c>
      <c r="T1459" s="349">
        <f t="shared" si="228"/>
        <v>0</v>
      </c>
      <c r="U1459" s="355">
        <f t="shared" si="229"/>
        <v>0</v>
      </c>
    </row>
    <row r="1460" spans="1:21" x14ac:dyDescent="0.3">
      <c r="A1460" s="344">
        <v>1456</v>
      </c>
      <c r="B1460" s="344"/>
      <c r="C1460" s="356"/>
      <c r="D1460" s="357"/>
      <c r="E1460" s="358"/>
      <c r="F1460" s="346"/>
      <c r="G1460" s="347"/>
      <c r="H1460" s="347"/>
      <c r="I1460" s="347"/>
      <c r="J1460" s="348"/>
      <c r="K1460" s="347"/>
      <c r="L1460" s="349">
        <f t="shared" si="220"/>
        <v>0</v>
      </c>
      <c r="M1460" s="350">
        <f t="shared" si="221"/>
        <v>0</v>
      </c>
      <c r="N1460" s="350">
        <f t="shared" si="222"/>
        <v>0</v>
      </c>
      <c r="O1460" s="351">
        <f t="shared" si="223"/>
        <v>0</v>
      </c>
      <c r="P1460" s="350">
        <f t="shared" si="224"/>
        <v>0</v>
      </c>
      <c r="Q1460" s="352">
        <f t="shared" si="225"/>
        <v>0</v>
      </c>
      <c r="R1460" s="353">
        <f t="shared" si="226"/>
        <v>0</v>
      </c>
      <c r="S1460" s="354">
        <f t="shared" si="227"/>
        <v>0</v>
      </c>
      <c r="T1460" s="349">
        <f t="shared" si="228"/>
        <v>0</v>
      </c>
      <c r="U1460" s="355">
        <f t="shared" si="229"/>
        <v>0</v>
      </c>
    </row>
    <row r="1461" spans="1:21" x14ac:dyDescent="0.3">
      <c r="A1461" s="344">
        <v>1457</v>
      </c>
      <c r="B1461" s="344"/>
      <c r="C1461" s="356"/>
      <c r="D1461" s="357"/>
      <c r="E1461" s="358"/>
      <c r="F1461" s="346"/>
      <c r="G1461" s="347"/>
      <c r="H1461" s="347"/>
      <c r="I1461" s="347"/>
      <c r="J1461" s="348"/>
      <c r="K1461" s="347"/>
      <c r="L1461" s="349">
        <f t="shared" si="220"/>
        <v>0</v>
      </c>
      <c r="M1461" s="350">
        <f t="shared" si="221"/>
        <v>0</v>
      </c>
      <c r="N1461" s="350">
        <f t="shared" si="222"/>
        <v>0</v>
      </c>
      <c r="O1461" s="351">
        <f t="shared" si="223"/>
        <v>0</v>
      </c>
      <c r="P1461" s="350">
        <f t="shared" si="224"/>
        <v>0</v>
      </c>
      <c r="Q1461" s="352">
        <f t="shared" si="225"/>
        <v>0</v>
      </c>
      <c r="R1461" s="353">
        <f t="shared" si="226"/>
        <v>0</v>
      </c>
      <c r="S1461" s="354">
        <f t="shared" si="227"/>
        <v>0</v>
      </c>
      <c r="T1461" s="349">
        <f t="shared" si="228"/>
        <v>0</v>
      </c>
      <c r="U1461" s="355">
        <f t="shared" si="229"/>
        <v>0</v>
      </c>
    </row>
    <row r="1462" spans="1:21" x14ac:dyDescent="0.3">
      <c r="A1462" s="344">
        <v>1458</v>
      </c>
      <c r="B1462" s="344"/>
      <c r="C1462" s="356"/>
      <c r="D1462" s="357"/>
      <c r="E1462" s="358"/>
      <c r="F1462" s="346"/>
      <c r="G1462" s="347"/>
      <c r="H1462" s="347"/>
      <c r="I1462" s="347"/>
      <c r="J1462" s="348"/>
      <c r="K1462" s="347"/>
      <c r="L1462" s="349">
        <f t="shared" si="220"/>
        <v>0</v>
      </c>
      <c r="M1462" s="350">
        <f t="shared" si="221"/>
        <v>0</v>
      </c>
      <c r="N1462" s="350">
        <f t="shared" si="222"/>
        <v>0</v>
      </c>
      <c r="O1462" s="351">
        <f t="shared" si="223"/>
        <v>0</v>
      </c>
      <c r="P1462" s="350">
        <f t="shared" si="224"/>
        <v>0</v>
      </c>
      <c r="Q1462" s="352">
        <f t="shared" si="225"/>
        <v>0</v>
      </c>
      <c r="R1462" s="353">
        <f t="shared" si="226"/>
        <v>0</v>
      </c>
      <c r="S1462" s="354">
        <f t="shared" si="227"/>
        <v>0</v>
      </c>
      <c r="T1462" s="349">
        <f t="shared" si="228"/>
        <v>0</v>
      </c>
      <c r="U1462" s="355">
        <f t="shared" si="229"/>
        <v>0</v>
      </c>
    </row>
    <row r="1463" spans="1:21" x14ac:dyDescent="0.3">
      <c r="A1463" s="344">
        <v>1459</v>
      </c>
      <c r="B1463" s="344"/>
      <c r="C1463" s="356"/>
      <c r="D1463" s="357"/>
      <c r="E1463" s="358"/>
      <c r="F1463" s="346"/>
      <c r="G1463" s="347"/>
      <c r="H1463" s="347"/>
      <c r="I1463" s="347"/>
      <c r="J1463" s="348"/>
      <c r="K1463" s="347"/>
      <c r="L1463" s="349">
        <f t="shared" si="220"/>
        <v>0</v>
      </c>
      <c r="M1463" s="350">
        <f t="shared" si="221"/>
        <v>0</v>
      </c>
      <c r="N1463" s="350">
        <f t="shared" si="222"/>
        <v>0</v>
      </c>
      <c r="O1463" s="351">
        <f t="shared" si="223"/>
        <v>0</v>
      </c>
      <c r="P1463" s="350">
        <f t="shared" si="224"/>
        <v>0</v>
      </c>
      <c r="Q1463" s="352">
        <f t="shared" si="225"/>
        <v>0</v>
      </c>
      <c r="R1463" s="353">
        <f t="shared" si="226"/>
        <v>0</v>
      </c>
      <c r="S1463" s="354">
        <f t="shared" si="227"/>
        <v>0</v>
      </c>
      <c r="T1463" s="349">
        <f t="shared" si="228"/>
        <v>0</v>
      </c>
      <c r="U1463" s="355">
        <f t="shared" si="229"/>
        <v>0</v>
      </c>
    </row>
    <row r="1464" spans="1:21" x14ac:dyDescent="0.3">
      <c r="A1464" s="344">
        <v>1460</v>
      </c>
      <c r="B1464" s="344"/>
      <c r="C1464" s="356"/>
      <c r="D1464" s="357"/>
      <c r="E1464" s="358"/>
      <c r="F1464" s="346"/>
      <c r="G1464" s="347"/>
      <c r="H1464" s="347"/>
      <c r="I1464" s="347"/>
      <c r="J1464" s="348"/>
      <c r="K1464" s="347"/>
      <c r="L1464" s="349">
        <f t="shared" si="220"/>
        <v>0</v>
      </c>
      <c r="M1464" s="350">
        <f t="shared" si="221"/>
        <v>0</v>
      </c>
      <c r="N1464" s="350">
        <f t="shared" si="222"/>
        <v>0</v>
      </c>
      <c r="O1464" s="351">
        <f t="shared" si="223"/>
        <v>0</v>
      </c>
      <c r="P1464" s="350">
        <f t="shared" si="224"/>
        <v>0</v>
      </c>
      <c r="Q1464" s="352">
        <f t="shared" si="225"/>
        <v>0</v>
      </c>
      <c r="R1464" s="353">
        <f t="shared" si="226"/>
        <v>0</v>
      </c>
      <c r="S1464" s="354">
        <f t="shared" si="227"/>
        <v>0</v>
      </c>
      <c r="T1464" s="349">
        <f t="shared" si="228"/>
        <v>0</v>
      </c>
      <c r="U1464" s="355">
        <f t="shared" si="229"/>
        <v>0</v>
      </c>
    </row>
    <row r="1465" spans="1:21" x14ac:dyDescent="0.3">
      <c r="A1465" s="344">
        <v>1461</v>
      </c>
      <c r="B1465" s="344"/>
      <c r="C1465" s="356"/>
      <c r="D1465" s="357"/>
      <c r="E1465" s="358"/>
      <c r="F1465" s="346"/>
      <c r="G1465" s="347"/>
      <c r="H1465" s="347"/>
      <c r="I1465" s="347"/>
      <c r="J1465" s="348"/>
      <c r="K1465" s="347"/>
      <c r="L1465" s="349">
        <f t="shared" si="220"/>
        <v>0</v>
      </c>
      <c r="M1465" s="350">
        <f t="shared" si="221"/>
        <v>0</v>
      </c>
      <c r="N1465" s="350">
        <f t="shared" si="222"/>
        <v>0</v>
      </c>
      <c r="O1465" s="351">
        <f t="shared" si="223"/>
        <v>0</v>
      </c>
      <c r="P1465" s="350">
        <f t="shared" si="224"/>
        <v>0</v>
      </c>
      <c r="Q1465" s="352">
        <f t="shared" si="225"/>
        <v>0</v>
      </c>
      <c r="R1465" s="353">
        <f t="shared" si="226"/>
        <v>0</v>
      </c>
      <c r="S1465" s="354">
        <f t="shared" si="227"/>
        <v>0</v>
      </c>
      <c r="T1465" s="349">
        <f t="shared" si="228"/>
        <v>0</v>
      </c>
      <c r="U1465" s="355">
        <f t="shared" si="229"/>
        <v>0</v>
      </c>
    </row>
    <row r="1466" spans="1:21" x14ac:dyDescent="0.3">
      <c r="A1466" s="344">
        <v>1462</v>
      </c>
      <c r="B1466" s="344"/>
      <c r="C1466" s="356"/>
      <c r="D1466" s="357"/>
      <c r="E1466" s="358"/>
      <c r="F1466" s="346"/>
      <c r="G1466" s="347"/>
      <c r="H1466" s="347"/>
      <c r="I1466" s="347"/>
      <c r="J1466" s="348"/>
      <c r="K1466" s="347"/>
      <c r="L1466" s="349">
        <f t="shared" si="220"/>
        <v>0</v>
      </c>
      <c r="M1466" s="350">
        <f t="shared" si="221"/>
        <v>0</v>
      </c>
      <c r="N1466" s="350">
        <f t="shared" si="222"/>
        <v>0</v>
      </c>
      <c r="O1466" s="351">
        <f t="shared" si="223"/>
        <v>0</v>
      </c>
      <c r="P1466" s="350">
        <f t="shared" si="224"/>
        <v>0</v>
      </c>
      <c r="Q1466" s="352">
        <f t="shared" si="225"/>
        <v>0</v>
      </c>
      <c r="R1466" s="353">
        <f t="shared" si="226"/>
        <v>0</v>
      </c>
      <c r="S1466" s="354">
        <f t="shared" si="227"/>
        <v>0</v>
      </c>
      <c r="T1466" s="349">
        <f t="shared" si="228"/>
        <v>0</v>
      </c>
      <c r="U1466" s="355">
        <f t="shared" si="229"/>
        <v>0</v>
      </c>
    </row>
    <row r="1467" spans="1:21" x14ac:dyDescent="0.3">
      <c r="A1467" s="344">
        <v>1463</v>
      </c>
      <c r="B1467" s="344"/>
      <c r="C1467" s="356"/>
      <c r="D1467" s="357"/>
      <c r="E1467" s="358"/>
      <c r="F1467" s="346"/>
      <c r="G1467" s="347"/>
      <c r="H1467" s="347"/>
      <c r="I1467" s="347"/>
      <c r="J1467" s="348"/>
      <c r="K1467" s="347"/>
      <c r="L1467" s="349">
        <f t="shared" si="220"/>
        <v>0</v>
      </c>
      <c r="M1467" s="350">
        <f t="shared" si="221"/>
        <v>0</v>
      </c>
      <c r="N1467" s="350">
        <f t="shared" si="222"/>
        <v>0</v>
      </c>
      <c r="O1467" s="351">
        <f t="shared" si="223"/>
        <v>0</v>
      </c>
      <c r="P1467" s="350">
        <f t="shared" si="224"/>
        <v>0</v>
      </c>
      <c r="Q1467" s="352">
        <f t="shared" si="225"/>
        <v>0</v>
      </c>
      <c r="R1467" s="353">
        <f t="shared" si="226"/>
        <v>0</v>
      </c>
      <c r="S1467" s="354">
        <f t="shared" si="227"/>
        <v>0</v>
      </c>
      <c r="T1467" s="349">
        <f t="shared" si="228"/>
        <v>0</v>
      </c>
      <c r="U1467" s="355">
        <f t="shared" si="229"/>
        <v>0</v>
      </c>
    </row>
    <row r="1468" spans="1:21" x14ac:dyDescent="0.3">
      <c r="A1468" s="344">
        <v>1464</v>
      </c>
      <c r="B1468" s="344"/>
      <c r="C1468" s="356"/>
      <c r="D1468" s="357"/>
      <c r="E1468" s="358"/>
      <c r="F1468" s="346"/>
      <c r="G1468" s="347"/>
      <c r="H1468" s="347"/>
      <c r="I1468" s="347"/>
      <c r="J1468" s="348"/>
      <c r="K1468" s="347"/>
      <c r="L1468" s="349">
        <f t="shared" si="220"/>
        <v>0</v>
      </c>
      <c r="M1468" s="350">
        <f t="shared" si="221"/>
        <v>0</v>
      </c>
      <c r="N1468" s="350">
        <f t="shared" si="222"/>
        <v>0</v>
      </c>
      <c r="O1468" s="351">
        <f t="shared" si="223"/>
        <v>0</v>
      </c>
      <c r="P1468" s="350">
        <f t="shared" si="224"/>
        <v>0</v>
      </c>
      <c r="Q1468" s="352">
        <f t="shared" si="225"/>
        <v>0</v>
      </c>
      <c r="R1468" s="353">
        <f t="shared" si="226"/>
        <v>0</v>
      </c>
      <c r="S1468" s="354">
        <f t="shared" si="227"/>
        <v>0</v>
      </c>
      <c r="T1468" s="349">
        <f t="shared" si="228"/>
        <v>0</v>
      </c>
      <c r="U1468" s="355">
        <f t="shared" si="229"/>
        <v>0</v>
      </c>
    </row>
    <row r="1469" spans="1:21" x14ac:dyDescent="0.3">
      <c r="A1469" s="344">
        <v>1465</v>
      </c>
      <c r="B1469" s="344"/>
      <c r="C1469" s="356"/>
      <c r="D1469" s="357"/>
      <c r="E1469" s="358"/>
      <c r="F1469" s="346"/>
      <c r="G1469" s="347"/>
      <c r="H1469" s="347"/>
      <c r="I1469" s="347"/>
      <c r="J1469" s="348"/>
      <c r="K1469" s="347"/>
      <c r="L1469" s="349">
        <f t="shared" si="220"/>
        <v>0</v>
      </c>
      <c r="M1469" s="350">
        <f t="shared" si="221"/>
        <v>0</v>
      </c>
      <c r="N1469" s="350">
        <f t="shared" si="222"/>
        <v>0</v>
      </c>
      <c r="O1469" s="351">
        <f t="shared" si="223"/>
        <v>0</v>
      </c>
      <c r="P1469" s="350">
        <f t="shared" si="224"/>
        <v>0</v>
      </c>
      <c r="Q1469" s="352">
        <f t="shared" si="225"/>
        <v>0</v>
      </c>
      <c r="R1469" s="353">
        <f t="shared" si="226"/>
        <v>0</v>
      </c>
      <c r="S1469" s="354">
        <f t="shared" si="227"/>
        <v>0</v>
      </c>
      <c r="T1469" s="349">
        <f t="shared" si="228"/>
        <v>0</v>
      </c>
      <c r="U1469" s="355">
        <f t="shared" si="229"/>
        <v>0</v>
      </c>
    </row>
    <row r="1470" spans="1:21" x14ac:dyDescent="0.3">
      <c r="A1470" s="344">
        <v>1466</v>
      </c>
      <c r="B1470" s="344"/>
      <c r="C1470" s="356"/>
      <c r="D1470" s="357"/>
      <c r="E1470" s="358"/>
      <c r="F1470" s="346"/>
      <c r="G1470" s="347"/>
      <c r="H1470" s="347"/>
      <c r="I1470" s="347"/>
      <c r="J1470" s="348"/>
      <c r="K1470" s="347"/>
      <c r="L1470" s="349">
        <f t="shared" si="220"/>
        <v>0</v>
      </c>
      <c r="M1470" s="350">
        <f t="shared" si="221"/>
        <v>0</v>
      </c>
      <c r="N1470" s="350">
        <f t="shared" si="222"/>
        <v>0</v>
      </c>
      <c r="O1470" s="351">
        <f t="shared" si="223"/>
        <v>0</v>
      </c>
      <c r="P1470" s="350">
        <f t="shared" si="224"/>
        <v>0</v>
      </c>
      <c r="Q1470" s="352">
        <f t="shared" si="225"/>
        <v>0</v>
      </c>
      <c r="R1470" s="353">
        <f t="shared" si="226"/>
        <v>0</v>
      </c>
      <c r="S1470" s="354">
        <f t="shared" si="227"/>
        <v>0</v>
      </c>
      <c r="T1470" s="349">
        <f t="shared" si="228"/>
        <v>0</v>
      </c>
      <c r="U1470" s="355">
        <f t="shared" si="229"/>
        <v>0</v>
      </c>
    </row>
    <row r="1471" spans="1:21" x14ac:dyDescent="0.3">
      <c r="A1471" s="344">
        <v>1467</v>
      </c>
      <c r="B1471" s="344"/>
      <c r="C1471" s="356"/>
      <c r="D1471" s="357"/>
      <c r="E1471" s="358"/>
      <c r="F1471" s="346"/>
      <c r="G1471" s="347"/>
      <c r="H1471" s="347"/>
      <c r="I1471" s="347"/>
      <c r="J1471" s="348"/>
      <c r="K1471" s="347"/>
      <c r="L1471" s="349">
        <f t="shared" si="220"/>
        <v>0</v>
      </c>
      <c r="M1471" s="350">
        <f t="shared" si="221"/>
        <v>0</v>
      </c>
      <c r="N1471" s="350">
        <f t="shared" si="222"/>
        <v>0</v>
      </c>
      <c r="O1471" s="351">
        <f t="shared" si="223"/>
        <v>0</v>
      </c>
      <c r="P1471" s="350">
        <f t="shared" si="224"/>
        <v>0</v>
      </c>
      <c r="Q1471" s="352">
        <f t="shared" si="225"/>
        <v>0</v>
      </c>
      <c r="R1471" s="353">
        <f t="shared" si="226"/>
        <v>0</v>
      </c>
      <c r="S1471" s="354">
        <f t="shared" si="227"/>
        <v>0</v>
      </c>
      <c r="T1471" s="349">
        <f t="shared" si="228"/>
        <v>0</v>
      </c>
      <c r="U1471" s="355">
        <f t="shared" si="229"/>
        <v>0</v>
      </c>
    </row>
    <row r="1472" spans="1:21" x14ac:dyDescent="0.3">
      <c r="A1472" s="344">
        <v>1468</v>
      </c>
      <c r="B1472" s="344"/>
      <c r="C1472" s="356"/>
      <c r="D1472" s="357"/>
      <c r="E1472" s="358"/>
      <c r="F1472" s="346"/>
      <c r="G1472" s="347"/>
      <c r="H1472" s="347"/>
      <c r="I1472" s="347"/>
      <c r="J1472" s="348"/>
      <c r="K1472" s="347"/>
      <c r="L1472" s="349">
        <f t="shared" si="220"/>
        <v>0</v>
      </c>
      <c r="M1472" s="350">
        <f t="shared" si="221"/>
        <v>0</v>
      </c>
      <c r="N1472" s="350">
        <f t="shared" si="222"/>
        <v>0</v>
      </c>
      <c r="O1472" s="351">
        <f t="shared" si="223"/>
        <v>0</v>
      </c>
      <c r="P1472" s="350">
        <f t="shared" si="224"/>
        <v>0</v>
      </c>
      <c r="Q1472" s="352">
        <f t="shared" si="225"/>
        <v>0</v>
      </c>
      <c r="R1472" s="353">
        <f t="shared" si="226"/>
        <v>0</v>
      </c>
      <c r="S1472" s="354">
        <f t="shared" si="227"/>
        <v>0</v>
      </c>
      <c r="T1472" s="349">
        <f t="shared" si="228"/>
        <v>0</v>
      </c>
      <c r="U1472" s="355">
        <f t="shared" si="229"/>
        <v>0</v>
      </c>
    </row>
    <row r="1473" spans="1:21" x14ac:dyDescent="0.3">
      <c r="A1473" s="344">
        <v>1469</v>
      </c>
      <c r="B1473" s="344"/>
      <c r="C1473" s="356"/>
      <c r="D1473" s="357"/>
      <c r="E1473" s="358"/>
      <c r="F1473" s="346"/>
      <c r="G1473" s="347"/>
      <c r="H1473" s="347"/>
      <c r="I1473" s="347"/>
      <c r="J1473" s="348"/>
      <c r="K1473" s="347"/>
      <c r="L1473" s="349">
        <f t="shared" si="220"/>
        <v>0</v>
      </c>
      <c r="M1473" s="350">
        <f t="shared" si="221"/>
        <v>0</v>
      </c>
      <c r="N1473" s="350">
        <f t="shared" si="222"/>
        <v>0</v>
      </c>
      <c r="O1473" s="351">
        <f t="shared" si="223"/>
        <v>0</v>
      </c>
      <c r="P1473" s="350">
        <f t="shared" si="224"/>
        <v>0</v>
      </c>
      <c r="Q1473" s="352">
        <f t="shared" si="225"/>
        <v>0</v>
      </c>
      <c r="R1473" s="353">
        <f t="shared" si="226"/>
        <v>0</v>
      </c>
      <c r="S1473" s="354">
        <f t="shared" si="227"/>
        <v>0</v>
      </c>
      <c r="T1473" s="349">
        <f t="shared" si="228"/>
        <v>0</v>
      </c>
      <c r="U1473" s="355">
        <f t="shared" si="229"/>
        <v>0</v>
      </c>
    </row>
    <row r="1474" spans="1:21" x14ac:dyDescent="0.3">
      <c r="A1474" s="344">
        <v>1470</v>
      </c>
      <c r="B1474" s="344"/>
      <c r="C1474" s="356"/>
      <c r="D1474" s="357"/>
      <c r="E1474" s="358"/>
      <c r="F1474" s="346"/>
      <c r="G1474" s="347"/>
      <c r="H1474" s="347"/>
      <c r="I1474" s="347"/>
      <c r="J1474" s="348"/>
      <c r="K1474" s="347"/>
      <c r="L1474" s="349">
        <f t="shared" si="220"/>
        <v>0</v>
      </c>
      <c r="M1474" s="350">
        <f t="shared" si="221"/>
        <v>0</v>
      </c>
      <c r="N1474" s="350">
        <f t="shared" si="222"/>
        <v>0</v>
      </c>
      <c r="O1474" s="351">
        <f t="shared" si="223"/>
        <v>0</v>
      </c>
      <c r="P1474" s="350">
        <f t="shared" si="224"/>
        <v>0</v>
      </c>
      <c r="Q1474" s="352">
        <f t="shared" si="225"/>
        <v>0</v>
      </c>
      <c r="R1474" s="353">
        <f t="shared" si="226"/>
        <v>0</v>
      </c>
      <c r="S1474" s="354">
        <f t="shared" si="227"/>
        <v>0</v>
      </c>
      <c r="T1474" s="349">
        <f t="shared" si="228"/>
        <v>0</v>
      </c>
      <c r="U1474" s="355">
        <f t="shared" si="229"/>
        <v>0</v>
      </c>
    </row>
    <row r="1475" spans="1:21" x14ac:dyDescent="0.3">
      <c r="A1475" s="344">
        <v>1471</v>
      </c>
      <c r="B1475" s="344"/>
      <c r="C1475" s="356"/>
      <c r="D1475" s="357"/>
      <c r="E1475" s="358"/>
      <c r="F1475" s="346"/>
      <c r="G1475" s="347"/>
      <c r="H1475" s="347"/>
      <c r="I1475" s="347"/>
      <c r="J1475" s="348"/>
      <c r="K1475" s="347"/>
      <c r="L1475" s="349">
        <f t="shared" si="220"/>
        <v>0</v>
      </c>
      <c r="M1475" s="350">
        <f t="shared" si="221"/>
        <v>0</v>
      </c>
      <c r="N1475" s="350">
        <f t="shared" si="222"/>
        <v>0</v>
      </c>
      <c r="O1475" s="351">
        <f t="shared" si="223"/>
        <v>0</v>
      </c>
      <c r="P1475" s="350">
        <f t="shared" si="224"/>
        <v>0</v>
      </c>
      <c r="Q1475" s="352">
        <f t="shared" si="225"/>
        <v>0</v>
      </c>
      <c r="R1475" s="353">
        <f t="shared" si="226"/>
        <v>0</v>
      </c>
      <c r="S1475" s="354">
        <f t="shared" si="227"/>
        <v>0</v>
      </c>
      <c r="T1475" s="349">
        <f t="shared" si="228"/>
        <v>0</v>
      </c>
      <c r="U1475" s="355">
        <f t="shared" si="229"/>
        <v>0</v>
      </c>
    </row>
    <row r="1476" spans="1:21" x14ac:dyDescent="0.3">
      <c r="A1476" s="344">
        <v>1472</v>
      </c>
      <c r="B1476" s="344"/>
      <c r="C1476" s="356"/>
      <c r="D1476" s="357"/>
      <c r="E1476" s="358"/>
      <c r="F1476" s="346"/>
      <c r="G1476" s="347"/>
      <c r="H1476" s="347"/>
      <c r="I1476" s="347"/>
      <c r="J1476" s="348"/>
      <c r="K1476" s="347"/>
      <c r="L1476" s="349">
        <f t="shared" si="220"/>
        <v>0</v>
      </c>
      <c r="M1476" s="350">
        <f t="shared" si="221"/>
        <v>0</v>
      </c>
      <c r="N1476" s="350">
        <f t="shared" si="222"/>
        <v>0</v>
      </c>
      <c r="O1476" s="351">
        <f t="shared" si="223"/>
        <v>0</v>
      </c>
      <c r="P1476" s="350">
        <f t="shared" si="224"/>
        <v>0</v>
      </c>
      <c r="Q1476" s="352">
        <f t="shared" si="225"/>
        <v>0</v>
      </c>
      <c r="R1476" s="353">
        <f t="shared" si="226"/>
        <v>0</v>
      </c>
      <c r="S1476" s="354">
        <f t="shared" si="227"/>
        <v>0</v>
      </c>
      <c r="T1476" s="349">
        <f t="shared" si="228"/>
        <v>0</v>
      </c>
      <c r="U1476" s="355">
        <f t="shared" si="229"/>
        <v>0</v>
      </c>
    </row>
    <row r="1477" spans="1:21" x14ac:dyDescent="0.3">
      <c r="A1477" s="344">
        <v>1473</v>
      </c>
      <c r="B1477" s="344"/>
      <c r="C1477" s="356"/>
      <c r="D1477" s="357"/>
      <c r="E1477" s="358"/>
      <c r="F1477" s="346"/>
      <c r="G1477" s="347"/>
      <c r="H1477" s="347"/>
      <c r="I1477" s="347"/>
      <c r="J1477" s="348"/>
      <c r="K1477" s="347"/>
      <c r="L1477" s="349">
        <f t="shared" si="220"/>
        <v>0</v>
      </c>
      <c r="M1477" s="350">
        <f t="shared" si="221"/>
        <v>0</v>
      </c>
      <c r="N1477" s="350">
        <f t="shared" si="222"/>
        <v>0</v>
      </c>
      <c r="O1477" s="351">
        <f t="shared" si="223"/>
        <v>0</v>
      </c>
      <c r="P1477" s="350">
        <f t="shared" si="224"/>
        <v>0</v>
      </c>
      <c r="Q1477" s="352">
        <f t="shared" si="225"/>
        <v>0</v>
      </c>
      <c r="R1477" s="353">
        <f t="shared" si="226"/>
        <v>0</v>
      </c>
      <c r="S1477" s="354">
        <f t="shared" si="227"/>
        <v>0</v>
      </c>
      <c r="T1477" s="349">
        <f t="shared" si="228"/>
        <v>0</v>
      </c>
      <c r="U1477" s="355">
        <f t="shared" si="229"/>
        <v>0</v>
      </c>
    </row>
    <row r="1478" spans="1:21" x14ac:dyDescent="0.3">
      <c r="A1478" s="344">
        <v>1474</v>
      </c>
      <c r="B1478" s="344"/>
      <c r="C1478" s="356"/>
      <c r="D1478" s="357"/>
      <c r="E1478" s="358"/>
      <c r="F1478" s="346"/>
      <c r="G1478" s="347"/>
      <c r="H1478" s="347"/>
      <c r="I1478" s="347"/>
      <c r="J1478" s="348"/>
      <c r="K1478" s="347"/>
      <c r="L1478" s="349">
        <f t="shared" ref="L1478:L1541" si="230">E1478*7/22</f>
        <v>0</v>
      </c>
      <c r="M1478" s="350">
        <f t="shared" ref="M1478:M1541" si="231">IF(L1478&gt;0, 0.0396*(((L1478^2)*F1478)^0.933),0)</f>
        <v>0</v>
      </c>
      <c r="N1478" s="350">
        <f t="shared" ref="N1478:N1541" si="232">IF(L1478&gt;0,0.00349*(((L1478^2)*F1478)^1.03),0)</f>
        <v>0</v>
      </c>
      <c r="O1478" s="351">
        <f t="shared" ref="O1478:O1541" si="233">IF(L1478&gt;0,1/((28/(M1478+N1478))+0.025),0)</f>
        <v>0</v>
      </c>
      <c r="P1478" s="350">
        <f t="shared" ref="P1478:P1541" si="234">M1478+N1478+O1478</f>
        <v>0</v>
      </c>
      <c r="Q1478" s="352">
        <f t="shared" ref="Q1478:Q1541" si="235">P1478*0.27</f>
        <v>0</v>
      </c>
      <c r="R1478" s="353">
        <f t="shared" ref="R1478:R1541" si="236">P1478+Q1478</f>
        <v>0</v>
      </c>
      <c r="S1478" s="354">
        <f t="shared" ref="S1478:S1541" si="237">R1478*0.47</f>
        <v>0</v>
      </c>
      <c r="T1478" s="349">
        <f t="shared" ref="T1478:T1541" si="238">S1478*44/12</f>
        <v>0</v>
      </c>
      <c r="U1478" s="355">
        <f t="shared" ref="U1478:U1541" si="239">T1478/1000</f>
        <v>0</v>
      </c>
    </row>
    <row r="1479" spans="1:21" x14ac:dyDescent="0.3">
      <c r="A1479" s="344">
        <v>1475</v>
      </c>
      <c r="B1479" s="344"/>
      <c r="C1479" s="356"/>
      <c r="D1479" s="357"/>
      <c r="E1479" s="358"/>
      <c r="F1479" s="346"/>
      <c r="G1479" s="347"/>
      <c r="H1479" s="347"/>
      <c r="I1479" s="347"/>
      <c r="J1479" s="348"/>
      <c r="K1479" s="347"/>
      <c r="L1479" s="349">
        <f t="shared" si="230"/>
        <v>0</v>
      </c>
      <c r="M1479" s="350">
        <f t="shared" si="231"/>
        <v>0</v>
      </c>
      <c r="N1479" s="350">
        <f t="shared" si="232"/>
        <v>0</v>
      </c>
      <c r="O1479" s="351">
        <f t="shared" si="233"/>
        <v>0</v>
      </c>
      <c r="P1479" s="350">
        <f t="shared" si="234"/>
        <v>0</v>
      </c>
      <c r="Q1479" s="352">
        <f t="shared" si="235"/>
        <v>0</v>
      </c>
      <c r="R1479" s="353">
        <f t="shared" si="236"/>
        <v>0</v>
      </c>
      <c r="S1479" s="354">
        <f t="shared" si="237"/>
        <v>0</v>
      </c>
      <c r="T1479" s="349">
        <f t="shared" si="238"/>
        <v>0</v>
      </c>
      <c r="U1479" s="355">
        <f t="shared" si="239"/>
        <v>0</v>
      </c>
    </row>
    <row r="1480" spans="1:21" x14ac:dyDescent="0.3">
      <c r="A1480" s="344">
        <v>1476</v>
      </c>
      <c r="B1480" s="344"/>
      <c r="C1480" s="356"/>
      <c r="D1480" s="357"/>
      <c r="E1480" s="358"/>
      <c r="F1480" s="346"/>
      <c r="G1480" s="347"/>
      <c r="H1480" s="347"/>
      <c r="I1480" s="347"/>
      <c r="J1480" s="348"/>
      <c r="K1480" s="347"/>
      <c r="L1480" s="349">
        <f t="shared" si="230"/>
        <v>0</v>
      </c>
      <c r="M1480" s="350">
        <f t="shared" si="231"/>
        <v>0</v>
      </c>
      <c r="N1480" s="350">
        <f t="shared" si="232"/>
        <v>0</v>
      </c>
      <c r="O1480" s="351">
        <f t="shared" si="233"/>
        <v>0</v>
      </c>
      <c r="P1480" s="350">
        <f t="shared" si="234"/>
        <v>0</v>
      </c>
      <c r="Q1480" s="352">
        <f t="shared" si="235"/>
        <v>0</v>
      </c>
      <c r="R1480" s="353">
        <f t="shared" si="236"/>
        <v>0</v>
      </c>
      <c r="S1480" s="354">
        <f t="shared" si="237"/>
        <v>0</v>
      </c>
      <c r="T1480" s="349">
        <f t="shared" si="238"/>
        <v>0</v>
      </c>
      <c r="U1480" s="355">
        <f t="shared" si="239"/>
        <v>0</v>
      </c>
    </row>
    <row r="1481" spans="1:21" x14ac:dyDescent="0.3">
      <c r="A1481" s="344">
        <v>1477</v>
      </c>
      <c r="B1481" s="344"/>
      <c r="C1481" s="356"/>
      <c r="D1481" s="357"/>
      <c r="E1481" s="358"/>
      <c r="F1481" s="346"/>
      <c r="G1481" s="347"/>
      <c r="H1481" s="347"/>
      <c r="I1481" s="347"/>
      <c r="J1481" s="348"/>
      <c r="K1481" s="347"/>
      <c r="L1481" s="349">
        <f t="shared" si="230"/>
        <v>0</v>
      </c>
      <c r="M1481" s="350">
        <f t="shared" si="231"/>
        <v>0</v>
      </c>
      <c r="N1481" s="350">
        <f t="shared" si="232"/>
        <v>0</v>
      </c>
      <c r="O1481" s="351">
        <f t="shared" si="233"/>
        <v>0</v>
      </c>
      <c r="P1481" s="350">
        <f t="shared" si="234"/>
        <v>0</v>
      </c>
      <c r="Q1481" s="352">
        <f t="shared" si="235"/>
        <v>0</v>
      </c>
      <c r="R1481" s="353">
        <f t="shared" si="236"/>
        <v>0</v>
      </c>
      <c r="S1481" s="354">
        <f t="shared" si="237"/>
        <v>0</v>
      </c>
      <c r="T1481" s="349">
        <f t="shared" si="238"/>
        <v>0</v>
      </c>
      <c r="U1481" s="355">
        <f t="shared" si="239"/>
        <v>0</v>
      </c>
    </row>
    <row r="1482" spans="1:21" x14ac:dyDescent="0.3">
      <c r="A1482" s="344">
        <v>1478</v>
      </c>
      <c r="B1482" s="344"/>
      <c r="C1482" s="356"/>
      <c r="D1482" s="357"/>
      <c r="E1482" s="358"/>
      <c r="F1482" s="346"/>
      <c r="G1482" s="347"/>
      <c r="H1482" s="347"/>
      <c r="I1482" s="347"/>
      <c r="J1482" s="348"/>
      <c r="K1482" s="347"/>
      <c r="L1482" s="349">
        <f t="shared" si="230"/>
        <v>0</v>
      </c>
      <c r="M1482" s="350">
        <f t="shared" si="231"/>
        <v>0</v>
      </c>
      <c r="N1482" s="350">
        <f t="shared" si="232"/>
        <v>0</v>
      </c>
      <c r="O1482" s="351">
        <f t="shared" si="233"/>
        <v>0</v>
      </c>
      <c r="P1482" s="350">
        <f t="shared" si="234"/>
        <v>0</v>
      </c>
      <c r="Q1482" s="352">
        <f t="shared" si="235"/>
        <v>0</v>
      </c>
      <c r="R1482" s="353">
        <f t="shared" si="236"/>
        <v>0</v>
      </c>
      <c r="S1482" s="354">
        <f t="shared" si="237"/>
        <v>0</v>
      </c>
      <c r="T1482" s="349">
        <f t="shared" si="238"/>
        <v>0</v>
      </c>
      <c r="U1482" s="355">
        <f t="shared" si="239"/>
        <v>0</v>
      </c>
    </row>
    <row r="1483" spans="1:21" x14ac:dyDescent="0.3">
      <c r="A1483" s="344">
        <v>1479</v>
      </c>
      <c r="B1483" s="344"/>
      <c r="C1483" s="356"/>
      <c r="D1483" s="357"/>
      <c r="E1483" s="358"/>
      <c r="F1483" s="346"/>
      <c r="G1483" s="347"/>
      <c r="H1483" s="347"/>
      <c r="I1483" s="347"/>
      <c r="J1483" s="348"/>
      <c r="K1483" s="347"/>
      <c r="L1483" s="349">
        <f t="shared" si="230"/>
        <v>0</v>
      </c>
      <c r="M1483" s="350">
        <f t="shared" si="231"/>
        <v>0</v>
      </c>
      <c r="N1483" s="350">
        <f t="shared" si="232"/>
        <v>0</v>
      </c>
      <c r="O1483" s="351">
        <f t="shared" si="233"/>
        <v>0</v>
      </c>
      <c r="P1483" s="350">
        <f t="shared" si="234"/>
        <v>0</v>
      </c>
      <c r="Q1483" s="352">
        <f t="shared" si="235"/>
        <v>0</v>
      </c>
      <c r="R1483" s="353">
        <f t="shared" si="236"/>
        <v>0</v>
      </c>
      <c r="S1483" s="354">
        <f t="shared" si="237"/>
        <v>0</v>
      </c>
      <c r="T1483" s="349">
        <f t="shared" si="238"/>
        <v>0</v>
      </c>
      <c r="U1483" s="355">
        <f t="shared" si="239"/>
        <v>0</v>
      </c>
    </row>
    <row r="1484" spans="1:21" x14ac:dyDescent="0.3">
      <c r="A1484" s="344">
        <v>1480</v>
      </c>
      <c r="B1484" s="344"/>
      <c r="C1484" s="356"/>
      <c r="D1484" s="357"/>
      <c r="E1484" s="358"/>
      <c r="F1484" s="346"/>
      <c r="G1484" s="347"/>
      <c r="H1484" s="347"/>
      <c r="I1484" s="347"/>
      <c r="J1484" s="348"/>
      <c r="K1484" s="347"/>
      <c r="L1484" s="349">
        <f t="shared" si="230"/>
        <v>0</v>
      </c>
      <c r="M1484" s="350">
        <f t="shared" si="231"/>
        <v>0</v>
      </c>
      <c r="N1484" s="350">
        <f t="shared" si="232"/>
        <v>0</v>
      </c>
      <c r="O1484" s="351">
        <f t="shared" si="233"/>
        <v>0</v>
      </c>
      <c r="P1484" s="350">
        <f t="shared" si="234"/>
        <v>0</v>
      </c>
      <c r="Q1484" s="352">
        <f t="shared" si="235"/>
        <v>0</v>
      </c>
      <c r="R1484" s="353">
        <f t="shared" si="236"/>
        <v>0</v>
      </c>
      <c r="S1484" s="354">
        <f t="shared" si="237"/>
        <v>0</v>
      </c>
      <c r="T1484" s="349">
        <f t="shared" si="238"/>
        <v>0</v>
      </c>
      <c r="U1484" s="355">
        <f t="shared" si="239"/>
        <v>0</v>
      </c>
    </row>
    <row r="1485" spans="1:21" x14ac:dyDescent="0.3">
      <c r="A1485" s="344">
        <v>1481</v>
      </c>
      <c r="B1485" s="344"/>
      <c r="C1485" s="356"/>
      <c r="D1485" s="357"/>
      <c r="E1485" s="358"/>
      <c r="F1485" s="346"/>
      <c r="G1485" s="347"/>
      <c r="H1485" s="347"/>
      <c r="I1485" s="347"/>
      <c r="J1485" s="348"/>
      <c r="K1485" s="347"/>
      <c r="L1485" s="349">
        <f t="shared" si="230"/>
        <v>0</v>
      </c>
      <c r="M1485" s="350">
        <f t="shared" si="231"/>
        <v>0</v>
      </c>
      <c r="N1485" s="350">
        <f t="shared" si="232"/>
        <v>0</v>
      </c>
      <c r="O1485" s="351">
        <f t="shared" si="233"/>
        <v>0</v>
      </c>
      <c r="P1485" s="350">
        <f t="shared" si="234"/>
        <v>0</v>
      </c>
      <c r="Q1485" s="352">
        <f t="shared" si="235"/>
        <v>0</v>
      </c>
      <c r="R1485" s="353">
        <f t="shared" si="236"/>
        <v>0</v>
      </c>
      <c r="S1485" s="354">
        <f t="shared" si="237"/>
        <v>0</v>
      </c>
      <c r="T1485" s="349">
        <f t="shared" si="238"/>
        <v>0</v>
      </c>
      <c r="U1485" s="355">
        <f t="shared" si="239"/>
        <v>0</v>
      </c>
    </row>
    <row r="1486" spans="1:21" x14ac:dyDescent="0.3">
      <c r="A1486" s="344">
        <v>1482</v>
      </c>
      <c r="B1486" s="344"/>
      <c r="C1486" s="356"/>
      <c r="D1486" s="357"/>
      <c r="E1486" s="358"/>
      <c r="F1486" s="346"/>
      <c r="G1486" s="347"/>
      <c r="H1486" s="347"/>
      <c r="I1486" s="347"/>
      <c r="J1486" s="348"/>
      <c r="K1486" s="347"/>
      <c r="L1486" s="349">
        <f t="shared" si="230"/>
        <v>0</v>
      </c>
      <c r="M1486" s="350">
        <f t="shared" si="231"/>
        <v>0</v>
      </c>
      <c r="N1486" s="350">
        <f t="shared" si="232"/>
        <v>0</v>
      </c>
      <c r="O1486" s="351">
        <f t="shared" si="233"/>
        <v>0</v>
      </c>
      <c r="P1486" s="350">
        <f t="shared" si="234"/>
        <v>0</v>
      </c>
      <c r="Q1486" s="352">
        <f t="shared" si="235"/>
        <v>0</v>
      </c>
      <c r="R1486" s="353">
        <f t="shared" si="236"/>
        <v>0</v>
      </c>
      <c r="S1486" s="354">
        <f t="shared" si="237"/>
        <v>0</v>
      </c>
      <c r="T1486" s="349">
        <f t="shared" si="238"/>
        <v>0</v>
      </c>
      <c r="U1486" s="355">
        <f t="shared" si="239"/>
        <v>0</v>
      </c>
    </row>
    <row r="1487" spans="1:21" x14ac:dyDescent="0.3">
      <c r="A1487" s="344">
        <v>1483</v>
      </c>
      <c r="B1487" s="344"/>
      <c r="C1487" s="356"/>
      <c r="D1487" s="357"/>
      <c r="E1487" s="358"/>
      <c r="F1487" s="346"/>
      <c r="G1487" s="347"/>
      <c r="H1487" s="347"/>
      <c r="I1487" s="347"/>
      <c r="J1487" s="348"/>
      <c r="K1487" s="347"/>
      <c r="L1487" s="349">
        <f t="shared" si="230"/>
        <v>0</v>
      </c>
      <c r="M1487" s="350">
        <f t="shared" si="231"/>
        <v>0</v>
      </c>
      <c r="N1487" s="350">
        <f t="shared" si="232"/>
        <v>0</v>
      </c>
      <c r="O1487" s="351">
        <f t="shared" si="233"/>
        <v>0</v>
      </c>
      <c r="P1487" s="350">
        <f t="shared" si="234"/>
        <v>0</v>
      </c>
      <c r="Q1487" s="352">
        <f t="shared" si="235"/>
        <v>0</v>
      </c>
      <c r="R1487" s="353">
        <f t="shared" si="236"/>
        <v>0</v>
      </c>
      <c r="S1487" s="354">
        <f t="shared" si="237"/>
        <v>0</v>
      </c>
      <c r="T1487" s="349">
        <f t="shared" si="238"/>
        <v>0</v>
      </c>
      <c r="U1487" s="355">
        <f t="shared" si="239"/>
        <v>0</v>
      </c>
    </row>
    <row r="1488" spans="1:21" x14ac:dyDescent="0.3">
      <c r="A1488" s="344">
        <v>1484</v>
      </c>
      <c r="B1488" s="344"/>
      <c r="C1488" s="356"/>
      <c r="D1488" s="357"/>
      <c r="E1488" s="358"/>
      <c r="F1488" s="346"/>
      <c r="G1488" s="347"/>
      <c r="H1488" s="347"/>
      <c r="I1488" s="347"/>
      <c r="J1488" s="348"/>
      <c r="K1488" s="347"/>
      <c r="L1488" s="349">
        <f t="shared" si="230"/>
        <v>0</v>
      </c>
      <c r="M1488" s="350">
        <f t="shared" si="231"/>
        <v>0</v>
      </c>
      <c r="N1488" s="350">
        <f t="shared" si="232"/>
        <v>0</v>
      </c>
      <c r="O1488" s="351">
        <f t="shared" si="233"/>
        <v>0</v>
      </c>
      <c r="P1488" s="350">
        <f t="shared" si="234"/>
        <v>0</v>
      </c>
      <c r="Q1488" s="352">
        <f t="shared" si="235"/>
        <v>0</v>
      </c>
      <c r="R1488" s="353">
        <f t="shared" si="236"/>
        <v>0</v>
      </c>
      <c r="S1488" s="354">
        <f t="shared" si="237"/>
        <v>0</v>
      </c>
      <c r="T1488" s="349">
        <f t="shared" si="238"/>
        <v>0</v>
      </c>
      <c r="U1488" s="355">
        <f t="shared" si="239"/>
        <v>0</v>
      </c>
    </row>
    <row r="1489" spans="1:21" x14ac:dyDescent="0.3">
      <c r="A1489" s="344">
        <v>1485</v>
      </c>
      <c r="B1489" s="344"/>
      <c r="C1489" s="356"/>
      <c r="D1489" s="357"/>
      <c r="E1489" s="358"/>
      <c r="F1489" s="346"/>
      <c r="G1489" s="347"/>
      <c r="H1489" s="347"/>
      <c r="I1489" s="347"/>
      <c r="J1489" s="348"/>
      <c r="K1489" s="347"/>
      <c r="L1489" s="349">
        <f t="shared" si="230"/>
        <v>0</v>
      </c>
      <c r="M1489" s="350">
        <f t="shared" si="231"/>
        <v>0</v>
      </c>
      <c r="N1489" s="350">
        <f t="shared" si="232"/>
        <v>0</v>
      </c>
      <c r="O1489" s="351">
        <f t="shared" si="233"/>
        <v>0</v>
      </c>
      <c r="P1489" s="350">
        <f t="shared" si="234"/>
        <v>0</v>
      </c>
      <c r="Q1489" s="352">
        <f t="shared" si="235"/>
        <v>0</v>
      </c>
      <c r="R1489" s="353">
        <f t="shared" si="236"/>
        <v>0</v>
      </c>
      <c r="S1489" s="354">
        <f t="shared" si="237"/>
        <v>0</v>
      </c>
      <c r="T1489" s="349">
        <f t="shared" si="238"/>
        <v>0</v>
      </c>
      <c r="U1489" s="355">
        <f t="shared" si="239"/>
        <v>0</v>
      </c>
    </row>
    <row r="1490" spans="1:21" x14ac:dyDescent="0.3">
      <c r="A1490" s="344">
        <v>1486</v>
      </c>
      <c r="B1490" s="344"/>
      <c r="C1490" s="356"/>
      <c r="D1490" s="357"/>
      <c r="E1490" s="358"/>
      <c r="F1490" s="346"/>
      <c r="G1490" s="347"/>
      <c r="H1490" s="347"/>
      <c r="I1490" s="347"/>
      <c r="J1490" s="348"/>
      <c r="K1490" s="347"/>
      <c r="L1490" s="349">
        <f t="shared" si="230"/>
        <v>0</v>
      </c>
      <c r="M1490" s="350">
        <f t="shared" si="231"/>
        <v>0</v>
      </c>
      <c r="N1490" s="350">
        <f t="shared" si="232"/>
        <v>0</v>
      </c>
      <c r="O1490" s="351">
        <f t="shared" si="233"/>
        <v>0</v>
      </c>
      <c r="P1490" s="350">
        <f t="shared" si="234"/>
        <v>0</v>
      </c>
      <c r="Q1490" s="352">
        <f t="shared" si="235"/>
        <v>0</v>
      </c>
      <c r="R1490" s="353">
        <f t="shared" si="236"/>
        <v>0</v>
      </c>
      <c r="S1490" s="354">
        <f t="shared" si="237"/>
        <v>0</v>
      </c>
      <c r="T1490" s="349">
        <f t="shared" si="238"/>
        <v>0</v>
      </c>
      <c r="U1490" s="355">
        <f t="shared" si="239"/>
        <v>0</v>
      </c>
    </row>
    <row r="1491" spans="1:21" x14ac:dyDescent="0.3">
      <c r="A1491" s="344">
        <v>1487</v>
      </c>
      <c r="B1491" s="344"/>
      <c r="C1491" s="356"/>
      <c r="D1491" s="357"/>
      <c r="E1491" s="358"/>
      <c r="F1491" s="346"/>
      <c r="G1491" s="347"/>
      <c r="H1491" s="347"/>
      <c r="I1491" s="347"/>
      <c r="J1491" s="348"/>
      <c r="K1491" s="347"/>
      <c r="L1491" s="349">
        <f t="shared" si="230"/>
        <v>0</v>
      </c>
      <c r="M1491" s="350">
        <f t="shared" si="231"/>
        <v>0</v>
      </c>
      <c r="N1491" s="350">
        <f t="shared" si="232"/>
        <v>0</v>
      </c>
      <c r="O1491" s="351">
        <f t="shared" si="233"/>
        <v>0</v>
      </c>
      <c r="P1491" s="350">
        <f t="shared" si="234"/>
        <v>0</v>
      </c>
      <c r="Q1491" s="352">
        <f t="shared" si="235"/>
        <v>0</v>
      </c>
      <c r="R1491" s="353">
        <f t="shared" si="236"/>
        <v>0</v>
      </c>
      <c r="S1491" s="354">
        <f t="shared" si="237"/>
        <v>0</v>
      </c>
      <c r="T1491" s="349">
        <f t="shared" si="238"/>
        <v>0</v>
      </c>
      <c r="U1491" s="355">
        <f t="shared" si="239"/>
        <v>0</v>
      </c>
    </row>
    <row r="1492" spans="1:21" x14ac:dyDescent="0.3">
      <c r="A1492" s="344">
        <v>1488</v>
      </c>
      <c r="B1492" s="344"/>
      <c r="C1492" s="356"/>
      <c r="D1492" s="357"/>
      <c r="E1492" s="358"/>
      <c r="F1492" s="346"/>
      <c r="G1492" s="347"/>
      <c r="H1492" s="347"/>
      <c r="I1492" s="347"/>
      <c r="J1492" s="348"/>
      <c r="K1492" s="347"/>
      <c r="L1492" s="349">
        <f t="shared" si="230"/>
        <v>0</v>
      </c>
      <c r="M1492" s="350">
        <f t="shared" si="231"/>
        <v>0</v>
      </c>
      <c r="N1492" s="350">
        <f t="shared" si="232"/>
        <v>0</v>
      </c>
      <c r="O1492" s="351">
        <f t="shared" si="233"/>
        <v>0</v>
      </c>
      <c r="P1492" s="350">
        <f t="shared" si="234"/>
        <v>0</v>
      </c>
      <c r="Q1492" s="352">
        <f t="shared" si="235"/>
        <v>0</v>
      </c>
      <c r="R1492" s="353">
        <f t="shared" si="236"/>
        <v>0</v>
      </c>
      <c r="S1492" s="354">
        <f t="shared" si="237"/>
        <v>0</v>
      </c>
      <c r="T1492" s="349">
        <f t="shared" si="238"/>
        <v>0</v>
      </c>
      <c r="U1492" s="355">
        <f t="shared" si="239"/>
        <v>0</v>
      </c>
    </row>
    <row r="1493" spans="1:21" x14ac:dyDescent="0.3">
      <c r="A1493" s="344">
        <v>1489</v>
      </c>
      <c r="B1493" s="344"/>
      <c r="C1493" s="356"/>
      <c r="D1493" s="357"/>
      <c r="E1493" s="358"/>
      <c r="F1493" s="346"/>
      <c r="G1493" s="347"/>
      <c r="H1493" s="347"/>
      <c r="I1493" s="347"/>
      <c r="J1493" s="348"/>
      <c r="K1493" s="347"/>
      <c r="L1493" s="349">
        <f t="shared" si="230"/>
        <v>0</v>
      </c>
      <c r="M1493" s="350">
        <f t="shared" si="231"/>
        <v>0</v>
      </c>
      <c r="N1493" s="350">
        <f t="shared" si="232"/>
        <v>0</v>
      </c>
      <c r="O1493" s="351">
        <f t="shared" si="233"/>
        <v>0</v>
      </c>
      <c r="P1493" s="350">
        <f t="shared" si="234"/>
        <v>0</v>
      </c>
      <c r="Q1493" s="352">
        <f t="shared" si="235"/>
        <v>0</v>
      </c>
      <c r="R1493" s="353">
        <f t="shared" si="236"/>
        <v>0</v>
      </c>
      <c r="S1493" s="354">
        <f t="shared" si="237"/>
        <v>0</v>
      </c>
      <c r="T1493" s="349">
        <f t="shared" si="238"/>
        <v>0</v>
      </c>
      <c r="U1493" s="355">
        <f t="shared" si="239"/>
        <v>0</v>
      </c>
    </row>
    <row r="1494" spans="1:21" x14ac:dyDescent="0.3">
      <c r="A1494" s="344">
        <v>1490</v>
      </c>
      <c r="B1494" s="344"/>
      <c r="C1494" s="356"/>
      <c r="D1494" s="357"/>
      <c r="E1494" s="358"/>
      <c r="F1494" s="346"/>
      <c r="G1494" s="347"/>
      <c r="H1494" s="347"/>
      <c r="I1494" s="347"/>
      <c r="J1494" s="348"/>
      <c r="K1494" s="347"/>
      <c r="L1494" s="349">
        <f t="shared" si="230"/>
        <v>0</v>
      </c>
      <c r="M1494" s="350">
        <f t="shared" si="231"/>
        <v>0</v>
      </c>
      <c r="N1494" s="350">
        <f t="shared" si="232"/>
        <v>0</v>
      </c>
      <c r="O1494" s="351">
        <f t="shared" si="233"/>
        <v>0</v>
      </c>
      <c r="P1494" s="350">
        <f t="shared" si="234"/>
        <v>0</v>
      </c>
      <c r="Q1494" s="352">
        <f t="shared" si="235"/>
        <v>0</v>
      </c>
      <c r="R1494" s="353">
        <f t="shared" si="236"/>
        <v>0</v>
      </c>
      <c r="S1494" s="354">
        <f t="shared" si="237"/>
        <v>0</v>
      </c>
      <c r="T1494" s="349">
        <f t="shared" si="238"/>
        <v>0</v>
      </c>
      <c r="U1494" s="355">
        <f t="shared" si="239"/>
        <v>0</v>
      </c>
    </row>
    <row r="1495" spans="1:21" x14ac:dyDescent="0.3">
      <c r="A1495" s="344">
        <v>1491</v>
      </c>
      <c r="B1495" s="344"/>
      <c r="C1495" s="356"/>
      <c r="D1495" s="357"/>
      <c r="E1495" s="358"/>
      <c r="F1495" s="346"/>
      <c r="G1495" s="347"/>
      <c r="H1495" s="347"/>
      <c r="I1495" s="347"/>
      <c r="J1495" s="348"/>
      <c r="K1495" s="347"/>
      <c r="L1495" s="349">
        <f t="shared" si="230"/>
        <v>0</v>
      </c>
      <c r="M1495" s="350">
        <f t="shared" si="231"/>
        <v>0</v>
      </c>
      <c r="N1495" s="350">
        <f t="shared" si="232"/>
        <v>0</v>
      </c>
      <c r="O1495" s="351">
        <f t="shared" si="233"/>
        <v>0</v>
      </c>
      <c r="P1495" s="350">
        <f t="shared" si="234"/>
        <v>0</v>
      </c>
      <c r="Q1495" s="352">
        <f t="shared" si="235"/>
        <v>0</v>
      </c>
      <c r="R1495" s="353">
        <f t="shared" si="236"/>
        <v>0</v>
      </c>
      <c r="S1495" s="354">
        <f t="shared" si="237"/>
        <v>0</v>
      </c>
      <c r="T1495" s="349">
        <f t="shared" si="238"/>
        <v>0</v>
      </c>
      <c r="U1495" s="355">
        <f t="shared" si="239"/>
        <v>0</v>
      </c>
    </row>
    <row r="1496" spans="1:21" x14ac:dyDescent="0.3">
      <c r="A1496" s="344">
        <v>1492</v>
      </c>
      <c r="B1496" s="344"/>
      <c r="C1496" s="356"/>
      <c r="D1496" s="357"/>
      <c r="E1496" s="358"/>
      <c r="F1496" s="346"/>
      <c r="G1496" s="347"/>
      <c r="H1496" s="347"/>
      <c r="I1496" s="347"/>
      <c r="J1496" s="348"/>
      <c r="K1496" s="347"/>
      <c r="L1496" s="349">
        <f t="shared" si="230"/>
        <v>0</v>
      </c>
      <c r="M1496" s="350">
        <f t="shared" si="231"/>
        <v>0</v>
      </c>
      <c r="N1496" s="350">
        <f t="shared" si="232"/>
        <v>0</v>
      </c>
      <c r="O1496" s="351">
        <f t="shared" si="233"/>
        <v>0</v>
      </c>
      <c r="P1496" s="350">
        <f t="shared" si="234"/>
        <v>0</v>
      </c>
      <c r="Q1496" s="352">
        <f t="shared" si="235"/>
        <v>0</v>
      </c>
      <c r="R1496" s="353">
        <f t="shared" si="236"/>
        <v>0</v>
      </c>
      <c r="S1496" s="354">
        <f t="shared" si="237"/>
        <v>0</v>
      </c>
      <c r="T1496" s="349">
        <f t="shared" si="238"/>
        <v>0</v>
      </c>
      <c r="U1496" s="355">
        <f t="shared" si="239"/>
        <v>0</v>
      </c>
    </row>
    <row r="1497" spans="1:21" x14ac:dyDescent="0.3">
      <c r="A1497" s="344">
        <v>1493</v>
      </c>
      <c r="B1497" s="344"/>
      <c r="C1497" s="356"/>
      <c r="D1497" s="357"/>
      <c r="E1497" s="358"/>
      <c r="F1497" s="346"/>
      <c r="G1497" s="347"/>
      <c r="H1497" s="347"/>
      <c r="I1497" s="347"/>
      <c r="J1497" s="348"/>
      <c r="K1497" s="347"/>
      <c r="L1497" s="349">
        <f t="shared" si="230"/>
        <v>0</v>
      </c>
      <c r="M1497" s="350">
        <f t="shared" si="231"/>
        <v>0</v>
      </c>
      <c r="N1497" s="350">
        <f t="shared" si="232"/>
        <v>0</v>
      </c>
      <c r="O1497" s="351">
        <f t="shared" si="233"/>
        <v>0</v>
      </c>
      <c r="P1497" s="350">
        <f t="shared" si="234"/>
        <v>0</v>
      </c>
      <c r="Q1497" s="352">
        <f t="shared" si="235"/>
        <v>0</v>
      </c>
      <c r="R1497" s="353">
        <f t="shared" si="236"/>
        <v>0</v>
      </c>
      <c r="S1497" s="354">
        <f t="shared" si="237"/>
        <v>0</v>
      </c>
      <c r="T1497" s="349">
        <f t="shared" si="238"/>
        <v>0</v>
      </c>
      <c r="U1497" s="355">
        <f t="shared" si="239"/>
        <v>0</v>
      </c>
    </row>
    <row r="1498" spans="1:21" x14ac:dyDescent="0.3">
      <c r="A1498" s="344">
        <v>1494</v>
      </c>
      <c r="B1498" s="344"/>
      <c r="C1498" s="356"/>
      <c r="D1498" s="357"/>
      <c r="E1498" s="358"/>
      <c r="F1498" s="346"/>
      <c r="G1498" s="347"/>
      <c r="H1498" s="347"/>
      <c r="I1498" s="347"/>
      <c r="J1498" s="348"/>
      <c r="K1498" s="347"/>
      <c r="L1498" s="349">
        <f t="shared" si="230"/>
        <v>0</v>
      </c>
      <c r="M1498" s="350">
        <f t="shared" si="231"/>
        <v>0</v>
      </c>
      <c r="N1498" s="350">
        <f t="shared" si="232"/>
        <v>0</v>
      </c>
      <c r="O1498" s="351">
        <f t="shared" si="233"/>
        <v>0</v>
      </c>
      <c r="P1498" s="350">
        <f t="shared" si="234"/>
        <v>0</v>
      </c>
      <c r="Q1498" s="352">
        <f t="shared" si="235"/>
        <v>0</v>
      </c>
      <c r="R1498" s="353">
        <f t="shared" si="236"/>
        <v>0</v>
      </c>
      <c r="S1498" s="354">
        <f t="shared" si="237"/>
        <v>0</v>
      </c>
      <c r="T1498" s="349">
        <f t="shared" si="238"/>
        <v>0</v>
      </c>
      <c r="U1498" s="355">
        <f t="shared" si="239"/>
        <v>0</v>
      </c>
    </row>
    <row r="1499" spans="1:21" x14ac:dyDescent="0.3">
      <c r="A1499" s="344">
        <v>1495</v>
      </c>
      <c r="B1499" s="344"/>
      <c r="C1499" s="356"/>
      <c r="D1499" s="357"/>
      <c r="E1499" s="358"/>
      <c r="F1499" s="346"/>
      <c r="G1499" s="347"/>
      <c r="H1499" s="347"/>
      <c r="I1499" s="347"/>
      <c r="J1499" s="348"/>
      <c r="K1499" s="347"/>
      <c r="L1499" s="349">
        <f t="shared" si="230"/>
        <v>0</v>
      </c>
      <c r="M1499" s="350">
        <f t="shared" si="231"/>
        <v>0</v>
      </c>
      <c r="N1499" s="350">
        <f t="shared" si="232"/>
        <v>0</v>
      </c>
      <c r="O1499" s="351">
        <f t="shared" si="233"/>
        <v>0</v>
      </c>
      <c r="P1499" s="350">
        <f t="shared" si="234"/>
        <v>0</v>
      </c>
      <c r="Q1499" s="352">
        <f t="shared" si="235"/>
        <v>0</v>
      </c>
      <c r="R1499" s="353">
        <f t="shared" si="236"/>
        <v>0</v>
      </c>
      <c r="S1499" s="354">
        <f t="shared" si="237"/>
        <v>0</v>
      </c>
      <c r="T1499" s="349">
        <f t="shared" si="238"/>
        <v>0</v>
      </c>
      <c r="U1499" s="355">
        <f t="shared" si="239"/>
        <v>0</v>
      </c>
    </row>
    <row r="1500" spans="1:21" x14ac:dyDescent="0.3">
      <c r="A1500" s="344">
        <v>1496</v>
      </c>
      <c r="B1500" s="344"/>
      <c r="C1500" s="356"/>
      <c r="D1500" s="357"/>
      <c r="E1500" s="358"/>
      <c r="F1500" s="346"/>
      <c r="G1500" s="347"/>
      <c r="H1500" s="347"/>
      <c r="I1500" s="347"/>
      <c r="J1500" s="348"/>
      <c r="K1500" s="347"/>
      <c r="L1500" s="349">
        <f t="shared" si="230"/>
        <v>0</v>
      </c>
      <c r="M1500" s="350">
        <f t="shared" si="231"/>
        <v>0</v>
      </c>
      <c r="N1500" s="350">
        <f t="shared" si="232"/>
        <v>0</v>
      </c>
      <c r="O1500" s="351">
        <f t="shared" si="233"/>
        <v>0</v>
      </c>
      <c r="P1500" s="350">
        <f t="shared" si="234"/>
        <v>0</v>
      </c>
      <c r="Q1500" s="352">
        <f t="shared" si="235"/>
        <v>0</v>
      </c>
      <c r="R1500" s="353">
        <f t="shared" si="236"/>
        <v>0</v>
      </c>
      <c r="S1500" s="354">
        <f t="shared" si="237"/>
        <v>0</v>
      </c>
      <c r="T1500" s="349">
        <f t="shared" si="238"/>
        <v>0</v>
      </c>
      <c r="U1500" s="355">
        <f t="shared" si="239"/>
        <v>0</v>
      </c>
    </row>
    <row r="1501" spans="1:21" x14ac:dyDescent="0.3">
      <c r="A1501" s="344">
        <v>1497</v>
      </c>
      <c r="B1501" s="344"/>
      <c r="C1501" s="356"/>
      <c r="D1501" s="357"/>
      <c r="E1501" s="358"/>
      <c r="F1501" s="346"/>
      <c r="G1501" s="347"/>
      <c r="H1501" s="347"/>
      <c r="I1501" s="347"/>
      <c r="J1501" s="348"/>
      <c r="K1501" s="347"/>
      <c r="L1501" s="349">
        <f t="shared" si="230"/>
        <v>0</v>
      </c>
      <c r="M1501" s="350">
        <f t="shared" si="231"/>
        <v>0</v>
      </c>
      <c r="N1501" s="350">
        <f t="shared" si="232"/>
        <v>0</v>
      </c>
      <c r="O1501" s="351">
        <f t="shared" si="233"/>
        <v>0</v>
      </c>
      <c r="P1501" s="350">
        <f t="shared" si="234"/>
        <v>0</v>
      </c>
      <c r="Q1501" s="352">
        <f t="shared" si="235"/>
        <v>0</v>
      </c>
      <c r="R1501" s="353">
        <f t="shared" si="236"/>
        <v>0</v>
      </c>
      <c r="S1501" s="354">
        <f t="shared" si="237"/>
        <v>0</v>
      </c>
      <c r="T1501" s="349">
        <f t="shared" si="238"/>
        <v>0</v>
      </c>
      <c r="U1501" s="355">
        <f t="shared" si="239"/>
        <v>0</v>
      </c>
    </row>
    <row r="1502" spans="1:21" x14ac:dyDescent="0.3">
      <c r="A1502" s="344">
        <v>1498</v>
      </c>
      <c r="B1502" s="344"/>
      <c r="C1502" s="356"/>
      <c r="D1502" s="357"/>
      <c r="E1502" s="358"/>
      <c r="F1502" s="346"/>
      <c r="G1502" s="347"/>
      <c r="H1502" s="347"/>
      <c r="I1502" s="347"/>
      <c r="J1502" s="348"/>
      <c r="K1502" s="347"/>
      <c r="L1502" s="349">
        <f t="shared" si="230"/>
        <v>0</v>
      </c>
      <c r="M1502" s="350">
        <f t="shared" si="231"/>
        <v>0</v>
      </c>
      <c r="N1502" s="350">
        <f t="shared" si="232"/>
        <v>0</v>
      </c>
      <c r="O1502" s="351">
        <f t="shared" si="233"/>
        <v>0</v>
      </c>
      <c r="P1502" s="350">
        <f t="shared" si="234"/>
        <v>0</v>
      </c>
      <c r="Q1502" s="352">
        <f t="shared" si="235"/>
        <v>0</v>
      </c>
      <c r="R1502" s="353">
        <f t="shared" si="236"/>
        <v>0</v>
      </c>
      <c r="S1502" s="354">
        <f t="shared" si="237"/>
        <v>0</v>
      </c>
      <c r="T1502" s="349">
        <f t="shared" si="238"/>
        <v>0</v>
      </c>
      <c r="U1502" s="355">
        <f t="shared" si="239"/>
        <v>0</v>
      </c>
    </row>
    <row r="1503" spans="1:21" x14ac:dyDescent="0.3">
      <c r="A1503" s="344">
        <v>1499</v>
      </c>
      <c r="B1503" s="344"/>
      <c r="C1503" s="356"/>
      <c r="D1503" s="357"/>
      <c r="E1503" s="358"/>
      <c r="F1503" s="346"/>
      <c r="G1503" s="347"/>
      <c r="H1503" s="347"/>
      <c r="I1503" s="347"/>
      <c r="J1503" s="348"/>
      <c r="K1503" s="347"/>
      <c r="L1503" s="349">
        <f t="shared" si="230"/>
        <v>0</v>
      </c>
      <c r="M1503" s="350">
        <f t="shared" si="231"/>
        <v>0</v>
      </c>
      <c r="N1503" s="350">
        <f t="shared" si="232"/>
        <v>0</v>
      </c>
      <c r="O1503" s="351">
        <f t="shared" si="233"/>
        <v>0</v>
      </c>
      <c r="P1503" s="350">
        <f t="shared" si="234"/>
        <v>0</v>
      </c>
      <c r="Q1503" s="352">
        <f t="shared" si="235"/>
        <v>0</v>
      </c>
      <c r="R1503" s="353">
        <f t="shared" si="236"/>
        <v>0</v>
      </c>
      <c r="S1503" s="354">
        <f t="shared" si="237"/>
        <v>0</v>
      </c>
      <c r="T1503" s="349">
        <f t="shared" si="238"/>
        <v>0</v>
      </c>
      <c r="U1503" s="355">
        <f t="shared" si="239"/>
        <v>0</v>
      </c>
    </row>
    <row r="1504" spans="1:21" x14ac:dyDescent="0.3">
      <c r="A1504" s="344">
        <v>1500</v>
      </c>
      <c r="B1504" s="344"/>
      <c r="C1504" s="356"/>
      <c r="D1504" s="357"/>
      <c r="E1504" s="358"/>
      <c r="F1504" s="346"/>
      <c r="G1504" s="347"/>
      <c r="H1504" s="347"/>
      <c r="I1504" s="347"/>
      <c r="J1504" s="348"/>
      <c r="K1504" s="347"/>
      <c r="L1504" s="349">
        <f t="shared" si="230"/>
        <v>0</v>
      </c>
      <c r="M1504" s="350">
        <f t="shared" si="231"/>
        <v>0</v>
      </c>
      <c r="N1504" s="350">
        <f t="shared" si="232"/>
        <v>0</v>
      </c>
      <c r="O1504" s="351">
        <f t="shared" si="233"/>
        <v>0</v>
      </c>
      <c r="P1504" s="350">
        <f t="shared" si="234"/>
        <v>0</v>
      </c>
      <c r="Q1504" s="352">
        <f t="shared" si="235"/>
        <v>0</v>
      </c>
      <c r="R1504" s="353">
        <f t="shared" si="236"/>
        <v>0</v>
      </c>
      <c r="S1504" s="354">
        <f t="shared" si="237"/>
        <v>0</v>
      </c>
      <c r="T1504" s="349">
        <f t="shared" si="238"/>
        <v>0</v>
      </c>
      <c r="U1504" s="355">
        <f t="shared" si="239"/>
        <v>0</v>
      </c>
    </row>
    <row r="1505" spans="1:21" x14ac:dyDescent="0.3">
      <c r="A1505" s="344">
        <v>1501</v>
      </c>
      <c r="B1505" s="344"/>
      <c r="C1505" s="356"/>
      <c r="D1505" s="357"/>
      <c r="E1505" s="358"/>
      <c r="F1505" s="346"/>
      <c r="G1505" s="347"/>
      <c r="H1505" s="347"/>
      <c r="I1505" s="347"/>
      <c r="J1505" s="348"/>
      <c r="K1505" s="347"/>
      <c r="L1505" s="349">
        <f t="shared" si="230"/>
        <v>0</v>
      </c>
      <c r="M1505" s="350">
        <f t="shared" si="231"/>
        <v>0</v>
      </c>
      <c r="N1505" s="350">
        <f t="shared" si="232"/>
        <v>0</v>
      </c>
      <c r="O1505" s="351">
        <f t="shared" si="233"/>
        <v>0</v>
      </c>
      <c r="P1505" s="350">
        <f t="shared" si="234"/>
        <v>0</v>
      </c>
      <c r="Q1505" s="352">
        <f t="shared" si="235"/>
        <v>0</v>
      </c>
      <c r="R1505" s="353">
        <f t="shared" si="236"/>
        <v>0</v>
      </c>
      <c r="S1505" s="354">
        <f t="shared" si="237"/>
        <v>0</v>
      </c>
      <c r="T1505" s="349">
        <f t="shared" si="238"/>
        <v>0</v>
      </c>
      <c r="U1505" s="355">
        <f t="shared" si="239"/>
        <v>0</v>
      </c>
    </row>
    <row r="1506" spans="1:21" x14ac:dyDescent="0.3">
      <c r="A1506" s="344">
        <v>1502</v>
      </c>
      <c r="B1506" s="344"/>
      <c r="C1506" s="356"/>
      <c r="D1506" s="357"/>
      <c r="E1506" s="358"/>
      <c r="F1506" s="346"/>
      <c r="G1506" s="347"/>
      <c r="H1506" s="347"/>
      <c r="I1506" s="347"/>
      <c r="J1506" s="348"/>
      <c r="K1506" s="347"/>
      <c r="L1506" s="349">
        <f t="shared" si="230"/>
        <v>0</v>
      </c>
      <c r="M1506" s="350">
        <f t="shared" si="231"/>
        <v>0</v>
      </c>
      <c r="N1506" s="350">
        <f t="shared" si="232"/>
        <v>0</v>
      </c>
      <c r="O1506" s="351">
        <f t="shared" si="233"/>
        <v>0</v>
      </c>
      <c r="P1506" s="350">
        <f t="shared" si="234"/>
        <v>0</v>
      </c>
      <c r="Q1506" s="352">
        <f t="shared" si="235"/>
        <v>0</v>
      </c>
      <c r="R1506" s="353">
        <f t="shared" si="236"/>
        <v>0</v>
      </c>
      <c r="S1506" s="354">
        <f t="shared" si="237"/>
        <v>0</v>
      </c>
      <c r="T1506" s="349">
        <f t="shared" si="238"/>
        <v>0</v>
      </c>
      <c r="U1506" s="355">
        <f t="shared" si="239"/>
        <v>0</v>
      </c>
    </row>
    <row r="1507" spans="1:21" x14ac:dyDescent="0.3">
      <c r="A1507" s="344">
        <v>1503</v>
      </c>
      <c r="B1507" s="344"/>
      <c r="C1507" s="356"/>
      <c r="D1507" s="357"/>
      <c r="E1507" s="358"/>
      <c r="F1507" s="346"/>
      <c r="G1507" s="347"/>
      <c r="H1507" s="347"/>
      <c r="I1507" s="347"/>
      <c r="J1507" s="348"/>
      <c r="K1507" s="347"/>
      <c r="L1507" s="349">
        <f t="shared" si="230"/>
        <v>0</v>
      </c>
      <c r="M1507" s="350">
        <f t="shared" si="231"/>
        <v>0</v>
      </c>
      <c r="N1507" s="350">
        <f t="shared" si="232"/>
        <v>0</v>
      </c>
      <c r="O1507" s="351">
        <f t="shared" si="233"/>
        <v>0</v>
      </c>
      <c r="P1507" s="350">
        <f t="shared" si="234"/>
        <v>0</v>
      </c>
      <c r="Q1507" s="352">
        <f t="shared" si="235"/>
        <v>0</v>
      </c>
      <c r="R1507" s="353">
        <f t="shared" si="236"/>
        <v>0</v>
      </c>
      <c r="S1507" s="354">
        <f t="shared" si="237"/>
        <v>0</v>
      </c>
      <c r="T1507" s="349">
        <f t="shared" si="238"/>
        <v>0</v>
      </c>
      <c r="U1507" s="355">
        <f t="shared" si="239"/>
        <v>0</v>
      </c>
    </row>
    <row r="1508" spans="1:21" x14ac:dyDescent="0.3">
      <c r="A1508" s="344">
        <v>1504</v>
      </c>
      <c r="B1508" s="344"/>
      <c r="C1508" s="356"/>
      <c r="D1508" s="357"/>
      <c r="E1508" s="358"/>
      <c r="F1508" s="346"/>
      <c r="G1508" s="347"/>
      <c r="H1508" s="347"/>
      <c r="I1508" s="347"/>
      <c r="J1508" s="348"/>
      <c r="K1508" s="347"/>
      <c r="L1508" s="349">
        <f t="shared" si="230"/>
        <v>0</v>
      </c>
      <c r="M1508" s="350">
        <f t="shared" si="231"/>
        <v>0</v>
      </c>
      <c r="N1508" s="350">
        <f t="shared" si="232"/>
        <v>0</v>
      </c>
      <c r="O1508" s="351">
        <f t="shared" si="233"/>
        <v>0</v>
      </c>
      <c r="P1508" s="350">
        <f t="shared" si="234"/>
        <v>0</v>
      </c>
      <c r="Q1508" s="352">
        <f t="shared" si="235"/>
        <v>0</v>
      </c>
      <c r="R1508" s="353">
        <f t="shared" si="236"/>
        <v>0</v>
      </c>
      <c r="S1508" s="354">
        <f t="shared" si="237"/>
        <v>0</v>
      </c>
      <c r="T1508" s="349">
        <f t="shared" si="238"/>
        <v>0</v>
      </c>
      <c r="U1508" s="355">
        <f t="shared" si="239"/>
        <v>0</v>
      </c>
    </row>
    <row r="1509" spans="1:21" x14ac:dyDescent="0.3">
      <c r="A1509" s="344">
        <v>1505</v>
      </c>
      <c r="B1509" s="344"/>
      <c r="C1509" s="356"/>
      <c r="D1509" s="357"/>
      <c r="E1509" s="358"/>
      <c r="F1509" s="346"/>
      <c r="G1509" s="347"/>
      <c r="H1509" s="347"/>
      <c r="I1509" s="347"/>
      <c r="J1509" s="348"/>
      <c r="K1509" s="347"/>
      <c r="L1509" s="349">
        <f t="shared" si="230"/>
        <v>0</v>
      </c>
      <c r="M1509" s="350">
        <f t="shared" si="231"/>
        <v>0</v>
      </c>
      <c r="N1509" s="350">
        <f t="shared" si="232"/>
        <v>0</v>
      </c>
      <c r="O1509" s="351">
        <f t="shared" si="233"/>
        <v>0</v>
      </c>
      <c r="P1509" s="350">
        <f t="shared" si="234"/>
        <v>0</v>
      </c>
      <c r="Q1509" s="352">
        <f t="shared" si="235"/>
        <v>0</v>
      </c>
      <c r="R1509" s="353">
        <f t="shared" si="236"/>
        <v>0</v>
      </c>
      <c r="S1509" s="354">
        <f t="shared" si="237"/>
        <v>0</v>
      </c>
      <c r="T1509" s="349">
        <f t="shared" si="238"/>
        <v>0</v>
      </c>
      <c r="U1509" s="355">
        <f t="shared" si="239"/>
        <v>0</v>
      </c>
    </row>
    <row r="1510" spans="1:21" x14ac:dyDescent="0.3">
      <c r="A1510" s="344">
        <v>1506</v>
      </c>
      <c r="B1510" s="344"/>
      <c r="C1510" s="356"/>
      <c r="D1510" s="357"/>
      <c r="E1510" s="358"/>
      <c r="F1510" s="346"/>
      <c r="G1510" s="347"/>
      <c r="H1510" s="347"/>
      <c r="I1510" s="347"/>
      <c r="J1510" s="348"/>
      <c r="K1510" s="347"/>
      <c r="L1510" s="349">
        <f t="shared" si="230"/>
        <v>0</v>
      </c>
      <c r="M1510" s="350">
        <f t="shared" si="231"/>
        <v>0</v>
      </c>
      <c r="N1510" s="350">
        <f t="shared" si="232"/>
        <v>0</v>
      </c>
      <c r="O1510" s="351">
        <f t="shared" si="233"/>
        <v>0</v>
      </c>
      <c r="P1510" s="350">
        <f t="shared" si="234"/>
        <v>0</v>
      </c>
      <c r="Q1510" s="352">
        <f t="shared" si="235"/>
        <v>0</v>
      </c>
      <c r="R1510" s="353">
        <f t="shared" si="236"/>
        <v>0</v>
      </c>
      <c r="S1510" s="354">
        <f t="shared" si="237"/>
        <v>0</v>
      </c>
      <c r="T1510" s="349">
        <f t="shared" si="238"/>
        <v>0</v>
      </c>
      <c r="U1510" s="355">
        <f t="shared" si="239"/>
        <v>0</v>
      </c>
    </row>
    <row r="1511" spans="1:21" x14ac:dyDescent="0.3">
      <c r="A1511" s="344">
        <v>1507</v>
      </c>
      <c r="B1511" s="344"/>
      <c r="C1511" s="356"/>
      <c r="D1511" s="357"/>
      <c r="E1511" s="358"/>
      <c r="F1511" s="346"/>
      <c r="G1511" s="347"/>
      <c r="H1511" s="347"/>
      <c r="I1511" s="347"/>
      <c r="J1511" s="348"/>
      <c r="K1511" s="347"/>
      <c r="L1511" s="349">
        <f t="shared" si="230"/>
        <v>0</v>
      </c>
      <c r="M1511" s="350">
        <f t="shared" si="231"/>
        <v>0</v>
      </c>
      <c r="N1511" s="350">
        <f t="shared" si="232"/>
        <v>0</v>
      </c>
      <c r="O1511" s="351">
        <f t="shared" si="233"/>
        <v>0</v>
      </c>
      <c r="P1511" s="350">
        <f t="shared" si="234"/>
        <v>0</v>
      </c>
      <c r="Q1511" s="352">
        <f t="shared" si="235"/>
        <v>0</v>
      </c>
      <c r="R1511" s="353">
        <f t="shared" si="236"/>
        <v>0</v>
      </c>
      <c r="S1511" s="354">
        <f t="shared" si="237"/>
        <v>0</v>
      </c>
      <c r="T1511" s="349">
        <f t="shared" si="238"/>
        <v>0</v>
      </c>
      <c r="U1511" s="355">
        <f t="shared" si="239"/>
        <v>0</v>
      </c>
    </row>
    <row r="1512" spans="1:21" x14ac:dyDescent="0.3">
      <c r="A1512" s="344">
        <v>1508</v>
      </c>
      <c r="B1512" s="344"/>
      <c r="C1512" s="356"/>
      <c r="D1512" s="357"/>
      <c r="E1512" s="358"/>
      <c r="F1512" s="346"/>
      <c r="G1512" s="347"/>
      <c r="H1512" s="347"/>
      <c r="I1512" s="347"/>
      <c r="J1512" s="348"/>
      <c r="K1512" s="347"/>
      <c r="L1512" s="349">
        <f t="shared" si="230"/>
        <v>0</v>
      </c>
      <c r="M1512" s="350">
        <f t="shared" si="231"/>
        <v>0</v>
      </c>
      <c r="N1512" s="350">
        <f t="shared" si="232"/>
        <v>0</v>
      </c>
      <c r="O1512" s="351">
        <f t="shared" si="233"/>
        <v>0</v>
      </c>
      <c r="P1512" s="350">
        <f t="shared" si="234"/>
        <v>0</v>
      </c>
      <c r="Q1512" s="352">
        <f t="shared" si="235"/>
        <v>0</v>
      </c>
      <c r="R1512" s="353">
        <f t="shared" si="236"/>
        <v>0</v>
      </c>
      <c r="S1512" s="354">
        <f t="shared" si="237"/>
        <v>0</v>
      </c>
      <c r="T1512" s="349">
        <f t="shared" si="238"/>
        <v>0</v>
      </c>
      <c r="U1512" s="355">
        <f t="shared" si="239"/>
        <v>0</v>
      </c>
    </row>
    <row r="1513" spans="1:21" x14ac:dyDescent="0.3">
      <c r="A1513" s="344">
        <v>1509</v>
      </c>
      <c r="B1513" s="344"/>
      <c r="C1513" s="356"/>
      <c r="D1513" s="357"/>
      <c r="E1513" s="358"/>
      <c r="F1513" s="346"/>
      <c r="G1513" s="347"/>
      <c r="H1513" s="347"/>
      <c r="I1513" s="347"/>
      <c r="J1513" s="348"/>
      <c r="K1513" s="347"/>
      <c r="L1513" s="349">
        <f t="shared" si="230"/>
        <v>0</v>
      </c>
      <c r="M1513" s="350">
        <f t="shared" si="231"/>
        <v>0</v>
      </c>
      <c r="N1513" s="350">
        <f t="shared" si="232"/>
        <v>0</v>
      </c>
      <c r="O1513" s="351">
        <f t="shared" si="233"/>
        <v>0</v>
      </c>
      <c r="P1513" s="350">
        <f t="shared" si="234"/>
        <v>0</v>
      </c>
      <c r="Q1513" s="352">
        <f t="shared" si="235"/>
        <v>0</v>
      </c>
      <c r="R1513" s="353">
        <f t="shared" si="236"/>
        <v>0</v>
      </c>
      <c r="S1513" s="354">
        <f t="shared" si="237"/>
        <v>0</v>
      </c>
      <c r="T1513" s="349">
        <f t="shared" si="238"/>
        <v>0</v>
      </c>
      <c r="U1513" s="355">
        <f t="shared" si="239"/>
        <v>0</v>
      </c>
    </row>
    <row r="1514" spans="1:21" x14ac:dyDescent="0.3">
      <c r="A1514" s="344">
        <v>1510</v>
      </c>
      <c r="B1514" s="344"/>
      <c r="C1514" s="356"/>
      <c r="D1514" s="357"/>
      <c r="E1514" s="358"/>
      <c r="F1514" s="346"/>
      <c r="G1514" s="347"/>
      <c r="H1514" s="347"/>
      <c r="I1514" s="347"/>
      <c r="J1514" s="348"/>
      <c r="K1514" s="347"/>
      <c r="L1514" s="349">
        <f t="shared" si="230"/>
        <v>0</v>
      </c>
      <c r="M1514" s="350">
        <f t="shared" si="231"/>
        <v>0</v>
      </c>
      <c r="N1514" s="350">
        <f t="shared" si="232"/>
        <v>0</v>
      </c>
      <c r="O1514" s="351">
        <f t="shared" si="233"/>
        <v>0</v>
      </c>
      <c r="P1514" s="350">
        <f t="shared" si="234"/>
        <v>0</v>
      </c>
      <c r="Q1514" s="352">
        <f t="shared" si="235"/>
        <v>0</v>
      </c>
      <c r="R1514" s="353">
        <f t="shared" si="236"/>
        <v>0</v>
      </c>
      <c r="S1514" s="354">
        <f t="shared" si="237"/>
        <v>0</v>
      </c>
      <c r="T1514" s="349">
        <f t="shared" si="238"/>
        <v>0</v>
      </c>
      <c r="U1514" s="355">
        <f t="shared" si="239"/>
        <v>0</v>
      </c>
    </row>
    <row r="1515" spans="1:21" x14ac:dyDescent="0.3">
      <c r="A1515" s="344">
        <v>1511</v>
      </c>
      <c r="B1515" s="344"/>
      <c r="C1515" s="356"/>
      <c r="D1515" s="357"/>
      <c r="E1515" s="358"/>
      <c r="F1515" s="346"/>
      <c r="G1515" s="347"/>
      <c r="H1515" s="347"/>
      <c r="I1515" s="347"/>
      <c r="J1515" s="348"/>
      <c r="K1515" s="347"/>
      <c r="L1515" s="349">
        <f t="shared" si="230"/>
        <v>0</v>
      </c>
      <c r="M1515" s="350">
        <f t="shared" si="231"/>
        <v>0</v>
      </c>
      <c r="N1515" s="350">
        <f t="shared" si="232"/>
        <v>0</v>
      </c>
      <c r="O1515" s="351">
        <f t="shared" si="233"/>
        <v>0</v>
      </c>
      <c r="P1515" s="350">
        <f t="shared" si="234"/>
        <v>0</v>
      </c>
      <c r="Q1515" s="352">
        <f t="shared" si="235"/>
        <v>0</v>
      </c>
      <c r="R1515" s="353">
        <f t="shared" si="236"/>
        <v>0</v>
      </c>
      <c r="S1515" s="354">
        <f t="shared" si="237"/>
        <v>0</v>
      </c>
      <c r="T1515" s="349">
        <f t="shared" si="238"/>
        <v>0</v>
      </c>
      <c r="U1515" s="355">
        <f t="shared" si="239"/>
        <v>0</v>
      </c>
    </row>
    <row r="1516" spans="1:21" x14ac:dyDescent="0.3">
      <c r="A1516" s="344">
        <v>1512</v>
      </c>
      <c r="B1516" s="344"/>
      <c r="C1516" s="356"/>
      <c r="D1516" s="357"/>
      <c r="E1516" s="358"/>
      <c r="F1516" s="346"/>
      <c r="G1516" s="347"/>
      <c r="H1516" s="347"/>
      <c r="I1516" s="347"/>
      <c r="J1516" s="348"/>
      <c r="K1516" s="347"/>
      <c r="L1516" s="349">
        <f t="shared" si="230"/>
        <v>0</v>
      </c>
      <c r="M1516" s="350">
        <f t="shared" si="231"/>
        <v>0</v>
      </c>
      <c r="N1516" s="350">
        <f t="shared" si="232"/>
        <v>0</v>
      </c>
      <c r="O1516" s="351">
        <f t="shared" si="233"/>
        <v>0</v>
      </c>
      <c r="P1516" s="350">
        <f t="shared" si="234"/>
        <v>0</v>
      </c>
      <c r="Q1516" s="352">
        <f t="shared" si="235"/>
        <v>0</v>
      </c>
      <c r="R1516" s="353">
        <f t="shared" si="236"/>
        <v>0</v>
      </c>
      <c r="S1516" s="354">
        <f t="shared" si="237"/>
        <v>0</v>
      </c>
      <c r="T1516" s="349">
        <f t="shared" si="238"/>
        <v>0</v>
      </c>
      <c r="U1516" s="355">
        <f t="shared" si="239"/>
        <v>0</v>
      </c>
    </row>
    <row r="1517" spans="1:21" x14ac:dyDescent="0.3">
      <c r="A1517" s="344">
        <v>1513</v>
      </c>
      <c r="B1517" s="344"/>
      <c r="C1517" s="356"/>
      <c r="D1517" s="357"/>
      <c r="E1517" s="358"/>
      <c r="F1517" s="346"/>
      <c r="G1517" s="347"/>
      <c r="H1517" s="347"/>
      <c r="I1517" s="347"/>
      <c r="J1517" s="348"/>
      <c r="K1517" s="347"/>
      <c r="L1517" s="349">
        <f t="shared" si="230"/>
        <v>0</v>
      </c>
      <c r="M1517" s="350">
        <f t="shared" si="231"/>
        <v>0</v>
      </c>
      <c r="N1517" s="350">
        <f t="shared" si="232"/>
        <v>0</v>
      </c>
      <c r="O1517" s="351">
        <f t="shared" si="233"/>
        <v>0</v>
      </c>
      <c r="P1517" s="350">
        <f t="shared" si="234"/>
        <v>0</v>
      </c>
      <c r="Q1517" s="352">
        <f t="shared" si="235"/>
        <v>0</v>
      </c>
      <c r="R1517" s="353">
        <f t="shared" si="236"/>
        <v>0</v>
      </c>
      <c r="S1517" s="354">
        <f t="shared" si="237"/>
        <v>0</v>
      </c>
      <c r="T1517" s="349">
        <f t="shared" si="238"/>
        <v>0</v>
      </c>
      <c r="U1517" s="355">
        <f t="shared" si="239"/>
        <v>0</v>
      </c>
    </row>
    <row r="1518" spans="1:21" x14ac:dyDescent="0.3">
      <c r="A1518" s="344">
        <v>1514</v>
      </c>
      <c r="B1518" s="344"/>
      <c r="C1518" s="356"/>
      <c r="D1518" s="357"/>
      <c r="E1518" s="358"/>
      <c r="F1518" s="346"/>
      <c r="G1518" s="347"/>
      <c r="H1518" s="347"/>
      <c r="I1518" s="347"/>
      <c r="J1518" s="348"/>
      <c r="K1518" s="347"/>
      <c r="L1518" s="349">
        <f t="shared" si="230"/>
        <v>0</v>
      </c>
      <c r="M1518" s="350">
        <f t="shared" si="231"/>
        <v>0</v>
      </c>
      <c r="N1518" s="350">
        <f t="shared" si="232"/>
        <v>0</v>
      </c>
      <c r="O1518" s="351">
        <f t="shared" si="233"/>
        <v>0</v>
      </c>
      <c r="P1518" s="350">
        <f t="shared" si="234"/>
        <v>0</v>
      </c>
      <c r="Q1518" s="352">
        <f t="shared" si="235"/>
        <v>0</v>
      </c>
      <c r="R1518" s="353">
        <f t="shared" si="236"/>
        <v>0</v>
      </c>
      <c r="S1518" s="354">
        <f t="shared" si="237"/>
        <v>0</v>
      </c>
      <c r="T1518" s="349">
        <f t="shared" si="238"/>
        <v>0</v>
      </c>
      <c r="U1518" s="355">
        <f t="shared" si="239"/>
        <v>0</v>
      </c>
    </row>
    <row r="1519" spans="1:21" x14ac:dyDescent="0.3">
      <c r="A1519" s="344">
        <v>1515</v>
      </c>
      <c r="B1519" s="344"/>
      <c r="C1519" s="356"/>
      <c r="D1519" s="357"/>
      <c r="E1519" s="358"/>
      <c r="F1519" s="346"/>
      <c r="G1519" s="347"/>
      <c r="H1519" s="347"/>
      <c r="I1519" s="347"/>
      <c r="J1519" s="348"/>
      <c r="K1519" s="347"/>
      <c r="L1519" s="349">
        <f t="shared" si="230"/>
        <v>0</v>
      </c>
      <c r="M1519" s="350">
        <f t="shared" si="231"/>
        <v>0</v>
      </c>
      <c r="N1519" s="350">
        <f t="shared" si="232"/>
        <v>0</v>
      </c>
      <c r="O1519" s="351">
        <f t="shared" si="233"/>
        <v>0</v>
      </c>
      <c r="P1519" s="350">
        <f t="shared" si="234"/>
        <v>0</v>
      </c>
      <c r="Q1519" s="352">
        <f t="shared" si="235"/>
        <v>0</v>
      </c>
      <c r="R1519" s="353">
        <f t="shared" si="236"/>
        <v>0</v>
      </c>
      <c r="S1519" s="354">
        <f t="shared" si="237"/>
        <v>0</v>
      </c>
      <c r="T1519" s="349">
        <f t="shared" si="238"/>
        <v>0</v>
      </c>
      <c r="U1519" s="355">
        <f t="shared" si="239"/>
        <v>0</v>
      </c>
    </row>
    <row r="1520" spans="1:21" x14ac:dyDescent="0.3">
      <c r="A1520" s="344">
        <v>1516</v>
      </c>
      <c r="B1520" s="344"/>
      <c r="C1520" s="356"/>
      <c r="D1520" s="357"/>
      <c r="E1520" s="358"/>
      <c r="F1520" s="346"/>
      <c r="G1520" s="347"/>
      <c r="H1520" s="347"/>
      <c r="I1520" s="347"/>
      <c r="J1520" s="348"/>
      <c r="K1520" s="347"/>
      <c r="L1520" s="349">
        <f t="shared" si="230"/>
        <v>0</v>
      </c>
      <c r="M1520" s="350">
        <f t="shared" si="231"/>
        <v>0</v>
      </c>
      <c r="N1520" s="350">
        <f t="shared" si="232"/>
        <v>0</v>
      </c>
      <c r="O1520" s="351">
        <f t="shared" si="233"/>
        <v>0</v>
      </c>
      <c r="P1520" s="350">
        <f t="shared" si="234"/>
        <v>0</v>
      </c>
      <c r="Q1520" s="352">
        <f t="shared" si="235"/>
        <v>0</v>
      </c>
      <c r="R1520" s="353">
        <f t="shared" si="236"/>
        <v>0</v>
      </c>
      <c r="S1520" s="354">
        <f t="shared" si="237"/>
        <v>0</v>
      </c>
      <c r="T1520" s="349">
        <f t="shared" si="238"/>
        <v>0</v>
      </c>
      <c r="U1520" s="355">
        <f t="shared" si="239"/>
        <v>0</v>
      </c>
    </row>
    <row r="1521" spans="1:21" x14ac:dyDescent="0.3">
      <c r="A1521" s="344">
        <v>1517</v>
      </c>
      <c r="B1521" s="344"/>
      <c r="C1521" s="356"/>
      <c r="D1521" s="357"/>
      <c r="E1521" s="358"/>
      <c r="F1521" s="346"/>
      <c r="G1521" s="347"/>
      <c r="H1521" s="347"/>
      <c r="I1521" s="347"/>
      <c r="J1521" s="348"/>
      <c r="K1521" s="347"/>
      <c r="L1521" s="349">
        <f t="shared" si="230"/>
        <v>0</v>
      </c>
      <c r="M1521" s="350">
        <f t="shared" si="231"/>
        <v>0</v>
      </c>
      <c r="N1521" s="350">
        <f t="shared" si="232"/>
        <v>0</v>
      </c>
      <c r="O1521" s="351">
        <f t="shared" si="233"/>
        <v>0</v>
      </c>
      <c r="P1521" s="350">
        <f t="shared" si="234"/>
        <v>0</v>
      </c>
      <c r="Q1521" s="352">
        <f t="shared" si="235"/>
        <v>0</v>
      </c>
      <c r="R1521" s="353">
        <f t="shared" si="236"/>
        <v>0</v>
      </c>
      <c r="S1521" s="354">
        <f t="shared" si="237"/>
        <v>0</v>
      </c>
      <c r="T1521" s="349">
        <f t="shared" si="238"/>
        <v>0</v>
      </c>
      <c r="U1521" s="355">
        <f t="shared" si="239"/>
        <v>0</v>
      </c>
    </row>
    <row r="1522" spans="1:21" x14ac:dyDescent="0.3">
      <c r="A1522" s="344">
        <v>1518</v>
      </c>
      <c r="B1522" s="344"/>
      <c r="C1522" s="356"/>
      <c r="D1522" s="357"/>
      <c r="E1522" s="358"/>
      <c r="F1522" s="346"/>
      <c r="G1522" s="347"/>
      <c r="H1522" s="347"/>
      <c r="I1522" s="347"/>
      <c r="J1522" s="348"/>
      <c r="K1522" s="347"/>
      <c r="L1522" s="349">
        <f t="shared" si="230"/>
        <v>0</v>
      </c>
      <c r="M1522" s="350">
        <f t="shared" si="231"/>
        <v>0</v>
      </c>
      <c r="N1522" s="350">
        <f t="shared" si="232"/>
        <v>0</v>
      </c>
      <c r="O1522" s="351">
        <f t="shared" si="233"/>
        <v>0</v>
      </c>
      <c r="P1522" s="350">
        <f t="shared" si="234"/>
        <v>0</v>
      </c>
      <c r="Q1522" s="352">
        <f t="shared" si="235"/>
        <v>0</v>
      </c>
      <c r="R1522" s="353">
        <f t="shared" si="236"/>
        <v>0</v>
      </c>
      <c r="S1522" s="354">
        <f t="shared" si="237"/>
        <v>0</v>
      </c>
      <c r="T1522" s="349">
        <f t="shared" si="238"/>
        <v>0</v>
      </c>
      <c r="U1522" s="355">
        <f t="shared" si="239"/>
        <v>0</v>
      </c>
    </row>
    <row r="1523" spans="1:21" x14ac:dyDescent="0.3">
      <c r="A1523" s="344">
        <v>1519</v>
      </c>
      <c r="B1523" s="344"/>
      <c r="C1523" s="356"/>
      <c r="D1523" s="357"/>
      <c r="E1523" s="358"/>
      <c r="F1523" s="346"/>
      <c r="G1523" s="347"/>
      <c r="H1523" s="347"/>
      <c r="I1523" s="347"/>
      <c r="J1523" s="348"/>
      <c r="K1523" s="347"/>
      <c r="L1523" s="349">
        <f t="shared" si="230"/>
        <v>0</v>
      </c>
      <c r="M1523" s="350">
        <f t="shared" si="231"/>
        <v>0</v>
      </c>
      <c r="N1523" s="350">
        <f t="shared" si="232"/>
        <v>0</v>
      </c>
      <c r="O1523" s="351">
        <f t="shared" si="233"/>
        <v>0</v>
      </c>
      <c r="P1523" s="350">
        <f t="shared" si="234"/>
        <v>0</v>
      </c>
      <c r="Q1523" s="352">
        <f t="shared" si="235"/>
        <v>0</v>
      </c>
      <c r="R1523" s="353">
        <f t="shared" si="236"/>
        <v>0</v>
      </c>
      <c r="S1523" s="354">
        <f t="shared" si="237"/>
        <v>0</v>
      </c>
      <c r="T1523" s="349">
        <f t="shared" si="238"/>
        <v>0</v>
      </c>
      <c r="U1523" s="355">
        <f t="shared" si="239"/>
        <v>0</v>
      </c>
    </row>
    <row r="1524" spans="1:21" x14ac:dyDescent="0.3">
      <c r="A1524" s="344">
        <v>1520</v>
      </c>
      <c r="B1524" s="344"/>
      <c r="C1524" s="356"/>
      <c r="D1524" s="357"/>
      <c r="E1524" s="358"/>
      <c r="F1524" s="346"/>
      <c r="G1524" s="347"/>
      <c r="H1524" s="347"/>
      <c r="I1524" s="347"/>
      <c r="J1524" s="348"/>
      <c r="K1524" s="347"/>
      <c r="L1524" s="349">
        <f t="shared" si="230"/>
        <v>0</v>
      </c>
      <c r="M1524" s="350">
        <f t="shared" si="231"/>
        <v>0</v>
      </c>
      <c r="N1524" s="350">
        <f t="shared" si="232"/>
        <v>0</v>
      </c>
      <c r="O1524" s="351">
        <f t="shared" si="233"/>
        <v>0</v>
      </c>
      <c r="P1524" s="350">
        <f t="shared" si="234"/>
        <v>0</v>
      </c>
      <c r="Q1524" s="352">
        <f t="shared" si="235"/>
        <v>0</v>
      </c>
      <c r="R1524" s="353">
        <f t="shared" si="236"/>
        <v>0</v>
      </c>
      <c r="S1524" s="354">
        <f t="shared" si="237"/>
        <v>0</v>
      </c>
      <c r="T1524" s="349">
        <f t="shared" si="238"/>
        <v>0</v>
      </c>
      <c r="U1524" s="355">
        <f t="shared" si="239"/>
        <v>0</v>
      </c>
    </row>
    <row r="1525" spans="1:21" x14ac:dyDescent="0.3">
      <c r="A1525" s="344">
        <v>1521</v>
      </c>
      <c r="B1525" s="344"/>
      <c r="C1525" s="356"/>
      <c r="D1525" s="357"/>
      <c r="E1525" s="358"/>
      <c r="F1525" s="346"/>
      <c r="G1525" s="347"/>
      <c r="H1525" s="347"/>
      <c r="I1525" s="347"/>
      <c r="J1525" s="348"/>
      <c r="K1525" s="347"/>
      <c r="L1525" s="349">
        <f t="shared" si="230"/>
        <v>0</v>
      </c>
      <c r="M1525" s="350">
        <f t="shared" si="231"/>
        <v>0</v>
      </c>
      <c r="N1525" s="350">
        <f t="shared" si="232"/>
        <v>0</v>
      </c>
      <c r="O1525" s="351">
        <f t="shared" si="233"/>
        <v>0</v>
      </c>
      <c r="P1525" s="350">
        <f t="shared" si="234"/>
        <v>0</v>
      </c>
      <c r="Q1525" s="352">
        <f t="shared" si="235"/>
        <v>0</v>
      </c>
      <c r="R1525" s="353">
        <f t="shared" si="236"/>
        <v>0</v>
      </c>
      <c r="S1525" s="354">
        <f t="shared" si="237"/>
        <v>0</v>
      </c>
      <c r="T1525" s="349">
        <f t="shared" si="238"/>
        <v>0</v>
      </c>
      <c r="U1525" s="355">
        <f t="shared" si="239"/>
        <v>0</v>
      </c>
    </row>
    <row r="1526" spans="1:21" x14ac:dyDescent="0.3">
      <c r="A1526" s="344">
        <v>1522</v>
      </c>
      <c r="B1526" s="344"/>
      <c r="C1526" s="356"/>
      <c r="D1526" s="357"/>
      <c r="E1526" s="358"/>
      <c r="F1526" s="346"/>
      <c r="G1526" s="347"/>
      <c r="H1526" s="347"/>
      <c r="I1526" s="347"/>
      <c r="J1526" s="348"/>
      <c r="K1526" s="347"/>
      <c r="L1526" s="349">
        <f t="shared" si="230"/>
        <v>0</v>
      </c>
      <c r="M1526" s="350">
        <f t="shared" si="231"/>
        <v>0</v>
      </c>
      <c r="N1526" s="350">
        <f t="shared" si="232"/>
        <v>0</v>
      </c>
      <c r="O1526" s="351">
        <f t="shared" si="233"/>
        <v>0</v>
      </c>
      <c r="P1526" s="350">
        <f t="shared" si="234"/>
        <v>0</v>
      </c>
      <c r="Q1526" s="352">
        <f t="shared" si="235"/>
        <v>0</v>
      </c>
      <c r="R1526" s="353">
        <f t="shared" si="236"/>
        <v>0</v>
      </c>
      <c r="S1526" s="354">
        <f t="shared" si="237"/>
        <v>0</v>
      </c>
      <c r="T1526" s="349">
        <f t="shared" si="238"/>
        <v>0</v>
      </c>
      <c r="U1526" s="355">
        <f t="shared" si="239"/>
        <v>0</v>
      </c>
    </row>
    <row r="1527" spans="1:21" x14ac:dyDescent="0.3">
      <c r="A1527" s="344">
        <v>1523</v>
      </c>
      <c r="B1527" s="344"/>
      <c r="C1527" s="356"/>
      <c r="D1527" s="357"/>
      <c r="E1527" s="358"/>
      <c r="F1527" s="346"/>
      <c r="G1527" s="347"/>
      <c r="H1527" s="347"/>
      <c r="I1527" s="347"/>
      <c r="J1527" s="348"/>
      <c r="K1527" s="347"/>
      <c r="L1527" s="349">
        <f t="shared" si="230"/>
        <v>0</v>
      </c>
      <c r="M1527" s="350">
        <f t="shared" si="231"/>
        <v>0</v>
      </c>
      <c r="N1527" s="350">
        <f t="shared" si="232"/>
        <v>0</v>
      </c>
      <c r="O1527" s="351">
        <f t="shared" si="233"/>
        <v>0</v>
      </c>
      <c r="P1527" s="350">
        <f t="shared" si="234"/>
        <v>0</v>
      </c>
      <c r="Q1527" s="352">
        <f t="shared" si="235"/>
        <v>0</v>
      </c>
      <c r="R1527" s="353">
        <f t="shared" si="236"/>
        <v>0</v>
      </c>
      <c r="S1527" s="354">
        <f t="shared" si="237"/>
        <v>0</v>
      </c>
      <c r="T1527" s="349">
        <f t="shared" si="238"/>
        <v>0</v>
      </c>
      <c r="U1527" s="355">
        <f t="shared" si="239"/>
        <v>0</v>
      </c>
    </row>
    <row r="1528" spans="1:21" x14ac:dyDescent="0.3">
      <c r="A1528" s="344">
        <v>1524</v>
      </c>
      <c r="B1528" s="344"/>
      <c r="C1528" s="356"/>
      <c r="D1528" s="357"/>
      <c r="E1528" s="358"/>
      <c r="F1528" s="346"/>
      <c r="G1528" s="347"/>
      <c r="H1528" s="347"/>
      <c r="I1528" s="347"/>
      <c r="J1528" s="348"/>
      <c r="K1528" s="347"/>
      <c r="L1528" s="349">
        <f t="shared" si="230"/>
        <v>0</v>
      </c>
      <c r="M1528" s="350">
        <f t="shared" si="231"/>
        <v>0</v>
      </c>
      <c r="N1528" s="350">
        <f t="shared" si="232"/>
        <v>0</v>
      </c>
      <c r="O1528" s="351">
        <f t="shared" si="233"/>
        <v>0</v>
      </c>
      <c r="P1528" s="350">
        <f t="shared" si="234"/>
        <v>0</v>
      </c>
      <c r="Q1528" s="352">
        <f t="shared" si="235"/>
        <v>0</v>
      </c>
      <c r="R1528" s="353">
        <f t="shared" si="236"/>
        <v>0</v>
      </c>
      <c r="S1528" s="354">
        <f t="shared" si="237"/>
        <v>0</v>
      </c>
      <c r="T1528" s="349">
        <f t="shared" si="238"/>
        <v>0</v>
      </c>
      <c r="U1528" s="355">
        <f t="shared" si="239"/>
        <v>0</v>
      </c>
    </row>
    <row r="1529" spans="1:21" x14ac:dyDescent="0.3">
      <c r="A1529" s="344">
        <v>1525</v>
      </c>
      <c r="B1529" s="344"/>
      <c r="C1529" s="356"/>
      <c r="D1529" s="357"/>
      <c r="E1529" s="358"/>
      <c r="F1529" s="346"/>
      <c r="G1529" s="347"/>
      <c r="H1529" s="347"/>
      <c r="I1529" s="347"/>
      <c r="J1529" s="348"/>
      <c r="K1529" s="347"/>
      <c r="L1529" s="349">
        <f t="shared" si="230"/>
        <v>0</v>
      </c>
      <c r="M1529" s="350">
        <f t="shared" si="231"/>
        <v>0</v>
      </c>
      <c r="N1529" s="350">
        <f t="shared" si="232"/>
        <v>0</v>
      </c>
      <c r="O1529" s="351">
        <f t="shared" si="233"/>
        <v>0</v>
      </c>
      <c r="P1529" s="350">
        <f t="shared" si="234"/>
        <v>0</v>
      </c>
      <c r="Q1529" s="352">
        <f t="shared" si="235"/>
        <v>0</v>
      </c>
      <c r="R1529" s="353">
        <f t="shared" si="236"/>
        <v>0</v>
      </c>
      <c r="S1529" s="354">
        <f t="shared" si="237"/>
        <v>0</v>
      </c>
      <c r="T1529" s="349">
        <f t="shared" si="238"/>
        <v>0</v>
      </c>
      <c r="U1529" s="355">
        <f t="shared" si="239"/>
        <v>0</v>
      </c>
    </row>
    <row r="1530" spans="1:21" x14ac:dyDescent="0.3">
      <c r="A1530" s="344">
        <v>1526</v>
      </c>
      <c r="B1530" s="344"/>
      <c r="C1530" s="356"/>
      <c r="D1530" s="357"/>
      <c r="E1530" s="358"/>
      <c r="F1530" s="346"/>
      <c r="G1530" s="347"/>
      <c r="H1530" s="347"/>
      <c r="I1530" s="347"/>
      <c r="J1530" s="348"/>
      <c r="K1530" s="347"/>
      <c r="L1530" s="349">
        <f t="shared" si="230"/>
        <v>0</v>
      </c>
      <c r="M1530" s="350">
        <f t="shared" si="231"/>
        <v>0</v>
      </c>
      <c r="N1530" s="350">
        <f t="shared" si="232"/>
        <v>0</v>
      </c>
      <c r="O1530" s="351">
        <f t="shared" si="233"/>
        <v>0</v>
      </c>
      <c r="P1530" s="350">
        <f t="shared" si="234"/>
        <v>0</v>
      </c>
      <c r="Q1530" s="352">
        <f t="shared" si="235"/>
        <v>0</v>
      </c>
      <c r="R1530" s="353">
        <f t="shared" si="236"/>
        <v>0</v>
      </c>
      <c r="S1530" s="354">
        <f t="shared" si="237"/>
        <v>0</v>
      </c>
      <c r="T1530" s="349">
        <f t="shared" si="238"/>
        <v>0</v>
      </c>
      <c r="U1530" s="355">
        <f t="shared" si="239"/>
        <v>0</v>
      </c>
    </row>
    <row r="1531" spans="1:21" x14ac:dyDescent="0.3">
      <c r="A1531" s="344">
        <v>1527</v>
      </c>
      <c r="B1531" s="344"/>
      <c r="C1531" s="356"/>
      <c r="D1531" s="357"/>
      <c r="E1531" s="358"/>
      <c r="F1531" s="346"/>
      <c r="G1531" s="347"/>
      <c r="H1531" s="347"/>
      <c r="I1531" s="347"/>
      <c r="J1531" s="348"/>
      <c r="K1531" s="347"/>
      <c r="L1531" s="349">
        <f t="shared" si="230"/>
        <v>0</v>
      </c>
      <c r="M1531" s="350">
        <f t="shared" si="231"/>
        <v>0</v>
      </c>
      <c r="N1531" s="350">
        <f t="shared" si="232"/>
        <v>0</v>
      </c>
      <c r="O1531" s="351">
        <f t="shared" si="233"/>
        <v>0</v>
      </c>
      <c r="P1531" s="350">
        <f t="shared" si="234"/>
        <v>0</v>
      </c>
      <c r="Q1531" s="352">
        <f t="shared" si="235"/>
        <v>0</v>
      </c>
      <c r="R1531" s="353">
        <f t="shared" si="236"/>
        <v>0</v>
      </c>
      <c r="S1531" s="354">
        <f t="shared" si="237"/>
        <v>0</v>
      </c>
      <c r="T1531" s="349">
        <f t="shared" si="238"/>
        <v>0</v>
      </c>
      <c r="U1531" s="355">
        <f t="shared" si="239"/>
        <v>0</v>
      </c>
    </row>
    <row r="1532" spans="1:21" x14ac:dyDescent="0.3">
      <c r="A1532" s="344">
        <v>1528</v>
      </c>
      <c r="B1532" s="344"/>
      <c r="C1532" s="356"/>
      <c r="D1532" s="357"/>
      <c r="E1532" s="358"/>
      <c r="F1532" s="346"/>
      <c r="G1532" s="347"/>
      <c r="H1532" s="347"/>
      <c r="I1532" s="347"/>
      <c r="J1532" s="348"/>
      <c r="K1532" s="347"/>
      <c r="L1532" s="349">
        <f t="shared" si="230"/>
        <v>0</v>
      </c>
      <c r="M1532" s="350">
        <f t="shared" si="231"/>
        <v>0</v>
      </c>
      <c r="N1532" s="350">
        <f t="shared" si="232"/>
        <v>0</v>
      </c>
      <c r="O1532" s="351">
        <f t="shared" si="233"/>
        <v>0</v>
      </c>
      <c r="P1532" s="350">
        <f t="shared" si="234"/>
        <v>0</v>
      </c>
      <c r="Q1532" s="352">
        <f t="shared" si="235"/>
        <v>0</v>
      </c>
      <c r="R1532" s="353">
        <f t="shared" si="236"/>
        <v>0</v>
      </c>
      <c r="S1532" s="354">
        <f t="shared" si="237"/>
        <v>0</v>
      </c>
      <c r="T1532" s="349">
        <f t="shared" si="238"/>
        <v>0</v>
      </c>
      <c r="U1532" s="355">
        <f t="shared" si="239"/>
        <v>0</v>
      </c>
    </row>
    <row r="1533" spans="1:21" x14ac:dyDescent="0.3">
      <c r="A1533" s="344">
        <v>1529</v>
      </c>
      <c r="B1533" s="344"/>
      <c r="C1533" s="356"/>
      <c r="D1533" s="357"/>
      <c r="E1533" s="358"/>
      <c r="F1533" s="346"/>
      <c r="G1533" s="347"/>
      <c r="H1533" s="347"/>
      <c r="I1533" s="347"/>
      <c r="J1533" s="348"/>
      <c r="K1533" s="347"/>
      <c r="L1533" s="349">
        <f t="shared" si="230"/>
        <v>0</v>
      </c>
      <c r="M1533" s="350">
        <f t="shared" si="231"/>
        <v>0</v>
      </c>
      <c r="N1533" s="350">
        <f t="shared" si="232"/>
        <v>0</v>
      </c>
      <c r="O1533" s="351">
        <f t="shared" si="233"/>
        <v>0</v>
      </c>
      <c r="P1533" s="350">
        <f t="shared" si="234"/>
        <v>0</v>
      </c>
      <c r="Q1533" s="352">
        <f t="shared" si="235"/>
        <v>0</v>
      </c>
      <c r="R1533" s="353">
        <f t="shared" si="236"/>
        <v>0</v>
      </c>
      <c r="S1533" s="354">
        <f t="shared" si="237"/>
        <v>0</v>
      </c>
      <c r="T1533" s="349">
        <f t="shared" si="238"/>
        <v>0</v>
      </c>
      <c r="U1533" s="355">
        <f t="shared" si="239"/>
        <v>0</v>
      </c>
    </row>
    <row r="1534" spans="1:21" x14ac:dyDescent="0.3">
      <c r="A1534" s="344">
        <v>1530</v>
      </c>
      <c r="B1534" s="344"/>
      <c r="C1534" s="356"/>
      <c r="D1534" s="357"/>
      <c r="E1534" s="358"/>
      <c r="F1534" s="346"/>
      <c r="G1534" s="347"/>
      <c r="H1534" s="347"/>
      <c r="I1534" s="347"/>
      <c r="J1534" s="348"/>
      <c r="K1534" s="347"/>
      <c r="L1534" s="349">
        <f t="shared" si="230"/>
        <v>0</v>
      </c>
      <c r="M1534" s="350">
        <f t="shared" si="231"/>
        <v>0</v>
      </c>
      <c r="N1534" s="350">
        <f t="shared" si="232"/>
        <v>0</v>
      </c>
      <c r="O1534" s="351">
        <f t="shared" si="233"/>
        <v>0</v>
      </c>
      <c r="P1534" s="350">
        <f t="shared" si="234"/>
        <v>0</v>
      </c>
      <c r="Q1534" s="352">
        <f t="shared" si="235"/>
        <v>0</v>
      </c>
      <c r="R1534" s="353">
        <f t="shared" si="236"/>
        <v>0</v>
      </c>
      <c r="S1534" s="354">
        <f t="shared" si="237"/>
        <v>0</v>
      </c>
      <c r="T1534" s="349">
        <f t="shared" si="238"/>
        <v>0</v>
      </c>
      <c r="U1534" s="355">
        <f t="shared" si="239"/>
        <v>0</v>
      </c>
    </row>
    <row r="1535" spans="1:21" x14ac:dyDescent="0.3">
      <c r="A1535" s="344">
        <v>1531</v>
      </c>
      <c r="B1535" s="344"/>
      <c r="C1535" s="356"/>
      <c r="D1535" s="357"/>
      <c r="E1535" s="358"/>
      <c r="F1535" s="346"/>
      <c r="G1535" s="347"/>
      <c r="H1535" s="347"/>
      <c r="I1535" s="347"/>
      <c r="J1535" s="348"/>
      <c r="K1535" s="347"/>
      <c r="L1535" s="349">
        <f t="shared" si="230"/>
        <v>0</v>
      </c>
      <c r="M1535" s="350">
        <f t="shared" si="231"/>
        <v>0</v>
      </c>
      <c r="N1535" s="350">
        <f t="shared" si="232"/>
        <v>0</v>
      </c>
      <c r="O1535" s="351">
        <f t="shared" si="233"/>
        <v>0</v>
      </c>
      <c r="P1535" s="350">
        <f t="shared" si="234"/>
        <v>0</v>
      </c>
      <c r="Q1535" s="352">
        <f t="shared" si="235"/>
        <v>0</v>
      </c>
      <c r="R1535" s="353">
        <f t="shared" si="236"/>
        <v>0</v>
      </c>
      <c r="S1535" s="354">
        <f t="shared" si="237"/>
        <v>0</v>
      </c>
      <c r="T1535" s="349">
        <f t="shared" si="238"/>
        <v>0</v>
      </c>
      <c r="U1535" s="355">
        <f t="shared" si="239"/>
        <v>0</v>
      </c>
    </row>
    <row r="1536" spans="1:21" x14ac:dyDescent="0.3">
      <c r="A1536" s="344">
        <v>1532</v>
      </c>
      <c r="B1536" s="344"/>
      <c r="C1536" s="356"/>
      <c r="D1536" s="357"/>
      <c r="E1536" s="358"/>
      <c r="F1536" s="346"/>
      <c r="G1536" s="347"/>
      <c r="H1536" s="347"/>
      <c r="I1536" s="347"/>
      <c r="J1536" s="348"/>
      <c r="K1536" s="347"/>
      <c r="L1536" s="349">
        <f t="shared" si="230"/>
        <v>0</v>
      </c>
      <c r="M1536" s="350">
        <f t="shared" si="231"/>
        <v>0</v>
      </c>
      <c r="N1536" s="350">
        <f t="shared" si="232"/>
        <v>0</v>
      </c>
      <c r="O1536" s="351">
        <f t="shared" si="233"/>
        <v>0</v>
      </c>
      <c r="P1536" s="350">
        <f t="shared" si="234"/>
        <v>0</v>
      </c>
      <c r="Q1536" s="352">
        <f t="shared" si="235"/>
        <v>0</v>
      </c>
      <c r="R1536" s="353">
        <f t="shared" si="236"/>
        <v>0</v>
      </c>
      <c r="S1536" s="354">
        <f t="shared" si="237"/>
        <v>0</v>
      </c>
      <c r="T1536" s="349">
        <f t="shared" si="238"/>
        <v>0</v>
      </c>
      <c r="U1536" s="355">
        <f t="shared" si="239"/>
        <v>0</v>
      </c>
    </row>
    <row r="1537" spans="1:21" x14ac:dyDescent="0.3">
      <c r="A1537" s="344">
        <v>1533</v>
      </c>
      <c r="B1537" s="344"/>
      <c r="C1537" s="356"/>
      <c r="D1537" s="357"/>
      <c r="E1537" s="358"/>
      <c r="F1537" s="346"/>
      <c r="G1537" s="347"/>
      <c r="H1537" s="347"/>
      <c r="I1537" s="347"/>
      <c r="J1537" s="348"/>
      <c r="K1537" s="347"/>
      <c r="L1537" s="349">
        <f t="shared" si="230"/>
        <v>0</v>
      </c>
      <c r="M1537" s="350">
        <f t="shared" si="231"/>
        <v>0</v>
      </c>
      <c r="N1537" s="350">
        <f t="shared" si="232"/>
        <v>0</v>
      </c>
      <c r="O1537" s="351">
        <f t="shared" si="233"/>
        <v>0</v>
      </c>
      <c r="P1537" s="350">
        <f t="shared" si="234"/>
        <v>0</v>
      </c>
      <c r="Q1537" s="352">
        <f t="shared" si="235"/>
        <v>0</v>
      </c>
      <c r="R1537" s="353">
        <f t="shared" si="236"/>
        <v>0</v>
      </c>
      <c r="S1537" s="354">
        <f t="shared" si="237"/>
        <v>0</v>
      </c>
      <c r="T1537" s="349">
        <f t="shared" si="238"/>
        <v>0</v>
      </c>
      <c r="U1537" s="355">
        <f t="shared" si="239"/>
        <v>0</v>
      </c>
    </row>
    <row r="1538" spans="1:21" x14ac:dyDescent="0.3">
      <c r="A1538" s="344">
        <v>1534</v>
      </c>
      <c r="B1538" s="344"/>
      <c r="C1538" s="356"/>
      <c r="D1538" s="357"/>
      <c r="E1538" s="358"/>
      <c r="F1538" s="346"/>
      <c r="G1538" s="347"/>
      <c r="H1538" s="347"/>
      <c r="I1538" s="347"/>
      <c r="J1538" s="348"/>
      <c r="K1538" s="347"/>
      <c r="L1538" s="349">
        <f t="shared" si="230"/>
        <v>0</v>
      </c>
      <c r="M1538" s="350">
        <f t="shared" si="231"/>
        <v>0</v>
      </c>
      <c r="N1538" s="350">
        <f t="shared" si="232"/>
        <v>0</v>
      </c>
      <c r="O1538" s="351">
        <f t="shared" si="233"/>
        <v>0</v>
      </c>
      <c r="P1538" s="350">
        <f t="shared" si="234"/>
        <v>0</v>
      </c>
      <c r="Q1538" s="352">
        <f t="shared" si="235"/>
        <v>0</v>
      </c>
      <c r="R1538" s="353">
        <f t="shared" si="236"/>
        <v>0</v>
      </c>
      <c r="S1538" s="354">
        <f t="shared" si="237"/>
        <v>0</v>
      </c>
      <c r="T1538" s="349">
        <f t="shared" si="238"/>
        <v>0</v>
      </c>
      <c r="U1538" s="355">
        <f t="shared" si="239"/>
        <v>0</v>
      </c>
    </row>
    <row r="1539" spans="1:21" x14ac:dyDescent="0.3">
      <c r="A1539" s="344">
        <v>1535</v>
      </c>
      <c r="B1539" s="344"/>
      <c r="C1539" s="356"/>
      <c r="D1539" s="357"/>
      <c r="E1539" s="358"/>
      <c r="F1539" s="346"/>
      <c r="G1539" s="347"/>
      <c r="H1539" s="347"/>
      <c r="I1539" s="347"/>
      <c r="J1539" s="348"/>
      <c r="K1539" s="347"/>
      <c r="L1539" s="349">
        <f t="shared" si="230"/>
        <v>0</v>
      </c>
      <c r="M1539" s="350">
        <f t="shared" si="231"/>
        <v>0</v>
      </c>
      <c r="N1539" s="350">
        <f t="shared" si="232"/>
        <v>0</v>
      </c>
      <c r="O1539" s="351">
        <f t="shared" si="233"/>
        <v>0</v>
      </c>
      <c r="P1539" s="350">
        <f t="shared" si="234"/>
        <v>0</v>
      </c>
      <c r="Q1539" s="352">
        <f t="shared" si="235"/>
        <v>0</v>
      </c>
      <c r="R1539" s="353">
        <f t="shared" si="236"/>
        <v>0</v>
      </c>
      <c r="S1539" s="354">
        <f t="shared" si="237"/>
        <v>0</v>
      </c>
      <c r="T1539" s="349">
        <f t="shared" si="238"/>
        <v>0</v>
      </c>
      <c r="U1539" s="355">
        <f t="shared" si="239"/>
        <v>0</v>
      </c>
    </row>
    <row r="1540" spans="1:21" x14ac:dyDescent="0.3">
      <c r="A1540" s="344">
        <v>1536</v>
      </c>
      <c r="B1540" s="344"/>
      <c r="C1540" s="356"/>
      <c r="D1540" s="357"/>
      <c r="E1540" s="358"/>
      <c r="F1540" s="346"/>
      <c r="G1540" s="347"/>
      <c r="H1540" s="347"/>
      <c r="I1540" s="347"/>
      <c r="J1540" s="348"/>
      <c r="K1540" s="347"/>
      <c r="L1540" s="349">
        <f t="shared" si="230"/>
        <v>0</v>
      </c>
      <c r="M1540" s="350">
        <f t="shared" si="231"/>
        <v>0</v>
      </c>
      <c r="N1540" s="350">
        <f t="shared" si="232"/>
        <v>0</v>
      </c>
      <c r="O1540" s="351">
        <f t="shared" si="233"/>
        <v>0</v>
      </c>
      <c r="P1540" s="350">
        <f t="shared" si="234"/>
        <v>0</v>
      </c>
      <c r="Q1540" s="352">
        <f t="shared" si="235"/>
        <v>0</v>
      </c>
      <c r="R1540" s="353">
        <f t="shared" si="236"/>
        <v>0</v>
      </c>
      <c r="S1540" s="354">
        <f t="shared" si="237"/>
        <v>0</v>
      </c>
      <c r="T1540" s="349">
        <f t="shared" si="238"/>
        <v>0</v>
      </c>
      <c r="U1540" s="355">
        <f t="shared" si="239"/>
        <v>0</v>
      </c>
    </row>
    <row r="1541" spans="1:21" x14ac:dyDescent="0.3">
      <c r="A1541" s="344">
        <v>1537</v>
      </c>
      <c r="B1541" s="344"/>
      <c r="C1541" s="356"/>
      <c r="D1541" s="357"/>
      <c r="E1541" s="358"/>
      <c r="F1541" s="346"/>
      <c r="G1541" s="347"/>
      <c r="H1541" s="347"/>
      <c r="I1541" s="347"/>
      <c r="J1541" s="348"/>
      <c r="K1541" s="347"/>
      <c r="L1541" s="349">
        <f t="shared" si="230"/>
        <v>0</v>
      </c>
      <c r="M1541" s="350">
        <f t="shared" si="231"/>
        <v>0</v>
      </c>
      <c r="N1541" s="350">
        <f t="shared" si="232"/>
        <v>0</v>
      </c>
      <c r="O1541" s="351">
        <f t="shared" si="233"/>
        <v>0</v>
      </c>
      <c r="P1541" s="350">
        <f t="shared" si="234"/>
        <v>0</v>
      </c>
      <c r="Q1541" s="352">
        <f t="shared" si="235"/>
        <v>0</v>
      </c>
      <c r="R1541" s="353">
        <f t="shared" si="236"/>
        <v>0</v>
      </c>
      <c r="S1541" s="354">
        <f t="shared" si="237"/>
        <v>0</v>
      </c>
      <c r="T1541" s="349">
        <f t="shared" si="238"/>
        <v>0</v>
      </c>
      <c r="U1541" s="355">
        <f t="shared" si="239"/>
        <v>0</v>
      </c>
    </row>
    <row r="1542" spans="1:21" x14ac:dyDescent="0.3">
      <c r="A1542" s="344">
        <v>1538</v>
      </c>
      <c r="B1542" s="344"/>
      <c r="C1542" s="356"/>
      <c r="D1542" s="357"/>
      <c r="E1542" s="358"/>
      <c r="F1542" s="346"/>
      <c r="G1542" s="347"/>
      <c r="H1542" s="347"/>
      <c r="I1542" s="347"/>
      <c r="J1542" s="348"/>
      <c r="K1542" s="347"/>
      <c r="L1542" s="349">
        <f t="shared" ref="L1542:L1605" si="240">E1542*7/22</f>
        <v>0</v>
      </c>
      <c r="M1542" s="350">
        <f t="shared" ref="M1542:M1605" si="241">IF(L1542&gt;0, 0.0396*(((L1542^2)*F1542)^0.933),0)</f>
        <v>0</v>
      </c>
      <c r="N1542" s="350">
        <f t="shared" ref="N1542:N1605" si="242">IF(L1542&gt;0,0.00349*(((L1542^2)*F1542)^1.03),0)</f>
        <v>0</v>
      </c>
      <c r="O1542" s="351">
        <f t="shared" ref="O1542:O1605" si="243">IF(L1542&gt;0,1/((28/(M1542+N1542))+0.025),0)</f>
        <v>0</v>
      </c>
      <c r="P1542" s="350">
        <f t="shared" ref="P1542:P1605" si="244">M1542+N1542+O1542</f>
        <v>0</v>
      </c>
      <c r="Q1542" s="352">
        <f t="shared" ref="Q1542:Q1605" si="245">P1542*0.27</f>
        <v>0</v>
      </c>
      <c r="R1542" s="353">
        <f t="shared" ref="R1542:R1605" si="246">P1542+Q1542</f>
        <v>0</v>
      </c>
      <c r="S1542" s="354">
        <f t="shared" ref="S1542:S1605" si="247">R1542*0.47</f>
        <v>0</v>
      </c>
      <c r="T1542" s="349">
        <f t="shared" ref="T1542:T1605" si="248">S1542*44/12</f>
        <v>0</v>
      </c>
      <c r="U1542" s="355">
        <f t="shared" ref="U1542:U1605" si="249">T1542/1000</f>
        <v>0</v>
      </c>
    </row>
    <row r="1543" spans="1:21" x14ac:dyDescent="0.3">
      <c r="A1543" s="344">
        <v>1539</v>
      </c>
      <c r="B1543" s="344"/>
      <c r="C1543" s="356"/>
      <c r="D1543" s="357"/>
      <c r="E1543" s="358"/>
      <c r="F1543" s="346"/>
      <c r="G1543" s="347"/>
      <c r="H1543" s="347"/>
      <c r="I1543" s="347"/>
      <c r="J1543" s="348"/>
      <c r="K1543" s="347"/>
      <c r="L1543" s="349">
        <f t="shared" si="240"/>
        <v>0</v>
      </c>
      <c r="M1543" s="350">
        <f t="shared" si="241"/>
        <v>0</v>
      </c>
      <c r="N1543" s="350">
        <f t="shared" si="242"/>
        <v>0</v>
      </c>
      <c r="O1543" s="351">
        <f t="shared" si="243"/>
        <v>0</v>
      </c>
      <c r="P1543" s="350">
        <f t="shared" si="244"/>
        <v>0</v>
      </c>
      <c r="Q1543" s="352">
        <f t="shared" si="245"/>
        <v>0</v>
      </c>
      <c r="R1543" s="353">
        <f t="shared" si="246"/>
        <v>0</v>
      </c>
      <c r="S1543" s="354">
        <f t="shared" si="247"/>
        <v>0</v>
      </c>
      <c r="T1543" s="349">
        <f t="shared" si="248"/>
        <v>0</v>
      </c>
      <c r="U1543" s="355">
        <f t="shared" si="249"/>
        <v>0</v>
      </c>
    </row>
    <row r="1544" spans="1:21" x14ac:dyDescent="0.3">
      <c r="A1544" s="344">
        <v>1540</v>
      </c>
      <c r="B1544" s="344"/>
      <c r="C1544" s="356"/>
      <c r="D1544" s="357"/>
      <c r="E1544" s="358"/>
      <c r="F1544" s="346"/>
      <c r="G1544" s="347"/>
      <c r="H1544" s="347"/>
      <c r="I1544" s="347"/>
      <c r="J1544" s="348"/>
      <c r="K1544" s="347"/>
      <c r="L1544" s="349">
        <f t="shared" si="240"/>
        <v>0</v>
      </c>
      <c r="M1544" s="350">
        <f t="shared" si="241"/>
        <v>0</v>
      </c>
      <c r="N1544" s="350">
        <f t="shared" si="242"/>
        <v>0</v>
      </c>
      <c r="O1544" s="351">
        <f t="shared" si="243"/>
        <v>0</v>
      </c>
      <c r="P1544" s="350">
        <f t="shared" si="244"/>
        <v>0</v>
      </c>
      <c r="Q1544" s="352">
        <f t="shared" si="245"/>
        <v>0</v>
      </c>
      <c r="R1544" s="353">
        <f t="shared" si="246"/>
        <v>0</v>
      </c>
      <c r="S1544" s="354">
        <f t="shared" si="247"/>
        <v>0</v>
      </c>
      <c r="T1544" s="349">
        <f t="shared" si="248"/>
        <v>0</v>
      </c>
      <c r="U1544" s="355">
        <f t="shared" si="249"/>
        <v>0</v>
      </c>
    </row>
    <row r="1545" spans="1:21" x14ac:dyDescent="0.3">
      <c r="A1545" s="344">
        <v>1541</v>
      </c>
      <c r="B1545" s="344"/>
      <c r="C1545" s="356"/>
      <c r="D1545" s="357"/>
      <c r="E1545" s="358"/>
      <c r="F1545" s="346"/>
      <c r="G1545" s="347"/>
      <c r="H1545" s="347"/>
      <c r="I1545" s="347"/>
      <c r="J1545" s="348"/>
      <c r="K1545" s="347"/>
      <c r="L1545" s="349">
        <f t="shared" si="240"/>
        <v>0</v>
      </c>
      <c r="M1545" s="350">
        <f t="shared" si="241"/>
        <v>0</v>
      </c>
      <c r="N1545" s="350">
        <f t="shared" si="242"/>
        <v>0</v>
      </c>
      <c r="O1545" s="351">
        <f t="shared" si="243"/>
        <v>0</v>
      </c>
      <c r="P1545" s="350">
        <f t="shared" si="244"/>
        <v>0</v>
      </c>
      <c r="Q1545" s="352">
        <f t="shared" si="245"/>
        <v>0</v>
      </c>
      <c r="R1545" s="353">
        <f t="shared" si="246"/>
        <v>0</v>
      </c>
      <c r="S1545" s="354">
        <f t="shared" si="247"/>
        <v>0</v>
      </c>
      <c r="T1545" s="349">
        <f t="shared" si="248"/>
        <v>0</v>
      </c>
      <c r="U1545" s="355">
        <f t="shared" si="249"/>
        <v>0</v>
      </c>
    </row>
    <row r="1546" spans="1:21" x14ac:dyDescent="0.3">
      <c r="A1546" s="344">
        <v>1542</v>
      </c>
      <c r="B1546" s="344"/>
      <c r="C1546" s="356"/>
      <c r="D1546" s="357"/>
      <c r="E1546" s="358"/>
      <c r="F1546" s="346"/>
      <c r="G1546" s="347"/>
      <c r="H1546" s="347"/>
      <c r="I1546" s="347"/>
      <c r="J1546" s="348"/>
      <c r="K1546" s="347"/>
      <c r="L1546" s="349">
        <f t="shared" si="240"/>
        <v>0</v>
      </c>
      <c r="M1546" s="350">
        <f t="shared" si="241"/>
        <v>0</v>
      </c>
      <c r="N1546" s="350">
        <f t="shared" si="242"/>
        <v>0</v>
      </c>
      <c r="O1546" s="351">
        <f t="shared" si="243"/>
        <v>0</v>
      </c>
      <c r="P1546" s="350">
        <f t="shared" si="244"/>
        <v>0</v>
      </c>
      <c r="Q1546" s="352">
        <f t="shared" si="245"/>
        <v>0</v>
      </c>
      <c r="R1546" s="353">
        <f t="shared" si="246"/>
        <v>0</v>
      </c>
      <c r="S1546" s="354">
        <f t="shared" si="247"/>
        <v>0</v>
      </c>
      <c r="T1546" s="349">
        <f t="shared" si="248"/>
        <v>0</v>
      </c>
      <c r="U1546" s="355">
        <f t="shared" si="249"/>
        <v>0</v>
      </c>
    </row>
    <row r="1547" spans="1:21" x14ac:dyDescent="0.3">
      <c r="A1547" s="344">
        <v>1543</v>
      </c>
      <c r="B1547" s="344"/>
      <c r="C1547" s="356"/>
      <c r="D1547" s="357"/>
      <c r="E1547" s="358"/>
      <c r="F1547" s="346"/>
      <c r="G1547" s="347"/>
      <c r="H1547" s="347"/>
      <c r="I1547" s="347"/>
      <c r="J1547" s="348"/>
      <c r="K1547" s="347"/>
      <c r="L1547" s="349">
        <f t="shared" si="240"/>
        <v>0</v>
      </c>
      <c r="M1547" s="350">
        <f t="shared" si="241"/>
        <v>0</v>
      </c>
      <c r="N1547" s="350">
        <f t="shared" si="242"/>
        <v>0</v>
      </c>
      <c r="O1547" s="351">
        <f t="shared" si="243"/>
        <v>0</v>
      </c>
      <c r="P1547" s="350">
        <f t="shared" si="244"/>
        <v>0</v>
      </c>
      <c r="Q1547" s="352">
        <f t="shared" si="245"/>
        <v>0</v>
      </c>
      <c r="R1547" s="353">
        <f t="shared" si="246"/>
        <v>0</v>
      </c>
      <c r="S1547" s="354">
        <f t="shared" si="247"/>
        <v>0</v>
      </c>
      <c r="T1547" s="349">
        <f t="shared" si="248"/>
        <v>0</v>
      </c>
      <c r="U1547" s="355">
        <f t="shared" si="249"/>
        <v>0</v>
      </c>
    </row>
    <row r="1548" spans="1:21" x14ac:dyDescent="0.3">
      <c r="A1548" s="344">
        <v>1544</v>
      </c>
      <c r="B1548" s="344"/>
      <c r="C1548" s="356"/>
      <c r="D1548" s="357"/>
      <c r="E1548" s="358"/>
      <c r="F1548" s="346"/>
      <c r="G1548" s="347"/>
      <c r="H1548" s="347"/>
      <c r="I1548" s="347"/>
      <c r="J1548" s="348"/>
      <c r="K1548" s="347"/>
      <c r="L1548" s="349">
        <f t="shared" si="240"/>
        <v>0</v>
      </c>
      <c r="M1548" s="350">
        <f t="shared" si="241"/>
        <v>0</v>
      </c>
      <c r="N1548" s="350">
        <f t="shared" si="242"/>
        <v>0</v>
      </c>
      <c r="O1548" s="351">
        <f t="shared" si="243"/>
        <v>0</v>
      </c>
      <c r="P1548" s="350">
        <f t="shared" si="244"/>
        <v>0</v>
      </c>
      <c r="Q1548" s="352">
        <f t="shared" si="245"/>
        <v>0</v>
      </c>
      <c r="R1548" s="353">
        <f t="shared" si="246"/>
        <v>0</v>
      </c>
      <c r="S1548" s="354">
        <f t="shared" si="247"/>
        <v>0</v>
      </c>
      <c r="T1548" s="349">
        <f t="shared" si="248"/>
        <v>0</v>
      </c>
      <c r="U1548" s="355">
        <f t="shared" si="249"/>
        <v>0</v>
      </c>
    </row>
    <row r="1549" spans="1:21" x14ac:dyDescent="0.3">
      <c r="A1549" s="344">
        <v>1545</v>
      </c>
      <c r="B1549" s="344"/>
      <c r="C1549" s="356"/>
      <c r="D1549" s="357"/>
      <c r="E1549" s="358"/>
      <c r="F1549" s="346"/>
      <c r="G1549" s="347"/>
      <c r="H1549" s="347"/>
      <c r="I1549" s="347"/>
      <c r="J1549" s="348"/>
      <c r="K1549" s="347"/>
      <c r="L1549" s="349">
        <f t="shared" si="240"/>
        <v>0</v>
      </c>
      <c r="M1549" s="350">
        <f t="shared" si="241"/>
        <v>0</v>
      </c>
      <c r="N1549" s="350">
        <f t="shared" si="242"/>
        <v>0</v>
      </c>
      <c r="O1549" s="351">
        <f t="shared" si="243"/>
        <v>0</v>
      </c>
      <c r="P1549" s="350">
        <f t="shared" si="244"/>
        <v>0</v>
      </c>
      <c r="Q1549" s="352">
        <f t="shared" si="245"/>
        <v>0</v>
      </c>
      <c r="R1549" s="353">
        <f t="shared" si="246"/>
        <v>0</v>
      </c>
      <c r="S1549" s="354">
        <f t="shared" si="247"/>
        <v>0</v>
      </c>
      <c r="T1549" s="349">
        <f t="shared" si="248"/>
        <v>0</v>
      </c>
      <c r="U1549" s="355">
        <f t="shared" si="249"/>
        <v>0</v>
      </c>
    </row>
    <row r="1550" spans="1:21" x14ac:dyDescent="0.3">
      <c r="A1550" s="344">
        <v>1546</v>
      </c>
      <c r="B1550" s="344"/>
      <c r="C1550" s="356"/>
      <c r="D1550" s="357"/>
      <c r="E1550" s="358"/>
      <c r="F1550" s="346"/>
      <c r="G1550" s="347"/>
      <c r="H1550" s="347"/>
      <c r="I1550" s="347"/>
      <c r="J1550" s="348"/>
      <c r="K1550" s="347"/>
      <c r="L1550" s="349">
        <f t="shared" si="240"/>
        <v>0</v>
      </c>
      <c r="M1550" s="350">
        <f t="shared" si="241"/>
        <v>0</v>
      </c>
      <c r="N1550" s="350">
        <f t="shared" si="242"/>
        <v>0</v>
      </c>
      <c r="O1550" s="351">
        <f t="shared" si="243"/>
        <v>0</v>
      </c>
      <c r="P1550" s="350">
        <f t="shared" si="244"/>
        <v>0</v>
      </c>
      <c r="Q1550" s="352">
        <f t="shared" si="245"/>
        <v>0</v>
      </c>
      <c r="R1550" s="353">
        <f t="shared" si="246"/>
        <v>0</v>
      </c>
      <c r="S1550" s="354">
        <f t="shared" si="247"/>
        <v>0</v>
      </c>
      <c r="T1550" s="349">
        <f t="shared" si="248"/>
        <v>0</v>
      </c>
      <c r="U1550" s="355">
        <f t="shared" si="249"/>
        <v>0</v>
      </c>
    </row>
    <row r="1551" spans="1:21" x14ac:dyDescent="0.3">
      <c r="A1551" s="344">
        <v>1547</v>
      </c>
      <c r="B1551" s="344"/>
      <c r="C1551" s="356"/>
      <c r="D1551" s="357"/>
      <c r="E1551" s="358"/>
      <c r="F1551" s="346"/>
      <c r="G1551" s="347"/>
      <c r="H1551" s="347"/>
      <c r="I1551" s="347"/>
      <c r="J1551" s="348"/>
      <c r="K1551" s="347"/>
      <c r="L1551" s="349">
        <f t="shared" si="240"/>
        <v>0</v>
      </c>
      <c r="M1551" s="350">
        <f t="shared" si="241"/>
        <v>0</v>
      </c>
      <c r="N1551" s="350">
        <f t="shared" si="242"/>
        <v>0</v>
      </c>
      <c r="O1551" s="351">
        <f t="shared" si="243"/>
        <v>0</v>
      </c>
      <c r="P1551" s="350">
        <f t="shared" si="244"/>
        <v>0</v>
      </c>
      <c r="Q1551" s="352">
        <f t="shared" si="245"/>
        <v>0</v>
      </c>
      <c r="R1551" s="353">
        <f t="shared" si="246"/>
        <v>0</v>
      </c>
      <c r="S1551" s="354">
        <f t="shared" si="247"/>
        <v>0</v>
      </c>
      <c r="T1551" s="349">
        <f t="shared" si="248"/>
        <v>0</v>
      </c>
      <c r="U1551" s="355">
        <f t="shared" si="249"/>
        <v>0</v>
      </c>
    </row>
    <row r="1552" spans="1:21" x14ac:dyDescent="0.3">
      <c r="A1552" s="344">
        <v>1548</v>
      </c>
      <c r="B1552" s="344"/>
      <c r="C1552" s="356"/>
      <c r="D1552" s="357"/>
      <c r="E1552" s="358"/>
      <c r="F1552" s="346"/>
      <c r="G1552" s="347"/>
      <c r="H1552" s="347"/>
      <c r="I1552" s="347"/>
      <c r="J1552" s="348"/>
      <c r="K1552" s="347"/>
      <c r="L1552" s="349">
        <f t="shared" si="240"/>
        <v>0</v>
      </c>
      <c r="M1552" s="350">
        <f t="shared" si="241"/>
        <v>0</v>
      </c>
      <c r="N1552" s="350">
        <f t="shared" si="242"/>
        <v>0</v>
      </c>
      <c r="O1552" s="351">
        <f t="shared" si="243"/>
        <v>0</v>
      </c>
      <c r="P1552" s="350">
        <f t="shared" si="244"/>
        <v>0</v>
      </c>
      <c r="Q1552" s="352">
        <f t="shared" si="245"/>
        <v>0</v>
      </c>
      <c r="R1552" s="353">
        <f t="shared" si="246"/>
        <v>0</v>
      </c>
      <c r="S1552" s="354">
        <f t="shared" si="247"/>
        <v>0</v>
      </c>
      <c r="T1552" s="349">
        <f t="shared" si="248"/>
        <v>0</v>
      </c>
      <c r="U1552" s="355">
        <f t="shared" si="249"/>
        <v>0</v>
      </c>
    </row>
    <row r="1553" spans="1:21" x14ac:dyDescent="0.3">
      <c r="A1553" s="344">
        <v>1549</v>
      </c>
      <c r="B1553" s="344"/>
      <c r="C1553" s="356"/>
      <c r="D1553" s="357"/>
      <c r="E1553" s="358"/>
      <c r="F1553" s="346"/>
      <c r="G1553" s="347"/>
      <c r="H1553" s="347"/>
      <c r="I1553" s="347"/>
      <c r="J1553" s="348"/>
      <c r="K1553" s="347"/>
      <c r="L1553" s="349">
        <f t="shared" si="240"/>
        <v>0</v>
      </c>
      <c r="M1553" s="350">
        <f t="shared" si="241"/>
        <v>0</v>
      </c>
      <c r="N1553" s="350">
        <f t="shared" si="242"/>
        <v>0</v>
      </c>
      <c r="O1553" s="351">
        <f t="shared" si="243"/>
        <v>0</v>
      </c>
      <c r="P1553" s="350">
        <f t="shared" si="244"/>
        <v>0</v>
      </c>
      <c r="Q1553" s="352">
        <f t="shared" si="245"/>
        <v>0</v>
      </c>
      <c r="R1553" s="353">
        <f t="shared" si="246"/>
        <v>0</v>
      </c>
      <c r="S1553" s="354">
        <f t="shared" si="247"/>
        <v>0</v>
      </c>
      <c r="T1553" s="349">
        <f t="shared" si="248"/>
        <v>0</v>
      </c>
      <c r="U1553" s="355">
        <f t="shared" si="249"/>
        <v>0</v>
      </c>
    </row>
    <row r="1554" spans="1:21" x14ac:dyDescent="0.3">
      <c r="A1554" s="344">
        <v>1550</v>
      </c>
      <c r="B1554" s="344"/>
      <c r="C1554" s="356"/>
      <c r="D1554" s="357"/>
      <c r="E1554" s="358"/>
      <c r="F1554" s="346"/>
      <c r="G1554" s="347"/>
      <c r="H1554" s="347"/>
      <c r="I1554" s="347"/>
      <c r="J1554" s="348"/>
      <c r="K1554" s="347"/>
      <c r="L1554" s="349">
        <f t="shared" si="240"/>
        <v>0</v>
      </c>
      <c r="M1554" s="350">
        <f t="shared" si="241"/>
        <v>0</v>
      </c>
      <c r="N1554" s="350">
        <f t="shared" si="242"/>
        <v>0</v>
      </c>
      <c r="O1554" s="351">
        <f t="shared" si="243"/>
        <v>0</v>
      </c>
      <c r="P1554" s="350">
        <f t="shared" si="244"/>
        <v>0</v>
      </c>
      <c r="Q1554" s="352">
        <f t="shared" si="245"/>
        <v>0</v>
      </c>
      <c r="R1554" s="353">
        <f t="shared" si="246"/>
        <v>0</v>
      </c>
      <c r="S1554" s="354">
        <f t="shared" si="247"/>
        <v>0</v>
      </c>
      <c r="T1554" s="349">
        <f t="shared" si="248"/>
        <v>0</v>
      </c>
      <c r="U1554" s="355">
        <f t="shared" si="249"/>
        <v>0</v>
      </c>
    </row>
    <row r="1555" spans="1:21" x14ac:dyDescent="0.3">
      <c r="A1555" s="344">
        <v>1551</v>
      </c>
      <c r="B1555" s="344"/>
      <c r="C1555" s="356"/>
      <c r="D1555" s="357"/>
      <c r="E1555" s="358"/>
      <c r="F1555" s="346"/>
      <c r="G1555" s="347"/>
      <c r="H1555" s="347"/>
      <c r="I1555" s="347"/>
      <c r="J1555" s="348"/>
      <c r="K1555" s="347"/>
      <c r="L1555" s="349">
        <f t="shared" si="240"/>
        <v>0</v>
      </c>
      <c r="M1555" s="350">
        <f t="shared" si="241"/>
        <v>0</v>
      </c>
      <c r="N1555" s="350">
        <f t="shared" si="242"/>
        <v>0</v>
      </c>
      <c r="O1555" s="351">
        <f t="shared" si="243"/>
        <v>0</v>
      </c>
      <c r="P1555" s="350">
        <f t="shared" si="244"/>
        <v>0</v>
      </c>
      <c r="Q1555" s="352">
        <f t="shared" si="245"/>
        <v>0</v>
      </c>
      <c r="R1555" s="353">
        <f t="shared" si="246"/>
        <v>0</v>
      </c>
      <c r="S1555" s="354">
        <f t="shared" si="247"/>
        <v>0</v>
      </c>
      <c r="T1555" s="349">
        <f t="shared" si="248"/>
        <v>0</v>
      </c>
      <c r="U1555" s="355">
        <f t="shared" si="249"/>
        <v>0</v>
      </c>
    </row>
    <row r="1556" spans="1:21" x14ac:dyDescent="0.3">
      <c r="A1556" s="344">
        <v>1552</v>
      </c>
      <c r="B1556" s="344"/>
      <c r="C1556" s="356"/>
      <c r="D1556" s="357"/>
      <c r="E1556" s="358"/>
      <c r="F1556" s="346"/>
      <c r="G1556" s="347"/>
      <c r="H1556" s="347"/>
      <c r="I1556" s="347"/>
      <c r="J1556" s="348"/>
      <c r="K1556" s="347"/>
      <c r="L1556" s="349">
        <f t="shared" si="240"/>
        <v>0</v>
      </c>
      <c r="M1556" s="350">
        <f t="shared" si="241"/>
        <v>0</v>
      </c>
      <c r="N1556" s="350">
        <f t="shared" si="242"/>
        <v>0</v>
      </c>
      <c r="O1556" s="351">
        <f t="shared" si="243"/>
        <v>0</v>
      </c>
      <c r="P1556" s="350">
        <f t="shared" si="244"/>
        <v>0</v>
      </c>
      <c r="Q1556" s="352">
        <f t="shared" si="245"/>
        <v>0</v>
      </c>
      <c r="R1556" s="353">
        <f t="shared" si="246"/>
        <v>0</v>
      </c>
      <c r="S1556" s="354">
        <f t="shared" si="247"/>
        <v>0</v>
      </c>
      <c r="T1556" s="349">
        <f t="shared" si="248"/>
        <v>0</v>
      </c>
      <c r="U1556" s="355">
        <f t="shared" si="249"/>
        <v>0</v>
      </c>
    </row>
    <row r="1557" spans="1:21" x14ac:dyDescent="0.3">
      <c r="A1557" s="344">
        <v>1553</v>
      </c>
      <c r="B1557" s="344"/>
      <c r="C1557" s="356"/>
      <c r="D1557" s="357"/>
      <c r="E1557" s="358"/>
      <c r="F1557" s="346"/>
      <c r="G1557" s="347"/>
      <c r="H1557" s="347"/>
      <c r="I1557" s="347"/>
      <c r="J1557" s="348"/>
      <c r="K1557" s="347"/>
      <c r="L1557" s="349">
        <f t="shared" si="240"/>
        <v>0</v>
      </c>
      <c r="M1557" s="350">
        <f t="shared" si="241"/>
        <v>0</v>
      </c>
      <c r="N1557" s="350">
        <f t="shared" si="242"/>
        <v>0</v>
      </c>
      <c r="O1557" s="351">
        <f t="shared" si="243"/>
        <v>0</v>
      </c>
      <c r="P1557" s="350">
        <f t="shared" si="244"/>
        <v>0</v>
      </c>
      <c r="Q1557" s="352">
        <f t="shared" si="245"/>
        <v>0</v>
      </c>
      <c r="R1557" s="353">
        <f t="shared" si="246"/>
        <v>0</v>
      </c>
      <c r="S1557" s="354">
        <f t="shared" si="247"/>
        <v>0</v>
      </c>
      <c r="T1557" s="349">
        <f t="shared" si="248"/>
        <v>0</v>
      </c>
      <c r="U1557" s="355">
        <f t="shared" si="249"/>
        <v>0</v>
      </c>
    </row>
    <row r="1558" spans="1:21" x14ac:dyDescent="0.3">
      <c r="A1558" s="344">
        <v>1554</v>
      </c>
      <c r="B1558" s="344"/>
      <c r="C1558" s="356"/>
      <c r="D1558" s="357"/>
      <c r="E1558" s="358"/>
      <c r="F1558" s="346"/>
      <c r="G1558" s="347"/>
      <c r="H1558" s="347"/>
      <c r="I1558" s="347"/>
      <c r="J1558" s="348"/>
      <c r="K1558" s="347"/>
      <c r="L1558" s="349">
        <f t="shared" si="240"/>
        <v>0</v>
      </c>
      <c r="M1558" s="350">
        <f t="shared" si="241"/>
        <v>0</v>
      </c>
      <c r="N1558" s="350">
        <f t="shared" si="242"/>
        <v>0</v>
      </c>
      <c r="O1558" s="351">
        <f t="shared" si="243"/>
        <v>0</v>
      </c>
      <c r="P1558" s="350">
        <f t="shared" si="244"/>
        <v>0</v>
      </c>
      <c r="Q1558" s="352">
        <f t="shared" si="245"/>
        <v>0</v>
      </c>
      <c r="R1558" s="353">
        <f t="shared" si="246"/>
        <v>0</v>
      </c>
      <c r="S1558" s="354">
        <f t="shared" si="247"/>
        <v>0</v>
      </c>
      <c r="T1558" s="349">
        <f t="shared" si="248"/>
        <v>0</v>
      </c>
      <c r="U1558" s="355">
        <f t="shared" si="249"/>
        <v>0</v>
      </c>
    </row>
    <row r="1559" spans="1:21" x14ac:dyDescent="0.3">
      <c r="A1559" s="344">
        <v>1555</v>
      </c>
      <c r="B1559" s="344"/>
      <c r="C1559" s="356"/>
      <c r="D1559" s="357"/>
      <c r="E1559" s="358"/>
      <c r="F1559" s="346"/>
      <c r="G1559" s="347"/>
      <c r="H1559" s="347"/>
      <c r="I1559" s="347"/>
      <c r="J1559" s="348"/>
      <c r="K1559" s="347"/>
      <c r="L1559" s="349">
        <f t="shared" si="240"/>
        <v>0</v>
      </c>
      <c r="M1559" s="350">
        <f t="shared" si="241"/>
        <v>0</v>
      </c>
      <c r="N1559" s="350">
        <f t="shared" si="242"/>
        <v>0</v>
      </c>
      <c r="O1559" s="351">
        <f t="shared" si="243"/>
        <v>0</v>
      </c>
      <c r="P1559" s="350">
        <f t="shared" si="244"/>
        <v>0</v>
      </c>
      <c r="Q1559" s="352">
        <f t="shared" si="245"/>
        <v>0</v>
      </c>
      <c r="R1559" s="353">
        <f t="shared" si="246"/>
        <v>0</v>
      </c>
      <c r="S1559" s="354">
        <f t="shared" si="247"/>
        <v>0</v>
      </c>
      <c r="T1559" s="349">
        <f t="shared" si="248"/>
        <v>0</v>
      </c>
      <c r="U1559" s="355">
        <f t="shared" si="249"/>
        <v>0</v>
      </c>
    </row>
    <row r="1560" spans="1:21" x14ac:dyDescent="0.3">
      <c r="A1560" s="344">
        <v>1556</v>
      </c>
      <c r="B1560" s="344"/>
      <c r="C1560" s="356"/>
      <c r="D1560" s="357"/>
      <c r="E1560" s="358"/>
      <c r="F1560" s="346"/>
      <c r="G1560" s="347"/>
      <c r="H1560" s="347"/>
      <c r="I1560" s="347"/>
      <c r="J1560" s="348"/>
      <c r="K1560" s="347"/>
      <c r="L1560" s="349">
        <f t="shared" si="240"/>
        <v>0</v>
      </c>
      <c r="M1560" s="350">
        <f t="shared" si="241"/>
        <v>0</v>
      </c>
      <c r="N1560" s="350">
        <f t="shared" si="242"/>
        <v>0</v>
      </c>
      <c r="O1560" s="351">
        <f t="shared" si="243"/>
        <v>0</v>
      </c>
      <c r="P1560" s="350">
        <f t="shared" si="244"/>
        <v>0</v>
      </c>
      <c r="Q1560" s="352">
        <f t="shared" si="245"/>
        <v>0</v>
      </c>
      <c r="R1560" s="353">
        <f t="shared" si="246"/>
        <v>0</v>
      </c>
      <c r="S1560" s="354">
        <f t="shared" si="247"/>
        <v>0</v>
      </c>
      <c r="T1560" s="349">
        <f t="shared" si="248"/>
        <v>0</v>
      </c>
      <c r="U1560" s="355">
        <f t="shared" si="249"/>
        <v>0</v>
      </c>
    </row>
    <row r="1561" spans="1:21" x14ac:dyDescent="0.3">
      <c r="A1561" s="344">
        <v>1557</v>
      </c>
      <c r="B1561" s="344"/>
      <c r="C1561" s="356"/>
      <c r="D1561" s="357"/>
      <c r="E1561" s="358"/>
      <c r="F1561" s="346"/>
      <c r="G1561" s="347"/>
      <c r="H1561" s="347"/>
      <c r="I1561" s="347"/>
      <c r="J1561" s="348"/>
      <c r="K1561" s="347"/>
      <c r="L1561" s="349">
        <f t="shared" si="240"/>
        <v>0</v>
      </c>
      <c r="M1561" s="350">
        <f t="shared" si="241"/>
        <v>0</v>
      </c>
      <c r="N1561" s="350">
        <f t="shared" si="242"/>
        <v>0</v>
      </c>
      <c r="O1561" s="351">
        <f t="shared" si="243"/>
        <v>0</v>
      </c>
      <c r="P1561" s="350">
        <f t="shared" si="244"/>
        <v>0</v>
      </c>
      <c r="Q1561" s="352">
        <f t="shared" si="245"/>
        <v>0</v>
      </c>
      <c r="R1561" s="353">
        <f t="shared" si="246"/>
        <v>0</v>
      </c>
      <c r="S1561" s="354">
        <f t="shared" si="247"/>
        <v>0</v>
      </c>
      <c r="T1561" s="349">
        <f t="shared" si="248"/>
        <v>0</v>
      </c>
      <c r="U1561" s="355">
        <f t="shared" si="249"/>
        <v>0</v>
      </c>
    </row>
    <row r="1562" spans="1:21" x14ac:dyDescent="0.3">
      <c r="A1562" s="344">
        <v>1558</v>
      </c>
      <c r="B1562" s="344"/>
      <c r="C1562" s="356"/>
      <c r="D1562" s="357"/>
      <c r="E1562" s="358"/>
      <c r="F1562" s="346"/>
      <c r="G1562" s="347"/>
      <c r="H1562" s="347"/>
      <c r="I1562" s="347"/>
      <c r="J1562" s="348"/>
      <c r="K1562" s="347"/>
      <c r="L1562" s="349">
        <f t="shared" si="240"/>
        <v>0</v>
      </c>
      <c r="M1562" s="350">
        <f t="shared" si="241"/>
        <v>0</v>
      </c>
      <c r="N1562" s="350">
        <f t="shared" si="242"/>
        <v>0</v>
      </c>
      <c r="O1562" s="351">
        <f t="shared" si="243"/>
        <v>0</v>
      </c>
      <c r="P1562" s="350">
        <f t="shared" si="244"/>
        <v>0</v>
      </c>
      <c r="Q1562" s="352">
        <f t="shared" si="245"/>
        <v>0</v>
      </c>
      <c r="R1562" s="353">
        <f t="shared" si="246"/>
        <v>0</v>
      </c>
      <c r="S1562" s="354">
        <f t="shared" si="247"/>
        <v>0</v>
      </c>
      <c r="T1562" s="349">
        <f t="shared" si="248"/>
        <v>0</v>
      </c>
      <c r="U1562" s="355">
        <f t="shared" si="249"/>
        <v>0</v>
      </c>
    </row>
    <row r="1563" spans="1:21" x14ac:dyDescent="0.3">
      <c r="A1563" s="344">
        <v>1559</v>
      </c>
      <c r="B1563" s="344"/>
      <c r="C1563" s="356"/>
      <c r="D1563" s="357"/>
      <c r="E1563" s="358"/>
      <c r="F1563" s="346"/>
      <c r="G1563" s="347"/>
      <c r="H1563" s="347"/>
      <c r="I1563" s="347"/>
      <c r="J1563" s="348"/>
      <c r="K1563" s="347"/>
      <c r="L1563" s="349">
        <f t="shared" si="240"/>
        <v>0</v>
      </c>
      <c r="M1563" s="350">
        <f t="shared" si="241"/>
        <v>0</v>
      </c>
      <c r="N1563" s="350">
        <f t="shared" si="242"/>
        <v>0</v>
      </c>
      <c r="O1563" s="351">
        <f t="shared" si="243"/>
        <v>0</v>
      </c>
      <c r="P1563" s="350">
        <f t="shared" si="244"/>
        <v>0</v>
      </c>
      <c r="Q1563" s="352">
        <f t="shared" si="245"/>
        <v>0</v>
      </c>
      <c r="R1563" s="353">
        <f t="shared" si="246"/>
        <v>0</v>
      </c>
      <c r="S1563" s="354">
        <f t="shared" si="247"/>
        <v>0</v>
      </c>
      <c r="T1563" s="349">
        <f t="shared" si="248"/>
        <v>0</v>
      </c>
      <c r="U1563" s="355">
        <f t="shared" si="249"/>
        <v>0</v>
      </c>
    </row>
    <row r="1564" spans="1:21" x14ac:dyDescent="0.3">
      <c r="A1564" s="344">
        <v>1560</v>
      </c>
      <c r="B1564" s="344"/>
      <c r="C1564" s="356"/>
      <c r="D1564" s="357"/>
      <c r="E1564" s="358"/>
      <c r="F1564" s="346"/>
      <c r="G1564" s="347"/>
      <c r="H1564" s="347"/>
      <c r="I1564" s="347"/>
      <c r="J1564" s="348"/>
      <c r="K1564" s="347"/>
      <c r="L1564" s="349">
        <f t="shared" si="240"/>
        <v>0</v>
      </c>
      <c r="M1564" s="350">
        <f t="shared" si="241"/>
        <v>0</v>
      </c>
      <c r="N1564" s="350">
        <f t="shared" si="242"/>
        <v>0</v>
      </c>
      <c r="O1564" s="351">
        <f t="shared" si="243"/>
        <v>0</v>
      </c>
      <c r="P1564" s="350">
        <f t="shared" si="244"/>
        <v>0</v>
      </c>
      <c r="Q1564" s="352">
        <f t="shared" si="245"/>
        <v>0</v>
      </c>
      <c r="R1564" s="353">
        <f t="shared" si="246"/>
        <v>0</v>
      </c>
      <c r="S1564" s="354">
        <f t="shared" si="247"/>
        <v>0</v>
      </c>
      <c r="T1564" s="349">
        <f t="shared" si="248"/>
        <v>0</v>
      </c>
      <c r="U1564" s="355">
        <f t="shared" si="249"/>
        <v>0</v>
      </c>
    </row>
    <row r="1565" spans="1:21" x14ac:dyDescent="0.3">
      <c r="A1565" s="344">
        <v>1561</v>
      </c>
      <c r="B1565" s="344"/>
      <c r="C1565" s="356"/>
      <c r="D1565" s="357"/>
      <c r="E1565" s="358"/>
      <c r="F1565" s="346"/>
      <c r="G1565" s="347"/>
      <c r="H1565" s="347"/>
      <c r="I1565" s="347"/>
      <c r="J1565" s="348"/>
      <c r="K1565" s="347"/>
      <c r="L1565" s="349">
        <f t="shared" si="240"/>
        <v>0</v>
      </c>
      <c r="M1565" s="350">
        <f t="shared" si="241"/>
        <v>0</v>
      </c>
      <c r="N1565" s="350">
        <f t="shared" si="242"/>
        <v>0</v>
      </c>
      <c r="O1565" s="351">
        <f t="shared" si="243"/>
        <v>0</v>
      </c>
      <c r="P1565" s="350">
        <f t="shared" si="244"/>
        <v>0</v>
      </c>
      <c r="Q1565" s="352">
        <f t="shared" si="245"/>
        <v>0</v>
      </c>
      <c r="R1565" s="353">
        <f t="shared" si="246"/>
        <v>0</v>
      </c>
      <c r="S1565" s="354">
        <f t="shared" si="247"/>
        <v>0</v>
      </c>
      <c r="T1565" s="349">
        <f t="shared" si="248"/>
        <v>0</v>
      </c>
      <c r="U1565" s="355">
        <f t="shared" si="249"/>
        <v>0</v>
      </c>
    </row>
    <row r="1566" spans="1:21" x14ac:dyDescent="0.3">
      <c r="A1566" s="344">
        <v>1562</v>
      </c>
      <c r="B1566" s="344"/>
      <c r="C1566" s="356"/>
      <c r="D1566" s="357"/>
      <c r="E1566" s="358"/>
      <c r="F1566" s="346"/>
      <c r="G1566" s="347"/>
      <c r="H1566" s="347"/>
      <c r="I1566" s="347"/>
      <c r="J1566" s="348"/>
      <c r="K1566" s="347"/>
      <c r="L1566" s="349">
        <f t="shared" si="240"/>
        <v>0</v>
      </c>
      <c r="M1566" s="350">
        <f t="shared" si="241"/>
        <v>0</v>
      </c>
      <c r="N1566" s="350">
        <f t="shared" si="242"/>
        <v>0</v>
      </c>
      <c r="O1566" s="351">
        <f t="shared" si="243"/>
        <v>0</v>
      </c>
      <c r="P1566" s="350">
        <f t="shared" si="244"/>
        <v>0</v>
      </c>
      <c r="Q1566" s="352">
        <f t="shared" si="245"/>
        <v>0</v>
      </c>
      <c r="R1566" s="353">
        <f t="shared" si="246"/>
        <v>0</v>
      </c>
      <c r="S1566" s="354">
        <f t="shared" si="247"/>
        <v>0</v>
      </c>
      <c r="T1566" s="349">
        <f t="shared" si="248"/>
        <v>0</v>
      </c>
      <c r="U1566" s="355">
        <f t="shared" si="249"/>
        <v>0</v>
      </c>
    </row>
    <row r="1567" spans="1:21" x14ac:dyDescent="0.3">
      <c r="A1567" s="344">
        <v>1563</v>
      </c>
      <c r="B1567" s="344"/>
      <c r="C1567" s="356"/>
      <c r="D1567" s="357"/>
      <c r="E1567" s="358"/>
      <c r="F1567" s="346"/>
      <c r="G1567" s="347"/>
      <c r="H1567" s="347"/>
      <c r="I1567" s="347"/>
      <c r="J1567" s="348"/>
      <c r="K1567" s="347"/>
      <c r="L1567" s="349">
        <f t="shared" si="240"/>
        <v>0</v>
      </c>
      <c r="M1567" s="350">
        <f t="shared" si="241"/>
        <v>0</v>
      </c>
      <c r="N1567" s="350">
        <f t="shared" si="242"/>
        <v>0</v>
      </c>
      <c r="O1567" s="351">
        <f t="shared" si="243"/>
        <v>0</v>
      </c>
      <c r="P1567" s="350">
        <f t="shared" si="244"/>
        <v>0</v>
      </c>
      <c r="Q1567" s="352">
        <f t="shared" si="245"/>
        <v>0</v>
      </c>
      <c r="R1567" s="353">
        <f t="shared" si="246"/>
        <v>0</v>
      </c>
      <c r="S1567" s="354">
        <f t="shared" si="247"/>
        <v>0</v>
      </c>
      <c r="T1567" s="349">
        <f t="shared" si="248"/>
        <v>0</v>
      </c>
      <c r="U1567" s="355">
        <f t="shared" si="249"/>
        <v>0</v>
      </c>
    </row>
    <row r="1568" spans="1:21" x14ac:dyDescent="0.3">
      <c r="A1568" s="344">
        <v>1564</v>
      </c>
      <c r="B1568" s="344"/>
      <c r="C1568" s="356"/>
      <c r="D1568" s="357"/>
      <c r="E1568" s="358"/>
      <c r="F1568" s="346"/>
      <c r="G1568" s="347"/>
      <c r="H1568" s="347"/>
      <c r="I1568" s="347"/>
      <c r="J1568" s="348"/>
      <c r="K1568" s="347"/>
      <c r="L1568" s="349">
        <f t="shared" si="240"/>
        <v>0</v>
      </c>
      <c r="M1568" s="350">
        <f t="shared" si="241"/>
        <v>0</v>
      </c>
      <c r="N1568" s="350">
        <f t="shared" si="242"/>
        <v>0</v>
      </c>
      <c r="O1568" s="351">
        <f t="shared" si="243"/>
        <v>0</v>
      </c>
      <c r="P1568" s="350">
        <f t="shared" si="244"/>
        <v>0</v>
      </c>
      <c r="Q1568" s="352">
        <f t="shared" si="245"/>
        <v>0</v>
      </c>
      <c r="R1568" s="353">
        <f t="shared" si="246"/>
        <v>0</v>
      </c>
      <c r="S1568" s="354">
        <f t="shared" si="247"/>
        <v>0</v>
      </c>
      <c r="T1568" s="349">
        <f t="shared" si="248"/>
        <v>0</v>
      </c>
      <c r="U1568" s="355">
        <f t="shared" si="249"/>
        <v>0</v>
      </c>
    </row>
    <row r="1569" spans="1:21" x14ac:dyDescent="0.3">
      <c r="A1569" s="344">
        <v>1565</v>
      </c>
      <c r="B1569" s="344"/>
      <c r="C1569" s="356"/>
      <c r="D1569" s="357"/>
      <c r="E1569" s="358"/>
      <c r="F1569" s="346"/>
      <c r="G1569" s="347"/>
      <c r="H1569" s="347"/>
      <c r="I1569" s="347"/>
      <c r="J1569" s="348"/>
      <c r="K1569" s="347"/>
      <c r="L1569" s="349">
        <f t="shared" si="240"/>
        <v>0</v>
      </c>
      <c r="M1569" s="350">
        <f t="shared" si="241"/>
        <v>0</v>
      </c>
      <c r="N1569" s="350">
        <f t="shared" si="242"/>
        <v>0</v>
      </c>
      <c r="O1569" s="351">
        <f t="shared" si="243"/>
        <v>0</v>
      </c>
      <c r="P1569" s="350">
        <f t="shared" si="244"/>
        <v>0</v>
      </c>
      <c r="Q1569" s="352">
        <f t="shared" si="245"/>
        <v>0</v>
      </c>
      <c r="R1569" s="353">
        <f t="shared" si="246"/>
        <v>0</v>
      </c>
      <c r="S1569" s="354">
        <f t="shared" si="247"/>
        <v>0</v>
      </c>
      <c r="T1569" s="349">
        <f t="shared" si="248"/>
        <v>0</v>
      </c>
      <c r="U1569" s="355">
        <f t="shared" si="249"/>
        <v>0</v>
      </c>
    </row>
    <row r="1570" spans="1:21" x14ac:dyDescent="0.3">
      <c r="A1570" s="344">
        <v>1566</v>
      </c>
      <c r="B1570" s="344"/>
      <c r="C1570" s="356"/>
      <c r="D1570" s="357"/>
      <c r="E1570" s="358"/>
      <c r="F1570" s="346"/>
      <c r="G1570" s="347"/>
      <c r="H1570" s="347"/>
      <c r="I1570" s="347"/>
      <c r="J1570" s="348"/>
      <c r="K1570" s="347"/>
      <c r="L1570" s="349">
        <f t="shared" si="240"/>
        <v>0</v>
      </c>
      <c r="M1570" s="350">
        <f t="shared" si="241"/>
        <v>0</v>
      </c>
      <c r="N1570" s="350">
        <f t="shared" si="242"/>
        <v>0</v>
      </c>
      <c r="O1570" s="351">
        <f t="shared" si="243"/>
        <v>0</v>
      </c>
      <c r="P1570" s="350">
        <f t="shared" si="244"/>
        <v>0</v>
      </c>
      <c r="Q1570" s="352">
        <f t="shared" si="245"/>
        <v>0</v>
      </c>
      <c r="R1570" s="353">
        <f t="shared" si="246"/>
        <v>0</v>
      </c>
      <c r="S1570" s="354">
        <f t="shared" si="247"/>
        <v>0</v>
      </c>
      <c r="T1570" s="349">
        <f t="shared" si="248"/>
        <v>0</v>
      </c>
      <c r="U1570" s="355">
        <f t="shared" si="249"/>
        <v>0</v>
      </c>
    </row>
    <row r="1571" spans="1:21" x14ac:dyDescent="0.3">
      <c r="A1571" s="344">
        <v>1567</v>
      </c>
      <c r="B1571" s="344"/>
      <c r="C1571" s="356"/>
      <c r="D1571" s="357"/>
      <c r="E1571" s="358"/>
      <c r="F1571" s="346"/>
      <c r="G1571" s="347"/>
      <c r="H1571" s="347"/>
      <c r="I1571" s="347"/>
      <c r="J1571" s="348"/>
      <c r="K1571" s="347"/>
      <c r="L1571" s="349">
        <f t="shared" si="240"/>
        <v>0</v>
      </c>
      <c r="M1571" s="350">
        <f t="shared" si="241"/>
        <v>0</v>
      </c>
      <c r="N1571" s="350">
        <f t="shared" si="242"/>
        <v>0</v>
      </c>
      <c r="O1571" s="351">
        <f t="shared" si="243"/>
        <v>0</v>
      </c>
      <c r="P1571" s="350">
        <f t="shared" si="244"/>
        <v>0</v>
      </c>
      <c r="Q1571" s="352">
        <f t="shared" si="245"/>
        <v>0</v>
      </c>
      <c r="R1571" s="353">
        <f t="shared" si="246"/>
        <v>0</v>
      </c>
      <c r="S1571" s="354">
        <f t="shared" si="247"/>
        <v>0</v>
      </c>
      <c r="T1571" s="349">
        <f t="shared" si="248"/>
        <v>0</v>
      </c>
      <c r="U1571" s="355">
        <f t="shared" si="249"/>
        <v>0</v>
      </c>
    </row>
    <row r="1572" spans="1:21" x14ac:dyDescent="0.3">
      <c r="A1572" s="344">
        <v>1568</v>
      </c>
      <c r="B1572" s="344"/>
      <c r="C1572" s="356"/>
      <c r="D1572" s="357"/>
      <c r="E1572" s="358"/>
      <c r="F1572" s="346"/>
      <c r="G1572" s="347"/>
      <c r="H1572" s="347"/>
      <c r="I1572" s="347"/>
      <c r="J1572" s="348"/>
      <c r="K1572" s="347"/>
      <c r="L1572" s="349">
        <f t="shared" si="240"/>
        <v>0</v>
      </c>
      <c r="M1572" s="350">
        <f t="shared" si="241"/>
        <v>0</v>
      </c>
      <c r="N1572" s="350">
        <f t="shared" si="242"/>
        <v>0</v>
      </c>
      <c r="O1572" s="351">
        <f t="shared" si="243"/>
        <v>0</v>
      </c>
      <c r="P1572" s="350">
        <f t="shared" si="244"/>
        <v>0</v>
      </c>
      <c r="Q1572" s="352">
        <f t="shared" si="245"/>
        <v>0</v>
      </c>
      <c r="R1572" s="353">
        <f t="shared" si="246"/>
        <v>0</v>
      </c>
      <c r="S1572" s="354">
        <f t="shared" si="247"/>
        <v>0</v>
      </c>
      <c r="T1572" s="349">
        <f t="shared" si="248"/>
        <v>0</v>
      </c>
      <c r="U1572" s="355">
        <f t="shared" si="249"/>
        <v>0</v>
      </c>
    </row>
    <row r="1573" spans="1:21" x14ac:dyDescent="0.3">
      <c r="A1573" s="344">
        <v>1569</v>
      </c>
      <c r="B1573" s="344"/>
      <c r="C1573" s="356"/>
      <c r="D1573" s="357"/>
      <c r="E1573" s="358"/>
      <c r="F1573" s="346"/>
      <c r="G1573" s="347"/>
      <c r="H1573" s="347"/>
      <c r="I1573" s="347"/>
      <c r="J1573" s="348"/>
      <c r="K1573" s="347"/>
      <c r="L1573" s="349">
        <f t="shared" si="240"/>
        <v>0</v>
      </c>
      <c r="M1573" s="350">
        <f t="shared" si="241"/>
        <v>0</v>
      </c>
      <c r="N1573" s="350">
        <f t="shared" si="242"/>
        <v>0</v>
      </c>
      <c r="O1573" s="351">
        <f t="shared" si="243"/>
        <v>0</v>
      </c>
      <c r="P1573" s="350">
        <f t="shared" si="244"/>
        <v>0</v>
      </c>
      <c r="Q1573" s="352">
        <f t="shared" si="245"/>
        <v>0</v>
      </c>
      <c r="R1573" s="353">
        <f t="shared" si="246"/>
        <v>0</v>
      </c>
      <c r="S1573" s="354">
        <f t="shared" si="247"/>
        <v>0</v>
      </c>
      <c r="T1573" s="349">
        <f t="shared" si="248"/>
        <v>0</v>
      </c>
      <c r="U1573" s="355">
        <f t="shared" si="249"/>
        <v>0</v>
      </c>
    </row>
    <row r="1574" spans="1:21" x14ac:dyDescent="0.3">
      <c r="A1574" s="344">
        <v>1570</v>
      </c>
      <c r="B1574" s="344"/>
      <c r="C1574" s="356"/>
      <c r="D1574" s="357"/>
      <c r="E1574" s="358"/>
      <c r="F1574" s="346"/>
      <c r="G1574" s="347"/>
      <c r="H1574" s="347"/>
      <c r="I1574" s="347"/>
      <c r="J1574" s="348"/>
      <c r="K1574" s="347"/>
      <c r="L1574" s="349">
        <f t="shared" si="240"/>
        <v>0</v>
      </c>
      <c r="M1574" s="350">
        <f t="shared" si="241"/>
        <v>0</v>
      </c>
      <c r="N1574" s="350">
        <f t="shared" si="242"/>
        <v>0</v>
      </c>
      <c r="O1574" s="351">
        <f t="shared" si="243"/>
        <v>0</v>
      </c>
      <c r="P1574" s="350">
        <f t="shared" si="244"/>
        <v>0</v>
      </c>
      <c r="Q1574" s="352">
        <f t="shared" si="245"/>
        <v>0</v>
      </c>
      <c r="R1574" s="353">
        <f t="shared" si="246"/>
        <v>0</v>
      </c>
      <c r="S1574" s="354">
        <f t="shared" si="247"/>
        <v>0</v>
      </c>
      <c r="T1574" s="349">
        <f t="shared" si="248"/>
        <v>0</v>
      </c>
      <c r="U1574" s="355">
        <f t="shared" si="249"/>
        <v>0</v>
      </c>
    </row>
    <row r="1575" spans="1:21" x14ac:dyDescent="0.3">
      <c r="A1575" s="344">
        <v>1571</v>
      </c>
      <c r="B1575" s="344"/>
      <c r="C1575" s="356"/>
      <c r="D1575" s="357"/>
      <c r="E1575" s="358"/>
      <c r="F1575" s="346"/>
      <c r="G1575" s="347"/>
      <c r="H1575" s="347"/>
      <c r="I1575" s="347"/>
      <c r="J1575" s="348"/>
      <c r="K1575" s="347"/>
      <c r="L1575" s="349">
        <f t="shared" si="240"/>
        <v>0</v>
      </c>
      <c r="M1575" s="350">
        <f t="shared" si="241"/>
        <v>0</v>
      </c>
      <c r="N1575" s="350">
        <f t="shared" si="242"/>
        <v>0</v>
      </c>
      <c r="O1575" s="351">
        <f t="shared" si="243"/>
        <v>0</v>
      </c>
      <c r="P1575" s="350">
        <f t="shared" si="244"/>
        <v>0</v>
      </c>
      <c r="Q1575" s="352">
        <f t="shared" si="245"/>
        <v>0</v>
      </c>
      <c r="R1575" s="353">
        <f t="shared" si="246"/>
        <v>0</v>
      </c>
      <c r="S1575" s="354">
        <f t="shared" si="247"/>
        <v>0</v>
      </c>
      <c r="T1575" s="349">
        <f t="shared" si="248"/>
        <v>0</v>
      </c>
      <c r="U1575" s="355">
        <f t="shared" si="249"/>
        <v>0</v>
      </c>
    </row>
    <row r="1576" spans="1:21" x14ac:dyDescent="0.3">
      <c r="A1576" s="344">
        <v>1572</v>
      </c>
      <c r="B1576" s="344"/>
      <c r="C1576" s="356"/>
      <c r="D1576" s="357"/>
      <c r="E1576" s="358"/>
      <c r="F1576" s="346"/>
      <c r="G1576" s="347"/>
      <c r="H1576" s="347"/>
      <c r="I1576" s="347"/>
      <c r="J1576" s="348"/>
      <c r="K1576" s="347"/>
      <c r="L1576" s="349">
        <f t="shared" si="240"/>
        <v>0</v>
      </c>
      <c r="M1576" s="350">
        <f t="shared" si="241"/>
        <v>0</v>
      </c>
      <c r="N1576" s="350">
        <f t="shared" si="242"/>
        <v>0</v>
      </c>
      <c r="O1576" s="351">
        <f t="shared" si="243"/>
        <v>0</v>
      </c>
      <c r="P1576" s="350">
        <f t="shared" si="244"/>
        <v>0</v>
      </c>
      <c r="Q1576" s="352">
        <f t="shared" si="245"/>
        <v>0</v>
      </c>
      <c r="R1576" s="353">
        <f t="shared" si="246"/>
        <v>0</v>
      </c>
      <c r="S1576" s="354">
        <f t="shared" si="247"/>
        <v>0</v>
      </c>
      <c r="T1576" s="349">
        <f t="shared" si="248"/>
        <v>0</v>
      </c>
      <c r="U1576" s="355">
        <f t="shared" si="249"/>
        <v>0</v>
      </c>
    </row>
    <row r="1577" spans="1:21" x14ac:dyDescent="0.3">
      <c r="A1577" s="344">
        <v>1573</v>
      </c>
      <c r="B1577" s="344"/>
      <c r="C1577" s="356"/>
      <c r="D1577" s="357"/>
      <c r="E1577" s="358"/>
      <c r="F1577" s="346"/>
      <c r="G1577" s="347"/>
      <c r="H1577" s="347"/>
      <c r="I1577" s="347"/>
      <c r="J1577" s="348"/>
      <c r="K1577" s="347"/>
      <c r="L1577" s="349">
        <f t="shared" si="240"/>
        <v>0</v>
      </c>
      <c r="M1577" s="350">
        <f t="shared" si="241"/>
        <v>0</v>
      </c>
      <c r="N1577" s="350">
        <f t="shared" si="242"/>
        <v>0</v>
      </c>
      <c r="O1577" s="351">
        <f t="shared" si="243"/>
        <v>0</v>
      </c>
      <c r="P1577" s="350">
        <f t="shared" si="244"/>
        <v>0</v>
      </c>
      <c r="Q1577" s="352">
        <f t="shared" si="245"/>
        <v>0</v>
      </c>
      <c r="R1577" s="353">
        <f t="shared" si="246"/>
        <v>0</v>
      </c>
      <c r="S1577" s="354">
        <f t="shared" si="247"/>
        <v>0</v>
      </c>
      <c r="T1577" s="349">
        <f t="shared" si="248"/>
        <v>0</v>
      </c>
      <c r="U1577" s="355">
        <f t="shared" si="249"/>
        <v>0</v>
      </c>
    </row>
    <row r="1578" spans="1:21" x14ac:dyDescent="0.3">
      <c r="A1578" s="344">
        <v>1574</v>
      </c>
      <c r="B1578" s="344"/>
      <c r="C1578" s="356"/>
      <c r="D1578" s="357"/>
      <c r="E1578" s="358"/>
      <c r="F1578" s="346"/>
      <c r="G1578" s="347"/>
      <c r="H1578" s="347"/>
      <c r="I1578" s="347"/>
      <c r="J1578" s="348"/>
      <c r="K1578" s="347"/>
      <c r="L1578" s="349">
        <f t="shared" si="240"/>
        <v>0</v>
      </c>
      <c r="M1578" s="350">
        <f t="shared" si="241"/>
        <v>0</v>
      </c>
      <c r="N1578" s="350">
        <f t="shared" si="242"/>
        <v>0</v>
      </c>
      <c r="O1578" s="351">
        <f t="shared" si="243"/>
        <v>0</v>
      </c>
      <c r="P1578" s="350">
        <f t="shared" si="244"/>
        <v>0</v>
      </c>
      <c r="Q1578" s="352">
        <f t="shared" si="245"/>
        <v>0</v>
      </c>
      <c r="R1578" s="353">
        <f t="shared" si="246"/>
        <v>0</v>
      </c>
      <c r="S1578" s="354">
        <f t="shared" si="247"/>
        <v>0</v>
      </c>
      <c r="T1578" s="349">
        <f t="shared" si="248"/>
        <v>0</v>
      </c>
      <c r="U1578" s="355">
        <f t="shared" si="249"/>
        <v>0</v>
      </c>
    </row>
    <row r="1579" spans="1:21" x14ac:dyDescent="0.3">
      <c r="A1579" s="344">
        <v>1575</v>
      </c>
      <c r="B1579" s="344"/>
      <c r="C1579" s="356"/>
      <c r="D1579" s="357"/>
      <c r="E1579" s="358"/>
      <c r="F1579" s="346"/>
      <c r="G1579" s="347"/>
      <c r="H1579" s="347"/>
      <c r="I1579" s="347"/>
      <c r="J1579" s="348"/>
      <c r="K1579" s="347"/>
      <c r="L1579" s="349">
        <f t="shared" si="240"/>
        <v>0</v>
      </c>
      <c r="M1579" s="350">
        <f t="shared" si="241"/>
        <v>0</v>
      </c>
      <c r="N1579" s="350">
        <f t="shared" si="242"/>
        <v>0</v>
      </c>
      <c r="O1579" s="351">
        <f t="shared" si="243"/>
        <v>0</v>
      </c>
      <c r="P1579" s="350">
        <f t="shared" si="244"/>
        <v>0</v>
      </c>
      <c r="Q1579" s="352">
        <f t="shared" si="245"/>
        <v>0</v>
      </c>
      <c r="R1579" s="353">
        <f t="shared" si="246"/>
        <v>0</v>
      </c>
      <c r="S1579" s="354">
        <f t="shared" si="247"/>
        <v>0</v>
      </c>
      <c r="T1579" s="349">
        <f t="shared" si="248"/>
        <v>0</v>
      </c>
      <c r="U1579" s="355">
        <f t="shared" si="249"/>
        <v>0</v>
      </c>
    </row>
    <row r="1580" spans="1:21" x14ac:dyDescent="0.3">
      <c r="A1580" s="344">
        <v>1576</v>
      </c>
      <c r="B1580" s="344"/>
      <c r="C1580" s="356"/>
      <c r="D1580" s="357"/>
      <c r="E1580" s="358"/>
      <c r="F1580" s="346"/>
      <c r="G1580" s="347"/>
      <c r="H1580" s="347"/>
      <c r="I1580" s="347"/>
      <c r="J1580" s="348"/>
      <c r="K1580" s="347"/>
      <c r="L1580" s="349">
        <f t="shared" si="240"/>
        <v>0</v>
      </c>
      <c r="M1580" s="350">
        <f t="shared" si="241"/>
        <v>0</v>
      </c>
      <c r="N1580" s="350">
        <f t="shared" si="242"/>
        <v>0</v>
      </c>
      <c r="O1580" s="351">
        <f t="shared" si="243"/>
        <v>0</v>
      </c>
      <c r="P1580" s="350">
        <f t="shared" si="244"/>
        <v>0</v>
      </c>
      <c r="Q1580" s="352">
        <f t="shared" si="245"/>
        <v>0</v>
      </c>
      <c r="R1580" s="353">
        <f t="shared" si="246"/>
        <v>0</v>
      </c>
      <c r="S1580" s="354">
        <f t="shared" si="247"/>
        <v>0</v>
      </c>
      <c r="T1580" s="349">
        <f t="shared" si="248"/>
        <v>0</v>
      </c>
      <c r="U1580" s="355">
        <f t="shared" si="249"/>
        <v>0</v>
      </c>
    </row>
    <row r="1581" spans="1:21" x14ac:dyDescent="0.3">
      <c r="A1581" s="344">
        <v>1577</v>
      </c>
      <c r="B1581" s="344"/>
      <c r="C1581" s="356"/>
      <c r="D1581" s="357"/>
      <c r="E1581" s="358"/>
      <c r="F1581" s="346"/>
      <c r="G1581" s="347"/>
      <c r="H1581" s="347"/>
      <c r="I1581" s="347"/>
      <c r="J1581" s="348"/>
      <c r="K1581" s="347"/>
      <c r="L1581" s="349">
        <f t="shared" si="240"/>
        <v>0</v>
      </c>
      <c r="M1581" s="350">
        <f t="shared" si="241"/>
        <v>0</v>
      </c>
      <c r="N1581" s="350">
        <f t="shared" si="242"/>
        <v>0</v>
      </c>
      <c r="O1581" s="351">
        <f t="shared" si="243"/>
        <v>0</v>
      </c>
      <c r="P1581" s="350">
        <f t="shared" si="244"/>
        <v>0</v>
      </c>
      <c r="Q1581" s="352">
        <f t="shared" si="245"/>
        <v>0</v>
      </c>
      <c r="R1581" s="353">
        <f t="shared" si="246"/>
        <v>0</v>
      </c>
      <c r="S1581" s="354">
        <f t="shared" si="247"/>
        <v>0</v>
      </c>
      <c r="T1581" s="349">
        <f t="shared" si="248"/>
        <v>0</v>
      </c>
      <c r="U1581" s="355">
        <f t="shared" si="249"/>
        <v>0</v>
      </c>
    </row>
    <row r="1582" spans="1:21" x14ac:dyDescent="0.3">
      <c r="A1582" s="344">
        <v>1578</v>
      </c>
      <c r="B1582" s="344"/>
      <c r="C1582" s="356"/>
      <c r="D1582" s="357"/>
      <c r="E1582" s="358"/>
      <c r="F1582" s="346"/>
      <c r="G1582" s="347"/>
      <c r="H1582" s="347"/>
      <c r="I1582" s="347"/>
      <c r="J1582" s="348"/>
      <c r="K1582" s="347"/>
      <c r="L1582" s="349">
        <f t="shared" si="240"/>
        <v>0</v>
      </c>
      <c r="M1582" s="350">
        <f t="shared" si="241"/>
        <v>0</v>
      </c>
      <c r="N1582" s="350">
        <f t="shared" si="242"/>
        <v>0</v>
      </c>
      <c r="O1582" s="351">
        <f t="shared" si="243"/>
        <v>0</v>
      </c>
      <c r="P1582" s="350">
        <f t="shared" si="244"/>
        <v>0</v>
      </c>
      <c r="Q1582" s="352">
        <f t="shared" si="245"/>
        <v>0</v>
      </c>
      <c r="R1582" s="353">
        <f t="shared" si="246"/>
        <v>0</v>
      </c>
      <c r="S1582" s="354">
        <f t="shared" si="247"/>
        <v>0</v>
      </c>
      <c r="T1582" s="349">
        <f t="shared" si="248"/>
        <v>0</v>
      </c>
      <c r="U1582" s="355">
        <f t="shared" si="249"/>
        <v>0</v>
      </c>
    </row>
    <row r="1583" spans="1:21" x14ac:dyDescent="0.3">
      <c r="A1583" s="344">
        <v>1579</v>
      </c>
      <c r="B1583" s="344"/>
      <c r="C1583" s="356"/>
      <c r="D1583" s="357"/>
      <c r="E1583" s="358"/>
      <c r="F1583" s="346"/>
      <c r="G1583" s="347"/>
      <c r="H1583" s="347"/>
      <c r="I1583" s="347"/>
      <c r="J1583" s="348"/>
      <c r="K1583" s="347"/>
      <c r="L1583" s="349">
        <f t="shared" si="240"/>
        <v>0</v>
      </c>
      <c r="M1583" s="350">
        <f t="shared" si="241"/>
        <v>0</v>
      </c>
      <c r="N1583" s="350">
        <f t="shared" si="242"/>
        <v>0</v>
      </c>
      <c r="O1583" s="351">
        <f t="shared" si="243"/>
        <v>0</v>
      </c>
      <c r="P1583" s="350">
        <f t="shared" si="244"/>
        <v>0</v>
      </c>
      <c r="Q1583" s="352">
        <f t="shared" si="245"/>
        <v>0</v>
      </c>
      <c r="R1583" s="353">
        <f t="shared" si="246"/>
        <v>0</v>
      </c>
      <c r="S1583" s="354">
        <f t="shared" si="247"/>
        <v>0</v>
      </c>
      <c r="T1583" s="349">
        <f t="shared" si="248"/>
        <v>0</v>
      </c>
      <c r="U1583" s="355">
        <f t="shared" si="249"/>
        <v>0</v>
      </c>
    </row>
    <row r="1584" spans="1:21" x14ac:dyDescent="0.3">
      <c r="A1584" s="344">
        <v>1580</v>
      </c>
      <c r="B1584" s="344"/>
      <c r="C1584" s="356"/>
      <c r="D1584" s="357"/>
      <c r="E1584" s="358"/>
      <c r="F1584" s="346"/>
      <c r="G1584" s="347"/>
      <c r="H1584" s="347"/>
      <c r="I1584" s="347"/>
      <c r="J1584" s="348"/>
      <c r="K1584" s="347"/>
      <c r="L1584" s="349">
        <f t="shared" si="240"/>
        <v>0</v>
      </c>
      <c r="M1584" s="350">
        <f t="shared" si="241"/>
        <v>0</v>
      </c>
      <c r="N1584" s="350">
        <f t="shared" si="242"/>
        <v>0</v>
      </c>
      <c r="O1584" s="351">
        <f t="shared" si="243"/>
        <v>0</v>
      </c>
      <c r="P1584" s="350">
        <f t="shared" si="244"/>
        <v>0</v>
      </c>
      <c r="Q1584" s="352">
        <f t="shared" si="245"/>
        <v>0</v>
      </c>
      <c r="R1584" s="353">
        <f t="shared" si="246"/>
        <v>0</v>
      </c>
      <c r="S1584" s="354">
        <f t="shared" si="247"/>
        <v>0</v>
      </c>
      <c r="T1584" s="349">
        <f t="shared" si="248"/>
        <v>0</v>
      </c>
      <c r="U1584" s="355">
        <f t="shared" si="249"/>
        <v>0</v>
      </c>
    </row>
    <row r="1585" spans="1:21" x14ac:dyDescent="0.3">
      <c r="A1585" s="344">
        <v>1581</v>
      </c>
      <c r="B1585" s="344"/>
      <c r="C1585" s="356"/>
      <c r="D1585" s="357"/>
      <c r="E1585" s="358"/>
      <c r="F1585" s="346"/>
      <c r="G1585" s="347"/>
      <c r="H1585" s="347"/>
      <c r="I1585" s="347"/>
      <c r="J1585" s="348"/>
      <c r="K1585" s="347"/>
      <c r="L1585" s="349">
        <f t="shared" si="240"/>
        <v>0</v>
      </c>
      <c r="M1585" s="350">
        <f t="shared" si="241"/>
        <v>0</v>
      </c>
      <c r="N1585" s="350">
        <f t="shared" si="242"/>
        <v>0</v>
      </c>
      <c r="O1585" s="351">
        <f t="shared" si="243"/>
        <v>0</v>
      </c>
      <c r="P1585" s="350">
        <f t="shared" si="244"/>
        <v>0</v>
      </c>
      <c r="Q1585" s="352">
        <f t="shared" si="245"/>
        <v>0</v>
      </c>
      <c r="R1585" s="353">
        <f t="shared" si="246"/>
        <v>0</v>
      </c>
      <c r="S1585" s="354">
        <f t="shared" si="247"/>
        <v>0</v>
      </c>
      <c r="T1585" s="349">
        <f t="shared" si="248"/>
        <v>0</v>
      </c>
      <c r="U1585" s="355">
        <f t="shared" si="249"/>
        <v>0</v>
      </c>
    </row>
    <row r="1586" spans="1:21" x14ac:dyDescent="0.3">
      <c r="A1586" s="344">
        <v>1582</v>
      </c>
      <c r="B1586" s="344"/>
      <c r="C1586" s="356"/>
      <c r="D1586" s="357"/>
      <c r="E1586" s="358"/>
      <c r="F1586" s="346"/>
      <c r="G1586" s="347"/>
      <c r="H1586" s="347"/>
      <c r="I1586" s="347"/>
      <c r="J1586" s="348"/>
      <c r="K1586" s="347"/>
      <c r="L1586" s="349">
        <f t="shared" si="240"/>
        <v>0</v>
      </c>
      <c r="M1586" s="350">
        <f t="shared" si="241"/>
        <v>0</v>
      </c>
      <c r="N1586" s="350">
        <f t="shared" si="242"/>
        <v>0</v>
      </c>
      <c r="O1586" s="351">
        <f t="shared" si="243"/>
        <v>0</v>
      </c>
      <c r="P1586" s="350">
        <f t="shared" si="244"/>
        <v>0</v>
      </c>
      <c r="Q1586" s="352">
        <f t="shared" si="245"/>
        <v>0</v>
      </c>
      <c r="R1586" s="353">
        <f t="shared" si="246"/>
        <v>0</v>
      </c>
      <c r="S1586" s="354">
        <f t="shared" si="247"/>
        <v>0</v>
      </c>
      <c r="T1586" s="349">
        <f t="shared" si="248"/>
        <v>0</v>
      </c>
      <c r="U1586" s="355">
        <f t="shared" si="249"/>
        <v>0</v>
      </c>
    </row>
    <row r="1587" spans="1:21" x14ac:dyDescent="0.3">
      <c r="A1587" s="344">
        <v>1583</v>
      </c>
      <c r="B1587" s="344"/>
      <c r="C1587" s="356"/>
      <c r="D1587" s="357"/>
      <c r="E1587" s="358"/>
      <c r="F1587" s="346"/>
      <c r="G1587" s="347"/>
      <c r="H1587" s="347"/>
      <c r="I1587" s="347"/>
      <c r="J1587" s="348"/>
      <c r="K1587" s="347"/>
      <c r="L1587" s="349">
        <f t="shared" si="240"/>
        <v>0</v>
      </c>
      <c r="M1587" s="350">
        <f t="shared" si="241"/>
        <v>0</v>
      </c>
      <c r="N1587" s="350">
        <f t="shared" si="242"/>
        <v>0</v>
      </c>
      <c r="O1587" s="351">
        <f t="shared" si="243"/>
        <v>0</v>
      </c>
      <c r="P1587" s="350">
        <f t="shared" si="244"/>
        <v>0</v>
      </c>
      <c r="Q1587" s="352">
        <f t="shared" si="245"/>
        <v>0</v>
      </c>
      <c r="R1587" s="353">
        <f t="shared" si="246"/>
        <v>0</v>
      </c>
      <c r="S1587" s="354">
        <f t="shared" si="247"/>
        <v>0</v>
      </c>
      <c r="T1587" s="349">
        <f t="shared" si="248"/>
        <v>0</v>
      </c>
      <c r="U1587" s="355">
        <f t="shared" si="249"/>
        <v>0</v>
      </c>
    </row>
    <row r="1588" spans="1:21" x14ac:dyDescent="0.3">
      <c r="A1588" s="344">
        <v>1584</v>
      </c>
      <c r="B1588" s="344"/>
      <c r="C1588" s="356"/>
      <c r="D1588" s="357"/>
      <c r="E1588" s="358"/>
      <c r="F1588" s="346"/>
      <c r="G1588" s="347"/>
      <c r="H1588" s="347"/>
      <c r="I1588" s="347"/>
      <c r="J1588" s="348"/>
      <c r="K1588" s="347"/>
      <c r="L1588" s="349">
        <f t="shared" si="240"/>
        <v>0</v>
      </c>
      <c r="M1588" s="350">
        <f t="shared" si="241"/>
        <v>0</v>
      </c>
      <c r="N1588" s="350">
        <f t="shared" si="242"/>
        <v>0</v>
      </c>
      <c r="O1588" s="351">
        <f t="shared" si="243"/>
        <v>0</v>
      </c>
      <c r="P1588" s="350">
        <f t="shared" si="244"/>
        <v>0</v>
      </c>
      <c r="Q1588" s="352">
        <f t="shared" si="245"/>
        <v>0</v>
      </c>
      <c r="R1588" s="353">
        <f t="shared" si="246"/>
        <v>0</v>
      </c>
      <c r="S1588" s="354">
        <f t="shared" si="247"/>
        <v>0</v>
      </c>
      <c r="T1588" s="349">
        <f t="shared" si="248"/>
        <v>0</v>
      </c>
      <c r="U1588" s="355">
        <f t="shared" si="249"/>
        <v>0</v>
      </c>
    </row>
    <row r="1589" spans="1:21" x14ac:dyDescent="0.3">
      <c r="A1589" s="344">
        <v>1585</v>
      </c>
      <c r="B1589" s="344"/>
      <c r="C1589" s="356"/>
      <c r="D1589" s="357"/>
      <c r="E1589" s="358"/>
      <c r="F1589" s="346"/>
      <c r="G1589" s="347"/>
      <c r="H1589" s="347"/>
      <c r="I1589" s="347"/>
      <c r="J1589" s="348"/>
      <c r="K1589" s="347"/>
      <c r="L1589" s="349">
        <f t="shared" si="240"/>
        <v>0</v>
      </c>
      <c r="M1589" s="350">
        <f t="shared" si="241"/>
        <v>0</v>
      </c>
      <c r="N1589" s="350">
        <f t="shared" si="242"/>
        <v>0</v>
      </c>
      <c r="O1589" s="351">
        <f t="shared" si="243"/>
        <v>0</v>
      </c>
      <c r="P1589" s="350">
        <f t="shared" si="244"/>
        <v>0</v>
      </c>
      <c r="Q1589" s="352">
        <f t="shared" si="245"/>
        <v>0</v>
      </c>
      <c r="R1589" s="353">
        <f t="shared" si="246"/>
        <v>0</v>
      </c>
      <c r="S1589" s="354">
        <f t="shared" si="247"/>
        <v>0</v>
      </c>
      <c r="T1589" s="349">
        <f t="shared" si="248"/>
        <v>0</v>
      </c>
      <c r="U1589" s="355">
        <f t="shared" si="249"/>
        <v>0</v>
      </c>
    </row>
    <row r="1590" spans="1:21" x14ac:dyDescent="0.3">
      <c r="A1590" s="344">
        <v>1586</v>
      </c>
      <c r="B1590" s="344"/>
      <c r="C1590" s="356"/>
      <c r="D1590" s="357"/>
      <c r="E1590" s="358"/>
      <c r="F1590" s="346"/>
      <c r="G1590" s="347"/>
      <c r="H1590" s="347"/>
      <c r="I1590" s="347"/>
      <c r="J1590" s="348"/>
      <c r="K1590" s="347"/>
      <c r="L1590" s="349">
        <f t="shared" si="240"/>
        <v>0</v>
      </c>
      <c r="M1590" s="350">
        <f t="shared" si="241"/>
        <v>0</v>
      </c>
      <c r="N1590" s="350">
        <f t="shared" si="242"/>
        <v>0</v>
      </c>
      <c r="O1590" s="351">
        <f t="shared" si="243"/>
        <v>0</v>
      </c>
      <c r="P1590" s="350">
        <f t="shared" si="244"/>
        <v>0</v>
      </c>
      <c r="Q1590" s="352">
        <f t="shared" si="245"/>
        <v>0</v>
      </c>
      <c r="R1590" s="353">
        <f t="shared" si="246"/>
        <v>0</v>
      </c>
      <c r="S1590" s="354">
        <f t="shared" si="247"/>
        <v>0</v>
      </c>
      <c r="T1590" s="349">
        <f t="shared" si="248"/>
        <v>0</v>
      </c>
      <c r="U1590" s="355">
        <f t="shared" si="249"/>
        <v>0</v>
      </c>
    </row>
    <row r="1591" spans="1:21" x14ac:dyDescent="0.3">
      <c r="A1591" s="344">
        <v>1587</v>
      </c>
      <c r="B1591" s="344"/>
      <c r="C1591" s="356"/>
      <c r="D1591" s="357"/>
      <c r="E1591" s="358"/>
      <c r="F1591" s="346"/>
      <c r="G1591" s="347"/>
      <c r="H1591" s="347"/>
      <c r="I1591" s="347"/>
      <c r="J1591" s="348"/>
      <c r="K1591" s="347"/>
      <c r="L1591" s="349">
        <f t="shared" si="240"/>
        <v>0</v>
      </c>
      <c r="M1591" s="350">
        <f t="shared" si="241"/>
        <v>0</v>
      </c>
      <c r="N1591" s="350">
        <f t="shared" si="242"/>
        <v>0</v>
      </c>
      <c r="O1591" s="351">
        <f t="shared" si="243"/>
        <v>0</v>
      </c>
      <c r="P1591" s="350">
        <f t="shared" si="244"/>
        <v>0</v>
      </c>
      <c r="Q1591" s="352">
        <f t="shared" si="245"/>
        <v>0</v>
      </c>
      <c r="R1591" s="353">
        <f t="shared" si="246"/>
        <v>0</v>
      </c>
      <c r="S1591" s="354">
        <f t="shared" si="247"/>
        <v>0</v>
      </c>
      <c r="T1591" s="349">
        <f t="shared" si="248"/>
        <v>0</v>
      </c>
      <c r="U1591" s="355">
        <f t="shared" si="249"/>
        <v>0</v>
      </c>
    </row>
    <row r="1592" spans="1:21" x14ac:dyDescent="0.3">
      <c r="A1592" s="344">
        <v>1588</v>
      </c>
      <c r="B1592" s="344"/>
      <c r="C1592" s="356"/>
      <c r="D1592" s="357"/>
      <c r="E1592" s="358"/>
      <c r="F1592" s="346"/>
      <c r="G1592" s="347"/>
      <c r="H1592" s="347"/>
      <c r="I1592" s="347"/>
      <c r="J1592" s="348"/>
      <c r="K1592" s="347"/>
      <c r="L1592" s="349">
        <f t="shared" si="240"/>
        <v>0</v>
      </c>
      <c r="M1592" s="350">
        <f t="shared" si="241"/>
        <v>0</v>
      </c>
      <c r="N1592" s="350">
        <f t="shared" si="242"/>
        <v>0</v>
      </c>
      <c r="O1592" s="351">
        <f t="shared" si="243"/>
        <v>0</v>
      </c>
      <c r="P1592" s="350">
        <f t="shared" si="244"/>
        <v>0</v>
      </c>
      <c r="Q1592" s="352">
        <f t="shared" si="245"/>
        <v>0</v>
      </c>
      <c r="R1592" s="353">
        <f t="shared" si="246"/>
        <v>0</v>
      </c>
      <c r="S1592" s="354">
        <f t="shared" si="247"/>
        <v>0</v>
      </c>
      <c r="T1592" s="349">
        <f t="shared" si="248"/>
        <v>0</v>
      </c>
      <c r="U1592" s="355">
        <f t="shared" si="249"/>
        <v>0</v>
      </c>
    </row>
    <row r="1593" spans="1:21" x14ac:dyDescent="0.3">
      <c r="A1593" s="344">
        <v>1589</v>
      </c>
      <c r="B1593" s="344"/>
      <c r="C1593" s="356"/>
      <c r="D1593" s="357"/>
      <c r="E1593" s="358"/>
      <c r="F1593" s="346"/>
      <c r="G1593" s="347"/>
      <c r="H1593" s="347"/>
      <c r="I1593" s="347"/>
      <c r="J1593" s="348"/>
      <c r="K1593" s="347"/>
      <c r="L1593" s="349">
        <f t="shared" si="240"/>
        <v>0</v>
      </c>
      <c r="M1593" s="350">
        <f t="shared" si="241"/>
        <v>0</v>
      </c>
      <c r="N1593" s="350">
        <f t="shared" si="242"/>
        <v>0</v>
      </c>
      <c r="O1593" s="351">
        <f t="shared" si="243"/>
        <v>0</v>
      </c>
      <c r="P1593" s="350">
        <f t="shared" si="244"/>
        <v>0</v>
      </c>
      <c r="Q1593" s="352">
        <f t="shared" si="245"/>
        <v>0</v>
      </c>
      <c r="R1593" s="353">
        <f t="shared" si="246"/>
        <v>0</v>
      </c>
      <c r="S1593" s="354">
        <f t="shared" si="247"/>
        <v>0</v>
      </c>
      <c r="T1593" s="349">
        <f t="shared" si="248"/>
        <v>0</v>
      </c>
      <c r="U1593" s="355">
        <f t="shared" si="249"/>
        <v>0</v>
      </c>
    </row>
    <row r="1594" spans="1:21" x14ac:dyDescent="0.3">
      <c r="A1594" s="344">
        <v>1590</v>
      </c>
      <c r="B1594" s="344"/>
      <c r="C1594" s="356"/>
      <c r="D1594" s="357"/>
      <c r="E1594" s="358"/>
      <c r="F1594" s="346"/>
      <c r="G1594" s="347"/>
      <c r="H1594" s="347"/>
      <c r="I1594" s="347"/>
      <c r="J1594" s="348"/>
      <c r="K1594" s="347"/>
      <c r="L1594" s="349">
        <f t="shared" si="240"/>
        <v>0</v>
      </c>
      <c r="M1594" s="350">
        <f t="shared" si="241"/>
        <v>0</v>
      </c>
      <c r="N1594" s="350">
        <f t="shared" si="242"/>
        <v>0</v>
      </c>
      <c r="O1594" s="351">
        <f t="shared" si="243"/>
        <v>0</v>
      </c>
      <c r="P1594" s="350">
        <f t="shared" si="244"/>
        <v>0</v>
      </c>
      <c r="Q1594" s="352">
        <f t="shared" si="245"/>
        <v>0</v>
      </c>
      <c r="R1594" s="353">
        <f t="shared" si="246"/>
        <v>0</v>
      </c>
      <c r="S1594" s="354">
        <f t="shared" si="247"/>
        <v>0</v>
      </c>
      <c r="T1594" s="349">
        <f t="shared" si="248"/>
        <v>0</v>
      </c>
      <c r="U1594" s="355">
        <f t="shared" si="249"/>
        <v>0</v>
      </c>
    </row>
    <row r="1595" spans="1:21" x14ac:dyDescent="0.3">
      <c r="A1595" s="344">
        <v>1591</v>
      </c>
      <c r="B1595" s="344"/>
      <c r="C1595" s="356"/>
      <c r="D1595" s="357"/>
      <c r="E1595" s="358"/>
      <c r="F1595" s="346"/>
      <c r="G1595" s="347"/>
      <c r="H1595" s="347"/>
      <c r="I1595" s="347"/>
      <c r="J1595" s="348"/>
      <c r="K1595" s="347"/>
      <c r="L1595" s="349">
        <f t="shared" si="240"/>
        <v>0</v>
      </c>
      <c r="M1595" s="350">
        <f t="shared" si="241"/>
        <v>0</v>
      </c>
      <c r="N1595" s="350">
        <f t="shared" si="242"/>
        <v>0</v>
      </c>
      <c r="O1595" s="351">
        <f t="shared" si="243"/>
        <v>0</v>
      </c>
      <c r="P1595" s="350">
        <f t="shared" si="244"/>
        <v>0</v>
      </c>
      <c r="Q1595" s="352">
        <f t="shared" si="245"/>
        <v>0</v>
      </c>
      <c r="R1595" s="353">
        <f t="shared" si="246"/>
        <v>0</v>
      </c>
      <c r="S1595" s="354">
        <f t="shared" si="247"/>
        <v>0</v>
      </c>
      <c r="T1595" s="349">
        <f t="shared" si="248"/>
        <v>0</v>
      </c>
      <c r="U1595" s="355">
        <f t="shared" si="249"/>
        <v>0</v>
      </c>
    </row>
    <row r="1596" spans="1:21" x14ac:dyDescent="0.3">
      <c r="A1596" s="344">
        <v>1592</v>
      </c>
      <c r="B1596" s="344"/>
      <c r="C1596" s="356"/>
      <c r="D1596" s="357"/>
      <c r="E1596" s="358"/>
      <c r="F1596" s="346"/>
      <c r="G1596" s="347"/>
      <c r="H1596" s="347"/>
      <c r="I1596" s="347"/>
      <c r="J1596" s="348"/>
      <c r="K1596" s="347"/>
      <c r="L1596" s="349">
        <f t="shared" si="240"/>
        <v>0</v>
      </c>
      <c r="M1596" s="350">
        <f t="shared" si="241"/>
        <v>0</v>
      </c>
      <c r="N1596" s="350">
        <f t="shared" si="242"/>
        <v>0</v>
      </c>
      <c r="O1596" s="351">
        <f t="shared" si="243"/>
        <v>0</v>
      </c>
      <c r="P1596" s="350">
        <f t="shared" si="244"/>
        <v>0</v>
      </c>
      <c r="Q1596" s="352">
        <f t="shared" si="245"/>
        <v>0</v>
      </c>
      <c r="R1596" s="353">
        <f t="shared" si="246"/>
        <v>0</v>
      </c>
      <c r="S1596" s="354">
        <f t="shared" si="247"/>
        <v>0</v>
      </c>
      <c r="T1596" s="349">
        <f t="shared" si="248"/>
        <v>0</v>
      </c>
      <c r="U1596" s="355">
        <f t="shared" si="249"/>
        <v>0</v>
      </c>
    </row>
    <row r="1597" spans="1:21" x14ac:dyDescent="0.3">
      <c r="A1597" s="344">
        <v>1593</v>
      </c>
      <c r="B1597" s="344"/>
      <c r="C1597" s="356"/>
      <c r="D1597" s="357"/>
      <c r="E1597" s="358"/>
      <c r="F1597" s="346"/>
      <c r="G1597" s="347"/>
      <c r="H1597" s="347"/>
      <c r="I1597" s="347"/>
      <c r="J1597" s="348"/>
      <c r="K1597" s="347"/>
      <c r="L1597" s="349">
        <f t="shared" si="240"/>
        <v>0</v>
      </c>
      <c r="M1597" s="350">
        <f t="shared" si="241"/>
        <v>0</v>
      </c>
      <c r="N1597" s="350">
        <f t="shared" si="242"/>
        <v>0</v>
      </c>
      <c r="O1597" s="351">
        <f t="shared" si="243"/>
        <v>0</v>
      </c>
      <c r="P1597" s="350">
        <f t="shared" si="244"/>
        <v>0</v>
      </c>
      <c r="Q1597" s="352">
        <f t="shared" si="245"/>
        <v>0</v>
      </c>
      <c r="R1597" s="353">
        <f t="shared" si="246"/>
        <v>0</v>
      </c>
      <c r="S1597" s="354">
        <f t="shared" si="247"/>
        <v>0</v>
      </c>
      <c r="T1597" s="349">
        <f t="shared" si="248"/>
        <v>0</v>
      </c>
      <c r="U1597" s="355">
        <f t="shared" si="249"/>
        <v>0</v>
      </c>
    </row>
    <row r="1598" spans="1:21" x14ac:dyDescent="0.3">
      <c r="A1598" s="344">
        <v>1594</v>
      </c>
      <c r="B1598" s="344"/>
      <c r="C1598" s="356"/>
      <c r="D1598" s="357"/>
      <c r="E1598" s="358"/>
      <c r="F1598" s="346"/>
      <c r="G1598" s="347"/>
      <c r="H1598" s="347"/>
      <c r="I1598" s="347"/>
      <c r="J1598" s="348"/>
      <c r="K1598" s="347"/>
      <c r="L1598" s="349">
        <f t="shared" si="240"/>
        <v>0</v>
      </c>
      <c r="M1598" s="350">
        <f t="shared" si="241"/>
        <v>0</v>
      </c>
      <c r="N1598" s="350">
        <f t="shared" si="242"/>
        <v>0</v>
      </c>
      <c r="O1598" s="351">
        <f t="shared" si="243"/>
        <v>0</v>
      </c>
      <c r="P1598" s="350">
        <f t="shared" si="244"/>
        <v>0</v>
      </c>
      <c r="Q1598" s="352">
        <f t="shared" si="245"/>
        <v>0</v>
      </c>
      <c r="R1598" s="353">
        <f t="shared" si="246"/>
        <v>0</v>
      </c>
      <c r="S1598" s="354">
        <f t="shared" si="247"/>
        <v>0</v>
      </c>
      <c r="T1598" s="349">
        <f t="shared" si="248"/>
        <v>0</v>
      </c>
      <c r="U1598" s="355">
        <f t="shared" si="249"/>
        <v>0</v>
      </c>
    </row>
    <row r="1599" spans="1:21" x14ac:dyDescent="0.3">
      <c r="A1599" s="344">
        <v>1595</v>
      </c>
      <c r="B1599" s="344"/>
      <c r="C1599" s="356"/>
      <c r="D1599" s="357"/>
      <c r="E1599" s="358"/>
      <c r="F1599" s="346"/>
      <c r="G1599" s="347"/>
      <c r="H1599" s="347"/>
      <c r="I1599" s="347"/>
      <c r="J1599" s="348"/>
      <c r="K1599" s="347"/>
      <c r="L1599" s="349">
        <f t="shared" si="240"/>
        <v>0</v>
      </c>
      <c r="M1599" s="350">
        <f t="shared" si="241"/>
        <v>0</v>
      </c>
      <c r="N1599" s="350">
        <f t="shared" si="242"/>
        <v>0</v>
      </c>
      <c r="O1599" s="351">
        <f t="shared" si="243"/>
        <v>0</v>
      </c>
      <c r="P1599" s="350">
        <f t="shared" si="244"/>
        <v>0</v>
      </c>
      <c r="Q1599" s="352">
        <f t="shared" si="245"/>
        <v>0</v>
      </c>
      <c r="R1599" s="353">
        <f t="shared" si="246"/>
        <v>0</v>
      </c>
      <c r="S1599" s="354">
        <f t="shared" si="247"/>
        <v>0</v>
      </c>
      <c r="T1599" s="349">
        <f t="shared" si="248"/>
        <v>0</v>
      </c>
      <c r="U1599" s="355">
        <f t="shared" si="249"/>
        <v>0</v>
      </c>
    </row>
    <row r="1600" spans="1:21" x14ac:dyDescent="0.3">
      <c r="A1600" s="344">
        <v>1596</v>
      </c>
      <c r="B1600" s="344"/>
      <c r="C1600" s="356"/>
      <c r="D1600" s="357"/>
      <c r="E1600" s="358"/>
      <c r="F1600" s="346"/>
      <c r="G1600" s="347"/>
      <c r="H1600" s="347"/>
      <c r="I1600" s="347"/>
      <c r="J1600" s="348"/>
      <c r="K1600" s="347"/>
      <c r="L1600" s="349">
        <f t="shared" si="240"/>
        <v>0</v>
      </c>
      <c r="M1600" s="350">
        <f t="shared" si="241"/>
        <v>0</v>
      </c>
      <c r="N1600" s="350">
        <f t="shared" si="242"/>
        <v>0</v>
      </c>
      <c r="O1600" s="351">
        <f t="shared" si="243"/>
        <v>0</v>
      </c>
      <c r="P1600" s="350">
        <f t="shared" si="244"/>
        <v>0</v>
      </c>
      <c r="Q1600" s="352">
        <f t="shared" si="245"/>
        <v>0</v>
      </c>
      <c r="R1600" s="353">
        <f t="shared" si="246"/>
        <v>0</v>
      </c>
      <c r="S1600" s="354">
        <f t="shared" si="247"/>
        <v>0</v>
      </c>
      <c r="T1600" s="349">
        <f t="shared" si="248"/>
        <v>0</v>
      </c>
      <c r="U1600" s="355">
        <f t="shared" si="249"/>
        <v>0</v>
      </c>
    </row>
    <row r="1601" spans="1:21" x14ac:dyDescent="0.3">
      <c r="A1601" s="344">
        <v>1597</v>
      </c>
      <c r="B1601" s="344"/>
      <c r="C1601" s="356"/>
      <c r="D1601" s="357"/>
      <c r="E1601" s="358"/>
      <c r="F1601" s="346"/>
      <c r="G1601" s="347"/>
      <c r="H1601" s="347"/>
      <c r="I1601" s="347"/>
      <c r="J1601" s="348"/>
      <c r="K1601" s="347"/>
      <c r="L1601" s="349">
        <f t="shared" si="240"/>
        <v>0</v>
      </c>
      <c r="M1601" s="350">
        <f t="shared" si="241"/>
        <v>0</v>
      </c>
      <c r="N1601" s="350">
        <f t="shared" si="242"/>
        <v>0</v>
      </c>
      <c r="O1601" s="351">
        <f t="shared" si="243"/>
        <v>0</v>
      </c>
      <c r="P1601" s="350">
        <f t="shared" si="244"/>
        <v>0</v>
      </c>
      <c r="Q1601" s="352">
        <f t="shared" si="245"/>
        <v>0</v>
      </c>
      <c r="R1601" s="353">
        <f t="shared" si="246"/>
        <v>0</v>
      </c>
      <c r="S1601" s="354">
        <f t="shared" si="247"/>
        <v>0</v>
      </c>
      <c r="T1601" s="349">
        <f t="shared" si="248"/>
        <v>0</v>
      </c>
      <c r="U1601" s="355">
        <f t="shared" si="249"/>
        <v>0</v>
      </c>
    </row>
    <row r="1602" spans="1:21" x14ac:dyDescent="0.3">
      <c r="A1602" s="344">
        <v>1598</v>
      </c>
      <c r="B1602" s="344"/>
      <c r="C1602" s="356"/>
      <c r="D1602" s="357"/>
      <c r="E1602" s="358"/>
      <c r="F1602" s="346"/>
      <c r="G1602" s="347"/>
      <c r="H1602" s="347"/>
      <c r="I1602" s="347"/>
      <c r="J1602" s="348"/>
      <c r="K1602" s="347"/>
      <c r="L1602" s="349">
        <f t="shared" si="240"/>
        <v>0</v>
      </c>
      <c r="M1602" s="350">
        <f t="shared" si="241"/>
        <v>0</v>
      </c>
      <c r="N1602" s="350">
        <f t="shared" si="242"/>
        <v>0</v>
      </c>
      <c r="O1602" s="351">
        <f t="shared" si="243"/>
        <v>0</v>
      </c>
      <c r="P1602" s="350">
        <f t="shared" si="244"/>
        <v>0</v>
      </c>
      <c r="Q1602" s="352">
        <f t="shared" si="245"/>
        <v>0</v>
      </c>
      <c r="R1602" s="353">
        <f t="shared" si="246"/>
        <v>0</v>
      </c>
      <c r="S1602" s="354">
        <f t="shared" si="247"/>
        <v>0</v>
      </c>
      <c r="T1602" s="349">
        <f t="shared" si="248"/>
        <v>0</v>
      </c>
      <c r="U1602" s="355">
        <f t="shared" si="249"/>
        <v>0</v>
      </c>
    </row>
    <row r="1603" spans="1:21" x14ac:dyDescent="0.3">
      <c r="A1603" s="344">
        <v>1599</v>
      </c>
      <c r="B1603" s="344"/>
      <c r="C1603" s="356"/>
      <c r="D1603" s="357"/>
      <c r="E1603" s="358"/>
      <c r="F1603" s="346"/>
      <c r="G1603" s="347"/>
      <c r="H1603" s="347"/>
      <c r="I1603" s="347"/>
      <c r="J1603" s="348"/>
      <c r="K1603" s="347"/>
      <c r="L1603" s="349">
        <f t="shared" si="240"/>
        <v>0</v>
      </c>
      <c r="M1603" s="350">
        <f t="shared" si="241"/>
        <v>0</v>
      </c>
      <c r="N1603" s="350">
        <f t="shared" si="242"/>
        <v>0</v>
      </c>
      <c r="O1603" s="351">
        <f t="shared" si="243"/>
        <v>0</v>
      </c>
      <c r="P1603" s="350">
        <f t="shared" si="244"/>
        <v>0</v>
      </c>
      <c r="Q1603" s="352">
        <f t="shared" si="245"/>
        <v>0</v>
      </c>
      <c r="R1603" s="353">
        <f t="shared" si="246"/>
        <v>0</v>
      </c>
      <c r="S1603" s="354">
        <f t="shared" si="247"/>
        <v>0</v>
      </c>
      <c r="T1603" s="349">
        <f t="shared" si="248"/>
        <v>0</v>
      </c>
      <c r="U1603" s="355">
        <f t="shared" si="249"/>
        <v>0</v>
      </c>
    </row>
    <row r="1604" spans="1:21" x14ac:dyDescent="0.3">
      <c r="A1604" s="344">
        <v>1600</v>
      </c>
      <c r="B1604" s="344"/>
      <c r="C1604" s="356"/>
      <c r="D1604" s="357"/>
      <c r="E1604" s="358"/>
      <c r="F1604" s="346"/>
      <c r="G1604" s="347"/>
      <c r="H1604" s="347"/>
      <c r="I1604" s="347"/>
      <c r="J1604" s="348"/>
      <c r="K1604" s="347"/>
      <c r="L1604" s="349">
        <f t="shared" si="240"/>
        <v>0</v>
      </c>
      <c r="M1604" s="350">
        <f t="shared" si="241"/>
        <v>0</v>
      </c>
      <c r="N1604" s="350">
        <f t="shared" si="242"/>
        <v>0</v>
      </c>
      <c r="O1604" s="351">
        <f t="shared" si="243"/>
        <v>0</v>
      </c>
      <c r="P1604" s="350">
        <f t="shared" si="244"/>
        <v>0</v>
      </c>
      <c r="Q1604" s="352">
        <f t="shared" si="245"/>
        <v>0</v>
      </c>
      <c r="R1604" s="353">
        <f t="shared" si="246"/>
        <v>0</v>
      </c>
      <c r="S1604" s="354">
        <f t="shared" si="247"/>
        <v>0</v>
      </c>
      <c r="T1604" s="349">
        <f t="shared" si="248"/>
        <v>0</v>
      </c>
      <c r="U1604" s="355">
        <f t="shared" si="249"/>
        <v>0</v>
      </c>
    </row>
    <row r="1605" spans="1:21" x14ac:dyDescent="0.3">
      <c r="A1605" s="344">
        <v>1601</v>
      </c>
      <c r="B1605" s="344"/>
      <c r="C1605" s="356"/>
      <c r="D1605" s="357"/>
      <c r="E1605" s="358"/>
      <c r="F1605" s="346"/>
      <c r="G1605" s="347"/>
      <c r="H1605" s="347"/>
      <c r="I1605" s="347"/>
      <c r="J1605" s="348"/>
      <c r="K1605" s="347"/>
      <c r="L1605" s="349">
        <f t="shared" si="240"/>
        <v>0</v>
      </c>
      <c r="M1605" s="350">
        <f t="shared" si="241"/>
        <v>0</v>
      </c>
      <c r="N1605" s="350">
        <f t="shared" si="242"/>
        <v>0</v>
      </c>
      <c r="O1605" s="351">
        <f t="shared" si="243"/>
        <v>0</v>
      </c>
      <c r="P1605" s="350">
        <f t="shared" si="244"/>
        <v>0</v>
      </c>
      <c r="Q1605" s="352">
        <f t="shared" si="245"/>
        <v>0</v>
      </c>
      <c r="R1605" s="353">
        <f t="shared" si="246"/>
        <v>0</v>
      </c>
      <c r="S1605" s="354">
        <f t="shared" si="247"/>
        <v>0</v>
      </c>
      <c r="T1605" s="349">
        <f t="shared" si="248"/>
        <v>0</v>
      </c>
      <c r="U1605" s="355">
        <f t="shared" si="249"/>
        <v>0</v>
      </c>
    </row>
    <row r="1606" spans="1:21" x14ac:dyDescent="0.3">
      <c r="A1606" s="344">
        <v>1602</v>
      </c>
      <c r="B1606" s="344"/>
      <c r="C1606" s="356"/>
      <c r="D1606" s="357"/>
      <c r="E1606" s="358"/>
      <c r="F1606" s="346"/>
      <c r="G1606" s="347"/>
      <c r="H1606" s="347"/>
      <c r="I1606" s="347"/>
      <c r="J1606" s="348"/>
      <c r="K1606" s="347"/>
      <c r="L1606" s="349">
        <f t="shared" ref="L1606:L1669" si="250">E1606*7/22</f>
        <v>0</v>
      </c>
      <c r="M1606" s="350">
        <f t="shared" ref="M1606:M1669" si="251">IF(L1606&gt;0, 0.0396*(((L1606^2)*F1606)^0.933),0)</f>
        <v>0</v>
      </c>
      <c r="N1606" s="350">
        <f t="shared" ref="N1606:N1669" si="252">IF(L1606&gt;0,0.00349*(((L1606^2)*F1606)^1.03),0)</f>
        <v>0</v>
      </c>
      <c r="O1606" s="351">
        <f t="shared" ref="O1606:O1669" si="253">IF(L1606&gt;0,1/((28/(M1606+N1606))+0.025),0)</f>
        <v>0</v>
      </c>
      <c r="P1606" s="350">
        <f t="shared" ref="P1606:P1669" si="254">M1606+N1606+O1606</f>
        <v>0</v>
      </c>
      <c r="Q1606" s="352">
        <f t="shared" ref="Q1606:Q1669" si="255">P1606*0.27</f>
        <v>0</v>
      </c>
      <c r="R1606" s="353">
        <f t="shared" ref="R1606:R1669" si="256">P1606+Q1606</f>
        <v>0</v>
      </c>
      <c r="S1606" s="354">
        <f t="shared" ref="S1606:S1669" si="257">R1606*0.47</f>
        <v>0</v>
      </c>
      <c r="T1606" s="349">
        <f t="shared" ref="T1606:T1669" si="258">S1606*44/12</f>
        <v>0</v>
      </c>
      <c r="U1606" s="355">
        <f t="shared" ref="U1606:U1669" si="259">T1606/1000</f>
        <v>0</v>
      </c>
    </row>
    <row r="1607" spans="1:21" x14ac:dyDescent="0.3">
      <c r="A1607" s="344">
        <v>1603</v>
      </c>
      <c r="B1607" s="344"/>
      <c r="C1607" s="356"/>
      <c r="D1607" s="357"/>
      <c r="E1607" s="358"/>
      <c r="F1607" s="346"/>
      <c r="G1607" s="347"/>
      <c r="H1607" s="347"/>
      <c r="I1607" s="347"/>
      <c r="J1607" s="348"/>
      <c r="K1607" s="347"/>
      <c r="L1607" s="349">
        <f t="shared" si="250"/>
        <v>0</v>
      </c>
      <c r="M1607" s="350">
        <f t="shared" si="251"/>
        <v>0</v>
      </c>
      <c r="N1607" s="350">
        <f t="shared" si="252"/>
        <v>0</v>
      </c>
      <c r="O1607" s="351">
        <f t="shared" si="253"/>
        <v>0</v>
      </c>
      <c r="P1607" s="350">
        <f t="shared" si="254"/>
        <v>0</v>
      </c>
      <c r="Q1607" s="352">
        <f t="shared" si="255"/>
        <v>0</v>
      </c>
      <c r="R1607" s="353">
        <f t="shared" si="256"/>
        <v>0</v>
      </c>
      <c r="S1607" s="354">
        <f t="shared" si="257"/>
        <v>0</v>
      </c>
      <c r="T1607" s="349">
        <f t="shared" si="258"/>
        <v>0</v>
      </c>
      <c r="U1607" s="355">
        <f t="shared" si="259"/>
        <v>0</v>
      </c>
    </row>
    <row r="1608" spans="1:21" x14ac:dyDescent="0.3">
      <c r="A1608" s="344">
        <v>1604</v>
      </c>
      <c r="B1608" s="344"/>
      <c r="C1608" s="356"/>
      <c r="D1608" s="357"/>
      <c r="E1608" s="358"/>
      <c r="F1608" s="346"/>
      <c r="G1608" s="347"/>
      <c r="H1608" s="347"/>
      <c r="I1608" s="347"/>
      <c r="J1608" s="348"/>
      <c r="K1608" s="347"/>
      <c r="L1608" s="349">
        <f t="shared" si="250"/>
        <v>0</v>
      </c>
      <c r="M1608" s="350">
        <f t="shared" si="251"/>
        <v>0</v>
      </c>
      <c r="N1608" s="350">
        <f t="shared" si="252"/>
        <v>0</v>
      </c>
      <c r="O1608" s="351">
        <f t="shared" si="253"/>
        <v>0</v>
      </c>
      <c r="P1608" s="350">
        <f t="shared" si="254"/>
        <v>0</v>
      </c>
      <c r="Q1608" s="352">
        <f t="shared" si="255"/>
        <v>0</v>
      </c>
      <c r="R1608" s="353">
        <f t="shared" si="256"/>
        <v>0</v>
      </c>
      <c r="S1608" s="354">
        <f t="shared" si="257"/>
        <v>0</v>
      </c>
      <c r="T1608" s="349">
        <f t="shared" si="258"/>
        <v>0</v>
      </c>
      <c r="U1608" s="355">
        <f t="shared" si="259"/>
        <v>0</v>
      </c>
    </row>
    <row r="1609" spans="1:21" x14ac:dyDescent="0.3">
      <c r="A1609" s="344">
        <v>1605</v>
      </c>
      <c r="B1609" s="344"/>
      <c r="C1609" s="356"/>
      <c r="D1609" s="357"/>
      <c r="E1609" s="358"/>
      <c r="F1609" s="346"/>
      <c r="G1609" s="347"/>
      <c r="H1609" s="347"/>
      <c r="I1609" s="347"/>
      <c r="J1609" s="348"/>
      <c r="K1609" s="347"/>
      <c r="L1609" s="349">
        <f t="shared" si="250"/>
        <v>0</v>
      </c>
      <c r="M1609" s="350">
        <f t="shared" si="251"/>
        <v>0</v>
      </c>
      <c r="N1609" s="350">
        <f t="shared" si="252"/>
        <v>0</v>
      </c>
      <c r="O1609" s="351">
        <f t="shared" si="253"/>
        <v>0</v>
      </c>
      <c r="P1609" s="350">
        <f t="shared" si="254"/>
        <v>0</v>
      </c>
      <c r="Q1609" s="352">
        <f t="shared" si="255"/>
        <v>0</v>
      </c>
      <c r="R1609" s="353">
        <f t="shared" si="256"/>
        <v>0</v>
      </c>
      <c r="S1609" s="354">
        <f t="shared" si="257"/>
        <v>0</v>
      </c>
      <c r="T1609" s="349">
        <f t="shared" si="258"/>
        <v>0</v>
      </c>
      <c r="U1609" s="355">
        <f t="shared" si="259"/>
        <v>0</v>
      </c>
    </row>
    <row r="1610" spans="1:21" x14ac:dyDescent="0.3">
      <c r="A1610" s="344">
        <v>1606</v>
      </c>
      <c r="B1610" s="344"/>
      <c r="C1610" s="356"/>
      <c r="D1610" s="357"/>
      <c r="E1610" s="358"/>
      <c r="F1610" s="346"/>
      <c r="G1610" s="347"/>
      <c r="H1610" s="347"/>
      <c r="I1610" s="347"/>
      <c r="J1610" s="348"/>
      <c r="K1610" s="347"/>
      <c r="L1610" s="349">
        <f t="shared" si="250"/>
        <v>0</v>
      </c>
      <c r="M1610" s="350">
        <f t="shared" si="251"/>
        <v>0</v>
      </c>
      <c r="N1610" s="350">
        <f t="shared" si="252"/>
        <v>0</v>
      </c>
      <c r="O1610" s="351">
        <f t="shared" si="253"/>
        <v>0</v>
      </c>
      <c r="P1610" s="350">
        <f t="shared" si="254"/>
        <v>0</v>
      </c>
      <c r="Q1610" s="352">
        <f t="shared" si="255"/>
        <v>0</v>
      </c>
      <c r="R1610" s="353">
        <f t="shared" si="256"/>
        <v>0</v>
      </c>
      <c r="S1610" s="354">
        <f t="shared" si="257"/>
        <v>0</v>
      </c>
      <c r="T1610" s="349">
        <f t="shared" si="258"/>
        <v>0</v>
      </c>
      <c r="U1610" s="355">
        <f t="shared" si="259"/>
        <v>0</v>
      </c>
    </row>
    <row r="1611" spans="1:21" x14ac:dyDescent="0.3">
      <c r="A1611" s="344">
        <v>1607</v>
      </c>
      <c r="B1611" s="344"/>
      <c r="C1611" s="356"/>
      <c r="D1611" s="357"/>
      <c r="E1611" s="358"/>
      <c r="F1611" s="346"/>
      <c r="G1611" s="347"/>
      <c r="H1611" s="347"/>
      <c r="I1611" s="347"/>
      <c r="J1611" s="348"/>
      <c r="K1611" s="347"/>
      <c r="L1611" s="349">
        <f t="shared" si="250"/>
        <v>0</v>
      </c>
      <c r="M1611" s="350">
        <f t="shared" si="251"/>
        <v>0</v>
      </c>
      <c r="N1611" s="350">
        <f t="shared" si="252"/>
        <v>0</v>
      </c>
      <c r="O1611" s="351">
        <f t="shared" si="253"/>
        <v>0</v>
      </c>
      <c r="P1611" s="350">
        <f t="shared" si="254"/>
        <v>0</v>
      </c>
      <c r="Q1611" s="352">
        <f t="shared" si="255"/>
        <v>0</v>
      </c>
      <c r="R1611" s="353">
        <f t="shared" si="256"/>
        <v>0</v>
      </c>
      <c r="S1611" s="354">
        <f t="shared" si="257"/>
        <v>0</v>
      </c>
      <c r="T1611" s="349">
        <f t="shared" si="258"/>
        <v>0</v>
      </c>
      <c r="U1611" s="355">
        <f t="shared" si="259"/>
        <v>0</v>
      </c>
    </row>
    <row r="1612" spans="1:21" x14ac:dyDescent="0.3">
      <c r="A1612" s="344">
        <v>1608</v>
      </c>
      <c r="B1612" s="344"/>
      <c r="C1612" s="356"/>
      <c r="D1612" s="357"/>
      <c r="E1612" s="358"/>
      <c r="F1612" s="346"/>
      <c r="G1612" s="347"/>
      <c r="H1612" s="347"/>
      <c r="I1612" s="347"/>
      <c r="J1612" s="348"/>
      <c r="K1612" s="347"/>
      <c r="L1612" s="349">
        <f t="shared" si="250"/>
        <v>0</v>
      </c>
      <c r="M1612" s="350">
        <f t="shared" si="251"/>
        <v>0</v>
      </c>
      <c r="N1612" s="350">
        <f t="shared" si="252"/>
        <v>0</v>
      </c>
      <c r="O1612" s="351">
        <f t="shared" si="253"/>
        <v>0</v>
      </c>
      <c r="P1612" s="350">
        <f t="shared" si="254"/>
        <v>0</v>
      </c>
      <c r="Q1612" s="352">
        <f t="shared" si="255"/>
        <v>0</v>
      </c>
      <c r="R1612" s="353">
        <f t="shared" si="256"/>
        <v>0</v>
      </c>
      <c r="S1612" s="354">
        <f t="shared" si="257"/>
        <v>0</v>
      </c>
      <c r="T1612" s="349">
        <f t="shared" si="258"/>
        <v>0</v>
      </c>
      <c r="U1612" s="355">
        <f t="shared" si="259"/>
        <v>0</v>
      </c>
    </row>
    <row r="1613" spans="1:21" x14ac:dyDescent="0.3">
      <c r="A1613" s="344">
        <v>1609</v>
      </c>
      <c r="B1613" s="344"/>
      <c r="C1613" s="356"/>
      <c r="D1613" s="357"/>
      <c r="E1613" s="358"/>
      <c r="F1613" s="346"/>
      <c r="G1613" s="347"/>
      <c r="H1613" s="347"/>
      <c r="I1613" s="347"/>
      <c r="J1613" s="348"/>
      <c r="K1613" s="347"/>
      <c r="L1613" s="349">
        <f t="shared" si="250"/>
        <v>0</v>
      </c>
      <c r="M1613" s="350">
        <f t="shared" si="251"/>
        <v>0</v>
      </c>
      <c r="N1613" s="350">
        <f t="shared" si="252"/>
        <v>0</v>
      </c>
      <c r="O1613" s="351">
        <f t="shared" si="253"/>
        <v>0</v>
      </c>
      <c r="P1613" s="350">
        <f t="shared" si="254"/>
        <v>0</v>
      </c>
      <c r="Q1613" s="352">
        <f t="shared" si="255"/>
        <v>0</v>
      </c>
      <c r="R1613" s="353">
        <f t="shared" si="256"/>
        <v>0</v>
      </c>
      <c r="S1613" s="354">
        <f t="shared" si="257"/>
        <v>0</v>
      </c>
      <c r="T1613" s="349">
        <f t="shared" si="258"/>
        <v>0</v>
      </c>
      <c r="U1613" s="355">
        <f t="shared" si="259"/>
        <v>0</v>
      </c>
    </row>
    <row r="1614" spans="1:21" x14ac:dyDescent="0.3">
      <c r="A1614" s="344">
        <v>1610</v>
      </c>
      <c r="B1614" s="344"/>
      <c r="C1614" s="356"/>
      <c r="D1614" s="357"/>
      <c r="E1614" s="358"/>
      <c r="F1614" s="346"/>
      <c r="G1614" s="347"/>
      <c r="H1614" s="347"/>
      <c r="I1614" s="347"/>
      <c r="J1614" s="348"/>
      <c r="K1614" s="347"/>
      <c r="L1614" s="349">
        <f t="shared" si="250"/>
        <v>0</v>
      </c>
      <c r="M1614" s="350">
        <f t="shared" si="251"/>
        <v>0</v>
      </c>
      <c r="N1614" s="350">
        <f t="shared" si="252"/>
        <v>0</v>
      </c>
      <c r="O1614" s="351">
        <f t="shared" si="253"/>
        <v>0</v>
      </c>
      <c r="P1614" s="350">
        <f t="shared" si="254"/>
        <v>0</v>
      </c>
      <c r="Q1614" s="352">
        <f t="shared" si="255"/>
        <v>0</v>
      </c>
      <c r="R1614" s="353">
        <f t="shared" si="256"/>
        <v>0</v>
      </c>
      <c r="S1614" s="354">
        <f t="shared" si="257"/>
        <v>0</v>
      </c>
      <c r="T1614" s="349">
        <f t="shared" si="258"/>
        <v>0</v>
      </c>
      <c r="U1614" s="355">
        <f t="shared" si="259"/>
        <v>0</v>
      </c>
    </row>
    <row r="1615" spans="1:21" x14ac:dyDescent="0.3">
      <c r="A1615" s="344">
        <v>1611</v>
      </c>
      <c r="B1615" s="344"/>
      <c r="C1615" s="356"/>
      <c r="D1615" s="357"/>
      <c r="E1615" s="358"/>
      <c r="F1615" s="346"/>
      <c r="G1615" s="347"/>
      <c r="H1615" s="347"/>
      <c r="I1615" s="347"/>
      <c r="J1615" s="348"/>
      <c r="K1615" s="347"/>
      <c r="L1615" s="349">
        <f t="shared" si="250"/>
        <v>0</v>
      </c>
      <c r="M1615" s="350">
        <f t="shared" si="251"/>
        <v>0</v>
      </c>
      <c r="N1615" s="350">
        <f t="shared" si="252"/>
        <v>0</v>
      </c>
      <c r="O1615" s="351">
        <f t="shared" si="253"/>
        <v>0</v>
      </c>
      <c r="P1615" s="350">
        <f t="shared" si="254"/>
        <v>0</v>
      </c>
      <c r="Q1615" s="352">
        <f t="shared" si="255"/>
        <v>0</v>
      </c>
      <c r="R1615" s="353">
        <f t="shared" si="256"/>
        <v>0</v>
      </c>
      <c r="S1615" s="354">
        <f t="shared" si="257"/>
        <v>0</v>
      </c>
      <c r="T1615" s="349">
        <f t="shared" si="258"/>
        <v>0</v>
      </c>
      <c r="U1615" s="355">
        <f t="shared" si="259"/>
        <v>0</v>
      </c>
    </row>
    <row r="1616" spans="1:21" x14ac:dyDescent="0.3">
      <c r="A1616" s="344">
        <v>1612</v>
      </c>
      <c r="B1616" s="344"/>
      <c r="C1616" s="356"/>
      <c r="D1616" s="357"/>
      <c r="E1616" s="358"/>
      <c r="F1616" s="346"/>
      <c r="G1616" s="347"/>
      <c r="H1616" s="347"/>
      <c r="I1616" s="347"/>
      <c r="J1616" s="348"/>
      <c r="K1616" s="347"/>
      <c r="L1616" s="349">
        <f t="shared" si="250"/>
        <v>0</v>
      </c>
      <c r="M1616" s="350">
        <f t="shared" si="251"/>
        <v>0</v>
      </c>
      <c r="N1616" s="350">
        <f t="shared" si="252"/>
        <v>0</v>
      </c>
      <c r="O1616" s="351">
        <f t="shared" si="253"/>
        <v>0</v>
      </c>
      <c r="P1616" s="350">
        <f t="shared" si="254"/>
        <v>0</v>
      </c>
      <c r="Q1616" s="352">
        <f t="shared" si="255"/>
        <v>0</v>
      </c>
      <c r="R1616" s="353">
        <f t="shared" si="256"/>
        <v>0</v>
      </c>
      <c r="S1616" s="354">
        <f t="shared" si="257"/>
        <v>0</v>
      </c>
      <c r="T1616" s="349">
        <f t="shared" si="258"/>
        <v>0</v>
      </c>
      <c r="U1616" s="355">
        <f t="shared" si="259"/>
        <v>0</v>
      </c>
    </row>
    <row r="1617" spans="1:21" x14ac:dyDescent="0.3">
      <c r="A1617" s="344">
        <v>1613</v>
      </c>
      <c r="B1617" s="344"/>
      <c r="C1617" s="356"/>
      <c r="D1617" s="357"/>
      <c r="E1617" s="358"/>
      <c r="F1617" s="346"/>
      <c r="G1617" s="347"/>
      <c r="H1617" s="347"/>
      <c r="I1617" s="347"/>
      <c r="J1617" s="348"/>
      <c r="K1617" s="347"/>
      <c r="L1617" s="349">
        <f t="shared" si="250"/>
        <v>0</v>
      </c>
      <c r="M1617" s="350">
        <f t="shared" si="251"/>
        <v>0</v>
      </c>
      <c r="N1617" s="350">
        <f t="shared" si="252"/>
        <v>0</v>
      </c>
      <c r="O1617" s="351">
        <f t="shared" si="253"/>
        <v>0</v>
      </c>
      <c r="P1617" s="350">
        <f t="shared" si="254"/>
        <v>0</v>
      </c>
      <c r="Q1617" s="352">
        <f t="shared" si="255"/>
        <v>0</v>
      </c>
      <c r="R1617" s="353">
        <f t="shared" si="256"/>
        <v>0</v>
      </c>
      <c r="S1617" s="354">
        <f t="shared" si="257"/>
        <v>0</v>
      </c>
      <c r="T1617" s="349">
        <f t="shared" si="258"/>
        <v>0</v>
      </c>
      <c r="U1617" s="355">
        <f t="shared" si="259"/>
        <v>0</v>
      </c>
    </row>
    <row r="1618" spans="1:21" x14ac:dyDescent="0.3">
      <c r="A1618" s="344">
        <v>1614</v>
      </c>
      <c r="B1618" s="344"/>
      <c r="C1618" s="381"/>
      <c r="D1618" s="382"/>
      <c r="E1618" s="358"/>
      <c r="F1618" s="346"/>
      <c r="G1618" s="347"/>
      <c r="H1618" s="347"/>
      <c r="I1618" s="347"/>
      <c r="J1618" s="348"/>
      <c r="K1618" s="347"/>
      <c r="L1618" s="349">
        <f t="shared" si="250"/>
        <v>0</v>
      </c>
      <c r="M1618" s="350">
        <f t="shared" si="251"/>
        <v>0</v>
      </c>
      <c r="N1618" s="350">
        <f t="shared" si="252"/>
        <v>0</v>
      </c>
      <c r="O1618" s="351">
        <f t="shared" si="253"/>
        <v>0</v>
      </c>
      <c r="P1618" s="350">
        <f t="shared" si="254"/>
        <v>0</v>
      </c>
      <c r="Q1618" s="352">
        <f t="shared" si="255"/>
        <v>0</v>
      </c>
      <c r="R1618" s="353">
        <f t="shared" si="256"/>
        <v>0</v>
      </c>
      <c r="S1618" s="354">
        <f t="shared" si="257"/>
        <v>0</v>
      </c>
      <c r="T1618" s="349">
        <f t="shared" si="258"/>
        <v>0</v>
      </c>
      <c r="U1618" s="355">
        <f t="shared" si="259"/>
        <v>0</v>
      </c>
    </row>
    <row r="1619" spans="1:21" x14ac:dyDescent="0.3">
      <c r="A1619" s="344">
        <v>1615</v>
      </c>
      <c r="B1619" s="344"/>
      <c r="C1619" s="356"/>
      <c r="D1619" s="357"/>
      <c r="E1619" s="358"/>
      <c r="F1619" s="346"/>
      <c r="G1619" s="347"/>
      <c r="H1619" s="347"/>
      <c r="I1619" s="347"/>
      <c r="J1619" s="348"/>
      <c r="K1619" s="347"/>
      <c r="L1619" s="349">
        <f t="shared" si="250"/>
        <v>0</v>
      </c>
      <c r="M1619" s="350">
        <f t="shared" si="251"/>
        <v>0</v>
      </c>
      <c r="N1619" s="350">
        <f t="shared" si="252"/>
        <v>0</v>
      </c>
      <c r="O1619" s="351">
        <f t="shared" si="253"/>
        <v>0</v>
      </c>
      <c r="P1619" s="350">
        <f t="shared" si="254"/>
        <v>0</v>
      </c>
      <c r="Q1619" s="352">
        <f t="shared" si="255"/>
        <v>0</v>
      </c>
      <c r="R1619" s="353">
        <f t="shared" si="256"/>
        <v>0</v>
      </c>
      <c r="S1619" s="354">
        <f t="shared" si="257"/>
        <v>0</v>
      </c>
      <c r="T1619" s="349">
        <f t="shared" si="258"/>
        <v>0</v>
      </c>
      <c r="U1619" s="355">
        <f t="shared" si="259"/>
        <v>0</v>
      </c>
    </row>
    <row r="1620" spans="1:21" x14ac:dyDescent="0.3">
      <c r="A1620" s="344">
        <v>1616</v>
      </c>
      <c r="B1620" s="344"/>
      <c r="C1620" s="356"/>
      <c r="D1620" s="357"/>
      <c r="E1620" s="358"/>
      <c r="F1620" s="346"/>
      <c r="G1620" s="347"/>
      <c r="H1620" s="347"/>
      <c r="I1620" s="347"/>
      <c r="J1620" s="348"/>
      <c r="K1620" s="347"/>
      <c r="L1620" s="349">
        <f t="shared" si="250"/>
        <v>0</v>
      </c>
      <c r="M1620" s="350">
        <f t="shared" si="251"/>
        <v>0</v>
      </c>
      <c r="N1620" s="350">
        <f t="shared" si="252"/>
        <v>0</v>
      </c>
      <c r="O1620" s="351">
        <f t="shared" si="253"/>
        <v>0</v>
      </c>
      <c r="P1620" s="350">
        <f t="shared" si="254"/>
        <v>0</v>
      </c>
      <c r="Q1620" s="352">
        <f t="shared" si="255"/>
        <v>0</v>
      </c>
      <c r="R1620" s="353">
        <f t="shared" si="256"/>
        <v>0</v>
      </c>
      <c r="S1620" s="354">
        <f t="shared" si="257"/>
        <v>0</v>
      </c>
      <c r="T1620" s="349">
        <f t="shared" si="258"/>
        <v>0</v>
      </c>
      <c r="U1620" s="355">
        <f t="shared" si="259"/>
        <v>0</v>
      </c>
    </row>
    <row r="1621" spans="1:21" x14ac:dyDescent="0.3">
      <c r="A1621" s="344">
        <v>1617</v>
      </c>
      <c r="B1621" s="344"/>
      <c r="C1621" s="356"/>
      <c r="D1621" s="357"/>
      <c r="E1621" s="358"/>
      <c r="F1621" s="346"/>
      <c r="G1621" s="347"/>
      <c r="H1621" s="347"/>
      <c r="I1621" s="347"/>
      <c r="J1621" s="348"/>
      <c r="K1621" s="347"/>
      <c r="L1621" s="349">
        <f t="shared" si="250"/>
        <v>0</v>
      </c>
      <c r="M1621" s="350">
        <f t="shared" si="251"/>
        <v>0</v>
      </c>
      <c r="N1621" s="350">
        <f t="shared" si="252"/>
        <v>0</v>
      </c>
      <c r="O1621" s="351">
        <f t="shared" si="253"/>
        <v>0</v>
      </c>
      <c r="P1621" s="350">
        <f t="shared" si="254"/>
        <v>0</v>
      </c>
      <c r="Q1621" s="352">
        <f t="shared" si="255"/>
        <v>0</v>
      </c>
      <c r="R1621" s="353">
        <f t="shared" si="256"/>
        <v>0</v>
      </c>
      <c r="S1621" s="354">
        <f t="shared" si="257"/>
        <v>0</v>
      </c>
      <c r="T1621" s="349">
        <f t="shared" si="258"/>
        <v>0</v>
      </c>
      <c r="U1621" s="355">
        <f t="shared" si="259"/>
        <v>0</v>
      </c>
    </row>
    <row r="1622" spans="1:21" x14ac:dyDescent="0.3">
      <c r="A1622" s="344">
        <v>1618</v>
      </c>
      <c r="B1622" s="344"/>
      <c r="C1622" s="356"/>
      <c r="D1622" s="357"/>
      <c r="E1622" s="358"/>
      <c r="F1622" s="346"/>
      <c r="G1622" s="347"/>
      <c r="H1622" s="347"/>
      <c r="I1622" s="347"/>
      <c r="J1622" s="348"/>
      <c r="K1622" s="347"/>
      <c r="L1622" s="349">
        <f t="shared" si="250"/>
        <v>0</v>
      </c>
      <c r="M1622" s="350">
        <f t="shared" si="251"/>
        <v>0</v>
      </c>
      <c r="N1622" s="350">
        <f t="shared" si="252"/>
        <v>0</v>
      </c>
      <c r="O1622" s="351">
        <f t="shared" si="253"/>
        <v>0</v>
      </c>
      <c r="P1622" s="350">
        <f t="shared" si="254"/>
        <v>0</v>
      </c>
      <c r="Q1622" s="352">
        <f t="shared" si="255"/>
        <v>0</v>
      </c>
      <c r="R1622" s="353">
        <f t="shared" si="256"/>
        <v>0</v>
      </c>
      <c r="S1622" s="354">
        <f t="shared" si="257"/>
        <v>0</v>
      </c>
      <c r="T1622" s="349">
        <f t="shared" si="258"/>
        <v>0</v>
      </c>
      <c r="U1622" s="355">
        <f t="shared" si="259"/>
        <v>0</v>
      </c>
    </row>
    <row r="1623" spans="1:21" x14ac:dyDescent="0.3">
      <c r="A1623" s="344">
        <v>1619</v>
      </c>
      <c r="B1623" s="344"/>
      <c r="C1623" s="356"/>
      <c r="D1623" s="357"/>
      <c r="E1623" s="358"/>
      <c r="F1623" s="346"/>
      <c r="G1623" s="347"/>
      <c r="H1623" s="347"/>
      <c r="I1623" s="347"/>
      <c r="J1623" s="348"/>
      <c r="K1623" s="347"/>
      <c r="L1623" s="349">
        <f t="shared" si="250"/>
        <v>0</v>
      </c>
      <c r="M1623" s="350">
        <f t="shared" si="251"/>
        <v>0</v>
      </c>
      <c r="N1623" s="350">
        <f t="shared" si="252"/>
        <v>0</v>
      </c>
      <c r="O1623" s="351">
        <f t="shared" si="253"/>
        <v>0</v>
      </c>
      <c r="P1623" s="350">
        <f t="shared" si="254"/>
        <v>0</v>
      </c>
      <c r="Q1623" s="352">
        <f t="shared" si="255"/>
        <v>0</v>
      </c>
      <c r="R1623" s="353">
        <f t="shared" si="256"/>
        <v>0</v>
      </c>
      <c r="S1623" s="354">
        <f t="shared" si="257"/>
        <v>0</v>
      </c>
      <c r="T1623" s="349">
        <f t="shared" si="258"/>
        <v>0</v>
      </c>
      <c r="U1623" s="355">
        <f t="shared" si="259"/>
        <v>0</v>
      </c>
    </row>
    <row r="1624" spans="1:21" x14ac:dyDescent="0.3">
      <c r="A1624" s="344">
        <v>1620</v>
      </c>
      <c r="B1624" s="344"/>
      <c r="C1624" s="356"/>
      <c r="D1624" s="357"/>
      <c r="E1624" s="358"/>
      <c r="F1624" s="346"/>
      <c r="G1624" s="347"/>
      <c r="H1624" s="347"/>
      <c r="I1624" s="347"/>
      <c r="J1624" s="348"/>
      <c r="K1624" s="347"/>
      <c r="L1624" s="349">
        <f t="shared" si="250"/>
        <v>0</v>
      </c>
      <c r="M1624" s="350">
        <f t="shared" si="251"/>
        <v>0</v>
      </c>
      <c r="N1624" s="350">
        <f t="shared" si="252"/>
        <v>0</v>
      </c>
      <c r="O1624" s="351">
        <f t="shared" si="253"/>
        <v>0</v>
      </c>
      <c r="P1624" s="350">
        <f t="shared" si="254"/>
        <v>0</v>
      </c>
      <c r="Q1624" s="352">
        <f t="shared" si="255"/>
        <v>0</v>
      </c>
      <c r="R1624" s="353">
        <f t="shared" si="256"/>
        <v>0</v>
      </c>
      <c r="S1624" s="354">
        <f t="shared" si="257"/>
        <v>0</v>
      </c>
      <c r="T1624" s="349">
        <f t="shared" si="258"/>
        <v>0</v>
      </c>
      <c r="U1624" s="355">
        <f t="shared" si="259"/>
        <v>0</v>
      </c>
    </row>
    <row r="1625" spans="1:21" x14ac:dyDescent="0.3">
      <c r="A1625" s="344">
        <v>1621</v>
      </c>
      <c r="B1625" s="344"/>
      <c r="C1625" s="356"/>
      <c r="D1625" s="357"/>
      <c r="E1625" s="358"/>
      <c r="F1625" s="346"/>
      <c r="G1625" s="347"/>
      <c r="H1625" s="347"/>
      <c r="I1625" s="347"/>
      <c r="J1625" s="348"/>
      <c r="K1625" s="347"/>
      <c r="L1625" s="349">
        <f t="shared" si="250"/>
        <v>0</v>
      </c>
      <c r="M1625" s="350">
        <f t="shared" si="251"/>
        <v>0</v>
      </c>
      <c r="N1625" s="350">
        <f t="shared" si="252"/>
        <v>0</v>
      </c>
      <c r="O1625" s="351">
        <f t="shared" si="253"/>
        <v>0</v>
      </c>
      <c r="P1625" s="350">
        <f t="shared" si="254"/>
        <v>0</v>
      </c>
      <c r="Q1625" s="352">
        <f t="shared" si="255"/>
        <v>0</v>
      </c>
      <c r="R1625" s="353">
        <f t="shared" si="256"/>
        <v>0</v>
      </c>
      <c r="S1625" s="354">
        <f t="shared" si="257"/>
        <v>0</v>
      </c>
      <c r="T1625" s="349">
        <f t="shared" si="258"/>
        <v>0</v>
      </c>
      <c r="U1625" s="355">
        <f t="shared" si="259"/>
        <v>0</v>
      </c>
    </row>
    <row r="1626" spans="1:21" x14ac:dyDescent="0.3">
      <c r="A1626" s="344">
        <v>1622</v>
      </c>
      <c r="B1626" s="344"/>
      <c r="C1626" s="356"/>
      <c r="D1626" s="357"/>
      <c r="E1626" s="358"/>
      <c r="F1626" s="346"/>
      <c r="G1626" s="347"/>
      <c r="H1626" s="347"/>
      <c r="I1626" s="347"/>
      <c r="J1626" s="348"/>
      <c r="K1626" s="347"/>
      <c r="L1626" s="349">
        <f t="shared" si="250"/>
        <v>0</v>
      </c>
      <c r="M1626" s="350">
        <f t="shared" si="251"/>
        <v>0</v>
      </c>
      <c r="N1626" s="350">
        <f t="shared" si="252"/>
        <v>0</v>
      </c>
      <c r="O1626" s="351">
        <f t="shared" si="253"/>
        <v>0</v>
      </c>
      <c r="P1626" s="350">
        <f t="shared" si="254"/>
        <v>0</v>
      </c>
      <c r="Q1626" s="352">
        <f t="shared" si="255"/>
        <v>0</v>
      </c>
      <c r="R1626" s="353">
        <f t="shared" si="256"/>
        <v>0</v>
      </c>
      <c r="S1626" s="354">
        <f t="shared" si="257"/>
        <v>0</v>
      </c>
      <c r="T1626" s="349">
        <f t="shared" si="258"/>
        <v>0</v>
      </c>
      <c r="U1626" s="355">
        <f t="shared" si="259"/>
        <v>0</v>
      </c>
    </row>
    <row r="1627" spans="1:21" x14ac:dyDescent="0.3">
      <c r="A1627" s="344">
        <v>1623</v>
      </c>
      <c r="B1627" s="344"/>
      <c r="C1627" s="356"/>
      <c r="D1627" s="357"/>
      <c r="E1627" s="358"/>
      <c r="F1627" s="346"/>
      <c r="G1627" s="347"/>
      <c r="H1627" s="347"/>
      <c r="I1627" s="347"/>
      <c r="J1627" s="348"/>
      <c r="K1627" s="347"/>
      <c r="L1627" s="349">
        <f t="shared" si="250"/>
        <v>0</v>
      </c>
      <c r="M1627" s="350">
        <f t="shared" si="251"/>
        <v>0</v>
      </c>
      <c r="N1627" s="350">
        <f t="shared" si="252"/>
        <v>0</v>
      </c>
      <c r="O1627" s="351">
        <f t="shared" si="253"/>
        <v>0</v>
      </c>
      <c r="P1627" s="350">
        <f t="shared" si="254"/>
        <v>0</v>
      </c>
      <c r="Q1627" s="352">
        <f t="shared" si="255"/>
        <v>0</v>
      </c>
      <c r="R1627" s="353">
        <f t="shared" si="256"/>
        <v>0</v>
      </c>
      <c r="S1627" s="354">
        <f t="shared" si="257"/>
        <v>0</v>
      </c>
      <c r="T1627" s="349">
        <f t="shared" si="258"/>
        <v>0</v>
      </c>
      <c r="U1627" s="355">
        <f t="shared" si="259"/>
        <v>0</v>
      </c>
    </row>
    <row r="1628" spans="1:21" x14ac:dyDescent="0.3">
      <c r="A1628" s="344">
        <v>1624</v>
      </c>
      <c r="B1628" s="344"/>
      <c r="C1628" s="356"/>
      <c r="D1628" s="357"/>
      <c r="E1628" s="358"/>
      <c r="F1628" s="346"/>
      <c r="G1628" s="347"/>
      <c r="H1628" s="347"/>
      <c r="I1628" s="347"/>
      <c r="J1628" s="348"/>
      <c r="K1628" s="347"/>
      <c r="L1628" s="349">
        <f t="shared" si="250"/>
        <v>0</v>
      </c>
      <c r="M1628" s="350">
        <f t="shared" si="251"/>
        <v>0</v>
      </c>
      <c r="N1628" s="350">
        <f t="shared" si="252"/>
        <v>0</v>
      </c>
      <c r="O1628" s="351">
        <f t="shared" si="253"/>
        <v>0</v>
      </c>
      <c r="P1628" s="350">
        <f t="shared" si="254"/>
        <v>0</v>
      </c>
      <c r="Q1628" s="352">
        <f t="shared" si="255"/>
        <v>0</v>
      </c>
      <c r="R1628" s="353">
        <f t="shared" si="256"/>
        <v>0</v>
      </c>
      <c r="S1628" s="354">
        <f t="shared" si="257"/>
        <v>0</v>
      </c>
      <c r="T1628" s="349">
        <f t="shared" si="258"/>
        <v>0</v>
      </c>
      <c r="U1628" s="355">
        <f t="shared" si="259"/>
        <v>0</v>
      </c>
    </row>
    <row r="1629" spans="1:21" x14ac:dyDescent="0.3">
      <c r="A1629" s="344">
        <v>1625</v>
      </c>
      <c r="B1629" s="344"/>
      <c r="C1629" s="356"/>
      <c r="D1629" s="357"/>
      <c r="E1629" s="358"/>
      <c r="F1629" s="346"/>
      <c r="G1629" s="347"/>
      <c r="H1629" s="347"/>
      <c r="I1629" s="347"/>
      <c r="J1629" s="348"/>
      <c r="K1629" s="347"/>
      <c r="L1629" s="349">
        <f t="shared" si="250"/>
        <v>0</v>
      </c>
      <c r="M1629" s="350">
        <f t="shared" si="251"/>
        <v>0</v>
      </c>
      <c r="N1629" s="350">
        <f t="shared" si="252"/>
        <v>0</v>
      </c>
      <c r="O1629" s="351">
        <f t="shared" si="253"/>
        <v>0</v>
      </c>
      <c r="P1629" s="350">
        <f t="shared" si="254"/>
        <v>0</v>
      </c>
      <c r="Q1629" s="352">
        <f t="shared" si="255"/>
        <v>0</v>
      </c>
      <c r="R1629" s="353">
        <f t="shared" si="256"/>
        <v>0</v>
      </c>
      <c r="S1629" s="354">
        <f t="shared" si="257"/>
        <v>0</v>
      </c>
      <c r="T1629" s="349">
        <f t="shared" si="258"/>
        <v>0</v>
      </c>
      <c r="U1629" s="355">
        <f t="shared" si="259"/>
        <v>0</v>
      </c>
    </row>
    <row r="1630" spans="1:21" x14ac:dyDescent="0.3">
      <c r="A1630" s="344">
        <v>1626</v>
      </c>
      <c r="B1630" s="344"/>
      <c r="C1630" s="356"/>
      <c r="D1630" s="357"/>
      <c r="E1630" s="358"/>
      <c r="F1630" s="346"/>
      <c r="G1630" s="347"/>
      <c r="H1630" s="347"/>
      <c r="I1630" s="347"/>
      <c r="J1630" s="348"/>
      <c r="K1630" s="347"/>
      <c r="L1630" s="349">
        <f t="shared" si="250"/>
        <v>0</v>
      </c>
      <c r="M1630" s="350">
        <f t="shared" si="251"/>
        <v>0</v>
      </c>
      <c r="N1630" s="350">
        <f t="shared" si="252"/>
        <v>0</v>
      </c>
      <c r="O1630" s="351">
        <f t="shared" si="253"/>
        <v>0</v>
      </c>
      <c r="P1630" s="350">
        <f t="shared" si="254"/>
        <v>0</v>
      </c>
      <c r="Q1630" s="352">
        <f t="shared" si="255"/>
        <v>0</v>
      </c>
      <c r="R1630" s="353">
        <f t="shared" si="256"/>
        <v>0</v>
      </c>
      <c r="S1630" s="354">
        <f t="shared" si="257"/>
        <v>0</v>
      </c>
      <c r="T1630" s="349">
        <f t="shared" si="258"/>
        <v>0</v>
      </c>
      <c r="U1630" s="355">
        <f t="shared" si="259"/>
        <v>0</v>
      </c>
    </row>
    <row r="1631" spans="1:21" x14ac:dyDescent="0.3">
      <c r="A1631" s="344">
        <v>1627</v>
      </c>
      <c r="B1631" s="344"/>
      <c r="C1631" s="356"/>
      <c r="D1631" s="357"/>
      <c r="E1631" s="358"/>
      <c r="F1631" s="346"/>
      <c r="G1631" s="347"/>
      <c r="H1631" s="347"/>
      <c r="I1631" s="347"/>
      <c r="J1631" s="348"/>
      <c r="K1631" s="347"/>
      <c r="L1631" s="349">
        <f t="shared" si="250"/>
        <v>0</v>
      </c>
      <c r="M1631" s="350">
        <f t="shared" si="251"/>
        <v>0</v>
      </c>
      <c r="N1631" s="350">
        <f t="shared" si="252"/>
        <v>0</v>
      </c>
      <c r="O1631" s="351">
        <f t="shared" si="253"/>
        <v>0</v>
      </c>
      <c r="P1631" s="350">
        <f t="shared" si="254"/>
        <v>0</v>
      </c>
      <c r="Q1631" s="352">
        <f t="shared" si="255"/>
        <v>0</v>
      </c>
      <c r="R1631" s="353">
        <f t="shared" si="256"/>
        <v>0</v>
      </c>
      <c r="S1631" s="354">
        <f t="shared" si="257"/>
        <v>0</v>
      </c>
      <c r="T1631" s="349">
        <f t="shared" si="258"/>
        <v>0</v>
      </c>
      <c r="U1631" s="355">
        <f t="shared" si="259"/>
        <v>0</v>
      </c>
    </row>
    <row r="1632" spans="1:21" x14ac:dyDescent="0.3">
      <c r="A1632" s="344">
        <v>1628</v>
      </c>
      <c r="B1632" s="344"/>
      <c r="C1632" s="356"/>
      <c r="D1632" s="357"/>
      <c r="E1632" s="358"/>
      <c r="F1632" s="346"/>
      <c r="G1632" s="347"/>
      <c r="H1632" s="347"/>
      <c r="I1632" s="347"/>
      <c r="J1632" s="348"/>
      <c r="K1632" s="347"/>
      <c r="L1632" s="349">
        <f t="shared" si="250"/>
        <v>0</v>
      </c>
      <c r="M1632" s="350">
        <f t="shared" si="251"/>
        <v>0</v>
      </c>
      <c r="N1632" s="350">
        <f t="shared" si="252"/>
        <v>0</v>
      </c>
      <c r="O1632" s="351">
        <f t="shared" si="253"/>
        <v>0</v>
      </c>
      <c r="P1632" s="350">
        <f t="shared" si="254"/>
        <v>0</v>
      </c>
      <c r="Q1632" s="352">
        <f t="shared" si="255"/>
        <v>0</v>
      </c>
      <c r="R1632" s="353">
        <f t="shared" si="256"/>
        <v>0</v>
      </c>
      <c r="S1632" s="354">
        <f t="shared" si="257"/>
        <v>0</v>
      </c>
      <c r="T1632" s="349">
        <f t="shared" si="258"/>
        <v>0</v>
      </c>
      <c r="U1632" s="355">
        <f t="shared" si="259"/>
        <v>0</v>
      </c>
    </row>
    <row r="1633" spans="1:21" x14ac:dyDescent="0.3">
      <c r="A1633" s="344">
        <v>1629</v>
      </c>
      <c r="B1633" s="344"/>
      <c r="C1633" s="356"/>
      <c r="D1633" s="357"/>
      <c r="E1633" s="358"/>
      <c r="F1633" s="346"/>
      <c r="G1633" s="347"/>
      <c r="H1633" s="347"/>
      <c r="I1633" s="347"/>
      <c r="J1633" s="348"/>
      <c r="K1633" s="347"/>
      <c r="L1633" s="349">
        <f t="shared" si="250"/>
        <v>0</v>
      </c>
      <c r="M1633" s="350">
        <f t="shared" si="251"/>
        <v>0</v>
      </c>
      <c r="N1633" s="350">
        <f t="shared" si="252"/>
        <v>0</v>
      </c>
      <c r="O1633" s="351">
        <f t="shared" si="253"/>
        <v>0</v>
      </c>
      <c r="P1633" s="350">
        <f t="shared" si="254"/>
        <v>0</v>
      </c>
      <c r="Q1633" s="352">
        <f t="shared" si="255"/>
        <v>0</v>
      </c>
      <c r="R1633" s="353">
        <f t="shared" si="256"/>
        <v>0</v>
      </c>
      <c r="S1633" s="354">
        <f t="shared" si="257"/>
        <v>0</v>
      </c>
      <c r="T1633" s="349">
        <f t="shared" si="258"/>
        <v>0</v>
      </c>
      <c r="U1633" s="355">
        <f t="shared" si="259"/>
        <v>0</v>
      </c>
    </row>
    <row r="1634" spans="1:21" x14ac:dyDescent="0.3">
      <c r="A1634" s="344">
        <v>1630</v>
      </c>
      <c r="B1634" s="344"/>
      <c r="C1634" s="356"/>
      <c r="D1634" s="357"/>
      <c r="E1634" s="358"/>
      <c r="F1634" s="346"/>
      <c r="G1634" s="347"/>
      <c r="H1634" s="347"/>
      <c r="I1634" s="347"/>
      <c r="J1634" s="348"/>
      <c r="K1634" s="347"/>
      <c r="L1634" s="349">
        <f t="shared" si="250"/>
        <v>0</v>
      </c>
      <c r="M1634" s="350">
        <f t="shared" si="251"/>
        <v>0</v>
      </c>
      <c r="N1634" s="350">
        <f t="shared" si="252"/>
        <v>0</v>
      </c>
      <c r="O1634" s="351">
        <f t="shared" si="253"/>
        <v>0</v>
      </c>
      <c r="P1634" s="350">
        <f t="shared" si="254"/>
        <v>0</v>
      </c>
      <c r="Q1634" s="352">
        <f t="shared" si="255"/>
        <v>0</v>
      </c>
      <c r="R1634" s="353">
        <f t="shared" si="256"/>
        <v>0</v>
      </c>
      <c r="S1634" s="354">
        <f t="shared" si="257"/>
        <v>0</v>
      </c>
      <c r="T1634" s="349">
        <f t="shared" si="258"/>
        <v>0</v>
      </c>
      <c r="U1634" s="355">
        <f t="shared" si="259"/>
        <v>0</v>
      </c>
    </row>
    <row r="1635" spans="1:21" x14ac:dyDescent="0.3">
      <c r="A1635" s="344">
        <v>1631</v>
      </c>
      <c r="B1635" s="344"/>
      <c r="C1635" s="356"/>
      <c r="D1635" s="357"/>
      <c r="E1635" s="358"/>
      <c r="F1635" s="346"/>
      <c r="G1635" s="347"/>
      <c r="H1635" s="347"/>
      <c r="I1635" s="347"/>
      <c r="J1635" s="348"/>
      <c r="K1635" s="347"/>
      <c r="L1635" s="349">
        <f t="shared" si="250"/>
        <v>0</v>
      </c>
      <c r="M1635" s="350">
        <f t="shared" si="251"/>
        <v>0</v>
      </c>
      <c r="N1635" s="350">
        <f t="shared" si="252"/>
        <v>0</v>
      </c>
      <c r="O1635" s="351">
        <f t="shared" si="253"/>
        <v>0</v>
      </c>
      <c r="P1635" s="350">
        <f t="shared" si="254"/>
        <v>0</v>
      </c>
      <c r="Q1635" s="352">
        <f t="shared" si="255"/>
        <v>0</v>
      </c>
      <c r="R1635" s="353">
        <f t="shared" si="256"/>
        <v>0</v>
      </c>
      <c r="S1635" s="354">
        <f t="shared" si="257"/>
        <v>0</v>
      </c>
      <c r="T1635" s="349">
        <f t="shared" si="258"/>
        <v>0</v>
      </c>
      <c r="U1635" s="355">
        <f t="shared" si="259"/>
        <v>0</v>
      </c>
    </row>
    <row r="1636" spans="1:21" x14ac:dyDescent="0.3">
      <c r="A1636" s="344">
        <v>1632</v>
      </c>
      <c r="B1636" s="344"/>
      <c r="C1636" s="356"/>
      <c r="D1636" s="357"/>
      <c r="E1636" s="358"/>
      <c r="F1636" s="346"/>
      <c r="G1636" s="347"/>
      <c r="H1636" s="347"/>
      <c r="I1636" s="347"/>
      <c r="J1636" s="348"/>
      <c r="K1636" s="347"/>
      <c r="L1636" s="349">
        <f t="shared" si="250"/>
        <v>0</v>
      </c>
      <c r="M1636" s="350">
        <f t="shared" si="251"/>
        <v>0</v>
      </c>
      <c r="N1636" s="350">
        <f t="shared" si="252"/>
        <v>0</v>
      </c>
      <c r="O1636" s="351">
        <f t="shared" si="253"/>
        <v>0</v>
      </c>
      <c r="P1636" s="350">
        <f t="shared" si="254"/>
        <v>0</v>
      </c>
      <c r="Q1636" s="352">
        <f t="shared" si="255"/>
        <v>0</v>
      </c>
      <c r="R1636" s="353">
        <f t="shared" si="256"/>
        <v>0</v>
      </c>
      <c r="S1636" s="354">
        <f t="shared" si="257"/>
        <v>0</v>
      </c>
      <c r="T1636" s="349">
        <f t="shared" si="258"/>
        <v>0</v>
      </c>
      <c r="U1636" s="355">
        <f t="shared" si="259"/>
        <v>0</v>
      </c>
    </row>
    <row r="1637" spans="1:21" x14ac:dyDescent="0.3">
      <c r="A1637" s="344">
        <v>1633</v>
      </c>
      <c r="B1637" s="344"/>
      <c r="C1637" s="356"/>
      <c r="D1637" s="357"/>
      <c r="E1637" s="358"/>
      <c r="F1637" s="346"/>
      <c r="G1637" s="347"/>
      <c r="H1637" s="347"/>
      <c r="I1637" s="347"/>
      <c r="J1637" s="348"/>
      <c r="K1637" s="347"/>
      <c r="L1637" s="349">
        <f t="shared" si="250"/>
        <v>0</v>
      </c>
      <c r="M1637" s="350">
        <f t="shared" si="251"/>
        <v>0</v>
      </c>
      <c r="N1637" s="350">
        <f t="shared" si="252"/>
        <v>0</v>
      </c>
      <c r="O1637" s="351">
        <f t="shared" si="253"/>
        <v>0</v>
      </c>
      <c r="P1637" s="350">
        <f t="shared" si="254"/>
        <v>0</v>
      </c>
      <c r="Q1637" s="352">
        <f t="shared" si="255"/>
        <v>0</v>
      </c>
      <c r="R1637" s="353">
        <f t="shared" si="256"/>
        <v>0</v>
      </c>
      <c r="S1637" s="354">
        <f t="shared" si="257"/>
        <v>0</v>
      </c>
      <c r="T1637" s="349">
        <f t="shared" si="258"/>
        <v>0</v>
      </c>
      <c r="U1637" s="355">
        <f t="shared" si="259"/>
        <v>0</v>
      </c>
    </row>
    <row r="1638" spans="1:21" x14ac:dyDescent="0.3">
      <c r="A1638" s="344">
        <v>1634</v>
      </c>
      <c r="B1638" s="344"/>
      <c r="C1638" s="356"/>
      <c r="D1638" s="357"/>
      <c r="E1638" s="358"/>
      <c r="F1638" s="346"/>
      <c r="G1638" s="347"/>
      <c r="H1638" s="347"/>
      <c r="I1638" s="347"/>
      <c r="J1638" s="348"/>
      <c r="K1638" s="347"/>
      <c r="L1638" s="349">
        <f t="shared" si="250"/>
        <v>0</v>
      </c>
      <c r="M1638" s="350">
        <f t="shared" si="251"/>
        <v>0</v>
      </c>
      <c r="N1638" s="350">
        <f t="shared" si="252"/>
        <v>0</v>
      </c>
      <c r="O1638" s="351">
        <f t="shared" si="253"/>
        <v>0</v>
      </c>
      <c r="P1638" s="350">
        <f t="shared" si="254"/>
        <v>0</v>
      </c>
      <c r="Q1638" s="352">
        <f t="shared" si="255"/>
        <v>0</v>
      </c>
      <c r="R1638" s="353">
        <f t="shared" si="256"/>
        <v>0</v>
      </c>
      <c r="S1638" s="354">
        <f t="shared" si="257"/>
        <v>0</v>
      </c>
      <c r="T1638" s="349">
        <f t="shared" si="258"/>
        <v>0</v>
      </c>
      <c r="U1638" s="355">
        <f t="shared" si="259"/>
        <v>0</v>
      </c>
    </row>
    <row r="1639" spans="1:21" x14ac:dyDescent="0.3">
      <c r="A1639" s="344">
        <v>1635</v>
      </c>
      <c r="B1639" s="344"/>
      <c r="C1639" s="356"/>
      <c r="D1639" s="357"/>
      <c r="E1639" s="358"/>
      <c r="F1639" s="346"/>
      <c r="G1639" s="347"/>
      <c r="H1639" s="347"/>
      <c r="I1639" s="347"/>
      <c r="J1639" s="348"/>
      <c r="K1639" s="347"/>
      <c r="L1639" s="349">
        <f t="shared" si="250"/>
        <v>0</v>
      </c>
      <c r="M1639" s="350">
        <f t="shared" si="251"/>
        <v>0</v>
      </c>
      <c r="N1639" s="350">
        <f t="shared" si="252"/>
        <v>0</v>
      </c>
      <c r="O1639" s="351">
        <f t="shared" si="253"/>
        <v>0</v>
      </c>
      <c r="P1639" s="350">
        <f t="shared" si="254"/>
        <v>0</v>
      </c>
      <c r="Q1639" s="352">
        <f t="shared" si="255"/>
        <v>0</v>
      </c>
      <c r="R1639" s="353">
        <f t="shared" si="256"/>
        <v>0</v>
      </c>
      <c r="S1639" s="354">
        <f t="shared" si="257"/>
        <v>0</v>
      </c>
      <c r="T1639" s="349">
        <f t="shared" si="258"/>
        <v>0</v>
      </c>
      <c r="U1639" s="355">
        <f t="shared" si="259"/>
        <v>0</v>
      </c>
    </row>
    <row r="1640" spans="1:21" x14ac:dyDescent="0.3">
      <c r="A1640" s="344">
        <v>1636</v>
      </c>
      <c r="B1640" s="344"/>
      <c r="C1640" s="356"/>
      <c r="D1640" s="357"/>
      <c r="E1640" s="358"/>
      <c r="F1640" s="346"/>
      <c r="G1640" s="347"/>
      <c r="H1640" s="347"/>
      <c r="I1640" s="347"/>
      <c r="J1640" s="348"/>
      <c r="K1640" s="347"/>
      <c r="L1640" s="349">
        <f t="shared" si="250"/>
        <v>0</v>
      </c>
      <c r="M1640" s="350">
        <f t="shared" si="251"/>
        <v>0</v>
      </c>
      <c r="N1640" s="350">
        <f t="shared" si="252"/>
        <v>0</v>
      </c>
      <c r="O1640" s="351">
        <f t="shared" si="253"/>
        <v>0</v>
      </c>
      <c r="P1640" s="350">
        <f t="shared" si="254"/>
        <v>0</v>
      </c>
      <c r="Q1640" s="352">
        <f t="shared" si="255"/>
        <v>0</v>
      </c>
      <c r="R1640" s="353">
        <f t="shared" si="256"/>
        <v>0</v>
      </c>
      <c r="S1640" s="354">
        <f t="shared" si="257"/>
        <v>0</v>
      </c>
      <c r="T1640" s="349">
        <f t="shared" si="258"/>
        <v>0</v>
      </c>
      <c r="U1640" s="355">
        <f t="shared" si="259"/>
        <v>0</v>
      </c>
    </row>
    <row r="1641" spans="1:21" x14ac:dyDescent="0.3">
      <c r="A1641" s="344">
        <v>1637</v>
      </c>
      <c r="B1641" s="344"/>
      <c r="C1641" s="356"/>
      <c r="D1641" s="357"/>
      <c r="E1641" s="358"/>
      <c r="F1641" s="346"/>
      <c r="G1641" s="347"/>
      <c r="H1641" s="347"/>
      <c r="I1641" s="347"/>
      <c r="J1641" s="348"/>
      <c r="K1641" s="347"/>
      <c r="L1641" s="349">
        <f t="shared" si="250"/>
        <v>0</v>
      </c>
      <c r="M1641" s="350">
        <f t="shared" si="251"/>
        <v>0</v>
      </c>
      <c r="N1641" s="350">
        <f t="shared" si="252"/>
        <v>0</v>
      </c>
      <c r="O1641" s="351">
        <f t="shared" si="253"/>
        <v>0</v>
      </c>
      <c r="P1641" s="350">
        <f t="shared" si="254"/>
        <v>0</v>
      </c>
      <c r="Q1641" s="352">
        <f t="shared" si="255"/>
        <v>0</v>
      </c>
      <c r="R1641" s="353">
        <f t="shared" si="256"/>
        <v>0</v>
      </c>
      <c r="S1641" s="354">
        <f t="shared" si="257"/>
        <v>0</v>
      </c>
      <c r="T1641" s="349">
        <f t="shared" si="258"/>
        <v>0</v>
      </c>
      <c r="U1641" s="355">
        <f t="shared" si="259"/>
        <v>0</v>
      </c>
    </row>
    <row r="1642" spans="1:21" x14ac:dyDescent="0.3">
      <c r="A1642" s="344">
        <v>1638</v>
      </c>
      <c r="B1642" s="344"/>
      <c r="C1642" s="356"/>
      <c r="D1642" s="357"/>
      <c r="E1642" s="358"/>
      <c r="F1642" s="346"/>
      <c r="G1642" s="347"/>
      <c r="H1642" s="347"/>
      <c r="I1642" s="347"/>
      <c r="J1642" s="348"/>
      <c r="K1642" s="347"/>
      <c r="L1642" s="349">
        <f t="shared" si="250"/>
        <v>0</v>
      </c>
      <c r="M1642" s="350">
        <f t="shared" si="251"/>
        <v>0</v>
      </c>
      <c r="N1642" s="350">
        <f t="shared" si="252"/>
        <v>0</v>
      </c>
      <c r="O1642" s="351">
        <f t="shared" si="253"/>
        <v>0</v>
      </c>
      <c r="P1642" s="350">
        <f t="shared" si="254"/>
        <v>0</v>
      </c>
      <c r="Q1642" s="352">
        <f t="shared" si="255"/>
        <v>0</v>
      </c>
      <c r="R1642" s="353">
        <f t="shared" si="256"/>
        <v>0</v>
      </c>
      <c r="S1642" s="354">
        <f t="shared" si="257"/>
        <v>0</v>
      </c>
      <c r="T1642" s="349">
        <f t="shared" si="258"/>
        <v>0</v>
      </c>
      <c r="U1642" s="355">
        <f t="shared" si="259"/>
        <v>0</v>
      </c>
    </row>
    <row r="1643" spans="1:21" x14ac:dyDescent="0.3">
      <c r="A1643" s="344">
        <v>1639</v>
      </c>
      <c r="B1643" s="344"/>
      <c r="C1643" s="356"/>
      <c r="D1643" s="357"/>
      <c r="E1643" s="358"/>
      <c r="F1643" s="346"/>
      <c r="G1643" s="347"/>
      <c r="H1643" s="347"/>
      <c r="I1643" s="347"/>
      <c r="J1643" s="348"/>
      <c r="K1643" s="347"/>
      <c r="L1643" s="349">
        <f t="shared" si="250"/>
        <v>0</v>
      </c>
      <c r="M1643" s="350">
        <f t="shared" si="251"/>
        <v>0</v>
      </c>
      <c r="N1643" s="350">
        <f t="shared" si="252"/>
        <v>0</v>
      </c>
      <c r="O1643" s="351">
        <f t="shared" si="253"/>
        <v>0</v>
      </c>
      <c r="P1643" s="350">
        <f t="shared" si="254"/>
        <v>0</v>
      </c>
      <c r="Q1643" s="352">
        <f t="shared" si="255"/>
        <v>0</v>
      </c>
      <c r="R1643" s="353">
        <f t="shared" si="256"/>
        <v>0</v>
      </c>
      <c r="S1643" s="354">
        <f t="shared" si="257"/>
        <v>0</v>
      </c>
      <c r="T1643" s="349">
        <f t="shared" si="258"/>
        <v>0</v>
      </c>
      <c r="U1643" s="355">
        <f t="shared" si="259"/>
        <v>0</v>
      </c>
    </row>
    <row r="1644" spans="1:21" x14ac:dyDescent="0.3">
      <c r="A1644" s="344">
        <v>1640</v>
      </c>
      <c r="B1644" s="344"/>
      <c r="C1644" s="356"/>
      <c r="D1644" s="357"/>
      <c r="E1644" s="358"/>
      <c r="F1644" s="346"/>
      <c r="G1644" s="347"/>
      <c r="H1644" s="347"/>
      <c r="I1644" s="347"/>
      <c r="J1644" s="348"/>
      <c r="K1644" s="347"/>
      <c r="L1644" s="349">
        <f t="shared" si="250"/>
        <v>0</v>
      </c>
      <c r="M1644" s="350">
        <f t="shared" si="251"/>
        <v>0</v>
      </c>
      <c r="N1644" s="350">
        <f t="shared" si="252"/>
        <v>0</v>
      </c>
      <c r="O1644" s="351">
        <f t="shared" si="253"/>
        <v>0</v>
      </c>
      <c r="P1644" s="350">
        <f t="shared" si="254"/>
        <v>0</v>
      </c>
      <c r="Q1644" s="352">
        <f t="shared" si="255"/>
        <v>0</v>
      </c>
      <c r="R1644" s="353">
        <f t="shared" si="256"/>
        <v>0</v>
      </c>
      <c r="S1644" s="354">
        <f t="shared" si="257"/>
        <v>0</v>
      </c>
      <c r="T1644" s="349">
        <f t="shared" si="258"/>
        <v>0</v>
      </c>
      <c r="U1644" s="355">
        <f t="shared" si="259"/>
        <v>0</v>
      </c>
    </row>
    <row r="1645" spans="1:21" x14ac:dyDescent="0.3">
      <c r="A1645" s="344">
        <v>1641</v>
      </c>
      <c r="B1645" s="344"/>
      <c r="C1645" s="356"/>
      <c r="D1645" s="357"/>
      <c r="E1645" s="358"/>
      <c r="F1645" s="346"/>
      <c r="G1645" s="347"/>
      <c r="H1645" s="347"/>
      <c r="I1645" s="347"/>
      <c r="J1645" s="348"/>
      <c r="K1645" s="347"/>
      <c r="L1645" s="349">
        <f t="shared" si="250"/>
        <v>0</v>
      </c>
      <c r="M1645" s="350">
        <f t="shared" si="251"/>
        <v>0</v>
      </c>
      <c r="N1645" s="350">
        <f t="shared" si="252"/>
        <v>0</v>
      </c>
      <c r="O1645" s="351">
        <f t="shared" si="253"/>
        <v>0</v>
      </c>
      <c r="P1645" s="350">
        <f t="shared" si="254"/>
        <v>0</v>
      </c>
      <c r="Q1645" s="352">
        <f t="shared" si="255"/>
        <v>0</v>
      </c>
      <c r="R1645" s="353">
        <f t="shared" si="256"/>
        <v>0</v>
      </c>
      <c r="S1645" s="354">
        <f t="shared" si="257"/>
        <v>0</v>
      </c>
      <c r="T1645" s="349">
        <f t="shared" si="258"/>
        <v>0</v>
      </c>
      <c r="U1645" s="355">
        <f t="shared" si="259"/>
        <v>0</v>
      </c>
    </row>
    <row r="1646" spans="1:21" x14ac:dyDescent="0.3">
      <c r="A1646" s="344">
        <v>1642</v>
      </c>
      <c r="B1646" s="344"/>
      <c r="C1646" s="356"/>
      <c r="D1646" s="357"/>
      <c r="E1646" s="358"/>
      <c r="F1646" s="346"/>
      <c r="G1646" s="347"/>
      <c r="H1646" s="347"/>
      <c r="I1646" s="347"/>
      <c r="J1646" s="348"/>
      <c r="K1646" s="347"/>
      <c r="L1646" s="349">
        <f t="shared" si="250"/>
        <v>0</v>
      </c>
      <c r="M1646" s="350">
        <f t="shared" si="251"/>
        <v>0</v>
      </c>
      <c r="N1646" s="350">
        <f t="shared" si="252"/>
        <v>0</v>
      </c>
      <c r="O1646" s="351">
        <f t="shared" si="253"/>
        <v>0</v>
      </c>
      <c r="P1646" s="350">
        <f t="shared" si="254"/>
        <v>0</v>
      </c>
      <c r="Q1646" s="352">
        <f t="shared" si="255"/>
        <v>0</v>
      </c>
      <c r="R1646" s="353">
        <f t="shared" si="256"/>
        <v>0</v>
      </c>
      <c r="S1646" s="354">
        <f t="shared" si="257"/>
        <v>0</v>
      </c>
      <c r="T1646" s="349">
        <f t="shared" si="258"/>
        <v>0</v>
      </c>
      <c r="U1646" s="355">
        <f t="shared" si="259"/>
        <v>0</v>
      </c>
    </row>
    <row r="1647" spans="1:21" x14ac:dyDescent="0.3">
      <c r="A1647" s="344">
        <v>1643</v>
      </c>
      <c r="B1647" s="344"/>
      <c r="C1647" s="356"/>
      <c r="D1647" s="357"/>
      <c r="E1647" s="358"/>
      <c r="F1647" s="346"/>
      <c r="G1647" s="347"/>
      <c r="H1647" s="347"/>
      <c r="I1647" s="347"/>
      <c r="J1647" s="348"/>
      <c r="K1647" s="347"/>
      <c r="L1647" s="349">
        <f t="shared" si="250"/>
        <v>0</v>
      </c>
      <c r="M1647" s="350">
        <f t="shared" si="251"/>
        <v>0</v>
      </c>
      <c r="N1647" s="350">
        <f t="shared" si="252"/>
        <v>0</v>
      </c>
      <c r="O1647" s="351">
        <f t="shared" si="253"/>
        <v>0</v>
      </c>
      <c r="P1647" s="350">
        <f t="shared" si="254"/>
        <v>0</v>
      </c>
      <c r="Q1647" s="352">
        <f t="shared" si="255"/>
        <v>0</v>
      </c>
      <c r="R1647" s="353">
        <f t="shared" si="256"/>
        <v>0</v>
      </c>
      <c r="S1647" s="354">
        <f t="shared" si="257"/>
        <v>0</v>
      </c>
      <c r="T1647" s="349">
        <f t="shared" si="258"/>
        <v>0</v>
      </c>
      <c r="U1647" s="355">
        <f t="shared" si="259"/>
        <v>0</v>
      </c>
    </row>
    <row r="1648" spans="1:21" x14ac:dyDescent="0.3">
      <c r="A1648" s="344">
        <v>1644</v>
      </c>
      <c r="B1648" s="344"/>
      <c r="C1648" s="356"/>
      <c r="D1648" s="357"/>
      <c r="E1648" s="358"/>
      <c r="F1648" s="346"/>
      <c r="G1648" s="347"/>
      <c r="H1648" s="347"/>
      <c r="I1648" s="347"/>
      <c r="J1648" s="348"/>
      <c r="K1648" s="347"/>
      <c r="L1648" s="349">
        <f t="shared" si="250"/>
        <v>0</v>
      </c>
      <c r="M1648" s="350">
        <f t="shared" si="251"/>
        <v>0</v>
      </c>
      <c r="N1648" s="350">
        <f t="shared" si="252"/>
        <v>0</v>
      </c>
      <c r="O1648" s="351">
        <f t="shared" si="253"/>
        <v>0</v>
      </c>
      <c r="P1648" s="350">
        <f t="shared" si="254"/>
        <v>0</v>
      </c>
      <c r="Q1648" s="352">
        <f t="shared" si="255"/>
        <v>0</v>
      </c>
      <c r="R1648" s="353">
        <f t="shared" si="256"/>
        <v>0</v>
      </c>
      <c r="S1648" s="354">
        <f t="shared" si="257"/>
        <v>0</v>
      </c>
      <c r="T1648" s="349">
        <f t="shared" si="258"/>
        <v>0</v>
      </c>
      <c r="U1648" s="355">
        <f t="shared" si="259"/>
        <v>0</v>
      </c>
    </row>
    <row r="1649" spans="1:21" x14ac:dyDescent="0.3">
      <c r="A1649" s="344">
        <v>1645</v>
      </c>
      <c r="B1649" s="344"/>
      <c r="C1649" s="356"/>
      <c r="D1649" s="357"/>
      <c r="E1649" s="358"/>
      <c r="F1649" s="346"/>
      <c r="G1649" s="347"/>
      <c r="H1649" s="347"/>
      <c r="I1649" s="347"/>
      <c r="J1649" s="348"/>
      <c r="K1649" s="347"/>
      <c r="L1649" s="349">
        <f t="shared" si="250"/>
        <v>0</v>
      </c>
      <c r="M1649" s="350">
        <f t="shared" si="251"/>
        <v>0</v>
      </c>
      <c r="N1649" s="350">
        <f t="shared" si="252"/>
        <v>0</v>
      </c>
      <c r="O1649" s="351">
        <f t="shared" si="253"/>
        <v>0</v>
      </c>
      <c r="P1649" s="350">
        <f t="shared" si="254"/>
        <v>0</v>
      </c>
      <c r="Q1649" s="352">
        <f t="shared" si="255"/>
        <v>0</v>
      </c>
      <c r="R1649" s="353">
        <f t="shared" si="256"/>
        <v>0</v>
      </c>
      <c r="S1649" s="354">
        <f t="shared" si="257"/>
        <v>0</v>
      </c>
      <c r="T1649" s="349">
        <f t="shared" si="258"/>
        <v>0</v>
      </c>
      <c r="U1649" s="355">
        <f t="shared" si="259"/>
        <v>0</v>
      </c>
    </row>
    <row r="1650" spans="1:21" x14ac:dyDescent="0.3">
      <c r="A1650" s="344">
        <v>1646</v>
      </c>
      <c r="B1650" s="344"/>
      <c r="C1650" s="356"/>
      <c r="D1650" s="357"/>
      <c r="E1650" s="358"/>
      <c r="F1650" s="346"/>
      <c r="G1650" s="347"/>
      <c r="H1650" s="347"/>
      <c r="I1650" s="347"/>
      <c r="J1650" s="348"/>
      <c r="K1650" s="347"/>
      <c r="L1650" s="349">
        <f t="shared" si="250"/>
        <v>0</v>
      </c>
      <c r="M1650" s="350">
        <f t="shared" si="251"/>
        <v>0</v>
      </c>
      <c r="N1650" s="350">
        <f t="shared" si="252"/>
        <v>0</v>
      </c>
      <c r="O1650" s="351">
        <f t="shared" si="253"/>
        <v>0</v>
      </c>
      <c r="P1650" s="350">
        <f t="shared" si="254"/>
        <v>0</v>
      </c>
      <c r="Q1650" s="352">
        <f t="shared" si="255"/>
        <v>0</v>
      </c>
      <c r="R1650" s="353">
        <f t="shared" si="256"/>
        <v>0</v>
      </c>
      <c r="S1650" s="354">
        <f t="shared" si="257"/>
        <v>0</v>
      </c>
      <c r="T1650" s="349">
        <f t="shared" si="258"/>
        <v>0</v>
      </c>
      <c r="U1650" s="355">
        <f t="shared" si="259"/>
        <v>0</v>
      </c>
    </row>
    <row r="1651" spans="1:21" x14ac:dyDescent="0.3">
      <c r="A1651" s="344">
        <v>1647</v>
      </c>
      <c r="B1651" s="344"/>
      <c r="C1651" s="356"/>
      <c r="D1651" s="357"/>
      <c r="E1651" s="358"/>
      <c r="F1651" s="346"/>
      <c r="G1651" s="347"/>
      <c r="H1651" s="347"/>
      <c r="I1651" s="347"/>
      <c r="J1651" s="348"/>
      <c r="K1651" s="347"/>
      <c r="L1651" s="349">
        <f t="shared" si="250"/>
        <v>0</v>
      </c>
      <c r="M1651" s="350">
        <f t="shared" si="251"/>
        <v>0</v>
      </c>
      <c r="N1651" s="350">
        <f t="shared" si="252"/>
        <v>0</v>
      </c>
      <c r="O1651" s="351">
        <f t="shared" si="253"/>
        <v>0</v>
      </c>
      <c r="P1651" s="350">
        <f t="shared" si="254"/>
        <v>0</v>
      </c>
      <c r="Q1651" s="352">
        <f t="shared" si="255"/>
        <v>0</v>
      </c>
      <c r="R1651" s="353">
        <f t="shared" si="256"/>
        <v>0</v>
      </c>
      <c r="S1651" s="354">
        <f t="shared" si="257"/>
        <v>0</v>
      </c>
      <c r="T1651" s="349">
        <f t="shared" si="258"/>
        <v>0</v>
      </c>
      <c r="U1651" s="355">
        <f t="shared" si="259"/>
        <v>0</v>
      </c>
    </row>
    <row r="1652" spans="1:21" x14ac:dyDescent="0.3">
      <c r="A1652" s="344">
        <v>1648</v>
      </c>
      <c r="B1652" s="344"/>
      <c r="C1652" s="356"/>
      <c r="D1652" s="357"/>
      <c r="E1652" s="358"/>
      <c r="F1652" s="346"/>
      <c r="G1652" s="347"/>
      <c r="H1652" s="347"/>
      <c r="I1652" s="347"/>
      <c r="J1652" s="348"/>
      <c r="K1652" s="347"/>
      <c r="L1652" s="349">
        <f t="shared" si="250"/>
        <v>0</v>
      </c>
      <c r="M1652" s="350">
        <f t="shared" si="251"/>
        <v>0</v>
      </c>
      <c r="N1652" s="350">
        <f t="shared" si="252"/>
        <v>0</v>
      </c>
      <c r="O1652" s="351">
        <f t="shared" si="253"/>
        <v>0</v>
      </c>
      <c r="P1652" s="350">
        <f t="shared" si="254"/>
        <v>0</v>
      </c>
      <c r="Q1652" s="352">
        <f t="shared" si="255"/>
        <v>0</v>
      </c>
      <c r="R1652" s="353">
        <f t="shared" si="256"/>
        <v>0</v>
      </c>
      <c r="S1652" s="354">
        <f t="shared" si="257"/>
        <v>0</v>
      </c>
      <c r="T1652" s="349">
        <f t="shared" si="258"/>
        <v>0</v>
      </c>
      <c r="U1652" s="355">
        <f t="shared" si="259"/>
        <v>0</v>
      </c>
    </row>
    <row r="1653" spans="1:21" x14ac:dyDescent="0.3">
      <c r="A1653" s="344">
        <v>1649</v>
      </c>
      <c r="B1653" s="344"/>
      <c r="C1653" s="356"/>
      <c r="D1653" s="357"/>
      <c r="E1653" s="358"/>
      <c r="F1653" s="346"/>
      <c r="G1653" s="347"/>
      <c r="H1653" s="347"/>
      <c r="I1653" s="347"/>
      <c r="J1653" s="348"/>
      <c r="K1653" s="347"/>
      <c r="L1653" s="349">
        <f t="shared" si="250"/>
        <v>0</v>
      </c>
      <c r="M1653" s="350">
        <f t="shared" si="251"/>
        <v>0</v>
      </c>
      <c r="N1653" s="350">
        <f t="shared" si="252"/>
        <v>0</v>
      </c>
      <c r="O1653" s="351">
        <f t="shared" si="253"/>
        <v>0</v>
      </c>
      <c r="P1653" s="350">
        <f t="shared" si="254"/>
        <v>0</v>
      </c>
      <c r="Q1653" s="352">
        <f t="shared" si="255"/>
        <v>0</v>
      </c>
      <c r="R1653" s="353">
        <f t="shared" si="256"/>
        <v>0</v>
      </c>
      <c r="S1653" s="354">
        <f t="shared" si="257"/>
        <v>0</v>
      </c>
      <c r="T1653" s="349">
        <f t="shared" si="258"/>
        <v>0</v>
      </c>
      <c r="U1653" s="355">
        <f t="shared" si="259"/>
        <v>0</v>
      </c>
    </row>
    <row r="1654" spans="1:21" x14ac:dyDescent="0.3">
      <c r="A1654" s="344">
        <v>1650</v>
      </c>
      <c r="B1654" s="344"/>
      <c r="C1654" s="356"/>
      <c r="D1654" s="357"/>
      <c r="E1654" s="358"/>
      <c r="F1654" s="346"/>
      <c r="G1654" s="347"/>
      <c r="H1654" s="347"/>
      <c r="I1654" s="347"/>
      <c r="J1654" s="348"/>
      <c r="K1654" s="347"/>
      <c r="L1654" s="349">
        <f t="shared" si="250"/>
        <v>0</v>
      </c>
      <c r="M1654" s="350">
        <f t="shared" si="251"/>
        <v>0</v>
      </c>
      <c r="N1654" s="350">
        <f t="shared" si="252"/>
        <v>0</v>
      </c>
      <c r="O1654" s="351">
        <f t="shared" si="253"/>
        <v>0</v>
      </c>
      <c r="P1654" s="350">
        <f t="shared" si="254"/>
        <v>0</v>
      </c>
      <c r="Q1654" s="352">
        <f t="shared" si="255"/>
        <v>0</v>
      </c>
      <c r="R1654" s="353">
        <f t="shared" si="256"/>
        <v>0</v>
      </c>
      <c r="S1654" s="354">
        <f t="shared" si="257"/>
        <v>0</v>
      </c>
      <c r="T1654" s="349">
        <f t="shared" si="258"/>
        <v>0</v>
      </c>
      <c r="U1654" s="355">
        <f t="shared" si="259"/>
        <v>0</v>
      </c>
    </row>
    <row r="1655" spans="1:21" x14ac:dyDescent="0.3">
      <c r="A1655" s="344">
        <v>1651</v>
      </c>
      <c r="B1655" s="344"/>
      <c r="C1655" s="356"/>
      <c r="D1655" s="357"/>
      <c r="E1655" s="358"/>
      <c r="F1655" s="346"/>
      <c r="G1655" s="347"/>
      <c r="H1655" s="347"/>
      <c r="I1655" s="347"/>
      <c r="J1655" s="348"/>
      <c r="K1655" s="347"/>
      <c r="L1655" s="349">
        <f t="shared" si="250"/>
        <v>0</v>
      </c>
      <c r="M1655" s="350">
        <f t="shared" si="251"/>
        <v>0</v>
      </c>
      <c r="N1655" s="350">
        <f t="shared" si="252"/>
        <v>0</v>
      </c>
      <c r="O1655" s="351">
        <f t="shared" si="253"/>
        <v>0</v>
      </c>
      <c r="P1655" s="350">
        <f t="shared" si="254"/>
        <v>0</v>
      </c>
      <c r="Q1655" s="352">
        <f t="shared" si="255"/>
        <v>0</v>
      </c>
      <c r="R1655" s="353">
        <f t="shared" si="256"/>
        <v>0</v>
      </c>
      <c r="S1655" s="354">
        <f t="shared" si="257"/>
        <v>0</v>
      </c>
      <c r="T1655" s="349">
        <f t="shared" si="258"/>
        <v>0</v>
      </c>
      <c r="U1655" s="355">
        <f t="shared" si="259"/>
        <v>0</v>
      </c>
    </row>
    <row r="1656" spans="1:21" x14ac:dyDescent="0.3">
      <c r="A1656" s="344">
        <v>1652</v>
      </c>
      <c r="B1656" s="344"/>
      <c r="C1656" s="356"/>
      <c r="D1656" s="357"/>
      <c r="E1656" s="358"/>
      <c r="F1656" s="346"/>
      <c r="G1656" s="347"/>
      <c r="H1656" s="347"/>
      <c r="I1656" s="347"/>
      <c r="J1656" s="348"/>
      <c r="K1656" s="347"/>
      <c r="L1656" s="349">
        <f t="shared" si="250"/>
        <v>0</v>
      </c>
      <c r="M1656" s="350">
        <f t="shared" si="251"/>
        <v>0</v>
      </c>
      <c r="N1656" s="350">
        <f t="shared" si="252"/>
        <v>0</v>
      </c>
      <c r="O1656" s="351">
        <f t="shared" si="253"/>
        <v>0</v>
      </c>
      <c r="P1656" s="350">
        <f t="shared" si="254"/>
        <v>0</v>
      </c>
      <c r="Q1656" s="352">
        <f t="shared" si="255"/>
        <v>0</v>
      </c>
      <c r="R1656" s="353">
        <f t="shared" si="256"/>
        <v>0</v>
      </c>
      <c r="S1656" s="354">
        <f t="shared" si="257"/>
        <v>0</v>
      </c>
      <c r="T1656" s="349">
        <f t="shared" si="258"/>
        <v>0</v>
      </c>
      <c r="U1656" s="355">
        <f t="shared" si="259"/>
        <v>0</v>
      </c>
    </row>
    <row r="1657" spans="1:21" x14ac:dyDescent="0.3">
      <c r="A1657" s="344">
        <v>1653</v>
      </c>
      <c r="B1657" s="344"/>
      <c r="C1657" s="356"/>
      <c r="D1657" s="357"/>
      <c r="E1657" s="358"/>
      <c r="F1657" s="346"/>
      <c r="G1657" s="347"/>
      <c r="H1657" s="347"/>
      <c r="I1657" s="347"/>
      <c r="J1657" s="348"/>
      <c r="K1657" s="347"/>
      <c r="L1657" s="349">
        <f t="shared" si="250"/>
        <v>0</v>
      </c>
      <c r="M1657" s="350">
        <f t="shared" si="251"/>
        <v>0</v>
      </c>
      <c r="N1657" s="350">
        <f t="shared" si="252"/>
        <v>0</v>
      </c>
      <c r="O1657" s="351">
        <f t="shared" si="253"/>
        <v>0</v>
      </c>
      <c r="P1657" s="350">
        <f t="shared" si="254"/>
        <v>0</v>
      </c>
      <c r="Q1657" s="352">
        <f t="shared" si="255"/>
        <v>0</v>
      </c>
      <c r="R1657" s="353">
        <f t="shared" si="256"/>
        <v>0</v>
      </c>
      <c r="S1657" s="354">
        <f t="shared" si="257"/>
        <v>0</v>
      </c>
      <c r="T1657" s="349">
        <f t="shared" si="258"/>
        <v>0</v>
      </c>
      <c r="U1657" s="355">
        <f t="shared" si="259"/>
        <v>0</v>
      </c>
    </row>
    <row r="1658" spans="1:21" x14ac:dyDescent="0.3">
      <c r="A1658" s="344">
        <v>1654</v>
      </c>
      <c r="B1658" s="344"/>
      <c r="C1658" s="356"/>
      <c r="D1658" s="357"/>
      <c r="E1658" s="358"/>
      <c r="F1658" s="346"/>
      <c r="G1658" s="347"/>
      <c r="H1658" s="347"/>
      <c r="I1658" s="347"/>
      <c r="J1658" s="348"/>
      <c r="K1658" s="347"/>
      <c r="L1658" s="349">
        <f t="shared" si="250"/>
        <v>0</v>
      </c>
      <c r="M1658" s="350">
        <f t="shared" si="251"/>
        <v>0</v>
      </c>
      <c r="N1658" s="350">
        <f t="shared" si="252"/>
        <v>0</v>
      </c>
      <c r="O1658" s="351">
        <f t="shared" si="253"/>
        <v>0</v>
      </c>
      <c r="P1658" s="350">
        <f t="shared" si="254"/>
        <v>0</v>
      </c>
      <c r="Q1658" s="352">
        <f t="shared" si="255"/>
        <v>0</v>
      </c>
      <c r="R1658" s="353">
        <f t="shared" si="256"/>
        <v>0</v>
      </c>
      <c r="S1658" s="354">
        <f t="shared" si="257"/>
        <v>0</v>
      </c>
      <c r="T1658" s="349">
        <f t="shared" si="258"/>
        <v>0</v>
      </c>
      <c r="U1658" s="355">
        <f t="shared" si="259"/>
        <v>0</v>
      </c>
    </row>
    <row r="1659" spans="1:21" x14ac:dyDescent="0.3">
      <c r="A1659" s="344">
        <v>1655</v>
      </c>
      <c r="B1659" s="344"/>
      <c r="C1659" s="356"/>
      <c r="D1659" s="357"/>
      <c r="E1659" s="358"/>
      <c r="F1659" s="346"/>
      <c r="G1659" s="347"/>
      <c r="H1659" s="347"/>
      <c r="I1659" s="347"/>
      <c r="J1659" s="348"/>
      <c r="K1659" s="347"/>
      <c r="L1659" s="349">
        <f t="shared" si="250"/>
        <v>0</v>
      </c>
      <c r="M1659" s="350">
        <f t="shared" si="251"/>
        <v>0</v>
      </c>
      <c r="N1659" s="350">
        <f t="shared" si="252"/>
        <v>0</v>
      </c>
      <c r="O1659" s="351">
        <f t="shared" si="253"/>
        <v>0</v>
      </c>
      <c r="P1659" s="350">
        <f t="shared" si="254"/>
        <v>0</v>
      </c>
      <c r="Q1659" s="352">
        <f t="shared" si="255"/>
        <v>0</v>
      </c>
      <c r="R1659" s="353">
        <f t="shared" si="256"/>
        <v>0</v>
      </c>
      <c r="S1659" s="354">
        <f t="shared" si="257"/>
        <v>0</v>
      </c>
      <c r="T1659" s="349">
        <f t="shared" si="258"/>
        <v>0</v>
      </c>
      <c r="U1659" s="355">
        <f t="shared" si="259"/>
        <v>0</v>
      </c>
    </row>
    <row r="1660" spans="1:21" x14ac:dyDescent="0.3">
      <c r="A1660" s="344">
        <v>1656</v>
      </c>
      <c r="B1660" s="344"/>
      <c r="C1660" s="356"/>
      <c r="D1660" s="357"/>
      <c r="E1660" s="358"/>
      <c r="F1660" s="346"/>
      <c r="G1660" s="347"/>
      <c r="H1660" s="347"/>
      <c r="I1660" s="347"/>
      <c r="J1660" s="348"/>
      <c r="K1660" s="347"/>
      <c r="L1660" s="349">
        <f t="shared" si="250"/>
        <v>0</v>
      </c>
      <c r="M1660" s="350">
        <f t="shared" si="251"/>
        <v>0</v>
      </c>
      <c r="N1660" s="350">
        <f t="shared" si="252"/>
        <v>0</v>
      </c>
      <c r="O1660" s="351">
        <f t="shared" si="253"/>
        <v>0</v>
      </c>
      <c r="P1660" s="350">
        <f t="shared" si="254"/>
        <v>0</v>
      </c>
      <c r="Q1660" s="352">
        <f t="shared" si="255"/>
        <v>0</v>
      </c>
      <c r="R1660" s="353">
        <f t="shared" si="256"/>
        <v>0</v>
      </c>
      <c r="S1660" s="354">
        <f t="shared" si="257"/>
        <v>0</v>
      </c>
      <c r="T1660" s="349">
        <f t="shared" si="258"/>
        <v>0</v>
      </c>
      <c r="U1660" s="355">
        <f t="shared" si="259"/>
        <v>0</v>
      </c>
    </row>
    <row r="1661" spans="1:21" x14ac:dyDescent="0.3">
      <c r="A1661" s="344">
        <v>1657</v>
      </c>
      <c r="B1661" s="344"/>
      <c r="C1661" s="356"/>
      <c r="D1661" s="357"/>
      <c r="E1661" s="358"/>
      <c r="F1661" s="346"/>
      <c r="G1661" s="347"/>
      <c r="H1661" s="347"/>
      <c r="I1661" s="347"/>
      <c r="J1661" s="348"/>
      <c r="K1661" s="347"/>
      <c r="L1661" s="349">
        <f t="shared" si="250"/>
        <v>0</v>
      </c>
      <c r="M1661" s="350">
        <f t="shared" si="251"/>
        <v>0</v>
      </c>
      <c r="N1661" s="350">
        <f t="shared" si="252"/>
        <v>0</v>
      </c>
      <c r="O1661" s="351">
        <f t="shared" si="253"/>
        <v>0</v>
      </c>
      <c r="P1661" s="350">
        <f t="shared" si="254"/>
        <v>0</v>
      </c>
      <c r="Q1661" s="352">
        <f t="shared" si="255"/>
        <v>0</v>
      </c>
      <c r="R1661" s="353">
        <f t="shared" si="256"/>
        <v>0</v>
      </c>
      <c r="S1661" s="354">
        <f t="shared" si="257"/>
        <v>0</v>
      </c>
      <c r="T1661" s="349">
        <f t="shared" si="258"/>
        <v>0</v>
      </c>
      <c r="U1661" s="355">
        <f t="shared" si="259"/>
        <v>0</v>
      </c>
    </row>
    <row r="1662" spans="1:21" x14ac:dyDescent="0.3">
      <c r="A1662" s="344">
        <v>1658</v>
      </c>
      <c r="B1662" s="344"/>
      <c r="C1662" s="356"/>
      <c r="D1662" s="357"/>
      <c r="E1662" s="358"/>
      <c r="F1662" s="346"/>
      <c r="G1662" s="347"/>
      <c r="H1662" s="347"/>
      <c r="I1662" s="347"/>
      <c r="J1662" s="348"/>
      <c r="K1662" s="347"/>
      <c r="L1662" s="349">
        <f t="shared" si="250"/>
        <v>0</v>
      </c>
      <c r="M1662" s="350">
        <f t="shared" si="251"/>
        <v>0</v>
      </c>
      <c r="N1662" s="350">
        <f t="shared" si="252"/>
        <v>0</v>
      </c>
      <c r="O1662" s="351">
        <f t="shared" si="253"/>
        <v>0</v>
      </c>
      <c r="P1662" s="350">
        <f t="shared" si="254"/>
        <v>0</v>
      </c>
      <c r="Q1662" s="352">
        <f t="shared" si="255"/>
        <v>0</v>
      </c>
      <c r="R1662" s="353">
        <f t="shared" si="256"/>
        <v>0</v>
      </c>
      <c r="S1662" s="354">
        <f t="shared" si="257"/>
        <v>0</v>
      </c>
      <c r="T1662" s="349">
        <f t="shared" si="258"/>
        <v>0</v>
      </c>
      <c r="U1662" s="355">
        <f t="shared" si="259"/>
        <v>0</v>
      </c>
    </row>
    <row r="1663" spans="1:21" x14ac:dyDescent="0.3">
      <c r="A1663" s="344">
        <v>1659</v>
      </c>
      <c r="B1663" s="344"/>
      <c r="C1663" s="356"/>
      <c r="D1663" s="357"/>
      <c r="E1663" s="358"/>
      <c r="F1663" s="346"/>
      <c r="G1663" s="347"/>
      <c r="H1663" s="347"/>
      <c r="I1663" s="347"/>
      <c r="J1663" s="348"/>
      <c r="K1663" s="347"/>
      <c r="L1663" s="349">
        <f t="shared" si="250"/>
        <v>0</v>
      </c>
      <c r="M1663" s="350">
        <f t="shared" si="251"/>
        <v>0</v>
      </c>
      <c r="N1663" s="350">
        <f t="shared" si="252"/>
        <v>0</v>
      </c>
      <c r="O1663" s="351">
        <f t="shared" si="253"/>
        <v>0</v>
      </c>
      <c r="P1663" s="350">
        <f t="shared" si="254"/>
        <v>0</v>
      </c>
      <c r="Q1663" s="352">
        <f t="shared" si="255"/>
        <v>0</v>
      </c>
      <c r="R1663" s="353">
        <f t="shared" si="256"/>
        <v>0</v>
      </c>
      <c r="S1663" s="354">
        <f t="shared" si="257"/>
        <v>0</v>
      </c>
      <c r="T1663" s="349">
        <f t="shared" si="258"/>
        <v>0</v>
      </c>
      <c r="U1663" s="355">
        <f t="shared" si="259"/>
        <v>0</v>
      </c>
    </row>
    <row r="1664" spans="1:21" x14ac:dyDescent="0.3">
      <c r="A1664" s="344">
        <v>1660</v>
      </c>
      <c r="B1664" s="344"/>
      <c r="C1664" s="356"/>
      <c r="D1664" s="357"/>
      <c r="E1664" s="358"/>
      <c r="F1664" s="346"/>
      <c r="G1664" s="347"/>
      <c r="H1664" s="347"/>
      <c r="I1664" s="347"/>
      <c r="J1664" s="348"/>
      <c r="K1664" s="347"/>
      <c r="L1664" s="349">
        <f t="shared" si="250"/>
        <v>0</v>
      </c>
      <c r="M1664" s="350">
        <f t="shared" si="251"/>
        <v>0</v>
      </c>
      <c r="N1664" s="350">
        <f t="shared" si="252"/>
        <v>0</v>
      </c>
      <c r="O1664" s="351">
        <f t="shared" si="253"/>
        <v>0</v>
      </c>
      <c r="P1664" s="350">
        <f t="shared" si="254"/>
        <v>0</v>
      </c>
      <c r="Q1664" s="352">
        <f t="shared" si="255"/>
        <v>0</v>
      </c>
      <c r="R1664" s="353">
        <f t="shared" si="256"/>
        <v>0</v>
      </c>
      <c r="S1664" s="354">
        <f t="shared" si="257"/>
        <v>0</v>
      </c>
      <c r="T1664" s="349">
        <f t="shared" si="258"/>
        <v>0</v>
      </c>
      <c r="U1664" s="355">
        <f t="shared" si="259"/>
        <v>0</v>
      </c>
    </row>
    <row r="1665" spans="1:21" x14ac:dyDescent="0.3">
      <c r="A1665" s="344">
        <v>1661</v>
      </c>
      <c r="B1665" s="344"/>
      <c r="C1665" s="356"/>
      <c r="D1665" s="357"/>
      <c r="E1665" s="358"/>
      <c r="F1665" s="346"/>
      <c r="G1665" s="347"/>
      <c r="H1665" s="347"/>
      <c r="I1665" s="347"/>
      <c r="J1665" s="348"/>
      <c r="K1665" s="347"/>
      <c r="L1665" s="349">
        <f t="shared" si="250"/>
        <v>0</v>
      </c>
      <c r="M1665" s="350">
        <f t="shared" si="251"/>
        <v>0</v>
      </c>
      <c r="N1665" s="350">
        <f t="shared" si="252"/>
        <v>0</v>
      </c>
      <c r="O1665" s="351">
        <f t="shared" si="253"/>
        <v>0</v>
      </c>
      <c r="P1665" s="350">
        <f t="shared" si="254"/>
        <v>0</v>
      </c>
      <c r="Q1665" s="352">
        <f t="shared" si="255"/>
        <v>0</v>
      </c>
      <c r="R1665" s="353">
        <f t="shared" si="256"/>
        <v>0</v>
      </c>
      <c r="S1665" s="354">
        <f t="shared" si="257"/>
        <v>0</v>
      </c>
      <c r="T1665" s="349">
        <f t="shared" si="258"/>
        <v>0</v>
      </c>
      <c r="U1665" s="355">
        <f t="shared" si="259"/>
        <v>0</v>
      </c>
    </row>
    <row r="1666" spans="1:21" x14ac:dyDescent="0.3">
      <c r="A1666" s="344">
        <v>1662</v>
      </c>
      <c r="B1666" s="344"/>
      <c r="C1666" s="356"/>
      <c r="D1666" s="357"/>
      <c r="E1666" s="358"/>
      <c r="F1666" s="346"/>
      <c r="G1666" s="347"/>
      <c r="H1666" s="347"/>
      <c r="I1666" s="347"/>
      <c r="J1666" s="348"/>
      <c r="K1666" s="347"/>
      <c r="L1666" s="349">
        <f t="shared" si="250"/>
        <v>0</v>
      </c>
      <c r="M1666" s="350">
        <f t="shared" si="251"/>
        <v>0</v>
      </c>
      <c r="N1666" s="350">
        <f t="shared" si="252"/>
        <v>0</v>
      </c>
      <c r="O1666" s="351">
        <f t="shared" si="253"/>
        <v>0</v>
      </c>
      <c r="P1666" s="350">
        <f t="shared" si="254"/>
        <v>0</v>
      </c>
      <c r="Q1666" s="352">
        <f t="shared" si="255"/>
        <v>0</v>
      </c>
      <c r="R1666" s="353">
        <f t="shared" si="256"/>
        <v>0</v>
      </c>
      <c r="S1666" s="354">
        <f t="shared" si="257"/>
        <v>0</v>
      </c>
      <c r="T1666" s="349">
        <f t="shared" si="258"/>
        <v>0</v>
      </c>
      <c r="U1666" s="355">
        <f t="shared" si="259"/>
        <v>0</v>
      </c>
    </row>
    <row r="1667" spans="1:21" x14ac:dyDescent="0.3">
      <c r="A1667" s="344">
        <v>1663</v>
      </c>
      <c r="B1667" s="344"/>
      <c r="C1667" s="356"/>
      <c r="D1667" s="357"/>
      <c r="E1667" s="358"/>
      <c r="F1667" s="346"/>
      <c r="G1667" s="347"/>
      <c r="H1667" s="347"/>
      <c r="I1667" s="347"/>
      <c r="J1667" s="348"/>
      <c r="K1667" s="347"/>
      <c r="L1667" s="349">
        <f t="shared" si="250"/>
        <v>0</v>
      </c>
      <c r="M1667" s="350">
        <f t="shared" si="251"/>
        <v>0</v>
      </c>
      <c r="N1667" s="350">
        <f t="shared" si="252"/>
        <v>0</v>
      </c>
      <c r="O1667" s="351">
        <f t="shared" si="253"/>
        <v>0</v>
      </c>
      <c r="P1667" s="350">
        <f t="shared" si="254"/>
        <v>0</v>
      </c>
      <c r="Q1667" s="352">
        <f t="shared" si="255"/>
        <v>0</v>
      </c>
      <c r="R1667" s="353">
        <f t="shared" si="256"/>
        <v>0</v>
      </c>
      <c r="S1667" s="354">
        <f t="shared" si="257"/>
        <v>0</v>
      </c>
      <c r="T1667" s="349">
        <f t="shared" si="258"/>
        <v>0</v>
      </c>
      <c r="U1667" s="355">
        <f t="shared" si="259"/>
        <v>0</v>
      </c>
    </row>
    <row r="1668" spans="1:21" x14ac:dyDescent="0.3">
      <c r="A1668" s="344">
        <v>1664</v>
      </c>
      <c r="B1668" s="344"/>
      <c r="C1668" s="356"/>
      <c r="D1668" s="357"/>
      <c r="E1668" s="358"/>
      <c r="F1668" s="346"/>
      <c r="G1668" s="347"/>
      <c r="H1668" s="347"/>
      <c r="I1668" s="347"/>
      <c r="J1668" s="348"/>
      <c r="K1668" s="347"/>
      <c r="L1668" s="349">
        <f t="shared" si="250"/>
        <v>0</v>
      </c>
      <c r="M1668" s="350">
        <f t="shared" si="251"/>
        <v>0</v>
      </c>
      <c r="N1668" s="350">
        <f t="shared" si="252"/>
        <v>0</v>
      </c>
      <c r="O1668" s="351">
        <f t="shared" si="253"/>
        <v>0</v>
      </c>
      <c r="P1668" s="350">
        <f t="shared" si="254"/>
        <v>0</v>
      </c>
      <c r="Q1668" s="352">
        <f t="shared" si="255"/>
        <v>0</v>
      </c>
      <c r="R1668" s="353">
        <f t="shared" si="256"/>
        <v>0</v>
      </c>
      <c r="S1668" s="354">
        <f t="shared" si="257"/>
        <v>0</v>
      </c>
      <c r="T1668" s="349">
        <f t="shared" si="258"/>
        <v>0</v>
      </c>
      <c r="U1668" s="355">
        <f t="shared" si="259"/>
        <v>0</v>
      </c>
    </row>
    <row r="1669" spans="1:21" x14ac:dyDescent="0.3">
      <c r="A1669" s="344">
        <v>1665</v>
      </c>
      <c r="B1669" s="344"/>
      <c r="C1669" s="356"/>
      <c r="D1669" s="357"/>
      <c r="E1669" s="358"/>
      <c r="F1669" s="346"/>
      <c r="G1669" s="347"/>
      <c r="H1669" s="347"/>
      <c r="I1669" s="347"/>
      <c r="J1669" s="348"/>
      <c r="K1669" s="347"/>
      <c r="L1669" s="349">
        <f t="shared" si="250"/>
        <v>0</v>
      </c>
      <c r="M1669" s="350">
        <f t="shared" si="251"/>
        <v>0</v>
      </c>
      <c r="N1669" s="350">
        <f t="shared" si="252"/>
        <v>0</v>
      </c>
      <c r="O1669" s="351">
        <f t="shared" si="253"/>
        <v>0</v>
      </c>
      <c r="P1669" s="350">
        <f t="shared" si="254"/>
        <v>0</v>
      </c>
      <c r="Q1669" s="352">
        <f t="shared" si="255"/>
        <v>0</v>
      </c>
      <c r="R1669" s="353">
        <f t="shared" si="256"/>
        <v>0</v>
      </c>
      <c r="S1669" s="354">
        <f t="shared" si="257"/>
        <v>0</v>
      </c>
      <c r="T1669" s="349">
        <f t="shared" si="258"/>
        <v>0</v>
      </c>
      <c r="U1669" s="355">
        <f t="shared" si="259"/>
        <v>0</v>
      </c>
    </row>
    <row r="1670" spans="1:21" x14ac:dyDescent="0.3">
      <c r="A1670" s="344">
        <v>1666</v>
      </c>
      <c r="B1670" s="344"/>
      <c r="C1670" s="356"/>
      <c r="D1670" s="357"/>
      <c r="E1670" s="358"/>
      <c r="F1670" s="346"/>
      <c r="G1670" s="347"/>
      <c r="H1670" s="347"/>
      <c r="I1670" s="347"/>
      <c r="J1670" s="348"/>
      <c r="K1670" s="347"/>
      <c r="L1670" s="349">
        <f t="shared" ref="L1670:L1733" si="260">E1670*7/22</f>
        <v>0</v>
      </c>
      <c r="M1670" s="350">
        <f t="shared" ref="M1670:M1733" si="261">IF(L1670&gt;0, 0.0396*(((L1670^2)*F1670)^0.933),0)</f>
        <v>0</v>
      </c>
      <c r="N1670" s="350">
        <f t="shared" ref="N1670:N1733" si="262">IF(L1670&gt;0,0.00349*(((L1670^2)*F1670)^1.03),0)</f>
        <v>0</v>
      </c>
      <c r="O1670" s="351">
        <f t="shared" ref="O1670:O1733" si="263">IF(L1670&gt;0,1/((28/(M1670+N1670))+0.025),0)</f>
        <v>0</v>
      </c>
      <c r="P1670" s="350">
        <f t="shared" ref="P1670:P1733" si="264">M1670+N1670+O1670</f>
        <v>0</v>
      </c>
      <c r="Q1670" s="352">
        <f t="shared" ref="Q1670:Q1733" si="265">P1670*0.27</f>
        <v>0</v>
      </c>
      <c r="R1670" s="353">
        <f t="shared" ref="R1670:R1733" si="266">P1670+Q1670</f>
        <v>0</v>
      </c>
      <c r="S1670" s="354">
        <f t="shared" ref="S1670:S1733" si="267">R1670*0.47</f>
        <v>0</v>
      </c>
      <c r="T1670" s="349">
        <f t="shared" ref="T1670:T1733" si="268">S1670*44/12</f>
        <v>0</v>
      </c>
      <c r="U1670" s="355">
        <f t="shared" ref="U1670:U1733" si="269">T1670/1000</f>
        <v>0</v>
      </c>
    </row>
    <row r="1671" spans="1:21" x14ac:dyDescent="0.3">
      <c r="A1671" s="344">
        <v>1667</v>
      </c>
      <c r="B1671" s="344"/>
      <c r="C1671" s="356"/>
      <c r="D1671" s="357"/>
      <c r="E1671" s="358"/>
      <c r="F1671" s="346"/>
      <c r="G1671" s="347"/>
      <c r="H1671" s="347"/>
      <c r="I1671" s="347"/>
      <c r="J1671" s="348"/>
      <c r="K1671" s="347"/>
      <c r="L1671" s="349">
        <f t="shared" si="260"/>
        <v>0</v>
      </c>
      <c r="M1671" s="350">
        <f t="shared" si="261"/>
        <v>0</v>
      </c>
      <c r="N1671" s="350">
        <f t="shared" si="262"/>
        <v>0</v>
      </c>
      <c r="O1671" s="351">
        <f t="shared" si="263"/>
        <v>0</v>
      </c>
      <c r="P1671" s="350">
        <f t="shared" si="264"/>
        <v>0</v>
      </c>
      <c r="Q1671" s="352">
        <f t="shared" si="265"/>
        <v>0</v>
      </c>
      <c r="R1671" s="353">
        <f t="shared" si="266"/>
        <v>0</v>
      </c>
      <c r="S1671" s="354">
        <f t="shared" si="267"/>
        <v>0</v>
      </c>
      <c r="T1671" s="349">
        <f t="shared" si="268"/>
        <v>0</v>
      </c>
      <c r="U1671" s="355">
        <f t="shared" si="269"/>
        <v>0</v>
      </c>
    </row>
    <row r="1672" spans="1:21" x14ac:dyDescent="0.3">
      <c r="A1672" s="344">
        <v>1668</v>
      </c>
      <c r="B1672" s="344"/>
      <c r="C1672" s="356"/>
      <c r="D1672" s="357"/>
      <c r="E1672" s="358"/>
      <c r="F1672" s="346"/>
      <c r="G1672" s="347"/>
      <c r="H1672" s="347"/>
      <c r="I1672" s="347"/>
      <c r="J1672" s="348"/>
      <c r="K1672" s="347"/>
      <c r="L1672" s="349">
        <f t="shared" si="260"/>
        <v>0</v>
      </c>
      <c r="M1672" s="350">
        <f t="shared" si="261"/>
        <v>0</v>
      </c>
      <c r="N1672" s="350">
        <f t="shared" si="262"/>
        <v>0</v>
      </c>
      <c r="O1672" s="351">
        <f t="shared" si="263"/>
        <v>0</v>
      </c>
      <c r="P1672" s="350">
        <f t="shared" si="264"/>
        <v>0</v>
      </c>
      <c r="Q1672" s="352">
        <f t="shared" si="265"/>
        <v>0</v>
      </c>
      <c r="R1672" s="353">
        <f t="shared" si="266"/>
        <v>0</v>
      </c>
      <c r="S1672" s="354">
        <f t="shared" si="267"/>
        <v>0</v>
      </c>
      <c r="T1672" s="349">
        <f t="shared" si="268"/>
        <v>0</v>
      </c>
      <c r="U1672" s="355">
        <f t="shared" si="269"/>
        <v>0</v>
      </c>
    </row>
    <row r="1673" spans="1:21" x14ac:dyDescent="0.3">
      <c r="A1673" s="344">
        <v>1669</v>
      </c>
      <c r="B1673" s="344"/>
      <c r="C1673" s="356"/>
      <c r="D1673" s="357"/>
      <c r="E1673" s="358"/>
      <c r="F1673" s="346"/>
      <c r="G1673" s="347"/>
      <c r="H1673" s="347"/>
      <c r="I1673" s="347"/>
      <c r="J1673" s="348"/>
      <c r="K1673" s="347"/>
      <c r="L1673" s="349">
        <f t="shared" si="260"/>
        <v>0</v>
      </c>
      <c r="M1673" s="350">
        <f t="shared" si="261"/>
        <v>0</v>
      </c>
      <c r="N1673" s="350">
        <f t="shared" si="262"/>
        <v>0</v>
      </c>
      <c r="O1673" s="351">
        <f t="shared" si="263"/>
        <v>0</v>
      </c>
      <c r="P1673" s="350">
        <f t="shared" si="264"/>
        <v>0</v>
      </c>
      <c r="Q1673" s="352">
        <f t="shared" si="265"/>
        <v>0</v>
      </c>
      <c r="R1673" s="353">
        <f t="shared" si="266"/>
        <v>0</v>
      </c>
      <c r="S1673" s="354">
        <f t="shared" si="267"/>
        <v>0</v>
      </c>
      <c r="T1673" s="349">
        <f t="shared" si="268"/>
        <v>0</v>
      </c>
      <c r="U1673" s="355">
        <f t="shared" si="269"/>
        <v>0</v>
      </c>
    </row>
    <row r="1674" spans="1:21" x14ac:dyDescent="0.3">
      <c r="A1674" s="344">
        <v>1670</v>
      </c>
      <c r="B1674" s="344"/>
      <c r="C1674" s="356"/>
      <c r="D1674" s="357"/>
      <c r="E1674" s="358"/>
      <c r="F1674" s="346"/>
      <c r="G1674" s="347"/>
      <c r="H1674" s="347"/>
      <c r="I1674" s="347"/>
      <c r="J1674" s="348"/>
      <c r="K1674" s="347"/>
      <c r="L1674" s="349">
        <f t="shared" si="260"/>
        <v>0</v>
      </c>
      <c r="M1674" s="350">
        <f t="shared" si="261"/>
        <v>0</v>
      </c>
      <c r="N1674" s="350">
        <f t="shared" si="262"/>
        <v>0</v>
      </c>
      <c r="O1674" s="351">
        <f t="shared" si="263"/>
        <v>0</v>
      </c>
      <c r="P1674" s="350">
        <f t="shared" si="264"/>
        <v>0</v>
      </c>
      <c r="Q1674" s="352">
        <f t="shared" si="265"/>
        <v>0</v>
      </c>
      <c r="R1674" s="353">
        <f t="shared" si="266"/>
        <v>0</v>
      </c>
      <c r="S1674" s="354">
        <f t="shared" si="267"/>
        <v>0</v>
      </c>
      <c r="T1674" s="349">
        <f t="shared" si="268"/>
        <v>0</v>
      </c>
      <c r="U1674" s="355">
        <f t="shared" si="269"/>
        <v>0</v>
      </c>
    </row>
    <row r="1675" spans="1:21" x14ac:dyDescent="0.3">
      <c r="A1675" s="344">
        <v>1671</v>
      </c>
      <c r="B1675" s="344"/>
      <c r="C1675" s="356"/>
      <c r="D1675" s="357"/>
      <c r="E1675" s="358"/>
      <c r="F1675" s="346"/>
      <c r="G1675" s="347"/>
      <c r="H1675" s="347"/>
      <c r="I1675" s="347"/>
      <c r="J1675" s="348"/>
      <c r="K1675" s="347"/>
      <c r="L1675" s="349">
        <f t="shared" si="260"/>
        <v>0</v>
      </c>
      <c r="M1675" s="350">
        <f t="shared" si="261"/>
        <v>0</v>
      </c>
      <c r="N1675" s="350">
        <f t="shared" si="262"/>
        <v>0</v>
      </c>
      <c r="O1675" s="351">
        <f t="shared" si="263"/>
        <v>0</v>
      </c>
      <c r="P1675" s="350">
        <f t="shared" si="264"/>
        <v>0</v>
      </c>
      <c r="Q1675" s="352">
        <f t="shared" si="265"/>
        <v>0</v>
      </c>
      <c r="R1675" s="353">
        <f t="shared" si="266"/>
        <v>0</v>
      </c>
      <c r="S1675" s="354">
        <f t="shared" si="267"/>
        <v>0</v>
      </c>
      <c r="T1675" s="349">
        <f t="shared" si="268"/>
        <v>0</v>
      </c>
      <c r="U1675" s="355">
        <f t="shared" si="269"/>
        <v>0</v>
      </c>
    </row>
    <row r="1676" spans="1:21" x14ac:dyDescent="0.3">
      <c r="A1676" s="344">
        <v>1672</v>
      </c>
      <c r="B1676" s="344"/>
      <c r="C1676" s="356"/>
      <c r="D1676" s="357"/>
      <c r="E1676" s="358"/>
      <c r="F1676" s="346"/>
      <c r="G1676" s="347"/>
      <c r="H1676" s="347"/>
      <c r="I1676" s="347"/>
      <c r="J1676" s="348"/>
      <c r="K1676" s="347"/>
      <c r="L1676" s="349">
        <f t="shared" si="260"/>
        <v>0</v>
      </c>
      <c r="M1676" s="350">
        <f t="shared" si="261"/>
        <v>0</v>
      </c>
      <c r="N1676" s="350">
        <f t="shared" si="262"/>
        <v>0</v>
      </c>
      <c r="O1676" s="351">
        <f t="shared" si="263"/>
        <v>0</v>
      </c>
      <c r="P1676" s="350">
        <f t="shared" si="264"/>
        <v>0</v>
      </c>
      <c r="Q1676" s="352">
        <f t="shared" si="265"/>
        <v>0</v>
      </c>
      <c r="R1676" s="353">
        <f t="shared" si="266"/>
        <v>0</v>
      </c>
      <c r="S1676" s="354">
        <f t="shared" si="267"/>
        <v>0</v>
      </c>
      <c r="T1676" s="349">
        <f t="shared" si="268"/>
        <v>0</v>
      </c>
      <c r="U1676" s="355">
        <f t="shared" si="269"/>
        <v>0</v>
      </c>
    </row>
    <row r="1677" spans="1:21" x14ac:dyDescent="0.3">
      <c r="A1677" s="344">
        <v>1673</v>
      </c>
      <c r="B1677" s="344"/>
      <c r="C1677" s="356"/>
      <c r="D1677" s="357"/>
      <c r="E1677" s="358"/>
      <c r="F1677" s="346"/>
      <c r="G1677" s="347"/>
      <c r="H1677" s="347"/>
      <c r="I1677" s="347"/>
      <c r="J1677" s="348"/>
      <c r="K1677" s="347"/>
      <c r="L1677" s="349">
        <f t="shared" si="260"/>
        <v>0</v>
      </c>
      <c r="M1677" s="350">
        <f t="shared" si="261"/>
        <v>0</v>
      </c>
      <c r="N1677" s="350">
        <f t="shared" si="262"/>
        <v>0</v>
      </c>
      <c r="O1677" s="351">
        <f t="shared" si="263"/>
        <v>0</v>
      </c>
      <c r="P1677" s="350">
        <f t="shared" si="264"/>
        <v>0</v>
      </c>
      <c r="Q1677" s="352">
        <f t="shared" si="265"/>
        <v>0</v>
      </c>
      <c r="R1677" s="353">
        <f t="shared" si="266"/>
        <v>0</v>
      </c>
      <c r="S1677" s="354">
        <f t="shared" si="267"/>
        <v>0</v>
      </c>
      <c r="T1677" s="349">
        <f t="shared" si="268"/>
        <v>0</v>
      </c>
      <c r="U1677" s="355">
        <f t="shared" si="269"/>
        <v>0</v>
      </c>
    </row>
    <row r="1678" spans="1:21" x14ac:dyDescent="0.3">
      <c r="A1678" s="344">
        <v>1674</v>
      </c>
      <c r="B1678" s="344"/>
      <c r="C1678" s="356"/>
      <c r="D1678" s="357"/>
      <c r="E1678" s="358"/>
      <c r="F1678" s="346"/>
      <c r="G1678" s="347"/>
      <c r="H1678" s="347"/>
      <c r="I1678" s="347"/>
      <c r="J1678" s="348"/>
      <c r="K1678" s="347"/>
      <c r="L1678" s="349">
        <f t="shared" si="260"/>
        <v>0</v>
      </c>
      <c r="M1678" s="350">
        <f t="shared" si="261"/>
        <v>0</v>
      </c>
      <c r="N1678" s="350">
        <f t="shared" si="262"/>
        <v>0</v>
      </c>
      <c r="O1678" s="351">
        <f t="shared" si="263"/>
        <v>0</v>
      </c>
      <c r="P1678" s="350">
        <f t="shared" si="264"/>
        <v>0</v>
      </c>
      <c r="Q1678" s="352">
        <f t="shared" si="265"/>
        <v>0</v>
      </c>
      <c r="R1678" s="353">
        <f t="shared" si="266"/>
        <v>0</v>
      </c>
      <c r="S1678" s="354">
        <f t="shared" si="267"/>
        <v>0</v>
      </c>
      <c r="T1678" s="349">
        <f t="shared" si="268"/>
        <v>0</v>
      </c>
      <c r="U1678" s="355">
        <f t="shared" si="269"/>
        <v>0</v>
      </c>
    </row>
    <row r="1679" spans="1:21" x14ac:dyDescent="0.3">
      <c r="A1679" s="344">
        <v>1675</v>
      </c>
      <c r="B1679" s="344"/>
      <c r="C1679" s="356"/>
      <c r="D1679" s="357"/>
      <c r="E1679" s="358"/>
      <c r="F1679" s="346"/>
      <c r="G1679" s="347"/>
      <c r="H1679" s="347"/>
      <c r="I1679" s="347"/>
      <c r="J1679" s="348"/>
      <c r="K1679" s="347"/>
      <c r="L1679" s="349">
        <f t="shared" si="260"/>
        <v>0</v>
      </c>
      <c r="M1679" s="350">
        <f t="shared" si="261"/>
        <v>0</v>
      </c>
      <c r="N1679" s="350">
        <f t="shared" si="262"/>
        <v>0</v>
      </c>
      <c r="O1679" s="351">
        <f t="shared" si="263"/>
        <v>0</v>
      </c>
      <c r="P1679" s="350">
        <f t="shared" si="264"/>
        <v>0</v>
      </c>
      <c r="Q1679" s="352">
        <f t="shared" si="265"/>
        <v>0</v>
      </c>
      <c r="R1679" s="353">
        <f t="shared" si="266"/>
        <v>0</v>
      </c>
      <c r="S1679" s="354">
        <f t="shared" si="267"/>
        <v>0</v>
      </c>
      <c r="T1679" s="349">
        <f t="shared" si="268"/>
        <v>0</v>
      </c>
      <c r="U1679" s="355">
        <f t="shared" si="269"/>
        <v>0</v>
      </c>
    </row>
    <row r="1680" spans="1:21" x14ac:dyDescent="0.3">
      <c r="A1680" s="344">
        <v>1676</v>
      </c>
      <c r="B1680" s="344"/>
      <c r="C1680" s="356"/>
      <c r="D1680" s="357"/>
      <c r="E1680" s="358"/>
      <c r="F1680" s="346"/>
      <c r="G1680" s="347"/>
      <c r="H1680" s="347"/>
      <c r="I1680" s="347"/>
      <c r="J1680" s="348"/>
      <c r="K1680" s="347"/>
      <c r="L1680" s="349">
        <f t="shared" si="260"/>
        <v>0</v>
      </c>
      <c r="M1680" s="350">
        <f t="shared" si="261"/>
        <v>0</v>
      </c>
      <c r="N1680" s="350">
        <f t="shared" si="262"/>
        <v>0</v>
      </c>
      <c r="O1680" s="351">
        <f t="shared" si="263"/>
        <v>0</v>
      </c>
      <c r="P1680" s="350">
        <f t="shared" si="264"/>
        <v>0</v>
      </c>
      <c r="Q1680" s="352">
        <f t="shared" si="265"/>
        <v>0</v>
      </c>
      <c r="R1680" s="353">
        <f t="shared" si="266"/>
        <v>0</v>
      </c>
      <c r="S1680" s="354">
        <f t="shared" si="267"/>
        <v>0</v>
      </c>
      <c r="T1680" s="349">
        <f t="shared" si="268"/>
        <v>0</v>
      </c>
      <c r="U1680" s="355">
        <f t="shared" si="269"/>
        <v>0</v>
      </c>
    </row>
    <row r="1681" spans="1:21" x14ac:dyDescent="0.3">
      <c r="A1681" s="344">
        <v>1677</v>
      </c>
      <c r="B1681" s="344"/>
      <c r="C1681" s="356"/>
      <c r="D1681" s="357"/>
      <c r="E1681" s="358"/>
      <c r="F1681" s="346"/>
      <c r="G1681" s="347"/>
      <c r="H1681" s="347"/>
      <c r="I1681" s="347"/>
      <c r="J1681" s="348"/>
      <c r="K1681" s="347"/>
      <c r="L1681" s="349">
        <f t="shared" si="260"/>
        <v>0</v>
      </c>
      <c r="M1681" s="350">
        <f t="shared" si="261"/>
        <v>0</v>
      </c>
      <c r="N1681" s="350">
        <f t="shared" si="262"/>
        <v>0</v>
      </c>
      <c r="O1681" s="351">
        <f t="shared" si="263"/>
        <v>0</v>
      </c>
      <c r="P1681" s="350">
        <f t="shared" si="264"/>
        <v>0</v>
      </c>
      <c r="Q1681" s="352">
        <f t="shared" si="265"/>
        <v>0</v>
      </c>
      <c r="R1681" s="353">
        <f t="shared" si="266"/>
        <v>0</v>
      </c>
      <c r="S1681" s="354">
        <f t="shared" si="267"/>
        <v>0</v>
      </c>
      <c r="T1681" s="349">
        <f t="shared" si="268"/>
        <v>0</v>
      </c>
      <c r="U1681" s="355">
        <f t="shared" si="269"/>
        <v>0</v>
      </c>
    </row>
    <row r="1682" spans="1:21" x14ac:dyDescent="0.3">
      <c r="A1682" s="344">
        <v>1678</v>
      </c>
      <c r="B1682" s="344"/>
      <c r="C1682" s="356"/>
      <c r="D1682" s="357"/>
      <c r="E1682" s="358"/>
      <c r="F1682" s="346"/>
      <c r="G1682" s="347"/>
      <c r="H1682" s="347"/>
      <c r="I1682" s="347"/>
      <c r="J1682" s="348"/>
      <c r="K1682" s="347"/>
      <c r="L1682" s="349">
        <f t="shared" si="260"/>
        <v>0</v>
      </c>
      <c r="M1682" s="350">
        <f t="shared" si="261"/>
        <v>0</v>
      </c>
      <c r="N1682" s="350">
        <f t="shared" si="262"/>
        <v>0</v>
      </c>
      <c r="O1682" s="351">
        <f t="shared" si="263"/>
        <v>0</v>
      </c>
      <c r="P1682" s="350">
        <f t="shared" si="264"/>
        <v>0</v>
      </c>
      <c r="Q1682" s="352">
        <f t="shared" si="265"/>
        <v>0</v>
      </c>
      <c r="R1682" s="353">
        <f t="shared" si="266"/>
        <v>0</v>
      </c>
      <c r="S1682" s="354">
        <f t="shared" si="267"/>
        <v>0</v>
      </c>
      <c r="T1682" s="349">
        <f t="shared" si="268"/>
        <v>0</v>
      </c>
      <c r="U1682" s="355">
        <f t="shared" si="269"/>
        <v>0</v>
      </c>
    </row>
    <row r="1683" spans="1:21" x14ac:dyDescent="0.3">
      <c r="A1683" s="344">
        <v>1679</v>
      </c>
      <c r="B1683" s="344"/>
      <c r="C1683" s="356"/>
      <c r="D1683" s="357"/>
      <c r="E1683" s="358"/>
      <c r="F1683" s="346"/>
      <c r="G1683" s="347"/>
      <c r="H1683" s="347"/>
      <c r="I1683" s="347"/>
      <c r="J1683" s="348"/>
      <c r="K1683" s="347"/>
      <c r="L1683" s="349">
        <f t="shared" si="260"/>
        <v>0</v>
      </c>
      <c r="M1683" s="350">
        <f t="shared" si="261"/>
        <v>0</v>
      </c>
      <c r="N1683" s="350">
        <f t="shared" si="262"/>
        <v>0</v>
      </c>
      <c r="O1683" s="351">
        <f t="shared" si="263"/>
        <v>0</v>
      </c>
      <c r="P1683" s="350">
        <f t="shared" si="264"/>
        <v>0</v>
      </c>
      <c r="Q1683" s="352">
        <f t="shared" si="265"/>
        <v>0</v>
      </c>
      <c r="R1683" s="353">
        <f t="shared" si="266"/>
        <v>0</v>
      </c>
      <c r="S1683" s="354">
        <f t="shared" si="267"/>
        <v>0</v>
      </c>
      <c r="T1683" s="349">
        <f t="shared" si="268"/>
        <v>0</v>
      </c>
      <c r="U1683" s="355">
        <f t="shared" si="269"/>
        <v>0</v>
      </c>
    </row>
    <row r="1684" spans="1:21" x14ac:dyDescent="0.3">
      <c r="A1684" s="344">
        <v>1680</v>
      </c>
      <c r="B1684" s="344"/>
      <c r="C1684" s="356"/>
      <c r="D1684" s="357"/>
      <c r="E1684" s="358"/>
      <c r="F1684" s="346"/>
      <c r="G1684" s="347"/>
      <c r="H1684" s="347"/>
      <c r="I1684" s="347"/>
      <c r="J1684" s="348"/>
      <c r="K1684" s="347"/>
      <c r="L1684" s="349">
        <f t="shared" si="260"/>
        <v>0</v>
      </c>
      <c r="M1684" s="350">
        <f t="shared" si="261"/>
        <v>0</v>
      </c>
      <c r="N1684" s="350">
        <f t="shared" si="262"/>
        <v>0</v>
      </c>
      <c r="O1684" s="351">
        <f t="shared" si="263"/>
        <v>0</v>
      </c>
      <c r="P1684" s="350">
        <f t="shared" si="264"/>
        <v>0</v>
      </c>
      <c r="Q1684" s="352">
        <f t="shared" si="265"/>
        <v>0</v>
      </c>
      <c r="R1684" s="353">
        <f t="shared" si="266"/>
        <v>0</v>
      </c>
      <c r="S1684" s="354">
        <f t="shared" si="267"/>
        <v>0</v>
      </c>
      <c r="T1684" s="349">
        <f t="shared" si="268"/>
        <v>0</v>
      </c>
      <c r="U1684" s="355">
        <f t="shared" si="269"/>
        <v>0</v>
      </c>
    </row>
    <row r="1685" spans="1:21" x14ac:dyDescent="0.3">
      <c r="A1685" s="344">
        <v>1681</v>
      </c>
      <c r="B1685" s="344"/>
      <c r="C1685" s="356"/>
      <c r="D1685" s="368"/>
      <c r="E1685" s="358"/>
      <c r="F1685" s="346"/>
      <c r="G1685" s="347"/>
      <c r="H1685" s="347"/>
      <c r="I1685" s="347"/>
      <c r="J1685" s="348"/>
      <c r="K1685" s="347"/>
      <c r="L1685" s="349">
        <f t="shared" si="260"/>
        <v>0</v>
      </c>
      <c r="M1685" s="350">
        <f t="shared" si="261"/>
        <v>0</v>
      </c>
      <c r="N1685" s="350">
        <f t="shared" si="262"/>
        <v>0</v>
      </c>
      <c r="O1685" s="351">
        <f t="shared" si="263"/>
        <v>0</v>
      </c>
      <c r="P1685" s="350">
        <f t="shared" si="264"/>
        <v>0</v>
      </c>
      <c r="Q1685" s="352">
        <f t="shared" si="265"/>
        <v>0</v>
      </c>
      <c r="R1685" s="353">
        <f t="shared" si="266"/>
        <v>0</v>
      </c>
      <c r="S1685" s="354">
        <f t="shared" si="267"/>
        <v>0</v>
      </c>
      <c r="T1685" s="349">
        <f t="shared" si="268"/>
        <v>0</v>
      </c>
      <c r="U1685" s="355">
        <f t="shared" si="269"/>
        <v>0</v>
      </c>
    </row>
    <row r="1686" spans="1:21" x14ac:dyDescent="0.3">
      <c r="A1686" s="344">
        <v>1682</v>
      </c>
      <c r="B1686" s="344"/>
      <c r="C1686" s="356"/>
      <c r="D1686" s="357"/>
      <c r="E1686" s="358"/>
      <c r="F1686" s="346"/>
      <c r="G1686" s="347"/>
      <c r="H1686" s="347"/>
      <c r="I1686" s="347"/>
      <c r="J1686" s="348"/>
      <c r="K1686" s="347"/>
      <c r="L1686" s="349">
        <f t="shared" si="260"/>
        <v>0</v>
      </c>
      <c r="M1686" s="350">
        <f t="shared" si="261"/>
        <v>0</v>
      </c>
      <c r="N1686" s="350">
        <f t="shared" si="262"/>
        <v>0</v>
      </c>
      <c r="O1686" s="351">
        <f t="shared" si="263"/>
        <v>0</v>
      </c>
      <c r="P1686" s="350">
        <f t="shared" si="264"/>
        <v>0</v>
      </c>
      <c r="Q1686" s="352">
        <f t="shared" si="265"/>
        <v>0</v>
      </c>
      <c r="R1686" s="353">
        <f t="shared" si="266"/>
        <v>0</v>
      </c>
      <c r="S1686" s="354">
        <f t="shared" si="267"/>
        <v>0</v>
      </c>
      <c r="T1686" s="349">
        <f t="shared" si="268"/>
        <v>0</v>
      </c>
      <c r="U1686" s="355">
        <f t="shared" si="269"/>
        <v>0</v>
      </c>
    </row>
    <row r="1687" spans="1:21" x14ac:dyDescent="0.3">
      <c r="A1687" s="344">
        <v>1683</v>
      </c>
      <c r="B1687" s="344"/>
      <c r="C1687" s="356"/>
      <c r="D1687" s="357"/>
      <c r="E1687" s="358"/>
      <c r="F1687" s="346"/>
      <c r="G1687" s="347"/>
      <c r="H1687" s="347"/>
      <c r="I1687" s="347"/>
      <c r="J1687" s="348"/>
      <c r="K1687" s="347"/>
      <c r="L1687" s="349">
        <f t="shared" si="260"/>
        <v>0</v>
      </c>
      <c r="M1687" s="350">
        <f t="shared" si="261"/>
        <v>0</v>
      </c>
      <c r="N1687" s="350">
        <f t="shared" si="262"/>
        <v>0</v>
      </c>
      <c r="O1687" s="351">
        <f t="shared" si="263"/>
        <v>0</v>
      </c>
      <c r="P1687" s="350">
        <f t="shared" si="264"/>
        <v>0</v>
      </c>
      <c r="Q1687" s="352">
        <f t="shared" si="265"/>
        <v>0</v>
      </c>
      <c r="R1687" s="353">
        <f t="shared" si="266"/>
        <v>0</v>
      </c>
      <c r="S1687" s="354">
        <f t="shared" si="267"/>
        <v>0</v>
      </c>
      <c r="T1687" s="349">
        <f t="shared" si="268"/>
        <v>0</v>
      </c>
      <c r="U1687" s="355">
        <f t="shared" si="269"/>
        <v>0</v>
      </c>
    </row>
    <row r="1688" spans="1:21" x14ac:dyDescent="0.3">
      <c r="A1688" s="344">
        <v>1684</v>
      </c>
      <c r="B1688" s="344"/>
      <c r="C1688" s="356"/>
      <c r="D1688" s="357"/>
      <c r="E1688" s="358"/>
      <c r="F1688" s="346"/>
      <c r="G1688" s="347"/>
      <c r="H1688" s="347"/>
      <c r="I1688" s="347"/>
      <c r="J1688" s="348"/>
      <c r="K1688" s="347"/>
      <c r="L1688" s="349">
        <f t="shared" si="260"/>
        <v>0</v>
      </c>
      <c r="M1688" s="350">
        <f t="shared" si="261"/>
        <v>0</v>
      </c>
      <c r="N1688" s="350">
        <f t="shared" si="262"/>
        <v>0</v>
      </c>
      <c r="O1688" s="351">
        <f t="shared" si="263"/>
        <v>0</v>
      </c>
      <c r="P1688" s="350">
        <f t="shared" si="264"/>
        <v>0</v>
      </c>
      <c r="Q1688" s="352">
        <f t="shared" si="265"/>
        <v>0</v>
      </c>
      <c r="R1688" s="353">
        <f t="shared" si="266"/>
        <v>0</v>
      </c>
      <c r="S1688" s="354">
        <f t="shared" si="267"/>
        <v>0</v>
      </c>
      <c r="T1688" s="349">
        <f t="shared" si="268"/>
        <v>0</v>
      </c>
      <c r="U1688" s="355">
        <f t="shared" si="269"/>
        <v>0</v>
      </c>
    </row>
    <row r="1689" spans="1:21" x14ac:dyDescent="0.3">
      <c r="A1689" s="344">
        <v>1685</v>
      </c>
      <c r="B1689" s="344"/>
      <c r="C1689" s="356"/>
      <c r="D1689" s="357"/>
      <c r="E1689" s="358"/>
      <c r="F1689" s="346"/>
      <c r="G1689" s="347"/>
      <c r="H1689" s="347"/>
      <c r="I1689" s="347"/>
      <c r="J1689" s="348"/>
      <c r="K1689" s="347"/>
      <c r="L1689" s="349">
        <f t="shared" si="260"/>
        <v>0</v>
      </c>
      <c r="M1689" s="350">
        <f t="shared" si="261"/>
        <v>0</v>
      </c>
      <c r="N1689" s="350">
        <f t="shared" si="262"/>
        <v>0</v>
      </c>
      <c r="O1689" s="351">
        <f t="shared" si="263"/>
        <v>0</v>
      </c>
      <c r="P1689" s="350">
        <f t="shared" si="264"/>
        <v>0</v>
      </c>
      <c r="Q1689" s="352">
        <f t="shared" si="265"/>
        <v>0</v>
      </c>
      <c r="R1689" s="353">
        <f t="shared" si="266"/>
        <v>0</v>
      </c>
      <c r="S1689" s="354">
        <f t="shared" si="267"/>
        <v>0</v>
      </c>
      <c r="T1689" s="349">
        <f t="shared" si="268"/>
        <v>0</v>
      </c>
      <c r="U1689" s="355">
        <f t="shared" si="269"/>
        <v>0</v>
      </c>
    </row>
    <row r="1690" spans="1:21" x14ac:dyDescent="0.3">
      <c r="A1690" s="344">
        <v>1686</v>
      </c>
      <c r="B1690" s="344"/>
      <c r="C1690" s="356"/>
      <c r="D1690" s="357"/>
      <c r="E1690" s="358"/>
      <c r="F1690" s="346"/>
      <c r="G1690" s="347"/>
      <c r="H1690" s="347"/>
      <c r="I1690" s="347"/>
      <c r="J1690" s="348"/>
      <c r="K1690" s="347"/>
      <c r="L1690" s="349">
        <f t="shared" si="260"/>
        <v>0</v>
      </c>
      <c r="M1690" s="350">
        <f t="shared" si="261"/>
        <v>0</v>
      </c>
      <c r="N1690" s="350">
        <f t="shared" si="262"/>
        <v>0</v>
      </c>
      <c r="O1690" s="351">
        <f t="shared" si="263"/>
        <v>0</v>
      </c>
      <c r="P1690" s="350">
        <f t="shared" si="264"/>
        <v>0</v>
      </c>
      <c r="Q1690" s="352">
        <f t="shared" si="265"/>
        <v>0</v>
      </c>
      <c r="R1690" s="353">
        <f t="shared" si="266"/>
        <v>0</v>
      </c>
      <c r="S1690" s="354">
        <f t="shared" si="267"/>
        <v>0</v>
      </c>
      <c r="T1690" s="349">
        <f t="shared" si="268"/>
        <v>0</v>
      </c>
      <c r="U1690" s="355">
        <f t="shared" si="269"/>
        <v>0</v>
      </c>
    </row>
    <row r="1691" spans="1:21" x14ac:dyDescent="0.3">
      <c r="A1691" s="344">
        <v>1687</v>
      </c>
      <c r="B1691" s="344"/>
      <c r="C1691" s="356"/>
      <c r="D1691" s="357"/>
      <c r="E1691" s="358"/>
      <c r="F1691" s="346"/>
      <c r="G1691" s="347"/>
      <c r="H1691" s="347"/>
      <c r="I1691" s="347"/>
      <c r="J1691" s="348"/>
      <c r="K1691" s="347"/>
      <c r="L1691" s="349">
        <f t="shared" si="260"/>
        <v>0</v>
      </c>
      <c r="M1691" s="350">
        <f t="shared" si="261"/>
        <v>0</v>
      </c>
      <c r="N1691" s="350">
        <f t="shared" si="262"/>
        <v>0</v>
      </c>
      <c r="O1691" s="351">
        <f t="shared" si="263"/>
        <v>0</v>
      </c>
      <c r="P1691" s="350">
        <f t="shared" si="264"/>
        <v>0</v>
      </c>
      <c r="Q1691" s="352">
        <f t="shared" si="265"/>
        <v>0</v>
      </c>
      <c r="R1691" s="353">
        <f t="shared" si="266"/>
        <v>0</v>
      </c>
      <c r="S1691" s="354">
        <f t="shared" si="267"/>
        <v>0</v>
      </c>
      <c r="T1691" s="349">
        <f t="shared" si="268"/>
        <v>0</v>
      </c>
      <c r="U1691" s="355">
        <f t="shared" si="269"/>
        <v>0</v>
      </c>
    </row>
    <row r="1692" spans="1:21" x14ac:dyDescent="0.3">
      <c r="A1692" s="344">
        <v>1688</v>
      </c>
      <c r="B1692" s="344"/>
      <c r="C1692" s="356"/>
      <c r="D1692" s="357"/>
      <c r="E1692" s="358"/>
      <c r="F1692" s="346"/>
      <c r="G1692" s="347"/>
      <c r="H1692" s="347"/>
      <c r="I1692" s="347"/>
      <c r="J1692" s="348"/>
      <c r="K1692" s="347"/>
      <c r="L1692" s="349">
        <f t="shared" si="260"/>
        <v>0</v>
      </c>
      <c r="M1692" s="350">
        <f t="shared" si="261"/>
        <v>0</v>
      </c>
      <c r="N1692" s="350">
        <f t="shared" si="262"/>
        <v>0</v>
      </c>
      <c r="O1692" s="351">
        <f t="shared" si="263"/>
        <v>0</v>
      </c>
      <c r="P1692" s="350">
        <f t="shared" si="264"/>
        <v>0</v>
      </c>
      <c r="Q1692" s="352">
        <f t="shared" si="265"/>
        <v>0</v>
      </c>
      <c r="R1692" s="353">
        <f t="shared" si="266"/>
        <v>0</v>
      </c>
      <c r="S1692" s="354">
        <f t="shared" si="267"/>
        <v>0</v>
      </c>
      <c r="T1692" s="349">
        <f t="shared" si="268"/>
        <v>0</v>
      </c>
      <c r="U1692" s="355">
        <f t="shared" si="269"/>
        <v>0</v>
      </c>
    </row>
    <row r="1693" spans="1:21" x14ac:dyDescent="0.3">
      <c r="A1693" s="344">
        <v>1689</v>
      </c>
      <c r="B1693" s="344"/>
      <c r="C1693" s="356"/>
      <c r="D1693" s="357"/>
      <c r="E1693" s="358"/>
      <c r="F1693" s="346"/>
      <c r="G1693" s="347"/>
      <c r="H1693" s="347"/>
      <c r="I1693" s="347"/>
      <c r="J1693" s="348"/>
      <c r="K1693" s="347"/>
      <c r="L1693" s="349">
        <f t="shared" si="260"/>
        <v>0</v>
      </c>
      <c r="M1693" s="350">
        <f t="shared" si="261"/>
        <v>0</v>
      </c>
      <c r="N1693" s="350">
        <f t="shared" si="262"/>
        <v>0</v>
      </c>
      <c r="O1693" s="351">
        <f t="shared" si="263"/>
        <v>0</v>
      </c>
      <c r="P1693" s="350">
        <f t="shared" si="264"/>
        <v>0</v>
      </c>
      <c r="Q1693" s="352">
        <f t="shared" si="265"/>
        <v>0</v>
      </c>
      <c r="R1693" s="353">
        <f t="shared" si="266"/>
        <v>0</v>
      </c>
      <c r="S1693" s="354">
        <f t="shared" si="267"/>
        <v>0</v>
      </c>
      <c r="T1693" s="349">
        <f t="shared" si="268"/>
        <v>0</v>
      </c>
      <c r="U1693" s="355">
        <f t="shared" si="269"/>
        <v>0</v>
      </c>
    </row>
    <row r="1694" spans="1:21" x14ac:dyDescent="0.3">
      <c r="A1694" s="344">
        <v>1690</v>
      </c>
      <c r="B1694" s="344"/>
      <c r="C1694" s="356"/>
      <c r="D1694" s="357"/>
      <c r="E1694" s="358"/>
      <c r="F1694" s="346"/>
      <c r="G1694" s="347"/>
      <c r="H1694" s="347"/>
      <c r="I1694" s="347"/>
      <c r="J1694" s="348"/>
      <c r="K1694" s="347"/>
      <c r="L1694" s="349">
        <f t="shared" si="260"/>
        <v>0</v>
      </c>
      <c r="M1694" s="350">
        <f t="shared" si="261"/>
        <v>0</v>
      </c>
      <c r="N1694" s="350">
        <f t="shared" si="262"/>
        <v>0</v>
      </c>
      <c r="O1694" s="351">
        <f t="shared" si="263"/>
        <v>0</v>
      </c>
      <c r="P1694" s="350">
        <f t="shared" si="264"/>
        <v>0</v>
      </c>
      <c r="Q1694" s="352">
        <f t="shared" si="265"/>
        <v>0</v>
      </c>
      <c r="R1694" s="353">
        <f t="shared" si="266"/>
        <v>0</v>
      </c>
      <c r="S1694" s="354">
        <f t="shared" si="267"/>
        <v>0</v>
      </c>
      <c r="T1694" s="349">
        <f t="shared" si="268"/>
        <v>0</v>
      </c>
      <c r="U1694" s="355">
        <f t="shared" si="269"/>
        <v>0</v>
      </c>
    </row>
    <row r="1695" spans="1:21" x14ac:dyDescent="0.3">
      <c r="A1695" s="344">
        <v>1691</v>
      </c>
      <c r="B1695" s="344"/>
      <c r="C1695" s="356"/>
      <c r="D1695" s="357"/>
      <c r="E1695" s="358"/>
      <c r="F1695" s="346"/>
      <c r="G1695" s="347"/>
      <c r="H1695" s="347"/>
      <c r="I1695" s="347"/>
      <c r="J1695" s="348"/>
      <c r="K1695" s="347"/>
      <c r="L1695" s="349">
        <f t="shared" si="260"/>
        <v>0</v>
      </c>
      <c r="M1695" s="350">
        <f t="shared" si="261"/>
        <v>0</v>
      </c>
      <c r="N1695" s="350">
        <f t="shared" si="262"/>
        <v>0</v>
      </c>
      <c r="O1695" s="351">
        <f t="shared" si="263"/>
        <v>0</v>
      </c>
      <c r="P1695" s="350">
        <f t="shared" si="264"/>
        <v>0</v>
      </c>
      <c r="Q1695" s="352">
        <f t="shared" si="265"/>
        <v>0</v>
      </c>
      <c r="R1695" s="353">
        <f t="shared" si="266"/>
        <v>0</v>
      </c>
      <c r="S1695" s="354">
        <f t="shared" si="267"/>
        <v>0</v>
      </c>
      <c r="T1695" s="349">
        <f t="shared" si="268"/>
        <v>0</v>
      </c>
      <c r="U1695" s="355">
        <f t="shared" si="269"/>
        <v>0</v>
      </c>
    </row>
    <row r="1696" spans="1:21" x14ac:dyDescent="0.3">
      <c r="A1696" s="344">
        <v>1692</v>
      </c>
      <c r="B1696" s="344"/>
      <c r="C1696" s="356"/>
      <c r="D1696" s="357"/>
      <c r="E1696" s="358"/>
      <c r="F1696" s="346"/>
      <c r="G1696" s="347"/>
      <c r="H1696" s="347"/>
      <c r="I1696" s="347"/>
      <c r="J1696" s="348"/>
      <c r="K1696" s="347"/>
      <c r="L1696" s="349">
        <f t="shared" si="260"/>
        <v>0</v>
      </c>
      <c r="M1696" s="350">
        <f t="shared" si="261"/>
        <v>0</v>
      </c>
      <c r="N1696" s="350">
        <f t="shared" si="262"/>
        <v>0</v>
      </c>
      <c r="O1696" s="351">
        <f t="shared" si="263"/>
        <v>0</v>
      </c>
      <c r="P1696" s="350">
        <f t="shared" si="264"/>
        <v>0</v>
      </c>
      <c r="Q1696" s="352">
        <f t="shared" si="265"/>
        <v>0</v>
      </c>
      <c r="R1696" s="353">
        <f t="shared" si="266"/>
        <v>0</v>
      </c>
      <c r="S1696" s="354">
        <f t="shared" si="267"/>
        <v>0</v>
      </c>
      <c r="T1696" s="349">
        <f t="shared" si="268"/>
        <v>0</v>
      </c>
      <c r="U1696" s="355">
        <f t="shared" si="269"/>
        <v>0</v>
      </c>
    </row>
    <row r="1697" spans="1:21" x14ac:dyDescent="0.3">
      <c r="A1697" s="344">
        <v>1693</v>
      </c>
      <c r="B1697" s="344"/>
      <c r="C1697" s="356"/>
      <c r="D1697" s="357"/>
      <c r="E1697" s="358"/>
      <c r="F1697" s="346"/>
      <c r="G1697" s="347"/>
      <c r="H1697" s="347"/>
      <c r="I1697" s="347"/>
      <c r="J1697" s="348"/>
      <c r="K1697" s="347"/>
      <c r="L1697" s="349">
        <f t="shared" si="260"/>
        <v>0</v>
      </c>
      <c r="M1697" s="350">
        <f t="shared" si="261"/>
        <v>0</v>
      </c>
      <c r="N1697" s="350">
        <f t="shared" si="262"/>
        <v>0</v>
      </c>
      <c r="O1697" s="351">
        <f t="shared" si="263"/>
        <v>0</v>
      </c>
      <c r="P1697" s="350">
        <f t="shared" si="264"/>
        <v>0</v>
      </c>
      <c r="Q1697" s="352">
        <f t="shared" si="265"/>
        <v>0</v>
      </c>
      <c r="R1697" s="353">
        <f t="shared" si="266"/>
        <v>0</v>
      </c>
      <c r="S1697" s="354">
        <f t="shared" si="267"/>
        <v>0</v>
      </c>
      <c r="T1697" s="349">
        <f t="shared" si="268"/>
        <v>0</v>
      </c>
      <c r="U1697" s="355">
        <f t="shared" si="269"/>
        <v>0</v>
      </c>
    </row>
    <row r="1698" spans="1:21" x14ac:dyDescent="0.3">
      <c r="A1698" s="344">
        <v>1694</v>
      </c>
      <c r="B1698" s="344"/>
      <c r="C1698" s="356"/>
      <c r="D1698" s="357"/>
      <c r="E1698" s="358"/>
      <c r="F1698" s="346"/>
      <c r="G1698" s="347"/>
      <c r="H1698" s="347"/>
      <c r="I1698" s="347"/>
      <c r="J1698" s="348"/>
      <c r="K1698" s="347"/>
      <c r="L1698" s="349">
        <f t="shared" si="260"/>
        <v>0</v>
      </c>
      <c r="M1698" s="350">
        <f t="shared" si="261"/>
        <v>0</v>
      </c>
      <c r="N1698" s="350">
        <f t="shared" si="262"/>
        <v>0</v>
      </c>
      <c r="O1698" s="351">
        <f t="shared" si="263"/>
        <v>0</v>
      </c>
      <c r="P1698" s="350">
        <f t="shared" si="264"/>
        <v>0</v>
      </c>
      <c r="Q1698" s="352">
        <f t="shared" si="265"/>
        <v>0</v>
      </c>
      <c r="R1698" s="353">
        <f t="shared" si="266"/>
        <v>0</v>
      </c>
      <c r="S1698" s="354">
        <f t="shared" si="267"/>
        <v>0</v>
      </c>
      <c r="T1698" s="349">
        <f t="shared" si="268"/>
        <v>0</v>
      </c>
      <c r="U1698" s="355">
        <f t="shared" si="269"/>
        <v>0</v>
      </c>
    </row>
    <row r="1699" spans="1:21" x14ac:dyDescent="0.3">
      <c r="A1699" s="344">
        <v>1695</v>
      </c>
      <c r="B1699" s="344"/>
      <c r="C1699" s="356"/>
      <c r="D1699" s="357"/>
      <c r="E1699" s="358"/>
      <c r="F1699" s="346"/>
      <c r="G1699" s="347"/>
      <c r="H1699" s="347"/>
      <c r="I1699" s="347"/>
      <c r="J1699" s="348"/>
      <c r="K1699" s="347"/>
      <c r="L1699" s="349">
        <f t="shared" si="260"/>
        <v>0</v>
      </c>
      <c r="M1699" s="350">
        <f t="shared" si="261"/>
        <v>0</v>
      </c>
      <c r="N1699" s="350">
        <f t="shared" si="262"/>
        <v>0</v>
      </c>
      <c r="O1699" s="351">
        <f t="shared" si="263"/>
        <v>0</v>
      </c>
      <c r="P1699" s="350">
        <f t="shared" si="264"/>
        <v>0</v>
      </c>
      <c r="Q1699" s="352">
        <f t="shared" si="265"/>
        <v>0</v>
      </c>
      <c r="R1699" s="353">
        <f t="shared" si="266"/>
        <v>0</v>
      </c>
      <c r="S1699" s="354">
        <f t="shared" si="267"/>
        <v>0</v>
      </c>
      <c r="T1699" s="349">
        <f t="shared" si="268"/>
        <v>0</v>
      </c>
      <c r="U1699" s="355">
        <f t="shared" si="269"/>
        <v>0</v>
      </c>
    </row>
    <row r="1700" spans="1:21" x14ac:dyDescent="0.3">
      <c r="A1700" s="344">
        <v>1696</v>
      </c>
      <c r="B1700" s="344"/>
      <c r="C1700" s="356"/>
      <c r="D1700" s="357"/>
      <c r="E1700" s="358"/>
      <c r="F1700" s="346"/>
      <c r="G1700" s="347"/>
      <c r="H1700" s="347"/>
      <c r="I1700" s="347"/>
      <c r="J1700" s="348"/>
      <c r="K1700" s="347"/>
      <c r="L1700" s="349">
        <f t="shared" si="260"/>
        <v>0</v>
      </c>
      <c r="M1700" s="350">
        <f t="shared" si="261"/>
        <v>0</v>
      </c>
      <c r="N1700" s="350">
        <f t="shared" si="262"/>
        <v>0</v>
      </c>
      <c r="O1700" s="351">
        <f t="shared" si="263"/>
        <v>0</v>
      </c>
      <c r="P1700" s="350">
        <f t="shared" si="264"/>
        <v>0</v>
      </c>
      <c r="Q1700" s="352">
        <f t="shared" si="265"/>
        <v>0</v>
      </c>
      <c r="R1700" s="353">
        <f t="shared" si="266"/>
        <v>0</v>
      </c>
      <c r="S1700" s="354">
        <f t="shared" si="267"/>
        <v>0</v>
      </c>
      <c r="T1700" s="349">
        <f t="shared" si="268"/>
        <v>0</v>
      </c>
      <c r="U1700" s="355">
        <f t="shared" si="269"/>
        <v>0</v>
      </c>
    </row>
    <row r="1701" spans="1:21" x14ac:dyDescent="0.3">
      <c r="A1701" s="344">
        <v>1697</v>
      </c>
      <c r="B1701" s="344"/>
      <c r="C1701" s="356"/>
      <c r="D1701" s="357"/>
      <c r="E1701" s="358"/>
      <c r="F1701" s="346"/>
      <c r="G1701" s="347"/>
      <c r="H1701" s="347"/>
      <c r="I1701" s="347"/>
      <c r="J1701" s="348"/>
      <c r="K1701" s="347"/>
      <c r="L1701" s="349">
        <f t="shared" si="260"/>
        <v>0</v>
      </c>
      <c r="M1701" s="350">
        <f t="shared" si="261"/>
        <v>0</v>
      </c>
      <c r="N1701" s="350">
        <f t="shared" si="262"/>
        <v>0</v>
      </c>
      <c r="O1701" s="351">
        <f t="shared" si="263"/>
        <v>0</v>
      </c>
      <c r="P1701" s="350">
        <f t="shared" si="264"/>
        <v>0</v>
      </c>
      <c r="Q1701" s="352">
        <f t="shared" si="265"/>
        <v>0</v>
      </c>
      <c r="R1701" s="353">
        <f t="shared" si="266"/>
        <v>0</v>
      </c>
      <c r="S1701" s="354">
        <f t="shared" si="267"/>
        <v>0</v>
      </c>
      <c r="T1701" s="349">
        <f t="shared" si="268"/>
        <v>0</v>
      </c>
      <c r="U1701" s="355">
        <f t="shared" si="269"/>
        <v>0</v>
      </c>
    </row>
    <row r="1702" spans="1:21" x14ac:dyDescent="0.3">
      <c r="A1702" s="344">
        <v>1698</v>
      </c>
      <c r="B1702" s="344"/>
      <c r="C1702" s="356"/>
      <c r="D1702" s="357"/>
      <c r="E1702" s="358"/>
      <c r="F1702" s="346"/>
      <c r="G1702" s="347"/>
      <c r="H1702" s="347"/>
      <c r="I1702" s="347"/>
      <c r="J1702" s="348"/>
      <c r="K1702" s="347"/>
      <c r="L1702" s="349">
        <f t="shared" si="260"/>
        <v>0</v>
      </c>
      <c r="M1702" s="350">
        <f t="shared" si="261"/>
        <v>0</v>
      </c>
      <c r="N1702" s="350">
        <f t="shared" si="262"/>
        <v>0</v>
      </c>
      <c r="O1702" s="351">
        <f t="shared" si="263"/>
        <v>0</v>
      </c>
      <c r="P1702" s="350">
        <f t="shared" si="264"/>
        <v>0</v>
      </c>
      <c r="Q1702" s="352">
        <f t="shared" si="265"/>
        <v>0</v>
      </c>
      <c r="R1702" s="353">
        <f t="shared" si="266"/>
        <v>0</v>
      </c>
      <c r="S1702" s="354">
        <f t="shared" si="267"/>
        <v>0</v>
      </c>
      <c r="T1702" s="349">
        <f t="shared" si="268"/>
        <v>0</v>
      </c>
      <c r="U1702" s="355">
        <f t="shared" si="269"/>
        <v>0</v>
      </c>
    </row>
    <row r="1703" spans="1:21" x14ac:dyDescent="0.3">
      <c r="A1703" s="344">
        <v>1699</v>
      </c>
      <c r="B1703" s="344"/>
      <c r="C1703" s="356"/>
      <c r="D1703" s="357"/>
      <c r="E1703" s="358"/>
      <c r="F1703" s="346"/>
      <c r="G1703" s="347"/>
      <c r="H1703" s="347"/>
      <c r="I1703" s="347"/>
      <c r="J1703" s="348"/>
      <c r="K1703" s="347"/>
      <c r="L1703" s="349">
        <f t="shared" si="260"/>
        <v>0</v>
      </c>
      <c r="M1703" s="350">
        <f t="shared" si="261"/>
        <v>0</v>
      </c>
      <c r="N1703" s="350">
        <f t="shared" si="262"/>
        <v>0</v>
      </c>
      <c r="O1703" s="351">
        <f t="shared" si="263"/>
        <v>0</v>
      </c>
      <c r="P1703" s="350">
        <f t="shared" si="264"/>
        <v>0</v>
      </c>
      <c r="Q1703" s="352">
        <f t="shared" si="265"/>
        <v>0</v>
      </c>
      <c r="R1703" s="353">
        <f t="shared" si="266"/>
        <v>0</v>
      </c>
      <c r="S1703" s="354">
        <f t="shared" si="267"/>
        <v>0</v>
      </c>
      <c r="T1703" s="349">
        <f t="shared" si="268"/>
        <v>0</v>
      </c>
      <c r="U1703" s="355">
        <f t="shared" si="269"/>
        <v>0</v>
      </c>
    </row>
    <row r="1704" spans="1:21" x14ac:dyDescent="0.3">
      <c r="A1704" s="344">
        <v>1700</v>
      </c>
      <c r="B1704" s="344"/>
      <c r="C1704" s="356"/>
      <c r="D1704" s="357"/>
      <c r="E1704" s="358"/>
      <c r="F1704" s="346"/>
      <c r="G1704" s="347"/>
      <c r="H1704" s="347"/>
      <c r="I1704" s="347"/>
      <c r="J1704" s="348"/>
      <c r="K1704" s="347"/>
      <c r="L1704" s="349">
        <f t="shared" si="260"/>
        <v>0</v>
      </c>
      <c r="M1704" s="350">
        <f t="shared" si="261"/>
        <v>0</v>
      </c>
      <c r="N1704" s="350">
        <f t="shared" si="262"/>
        <v>0</v>
      </c>
      <c r="O1704" s="351">
        <f t="shared" si="263"/>
        <v>0</v>
      </c>
      <c r="P1704" s="350">
        <f t="shared" si="264"/>
        <v>0</v>
      </c>
      <c r="Q1704" s="352">
        <f t="shared" si="265"/>
        <v>0</v>
      </c>
      <c r="R1704" s="353">
        <f t="shared" si="266"/>
        <v>0</v>
      </c>
      <c r="S1704" s="354">
        <f t="shared" si="267"/>
        <v>0</v>
      </c>
      <c r="T1704" s="349">
        <f t="shared" si="268"/>
        <v>0</v>
      </c>
      <c r="U1704" s="355">
        <f t="shared" si="269"/>
        <v>0</v>
      </c>
    </row>
    <row r="1705" spans="1:21" x14ac:dyDescent="0.3">
      <c r="A1705" s="344">
        <v>1701</v>
      </c>
      <c r="B1705" s="344"/>
      <c r="C1705" s="356"/>
      <c r="D1705" s="357"/>
      <c r="E1705" s="358"/>
      <c r="F1705" s="346"/>
      <c r="G1705" s="347"/>
      <c r="H1705" s="347"/>
      <c r="I1705" s="347"/>
      <c r="J1705" s="348"/>
      <c r="K1705" s="347"/>
      <c r="L1705" s="349">
        <f t="shared" si="260"/>
        <v>0</v>
      </c>
      <c r="M1705" s="350">
        <f t="shared" si="261"/>
        <v>0</v>
      </c>
      <c r="N1705" s="350">
        <f t="shared" si="262"/>
        <v>0</v>
      </c>
      <c r="O1705" s="351">
        <f t="shared" si="263"/>
        <v>0</v>
      </c>
      <c r="P1705" s="350">
        <f t="shared" si="264"/>
        <v>0</v>
      </c>
      <c r="Q1705" s="352">
        <f t="shared" si="265"/>
        <v>0</v>
      </c>
      <c r="R1705" s="353">
        <f t="shared" si="266"/>
        <v>0</v>
      </c>
      <c r="S1705" s="354">
        <f t="shared" si="267"/>
        <v>0</v>
      </c>
      <c r="T1705" s="349">
        <f t="shared" si="268"/>
        <v>0</v>
      </c>
      <c r="U1705" s="355">
        <f t="shared" si="269"/>
        <v>0</v>
      </c>
    </row>
    <row r="1706" spans="1:21" x14ac:dyDescent="0.3">
      <c r="A1706" s="344">
        <v>1702</v>
      </c>
      <c r="B1706" s="344"/>
      <c r="C1706" s="356"/>
      <c r="D1706" s="357"/>
      <c r="E1706" s="358"/>
      <c r="F1706" s="346"/>
      <c r="G1706" s="347"/>
      <c r="H1706" s="347"/>
      <c r="I1706" s="347"/>
      <c r="J1706" s="348"/>
      <c r="K1706" s="347"/>
      <c r="L1706" s="349">
        <f t="shared" si="260"/>
        <v>0</v>
      </c>
      <c r="M1706" s="350">
        <f t="shared" si="261"/>
        <v>0</v>
      </c>
      <c r="N1706" s="350">
        <f t="shared" si="262"/>
        <v>0</v>
      </c>
      <c r="O1706" s="351">
        <f t="shared" si="263"/>
        <v>0</v>
      </c>
      <c r="P1706" s="350">
        <f t="shared" si="264"/>
        <v>0</v>
      </c>
      <c r="Q1706" s="352">
        <f t="shared" si="265"/>
        <v>0</v>
      </c>
      <c r="R1706" s="353">
        <f t="shared" si="266"/>
        <v>0</v>
      </c>
      <c r="S1706" s="354">
        <f t="shared" si="267"/>
        <v>0</v>
      </c>
      <c r="T1706" s="349">
        <f t="shared" si="268"/>
        <v>0</v>
      </c>
      <c r="U1706" s="355">
        <f t="shared" si="269"/>
        <v>0</v>
      </c>
    </row>
    <row r="1707" spans="1:21" x14ac:dyDescent="0.3">
      <c r="A1707" s="344">
        <v>1703</v>
      </c>
      <c r="B1707" s="344"/>
      <c r="C1707" s="356"/>
      <c r="D1707" s="357"/>
      <c r="E1707" s="358"/>
      <c r="F1707" s="346"/>
      <c r="G1707" s="347"/>
      <c r="H1707" s="347"/>
      <c r="I1707" s="347"/>
      <c r="J1707" s="348"/>
      <c r="K1707" s="347"/>
      <c r="L1707" s="349">
        <f t="shared" si="260"/>
        <v>0</v>
      </c>
      <c r="M1707" s="350">
        <f t="shared" si="261"/>
        <v>0</v>
      </c>
      <c r="N1707" s="350">
        <f t="shared" si="262"/>
        <v>0</v>
      </c>
      <c r="O1707" s="351">
        <f t="shared" si="263"/>
        <v>0</v>
      </c>
      <c r="P1707" s="350">
        <f t="shared" si="264"/>
        <v>0</v>
      </c>
      <c r="Q1707" s="352">
        <f t="shared" si="265"/>
        <v>0</v>
      </c>
      <c r="R1707" s="353">
        <f t="shared" si="266"/>
        <v>0</v>
      </c>
      <c r="S1707" s="354">
        <f t="shared" si="267"/>
        <v>0</v>
      </c>
      <c r="T1707" s="349">
        <f t="shared" si="268"/>
        <v>0</v>
      </c>
      <c r="U1707" s="355">
        <f t="shared" si="269"/>
        <v>0</v>
      </c>
    </row>
    <row r="1708" spans="1:21" x14ac:dyDescent="0.3">
      <c r="A1708" s="344">
        <v>1704</v>
      </c>
      <c r="B1708" s="344"/>
      <c r="C1708" s="356"/>
      <c r="D1708" s="357"/>
      <c r="E1708" s="358"/>
      <c r="F1708" s="346"/>
      <c r="G1708" s="347"/>
      <c r="H1708" s="347"/>
      <c r="I1708" s="347"/>
      <c r="J1708" s="348"/>
      <c r="K1708" s="347"/>
      <c r="L1708" s="349">
        <f t="shared" si="260"/>
        <v>0</v>
      </c>
      <c r="M1708" s="350">
        <f t="shared" si="261"/>
        <v>0</v>
      </c>
      <c r="N1708" s="350">
        <f t="shared" si="262"/>
        <v>0</v>
      </c>
      <c r="O1708" s="351">
        <f t="shared" si="263"/>
        <v>0</v>
      </c>
      <c r="P1708" s="350">
        <f t="shared" si="264"/>
        <v>0</v>
      </c>
      <c r="Q1708" s="352">
        <f t="shared" si="265"/>
        <v>0</v>
      </c>
      <c r="R1708" s="353">
        <f t="shared" si="266"/>
        <v>0</v>
      </c>
      <c r="S1708" s="354">
        <f t="shared" si="267"/>
        <v>0</v>
      </c>
      <c r="T1708" s="349">
        <f t="shared" si="268"/>
        <v>0</v>
      </c>
      <c r="U1708" s="355">
        <f t="shared" si="269"/>
        <v>0</v>
      </c>
    </row>
    <row r="1709" spans="1:21" x14ac:dyDescent="0.3">
      <c r="A1709" s="344">
        <v>1705</v>
      </c>
      <c r="B1709" s="344"/>
      <c r="C1709" s="356"/>
      <c r="D1709" s="357"/>
      <c r="E1709" s="358"/>
      <c r="F1709" s="346"/>
      <c r="G1709" s="347"/>
      <c r="H1709" s="347"/>
      <c r="I1709" s="347"/>
      <c r="J1709" s="348"/>
      <c r="K1709" s="347"/>
      <c r="L1709" s="349">
        <f t="shared" si="260"/>
        <v>0</v>
      </c>
      <c r="M1709" s="350">
        <f t="shared" si="261"/>
        <v>0</v>
      </c>
      <c r="N1709" s="350">
        <f t="shared" si="262"/>
        <v>0</v>
      </c>
      <c r="O1709" s="351">
        <f t="shared" si="263"/>
        <v>0</v>
      </c>
      <c r="P1709" s="350">
        <f t="shared" si="264"/>
        <v>0</v>
      </c>
      <c r="Q1709" s="352">
        <f t="shared" si="265"/>
        <v>0</v>
      </c>
      <c r="R1709" s="353">
        <f t="shared" si="266"/>
        <v>0</v>
      </c>
      <c r="S1709" s="354">
        <f t="shared" si="267"/>
        <v>0</v>
      </c>
      <c r="T1709" s="349">
        <f t="shared" si="268"/>
        <v>0</v>
      </c>
      <c r="U1709" s="355">
        <f t="shared" si="269"/>
        <v>0</v>
      </c>
    </row>
    <row r="1710" spans="1:21" x14ac:dyDescent="0.3">
      <c r="A1710" s="344">
        <v>1706</v>
      </c>
      <c r="B1710" s="344"/>
      <c r="C1710" s="356"/>
      <c r="D1710" s="357"/>
      <c r="E1710" s="358"/>
      <c r="F1710" s="346"/>
      <c r="G1710" s="347"/>
      <c r="H1710" s="347"/>
      <c r="I1710" s="347"/>
      <c r="J1710" s="348"/>
      <c r="K1710" s="347"/>
      <c r="L1710" s="349">
        <f t="shared" si="260"/>
        <v>0</v>
      </c>
      <c r="M1710" s="350">
        <f t="shared" si="261"/>
        <v>0</v>
      </c>
      <c r="N1710" s="350">
        <f t="shared" si="262"/>
        <v>0</v>
      </c>
      <c r="O1710" s="351">
        <f t="shared" si="263"/>
        <v>0</v>
      </c>
      <c r="P1710" s="350">
        <f t="shared" si="264"/>
        <v>0</v>
      </c>
      <c r="Q1710" s="352">
        <f t="shared" si="265"/>
        <v>0</v>
      </c>
      <c r="R1710" s="353">
        <f t="shared" si="266"/>
        <v>0</v>
      </c>
      <c r="S1710" s="354">
        <f t="shared" si="267"/>
        <v>0</v>
      </c>
      <c r="T1710" s="349">
        <f t="shared" si="268"/>
        <v>0</v>
      </c>
      <c r="U1710" s="355">
        <f t="shared" si="269"/>
        <v>0</v>
      </c>
    </row>
    <row r="1711" spans="1:21" x14ac:dyDescent="0.3">
      <c r="A1711" s="344">
        <v>1707</v>
      </c>
      <c r="B1711" s="344"/>
      <c r="C1711" s="356"/>
      <c r="D1711" s="357"/>
      <c r="E1711" s="358"/>
      <c r="F1711" s="346"/>
      <c r="G1711" s="347"/>
      <c r="H1711" s="347"/>
      <c r="I1711" s="347"/>
      <c r="J1711" s="348"/>
      <c r="K1711" s="347"/>
      <c r="L1711" s="349">
        <f t="shared" si="260"/>
        <v>0</v>
      </c>
      <c r="M1711" s="350">
        <f t="shared" si="261"/>
        <v>0</v>
      </c>
      <c r="N1711" s="350">
        <f t="shared" si="262"/>
        <v>0</v>
      </c>
      <c r="O1711" s="351">
        <f t="shared" si="263"/>
        <v>0</v>
      </c>
      <c r="P1711" s="350">
        <f t="shared" si="264"/>
        <v>0</v>
      </c>
      <c r="Q1711" s="352">
        <f t="shared" si="265"/>
        <v>0</v>
      </c>
      <c r="R1711" s="353">
        <f t="shared" si="266"/>
        <v>0</v>
      </c>
      <c r="S1711" s="354">
        <f t="shared" si="267"/>
        <v>0</v>
      </c>
      <c r="T1711" s="349">
        <f t="shared" si="268"/>
        <v>0</v>
      </c>
      <c r="U1711" s="355">
        <f t="shared" si="269"/>
        <v>0</v>
      </c>
    </row>
    <row r="1712" spans="1:21" x14ac:dyDescent="0.3">
      <c r="A1712" s="344">
        <v>1708</v>
      </c>
      <c r="B1712" s="344"/>
      <c r="C1712" s="356"/>
      <c r="D1712" s="357"/>
      <c r="E1712" s="358"/>
      <c r="F1712" s="346"/>
      <c r="G1712" s="347"/>
      <c r="H1712" s="347"/>
      <c r="I1712" s="347"/>
      <c r="J1712" s="348"/>
      <c r="K1712" s="347"/>
      <c r="L1712" s="349">
        <f t="shared" si="260"/>
        <v>0</v>
      </c>
      <c r="M1712" s="350">
        <f t="shared" si="261"/>
        <v>0</v>
      </c>
      <c r="N1712" s="350">
        <f t="shared" si="262"/>
        <v>0</v>
      </c>
      <c r="O1712" s="351">
        <f t="shared" si="263"/>
        <v>0</v>
      </c>
      <c r="P1712" s="350">
        <f t="shared" si="264"/>
        <v>0</v>
      </c>
      <c r="Q1712" s="352">
        <f t="shared" si="265"/>
        <v>0</v>
      </c>
      <c r="R1712" s="353">
        <f t="shared" si="266"/>
        <v>0</v>
      </c>
      <c r="S1712" s="354">
        <f t="shared" si="267"/>
        <v>0</v>
      </c>
      <c r="T1712" s="349">
        <f t="shared" si="268"/>
        <v>0</v>
      </c>
      <c r="U1712" s="355">
        <f t="shared" si="269"/>
        <v>0</v>
      </c>
    </row>
    <row r="1713" spans="1:21" x14ac:dyDescent="0.3">
      <c r="A1713" s="344">
        <v>1709</v>
      </c>
      <c r="B1713" s="344"/>
      <c r="C1713" s="356"/>
      <c r="D1713" s="357"/>
      <c r="E1713" s="358"/>
      <c r="F1713" s="346"/>
      <c r="G1713" s="347"/>
      <c r="H1713" s="347"/>
      <c r="I1713" s="347"/>
      <c r="J1713" s="348"/>
      <c r="K1713" s="347"/>
      <c r="L1713" s="349">
        <f t="shared" si="260"/>
        <v>0</v>
      </c>
      <c r="M1713" s="350">
        <f t="shared" si="261"/>
        <v>0</v>
      </c>
      <c r="N1713" s="350">
        <f t="shared" si="262"/>
        <v>0</v>
      </c>
      <c r="O1713" s="351">
        <f t="shared" si="263"/>
        <v>0</v>
      </c>
      <c r="P1713" s="350">
        <f t="shared" si="264"/>
        <v>0</v>
      </c>
      <c r="Q1713" s="352">
        <f t="shared" si="265"/>
        <v>0</v>
      </c>
      <c r="R1713" s="353">
        <f t="shared" si="266"/>
        <v>0</v>
      </c>
      <c r="S1713" s="354">
        <f t="shared" si="267"/>
        <v>0</v>
      </c>
      <c r="T1713" s="349">
        <f t="shared" si="268"/>
        <v>0</v>
      </c>
      <c r="U1713" s="355">
        <f t="shared" si="269"/>
        <v>0</v>
      </c>
    </row>
    <row r="1714" spans="1:21" x14ac:dyDescent="0.3">
      <c r="A1714" s="344">
        <v>1710</v>
      </c>
      <c r="B1714" s="344"/>
      <c r="C1714" s="356"/>
      <c r="D1714" s="357"/>
      <c r="E1714" s="358"/>
      <c r="F1714" s="346"/>
      <c r="G1714" s="347"/>
      <c r="H1714" s="347"/>
      <c r="I1714" s="347"/>
      <c r="J1714" s="348"/>
      <c r="K1714" s="347"/>
      <c r="L1714" s="349">
        <f t="shared" si="260"/>
        <v>0</v>
      </c>
      <c r="M1714" s="350">
        <f t="shared" si="261"/>
        <v>0</v>
      </c>
      <c r="N1714" s="350">
        <f t="shared" si="262"/>
        <v>0</v>
      </c>
      <c r="O1714" s="351">
        <f t="shared" si="263"/>
        <v>0</v>
      </c>
      <c r="P1714" s="350">
        <f t="shared" si="264"/>
        <v>0</v>
      </c>
      <c r="Q1714" s="352">
        <f t="shared" si="265"/>
        <v>0</v>
      </c>
      <c r="R1714" s="353">
        <f t="shared" si="266"/>
        <v>0</v>
      </c>
      <c r="S1714" s="354">
        <f t="shared" si="267"/>
        <v>0</v>
      </c>
      <c r="T1714" s="349">
        <f t="shared" si="268"/>
        <v>0</v>
      </c>
      <c r="U1714" s="355">
        <f t="shared" si="269"/>
        <v>0</v>
      </c>
    </row>
    <row r="1715" spans="1:21" x14ac:dyDescent="0.3">
      <c r="A1715" s="344">
        <v>1711</v>
      </c>
      <c r="B1715" s="344"/>
      <c r="C1715" s="356"/>
      <c r="D1715" s="357"/>
      <c r="E1715" s="358"/>
      <c r="F1715" s="346"/>
      <c r="G1715" s="347"/>
      <c r="H1715" s="347"/>
      <c r="I1715" s="347"/>
      <c r="J1715" s="348"/>
      <c r="K1715" s="347"/>
      <c r="L1715" s="349">
        <f t="shared" si="260"/>
        <v>0</v>
      </c>
      <c r="M1715" s="350">
        <f t="shared" si="261"/>
        <v>0</v>
      </c>
      <c r="N1715" s="350">
        <f t="shared" si="262"/>
        <v>0</v>
      </c>
      <c r="O1715" s="351">
        <f t="shared" si="263"/>
        <v>0</v>
      </c>
      <c r="P1715" s="350">
        <f t="shared" si="264"/>
        <v>0</v>
      </c>
      <c r="Q1715" s="352">
        <f t="shared" si="265"/>
        <v>0</v>
      </c>
      <c r="R1715" s="353">
        <f t="shared" si="266"/>
        <v>0</v>
      </c>
      <c r="S1715" s="354">
        <f t="shared" si="267"/>
        <v>0</v>
      </c>
      <c r="T1715" s="349">
        <f t="shared" si="268"/>
        <v>0</v>
      </c>
      <c r="U1715" s="355">
        <f t="shared" si="269"/>
        <v>0</v>
      </c>
    </row>
    <row r="1716" spans="1:21" x14ac:dyDescent="0.3">
      <c r="A1716" s="344">
        <v>1712</v>
      </c>
      <c r="B1716" s="344"/>
      <c r="C1716" s="356"/>
      <c r="D1716" s="357"/>
      <c r="E1716" s="358"/>
      <c r="F1716" s="346"/>
      <c r="G1716" s="347"/>
      <c r="H1716" s="347"/>
      <c r="I1716" s="347"/>
      <c r="J1716" s="348"/>
      <c r="K1716" s="347"/>
      <c r="L1716" s="349">
        <f t="shared" si="260"/>
        <v>0</v>
      </c>
      <c r="M1716" s="350">
        <f t="shared" si="261"/>
        <v>0</v>
      </c>
      <c r="N1716" s="350">
        <f t="shared" si="262"/>
        <v>0</v>
      </c>
      <c r="O1716" s="351">
        <f t="shared" si="263"/>
        <v>0</v>
      </c>
      <c r="P1716" s="350">
        <f t="shared" si="264"/>
        <v>0</v>
      </c>
      <c r="Q1716" s="352">
        <f t="shared" si="265"/>
        <v>0</v>
      </c>
      <c r="R1716" s="353">
        <f t="shared" si="266"/>
        <v>0</v>
      </c>
      <c r="S1716" s="354">
        <f t="shared" si="267"/>
        <v>0</v>
      </c>
      <c r="T1716" s="349">
        <f t="shared" si="268"/>
        <v>0</v>
      </c>
      <c r="U1716" s="355">
        <f t="shared" si="269"/>
        <v>0</v>
      </c>
    </row>
    <row r="1717" spans="1:21" x14ac:dyDescent="0.3">
      <c r="A1717" s="344">
        <v>1713</v>
      </c>
      <c r="B1717" s="344"/>
      <c r="C1717" s="356"/>
      <c r="D1717" s="357"/>
      <c r="E1717" s="358"/>
      <c r="F1717" s="346"/>
      <c r="G1717" s="347"/>
      <c r="H1717" s="347"/>
      <c r="I1717" s="347"/>
      <c r="J1717" s="348"/>
      <c r="K1717" s="347"/>
      <c r="L1717" s="349">
        <f t="shared" si="260"/>
        <v>0</v>
      </c>
      <c r="M1717" s="350">
        <f t="shared" si="261"/>
        <v>0</v>
      </c>
      <c r="N1717" s="350">
        <f t="shared" si="262"/>
        <v>0</v>
      </c>
      <c r="O1717" s="351">
        <f t="shared" si="263"/>
        <v>0</v>
      </c>
      <c r="P1717" s="350">
        <f t="shared" si="264"/>
        <v>0</v>
      </c>
      <c r="Q1717" s="352">
        <f t="shared" si="265"/>
        <v>0</v>
      </c>
      <c r="R1717" s="353">
        <f t="shared" si="266"/>
        <v>0</v>
      </c>
      <c r="S1717" s="354">
        <f t="shared" si="267"/>
        <v>0</v>
      </c>
      <c r="T1717" s="349">
        <f t="shared" si="268"/>
        <v>0</v>
      </c>
      <c r="U1717" s="355">
        <f t="shared" si="269"/>
        <v>0</v>
      </c>
    </row>
    <row r="1718" spans="1:21" x14ac:dyDescent="0.3">
      <c r="A1718" s="344">
        <v>1714</v>
      </c>
      <c r="B1718" s="344"/>
      <c r="C1718" s="356"/>
      <c r="D1718" s="357"/>
      <c r="E1718" s="358"/>
      <c r="F1718" s="346"/>
      <c r="G1718" s="347"/>
      <c r="H1718" s="347"/>
      <c r="I1718" s="347"/>
      <c r="J1718" s="348"/>
      <c r="K1718" s="347"/>
      <c r="L1718" s="349">
        <f t="shared" si="260"/>
        <v>0</v>
      </c>
      <c r="M1718" s="350">
        <f t="shared" si="261"/>
        <v>0</v>
      </c>
      <c r="N1718" s="350">
        <f t="shared" si="262"/>
        <v>0</v>
      </c>
      <c r="O1718" s="351">
        <f t="shared" si="263"/>
        <v>0</v>
      </c>
      <c r="P1718" s="350">
        <f t="shared" si="264"/>
        <v>0</v>
      </c>
      <c r="Q1718" s="352">
        <f t="shared" si="265"/>
        <v>0</v>
      </c>
      <c r="R1718" s="353">
        <f t="shared" si="266"/>
        <v>0</v>
      </c>
      <c r="S1718" s="354">
        <f t="shared" si="267"/>
        <v>0</v>
      </c>
      <c r="T1718" s="349">
        <f t="shared" si="268"/>
        <v>0</v>
      </c>
      <c r="U1718" s="355">
        <f t="shared" si="269"/>
        <v>0</v>
      </c>
    </row>
    <row r="1719" spans="1:21" x14ac:dyDescent="0.3">
      <c r="A1719" s="344">
        <v>1715</v>
      </c>
      <c r="B1719" s="344"/>
      <c r="C1719" s="356"/>
      <c r="D1719" s="357"/>
      <c r="E1719" s="358"/>
      <c r="F1719" s="346"/>
      <c r="G1719" s="347"/>
      <c r="H1719" s="347"/>
      <c r="I1719" s="347"/>
      <c r="J1719" s="348"/>
      <c r="K1719" s="347"/>
      <c r="L1719" s="349">
        <f t="shared" si="260"/>
        <v>0</v>
      </c>
      <c r="M1719" s="350">
        <f t="shared" si="261"/>
        <v>0</v>
      </c>
      <c r="N1719" s="350">
        <f t="shared" si="262"/>
        <v>0</v>
      </c>
      <c r="O1719" s="351">
        <f t="shared" si="263"/>
        <v>0</v>
      </c>
      <c r="P1719" s="350">
        <f t="shared" si="264"/>
        <v>0</v>
      </c>
      <c r="Q1719" s="352">
        <f t="shared" si="265"/>
        <v>0</v>
      </c>
      <c r="R1719" s="353">
        <f t="shared" si="266"/>
        <v>0</v>
      </c>
      <c r="S1719" s="354">
        <f t="shared" si="267"/>
        <v>0</v>
      </c>
      <c r="T1719" s="349">
        <f t="shared" si="268"/>
        <v>0</v>
      </c>
      <c r="U1719" s="355">
        <f t="shared" si="269"/>
        <v>0</v>
      </c>
    </row>
    <row r="1720" spans="1:21" x14ac:dyDescent="0.3">
      <c r="A1720" s="344">
        <v>1716</v>
      </c>
      <c r="B1720" s="344"/>
      <c r="C1720" s="356"/>
      <c r="D1720" s="357"/>
      <c r="E1720" s="358"/>
      <c r="F1720" s="346"/>
      <c r="G1720" s="347"/>
      <c r="H1720" s="347"/>
      <c r="I1720" s="347"/>
      <c r="J1720" s="348"/>
      <c r="K1720" s="347"/>
      <c r="L1720" s="349">
        <f t="shared" si="260"/>
        <v>0</v>
      </c>
      <c r="M1720" s="350">
        <f t="shared" si="261"/>
        <v>0</v>
      </c>
      <c r="N1720" s="350">
        <f t="shared" si="262"/>
        <v>0</v>
      </c>
      <c r="O1720" s="351">
        <f t="shared" si="263"/>
        <v>0</v>
      </c>
      <c r="P1720" s="350">
        <f t="shared" si="264"/>
        <v>0</v>
      </c>
      <c r="Q1720" s="352">
        <f t="shared" si="265"/>
        <v>0</v>
      </c>
      <c r="R1720" s="353">
        <f t="shared" si="266"/>
        <v>0</v>
      </c>
      <c r="S1720" s="354">
        <f t="shared" si="267"/>
        <v>0</v>
      </c>
      <c r="T1720" s="349">
        <f t="shared" si="268"/>
        <v>0</v>
      </c>
      <c r="U1720" s="355">
        <f t="shared" si="269"/>
        <v>0</v>
      </c>
    </row>
    <row r="1721" spans="1:21" x14ac:dyDescent="0.3">
      <c r="A1721" s="344">
        <v>1717</v>
      </c>
      <c r="B1721" s="344"/>
      <c r="C1721" s="356"/>
      <c r="D1721" s="357"/>
      <c r="E1721" s="358"/>
      <c r="F1721" s="346"/>
      <c r="G1721" s="347"/>
      <c r="H1721" s="347"/>
      <c r="I1721" s="347"/>
      <c r="J1721" s="348"/>
      <c r="K1721" s="347"/>
      <c r="L1721" s="349">
        <f t="shared" si="260"/>
        <v>0</v>
      </c>
      <c r="M1721" s="350">
        <f t="shared" si="261"/>
        <v>0</v>
      </c>
      <c r="N1721" s="350">
        <f t="shared" si="262"/>
        <v>0</v>
      </c>
      <c r="O1721" s="351">
        <f t="shared" si="263"/>
        <v>0</v>
      </c>
      <c r="P1721" s="350">
        <f t="shared" si="264"/>
        <v>0</v>
      </c>
      <c r="Q1721" s="352">
        <f t="shared" si="265"/>
        <v>0</v>
      </c>
      <c r="R1721" s="353">
        <f t="shared" si="266"/>
        <v>0</v>
      </c>
      <c r="S1721" s="354">
        <f t="shared" si="267"/>
        <v>0</v>
      </c>
      <c r="T1721" s="349">
        <f t="shared" si="268"/>
        <v>0</v>
      </c>
      <c r="U1721" s="355">
        <f t="shared" si="269"/>
        <v>0</v>
      </c>
    </row>
    <row r="1722" spans="1:21" x14ac:dyDescent="0.3">
      <c r="A1722" s="344">
        <v>1718</v>
      </c>
      <c r="B1722" s="344"/>
      <c r="C1722" s="356"/>
      <c r="D1722" s="357"/>
      <c r="E1722" s="358"/>
      <c r="F1722" s="346"/>
      <c r="G1722" s="347"/>
      <c r="H1722" s="347"/>
      <c r="I1722" s="347"/>
      <c r="J1722" s="348"/>
      <c r="K1722" s="347"/>
      <c r="L1722" s="349">
        <f t="shared" si="260"/>
        <v>0</v>
      </c>
      <c r="M1722" s="350">
        <f t="shared" si="261"/>
        <v>0</v>
      </c>
      <c r="N1722" s="350">
        <f t="shared" si="262"/>
        <v>0</v>
      </c>
      <c r="O1722" s="351">
        <f t="shared" si="263"/>
        <v>0</v>
      </c>
      <c r="P1722" s="350">
        <f t="shared" si="264"/>
        <v>0</v>
      </c>
      <c r="Q1722" s="352">
        <f t="shared" si="265"/>
        <v>0</v>
      </c>
      <c r="R1722" s="353">
        <f t="shared" si="266"/>
        <v>0</v>
      </c>
      <c r="S1722" s="354">
        <f t="shared" si="267"/>
        <v>0</v>
      </c>
      <c r="T1722" s="349">
        <f t="shared" si="268"/>
        <v>0</v>
      </c>
      <c r="U1722" s="355">
        <f t="shared" si="269"/>
        <v>0</v>
      </c>
    </row>
    <row r="1723" spans="1:21" x14ac:dyDescent="0.3">
      <c r="A1723" s="344">
        <v>1719</v>
      </c>
      <c r="B1723" s="344"/>
      <c r="C1723" s="356"/>
      <c r="D1723" s="357"/>
      <c r="E1723" s="358"/>
      <c r="F1723" s="346"/>
      <c r="G1723" s="347"/>
      <c r="H1723" s="347"/>
      <c r="I1723" s="347"/>
      <c r="J1723" s="348"/>
      <c r="K1723" s="347"/>
      <c r="L1723" s="349">
        <f t="shared" si="260"/>
        <v>0</v>
      </c>
      <c r="M1723" s="350">
        <f t="shared" si="261"/>
        <v>0</v>
      </c>
      <c r="N1723" s="350">
        <f t="shared" si="262"/>
        <v>0</v>
      </c>
      <c r="O1723" s="351">
        <f t="shared" si="263"/>
        <v>0</v>
      </c>
      <c r="P1723" s="350">
        <f t="shared" si="264"/>
        <v>0</v>
      </c>
      <c r="Q1723" s="352">
        <f t="shared" si="265"/>
        <v>0</v>
      </c>
      <c r="R1723" s="353">
        <f t="shared" si="266"/>
        <v>0</v>
      </c>
      <c r="S1723" s="354">
        <f t="shared" si="267"/>
        <v>0</v>
      </c>
      <c r="T1723" s="349">
        <f t="shared" si="268"/>
        <v>0</v>
      </c>
      <c r="U1723" s="355">
        <f t="shared" si="269"/>
        <v>0</v>
      </c>
    </row>
    <row r="1724" spans="1:21" x14ac:dyDescent="0.3">
      <c r="A1724" s="344">
        <v>1720</v>
      </c>
      <c r="B1724" s="344"/>
      <c r="C1724" s="356"/>
      <c r="D1724" s="357"/>
      <c r="E1724" s="358"/>
      <c r="F1724" s="346"/>
      <c r="G1724" s="347"/>
      <c r="H1724" s="347"/>
      <c r="I1724" s="347"/>
      <c r="J1724" s="348"/>
      <c r="K1724" s="347"/>
      <c r="L1724" s="349">
        <f t="shared" si="260"/>
        <v>0</v>
      </c>
      <c r="M1724" s="350">
        <f t="shared" si="261"/>
        <v>0</v>
      </c>
      <c r="N1724" s="350">
        <f t="shared" si="262"/>
        <v>0</v>
      </c>
      <c r="O1724" s="351">
        <f t="shared" si="263"/>
        <v>0</v>
      </c>
      <c r="P1724" s="350">
        <f t="shared" si="264"/>
        <v>0</v>
      </c>
      <c r="Q1724" s="352">
        <f t="shared" si="265"/>
        <v>0</v>
      </c>
      <c r="R1724" s="353">
        <f t="shared" si="266"/>
        <v>0</v>
      </c>
      <c r="S1724" s="354">
        <f t="shared" si="267"/>
        <v>0</v>
      </c>
      <c r="T1724" s="349">
        <f t="shared" si="268"/>
        <v>0</v>
      </c>
      <c r="U1724" s="355">
        <f t="shared" si="269"/>
        <v>0</v>
      </c>
    </row>
    <row r="1725" spans="1:21" x14ac:dyDescent="0.3">
      <c r="A1725" s="344">
        <v>1721</v>
      </c>
      <c r="B1725" s="344"/>
      <c r="C1725" s="356"/>
      <c r="D1725" s="357"/>
      <c r="E1725" s="358"/>
      <c r="F1725" s="346"/>
      <c r="G1725" s="347"/>
      <c r="H1725" s="347"/>
      <c r="I1725" s="347"/>
      <c r="J1725" s="348"/>
      <c r="K1725" s="347"/>
      <c r="L1725" s="349">
        <f t="shared" si="260"/>
        <v>0</v>
      </c>
      <c r="M1725" s="350">
        <f t="shared" si="261"/>
        <v>0</v>
      </c>
      <c r="N1725" s="350">
        <f t="shared" si="262"/>
        <v>0</v>
      </c>
      <c r="O1725" s="351">
        <f t="shared" si="263"/>
        <v>0</v>
      </c>
      <c r="P1725" s="350">
        <f t="shared" si="264"/>
        <v>0</v>
      </c>
      <c r="Q1725" s="352">
        <f t="shared" si="265"/>
        <v>0</v>
      </c>
      <c r="R1725" s="353">
        <f t="shared" si="266"/>
        <v>0</v>
      </c>
      <c r="S1725" s="354">
        <f t="shared" si="267"/>
        <v>0</v>
      </c>
      <c r="T1725" s="349">
        <f t="shared" si="268"/>
        <v>0</v>
      </c>
      <c r="U1725" s="355">
        <f t="shared" si="269"/>
        <v>0</v>
      </c>
    </row>
    <row r="1726" spans="1:21" x14ac:dyDescent="0.3">
      <c r="A1726" s="344">
        <v>1722</v>
      </c>
      <c r="B1726" s="344"/>
      <c r="C1726" s="356"/>
      <c r="D1726" s="357"/>
      <c r="E1726" s="358"/>
      <c r="F1726" s="346"/>
      <c r="G1726" s="347"/>
      <c r="H1726" s="347"/>
      <c r="I1726" s="347"/>
      <c r="J1726" s="348"/>
      <c r="K1726" s="347"/>
      <c r="L1726" s="349">
        <f t="shared" si="260"/>
        <v>0</v>
      </c>
      <c r="M1726" s="350">
        <f t="shared" si="261"/>
        <v>0</v>
      </c>
      <c r="N1726" s="350">
        <f t="shared" si="262"/>
        <v>0</v>
      </c>
      <c r="O1726" s="351">
        <f t="shared" si="263"/>
        <v>0</v>
      </c>
      <c r="P1726" s="350">
        <f t="shared" si="264"/>
        <v>0</v>
      </c>
      <c r="Q1726" s="352">
        <f t="shared" si="265"/>
        <v>0</v>
      </c>
      <c r="R1726" s="353">
        <f t="shared" si="266"/>
        <v>0</v>
      </c>
      <c r="S1726" s="354">
        <f t="shared" si="267"/>
        <v>0</v>
      </c>
      <c r="T1726" s="349">
        <f t="shared" si="268"/>
        <v>0</v>
      </c>
      <c r="U1726" s="355">
        <f t="shared" si="269"/>
        <v>0</v>
      </c>
    </row>
    <row r="1727" spans="1:21" x14ac:dyDescent="0.3">
      <c r="A1727" s="344">
        <v>1723</v>
      </c>
      <c r="B1727" s="344"/>
      <c r="C1727" s="356"/>
      <c r="D1727" s="357"/>
      <c r="E1727" s="358"/>
      <c r="F1727" s="346"/>
      <c r="G1727" s="347"/>
      <c r="H1727" s="347"/>
      <c r="I1727" s="347"/>
      <c r="J1727" s="348"/>
      <c r="K1727" s="347"/>
      <c r="L1727" s="349">
        <f t="shared" si="260"/>
        <v>0</v>
      </c>
      <c r="M1727" s="350">
        <f t="shared" si="261"/>
        <v>0</v>
      </c>
      <c r="N1727" s="350">
        <f t="shared" si="262"/>
        <v>0</v>
      </c>
      <c r="O1727" s="351">
        <f t="shared" si="263"/>
        <v>0</v>
      </c>
      <c r="P1727" s="350">
        <f t="shared" si="264"/>
        <v>0</v>
      </c>
      <c r="Q1727" s="352">
        <f t="shared" si="265"/>
        <v>0</v>
      </c>
      <c r="R1727" s="353">
        <f t="shared" si="266"/>
        <v>0</v>
      </c>
      <c r="S1727" s="354">
        <f t="shared" si="267"/>
        <v>0</v>
      </c>
      <c r="T1727" s="349">
        <f t="shared" si="268"/>
        <v>0</v>
      </c>
      <c r="U1727" s="355">
        <f t="shared" si="269"/>
        <v>0</v>
      </c>
    </row>
    <row r="1728" spans="1:21" x14ac:dyDescent="0.3">
      <c r="A1728" s="344">
        <v>1724</v>
      </c>
      <c r="B1728" s="344"/>
      <c r="C1728" s="356"/>
      <c r="D1728" s="357"/>
      <c r="E1728" s="358"/>
      <c r="F1728" s="346"/>
      <c r="G1728" s="347"/>
      <c r="H1728" s="347"/>
      <c r="I1728" s="347"/>
      <c r="J1728" s="348"/>
      <c r="K1728" s="347"/>
      <c r="L1728" s="349">
        <f t="shared" si="260"/>
        <v>0</v>
      </c>
      <c r="M1728" s="350">
        <f t="shared" si="261"/>
        <v>0</v>
      </c>
      <c r="N1728" s="350">
        <f t="shared" si="262"/>
        <v>0</v>
      </c>
      <c r="O1728" s="351">
        <f t="shared" si="263"/>
        <v>0</v>
      </c>
      <c r="P1728" s="350">
        <f t="shared" si="264"/>
        <v>0</v>
      </c>
      <c r="Q1728" s="352">
        <f t="shared" si="265"/>
        <v>0</v>
      </c>
      <c r="R1728" s="353">
        <f t="shared" si="266"/>
        <v>0</v>
      </c>
      <c r="S1728" s="354">
        <f t="shared" si="267"/>
        <v>0</v>
      </c>
      <c r="T1728" s="349">
        <f t="shared" si="268"/>
        <v>0</v>
      </c>
      <c r="U1728" s="355">
        <f t="shared" si="269"/>
        <v>0</v>
      </c>
    </row>
    <row r="1729" spans="1:21" x14ac:dyDescent="0.3">
      <c r="A1729" s="344">
        <v>1725</v>
      </c>
      <c r="B1729" s="344"/>
      <c r="C1729" s="356"/>
      <c r="D1729" s="357"/>
      <c r="E1729" s="358"/>
      <c r="F1729" s="346"/>
      <c r="G1729" s="347"/>
      <c r="H1729" s="347"/>
      <c r="I1729" s="347"/>
      <c r="J1729" s="348"/>
      <c r="K1729" s="347"/>
      <c r="L1729" s="349">
        <f t="shared" si="260"/>
        <v>0</v>
      </c>
      <c r="M1729" s="350">
        <f t="shared" si="261"/>
        <v>0</v>
      </c>
      <c r="N1729" s="350">
        <f t="shared" si="262"/>
        <v>0</v>
      </c>
      <c r="O1729" s="351">
        <f t="shared" si="263"/>
        <v>0</v>
      </c>
      <c r="P1729" s="350">
        <f t="shared" si="264"/>
        <v>0</v>
      </c>
      <c r="Q1729" s="352">
        <f t="shared" si="265"/>
        <v>0</v>
      </c>
      <c r="R1729" s="353">
        <f t="shared" si="266"/>
        <v>0</v>
      </c>
      <c r="S1729" s="354">
        <f t="shared" si="267"/>
        <v>0</v>
      </c>
      <c r="T1729" s="349">
        <f t="shared" si="268"/>
        <v>0</v>
      </c>
      <c r="U1729" s="355">
        <f t="shared" si="269"/>
        <v>0</v>
      </c>
    </row>
    <row r="1730" spans="1:21" x14ac:dyDescent="0.3">
      <c r="A1730" s="344">
        <v>1726</v>
      </c>
      <c r="B1730" s="344"/>
      <c r="C1730" s="356"/>
      <c r="D1730" s="357"/>
      <c r="E1730" s="358"/>
      <c r="F1730" s="346"/>
      <c r="G1730" s="347"/>
      <c r="H1730" s="347"/>
      <c r="I1730" s="347"/>
      <c r="J1730" s="348"/>
      <c r="K1730" s="347"/>
      <c r="L1730" s="349">
        <f t="shared" si="260"/>
        <v>0</v>
      </c>
      <c r="M1730" s="350">
        <f t="shared" si="261"/>
        <v>0</v>
      </c>
      <c r="N1730" s="350">
        <f t="shared" si="262"/>
        <v>0</v>
      </c>
      <c r="O1730" s="351">
        <f t="shared" si="263"/>
        <v>0</v>
      </c>
      <c r="P1730" s="350">
        <f t="shared" si="264"/>
        <v>0</v>
      </c>
      <c r="Q1730" s="352">
        <f t="shared" si="265"/>
        <v>0</v>
      </c>
      <c r="R1730" s="353">
        <f t="shared" si="266"/>
        <v>0</v>
      </c>
      <c r="S1730" s="354">
        <f t="shared" si="267"/>
        <v>0</v>
      </c>
      <c r="T1730" s="349">
        <f t="shared" si="268"/>
        <v>0</v>
      </c>
      <c r="U1730" s="355">
        <f t="shared" si="269"/>
        <v>0</v>
      </c>
    </row>
    <row r="1731" spans="1:21" x14ac:dyDescent="0.3">
      <c r="A1731" s="344">
        <v>1727</v>
      </c>
      <c r="B1731" s="344"/>
      <c r="C1731" s="356"/>
      <c r="D1731" s="357"/>
      <c r="E1731" s="358"/>
      <c r="F1731" s="346"/>
      <c r="G1731" s="347"/>
      <c r="H1731" s="347"/>
      <c r="I1731" s="347"/>
      <c r="J1731" s="348"/>
      <c r="K1731" s="347"/>
      <c r="L1731" s="349">
        <f t="shared" si="260"/>
        <v>0</v>
      </c>
      <c r="M1731" s="350">
        <f t="shared" si="261"/>
        <v>0</v>
      </c>
      <c r="N1731" s="350">
        <f t="shared" si="262"/>
        <v>0</v>
      </c>
      <c r="O1731" s="351">
        <f t="shared" si="263"/>
        <v>0</v>
      </c>
      <c r="P1731" s="350">
        <f t="shared" si="264"/>
        <v>0</v>
      </c>
      <c r="Q1731" s="352">
        <f t="shared" si="265"/>
        <v>0</v>
      </c>
      <c r="R1731" s="353">
        <f t="shared" si="266"/>
        <v>0</v>
      </c>
      <c r="S1731" s="354">
        <f t="shared" si="267"/>
        <v>0</v>
      </c>
      <c r="T1731" s="349">
        <f t="shared" si="268"/>
        <v>0</v>
      </c>
      <c r="U1731" s="355">
        <f t="shared" si="269"/>
        <v>0</v>
      </c>
    </row>
    <row r="1732" spans="1:21" x14ac:dyDescent="0.3">
      <c r="A1732" s="344">
        <v>1728</v>
      </c>
      <c r="B1732" s="344"/>
      <c r="C1732" s="356"/>
      <c r="D1732" s="357"/>
      <c r="E1732" s="358"/>
      <c r="F1732" s="346"/>
      <c r="G1732" s="347"/>
      <c r="H1732" s="347"/>
      <c r="I1732" s="347"/>
      <c r="J1732" s="348"/>
      <c r="K1732" s="347"/>
      <c r="L1732" s="349">
        <f t="shared" si="260"/>
        <v>0</v>
      </c>
      <c r="M1732" s="350">
        <f t="shared" si="261"/>
        <v>0</v>
      </c>
      <c r="N1732" s="350">
        <f t="shared" si="262"/>
        <v>0</v>
      </c>
      <c r="O1732" s="351">
        <f t="shared" si="263"/>
        <v>0</v>
      </c>
      <c r="P1732" s="350">
        <f t="shared" si="264"/>
        <v>0</v>
      </c>
      <c r="Q1732" s="352">
        <f t="shared" si="265"/>
        <v>0</v>
      </c>
      <c r="R1732" s="353">
        <f t="shared" si="266"/>
        <v>0</v>
      </c>
      <c r="S1732" s="354">
        <f t="shared" si="267"/>
        <v>0</v>
      </c>
      <c r="T1732" s="349">
        <f t="shared" si="268"/>
        <v>0</v>
      </c>
      <c r="U1732" s="355">
        <f t="shared" si="269"/>
        <v>0</v>
      </c>
    </row>
    <row r="1733" spans="1:21" x14ac:dyDescent="0.3">
      <c r="A1733" s="344">
        <v>1729</v>
      </c>
      <c r="B1733" s="344"/>
      <c r="C1733" s="356"/>
      <c r="D1733" s="357"/>
      <c r="E1733" s="358"/>
      <c r="F1733" s="346"/>
      <c r="G1733" s="347"/>
      <c r="H1733" s="347"/>
      <c r="I1733" s="347"/>
      <c r="J1733" s="348"/>
      <c r="K1733" s="347"/>
      <c r="L1733" s="349">
        <f t="shared" si="260"/>
        <v>0</v>
      </c>
      <c r="M1733" s="350">
        <f t="shared" si="261"/>
        <v>0</v>
      </c>
      <c r="N1733" s="350">
        <f t="shared" si="262"/>
        <v>0</v>
      </c>
      <c r="O1733" s="351">
        <f t="shared" si="263"/>
        <v>0</v>
      </c>
      <c r="P1733" s="350">
        <f t="shared" si="264"/>
        <v>0</v>
      </c>
      <c r="Q1733" s="352">
        <f t="shared" si="265"/>
        <v>0</v>
      </c>
      <c r="R1733" s="353">
        <f t="shared" si="266"/>
        <v>0</v>
      </c>
      <c r="S1733" s="354">
        <f t="shared" si="267"/>
        <v>0</v>
      </c>
      <c r="T1733" s="349">
        <f t="shared" si="268"/>
        <v>0</v>
      </c>
      <c r="U1733" s="355">
        <f t="shared" si="269"/>
        <v>0</v>
      </c>
    </row>
    <row r="1734" spans="1:21" x14ac:dyDescent="0.3">
      <c r="A1734" s="344">
        <v>1730</v>
      </c>
      <c r="B1734" s="344"/>
      <c r="C1734" s="356"/>
      <c r="D1734" s="357"/>
      <c r="E1734" s="358"/>
      <c r="F1734" s="346"/>
      <c r="G1734" s="347"/>
      <c r="H1734" s="347"/>
      <c r="I1734" s="347"/>
      <c r="J1734" s="348"/>
      <c r="K1734" s="347"/>
      <c r="L1734" s="349">
        <f t="shared" ref="L1734:L1797" si="270">E1734*7/22</f>
        <v>0</v>
      </c>
      <c r="M1734" s="350">
        <f t="shared" ref="M1734:M1797" si="271">IF(L1734&gt;0, 0.0396*(((L1734^2)*F1734)^0.933),0)</f>
        <v>0</v>
      </c>
      <c r="N1734" s="350">
        <f t="shared" ref="N1734:N1797" si="272">IF(L1734&gt;0,0.00349*(((L1734^2)*F1734)^1.03),0)</f>
        <v>0</v>
      </c>
      <c r="O1734" s="351">
        <f t="shared" ref="O1734:O1797" si="273">IF(L1734&gt;0,1/((28/(M1734+N1734))+0.025),0)</f>
        <v>0</v>
      </c>
      <c r="P1734" s="350">
        <f t="shared" ref="P1734:P1797" si="274">M1734+N1734+O1734</f>
        <v>0</v>
      </c>
      <c r="Q1734" s="352">
        <f t="shared" ref="Q1734:Q1797" si="275">P1734*0.27</f>
        <v>0</v>
      </c>
      <c r="R1734" s="353">
        <f t="shared" ref="R1734:R1797" si="276">P1734+Q1734</f>
        <v>0</v>
      </c>
      <c r="S1734" s="354">
        <f t="shared" ref="S1734:S1797" si="277">R1734*0.47</f>
        <v>0</v>
      </c>
      <c r="T1734" s="349">
        <f t="shared" ref="T1734:T1797" si="278">S1734*44/12</f>
        <v>0</v>
      </c>
      <c r="U1734" s="355">
        <f t="shared" ref="U1734:U1797" si="279">T1734/1000</f>
        <v>0</v>
      </c>
    </row>
    <row r="1735" spans="1:21" x14ac:dyDescent="0.3">
      <c r="A1735" s="344">
        <v>1731</v>
      </c>
      <c r="B1735" s="344"/>
      <c r="C1735" s="356"/>
      <c r="D1735" s="357"/>
      <c r="E1735" s="358"/>
      <c r="F1735" s="346"/>
      <c r="G1735" s="347"/>
      <c r="H1735" s="347"/>
      <c r="I1735" s="347"/>
      <c r="J1735" s="348"/>
      <c r="K1735" s="347"/>
      <c r="L1735" s="349">
        <f t="shared" si="270"/>
        <v>0</v>
      </c>
      <c r="M1735" s="350">
        <f t="shared" si="271"/>
        <v>0</v>
      </c>
      <c r="N1735" s="350">
        <f t="shared" si="272"/>
        <v>0</v>
      </c>
      <c r="O1735" s="351">
        <f t="shared" si="273"/>
        <v>0</v>
      </c>
      <c r="P1735" s="350">
        <f t="shared" si="274"/>
        <v>0</v>
      </c>
      <c r="Q1735" s="352">
        <f t="shared" si="275"/>
        <v>0</v>
      </c>
      <c r="R1735" s="353">
        <f t="shared" si="276"/>
        <v>0</v>
      </c>
      <c r="S1735" s="354">
        <f t="shared" si="277"/>
        <v>0</v>
      </c>
      <c r="T1735" s="349">
        <f t="shared" si="278"/>
        <v>0</v>
      </c>
      <c r="U1735" s="355">
        <f t="shared" si="279"/>
        <v>0</v>
      </c>
    </row>
    <row r="1736" spans="1:21" x14ac:dyDescent="0.3">
      <c r="A1736" s="344">
        <v>1732</v>
      </c>
      <c r="B1736" s="344"/>
      <c r="C1736" s="356"/>
      <c r="D1736" s="357"/>
      <c r="E1736" s="358"/>
      <c r="F1736" s="346"/>
      <c r="G1736" s="347"/>
      <c r="H1736" s="347"/>
      <c r="I1736" s="347"/>
      <c r="J1736" s="348"/>
      <c r="K1736" s="347"/>
      <c r="L1736" s="349">
        <f t="shared" si="270"/>
        <v>0</v>
      </c>
      <c r="M1736" s="350">
        <f t="shared" si="271"/>
        <v>0</v>
      </c>
      <c r="N1736" s="350">
        <f t="shared" si="272"/>
        <v>0</v>
      </c>
      <c r="O1736" s="351">
        <f t="shared" si="273"/>
        <v>0</v>
      </c>
      <c r="P1736" s="350">
        <f t="shared" si="274"/>
        <v>0</v>
      </c>
      <c r="Q1736" s="352">
        <f t="shared" si="275"/>
        <v>0</v>
      </c>
      <c r="R1736" s="353">
        <f t="shared" si="276"/>
        <v>0</v>
      </c>
      <c r="S1736" s="354">
        <f t="shared" si="277"/>
        <v>0</v>
      </c>
      <c r="T1736" s="349">
        <f t="shared" si="278"/>
        <v>0</v>
      </c>
      <c r="U1736" s="355">
        <f t="shared" si="279"/>
        <v>0</v>
      </c>
    </row>
    <row r="1737" spans="1:21" x14ac:dyDescent="0.3">
      <c r="A1737" s="344">
        <v>1733</v>
      </c>
      <c r="B1737" s="344"/>
      <c r="C1737" s="356"/>
      <c r="D1737" s="357"/>
      <c r="E1737" s="358"/>
      <c r="F1737" s="346"/>
      <c r="G1737" s="347"/>
      <c r="H1737" s="347"/>
      <c r="I1737" s="347"/>
      <c r="J1737" s="348"/>
      <c r="K1737" s="347"/>
      <c r="L1737" s="349">
        <f t="shared" si="270"/>
        <v>0</v>
      </c>
      <c r="M1737" s="350">
        <f t="shared" si="271"/>
        <v>0</v>
      </c>
      <c r="N1737" s="350">
        <f t="shared" si="272"/>
        <v>0</v>
      </c>
      <c r="O1737" s="351">
        <f t="shared" si="273"/>
        <v>0</v>
      </c>
      <c r="P1737" s="350">
        <f t="shared" si="274"/>
        <v>0</v>
      </c>
      <c r="Q1737" s="352">
        <f t="shared" si="275"/>
        <v>0</v>
      </c>
      <c r="R1737" s="353">
        <f t="shared" si="276"/>
        <v>0</v>
      </c>
      <c r="S1737" s="354">
        <f t="shared" si="277"/>
        <v>0</v>
      </c>
      <c r="T1737" s="349">
        <f t="shared" si="278"/>
        <v>0</v>
      </c>
      <c r="U1737" s="355">
        <f t="shared" si="279"/>
        <v>0</v>
      </c>
    </row>
    <row r="1738" spans="1:21" x14ac:dyDescent="0.3">
      <c r="A1738" s="344">
        <v>1734</v>
      </c>
      <c r="B1738" s="344"/>
      <c r="C1738" s="356"/>
      <c r="D1738" s="357"/>
      <c r="E1738" s="358"/>
      <c r="F1738" s="346"/>
      <c r="G1738" s="347"/>
      <c r="H1738" s="347"/>
      <c r="I1738" s="347"/>
      <c r="J1738" s="348"/>
      <c r="K1738" s="347"/>
      <c r="L1738" s="349">
        <f t="shared" si="270"/>
        <v>0</v>
      </c>
      <c r="M1738" s="350">
        <f t="shared" si="271"/>
        <v>0</v>
      </c>
      <c r="N1738" s="350">
        <f t="shared" si="272"/>
        <v>0</v>
      </c>
      <c r="O1738" s="351">
        <f t="shared" si="273"/>
        <v>0</v>
      </c>
      <c r="P1738" s="350">
        <f t="shared" si="274"/>
        <v>0</v>
      </c>
      <c r="Q1738" s="352">
        <f t="shared" si="275"/>
        <v>0</v>
      </c>
      <c r="R1738" s="353">
        <f t="shared" si="276"/>
        <v>0</v>
      </c>
      <c r="S1738" s="354">
        <f t="shared" si="277"/>
        <v>0</v>
      </c>
      <c r="T1738" s="349">
        <f t="shared" si="278"/>
        <v>0</v>
      </c>
      <c r="U1738" s="355">
        <f t="shared" si="279"/>
        <v>0</v>
      </c>
    </row>
    <row r="1739" spans="1:21" x14ac:dyDescent="0.3">
      <c r="A1739" s="344">
        <v>1735</v>
      </c>
      <c r="B1739" s="344"/>
      <c r="C1739" s="356"/>
      <c r="D1739" s="357"/>
      <c r="E1739" s="358"/>
      <c r="F1739" s="346"/>
      <c r="G1739" s="347"/>
      <c r="H1739" s="347"/>
      <c r="I1739" s="347"/>
      <c r="J1739" s="348"/>
      <c r="K1739" s="347"/>
      <c r="L1739" s="349">
        <f t="shared" si="270"/>
        <v>0</v>
      </c>
      <c r="M1739" s="350">
        <f t="shared" si="271"/>
        <v>0</v>
      </c>
      <c r="N1739" s="350">
        <f t="shared" si="272"/>
        <v>0</v>
      </c>
      <c r="O1739" s="351">
        <f t="shared" si="273"/>
        <v>0</v>
      </c>
      <c r="P1739" s="350">
        <f t="shared" si="274"/>
        <v>0</v>
      </c>
      <c r="Q1739" s="352">
        <f t="shared" si="275"/>
        <v>0</v>
      </c>
      <c r="R1739" s="353">
        <f t="shared" si="276"/>
        <v>0</v>
      </c>
      <c r="S1739" s="354">
        <f t="shared" si="277"/>
        <v>0</v>
      </c>
      <c r="T1739" s="349">
        <f t="shared" si="278"/>
        <v>0</v>
      </c>
      <c r="U1739" s="355">
        <f t="shared" si="279"/>
        <v>0</v>
      </c>
    </row>
    <row r="1740" spans="1:21" x14ac:dyDescent="0.3">
      <c r="A1740" s="344">
        <v>1736</v>
      </c>
      <c r="B1740" s="344"/>
      <c r="C1740" s="356"/>
      <c r="D1740" s="357"/>
      <c r="E1740" s="358"/>
      <c r="F1740" s="346"/>
      <c r="G1740" s="347"/>
      <c r="H1740" s="347"/>
      <c r="I1740" s="347"/>
      <c r="J1740" s="348"/>
      <c r="K1740" s="347"/>
      <c r="L1740" s="349">
        <f t="shared" si="270"/>
        <v>0</v>
      </c>
      <c r="M1740" s="350">
        <f t="shared" si="271"/>
        <v>0</v>
      </c>
      <c r="N1740" s="350">
        <f t="shared" si="272"/>
        <v>0</v>
      </c>
      <c r="O1740" s="351">
        <f t="shared" si="273"/>
        <v>0</v>
      </c>
      <c r="P1740" s="350">
        <f t="shared" si="274"/>
        <v>0</v>
      </c>
      <c r="Q1740" s="352">
        <f t="shared" si="275"/>
        <v>0</v>
      </c>
      <c r="R1740" s="353">
        <f t="shared" si="276"/>
        <v>0</v>
      </c>
      <c r="S1740" s="354">
        <f t="shared" si="277"/>
        <v>0</v>
      </c>
      <c r="T1740" s="349">
        <f t="shared" si="278"/>
        <v>0</v>
      </c>
      <c r="U1740" s="355">
        <f t="shared" si="279"/>
        <v>0</v>
      </c>
    </row>
    <row r="1741" spans="1:21" x14ac:dyDescent="0.3">
      <c r="A1741" s="344">
        <v>1737</v>
      </c>
      <c r="B1741" s="344"/>
      <c r="C1741" s="356"/>
      <c r="D1741" s="357"/>
      <c r="E1741" s="358"/>
      <c r="F1741" s="346"/>
      <c r="G1741" s="347"/>
      <c r="H1741" s="347"/>
      <c r="I1741" s="347"/>
      <c r="J1741" s="348"/>
      <c r="K1741" s="347"/>
      <c r="L1741" s="349">
        <f t="shared" si="270"/>
        <v>0</v>
      </c>
      <c r="M1741" s="350">
        <f t="shared" si="271"/>
        <v>0</v>
      </c>
      <c r="N1741" s="350">
        <f t="shared" si="272"/>
        <v>0</v>
      </c>
      <c r="O1741" s="351">
        <f t="shared" si="273"/>
        <v>0</v>
      </c>
      <c r="P1741" s="350">
        <f t="shared" si="274"/>
        <v>0</v>
      </c>
      <c r="Q1741" s="352">
        <f t="shared" si="275"/>
        <v>0</v>
      </c>
      <c r="R1741" s="353">
        <f t="shared" si="276"/>
        <v>0</v>
      </c>
      <c r="S1741" s="354">
        <f t="shared" si="277"/>
        <v>0</v>
      </c>
      <c r="T1741" s="349">
        <f t="shared" si="278"/>
        <v>0</v>
      </c>
      <c r="U1741" s="355">
        <f t="shared" si="279"/>
        <v>0</v>
      </c>
    </row>
    <row r="1742" spans="1:21" x14ac:dyDescent="0.3">
      <c r="A1742" s="344">
        <v>1738</v>
      </c>
      <c r="B1742" s="344"/>
      <c r="C1742" s="356"/>
      <c r="D1742" s="357"/>
      <c r="E1742" s="358"/>
      <c r="F1742" s="346"/>
      <c r="G1742" s="347"/>
      <c r="H1742" s="347"/>
      <c r="I1742" s="347"/>
      <c r="J1742" s="348"/>
      <c r="K1742" s="347"/>
      <c r="L1742" s="349">
        <f t="shared" si="270"/>
        <v>0</v>
      </c>
      <c r="M1742" s="350">
        <f t="shared" si="271"/>
        <v>0</v>
      </c>
      <c r="N1742" s="350">
        <f t="shared" si="272"/>
        <v>0</v>
      </c>
      <c r="O1742" s="351">
        <f t="shared" si="273"/>
        <v>0</v>
      </c>
      <c r="P1742" s="350">
        <f t="shared" si="274"/>
        <v>0</v>
      </c>
      <c r="Q1742" s="352">
        <f t="shared" si="275"/>
        <v>0</v>
      </c>
      <c r="R1742" s="353">
        <f t="shared" si="276"/>
        <v>0</v>
      </c>
      <c r="S1742" s="354">
        <f t="shared" si="277"/>
        <v>0</v>
      </c>
      <c r="T1742" s="349">
        <f t="shared" si="278"/>
        <v>0</v>
      </c>
      <c r="U1742" s="355">
        <f t="shared" si="279"/>
        <v>0</v>
      </c>
    </row>
    <row r="1743" spans="1:21" x14ac:dyDescent="0.3">
      <c r="A1743" s="344">
        <v>1739</v>
      </c>
      <c r="B1743" s="344"/>
      <c r="C1743" s="356"/>
      <c r="D1743" s="357"/>
      <c r="E1743" s="358"/>
      <c r="F1743" s="346"/>
      <c r="G1743" s="347"/>
      <c r="H1743" s="347"/>
      <c r="I1743" s="347"/>
      <c r="J1743" s="348"/>
      <c r="K1743" s="347"/>
      <c r="L1743" s="349">
        <f t="shared" si="270"/>
        <v>0</v>
      </c>
      <c r="M1743" s="350">
        <f t="shared" si="271"/>
        <v>0</v>
      </c>
      <c r="N1743" s="350">
        <f t="shared" si="272"/>
        <v>0</v>
      </c>
      <c r="O1743" s="351">
        <f t="shared" si="273"/>
        <v>0</v>
      </c>
      <c r="P1743" s="350">
        <f t="shared" si="274"/>
        <v>0</v>
      </c>
      <c r="Q1743" s="352">
        <f t="shared" si="275"/>
        <v>0</v>
      </c>
      <c r="R1743" s="353">
        <f t="shared" si="276"/>
        <v>0</v>
      </c>
      <c r="S1743" s="354">
        <f t="shared" si="277"/>
        <v>0</v>
      </c>
      <c r="T1743" s="349">
        <f t="shared" si="278"/>
        <v>0</v>
      </c>
      <c r="U1743" s="355">
        <f t="shared" si="279"/>
        <v>0</v>
      </c>
    </row>
    <row r="1744" spans="1:21" x14ac:dyDescent="0.3">
      <c r="A1744" s="344">
        <v>1740</v>
      </c>
      <c r="B1744" s="344"/>
      <c r="C1744" s="356"/>
      <c r="D1744" s="357"/>
      <c r="E1744" s="358"/>
      <c r="F1744" s="346"/>
      <c r="G1744" s="347"/>
      <c r="H1744" s="347"/>
      <c r="I1744" s="347"/>
      <c r="J1744" s="348"/>
      <c r="K1744" s="347"/>
      <c r="L1744" s="349">
        <f t="shared" si="270"/>
        <v>0</v>
      </c>
      <c r="M1744" s="350">
        <f t="shared" si="271"/>
        <v>0</v>
      </c>
      <c r="N1744" s="350">
        <f t="shared" si="272"/>
        <v>0</v>
      </c>
      <c r="O1744" s="351">
        <f t="shared" si="273"/>
        <v>0</v>
      </c>
      <c r="P1744" s="350">
        <f t="shared" si="274"/>
        <v>0</v>
      </c>
      <c r="Q1744" s="352">
        <f t="shared" si="275"/>
        <v>0</v>
      </c>
      <c r="R1744" s="353">
        <f t="shared" si="276"/>
        <v>0</v>
      </c>
      <c r="S1744" s="354">
        <f t="shared" si="277"/>
        <v>0</v>
      </c>
      <c r="T1744" s="349">
        <f t="shared" si="278"/>
        <v>0</v>
      </c>
      <c r="U1744" s="355">
        <f t="shared" si="279"/>
        <v>0</v>
      </c>
    </row>
    <row r="1745" spans="1:21" x14ac:dyDescent="0.3">
      <c r="A1745" s="344">
        <v>1741</v>
      </c>
      <c r="B1745" s="344"/>
      <c r="C1745" s="356"/>
      <c r="D1745" s="357"/>
      <c r="E1745" s="358"/>
      <c r="F1745" s="346"/>
      <c r="G1745" s="347"/>
      <c r="H1745" s="347"/>
      <c r="I1745" s="347"/>
      <c r="J1745" s="348"/>
      <c r="K1745" s="347"/>
      <c r="L1745" s="349">
        <f t="shared" si="270"/>
        <v>0</v>
      </c>
      <c r="M1745" s="350">
        <f t="shared" si="271"/>
        <v>0</v>
      </c>
      <c r="N1745" s="350">
        <f t="shared" si="272"/>
        <v>0</v>
      </c>
      <c r="O1745" s="351">
        <f t="shared" si="273"/>
        <v>0</v>
      </c>
      <c r="P1745" s="350">
        <f t="shared" si="274"/>
        <v>0</v>
      </c>
      <c r="Q1745" s="352">
        <f t="shared" si="275"/>
        <v>0</v>
      </c>
      <c r="R1745" s="353">
        <f t="shared" si="276"/>
        <v>0</v>
      </c>
      <c r="S1745" s="354">
        <f t="shared" si="277"/>
        <v>0</v>
      </c>
      <c r="T1745" s="349">
        <f t="shared" si="278"/>
        <v>0</v>
      </c>
      <c r="U1745" s="355">
        <f t="shared" si="279"/>
        <v>0</v>
      </c>
    </row>
    <row r="1746" spans="1:21" x14ac:dyDescent="0.3">
      <c r="A1746" s="344">
        <v>1742</v>
      </c>
      <c r="B1746" s="344"/>
      <c r="C1746" s="356"/>
      <c r="D1746" s="357"/>
      <c r="E1746" s="358"/>
      <c r="F1746" s="346"/>
      <c r="G1746" s="347"/>
      <c r="H1746" s="347"/>
      <c r="I1746" s="347"/>
      <c r="J1746" s="348"/>
      <c r="K1746" s="347"/>
      <c r="L1746" s="349">
        <f t="shared" si="270"/>
        <v>0</v>
      </c>
      <c r="M1746" s="350">
        <f t="shared" si="271"/>
        <v>0</v>
      </c>
      <c r="N1746" s="350">
        <f t="shared" si="272"/>
        <v>0</v>
      </c>
      <c r="O1746" s="351">
        <f t="shared" si="273"/>
        <v>0</v>
      </c>
      <c r="P1746" s="350">
        <f t="shared" si="274"/>
        <v>0</v>
      </c>
      <c r="Q1746" s="352">
        <f t="shared" si="275"/>
        <v>0</v>
      </c>
      <c r="R1746" s="353">
        <f t="shared" si="276"/>
        <v>0</v>
      </c>
      <c r="S1746" s="354">
        <f t="shared" si="277"/>
        <v>0</v>
      </c>
      <c r="T1746" s="349">
        <f t="shared" si="278"/>
        <v>0</v>
      </c>
      <c r="U1746" s="355">
        <f t="shared" si="279"/>
        <v>0</v>
      </c>
    </row>
    <row r="1747" spans="1:21" x14ac:dyDescent="0.3">
      <c r="A1747" s="344">
        <v>1743</v>
      </c>
      <c r="B1747" s="344"/>
      <c r="C1747" s="356"/>
      <c r="D1747" s="357"/>
      <c r="E1747" s="358"/>
      <c r="F1747" s="346"/>
      <c r="G1747" s="347"/>
      <c r="H1747" s="347"/>
      <c r="I1747" s="347"/>
      <c r="J1747" s="348"/>
      <c r="K1747" s="347"/>
      <c r="L1747" s="349">
        <f t="shared" si="270"/>
        <v>0</v>
      </c>
      <c r="M1747" s="350">
        <f t="shared" si="271"/>
        <v>0</v>
      </c>
      <c r="N1747" s="350">
        <f t="shared" si="272"/>
        <v>0</v>
      </c>
      <c r="O1747" s="351">
        <f t="shared" si="273"/>
        <v>0</v>
      </c>
      <c r="P1747" s="350">
        <f t="shared" si="274"/>
        <v>0</v>
      </c>
      <c r="Q1747" s="352">
        <f t="shared" si="275"/>
        <v>0</v>
      </c>
      <c r="R1747" s="353">
        <f t="shared" si="276"/>
        <v>0</v>
      </c>
      <c r="S1747" s="354">
        <f t="shared" si="277"/>
        <v>0</v>
      </c>
      <c r="T1747" s="349">
        <f t="shared" si="278"/>
        <v>0</v>
      </c>
      <c r="U1747" s="355">
        <f t="shared" si="279"/>
        <v>0</v>
      </c>
    </row>
    <row r="1748" spans="1:21" x14ac:dyDescent="0.3">
      <c r="A1748" s="344">
        <v>1744</v>
      </c>
      <c r="B1748" s="344"/>
      <c r="C1748" s="356"/>
      <c r="D1748" s="357"/>
      <c r="E1748" s="358"/>
      <c r="F1748" s="346"/>
      <c r="G1748" s="347"/>
      <c r="H1748" s="347"/>
      <c r="I1748" s="347"/>
      <c r="J1748" s="348"/>
      <c r="K1748" s="347"/>
      <c r="L1748" s="349">
        <f t="shared" si="270"/>
        <v>0</v>
      </c>
      <c r="M1748" s="350">
        <f t="shared" si="271"/>
        <v>0</v>
      </c>
      <c r="N1748" s="350">
        <f t="shared" si="272"/>
        <v>0</v>
      </c>
      <c r="O1748" s="351">
        <f t="shared" si="273"/>
        <v>0</v>
      </c>
      <c r="P1748" s="350">
        <f t="shared" si="274"/>
        <v>0</v>
      </c>
      <c r="Q1748" s="352">
        <f t="shared" si="275"/>
        <v>0</v>
      </c>
      <c r="R1748" s="353">
        <f t="shared" si="276"/>
        <v>0</v>
      </c>
      <c r="S1748" s="354">
        <f t="shared" si="277"/>
        <v>0</v>
      </c>
      <c r="T1748" s="349">
        <f t="shared" si="278"/>
        <v>0</v>
      </c>
      <c r="U1748" s="355">
        <f t="shared" si="279"/>
        <v>0</v>
      </c>
    </row>
    <row r="1749" spans="1:21" x14ac:dyDescent="0.3">
      <c r="A1749" s="344">
        <v>1745</v>
      </c>
      <c r="B1749" s="344"/>
      <c r="C1749" s="356"/>
      <c r="D1749" s="357"/>
      <c r="E1749" s="358"/>
      <c r="F1749" s="346"/>
      <c r="G1749" s="347"/>
      <c r="H1749" s="347"/>
      <c r="I1749" s="347"/>
      <c r="J1749" s="348"/>
      <c r="K1749" s="347"/>
      <c r="L1749" s="349">
        <f t="shared" si="270"/>
        <v>0</v>
      </c>
      <c r="M1749" s="350">
        <f t="shared" si="271"/>
        <v>0</v>
      </c>
      <c r="N1749" s="350">
        <f t="shared" si="272"/>
        <v>0</v>
      </c>
      <c r="O1749" s="351">
        <f t="shared" si="273"/>
        <v>0</v>
      </c>
      <c r="P1749" s="350">
        <f t="shared" si="274"/>
        <v>0</v>
      </c>
      <c r="Q1749" s="352">
        <f t="shared" si="275"/>
        <v>0</v>
      </c>
      <c r="R1749" s="353">
        <f t="shared" si="276"/>
        <v>0</v>
      </c>
      <c r="S1749" s="354">
        <f t="shared" si="277"/>
        <v>0</v>
      </c>
      <c r="T1749" s="349">
        <f t="shared" si="278"/>
        <v>0</v>
      </c>
      <c r="U1749" s="355">
        <f t="shared" si="279"/>
        <v>0</v>
      </c>
    </row>
    <row r="1750" spans="1:21" x14ac:dyDescent="0.3">
      <c r="A1750" s="344">
        <v>1746</v>
      </c>
      <c r="B1750" s="344"/>
      <c r="C1750" s="356"/>
      <c r="D1750" s="357"/>
      <c r="E1750" s="358"/>
      <c r="F1750" s="346"/>
      <c r="G1750" s="347"/>
      <c r="H1750" s="347"/>
      <c r="I1750" s="347"/>
      <c r="J1750" s="348"/>
      <c r="K1750" s="347"/>
      <c r="L1750" s="349">
        <f t="shared" si="270"/>
        <v>0</v>
      </c>
      <c r="M1750" s="350">
        <f t="shared" si="271"/>
        <v>0</v>
      </c>
      <c r="N1750" s="350">
        <f t="shared" si="272"/>
        <v>0</v>
      </c>
      <c r="O1750" s="351">
        <f t="shared" si="273"/>
        <v>0</v>
      </c>
      <c r="P1750" s="350">
        <f t="shared" si="274"/>
        <v>0</v>
      </c>
      <c r="Q1750" s="352">
        <f t="shared" si="275"/>
        <v>0</v>
      </c>
      <c r="R1750" s="353">
        <f t="shared" si="276"/>
        <v>0</v>
      </c>
      <c r="S1750" s="354">
        <f t="shared" si="277"/>
        <v>0</v>
      </c>
      <c r="T1750" s="349">
        <f t="shared" si="278"/>
        <v>0</v>
      </c>
      <c r="U1750" s="355">
        <f t="shared" si="279"/>
        <v>0</v>
      </c>
    </row>
    <row r="1751" spans="1:21" x14ac:dyDescent="0.3">
      <c r="A1751" s="344">
        <v>1747</v>
      </c>
      <c r="B1751" s="344"/>
      <c r="C1751" s="356"/>
      <c r="D1751" s="357"/>
      <c r="E1751" s="358"/>
      <c r="F1751" s="346"/>
      <c r="G1751" s="347"/>
      <c r="H1751" s="347"/>
      <c r="I1751" s="347"/>
      <c r="J1751" s="348"/>
      <c r="K1751" s="347"/>
      <c r="L1751" s="349">
        <f t="shared" si="270"/>
        <v>0</v>
      </c>
      <c r="M1751" s="350">
        <f t="shared" si="271"/>
        <v>0</v>
      </c>
      <c r="N1751" s="350">
        <f t="shared" si="272"/>
        <v>0</v>
      </c>
      <c r="O1751" s="351">
        <f t="shared" si="273"/>
        <v>0</v>
      </c>
      <c r="P1751" s="350">
        <f t="shared" si="274"/>
        <v>0</v>
      </c>
      <c r="Q1751" s="352">
        <f t="shared" si="275"/>
        <v>0</v>
      </c>
      <c r="R1751" s="353">
        <f t="shared" si="276"/>
        <v>0</v>
      </c>
      <c r="S1751" s="354">
        <f t="shared" si="277"/>
        <v>0</v>
      </c>
      <c r="T1751" s="349">
        <f t="shared" si="278"/>
        <v>0</v>
      </c>
      <c r="U1751" s="355">
        <f t="shared" si="279"/>
        <v>0</v>
      </c>
    </row>
    <row r="1752" spans="1:21" x14ac:dyDescent="0.3">
      <c r="A1752" s="344">
        <v>1748</v>
      </c>
      <c r="B1752" s="344"/>
      <c r="C1752" s="356"/>
      <c r="D1752" s="357"/>
      <c r="E1752" s="358"/>
      <c r="F1752" s="346"/>
      <c r="G1752" s="347"/>
      <c r="H1752" s="347"/>
      <c r="I1752" s="347"/>
      <c r="J1752" s="348"/>
      <c r="K1752" s="347"/>
      <c r="L1752" s="349">
        <f t="shared" si="270"/>
        <v>0</v>
      </c>
      <c r="M1752" s="350">
        <f t="shared" si="271"/>
        <v>0</v>
      </c>
      <c r="N1752" s="350">
        <f t="shared" si="272"/>
        <v>0</v>
      </c>
      <c r="O1752" s="351">
        <f t="shared" si="273"/>
        <v>0</v>
      </c>
      <c r="P1752" s="350">
        <f t="shared" si="274"/>
        <v>0</v>
      </c>
      <c r="Q1752" s="352">
        <f t="shared" si="275"/>
        <v>0</v>
      </c>
      <c r="R1752" s="353">
        <f t="shared" si="276"/>
        <v>0</v>
      </c>
      <c r="S1752" s="354">
        <f t="shared" si="277"/>
        <v>0</v>
      </c>
      <c r="T1752" s="349">
        <f t="shared" si="278"/>
        <v>0</v>
      </c>
      <c r="U1752" s="355">
        <f t="shared" si="279"/>
        <v>0</v>
      </c>
    </row>
    <row r="1753" spans="1:21" x14ac:dyDescent="0.3">
      <c r="A1753" s="344">
        <v>1749</v>
      </c>
      <c r="B1753" s="344"/>
      <c r="C1753" s="356"/>
      <c r="D1753" s="357"/>
      <c r="E1753" s="358"/>
      <c r="F1753" s="346"/>
      <c r="G1753" s="347"/>
      <c r="H1753" s="347"/>
      <c r="I1753" s="347"/>
      <c r="J1753" s="348"/>
      <c r="K1753" s="347"/>
      <c r="L1753" s="349">
        <f t="shared" si="270"/>
        <v>0</v>
      </c>
      <c r="M1753" s="350">
        <f t="shared" si="271"/>
        <v>0</v>
      </c>
      <c r="N1753" s="350">
        <f t="shared" si="272"/>
        <v>0</v>
      </c>
      <c r="O1753" s="351">
        <f t="shared" si="273"/>
        <v>0</v>
      </c>
      <c r="P1753" s="350">
        <f t="shared" si="274"/>
        <v>0</v>
      </c>
      <c r="Q1753" s="352">
        <f t="shared" si="275"/>
        <v>0</v>
      </c>
      <c r="R1753" s="353">
        <f t="shared" si="276"/>
        <v>0</v>
      </c>
      <c r="S1753" s="354">
        <f t="shared" si="277"/>
        <v>0</v>
      </c>
      <c r="T1753" s="349">
        <f t="shared" si="278"/>
        <v>0</v>
      </c>
      <c r="U1753" s="355">
        <f t="shared" si="279"/>
        <v>0</v>
      </c>
    </row>
    <row r="1754" spans="1:21" x14ac:dyDescent="0.3">
      <c r="A1754" s="344">
        <v>1750</v>
      </c>
      <c r="B1754" s="344"/>
      <c r="C1754" s="356"/>
      <c r="D1754" s="357"/>
      <c r="E1754" s="358"/>
      <c r="F1754" s="346"/>
      <c r="G1754" s="347"/>
      <c r="H1754" s="347"/>
      <c r="I1754" s="347"/>
      <c r="J1754" s="348"/>
      <c r="K1754" s="347"/>
      <c r="L1754" s="349">
        <f t="shared" si="270"/>
        <v>0</v>
      </c>
      <c r="M1754" s="350">
        <f t="shared" si="271"/>
        <v>0</v>
      </c>
      <c r="N1754" s="350">
        <f t="shared" si="272"/>
        <v>0</v>
      </c>
      <c r="O1754" s="351">
        <f t="shared" si="273"/>
        <v>0</v>
      </c>
      <c r="P1754" s="350">
        <f t="shared" si="274"/>
        <v>0</v>
      </c>
      <c r="Q1754" s="352">
        <f t="shared" si="275"/>
        <v>0</v>
      </c>
      <c r="R1754" s="353">
        <f t="shared" si="276"/>
        <v>0</v>
      </c>
      <c r="S1754" s="354">
        <f t="shared" si="277"/>
        <v>0</v>
      </c>
      <c r="T1754" s="349">
        <f t="shared" si="278"/>
        <v>0</v>
      </c>
      <c r="U1754" s="355">
        <f t="shared" si="279"/>
        <v>0</v>
      </c>
    </row>
    <row r="1755" spans="1:21" x14ac:dyDescent="0.3">
      <c r="A1755" s="344">
        <v>1751</v>
      </c>
      <c r="B1755" s="344"/>
      <c r="C1755" s="356"/>
      <c r="D1755" s="357"/>
      <c r="E1755" s="358"/>
      <c r="F1755" s="346"/>
      <c r="G1755" s="347"/>
      <c r="H1755" s="347"/>
      <c r="I1755" s="347"/>
      <c r="J1755" s="348"/>
      <c r="K1755" s="347"/>
      <c r="L1755" s="349">
        <f t="shared" si="270"/>
        <v>0</v>
      </c>
      <c r="M1755" s="350">
        <f t="shared" si="271"/>
        <v>0</v>
      </c>
      <c r="N1755" s="350">
        <f t="shared" si="272"/>
        <v>0</v>
      </c>
      <c r="O1755" s="351">
        <f t="shared" si="273"/>
        <v>0</v>
      </c>
      <c r="P1755" s="350">
        <f t="shared" si="274"/>
        <v>0</v>
      </c>
      <c r="Q1755" s="352">
        <f t="shared" si="275"/>
        <v>0</v>
      </c>
      <c r="R1755" s="353">
        <f t="shared" si="276"/>
        <v>0</v>
      </c>
      <c r="S1755" s="354">
        <f t="shared" si="277"/>
        <v>0</v>
      </c>
      <c r="T1755" s="349">
        <f t="shared" si="278"/>
        <v>0</v>
      </c>
      <c r="U1755" s="355">
        <f t="shared" si="279"/>
        <v>0</v>
      </c>
    </row>
    <row r="1756" spans="1:21" x14ac:dyDescent="0.3">
      <c r="A1756" s="344">
        <v>1752</v>
      </c>
      <c r="B1756" s="344"/>
      <c r="C1756" s="356"/>
      <c r="D1756" s="357"/>
      <c r="E1756" s="358"/>
      <c r="F1756" s="346"/>
      <c r="G1756" s="347"/>
      <c r="H1756" s="347"/>
      <c r="I1756" s="347"/>
      <c r="J1756" s="348"/>
      <c r="K1756" s="347"/>
      <c r="L1756" s="349">
        <f t="shared" si="270"/>
        <v>0</v>
      </c>
      <c r="M1756" s="350">
        <f t="shared" si="271"/>
        <v>0</v>
      </c>
      <c r="N1756" s="350">
        <f t="shared" si="272"/>
        <v>0</v>
      </c>
      <c r="O1756" s="351">
        <f t="shared" si="273"/>
        <v>0</v>
      </c>
      <c r="P1756" s="350">
        <f t="shared" si="274"/>
        <v>0</v>
      </c>
      <c r="Q1756" s="352">
        <f t="shared" si="275"/>
        <v>0</v>
      </c>
      <c r="R1756" s="353">
        <f t="shared" si="276"/>
        <v>0</v>
      </c>
      <c r="S1756" s="354">
        <f t="shared" si="277"/>
        <v>0</v>
      </c>
      <c r="T1756" s="349">
        <f t="shared" si="278"/>
        <v>0</v>
      </c>
      <c r="U1756" s="355">
        <f t="shared" si="279"/>
        <v>0</v>
      </c>
    </row>
    <row r="1757" spans="1:21" x14ac:dyDescent="0.3">
      <c r="A1757" s="344">
        <v>1753</v>
      </c>
      <c r="B1757" s="344"/>
      <c r="C1757" s="356"/>
      <c r="D1757" s="357"/>
      <c r="E1757" s="358"/>
      <c r="F1757" s="346"/>
      <c r="G1757" s="347"/>
      <c r="H1757" s="347"/>
      <c r="I1757" s="347"/>
      <c r="J1757" s="348"/>
      <c r="K1757" s="347"/>
      <c r="L1757" s="349">
        <f t="shared" si="270"/>
        <v>0</v>
      </c>
      <c r="M1757" s="350">
        <f t="shared" si="271"/>
        <v>0</v>
      </c>
      <c r="N1757" s="350">
        <f t="shared" si="272"/>
        <v>0</v>
      </c>
      <c r="O1757" s="351">
        <f t="shared" si="273"/>
        <v>0</v>
      </c>
      <c r="P1757" s="350">
        <f t="shared" si="274"/>
        <v>0</v>
      </c>
      <c r="Q1757" s="352">
        <f t="shared" si="275"/>
        <v>0</v>
      </c>
      <c r="R1757" s="353">
        <f t="shared" si="276"/>
        <v>0</v>
      </c>
      <c r="S1757" s="354">
        <f t="shared" si="277"/>
        <v>0</v>
      </c>
      <c r="T1757" s="349">
        <f t="shared" si="278"/>
        <v>0</v>
      </c>
      <c r="U1757" s="355">
        <f t="shared" si="279"/>
        <v>0</v>
      </c>
    </row>
    <row r="1758" spans="1:21" x14ac:dyDescent="0.3">
      <c r="A1758" s="344">
        <v>1754</v>
      </c>
      <c r="B1758" s="344"/>
      <c r="C1758" s="356"/>
      <c r="D1758" s="357"/>
      <c r="E1758" s="358"/>
      <c r="F1758" s="346"/>
      <c r="G1758" s="347"/>
      <c r="H1758" s="347"/>
      <c r="I1758" s="347"/>
      <c r="J1758" s="348"/>
      <c r="K1758" s="347"/>
      <c r="L1758" s="349">
        <f t="shared" si="270"/>
        <v>0</v>
      </c>
      <c r="M1758" s="350">
        <f t="shared" si="271"/>
        <v>0</v>
      </c>
      <c r="N1758" s="350">
        <f t="shared" si="272"/>
        <v>0</v>
      </c>
      <c r="O1758" s="351">
        <f t="shared" si="273"/>
        <v>0</v>
      </c>
      <c r="P1758" s="350">
        <f t="shared" si="274"/>
        <v>0</v>
      </c>
      <c r="Q1758" s="352">
        <f t="shared" si="275"/>
        <v>0</v>
      </c>
      <c r="R1758" s="353">
        <f t="shared" si="276"/>
        <v>0</v>
      </c>
      <c r="S1758" s="354">
        <f t="shared" si="277"/>
        <v>0</v>
      </c>
      <c r="T1758" s="349">
        <f t="shared" si="278"/>
        <v>0</v>
      </c>
      <c r="U1758" s="355">
        <f t="shared" si="279"/>
        <v>0</v>
      </c>
    </row>
    <row r="1759" spans="1:21" x14ac:dyDescent="0.3">
      <c r="A1759" s="344">
        <v>1755</v>
      </c>
      <c r="B1759" s="344"/>
      <c r="C1759" s="356"/>
      <c r="D1759" s="357"/>
      <c r="E1759" s="358"/>
      <c r="F1759" s="346"/>
      <c r="G1759" s="347"/>
      <c r="H1759" s="347"/>
      <c r="I1759" s="347"/>
      <c r="J1759" s="348"/>
      <c r="K1759" s="347"/>
      <c r="L1759" s="349">
        <f t="shared" si="270"/>
        <v>0</v>
      </c>
      <c r="M1759" s="350">
        <f t="shared" si="271"/>
        <v>0</v>
      </c>
      <c r="N1759" s="350">
        <f t="shared" si="272"/>
        <v>0</v>
      </c>
      <c r="O1759" s="351">
        <f t="shared" si="273"/>
        <v>0</v>
      </c>
      <c r="P1759" s="350">
        <f t="shared" si="274"/>
        <v>0</v>
      </c>
      <c r="Q1759" s="352">
        <f t="shared" si="275"/>
        <v>0</v>
      </c>
      <c r="R1759" s="353">
        <f t="shared" si="276"/>
        <v>0</v>
      </c>
      <c r="S1759" s="354">
        <f t="shared" si="277"/>
        <v>0</v>
      </c>
      <c r="T1759" s="349">
        <f t="shared" si="278"/>
        <v>0</v>
      </c>
      <c r="U1759" s="355">
        <f t="shared" si="279"/>
        <v>0</v>
      </c>
    </row>
    <row r="1760" spans="1:21" x14ac:dyDescent="0.3">
      <c r="A1760" s="344">
        <v>1756</v>
      </c>
      <c r="B1760" s="344"/>
      <c r="C1760" s="356"/>
      <c r="D1760" s="357"/>
      <c r="E1760" s="358"/>
      <c r="F1760" s="346"/>
      <c r="G1760" s="347"/>
      <c r="H1760" s="347"/>
      <c r="I1760" s="347"/>
      <c r="J1760" s="348"/>
      <c r="K1760" s="347"/>
      <c r="L1760" s="349">
        <f t="shared" si="270"/>
        <v>0</v>
      </c>
      <c r="M1760" s="350">
        <f t="shared" si="271"/>
        <v>0</v>
      </c>
      <c r="N1760" s="350">
        <f t="shared" si="272"/>
        <v>0</v>
      </c>
      <c r="O1760" s="351">
        <f t="shared" si="273"/>
        <v>0</v>
      </c>
      <c r="P1760" s="350">
        <f t="shared" si="274"/>
        <v>0</v>
      </c>
      <c r="Q1760" s="352">
        <f t="shared" si="275"/>
        <v>0</v>
      </c>
      <c r="R1760" s="353">
        <f t="shared" si="276"/>
        <v>0</v>
      </c>
      <c r="S1760" s="354">
        <f t="shared" si="277"/>
        <v>0</v>
      </c>
      <c r="T1760" s="349">
        <f t="shared" si="278"/>
        <v>0</v>
      </c>
      <c r="U1760" s="355">
        <f t="shared" si="279"/>
        <v>0</v>
      </c>
    </row>
    <row r="1761" spans="1:21" x14ac:dyDescent="0.3">
      <c r="A1761" s="344">
        <v>1757</v>
      </c>
      <c r="B1761" s="344"/>
      <c r="C1761" s="356"/>
      <c r="D1761" s="357"/>
      <c r="E1761" s="358"/>
      <c r="F1761" s="346"/>
      <c r="G1761" s="347"/>
      <c r="H1761" s="347"/>
      <c r="I1761" s="347"/>
      <c r="J1761" s="348"/>
      <c r="K1761" s="347"/>
      <c r="L1761" s="349">
        <f t="shared" si="270"/>
        <v>0</v>
      </c>
      <c r="M1761" s="350">
        <f t="shared" si="271"/>
        <v>0</v>
      </c>
      <c r="N1761" s="350">
        <f t="shared" si="272"/>
        <v>0</v>
      </c>
      <c r="O1761" s="351">
        <f t="shared" si="273"/>
        <v>0</v>
      </c>
      <c r="P1761" s="350">
        <f t="shared" si="274"/>
        <v>0</v>
      </c>
      <c r="Q1761" s="352">
        <f t="shared" si="275"/>
        <v>0</v>
      </c>
      <c r="R1761" s="353">
        <f t="shared" si="276"/>
        <v>0</v>
      </c>
      <c r="S1761" s="354">
        <f t="shared" si="277"/>
        <v>0</v>
      </c>
      <c r="T1761" s="349">
        <f t="shared" si="278"/>
        <v>0</v>
      </c>
      <c r="U1761" s="355">
        <f t="shared" si="279"/>
        <v>0</v>
      </c>
    </row>
    <row r="1762" spans="1:21" x14ac:dyDescent="0.3">
      <c r="A1762" s="344">
        <v>1758</v>
      </c>
      <c r="B1762" s="344"/>
      <c r="C1762" s="356"/>
      <c r="D1762" s="357"/>
      <c r="E1762" s="358"/>
      <c r="F1762" s="346"/>
      <c r="G1762" s="347"/>
      <c r="H1762" s="347"/>
      <c r="I1762" s="347"/>
      <c r="J1762" s="348"/>
      <c r="K1762" s="347"/>
      <c r="L1762" s="349">
        <f t="shared" si="270"/>
        <v>0</v>
      </c>
      <c r="M1762" s="350">
        <f t="shared" si="271"/>
        <v>0</v>
      </c>
      <c r="N1762" s="350">
        <f t="shared" si="272"/>
        <v>0</v>
      </c>
      <c r="O1762" s="351">
        <f t="shared" si="273"/>
        <v>0</v>
      </c>
      <c r="P1762" s="350">
        <f t="shared" si="274"/>
        <v>0</v>
      </c>
      <c r="Q1762" s="352">
        <f t="shared" si="275"/>
        <v>0</v>
      </c>
      <c r="R1762" s="353">
        <f t="shared" si="276"/>
        <v>0</v>
      </c>
      <c r="S1762" s="354">
        <f t="shared" si="277"/>
        <v>0</v>
      </c>
      <c r="T1762" s="349">
        <f t="shared" si="278"/>
        <v>0</v>
      </c>
      <c r="U1762" s="355">
        <f t="shared" si="279"/>
        <v>0</v>
      </c>
    </row>
    <row r="1763" spans="1:21" x14ac:dyDescent="0.3">
      <c r="A1763" s="344">
        <v>1759</v>
      </c>
      <c r="B1763" s="344"/>
      <c r="C1763" s="356"/>
      <c r="D1763" s="357"/>
      <c r="E1763" s="358"/>
      <c r="F1763" s="346"/>
      <c r="G1763" s="347"/>
      <c r="H1763" s="347"/>
      <c r="I1763" s="347"/>
      <c r="J1763" s="348"/>
      <c r="K1763" s="347"/>
      <c r="L1763" s="349">
        <f t="shared" si="270"/>
        <v>0</v>
      </c>
      <c r="M1763" s="350">
        <f t="shared" si="271"/>
        <v>0</v>
      </c>
      <c r="N1763" s="350">
        <f t="shared" si="272"/>
        <v>0</v>
      </c>
      <c r="O1763" s="351">
        <f t="shared" si="273"/>
        <v>0</v>
      </c>
      <c r="P1763" s="350">
        <f t="shared" si="274"/>
        <v>0</v>
      </c>
      <c r="Q1763" s="352">
        <f t="shared" si="275"/>
        <v>0</v>
      </c>
      <c r="R1763" s="353">
        <f t="shared" si="276"/>
        <v>0</v>
      </c>
      <c r="S1763" s="354">
        <f t="shared" si="277"/>
        <v>0</v>
      </c>
      <c r="T1763" s="349">
        <f t="shared" si="278"/>
        <v>0</v>
      </c>
      <c r="U1763" s="355">
        <f t="shared" si="279"/>
        <v>0</v>
      </c>
    </row>
    <row r="1764" spans="1:21" x14ac:dyDescent="0.3">
      <c r="A1764" s="344">
        <v>1760</v>
      </c>
      <c r="B1764" s="344"/>
      <c r="C1764" s="356"/>
      <c r="D1764" s="357"/>
      <c r="E1764" s="358"/>
      <c r="F1764" s="346"/>
      <c r="G1764" s="347"/>
      <c r="H1764" s="347"/>
      <c r="I1764" s="347"/>
      <c r="J1764" s="348"/>
      <c r="K1764" s="347"/>
      <c r="L1764" s="349">
        <f t="shared" si="270"/>
        <v>0</v>
      </c>
      <c r="M1764" s="350">
        <f t="shared" si="271"/>
        <v>0</v>
      </c>
      <c r="N1764" s="350">
        <f t="shared" si="272"/>
        <v>0</v>
      </c>
      <c r="O1764" s="351">
        <f t="shared" si="273"/>
        <v>0</v>
      </c>
      <c r="P1764" s="350">
        <f t="shared" si="274"/>
        <v>0</v>
      </c>
      <c r="Q1764" s="352">
        <f t="shared" si="275"/>
        <v>0</v>
      </c>
      <c r="R1764" s="353">
        <f t="shared" si="276"/>
        <v>0</v>
      </c>
      <c r="S1764" s="354">
        <f t="shared" si="277"/>
        <v>0</v>
      </c>
      <c r="T1764" s="349">
        <f t="shared" si="278"/>
        <v>0</v>
      </c>
      <c r="U1764" s="355">
        <f t="shared" si="279"/>
        <v>0</v>
      </c>
    </row>
    <row r="1765" spans="1:21" x14ac:dyDescent="0.3">
      <c r="A1765" s="344">
        <v>1761</v>
      </c>
      <c r="B1765" s="344"/>
      <c r="C1765" s="356"/>
      <c r="D1765" s="357"/>
      <c r="E1765" s="358"/>
      <c r="F1765" s="346"/>
      <c r="G1765" s="347"/>
      <c r="H1765" s="347"/>
      <c r="I1765" s="347"/>
      <c r="J1765" s="348"/>
      <c r="K1765" s="347"/>
      <c r="L1765" s="349">
        <f t="shared" si="270"/>
        <v>0</v>
      </c>
      <c r="M1765" s="350">
        <f t="shared" si="271"/>
        <v>0</v>
      </c>
      <c r="N1765" s="350">
        <f t="shared" si="272"/>
        <v>0</v>
      </c>
      <c r="O1765" s="351">
        <f t="shared" si="273"/>
        <v>0</v>
      </c>
      <c r="P1765" s="350">
        <f t="shared" si="274"/>
        <v>0</v>
      </c>
      <c r="Q1765" s="352">
        <f t="shared" si="275"/>
        <v>0</v>
      </c>
      <c r="R1765" s="353">
        <f t="shared" si="276"/>
        <v>0</v>
      </c>
      <c r="S1765" s="354">
        <f t="shared" si="277"/>
        <v>0</v>
      </c>
      <c r="T1765" s="349">
        <f t="shared" si="278"/>
        <v>0</v>
      </c>
      <c r="U1765" s="355">
        <f t="shared" si="279"/>
        <v>0</v>
      </c>
    </row>
    <row r="1766" spans="1:21" x14ac:dyDescent="0.3">
      <c r="A1766" s="344">
        <v>1762</v>
      </c>
      <c r="B1766" s="344"/>
      <c r="C1766" s="356"/>
      <c r="D1766" s="357"/>
      <c r="E1766" s="358"/>
      <c r="F1766" s="346"/>
      <c r="G1766" s="347"/>
      <c r="H1766" s="347"/>
      <c r="I1766" s="347"/>
      <c r="J1766" s="348"/>
      <c r="K1766" s="347"/>
      <c r="L1766" s="349">
        <f t="shared" si="270"/>
        <v>0</v>
      </c>
      <c r="M1766" s="350">
        <f t="shared" si="271"/>
        <v>0</v>
      </c>
      <c r="N1766" s="350">
        <f t="shared" si="272"/>
        <v>0</v>
      </c>
      <c r="O1766" s="351">
        <f t="shared" si="273"/>
        <v>0</v>
      </c>
      <c r="P1766" s="350">
        <f t="shared" si="274"/>
        <v>0</v>
      </c>
      <c r="Q1766" s="352">
        <f t="shared" si="275"/>
        <v>0</v>
      </c>
      <c r="R1766" s="353">
        <f t="shared" si="276"/>
        <v>0</v>
      </c>
      <c r="S1766" s="354">
        <f t="shared" si="277"/>
        <v>0</v>
      </c>
      <c r="T1766" s="349">
        <f t="shared" si="278"/>
        <v>0</v>
      </c>
      <c r="U1766" s="355">
        <f t="shared" si="279"/>
        <v>0</v>
      </c>
    </row>
    <row r="1767" spans="1:21" x14ac:dyDescent="0.3">
      <c r="A1767" s="344">
        <v>1763</v>
      </c>
      <c r="B1767" s="344"/>
      <c r="C1767" s="356"/>
      <c r="D1767" s="357"/>
      <c r="E1767" s="358"/>
      <c r="F1767" s="346"/>
      <c r="G1767" s="347"/>
      <c r="H1767" s="347"/>
      <c r="I1767" s="347"/>
      <c r="J1767" s="348"/>
      <c r="K1767" s="347"/>
      <c r="L1767" s="349">
        <f t="shared" si="270"/>
        <v>0</v>
      </c>
      <c r="M1767" s="350">
        <f t="shared" si="271"/>
        <v>0</v>
      </c>
      <c r="N1767" s="350">
        <f t="shared" si="272"/>
        <v>0</v>
      </c>
      <c r="O1767" s="351">
        <f t="shared" si="273"/>
        <v>0</v>
      </c>
      <c r="P1767" s="350">
        <f t="shared" si="274"/>
        <v>0</v>
      </c>
      <c r="Q1767" s="352">
        <f t="shared" si="275"/>
        <v>0</v>
      </c>
      <c r="R1767" s="353">
        <f t="shared" si="276"/>
        <v>0</v>
      </c>
      <c r="S1767" s="354">
        <f t="shared" si="277"/>
        <v>0</v>
      </c>
      <c r="T1767" s="349">
        <f t="shared" si="278"/>
        <v>0</v>
      </c>
      <c r="U1767" s="355">
        <f t="shared" si="279"/>
        <v>0</v>
      </c>
    </row>
    <row r="1768" spans="1:21" x14ac:dyDescent="0.3">
      <c r="A1768" s="344">
        <v>1764</v>
      </c>
      <c r="B1768" s="344"/>
      <c r="C1768" s="356"/>
      <c r="D1768" s="357"/>
      <c r="E1768" s="358"/>
      <c r="F1768" s="346"/>
      <c r="G1768" s="347"/>
      <c r="H1768" s="347"/>
      <c r="I1768" s="347"/>
      <c r="J1768" s="348"/>
      <c r="K1768" s="347"/>
      <c r="L1768" s="349">
        <f t="shared" si="270"/>
        <v>0</v>
      </c>
      <c r="M1768" s="350">
        <f t="shared" si="271"/>
        <v>0</v>
      </c>
      <c r="N1768" s="350">
        <f t="shared" si="272"/>
        <v>0</v>
      </c>
      <c r="O1768" s="351">
        <f t="shared" si="273"/>
        <v>0</v>
      </c>
      <c r="P1768" s="350">
        <f t="shared" si="274"/>
        <v>0</v>
      </c>
      <c r="Q1768" s="352">
        <f t="shared" si="275"/>
        <v>0</v>
      </c>
      <c r="R1768" s="353">
        <f t="shared" si="276"/>
        <v>0</v>
      </c>
      <c r="S1768" s="354">
        <f t="shared" si="277"/>
        <v>0</v>
      </c>
      <c r="T1768" s="349">
        <f t="shared" si="278"/>
        <v>0</v>
      </c>
      <c r="U1768" s="355">
        <f t="shared" si="279"/>
        <v>0</v>
      </c>
    </row>
    <row r="1769" spans="1:21" x14ac:dyDescent="0.3">
      <c r="A1769" s="344">
        <v>1765</v>
      </c>
      <c r="B1769" s="344"/>
      <c r="C1769" s="356"/>
      <c r="D1769" s="357"/>
      <c r="E1769" s="358"/>
      <c r="F1769" s="346"/>
      <c r="G1769" s="347"/>
      <c r="H1769" s="347"/>
      <c r="I1769" s="347"/>
      <c r="J1769" s="348"/>
      <c r="K1769" s="347"/>
      <c r="L1769" s="349">
        <f t="shared" si="270"/>
        <v>0</v>
      </c>
      <c r="M1769" s="350">
        <f t="shared" si="271"/>
        <v>0</v>
      </c>
      <c r="N1769" s="350">
        <f t="shared" si="272"/>
        <v>0</v>
      </c>
      <c r="O1769" s="351">
        <f t="shared" si="273"/>
        <v>0</v>
      </c>
      <c r="P1769" s="350">
        <f t="shared" si="274"/>
        <v>0</v>
      </c>
      <c r="Q1769" s="352">
        <f t="shared" si="275"/>
        <v>0</v>
      </c>
      <c r="R1769" s="353">
        <f t="shared" si="276"/>
        <v>0</v>
      </c>
      <c r="S1769" s="354">
        <f t="shared" si="277"/>
        <v>0</v>
      </c>
      <c r="T1769" s="349">
        <f t="shared" si="278"/>
        <v>0</v>
      </c>
      <c r="U1769" s="355">
        <f t="shared" si="279"/>
        <v>0</v>
      </c>
    </row>
    <row r="1770" spans="1:21" x14ac:dyDescent="0.3">
      <c r="A1770" s="344">
        <v>1766</v>
      </c>
      <c r="B1770" s="344"/>
      <c r="C1770" s="356"/>
      <c r="D1770" s="357"/>
      <c r="E1770" s="358"/>
      <c r="F1770" s="346"/>
      <c r="G1770" s="347"/>
      <c r="H1770" s="347"/>
      <c r="I1770" s="347"/>
      <c r="J1770" s="348"/>
      <c r="K1770" s="347"/>
      <c r="L1770" s="349">
        <f t="shared" si="270"/>
        <v>0</v>
      </c>
      <c r="M1770" s="350">
        <f t="shared" si="271"/>
        <v>0</v>
      </c>
      <c r="N1770" s="350">
        <f t="shared" si="272"/>
        <v>0</v>
      </c>
      <c r="O1770" s="351">
        <f t="shared" si="273"/>
        <v>0</v>
      </c>
      <c r="P1770" s="350">
        <f t="shared" si="274"/>
        <v>0</v>
      </c>
      <c r="Q1770" s="352">
        <f t="shared" si="275"/>
        <v>0</v>
      </c>
      <c r="R1770" s="353">
        <f t="shared" si="276"/>
        <v>0</v>
      </c>
      <c r="S1770" s="354">
        <f t="shared" si="277"/>
        <v>0</v>
      </c>
      <c r="T1770" s="349">
        <f t="shared" si="278"/>
        <v>0</v>
      </c>
      <c r="U1770" s="355">
        <f t="shared" si="279"/>
        <v>0</v>
      </c>
    </row>
    <row r="1771" spans="1:21" x14ac:dyDescent="0.3">
      <c r="A1771" s="344">
        <v>1767</v>
      </c>
      <c r="B1771" s="344"/>
      <c r="C1771" s="356"/>
      <c r="D1771" s="357"/>
      <c r="E1771" s="358"/>
      <c r="F1771" s="346"/>
      <c r="G1771" s="347"/>
      <c r="H1771" s="347"/>
      <c r="I1771" s="347"/>
      <c r="J1771" s="348"/>
      <c r="K1771" s="347"/>
      <c r="L1771" s="349">
        <f t="shared" si="270"/>
        <v>0</v>
      </c>
      <c r="M1771" s="350">
        <f t="shared" si="271"/>
        <v>0</v>
      </c>
      <c r="N1771" s="350">
        <f t="shared" si="272"/>
        <v>0</v>
      </c>
      <c r="O1771" s="351">
        <f t="shared" si="273"/>
        <v>0</v>
      </c>
      <c r="P1771" s="350">
        <f t="shared" si="274"/>
        <v>0</v>
      </c>
      <c r="Q1771" s="352">
        <f t="shared" si="275"/>
        <v>0</v>
      </c>
      <c r="R1771" s="353">
        <f t="shared" si="276"/>
        <v>0</v>
      </c>
      <c r="S1771" s="354">
        <f t="shared" si="277"/>
        <v>0</v>
      </c>
      <c r="T1771" s="349">
        <f t="shared" si="278"/>
        <v>0</v>
      </c>
      <c r="U1771" s="355">
        <f t="shared" si="279"/>
        <v>0</v>
      </c>
    </row>
    <row r="1772" spans="1:21" x14ac:dyDescent="0.3">
      <c r="A1772" s="344">
        <v>1768</v>
      </c>
      <c r="B1772" s="344"/>
      <c r="C1772" s="356"/>
      <c r="D1772" s="357"/>
      <c r="E1772" s="358"/>
      <c r="F1772" s="346"/>
      <c r="G1772" s="347"/>
      <c r="H1772" s="347"/>
      <c r="I1772" s="347"/>
      <c r="J1772" s="348"/>
      <c r="K1772" s="347"/>
      <c r="L1772" s="349">
        <f t="shared" si="270"/>
        <v>0</v>
      </c>
      <c r="M1772" s="350">
        <f t="shared" si="271"/>
        <v>0</v>
      </c>
      <c r="N1772" s="350">
        <f t="shared" si="272"/>
        <v>0</v>
      </c>
      <c r="O1772" s="351">
        <f t="shared" si="273"/>
        <v>0</v>
      </c>
      <c r="P1772" s="350">
        <f t="shared" si="274"/>
        <v>0</v>
      </c>
      <c r="Q1772" s="352">
        <f t="shared" si="275"/>
        <v>0</v>
      </c>
      <c r="R1772" s="353">
        <f t="shared" si="276"/>
        <v>0</v>
      </c>
      <c r="S1772" s="354">
        <f t="shared" si="277"/>
        <v>0</v>
      </c>
      <c r="T1772" s="349">
        <f t="shared" si="278"/>
        <v>0</v>
      </c>
      <c r="U1772" s="355">
        <f t="shared" si="279"/>
        <v>0</v>
      </c>
    </row>
    <row r="1773" spans="1:21" x14ac:dyDescent="0.3">
      <c r="A1773" s="344">
        <v>1769</v>
      </c>
      <c r="B1773" s="344"/>
      <c r="C1773" s="356"/>
      <c r="D1773" s="357"/>
      <c r="E1773" s="358"/>
      <c r="F1773" s="346"/>
      <c r="G1773" s="347"/>
      <c r="H1773" s="347"/>
      <c r="I1773" s="347"/>
      <c r="J1773" s="348"/>
      <c r="K1773" s="347"/>
      <c r="L1773" s="349">
        <f t="shared" si="270"/>
        <v>0</v>
      </c>
      <c r="M1773" s="350">
        <f t="shared" si="271"/>
        <v>0</v>
      </c>
      <c r="N1773" s="350">
        <f t="shared" si="272"/>
        <v>0</v>
      </c>
      <c r="O1773" s="351">
        <f t="shared" si="273"/>
        <v>0</v>
      </c>
      <c r="P1773" s="350">
        <f t="shared" si="274"/>
        <v>0</v>
      </c>
      <c r="Q1773" s="352">
        <f t="shared" si="275"/>
        <v>0</v>
      </c>
      <c r="R1773" s="353">
        <f t="shared" si="276"/>
        <v>0</v>
      </c>
      <c r="S1773" s="354">
        <f t="shared" si="277"/>
        <v>0</v>
      </c>
      <c r="T1773" s="349">
        <f t="shared" si="278"/>
        <v>0</v>
      </c>
      <c r="U1773" s="355">
        <f t="shared" si="279"/>
        <v>0</v>
      </c>
    </row>
    <row r="1774" spans="1:21" x14ac:dyDescent="0.3">
      <c r="A1774" s="344">
        <v>1770</v>
      </c>
      <c r="B1774" s="344"/>
      <c r="C1774" s="356"/>
      <c r="D1774" s="357"/>
      <c r="E1774" s="358"/>
      <c r="F1774" s="346"/>
      <c r="G1774" s="347"/>
      <c r="H1774" s="347"/>
      <c r="I1774" s="347"/>
      <c r="J1774" s="348"/>
      <c r="K1774" s="347"/>
      <c r="L1774" s="349">
        <f t="shared" si="270"/>
        <v>0</v>
      </c>
      <c r="M1774" s="350">
        <f t="shared" si="271"/>
        <v>0</v>
      </c>
      <c r="N1774" s="350">
        <f t="shared" si="272"/>
        <v>0</v>
      </c>
      <c r="O1774" s="351">
        <f t="shared" si="273"/>
        <v>0</v>
      </c>
      <c r="P1774" s="350">
        <f t="shared" si="274"/>
        <v>0</v>
      </c>
      <c r="Q1774" s="352">
        <f t="shared" si="275"/>
        <v>0</v>
      </c>
      <c r="R1774" s="353">
        <f t="shared" si="276"/>
        <v>0</v>
      </c>
      <c r="S1774" s="354">
        <f t="shared" si="277"/>
        <v>0</v>
      </c>
      <c r="T1774" s="349">
        <f t="shared" si="278"/>
        <v>0</v>
      </c>
      <c r="U1774" s="355">
        <f t="shared" si="279"/>
        <v>0</v>
      </c>
    </row>
    <row r="1775" spans="1:21" x14ac:dyDescent="0.3">
      <c r="A1775" s="344">
        <v>1771</v>
      </c>
      <c r="B1775" s="344"/>
      <c r="C1775" s="356"/>
      <c r="D1775" s="357"/>
      <c r="E1775" s="358"/>
      <c r="F1775" s="346"/>
      <c r="G1775" s="347"/>
      <c r="H1775" s="347"/>
      <c r="I1775" s="347"/>
      <c r="J1775" s="348"/>
      <c r="K1775" s="347"/>
      <c r="L1775" s="349">
        <f t="shared" si="270"/>
        <v>0</v>
      </c>
      <c r="M1775" s="350">
        <f t="shared" si="271"/>
        <v>0</v>
      </c>
      <c r="N1775" s="350">
        <f t="shared" si="272"/>
        <v>0</v>
      </c>
      <c r="O1775" s="351">
        <f t="shared" si="273"/>
        <v>0</v>
      </c>
      <c r="P1775" s="350">
        <f t="shared" si="274"/>
        <v>0</v>
      </c>
      <c r="Q1775" s="352">
        <f t="shared" si="275"/>
        <v>0</v>
      </c>
      <c r="R1775" s="353">
        <f t="shared" si="276"/>
        <v>0</v>
      </c>
      <c r="S1775" s="354">
        <f t="shared" si="277"/>
        <v>0</v>
      </c>
      <c r="T1775" s="349">
        <f t="shared" si="278"/>
        <v>0</v>
      </c>
      <c r="U1775" s="355">
        <f t="shared" si="279"/>
        <v>0</v>
      </c>
    </row>
    <row r="1776" spans="1:21" x14ac:dyDescent="0.3">
      <c r="A1776" s="344">
        <v>1772</v>
      </c>
      <c r="B1776" s="344"/>
      <c r="C1776" s="356"/>
      <c r="D1776" s="357"/>
      <c r="E1776" s="358"/>
      <c r="F1776" s="346"/>
      <c r="G1776" s="347"/>
      <c r="H1776" s="347"/>
      <c r="I1776" s="347"/>
      <c r="J1776" s="348"/>
      <c r="K1776" s="347"/>
      <c r="L1776" s="349">
        <f t="shared" si="270"/>
        <v>0</v>
      </c>
      <c r="M1776" s="350">
        <f t="shared" si="271"/>
        <v>0</v>
      </c>
      <c r="N1776" s="350">
        <f t="shared" si="272"/>
        <v>0</v>
      </c>
      <c r="O1776" s="351">
        <f t="shared" si="273"/>
        <v>0</v>
      </c>
      <c r="P1776" s="350">
        <f t="shared" si="274"/>
        <v>0</v>
      </c>
      <c r="Q1776" s="352">
        <f t="shared" si="275"/>
        <v>0</v>
      </c>
      <c r="R1776" s="353">
        <f t="shared" si="276"/>
        <v>0</v>
      </c>
      <c r="S1776" s="354">
        <f t="shared" si="277"/>
        <v>0</v>
      </c>
      <c r="T1776" s="349">
        <f t="shared" si="278"/>
        <v>0</v>
      </c>
      <c r="U1776" s="355">
        <f t="shared" si="279"/>
        <v>0</v>
      </c>
    </row>
    <row r="1777" spans="1:21" x14ac:dyDescent="0.3">
      <c r="A1777" s="344">
        <v>1773</v>
      </c>
      <c r="B1777" s="344"/>
      <c r="C1777" s="356"/>
      <c r="D1777" s="357"/>
      <c r="E1777" s="358"/>
      <c r="F1777" s="346"/>
      <c r="G1777" s="347"/>
      <c r="H1777" s="347"/>
      <c r="I1777" s="347"/>
      <c r="J1777" s="348"/>
      <c r="K1777" s="347"/>
      <c r="L1777" s="349">
        <f t="shared" si="270"/>
        <v>0</v>
      </c>
      <c r="M1777" s="350">
        <f t="shared" si="271"/>
        <v>0</v>
      </c>
      <c r="N1777" s="350">
        <f t="shared" si="272"/>
        <v>0</v>
      </c>
      <c r="O1777" s="351">
        <f t="shared" si="273"/>
        <v>0</v>
      </c>
      <c r="P1777" s="350">
        <f t="shared" si="274"/>
        <v>0</v>
      </c>
      <c r="Q1777" s="352">
        <f t="shared" si="275"/>
        <v>0</v>
      </c>
      <c r="R1777" s="353">
        <f t="shared" si="276"/>
        <v>0</v>
      </c>
      <c r="S1777" s="354">
        <f t="shared" si="277"/>
        <v>0</v>
      </c>
      <c r="T1777" s="349">
        <f t="shared" si="278"/>
        <v>0</v>
      </c>
      <c r="U1777" s="355">
        <f t="shared" si="279"/>
        <v>0</v>
      </c>
    </row>
    <row r="1778" spans="1:21" x14ac:dyDescent="0.3">
      <c r="A1778" s="344">
        <v>1774</v>
      </c>
      <c r="B1778" s="344"/>
      <c r="C1778" s="356"/>
      <c r="D1778" s="357"/>
      <c r="E1778" s="358"/>
      <c r="F1778" s="346"/>
      <c r="G1778" s="347"/>
      <c r="H1778" s="347"/>
      <c r="I1778" s="347"/>
      <c r="J1778" s="348"/>
      <c r="K1778" s="347"/>
      <c r="L1778" s="349">
        <f t="shared" si="270"/>
        <v>0</v>
      </c>
      <c r="M1778" s="350">
        <f t="shared" si="271"/>
        <v>0</v>
      </c>
      <c r="N1778" s="350">
        <f t="shared" si="272"/>
        <v>0</v>
      </c>
      <c r="O1778" s="351">
        <f t="shared" si="273"/>
        <v>0</v>
      </c>
      <c r="P1778" s="350">
        <f t="shared" si="274"/>
        <v>0</v>
      </c>
      <c r="Q1778" s="352">
        <f t="shared" si="275"/>
        <v>0</v>
      </c>
      <c r="R1778" s="353">
        <f t="shared" si="276"/>
        <v>0</v>
      </c>
      <c r="S1778" s="354">
        <f t="shared" si="277"/>
        <v>0</v>
      </c>
      <c r="T1778" s="349">
        <f t="shared" si="278"/>
        <v>0</v>
      </c>
      <c r="U1778" s="355">
        <f t="shared" si="279"/>
        <v>0</v>
      </c>
    </row>
    <row r="1779" spans="1:21" x14ac:dyDescent="0.3">
      <c r="A1779" s="344">
        <v>1775</v>
      </c>
      <c r="B1779" s="344"/>
      <c r="C1779" s="356"/>
      <c r="D1779" s="357"/>
      <c r="E1779" s="358"/>
      <c r="F1779" s="346"/>
      <c r="G1779" s="347"/>
      <c r="H1779" s="347"/>
      <c r="I1779" s="347"/>
      <c r="J1779" s="348"/>
      <c r="K1779" s="347"/>
      <c r="L1779" s="349">
        <f t="shared" si="270"/>
        <v>0</v>
      </c>
      <c r="M1779" s="350">
        <f t="shared" si="271"/>
        <v>0</v>
      </c>
      <c r="N1779" s="350">
        <f t="shared" si="272"/>
        <v>0</v>
      </c>
      <c r="O1779" s="351">
        <f t="shared" si="273"/>
        <v>0</v>
      </c>
      <c r="P1779" s="350">
        <f t="shared" si="274"/>
        <v>0</v>
      </c>
      <c r="Q1779" s="352">
        <f t="shared" si="275"/>
        <v>0</v>
      </c>
      <c r="R1779" s="353">
        <f t="shared" si="276"/>
        <v>0</v>
      </c>
      <c r="S1779" s="354">
        <f t="shared" si="277"/>
        <v>0</v>
      </c>
      <c r="T1779" s="349">
        <f t="shared" si="278"/>
        <v>0</v>
      </c>
      <c r="U1779" s="355">
        <f t="shared" si="279"/>
        <v>0</v>
      </c>
    </row>
    <row r="1780" spans="1:21" x14ac:dyDescent="0.3">
      <c r="A1780" s="344">
        <v>1776</v>
      </c>
      <c r="B1780" s="344"/>
      <c r="C1780" s="356"/>
      <c r="D1780" s="357"/>
      <c r="E1780" s="358"/>
      <c r="F1780" s="346"/>
      <c r="G1780" s="347"/>
      <c r="H1780" s="347"/>
      <c r="I1780" s="347"/>
      <c r="J1780" s="348"/>
      <c r="K1780" s="347"/>
      <c r="L1780" s="349">
        <f t="shared" si="270"/>
        <v>0</v>
      </c>
      <c r="M1780" s="350">
        <f t="shared" si="271"/>
        <v>0</v>
      </c>
      <c r="N1780" s="350">
        <f t="shared" si="272"/>
        <v>0</v>
      </c>
      <c r="O1780" s="351">
        <f t="shared" si="273"/>
        <v>0</v>
      </c>
      <c r="P1780" s="350">
        <f t="shared" si="274"/>
        <v>0</v>
      </c>
      <c r="Q1780" s="352">
        <f t="shared" si="275"/>
        <v>0</v>
      </c>
      <c r="R1780" s="353">
        <f t="shared" si="276"/>
        <v>0</v>
      </c>
      <c r="S1780" s="354">
        <f t="shared" si="277"/>
        <v>0</v>
      </c>
      <c r="T1780" s="349">
        <f t="shared" si="278"/>
        <v>0</v>
      </c>
      <c r="U1780" s="355">
        <f t="shared" si="279"/>
        <v>0</v>
      </c>
    </row>
    <row r="1781" spans="1:21" x14ac:dyDescent="0.3">
      <c r="A1781" s="344">
        <v>1777</v>
      </c>
      <c r="B1781" s="344"/>
      <c r="C1781" s="356"/>
      <c r="D1781" s="357"/>
      <c r="E1781" s="358"/>
      <c r="F1781" s="346"/>
      <c r="G1781" s="347"/>
      <c r="H1781" s="347"/>
      <c r="I1781" s="347"/>
      <c r="J1781" s="348"/>
      <c r="K1781" s="347"/>
      <c r="L1781" s="349">
        <f t="shared" si="270"/>
        <v>0</v>
      </c>
      <c r="M1781" s="350">
        <f t="shared" si="271"/>
        <v>0</v>
      </c>
      <c r="N1781" s="350">
        <f t="shared" si="272"/>
        <v>0</v>
      </c>
      <c r="O1781" s="351">
        <f t="shared" si="273"/>
        <v>0</v>
      </c>
      <c r="P1781" s="350">
        <f t="shared" si="274"/>
        <v>0</v>
      </c>
      <c r="Q1781" s="352">
        <f t="shared" si="275"/>
        <v>0</v>
      </c>
      <c r="R1781" s="353">
        <f t="shared" si="276"/>
        <v>0</v>
      </c>
      <c r="S1781" s="354">
        <f t="shared" si="277"/>
        <v>0</v>
      </c>
      <c r="T1781" s="349">
        <f t="shared" si="278"/>
        <v>0</v>
      </c>
      <c r="U1781" s="355">
        <f t="shared" si="279"/>
        <v>0</v>
      </c>
    </row>
    <row r="1782" spans="1:21" x14ac:dyDescent="0.3">
      <c r="A1782" s="344">
        <v>1778</v>
      </c>
      <c r="B1782" s="344"/>
      <c r="C1782" s="356"/>
      <c r="D1782" s="357"/>
      <c r="E1782" s="358"/>
      <c r="F1782" s="346"/>
      <c r="G1782" s="347"/>
      <c r="H1782" s="347"/>
      <c r="I1782" s="347"/>
      <c r="J1782" s="348"/>
      <c r="K1782" s="347"/>
      <c r="L1782" s="349">
        <f t="shared" si="270"/>
        <v>0</v>
      </c>
      <c r="M1782" s="350">
        <f t="shared" si="271"/>
        <v>0</v>
      </c>
      <c r="N1782" s="350">
        <f t="shared" si="272"/>
        <v>0</v>
      </c>
      <c r="O1782" s="351">
        <f t="shared" si="273"/>
        <v>0</v>
      </c>
      <c r="P1782" s="350">
        <f t="shared" si="274"/>
        <v>0</v>
      </c>
      <c r="Q1782" s="352">
        <f t="shared" si="275"/>
        <v>0</v>
      </c>
      <c r="R1782" s="353">
        <f t="shared" si="276"/>
        <v>0</v>
      </c>
      <c r="S1782" s="354">
        <f t="shared" si="277"/>
        <v>0</v>
      </c>
      <c r="T1782" s="349">
        <f t="shared" si="278"/>
        <v>0</v>
      </c>
      <c r="U1782" s="355">
        <f t="shared" si="279"/>
        <v>0</v>
      </c>
    </row>
    <row r="1783" spans="1:21" x14ac:dyDescent="0.3">
      <c r="A1783" s="344">
        <v>1779</v>
      </c>
      <c r="B1783" s="344"/>
      <c r="C1783" s="356"/>
      <c r="D1783" s="357"/>
      <c r="E1783" s="358"/>
      <c r="F1783" s="346"/>
      <c r="G1783" s="347"/>
      <c r="H1783" s="347"/>
      <c r="I1783" s="347"/>
      <c r="J1783" s="348"/>
      <c r="K1783" s="347"/>
      <c r="L1783" s="349">
        <f t="shared" si="270"/>
        <v>0</v>
      </c>
      <c r="M1783" s="350">
        <f t="shared" si="271"/>
        <v>0</v>
      </c>
      <c r="N1783" s="350">
        <f t="shared" si="272"/>
        <v>0</v>
      </c>
      <c r="O1783" s="351">
        <f t="shared" si="273"/>
        <v>0</v>
      </c>
      <c r="P1783" s="350">
        <f t="shared" si="274"/>
        <v>0</v>
      </c>
      <c r="Q1783" s="352">
        <f t="shared" si="275"/>
        <v>0</v>
      </c>
      <c r="R1783" s="353">
        <f t="shared" si="276"/>
        <v>0</v>
      </c>
      <c r="S1783" s="354">
        <f t="shared" si="277"/>
        <v>0</v>
      </c>
      <c r="T1783" s="349">
        <f t="shared" si="278"/>
        <v>0</v>
      </c>
      <c r="U1783" s="355">
        <f t="shared" si="279"/>
        <v>0</v>
      </c>
    </row>
    <row r="1784" spans="1:21" x14ac:dyDescent="0.3">
      <c r="A1784" s="344">
        <v>1780</v>
      </c>
      <c r="B1784" s="344"/>
      <c r="C1784" s="356"/>
      <c r="D1784" s="357"/>
      <c r="E1784" s="358"/>
      <c r="F1784" s="346"/>
      <c r="G1784" s="347"/>
      <c r="H1784" s="347"/>
      <c r="I1784" s="347"/>
      <c r="J1784" s="348"/>
      <c r="K1784" s="347"/>
      <c r="L1784" s="349">
        <f t="shared" si="270"/>
        <v>0</v>
      </c>
      <c r="M1784" s="350">
        <f t="shared" si="271"/>
        <v>0</v>
      </c>
      <c r="N1784" s="350">
        <f t="shared" si="272"/>
        <v>0</v>
      </c>
      <c r="O1784" s="351">
        <f t="shared" si="273"/>
        <v>0</v>
      </c>
      <c r="P1784" s="350">
        <f t="shared" si="274"/>
        <v>0</v>
      </c>
      <c r="Q1784" s="352">
        <f t="shared" si="275"/>
        <v>0</v>
      </c>
      <c r="R1784" s="353">
        <f t="shared" si="276"/>
        <v>0</v>
      </c>
      <c r="S1784" s="354">
        <f t="shared" si="277"/>
        <v>0</v>
      </c>
      <c r="T1784" s="349">
        <f t="shared" si="278"/>
        <v>0</v>
      </c>
      <c r="U1784" s="355">
        <f t="shared" si="279"/>
        <v>0</v>
      </c>
    </row>
    <row r="1785" spans="1:21" x14ac:dyDescent="0.3">
      <c r="A1785" s="344">
        <v>1781</v>
      </c>
      <c r="B1785" s="344"/>
      <c r="C1785" s="356"/>
      <c r="D1785" s="357"/>
      <c r="E1785" s="358"/>
      <c r="F1785" s="346"/>
      <c r="G1785" s="347"/>
      <c r="H1785" s="347"/>
      <c r="I1785" s="347"/>
      <c r="J1785" s="348"/>
      <c r="K1785" s="347"/>
      <c r="L1785" s="349">
        <f t="shared" si="270"/>
        <v>0</v>
      </c>
      <c r="M1785" s="350">
        <f t="shared" si="271"/>
        <v>0</v>
      </c>
      <c r="N1785" s="350">
        <f t="shared" si="272"/>
        <v>0</v>
      </c>
      <c r="O1785" s="351">
        <f t="shared" si="273"/>
        <v>0</v>
      </c>
      <c r="P1785" s="350">
        <f t="shared" si="274"/>
        <v>0</v>
      </c>
      <c r="Q1785" s="352">
        <f t="shared" si="275"/>
        <v>0</v>
      </c>
      <c r="R1785" s="353">
        <f t="shared" si="276"/>
        <v>0</v>
      </c>
      <c r="S1785" s="354">
        <f t="shared" si="277"/>
        <v>0</v>
      </c>
      <c r="T1785" s="349">
        <f t="shared" si="278"/>
        <v>0</v>
      </c>
      <c r="U1785" s="355">
        <f t="shared" si="279"/>
        <v>0</v>
      </c>
    </row>
    <row r="1786" spans="1:21" x14ac:dyDescent="0.3">
      <c r="A1786" s="344">
        <v>1782</v>
      </c>
      <c r="B1786" s="344"/>
      <c r="C1786" s="356"/>
      <c r="D1786" s="357"/>
      <c r="E1786" s="358"/>
      <c r="F1786" s="346"/>
      <c r="G1786" s="347"/>
      <c r="H1786" s="347"/>
      <c r="I1786" s="347"/>
      <c r="J1786" s="348"/>
      <c r="K1786" s="347"/>
      <c r="L1786" s="349">
        <f t="shared" si="270"/>
        <v>0</v>
      </c>
      <c r="M1786" s="350">
        <f t="shared" si="271"/>
        <v>0</v>
      </c>
      <c r="N1786" s="350">
        <f t="shared" si="272"/>
        <v>0</v>
      </c>
      <c r="O1786" s="351">
        <f t="shared" si="273"/>
        <v>0</v>
      </c>
      <c r="P1786" s="350">
        <f t="shared" si="274"/>
        <v>0</v>
      </c>
      <c r="Q1786" s="352">
        <f t="shared" si="275"/>
        <v>0</v>
      </c>
      <c r="R1786" s="353">
        <f t="shared" si="276"/>
        <v>0</v>
      </c>
      <c r="S1786" s="354">
        <f t="shared" si="277"/>
        <v>0</v>
      </c>
      <c r="T1786" s="349">
        <f t="shared" si="278"/>
        <v>0</v>
      </c>
      <c r="U1786" s="355">
        <f t="shared" si="279"/>
        <v>0</v>
      </c>
    </row>
    <row r="1787" spans="1:21" x14ac:dyDescent="0.3">
      <c r="A1787" s="344">
        <v>1783</v>
      </c>
      <c r="B1787" s="344"/>
      <c r="C1787" s="356"/>
      <c r="D1787" s="357"/>
      <c r="E1787" s="358"/>
      <c r="F1787" s="346"/>
      <c r="G1787" s="347"/>
      <c r="H1787" s="347"/>
      <c r="I1787" s="347"/>
      <c r="J1787" s="348"/>
      <c r="K1787" s="347"/>
      <c r="L1787" s="349">
        <f t="shared" si="270"/>
        <v>0</v>
      </c>
      <c r="M1787" s="350">
        <f t="shared" si="271"/>
        <v>0</v>
      </c>
      <c r="N1787" s="350">
        <f t="shared" si="272"/>
        <v>0</v>
      </c>
      <c r="O1787" s="351">
        <f t="shared" si="273"/>
        <v>0</v>
      </c>
      <c r="P1787" s="350">
        <f t="shared" si="274"/>
        <v>0</v>
      </c>
      <c r="Q1787" s="352">
        <f t="shared" si="275"/>
        <v>0</v>
      </c>
      <c r="R1787" s="353">
        <f t="shared" si="276"/>
        <v>0</v>
      </c>
      <c r="S1787" s="354">
        <f t="shared" si="277"/>
        <v>0</v>
      </c>
      <c r="T1787" s="349">
        <f t="shared" si="278"/>
        <v>0</v>
      </c>
      <c r="U1787" s="355">
        <f t="shared" si="279"/>
        <v>0</v>
      </c>
    </row>
    <row r="1788" spans="1:21" x14ac:dyDescent="0.3">
      <c r="A1788" s="344">
        <v>1784</v>
      </c>
      <c r="B1788" s="344"/>
      <c r="C1788" s="356"/>
      <c r="D1788" s="357"/>
      <c r="E1788" s="358"/>
      <c r="F1788" s="346"/>
      <c r="G1788" s="347"/>
      <c r="H1788" s="347"/>
      <c r="I1788" s="347"/>
      <c r="J1788" s="348"/>
      <c r="K1788" s="347"/>
      <c r="L1788" s="349">
        <f t="shared" si="270"/>
        <v>0</v>
      </c>
      <c r="M1788" s="350">
        <f t="shared" si="271"/>
        <v>0</v>
      </c>
      <c r="N1788" s="350">
        <f t="shared" si="272"/>
        <v>0</v>
      </c>
      <c r="O1788" s="351">
        <f t="shared" si="273"/>
        <v>0</v>
      </c>
      <c r="P1788" s="350">
        <f t="shared" si="274"/>
        <v>0</v>
      </c>
      <c r="Q1788" s="352">
        <f t="shared" si="275"/>
        <v>0</v>
      </c>
      <c r="R1788" s="353">
        <f t="shared" si="276"/>
        <v>0</v>
      </c>
      <c r="S1788" s="354">
        <f t="shared" si="277"/>
        <v>0</v>
      </c>
      <c r="T1788" s="349">
        <f t="shared" si="278"/>
        <v>0</v>
      </c>
      <c r="U1788" s="355">
        <f t="shared" si="279"/>
        <v>0</v>
      </c>
    </row>
    <row r="1789" spans="1:21" x14ac:dyDescent="0.3">
      <c r="A1789" s="344">
        <v>1785</v>
      </c>
      <c r="B1789" s="344"/>
      <c r="C1789" s="356"/>
      <c r="D1789" s="357"/>
      <c r="E1789" s="358"/>
      <c r="F1789" s="346"/>
      <c r="G1789" s="347"/>
      <c r="H1789" s="347"/>
      <c r="I1789" s="347"/>
      <c r="J1789" s="348"/>
      <c r="K1789" s="347"/>
      <c r="L1789" s="349">
        <f t="shared" si="270"/>
        <v>0</v>
      </c>
      <c r="M1789" s="350">
        <f t="shared" si="271"/>
        <v>0</v>
      </c>
      <c r="N1789" s="350">
        <f t="shared" si="272"/>
        <v>0</v>
      </c>
      <c r="O1789" s="351">
        <f t="shared" si="273"/>
        <v>0</v>
      </c>
      <c r="P1789" s="350">
        <f t="shared" si="274"/>
        <v>0</v>
      </c>
      <c r="Q1789" s="352">
        <f t="shared" si="275"/>
        <v>0</v>
      </c>
      <c r="R1789" s="353">
        <f t="shared" si="276"/>
        <v>0</v>
      </c>
      <c r="S1789" s="354">
        <f t="shared" si="277"/>
        <v>0</v>
      </c>
      <c r="T1789" s="349">
        <f t="shared" si="278"/>
        <v>0</v>
      </c>
      <c r="U1789" s="355">
        <f t="shared" si="279"/>
        <v>0</v>
      </c>
    </row>
    <row r="1790" spans="1:21" x14ac:dyDescent="0.3">
      <c r="A1790" s="344">
        <v>1786</v>
      </c>
      <c r="B1790" s="344"/>
      <c r="C1790" s="356"/>
      <c r="D1790" s="357"/>
      <c r="E1790" s="358"/>
      <c r="F1790" s="346"/>
      <c r="G1790" s="347"/>
      <c r="H1790" s="347"/>
      <c r="I1790" s="347"/>
      <c r="J1790" s="348"/>
      <c r="K1790" s="347"/>
      <c r="L1790" s="349">
        <f t="shared" si="270"/>
        <v>0</v>
      </c>
      <c r="M1790" s="350">
        <f t="shared" si="271"/>
        <v>0</v>
      </c>
      <c r="N1790" s="350">
        <f t="shared" si="272"/>
        <v>0</v>
      </c>
      <c r="O1790" s="351">
        <f t="shared" si="273"/>
        <v>0</v>
      </c>
      <c r="P1790" s="350">
        <f t="shared" si="274"/>
        <v>0</v>
      </c>
      <c r="Q1790" s="352">
        <f t="shared" si="275"/>
        <v>0</v>
      </c>
      <c r="R1790" s="353">
        <f t="shared" si="276"/>
        <v>0</v>
      </c>
      <c r="S1790" s="354">
        <f t="shared" si="277"/>
        <v>0</v>
      </c>
      <c r="T1790" s="349">
        <f t="shared" si="278"/>
        <v>0</v>
      </c>
      <c r="U1790" s="355">
        <f t="shared" si="279"/>
        <v>0</v>
      </c>
    </row>
    <row r="1791" spans="1:21" x14ac:dyDescent="0.3">
      <c r="A1791" s="344">
        <v>1787</v>
      </c>
      <c r="B1791" s="344"/>
      <c r="C1791" s="356"/>
      <c r="D1791" s="357"/>
      <c r="E1791" s="358"/>
      <c r="F1791" s="346"/>
      <c r="G1791" s="347"/>
      <c r="H1791" s="347"/>
      <c r="I1791" s="347"/>
      <c r="J1791" s="348"/>
      <c r="K1791" s="347"/>
      <c r="L1791" s="349">
        <f t="shared" si="270"/>
        <v>0</v>
      </c>
      <c r="M1791" s="350">
        <f t="shared" si="271"/>
        <v>0</v>
      </c>
      <c r="N1791" s="350">
        <f t="shared" si="272"/>
        <v>0</v>
      </c>
      <c r="O1791" s="351">
        <f t="shared" si="273"/>
        <v>0</v>
      </c>
      <c r="P1791" s="350">
        <f t="shared" si="274"/>
        <v>0</v>
      </c>
      <c r="Q1791" s="352">
        <f t="shared" si="275"/>
        <v>0</v>
      </c>
      <c r="R1791" s="353">
        <f t="shared" si="276"/>
        <v>0</v>
      </c>
      <c r="S1791" s="354">
        <f t="shared" si="277"/>
        <v>0</v>
      </c>
      <c r="T1791" s="349">
        <f t="shared" si="278"/>
        <v>0</v>
      </c>
      <c r="U1791" s="355">
        <f t="shared" si="279"/>
        <v>0</v>
      </c>
    </row>
    <row r="1792" spans="1:21" x14ac:dyDescent="0.3">
      <c r="A1792" s="344">
        <v>1788</v>
      </c>
      <c r="B1792" s="344"/>
      <c r="C1792" s="356"/>
      <c r="D1792" s="357"/>
      <c r="E1792" s="358"/>
      <c r="F1792" s="346"/>
      <c r="G1792" s="347"/>
      <c r="H1792" s="347"/>
      <c r="I1792" s="347"/>
      <c r="J1792" s="348"/>
      <c r="K1792" s="347"/>
      <c r="L1792" s="349">
        <f t="shared" si="270"/>
        <v>0</v>
      </c>
      <c r="M1792" s="350">
        <f t="shared" si="271"/>
        <v>0</v>
      </c>
      <c r="N1792" s="350">
        <f t="shared" si="272"/>
        <v>0</v>
      </c>
      <c r="O1792" s="351">
        <f t="shared" si="273"/>
        <v>0</v>
      </c>
      <c r="P1792" s="350">
        <f t="shared" si="274"/>
        <v>0</v>
      </c>
      <c r="Q1792" s="352">
        <f t="shared" si="275"/>
        <v>0</v>
      </c>
      <c r="R1792" s="353">
        <f t="shared" si="276"/>
        <v>0</v>
      </c>
      <c r="S1792" s="354">
        <f t="shared" si="277"/>
        <v>0</v>
      </c>
      <c r="T1792" s="349">
        <f t="shared" si="278"/>
        <v>0</v>
      </c>
      <c r="U1792" s="355">
        <f t="shared" si="279"/>
        <v>0</v>
      </c>
    </row>
    <row r="1793" spans="1:21" x14ac:dyDescent="0.3">
      <c r="A1793" s="344">
        <v>1789</v>
      </c>
      <c r="B1793" s="344"/>
      <c r="C1793" s="356"/>
      <c r="D1793" s="357"/>
      <c r="E1793" s="358"/>
      <c r="F1793" s="346"/>
      <c r="G1793" s="347"/>
      <c r="H1793" s="347"/>
      <c r="I1793" s="347"/>
      <c r="J1793" s="348"/>
      <c r="K1793" s="347"/>
      <c r="L1793" s="349">
        <f t="shared" si="270"/>
        <v>0</v>
      </c>
      <c r="M1793" s="350">
        <f t="shared" si="271"/>
        <v>0</v>
      </c>
      <c r="N1793" s="350">
        <f t="shared" si="272"/>
        <v>0</v>
      </c>
      <c r="O1793" s="351">
        <f t="shared" si="273"/>
        <v>0</v>
      </c>
      <c r="P1793" s="350">
        <f t="shared" si="274"/>
        <v>0</v>
      </c>
      <c r="Q1793" s="352">
        <f t="shared" si="275"/>
        <v>0</v>
      </c>
      <c r="R1793" s="353">
        <f t="shared" si="276"/>
        <v>0</v>
      </c>
      <c r="S1793" s="354">
        <f t="shared" si="277"/>
        <v>0</v>
      </c>
      <c r="T1793" s="349">
        <f t="shared" si="278"/>
        <v>0</v>
      </c>
      <c r="U1793" s="355">
        <f t="shared" si="279"/>
        <v>0</v>
      </c>
    </row>
    <row r="1794" spans="1:21" x14ac:dyDescent="0.3">
      <c r="A1794" s="344">
        <v>1790</v>
      </c>
      <c r="B1794" s="344"/>
      <c r="C1794" s="356"/>
      <c r="D1794" s="357"/>
      <c r="E1794" s="358"/>
      <c r="F1794" s="346"/>
      <c r="G1794" s="347"/>
      <c r="H1794" s="347"/>
      <c r="I1794" s="347"/>
      <c r="J1794" s="348"/>
      <c r="K1794" s="347"/>
      <c r="L1794" s="349">
        <f t="shared" si="270"/>
        <v>0</v>
      </c>
      <c r="M1794" s="350">
        <f t="shared" si="271"/>
        <v>0</v>
      </c>
      <c r="N1794" s="350">
        <f t="shared" si="272"/>
        <v>0</v>
      </c>
      <c r="O1794" s="351">
        <f t="shared" si="273"/>
        <v>0</v>
      </c>
      <c r="P1794" s="350">
        <f t="shared" si="274"/>
        <v>0</v>
      </c>
      <c r="Q1794" s="352">
        <f t="shared" si="275"/>
        <v>0</v>
      </c>
      <c r="R1794" s="353">
        <f t="shared" si="276"/>
        <v>0</v>
      </c>
      <c r="S1794" s="354">
        <f t="shared" si="277"/>
        <v>0</v>
      </c>
      <c r="T1794" s="349">
        <f t="shared" si="278"/>
        <v>0</v>
      </c>
      <c r="U1794" s="355">
        <f t="shared" si="279"/>
        <v>0</v>
      </c>
    </row>
    <row r="1795" spans="1:21" x14ac:dyDescent="0.3">
      <c r="A1795" s="344">
        <v>1791</v>
      </c>
      <c r="B1795" s="344"/>
      <c r="C1795" s="383"/>
      <c r="D1795" s="384"/>
      <c r="E1795" s="358"/>
      <c r="F1795" s="346"/>
      <c r="G1795" s="347"/>
      <c r="H1795" s="347"/>
      <c r="I1795" s="347"/>
      <c r="J1795" s="348"/>
      <c r="K1795" s="347"/>
      <c r="L1795" s="349">
        <f t="shared" si="270"/>
        <v>0</v>
      </c>
      <c r="M1795" s="350">
        <f t="shared" si="271"/>
        <v>0</v>
      </c>
      <c r="N1795" s="350">
        <f t="shared" si="272"/>
        <v>0</v>
      </c>
      <c r="O1795" s="351">
        <f t="shared" si="273"/>
        <v>0</v>
      </c>
      <c r="P1795" s="350">
        <f t="shared" si="274"/>
        <v>0</v>
      </c>
      <c r="Q1795" s="352">
        <f t="shared" si="275"/>
        <v>0</v>
      </c>
      <c r="R1795" s="353">
        <f t="shared" si="276"/>
        <v>0</v>
      </c>
      <c r="S1795" s="354">
        <f t="shared" si="277"/>
        <v>0</v>
      </c>
      <c r="T1795" s="349">
        <f t="shared" si="278"/>
        <v>0</v>
      </c>
      <c r="U1795" s="355">
        <f t="shared" si="279"/>
        <v>0</v>
      </c>
    </row>
    <row r="1796" spans="1:21" x14ac:dyDescent="0.3">
      <c r="A1796" s="344">
        <v>1792</v>
      </c>
      <c r="B1796" s="344"/>
      <c r="C1796" s="356"/>
      <c r="D1796" s="357"/>
      <c r="E1796" s="358"/>
      <c r="F1796" s="346"/>
      <c r="G1796" s="347"/>
      <c r="H1796" s="347"/>
      <c r="I1796" s="347"/>
      <c r="J1796" s="348"/>
      <c r="K1796" s="347"/>
      <c r="L1796" s="349">
        <f t="shared" si="270"/>
        <v>0</v>
      </c>
      <c r="M1796" s="350">
        <f t="shared" si="271"/>
        <v>0</v>
      </c>
      <c r="N1796" s="350">
        <f t="shared" si="272"/>
        <v>0</v>
      </c>
      <c r="O1796" s="351">
        <f t="shared" si="273"/>
        <v>0</v>
      </c>
      <c r="P1796" s="350">
        <f t="shared" si="274"/>
        <v>0</v>
      </c>
      <c r="Q1796" s="352">
        <f t="shared" si="275"/>
        <v>0</v>
      </c>
      <c r="R1796" s="353">
        <f t="shared" si="276"/>
        <v>0</v>
      </c>
      <c r="S1796" s="354">
        <f t="shared" si="277"/>
        <v>0</v>
      </c>
      <c r="T1796" s="349">
        <f t="shared" si="278"/>
        <v>0</v>
      </c>
      <c r="U1796" s="355">
        <f t="shared" si="279"/>
        <v>0</v>
      </c>
    </row>
    <row r="1797" spans="1:21" x14ac:dyDescent="0.3">
      <c r="A1797" s="344">
        <v>1793</v>
      </c>
      <c r="B1797" s="344"/>
      <c r="C1797" s="356"/>
      <c r="D1797" s="357"/>
      <c r="E1797" s="358"/>
      <c r="F1797" s="346"/>
      <c r="G1797" s="347"/>
      <c r="H1797" s="347"/>
      <c r="I1797" s="347"/>
      <c r="J1797" s="348"/>
      <c r="K1797" s="347"/>
      <c r="L1797" s="349">
        <f t="shared" si="270"/>
        <v>0</v>
      </c>
      <c r="M1797" s="350">
        <f t="shared" si="271"/>
        <v>0</v>
      </c>
      <c r="N1797" s="350">
        <f t="shared" si="272"/>
        <v>0</v>
      </c>
      <c r="O1797" s="351">
        <f t="shared" si="273"/>
        <v>0</v>
      </c>
      <c r="P1797" s="350">
        <f t="shared" si="274"/>
        <v>0</v>
      </c>
      <c r="Q1797" s="352">
        <f t="shared" si="275"/>
        <v>0</v>
      </c>
      <c r="R1797" s="353">
        <f t="shared" si="276"/>
        <v>0</v>
      </c>
      <c r="S1797" s="354">
        <f t="shared" si="277"/>
        <v>0</v>
      </c>
      <c r="T1797" s="349">
        <f t="shared" si="278"/>
        <v>0</v>
      </c>
      <c r="U1797" s="355">
        <f t="shared" si="279"/>
        <v>0</v>
      </c>
    </row>
    <row r="1798" spans="1:21" x14ac:dyDescent="0.3">
      <c r="A1798" s="344">
        <v>1794</v>
      </c>
      <c r="B1798" s="344"/>
      <c r="C1798" s="356"/>
      <c r="D1798" s="357"/>
      <c r="E1798" s="358"/>
      <c r="F1798" s="346"/>
      <c r="G1798" s="347"/>
      <c r="H1798" s="347"/>
      <c r="I1798" s="347"/>
      <c r="J1798" s="348"/>
      <c r="K1798" s="347"/>
      <c r="L1798" s="349">
        <f t="shared" ref="L1798:L1861" si="280">E1798*7/22</f>
        <v>0</v>
      </c>
      <c r="M1798" s="350">
        <f t="shared" ref="M1798:M1861" si="281">IF(L1798&gt;0, 0.0396*(((L1798^2)*F1798)^0.933),0)</f>
        <v>0</v>
      </c>
      <c r="N1798" s="350">
        <f t="shared" ref="N1798:N1861" si="282">IF(L1798&gt;0,0.00349*(((L1798^2)*F1798)^1.03),0)</f>
        <v>0</v>
      </c>
      <c r="O1798" s="351">
        <f t="shared" ref="O1798:O1861" si="283">IF(L1798&gt;0,1/((28/(M1798+N1798))+0.025),0)</f>
        <v>0</v>
      </c>
      <c r="P1798" s="350">
        <f t="shared" ref="P1798:P1861" si="284">M1798+N1798+O1798</f>
        <v>0</v>
      </c>
      <c r="Q1798" s="352">
        <f t="shared" ref="Q1798:Q1861" si="285">P1798*0.27</f>
        <v>0</v>
      </c>
      <c r="R1798" s="353">
        <f t="shared" ref="R1798:R1861" si="286">P1798+Q1798</f>
        <v>0</v>
      </c>
      <c r="S1798" s="354">
        <f t="shared" ref="S1798:S1861" si="287">R1798*0.47</f>
        <v>0</v>
      </c>
      <c r="T1798" s="349">
        <f t="shared" ref="T1798:T1861" si="288">S1798*44/12</f>
        <v>0</v>
      </c>
      <c r="U1798" s="355">
        <f t="shared" ref="U1798:U1861" si="289">T1798/1000</f>
        <v>0</v>
      </c>
    </row>
    <row r="1799" spans="1:21" x14ac:dyDescent="0.3">
      <c r="A1799" s="344">
        <v>1795</v>
      </c>
      <c r="B1799" s="344"/>
      <c r="C1799" s="356"/>
      <c r="D1799" s="357"/>
      <c r="E1799" s="358"/>
      <c r="F1799" s="346"/>
      <c r="G1799" s="347"/>
      <c r="H1799" s="347"/>
      <c r="I1799" s="347"/>
      <c r="J1799" s="348"/>
      <c r="K1799" s="347"/>
      <c r="L1799" s="349">
        <f t="shared" si="280"/>
        <v>0</v>
      </c>
      <c r="M1799" s="350">
        <f t="shared" si="281"/>
        <v>0</v>
      </c>
      <c r="N1799" s="350">
        <f t="shared" si="282"/>
        <v>0</v>
      </c>
      <c r="O1799" s="351">
        <f t="shared" si="283"/>
        <v>0</v>
      </c>
      <c r="P1799" s="350">
        <f t="shared" si="284"/>
        <v>0</v>
      </c>
      <c r="Q1799" s="352">
        <f t="shared" si="285"/>
        <v>0</v>
      </c>
      <c r="R1799" s="353">
        <f t="shared" si="286"/>
        <v>0</v>
      </c>
      <c r="S1799" s="354">
        <f t="shared" si="287"/>
        <v>0</v>
      </c>
      <c r="T1799" s="349">
        <f t="shared" si="288"/>
        <v>0</v>
      </c>
      <c r="U1799" s="355">
        <f t="shared" si="289"/>
        <v>0</v>
      </c>
    </row>
    <row r="1800" spans="1:21" x14ac:dyDescent="0.3">
      <c r="A1800" s="344">
        <v>1796</v>
      </c>
      <c r="B1800" s="344"/>
      <c r="C1800" s="356"/>
      <c r="D1800" s="357"/>
      <c r="E1800" s="358"/>
      <c r="F1800" s="346"/>
      <c r="G1800" s="347"/>
      <c r="H1800" s="347"/>
      <c r="I1800" s="347"/>
      <c r="J1800" s="348"/>
      <c r="K1800" s="347"/>
      <c r="L1800" s="349">
        <f t="shared" si="280"/>
        <v>0</v>
      </c>
      <c r="M1800" s="350">
        <f t="shared" si="281"/>
        <v>0</v>
      </c>
      <c r="N1800" s="350">
        <f t="shared" si="282"/>
        <v>0</v>
      </c>
      <c r="O1800" s="351">
        <f t="shared" si="283"/>
        <v>0</v>
      </c>
      <c r="P1800" s="350">
        <f t="shared" si="284"/>
        <v>0</v>
      </c>
      <c r="Q1800" s="352">
        <f t="shared" si="285"/>
        <v>0</v>
      </c>
      <c r="R1800" s="353">
        <f t="shared" si="286"/>
        <v>0</v>
      </c>
      <c r="S1800" s="354">
        <f t="shared" si="287"/>
        <v>0</v>
      </c>
      <c r="T1800" s="349">
        <f t="shared" si="288"/>
        <v>0</v>
      </c>
      <c r="U1800" s="355">
        <f t="shared" si="289"/>
        <v>0</v>
      </c>
    </row>
    <row r="1801" spans="1:21" x14ac:dyDescent="0.3">
      <c r="A1801" s="344">
        <v>1797</v>
      </c>
      <c r="B1801" s="344"/>
      <c r="C1801" s="356"/>
      <c r="D1801" s="357"/>
      <c r="E1801" s="358"/>
      <c r="F1801" s="346"/>
      <c r="G1801" s="347"/>
      <c r="H1801" s="347"/>
      <c r="I1801" s="347"/>
      <c r="J1801" s="348"/>
      <c r="K1801" s="347"/>
      <c r="L1801" s="349">
        <f t="shared" si="280"/>
        <v>0</v>
      </c>
      <c r="M1801" s="350">
        <f t="shared" si="281"/>
        <v>0</v>
      </c>
      <c r="N1801" s="350">
        <f t="shared" si="282"/>
        <v>0</v>
      </c>
      <c r="O1801" s="351">
        <f t="shared" si="283"/>
        <v>0</v>
      </c>
      <c r="P1801" s="350">
        <f t="shared" si="284"/>
        <v>0</v>
      </c>
      <c r="Q1801" s="352">
        <f t="shared" si="285"/>
        <v>0</v>
      </c>
      <c r="R1801" s="353">
        <f t="shared" si="286"/>
        <v>0</v>
      </c>
      <c r="S1801" s="354">
        <f t="shared" si="287"/>
        <v>0</v>
      </c>
      <c r="T1801" s="349">
        <f t="shared" si="288"/>
        <v>0</v>
      </c>
      <c r="U1801" s="355">
        <f t="shared" si="289"/>
        <v>0</v>
      </c>
    </row>
    <row r="1802" spans="1:21" x14ac:dyDescent="0.3">
      <c r="A1802" s="344">
        <v>1798</v>
      </c>
      <c r="B1802" s="344"/>
      <c r="C1802" s="356"/>
      <c r="D1802" s="357"/>
      <c r="E1802" s="358"/>
      <c r="F1802" s="346"/>
      <c r="G1802" s="347"/>
      <c r="H1802" s="347"/>
      <c r="I1802" s="347"/>
      <c r="J1802" s="348"/>
      <c r="K1802" s="347"/>
      <c r="L1802" s="349">
        <f t="shared" si="280"/>
        <v>0</v>
      </c>
      <c r="M1802" s="350">
        <f t="shared" si="281"/>
        <v>0</v>
      </c>
      <c r="N1802" s="350">
        <f t="shared" si="282"/>
        <v>0</v>
      </c>
      <c r="O1802" s="351">
        <f t="shared" si="283"/>
        <v>0</v>
      </c>
      <c r="P1802" s="350">
        <f t="shared" si="284"/>
        <v>0</v>
      </c>
      <c r="Q1802" s="352">
        <f t="shared" si="285"/>
        <v>0</v>
      </c>
      <c r="R1802" s="353">
        <f t="shared" si="286"/>
        <v>0</v>
      </c>
      <c r="S1802" s="354">
        <f t="shared" si="287"/>
        <v>0</v>
      </c>
      <c r="T1802" s="349">
        <f t="shared" si="288"/>
        <v>0</v>
      </c>
      <c r="U1802" s="355">
        <f t="shared" si="289"/>
        <v>0</v>
      </c>
    </row>
    <row r="1803" spans="1:21" x14ac:dyDescent="0.3">
      <c r="A1803" s="344">
        <v>1799</v>
      </c>
      <c r="B1803" s="344"/>
      <c r="C1803" s="356"/>
      <c r="D1803" s="357"/>
      <c r="E1803" s="358"/>
      <c r="F1803" s="346"/>
      <c r="G1803" s="347"/>
      <c r="H1803" s="347"/>
      <c r="I1803" s="347"/>
      <c r="J1803" s="348"/>
      <c r="K1803" s="347"/>
      <c r="L1803" s="349">
        <f t="shared" si="280"/>
        <v>0</v>
      </c>
      <c r="M1803" s="350">
        <f t="shared" si="281"/>
        <v>0</v>
      </c>
      <c r="N1803" s="350">
        <f t="shared" si="282"/>
        <v>0</v>
      </c>
      <c r="O1803" s="351">
        <f t="shared" si="283"/>
        <v>0</v>
      </c>
      <c r="P1803" s="350">
        <f t="shared" si="284"/>
        <v>0</v>
      </c>
      <c r="Q1803" s="352">
        <f t="shared" si="285"/>
        <v>0</v>
      </c>
      <c r="R1803" s="353">
        <f t="shared" si="286"/>
        <v>0</v>
      </c>
      <c r="S1803" s="354">
        <f t="shared" si="287"/>
        <v>0</v>
      </c>
      <c r="T1803" s="349">
        <f t="shared" si="288"/>
        <v>0</v>
      </c>
      <c r="U1803" s="355">
        <f t="shared" si="289"/>
        <v>0</v>
      </c>
    </row>
    <row r="1804" spans="1:21" x14ac:dyDescent="0.3">
      <c r="A1804" s="344">
        <v>1800</v>
      </c>
      <c r="B1804" s="344"/>
      <c r="C1804" s="356"/>
      <c r="D1804" s="357"/>
      <c r="E1804" s="358"/>
      <c r="F1804" s="346"/>
      <c r="G1804" s="347"/>
      <c r="H1804" s="347"/>
      <c r="I1804" s="347"/>
      <c r="J1804" s="348"/>
      <c r="K1804" s="347"/>
      <c r="L1804" s="349">
        <f t="shared" si="280"/>
        <v>0</v>
      </c>
      <c r="M1804" s="350">
        <f t="shared" si="281"/>
        <v>0</v>
      </c>
      <c r="N1804" s="350">
        <f t="shared" si="282"/>
        <v>0</v>
      </c>
      <c r="O1804" s="351">
        <f t="shared" si="283"/>
        <v>0</v>
      </c>
      <c r="P1804" s="350">
        <f t="shared" si="284"/>
        <v>0</v>
      </c>
      <c r="Q1804" s="352">
        <f t="shared" si="285"/>
        <v>0</v>
      </c>
      <c r="R1804" s="353">
        <f t="shared" si="286"/>
        <v>0</v>
      </c>
      <c r="S1804" s="354">
        <f t="shared" si="287"/>
        <v>0</v>
      </c>
      <c r="T1804" s="349">
        <f t="shared" si="288"/>
        <v>0</v>
      </c>
      <c r="U1804" s="355">
        <f t="shared" si="289"/>
        <v>0</v>
      </c>
    </row>
    <row r="1805" spans="1:21" x14ac:dyDescent="0.3">
      <c r="A1805" s="344">
        <v>1801</v>
      </c>
      <c r="B1805" s="344"/>
      <c r="C1805" s="356"/>
      <c r="D1805" s="357"/>
      <c r="E1805" s="358"/>
      <c r="F1805" s="346"/>
      <c r="G1805" s="347"/>
      <c r="H1805" s="347"/>
      <c r="I1805" s="347"/>
      <c r="J1805" s="348"/>
      <c r="K1805" s="347"/>
      <c r="L1805" s="349">
        <f t="shared" si="280"/>
        <v>0</v>
      </c>
      <c r="M1805" s="350">
        <f t="shared" si="281"/>
        <v>0</v>
      </c>
      <c r="N1805" s="350">
        <f t="shared" si="282"/>
        <v>0</v>
      </c>
      <c r="O1805" s="351">
        <f t="shared" si="283"/>
        <v>0</v>
      </c>
      <c r="P1805" s="350">
        <f t="shared" si="284"/>
        <v>0</v>
      </c>
      <c r="Q1805" s="352">
        <f t="shared" si="285"/>
        <v>0</v>
      </c>
      <c r="R1805" s="353">
        <f t="shared" si="286"/>
        <v>0</v>
      </c>
      <c r="S1805" s="354">
        <f t="shared" si="287"/>
        <v>0</v>
      </c>
      <c r="T1805" s="349">
        <f t="shared" si="288"/>
        <v>0</v>
      </c>
      <c r="U1805" s="355">
        <f t="shared" si="289"/>
        <v>0</v>
      </c>
    </row>
    <row r="1806" spans="1:21" x14ac:dyDescent="0.3">
      <c r="A1806" s="344">
        <v>1802</v>
      </c>
      <c r="B1806" s="344"/>
      <c r="C1806" s="356"/>
      <c r="D1806" s="357"/>
      <c r="E1806" s="358"/>
      <c r="F1806" s="346"/>
      <c r="G1806" s="347"/>
      <c r="H1806" s="347"/>
      <c r="I1806" s="347"/>
      <c r="J1806" s="348"/>
      <c r="K1806" s="347"/>
      <c r="L1806" s="349">
        <f t="shared" si="280"/>
        <v>0</v>
      </c>
      <c r="M1806" s="350">
        <f t="shared" si="281"/>
        <v>0</v>
      </c>
      <c r="N1806" s="350">
        <f t="shared" si="282"/>
        <v>0</v>
      </c>
      <c r="O1806" s="351">
        <f t="shared" si="283"/>
        <v>0</v>
      </c>
      <c r="P1806" s="350">
        <f t="shared" si="284"/>
        <v>0</v>
      </c>
      <c r="Q1806" s="352">
        <f t="shared" si="285"/>
        <v>0</v>
      </c>
      <c r="R1806" s="353">
        <f t="shared" si="286"/>
        <v>0</v>
      </c>
      <c r="S1806" s="354">
        <f t="shared" si="287"/>
        <v>0</v>
      </c>
      <c r="T1806" s="349">
        <f t="shared" si="288"/>
        <v>0</v>
      </c>
      <c r="U1806" s="355">
        <f t="shared" si="289"/>
        <v>0</v>
      </c>
    </row>
    <row r="1807" spans="1:21" x14ac:dyDescent="0.3">
      <c r="A1807" s="344">
        <v>1803</v>
      </c>
      <c r="B1807" s="344"/>
      <c r="C1807" s="356"/>
      <c r="D1807" s="357"/>
      <c r="E1807" s="358"/>
      <c r="F1807" s="346"/>
      <c r="G1807" s="347"/>
      <c r="H1807" s="347"/>
      <c r="I1807" s="347"/>
      <c r="J1807" s="348"/>
      <c r="K1807" s="347"/>
      <c r="L1807" s="349">
        <f t="shared" si="280"/>
        <v>0</v>
      </c>
      <c r="M1807" s="350">
        <f t="shared" si="281"/>
        <v>0</v>
      </c>
      <c r="N1807" s="350">
        <f t="shared" si="282"/>
        <v>0</v>
      </c>
      <c r="O1807" s="351">
        <f t="shared" si="283"/>
        <v>0</v>
      </c>
      <c r="P1807" s="350">
        <f t="shared" si="284"/>
        <v>0</v>
      </c>
      <c r="Q1807" s="352">
        <f t="shared" si="285"/>
        <v>0</v>
      </c>
      <c r="R1807" s="353">
        <f t="shared" si="286"/>
        <v>0</v>
      </c>
      <c r="S1807" s="354">
        <f t="shared" si="287"/>
        <v>0</v>
      </c>
      <c r="T1807" s="349">
        <f t="shared" si="288"/>
        <v>0</v>
      </c>
      <c r="U1807" s="355">
        <f t="shared" si="289"/>
        <v>0</v>
      </c>
    </row>
    <row r="1808" spans="1:21" x14ac:dyDescent="0.3">
      <c r="A1808" s="344">
        <v>1804</v>
      </c>
      <c r="B1808" s="344"/>
      <c r="C1808" s="356"/>
      <c r="D1808" s="357"/>
      <c r="E1808" s="358"/>
      <c r="F1808" s="346"/>
      <c r="G1808" s="347"/>
      <c r="H1808" s="347"/>
      <c r="I1808" s="347"/>
      <c r="J1808" s="348"/>
      <c r="K1808" s="347"/>
      <c r="L1808" s="349">
        <f t="shared" si="280"/>
        <v>0</v>
      </c>
      <c r="M1808" s="350">
        <f t="shared" si="281"/>
        <v>0</v>
      </c>
      <c r="N1808" s="350">
        <f t="shared" si="282"/>
        <v>0</v>
      </c>
      <c r="O1808" s="351">
        <f t="shared" si="283"/>
        <v>0</v>
      </c>
      <c r="P1808" s="350">
        <f t="shared" si="284"/>
        <v>0</v>
      </c>
      <c r="Q1808" s="352">
        <f t="shared" si="285"/>
        <v>0</v>
      </c>
      <c r="R1808" s="353">
        <f t="shared" si="286"/>
        <v>0</v>
      </c>
      <c r="S1808" s="354">
        <f t="shared" si="287"/>
        <v>0</v>
      </c>
      <c r="T1808" s="349">
        <f t="shared" si="288"/>
        <v>0</v>
      </c>
      <c r="U1808" s="355">
        <f t="shared" si="289"/>
        <v>0</v>
      </c>
    </row>
    <row r="1809" spans="1:21" x14ac:dyDescent="0.3">
      <c r="A1809" s="344">
        <v>1805</v>
      </c>
      <c r="B1809" s="344"/>
      <c r="C1809" s="356"/>
      <c r="D1809" s="357"/>
      <c r="E1809" s="358"/>
      <c r="F1809" s="346"/>
      <c r="G1809" s="347"/>
      <c r="H1809" s="347"/>
      <c r="I1809" s="347"/>
      <c r="J1809" s="348"/>
      <c r="K1809" s="347"/>
      <c r="L1809" s="349">
        <f t="shared" si="280"/>
        <v>0</v>
      </c>
      <c r="M1809" s="350">
        <f t="shared" si="281"/>
        <v>0</v>
      </c>
      <c r="N1809" s="350">
        <f t="shared" si="282"/>
        <v>0</v>
      </c>
      <c r="O1809" s="351">
        <f t="shared" si="283"/>
        <v>0</v>
      </c>
      <c r="P1809" s="350">
        <f t="shared" si="284"/>
        <v>0</v>
      </c>
      <c r="Q1809" s="352">
        <f t="shared" si="285"/>
        <v>0</v>
      </c>
      <c r="R1809" s="353">
        <f t="shared" si="286"/>
        <v>0</v>
      </c>
      <c r="S1809" s="354">
        <f t="shared" si="287"/>
        <v>0</v>
      </c>
      <c r="T1809" s="349">
        <f t="shared" si="288"/>
        <v>0</v>
      </c>
      <c r="U1809" s="355">
        <f t="shared" si="289"/>
        <v>0</v>
      </c>
    </row>
    <row r="1810" spans="1:21" x14ac:dyDescent="0.3">
      <c r="A1810" s="344">
        <v>1806</v>
      </c>
      <c r="B1810" s="344"/>
      <c r="C1810" s="356"/>
      <c r="D1810" s="357"/>
      <c r="E1810" s="358"/>
      <c r="F1810" s="346"/>
      <c r="G1810" s="347"/>
      <c r="H1810" s="347"/>
      <c r="I1810" s="347"/>
      <c r="J1810" s="348"/>
      <c r="K1810" s="347"/>
      <c r="L1810" s="349">
        <f t="shared" si="280"/>
        <v>0</v>
      </c>
      <c r="M1810" s="350">
        <f t="shared" si="281"/>
        <v>0</v>
      </c>
      <c r="N1810" s="350">
        <f t="shared" si="282"/>
        <v>0</v>
      </c>
      <c r="O1810" s="351">
        <f t="shared" si="283"/>
        <v>0</v>
      </c>
      <c r="P1810" s="350">
        <f t="shared" si="284"/>
        <v>0</v>
      </c>
      <c r="Q1810" s="352">
        <f t="shared" si="285"/>
        <v>0</v>
      </c>
      <c r="R1810" s="353">
        <f t="shared" si="286"/>
        <v>0</v>
      </c>
      <c r="S1810" s="354">
        <f t="shared" si="287"/>
        <v>0</v>
      </c>
      <c r="T1810" s="349">
        <f t="shared" si="288"/>
        <v>0</v>
      </c>
      <c r="U1810" s="355">
        <f t="shared" si="289"/>
        <v>0</v>
      </c>
    </row>
    <row r="1811" spans="1:21" x14ac:dyDescent="0.3">
      <c r="A1811" s="344">
        <v>1807</v>
      </c>
      <c r="B1811" s="344"/>
      <c r="C1811" s="356"/>
      <c r="D1811" s="357"/>
      <c r="E1811" s="358"/>
      <c r="F1811" s="346"/>
      <c r="G1811" s="347"/>
      <c r="H1811" s="347"/>
      <c r="I1811" s="347"/>
      <c r="J1811" s="348"/>
      <c r="K1811" s="347"/>
      <c r="L1811" s="349">
        <f t="shared" si="280"/>
        <v>0</v>
      </c>
      <c r="M1811" s="350">
        <f t="shared" si="281"/>
        <v>0</v>
      </c>
      <c r="N1811" s="350">
        <f t="shared" si="282"/>
        <v>0</v>
      </c>
      <c r="O1811" s="351">
        <f t="shared" si="283"/>
        <v>0</v>
      </c>
      <c r="P1811" s="350">
        <f t="shared" si="284"/>
        <v>0</v>
      </c>
      <c r="Q1811" s="352">
        <f t="shared" si="285"/>
        <v>0</v>
      </c>
      <c r="R1811" s="353">
        <f t="shared" si="286"/>
        <v>0</v>
      </c>
      <c r="S1811" s="354">
        <f t="shared" si="287"/>
        <v>0</v>
      </c>
      <c r="T1811" s="349">
        <f t="shared" si="288"/>
        <v>0</v>
      </c>
      <c r="U1811" s="355">
        <f t="shared" si="289"/>
        <v>0</v>
      </c>
    </row>
    <row r="1812" spans="1:21" x14ac:dyDescent="0.3">
      <c r="A1812" s="344">
        <v>1808</v>
      </c>
      <c r="B1812" s="344"/>
      <c r="C1812" s="356"/>
      <c r="D1812" s="357"/>
      <c r="E1812" s="358"/>
      <c r="F1812" s="346"/>
      <c r="G1812" s="347"/>
      <c r="H1812" s="347"/>
      <c r="I1812" s="347"/>
      <c r="J1812" s="348"/>
      <c r="K1812" s="347"/>
      <c r="L1812" s="349">
        <f t="shared" si="280"/>
        <v>0</v>
      </c>
      <c r="M1812" s="350">
        <f t="shared" si="281"/>
        <v>0</v>
      </c>
      <c r="N1812" s="350">
        <f t="shared" si="282"/>
        <v>0</v>
      </c>
      <c r="O1812" s="351">
        <f t="shared" si="283"/>
        <v>0</v>
      </c>
      <c r="P1812" s="350">
        <f t="shared" si="284"/>
        <v>0</v>
      </c>
      <c r="Q1812" s="352">
        <f t="shared" si="285"/>
        <v>0</v>
      </c>
      <c r="R1812" s="353">
        <f t="shared" si="286"/>
        <v>0</v>
      </c>
      <c r="S1812" s="354">
        <f t="shared" si="287"/>
        <v>0</v>
      </c>
      <c r="T1812" s="349">
        <f t="shared" si="288"/>
        <v>0</v>
      </c>
      <c r="U1812" s="355">
        <f t="shared" si="289"/>
        <v>0</v>
      </c>
    </row>
    <row r="1813" spans="1:21" x14ac:dyDescent="0.3">
      <c r="A1813" s="344">
        <v>1809</v>
      </c>
      <c r="B1813" s="344"/>
      <c r="C1813" s="356"/>
      <c r="D1813" s="357"/>
      <c r="E1813" s="358"/>
      <c r="F1813" s="346"/>
      <c r="G1813" s="347"/>
      <c r="H1813" s="347"/>
      <c r="I1813" s="347"/>
      <c r="J1813" s="348"/>
      <c r="K1813" s="347"/>
      <c r="L1813" s="349">
        <f t="shared" si="280"/>
        <v>0</v>
      </c>
      <c r="M1813" s="350">
        <f t="shared" si="281"/>
        <v>0</v>
      </c>
      <c r="N1813" s="350">
        <f t="shared" si="282"/>
        <v>0</v>
      </c>
      <c r="O1813" s="351">
        <f t="shared" si="283"/>
        <v>0</v>
      </c>
      <c r="P1813" s="350">
        <f t="shared" si="284"/>
        <v>0</v>
      </c>
      <c r="Q1813" s="352">
        <f t="shared" si="285"/>
        <v>0</v>
      </c>
      <c r="R1813" s="353">
        <f t="shared" si="286"/>
        <v>0</v>
      </c>
      <c r="S1813" s="354">
        <f t="shared" si="287"/>
        <v>0</v>
      </c>
      <c r="T1813" s="349">
        <f t="shared" si="288"/>
        <v>0</v>
      </c>
      <c r="U1813" s="355">
        <f t="shared" si="289"/>
        <v>0</v>
      </c>
    </row>
    <row r="1814" spans="1:21" x14ac:dyDescent="0.3">
      <c r="A1814" s="344">
        <v>1810</v>
      </c>
      <c r="B1814" s="344"/>
      <c r="C1814" s="356"/>
      <c r="D1814" s="357"/>
      <c r="E1814" s="358"/>
      <c r="F1814" s="346"/>
      <c r="G1814" s="347"/>
      <c r="H1814" s="347"/>
      <c r="I1814" s="347"/>
      <c r="J1814" s="348"/>
      <c r="K1814" s="347"/>
      <c r="L1814" s="349">
        <f t="shared" si="280"/>
        <v>0</v>
      </c>
      <c r="M1814" s="350">
        <f t="shared" si="281"/>
        <v>0</v>
      </c>
      <c r="N1814" s="350">
        <f t="shared" si="282"/>
        <v>0</v>
      </c>
      <c r="O1814" s="351">
        <f t="shared" si="283"/>
        <v>0</v>
      </c>
      <c r="P1814" s="350">
        <f t="shared" si="284"/>
        <v>0</v>
      </c>
      <c r="Q1814" s="352">
        <f t="shared" si="285"/>
        <v>0</v>
      </c>
      <c r="R1814" s="353">
        <f t="shared" si="286"/>
        <v>0</v>
      </c>
      <c r="S1814" s="354">
        <f t="shared" si="287"/>
        <v>0</v>
      </c>
      <c r="T1814" s="349">
        <f t="shared" si="288"/>
        <v>0</v>
      </c>
      <c r="U1814" s="355">
        <f t="shared" si="289"/>
        <v>0</v>
      </c>
    </row>
    <row r="1815" spans="1:21" x14ac:dyDescent="0.3">
      <c r="A1815" s="344">
        <v>1811</v>
      </c>
      <c r="B1815" s="344"/>
      <c r="C1815" s="356"/>
      <c r="D1815" s="357"/>
      <c r="E1815" s="358"/>
      <c r="F1815" s="346"/>
      <c r="G1815" s="347"/>
      <c r="H1815" s="347"/>
      <c r="I1815" s="347"/>
      <c r="J1815" s="348"/>
      <c r="K1815" s="347"/>
      <c r="L1815" s="349">
        <f t="shared" si="280"/>
        <v>0</v>
      </c>
      <c r="M1815" s="350">
        <f t="shared" si="281"/>
        <v>0</v>
      </c>
      <c r="N1815" s="350">
        <f t="shared" si="282"/>
        <v>0</v>
      </c>
      <c r="O1815" s="351">
        <f t="shared" si="283"/>
        <v>0</v>
      </c>
      <c r="P1815" s="350">
        <f t="shared" si="284"/>
        <v>0</v>
      </c>
      <c r="Q1815" s="352">
        <f t="shared" si="285"/>
        <v>0</v>
      </c>
      <c r="R1815" s="353">
        <f t="shared" si="286"/>
        <v>0</v>
      </c>
      <c r="S1815" s="354">
        <f t="shared" si="287"/>
        <v>0</v>
      </c>
      <c r="T1815" s="349">
        <f t="shared" si="288"/>
        <v>0</v>
      </c>
      <c r="U1815" s="355">
        <f t="shared" si="289"/>
        <v>0</v>
      </c>
    </row>
    <row r="1816" spans="1:21" x14ac:dyDescent="0.3">
      <c r="A1816" s="344">
        <v>1812</v>
      </c>
      <c r="B1816" s="344"/>
      <c r="C1816" s="356"/>
      <c r="D1816" s="357"/>
      <c r="E1816" s="358"/>
      <c r="F1816" s="346"/>
      <c r="G1816" s="347"/>
      <c r="H1816" s="347"/>
      <c r="I1816" s="347"/>
      <c r="J1816" s="348"/>
      <c r="K1816" s="347"/>
      <c r="L1816" s="349">
        <f t="shared" si="280"/>
        <v>0</v>
      </c>
      <c r="M1816" s="350">
        <f t="shared" si="281"/>
        <v>0</v>
      </c>
      <c r="N1816" s="350">
        <f t="shared" si="282"/>
        <v>0</v>
      </c>
      <c r="O1816" s="351">
        <f t="shared" si="283"/>
        <v>0</v>
      </c>
      <c r="P1816" s="350">
        <f t="shared" si="284"/>
        <v>0</v>
      </c>
      <c r="Q1816" s="352">
        <f t="shared" si="285"/>
        <v>0</v>
      </c>
      <c r="R1816" s="353">
        <f t="shared" si="286"/>
        <v>0</v>
      </c>
      <c r="S1816" s="354">
        <f t="shared" si="287"/>
        <v>0</v>
      </c>
      <c r="T1816" s="349">
        <f t="shared" si="288"/>
        <v>0</v>
      </c>
      <c r="U1816" s="355">
        <f t="shared" si="289"/>
        <v>0</v>
      </c>
    </row>
    <row r="1817" spans="1:21" x14ac:dyDescent="0.3">
      <c r="A1817" s="344">
        <v>1813</v>
      </c>
      <c r="B1817" s="344"/>
      <c r="C1817" s="356"/>
      <c r="D1817" s="357"/>
      <c r="E1817" s="358"/>
      <c r="F1817" s="346"/>
      <c r="G1817" s="347"/>
      <c r="H1817" s="347"/>
      <c r="I1817" s="347"/>
      <c r="J1817" s="348"/>
      <c r="K1817" s="347"/>
      <c r="L1817" s="349">
        <f t="shared" si="280"/>
        <v>0</v>
      </c>
      <c r="M1817" s="350">
        <f t="shared" si="281"/>
        <v>0</v>
      </c>
      <c r="N1817" s="350">
        <f t="shared" si="282"/>
        <v>0</v>
      </c>
      <c r="O1817" s="351">
        <f t="shared" si="283"/>
        <v>0</v>
      </c>
      <c r="P1817" s="350">
        <f t="shared" si="284"/>
        <v>0</v>
      </c>
      <c r="Q1817" s="352">
        <f t="shared" si="285"/>
        <v>0</v>
      </c>
      <c r="R1817" s="353">
        <f t="shared" si="286"/>
        <v>0</v>
      </c>
      <c r="S1817" s="354">
        <f t="shared" si="287"/>
        <v>0</v>
      </c>
      <c r="T1817" s="349">
        <f t="shared" si="288"/>
        <v>0</v>
      </c>
      <c r="U1817" s="355">
        <f t="shared" si="289"/>
        <v>0</v>
      </c>
    </row>
    <row r="1818" spans="1:21" x14ac:dyDescent="0.3">
      <c r="A1818" s="344">
        <v>1814</v>
      </c>
      <c r="B1818" s="344"/>
      <c r="C1818" s="356"/>
      <c r="D1818" s="357"/>
      <c r="E1818" s="358"/>
      <c r="F1818" s="346"/>
      <c r="G1818" s="347"/>
      <c r="H1818" s="347"/>
      <c r="I1818" s="347"/>
      <c r="J1818" s="348"/>
      <c r="K1818" s="347"/>
      <c r="L1818" s="349">
        <f t="shared" si="280"/>
        <v>0</v>
      </c>
      <c r="M1818" s="350">
        <f t="shared" si="281"/>
        <v>0</v>
      </c>
      <c r="N1818" s="350">
        <f t="shared" si="282"/>
        <v>0</v>
      </c>
      <c r="O1818" s="351">
        <f t="shared" si="283"/>
        <v>0</v>
      </c>
      <c r="P1818" s="350">
        <f t="shared" si="284"/>
        <v>0</v>
      </c>
      <c r="Q1818" s="352">
        <f t="shared" si="285"/>
        <v>0</v>
      </c>
      <c r="R1818" s="353">
        <f t="shared" si="286"/>
        <v>0</v>
      </c>
      <c r="S1818" s="354">
        <f t="shared" si="287"/>
        <v>0</v>
      </c>
      <c r="T1818" s="349">
        <f t="shared" si="288"/>
        <v>0</v>
      </c>
      <c r="U1818" s="355">
        <f t="shared" si="289"/>
        <v>0</v>
      </c>
    </row>
    <row r="1819" spans="1:21" x14ac:dyDescent="0.3">
      <c r="A1819" s="344">
        <v>1815</v>
      </c>
      <c r="B1819" s="344"/>
      <c r="C1819" s="356"/>
      <c r="D1819" s="357"/>
      <c r="E1819" s="358"/>
      <c r="F1819" s="346"/>
      <c r="G1819" s="347"/>
      <c r="H1819" s="347"/>
      <c r="I1819" s="347"/>
      <c r="J1819" s="348"/>
      <c r="K1819" s="347"/>
      <c r="L1819" s="349">
        <f t="shared" si="280"/>
        <v>0</v>
      </c>
      <c r="M1819" s="350">
        <f t="shared" si="281"/>
        <v>0</v>
      </c>
      <c r="N1819" s="350">
        <f t="shared" si="282"/>
        <v>0</v>
      </c>
      <c r="O1819" s="351">
        <f t="shared" si="283"/>
        <v>0</v>
      </c>
      <c r="P1819" s="350">
        <f t="shared" si="284"/>
        <v>0</v>
      </c>
      <c r="Q1819" s="352">
        <f t="shared" si="285"/>
        <v>0</v>
      </c>
      <c r="R1819" s="353">
        <f t="shared" si="286"/>
        <v>0</v>
      </c>
      <c r="S1819" s="354">
        <f t="shared" si="287"/>
        <v>0</v>
      </c>
      <c r="T1819" s="349">
        <f t="shared" si="288"/>
        <v>0</v>
      </c>
      <c r="U1819" s="355">
        <f t="shared" si="289"/>
        <v>0</v>
      </c>
    </row>
    <row r="1820" spans="1:21" x14ac:dyDescent="0.3">
      <c r="A1820" s="344">
        <v>1816</v>
      </c>
      <c r="B1820" s="344"/>
      <c r="C1820" s="356"/>
      <c r="D1820" s="357"/>
      <c r="E1820" s="358"/>
      <c r="F1820" s="346"/>
      <c r="G1820" s="347"/>
      <c r="H1820" s="347"/>
      <c r="I1820" s="347"/>
      <c r="J1820" s="348"/>
      <c r="K1820" s="347"/>
      <c r="L1820" s="349">
        <f t="shared" si="280"/>
        <v>0</v>
      </c>
      <c r="M1820" s="350">
        <f t="shared" si="281"/>
        <v>0</v>
      </c>
      <c r="N1820" s="350">
        <f t="shared" si="282"/>
        <v>0</v>
      </c>
      <c r="O1820" s="351">
        <f t="shared" si="283"/>
        <v>0</v>
      </c>
      <c r="P1820" s="350">
        <f t="shared" si="284"/>
        <v>0</v>
      </c>
      <c r="Q1820" s="352">
        <f t="shared" si="285"/>
        <v>0</v>
      </c>
      <c r="R1820" s="353">
        <f t="shared" si="286"/>
        <v>0</v>
      </c>
      <c r="S1820" s="354">
        <f t="shared" si="287"/>
        <v>0</v>
      </c>
      <c r="T1820" s="349">
        <f t="shared" si="288"/>
        <v>0</v>
      </c>
      <c r="U1820" s="355">
        <f t="shared" si="289"/>
        <v>0</v>
      </c>
    </row>
    <row r="1821" spans="1:21" x14ac:dyDescent="0.3">
      <c r="A1821" s="344">
        <v>1817</v>
      </c>
      <c r="B1821" s="344"/>
      <c r="C1821" s="356"/>
      <c r="D1821" s="357"/>
      <c r="E1821" s="358"/>
      <c r="F1821" s="346"/>
      <c r="G1821" s="347"/>
      <c r="H1821" s="347"/>
      <c r="I1821" s="347"/>
      <c r="J1821" s="348"/>
      <c r="K1821" s="347"/>
      <c r="L1821" s="349">
        <f t="shared" si="280"/>
        <v>0</v>
      </c>
      <c r="M1821" s="350">
        <f t="shared" si="281"/>
        <v>0</v>
      </c>
      <c r="N1821" s="350">
        <f t="shared" si="282"/>
        <v>0</v>
      </c>
      <c r="O1821" s="351">
        <f t="shared" si="283"/>
        <v>0</v>
      </c>
      <c r="P1821" s="350">
        <f t="shared" si="284"/>
        <v>0</v>
      </c>
      <c r="Q1821" s="352">
        <f t="shared" si="285"/>
        <v>0</v>
      </c>
      <c r="R1821" s="353">
        <f t="shared" si="286"/>
        <v>0</v>
      </c>
      <c r="S1821" s="354">
        <f t="shared" si="287"/>
        <v>0</v>
      </c>
      <c r="T1821" s="349">
        <f t="shared" si="288"/>
        <v>0</v>
      </c>
      <c r="U1821" s="355">
        <f t="shared" si="289"/>
        <v>0</v>
      </c>
    </row>
    <row r="1822" spans="1:21" x14ac:dyDescent="0.3">
      <c r="A1822" s="344">
        <v>1818</v>
      </c>
      <c r="B1822" s="344"/>
      <c r="C1822" s="356"/>
      <c r="D1822" s="357"/>
      <c r="E1822" s="358"/>
      <c r="F1822" s="346"/>
      <c r="G1822" s="347"/>
      <c r="H1822" s="347"/>
      <c r="I1822" s="347"/>
      <c r="J1822" s="348"/>
      <c r="K1822" s="347"/>
      <c r="L1822" s="349">
        <f t="shared" si="280"/>
        <v>0</v>
      </c>
      <c r="M1822" s="350">
        <f t="shared" si="281"/>
        <v>0</v>
      </c>
      <c r="N1822" s="350">
        <f t="shared" si="282"/>
        <v>0</v>
      </c>
      <c r="O1822" s="351">
        <f t="shared" si="283"/>
        <v>0</v>
      </c>
      <c r="P1822" s="350">
        <f t="shared" si="284"/>
        <v>0</v>
      </c>
      <c r="Q1822" s="352">
        <f t="shared" si="285"/>
        <v>0</v>
      </c>
      <c r="R1822" s="353">
        <f t="shared" si="286"/>
        <v>0</v>
      </c>
      <c r="S1822" s="354">
        <f t="shared" si="287"/>
        <v>0</v>
      </c>
      <c r="T1822" s="349">
        <f t="shared" si="288"/>
        <v>0</v>
      </c>
      <c r="U1822" s="355">
        <f t="shared" si="289"/>
        <v>0</v>
      </c>
    </row>
    <row r="1823" spans="1:21" x14ac:dyDescent="0.3">
      <c r="A1823" s="344">
        <v>1819</v>
      </c>
      <c r="B1823" s="344"/>
      <c r="C1823" s="356"/>
      <c r="D1823" s="357"/>
      <c r="E1823" s="358"/>
      <c r="F1823" s="346"/>
      <c r="G1823" s="347"/>
      <c r="H1823" s="347"/>
      <c r="I1823" s="347"/>
      <c r="J1823" s="348"/>
      <c r="K1823" s="347"/>
      <c r="L1823" s="349">
        <f t="shared" si="280"/>
        <v>0</v>
      </c>
      <c r="M1823" s="350">
        <f t="shared" si="281"/>
        <v>0</v>
      </c>
      <c r="N1823" s="350">
        <f t="shared" si="282"/>
        <v>0</v>
      </c>
      <c r="O1823" s="351">
        <f t="shared" si="283"/>
        <v>0</v>
      </c>
      <c r="P1823" s="350">
        <f t="shared" si="284"/>
        <v>0</v>
      </c>
      <c r="Q1823" s="352">
        <f t="shared" si="285"/>
        <v>0</v>
      </c>
      <c r="R1823" s="353">
        <f t="shared" si="286"/>
        <v>0</v>
      </c>
      <c r="S1823" s="354">
        <f t="shared" si="287"/>
        <v>0</v>
      </c>
      <c r="T1823" s="349">
        <f t="shared" si="288"/>
        <v>0</v>
      </c>
      <c r="U1823" s="355">
        <f t="shared" si="289"/>
        <v>0</v>
      </c>
    </row>
    <row r="1824" spans="1:21" x14ac:dyDescent="0.3">
      <c r="A1824" s="344">
        <v>1820</v>
      </c>
      <c r="B1824" s="344"/>
      <c r="C1824" s="356"/>
      <c r="D1824" s="357"/>
      <c r="E1824" s="358"/>
      <c r="F1824" s="346"/>
      <c r="G1824" s="347"/>
      <c r="H1824" s="347"/>
      <c r="I1824" s="347"/>
      <c r="J1824" s="348"/>
      <c r="K1824" s="347"/>
      <c r="L1824" s="349">
        <f t="shared" si="280"/>
        <v>0</v>
      </c>
      <c r="M1824" s="350">
        <f t="shared" si="281"/>
        <v>0</v>
      </c>
      <c r="N1824" s="350">
        <f t="shared" si="282"/>
        <v>0</v>
      </c>
      <c r="O1824" s="351">
        <f t="shared" si="283"/>
        <v>0</v>
      </c>
      <c r="P1824" s="350">
        <f t="shared" si="284"/>
        <v>0</v>
      </c>
      <c r="Q1824" s="352">
        <f t="shared" si="285"/>
        <v>0</v>
      </c>
      <c r="R1824" s="353">
        <f t="shared" si="286"/>
        <v>0</v>
      </c>
      <c r="S1824" s="354">
        <f t="shared" si="287"/>
        <v>0</v>
      </c>
      <c r="T1824" s="349">
        <f t="shared" si="288"/>
        <v>0</v>
      </c>
      <c r="U1824" s="355">
        <f t="shared" si="289"/>
        <v>0</v>
      </c>
    </row>
    <row r="1825" spans="1:21" x14ac:dyDescent="0.3">
      <c r="A1825" s="344">
        <v>1821</v>
      </c>
      <c r="B1825" s="344"/>
      <c r="C1825" s="356"/>
      <c r="D1825" s="357"/>
      <c r="E1825" s="358"/>
      <c r="F1825" s="346"/>
      <c r="G1825" s="347"/>
      <c r="H1825" s="347"/>
      <c r="I1825" s="347"/>
      <c r="J1825" s="348"/>
      <c r="K1825" s="347"/>
      <c r="L1825" s="349">
        <f t="shared" si="280"/>
        <v>0</v>
      </c>
      <c r="M1825" s="350">
        <f t="shared" si="281"/>
        <v>0</v>
      </c>
      <c r="N1825" s="350">
        <f t="shared" si="282"/>
        <v>0</v>
      </c>
      <c r="O1825" s="351">
        <f t="shared" si="283"/>
        <v>0</v>
      </c>
      <c r="P1825" s="350">
        <f t="shared" si="284"/>
        <v>0</v>
      </c>
      <c r="Q1825" s="352">
        <f t="shared" si="285"/>
        <v>0</v>
      </c>
      <c r="R1825" s="353">
        <f t="shared" si="286"/>
        <v>0</v>
      </c>
      <c r="S1825" s="354">
        <f t="shared" si="287"/>
        <v>0</v>
      </c>
      <c r="T1825" s="349">
        <f t="shared" si="288"/>
        <v>0</v>
      </c>
      <c r="U1825" s="355">
        <f t="shared" si="289"/>
        <v>0</v>
      </c>
    </row>
    <row r="1826" spans="1:21" x14ac:dyDescent="0.3">
      <c r="A1826" s="344">
        <v>1822</v>
      </c>
      <c r="B1826" s="344"/>
      <c r="C1826" s="356"/>
      <c r="D1826" s="357"/>
      <c r="E1826" s="358"/>
      <c r="F1826" s="346"/>
      <c r="G1826" s="347"/>
      <c r="H1826" s="347"/>
      <c r="I1826" s="347"/>
      <c r="J1826" s="348"/>
      <c r="K1826" s="347"/>
      <c r="L1826" s="349">
        <f t="shared" si="280"/>
        <v>0</v>
      </c>
      <c r="M1826" s="350">
        <f t="shared" si="281"/>
        <v>0</v>
      </c>
      <c r="N1826" s="350">
        <f t="shared" si="282"/>
        <v>0</v>
      </c>
      <c r="O1826" s="351">
        <f t="shared" si="283"/>
        <v>0</v>
      </c>
      <c r="P1826" s="350">
        <f t="shared" si="284"/>
        <v>0</v>
      </c>
      <c r="Q1826" s="352">
        <f t="shared" si="285"/>
        <v>0</v>
      </c>
      <c r="R1826" s="353">
        <f t="shared" si="286"/>
        <v>0</v>
      </c>
      <c r="S1826" s="354">
        <f t="shared" si="287"/>
        <v>0</v>
      </c>
      <c r="T1826" s="349">
        <f t="shared" si="288"/>
        <v>0</v>
      </c>
      <c r="U1826" s="355">
        <f t="shared" si="289"/>
        <v>0</v>
      </c>
    </row>
    <row r="1827" spans="1:21" x14ac:dyDescent="0.3">
      <c r="A1827" s="344">
        <v>1823</v>
      </c>
      <c r="B1827" s="344"/>
      <c r="C1827" s="356"/>
      <c r="D1827" s="357"/>
      <c r="E1827" s="358"/>
      <c r="F1827" s="346"/>
      <c r="G1827" s="347"/>
      <c r="H1827" s="347"/>
      <c r="I1827" s="347"/>
      <c r="J1827" s="348"/>
      <c r="K1827" s="347"/>
      <c r="L1827" s="349">
        <f t="shared" si="280"/>
        <v>0</v>
      </c>
      <c r="M1827" s="350">
        <f t="shared" si="281"/>
        <v>0</v>
      </c>
      <c r="N1827" s="350">
        <f t="shared" si="282"/>
        <v>0</v>
      </c>
      <c r="O1827" s="351">
        <f t="shared" si="283"/>
        <v>0</v>
      </c>
      <c r="P1827" s="350">
        <f t="shared" si="284"/>
        <v>0</v>
      </c>
      <c r="Q1827" s="352">
        <f t="shared" si="285"/>
        <v>0</v>
      </c>
      <c r="R1827" s="353">
        <f t="shared" si="286"/>
        <v>0</v>
      </c>
      <c r="S1827" s="354">
        <f t="shared" si="287"/>
        <v>0</v>
      </c>
      <c r="T1827" s="349">
        <f t="shared" si="288"/>
        <v>0</v>
      </c>
      <c r="U1827" s="355">
        <f t="shared" si="289"/>
        <v>0</v>
      </c>
    </row>
    <row r="1828" spans="1:21" x14ac:dyDescent="0.3">
      <c r="A1828" s="344">
        <v>1824</v>
      </c>
      <c r="B1828" s="344"/>
      <c r="C1828" s="356"/>
      <c r="D1828" s="357"/>
      <c r="E1828" s="358"/>
      <c r="F1828" s="346"/>
      <c r="G1828" s="347"/>
      <c r="H1828" s="347"/>
      <c r="I1828" s="347"/>
      <c r="J1828" s="348"/>
      <c r="K1828" s="347"/>
      <c r="L1828" s="349">
        <f t="shared" si="280"/>
        <v>0</v>
      </c>
      <c r="M1828" s="350">
        <f t="shared" si="281"/>
        <v>0</v>
      </c>
      <c r="N1828" s="350">
        <f t="shared" si="282"/>
        <v>0</v>
      </c>
      <c r="O1828" s="351">
        <f t="shared" si="283"/>
        <v>0</v>
      </c>
      <c r="P1828" s="350">
        <f t="shared" si="284"/>
        <v>0</v>
      </c>
      <c r="Q1828" s="352">
        <f t="shared" si="285"/>
        <v>0</v>
      </c>
      <c r="R1828" s="353">
        <f t="shared" si="286"/>
        <v>0</v>
      </c>
      <c r="S1828" s="354">
        <f t="shared" si="287"/>
        <v>0</v>
      </c>
      <c r="T1828" s="349">
        <f t="shared" si="288"/>
        <v>0</v>
      </c>
      <c r="U1828" s="355">
        <f t="shared" si="289"/>
        <v>0</v>
      </c>
    </row>
    <row r="1829" spans="1:21" x14ac:dyDescent="0.3">
      <c r="A1829" s="344">
        <v>1825</v>
      </c>
      <c r="B1829" s="344"/>
      <c r="C1829" s="356"/>
      <c r="D1829" s="357"/>
      <c r="E1829" s="358"/>
      <c r="F1829" s="346"/>
      <c r="G1829" s="347"/>
      <c r="H1829" s="347"/>
      <c r="I1829" s="347"/>
      <c r="J1829" s="348"/>
      <c r="K1829" s="347"/>
      <c r="L1829" s="349">
        <f t="shared" si="280"/>
        <v>0</v>
      </c>
      <c r="M1829" s="350">
        <f t="shared" si="281"/>
        <v>0</v>
      </c>
      <c r="N1829" s="350">
        <f t="shared" si="282"/>
        <v>0</v>
      </c>
      <c r="O1829" s="351">
        <f t="shared" si="283"/>
        <v>0</v>
      </c>
      <c r="P1829" s="350">
        <f t="shared" si="284"/>
        <v>0</v>
      </c>
      <c r="Q1829" s="352">
        <f t="shared" si="285"/>
        <v>0</v>
      </c>
      <c r="R1829" s="353">
        <f t="shared" si="286"/>
        <v>0</v>
      </c>
      <c r="S1829" s="354">
        <f t="shared" si="287"/>
        <v>0</v>
      </c>
      <c r="T1829" s="349">
        <f t="shared" si="288"/>
        <v>0</v>
      </c>
      <c r="U1829" s="355">
        <f t="shared" si="289"/>
        <v>0</v>
      </c>
    </row>
    <row r="1830" spans="1:21" x14ac:dyDescent="0.3">
      <c r="A1830" s="344">
        <v>1826</v>
      </c>
      <c r="B1830" s="344"/>
      <c r="C1830" s="356"/>
      <c r="D1830" s="357"/>
      <c r="E1830" s="358"/>
      <c r="F1830" s="346"/>
      <c r="G1830" s="347"/>
      <c r="H1830" s="347"/>
      <c r="I1830" s="347"/>
      <c r="J1830" s="348"/>
      <c r="K1830" s="347"/>
      <c r="L1830" s="349">
        <f t="shared" si="280"/>
        <v>0</v>
      </c>
      <c r="M1830" s="350">
        <f t="shared" si="281"/>
        <v>0</v>
      </c>
      <c r="N1830" s="350">
        <f t="shared" si="282"/>
        <v>0</v>
      </c>
      <c r="O1830" s="351">
        <f t="shared" si="283"/>
        <v>0</v>
      </c>
      <c r="P1830" s="350">
        <f t="shared" si="284"/>
        <v>0</v>
      </c>
      <c r="Q1830" s="352">
        <f t="shared" si="285"/>
        <v>0</v>
      </c>
      <c r="R1830" s="353">
        <f t="shared" si="286"/>
        <v>0</v>
      </c>
      <c r="S1830" s="354">
        <f t="shared" si="287"/>
        <v>0</v>
      </c>
      <c r="T1830" s="349">
        <f t="shared" si="288"/>
        <v>0</v>
      </c>
      <c r="U1830" s="355">
        <f t="shared" si="289"/>
        <v>0</v>
      </c>
    </row>
    <row r="1831" spans="1:21" x14ac:dyDescent="0.3">
      <c r="A1831" s="344">
        <v>1827</v>
      </c>
      <c r="B1831" s="344"/>
      <c r="C1831" s="356"/>
      <c r="D1831" s="357"/>
      <c r="E1831" s="358"/>
      <c r="F1831" s="346"/>
      <c r="G1831" s="347"/>
      <c r="H1831" s="347"/>
      <c r="I1831" s="347"/>
      <c r="J1831" s="348"/>
      <c r="K1831" s="347"/>
      <c r="L1831" s="349">
        <f t="shared" si="280"/>
        <v>0</v>
      </c>
      <c r="M1831" s="350">
        <f t="shared" si="281"/>
        <v>0</v>
      </c>
      <c r="N1831" s="350">
        <f t="shared" si="282"/>
        <v>0</v>
      </c>
      <c r="O1831" s="351">
        <f t="shared" si="283"/>
        <v>0</v>
      </c>
      <c r="P1831" s="350">
        <f t="shared" si="284"/>
        <v>0</v>
      </c>
      <c r="Q1831" s="352">
        <f t="shared" si="285"/>
        <v>0</v>
      </c>
      <c r="R1831" s="353">
        <f t="shared" si="286"/>
        <v>0</v>
      </c>
      <c r="S1831" s="354">
        <f t="shared" si="287"/>
        <v>0</v>
      </c>
      <c r="T1831" s="349">
        <f t="shared" si="288"/>
        <v>0</v>
      </c>
      <c r="U1831" s="355">
        <f t="shared" si="289"/>
        <v>0</v>
      </c>
    </row>
    <row r="1832" spans="1:21" x14ac:dyDescent="0.3">
      <c r="A1832" s="344">
        <v>1828</v>
      </c>
      <c r="B1832" s="344"/>
      <c r="C1832" s="356"/>
      <c r="D1832" s="357"/>
      <c r="E1832" s="358"/>
      <c r="F1832" s="346"/>
      <c r="G1832" s="347"/>
      <c r="H1832" s="347"/>
      <c r="I1832" s="347"/>
      <c r="J1832" s="348"/>
      <c r="K1832" s="347"/>
      <c r="L1832" s="349">
        <f t="shared" si="280"/>
        <v>0</v>
      </c>
      <c r="M1832" s="350">
        <f t="shared" si="281"/>
        <v>0</v>
      </c>
      <c r="N1832" s="350">
        <f t="shared" si="282"/>
        <v>0</v>
      </c>
      <c r="O1832" s="351">
        <f t="shared" si="283"/>
        <v>0</v>
      </c>
      <c r="P1832" s="350">
        <f t="shared" si="284"/>
        <v>0</v>
      </c>
      <c r="Q1832" s="352">
        <f t="shared" si="285"/>
        <v>0</v>
      </c>
      <c r="R1832" s="353">
        <f t="shared" si="286"/>
        <v>0</v>
      </c>
      <c r="S1832" s="354">
        <f t="shared" si="287"/>
        <v>0</v>
      </c>
      <c r="T1832" s="349">
        <f t="shared" si="288"/>
        <v>0</v>
      </c>
      <c r="U1832" s="355">
        <f t="shared" si="289"/>
        <v>0</v>
      </c>
    </row>
    <row r="1833" spans="1:21" x14ac:dyDescent="0.3">
      <c r="A1833" s="344">
        <v>1829</v>
      </c>
      <c r="B1833" s="344"/>
      <c r="C1833" s="356"/>
      <c r="D1833" s="357"/>
      <c r="E1833" s="358"/>
      <c r="F1833" s="346"/>
      <c r="G1833" s="347"/>
      <c r="H1833" s="347"/>
      <c r="I1833" s="347"/>
      <c r="J1833" s="348"/>
      <c r="K1833" s="347"/>
      <c r="L1833" s="349">
        <f t="shared" si="280"/>
        <v>0</v>
      </c>
      <c r="M1833" s="350">
        <f t="shared" si="281"/>
        <v>0</v>
      </c>
      <c r="N1833" s="350">
        <f t="shared" si="282"/>
        <v>0</v>
      </c>
      <c r="O1833" s="351">
        <f t="shared" si="283"/>
        <v>0</v>
      </c>
      <c r="P1833" s="350">
        <f t="shared" si="284"/>
        <v>0</v>
      </c>
      <c r="Q1833" s="352">
        <f t="shared" si="285"/>
        <v>0</v>
      </c>
      <c r="R1833" s="353">
        <f t="shared" si="286"/>
        <v>0</v>
      </c>
      <c r="S1833" s="354">
        <f t="shared" si="287"/>
        <v>0</v>
      </c>
      <c r="T1833" s="349">
        <f t="shared" si="288"/>
        <v>0</v>
      </c>
      <c r="U1833" s="355">
        <f t="shared" si="289"/>
        <v>0</v>
      </c>
    </row>
    <row r="1834" spans="1:21" x14ac:dyDescent="0.3">
      <c r="A1834" s="344">
        <v>1830</v>
      </c>
      <c r="B1834" s="344"/>
      <c r="C1834" s="356"/>
      <c r="D1834" s="357"/>
      <c r="E1834" s="358"/>
      <c r="F1834" s="346"/>
      <c r="G1834" s="347"/>
      <c r="H1834" s="347"/>
      <c r="I1834" s="347"/>
      <c r="J1834" s="348"/>
      <c r="K1834" s="347"/>
      <c r="L1834" s="349">
        <f t="shared" si="280"/>
        <v>0</v>
      </c>
      <c r="M1834" s="350">
        <f t="shared" si="281"/>
        <v>0</v>
      </c>
      <c r="N1834" s="350">
        <f t="shared" si="282"/>
        <v>0</v>
      </c>
      <c r="O1834" s="351">
        <f t="shared" si="283"/>
        <v>0</v>
      </c>
      <c r="P1834" s="350">
        <f t="shared" si="284"/>
        <v>0</v>
      </c>
      <c r="Q1834" s="352">
        <f t="shared" si="285"/>
        <v>0</v>
      </c>
      <c r="R1834" s="353">
        <f t="shared" si="286"/>
        <v>0</v>
      </c>
      <c r="S1834" s="354">
        <f t="shared" si="287"/>
        <v>0</v>
      </c>
      <c r="T1834" s="349">
        <f t="shared" si="288"/>
        <v>0</v>
      </c>
      <c r="U1834" s="355">
        <f t="shared" si="289"/>
        <v>0</v>
      </c>
    </row>
    <row r="1835" spans="1:21" x14ac:dyDescent="0.3">
      <c r="A1835" s="344">
        <v>1831</v>
      </c>
      <c r="B1835" s="344"/>
      <c r="C1835" s="356"/>
      <c r="D1835" s="357"/>
      <c r="E1835" s="358"/>
      <c r="F1835" s="346"/>
      <c r="G1835" s="347"/>
      <c r="H1835" s="347"/>
      <c r="I1835" s="347"/>
      <c r="J1835" s="348"/>
      <c r="K1835" s="347"/>
      <c r="L1835" s="349">
        <f t="shared" si="280"/>
        <v>0</v>
      </c>
      <c r="M1835" s="350">
        <f t="shared" si="281"/>
        <v>0</v>
      </c>
      <c r="N1835" s="350">
        <f t="shared" si="282"/>
        <v>0</v>
      </c>
      <c r="O1835" s="351">
        <f t="shared" si="283"/>
        <v>0</v>
      </c>
      <c r="P1835" s="350">
        <f t="shared" si="284"/>
        <v>0</v>
      </c>
      <c r="Q1835" s="352">
        <f t="shared" si="285"/>
        <v>0</v>
      </c>
      <c r="R1835" s="353">
        <f t="shared" si="286"/>
        <v>0</v>
      </c>
      <c r="S1835" s="354">
        <f t="shared" si="287"/>
        <v>0</v>
      </c>
      <c r="T1835" s="349">
        <f t="shared" si="288"/>
        <v>0</v>
      </c>
      <c r="U1835" s="355">
        <f t="shared" si="289"/>
        <v>0</v>
      </c>
    </row>
    <row r="1836" spans="1:21" x14ac:dyDescent="0.3">
      <c r="A1836" s="344">
        <v>1832</v>
      </c>
      <c r="B1836" s="344"/>
      <c r="C1836" s="356"/>
      <c r="D1836" s="357"/>
      <c r="E1836" s="358"/>
      <c r="F1836" s="346"/>
      <c r="G1836" s="347"/>
      <c r="H1836" s="347"/>
      <c r="I1836" s="347"/>
      <c r="J1836" s="348"/>
      <c r="K1836" s="347"/>
      <c r="L1836" s="349">
        <f t="shared" si="280"/>
        <v>0</v>
      </c>
      <c r="M1836" s="350">
        <f t="shared" si="281"/>
        <v>0</v>
      </c>
      <c r="N1836" s="350">
        <f t="shared" si="282"/>
        <v>0</v>
      </c>
      <c r="O1836" s="351">
        <f t="shared" si="283"/>
        <v>0</v>
      </c>
      <c r="P1836" s="350">
        <f t="shared" si="284"/>
        <v>0</v>
      </c>
      <c r="Q1836" s="352">
        <f t="shared" si="285"/>
        <v>0</v>
      </c>
      <c r="R1836" s="353">
        <f t="shared" si="286"/>
        <v>0</v>
      </c>
      <c r="S1836" s="354">
        <f t="shared" si="287"/>
        <v>0</v>
      </c>
      <c r="T1836" s="349">
        <f t="shared" si="288"/>
        <v>0</v>
      </c>
      <c r="U1836" s="355">
        <f t="shared" si="289"/>
        <v>0</v>
      </c>
    </row>
    <row r="1837" spans="1:21" x14ac:dyDescent="0.3">
      <c r="A1837" s="344">
        <v>1833</v>
      </c>
      <c r="B1837" s="344"/>
      <c r="C1837" s="356"/>
      <c r="D1837" s="357"/>
      <c r="E1837" s="358"/>
      <c r="F1837" s="346"/>
      <c r="G1837" s="347"/>
      <c r="H1837" s="347"/>
      <c r="I1837" s="347"/>
      <c r="J1837" s="348"/>
      <c r="K1837" s="347"/>
      <c r="L1837" s="349">
        <f t="shared" si="280"/>
        <v>0</v>
      </c>
      <c r="M1837" s="350">
        <f t="shared" si="281"/>
        <v>0</v>
      </c>
      <c r="N1837" s="350">
        <f t="shared" si="282"/>
        <v>0</v>
      </c>
      <c r="O1837" s="351">
        <f t="shared" si="283"/>
        <v>0</v>
      </c>
      <c r="P1837" s="350">
        <f t="shared" si="284"/>
        <v>0</v>
      </c>
      <c r="Q1837" s="352">
        <f t="shared" si="285"/>
        <v>0</v>
      </c>
      <c r="R1837" s="353">
        <f t="shared" si="286"/>
        <v>0</v>
      </c>
      <c r="S1837" s="354">
        <f t="shared" si="287"/>
        <v>0</v>
      </c>
      <c r="T1837" s="349">
        <f t="shared" si="288"/>
        <v>0</v>
      </c>
      <c r="U1837" s="355">
        <f t="shared" si="289"/>
        <v>0</v>
      </c>
    </row>
    <row r="1838" spans="1:21" x14ac:dyDescent="0.3">
      <c r="A1838" s="344">
        <v>1834</v>
      </c>
      <c r="B1838" s="344"/>
      <c r="C1838" s="356"/>
      <c r="D1838" s="357"/>
      <c r="E1838" s="358"/>
      <c r="F1838" s="346"/>
      <c r="G1838" s="347"/>
      <c r="H1838" s="347"/>
      <c r="I1838" s="347"/>
      <c r="J1838" s="348"/>
      <c r="K1838" s="347"/>
      <c r="L1838" s="349">
        <f t="shared" si="280"/>
        <v>0</v>
      </c>
      <c r="M1838" s="350">
        <f t="shared" si="281"/>
        <v>0</v>
      </c>
      <c r="N1838" s="350">
        <f t="shared" si="282"/>
        <v>0</v>
      </c>
      <c r="O1838" s="351">
        <f t="shared" si="283"/>
        <v>0</v>
      </c>
      <c r="P1838" s="350">
        <f t="shared" si="284"/>
        <v>0</v>
      </c>
      <c r="Q1838" s="352">
        <f t="shared" si="285"/>
        <v>0</v>
      </c>
      <c r="R1838" s="353">
        <f t="shared" si="286"/>
        <v>0</v>
      </c>
      <c r="S1838" s="354">
        <f t="shared" si="287"/>
        <v>0</v>
      </c>
      <c r="T1838" s="349">
        <f t="shared" si="288"/>
        <v>0</v>
      </c>
      <c r="U1838" s="355">
        <f t="shared" si="289"/>
        <v>0</v>
      </c>
    </row>
    <row r="1839" spans="1:21" x14ac:dyDescent="0.3">
      <c r="A1839" s="344">
        <v>1835</v>
      </c>
      <c r="B1839" s="344"/>
      <c r="C1839" s="356"/>
      <c r="D1839" s="357"/>
      <c r="E1839" s="358"/>
      <c r="F1839" s="346"/>
      <c r="G1839" s="347"/>
      <c r="H1839" s="347"/>
      <c r="I1839" s="347"/>
      <c r="J1839" s="348"/>
      <c r="K1839" s="347"/>
      <c r="L1839" s="349">
        <f t="shared" si="280"/>
        <v>0</v>
      </c>
      <c r="M1839" s="350">
        <f t="shared" si="281"/>
        <v>0</v>
      </c>
      <c r="N1839" s="350">
        <f t="shared" si="282"/>
        <v>0</v>
      </c>
      <c r="O1839" s="351">
        <f t="shared" si="283"/>
        <v>0</v>
      </c>
      <c r="P1839" s="350">
        <f t="shared" si="284"/>
        <v>0</v>
      </c>
      <c r="Q1839" s="352">
        <f t="shared" si="285"/>
        <v>0</v>
      </c>
      <c r="R1839" s="353">
        <f t="shared" si="286"/>
        <v>0</v>
      </c>
      <c r="S1839" s="354">
        <f t="shared" si="287"/>
        <v>0</v>
      </c>
      <c r="T1839" s="349">
        <f t="shared" si="288"/>
        <v>0</v>
      </c>
      <c r="U1839" s="355">
        <f t="shared" si="289"/>
        <v>0</v>
      </c>
    </row>
    <row r="1840" spans="1:21" x14ac:dyDescent="0.3">
      <c r="A1840" s="344">
        <v>1836</v>
      </c>
      <c r="B1840" s="344"/>
      <c r="C1840" s="356"/>
      <c r="D1840" s="357"/>
      <c r="E1840" s="358"/>
      <c r="F1840" s="346"/>
      <c r="G1840" s="347"/>
      <c r="H1840" s="347"/>
      <c r="I1840" s="347"/>
      <c r="J1840" s="348"/>
      <c r="K1840" s="347"/>
      <c r="L1840" s="349">
        <f t="shared" si="280"/>
        <v>0</v>
      </c>
      <c r="M1840" s="350">
        <f t="shared" si="281"/>
        <v>0</v>
      </c>
      <c r="N1840" s="350">
        <f t="shared" si="282"/>
        <v>0</v>
      </c>
      <c r="O1840" s="351">
        <f t="shared" si="283"/>
        <v>0</v>
      </c>
      <c r="P1840" s="350">
        <f t="shared" si="284"/>
        <v>0</v>
      </c>
      <c r="Q1840" s="352">
        <f t="shared" si="285"/>
        <v>0</v>
      </c>
      <c r="R1840" s="353">
        <f t="shared" si="286"/>
        <v>0</v>
      </c>
      <c r="S1840" s="354">
        <f t="shared" si="287"/>
        <v>0</v>
      </c>
      <c r="T1840" s="349">
        <f t="shared" si="288"/>
        <v>0</v>
      </c>
      <c r="U1840" s="355">
        <f t="shared" si="289"/>
        <v>0</v>
      </c>
    </row>
    <row r="1841" spans="1:21" x14ac:dyDescent="0.3">
      <c r="A1841" s="344">
        <v>1837</v>
      </c>
      <c r="B1841" s="344"/>
      <c r="C1841" s="356"/>
      <c r="D1841" s="357"/>
      <c r="E1841" s="358"/>
      <c r="F1841" s="346"/>
      <c r="G1841" s="347"/>
      <c r="H1841" s="347"/>
      <c r="I1841" s="347"/>
      <c r="J1841" s="348"/>
      <c r="K1841" s="347"/>
      <c r="L1841" s="349">
        <f t="shared" si="280"/>
        <v>0</v>
      </c>
      <c r="M1841" s="350">
        <f t="shared" si="281"/>
        <v>0</v>
      </c>
      <c r="N1841" s="350">
        <f t="shared" si="282"/>
        <v>0</v>
      </c>
      <c r="O1841" s="351">
        <f t="shared" si="283"/>
        <v>0</v>
      </c>
      <c r="P1841" s="350">
        <f t="shared" si="284"/>
        <v>0</v>
      </c>
      <c r="Q1841" s="352">
        <f t="shared" si="285"/>
        <v>0</v>
      </c>
      <c r="R1841" s="353">
        <f t="shared" si="286"/>
        <v>0</v>
      </c>
      <c r="S1841" s="354">
        <f t="shared" si="287"/>
        <v>0</v>
      </c>
      <c r="T1841" s="349">
        <f t="shared" si="288"/>
        <v>0</v>
      </c>
      <c r="U1841" s="355">
        <f t="shared" si="289"/>
        <v>0</v>
      </c>
    </row>
    <row r="1842" spans="1:21" x14ac:dyDescent="0.3">
      <c r="A1842" s="344">
        <v>1838</v>
      </c>
      <c r="B1842" s="344"/>
      <c r="C1842" s="356"/>
      <c r="D1842" s="357"/>
      <c r="E1842" s="358"/>
      <c r="F1842" s="346"/>
      <c r="G1842" s="347"/>
      <c r="H1842" s="347"/>
      <c r="I1842" s="347"/>
      <c r="J1842" s="348"/>
      <c r="K1842" s="347"/>
      <c r="L1842" s="349">
        <f t="shared" si="280"/>
        <v>0</v>
      </c>
      <c r="M1842" s="350">
        <f t="shared" si="281"/>
        <v>0</v>
      </c>
      <c r="N1842" s="350">
        <f t="shared" si="282"/>
        <v>0</v>
      </c>
      <c r="O1842" s="351">
        <f t="shared" si="283"/>
        <v>0</v>
      </c>
      <c r="P1842" s="350">
        <f t="shared" si="284"/>
        <v>0</v>
      </c>
      <c r="Q1842" s="352">
        <f t="shared" si="285"/>
        <v>0</v>
      </c>
      <c r="R1842" s="353">
        <f t="shared" si="286"/>
        <v>0</v>
      </c>
      <c r="S1842" s="354">
        <f t="shared" si="287"/>
        <v>0</v>
      </c>
      <c r="T1842" s="349">
        <f t="shared" si="288"/>
        <v>0</v>
      </c>
      <c r="U1842" s="355">
        <f t="shared" si="289"/>
        <v>0</v>
      </c>
    </row>
    <row r="1843" spans="1:21" x14ac:dyDescent="0.3">
      <c r="A1843" s="344">
        <v>1839</v>
      </c>
      <c r="B1843" s="344"/>
      <c r="C1843" s="356"/>
      <c r="D1843" s="357"/>
      <c r="E1843" s="358"/>
      <c r="F1843" s="346"/>
      <c r="G1843" s="347"/>
      <c r="H1843" s="347"/>
      <c r="I1843" s="347"/>
      <c r="J1843" s="348"/>
      <c r="K1843" s="347"/>
      <c r="L1843" s="349">
        <f t="shared" si="280"/>
        <v>0</v>
      </c>
      <c r="M1843" s="350">
        <f t="shared" si="281"/>
        <v>0</v>
      </c>
      <c r="N1843" s="350">
        <f t="shared" si="282"/>
        <v>0</v>
      </c>
      <c r="O1843" s="351">
        <f t="shared" si="283"/>
        <v>0</v>
      </c>
      <c r="P1843" s="350">
        <f t="shared" si="284"/>
        <v>0</v>
      </c>
      <c r="Q1843" s="352">
        <f t="shared" si="285"/>
        <v>0</v>
      </c>
      <c r="R1843" s="353">
        <f t="shared" si="286"/>
        <v>0</v>
      </c>
      <c r="S1843" s="354">
        <f t="shared" si="287"/>
        <v>0</v>
      </c>
      <c r="T1843" s="349">
        <f t="shared" si="288"/>
        <v>0</v>
      </c>
      <c r="U1843" s="355">
        <f t="shared" si="289"/>
        <v>0</v>
      </c>
    </row>
    <row r="1844" spans="1:21" x14ac:dyDescent="0.3">
      <c r="A1844" s="344">
        <v>1840</v>
      </c>
      <c r="B1844" s="344"/>
      <c r="C1844" s="356"/>
      <c r="D1844" s="357"/>
      <c r="E1844" s="358"/>
      <c r="F1844" s="346"/>
      <c r="G1844" s="347"/>
      <c r="H1844" s="347"/>
      <c r="I1844" s="347"/>
      <c r="J1844" s="348"/>
      <c r="K1844" s="347"/>
      <c r="L1844" s="349">
        <f t="shared" si="280"/>
        <v>0</v>
      </c>
      <c r="M1844" s="350">
        <f t="shared" si="281"/>
        <v>0</v>
      </c>
      <c r="N1844" s="350">
        <f t="shared" si="282"/>
        <v>0</v>
      </c>
      <c r="O1844" s="351">
        <f t="shared" si="283"/>
        <v>0</v>
      </c>
      <c r="P1844" s="350">
        <f t="shared" si="284"/>
        <v>0</v>
      </c>
      <c r="Q1844" s="352">
        <f t="shared" si="285"/>
        <v>0</v>
      </c>
      <c r="R1844" s="353">
        <f t="shared" si="286"/>
        <v>0</v>
      </c>
      <c r="S1844" s="354">
        <f t="shared" si="287"/>
        <v>0</v>
      </c>
      <c r="T1844" s="349">
        <f t="shared" si="288"/>
        <v>0</v>
      </c>
      <c r="U1844" s="355">
        <f t="shared" si="289"/>
        <v>0</v>
      </c>
    </row>
    <row r="1845" spans="1:21" x14ac:dyDescent="0.3">
      <c r="A1845" s="344">
        <v>1841</v>
      </c>
      <c r="B1845" s="344"/>
      <c r="C1845" s="356"/>
      <c r="D1845" s="357"/>
      <c r="E1845" s="358"/>
      <c r="F1845" s="346"/>
      <c r="G1845" s="347"/>
      <c r="H1845" s="347"/>
      <c r="I1845" s="347"/>
      <c r="J1845" s="348"/>
      <c r="K1845" s="347"/>
      <c r="L1845" s="349">
        <f t="shared" si="280"/>
        <v>0</v>
      </c>
      <c r="M1845" s="350">
        <f t="shared" si="281"/>
        <v>0</v>
      </c>
      <c r="N1845" s="350">
        <f t="shared" si="282"/>
        <v>0</v>
      </c>
      <c r="O1845" s="351">
        <f t="shared" si="283"/>
        <v>0</v>
      </c>
      <c r="P1845" s="350">
        <f t="shared" si="284"/>
        <v>0</v>
      </c>
      <c r="Q1845" s="352">
        <f t="shared" si="285"/>
        <v>0</v>
      </c>
      <c r="R1845" s="353">
        <f t="shared" si="286"/>
        <v>0</v>
      </c>
      <c r="S1845" s="354">
        <f t="shared" si="287"/>
        <v>0</v>
      </c>
      <c r="T1845" s="349">
        <f t="shared" si="288"/>
        <v>0</v>
      </c>
      <c r="U1845" s="355">
        <f t="shared" si="289"/>
        <v>0</v>
      </c>
    </row>
    <row r="1846" spans="1:21" x14ac:dyDescent="0.3">
      <c r="A1846" s="344">
        <v>1842</v>
      </c>
      <c r="B1846" s="344"/>
      <c r="C1846" s="356"/>
      <c r="D1846" s="357"/>
      <c r="E1846" s="358"/>
      <c r="F1846" s="346"/>
      <c r="G1846" s="347"/>
      <c r="H1846" s="347"/>
      <c r="I1846" s="347"/>
      <c r="J1846" s="348"/>
      <c r="K1846" s="347"/>
      <c r="L1846" s="349">
        <f t="shared" si="280"/>
        <v>0</v>
      </c>
      <c r="M1846" s="350">
        <f t="shared" si="281"/>
        <v>0</v>
      </c>
      <c r="N1846" s="350">
        <f t="shared" si="282"/>
        <v>0</v>
      </c>
      <c r="O1846" s="351">
        <f t="shared" si="283"/>
        <v>0</v>
      </c>
      <c r="P1846" s="350">
        <f t="shared" si="284"/>
        <v>0</v>
      </c>
      <c r="Q1846" s="352">
        <f t="shared" si="285"/>
        <v>0</v>
      </c>
      <c r="R1846" s="353">
        <f t="shared" si="286"/>
        <v>0</v>
      </c>
      <c r="S1846" s="354">
        <f t="shared" si="287"/>
        <v>0</v>
      </c>
      <c r="T1846" s="349">
        <f t="shared" si="288"/>
        <v>0</v>
      </c>
      <c r="U1846" s="355">
        <f t="shared" si="289"/>
        <v>0</v>
      </c>
    </row>
    <row r="1847" spans="1:21" x14ac:dyDescent="0.3">
      <c r="A1847" s="344">
        <v>1843</v>
      </c>
      <c r="B1847" s="344"/>
      <c r="C1847" s="356"/>
      <c r="D1847" s="357"/>
      <c r="E1847" s="358"/>
      <c r="F1847" s="346"/>
      <c r="G1847" s="347"/>
      <c r="H1847" s="347"/>
      <c r="I1847" s="347"/>
      <c r="J1847" s="348"/>
      <c r="K1847" s="347"/>
      <c r="L1847" s="349">
        <f t="shared" si="280"/>
        <v>0</v>
      </c>
      <c r="M1847" s="350">
        <f t="shared" si="281"/>
        <v>0</v>
      </c>
      <c r="N1847" s="350">
        <f t="shared" si="282"/>
        <v>0</v>
      </c>
      <c r="O1847" s="351">
        <f t="shared" si="283"/>
        <v>0</v>
      </c>
      <c r="P1847" s="350">
        <f t="shared" si="284"/>
        <v>0</v>
      </c>
      <c r="Q1847" s="352">
        <f t="shared" si="285"/>
        <v>0</v>
      </c>
      <c r="R1847" s="353">
        <f t="shared" si="286"/>
        <v>0</v>
      </c>
      <c r="S1847" s="354">
        <f t="shared" si="287"/>
        <v>0</v>
      </c>
      <c r="T1847" s="349">
        <f t="shared" si="288"/>
        <v>0</v>
      </c>
      <c r="U1847" s="355">
        <f t="shared" si="289"/>
        <v>0</v>
      </c>
    </row>
    <row r="1848" spans="1:21" x14ac:dyDescent="0.3">
      <c r="A1848" s="344">
        <v>1844</v>
      </c>
      <c r="B1848" s="344"/>
      <c r="C1848" s="356"/>
      <c r="D1848" s="357"/>
      <c r="E1848" s="358"/>
      <c r="F1848" s="346"/>
      <c r="G1848" s="347"/>
      <c r="H1848" s="347"/>
      <c r="I1848" s="347"/>
      <c r="J1848" s="348"/>
      <c r="K1848" s="347"/>
      <c r="L1848" s="349">
        <f t="shared" si="280"/>
        <v>0</v>
      </c>
      <c r="M1848" s="350">
        <f t="shared" si="281"/>
        <v>0</v>
      </c>
      <c r="N1848" s="350">
        <f t="shared" si="282"/>
        <v>0</v>
      </c>
      <c r="O1848" s="351">
        <f t="shared" si="283"/>
        <v>0</v>
      </c>
      <c r="P1848" s="350">
        <f t="shared" si="284"/>
        <v>0</v>
      </c>
      <c r="Q1848" s="352">
        <f t="shared" si="285"/>
        <v>0</v>
      </c>
      <c r="R1848" s="353">
        <f t="shared" si="286"/>
        <v>0</v>
      </c>
      <c r="S1848" s="354">
        <f t="shared" si="287"/>
        <v>0</v>
      </c>
      <c r="T1848" s="349">
        <f t="shared" si="288"/>
        <v>0</v>
      </c>
      <c r="U1848" s="355">
        <f t="shared" si="289"/>
        <v>0</v>
      </c>
    </row>
    <row r="1849" spans="1:21" x14ac:dyDescent="0.3">
      <c r="A1849" s="344">
        <v>1845</v>
      </c>
      <c r="B1849" s="344"/>
      <c r="C1849" s="356"/>
      <c r="D1849" s="357"/>
      <c r="E1849" s="358"/>
      <c r="F1849" s="346"/>
      <c r="G1849" s="347"/>
      <c r="H1849" s="347"/>
      <c r="I1849" s="347"/>
      <c r="J1849" s="348"/>
      <c r="K1849" s="347"/>
      <c r="L1849" s="349">
        <f t="shared" si="280"/>
        <v>0</v>
      </c>
      <c r="M1849" s="350">
        <f t="shared" si="281"/>
        <v>0</v>
      </c>
      <c r="N1849" s="350">
        <f t="shared" si="282"/>
        <v>0</v>
      </c>
      <c r="O1849" s="351">
        <f t="shared" si="283"/>
        <v>0</v>
      </c>
      <c r="P1849" s="350">
        <f t="shared" si="284"/>
        <v>0</v>
      </c>
      <c r="Q1849" s="352">
        <f t="shared" si="285"/>
        <v>0</v>
      </c>
      <c r="R1849" s="353">
        <f t="shared" si="286"/>
        <v>0</v>
      </c>
      <c r="S1849" s="354">
        <f t="shared" si="287"/>
        <v>0</v>
      </c>
      <c r="T1849" s="349">
        <f t="shared" si="288"/>
        <v>0</v>
      </c>
      <c r="U1849" s="355">
        <f t="shared" si="289"/>
        <v>0</v>
      </c>
    </row>
    <row r="1850" spans="1:21" x14ac:dyDescent="0.3">
      <c r="A1850" s="344">
        <v>1846</v>
      </c>
      <c r="B1850" s="344"/>
      <c r="C1850" s="356"/>
      <c r="D1850" s="357"/>
      <c r="E1850" s="358"/>
      <c r="F1850" s="346"/>
      <c r="G1850" s="347"/>
      <c r="H1850" s="347"/>
      <c r="I1850" s="347"/>
      <c r="J1850" s="348"/>
      <c r="K1850" s="347"/>
      <c r="L1850" s="349">
        <f t="shared" si="280"/>
        <v>0</v>
      </c>
      <c r="M1850" s="350">
        <f t="shared" si="281"/>
        <v>0</v>
      </c>
      <c r="N1850" s="350">
        <f t="shared" si="282"/>
        <v>0</v>
      </c>
      <c r="O1850" s="351">
        <f t="shared" si="283"/>
        <v>0</v>
      </c>
      <c r="P1850" s="350">
        <f t="shared" si="284"/>
        <v>0</v>
      </c>
      <c r="Q1850" s="352">
        <f t="shared" si="285"/>
        <v>0</v>
      </c>
      <c r="R1850" s="353">
        <f t="shared" si="286"/>
        <v>0</v>
      </c>
      <c r="S1850" s="354">
        <f t="shared" si="287"/>
        <v>0</v>
      </c>
      <c r="T1850" s="349">
        <f t="shared" si="288"/>
        <v>0</v>
      </c>
      <c r="U1850" s="355">
        <f t="shared" si="289"/>
        <v>0</v>
      </c>
    </row>
    <row r="1851" spans="1:21" x14ac:dyDescent="0.3">
      <c r="A1851" s="344">
        <v>1847</v>
      </c>
      <c r="B1851" s="344"/>
      <c r="C1851" s="356"/>
      <c r="D1851" s="357"/>
      <c r="E1851" s="358"/>
      <c r="F1851" s="346"/>
      <c r="G1851" s="347"/>
      <c r="H1851" s="347"/>
      <c r="I1851" s="347"/>
      <c r="J1851" s="348"/>
      <c r="K1851" s="347"/>
      <c r="L1851" s="349">
        <f t="shared" si="280"/>
        <v>0</v>
      </c>
      <c r="M1851" s="350">
        <f t="shared" si="281"/>
        <v>0</v>
      </c>
      <c r="N1851" s="350">
        <f t="shared" si="282"/>
        <v>0</v>
      </c>
      <c r="O1851" s="351">
        <f t="shared" si="283"/>
        <v>0</v>
      </c>
      <c r="P1851" s="350">
        <f t="shared" si="284"/>
        <v>0</v>
      </c>
      <c r="Q1851" s="352">
        <f t="shared" si="285"/>
        <v>0</v>
      </c>
      <c r="R1851" s="353">
        <f t="shared" si="286"/>
        <v>0</v>
      </c>
      <c r="S1851" s="354">
        <f t="shared" si="287"/>
        <v>0</v>
      </c>
      <c r="T1851" s="349">
        <f t="shared" si="288"/>
        <v>0</v>
      </c>
      <c r="U1851" s="355">
        <f t="shared" si="289"/>
        <v>0</v>
      </c>
    </row>
    <row r="1852" spans="1:21" x14ac:dyDescent="0.3">
      <c r="A1852" s="344">
        <v>1848</v>
      </c>
      <c r="B1852" s="344"/>
      <c r="C1852" s="356"/>
      <c r="D1852" s="357"/>
      <c r="E1852" s="358"/>
      <c r="F1852" s="346"/>
      <c r="G1852" s="347"/>
      <c r="H1852" s="347"/>
      <c r="I1852" s="347"/>
      <c r="J1852" s="348"/>
      <c r="K1852" s="347"/>
      <c r="L1852" s="349">
        <f t="shared" si="280"/>
        <v>0</v>
      </c>
      <c r="M1852" s="350">
        <f t="shared" si="281"/>
        <v>0</v>
      </c>
      <c r="N1852" s="350">
        <f t="shared" si="282"/>
        <v>0</v>
      </c>
      <c r="O1852" s="351">
        <f t="shared" si="283"/>
        <v>0</v>
      </c>
      <c r="P1852" s="350">
        <f t="shared" si="284"/>
        <v>0</v>
      </c>
      <c r="Q1852" s="352">
        <f t="shared" si="285"/>
        <v>0</v>
      </c>
      <c r="R1852" s="353">
        <f t="shared" si="286"/>
        <v>0</v>
      </c>
      <c r="S1852" s="354">
        <f t="shared" si="287"/>
        <v>0</v>
      </c>
      <c r="T1852" s="349">
        <f t="shared" si="288"/>
        <v>0</v>
      </c>
      <c r="U1852" s="355">
        <f t="shared" si="289"/>
        <v>0</v>
      </c>
    </row>
    <row r="1853" spans="1:21" x14ac:dyDescent="0.3">
      <c r="A1853" s="344">
        <v>1849</v>
      </c>
      <c r="B1853" s="344"/>
      <c r="C1853" s="356"/>
      <c r="D1853" s="357"/>
      <c r="E1853" s="358"/>
      <c r="F1853" s="346"/>
      <c r="G1853" s="347"/>
      <c r="H1853" s="347"/>
      <c r="I1853" s="347"/>
      <c r="J1853" s="348"/>
      <c r="K1853" s="347"/>
      <c r="L1853" s="349">
        <f t="shared" si="280"/>
        <v>0</v>
      </c>
      <c r="M1853" s="350">
        <f t="shared" si="281"/>
        <v>0</v>
      </c>
      <c r="N1853" s="350">
        <f t="shared" si="282"/>
        <v>0</v>
      </c>
      <c r="O1853" s="351">
        <f t="shared" si="283"/>
        <v>0</v>
      </c>
      <c r="P1853" s="350">
        <f t="shared" si="284"/>
        <v>0</v>
      </c>
      <c r="Q1853" s="352">
        <f t="shared" si="285"/>
        <v>0</v>
      </c>
      <c r="R1853" s="353">
        <f t="shared" si="286"/>
        <v>0</v>
      </c>
      <c r="S1853" s="354">
        <f t="shared" si="287"/>
        <v>0</v>
      </c>
      <c r="T1853" s="349">
        <f t="shared" si="288"/>
        <v>0</v>
      </c>
      <c r="U1853" s="355">
        <f t="shared" si="289"/>
        <v>0</v>
      </c>
    </row>
    <row r="1854" spans="1:21" x14ac:dyDescent="0.3">
      <c r="A1854" s="344">
        <v>1850</v>
      </c>
      <c r="B1854" s="344"/>
      <c r="C1854" s="356"/>
      <c r="D1854" s="357"/>
      <c r="E1854" s="358"/>
      <c r="F1854" s="346"/>
      <c r="G1854" s="347"/>
      <c r="H1854" s="347"/>
      <c r="I1854" s="347"/>
      <c r="J1854" s="348"/>
      <c r="K1854" s="347"/>
      <c r="L1854" s="349">
        <f t="shared" si="280"/>
        <v>0</v>
      </c>
      <c r="M1854" s="350">
        <f t="shared" si="281"/>
        <v>0</v>
      </c>
      <c r="N1854" s="350">
        <f t="shared" si="282"/>
        <v>0</v>
      </c>
      <c r="O1854" s="351">
        <f t="shared" si="283"/>
        <v>0</v>
      </c>
      <c r="P1854" s="350">
        <f t="shared" si="284"/>
        <v>0</v>
      </c>
      <c r="Q1854" s="352">
        <f t="shared" si="285"/>
        <v>0</v>
      </c>
      <c r="R1854" s="353">
        <f t="shared" si="286"/>
        <v>0</v>
      </c>
      <c r="S1854" s="354">
        <f t="shared" si="287"/>
        <v>0</v>
      </c>
      <c r="T1854" s="349">
        <f t="shared" si="288"/>
        <v>0</v>
      </c>
      <c r="U1854" s="355">
        <f t="shared" si="289"/>
        <v>0</v>
      </c>
    </row>
    <row r="1855" spans="1:21" x14ac:dyDescent="0.3">
      <c r="A1855" s="344">
        <v>1851</v>
      </c>
      <c r="B1855" s="344"/>
      <c r="C1855" s="356"/>
      <c r="D1855" s="357"/>
      <c r="E1855" s="358"/>
      <c r="F1855" s="346"/>
      <c r="G1855" s="347"/>
      <c r="H1855" s="347"/>
      <c r="I1855" s="347"/>
      <c r="J1855" s="348"/>
      <c r="K1855" s="347"/>
      <c r="L1855" s="349">
        <f t="shared" si="280"/>
        <v>0</v>
      </c>
      <c r="M1855" s="350">
        <f t="shared" si="281"/>
        <v>0</v>
      </c>
      <c r="N1855" s="350">
        <f t="shared" si="282"/>
        <v>0</v>
      </c>
      <c r="O1855" s="351">
        <f t="shared" si="283"/>
        <v>0</v>
      </c>
      <c r="P1855" s="350">
        <f t="shared" si="284"/>
        <v>0</v>
      </c>
      <c r="Q1855" s="352">
        <f t="shared" si="285"/>
        <v>0</v>
      </c>
      <c r="R1855" s="353">
        <f t="shared" si="286"/>
        <v>0</v>
      </c>
      <c r="S1855" s="354">
        <f t="shared" si="287"/>
        <v>0</v>
      </c>
      <c r="T1855" s="349">
        <f t="shared" si="288"/>
        <v>0</v>
      </c>
      <c r="U1855" s="355">
        <f t="shared" si="289"/>
        <v>0</v>
      </c>
    </row>
    <row r="1856" spans="1:21" x14ac:dyDescent="0.3">
      <c r="A1856" s="344">
        <v>1852</v>
      </c>
      <c r="B1856" s="344"/>
      <c r="C1856" s="356"/>
      <c r="D1856" s="357"/>
      <c r="E1856" s="358"/>
      <c r="F1856" s="346"/>
      <c r="G1856" s="347"/>
      <c r="H1856" s="347"/>
      <c r="I1856" s="347"/>
      <c r="J1856" s="348"/>
      <c r="K1856" s="347"/>
      <c r="L1856" s="349">
        <f t="shared" si="280"/>
        <v>0</v>
      </c>
      <c r="M1856" s="350">
        <f t="shared" si="281"/>
        <v>0</v>
      </c>
      <c r="N1856" s="350">
        <f t="shared" si="282"/>
        <v>0</v>
      </c>
      <c r="O1856" s="351">
        <f t="shared" si="283"/>
        <v>0</v>
      </c>
      <c r="P1856" s="350">
        <f t="shared" si="284"/>
        <v>0</v>
      </c>
      <c r="Q1856" s="352">
        <f t="shared" si="285"/>
        <v>0</v>
      </c>
      <c r="R1856" s="353">
        <f t="shared" si="286"/>
        <v>0</v>
      </c>
      <c r="S1856" s="354">
        <f t="shared" si="287"/>
        <v>0</v>
      </c>
      <c r="T1856" s="349">
        <f t="shared" si="288"/>
        <v>0</v>
      </c>
      <c r="U1856" s="355">
        <f t="shared" si="289"/>
        <v>0</v>
      </c>
    </row>
    <row r="1857" spans="1:21" x14ac:dyDescent="0.3">
      <c r="A1857" s="344">
        <v>1853</v>
      </c>
      <c r="B1857" s="344"/>
      <c r="C1857" s="356"/>
      <c r="D1857" s="357"/>
      <c r="E1857" s="358"/>
      <c r="F1857" s="346"/>
      <c r="G1857" s="347"/>
      <c r="H1857" s="347"/>
      <c r="I1857" s="347"/>
      <c r="J1857" s="348"/>
      <c r="K1857" s="347"/>
      <c r="L1857" s="349">
        <f t="shared" si="280"/>
        <v>0</v>
      </c>
      <c r="M1857" s="350">
        <f t="shared" si="281"/>
        <v>0</v>
      </c>
      <c r="N1857" s="350">
        <f t="shared" si="282"/>
        <v>0</v>
      </c>
      <c r="O1857" s="351">
        <f t="shared" si="283"/>
        <v>0</v>
      </c>
      <c r="P1857" s="350">
        <f t="shared" si="284"/>
        <v>0</v>
      </c>
      <c r="Q1857" s="352">
        <f t="shared" si="285"/>
        <v>0</v>
      </c>
      <c r="R1857" s="353">
        <f t="shared" si="286"/>
        <v>0</v>
      </c>
      <c r="S1857" s="354">
        <f t="shared" si="287"/>
        <v>0</v>
      </c>
      <c r="T1857" s="349">
        <f t="shared" si="288"/>
        <v>0</v>
      </c>
      <c r="U1857" s="355">
        <f t="shared" si="289"/>
        <v>0</v>
      </c>
    </row>
    <row r="1858" spans="1:21" x14ac:dyDescent="0.3">
      <c r="A1858" s="344">
        <v>1854</v>
      </c>
      <c r="B1858" s="344"/>
      <c r="C1858" s="356"/>
      <c r="D1858" s="357"/>
      <c r="E1858" s="358"/>
      <c r="F1858" s="346"/>
      <c r="G1858" s="347"/>
      <c r="H1858" s="347"/>
      <c r="I1858" s="347"/>
      <c r="J1858" s="348"/>
      <c r="K1858" s="347"/>
      <c r="L1858" s="349">
        <f t="shared" si="280"/>
        <v>0</v>
      </c>
      <c r="M1858" s="350">
        <f t="shared" si="281"/>
        <v>0</v>
      </c>
      <c r="N1858" s="350">
        <f t="shared" si="282"/>
        <v>0</v>
      </c>
      <c r="O1858" s="351">
        <f t="shared" si="283"/>
        <v>0</v>
      </c>
      <c r="P1858" s="350">
        <f t="shared" si="284"/>
        <v>0</v>
      </c>
      <c r="Q1858" s="352">
        <f t="shared" si="285"/>
        <v>0</v>
      </c>
      <c r="R1858" s="353">
        <f t="shared" si="286"/>
        <v>0</v>
      </c>
      <c r="S1858" s="354">
        <f t="shared" si="287"/>
        <v>0</v>
      </c>
      <c r="T1858" s="349">
        <f t="shared" si="288"/>
        <v>0</v>
      </c>
      <c r="U1858" s="355">
        <f t="shared" si="289"/>
        <v>0</v>
      </c>
    </row>
    <row r="1859" spans="1:21" x14ac:dyDescent="0.3">
      <c r="A1859" s="344">
        <v>1855</v>
      </c>
      <c r="B1859" s="344"/>
      <c r="C1859" s="356"/>
      <c r="D1859" s="357"/>
      <c r="E1859" s="358"/>
      <c r="F1859" s="346"/>
      <c r="G1859" s="347"/>
      <c r="H1859" s="347"/>
      <c r="I1859" s="347"/>
      <c r="J1859" s="348"/>
      <c r="K1859" s="347"/>
      <c r="L1859" s="349">
        <f t="shared" si="280"/>
        <v>0</v>
      </c>
      <c r="M1859" s="350">
        <f t="shared" si="281"/>
        <v>0</v>
      </c>
      <c r="N1859" s="350">
        <f t="shared" si="282"/>
        <v>0</v>
      </c>
      <c r="O1859" s="351">
        <f t="shared" si="283"/>
        <v>0</v>
      </c>
      <c r="P1859" s="350">
        <f t="shared" si="284"/>
        <v>0</v>
      </c>
      <c r="Q1859" s="352">
        <f t="shared" si="285"/>
        <v>0</v>
      </c>
      <c r="R1859" s="353">
        <f t="shared" si="286"/>
        <v>0</v>
      </c>
      <c r="S1859" s="354">
        <f t="shared" si="287"/>
        <v>0</v>
      </c>
      <c r="T1859" s="349">
        <f t="shared" si="288"/>
        <v>0</v>
      </c>
      <c r="U1859" s="355">
        <f t="shared" si="289"/>
        <v>0</v>
      </c>
    </row>
    <row r="1860" spans="1:21" x14ac:dyDescent="0.3">
      <c r="A1860" s="344">
        <v>1856</v>
      </c>
      <c r="B1860" s="344"/>
      <c r="C1860" s="356"/>
      <c r="D1860" s="357"/>
      <c r="E1860" s="358"/>
      <c r="F1860" s="346"/>
      <c r="G1860" s="347"/>
      <c r="H1860" s="347"/>
      <c r="I1860" s="347"/>
      <c r="J1860" s="348"/>
      <c r="K1860" s="347"/>
      <c r="L1860" s="349">
        <f t="shared" si="280"/>
        <v>0</v>
      </c>
      <c r="M1860" s="350">
        <f t="shared" si="281"/>
        <v>0</v>
      </c>
      <c r="N1860" s="350">
        <f t="shared" si="282"/>
        <v>0</v>
      </c>
      <c r="O1860" s="351">
        <f t="shared" si="283"/>
        <v>0</v>
      </c>
      <c r="P1860" s="350">
        <f t="shared" si="284"/>
        <v>0</v>
      </c>
      <c r="Q1860" s="352">
        <f t="shared" si="285"/>
        <v>0</v>
      </c>
      <c r="R1860" s="353">
        <f t="shared" si="286"/>
        <v>0</v>
      </c>
      <c r="S1860" s="354">
        <f t="shared" si="287"/>
        <v>0</v>
      </c>
      <c r="T1860" s="349">
        <f t="shared" si="288"/>
        <v>0</v>
      </c>
      <c r="U1860" s="355">
        <f t="shared" si="289"/>
        <v>0</v>
      </c>
    </row>
    <row r="1861" spans="1:21" x14ac:dyDescent="0.3">
      <c r="A1861" s="344">
        <v>1857</v>
      </c>
      <c r="B1861" s="344"/>
      <c r="C1861" s="356"/>
      <c r="D1861" s="357"/>
      <c r="E1861" s="358"/>
      <c r="F1861" s="346"/>
      <c r="G1861" s="347"/>
      <c r="H1861" s="347"/>
      <c r="I1861" s="347"/>
      <c r="J1861" s="348"/>
      <c r="K1861" s="347"/>
      <c r="L1861" s="349">
        <f t="shared" si="280"/>
        <v>0</v>
      </c>
      <c r="M1861" s="350">
        <f t="shared" si="281"/>
        <v>0</v>
      </c>
      <c r="N1861" s="350">
        <f t="shared" si="282"/>
        <v>0</v>
      </c>
      <c r="O1861" s="351">
        <f t="shared" si="283"/>
        <v>0</v>
      </c>
      <c r="P1861" s="350">
        <f t="shared" si="284"/>
        <v>0</v>
      </c>
      <c r="Q1861" s="352">
        <f t="shared" si="285"/>
        <v>0</v>
      </c>
      <c r="R1861" s="353">
        <f t="shared" si="286"/>
        <v>0</v>
      </c>
      <c r="S1861" s="354">
        <f t="shared" si="287"/>
        <v>0</v>
      </c>
      <c r="T1861" s="349">
        <f t="shared" si="288"/>
        <v>0</v>
      </c>
      <c r="U1861" s="355">
        <f t="shared" si="289"/>
        <v>0</v>
      </c>
    </row>
    <row r="1862" spans="1:21" x14ac:dyDescent="0.3">
      <c r="A1862" s="344">
        <v>1858</v>
      </c>
      <c r="B1862" s="344"/>
      <c r="C1862" s="356"/>
      <c r="D1862" s="357"/>
      <c r="E1862" s="358"/>
      <c r="F1862" s="346"/>
      <c r="G1862" s="347"/>
      <c r="H1862" s="347"/>
      <c r="I1862" s="347"/>
      <c r="J1862" s="348"/>
      <c r="K1862" s="347"/>
      <c r="L1862" s="349">
        <f t="shared" ref="L1862:L1925" si="290">E1862*7/22</f>
        <v>0</v>
      </c>
      <c r="M1862" s="350">
        <f t="shared" ref="M1862:M1925" si="291">IF(L1862&gt;0, 0.0396*(((L1862^2)*F1862)^0.933),0)</f>
        <v>0</v>
      </c>
      <c r="N1862" s="350">
        <f t="shared" ref="N1862:N1925" si="292">IF(L1862&gt;0,0.00349*(((L1862^2)*F1862)^1.03),0)</f>
        <v>0</v>
      </c>
      <c r="O1862" s="351">
        <f t="shared" ref="O1862:O1925" si="293">IF(L1862&gt;0,1/((28/(M1862+N1862))+0.025),0)</f>
        <v>0</v>
      </c>
      <c r="P1862" s="350">
        <f t="shared" ref="P1862:P1925" si="294">M1862+N1862+O1862</f>
        <v>0</v>
      </c>
      <c r="Q1862" s="352">
        <f t="shared" ref="Q1862:Q1925" si="295">P1862*0.27</f>
        <v>0</v>
      </c>
      <c r="R1862" s="353">
        <f t="shared" ref="R1862:R1925" si="296">P1862+Q1862</f>
        <v>0</v>
      </c>
      <c r="S1862" s="354">
        <f t="shared" ref="S1862:S1925" si="297">R1862*0.47</f>
        <v>0</v>
      </c>
      <c r="T1862" s="349">
        <f t="shared" ref="T1862:T1925" si="298">S1862*44/12</f>
        <v>0</v>
      </c>
      <c r="U1862" s="355">
        <f t="shared" ref="U1862:U1925" si="299">T1862/1000</f>
        <v>0</v>
      </c>
    </row>
    <row r="1863" spans="1:21" x14ac:dyDescent="0.3">
      <c r="A1863" s="344">
        <v>1859</v>
      </c>
      <c r="B1863" s="344"/>
      <c r="C1863" s="356"/>
      <c r="D1863" s="357"/>
      <c r="E1863" s="358"/>
      <c r="F1863" s="346"/>
      <c r="G1863" s="347"/>
      <c r="H1863" s="347"/>
      <c r="I1863" s="347"/>
      <c r="J1863" s="348"/>
      <c r="K1863" s="347"/>
      <c r="L1863" s="349">
        <f t="shared" si="290"/>
        <v>0</v>
      </c>
      <c r="M1863" s="350">
        <f t="shared" si="291"/>
        <v>0</v>
      </c>
      <c r="N1863" s="350">
        <f t="shared" si="292"/>
        <v>0</v>
      </c>
      <c r="O1863" s="351">
        <f t="shared" si="293"/>
        <v>0</v>
      </c>
      <c r="P1863" s="350">
        <f t="shared" si="294"/>
        <v>0</v>
      </c>
      <c r="Q1863" s="352">
        <f t="shared" si="295"/>
        <v>0</v>
      </c>
      <c r="R1863" s="353">
        <f t="shared" si="296"/>
        <v>0</v>
      </c>
      <c r="S1863" s="354">
        <f t="shared" si="297"/>
        <v>0</v>
      </c>
      <c r="T1863" s="349">
        <f t="shared" si="298"/>
        <v>0</v>
      </c>
      <c r="U1863" s="355">
        <f t="shared" si="299"/>
        <v>0</v>
      </c>
    </row>
    <row r="1864" spans="1:21" x14ac:dyDescent="0.3">
      <c r="A1864" s="344">
        <v>1860</v>
      </c>
      <c r="B1864" s="344"/>
      <c r="C1864" s="356"/>
      <c r="D1864" s="357"/>
      <c r="E1864" s="358"/>
      <c r="F1864" s="346"/>
      <c r="G1864" s="347"/>
      <c r="H1864" s="347"/>
      <c r="I1864" s="347"/>
      <c r="J1864" s="348"/>
      <c r="K1864" s="347"/>
      <c r="L1864" s="349">
        <f t="shared" si="290"/>
        <v>0</v>
      </c>
      <c r="M1864" s="350">
        <f t="shared" si="291"/>
        <v>0</v>
      </c>
      <c r="N1864" s="350">
        <f t="shared" si="292"/>
        <v>0</v>
      </c>
      <c r="O1864" s="351">
        <f t="shared" si="293"/>
        <v>0</v>
      </c>
      <c r="P1864" s="350">
        <f t="shared" si="294"/>
        <v>0</v>
      </c>
      <c r="Q1864" s="352">
        <f t="shared" si="295"/>
        <v>0</v>
      </c>
      <c r="R1864" s="353">
        <f t="shared" si="296"/>
        <v>0</v>
      </c>
      <c r="S1864" s="354">
        <f t="shared" si="297"/>
        <v>0</v>
      </c>
      <c r="T1864" s="349">
        <f t="shared" si="298"/>
        <v>0</v>
      </c>
      <c r="U1864" s="355">
        <f t="shared" si="299"/>
        <v>0</v>
      </c>
    </row>
    <row r="1865" spans="1:21" x14ac:dyDescent="0.3">
      <c r="A1865" s="344">
        <v>1861</v>
      </c>
      <c r="B1865" s="344"/>
      <c r="C1865" s="356"/>
      <c r="D1865" s="357"/>
      <c r="E1865" s="358"/>
      <c r="F1865" s="346"/>
      <c r="G1865" s="347"/>
      <c r="H1865" s="347"/>
      <c r="I1865" s="347"/>
      <c r="J1865" s="348"/>
      <c r="K1865" s="347"/>
      <c r="L1865" s="349">
        <f t="shared" si="290"/>
        <v>0</v>
      </c>
      <c r="M1865" s="350">
        <f t="shared" si="291"/>
        <v>0</v>
      </c>
      <c r="N1865" s="350">
        <f t="shared" si="292"/>
        <v>0</v>
      </c>
      <c r="O1865" s="351">
        <f t="shared" si="293"/>
        <v>0</v>
      </c>
      <c r="P1865" s="350">
        <f t="shared" si="294"/>
        <v>0</v>
      </c>
      <c r="Q1865" s="352">
        <f t="shared" si="295"/>
        <v>0</v>
      </c>
      <c r="R1865" s="353">
        <f t="shared" si="296"/>
        <v>0</v>
      </c>
      <c r="S1865" s="354">
        <f t="shared" si="297"/>
        <v>0</v>
      </c>
      <c r="T1865" s="349">
        <f t="shared" si="298"/>
        <v>0</v>
      </c>
      <c r="U1865" s="355">
        <f t="shared" si="299"/>
        <v>0</v>
      </c>
    </row>
    <row r="1866" spans="1:21" x14ac:dyDescent="0.3">
      <c r="A1866" s="344">
        <v>1862</v>
      </c>
      <c r="B1866" s="344"/>
      <c r="C1866" s="356"/>
      <c r="D1866" s="357"/>
      <c r="E1866" s="358"/>
      <c r="F1866" s="346"/>
      <c r="G1866" s="347"/>
      <c r="H1866" s="347"/>
      <c r="I1866" s="347"/>
      <c r="J1866" s="348"/>
      <c r="K1866" s="347"/>
      <c r="L1866" s="349">
        <f t="shared" si="290"/>
        <v>0</v>
      </c>
      <c r="M1866" s="350">
        <f t="shared" si="291"/>
        <v>0</v>
      </c>
      <c r="N1866" s="350">
        <f t="shared" si="292"/>
        <v>0</v>
      </c>
      <c r="O1866" s="351">
        <f t="shared" si="293"/>
        <v>0</v>
      </c>
      <c r="P1866" s="350">
        <f t="shared" si="294"/>
        <v>0</v>
      </c>
      <c r="Q1866" s="352">
        <f t="shared" si="295"/>
        <v>0</v>
      </c>
      <c r="R1866" s="353">
        <f t="shared" si="296"/>
        <v>0</v>
      </c>
      <c r="S1866" s="354">
        <f t="shared" si="297"/>
        <v>0</v>
      </c>
      <c r="T1866" s="349">
        <f t="shared" si="298"/>
        <v>0</v>
      </c>
      <c r="U1866" s="355">
        <f t="shared" si="299"/>
        <v>0</v>
      </c>
    </row>
    <row r="1867" spans="1:21" x14ac:dyDescent="0.3">
      <c r="A1867" s="344">
        <v>1863</v>
      </c>
      <c r="B1867" s="344"/>
      <c r="C1867" s="356"/>
      <c r="D1867" s="357"/>
      <c r="E1867" s="358"/>
      <c r="F1867" s="346"/>
      <c r="G1867" s="347"/>
      <c r="H1867" s="347"/>
      <c r="I1867" s="347"/>
      <c r="J1867" s="348"/>
      <c r="K1867" s="347"/>
      <c r="L1867" s="349">
        <f t="shared" si="290"/>
        <v>0</v>
      </c>
      <c r="M1867" s="350">
        <f t="shared" si="291"/>
        <v>0</v>
      </c>
      <c r="N1867" s="350">
        <f t="shared" si="292"/>
        <v>0</v>
      </c>
      <c r="O1867" s="351">
        <f t="shared" si="293"/>
        <v>0</v>
      </c>
      <c r="P1867" s="350">
        <f t="shared" si="294"/>
        <v>0</v>
      </c>
      <c r="Q1867" s="352">
        <f t="shared" si="295"/>
        <v>0</v>
      </c>
      <c r="R1867" s="353">
        <f t="shared" si="296"/>
        <v>0</v>
      </c>
      <c r="S1867" s="354">
        <f t="shared" si="297"/>
        <v>0</v>
      </c>
      <c r="T1867" s="349">
        <f t="shared" si="298"/>
        <v>0</v>
      </c>
      <c r="U1867" s="355">
        <f t="shared" si="299"/>
        <v>0</v>
      </c>
    </row>
    <row r="1868" spans="1:21" x14ac:dyDescent="0.3">
      <c r="A1868" s="344">
        <v>1864</v>
      </c>
      <c r="B1868" s="344"/>
      <c r="C1868" s="356"/>
      <c r="D1868" s="357"/>
      <c r="E1868" s="358"/>
      <c r="F1868" s="346"/>
      <c r="G1868" s="347"/>
      <c r="H1868" s="347"/>
      <c r="I1868" s="347"/>
      <c r="J1868" s="348"/>
      <c r="K1868" s="347"/>
      <c r="L1868" s="349">
        <f t="shared" si="290"/>
        <v>0</v>
      </c>
      <c r="M1868" s="350">
        <f t="shared" si="291"/>
        <v>0</v>
      </c>
      <c r="N1868" s="350">
        <f t="shared" si="292"/>
        <v>0</v>
      </c>
      <c r="O1868" s="351">
        <f t="shared" si="293"/>
        <v>0</v>
      </c>
      <c r="P1868" s="350">
        <f t="shared" si="294"/>
        <v>0</v>
      </c>
      <c r="Q1868" s="352">
        <f t="shared" si="295"/>
        <v>0</v>
      </c>
      <c r="R1868" s="353">
        <f t="shared" si="296"/>
        <v>0</v>
      </c>
      <c r="S1868" s="354">
        <f t="shared" si="297"/>
        <v>0</v>
      </c>
      <c r="T1868" s="349">
        <f t="shared" si="298"/>
        <v>0</v>
      </c>
      <c r="U1868" s="355">
        <f t="shared" si="299"/>
        <v>0</v>
      </c>
    </row>
    <row r="1869" spans="1:21" x14ac:dyDescent="0.3">
      <c r="A1869" s="344">
        <v>1865</v>
      </c>
      <c r="B1869" s="344"/>
      <c r="C1869" s="356"/>
      <c r="D1869" s="357"/>
      <c r="E1869" s="358"/>
      <c r="F1869" s="346"/>
      <c r="G1869" s="347"/>
      <c r="H1869" s="347"/>
      <c r="I1869" s="347"/>
      <c r="J1869" s="348"/>
      <c r="K1869" s="347"/>
      <c r="L1869" s="349">
        <f t="shared" si="290"/>
        <v>0</v>
      </c>
      <c r="M1869" s="350">
        <f t="shared" si="291"/>
        <v>0</v>
      </c>
      <c r="N1869" s="350">
        <f t="shared" si="292"/>
        <v>0</v>
      </c>
      <c r="O1869" s="351">
        <f t="shared" si="293"/>
        <v>0</v>
      </c>
      <c r="P1869" s="350">
        <f t="shared" si="294"/>
        <v>0</v>
      </c>
      <c r="Q1869" s="352">
        <f t="shared" si="295"/>
        <v>0</v>
      </c>
      <c r="R1869" s="353">
        <f t="shared" si="296"/>
        <v>0</v>
      </c>
      <c r="S1869" s="354">
        <f t="shared" si="297"/>
        <v>0</v>
      </c>
      <c r="T1869" s="349">
        <f t="shared" si="298"/>
        <v>0</v>
      </c>
      <c r="U1869" s="355">
        <f t="shared" si="299"/>
        <v>0</v>
      </c>
    </row>
    <row r="1870" spans="1:21" x14ac:dyDescent="0.3">
      <c r="A1870" s="344">
        <v>1866</v>
      </c>
      <c r="B1870" s="344"/>
      <c r="C1870" s="356"/>
      <c r="D1870" s="357"/>
      <c r="E1870" s="358"/>
      <c r="F1870" s="346"/>
      <c r="G1870" s="347"/>
      <c r="H1870" s="347"/>
      <c r="I1870" s="347"/>
      <c r="J1870" s="348"/>
      <c r="K1870" s="347"/>
      <c r="L1870" s="349">
        <f t="shared" si="290"/>
        <v>0</v>
      </c>
      <c r="M1870" s="350">
        <f t="shared" si="291"/>
        <v>0</v>
      </c>
      <c r="N1870" s="350">
        <f t="shared" si="292"/>
        <v>0</v>
      </c>
      <c r="O1870" s="351">
        <f t="shared" si="293"/>
        <v>0</v>
      </c>
      <c r="P1870" s="350">
        <f t="shared" si="294"/>
        <v>0</v>
      </c>
      <c r="Q1870" s="352">
        <f t="shared" si="295"/>
        <v>0</v>
      </c>
      <c r="R1870" s="353">
        <f t="shared" si="296"/>
        <v>0</v>
      </c>
      <c r="S1870" s="354">
        <f t="shared" si="297"/>
        <v>0</v>
      </c>
      <c r="T1870" s="349">
        <f t="shared" si="298"/>
        <v>0</v>
      </c>
      <c r="U1870" s="355">
        <f t="shared" si="299"/>
        <v>0</v>
      </c>
    </row>
    <row r="1871" spans="1:21" x14ac:dyDescent="0.3">
      <c r="A1871" s="344">
        <v>1867</v>
      </c>
      <c r="B1871" s="344"/>
      <c r="C1871" s="356"/>
      <c r="D1871" s="357"/>
      <c r="E1871" s="358"/>
      <c r="F1871" s="346"/>
      <c r="G1871" s="347"/>
      <c r="H1871" s="347"/>
      <c r="I1871" s="347"/>
      <c r="J1871" s="348"/>
      <c r="K1871" s="347"/>
      <c r="L1871" s="349">
        <f t="shared" si="290"/>
        <v>0</v>
      </c>
      <c r="M1871" s="350">
        <f t="shared" si="291"/>
        <v>0</v>
      </c>
      <c r="N1871" s="350">
        <f t="shared" si="292"/>
        <v>0</v>
      </c>
      <c r="O1871" s="351">
        <f t="shared" si="293"/>
        <v>0</v>
      </c>
      <c r="P1871" s="350">
        <f t="shared" si="294"/>
        <v>0</v>
      </c>
      <c r="Q1871" s="352">
        <f t="shared" si="295"/>
        <v>0</v>
      </c>
      <c r="R1871" s="353">
        <f t="shared" si="296"/>
        <v>0</v>
      </c>
      <c r="S1871" s="354">
        <f t="shared" si="297"/>
        <v>0</v>
      </c>
      <c r="T1871" s="349">
        <f t="shared" si="298"/>
        <v>0</v>
      </c>
      <c r="U1871" s="355">
        <f t="shared" si="299"/>
        <v>0</v>
      </c>
    </row>
    <row r="1872" spans="1:21" x14ac:dyDescent="0.3">
      <c r="A1872" s="344">
        <v>1868</v>
      </c>
      <c r="B1872" s="344"/>
      <c r="C1872" s="356"/>
      <c r="D1872" s="357"/>
      <c r="E1872" s="358"/>
      <c r="F1872" s="346"/>
      <c r="G1872" s="347"/>
      <c r="H1872" s="347"/>
      <c r="I1872" s="347"/>
      <c r="J1872" s="348"/>
      <c r="K1872" s="347"/>
      <c r="L1872" s="349">
        <f t="shared" si="290"/>
        <v>0</v>
      </c>
      <c r="M1872" s="350">
        <f t="shared" si="291"/>
        <v>0</v>
      </c>
      <c r="N1872" s="350">
        <f t="shared" si="292"/>
        <v>0</v>
      </c>
      <c r="O1872" s="351">
        <f t="shared" si="293"/>
        <v>0</v>
      </c>
      <c r="P1872" s="350">
        <f t="shared" si="294"/>
        <v>0</v>
      </c>
      <c r="Q1872" s="352">
        <f t="shared" si="295"/>
        <v>0</v>
      </c>
      <c r="R1872" s="353">
        <f t="shared" si="296"/>
        <v>0</v>
      </c>
      <c r="S1872" s="354">
        <f t="shared" si="297"/>
        <v>0</v>
      </c>
      <c r="T1872" s="349">
        <f t="shared" si="298"/>
        <v>0</v>
      </c>
      <c r="U1872" s="355">
        <f t="shared" si="299"/>
        <v>0</v>
      </c>
    </row>
    <row r="1873" spans="1:21" x14ac:dyDescent="0.3">
      <c r="A1873" s="344">
        <v>1869</v>
      </c>
      <c r="B1873" s="344"/>
      <c r="C1873" s="356"/>
      <c r="D1873" s="357"/>
      <c r="E1873" s="358"/>
      <c r="F1873" s="346"/>
      <c r="G1873" s="347"/>
      <c r="H1873" s="347"/>
      <c r="I1873" s="347"/>
      <c r="J1873" s="348"/>
      <c r="K1873" s="347"/>
      <c r="L1873" s="349">
        <f t="shared" si="290"/>
        <v>0</v>
      </c>
      <c r="M1873" s="350">
        <f t="shared" si="291"/>
        <v>0</v>
      </c>
      <c r="N1873" s="350">
        <f t="shared" si="292"/>
        <v>0</v>
      </c>
      <c r="O1873" s="351">
        <f t="shared" si="293"/>
        <v>0</v>
      </c>
      <c r="P1873" s="350">
        <f t="shared" si="294"/>
        <v>0</v>
      </c>
      <c r="Q1873" s="352">
        <f t="shared" si="295"/>
        <v>0</v>
      </c>
      <c r="R1873" s="353">
        <f t="shared" si="296"/>
        <v>0</v>
      </c>
      <c r="S1873" s="354">
        <f t="shared" si="297"/>
        <v>0</v>
      </c>
      <c r="T1873" s="349">
        <f t="shared" si="298"/>
        <v>0</v>
      </c>
      <c r="U1873" s="355">
        <f t="shared" si="299"/>
        <v>0</v>
      </c>
    </row>
    <row r="1874" spans="1:21" x14ac:dyDescent="0.3">
      <c r="A1874" s="344">
        <v>1870</v>
      </c>
      <c r="B1874" s="344"/>
      <c r="C1874" s="356"/>
      <c r="D1874" s="357"/>
      <c r="E1874" s="358"/>
      <c r="F1874" s="346"/>
      <c r="G1874" s="347"/>
      <c r="H1874" s="347"/>
      <c r="I1874" s="347"/>
      <c r="J1874" s="348"/>
      <c r="K1874" s="347"/>
      <c r="L1874" s="349">
        <f t="shared" si="290"/>
        <v>0</v>
      </c>
      <c r="M1874" s="350">
        <f t="shared" si="291"/>
        <v>0</v>
      </c>
      <c r="N1874" s="350">
        <f t="shared" si="292"/>
        <v>0</v>
      </c>
      <c r="O1874" s="351">
        <f t="shared" si="293"/>
        <v>0</v>
      </c>
      <c r="P1874" s="350">
        <f t="shared" si="294"/>
        <v>0</v>
      </c>
      <c r="Q1874" s="352">
        <f t="shared" si="295"/>
        <v>0</v>
      </c>
      <c r="R1874" s="353">
        <f t="shared" si="296"/>
        <v>0</v>
      </c>
      <c r="S1874" s="354">
        <f t="shared" si="297"/>
        <v>0</v>
      </c>
      <c r="T1874" s="349">
        <f t="shared" si="298"/>
        <v>0</v>
      </c>
      <c r="U1874" s="355">
        <f t="shared" si="299"/>
        <v>0</v>
      </c>
    </row>
    <row r="1875" spans="1:21" x14ac:dyDescent="0.3">
      <c r="A1875" s="344">
        <v>1871</v>
      </c>
      <c r="B1875" s="344"/>
      <c r="C1875" s="356"/>
      <c r="D1875" s="357"/>
      <c r="E1875" s="358"/>
      <c r="F1875" s="346"/>
      <c r="G1875" s="347"/>
      <c r="H1875" s="347"/>
      <c r="I1875" s="347"/>
      <c r="J1875" s="348"/>
      <c r="K1875" s="347"/>
      <c r="L1875" s="349">
        <f t="shared" si="290"/>
        <v>0</v>
      </c>
      <c r="M1875" s="350">
        <f t="shared" si="291"/>
        <v>0</v>
      </c>
      <c r="N1875" s="350">
        <f t="shared" si="292"/>
        <v>0</v>
      </c>
      <c r="O1875" s="351">
        <f t="shared" si="293"/>
        <v>0</v>
      </c>
      <c r="P1875" s="350">
        <f t="shared" si="294"/>
        <v>0</v>
      </c>
      <c r="Q1875" s="352">
        <f t="shared" si="295"/>
        <v>0</v>
      </c>
      <c r="R1875" s="353">
        <f t="shared" si="296"/>
        <v>0</v>
      </c>
      <c r="S1875" s="354">
        <f t="shared" si="297"/>
        <v>0</v>
      </c>
      <c r="T1875" s="349">
        <f t="shared" si="298"/>
        <v>0</v>
      </c>
      <c r="U1875" s="355">
        <f t="shared" si="299"/>
        <v>0</v>
      </c>
    </row>
    <row r="1876" spans="1:21" x14ac:dyDescent="0.3">
      <c r="A1876" s="344">
        <v>1872</v>
      </c>
      <c r="B1876" s="344"/>
      <c r="C1876" s="356"/>
      <c r="D1876" s="357"/>
      <c r="E1876" s="358"/>
      <c r="F1876" s="346"/>
      <c r="G1876" s="347"/>
      <c r="H1876" s="347"/>
      <c r="I1876" s="347"/>
      <c r="J1876" s="348"/>
      <c r="K1876" s="347"/>
      <c r="L1876" s="349">
        <f t="shared" si="290"/>
        <v>0</v>
      </c>
      <c r="M1876" s="350">
        <f t="shared" si="291"/>
        <v>0</v>
      </c>
      <c r="N1876" s="350">
        <f t="shared" si="292"/>
        <v>0</v>
      </c>
      <c r="O1876" s="351">
        <f t="shared" si="293"/>
        <v>0</v>
      </c>
      <c r="P1876" s="350">
        <f t="shared" si="294"/>
        <v>0</v>
      </c>
      <c r="Q1876" s="352">
        <f t="shared" si="295"/>
        <v>0</v>
      </c>
      <c r="R1876" s="353">
        <f t="shared" si="296"/>
        <v>0</v>
      </c>
      <c r="S1876" s="354">
        <f t="shared" si="297"/>
        <v>0</v>
      </c>
      <c r="T1876" s="349">
        <f t="shared" si="298"/>
        <v>0</v>
      </c>
      <c r="U1876" s="355">
        <f t="shared" si="299"/>
        <v>0</v>
      </c>
    </row>
    <row r="1877" spans="1:21" x14ac:dyDescent="0.3">
      <c r="A1877" s="344">
        <v>1873</v>
      </c>
      <c r="B1877" s="344"/>
      <c r="C1877" s="356"/>
      <c r="D1877" s="357"/>
      <c r="E1877" s="358"/>
      <c r="F1877" s="346"/>
      <c r="G1877" s="347"/>
      <c r="H1877" s="347"/>
      <c r="I1877" s="347"/>
      <c r="J1877" s="348"/>
      <c r="K1877" s="347"/>
      <c r="L1877" s="349">
        <f t="shared" si="290"/>
        <v>0</v>
      </c>
      <c r="M1877" s="350">
        <f t="shared" si="291"/>
        <v>0</v>
      </c>
      <c r="N1877" s="350">
        <f t="shared" si="292"/>
        <v>0</v>
      </c>
      <c r="O1877" s="351">
        <f t="shared" si="293"/>
        <v>0</v>
      </c>
      <c r="P1877" s="350">
        <f t="shared" si="294"/>
        <v>0</v>
      </c>
      <c r="Q1877" s="352">
        <f t="shared" si="295"/>
        <v>0</v>
      </c>
      <c r="R1877" s="353">
        <f t="shared" si="296"/>
        <v>0</v>
      </c>
      <c r="S1877" s="354">
        <f t="shared" si="297"/>
        <v>0</v>
      </c>
      <c r="T1877" s="349">
        <f t="shared" si="298"/>
        <v>0</v>
      </c>
      <c r="U1877" s="355">
        <f t="shared" si="299"/>
        <v>0</v>
      </c>
    </row>
    <row r="1878" spans="1:21" x14ac:dyDescent="0.3">
      <c r="A1878" s="344">
        <v>1874</v>
      </c>
      <c r="B1878" s="344"/>
      <c r="C1878" s="356"/>
      <c r="D1878" s="357"/>
      <c r="E1878" s="358"/>
      <c r="F1878" s="346"/>
      <c r="G1878" s="347"/>
      <c r="H1878" s="347"/>
      <c r="I1878" s="347"/>
      <c r="J1878" s="348"/>
      <c r="K1878" s="347"/>
      <c r="L1878" s="349">
        <f t="shared" si="290"/>
        <v>0</v>
      </c>
      <c r="M1878" s="350">
        <f t="shared" si="291"/>
        <v>0</v>
      </c>
      <c r="N1878" s="350">
        <f t="shared" si="292"/>
        <v>0</v>
      </c>
      <c r="O1878" s="351">
        <f t="shared" si="293"/>
        <v>0</v>
      </c>
      <c r="P1878" s="350">
        <f t="shared" si="294"/>
        <v>0</v>
      </c>
      <c r="Q1878" s="352">
        <f t="shared" si="295"/>
        <v>0</v>
      </c>
      <c r="R1878" s="353">
        <f t="shared" si="296"/>
        <v>0</v>
      </c>
      <c r="S1878" s="354">
        <f t="shared" si="297"/>
        <v>0</v>
      </c>
      <c r="T1878" s="349">
        <f t="shared" si="298"/>
        <v>0</v>
      </c>
      <c r="U1878" s="355">
        <f t="shared" si="299"/>
        <v>0</v>
      </c>
    </row>
    <row r="1879" spans="1:21" x14ac:dyDescent="0.3">
      <c r="A1879" s="344">
        <v>1875</v>
      </c>
      <c r="B1879" s="344"/>
      <c r="C1879" s="356"/>
      <c r="D1879" s="357"/>
      <c r="E1879" s="358"/>
      <c r="F1879" s="346"/>
      <c r="G1879" s="347"/>
      <c r="H1879" s="347"/>
      <c r="I1879" s="347"/>
      <c r="J1879" s="348"/>
      <c r="K1879" s="347"/>
      <c r="L1879" s="349">
        <f t="shared" si="290"/>
        <v>0</v>
      </c>
      <c r="M1879" s="350">
        <f t="shared" si="291"/>
        <v>0</v>
      </c>
      <c r="N1879" s="350">
        <f t="shared" si="292"/>
        <v>0</v>
      </c>
      <c r="O1879" s="351">
        <f t="shared" si="293"/>
        <v>0</v>
      </c>
      <c r="P1879" s="350">
        <f t="shared" si="294"/>
        <v>0</v>
      </c>
      <c r="Q1879" s="352">
        <f t="shared" si="295"/>
        <v>0</v>
      </c>
      <c r="R1879" s="353">
        <f t="shared" si="296"/>
        <v>0</v>
      </c>
      <c r="S1879" s="354">
        <f t="shared" si="297"/>
        <v>0</v>
      </c>
      <c r="T1879" s="349">
        <f t="shared" si="298"/>
        <v>0</v>
      </c>
      <c r="U1879" s="355">
        <f t="shared" si="299"/>
        <v>0</v>
      </c>
    </row>
    <row r="1880" spans="1:21" x14ac:dyDescent="0.3">
      <c r="A1880" s="344">
        <v>1876</v>
      </c>
      <c r="B1880" s="344"/>
      <c r="C1880" s="356"/>
      <c r="D1880" s="357"/>
      <c r="E1880" s="358"/>
      <c r="F1880" s="346"/>
      <c r="G1880" s="347"/>
      <c r="H1880" s="347"/>
      <c r="I1880" s="347"/>
      <c r="J1880" s="348"/>
      <c r="K1880" s="347"/>
      <c r="L1880" s="349">
        <f t="shared" si="290"/>
        <v>0</v>
      </c>
      <c r="M1880" s="350">
        <f t="shared" si="291"/>
        <v>0</v>
      </c>
      <c r="N1880" s="350">
        <f t="shared" si="292"/>
        <v>0</v>
      </c>
      <c r="O1880" s="351">
        <f t="shared" si="293"/>
        <v>0</v>
      </c>
      <c r="P1880" s="350">
        <f t="shared" si="294"/>
        <v>0</v>
      </c>
      <c r="Q1880" s="352">
        <f t="shared" si="295"/>
        <v>0</v>
      </c>
      <c r="R1880" s="353">
        <f t="shared" si="296"/>
        <v>0</v>
      </c>
      <c r="S1880" s="354">
        <f t="shared" si="297"/>
        <v>0</v>
      </c>
      <c r="T1880" s="349">
        <f t="shared" si="298"/>
        <v>0</v>
      </c>
      <c r="U1880" s="355">
        <f t="shared" si="299"/>
        <v>0</v>
      </c>
    </row>
    <row r="1881" spans="1:21" x14ac:dyDescent="0.3">
      <c r="A1881" s="344">
        <v>1877</v>
      </c>
      <c r="B1881" s="344"/>
      <c r="C1881" s="356"/>
      <c r="D1881" s="357"/>
      <c r="E1881" s="358"/>
      <c r="F1881" s="346"/>
      <c r="G1881" s="347"/>
      <c r="H1881" s="347"/>
      <c r="I1881" s="347"/>
      <c r="J1881" s="348"/>
      <c r="K1881" s="347"/>
      <c r="L1881" s="349">
        <f t="shared" si="290"/>
        <v>0</v>
      </c>
      <c r="M1881" s="350">
        <f t="shared" si="291"/>
        <v>0</v>
      </c>
      <c r="N1881" s="350">
        <f t="shared" si="292"/>
        <v>0</v>
      </c>
      <c r="O1881" s="351">
        <f t="shared" si="293"/>
        <v>0</v>
      </c>
      <c r="P1881" s="350">
        <f t="shared" si="294"/>
        <v>0</v>
      </c>
      <c r="Q1881" s="352">
        <f t="shared" si="295"/>
        <v>0</v>
      </c>
      <c r="R1881" s="353">
        <f t="shared" si="296"/>
        <v>0</v>
      </c>
      <c r="S1881" s="354">
        <f t="shared" si="297"/>
        <v>0</v>
      </c>
      <c r="T1881" s="349">
        <f t="shared" si="298"/>
        <v>0</v>
      </c>
      <c r="U1881" s="355">
        <f t="shared" si="299"/>
        <v>0</v>
      </c>
    </row>
    <row r="1882" spans="1:21" x14ac:dyDescent="0.3">
      <c r="A1882" s="344">
        <v>1878</v>
      </c>
      <c r="B1882" s="344"/>
      <c r="C1882" s="356"/>
      <c r="D1882" s="357"/>
      <c r="E1882" s="358"/>
      <c r="F1882" s="346"/>
      <c r="G1882" s="347"/>
      <c r="H1882" s="347"/>
      <c r="I1882" s="347"/>
      <c r="J1882" s="348"/>
      <c r="K1882" s="347"/>
      <c r="L1882" s="349">
        <f t="shared" si="290"/>
        <v>0</v>
      </c>
      <c r="M1882" s="350">
        <f t="shared" si="291"/>
        <v>0</v>
      </c>
      <c r="N1882" s="350">
        <f t="shared" si="292"/>
        <v>0</v>
      </c>
      <c r="O1882" s="351">
        <f t="shared" si="293"/>
        <v>0</v>
      </c>
      <c r="P1882" s="350">
        <f t="shared" si="294"/>
        <v>0</v>
      </c>
      <c r="Q1882" s="352">
        <f t="shared" si="295"/>
        <v>0</v>
      </c>
      <c r="R1882" s="353">
        <f t="shared" si="296"/>
        <v>0</v>
      </c>
      <c r="S1882" s="354">
        <f t="shared" si="297"/>
        <v>0</v>
      </c>
      <c r="T1882" s="349">
        <f t="shared" si="298"/>
        <v>0</v>
      </c>
      <c r="U1882" s="355">
        <f t="shared" si="299"/>
        <v>0</v>
      </c>
    </row>
    <row r="1883" spans="1:21" x14ac:dyDescent="0.3">
      <c r="A1883" s="344">
        <v>1879</v>
      </c>
      <c r="B1883" s="344"/>
      <c r="C1883" s="356"/>
      <c r="D1883" s="357"/>
      <c r="E1883" s="358"/>
      <c r="F1883" s="346"/>
      <c r="G1883" s="347"/>
      <c r="H1883" s="347"/>
      <c r="I1883" s="347"/>
      <c r="J1883" s="348"/>
      <c r="K1883" s="347"/>
      <c r="L1883" s="349">
        <f t="shared" si="290"/>
        <v>0</v>
      </c>
      <c r="M1883" s="350">
        <f t="shared" si="291"/>
        <v>0</v>
      </c>
      <c r="N1883" s="350">
        <f t="shared" si="292"/>
        <v>0</v>
      </c>
      <c r="O1883" s="351">
        <f t="shared" si="293"/>
        <v>0</v>
      </c>
      <c r="P1883" s="350">
        <f t="shared" si="294"/>
        <v>0</v>
      </c>
      <c r="Q1883" s="352">
        <f t="shared" si="295"/>
        <v>0</v>
      </c>
      <c r="R1883" s="353">
        <f t="shared" si="296"/>
        <v>0</v>
      </c>
      <c r="S1883" s="354">
        <f t="shared" si="297"/>
        <v>0</v>
      </c>
      <c r="T1883" s="349">
        <f t="shared" si="298"/>
        <v>0</v>
      </c>
      <c r="U1883" s="355">
        <f t="shared" si="299"/>
        <v>0</v>
      </c>
    </row>
    <row r="1884" spans="1:21" x14ac:dyDescent="0.3">
      <c r="A1884" s="344">
        <v>1880</v>
      </c>
      <c r="B1884" s="344"/>
      <c r="C1884" s="356"/>
      <c r="D1884" s="357"/>
      <c r="E1884" s="358"/>
      <c r="F1884" s="346"/>
      <c r="G1884" s="347"/>
      <c r="H1884" s="347"/>
      <c r="I1884" s="347"/>
      <c r="J1884" s="348"/>
      <c r="K1884" s="347"/>
      <c r="L1884" s="349">
        <f t="shared" si="290"/>
        <v>0</v>
      </c>
      <c r="M1884" s="350">
        <f t="shared" si="291"/>
        <v>0</v>
      </c>
      <c r="N1884" s="350">
        <f t="shared" si="292"/>
        <v>0</v>
      </c>
      <c r="O1884" s="351">
        <f t="shared" si="293"/>
        <v>0</v>
      </c>
      <c r="P1884" s="350">
        <f t="shared" si="294"/>
        <v>0</v>
      </c>
      <c r="Q1884" s="352">
        <f t="shared" si="295"/>
        <v>0</v>
      </c>
      <c r="R1884" s="353">
        <f t="shared" si="296"/>
        <v>0</v>
      </c>
      <c r="S1884" s="354">
        <f t="shared" si="297"/>
        <v>0</v>
      </c>
      <c r="T1884" s="349">
        <f t="shared" si="298"/>
        <v>0</v>
      </c>
      <c r="U1884" s="355">
        <f t="shared" si="299"/>
        <v>0</v>
      </c>
    </row>
    <row r="1885" spans="1:21" x14ac:dyDescent="0.3">
      <c r="A1885" s="344">
        <v>1881</v>
      </c>
      <c r="B1885" s="344"/>
      <c r="C1885" s="356"/>
      <c r="D1885" s="357"/>
      <c r="E1885" s="358"/>
      <c r="F1885" s="346"/>
      <c r="G1885" s="347"/>
      <c r="H1885" s="347"/>
      <c r="I1885" s="347"/>
      <c r="J1885" s="348"/>
      <c r="K1885" s="347"/>
      <c r="L1885" s="349">
        <f t="shared" si="290"/>
        <v>0</v>
      </c>
      <c r="M1885" s="350">
        <f t="shared" si="291"/>
        <v>0</v>
      </c>
      <c r="N1885" s="350">
        <f t="shared" si="292"/>
        <v>0</v>
      </c>
      <c r="O1885" s="351">
        <f t="shared" si="293"/>
        <v>0</v>
      </c>
      <c r="P1885" s="350">
        <f t="shared" si="294"/>
        <v>0</v>
      </c>
      <c r="Q1885" s="352">
        <f t="shared" si="295"/>
        <v>0</v>
      </c>
      <c r="R1885" s="353">
        <f t="shared" si="296"/>
        <v>0</v>
      </c>
      <c r="S1885" s="354">
        <f t="shared" si="297"/>
        <v>0</v>
      </c>
      <c r="T1885" s="349">
        <f t="shared" si="298"/>
        <v>0</v>
      </c>
      <c r="U1885" s="355">
        <f t="shared" si="299"/>
        <v>0</v>
      </c>
    </row>
    <row r="1886" spans="1:21" x14ac:dyDescent="0.3">
      <c r="A1886" s="344">
        <v>1882</v>
      </c>
      <c r="B1886" s="344"/>
      <c r="C1886" s="356"/>
      <c r="D1886" s="357"/>
      <c r="E1886" s="358"/>
      <c r="F1886" s="346"/>
      <c r="G1886" s="347"/>
      <c r="H1886" s="347"/>
      <c r="I1886" s="347"/>
      <c r="J1886" s="348"/>
      <c r="K1886" s="347"/>
      <c r="L1886" s="349">
        <f t="shared" si="290"/>
        <v>0</v>
      </c>
      <c r="M1886" s="350">
        <f t="shared" si="291"/>
        <v>0</v>
      </c>
      <c r="N1886" s="350">
        <f t="shared" si="292"/>
        <v>0</v>
      </c>
      <c r="O1886" s="351">
        <f t="shared" si="293"/>
        <v>0</v>
      </c>
      <c r="P1886" s="350">
        <f t="shared" si="294"/>
        <v>0</v>
      </c>
      <c r="Q1886" s="352">
        <f t="shared" si="295"/>
        <v>0</v>
      </c>
      <c r="R1886" s="353">
        <f t="shared" si="296"/>
        <v>0</v>
      </c>
      <c r="S1886" s="354">
        <f t="shared" si="297"/>
        <v>0</v>
      </c>
      <c r="T1886" s="349">
        <f t="shared" si="298"/>
        <v>0</v>
      </c>
      <c r="U1886" s="355">
        <f t="shared" si="299"/>
        <v>0</v>
      </c>
    </row>
    <row r="1887" spans="1:21" x14ac:dyDescent="0.3">
      <c r="A1887" s="344">
        <v>1883</v>
      </c>
      <c r="B1887" s="344"/>
      <c r="C1887" s="356"/>
      <c r="D1887" s="357"/>
      <c r="E1887" s="358"/>
      <c r="F1887" s="346"/>
      <c r="G1887" s="347"/>
      <c r="H1887" s="347"/>
      <c r="I1887" s="347"/>
      <c r="J1887" s="348"/>
      <c r="K1887" s="347"/>
      <c r="L1887" s="349">
        <f t="shared" si="290"/>
        <v>0</v>
      </c>
      <c r="M1887" s="350">
        <f t="shared" si="291"/>
        <v>0</v>
      </c>
      <c r="N1887" s="350">
        <f t="shared" si="292"/>
        <v>0</v>
      </c>
      <c r="O1887" s="351">
        <f t="shared" si="293"/>
        <v>0</v>
      </c>
      <c r="P1887" s="350">
        <f t="shared" si="294"/>
        <v>0</v>
      </c>
      <c r="Q1887" s="352">
        <f t="shared" si="295"/>
        <v>0</v>
      </c>
      <c r="R1887" s="353">
        <f t="shared" si="296"/>
        <v>0</v>
      </c>
      <c r="S1887" s="354">
        <f t="shared" si="297"/>
        <v>0</v>
      </c>
      <c r="T1887" s="349">
        <f t="shared" si="298"/>
        <v>0</v>
      </c>
      <c r="U1887" s="355">
        <f t="shared" si="299"/>
        <v>0</v>
      </c>
    </row>
    <row r="1888" spans="1:21" x14ac:dyDescent="0.3">
      <c r="A1888" s="344">
        <v>1884</v>
      </c>
      <c r="B1888" s="344"/>
      <c r="C1888" s="356"/>
      <c r="D1888" s="357"/>
      <c r="E1888" s="358"/>
      <c r="F1888" s="346"/>
      <c r="G1888" s="347"/>
      <c r="H1888" s="347"/>
      <c r="I1888" s="347"/>
      <c r="J1888" s="348"/>
      <c r="K1888" s="347"/>
      <c r="L1888" s="349">
        <f t="shared" si="290"/>
        <v>0</v>
      </c>
      <c r="M1888" s="350">
        <f t="shared" si="291"/>
        <v>0</v>
      </c>
      <c r="N1888" s="350">
        <f t="shared" si="292"/>
        <v>0</v>
      </c>
      <c r="O1888" s="351">
        <f t="shared" si="293"/>
        <v>0</v>
      </c>
      <c r="P1888" s="350">
        <f t="shared" si="294"/>
        <v>0</v>
      </c>
      <c r="Q1888" s="352">
        <f t="shared" si="295"/>
        <v>0</v>
      </c>
      <c r="R1888" s="353">
        <f t="shared" si="296"/>
        <v>0</v>
      </c>
      <c r="S1888" s="354">
        <f t="shared" si="297"/>
        <v>0</v>
      </c>
      <c r="T1888" s="349">
        <f t="shared" si="298"/>
        <v>0</v>
      </c>
      <c r="U1888" s="355">
        <f t="shared" si="299"/>
        <v>0</v>
      </c>
    </row>
    <row r="1889" spans="1:21" x14ac:dyDescent="0.3">
      <c r="A1889" s="344">
        <v>1885</v>
      </c>
      <c r="B1889" s="344"/>
      <c r="C1889" s="356"/>
      <c r="D1889" s="357"/>
      <c r="E1889" s="358"/>
      <c r="F1889" s="346"/>
      <c r="G1889" s="347"/>
      <c r="H1889" s="347"/>
      <c r="I1889" s="347"/>
      <c r="J1889" s="348"/>
      <c r="K1889" s="347"/>
      <c r="L1889" s="349">
        <f t="shared" si="290"/>
        <v>0</v>
      </c>
      <c r="M1889" s="350">
        <f t="shared" si="291"/>
        <v>0</v>
      </c>
      <c r="N1889" s="350">
        <f t="shared" si="292"/>
        <v>0</v>
      </c>
      <c r="O1889" s="351">
        <f t="shared" si="293"/>
        <v>0</v>
      </c>
      <c r="P1889" s="350">
        <f t="shared" si="294"/>
        <v>0</v>
      </c>
      <c r="Q1889" s="352">
        <f t="shared" si="295"/>
        <v>0</v>
      </c>
      <c r="R1889" s="353">
        <f t="shared" si="296"/>
        <v>0</v>
      </c>
      <c r="S1889" s="354">
        <f t="shared" si="297"/>
        <v>0</v>
      </c>
      <c r="T1889" s="349">
        <f t="shared" si="298"/>
        <v>0</v>
      </c>
      <c r="U1889" s="355">
        <f t="shared" si="299"/>
        <v>0</v>
      </c>
    </row>
    <row r="1890" spans="1:21" x14ac:dyDescent="0.3">
      <c r="A1890" s="344">
        <v>1886</v>
      </c>
      <c r="B1890" s="344"/>
      <c r="C1890" s="356"/>
      <c r="D1890" s="357"/>
      <c r="E1890" s="358"/>
      <c r="F1890" s="346"/>
      <c r="G1890" s="347"/>
      <c r="H1890" s="347"/>
      <c r="I1890" s="347"/>
      <c r="J1890" s="348"/>
      <c r="K1890" s="347"/>
      <c r="L1890" s="349">
        <f t="shared" si="290"/>
        <v>0</v>
      </c>
      <c r="M1890" s="350">
        <f t="shared" si="291"/>
        <v>0</v>
      </c>
      <c r="N1890" s="350">
        <f t="shared" si="292"/>
        <v>0</v>
      </c>
      <c r="O1890" s="351">
        <f t="shared" si="293"/>
        <v>0</v>
      </c>
      <c r="P1890" s="350">
        <f t="shared" si="294"/>
        <v>0</v>
      </c>
      <c r="Q1890" s="352">
        <f t="shared" si="295"/>
        <v>0</v>
      </c>
      <c r="R1890" s="353">
        <f t="shared" si="296"/>
        <v>0</v>
      </c>
      <c r="S1890" s="354">
        <f t="shared" si="297"/>
        <v>0</v>
      </c>
      <c r="T1890" s="349">
        <f t="shared" si="298"/>
        <v>0</v>
      </c>
      <c r="U1890" s="355">
        <f t="shared" si="299"/>
        <v>0</v>
      </c>
    </row>
    <row r="1891" spans="1:21" x14ac:dyDescent="0.3">
      <c r="A1891" s="344">
        <v>1887</v>
      </c>
      <c r="B1891" s="344"/>
      <c r="C1891" s="356"/>
      <c r="D1891" s="357"/>
      <c r="E1891" s="358"/>
      <c r="F1891" s="346"/>
      <c r="G1891" s="347"/>
      <c r="H1891" s="347"/>
      <c r="I1891" s="347"/>
      <c r="J1891" s="348"/>
      <c r="K1891" s="347"/>
      <c r="L1891" s="349">
        <f t="shared" si="290"/>
        <v>0</v>
      </c>
      <c r="M1891" s="350">
        <f t="shared" si="291"/>
        <v>0</v>
      </c>
      <c r="N1891" s="350">
        <f t="shared" si="292"/>
        <v>0</v>
      </c>
      <c r="O1891" s="351">
        <f t="shared" si="293"/>
        <v>0</v>
      </c>
      <c r="P1891" s="350">
        <f t="shared" si="294"/>
        <v>0</v>
      </c>
      <c r="Q1891" s="352">
        <f t="shared" si="295"/>
        <v>0</v>
      </c>
      <c r="R1891" s="353">
        <f t="shared" si="296"/>
        <v>0</v>
      </c>
      <c r="S1891" s="354">
        <f t="shared" si="297"/>
        <v>0</v>
      </c>
      <c r="T1891" s="349">
        <f t="shared" si="298"/>
        <v>0</v>
      </c>
      <c r="U1891" s="355">
        <f t="shared" si="299"/>
        <v>0</v>
      </c>
    </row>
    <row r="1892" spans="1:21" x14ac:dyDescent="0.3">
      <c r="A1892" s="344">
        <v>1888</v>
      </c>
      <c r="B1892" s="344"/>
      <c r="C1892" s="356"/>
      <c r="D1892" s="357"/>
      <c r="E1892" s="358"/>
      <c r="F1892" s="346"/>
      <c r="G1892" s="347"/>
      <c r="H1892" s="347"/>
      <c r="I1892" s="347"/>
      <c r="J1892" s="348"/>
      <c r="K1892" s="347"/>
      <c r="L1892" s="349">
        <f t="shared" si="290"/>
        <v>0</v>
      </c>
      <c r="M1892" s="350">
        <f t="shared" si="291"/>
        <v>0</v>
      </c>
      <c r="N1892" s="350">
        <f t="shared" si="292"/>
        <v>0</v>
      </c>
      <c r="O1892" s="351">
        <f t="shared" si="293"/>
        <v>0</v>
      </c>
      <c r="P1892" s="350">
        <f t="shared" si="294"/>
        <v>0</v>
      </c>
      <c r="Q1892" s="352">
        <f t="shared" si="295"/>
        <v>0</v>
      </c>
      <c r="R1892" s="353">
        <f t="shared" si="296"/>
        <v>0</v>
      </c>
      <c r="S1892" s="354">
        <f t="shared" si="297"/>
        <v>0</v>
      </c>
      <c r="T1892" s="349">
        <f t="shared" si="298"/>
        <v>0</v>
      </c>
      <c r="U1892" s="355">
        <f t="shared" si="299"/>
        <v>0</v>
      </c>
    </row>
    <row r="1893" spans="1:21" x14ac:dyDescent="0.3">
      <c r="A1893" s="344">
        <v>1889</v>
      </c>
      <c r="B1893" s="344"/>
      <c r="C1893" s="356"/>
      <c r="D1893" s="357"/>
      <c r="E1893" s="358"/>
      <c r="F1893" s="346"/>
      <c r="G1893" s="347"/>
      <c r="H1893" s="347"/>
      <c r="I1893" s="347"/>
      <c r="J1893" s="348"/>
      <c r="K1893" s="347"/>
      <c r="L1893" s="349">
        <f t="shared" si="290"/>
        <v>0</v>
      </c>
      <c r="M1893" s="350">
        <f t="shared" si="291"/>
        <v>0</v>
      </c>
      <c r="N1893" s="350">
        <f t="shared" si="292"/>
        <v>0</v>
      </c>
      <c r="O1893" s="351">
        <f t="shared" si="293"/>
        <v>0</v>
      </c>
      <c r="P1893" s="350">
        <f t="shared" si="294"/>
        <v>0</v>
      </c>
      <c r="Q1893" s="352">
        <f t="shared" si="295"/>
        <v>0</v>
      </c>
      <c r="R1893" s="353">
        <f t="shared" si="296"/>
        <v>0</v>
      </c>
      <c r="S1893" s="354">
        <f t="shared" si="297"/>
        <v>0</v>
      </c>
      <c r="T1893" s="349">
        <f t="shared" si="298"/>
        <v>0</v>
      </c>
      <c r="U1893" s="355">
        <f t="shared" si="299"/>
        <v>0</v>
      </c>
    </row>
    <row r="1894" spans="1:21" x14ac:dyDescent="0.3">
      <c r="A1894" s="344">
        <v>1890</v>
      </c>
      <c r="B1894" s="344"/>
      <c r="C1894" s="356"/>
      <c r="D1894" s="357"/>
      <c r="E1894" s="358"/>
      <c r="F1894" s="346"/>
      <c r="G1894" s="347"/>
      <c r="H1894" s="347"/>
      <c r="I1894" s="347"/>
      <c r="J1894" s="348"/>
      <c r="K1894" s="347"/>
      <c r="L1894" s="349">
        <f t="shared" si="290"/>
        <v>0</v>
      </c>
      <c r="M1894" s="350">
        <f t="shared" si="291"/>
        <v>0</v>
      </c>
      <c r="N1894" s="350">
        <f t="shared" si="292"/>
        <v>0</v>
      </c>
      <c r="O1894" s="351">
        <f t="shared" si="293"/>
        <v>0</v>
      </c>
      <c r="P1894" s="350">
        <f t="shared" si="294"/>
        <v>0</v>
      </c>
      <c r="Q1894" s="352">
        <f t="shared" si="295"/>
        <v>0</v>
      </c>
      <c r="R1894" s="353">
        <f t="shared" si="296"/>
        <v>0</v>
      </c>
      <c r="S1894" s="354">
        <f t="shared" si="297"/>
        <v>0</v>
      </c>
      <c r="T1894" s="349">
        <f t="shared" si="298"/>
        <v>0</v>
      </c>
      <c r="U1894" s="355">
        <f t="shared" si="299"/>
        <v>0</v>
      </c>
    </row>
    <row r="1895" spans="1:21" x14ac:dyDescent="0.3">
      <c r="A1895" s="344">
        <v>1891</v>
      </c>
      <c r="B1895" s="344"/>
      <c r="C1895" s="356"/>
      <c r="D1895" s="357"/>
      <c r="E1895" s="358"/>
      <c r="F1895" s="346"/>
      <c r="G1895" s="347"/>
      <c r="H1895" s="347"/>
      <c r="I1895" s="347"/>
      <c r="J1895" s="348"/>
      <c r="K1895" s="347"/>
      <c r="L1895" s="349">
        <f t="shared" si="290"/>
        <v>0</v>
      </c>
      <c r="M1895" s="350">
        <f t="shared" si="291"/>
        <v>0</v>
      </c>
      <c r="N1895" s="350">
        <f t="shared" si="292"/>
        <v>0</v>
      </c>
      <c r="O1895" s="351">
        <f t="shared" si="293"/>
        <v>0</v>
      </c>
      <c r="P1895" s="350">
        <f t="shared" si="294"/>
        <v>0</v>
      </c>
      <c r="Q1895" s="352">
        <f t="shared" si="295"/>
        <v>0</v>
      </c>
      <c r="R1895" s="353">
        <f t="shared" si="296"/>
        <v>0</v>
      </c>
      <c r="S1895" s="354">
        <f t="shared" si="297"/>
        <v>0</v>
      </c>
      <c r="T1895" s="349">
        <f t="shared" si="298"/>
        <v>0</v>
      </c>
      <c r="U1895" s="355">
        <f t="shared" si="299"/>
        <v>0</v>
      </c>
    </row>
    <row r="1896" spans="1:21" x14ac:dyDescent="0.3">
      <c r="A1896" s="344">
        <v>1892</v>
      </c>
      <c r="B1896" s="344"/>
      <c r="C1896" s="356"/>
      <c r="D1896" s="357"/>
      <c r="E1896" s="358"/>
      <c r="F1896" s="346"/>
      <c r="G1896" s="347"/>
      <c r="H1896" s="347"/>
      <c r="I1896" s="347"/>
      <c r="J1896" s="348"/>
      <c r="K1896" s="347"/>
      <c r="L1896" s="349">
        <f t="shared" si="290"/>
        <v>0</v>
      </c>
      <c r="M1896" s="350">
        <f t="shared" si="291"/>
        <v>0</v>
      </c>
      <c r="N1896" s="350">
        <f t="shared" si="292"/>
        <v>0</v>
      </c>
      <c r="O1896" s="351">
        <f t="shared" si="293"/>
        <v>0</v>
      </c>
      <c r="P1896" s="350">
        <f t="shared" si="294"/>
        <v>0</v>
      </c>
      <c r="Q1896" s="352">
        <f t="shared" si="295"/>
        <v>0</v>
      </c>
      <c r="R1896" s="353">
        <f t="shared" si="296"/>
        <v>0</v>
      </c>
      <c r="S1896" s="354">
        <f t="shared" si="297"/>
        <v>0</v>
      </c>
      <c r="T1896" s="349">
        <f t="shared" si="298"/>
        <v>0</v>
      </c>
      <c r="U1896" s="355">
        <f t="shared" si="299"/>
        <v>0</v>
      </c>
    </row>
    <row r="1897" spans="1:21" x14ac:dyDescent="0.3">
      <c r="A1897" s="344">
        <v>1893</v>
      </c>
      <c r="B1897" s="344"/>
      <c r="C1897" s="356"/>
      <c r="D1897" s="357"/>
      <c r="E1897" s="358"/>
      <c r="F1897" s="346"/>
      <c r="G1897" s="347"/>
      <c r="H1897" s="347"/>
      <c r="I1897" s="347"/>
      <c r="J1897" s="348"/>
      <c r="K1897" s="347"/>
      <c r="L1897" s="349">
        <f t="shared" si="290"/>
        <v>0</v>
      </c>
      <c r="M1897" s="350">
        <f t="shared" si="291"/>
        <v>0</v>
      </c>
      <c r="N1897" s="350">
        <f t="shared" si="292"/>
        <v>0</v>
      </c>
      <c r="O1897" s="351">
        <f t="shared" si="293"/>
        <v>0</v>
      </c>
      <c r="P1897" s="350">
        <f t="shared" si="294"/>
        <v>0</v>
      </c>
      <c r="Q1897" s="352">
        <f t="shared" si="295"/>
        <v>0</v>
      </c>
      <c r="R1897" s="353">
        <f t="shared" si="296"/>
        <v>0</v>
      </c>
      <c r="S1897" s="354">
        <f t="shared" si="297"/>
        <v>0</v>
      </c>
      <c r="T1897" s="349">
        <f t="shared" si="298"/>
        <v>0</v>
      </c>
      <c r="U1897" s="355">
        <f t="shared" si="299"/>
        <v>0</v>
      </c>
    </row>
    <row r="1898" spans="1:21" x14ac:dyDescent="0.3">
      <c r="A1898" s="344">
        <v>1894</v>
      </c>
      <c r="B1898" s="344"/>
      <c r="C1898" s="356"/>
      <c r="D1898" s="357"/>
      <c r="E1898" s="358"/>
      <c r="F1898" s="346"/>
      <c r="G1898" s="347"/>
      <c r="H1898" s="347"/>
      <c r="I1898" s="347"/>
      <c r="J1898" s="348"/>
      <c r="K1898" s="347"/>
      <c r="L1898" s="349">
        <f t="shared" si="290"/>
        <v>0</v>
      </c>
      <c r="M1898" s="350">
        <f t="shared" si="291"/>
        <v>0</v>
      </c>
      <c r="N1898" s="350">
        <f t="shared" si="292"/>
        <v>0</v>
      </c>
      <c r="O1898" s="351">
        <f t="shared" si="293"/>
        <v>0</v>
      </c>
      <c r="P1898" s="350">
        <f t="shared" si="294"/>
        <v>0</v>
      </c>
      <c r="Q1898" s="352">
        <f t="shared" si="295"/>
        <v>0</v>
      </c>
      <c r="R1898" s="353">
        <f t="shared" si="296"/>
        <v>0</v>
      </c>
      <c r="S1898" s="354">
        <f t="shared" si="297"/>
        <v>0</v>
      </c>
      <c r="T1898" s="349">
        <f t="shared" si="298"/>
        <v>0</v>
      </c>
      <c r="U1898" s="355">
        <f t="shared" si="299"/>
        <v>0</v>
      </c>
    </row>
    <row r="1899" spans="1:21" x14ac:dyDescent="0.3">
      <c r="A1899" s="344">
        <v>1895</v>
      </c>
      <c r="B1899" s="344"/>
      <c r="C1899" s="356"/>
      <c r="D1899" s="357"/>
      <c r="E1899" s="358"/>
      <c r="F1899" s="346"/>
      <c r="G1899" s="347"/>
      <c r="H1899" s="347"/>
      <c r="I1899" s="347"/>
      <c r="J1899" s="348"/>
      <c r="K1899" s="347"/>
      <c r="L1899" s="349">
        <f t="shared" si="290"/>
        <v>0</v>
      </c>
      <c r="M1899" s="350">
        <f t="shared" si="291"/>
        <v>0</v>
      </c>
      <c r="N1899" s="350">
        <f t="shared" si="292"/>
        <v>0</v>
      </c>
      <c r="O1899" s="351">
        <f t="shared" si="293"/>
        <v>0</v>
      </c>
      <c r="P1899" s="350">
        <f t="shared" si="294"/>
        <v>0</v>
      </c>
      <c r="Q1899" s="352">
        <f t="shared" si="295"/>
        <v>0</v>
      </c>
      <c r="R1899" s="353">
        <f t="shared" si="296"/>
        <v>0</v>
      </c>
      <c r="S1899" s="354">
        <f t="shared" si="297"/>
        <v>0</v>
      </c>
      <c r="T1899" s="349">
        <f t="shared" si="298"/>
        <v>0</v>
      </c>
      <c r="U1899" s="355">
        <f t="shared" si="299"/>
        <v>0</v>
      </c>
    </row>
    <row r="1900" spans="1:21" x14ac:dyDescent="0.3">
      <c r="A1900" s="344">
        <v>1896</v>
      </c>
      <c r="B1900" s="344"/>
      <c r="C1900" s="356"/>
      <c r="D1900" s="357"/>
      <c r="E1900" s="358"/>
      <c r="F1900" s="346"/>
      <c r="G1900" s="347"/>
      <c r="H1900" s="347"/>
      <c r="I1900" s="347"/>
      <c r="J1900" s="348"/>
      <c r="K1900" s="347"/>
      <c r="L1900" s="349">
        <f t="shared" si="290"/>
        <v>0</v>
      </c>
      <c r="M1900" s="350">
        <f t="shared" si="291"/>
        <v>0</v>
      </c>
      <c r="N1900" s="350">
        <f t="shared" si="292"/>
        <v>0</v>
      </c>
      <c r="O1900" s="351">
        <f t="shared" si="293"/>
        <v>0</v>
      </c>
      <c r="P1900" s="350">
        <f t="shared" si="294"/>
        <v>0</v>
      </c>
      <c r="Q1900" s="352">
        <f t="shared" si="295"/>
        <v>0</v>
      </c>
      <c r="R1900" s="353">
        <f t="shared" si="296"/>
        <v>0</v>
      </c>
      <c r="S1900" s="354">
        <f t="shared" si="297"/>
        <v>0</v>
      </c>
      <c r="T1900" s="349">
        <f t="shared" si="298"/>
        <v>0</v>
      </c>
      <c r="U1900" s="355">
        <f t="shared" si="299"/>
        <v>0</v>
      </c>
    </row>
    <row r="1901" spans="1:21" x14ac:dyDescent="0.3">
      <c r="A1901" s="344">
        <v>1897</v>
      </c>
      <c r="B1901" s="344"/>
      <c r="C1901" s="356"/>
      <c r="D1901" s="357"/>
      <c r="E1901" s="358"/>
      <c r="F1901" s="346"/>
      <c r="G1901" s="347"/>
      <c r="H1901" s="347"/>
      <c r="I1901" s="347"/>
      <c r="J1901" s="348"/>
      <c r="K1901" s="347"/>
      <c r="L1901" s="349">
        <f t="shared" si="290"/>
        <v>0</v>
      </c>
      <c r="M1901" s="350">
        <f t="shared" si="291"/>
        <v>0</v>
      </c>
      <c r="N1901" s="350">
        <f t="shared" si="292"/>
        <v>0</v>
      </c>
      <c r="O1901" s="351">
        <f t="shared" si="293"/>
        <v>0</v>
      </c>
      <c r="P1901" s="350">
        <f t="shared" si="294"/>
        <v>0</v>
      </c>
      <c r="Q1901" s="352">
        <f t="shared" si="295"/>
        <v>0</v>
      </c>
      <c r="R1901" s="353">
        <f t="shared" si="296"/>
        <v>0</v>
      </c>
      <c r="S1901" s="354">
        <f t="shared" si="297"/>
        <v>0</v>
      </c>
      <c r="T1901" s="349">
        <f t="shared" si="298"/>
        <v>0</v>
      </c>
      <c r="U1901" s="355">
        <f t="shared" si="299"/>
        <v>0</v>
      </c>
    </row>
    <row r="1902" spans="1:21" x14ac:dyDescent="0.3">
      <c r="A1902" s="344">
        <v>1898</v>
      </c>
      <c r="B1902" s="344"/>
      <c r="C1902" s="356"/>
      <c r="D1902" s="357"/>
      <c r="E1902" s="358"/>
      <c r="F1902" s="346"/>
      <c r="G1902" s="347"/>
      <c r="H1902" s="347"/>
      <c r="I1902" s="347"/>
      <c r="J1902" s="348"/>
      <c r="K1902" s="347"/>
      <c r="L1902" s="349">
        <f t="shared" si="290"/>
        <v>0</v>
      </c>
      <c r="M1902" s="350">
        <f t="shared" si="291"/>
        <v>0</v>
      </c>
      <c r="N1902" s="350">
        <f t="shared" si="292"/>
        <v>0</v>
      </c>
      <c r="O1902" s="351">
        <f t="shared" si="293"/>
        <v>0</v>
      </c>
      <c r="P1902" s="350">
        <f t="shared" si="294"/>
        <v>0</v>
      </c>
      <c r="Q1902" s="352">
        <f t="shared" si="295"/>
        <v>0</v>
      </c>
      <c r="R1902" s="353">
        <f t="shared" si="296"/>
        <v>0</v>
      </c>
      <c r="S1902" s="354">
        <f t="shared" si="297"/>
        <v>0</v>
      </c>
      <c r="T1902" s="349">
        <f t="shared" si="298"/>
        <v>0</v>
      </c>
      <c r="U1902" s="355">
        <f t="shared" si="299"/>
        <v>0</v>
      </c>
    </row>
    <row r="1903" spans="1:21" x14ac:dyDescent="0.3">
      <c r="A1903" s="344">
        <v>1899</v>
      </c>
      <c r="B1903" s="344"/>
      <c r="C1903" s="356"/>
      <c r="D1903" s="357"/>
      <c r="E1903" s="358"/>
      <c r="F1903" s="346"/>
      <c r="G1903" s="347"/>
      <c r="H1903" s="347"/>
      <c r="I1903" s="347"/>
      <c r="J1903" s="348"/>
      <c r="K1903" s="347"/>
      <c r="L1903" s="349">
        <f t="shared" si="290"/>
        <v>0</v>
      </c>
      <c r="M1903" s="350">
        <f t="shared" si="291"/>
        <v>0</v>
      </c>
      <c r="N1903" s="350">
        <f t="shared" si="292"/>
        <v>0</v>
      </c>
      <c r="O1903" s="351">
        <f t="shared" si="293"/>
        <v>0</v>
      </c>
      <c r="P1903" s="350">
        <f t="shared" si="294"/>
        <v>0</v>
      </c>
      <c r="Q1903" s="352">
        <f t="shared" si="295"/>
        <v>0</v>
      </c>
      <c r="R1903" s="353">
        <f t="shared" si="296"/>
        <v>0</v>
      </c>
      <c r="S1903" s="354">
        <f t="shared" si="297"/>
        <v>0</v>
      </c>
      <c r="T1903" s="349">
        <f t="shared" si="298"/>
        <v>0</v>
      </c>
      <c r="U1903" s="355">
        <f t="shared" si="299"/>
        <v>0</v>
      </c>
    </row>
    <row r="1904" spans="1:21" x14ac:dyDescent="0.3">
      <c r="A1904" s="344">
        <v>1900</v>
      </c>
      <c r="B1904" s="344"/>
      <c r="C1904" s="356"/>
      <c r="D1904" s="357"/>
      <c r="E1904" s="358"/>
      <c r="F1904" s="346"/>
      <c r="G1904" s="347"/>
      <c r="H1904" s="347"/>
      <c r="I1904" s="347"/>
      <c r="J1904" s="348"/>
      <c r="K1904" s="347"/>
      <c r="L1904" s="349">
        <f t="shared" si="290"/>
        <v>0</v>
      </c>
      <c r="M1904" s="350">
        <f t="shared" si="291"/>
        <v>0</v>
      </c>
      <c r="N1904" s="350">
        <f t="shared" si="292"/>
        <v>0</v>
      </c>
      <c r="O1904" s="351">
        <f t="shared" si="293"/>
        <v>0</v>
      </c>
      <c r="P1904" s="350">
        <f t="shared" si="294"/>
        <v>0</v>
      </c>
      <c r="Q1904" s="352">
        <f t="shared" si="295"/>
        <v>0</v>
      </c>
      <c r="R1904" s="353">
        <f t="shared" si="296"/>
        <v>0</v>
      </c>
      <c r="S1904" s="354">
        <f t="shared" si="297"/>
        <v>0</v>
      </c>
      <c r="T1904" s="349">
        <f t="shared" si="298"/>
        <v>0</v>
      </c>
      <c r="U1904" s="355">
        <f t="shared" si="299"/>
        <v>0</v>
      </c>
    </row>
    <row r="1905" spans="1:21" x14ac:dyDescent="0.3">
      <c r="A1905" s="344">
        <v>1901</v>
      </c>
      <c r="B1905" s="344"/>
      <c r="C1905" s="356"/>
      <c r="D1905" s="357"/>
      <c r="E1905" s="358"/>
      <c r="F1905" s="346"/>
      <c r="G1905" s="347"/>
      <c r="H1905" s="347"/>
      <c r="I1905" s="347"/>
      <c r="J1905" s="348"/>
      <c r="K1905" s="347"/>
      <c r="L1905" s="349">
        <f t="shared" si="290"/>
        <v>0</v>
      </c>
      <c r="M1905" s="350">
        <f t="shared" si="291"/>
        <v>0</v>
      </c>
      <c r="N1905" s="350">
        <f t="shared" si="292"/>
        <v>0</v>
      </c>
      <c r="O1905" s="351">
        <f t="shared" si="293"/>
        <v>0</v>
      </c>
      <c r="P1905" s="350">
        <f t="shared" si="294"/>
        <v>0</v>
      </c>
      <c r="Q1905" s="352">
        <f t="shared" si="295"/>
        <v>0</v>
      </c>
      <c r="R1905" s="353">
        <f t="shared" si="296"/>
        <v>0</v>
      </c>
      <c r="S1905" s="354">
        <f t="shared" si="297"/>
        <v>0</v>
      </c>
      <c r="T1905" s="349">
        <f t="shared" si="298"/>
        <v>0</v>
      </c>
      <c r="U1905" s="355">
        <f t="shared" si="299"/>
        <v>0</v>
      </c>
    </row>
    <row r="1906" spans="1:21" x14ac:dyDescent="0.3">
      <c r="A1906" s="344">
        <v>1902</v>
      </c>
      <c r="B1906" s="344"/>
      <c r="C1906" s="356"/>
      <c r="D1906" s="357"/>
      <c r="E1906" s="358"/>
      <c r="F1906" s="346"/>
      <c r="G1906" s="347"/>
      <c r="H1906" s="347"/>
      <c r="I1906" s="347"/>
      <c r="J1906" s="348"/>
      <c r="K1906" s="347"/>
      <c r="L1906" s="349">
        <f t="shared" si="290"/>
        <v>0</v>
      </c>
      <c r="M1906" s="350">
        <f t="shared" si="291"/>
        <v>0</v>
      </c>
      <c r="N1906" s="350">
        <f t="shared" si="292"/>
        <v>0</v>
      </c>
      <c r="O1906" s="351">
        <f t="shared" si="293"/>
        <v>0</v>
      </c>
      <c r="P1906" s="350">
        <f t="shared" si="294"/>
        <v>0</v>
      </c>
      <c r="Q1906" s="352">
        <f t="shared" si="295"/>
        <v>0</v>
      </c>
      <c r="R1906" s="353">
        <f t="shared" si="296"/>
        <v>0</v>
      </c>
      <c r="S1906" s="354">
        <f t="shared" si="297"/>
        <v>0</v>
      </c>
      <c r="T1906" s="349">
        <f t="shared" si="298"/>
        <v>0</v>
      </c>
      <c r="U1906" s="355">
        <f t="shared" si="299"/>
        <v>0</v>
      </c>
    </row>
    <row r="1907" spans="1:21" x14ac:dyDescent="0.3">
      <c r="A1907" s="344">
        <v>1903</v>
      </c>
      <c r="B1907" s="344"/>
      <c r="C1907" s="356"/>
      <c r="D1907" s="357"/>
      <c r="E1907" s="358"/>
      <c r="F1907" s="346"/>
      <c r="G1907" s="347"/>
      <c r="H1907" s="347"/>
      <c r="I1907" s="347"/>
      <c r="J1907" s="348"/>
      <c r="K1907" s="347"/>
      <c r="L1907" s="349">
        <f t="shared" si="290"/>
        <v>0</v>
      </c>
      <c r="M1907" s="350">
        <f t="shared" si="291"/>
        <v>0</v>
      </c>
      <c r="N1907" s="350">
        <f t="shared" si="292"/>
        <v>0</v>
      </c>
      <c r="O1907" s="351">
        <f t="shared" si="293"/>
        <v>0</v>
      </c>
      <c r="P1907" s="350">
        <f t="shared" si="294"/>
        <v>0</v>
      </c>
      <c r="Q1907" s="352">
        <f t="shared" si="295"/>
        <v>0</v>
      </c>
      <c r="R1907" s="353">
        <f t="shared" si="296"/>
        <v>0</v>
      </c>
      <c r="S1907" s="354">
        <f t="shared" si="297"/>
        <v>0</v>
      </c>
      <c r="T1907" s="349">
        <f t="shared" si="298"/>
        <v>0</v>
      </c>
      <c r="U1907" s="355">
        <f t="shared" si="299"/>
        <v>0</v>
      </c>
    </row>
    <row r="1908" spans="1:21" x14ac:dyDescent="0.3">
      <c r="A1908" s="344">
        <v>1904</v>
      </c>
      <c r="B1908" s="344"/>
      <c r="C1908" s="356"/>
      <c r="D1908" s="357"/>
      <c r="E1908" s="358"/>
      <c r="F1908" s="346"/>
      <c r="G1908" s="347"/>
      <c r="H1908" s="347"/>
      <c r="I1908" s="347"/>
      <c r="J1908" s="348"/>
      <c r="K1908" s="347"/>
      <c r="L1908" s="349">
        <f t="shared" si="290"/>
        <v>0</v>
      </c>
      <c r="M1908" s="350">
        <f t="shared" si="291"/>
        <v>0</v>
      </c>
      <c r="N1908" s="350">
        <f t="shared" si="292"/>
        <v>0</v>
      </c>
      <c r="O1908" s="351">
        <f t="shared" si="293"/>
        <v>0</v>
      </c>
      <c r="P1908" s="350">
        <f t="shared" si="294"/>
        <v>0</v>
      </c>
      <c r="Q1908" s="352">
        <f t="shared" si="295"/>
        <v>0</v>
      </c>
      <c r="R1908" s="353">
        <f t="shared" si="296"/>
        <v>0</v>
      </c>
      <c r="S1908" s="354">
        <f t="shared" si="297"/>
        <v>0</v>
      </c>
      <c r="T1908" s="349">
        <f t="shared" si="298"/>
        <v>0</v>
      </c>
      <c r="U1908" s="355">
        <f t="shared" si="299"/>
        <v>0</v>
      </c>
    </row>
    <row r="1909" spans="1:21" x14ac:dyDescent="0.3">
      <c r="A1909" s="344">
        <v>1905</v>
      </c>
      <c r="B1909" s="344"/>
      <c r="C1909" s="356"/>
      <c r="D1909" s="357"/>
      <c r="E1909" s="358"/>
      <c r="F1909" s="346"/>
      <c r="G1909" s="347"/>
      <c r="H1909" s="347"/>
      <c r="I1909" s="347"/>
      <c r="J1909" s="348"/>
      <c r="K1909" s="347"/>
      <c r="L1909" s="349">
        <f t="shared" si="290"/>
        <v>0</v>
      </c>
      <c r="M1909" s="350">
        <f t="shared" si="291"/>
        <v>0</v>
      </c>
      <c r="N1909" s="350">
        <f t="shared" si="292"/>
        <v>0</v>
      </c>
      <c r="O1909" s="351">
        <f t="shared" si="293"/>
        <v>0</v>
      </c>
      <c r="P1909" s="350">
        <f t="shared" si="294"/>
        <v>0</v>
      </c>
      <c r="Q1909" s="352">
        <f t="shared" si="295"/>
        <v>0</v>
      </c>
      <c r="R1909" s="353">
        <f t="shared" si="296"/>
        <v>0</v>
      </c>
      <c r="S1909" s="354">
        <f t="shared" si="297"/>
        <v>0</v>
      </c>
      <c r="T1909" s="349">
        <f t="shared" si="298"/>
        <v>0</v>
      </c>
      <c r="U1909" s="355">
        <f t="shared" si="299"/>
        <v>0</v>
      </c>
    </row>
    <row r="1910" spans="1:21" x14ac:dyDescent="0.3">
      <c r="A1910" s="344">
        <v>1906</v>
      </c>
      <c r="B1910" s="344"/>
      <c r="C1910" s="356"/>
      <c r="D1910" s="357"/>
      <c r="E1910" s="358"/>
      <c r="F1910" s="346"/>
      <c r="G1910" s="347"/>
      <c r="H1910" s="347"/>
      <c r="I1910" s="347"/>
      <c r="J1910" s="348"/>
      <c r="K1910" s="347"/>
      <c r="L1910" s="349">
        <f t="shared" si="290"/>
        <v>0</v>
      </c>
      <c r="M1910" s="350">
        <f t="shared" si="291"/>
        <v>0</v>
      </c>
      <c r="N1910" s="350">
        <f t="shared" si="292"/>
        <v>0</v>
      </c>
      <c r="O1910" s="351">
        <f t="shared" si="293"/>
        <v>0</v>
      </c>
      <c r="P1910" s="350">
        <f t="shared" si="294"/>
        <v>0</v>
      </c>
      <c r="Q1910" s="352">
        <f t="shared" si="295"/>
        <v>0</v>
      </c>
      <c r="R1910" s="353">
        <f t="shared" si="296"/>
        <v>0</v>
      </c>
      <c r="S1910" s="354">
        <f t="shared" si="297"/>
        <v>0</v>
      </c>
      <c r="T1910" s="349">
        <f t="shared" si="298"/>
        <v>0</v>
      </c>
      <c r="U1910" s="355">
        <f t="shared" si="299"/>
        <v>0</v>
      </c>
    </row>
    <row r="1911" spans="1:21" x14ac:dyDescent="0.3">
      <c r="A1911" s="344">
        <v>1907</v>
      </c>
      <c r="B1911" s="344"/>
      <c r="C1911" s="356"/>
      <c r="D1911" s="357"/>
      <c r="E1911" s="358"/>
      <c r="F1911" s="346"/>
      <c r="G1911" s="347"/>
      <c r="H1911" s="347"/>
      <c r="I1911" s="347"/>
      <c r="J1911" s="348"/>
      <c r="K1911" s="347"/>
      <c r="L1911" s="349">
        <f t="shared" si="290"/>
        <v>0</v>
      </c>
      <c r="M1911" s="350">
        <f t="shared" si="291"/>
        <v>0</v>
      </c>
      <c r="N1911" s="350">
        <f t="shared" si="292"/>
        <v>0</v>
      </c>
      <c r="O1911" s="351">
        <f t="shared" si="293"/>
        <v>0</v>
      </c>
      <c r="P1911" s="350">
        <f t="shared" si="294"/>
        <v>0</v>
      </c>
      <c r="Q1911" s="352">
        <f t="shared" si="295"/>
        <v>0</v>
      </c>
      <c r="R1911" s="353">
        <f t="shared" si="296"/>
        <v>0</v>
      </c>
      <c r="S1911" s="354">
        <f t="shared" si="297"/>
        <v>0</v>
      </c>
      <c r="T1911" s="349">
        <f t="shared" si="298"/>
        <v>0</v>
      </c>
      <c r="U1911" s="355">
        <f t="shared" si="299"/>
        <v>0</v>
      </c>
    </row>
    <row r="1912" spans="1:21" x14ac:dyDescent="0.3">
      <c r="A1912" s="344">
        <v>1908</v>
      </c>
      <c r="B1912" s="344"/>
      <c r="C1912" s="356"/>
      <c r="D1912" s="357"/>
      <c r="E1912" s="358"/>
      <c r="F1912" s="346"/>
      <c r="G1912" s="347"/>
      <c r="H1912" s="347"/>
      <c r="I1912" s="347"/>
      <c r="J1912" s="348"/>
      <c r="K1912" s="347"/>
      <c r="L1912" s="349">
        <f t="shared" si="290"/>
        <v>0</v>
      </c>
      <c r="M1912" s="350">
        <f t="shared" si="291"/>
        <v>0</v>
      </c>
      <c r="N1912" s="350">
        <f t="shared" si="292"/>
        <v>0</v>
      </c>
      <c r="O1912" s="351">
        <f t="shared" si="293"/>
        <v>0</v>
      </c>
      <c r="P1912" s="350">
        <f t="shared" si="294"/>
        <v>0</v>
      </c>
      <c r="Q1912" s="352">
        <f t="shared" si="295"/>
        <v>0</v>
      </c>
      <c r="R1912" s="353">
        <f t="shared" si="296"/>
        <v>0</v>
      </c>
      <c r="S1912" s="354">
        <f t="shared" si="297"/>
        <v>0</v>
      </c>
      <c r="T1912" s="349">
        <f t="shared" si="298"/>
        <v>0</v>
      </c>
      <c r="U1912" s="355">
        <f t="shared" si="299"/>
        <v>0</v>
      </c>
    </row>
    <row r="1913" spans="1:21" x14ac:dyDescent="0.3">
      <c r="A1913" s="344">
        <v>1909</v>
      </c>
      <c r="B1913" s="344"/>
      <c r="C1913" s="356"/>
      <c r="D1913" s="357"/>
      <c r="E1913" s="358"/>
      <c r="F1913" s="346"/>
      <c r="G1913" s="347"/>
      <c r="H1913" s="347"/>
      <c r="I1913" s="347"/>
      <c r="J1913" s="348"/>
      <c r="K1913" s="347"/>
      <c r="L1913" s="349">
        <f t="shared" si="290"/>
        <v>0</v>
      </c>
      <c r="M1913" s="350">
        <f t="shared" si="291"/>
        <v>0</v>
      </c>
      <c r="N1913" s="350">
        <f t="shared" si="292"/>
        <v>0</v>
      </c>
      <c r="O1913" s="351">
        <f t="shared" si="293"/>
        <v>0</v>
      </c>
      <c r="P1913" s="350">
        <f t="shared" si="294"/>
        <v>0</v>
      </c>
      <c r="Q1913" s="352">
        <f t="shared" si="295"/>
        <v>0</v>
      </c>
      <c r="R1913" s="353">
        <f t="shared" si="296"/>
        <v>0</v>
      </c>
      <c r="S1913" s="354">
        <f t="shared" si="297"/>
        <v>0</v>
      </c>
      <c r="T1913" s="349">
        <f t="shared" si="298"/>
        <v>0</v>
      </c>
      <c r="U1913" s="355">
        <f t="shared" si="299"/>
        <v>0</v>
      </c>
    </row>
    <row r="1914" spans="1:21" x14ac:dyDescent="0.3">
      <c r="A1914" s="344">
        <v>1910</v>
      </c>
      <c r="B1914" s="344"/>
      <c r="C1914" s="356"/>
      <c r="D1914" s="357"/>
      <c r="E1914" s="358"/>
      <c r="F1914" s="346"/>
      <c r="G1914" s="347"/>
      <c r="H1914" s="347"/>
      <c r="I1914" s="347"/>
      <c r="J1914" s="348"/>
      <c r="K1914" s="347"/>
      <c r="L1914" s="349">
        <f t="shared" si="290"/>
        <v>0</v>
      </c>
      <c r="M1914" s="350">
        <f t="shared" si="291"/>
        <v>0</v>
      </c>
      <c r="N1914" s="350">
        <f t="shared" si="292"/>
        <v>0</v>
      </c>
      <c r="O1914" s="351">
        <f t="shared" si="293"/>
        <v>0</v>
      </c>
      <c r="P1914" s="350">
        <f t="shared" si="294"/>
        <v>0</v>
      </c>
      <c r="Q1914" s="352">
        <f t="shared" si="295"/>
        <v>0</v>
      </c>
      <c r="R1914" s="353">
        <f t="shared" si="296"/>
        <v>0</v>
      </c>
      <c r="S1914" s="354">
        <f t="shared" si="297"/>
        <v>0</v>
      </c>
      <c r="T1914" s="349">
        <f t="shared" si="298"/>
        <v>0</v>
      </c>
      <c r="U1914" s="355">
        <f t="shared" si="299"/>
        <v>0</v>
      </c>
    </row>
    <row r="1915" spans="1:21" x14ac:dyDescent="0.3">
      <c r="A1915" s="344">
        <v>1911</v>
      </c>
      <c r="B1915" s="344"/>
      <c r="C1915" s="356"/>
      <c r="D1915" s="357"/>
      <c r="E1915" s="358"/>
      <c r="F1915" s="346"/>
      <c r="G1915" s="347"/>
      <c r="H1915" s="347"/>
      <c r="I1915" s="347"/>
      <c r="J1915" s="348"/>
      <c r="K1915" s="347"/>
      <c r="L1915" s="349">
        <f t="shared" si="290"/>
        <v>0</v>
      </c>
      <c r="M1915" s="350">
        <f t="shared" si="291"/>
        <v>0</v>
      </c>
      <c r="N1915" s="350">
        <f t="shared" si="292"/>
        <v>0</v>
      </c>
      <c r="O1915" s="351">
        <f t="shared" si="293"/>
        <v>0</v>
      </c>
      <c r="P1915" s="350">
        <f t="shared" si="294"/>
        <v>0</v>
      </c>
      <c r="Q1915" s="352">
        <f t="shared" si="295"/>
        <v>0</v>
      </c>
      <c r="R1915" s="353">
        <f t="shared" si="296"/>
        <v>0</v>
      </c>
      <c r="S1915" s="354">
        <f t="shared" si="297"/>
        <v>0</v>
      </c>
      <c r="T1915" s="349">
        <f t="shared" si="298"/>
        <v>0</v>
      </c>
      <c r="U1915" s="355">
        <f t="shared" si="299"/>
        <v>0</v>
      </c>
    </row>
    <row r="1916" spans="1:21" x14ac:dyDescent="0.3">
      <c r="A1916" s="344">
        <v>1912</v>
      </c>
      <c r="B1916" s="344"/>
      <c r="C1916" s="356"/>
      <c r="D1916" s="357"/>
      <c r="E1916" s="358"/>
      <c r="F1916" s="346"/>
      <c r="G1916" s="347"/>
      <c r="H1916" s="347"/>
      <c r="I1916" s="347"/>
      <c r="J1916" s="348"/>
      <c r="K1916" s="347"/>
      <c r="L1916" s="349">
        <f t="shared" si="290"/>
        <v>0</v>
      </c>
      <c r="M1916" s="350">
        <f t="shared" si="291"/>
        <v>0</v>
      </c>
      <c r="N1916" s="350">
        <f t="shared" si="292"/>
        <v>0</v>
      </c>
      <c r="O1916" s="351">
        <f t="shared" si="293"/>
        <v>0</v>
      </c>
      <c r="P1916" s="350">
        <f t="shared" si="294"/>
        <v>0</v>
      </c>
      <c r="Q1916" s="352">
        <f t="shared" si="295"/>
        <v>0</v>
      </c>
      <c r="R1916" s="353">
        <f t="shared" si="296"/>
        <v>0</v>
      </c>
      <c r="S1916" s="354">
        <f t="shared" si="297"/>
        <v>0</v>
      </c>
      <c r="T1916" s="349">
        <f t="shared" si="298"/>
        <v>0</v>
      </c>
      <c r="U1916" s="355">
        <f t="shared" si="299"/>
        <v>0</v>
      </c>
    </row>
    <row r="1917" spans="1:21" x14ac:dyDescent="0.3">
      <c r="A1917" s="344">
        <v>1913</v>
      </c>
      <c r="B1917" s="344"/>
      <c r="C1917" s="356"/>
      <c r="D1917" s="357"/>
      <c r="E1917" s="358"/>
      <c r="F1917" s="346"/>
      <c r="G1917" s="347"/>
      <c r="H1917" s="347"/>
      <c r="I1917" s="347"/>
      <c r="J1917" s="348"/>
      <c r="K1917" s="347"/>
      <c r="L1917" s="349">
        <f t="shared" si="290"/>
        <v>0</v>
      </c>
      <c r="M1917" s="350">
        <f t="shared" si="291"/>
        <v>0</v>
      </c>
      <c r="N1917" s="350">
        <f t="shared" si="292"/>
        <v>0</v>
      </c>
      <c r="O1917" s="351">
        <f t="shared" si="293"/>
        <v>0</v>
      </c>
      <c r="P1917" s="350">
        <f t="shared" si="294"/>
        <v>0</v>
      </c>
      <c r="Q1917" s="352">
        <f t="shared" si="295"/>
        <v>0</v>
      </c>
      <c r="R1917" s="353">
        <f t="shared" si="296"/>
        <v>0</v>
      </c>
      <c r="S1917" s="354">
        <f t="shared" si="297"/>
        <v>0</v>
      </c>
      <c r="T1917" s="349">
        <f t="shared" si="298"/>
        <v>0</v>
      </c>
      <c r="U1917" s="355">
        <f t="shared" si="299"/>
        <v>0</v>
      </c>
    </row>
    <row r="1918" spans="1:21" x14ac:dyDescent="0.3">
      <c r="A1918" s="344">
        <v>1914</v>
      </c>
      <c r="B1918" s="344"/>
      <c r="C1918" s="356"/>
      <c r="D1918" s="357"/>
      <c r="E1918" s="358"/>
      <c r="F1918" s="346"/>
      <c r="G1918" s="347"/>
      <c r="H1918" s="347"/>
      <c r="I1918" s="347"/>
      <c r="J1918" s="348"/>
      <c r="K1918" s="347"/>
      <c r="L1918" s="349">
        <f t="shared" si="290"/>
        <v>0</v>
      </c>
      <c r="M1918" s="350">
        <f t="shared" si="291"/>
        <v>0</v>
      </c>
      <c r="N1918" s="350">
        <f t="shared" si="292"/>
        <v>0</v>
      </c>
      <c r="O1918" s="351">
        <f t="shared" si="293"/>
        <v>0</v>
      </c>
      <c r="P1918" s="350">
        <f t="shared" si="294"/>
        <v>0</v>
      </c>
      <c r="Q1918" s="352">
        <f t="shared" si="295"/>
        <v>0</v>
      </c>
      <c r="R1918" s="353">
        <f t="shared" si="296"/>
        <v>0</v>
      </c>
      <c r="S1918" s="354">
        <f t="shared" si="297"/>
        <v>0</v>
      </c>
      <c r="T1918" s="349">
        <f t="shared" si="298"/>
        <v>0</v>
      </c>
      <c r="U1918" s="355">
        <f t="shared" si="299"/>
        <v>0</v>
      </c>
    </row>
    <row r="1919" spans="1:21" x14ac:dyDescent="0.3">
      <c r="A1919" s="344">
        <v>1915</v>
      </c>
      <c r="B1919" s="344"/>
      <c r="C1919" s="356"/>
      <c r="D1919" s="357"/>
      <c r="E1919" s="358"/>
      <c r="F1919" s="346"/>
      <c r="G1919" s="347"/>
      <c r="H1919" s="347"/>
      <c r="I1919" s="347"/>
      <c r="J1919" s="348"/>
      <c r="K1919" s="347"/>
      <c r="L1919" s="349">
        <f t="shared" si="290"/>
        <v>0</v>
      </c>
      <c r="M1919" s="350">
        <f t="shared" si="291"/>
        <v>0</v>
      </c>
      <c r="N1919" s="350">
        <f t="shared" si="292"/>
        <v>0</v>
      </c>
      <c r="O1919" s="351">
        <f t="shared" si="293"/>
        <v>0</v>
      </c>
      <c r="P1919" s="350">
        <f t="shared" si="294"/>
        <v>0</v>
      </c>
      <c r="Q1919" s="352">
        <f t="shared" si="295"/>
        <v>0</v>
      </c>
      <c r="R1919" s="353">
        <f t="shared" si="296"/>
        <v>0</v>
      </c>
      <c r="S1919" s="354">
        <f t="shared" si="297"/>
        <v>0</v>
      </c>
      <c r="T1919" s="349">
        <f t="shared" si="298"/>
        <v>0</v>
      </c>
      <c r="U1919" s="355">
        <f t="shared" si="299"/>
        <v>0</v>
      </c>
    </row>
    <row r="1920" spans="1:21" x14ac:dyDescent="0.3">
      <c r="A1920" s="344">
        <v>1916</v>
      </c>
      <c r="B1920" s="344"/>
      <c r="C1920" s="356"/>
      <c r="D1920" s="357"/>
      <c r="E1920" s="358"/>
      <c r="F1920" s="346"/>
      <c r="G1920" s="347"/>
      <c r="H1920" s="347"/>
      <c r="I1920" s="347"/>
      <c r="J1920" s="348"/>
      <c r="K1920" s="347"/>
      <c r="L1920" s="349">
        <f t="shared" si="290"/>
        <v>0</v>
      </c>
      <c r="M1920" s="350">
        <f t="shared" si="291"/>
        <v>0</v>
      </c>
      <c r="N1920" s="350">
        <f t="shared" si="292"/>
        <v>0</v>
      </c>
      <c r="O1920" s="351">
        <f t="shared" si="293"/>
        <v>0</v>
      </c>
      <c r="P1920" s="350">
        <f t="shared" si="294"/>
        <v>0</v>
      </c>
      <c r="Q1920" s="352">
        <f t="shared" si="295"/>
        <v>0</v>
      </c>
      <c r="R1920" s="353">
        <f t="shared" si="296"/>
        <v>0</v>
      </c>
      <c r="S1920" s="354">
        <f t="shared" si="297"/>
        <v>0</v>
      </c>
      <c r="T1920" s="349">
        <f t="shared" si="298"/>
        <v>0</v>
      </c>
      <c r="U1920" s="355">
        <f t="shared" si="299"/>
        <v>0</v>
      </c>
    </row>
    <row r="1921" spans="1:21" x14ac:dyDescent="0.3">
      <c r="A1921" s="344">
        <v>1917</v>
      </c>
      <c r="B1921" s="344"/>
      <c r="C1921" s="356"/>
      <c r="D1921" s="357"/>
      <c r="E1921" s="358"/>
      <c r="F1921" s="346"/>
      <c r="G1921" s="347"/>
      <c r="H1921" s="347"/>
      <c r="I1921" s="347"/>
      <c r="J1921" s="348"/>
      <c r="K1921" s="347"/>
      <c r="L1921" s="349">
        <f t="shared" si="290"/>
        <v>0</v>
      </c>
      <c r="M1921" s="350">
        <f t="shared" si="291"/>
        <v>0</v>
      </c>
      <c r="N1921" s="350">
        <f t="shared" si="292"/>
        <v>0</v>
      </c>
      <c r="O1921" s="351">
        <f t="shared" si="293"/>
        <v>0</v>
      </c>
      <c r="P1921" s="350">
        <f t="shared" si="294"/>
        <v>0</v>
      </c>
      <c r="Q1921" s="352">
        <f t="shared" si="295"/>
        <v>0</v>
      </c>
      <c r="R1921" s="353">
        <f t="shared" si="296"/>
        <v>0</v>
      </c>
      <c r="S1921" s="354">
        <f t="shared" si="297"/>
        <v>0</v>
      </c>
      <c r="T1921" s="349">
        <f t="shared" si="298"/>
        <v>0</v>
      </c>
      <c r="U1921" s="355">
        <f t="shared" si="299"/>
        <v>0</v>
      </c>
    </row>
    <row r="1922" spans="1:21" x14ac:dyDescent="0.3">
      <c r="A1922" s="344">
        <v>1918</v>
      </c>
      <c r="B1922" s="344"/>
      <c r="C1922" s="356"/>
      <c r="D1922" s="357"/>
      <c r="E1922" s="358"/>
      <c r="F1922" s="346"/>
      <c r="G1922" s="347"/>
      <c r="H1922" s="347"/>
      <c r="I1922" s="347"/>
      <c r="J1922" s="348"/>
      <c r="K1922" s="347"/>
      <c r="L1922" s="349">
        <f t="shared" si="290"/>
        <v>0</v>
      </c>
      <c r="M1922" s="350">
        <f t="shared" si="291"/>
        <v>0</v>
      </c>
      <c r="N1922" s="350">
        <f t="shared" si="292"/>
        <v>0</v>
      </c>
      <c r="O1922" s="351">
        <f t="shared" si="293"/>
        <v>0</v>
      </c>
      <c r="P1922" s="350">
        <f t="shared" si="294"/>
        <v>0</v>
      </c>
      <c r="Q1922" s="352">
        <f t="shared" si="295"/>
        <v>0</v>
      </c>
      <c r="R1922" s="353">
        <f t="shared" si="296"/>
        <v>0</v>
      </c>
      <c r="S1922" s="354">
        <f t="shared" si="297"/>
        <v>0</v>
      </c>
      <c r="T1922" s="349">
        <f t="shared" si="298"/>
        <v>0</v>
      </c>
      <c r="U1922" s="355">
        <f t="shared" si="299"/>
        <v>0</v>
      </c>
    </row>
    <row r="1923" spans="1:21" x14ac:dyDescent="0.3">
      <c r="A1923" s="344">
        <v>1919</v>
      </c>
      <c r="B1923" s="344"/>
      <c r="C1923" s="356"/>
      <c r="D1923" s="357"/>
      <c r="E1923" s="358"/>
      <c r="F1923" s="346"/>
      <c r="G1923" s="347"/>
      <c r="H1923" s="347"/>
      <c r="I1923" s="347"/>
      <c r="J1923" s="348"/>
      <c r="K1923" s="347"/>
      <c r="L1923" s="349">
        <f t="shared" si="290"/>
        <v>0</v>
      </c>
      <c r="M1923" s="350">
        <f t="shared" si="291"/>
        <v>0</v>
      </c>
      <c r="N1923" s="350">
        <f t="shared" si="292"/>
        <v>0</v>
      </c>
      <c r="O1923" s="351">
        <f t="shared" si="293"/>
        <v>0</v>
      </c>
      <c r="P1923" s="350">
        <f t="shared" si="294"/>
        <v>0</v>
      </c>
      <c r="Q1923" s="352">
        <f t="shared" si="295"/>
        <v>0</v>
      </c>
      <c r="R1923" s="353">
        <f t="shared" si="296"/>
        <v>0</v>
      </c>
      <c r="S1923" s="354">
        <f t="shared" si="297"/>
        <v>0</v>
      </c>
      <c r="T1923" s="349">
        <f t="shared" si="298"/>
        <v>0</v>
      </c>
      <c r="U1923" s="355">
        <f t="shared" si="299"/>
        <v>0</v>
      </c>
    </row>
    <row r="1924" spans="1:21" x14ac:dyDescent="0.3">
      <c r="A1924" s="344">
        <v>1920</v>
      </c>
      <c r="B1924" s="344"/>
      <c r="C1924" s="356"/>
      <c r="D1924" s="357"/>
      <c r="E1924" s="358"/>
      <c r="F1924" s="346"/>
      <c r="G1924" s="347"/>
      <c r="H1924" s="347"/>
      <c r="I1924" s="347"/>
      <c r="J1924" s="348"/>
      <c r="K1924" s="347"/>
      <c r="L1924" s="349">
        <f t="shared" si="290"/>
        <v>0</v>
      </c>
      <c r="M1924" s="350">
        <f t="shared" si="291"/>
        <v>0</v>
      </c>
      <c r="N1924" s="350">
        <f t="shared" si="292"/>
        <v>0</v>
      </c>
      <c r="O1924" s="351">
        <f t="shared" si="293"/>
        <v>0</v>
      </c>
      <c r="P1924" s="350">
        <f t="shared" si="294"/>
        <v>0</v>
      </c>
      <c r="Q1924" s="352">
        <f t="shared" si="295"/>
        <v>0</v>
      </c>
      <c r="R1924" s="353">
        <f t="shared" si="296"/>
        <v>0</v>
      </c>
      <c r="S1924" s="354">
        <f t="shared" si="297"/>
        <v>0</v>
      </c>
      <c r="T1924" s="349">
        <f t="shared" si="298"/>
        <v>0</v>
      </c>
      <c r="U1924" s="355">
        <f t="shared" si="299"/>
        <v>0</v>
      </c>
    </row>
    <row r="1925" spans="1:21" x14ac:dyDescent="0.3">
      <c r="A1925" s="344">
        <v>1921</v>
      </c>
      <c r="B1925" s="344"/>
      <c r="C1925" s="356"/>
      <c r="D1925" s="357"/>
      <c r="E1925" s="358"/>
      <c r="F1925" s="346"/>
      <c r="G1925" s="347"/>
      <c r="H1925" s="347"/>
      <c r="I1925" s="347"/>
      <c r="J1925" s="348"/>
      <c r="K1925" s="347"/>
      <c r="L1925" s="349">
        <f t="shared" si="290"/>
        <v>0</v>
      </c>
      <c r="M1925" s="350">
        <f t="shared" si="291"/>
        <v>0</v>
      </c>
      <c r="N1925" s="350">
        <f t="shared" si="292"/>
        <v>0</v>
      </c>
      <c r="O1925" s="351">
        <f t="shared" si="293"/>
        <v>0</v>
      </c>
      <c r="P1925" s="350">
        <f t="shared" si="294"/>
        <v>0</v>
      </c>
      <c r="Q1925" s="352">
        <f t="shared" si="295"/>
        <v>0</v>
      </c>
      <c r="R1925" s="353">
        <f t="shared" si="296"/>
        <v>0</v>
      </c>
      <c r="S1925" s="354">
        <f t="shared" si="297"/>
        <v>0</v>
      </c>
      <c r="T1925" s="349">
        <f t="shared" si="298"/>
        <v>0</v>
      </c>
      <c r="U1925" s="355">
        <f t="shared" si="299"/>
        <v>0</v>
      </c>
    </row>
    <row r="1926" spans="1:21" x14ac:dyDescent="0.3">
      <c r="A1926" s="344">
        <v>1922</v>
      </c>
      <c r="B1926" s="344"/>
      <c r="C1926" s="356"/>
      <c r="D1926" s="357"/>
      <c r="E1926" s="358"/>
      <c r="F1926" s="346"/>
      <c r="G1926" s="347"/>
      <c r="H1926" s="347"/>
      <c r="I1926" s="347"/>
      <c r="J1926" s="348"/>
      <c r="K1926" s="347"/>
      <c r="L1926" s="349">
        <f t="shared" ref="L1926:L1989" si="300">E1926*7/22</f>
        <v>0</v>
      </c>
      <c r="M1926" s="350">
        <f t="shared" ref="M1926:M1989" si="301">IF(L1926&gt;0, 0.0396*(((L1926^2)*F1926)^0.933),0)</f>
        <v>0</v>
      </c>
      <c r="N1926" s="350">
        <f t="shared" ref="N1926:N1989" si="302">IF(L1926&gt;0,0.00349*(((L1926^2)*F1926)^1.03),0)</f>
        <v>0</v>
      </c>
      <c r="O1926" s="351">
        <f t="shared" ref="O1926:O1989" si="303">IF(L1926&gt;0,1/((28/(M1926+N1926))+0.025),0)</f>
        <v>0</v>
      </c>
      <c r="P1926" s="350">
        <f t="shared" ref="P1926:P1989" si="304">M1926+N1926+O1926</f>
        <v>0</v>
      </c>
      <c r="Q1926" s="352">
        <f t="shared" ref="Q1926:Q1989" si="305">P1926*0.27</f>
        <v>0</v>
      </c>
      <c r="R1926" s="353">
        <f t="shared" ref="R1926:R1989" si="306">P1926+Q1926</f>
        <v>0</v>
      </c>
      <c r="S1926" s="354">
        <f t="shared" ref="S1926:S1989" si="307">R1926*0.47</f>
        <v>0</v>
      </c>
      <c r="T1926" s="349">
        <f t="shared" ref="T1926:T1989" si="308">S1926*44/12</f>
        <v>0</v>
      </c>
      <c r="U1926" s="355">
        <f t="shared" ref="U1926:U1989" si="309">T1926/1000</f>
        <v>0</v>
      </c>
    </row>
    <row r="1927" spans="1:21" x14ac:dyDescent="0.3">
      <c r="A1927" s="344">
        <v>1923</v>
      </c>
      <c r="B1927" s="344"/>
      <c r="C1927" s="356"/>
      <c r="D1927" s="357"/>
      <c r="E1927" s="358"/>
      <c r="F1927" s="346"/>
      <c r="G1927" s="347"/>
      <c r="H1927" s="347"/>
      <c r="I1927" s="347"/>
      <c r="J1927" s="348"/>
      <c r="K1927" s="347"/>
      <c r="L1927" s="349">
        <f t="shared" si="300"/>
        <v>0</v>
      </c>
      <c r="M1927" s="350">
        <f t="shared" si="301"/>
        <v>0</v>
      </c>
      <c r="N1927" s="350">
        <f t="shared" si="302"/>
        <v>0</v>
      </c>
      <c r="O1927" s="351">
        <f t="shared" si="303"/>
        <v>0</v>
      </c>
      <c r="P1927" s="350">
        <f t="shared" si="304"/>
        <v>0</v>
      </c>
      <c r="Q1927" s="352">
        <f t="shared" si="305"/>
        <v>0</v>
      </c>
      <c r="R1927" s="353">
        <f t="shared" si="306"/>
        <v>0</v>
      </c>
      <c r="S1927" s="354">
        <f t="shared" si="307"/>
        <v>0</v>
      </c>
      <c r="T1927" s="349">
        <f t="shared" si="308"/>
        <v>0</v>
      </c>
      <c r="U1927" s="355">
        <f t="shared" si="309"/>
        <v>0</v>
      </c>
    </row>
    <row r="1928" spans="1:21" x14ac:dyDescent="0.3">
      <c r="A1928" s="344">
        <v>1924</v>
      </c>
      <c r="B1928" s="344"/>
      <c r="C1928" s="356"/>
      <c r="D1928" s="357"/>
      <c r="E1928" s="358"/>
      <c r="F1928" s="346"/>
      <c r="G1928" s="347"/>
      <c r="H1928" s="347"/>
      <c r="I1928" s="347"/>
      <c r="J1928" s="348"/>
      <c r="K1928" s="347"/>
      <c r="L1928" s="349">
        <f t="shared" si="300"/>
        <v>0</v>
      </c>
      <c r="M1928" s="350">
        <f t="shared" si="301"/>
        <v>0</v>
      </c>
      <c r="N1928" s="350">
        <f t="shared" si="302"/>
        <v>0</v>
      </c>
      <c r="O1928" s="351">
        <f t="shared" si="303"/>
        <v>0</v>
      </c>
      <c r="P1928" s="350">
        <f t="shared" si="304"/>
        <v>0</v>
      </c>
      <c r="Q1928" s="352">
        <f t="shared" si="305"/>
        <v>0</v>
      </c>
      <c r="R1928" s="353">
        <f t="shared" si="306"/>
        <v>0</v>
      </c>
      <c r="S1928" s="354">
        <f t="shared" si="307"/>
        <v>0</v>
      </c>
      <c r="T1928" s="349">
        <f t="shared" si="308"/>
        <v>0</v>
      </c>
      <c r="U1928" s="355">
        <f t="shared" si="309"/>
        <v>0</v>
      </c>
    </row>
    <row r="1929" spans="1:21" x14ac:dyDescent="0.3">
      <c r="A1929" s="344">
        <v>1925</v>
      </c>
      <c r="B1929" s="344"/>
      <c r="C1929" s="356"/>
      <c r="D1929" s="357"/>
      <c r="E1929" s="358"/>
      <c r="F1929" s="346"/>
      <c r="G1929" s="347"/>
      <c r="H1929" s="347"/>
      <c r="I1929" s="347"/>
      <c r="J1929" s="348"/>
      <c r="K1929" s="347"/>
      <c r="L1929" s="349">
        <f t="shared" si="300"/>
        <v>0</v>
      </c>
      <c r="M1929" s="350">
        <f t="shared" si="301"/>
        <v>0</v>
      </c>
      <c r="N1929" s="350">
        <f t="shared" si="302"/>
        <v>0</v>
      </c>
      <c r="O1929" s="351">
        <f t="shared" si="303"/>
        <v>0</v>
      </c>
      <c r="P1929" s="350">
        <f t="shared" si="304"/>
        <v>0</v>
      </c>
      <c r="Q1929" s="352">
        <f t="shared" si="305"/>
        <v>0</v>
      </c>
      <c r="R1929" s="353">
        <f t="shared" si="306"/>
        <v>0</v>
      </c>
      <c r="S1929" s="354">
        <f t="shared" si="307"/>
        <v>0</v>
      </c>
      <c r="T1929" s="349">
        <f t="shared" si="308"/>
        <v>0</v>
      </c>
      <c r="U1929" s="355">
        <f t="shared" si="309"/>
        <v>0</v>
      </c>
    </row>
    <row r="1930" spans="1:21" x14ac:dyDescent="0.3">
      <c r="A1930" s="344">
        <v>1926</v>
      </c>
      <c r="B1930" s="344"/>
      <c r="C1930" s="356"/>
      <c r="D1930" s="357"/>
      <c r="E1930" s="358"/>
      <c r="F1930" s="346"/>
      <c r="G1930" s="347"/>
      <c r="H1930" s="347"/>
      <c r="I1930" s="347"/>
      <c r="J1930" s="348"/>
      <c r="K1930" s="347"/>
      <c r="L1930" s="349">
        <f t="shared" si="300"/>
        <v>0</v>
      </c>
      <c r="M1930" s="350">
        <f t="shared" si="301"/>
        <v>0</v>
      </c>
      <c r="N1930" s="350">
        <f t="shared" si="302"/>
        <v>0</v>
      </c>
      <c r="O1930" s="351">
        <f t="shared" si="303"/>
        <v>0</v>
      </c>
      <c r="P1930" s="350">
        <f t="shared" si="304"/>
        <v>0</v>
      </c>
      <c r="Q1930" s="352">
        <f t="shared" si="305"/>
        <v>0</v>
      </c>
      <c r="R1930" s="353">
        <f t="shared" si="306"/>
        <v>0</v>
      </c>
      <c r="S1930" s="354">
        <f t="shared" si="307"/>
        <v>0</v>
      </c>
      <c r="T1930" s="349">
        <f t="shared" si="308"/>
        <v>0</v>
      </c>
      <c r="U1930" s="355">
        <f t="shared" si="309"/>
        <v>0</v>
      </c>
    </row>
    <row r="1931" spans="1:21" x14ac:dyDescent="0.3">
      <c r="A1931" s="344">
        <v>1927</v>
      </c>
      <c r="B1931" s="344"/>
      <c r="C1931" s="356"/>
      <c r="D1931" s="357"/>
      <c r="E1931" s="358"/>
      <c r="F1931" s="346"/>
      <c r="G1931" s="347"/>
      <c r="H1931" s="347"/>
      <c r="I1931" s="347"/>
      <c r="J1931" s="348"/>
      <c r="K1931" s="347"/>
      <c r="L1931" s="349">
        <f t="shared" si="300"/>
        <v>0</v>
      </c>
      <c r="M1931" s="350">
        <f t="shared" si="301"/>
        <v>0</v>
      </c>
      <c r="N1931" s="350">
        <f t="shared" si="302"/>
        <v>0</v>
      </c>
      <c r="O1931" s="351">
        <f t="shared" si="303"/>
        <v>0</v>
      </c>
      <c r="P1931" s="350">
        <f t="shared" si="304"/>
        <v>0</v>
      </c>
      <c r="Q1931" s="352">
        <f t="shared" si="305"/>
        <v>0</v>
      </c>
      <c r="R1931" s="353">
        <f t="shared" si="306"/>
        <v>0</v>
      </c>
      <c r="S1931" s="354">
        <f t="shared" si="307"/>
        <v>0</v>
      </c>
      <c r="T1931" s="349">
        <f t="shared" si="308"/>
        <v>0</v>
      </c>
      <c r="U1931" s="355">
        <f t="shared" si="309"/>
        <v>0</v>
      </c>
    </row>
    <row r="1932" spans="1:21" x14ac:dyDescent="0.3">
      <c r="A1932" s="344">
        <v>1928</v>
      </c>
      <c r="B1932" s="344"/>
      <c r="C1932" s="356"/>
      <c r="D1932" s="357"/>
      <c r="E1932" s="358"/>
      <c r="F1932" s="346"/>
      <c r="G1932" s="347"/>
      <c r="H1932" s="347"/>
      <c r="I1932" s="347"/>
      <c r="J1932" s="348"/>
      <c r="K1932" s="347"/>
      <c r="L1932" s="349">
        <f t="shared" si="300"/>
        <v>0</v>
      </c>
      <c r="M1932" s="350">
        <f t="shared" si="301"/>
        <v>0</v>
      </c>
      <c r="N1932" s="350">
        <f t="shared" si="302"/>
        <v>0</v>
      </c>
      <c r="O1932" s="351">
        <f t="shared" si="303"/>
        <v>0</v>
      </c>
      <c r="P1932" s="350">
        <f t="shared" si="304"/>
        <v>0</v>
      </c>
      <c r="Q1932" s="352">
        <f t="shared" si="305"/>
        <v>0</v>
      </c>
      <c r="R1932" s="353">
        <f t="shared" si="306"/>
        <v>0</v>
      </c>
      <c r="S1932" s="354">
        <f t="shared" si="307"/>
        <v>0</v>
      </c>
      <c r="T1932" s="349">
        <f t="shared" si="308"/>
        <v>0</v>
      </c>
      <c r="U1932" s="355">
        <f t="shared" si="309"/>
        <v>0</v>
      </c>
    </row>
    <row r="1933" spans="1:21" x14ac:dyDescent="0.3">
      <c r="A1933" s="344">
        <v>1929</v>
      </c>
      <c r="B1933" s="344"/>
      <c r="C1933" s="356"/>
      <c r="D1933" s="357"/>
      <c r="E1933" s="358"/>
      <c r="F1933" s="346"/>
      <c r="G1933" s="347"/>
      <c r="H1933" s="347"/>
      <c r="I1933" s="347"/>
      <c r="J1933" s="348"/>
      <c r="K1933" s="347"/>
      <c r="L1933" s="349">
        <f t="shared" si="300"/>
        <v>0</v>
      </c>
      <c r="M1933" s="350">
        <f t="shared" si="301"/>
        <v>0</v>
      </c>
      <c r="N1933" s="350">
        <f t="shared" si="302"/>
        <v>0</v>
      </c>
      <c r="O1933" s="351">
        <f t="shared" si="303"/>
        <v>0</v>
      </c>
      <c r="P1933" s="350">
        <f t="shared" si="304"/>
        <v>0</v>
      </c>
      <c r="Q1933" s="352">
        <f t="shared" si="305"/>
        <v>0</v>
      </c>
      <c r="R1933" s="353">
        <f t="shared" si="306"/>
        <v>0</v>
      </c>
      <c r="S1933" s="354">
        <f t="shared" si="307"/>
        <v>0</v>
      </c>
      <c r="T1933" s="349">
        <f t="shared" si="308"/>
        <v>0</v>
      </c>
      <c r="U1933" s="355">
        <f t="shared" si="309"/>
        <v>0</v>
      </c>
    </row>
    <row r="1934" spans="1:21" x14ac:dyDescent="0.3">
      <c r="A1934" s="344">
        <v>1930</v>
      </c>
      <c r="B1934" s="344"/>
      <c r="C1934" s="356"/>
      <c r="D1934" s="357"/>
      <c r="E1934" s="358"/>
      <c r="F1934" s="346"/>
      <c r="G1934" s="347"/>
      <c r="H1934" s="347"/>
      <c r="I1934" s="347"/>
      <c r="J1934" s="348"/>
      <c r="K1934" s="347"/>
      <c r="L1934" s="349">
        <f t="shared" si="300"/>
        <v>0</v>
      </c>
      <c r="M1934" s="350">
        <f t="shared" si="301"/>
        <v>0</v>
      </c>
      <c r="N1934" s="350">
        <f t="shared" si="302"/>
        <v>0</v>
      </c>
      <c r="O1934" s="351">
        <f t="shared" si="303"/>
        <v>0</v>
      </c>
      <c r="P1934" s="350">
        <f t="shared" si="304"/>
        <v>0</v>
      </c>
      <c r="Q1934" s="352">
        <f t="shared" si="305"/>
        <v>0</v>
      </c>
      <c r="R1934" s="353">
        <f t="shared" si="306"/>
        <v>0</v>
      </c>
      <c r="S1934" s="354">
        <f t="shared" si="307"/>
        <v>0</v>
      </c>
      <c r="T1934" s="349">
        <f t="shared" si="308"/>
        <v>0</v>
      </c>
      <c r="U1934" s="355">
        <f t="shared" si="309"/>
        <v>0</v>
      </c>
    </row>
    <row r="1935" spans="1:21" x14ac:dyDescent="0.3">
      <c r="A1935" s="344">
        <v>1931</v>
      </c>
      <c r="B1935" s="344"/>
      <c r="C1935" s="356"/>
      <c r="D1935" s="357"/>
      <c r="E1935" s="358"/>
      <c r="F1935" s="346"/>
      <c r="G1935" s="347"/>
      <c r="H1935" s="347"/>
      <c r="I1935" s="347"/>
      <c r="J1935" s="348"/>
      <c r="K1935" s="347"/>
      <c r="L1935" s="349">
        <f t="shared" si="300"/>
        <v>0</v>
      </c>
      <c r="M1935" s="350">
        <f t="shared" si="301"/>
        <v>0</v>
      </c>
      <c r="N1935" s="350">
        <f t="shared" si="302"/>
        <v>0</v>
      </c>
      <c r="O1935" s="351">
        <f t="shared" si="303"/>
        <v>0</v>
      </c>
      <c r="P1935" s="350">
        <f t="shared" si="304"/>
        <v>0</v>
      </c>
      <c r="Q1935" s="352">
        <f t="shared" si="305"/>
        <v>0</v>
      </c>
      <c r="R1935" s="353">
        <f t="shared" si="306"/>
        <v>0</v>
      </c>
      <c r="S1935" s="354">
        <f t="shared" si="307"/>
        <v>0</v>
      </c>
      <c r="T1935" s="349">
        <f t="shared" si="308"/>
        <v>0</v>
      </c>
      <c r="U1935" s="355">
        <f t="shared" si="309"/>
        <v>0</v>
      </c>
    </row>
    <row r="1936" spans="1:21" x14ac:dyDescent="0.3">
      <c r="A1936" s="344">
        <v>1932</v>
      </c>
      <c r="B1936" s="344"/>
      <c r="C1936" s="356"/>
      <c r="D1936" s="357"/>
      <c r="E1936" s="358"/>
      <c r="F1936" s="346"/>
      <c r="G1936" s="347"/>
      <c r="H1936" s="347"/>
      <c r="I1936" s="347"/>
      <c r="J1936" s="348"/>
      <c r="K1936" s="347"/>
      <c r="L1936" s="349">
        <f t="shared" si="300"/>
        <v>0</v>
      </c>
      <c r="M1936" s="350">
        <f t="shared" si="301"/>
        <v>0</v>
      </c>
      <c r="N1936" s="350">
        <f t="shared" si="302"/>
        <v>0</v>
      </c>
      <c r="O1936" s="351">
        <f t="shared" si="303"/>
        <v>0</v>
      </c>
      <c r="P1936" s="350">
        <f t="shared" si="304"/>
        <v>0</v>
      </c>
      <c r="Q1936" s="352">
        <f t="shared" si="305"/>
        <v>0</v>
      </c>
      <c r="R1936" s="353">
        <f t="shared" si="306"/>
        <v>0</v>
      </c>
      <c r="S1936" s="354">
        <f t="shared" si="307"/>
        <v>0</v>
      </c>
      <c r="T1936" s="349">
        <f t="shared" si="308"/>
        <v>0</v>
      </c>
      <c r="U1936" s="355">
        <f t="shared" si="309"/>
        <v>0</v>
      </c>
    </row>
    <row r="1937" spans="1:21" x14ac:dyDescent="0.3">
      <c r="A1937" s="344">
        <v>1933</v>
      </c>
      <c r="B1937" s="344"/>
      <c r="C1937" s="356"/>
      <c r="D1937" s="357"/>
      <c r="E1937" s="358"/>
      <c r="F1937" s="346"/>
      <c r="G1937" s="347"/>
      <c r="H1937" s="347"/>
      <c r="I1937" s="347"/>
      <c r="J1937" s="348"/>
      <c r="K1937" s="347"/>
      <c r="L1937" s="349">
        <f t="shared" si="300"/>
        <v>0</v>
      </c>
      <c r="M1937" s="350">
        <f t="shared" si="301"/>
        <v>0</v>
      </c>
      <c r="N1937" s="350">
        <f t="shared" si="302"/>
        <v>0</v>
      </c>
      <c r="O1937" s="351">
        <f t="shared" si="303"/>
        <v>0</v>
      </c>
      <c r="P1937" s="350">
        <f t="shared" si="304"/>
        <v>0</v>
      </c>
      <c r="Q1937" s="352">
        <f t="shared" si="305"/>
        <v>0</v>
      </c>
      <c r="R1937" s="353">
        <f t="shared" si="306"/>
        <v>0</v>
      </c>
      <c r="S1937" s="354">
        <f t="shared" si="307"/>
        <v>0</v>
      </c>
      <c r="T1937" s="349">
        <f t="shared" si="308"/>
        <v>0</v>
      </c>
      <c r="U1937" s="355">
        <f t="shared" si="309"/>
        <v>0</v>
      </c>
    </row>
    <row r="1938" spans="1:21" x14ac:dyDescent="0.3">
      <c r="A1938" s="344">
        <v>1934</v>
      </c>
      <c r="B1938" s="344"/>
      <c r="C1938" s="356"/>
      <c r="D1938" s="357"/>
      <c r="E1938" s="358"/>
      <c r="F1938" s="346"/>
      <c r="G1938" s="347"/>
      <c r="H1938" s="347"/>
      <c r="I1938" s="347"/>
      <c r="J1938" s="348"/>
      <c r="K1938" s="347"/>
      <c r="L1938" s="349">
        <f t="shared" si="300"/>
        <v>0</v>
      </c>
      <c r="M1938" s="350">
        <f t="shared" si="301"/>
        <v>0</v>
      </c>
      <c r="N1938" s="350">
        <f t="shared" si="302"/>
        <v>0</v>
      </c>
      <c r="O1938" s="351">
        <f t="shared" si="303"/>
        <v>0</v>
      </c>
      <c r="P1938" s="350">
        <f t="shared" si="304"/>
        <v>0</v>
      </c>
      <c r="Q1938" s="352">
        <f t="shared" si="305"/>
        <v>0</v>
      </c>
      <c r="R1938" s="353">
        <f t="shared" si="306"/>
        <v>0</v>
      </c>
      <c r="S1938" s="354">
        <f t="shared" si="307"/>
        <v>0</v>
      </c>
      <c r="T1938" s="349">
        <f t="shared" si="308"/>
        <v>0</v>
      </c>
      <c r="U1938" s="355">
        <f t="shared" si="309"/>
        <v>0</v>
      </c>
    </row>
    <row r="1939" spans="1:21" x14ac:dyDescent="0.3">
      <c r="A1939" s="344">
        <v>1935</v>
      </c>
      <c r="B1939" s="344"/>
      <c r="C1939" s="356"/>
      <c r="D1939" s="357"/>
      <c r="E1939" s="358"/>
      <c r="F1939" s="346"/>
      <c r="G1939" s="347"/>
      <c r="H1939" s="347"/>
      <c r="I1939" s="347"/>
      <c r="J1939" s="348"/>
      <c r="K1939" s="347"/>
      <c r="L1939" s="349">
        <f t="shared" si="300"/>
        <v>0</v>
      </c>
      <c r="M1939" s="350">
        <f t="shared" si="301"/>
        <v>0</v>
      </c>
      <c r="N1939" s="350">
        <f t="shared" si="302"/>
        <v>0</v>
      </c>
      <c r="O1939" s="351">
        <f t="shared" si="303"/>
        <v>0</v>
      </c>
      <c r="P1939" s="350">
        <f t="shared" si="304"/>
        <v>0</v>
      </c>
      <c r="Q1939" s="352">
        <f t="shared" si="305"/>
        <v>0</v>
      </c>
      <c r="R1939" s="353">
        <f t="shared" si="306"/>
        <v>0</v>
      </c>
      <c r="S1939" s="354">
        <f t="shared" si="307"/>
        <v>0</v>
      </c>
      <c r="T1939" s="349">
        <f t="shared" si="308"/>
        <v>0</v>
      </c>
      <c r="U1939" s="355">
        <f t="shared" si="309"/>
        <v>0</v>
      </c>
    </row>
    <row r="1940" spans="1:21" x14ac:dyDescent="0.3">
      <c r="A1940" s="344">
        <v>1936</v>
      </c>
      <c r="B1940" s="344"/>
      <c r="C1940" s="356"/>
      <c r="D1940" s="357"/>
      <c r="E1940" s="358"/>
      <c r="F1940" s="346"/>
      <c r="G1940" s="347"/>
      <c r="H1940" s="347"/>
      <c r="I1940" s="347"/>
      <c r="J1940" s="348"/>
      <c r="K1940" s="347"/>
      <c r="L1940" s="349">
        <f t="shared" si="300"/>
        <v>0</v>
      </c>
      <c r="M1940" s="350">
        <f t="shared" si="301"/>
        <v>0</v>
      </c>
      <c r="N1940" s="350">
        <f t="shared" si="302"/>
        <v>0</v>
      </c>
      <c r="O1940" s="351">
        <f t="shared" si="303"/>
        <v>0</v>
      </c>
      <c r="P1940" s="350">
        <f t="shared" si="304"/>
        <v>0</v>
      </c>
      <c r="Q1940" s="352">
        <f t="shared" si="305"/>
        <v>0</v>
      </c>
      <c r="R1940" s="353">
        <f t="shared" si="306"/>
        <v>0</v>
      </c>
      <c r="S1940" s="354">
        <f t="shared" si="307"/>
        <v>0</v>
      </c>
      <c r="T1940" s="349">
        <f t="shared" si="308"/>
        <v>0</v>
      </c>
      <c r="U1940" s="355">
        <f t="shared" si="309"/>
        <v>0</v>
      </c>
    </row>
    <row r="1941" spans="1:21" x14ac:dyDescent="0.3">
      <c r="A1941" s="344">
        <v>1937</v>
      </c>
      <c r="B1941" s="344"/>
      <c r="C1941" s="356"/>
      <c r="D1941" s="357"/>
      <c r="E1941" s="358"/>
      <c r="F1941" s="346"/>
      <c r="G1941" s="347"/>
      <c r="H1941" s="347"/>
      <c r="I1941" s="347"/>
      <c r="J1941" s="348"/>
      <c r="K1941" s="347"/>
      <c r="L1941" s="349">
        <f t="shared" si="300"/>
        <v>0</v>
      </c>
      <c r="M1941" s="350">
        <f t="shared" si="301"/>
        <v>0</v>
      </c>
      <c r="N1941" s="350">
        <f t="shared" si="302"/>
        <v>0</v>
      </c>
      <c r="O1941" s="351">
        <f t="shared" si="303"/>
        <v>0</v>
      </c>
      <c r="P1941" s="350">
        <f t="shared" si="304"/>
        <v>0</v>
      </c>
      <c r="Q1941" s="352">
        <f t="shared" si="305"/>
        <v>0</v>
      </c>
      <c r="R1941" s="353">
        <f t="shared" si="306"/>
        <v>0</v>
      </c>
      <c r="S1941" s="354">
        <f t="shared" si="307"/>
        <v>0</v>
      </c>
      <c r="T1941" s="349">
        <f t="shared" si="308"/>
        <v>0</v>
      </c>
      <c r="U1941" s="355">
        <f t="shared" si="309"/>
        <v>0</v>
      </c>
    </row>
    <row r="1942" spans="1:21" x14ac:dyDescent="0.3">
      <c r="A1942" s="344">
        <v>1938</v>
      </c>
      <c r="B1942" s="344"/>
      <c r="C1942" s="356"/>
      <c r="D1942" s="357"/>
      <c r="E1942" s="358"/>
      <c r="F1942" s="346"/>
      <c r="G1942" s="347"/>
      <c r="H1942" s="347"/>
      <c r="I1942" s="347"/>
      <c r="J1942" s="348"/>
      <c r="K1942" s="347"/>
      <c r="L1942" s="349">
        <f t="shared" si="300"/>
        <v>0</v>
      </c>
      <c r="M1942" s="350">
        <f t="shared" si="301"/>
        <v>0</v>
      </c>
      <c r="N1942" s="350">
        <f t="shared" si="302"/>
        <v>0</v>
      </c>
      <c r="O1942" s="351">
        <f t="shared" si="303"/>
        <v>0</v>
      </c>
      <c r="P1942" s="350">
        <f t="shared" si="304"/>
        <v>0</v>
      </c>
      <c r="Q1942" s="352">
        <f t="shared" si="305"/>
        <v>0</v>
      </c>
      <c r="R1942" s="353">
        <f t="shared" si="306"/>
        <v>0</v>
      </c>
      <c r="S1942" s="354">
        <f t="shared" si="307"/>
        <v>0</v>
      </c>
      <c r="T1942" s="349">
        <f t="shared" si="308"/>
        <v>0</v>
      </c>
      <c r="U1942" s="355">
        <f t="shared" si="309"/>
        <v>0</v>
      </c>
    </row>
    <row r="1943" spans="1:21" x14ac:dyDescent="0.3">
      <c r="A1943" s="344">
        <v>1939</v>
      </c>
      <c r="B1943" s="344"/>
      <c r="C1943" s="356"/>
      <c r="D1943" s="357"/>
      <c r="E1943" s="358"/>
      <c r="F1943" s="346"/>
      <c r="G1943" s="347"/>
      <c r="H1943" s="347"/>
      <c r="I1943" s="347"/>
      <c r="J1943" s="348"/>
      <c r="K1943" s="347"/>
      <c r="L1943" s="349">
        <f t="shared" si="300"/>
        <v>0</v>
      </c>
      <c r="M1943" s="350">
        <f t="shared" si="301"/>
        <v>0</v>
      </c>
      <c r="N1943" s="350">
        <f t="shared" si="302"/>
        <v>0</v>
      </c>
      <c r="O1943" s="351">
        <f t="shared" si="303"/>
        <v>0</v>
      </c>
      <c r="P1943" s="350">
        <f t="shared" si="304"/>
        <v>0</v>
      </c>
      <c r="Q1943" s="352">
        <f t="shared" si="305"/>
        <v>0</v>
      </c>
      <c r="R1943" s="353">
        <f t="shared" si="306"/>
        <v>0</v>
      </c>
      <c r="S1943" s="354">
        <f t="shared" si="307"/>
        <v>0</v>
      </c>
      <c r="T1943" s="349">
        <f t="shared" si="308"/>
        <v>0</v>
      </c>
      <c r="U1943" s="355">
        <f t="shared" si="309"/>
        <v>0</v>
      </c>
    </row>
    <row r="1944" spans="1:21" x14ac:dyDescent="0.3">
      <c r="A1944" s="344">
        <v>1940</v>
      </c>
      <c r="B1944" s="344"/>
      <c r="C1944" s="356"/>
      <c r="D1944" s="357"/>
      <c r="E1944" s="358"/>
      <c r="F1944" s="346"/>
      <c r="G1944" s="347"/>
      <c r="H1944" s="347"/>
      <c r="I1944" s="347"/>
      <c r="J1944" s="348"/>
      <c r="K1944" s="347"/>
      <c r="L1944" s="349">
        <f t="shared" si="300"/>
        <v>0</v>
      </c>
      <c r="M1944" s="350">
        <f t="shared" si="301"/>
        <v>0</v>
      </c>
      <c r="N1944" s="350">
        <f t="shared" si="302"/>
        <v>0</v>
      </c>
      <c r="O1944" s="351">
        <f t="shared" si="303"/>
        <v>0</v>
      </c>
      <c r="P1944" s="350">
        <f t="shared" si="304"/>
        <v>0</v>
      </c>
      <c r="Q1944" s="352">
        <f t="shared" si="305"/>
        <v>0</v>
      </c>
      <c r="R1944" s="353">
        <f t="shared" si="306"/>
        <v>0</v>
      </c>
      <c r="S1944" s="354">
        <f t="shared" si="307"/>
        <v>0</v>
      </c>
      <c r="T1944" s="349">
        <f t="shared" si="308"/>
        <v>0</v>
      </c>
      <c r="U1944" s="355">
        <f t="shared" si="309"/>
        <v>0</v>
      </c>
    </row>
    <row r="1945" spans="1:21" x14ac:dyDescent="0.3">
      <c r="A1945" s="344">
        <v>1941</v>
      </c>
      <c r="B1945" s="344"/>
      <c r="C1945" s="356"/>
      <c r="D1945" s="357"/>
      <c r="E1945" s="358"/>
      <c r="F1945" s="346"/>
      <c r="G1945" s="347"/>
      <c r="H1945" s="347"/>
      <c r="I1945" s="347"/>
      <c r="J1945" s="348"/>
      <c r="K1945" s="347"/>
      <c r="L1945" s="349">
        <f t="shared" si="300"/>
        <v>0</v>
      </c>
      <c r="M1945" s="350">
        <f t="shared" si="301"/>
        <v>0</v>
      </c>
      <c r="N1945" s="350">
        <f t="shared" si="302"/>
        <v>0</v>
      </c>
      <c r="O1945" s="351">
        <f t="shared" si="303"/>
        <v>0</v>
      </c>
      <c r="P1945" s="350">
        <f t="shared" si="304"/>
        <v>0</v>
      </c>
      <c r="Q1945" s="352">
        <f t="shared" si="305"/>
        <v>0</v>
      </c>
      <c r="R1945" s="353">
        <f t="shared" si="306"/>
        <v>0</v>
      </c>
      <c r="S1945" s="354">
        <f t="shared" si="307"/>
        <v>0</v>
      </c>
      <c r="T1945" s="349">
        <f t="shared" si="308"/>
        <v>0</v>
      </c>
      <c r="U1945" s="355">
        <f t="shared" si="309"/>
        <v>0</v>
      </c>
    </row>
    <row r="1946" spans="1:21" x14ac:dyDescent="0.3">
      <c r="A1946" s="344">
        <v>1942</v>
      </c>
      <c r="B1946" s="344"/>
      <c r="C1946" s="356"/>
      <c r="D1946" s="357"/>
      <c r="E1946" s="358"/>
      <c r="F1946" s="346"/>
      <c r="G1946" s="347"/>
      <c r="H1946" s="347"/>
      <c r="I1946" s="347"/>
      <c r="J1946" s="348"/>
      <c r="K1946" s="347"/>
      <c r="L1946" s="349">
        <f t="shared" si="300"/>
        <v>0</v>
      </c>
      <c r="M1946" s="350">
        <f t="shared" si="301"/>
        <v>0</v>
      </c>
      <c r="N1946" s="350">
        <f t="shared" si="302"/>
        <v>0</v>
      </c>
      <c r="O1946" s="351">
        <f t="shared" si="303"/>
        <v>0</v>
      </c>
      <c r="P1946" s="350">
        <f t="shared" si="304"/>
        <v>0</v>
      </c>
      <c r="Q1946" s="352">
        <f t="shared" si="305"/>
        <v>0</v>
      </c>
      <c r="R1946" s="353">
        <f t="shared" si="306"/>
        <v>0</v>
      </c>
      <c r="S1946" s="354">
        <f t="shared" si="307"/>
        <v>0</v>
      </c>
      <c r="T1946" s="349">
        <f t="shared" si="308"/>
        <v>0</v>
      </c>
      <c r="U1946" s="355">
        <f t="shared" si="309"/>
        <v>0</v>
      </c>
    </row>
    <row r="1947" spans="1:21" x14ac:dyDescent="0.3">
      <c r="A1947" s="344">
        <v>1943</v>
      </c>
      <c r="B1947" s="344"/>
      <c r="C1947" s="356"/>
      <c r="D1947" s="357"/>
      <c r="E1947" s="358"/>
      <c r="F1947" s="346"/>
      <c r="G1947" s="347"/>
      <c r="H1947" s="347"/>
      <c r="I1947" s="347"/>
      <c r="J1947" s="348"/>
      <c r="K1947" s="347"/>
      <c r="L1947" s="349">
        <f t="shared" si="300"/>
        <v>0</v>
      </c>
      <c r="M1947" s="350">
        <f t="shared" si="301"/>
        <v>0</v>
      </c>
      <c r="N1947" s="350">
        <f t="shared" si="302"/>
        <v>0</v>
      </c>
      <c r="O1947" s="351">
        <f t="shared" si="303"/>
        <v>0</v>
      </c>
      <c r="P1947" s="350">
        <f t="shared" si="304"/>
        <v>0</v>
      </c>
      <c r="Q1947" s="352">
        <f t="shared" si="305"/>
        <v>0</v>
      </c>
      <c r="R1947" s="353">
        <f t="shared" si="306"/>
        <v>0</v>
      </c>
      <c r="S1947" s="354">
        <f t="shared" si="307"/>
        <v>0</v>
      </c>
      <c r="T1947" s="349">
        <f t="shared" si="308"/>
        <v>0</v>
      </c>
      <c r="U1947" s="355">
        <f t="shared" si="309"/>
        <v>0</v>
      </c>
    </row>
    <row r="1948" spans="1:21" x14ac:dyDescent="0.3">
      <c r="A1948" s="344">
        <v>1944</v>
      </c>
      <c r="B1948" s="344"/>
      <c r="C1948" s="356"/>
      <c r="D1948" s="357"/>
      <c r="E1948" s="358"/>
      <c r="F1948" s="346"/>
      <c r="G1948" s="347"/>
      <c r="H1948" s="347"/>
      <c r="I1948" s="347"/>
      <c r="J1948" s="348"/>
      <c r="K1948" s="347"/>
      <c r="L1948" s="349">
        <f t="shared" si="300"/>
        <v>0</v>
      </c>
      <c r="M1948" s="350">
        <f t="shared" si="301"/>
        <v>0</v>
      </c>
      <c r="N1948" s="350">
        <f t="shared" si="302"/>
        <v>0</v>
      </c>
      <c r="O1948" s="351">
        <f t="shared" si="303"/>
        <v>0</v>
      </c>
      <c r="P1948" s="350">
        <f t="shared" si="304"/>
        <v>0</v>
      </c>
      <c r="Q1948" s="352">
        <f t="shared" si="305"/>
        <v>0</v>
      </c>
      <c r="R1948" s="353">
        <f t="shared" si="306"/>
        <v>0</v>
      </c>
      <c r="S1948" s="354">
        <f t="shared" si="307"/>
        <v>0</v>
      </c>
      <c r="T1948" s="349">
        <f t="shared" si="308"/>
        <v>0</v>
      </c>
      <c r="U1948" s="355">
        <f t="shared" si="309"/>
        <v>0</v>
      </c>
    </row>
    <row r="1949" spans="1:21" x14ac:dyDescent="0.3">
      <c r="A1949" s="344">
        <v>1945</v>
      </c>
      <c r="B1949" s="344"/>
      <c r="C1949" s="356"/>
      <c r="D1949" s="357"/>
      <c r="E1949" s="358"/>
      <c r="F1949" s="346"/>
      <c r="G1949" s="347"/>
      <c r="H1949" s="347"/>
      <c r="I1949" s="347"/>
      <c r="J1949" s="348"/>
      <c r="K1949" s="347"/>
      <c r="L1949" s="349">
        <f t="shared" si="300"/>
        <v>0</v>
      </c>
      <c r="M1949" s="350">
        <f t="shared" si="301"/>
        <v>0</v>
      </c>
      <c r="N1949" s="350">
        <f t="shared" si="302"/>
        <v>0</v>
      </c>
      <c r="O1949" s="351">
        <f t="shared" si="303"/>
        <v>0</v>
      </c>
      <c r="P1949" s="350">
        <f t="shared" si="304"/>
        <v>0</v>
      </c>
      <c r="Q1949" s="352">
        <f t="shared" si="305"/>
        <v>0</v>
      </c>
      <c r="R1949" s="353">
        <f t="shared" si="306"/>
        <v>0</v>
      </c>
      <c r="S1949" s="354">
        <f t="shared" si="307"/>
        <v>0</v>
      </c>
      <c r="T1949" s="349">
        <f t="shared" si="308"/>
        <v>0</v>
      </c>
      <c r="U1949" s="355">
        <f t="shared" si="309"/>
        <v>0</v>
      </c>
    </row>
    <row r="1950" spans="1:21" x14ac:dyDescent="0.3">
      <c r="A1950" s="344">
        <v>1946</v>
      </c>
      <c r="B1950" s="344"/>
      <c r="C1950" s="356"/>
      <c r="D1950" s="357"/>
      <c r="E1950" s="358"/>
      <c r="F1950" s="346"/>
      <c r="G1950" s="347"/>
      <c r="H1950" s="347"/>
      <c r="I1950" s="347"/>
      <c r="J1950" s="348"/>
      <c r="K1950" s="347"/>
      <c r="L1950" s="349">
        <f t="shared" si="300"/>
        <v>0</v>
      </c>
      <c r="M1950" s="350">
        <f t="shared" si="301"/>
        <v>0</v>
      </c>
      <c r="N1950" s="350">
        <f t="shared" si="302"/>
        <v>0</v>
      </c>
      <c r="O1950" s="351">
        <f t="shared" si="303"/>
        <v>0</v>
      </c>
      <c r="P1950" s="350">
        <f t="shared" si="304"/>
        <v>0</v>
      </c>
      <c r="Q1950" s="352">
        <f t="shared" si="305"/>
        <v>0</v>
      </c>
      <c r="R1950" s="353">
        <f t="shared" si="306"/>
        <v>0</v>
      </c>
      <c r="S1950" s="354">
        <f t="shared" si="307"/>
        <v>0</v>
      </c>
      <c r="T1950" s="349">
        <f t="shared" si="308"/>
        <v>0</v>
      </c>
      <c r="U1950" s="355">
        <f t="shared" si="309"/>
        <v>0</v>
      </c>
    </row>
    <row r="1951" spans="1:21" x14ac:dyDescent="0.3">
      <c r="A1951" s="344">
        <v>1947</v>
      </c>
      <c r="B1951" s="344"/>
      <c r="C1951" s="356"/>
      <c r="D1951" s="357"/>
      <c r="E1951" s="358"/>
      <c r="F1951" s="346"/>
      <c r="G1951" s="347"/>
      <c r="H1951" s="347"/>
      <c r="I1951" s="347"/>
      <c r="J1951" s="348"/>
      <c r="K1951" s="347"/>
      <c r="L1951" s="349">
        <f t="shared" si="300"/>
        <v>0</v>
      </c>
      <c r="M1951" s="350">
        <f t="shared" si="301"/>
        <v>0</v>
      </c>
      <c r="N1951" s="350">
        <f t="shared" si="302"/>
        <v>0</v>
      </c>
      <c r="O1951" s="351">
        <f t="shared" si="303"/>
        <v>0</v>
      </c>
      <c r="P1951" s="350">
        <f t="shared" si="304"/>
        <v>0</v>
      </c>
      <c r="Q1951" s="352">
        <f t="shared" si="305"/>
        <v>0</v>
      </c>
      <c r="R1951" s="353">
        <f t="shared" si="306"/>
        <v>0</v>
      </c>
      <c r="S1951" s="354">
        <f t="shared" si="307"/>
        <v>0</v>
      </c>
      <c r="T1951" s="349">
        <f t="shared" si="308"/>
        <v>0</v>
      </c>
      <c r="U1951" s="355">
        <f t="shared" si="309"/>
        <v>0</v>
      </c>
    </row>
    <row r="1952" spans="1:21" x14ac:dyDescent="0.3">
      <c r="A1952" s="344">
        <v>1948</v>
      </c>
      <c r="B1952" s="344"/>
      <c r="C1952" s="356"/>
      <c r="D1952" s="357"/>
      <c r="E1952" s="358"/>
      <c r="F1952" s="346"/>
      <c r="G1952" s="347"/>
      <c r="H1952" s="347"/>
      <c r="I1952" s="347"/>
      <c r="J1952" s="348"/>
      <c r="K1952" s="347"/>
      <c r="L1952" s="349">
        <f t="shared" si="300"/>
        <v>0</v>
      </c>
      <c r="M1952" s="350">
        <f t="shared" si="301"/>
        <v>0</v>
      </c>
      <c r="N1952" s="350">
        <f t="shared" si="302"/>
        <v>0</v>
      </c>
      <c r="O1952" s="351">
        <f t="shared" si="303"/>
        <v>0</v>
      </c>
      <c r="P1952" s="350">
        <f t="shared" si="304"/>
        <v>0</v>
      </c>
      <c r="Q1952" s="352">
        <f t="shared" si="305"/>
        <v>0</v>
      </c>
      <c r="R1952" s="353">
        <f t="shared" si="306"/>
        <v>0</v>
      </c>
      <c r="S1952" s="354">
        <f t="shared" si="307"/>
        <v>0</v>
      </c>
      <c r="T1952" s="349">
        <f t="shared" si="308"/>
        <v>0</v>
      </c>
      <c r="U1952" s="355">
        <f t="shared" si="309"/>
        <v>0</v>
      </c>
    </row>
    <row r="1953" spans="1:21" x14ac:dyDescent="0.3">
      <c r="A1953" s="344">
        <v>1949</v>
      </c>
      <c r="B1953" s="344"/>
      <c r="C1953" s="356"/>
      <c r="D1953" s="357"/>
      <c r="E1953" s="358"/>
      <c r="F1953" s="346"/>
      <c r="G1953" s="347"/>
      <c r="H1953" s="347"/>
      <c r="I1953" s="347"/>
      <c r="J1953" s="348"/>
      <c r="K1953" s="347"/>
      <c r="L1953" s="349">
        <f t="shared" si="300"/>
        <v>0</v>
      </c>
      <c r="M1953" s="350">
        <f t="shared" si="301"/>
        <v>0</v>
      </c>
      <c r="N1953" s="350">
        <f t="shared" si="302"/>
        <v>0</v>
      </c>
      <c r="O1953" s="351">
        <f t="shared" si="303"/>
        <v>0</v>
      </c>
      <c r="P1953" s="350">
        <f t="shared" si="304"/>
        <v>0</v>
      </c>
      <c r="Q1953" s="352">
        <f t="shared" si="305"/>
        <v>0</v>
      </c>
      <c r="R1953" s="353">
        <f t="shared" si="306"/>
        <v>0</v>
      </c>
      <c r="S1953" s="354">
        <f t="shared" si="307"/>
        <v>0</v>
      </c>
      <c r="T1953" s="349">
        <f t="shared" si="308"/>
        <v>0</v>
      </c>
      <c r="U1953" s="355">
        <f t="shared" si="309"/>
        <v>0</v>
      </c>
    </row>
    <row r="1954" spans="1:21" x14ac:dyDescent="0.3">
      <c r="A1954" s="344">
        <v>1950</v>
      </c>
      <c r="B1954" s="344"/>
      <c r="C1954" s="356"/>
      <c r="D1954" s="357"/>
      <c r="E1954" s="358"/>
      <c r="F1954" s="346"/>
      <c r="G1954" s="347"/>
      <c r="H1954" s="347"/>
      <c r="I1954" s="347"/>
      <c r="J1954" s="348"/>
      <c r="K1954" s="347"/>
      <c r="L1954" s="349">
        <f t="shared" si="300"/>
        <v>0</v>
      </c>
      <c r="M1954" s="350">
        <f t="shared" si="301"/>
        <v>0</v>
      </c>
      <c r="N1954" s="350">
        <f t="shared" si="302"/>
        <v>0</v>
      </c>
      <c r="O1954" s="351">
        <f t="shared" si="303"/>
        <v>0</v>
      </c>
      <c r="P1954" s="350">
        <f t="shared" si="304"/>
        <v>0</v>
      </c>
      <c r="Q1954" s="352">
        <f t="shared" si="305"/>
        <v>0</v>
      </c>
      <c r="R1954" s="353">
        <f t="shared" si="306"/>
        <v>0</v>
      </c>
      <c r="S1954" s="354">
        <f t="shared" si="307"/>
        <v>0</v>
      </c>
      <c r="T1954" s="349">
        <f t="shared" si="308"/>
        <v>0</v>
      </c>
      <c r="U1954" s="355">
        <f t="shared" si="309"/>
        <v>0</v>
      </c>
    </row>
    <row r="1955" spans="1:21" x14ac:dyDescent="0.3">
      <c r="A1955" s="344">
        <v>1951</v>
      </c>
      <c r="B1955" s="344"/>
      <c r="C1955" s="356"/>
      <c r="D1955" s="357"/>
      <c r="E1955" s="358"/>
      <c r="F1955" s="346"/>
      <c r="G1955" s="347"/>
      <c r="H1955" s="347"/>
      <c r="I1955" s="347"/>
      <c r="J1955" s="348"/>
      <c r="K1955" s="347"/>
      <c r="L1955" s="349">
        <f t="shared" si="300"/>
        <v>0</v>
      </c>
      <c r="M1955" s="350">
        <f t="shared" si="301"/>
        <v>0</v>
      </c>
      <c r="N1955" s="350">
        <f t="shared" si="302"/>
        <v>0</v>
      </c>
      <c r="O1955" s="351">
        <f t="shared" si="303"/>
        <v>0</v>
      </c>
      <c r="P1955" s="350">
        <f t="shared" si="304"/>
        <v>0</v>
      </c>
      <c r="Q1955" s="352">
        <f t="shared" si="305"/>
        <v>0</v>
      </c>
      <c r="R1955" s="353">
        <f t="shared" si="306"/>
        <v>0</v>
      </c>
      <c r="S1955" s="354">
        <f t="shared" si="307"/>
        <v>0</v>
      </c>
      <c r="T1955" s="349">
        <f t="shared" si="308"/>
        <v>0</v>
      </c>
      <c r="U1955" s="355">
        <f t="shared" si="309"/>
        <v>0</v>
      </c>
    </row>
    <row r="1956" spans="1:21" x14ac:dyDescent="0.3">
      <c r="A1956" s="344">
        <v>1952</v>
      </c>
      <c r="B1956" s="344"/>
      <c r="C1956" s="356"/>
      <c r="D1956" s="357"/>
      <c r="E1956" s="358"/>
      <c r="F1956" s="346"/>
      <c r="G1956" s="347"/>
      <c r="H1956" s="347"/>
      <c r="I1956" s="347"/>
      <c r="J1956" s="348"/>
      <c r="K1956" s="347"/>
      <c r="L1956" s="349">
        <f t="shared" si="300"/>
        <v>0</v>
      </c>
      <c r="M1956" s="350">
        <f t="shared" si="301"/>
        <v>0</v>
      </c>
      <c r="N1956" s="350">
        <f t="shared" si="302"/>
        <v>0</v>
      </c>
      <c r="O1956" s="351">
        <f t="shared" si="303"/>
        <v>0</v>
      </c>
      <c r="P1956" s="350">
        <f t="shared" si="304"/>
        <v>0</v>
      </c>
      <c r="Q1956" s="352">
        <f t="shared" si="305"/>
        <v>0</v>
      </c>
      <c r="R1956" s="353">
        <f t="shared" si="306"/>
        <v>0</v>
      </c>
      <c r="S1956" s="354">
        <f t="shared" si="307"/>
        <v>0</v>
      </c>
      <c r="T1956" s="349">
        <f t="shared" si="308"/>
        <v>0</v>
      </c>
      <c r="U1956" s="355">
        <f t="shared" si="309"/>
        <v>0</v>
      </c>
    </row>
    <row r="1957" spans="1:21" x14ac:dyDescent="0.3">
      <c r="A1957" s="344">
        <v>1953</v>
      </c>
      <c r="B1957" s="344"/>
      <c r="C1957" s="356"/>
      <c r="D1957" s="357"/>
      <c r="E1957" s="358"/>
      <c r="F1957" s="346"/>
      <c r="G1957" s="347"/>
      <c r="H1957" s="347"/>
      <c r="I1957" s="347"/>
      <c r="J1957" s="348"/>
      <c r="K1957" s="347"/>
      <c r="L1957" s="349">
        <f t="shared" si="300"/>
        <v>0</v>
      </c>
      <c r="M1957" s="350">
        <f t="shared" si="301"/>
        <v>0</v>
      </c>
      <c r="N1957" s="350">
        <f t="shared" si="302"/>
        <v>0</v>
      </c>
      <c r="O1957" s="351">
        <f t="shared" si="303"/>
        <v>0</v>
      </c>
      <c r="P1957" s="350">
        <f t="shared" si="304"/>
        <v>0</v>
      </c>
      <c r="Q1957" s="352">
        <f t="shared" si="305"/>
        <v>0</v>
      </c>
      <c r="R1957" s="353">
        <f t="shared" si="306"/>
        <v>0</v>
      </c>
      <c r="S1957" s="354">
        <f t="shared" si="307"/>
        <v>0</v>
      </c>
      <c r="T1957" s="349">
        <f t="shared" si="308"/>
        <v>0</v>
      </c>
      <c r="U1957" s="355">
        <f t="shared" si="309"/>
        <v>0</v>
      </c>
    </row>
    <row r="1958" spans="1:21" x14ac:dyDescent="0.3">
      <c r="A1958" s="344">
        <v>1954</v>
      </c>
      <c r="B1958" s="344"/>
      <c r="C1958" s="356"/>
      <c r="D1958" s="357"/>
      <c r="E1958" s="358"/>
      <c r="F1958" s="346"/>
      <c r="G1958" s="347"/>
      <c r="H1958" s="347"/>
      <c r="I1958" s="347"/>
      <c r="J1958" s="348"/>
      <c r="K1958" s="347"/>
      <c r="L1958" s="349">
        <f t="shared" si="300"/>
        <v>0</v>
      </c>
      <c r="M1958" s="350">
        <f t="shared" si="301"/>
        <v>0</v>
      </c>
      <c r="N1958" s="350">
        <f t="shared" si="302"/>
        <v>0</v>
      </c>
      <c r="O1958" s="351">
        <f t="shared" si="303"/>
        <v>0</v>
      </c>
      <c r="P1958" s="350">
        <f t="shared" si="304"/>
        <v>0</v>
      </c>
      <c r="Q1958" s="352">
        <f t="shared" si="305"/>
        <v>0</v>
      </c>
      <c r="R1958" s="353">
        <f t="shared" si="306"/>
        <v>0</v>
      </c>
      <c r="S1958" s="354">
        <f t="shared" si="307"/>
        <v>0</v>
      </c>
      <c r="T1958" s="349">
        <f t="shared" si="308"/>
        <v>0</v>
      </c>
      <c r="U1958" s="355">
        <f t="shared" si="309"/>
        <v>0</v>
      </c>
    </row>
    <row r="1959" spans="1:21" x14ac:dyDescent="0.3">
      <c r="A1959" s="344">
        <v>1955</v>
      </c>
      <c r="B1959" s="344"/>
      <c r="C1959" s="356"/>
      <c r="D1959" s="357"/>
      <c r="E1959" s="358"/>
      <c r="F1959" s="346"/>
      <c r="G1959" s="347"/>
      <c r="H1959" s="347"/>
      <c r="I1959" s="347"/>
      <c r="J1959" s="348"/>
      <c r="K1959" s="347"/>
      <c r="L1959" s="349">
        <f t="shared" si="300"/>
        <v>0</v>
      </c>
      <c r="M1959" s="350">
        <f t="shared" si="301"/>
        <v>0</v>
      </c>
      <c r="N1959" s="350">
        <f t="shared" si="302"/>
        <v>0</v>
      </c>
      <c r="O1959" s="351">
        <f t="shared" si="303"/>
        <v>0</v>
      </c>
      <c r="P1959" s="350">
        <f t="shared" si="304"/>
        <v>0</v>
      </c>
      <c r="Q1959" s="352">
        <f t="shared" si="305"/>
        <v>0</v>
      </c>
      <c r="R1959" s="353">
        <f t="shared" si="306"/>
        <v>0</v>
      </c>
      <c r="S1959" s="354">
        <f t="shared" si="307"/>
        <v>0</v>
      </c>
      <c r="T1959" s="349">
        <f t="shared" si="308"/>
        <v>0</v>
      </c>
      <c r="U1959" s="355">
        <f t="shared" si="309"/>
        <v>0</v>
      </c>
    </row>
    <row r="1960" spans="1:21" x14ac:dyDescent="0.3">
      <c r="A1960" s="344">
        <v>1956</v>
      </c>
      <c r="B1960" s="344"/>
      <c r="C1960" s="356"/>
      <c r="D1960" s="357"/>
      <c r="E1960" s="358"/>
      <c r="F1960" s="346"/>
      <c r="G1960" s="347"/>
      <c r="H1960" s="347"/>
      <c r="I1960" s="347"/>
      <c r="J1960" s="348"/>
      <c r="K1960" s="347"/>
      <c r="L1960" s="349">
        <f t="shared" si="300"/>
        <v>0</v>
      </c>
      <c r="M1960" s="350">
        <f t="shared" si="301"/>
        <v>0</v>
      </c>
      <c r="N1960" s="350">
        <f t="shared" si="302"/>
        <v>0</v>
      </c>
      <c r="O1960" s="351">
        <f t="shared" si="303"/>
        <v>0</v>
      </c>
      <c r="P1960" s="350">
        <f t="shared" si="304"/>
        <v>0</v>
      </c>
      <c r="Q1960" s="352">
        <f t="shared" si="305"/>
        <v>0</v>
      </c>
      <c r="R1960" s="353">
        <f t="shared" si="306"/>
        <v>0</v>
      </c>
      <c r="S1960" s="354">
        <f t="shared" si="307"/>
        <v>0</v>
      </c>
      <c r="T1960" s="349">
        <f t="shared" si="308"/>
        <v>0</v>
      </c>
      <c r="U1960" s="355">
        <f t="shared" si="309"/>
        <v>0</v>
      </c>
    </row>
    <row r="1961" spans="1:21" x14ac:dyDescent="0.3">
      <c r="A1961" s="344">
        <v>1957</v>
      </c>
      <c r="B1961" s="344"/>
      <c r="C1961" s="356"/>
      <c r="D1961" s="357"/>
      <c r="E1961" s="358"/>
      <c r="F1961" s="346"/>
      <c r="G1961" s="347"/>
      <c r="H1961" s="347"/>
      <c r="I1961" s="347"/>
      <c r="J1961" s="348"/>
      <c r="K1961" s="347"/>
      <c r="L1961" s="349">
        <f t="shared" si="300"/>
        <v>0</v>
      </c>
      <c r="M1961" s="350">
        <f t="shared" si="301"/>
        <v>0</v>
      </c>
      <c r="N1961" s="350">
        <f t="shared" si="302"/>
        <v>0</v>
      </c>
      <c r="O1961" s="351">
        <f t="shared" si="303"/>
        <v>0</v>
      </c>
      <c r="P1961" s="350">
        <f t="shared" si="304"/>
        <v>0</v>
      </c>
      <c r="Q1961" s="352">
        <f t="shared" si="305"/>
        <v>0</v>
      </c>
      <c r="R1961" s="353">
        <f t="shared" si="306"/>
        <v>0</v>
      </c>
      <c r="S1961" s="354">
        <f t="shared" si="307"/>
        <v>0</v>
      </c>
      <c r="T1961" s="349">
        <f t="shared" si="308"/>
        <v>0</v>
      </c>
      <c r="U1961" s="355">
        <f t="shared" si="309"/>
        <v>0</v>
      </c>
    </row>
    <row r="1962" spans="1:21" x14ac:dyDescent="0.3">
      <c r="A1962" s="344">
        <v>1958</v>
      </c>
      <c r="B1962" s="344"/>
      <c r="C1962" s="356"/>
      <c r="D1962" s="357"/>
      <c r="E1962" s="358"/>
      <c r="F1962" s="346"/>
      <c r="G1962" s="347"/>
      <c r="H1962" s="347"/>
      <c r="I1962" s="347"/>
      <c r="J1962" s="348"/>
      <c r="K1962" s="347"/>
      <c r="L1962" s="349">
        <f t="shared" si="300"/>
        <v>0</v>
      </c>
      <c r="M1962" s="350">
        <f t="shared" si="301"/>
        <v>0</v>
      </c>
      <c r="N1962" s="350">
        <f t="shared" si="302"/>
        <v>0</v>
      </c>
      <c r="O1962" s="351">
        <f t="shared" si="303"/>
        <v>0</v>
      </c>
      <c r="P1962" s="350">
        <f t="shared" si="304"/>
        <v>0</v>
      </c>
      <c r="Q1962" s="352">
        <f t="shared" si="305"/>
        <v>0</v>
      </c>
      <c r="R1962" s="353">
        <f t="shared" si="306"/>
        <v>0</v>
      </c>
      <c r="S1962" s="354">
        <f t="shared" si="307"/>
        <v>0</v>
      </c>
      <c r="T1962" s="349">
        <f t="shared" si="308"/>
        <v>0</v>
      </c>
      <c r="U1962" s="355">
        <f t="shared" si="309"/>
        <v>0</v>
      </c>
    </row>
    <row r="1963" spans="1:21" x14ac:dyDescent="0.3">
      <c r="A1963" s="344">
        <v>1959</v>
      </c>
      <c r="B1963" s="344"/>
      <c r="C1963" s="356"/>
      <c r="D1963" s="357"/>
      <c r="E1963" s="358"/>
      <c r="F1963" s="346"/>
      <c r="G1963" s="347"/>
      <c r="H1963" s="347"/>
      <c r="I1963" s="347"/>
      <c r="J1963" s="348"/>
      <c r="K1963" s="347"/>
      <c r="L1963" s="349">
        <f t="shared" si="300"/>
        <v>0</v>
      </c>
      <c r="M1963" s="350">
        <f t="shared" si="301"/>
        <v>0</v>
      </c>
      <c r="N1963" s="350">
        <f t="shared" si="302"/>
        <v>0</v>
      </c>
      <c r="O1963" s="351">
        <f t="shared" si="303"/>
        <v>0</v>
      </c>
      <c r="P1963" s="350">
        <f t="shared" si="304"/>
        <v>0</v>
      </c>
      <c r="Q1963" s="352">
        <f t="shared" si="305"/>
        <v>0</v>
      </c>
      <c r="R1963" s="353">
        <f t="shared" si="306"/>
        <v>0</v>
      </c>
      <c r="S1963" s="354">
        <f t="shared" si="307"/>
        <v>0</v>
      </c>
      <c r="T1963" s="349">
        <f t="shared" si="308"/>
        <v>0</v>
      </c>
      <c r="U1963" s="355">
        <f t="shared" si="309"/>
        <v>0</v>
      </c>
    </row>
    <row r="1964" spans="1:21" x14ac:dyDescent="0.3">
      <c r="A1964" s="344">
        <v>1960</v>
      </c>
      <c r="B1964" s="344"/>
      <c r="C1964" s="356"/>
      <c r="D1964" s="357"/>
      <c r="E1964" s="358"/>
      <c r="F1964" s="346"/>
      <c r="G1964" s="347"/>
      <c r="H1964" s="347"/>
      <c r="I1964" s="347"/>
      <c r="J1964" s="348"/>
      <c r="K1964" s="347"/>
      <c r="L1964" s="349">
        <f t="shared" si="300"/>
        <v>0</v>
      </c>
      <c r="M1964" s="350">
        <f t="shared" si="301"/>
        <v>0</v>
      </c>
      <c r="N1964" s="350">
        <f t="shared" si="302"/>
        <v>0</v>
      </c>
      <c r="O1964" s="351">
        <f t="shared" si="303"/>
        <v>0</v>
      </c>
      <c r="P1964" s="350">
        <f t="shared" si="304"/>
        <v>0</v>
      </c>
      <c r="Q1964" s="352">
        <f t="shared" si="305"/>
        <v>0</v>
      </c>
      <c r="R1964" s="353">
        <f t="shared" si="306"/>
        <v>0</v>
      </c>
      <c r="S1964" s="354">
        <f t="shared" si="307"/>
        <v>0</v>
      </c>
      <c r="T1964" s="349">
        <f t="shared" si="308"/>
        <v>0</v>
      </c>
      <c r="U1964" s="355">
        <f t="shared" si="309"/>
        <v>0</v>
      </c>
    </row>
    <row r="1965" spans="1:21" x14ac:dyDescent="0.3">
      <c r="A1965" s="344">
        <v>1961</v>
      </c>
      <c r="B1965" s="344"/>
      <c r="C1965" s="356"/>
      <c r="D1965" s="357"/>
      <c r="E1965" s="358"/>
      <c r="F1965" s="346"/>
      <c r="G1965" s="347"/>
      <c r="H1965" s="347"/>
      <c r="I1965" s="347"/>
      <c r="J1965" s="348"/>
      <c r="K1965" s="347"/>
      <c r="L1965" s="349">
        <f t="shared" si="300"/>
        <v>0</v>
      </c>
      <c r="M1965" s="350">
        <f t="shared" si="301"/>
        <v>0</v>
      </c>
      <c r="N1965" s="350">
        <f t="shared" si="302"/>
        <v>0</v>
      </c>
      <c r="O1965" s="351">
        <f t="shared" si="303"/>
        <v>0</v>
      </c>
      <c r="P1965" s="350">
        <f t="shared" si="304"/>
        <v>0</v>
      </c>
      <c r="Q1965" s="352">
        <f t="shared" si="305"/>
        <v>0</v>
      </c>
      <c r="R1965" s="353">
        <f t="shared" si="306"/>
        <v>0</v>
      </c>
      <c r="S1965" s="354">
        <f t="shared" si="307"/>
        <v>0</v>
      </c>
      <c r="T1965" s="349">
        <f t="shared" si="308"/>
        <v>0</v>
      </c>
      <c r="U1965" s="355">
        <f t="shared" si="309"/>
        <v>0</v>
      </c>
    </row>
    <row r="1966" spans="1:21" x14ac:dyDescent="0.3">
      <c r="A1966" s="344">
        <v>1962</v>
      </c>
      <c r="B1966" s="344"/>
      <c r="C1966" s="356"/>
      <c r="D1966" s="357"/>
      <c r="E1966" s="358"/>
      <c r="F1966" s="346"/>
      <c r="G1966" s="347"/>
      <c r="H1966" s="347"/>
      <c r="I1966" s="347"/>
      <c r="J1966" s="348"/>
      <c r="K1966" s="347"/>
      <c r="L1966" s="349">
        <f t="shared" si="300"/>
        <v>0</v>
      </c>
      <c r="M1966" s="350">
        <f t="shared" si="301"/>
        <v>0</v>
      </c>
      <c r="N1966" s="350">
        <f t="shared" si="302"/>
        <v>0</v>
      </c>
      <c r="O1966" s="351">
        <f t="shared" si="303"/>
        <v>0</v>
      </c>
      <c r="P1966" s="350">
        <f t="shared" si="304"/>
        <v>0</v>
      </c>
      <c r="Q1966" s="352">
        <f t="shared" si="305"/>
        <v>0</v>
      </c>
      <c r="R1966" s="353">
        <f t="shared" si="306"/>
        <v>0</v>
      </c>
      <c r="S1966" s="354">
        <f t="shared" si="307"/>
        <v>0</v>
      </c>
      <c r="T1966" s="349">
        <f t="shared" si="308"/>
        <v>0</v>
      </c>
      <c r="U1966" s="355">
        <f t="shared" si="309"/>
        <v>0</v>
      </c>
    </row>
    <row r="1967" spans="1:21" x14ac:dyDescent="0.3">
      <c r="A1967" s="344">
        <v>1963</v>
      </c>
      <c r="B1967" s="344"/>
      <c r="C1967" s="356"/>
      <c r="D1967" s="357"/>
      <c r="E1967" s="358"/>
      <c r="F1967" s="346"/>
      <c r="G1967" s="347"/>
      <c r="H1967" s="347"/>
      <c r="I1967" s="347"/>
      <c r="J1967" s="348"/>
      <c r="K1967" s="347"/>
      <c r="L1967" s="349">
        <f t="shared" si="300"/>
        <v>0</v>
      </c>
      <c r="M1967" s="350">
        <f t="shared" si="301"/>
        <v>0</v>
      </c>
      <c r="N1967" s="350">
        <f t="shared" si="302"/>
        <v>0</v>
      </c>
      <c r="O1967" s="351">
        <f t="shared" si="303"/>
        <v>0</v>
      </c>
      <c r="P1967" s="350">
        <f t="shared" si="304"/>
        <v>0</v>
      </c>
      <c r="Q1967" s="352">
        <f t="shared" si="305"/>
        <v>0</v>
      </c>
      <c r="R1967" s="353">
        <f t="shared" si="306"/>
        <v>0</v>
      </c>
      <c r="S1967" s="354">
        <f t="shared" si="307"/>
        <v>0</v>
      </c>
      <c r="T1967" s="349">
        <f t="shared" si="308"/>
        <v>0</v>
      </c>
      <c r="U1967" s="355">
        <f t="shared" si="309"/>
        <v>0</v>
      </c>
    </row>
    <row r="1968" spans="1:21" x14ac:dyDescent="0.3">
      <c r="A1968" s="344">
        <v>1964</v>
      </c>
      <c r="B1968" s="344"/>
      <c r="C1968" s="356"/>
      <c r="D1968" s="357"/>
      <c r="E1968" s="358"/>
      <c r="F1968" s="346"/>
      <c r="G1968" s="347"/>
      <c r="H1968" s="347"/>
      <c r="I1968" s="347"/>
      <c r="J1968" s="348"/>
      <c r="K1968" s="347"/>
      <c r="L1968" s="349">
        <f t="shared" si="300"/>
        <v>0</v>
      </c>
      <c r="M1968" s="350">
        <f t="shared" si="301"/>
        <v>0</v>
      </c>
      <c r="N1968" s="350">
        <f t="shared" si="302"/>
        <v>0</v>
      </c>
      <c r="O1968" s="351">
        <f t="shared" si="303"/>
        <v>0</v>
      </c>
      <c r="P1968" s="350">
        <f t="shared" si="304"/>
        <v>0</v>
      </c>
      <c r="Q1968" s="352">
        <f t="shared" si="305"/>
        <v>0</v>
      </c>
      <c r="R1968" s="353">
        <f t="shared" si="306"/>
        <v>0</v>
      </c>
      <c r="S1968" s="354">
        <f t="shared" si="307"/>
        <v>0</v>
      </c>
      <c r="T1968" s="349">
        <f t="shared" si="308"/>
        <v>0</v>
      </c>
      <c r="U1968" s="355">
        <f t="shared" si="309"/>
        <v>0</v>
      </c>
    </row>
    <row r="1969" spans="1:21" x14ac:dyDescent="0.3">
      <c r="A1969" s="344">
        <v>1965</v>
      </c>
      <c r="B1969" s="344"/>
      <c r="C1969" s="356"/>
      <c r="D1969" s="357"/>
      <c r="E1969" s="358"/>
      <c r="F1969" s="346"/>
      <c r="G1969" s="347"/>
      <c r="H1969" s="347"/>
      <c r="I1969" s="347"/>
      <c r="J1969" s="348"/>
      <c r="K1969" s="347"/>
      <c r="L1969" s="349">
        <f t="shared" si="300"/>
        <v>0</v>
      </c>
      <c r="M1969" s="350">
        <f t="shared" si="301"/>
        <v>0</v>
      </c>
      <c r="N1969" s="350">
        <f t="shared" si="302"/>
        <v>0</v>
      </c>
      <c r="O1969" s="351">
        <f t="shared" si="303"/>
        <v>0</v>
      </c>
      <c r="P1969" s="350">
        <f t="shared" si="304"/>
        <v>0</v>
      </c>
      <c r="Q1969" s="352">
        <f t="shared" si="305"/>
        <v>0</v>
      </c>
      <c r="R1969" s="353">
        <f t="shared" si="306"/>
        <v>0</v>
      </c>
      <c r="S1969" s="354">
        <f t="shared" si="307"/>
        <v>0</v>
      </c>
      <c r="T1969" s="349">
        <f t="shared" si="308"/>
        <v>0</v>
      </c>
      <c r="U1969" s="355">
        <f t="shared" si="309"/>
        <v>0</v>
      </c>
    </row>
    <row r="1970" spans="1:21" x14ac:dyDescent="0.3">
      <c r="A1970" s="344">
        <v>1966</v>
      </c>
      <c r="B1970" s="344"/>
      <c r="C1970" s="356"/>
      <c r="D1970" s="357"/>
      <c r="E1970" s="358"/>
      <c r="F1970" s="346"/>
      <c r="G1970" s="347"/>
      <c r="H1970" s="347"/>
      <c r="I1970" s="347"/>
      <c r="J1970" s="348"/>
      <c r="K1970" s="347"/>
      <c r="L1970" s="349">
        <f t="shared" si="300"/>
        <v>0</v>
      </c>
      <c r="M1970" s="350">
        <f t="shared" si="301"/>
        <v>0</v>
      </c>
      <c r="N1970" s="350">
        <f t="shared" si="302"/>
        <v>0</v>
      </c>
      <c r="O1970" s="351">
        <f t="shared" si="303"/>
        <v>0</v>
      </c>
      <c r="P1970" s="350">
        <f t="shared" si="304"/>
        <v>0</v>
      </c>
      <c r="Q1970" s="352">
        <f t="shared" si="305"/>
        <v>0</v>
      </c>
      <c r="R1970" s="353">
        <f t="shared" si="306"/>
        <v>0</v>
      </c>
      <c r="S1970" s="354">
        <f t="shared" si="307"/>
        <v>0</v>
      </c>
      <c r="T1970" s="349">
        <f t="shared" si="308"/>
        <v>0</v>
      </c>
      <c r="U1970" s="355">
        <f t="shared" si="309"/>
        <v>0</v>
      </c>
    </row>
    <row r="1971" spans="1:21" x14ac:dyDescent="0.3">
      <c r="A1971" s="344">
        <v>1967</v>
      </c>
      <c r="B1971" s="344"/>
      <c r="C1971" s="356"/>
      <c r="D1971" s="357"/>
      <c r="E1971" s="358"/>
      <c r="F1971" s="346"/>
      <c r="G1971" s="347"/>
      <c r="H1971" s="347"/>
      <c r="I1971" s="347"/>
      <c r="J1971" s="348"/>
      <c r="K1971" s="347"/>
      <c r="L1971" s="349">
        <f t="shared" si="300"/>
        <v>0</v>
      </c>
      <c r="M1971" s="350">
        <f t="shared" si="301"/>
        <v>0</v>
      </c>
      <c r="N1971" s="350">
        <f t="shared" si="302"/>
        <v>0</v>
      </c>
      <c r="O1971" s="351">
        <f t="shared" si="303"/>
        <v>0</v>
      </c>
      <c r="P1971" s="350">
        <f t="shared" si="304"/>
        <v>0</v>
      </c>
      <c r="Q1971" s="352">
        <f t="shared" si="305"/>
        <v>0</v>
      </c>
      <c r="R1971" s="353">
        <f t="shared" si="306"/>
        <v>0</v>
      </c>
      <c r="S1971" s="354">
        <f t="shared" si="307"/>
        <v>0</v>
      </c>
      <c r="T1971" s="349">
        <f t="shared" si="308"/>
        <v>0</v>
      </c>
      <c r="U1971" s="355">
        <f t="shared" si="309"/>
        <v>0</v>
      </c>
    </row>
    <row r="1972" spans="1:21" x14ac:dyDescent="0.3">
      <c r="A1972" s="344">
        <v>1968</v>
      </c>
      <c r="B1972" s="344"/>
      <c r="C1972" s="356"/>
      <c r="D1972" s="357"/>
      <c r="E1972" s="358"/>
      <c r="F1972" s="346"/>
      <c r="G1972" s="347"/>
      <c r="H1972" s="347"/>
      <c r="I1972" s="347"/>
      <c r="J1972" s="348"/>
      <c r="K1972" s="347"/>
      <c r="L1972" s="349">
        <f t="shared" si="300"/>
        <v>0</v>
      </c>
      <c r="M1972" s="350">
        <f t="shared" si="301"/>
        <v>0</v>
      </c>
      <c r="N1972" s="350">
        <f t="shared" si="302"/>
        <v>0</v>
      </c>
      <c r="O1972" s="351">
        <f t="shared" si="303"/>
        <v>0</v>
      </c>
      <c r="P1972" s="350">
        <f t="shared" si="304"/>
        <v>0</v>
      </c>
      <c r="Q1972" s="352">
        <f t="shared" si="305"/>
        <v>0</v>
      </c>
      <c r="R1972" s="353">
        <f t="shared" si="306"/>
        <v>0</v>
      </c>
      <c r="S1972" s="354">
        <f t="shared" si="307"/>
        <v>0</v>
      </c>
      <c r="T1972" s="349">
        <f t="shared" si="308"/>
        <v>0</v>
      </c>
      <c r="U1972" s="355">
        <f t="shared" si="309"/>
        <v>0</v>
      </c>
    </row>
    <row r="1973" spans="1:21" x14ac:dyDescent="0.3">
      <c r="A1973" s="344">
        <v>1969</v>
      </c>
      <c r="B1973" s="344"/>
      <c r="C1973" s="356"/>
      <c r="D1973" s="357"/>
      <c r="E1973" s="358"/>
      <c r="F1973" s="346"/>
      <c r="G1973" s="347"/>
      <c r="H1973" s="347"/>
      <c r="I1973" s="347"/>
      <c r="J1973" s="348"/>
      <c r="K1973" s="347"/>
      <c r="L1973" s="349">
        <f t="shared" si="300"/>
        <v>0</v>
      </c>
      <c r="M1973" s="350">
        <f t="shared" si="301"/>
        <v>0</v>
      </c>
      <c r="N1973" s="350">
        <f t="shared" si="302"/>
        <v>0</v>
      </c>
      <c r="O1973" s="351">
        <f t="shared" si="303"/>
        <v>0</v>
      </c>
      <c r="P1973" s="350">
        <f t="shared" si="304"/>
        <v>0</v>
      </c>
      <c r="Q1973" s="352">
        <f t="shared" si="305"/>
        <v>0</v>
      </c>
      <c r="R1973" s="353">
        <f t="shared" si="306"/>
        <v>0</v>
      </c>
      <c r="S1973" s="354">
        <f t="shared" si="307"/>
        <v>0</v>
      </c>
      <c r="T1973" s="349">
        <f t="shared" si="308"/>
        <v>0</v>
      </c>
      <c r="U1973" s="355">
        <f t="shared" si="309"/>
        <v>0</v>
      </c>
    </row>
    <row r="1974" spans="1:21" x14ac:dyDescent="0.3">
      <c r="A1974" s="344">
        <v>1970</v>
      </c>
      <c r="B1974" s="344"/>
      <c r="C1974" s="356"/>
      <c r="D1974" s="357"/>
      <c r="E1974" s="358"/>
      <c r="F1974" s="346"/>
      <c r="G1974" s="347"/>
      <c r="H1974" s="347"/>
      <c r="I1974" s="347"/>
      <c r="J1974" s="348"/>
      <c r="K1974" s="347"/>
      <c r="L1974" s="349">
        <f t="shared" si="300"/>
        <v>0</v>
      </c>
      <c r="M1974" s="350">
        <f t="shared" si="301"/>
        <v>0</v>
      </c>
      <c r="N1974" s="350">
        <f t="shared" si="302"/>
        <v>0</v>
      </c>
      <c r="O1974" s="351">
        <f t="shared" si="303"/>
        <v>0</v>
      </c>
      <c r="P1974" s="350">
        <f t="shared" si="304"/>
        <v>0</v>
      </c>
      <c r="Q1974" s="352">
        <f t="shared" si="305"/>
        <v>0</v>
      </c>
      <c r="R1974" s="353">
        <f t="shared" si="306"/>
        <v>0</v>
      </c>
      <c r="S1974" s="354">
        <f t="shared" si="307"/>
        <v>0</v>
      </c>
      <c r="T1974" s="349">
        <f t="shared" si="308"/>
        <v>0</v>
      </c>
      <c r="U1974" s="355">
        <f t="shared" si="309"/>
        <v>0</v>
      </c>
    </row>
    <row r="1975" spans="1:21" x14ac:dyDescent="0.3">
      <c r="A1975" s="344">
        <v>1971</v>
      </c>
      <c r="B1975" s="344"/>
      <c r="C1975" s="356"/>
      <c r="D1975" s="357"/>
      <c r="E1975" s="358"/>
      <c r="F1975" s="346"/>
      <c r="G1975" s="347"/>
      <c r="H1975" s="347"/>
      <c r="I1975" s="347"/>
      <c r="J1975" s="348"/>
      <c r="K1975" s="347"/>
      <c r="L1975" s="349">
        <f t="shared" si="300"/>
        <v>0</v>
      </c>
      <c r="M1975" s="350">
        <f t="shared" si="301"/>
        <v>0</v>
      </c>
      <c r="N1975" s="350">
        <f t="shared" si="302"/>
        <v>0</v>
      </c>
      <c r="O1975" s="351">
        <f t="shared" si="303"/>
        <v>0</v>
      </c>
      <c r="P1975" s="350">
        <f t="shared" si="304"/>
        <v>0</v>
      </c>
      <c r="Q1975" s="352">
        <f t="shared" si="305"/>
        <v>0</v>
      </c>
      <c r="R1975" s="353">
        <f t="shared" si="306"/>
        <v>0</v>
      </c>
      <c r="S1975" s="354">
        <f t="shared" si="307"/>
        <v>0</v>
      </c>
      <c r="T1975" s="349">
        <f t="shared" si="308"/>
        <v>0</v>
      </c>
      <c r="U1975" s="355">
        <f t="shared" si="309"/>
        <v>0</v>
      </c>
    </row>
    <row r="1976" spans="1:21" x14ac:dyDescent="0.3">
      <c r="A1976" s="344">
        <v>1972</v>
      </c>
      <c r="B1976" s="344"/>
      <c r="C1976" s="356"/>
      <c r="D1976" s="357"/>
      <c r="E1976" s="358"/>
      <c r="F1976" s="346"/>
      <c r="G1976" s="347"/>
      <c r="H1976" s="347"/>
      <c r="I1976" s="347"/>
      <c r="J1976" s="348"/>
      <c r="K1976" s="347"/>
      <c r="L1976" s="349">
        <f t="shared" si="300"/>
        <v>0</v>
      </c>
      <c r="M1976" s="350">
        <f t="shared" si="301"/>
        <v>0</v>
      </c>
      <c r="N1976" s="350">
        <f t="shared" si="302"/>
        <v>0</v>
      </c>
      <c r="O1976" s="351">
        <f t="shared" si="303"/>
        <v>0</v>
      </c>
      <c r="P1976" s="350">
        <f t="shared" si="304"/>
        <v>0</v>
      </c>
      <c r="Q1976" s="352">
        <f t="shared" si="305"/>
        <v>0</v>
      </c>
      <c r="R1976" s="353">
        <f t="shared" si="306"/>
        <v>0</v>
      </c>
      <c r="S1976" s="354">
        <f t="shared" si="307"/>
        <v>0</v>
      </c>
      <c r="T1976" s="349">
        <f t="shared" si="308"/>
        <v>0</v>
      </c>
      <c r="U1976" s="355">
        <f t="shared" si="309"/>
        <v>0</v>
      </c>
    </row>
    <row r="1977" spans="1:21" x14ac:dyDescent="0.3">
      <c r="A1977" s="344">
        <v>1973</v>
      </c>
      <c r="B1977" s="344"/>
      <c r="C1977" s="356"/>
      <c r="D1977" s="357"/>
      <c r="E1977" s="358"/>
      <c r="F1977" s="346"/>
      <c r="G1977" s="347"/>
      <c r="H1977" s="347"/>
      <c r="I1977" s="347"/>
      <c r="J1977" s="348"/>
      <c r="K1977" s="347"/>
      <c r="L1977" s="349">
        <f t="shared" si="300"/>
        <v>0</v>
      </c>
      <c r="M1977" s="350">
        <f t="shared" si="301"/>
        <v>0</v>
      </c>
      <c r="N1977" s="350">
        <f t="shared" si="302"/>
        <v>0</v>
      </c>
      <c r="O1977" s="351">
        <f t="shared" si="303"/>
        <v>0</v>
      </c>
      <c r="P1977" s="350">
        <f t="shared" si="304"/>
        <v>0</v>
      </c>
      <c r="Q1977" s="352">
        <f t="shared" si="305"/>
        <v>0</v>
      </c>
      <c r="R1977" s="353">
        <f t="shared" si="306"/>
        <v>0</v>
      </c>
      <c r="S1977" s="354">
        <f t="shared" si="307"/>
        <v>0</v>
      </c>
      <c r="T1977" s="349">
        <f t="shared" si="308"/>
        <v>0</v>
      </c>
      <c r="U1977" s="355">
        <f t="shared" si="309"/>
        <v>0</v>
      </c>
    </row>
    <row r="1978" spans="1:21" x14ac:dyDescent="0.3">
      <c r="A1978" s="344">
        <v>1974</v>
      </c>
      <c r="B1978" s="344"/>
      <c r="C1978" s="356"/>
      <c r="D1978" s="357"/>
      <c r="E1978" s="358"/>
      <c r="F1978" s="346"/>
      <c r="G1978" s="347"/>
      <c r="H1978" s="347"/>
      <c r="I1978" s="347"/>
      <c r="J1978" s="348"/>
      <c r="K1978" s="347"/>
      <c r="L1978" s="349">
        <f t="shared" si="300"/>
        <v>0</v>
      </c>
      <c r="M1978" s="350">
        <f t="shared" si="301"/>
        <v>0</v>
      </c>
      <c r="N1978" s="350">
        <f t="shared" si="302"/>
        <v>0</v>
      </c>
      <c r="O1978" s="351">
        <f t="shared" si="303"/>
        <v>0</v>
      </c>
      <c r="P1978" s="350">
        <f t="shared" si="304"/>
        <v>0</v>
      </c>
      <c r="Q1978" s="352">
        <f t="shared" si="305"/>
        <v>0</v>
      </c>
      <c r="R1978" s="353">
        <f t="shared" si="306"/>
        <v>0</v>
      </c>
      <c r="S1978" s="354">
        <f t="shared" si="307"/>
        <v>0</v>
      </c>
      <c r="T1978" s="349">
        <f t="shared" si="308"/>
        <v>0</v>
      </c>
      <c r="U1978" s="355">
        <f t="shared" si="309"/>
        <v>0</v>
      </c>
    </row>
    <row r="1979" spans="1:21" x14ac:dyDescent="0.3">
      <c r="A1979" s="344">
        <v>1975</v>
      </c>
      <c r="B1979" s="344"/>
      <c r="C1979" s="356"/>
      <c r="D1979" s="357"/>
      <c r="E1979" s="358"/>
      <c r="F1979" s="346"/>
      <c r="G1979" s="347"/>
      <c r="H1979" s="347"/>
      <c r="I1979" s="347"/>
      <c r="J1979" s="348"/>
      <c r="K1979" s="347"/>
      <c r="L1979" s="349">
        <f t="shared" si="300"/>
        <v>0</v>
      </c>
      <c r="M1979" s="350">
        <f t="shared" si="301"/>
        <v>0</v>
      </c>
      <c r="N1979" s="350">
        <f t="shared" si="302"/>
        <v>0</v>
      </c>
      <c r="O1979" s="351">
        <f t="shared" si="303"/>
        <v>0</v>
      </c>
      <c r="P1979" s="350">
        <f t="shared" si="304"/>
        <v>0</v>
      </c>
      <c r="Q1979" s="352">
        <f t="shared" si="305"/>
        <v>0</v>
      </c>
      <c r="R1979" s="353">
        <f t="shared" si="306"/>
        <v>0</v>
      </c>
      <c r="S1979" s="354">
        <f t="shared" si="307"/>
        <v>0</v>
      </c>
      <c r="T1979" s="349">
        <f t="shared" si="308"/>
        <v>0</v>
      </c>
      <c r="U1979" s="355">
        <f t="shared" si="309"/>
        <v>0</v>
      </c>
    </row>
    <row r="1980" spans="1:21" x14ac:dyDescent="0.3">
      <c r="A1980" s="344">
        <v>1976</v>
      </c>
      <c r="B1980" s="344"/>
      <c r="C1980" s="356"/>
      <c r="D1980" s="357"/>
      <c r="E1980" s="358"/>
      <c r="F1980" s="346"/>
      <c r="G1980" s="347"/>
      <c r="H1980" s="347"/>
      <c r="I1980" s="347"/>
      <c r="J1980" s="348"/>
      <c r="K1980" s="347"/>
      <c r="L1980" s="349">
        <f t="shared" si="300"/>
        <v>0</v>
      </c>
      <c r="M1980" s="350">
        <f t="shared" si="301"/>
        <v>0</v>
      </c>
      <c r="N1980" s="350">
        <f t="shared" si="302"/>
        <v>0</v>
      </c>
      <c r="O1980" s="351">
        <f t="shared" si="303"/>
        <v>0</v>
      </c>
      <c r="P1980" s="350">
        <f t="shared" si="304"/>
        <v>0</v>
      </c>
      <c r="Q1980" s="352">
        <f t="shared" si="305"/>
        <v>0</v>
      </c>
      <c r="R1980" s="353">
        <f t="shared" si="306"/>
        <v>0</v>
      </c>
      <c r="S1980" s="354">
        <f t="shared" si="307"/>
        <v>0</v>
      </c>
      <c r="T1980" s="349">
        <f t="shared" si="308"/>
        <v>0</v>
      </c>
      <c r="U1980" s="355">
        <f t="shared" si="309"/>
        <v>0</v>
      </c>
    </row>
    <row r="1981" spans="1:21" x14ac:dyDescent="0.3">
      <c r="A1981" s="344">
        <v>1977</v>
      </c>
      <c r="B1981" s="344"/>
      <c r="C1981" s="356"/>
      <c r="D1981" s="357"/>
      <c r="E1981" s="358"/>
      <c r="F1981" s="346"/>
      <c r="G1981" s="347"/>
      <c r="H1981" s="347"/>
      <c r="I1981" s="347"/>
      <c r="J1981" s="348"/>
      <c r="K1981" s="347"/>
      <c r="L1981" s="349">
        <f t="shared" si="300"/>
        <v>0</v>
      </c>
      <c r="M1981" s="350">
        <f t="shared" si="301"/>
        <v>0</v>
      </c>
      <c r="N1981" s="350">
        <f t="shared" si="302"/>
        <v>0</v>
      </c>
      <c r="O1981" s="351">
        <f t="shared" si="303"/>
        <v>0</v>
      </c>
      <c r="P1981" s="350">
        <f t="shared" si="304"/>
        <v>0</v>
      </c>
      <c r="Q1981" s="352">
        <f t="shared" si="305"/>
        <v>0</v>
      </c>
      <c r="R1981" s="353">
        <f t="shared" si="306"/>
        <v>0</v>
      </c>
      <c r="S1981" s="354">
        <f t="shared" si="307"/>
        <v>0</v>
      </c>
      <c r="T1981" s="349">
        <f t="shared" si="308"/>
        <v>0</v>
      </c>
      <c r="U1981" s="355">
        <f t="shared" si="309"/>
        <v>0</v>
      </c>
    </row>
    <row r="1982" spans="1:21" x14ac:dyDescent="0.3">
      <c r="A1982" s="344">
        <v>1978</v>
      </c>
      <c r="B1982" s="344"/>
      <c r="C1982" s="356"/>
      <c r="D1982" s="357"/>
      <c r="E1982" s="358"/>
      <c r="F1982" s="346"/>
      <c r="G1982" s="347"/>
      <c r="H1982" s="347"/>
      <c r="I1982" s="347"/>
      <c r="J1982" s="348"/>
      <c r="K1982" s="347"/>
      <c r="L1982" s="349">
        <f t="shared" si="300"/>
        <v>0</v>
      </c>
      <c r="M1982" s="350">
        <f t="shared" si="301"/>
        <v>0</v>
      </c>
      <c r="N1982" s="350">
        <f t="shared" si="302"/>
        <v>0</v>
      </c>
      <c r="O1982" s="351">
        <f t="shared" si="303"/>
        <v>0</v>
      </c>
      <c r="P1982" s="350">
        <f t="shared" si="304"/>
        <v>0</v>
      </c>
      <c r="Q1982" s="352">
        <f t="shared" si="305"/>
        <v>0</v>
      </c>
      <c r="R1982" s="353">
        <f t="shared" si="306"/>
        <v>0</v>
      </c>
      <c r="S1982" s="354">
        <f t="shared" si="307"/>
        <v>0</v>
      </c>
      <c r="T1982" s="349">
        <f t="shared" si="308"/>
        <v>0</v>
      </c>
      <c r="U1982" s="355">
        <f t="shared" si="309"/>
        <v>0</v>
      </c>
    </row>
    <row r="1983" spans="1:21" x14ac:dyDescent="0.3">
      <c r="A1983" s="344">
        <v>1979</v>
      </c>
      <c r="B1983" s="344"/>
      <c r="C1983" s="356"/>
      <c r="D1983" s="357"/>
      <c r="E1983" s="358"/>
      <c r="F1983" s="346"/>
      <c r="G1983" s="347"/>
      <c r="H1983" s="347"/>
      <c r="I1983" s="347"/>
      <c r="J1983" s="348"/>
      <c r="K1983" s="347"/>
      <c r="L1983" s="349">
        <f t="shared" si="300"/>
        <v>0</v>
      </c>
      <c r="M1983" s="350">
        <f t="shared" si="301"/>
        <v>0</v>
      </c>
      <c r="N1983" s="350">
        <f t="shared" si="302"/>
        <v>0</v>
      </c>
      <c r="O1983" s="351">
        <f t="shared" si="303"/>
        <v>0</v>
      </c>
      <c r="P1983" s="350">
        <f t="shared" si="304"/>
        <v>0</v>
      </c>
      <c r="Q1983" s="352">
        <f t="shared" si="305"/>
        <v>0</v>
      </c>
      <c r="R1983" s="353">
        <f t="shared" si="306"/>
        <v>0</v>
      </c>
      <c r="S1983" s="354">
        <f t="shared" si="307"/>
        <v>0</v>
      </c>
      <c r="T1983" s="349">
        <f t="shared" si="308"/>
        <v>0</v>
      </c>
      <c r="U1983" s="355">
        <f t="shared" si="309"/>
        <v>0</v>
      </c>
    </row>
    <row r="1984" spans="1:21" x14ac:dyDescent="0.3">
      <c r="A1984" s="344">
        <v>1980</v>
      </c>
      <c r="B1984" s="344"/>
      <c r="C1984" s="356"/>
      <c r="D1984" s="357"/>
      <c r="E1984" s="358"/>
      <c r="F1984" s="346"/>
      <c r="G1984" s="347"/>
      <c r="H1984" s="347"/>
      <c r="I1984" s="347"/>
      <c r="J1984" s="348"/>
      <c r="K1984" s="347"/>
      <c r="L1984" s="349">
        <f t="shared" si="300"/>
        <v>0</v>
      </c>
      <c r="M1984" s="350">
        <f t="shared" si="301"/>
        <v>0</v>
      </c>
      <c r="N1984" s="350">
        <f t="shared" si="302"/>
        <v>0</v>
      </c>
      <c r="O1984" s="351">
        <f t="shared" si="303"/>
        <v>0</v>
      </c>
      <c r="P1984" s="350">
        <f t="shared" si="304"/>
        <v>0</v>
      </c>
      <c r="Q1984" s="352">
        <f t="shared" si="305"/>
        <v>0</v>
      </c>
      <c r="R1984" s="353">
        <f t="shared" si="306"/>
        <v>0</v>
      </c>
      <c r="S1984" s="354">
        <f t="shared" si="307"/>
        <v>0</v>
      </c>
      <c r="T1984" s="349">
        <f t="shared" si="308"/>
        <v>0</v>
      </c>
      <c r="U1984" s="355">
        <f t="shared" si="309"/>
        <v>0</v>
      </c>
    </row>
    <row r="1985" spans="1:21" x14ac:dyDescent="0.3">
      <c r="A1985" s="344">
        <v>1981</v>
      </c>
      <c r="B1985" s="344"/>
      <c r="C1985" s="356"/>
      <c r="D1985" s="357"/>
      <c r="E1985" s="358"/>
      <c r="F1985" s="346"/>
      <c r="G1985" s="347"/>
      <c r="H1985" s="347"/>
      <c r="I1985" s="347"/>
      <c r="J1985" s="348"/>
      <c r="K1985" s="347"/>
      <c r="L1985" s="349">
        <f t="shared" si="300"/>
        <v>0</v>
      </c>
      <c r="M1985" s="350">
        <f t="shared" si="301"/>
        <v>0</v>
      </c>
      <c r="N1985" s="350">
        <f t="shared" si="302"/>
        <v>0</v>
      </c>
      <c r="O1985" s="351">
        <f t="shared" si="303"/>
        <v>0</v>
      </c>
      <c r="P1985" s="350">
        <f t="shared" si="304"/>
        <v>0</v>
      </c>
      <c r="Q1985" s="352">
        <f t="shared" si="305"/>
        <v>0</v>
      </c>
      <c r="R1985" s="353">
        <f t="shared" si="306"/>
        <v>0</v>
      </c>
      <c r="S1985" s="354">
        <f t="shared" si="307"/>
        <v>0</v>
      </c>
      <c r="T1985" s="349">
        <f t="shared" si="308"/>
        <v>0</v>
      </c>
      <c r="U1985" s="355">
        <f t="shared" si="309"/>
        <v>0</v>
      </c>
    </row>
    <row r="1986" spans="1:21" x14ac:dyDescent="0.3">
      <c r="A1986" s="344">
        <v>1982</v>
      </c>
      <c r="B1986" s="344"/>
      <c r="C1986" s="356"/>
      <c r="D1986" s="357"/>
      <c r="E1986" s="358"/>
      <c r="F1986" s="346"/>
      <c r="G1986" s="347"/>
      <c r="H1986" s="347"/>
      <c r="I1986" s="347"/>
      <c r="J1986" s="348"/>
      <c r="K1986" s="347"/>
      <c r="L1986" s="349">
        <f t="shared" si="300"/>
        <v>0</v>
      </c>
      <c r="M1986" s="350">
        <f t="shared" si="301"/>
        <v>0</v>
      </c>
      <c r="N1986" s="350">
        <f t="shared" si="302"/>
        <v>0</v>
      </c>
      <c r="O1986" s="351">
        <f t="shared" si="303"/>
        <v>0</v>
      </c>
      <c r="P1986" s="350">
        <f t="shared" si="304"/>
        <v>0</v>
      </c>
      <c r="Q1986" s="352">
        <f t="shared" si="305"/>
        <v>0</v>
      </c>
      <c r="R1986" s="353">
        <f t="shared" si="306"/>
        <v>0</v>
      </c>
      <c r="S1986" s="354">
        <f t="shared" si="307"/>
        <v>0</v>
      </c>
      <c r="T1986" s="349">
        <f t="shared" si="308"/>
        <v>0</v>
      </c>
      <c r="U1986" s="355">
        <f t="shared" si="309"/>
        <v>0</v>
      </c>
    </row>
    <row r="1987" spans="1:21" x14ac:dyDescent="0.3">
      <c r="A1987" s="344">
        <v>1983</v>
      </c>
      <c r="B1987" s="344"/>
      <c r="C1987" s="356"/>
      <c r="D1987" s="357"/>
      <c r="E1987" s="358"/>
      <c r="F1987" s="346"/>
      <c r="G1987" s="347"/>
      <c r="H1987" s="347"/>
      <c r="I1987" s="347"/>
      <c r="J1987" s="348"/>
      <c r="K1987" s="347"/>
      <c r="L1987" s="349">
        <f t="shared" si="300"/>
        <v>0</v>
      </c>
      <c r="M1987" s="350">
        <f t="shared" si="301"/>
        <v>0</v>
      </c>
      <c r="N1987" s="350">
        <f t="shared" si="302"/>
        <v>0</v>
      </c>
      <c r="O1987" s="351">
        <f t="shared" si="303"/>
        <v>0</v>
      </c>
      <c r="P1987" s="350">
        <f t="shared" si="304"/>
        <v>0</v>
      </c>
      <c r="Q1987" s="352">
        <f t="shared" si="305"/>
        <v>0</v>
      </c>
      <c r="R1987" s="353">
        <f t="shared" si="306"/>
        <v>0</v>
      </c>
      <c r="S1987" s="354">
        <f t="shared" si="307"/>
        <v>0</v>
      </c>
      <c r="T1987" s="349">
        <f t="shared" si="308"/>
        <v>0</v>
      </c>
      <c r="U1987" s="355">
        <f t="shared" si="309"/>
        <v>0</v>
      </c>
    </row>
    <row r="1988" spans="1:21" x14ac:dyDescent="0.3">
      <c r="A1988" s="344">
        <v>1984</v>
      </c>
      <c r="B1988" s="344"/>
      <c r="C1988" s="356"/>
      <c r="D1988" s="357"/>
      <c r="E1988" s="358"/>
      <c r="F1988" s="346"/>
      <c r="G1988" s="347"/>
      <c r="H1988" s="347"/>
      <c r="I1988" s="347"/>
      <c r="J1988" s="348"/>
      <c r="K1988" s="347"/>
      <c r="L1988" s="349">
        <f t="shared" si="300"/>
        <v>0</v>
      </c>
      <c r="M1988" s="350">
        <f t="shared" si="301"/>
        <v>0</v>
      </c>
      <c r="N1988" s="350">
        <f t="shared" si="302"/>
        <v>0</v>
      </c>
      <c r="O1988" s="351">
        <f t="shared" si="303"/>
        <v>0</v>
      </c>
      <c r="P1988" s="350">
        <f t="shared" si="304"/>
        <v>0</v>
      </c>
      <c r="Q1988" s="352">
        <f t="shared" si="305"/>
        <v>0</v>
      </c>
      <c r="R1988" s="353">
        <f t="shared" si="306"/>
        <v>0</v>
      </c>
      <c r="S1988" s="354">
        <f t="shared" si="307"/>
        <v>0</v>
      </c>
      <c r="T1988" s="349">
        <f t="shared" si="308"/>
        <v>0</v>
      </c>
      <c r="U1988" s="355">
        <f t="shared" si="309"/>
        <v>0</v>
      </c>
    </row>
    <row r="1989" spans="1:21" x14ac:dyDescent="0.3">
      <c r="A1989" s="344">
        <v>1985</v>
      </c>
      <c r="B1989" s="344"/>
      <c r="C1989" s="356"/>
      <c r="D1989" s="357"/>
      <c r="E1989" s="358"/>
      <c r="F1989" s="346"/>
      <c r="G1989" s="347"/>
      <c r="H1989" s="347"/>
      <c r="I1989" s="347"/>
      <c r="J1989" s="348"/>
      <c r="K1989" s="347"/>
      <c r="L1989" s="349">
        <f t="shared" si="300"/>
        <v>0</v>
      </c>
      <c r="M1989" s="350">
        <f t="shared" si="301"/>
        <v>0</v>
      </c>
      <c r="N1989" s="350">
        <f t="shared" si="302"/>
        <v>0</v>
      </c>
      <c r="O1989" s="351">
        <f t="shared" si="303"/>
        <v>0</v>
      </c>
      <c r="P1989" s="350">
        <f t="shared" si="304"/>
        <v>0</v>
      </c>
      <c r="Q1989" s="352">
        <f t="shared" si="305"/>
        <v>0</v>
      </c>
      <c r="R1989" s="353">
        <f t="shared" si="306"/>
        <v>0</v>
      </c>
      <c r="S1989" s="354">
        <f t="shared" si="307"/>
        <v>0</v>
      </c>
      <c r="T1989" s="349">
        <f t="shared" si="308"/>
        <v>0</v>
      </c>
      <c r="U1989" s="355">
        <f t="shared" si="309"/>
        <v>0</v>
      </c>
    </row>
    <row r="1990" spans="1:21" x14ac:dyDescent="0.3">
      <c r="A1990" s="344">
        <v>1986</v>
      </c>
      <c r="B1990" s="344"/>
      <c r="C1990" s="356"/>
      <c r="D1990" s="357"/>
      <c r="E1990" s="358"/>
      <c r="F1990" s="346"/>
      <c r="G1990" s="347"/>
      <c r="H1990" s="347"/>
      <c r="I1990" s="347"/>
      <c r="J1990" s="348"/>
      <c r="K1990" s="347"/>
      <c r="L1990" s="349">
        <f t="shared" ref="L1990:L2053" si="310">E1990*7/22</f>
        <v>0</v>
      </c>
      <c r="M1990" s="350">
        <f t="shared" ref="M1990:M2053" si="311">IF(L1990&gt;0, 0.0396*(((L1990^2)*F1990)^0.933),0)</f>
        <v>0</v>
      </c>
      <c r="N1990" s="350">
        <f t="shared" ref="N1990:N2053" si="312">IF(L1990&gt;0,0.00349*(((L1990^2)*F1990)^1.03),0)</f>
        <v>0</v>
      </c>
      <c r="O1990" s="351">
        <f t="shared" ref="O1990:O2053" si="313">IF(L1990&gt;0,1/((28/(M1990+N1990))+0.025),0)</f>
        <v>0</v>
      </c>
      <c r="P1990" s="350">
        <f t="shared" ref="P1990:P2053" si="314">M1990+N1990+O1990</f>
        <v>0</v>
      </c>
      <c r="Q1990" s="352">
        <f t="shared" ref="Q1990:Q2053" si="315">P1990*0.27</f>
        <v>0</v>
      </c>
      <c r="R1990" s="353">
        <f t="shared" ref="R1990:R2053" si="316">P1990+Q1990</f>
        <v>0</v>
      </c>
      <c r="S1990" s="354">
        <f t="shared" ref="S1990:S2053" si="317">R1990*0.47</f>
        <v>0</v>
      </c>
      <c r="T1990" s="349">
        <f t="shared" ref="T1990:T2053" si="318">S1990*44/12</f>
        <v>0</v>
      </c>
      <c r="U1990" s="355">
        <f t="shared" ref="U1990:U2053" si="319">T1990/1000</f>
        <v>0</v>
      </c>
    </row>
    <row r="1991" spans="1:21" x14ac:dyDescent="0.3">
      <c r="A1991" s="344">
        <v>1987</v>
      </c>
      <c r="B1991" s="344"/>
      <c r="C1991" s="356"/>
      <c r="D1991" s="357"/>
      <c r="E1991" s="358"/>
      <c r="F1991" s="346"/>
      <c r="G1991" s="347"/>
      <c r="H1991" s="347"/>
      <c r="I1991" s="347"/>
      <c r="J1991" s="348"/>
      <c r="K1991" s="347"/>
      <c r="L1991" s="349">
        <f t="shared" si="310"/>
        <v>0</v>
      </c>
      <c r="M1991" s="350">
        <f t="shared" si="311"/>
        <v>0</v>
      </c>
      <c r="N1991" s="350">
        <f t="shared" si="312"/>
        <v>0</v>
      </c>
      <c r="O1991" s="351">
        <f t="shared" si="313"/>
        <v>0</v>
      </c>
      <c r="P1991" s="350">
        <f t="shared" si="314"/>
        <v>0</v>
      </c>
      <c r="Q1991" s="352">
        <f t="shared" si="315"/>
        <v>0</v>
      </c>
      <c r="R1991" s="353">
        <f t="shared" si="316"/>
        <v>0</v>
      </c>
      <c r="S1991" s="354">
        <f t="shared" si="317"/>
        <v>0</v>
      </c>
      <c r="T1991" s="349">
        <f t="shared" si="318"/>
        <v>0</v>
      </c>
      <c r="U1991" s="355">
        <f t="shared" si="319"/>
        <v>0</v>
      </c>
    </row>
    <row r="1992" spans="1:21" x14ac:dyDescent="0.3">
      <c r="A1992" s="344">
        <v>1988</v>
      </c>
      <c r="B1992" s="344"/>
      <c r="C1992" s="356"/>
      <c r="D1992" s="357"/>
      <c r="E1992" s="358"/>
      <c r="F1992" s="346"/>
      <c r="G1992" s="347"/>
      <c r="H1992" s="347"/>
      <c r="I1992" s="347"/>
      <c r="J1992" s="348"/>
      <c r="K1992" s="347"/>
      <c r="L1992" s="349">
        <f t="shared" si="310"/>
        <v>0</v>
      </c>
      <c r="M1992" s="350">
        <f t="shared" si="311"/>
        <v>0</v>
      </c>
      <c r="N1992" s="350">
        <f t="shared" si="312"/>
        <v>0</v>
      </c>
      <c r="O1992" s="351">
        <f t="shared" si="313"/>
        <v>0</v>
      </c>
      <c r="P1992" s="350">
        <f t="shared" si="314"/>
        <v>0</v>
      </c>
      <c r="Q1992" s="352">
        <f t="shared" si="315"/>
        <v>0</v>
      </c>
      <c r="R1992" s="353">
        <f t="shared" si="316"/>
        <v>0</v>
      </c>
      <c r="S1992" s="354">
        <f t="shared" si="317"/>
        <v>0</v>
      </c>
      <c r="T1992" s="349">
        <f t="shared" si="318"/>
        <v>0</v>
      </c>
      <c r="U1992" s="355">
        <f t="shared" si="319"/>
        <v>0</v>
      </c>
    </row>
    <row r="1993" spans="1:21" x14ac:dyDescent="0.3">
      <c r="A1993" s="344">
        <v>1989</v>
      </c>
      <c r="B1993" s="344"/>
      <c r="C1993" s="356"/>
      <c r="D1993" s="357"/>
      <c r="E1993" s="358"/>
      <c r="F1993" s="346"/>
      <c r="G1993" s="347"/>
      <c r="H1993" s="347"/>
      <c r="I1993" s="347"/>
      <c r="J1993" s="348"/>
      <c r="K1993" s="347"/>
      <c r="L1993" s="349">
        <f t="shared" si="310"/>
        <v>0</v>
      </c>
      <c r="M1993" s="350">
        <f t="shared" si="311"/>
        <v>0</v>
      </c>
      <c r="N1993" s="350">
        <f t="shared" si="312"/>
        <v>0</v>
      </c>
      <c r="O1993" s="351">
        <f t="shared" si="313"/>
        <v>0</v>
      </c>
      <c r="P1993" s="350">
        <f t="shared" si="314"/>
        <v>0</v>
      </c>
      <c r="Q1993" s="352">
        <f t="shared" si="315"/>
        <v>0</v>
      </c>
      <c r="R1993" s="353">
        <f t="shared" si="316"/>
        <v>0</v>
      </c>
      <c r="S1993" s="354">
        <f t="shared" si="317"/>
        <v>0</v>
      </c>
      <c r="T1993" s="349">
        <f t="shared" si="318"/>
        <v>0</v>
      </c>
      <c r="U1993" s="355">
        <f t="shared" si="319"/>
        <v>0</v>
      </c>
    </row>
    <row r="1994" spans="1:21" x14ac:dyDescent="0.3">
      <c r="A1994" s="344">
        <v>1990</v>
      </c>
      <c r="B1994" s="344"/>
      <c r="C1994" s="356"/>
      <c r="D1994" s="357"/>
      <c r="E1994" s="358"/>
      <c r="F1994" s="346"/>
      <c r="G1994" s="347"/>
      <c r="H1994" s="347"/>
      <c r="I1994" s="347"/>
      <c r="J1994" s="348"/>
      <c r="K1994" s="347"/>
      <c r="L1994" s="349">
        <f t="shared" si="310"/>
        <v>0</v>
      </c>
      <c r="M1994" s="350">
        <f t="shared" si="311"/>
        <v>0</v>
      </c>
      <c r="N1994" s="350">
        <f t="shared" si="312"/>
        <v>0</v>
      </c>
      <c r="O1994" s="351">
        <f t="shared" si="313"/>
        <v>0</v>
      </c>
      <c r="P1994" s="350">
        <f t="shared" si="314"/>
        <v>0</v>
      </c>
      <c r="Q1994" s="352">
        <f t="shared" si="315"/>
        <v>0</v>
      </c>
      <c r="R1994" s="353">
        <f t="shared" si="316"/>
        <v>0</v>
      </c>
      <c r="S1994" s="354">
        <f t="shared" si="317"/>
        <v>0</v>
      </c>
      <c r="T1994" s="349">
        <f t="shared" si="318"/>
        <v>0</v>
      </c>
      <c r="U1994" s="355">
        <f t="shared" si="319"/>
        <v>0</v>
      </c>
    </row>
    <row r="1995" spans="1:21" x14ac:dyDescent="0.3">
      <c r="A1995" s="344">
        <v>1991</v>
      </c>
      <c r="B1995" s="344"/>
      <c r="C1995" s="356"/>
      <c r="D1995" s="357"/>
      <c r="E1995" s="358"/>
      <c r="F1995" s="346"/>
      <c r="G1995" s="347"/>
      <c r="H1995" s="347"/>
      <c r="I1995" s="347"/>
      <c r="J1995" s="348"/>
      <c r="K1995" s="347"/>
      <c r="L1995" s="349">
        <f t="shared" si="310"/>
        <v>0</v>
      </c>
      <c r="M1995" s="350">
        <f t="shared" si="311"/>
        <v>0</v>
      </c>
      <c r="N1995" s="350">
        <f t="shared" si="312"/>
        <v>0</v>
      </c>
      <c r="O1995" s="351">
        <f t="shared" si="313"/>
        <v>0</v>
      </c>
      <c r="P1995" s="350">
        <f t="shared" si="314"/>
        <v>0</v>
      </c>
      <c r="Q1995" s="352">
        <f t="shared" si="315"/>
        <v>0</v>
      </c>
      <c r="R1995" s="353">
        <f t="shared" si="316"/>
        <v>0</v>
      </c>
      <c r="S1995" s="354">
        <f t="shared" si="317"/>
        <v>0</v>
      </c>
      <c r="T1995" s="349">
        <f t="shared" si="318"/>
        <v>0</v>
      </c>
      <c r="U1995" s="355">
        <f t="shared" si="319"/>
        <v>0</v>
      </c>
    </row>
    <row r="1996" spans="1:21" x14ac:dyDescent="0.3">
      <c r="A1996" s="344">
        <v>1992</v>
      </c>
      <c r="B1996" s="344"/>
      <c r="C1996" s="356"/>
      <c r="D1996" s="357"/>
      <c r="E1996" s="358"/>
      <c r="F1996" s="346"/>
      <c r="G1996" s="347"/>
      <c r="H1996" s="347"/>
      <c r="I1996" s="347"/>
      <c r="J1996" s="348"/>
      <c r="K1996" s="347"/>
      <c r="L1996" s="349">
        <f t="shared" si="310"/>
        <v>0</v>
      </c>
      <c r="M1996" s="350">
        <f t="shared" si="311"/>
        <v>0</v>
      </c>
      <c r="N1996" s="350">
        <f t="shared" si="312"/>
        <v>0</v>
      </c>
      <c r="O1996" s="351">
        <f t="shared" si="313"/>
        <v>0</v>
      </c>
      <c r="P1996" s="350">
        <f t="shared" si="314"/>
        <v>0</v>
      </c>
      <c r="Q1996" s="352">
        <f t="shared" si="315"/>
        <v>0</v>
      </c>
      <c r="R1996" s="353">
        <f t="shared" si="316"/>
        <v>0</v>
      </c>
      <c r="S1996" s="354">
        <f t="shared" si="317"/>
        <v>0</v>
      </c>
      <c r="T1996" s="349">
        <f t="shared" si="318"/>
        <v>0</v>
      </c>
      <c r="U1996" s="355">
        <f t="shared" si="319"/>
        <v>0</v>
      </c>
    </row>
    <row r="1997" spans="1:21" x14ac:dyDescent="0.3">
      <c r="A1997" s="344">
        <v>1993</v>
      </c>
      <c r="B1997" s="344"/>
      <c r="C1997" s="356"/>
      <c r="D1997" s="357"/>
      <c r="E1997" s="358"/>
      <c r="F1997" s="346"/>
      <c r="G1997" s="347"/>
      <c r="H1997" s="347"/>
      <c r="I1997" s="347"/>
      <c r="J1997" s="348"/>
      <c r="K1997" s="347"/>
      <c r="L1997" s="349">
        <f t="shared" si="310"/>
        <v>0</v>
      </c>
      <c r="M1997" s="350">
        <f t="shared" si="311"/>
        <v>0</v>
      </c>
      <c r="N1997" s="350">
        <f t="shared" si="312"/>
        <v>0</v>
      </c>
      <c r="O1997" s="351">
        <f t="shared" si="313"/>
        <v>0</v>
      </c>
      <c r="P1997" s="350">
        <f t="shared" si="314"/>
        <v>0</v>
      </c>
      <c r="Q1997" s="352">
        <f t="shared" si="315"/>
        <v>0</v>
      </c>
      <c r="R1997" s="353">
        <f t="shared" si="316"/>
        <v>0</v>
      </c>
      <c r="S1997" s="354">
        <f t="shared" si="317"/>
        <v>0</v>
      </c>
      <c r="T1997" s="349">
        <f t="shared" si="318"/>
        <v>0</v>
      </c>
      <c r="U1997" s="355">
        <f t="shared" si="319"/>
        <v>0</v>
      </c>
    </row>
    <row r="1998" spans="1:21" x14ac:dyDescent="0.3">
      <c r="A1998" s="344">
        <v>1994</v>
      </c>
      <c r="B1998" s="344"/>
      <c r="C1998" s="356"/>
      <c r="D1998" s="357"/>
      <c r="E1998" s="358"/>
      <c r="F1998" s="346"/>
      <c r="G1998" s="347"/>
      <c r="H1998" s="347"/>
      <c r="I1998" s="347"/>
      <c r="J1998" s="348"/>
      <c r="K1998" s="347"/>
      <c r="L1998" s="349">
        <f t="shared" si="310"/>
        <v>0</v>
      </c>
      <c r="M1998" s="350">
        <f t="shared" si="311"/>
        <v>0</v>
      </c>
      <c r="N1998" s="350">
        <f t="shared" si="312"/>
        <v>0</v>
      </c>
      <c r="O1998" s="351">
        <f t="shared" si="313"/>
        <v>0</v>
      </c>
      <c r="P1998" s="350">
        <f t="shared" si="314"/>
        <v>0</v>
      </c>
      <c r="Q1998" s="352">
        <f t="shared" si="315"/>
        <v>0</v>
      </c>
      <c r="R1998" s="353">
        <f t="shared" si="316"/>
        <v>0</v>
      </c>
      <c r="S1998" s="354">
        <f t="shared" si="317"/>
        <v>0</v>
      </c>
      <c r="T1998" s="349">
        <f t="shared" si="318"/>
        <v>0</v>
      </c>
      <c r="U1998" s="355">
        <f t="shared" si="319"/>
        <v>0</v>
      </c>
    </row>
    <row r="1999" spans="1:21" x14ac:dyDescent="0.3">
      <c r="A1999" s="344">
        <v>1995</v>
      </c>
      <c r="B1999" s="344"/>
      <c r="C1999" s="356"/>
      <c r="D1999" s="357"/>
      <c r="E1999" s="358"/>
      <c r="F1999" s="346"/>
      <c r="G1999" s="347"/>
      <c r="H1999" s="347"/>
      <c r="I1999" s="347"/>
      <c r="J1999" s="348"/>
      <c r="K1999" s="347"/>
      <c r="L1999" s="349">
        <f t="shared" si="310"/>
        <v>0</v>
      </c>
      <c r="M1999" s="350">
        <f t="shared" si="311"/>
        <v>0</v>
      </c>
      <c r="N1999" s="350">
        <f t="shared" si="312"/>
        <v>0</v>
      </c>
      <c r="O1999" s="351">
        <f t="shared" si="313"/>
        <v>0</v>
      </c>
      <c r="P1999" s="350">
        <f t="shared" si="314"/>
        <v>0</v>
      </c>
      <c r="Q1999" s="352">
        <f t="shared" si="315"/>
        <v>0</v>
      </c>
      <c r="R1999" s="353">
        <f t="shared" si="316"/>
        <v>0</v>
      </c>
      <c r="S1999" s="354">
        <f t="shared" si="317"/>
        <v>0</v>
      </c>
      <c r="T1999" s="349">
        <f t="shared" si="318"/>
        <v>0</v>
      </c>
      <c r="U1999" s="355">
        <f t="shared" si="319"/>
        <v>0</v>
      </c>
    </row>
    <row r="2000" spans="1:21" x14ac:dyDescent="0.3">
      <c r="A2000" s="344">
        <v>1996</v>
      </c>
      <c r="B2000" s="344"/>
      <c r="C2000" s="356"/>
      <c r="D2000" s="357"/>
      <c r="E2000" s="358"/>
      <c r="F2000" s="346"/>
      <c r="G2000" s="347"/>
      <c r="H2000" s="347"/>
      <c r="I2000" s="347"/>
      <c r="J2000" s="348"/>
      <c r="K2000" s="347"/>
      <c r="L2000" s="349">
        <f t="shared" si="310"/>
        <v>0</v>
      </c>
      <c r="M2000" s="350">
        <f t="shared" si="311"/>
        <v>0</v>
      </c>
      <c r="N2000" s="350">
        <f t="shared" si="312"/>
        <v>0</v>
      </c>
      <c r="O2000" s="351">
        <f t="shared" si="313"/>
        <v>0</v>
      </c>
      <c r="P2000" s="350">
        <f t="shared" si="314"/>
        <v>0</v>
      </c>
      <c r="Q2000" s="352">
        <f t="shared" si="315"/>
        <v>0</v>
      </c>
      <c r="R2000" s="353">
        <f t="shared" si="316"/>
        <v>0</v>
      </c>
      <c r="S2000" s="354">
        <f t="shared" si="317"/>
        <v>0</v>
      </c>
      <c r="T2000" s="349">
        <f t="shared" si="318"/>
        <v>0</v>
      </c>
      <c r="U2000" s="355">
        <f t="shared" si="319"/>
        <v>0</v>
      </c>
    </row>
    <row r="2001" spans="1:21" x14ac:dyDescent="0.3">
      <c r="A2001" s="344">
        <v>1997</v>
      </c>
      <c r="B2001" s="344"/>
      <c r="C2001" s="356"/>
      <c r="D2001" s="357"/>
      <c r="E2001" s="358"/>
      <c r="F2001" s="346"/>
      <c r="G2001" s="347"/>
      <c r="H2001" s="347"/>
      <c r="I2001" s="347"/>
      <c r="J2001" s="348"/>
      <c r="K2001" s="347"/>
      <c r="L2001" s="349">
        <f t="shared" si="310"/>
        <v>0</v>
      </c>
      <c r="M2001" s="350">
        <f t="shared" si="311"/>
        <v>0</v>
      </c>
      <c r="N2001" s="350">
        <f t="shared" si="312"/>
        <v>0</v>
      </c>
      <c r="O2001" s="351">
        <f t="shared" si="313"/>
        <v>0</v>
      </c>
      <c r="P2001" s="350">
        <f t="shared" si="314"/>
        <v>0</v>
      </c>
      <c r="Q2001" s="352">
        <f t="shared" si="315"/>
        <v>0</v>
      </c>
      <c r="R2001" s="353">
        <f t="shared" si="316"/>
        <v>0</v>
      </c>
      <c r="S2001" s="354">
        <f t="shared" si="317"/>
        <v>0</v>
      </c>
      <c r="T2001" s="349">
        <f t="shared" si="318"/>
        <v>0</v>
      </c>
      <c r="U2001" s="355">
        <f t="shared" si="319"/>
        <v>0</v>
      </c>
    </row>
    <row r="2002" spans="1:21" x14ac:dyDescent="0.3">
      <c r="A2002" s="344">
        <v>1998</v>
      </c>
      <c r="B2002" s="344"/>
      <c r="C2002" s="356"/>
      <c r="D2002" s="357"/>
      <c r="E2002" s="358"/>
      <c r="F2002" s="346"/>
      <c r="G2002" s="347"/>
      <c r="H2002" s="347"/>
      <c r="I2002" s="347"/>
      <c r="J2002" s="348"/>
      <c r="K2002" s="347"/>
      <c r="L2002" s="349">
        <f t="shared" si="310"/>
        <v>0</v>
      </c>
      <c r="M2002" s="350">
        <f t="shared" si="311"/>
        <v>0</v>
      </c>
      <c r="N2002" s="350">
        <f t="shared" si="312"/>
        <v>0</v>
      </c>
      <c r="O2002" s="351">
        <f t="shared" si="313"/>
        <v>0</v>
      </c>
      <c r="P2002" s="350">
        <f t="shared" si="314"/>
        <v>0</v>
      </c>
      <c r="Q2002" s="352">
        <f t="shared" si="315"/>
        <v>0</v>
      </c>
      <c r="R2002" s="353">
        <f t="shared" si="316"/>
        <v>0</v>
      </c>
      <c r="S2002" s="354">
        <f t="shared" si="317"/>
        <v>0</v>
      </c>
      <c r="T2002" s="349">
        <f t="shared" si="318"/>
        <v>0</v>
      </c>
      <c r="U2002" s="355">
        <f t="shared" si="319"/>
        <v>0</v>
      </c>
    </row>
    <row r="2003" spans="1:21" x14ac:dyDescent="0.3">
      <c r="A2003" s="344">
        <v>1999</v>
      </c>
      <c r="B2003" s="344"/>
      <c r="C2003" s="356"/>
      <c r="D2003" s="357"/>
      <c r="E2003" s="358"/>
      <c r="F2003" s="346"/>
      <c r="G2003" s="347"/>
      <c r="H2003" s="347"/>
      <c r="I2003" s="347"/>
      <c r="J2003" s="348"/>
      <c r="K2003" s="347"/>
      <c r="L2003" s="349">
        <f t="shared" si="310"/>
        <v>0</v>
      </c>
      <c r="M2003" s="350">
        <f t="shared" si="311"/>
        <v>0</v>
      </c>
      <c r="N2003" s="350">
        <f t="shared" si="312"/>
        <v>0</v>
      </c>
      <c r="O2003" s="351">
        <f t="shared" si="313"/>
        <v>0</v>
      </c>
      <c r="P2003" s="350">
        <f t="shared" si="314"/>
        <v>0</v>
      </c>
      <c r="Q2003" s="352">
        <f t="shared" si="315"/>
        <v>0</v>
      </c>
      <c r="R2003" s="353">
        <f t="shared" si="316"/>
        <v>0</v>
      </c>
      <c r="S2003" s="354">
        <f t="shared" si="317"/>
        <v>0</v>
      </c>
      <c r="T2003" s="349">
        <f t="shared" si="318"/>
        <v>0</v>
      </c>
      <c r="U2003" s="355">
        <f t="shared" si="319"/>
        <v>0</v>
      </c>
    </row>
    <row r="2004" spans="1:21" x14ac:dyDescent="0.3">
      <c r="A2004" s="344">
        <v>2000</v>
      </c>
      <c r="B2004" s="344"/>
      <c r="C2004" s="356"/>
      <c r="D2004" s="357"/>
      <c r="E2004" s="358"/>
      <c r="F2004" s="346"/>
      <c r="G2004" s="347"/>
      <c r="H2004" s="347"/>
      <c r="I2004" s="347"/>
      <c r="J2004" s="348"/>
      <c r="K2004" s="347"/>
      <c r="L2004" s="349">
        <f t="shared" si="310"/>
        <v>0</v>
      </c>
      <c r="M2004" s="350">
        <f t="shared" si="311"/>
        <v>0</v>
      </c>
      <c r="N2004" s="350">
        <f t="shared" si="312"/>
        <v>0</v>
      </c>
      <c r="O2004" s="351">
        <f t="shared" si="313"/>
        <v>0</v>
      </c>
      <c r="P2004" s="350">
        <f t="shared" si="314"/>
        <v>0</v>
      </c>
      <c r="Q2004" s="352">
        <f t="shared" si="315"/>
        <v>0</v>
      </c>
      <c r="R2004" s="353">
        <f t="shared" si="316"/>
        <v>0</v>
      </c>
      <c r="S2004" s="354">
        <f t="shared" si="317"/>
        <v>0</v>
      </c>
      <c r="T2004" s="349">
        <f t="shared" si="318"/>
        <v>0</v>
      </c>
      <c r="U2004" s="355">
        <f t="shared" si="319"/>
        <v>0</v>
      </c>
    </row>
    <row r="2005" spans="1:21" x14ac:dyDescent="0.3">
      <c r="A2005" s="344">
        <v>2001</v>
      </c>
      <c r="B2005" s="344"/>
      <c r="C2005" s="367"/>
      <c r="D2005" s="368"/>
      <c r="E2005" s="358"/>
      <c r="F2005" s="346"/>
      <c r="G2005" s="347"/>
      <c r="H2005" s="347"/>
      <c r="I2005" s="347"/>
      <c r="J2005" s="348"/>
      <c r="K2005" s="347"/>
      <c r="L2005" s="349">
        <f t="shared" si="310"/>
        <v>0</v>
      </c>
      <c r="M2005" s="350">
        <f t="shared" si="311"/>
        <v>0</v>
      </c>
      <c r="N2005" s="350">
        <f t="shared" si="312"/>
        <v>0</v>
      </c>
      <c r="O2005" s="351">
        <f t="shared" si="313"/>
        <v>0</v>
      </c>
      <c r="P2005" s="350">
        <f t="shared" si="314"/>
        <v>0</v>
      </c>
      <c r="Q2005" s="352">
        <f t="shared" si="315"/>
        <v>0</v>
      </c>
      <c r="R2005" s="353">
        <f t="shared" si="316"/>
        <v>0</v>
      </c>
      <c r="S2005" s="354">
        <f t="shared" si="317"/>
        <v>0</v>
      </c>
      <c r="T2005" s="349">
        <f t="shared" si="318"/>
        <v>0</v>
      </c>
      <c r="U2005" s="355">
        <f t="shared" si="319"/>
        <v>0</v>
      </c>
    </row>
    <row r="2006" spans="1:21" x14ac:dyDescent="0.3">
      <c r="A2006" s="344">
        <v>2002</v>
      </c>
      <c r="B2006" s="344"/>
      <c r="C2006" s="356"/>
      <c r="D2006" s="357"/>
      <c r="E2006" s="358"/>
      <c r="F2006" s="346"/>
      <c r="G2006" s="347"/>
      <c r="H2006" s="347"/>
      <c r="I2006" s="347"/>
      <c r="J2006" s="348"/>
      <c r="K2006" s="347"/>
      <c r="L2006" s="349">
        <f t="shared" si="310"/>
        <v>0</v>
      </c>
      <c r="M2006" s="350">
        <f t="shared" si="311"/>
        <v>0</v>
      </c>
      <c r="N2006" s="350">
        <f t="shared" si="312"/>
        <v>0</v>
      </c>
      <c r="O2006" s="351">
        <f t="shared" si="313"/>
        <v>0</v>
      </c>
      <c r="P2006" s="350">
        <f t="shared" si="314"/>
        <v>0</v>
      </c>
      <c r="Q2006" s="352">
        <f t="shared" si="315"/>
        <v>0</v>
      </c>
      <c r="R2006" s="353">
        <f t="shared" si="316"/>
        <v>0</v>
      </c>
      <c r="S2006" s="354">
        <f t="shared" si="317"/>
        <v>0</v>
      </c>
      <c r="T2006" s="349">
        <f t="shared" si="318"/>
        <v>0</v>
      </c>
      <c r="U2006" s="355">
        <f t="shared" si="319"/>
        <v>0</v>
      </c>
    </row>
    <row r="2007" spans="1:21" x14ac:dyDescent="0.3">
      <c r="A2007" s="344">
        <v>2003</v>
      </c>
      <c r="B2007" s="344"/>
      <c r="C2007" s="356"/>
      <c r="D2007" s="357"/>
      <c r="E2007" s="358"/>
      <c r="F2007" s="346"/>
      <c r="G2007" s="347"/>
      <c r="H2007" s="347"/>
      <c r="I2007" s="347"/>
      <c r="J2007" s="348"/>
      <c r="K2007" s="347"/>
      <c r="L2007" s="349">
        <f t="shared" si="310"/>
        <v>0</v>
      </c>
      <c r="M2007" s="350">
        <f t="shared" si="311"/>
        <v>0</v>
      </c>
      <c r="N2007" s="350">
        <f t="shared" si="312"/>
        <v>0</v>
      </c>
      <c r="O2007" s="351">
        <f t="shared" si="313"/>
        <v>0</v>
      </c>
      <c r="P2007" s="350">
        <f t="shared" si="314"/>
        <v>0</v>
      </c>
      <c r="Q2007" s="352">
        <f t="shared" si="315"/>
        <v>0</v>
      </c>
      <c r="R2007" s="353">
        <f t="shared" si="316"/>
        <v>0</v>
      </c>
      <c r="S2007" s="354">
        <f t="shared" si="317"/>
        <v>0</v>
      </c>
      <c r="T2007" s="349">
        <f t="shared" si="318"/>
        <v>0</v>
      </c>
      <c r="U2007" s="355">
        <f t="shared" si="319"/>
        <v>0</v>
      </c>
    </row>
    <row r="2008" spans="1:21" x14ac:dyDescent="0.3">
      <c r="A2008" s="344">
        <v>2004</v>
      </c>
      <c r="B2008" s="344"/>
      <c r="C2008" s="356"/>
      <c r="D2008" s="357"/>
      <c r="E2008" s="358"/>
      <c r="F2008" s="346"/>
      <c r="G2008" s="347"/>
      <c r="H2008" s="347"/>
      <c r="I2008" s="347"/>
      <c r="J2008" s="348"/>
      <c r="K2008" s="347"/>
      <c r="L2008" s="349">
        <f t="shared" si="310"/>
        <v>0</v>
      </c>
      <c r="M2008" s="350">
        <f t="shared" si="311"/>
        <v>0</v>
      </c>
      <c r="N2008" s="350">
        <f t="shared" si="312"/>
        <v>0</v>
      </c>
      <c r="O2008" s="351">
        <f t="shared" si="313"/>
        <v>0</v>
      </c>
      <c r="P2008" s="350">
        <f t="shared" si="314"/>
        <v>0</v>
      </c>
      <c r="Q2008" s="352">
        <f t="shared" si="315"/>
        <v>0</v>
      </c>
      <c r="R2008" s="353">
        <f t="shared" si="316"/>
        <v>0</v>
      </c>
      <c r="S2008" s="354">
        <f t="shared" si="317"/>
        <v>0</v>
      </c>
      <c r="T2008" s="349">
        <f t="shared" si="318"/>
        <v>0</v>
      </c>
      <c r="U2008" s="355">
        <f t="shared" si="319"/>
        <v>0</v>
      </c>
    </row>
    <row r="2009" spans="1:21" x14ac:dyDescent="0.3">
      <c r="A2009" s="344">
        <v>2005</v>
      </c>
      <c r="B2009" s="344"/>
      <c r="C2009" s="356"/>
      <c r="D2009" s="357"/>
      <c r="E2009" s="358"/>
      <c r="F2009" s="346"/>
      <c r="G2009" s="347"/>
      <c r="H2009" s="347"/>
      <c r="I2009" s="347"/>
      <c r="J2009" s="348"/>
      <c r="K2009" s="347"/>
      <c r="L2009" s="349">
        <f t="shared" si="310"/>
        <v>0</v>
      </c>
      <c r="M2009" s="350">
        <f t="shared" si="311"/>
        <v>0</v>
      </c>
      <c r="N2009" s="350">
        <f t="shared" si="312"/>
        <v>0</v>
      </c>
      <c r="O2009" s="351">
        <f t="shared" si="313"/>
        <v>0</v>
      </c>
      <c r="P2009" s="350">
        <f t="shared" si="314"/>
        <v>0</v>
      </c>
      <c r="Q2009" s="352">
        <f t="shared" si="315"/>
        <v>0</v>
      </c>
      <c r="R2009" s="353">
        <f t="shared" si="316"/>
        <v>0</v>
      </c>
      <c r="S2009" s="354">
        <f t="shared" si="317"/>
        <v>0</v>
      </c>
      <c r="T2009" s="349">
        <f t="shared" si="318"/>
        <v>0</v>
      </c>
      <c r="U2009" s="355">
        <f t="shared" si="319"/>
        <v>0</v>
      </c>
    </row>
    <row r="2010" spans="1:21" x14ac:dyDescent="0.3">
      <c r="A2010" s="344">
        <v>2006</v>
      </c>
      <c r="B2010" s="344"/>
      <c r="C2010" s="356"/>
      <c r="D2010" s="357"/>
      <c r="E2010" s="358"/>
      <c r="F2010" s="346"/>
      <c r="G2010" s="347"/>
      <c r="H2010" s="347"/>
      <c r="I2010" s="347"/>
      <c r="J2010" s="348"/>
      <c r="K2010" s="347"/>
      <c r="L2010" s="349">
        <f t="shared" si="310"/>
        <v>0</v>
      </c>
      <c r="M2010" s="350">
        <f t="shared" si="311"/>
        <v>0</v>
      </c>
      <c r="N2010" s="350">
        <f t="shared" si="312"/>
        <v>0</v>
      </c>
      <c r="O2010" s="351">
        <f t="shared" si="313"/>
        <v>0</v>
      </c>
      <c r="P2010" s="350">
        <f t="shared" si="314"/>
        <v>0</v>
      </c>
      <c r="Q2010" s="352">
        <f t="shared" si="315"/>
        <v>0</v>
      </c>
      <c r="R2010" s="353">
        <f t="shared" si="316"/>
        <v>0</v>
      </c>
      <c r="S2010" s="354">
        <f t="shared" si="317"/>
        <v>0</v>
      </c>
      <c r="T2010" s="349">
        <f t="shared" si="318"/>
        <v>0</v>
      </c>
      <c r="U2010" s="355">
        <f t="shared" si="319"/>
        <v>0</v>
      </c>
    </row>
    <row r="2011" spans="1:21" x14ac:dyDescent="0.3">
      <c r="A2011" s="344">
        <v>2007</v>
      </c>
      <c r="B2011" s="344"/>
      <c r="C2011" s="356"/>
      <c r="D2011" s="357"/>
      <c r="E2011" s="358"/>
      <c r="F2011" s="346"/>
      <c r="G2011" s="347"/>
      <c r="H2011" s="347"/>
      <c r="I2011" s="347"/>
      <c r="J2011" s="348"/>
      <c r="K2011" s="347"/>
      <c r="L2011" s="349">
        <f t="shared" si="310"/>
        <v>0</v>
      </c>
      <c r="M2011" s="350">
        <f t="shared" si="311"/>
        <v>0</v>
      </c>
      <c r="N2011" s="350">
        <f t="shared" si="312"/>
        <v>0</v>
      </c>
      <c r="O2011" s="351">
        <f t="shared" si="313"/>
        <v>0</v>
      </c>
      <c r="P2011" s="350">
        <f t="shared" si="314"/>
        <v>0</v>
      </c>
      <c r="Q2011" s="352">
        <f t="shared" si="315"/>
        <v>0</v>
      </c>
      <c r="R2011" s="353">
        <f t="shared" si="316"/>
        <v>0</v>
      </c>
      <c r="S2011" s="354">
        <f t="shared" si="317"/>
        <v>0</v>
      </c>
      <c r="T2011" s="349">
        <f t="shared" si="318"/>
        <v>0</v>
      </c>
      <c r="U2011" s="355">
        <f t="shared" si="319"/>
        <v>0</v>
      </c>
    </row>
    <row r="2012" spans="1:21" x14ac:dyDescent="0.3">
      <c r="A2012" s="344">
        <v>2008</v>
      </c>
      <c r="B2012" s="344"/>
      <c r="C2012" s="356"/>
      <c r="D2012" s="357"/>
      <c r="E2012" s="358"/>
      <c r="F2012" s="346"/>
      <c r="G2012" s="347"/>
      <c r="H2012" s="347"/>
      <c r="I2012" s="347"/>
      <c r="J2012" s="348"/>
      <c r="K2012" s="347"/>
      <c r="L2012" s="349">
        <f t="shared" si="310"/>
        <v>0</v>
      </c>
      <c r="M2012" s="350">
        <f t="shared" si="311"/>
        <v>0</v>
      </c>
      <c r="N2012" s="350">
        <f t="shared" si="312"/>
        <v>0</v>
      </c>
      <c r="O2012" s="351">
        <f t="shared" si="313"/>
        <v>0</v>
      </c>
      <c r="P2012" s="350">
        <f t="shared" si="314"/>
        <v>0</v>
      </c>
      <c r="Q2012" s="352">
        <f t="shared" si="315"/>
        <v>0</v>
      </c>
      <c r="R2012" s="353">
        <f t="shared" si="316"/>
        <v>0</v>
      </c>
      <c r="S2012" s="354">
        <f t="shared" si="317"/>
        <v>0</v>
      </c>
      <c r="T2012" s="349">
        <f t="shared" si="318"/>
        <v>0</v>
      </c>
      <c r="U2012" s="355">
        <f t="shared" si="319"/>
        <v>0</v>
      </c>
    </row>
    <row r="2013" spans="1:21" x14ac:dyDescent="0.3">
      <c r="A2013" s="344">
        <v>2009</v>
      </c>
      <c r="B2013" s="344"/>
      <c r="C2013" s="356"/>
      <c r="D2013" s="357"/>
      <c r="E2013" s="358"/>
      <c r="F2013" s="346"/>
      <c r="G2013" s="347"/>
      <c r="H2013" s="347"/>
      <c r="I2013" s="347"/>
      <c r="J2013" s="348"/>
      <c r="K2013" s="347"/>
      <c r="L2013" s="349">
        <f t="shared" si="310"/>
        <v>0</v>
      </c>
      <c r="M2013" s="350">
        <f t="shared" si="311"/>
        <v>0</v>
      </c>
      <c r="N2013" s="350">
        <f t="shared" si="312"/>
        <v>0</v>
      </c>
      <c r="O2013" s="351">
        <f t="shared" si="313"/>
        <v>0</v>
      </c>
      <c r="P2013" s="350">
        <f t="shared" si="314"/>
        <v>0</v>
      </c>
      <c r="Q2013" s="352">
        <f t="shared" si="315"/>
        <v>0</v>
      </c>
      <c r="R2013" s="353">
        <f t="shared" si="316"/>
        <v>0</v>
      </c>
      <c r="S2013" s="354">
        <f t="shared" si="317"/>
        <v>0</v>
      </c>
      <c r="T2013" s="349">
        <f t="shared" si="318"/>
        <v>0</v>
      </c>
      <c r="U2013" s="355">
        <f t="shared" si="319"/>
        <v>0</v>
      </c>
    </row>
    <row r="2014" spans="1:21" x14ac:dyDescent="0.3">
      <c r="A2014" s="344">
        <v>2010</v>
      </c>
      <c r="B2014" s="344"/>
      <c r="C2014" s="356"/>
      <c r="D2014" s="357"/>
      <c r="E2014" s="358"/>
      <c r="F2014" s="346"/>
      <c r="G2014" s="347"/>
      <c r="H2014" s="347"/>
      <c r="I2014" s="347"/>
      <c r="J2014" s="348"/>
      <c r="K2014" s="347"/>
      <c r="L2014" s="349">
        <f t="shared" si="310"/>
        <v>0</v>
      </c>
      <c r="M2014" s="350">
        <f t="shared" si="311"/>
        <v>0</v>
      </c>
      <c r="N2014" s="350">
        <f t="shared" si="312"/>
        <v>0</v>
      </c>
      <c r="O2014" s="351">
        <f t="shared" si="313"/>
        <v>0</v>
      </c>
      <c r="P2014" s="350">
        <f t="shared" si="314"/>
        <v>0</v>
      </c>
      <c r="Q2014" s="352">
        <f t="shared" si="315"/>
        <v>0</v>
      </c>
      <c r="R2014" s="353">
        <f t="shared" si="316"/>
        <v>0</v>
      </c>
      <c r="S2014" s="354">
        <f t="shared" si="317"/>
        <v>0</v>
      </c>
      <c r="T2014" s="349">
        <f t="shared" si="318"/>
        <v>0</v>
      </c>
      <c r="U2014" s="355">
        <f t="shared" si="319"/>
        <v>0</v>
      </c>
    </row>
    <row r="2015" spans="1:21" x14ac:dyDescent="0.3">
      <c r="A2015" s="344">
        <v>2011</v>
      </c>
      <c r="B2015" s="344"/>
      <c r="C2015" s="356"/>
      <c r="D2015" s="357"/>
      <c r="E2015" s="358"/>
      <c r="F2015" s="346"/>
      <c r="G2015" s="347"/>
      <c r="H2015" s="347"/>
      <c r="I2015" s="347"/>
      <c r="J2015" s="348"/>
      <c r="K2015" s="347"/>
      <c r="L2015" s="349">
        <f t="shared" si="310"/>
        <v>0</v>
      </c>
      <c r="M2015" s="350">
        <f t="shared" si="311"/>
        <v>0</v>
      </c>
      <c r="N2015" s="350">
        <f t="shared" si="312"/>
        <v>0</v>
      </c>
      <c r="O2015" s="351">
        <f t="shared" si="313"/>
        <v>0</v>
      </c>
      <c r="P2015" s="350">
        <f t="shared" si="314"/>
        <v>0</v>
      </c>
      <c r="Q2015" s="352">
        <f t="shared" si="315"/>
        <v>0</v>
      </c>
      <c r="R2015" s="353">
        <f t="shared" si="316"/>
        <v>0</v>
      </c>
      <c r="S2015" s="354">
        <f t="shared" si="317"/>
        <v>0</v>
      </c>
      <c r="T2015" s="349">
        <f t="shared" si="318"/>
        <v>0</v>
      </c>
      <c r="U2015" s="355">
        <f t="shared" si="319"/>
        <v>0</v>
      </c>
    </row>
    <row r="2016" spans="1:21" x14ac:dyDescent="0.3">
      <c r="A2016" s="344">
        <v>2012</v>
      </c>
      <c r="B2016" s="344"/>
      <c r="C2016" s="356"/>
      <c r="D2016" s="357"/>
      <c r="E2016" s="358"/>
      <c r="F2016" s="346"/>
      <c r="G2016" s="347"/>
      <c r="H2016" s="347"/>
      <c r="I2016" s="347"/>
      <c r="J2016" s="348"/>
      <c r="K2016" s="347"/>
      <c r="L2016" s="349">
        <f t="shared" si="310"/>
        <v>0</v>
      </c>
      <c r="M2016" s="350">
        <f t="shared" si="311"/>
        <v>0</v>
      </c>
      <c r="N2016" s="350">
        <f t="shared" si="312"/>
        <v>0</v>
      </c>
      <c r="O2016" s="351">
        <f t="shared" si="313"/>
        <v>0</v>
      </c>
      <c r="P2016" s="350">
        <f t="shared" si="314"/>
        <v>0</v>
      </c>
      <c r="Q2016" s="352">
        <f t="shared" si="315"/>
        <v>0</v>
      </c>
      <c r="R2016" s="353">
        <f t="shared" si="316"/>
        <v>0</v>
      </c>
      <c r="S2016" s="354">
        <f t="shared" si="317"/>
        <v>0</v>
      </c>
      <c r="T2016" s="349">
        <f t="shared" si="318"/>
        <v>0</v>
      </c>
      <c r="U2016" s="355">
        <f t="shared" si="319"/>
        <v>0</v>
      </c>
    </row>
    <row r="2017" spans="1:21" x14ac:dyDescent="0.3">
      <c r="A2017" s="344">
        <v>2013</v>
      </c>
      <c r="B2017" s="344"/>
      <c r="C2017" s="356"/>
      <c r="D2017" s="357"/>
      <c r="E2017" s="358"/>
      <c r="F2017" s="346"/>
      <c r="G2017" s="347"/>
      <c r="H2017" s="347"/>
      <c r="I2017" s="347"/>
      <c r="J2017" s="348"/>
      <c r="K2017" s="347"/>
      <c r="L2017" s="349">
        <f t="shared" si="310"/>
        <v>0</v>
      </c>
      <c r="M2017" s="350">
        <f t="shared" si="311"/>
        <v>0</v>
      </c>
      <c r="N2017" s="350">
        <f t="shared" si="312"/>
        <v>0</v>
      </c>
      <c r="O2017" s="351">
        <f t="shared" si="313"/>
        <v>0</v>
      </c>
      <c r="P2017" s="350">
        <f t="shared" si="314"/>
        <v>0</v>
      </c>
      <c r="Q2017" s="352">
        <f t="shared" si="315"/>
        <v>0</v>
      </c>
      <c r="R2017" s="353">
        <f t="shared" si="316"/>
        <v>0</v>
      </c>
      <c r="S2017" s="354">
        <f t="shared" si="317"/>
        <v>0</v>
      </c>
      <c r="T2017" s="349">
        <f t="shared" si="318"/>
        <v>0</v>
      </c>
      <c r="U2017" s="355">
        <f t="shared" si="319"/>
        <v>0</v>
      </c>
    </row>
    <row r="2018" spans="1:21" x14ac:dyDescent="0.3">
      <c r="A2018" s="344">
        <v>2014</v>
      </c>
      <c r="B2018" s="344"/>
      <c r="C2018" s="356"/>
      <c r="D2018" s="357"/>
      <c r="E2018" s="358"/>
      <c r="F2018" s="346"/>
      <c r="G2018" s="347"/>
      <c r="H2018" s="347"/>
      <c r="I2018" s="347"/>
      <c r="J2018" s="348"/>
      <c r="K2018" s="347"/>
      <c r="L2018" s="349">
        <f t="shared" si="310"/>
        <v>0</v>
      </c>
      <c r="M2018" s="350">
        <f t="shared" si="311"/>
        <v>0</v>
      </c>
      <c r="N2018" s="350">
        <f t="shared" si="312"/>
        <v>0</v>
      </c>
      <c r="O2018" s="351">
        <f t="shared" si="313"/>
        <v>0</v>
      </c>
      <c r="P2018" s="350">
        <f t="shared" si="314"/>
        <v>0</v>
      </c>
      <c r="Q2018" s="352">
        <f t="shared" si="315"/>
        <v>0</v>
      </c>
      <c r="R2018" s="353">
        <f t="shared" si="316"/>
        <v>0</v>
      </c>
      <c r="S2018" s="354">
        <f t="shared" si="317"/>
        <v>0</v>
      </c>
      <c r="T2018" s="349">
        <f t="shared" si="318"/>
        <v>0</v>
      </c>
      <c r="U2018" s="355">
        <f t="shared" si="319"/>
        <v>0</v>
      </c>
    </row>
    <row r="2019" spans="1:21" x14ac:dyDescent="0.3">
      <c r="A2019" s="344">
        <v>2015</v>
      </c>
      <c r="B2019" s="344"/>
      <c r="C2019" s="356"/>
      <c r="D2019" s="357"/>
      <c r="E2019" s="358"/>
      <c r="F2019" s="346"/>
      <c r="G2019" s="347"/>
      <c r="H2019" s="347"/>
      <c r="I2019" s="347"/>
      <c r="J2019" s="348"/>
      <c r="K2019" s="347"/>
      <c r="L2019" s="349">
        <f t="shared" si="310"/>
        <v>0</v>
      </c>
      <c r="M2019" s="350">
        <f t="shared" si="311"/>
        <v>0</v>
      </c>
      <c r="N2019" s="350">
        <f t="shared" si="312"/>
        <v>0</v>
      </c>
      <c r="O2019" s="351">
        <f t="shared" si="313"/>
        <v>0</v>
      </c>
      <c r="P2019" s="350">
        <f t="shared" si="314"/>
        <v>0</v>
      </c>
      <c r="Q2019" s="352">
        <f t="shared" si="315"/>
        <v>0</v>
      </c>
      <c r="R2019" s="353">
        <f t="shared" si="316"/>
        <v>0</v>
      </c>
      <c r="S2019" s="354">
        <f t="shared" si="317"/>
        <v>0</v>
      </c>
      <c r="T2019" s="349">
        <f t="shared" si="318"/>
        <v>0</v>
      </c>
      <c r="U2019" s="355">
        <f t="shared" si="319"/>
        <v>0</v>
      </c>
    </row>
    <row r="2020" spans="1:21" x14ac:dyDescent="0.3">
      <c r="A2020" s="344">
        <v>2016</v>
      </c>
      <c r="B2020" s="344"/>
      <c r="C2020" s="356"/>
      <c r="D2020" s="357"/>
      <c r="E2020" s="358"/>
      <c r="F2020" s="346"/>
      <c r="G2020" s="347"/>
      <c r="H2020" s="347"/>
      <c r="I2020" s="347"/>
      <c r="J2020" s="348"/>
      <c r="K2020" s="347"/>
      <c r="L2020" s="349">
        <f t="shared" si="310"/>
        <v>0</v>
      </c>
      <c r="M2020" s="350">
        <f t="shared" si="311"/>
        <v>0</v>
      </c>
      <c r="N2020" s="350">
        <f t="shared" si="312"/>
        <v>0</v>
      </c>
      <c r="O2020" s="351">
        <f t="shared" si="313"/>
        <v>0</v>
      </c>
      <c r="P2020" s="350">
        <f t="shared" si="314"/>
        <v>0</v>
      </c>
      <c r="Q2020" s="352">
        <f t="shared" si="315"/>
        <v>0</v>
      </c>
      <c r="R2020" s="353">
        <f t="shared" si="316"/>
        <v>0</v>
      </c>
      <c r="S2020" s="354">
        <f t="shared" si="317"/>
        <v>0</v>
      </c>
      <c r="T2020" s="349">
        <f t="shared" si="318"/>
        <v>0</v>
      </c>
      <c r="U2020" s="355">
        <f t="shared" si="319"/>
        <v>0</v>
      </c>
    </row>
    <row r="2021" spans="1:21" x14ac:dyDescent="0.3">
      <c r="A2021" s="344">
        <v>2017</v>
      </c>
      <c r="B2021" s="344"/>
      <c r="C2021" s="356"/>
      <c r="D2021" s="357"/>
      <c r="E2021" s="358"/>
      <c r="F2021" s="346"/>
      <c r="G2021" s="347"/>
      <c r="H2021" s="347"/>
      <c r="I2021" s="347"/>
      <c r="J2021" s="348"/>
      <c r="K2021" s="347"/>
      <c r="L2021" s="349">
        <f t="shared" si="310"/>
        <v>0</v>
      </c>
      <c r="M2021" s="350">
        <f t="shared" si="311"/>
        <v>0</v>
      </c>
      <c r="N2021" s="350">
        <f t="shared" si="312"/>
        <v>0</v>
      </c>
      <c r="O2021" s="351">
        <f t="shared" si="313"/>
        <v>0</v>
      </c>
      <c r="P2021" s="350">
        <f t="shared" si="314"/>
        <v>0</v>
      </c>
      <c r="Q2021" s="352">
        <f t="shared" si="315"/>
        <v>0</v>
      </c>
      <c r="R2021" s="353">
        <f t="shared" si="316"/>
        <v>0</v>
      </c>
      <c r="S2021" s="354">
        <f t="shared" si="317"/>
        <v>0</v>
      </c>
      <c r="T2021" s="349">
        <f t="shared" si="318"/>
        <v>0</v>
      </c>
      <c r="U2021" s="355">
        <f t="shared" si="319"/>
        <v>0</v>
      </c>
    </row>
    <row r="2022" spans="1:21" x14ac:dyDescent="0.3">
      <c r="A2022" s="344">
        <v>2018</v>
      </c>
      <c r="B2022" s="344"/>
      <c r="C2022" s="356"/>
      <c r="D2022" s="357"/>
      <c r="E2022" s="358"/>
      <c r="F2022" s="346"/>
      <c r="G2022" s="347"/>
      <c r="H2022" s="347"/>
      <c r="I2022" s="347"/>
      <c r="J2022" s="348"/>
      <c r="K2022" s="347"/>
      <c r="L2022" s="349">
        <f t="shared" si="310"/>
        <v>0</v>
      </c>
      <c r="M2022" s="350">
        <f t="shared" si="311"/>
        <v>0</v>
      </c>
      <c r="N2022" s="350">
        <f t="shared" si="312"/>
        <v>0</v>
      </c>
      <c r="O2022" s="351">
        <f t="shared" si="313"/>
        <v>0</v>
      </c>
      <c r="P2022" s="350">
        <f t="shared" si="314"/>
        <v>0</v>
      </c>
      <c r="Q2022" s="352">
        <f t="shared" si="315"/>
        <v>0</v>
      </c>
      <c r="R2022" s="353">
        <f t="shared" si="316"/>
        <v>0</v>
      </c>
      <c r="S2022" s="354">
        <f t="shared" si="317"/>
        <v>0</v>
      </c>
      <c r="T2022" s="349">
        <f t="shared" si="318"/>
        <v>0</v>
      </c>
      <c r="U2022" s="355">
        <f t="shared" si="319"/>
        <v>0</v>
      </c>
    </row>
    <row r="2023" spans="1:21" x14ac:dyDescent="0.3">
      <c r="A2023" s="344">
        <v>2019</v>
      </c>
      <c r="B2023" s="344"/>
      <c r="C2023" s="356"/>
      <c r="D2023" s="357"/>
      <c r="E2023" s="358"/>
      <c r="F2023" s="346"/>
      <c r="G2023" s="347"/>
      <c r="H2023" s="347"/>
      <c r="I2023" s="347"/>
      <c r="J2023" s="348"/>
      <c r="K2023" s="347"/>
      <c r="L2023" s="349">
        <f t="shared" si="310"/>
        <v>0</v>
      </c>
      <c r="M2023" s="350">
        <f t="shared" si="311"/>
        <v>0</v>
      </c>
      <c r="N2023" s="350">
        <f t="shared" si="312"/>
        <v>0</v>
      </c>
      <c r="O2023" s="351">
        <f t="shared" si="313"/>
        <v>0</v>
      </c>
      <c r="P2023" s="350">
        <f t="shared" si="314"/>
        <v>0</v>
      </c>
      <c r="Q2023" s="352">
        <f t="shared" si="315"/>
        <v>0</v>
      </c>
      <c r="R2023" s="353">
        <f t="shared" si="316"/>
        <v>0</v>
      </c>
      <c r="S2023" s="354">
        <f t="shared" si="317"/>
        <v>0</v>
      </c>
      <c r="T2023" s="349">
        <f t="shared" si="318"/>
        <v>0</v>
      </c>
      <c r="U2023" s="355">
        <f t="shared" si="319"/>
        <v>0</v>
      </c>
    </row>
    <row r="2024" spans="1:21" x14ac:dyDescent="0.3">
      <c r="A2024" s="344">
        <v>2020</v>
      </c>
      <c r="B2024" s="344"/>
      <c r="C2024" s="356"/>
      <c r="D2024" s="357"/>
      <c r="E2024" s="358"/>
      <c r="F2024" s="346"/>
      <c r="G2024" s="347"/>
      <c r="H2024" s="347"/>
      <c r="I2024" s="347"/>
      <c r="J2024" s="348"/>
      <c r="K2024" s="347"/>
      <c r="L2024" s="349">
        <f t="shared" si="310"/>
        <v>0</v>
      </c>
      <c r="M2024" s="350">
        <f t="shared" si="311"/>
        <v>0</v>
      </c>
      <c r="N2024" s="350">
        <f t="shared" si="312"/>
        <v>0</v>
      </c>
      <c r="O2024" s="351">
        <f t="shared" si="313"/>
        <v>0</v>
      </c>
      <c r="P2024" s="350">
        <f t="shared" si="314"/>
        <v>0</v>
      </c>
      <c r="Q2024" s="352">
        <f t="shared" si="315"/>
        <v>0</v>
      </c>
      <c r="R2024" s="353">
        <f t="shared" si="316"/>
        <v>0</v>
      </c>
      <c r="S2024" s="354">
        <f t="shared" si="317"/>
        <v>0</v>
      </c>
      <c r="T2024" s="349">
        <f t="shared" si="318"/>
        <v>0</v>
      </c>
      <c r="U2024" s="355">
        <f t="shared" si="319"/>
        <v>0</v>
      </c>
    </row>
    <row r="2025" spans="1:21" x14ac:dyDescent="0.3">
      <c r="A2025" s="344">
        <v>2021</v>
      </c>
      <c r="B2025" s="344"/>
      <c r="C2025" s="356"/>
      <c r="D2025" s="357"/>
      <c r="E2025" s="358"/>
      <c r="F2025" s="346"/>
      <c r="G2025" s="347"/>
      <c r="H2025" s="347"/>
      <c r="I2025" s="347"/>
      <c r="J2025" s="348"/>
      <c r="K2025" s="347"/>
      <c r="L2025" s="349">
        <f t="shared" si="310"/>
        <v>0</v>
      </c>
      <c r="M2025" s="350">
        <f t="shared" si="311"/>
        <v>0</v>
      </c>
      <c r="N2025" s="350">
        <f t="shared" si="312"/>
        <v>0</v>
      </c>
      <c r="O2025" s="351">
        <f t="shared" si="313"/>
        <v>0</v>
      </c>
      <c r="P2025" s="350">
        <f t="shared" si="314"/>
        <v>0</v>
      </c>
      <c r="Q2025" s="352">
        <f t="shared" si="315"/>
        <v>0</v>
      </c>
      <c r="R2025" s="353">
        <f t="shared" si="316"/>
        <v>0</v>
      </c>
      <c r="S2025" s="354">
        <f t="shared" si="317"/>
        <v>0</v>
      </c>
      <c r="T2025" s="349">
        <f t="shared" si="318"/>
        <v>0</v>
      </c>
      <c r="U2025" s="355">
        <f t="shared" si="319"/>
        <v>0</v>
      </c>
    </row>
    <row r="2026" spans="1:21" x14ac:dyDescent="0.3">
      <c r="A2026" s="344">
        <v>2022</v>
      </c>
      <c r="B2026" s="344"/>
      <c r="C2026" s="356"/>
      <c r="D2026" s="357"/>
      <c r="E2026" s="358"/>
      <c r="F2026" s="346"/>
      <c r="G2026" s="347"/>
      <c r="H2026" s="347"/>
      <c r="I2026" s="347"/>
      <c r="J2026" s="348"/>
      <c r="K2026" s="347"/>
      <c r="L2026" s="349">
        <f t="shared" si="310"/>
        <v>0</v>
      </c>
      <c r="M2026" s="350">
        <f t="shared" si="311"/>
        <v>0</v>
      </c>
      <c r="N2026" s="350">
        <f t="shared" si="312"/>
        <v>0</v>
      </c>
      <c r="O2026" s="351">
        <f t="shared" si="313"/>
        <v>0</v>
      </c>
      <c r="P2026" s="350">
        <f t="shared" si="314"/>
        <v>0</v>
      </c>
      <c r="Q2026" s="352">
        <f t="shared" si="315"/>
        <v>0</v>
      </c>
      <c r="R2026" s="353">
        <f t="shared" si="316"/>
        <v>0</v>
      </c>
      <c r="S2026" s="354">
        <f t="shared" si="317"/>
        <v>0</v>
      </c>
      <c r="T2026" s="349">
        <f t="shared" si="318"/>
        <v>0</v>
      </c>
      <c r="U2026" s="355">
        <f t="shared" si="319"/>
        <v>0</v>
      </c>
    </row>
    <row r="2027" spans="1:21" x14ac:dyDescent="0.3">
      <c r="A2027" s="344">
        <v>2023</v>
      </c>
      <c r="B2027" s="344"/>
      <c r="C2027" s="356"/>
      <c r="D2027" s="357"/>
      <c r="E2027" s="358"/>
      <c r="F2027" s="346"/>
      <c r="G2027" s="347"/>
      <c r="H2027" s="347"/>
      <c r="I2027" s="347"/>
      <c r="J2027" s="348"/>
      <c r="K2027" s="347"/>
      <c r="L2027" s="349">
        <f t="shared" si="310"/>
        <v>0</v>
      </c>
      <c r="M2027" s="350">
        <f t="shared" si="311"/>
        <v>0</v>
      </c>
      <c r="N2027" s="350">
        <f t="shared" si="312"/>
        <v>0</v>
      </c>
      <c r="O2027" s="351">
        <f t="shared" si="313"/>
        <v>0</v>
      </c>
      <c r="P2027" s="350">
        <f t="shared" si="314"/>
        <v>0</v>
      </c>
      <c r="Q2027" s="352">
        <f t="shared" si="315"/>
        <v>0</v>
      </c>
      <c r="R2027" s="353">
        <f t="shared" si="316"/>
        <v>0</v>
      </c>
      <c r="S2027" s="354">
        <f t="shared" si="317"/>
        <v>0</v>
      </c>
      <c r="T2027" s="349">
        <f t="shared" si="318"/>
        <v>0</v>
      </c>
      <c r="U2027" s="355">
        <f t="shared" si="319"/>
        <v>0</v>
      </c>
    </row>
    <row r="2028" spans="1:21" x14ac:dyDescent="0.3">
      <c r="A2028" s="344">
        <v>2024</v>
      </c>
      <c r="B2028" s="344"/>
      <c r="C2028" s="356"/>
      <c r="D2028" s="357"/>
      <c r="E2028" s="358"/>
      <c r="F2028" s="346"/>
      <c r="G2028" s="347"/>
      <c r="H2028" s="347"/>
      <c r="I2028" s="347"/>
      <c r="J2028" s="348"/>
      <c r="K2028" s="347"/>
      <c r="L2028" s="349">
        <f t="shared" si="310"/>
        <v>0</v>
      </c>
      <c r="M2028" s="350">
        <f t="shared" si="311"/>
        <v>0</v>
      </c>
      <c r="N2028" s="350">
        <f t="shared" si="312"/>
        <v>0</v>
      </c>
      <c r="O2028" s="351">
        <f t="shared" si="313"/>
        <v>0</v>
      </c>
      <c r="P2028" s="350">
        <f t="shared" si="314"/>
        <v>0</v>
      </c>
      <c r="Q2028" s="352">
        <f t="shared" si="315"/>
        <v>0</v>
      </c>
      <c r="R2028" s="353">
        <f t="shared" si="316"/>
        <v>0</v>
      </c>
      <c r="S2028" s="354">
        <f t="shared" si="317"/>
        <v>0</v>
      </c>
      <c r="T2028" s="349">
        <f t="shared" si="318"/>
        <v>0</v>
      </c>
      <c r="U2028" s="355">
        <f t="shared" si="319"/>
        <v>0</v>
      </c>
    </row>
    <row r="2029" spans="1:21" x14ac:dyDescent="0.3">
      <c r="A2029" s="344">
        <v>2025</v>
      </c>
      <c r="B2029" s="344"/>
      <c r="C2029" s="356"/>
      <c r="D2029" s="357"/>
      <c r="E2029" s="358"/>
      <c r="F2029" s="346"/>
      <c r="G2029" s="347"/>
      <c r="H2029" s="347"/>
      <c r="I2029" s="347"/>
      <c r="J2029" s="348"/>
      <c r="K2029" s="347"/>
      <c r="L2029" s="349">
        <f t="shared" si="310"/>
        <v>0</v>
      </c>
      <c r="M2029" s="350">
        <f t="shared" si="311"/>
        <v>0</v>
      </c>
      <c r="N2029" s="350">
        <f t="shared" si="312"/>
        <v>0</v>
      </c>
      <c r="O2029" s="351">
        <f t="shared" si="313"/>
        <v>0</v>
      </c>
      <c r="P2029" s="350">
        <f t="shared" si="314"/>
        <v>0</v>
      </c>
      <c r="Q2029" s="352">
        <f t="shared" si="315"/>
        <v>0</v>
      </c>
      <c r="R2029" s="353">
        <f t="shared" si="316"/>
        <v>0</v>
      </c>
      <c r="S2029" s="354">
        <f t="shared" si="317"/>
        <v>0</v>
      </c>
      <c r="T2029" s="349">
        <f t="shared" si="318"/>
        <v>0</v>
      </c>
      <c r="U2029" s="355">
        <f t="shared" si="319"/>
        <v>0</v>
      </c>
    </row>
    <row r="2030" spans="1:21" x14ac:dyDescent="0.3">
      <c r="A2030" s="344">
        <v>2026</v>
      </c>
      <c r="B2030" s="344"/>
      <c r="C2030" s="356"/>
      <c r="D2030" s="357"/>
      <c r="E2030" s="358"/>
      <c r="F2030" s="346"/>
      <c r="G2030" s="347"/>
      <c r="H2030" s="347"/>
      <c r="I2030" s="347"/>
      <c r="J2030" s="348"/>
      <c r="K2030" s="347"/>
      <c r="L2030" s="349">
        <f t="shared" si="310"/>
        <v>0</v>
      </c>
      <c r="M2030" s="350">
        <f t="shared" si="311"/>
        <v>0</v>
      </c>
      <c r="N2030" s="350">
        <f t="shared" si="312"/>
        <v>0</v>
      </c>
      <c r="O2030" s="351">
        <f t="shared" si="313"/>
        <v>0</v>
      </c>
      <c r="P2030" s="350">
        <f t="shared" si="314"/>
        <v>0</v>
      </c>
      <c r="Q2030" s="352">
        <f t="shared" si="315"/>
        <v>0</v>
      </c>
      <c r="R2030" s="353">
        <f t="shared" si="316"/>
        <v>0</v>
      </c>
      <c r="S2030" s="354">
        <f t="shared" si="317"/>
        <v>0</v>
      </c>
      <c r="T2030" s="349">
        <f t="shared" si="318"/>
        <v>0</v>
      </c>
      <c r="U2030" s="355">
        <f t="shared" si="319"/>
        <v>0</v>
      </c>
    </row>
    <row r="2031" spans="1:21" x14ac:dyDescent="0.3">
      <c r="A2031" s="344">
        <v>2027</v>
      </c>
      <c r="B2031" s="344"/>
      <c r="C2031" s="356"/>
      <c r="D2031" s="357"/>
      <c r="E2031" s="358"/>
      <c r="F2031" s="346"/>
      <c r="G2031" s="347"/>
      <c r="H2031" s="347"/>
      <c r="I2031" s="347"/>
      <c r="J2031" s="348"/>
      <c r="K2031" s="347"/>
      <c r="L2031" s="349">
        <f t="shared" si="310"/>
        <v>0</v>
      </c>
      <c r="M2031" s="350">
        <f t="shared" si="311"/>
        <v>0</v>
      </c>
      <c r="N2031" s="350">
        <f t="shared" si="312"/>
        <v>0</v>
      </c>
      <c r="O2031" s="351">
        <f t="shared" si="313"/>
        <v>0</v>
      </c>
      <c r="P2031" s="350">
        <f t="shared" si="314"/>
        <v>0</v>
      </c>
      <c r="Q2031" s="352">
        <f t="shared" si="315"/>
        <v>0</v>
      </c>
      <c r="R2031" s="353">
        <f t="shared" si="316"/>
        <v>0</v>
      </c>
      <c r="S2031" s="354">
        <f t="shared" si="317"/>
        <v>0</v>
      </c>
      <c r="T2031" s="349">
        <f t="shared" si="318"/>
        <v>0</v>
      </c>
      <c r="U2031" s="355">
        <f t="shared" si="319"/>
        <v>0</v>
      </c>
    </row>
    <row r="2032" spans="1:21" x14ac:dyDescent="0.3">
      <c r="A2032" s="344">
        <v>2028</v>
      </c>
      <c r="B2032" s="344"/>
      <c r="C2032" s="356"/>
      <c r="D2032" s="357"/>
      <c r="E2032" s="358"/>
      <c r="F2032" s="346"/>
      <c r="G2032" s="347"/>
      <c r="H2032" s="347"/>
      <c r="I2032" s="347"/>
      <c r="J2032" s="348"/>
      <c r="K2032" s="347"/>
      <c r="L2032" s="349">
        <f t="shared" si="310"/>
        <v>0</v>
      </c>
      <c r="M2032" s="350">
        <f t="shared" si="311"/>
        <v>0</v>
      </c>
      <c r="N2032" s="350">
        <f t="shared" si="312"/>
        <v>0</v>
      </c>
      <c r="O2032" s="351">
        <f t="shared" si="313"/>
        <v>0</v>
      </c>
      <c r="P2032" s="350">
        <f t="shared" si="314"/>
        <v>0</v>
      </c>
      <c r="Q2032" s="352">
        <f t="shared" si="315"/>
        <v>0</v>
      </c>
      <c r="R2032" s="353">
        <f t="shared" si="316"/>
        <v>0</v>
      </c>
      <c r="S2032" s="354">
        <f t="shared" si="317"/>
        <v>0</v>
      </c>
      <c r="T2032" s="349">
        <f t="shared" si="318"/>
        <v>0</v>
      </c>
      <c r="U2032" s="355">
        <f t="shared" si="319"/>
        <v>0</v>
      </c>
    </row>
    <row r="2033" spans="1:21" x14ac:dyDescent="0.3">
      <c r="A2033" s="344">
        <v>2029</v>
      </c>
      <c r="B2033" s="344"/>
      <c r="C2033" s="356"/>
      <c r="D2033" s="357"/>
      <c r="E2033" s="358"/>
      <c r="F2033" s="346"/>
      <c r="G2033" s="347"/>
      <c r="H2033" s="347"/>
      <c r="I2033" s="347"/>
      <c r="J2033" s="348"/>
      <c r="K2033" s="347"/>
      <c r="L2033" s="349">
        <f t="shared" si="310"/>
        <v>0</v>
      </c>
      <c r="M2033" s="350">
        <f t="shared" si="311"/>
        <v>0</v>
      </c>
      <c r="N2033" s="350">
        <f t="shared" si="312"/>
        <v>0</v>
      </c>
      <c r="O2033" s="351">
        <f t="shared" si="313"/>
        <v>0</v>
      </c>
      <c r="P2033" s="350">
        <f t="shared" si="314"/>
        <v>0</v>
      </c>
      <c r="Q2033" s="352">
        <f t="shared" si="315"/>
        <v>0</v>
      </c>
      <c r="R2033" s="353">
        <f t="shared" si="316"/>
        <v>0</v>
      </c>
      <c r="S2033" s="354">
        <f t="shared" si="317"/>
        <v>0</v>
      </c>
      <c r="T2033" s="349">
        <f t="shared" si="318"/>
        <v>0</v>
      </c>
      <c r="U2033" s="355">
        <f t="shared" si="319"/>
        <v>0</v>
      </c>
    </row>
    <row r="2034" spans="1:21" x14ac:dyDescent="0.3">
      <c r="A2034" s="344">
        <v>2030</v>
      </c>
      <c r="B2034" s="344"/>
      <c r="C2034" s="356"/>
      <c r="D2034" s="357"/>
      <c r="E2034" s="358"/>
      <c r="F2034" s="346"/>
      <c r="G2034" s="347"/>
      <c r="H2034" s="347"/>
      <c r="I2034" s="347"/>
      <c r="J2034" s="348"/>
      <c r="K2034" s="347"/>
      <c r="L2034" s="349">
        <f t="shared" si="310"/>
        <v>0</v>
      </c>
      <c r="M2034" s="350">
        <f t="shared" si="311"/>
        <v>0</v>
      </c>
      <c r="N2034" s="350">
        <f t="shared" si="312"/>
        <v>0</v>
      </c>
      <c r="O2034" s="351">
        <f t="shared" si="313"/>
        <v>0</v>
      </c>
      <c r="P2034" s="350">
        <f t="shared" si="314"/>
        <v>0</v>
      </c>
      <c r="Q2034" s="352">
        <f t="shared" si="315"/>
        <v>0</v>
      </c>
      <c r="R2034" s="353">
        <f t="shared" si="316"/>
        <v>0</v>
      </c>
      <c r="S2034" s="354">
        <f t="shared" si="317"/>
        <v>0</v>
      </c>
      <c r="T2034" s="349">
        <f t="shared" si="318"/>
        <v>0</v>
      </c>
      <c r="U2034" s="355">
        <f t="shared" si="319"/>
        <v>0</v>
      </c>
    </row>
    <row r="2035" spans="1:21" x14ac:dyDescent="0.3">
      <c r="A2035" s="344">
        <v>2031</v>
      </c>
      <c r="B2035" s="344"/>
      <c r="C2035" s="356"/>
      <c r="D2035" s="357"/>
      <c r="E2035" s="358"/>
      <c r="F2035" s="346"/>
      <c r="G2035" s="347"/>
      <c r="H2035" s="347"/>
      <c r="I2035" s="347"/>
      <c r="J2035" s="348"/>
      <c r="K2035" s="347"/>
      <c r="L2035" s="349">
        <f t="shared" si="310"/>
        <v>0</v>
      </c>
      <c r="M2035" s="350">
        <f t="shared" si="311"/>
        <v>0</v>
      </c>
      <c r="N2035" s="350">
        <f t="shared" si="312"/>
        <v>0</v>
      </c>
      <c r="O2035" s="351">
        <f t="shared" si="313"/>
        <v>0</v>
      </c>
      <c r="P2035" s="350">
        <f t="shared" si="314"/>
        <v>0</v>
      </c>
      <c r="Q2035" s="352">
        <f t="shared" si="315"/>
        <v>0</v>
      </c>
      <c r="R2035" s="353">
        <f t="shared" si="316"/>
        <v>0</v>
      </c>
      <c r="S2035" s="354">
        <f t="shared" si="317"/>
        <v>0</v>
      </c>
      <c r="T2035" s="349">
        <f t="shared" si="318"/>
        <v>0</v>
      </c>
      <c r="U2035" s="355">
        <f t="shared" si="319"/>
        <v>0</v>
      </c>
    </row>
    <row r="2036" spans="1:21" x14ac:dyDescent="0.3">
      <c r="A2036" s="344">
        <v>2032</v>
      </c>
      <c r="B2036" s="344"/>
      <c r="C2036" s="356"/>
      <c r="D2036" s="357"/>
      <c r="E2036" s="358"/>
      <c r="F2036" s="346"/>
      <c r="G2036" s="347"/>
      <c r="H2036" s="347"/>
      <c r="I2036" s="347"/>
      <c r="J2036" s="348"/>
      <c r="K2036" s="347"/>
      <c r="L2036" s="349">
        <f t="shared" si="310"/>
        <v>0</v>
      </c>
      <c r="M2036" s="350">
        <f t="shared" si="311"/>
        <v>0</v>
      </c>
      <c r="N2036" s="350">
        <f t="shared" si="312"/>
        <v>0</v>
      </c>
      <c r="O2036" s="351">
        <f t="shared" si="313"/>
        <v>0</v>
      </c>
      <c r="P2036" s="350">
        <f t="shared" si="314"/>
        <v>0</v>
      </c>
      <c r="Q2036" s="352">
        <f t="shared" si="315"/>
        <v>0</v>
      </c>
      <c r="R2036" s="353">
        <f t="shared" si="316"/>
        <v>0</v>
      </c>
      <c r="S2036" s="354">
        <f t="shared" si="317"/>
        <v>0</v>
      </c>
      <c r="T2036" s="349">
        <f t="shared" si="318"/>
        <v>0</v>
      </c>
      <c r="U2036" s="355">
        <f t="shared" si="319"/>
        <v>0</v>
      </c>
    </row>
    <row r="2037" spans="1:21" x14ac:dyDescent="0.3">
      <c r="A2037" s="344">
        <v>2033</v>
      </c>
      <c r="B2037" s="344"/>
      <c r="C2037" s="356"/>
      <c r="D2037" s="357"/>
      <c r="E2037" s="358"/>
      <c r="F2037" s="346"/>
      <c r="G2037" s="347"/>
      <c r="H2037" s="347"/>
      <c r="I2037" s="347"/>
      <c r="J2037" s="348"/>
      <c r="K2037" s="347"/>
      <c r="L2037" s="349">
        <f t="shared" si="310"/>
        <v>0</v>
      </c>
      <c r="M2037" s="350">
        <f t="shared" si="311"/>
        <v>0</v>
      </c>
      <c r="N2037" s="350">
        <f t="shared" si="312"/>
        <v>0</v>
      </c>
      <c r="O2037" s="351">
        <f t="shared" si="313"/>
        <v>0</v>
      </c>
      <c r="P2037" s="350">
        <f t="shared" si="314"/>
        <v>0</v>
      </c>
      <c r="Q2037" s="352">
        <f t="shared" si="315"/>
        <v>0</v>
      </c>
      <c r="R2037" s="353">
        <f t="shared" si="316"/>
        <v>0</v>
      </c>
      <c r="S2037" s="354">
        <f t="shared" si="317"/>
        <v>0</v>
      </c>
      <c r="T2037" s="349">
        <f t="shared" si="318"/>
        <v>0</v>
      </c>
      <c r="U2037" s="355">
        <f t="shared" si="319"/>
        <v>0</v>
      </c>
    </row>
    <row r="2038" spans="1:21" x14ac:dyDescent="0.3">
      <c r="A2038" s="344">
        <v>2034</v>
      </c>
      <c r="B2038" s="344"/>
      <c r="C2038" s="356"/>
      <c r="D2038" s="357"/>
      <c r="E2038" s="358"/>
      <c r="F2038" s="346"/>
      <c r="G2038" s="347"/>
      <c r="H2038" s="347"/>
      <c r="I2038" s="347"/>
      <c r="J2038" s="348"/>
      <c r="K2038" s="347"/>
      <c r="L2038" s="349">
        <f t="shared" si="310"/>
        <v>0</v>
      </c>
      <c r="M2038" s="350">
        <f t="shared" si="311"/>
        <v>0</v>
      </c>
      <c r="N2038" s="350">
        <f t="shared" si="312"/>
        <v>0</v>
      </c>
      <c r="O2038" s="351">
        <f t="shared" si="313"/>
        <v>0</v>
      </c>
      <c r="P2038" s="350">
        <f t="shared" si="314"/>
        <v>0</v>
      </c>
      <c r="Q2038" s="352">
        <f t="shared" si="315"/>
        <v>0</v>
      </c>
      <c r="R2038" s="353">
        <f t="shared" si="316"/>
        <v>0</v>
      </c>
      <c r="S2038" s="354">
        <f t="shared" si="317"/>
        <v>0</v>
      </c>
      <c r="T2038" s="349">
        <f t="shared" si="318"/>
        <v>0</v>
      </c>
      <c r="U2038" s="355">
        <f t="shared" si="319"/>
        <v>0</v>
      </c>
    </row>
    <row r="2039" spans="1:21" x14ac:dyDescent="0.3">
      <c r="A2039" s="344">
        <v>2035</v>
      </c>
      <c r="B2039" s="344"/>
      <c r="C2039" s="356"/>
      <c r="D2039" s="357"/>
      <c r="E2039" s="358"/>
      <c r="F2039" s="346"/>
      <c r="G2039" s="347"/>
      <c r="H2039" s="347"/>
      <c r="I2039" s="347"/>
      <c r="J2039" s="348"/>
      <c r="K2039" s="347"/>
      <c r="L2039" s="349">
        <f t="shared" si="310"/>
        <v>0</v>
      </c>
      <c r="M2039" s="350">
        <f t="shared" si="311"/>
        <v>0</v>
      </c>
      <c r="N2039" s="350">
        <f t="shared" si="312"/>
        <v>0</v>
      </c>
      <c r="O2039" s="351">
        <f t="shared" si="313"/>
        <v>0</v>
      </c>
      <c r="P2039" s="350">
        <f t="shared" si="314"/>
        <v>0</v>
      </c>
      <c r="Q2039" s="352">
        <f t="shared" si="315"/>
        <v>0</v>
      </c>
      <c r="R2039" s="353">
        <f t="shared" si="316"/>
        <v>0</v>
      </c>
      <c r="S2039" s="354">
        <f t="shared" si="317"/>
        <v>0</v>
      </c>
      <c r="T2039" s="349">
        <f t="shared" si="318"/>
        <v>0</v>
      </c>
      <c r="U2039" s="355">
        <f t="shared" si="319"/>
        <v>0</v>
      </c>
    </row>
    <row r="2040" spans="1:21" x14ac:dyDescent="0.3">
      <c r="A2040" s="344">
        <v>2036</v>
      </c>
      <c r="B2040" s="344"/>
      <c r="C2040" s="356"/>
      <c r="D2040" s="357"/>
      <c r="E2040" s="358"/>
      <c r="F2040" s="346"/>
      <c r="G2040" s="347"/>
      <c r="H2040" s="347"/>
      <c r="I2040" s="347"/>
      <c r="J2040" s="348"/>
      <c r="K2040" s="347"/>
      <c r="L2040" s="349">
        <f t="shared" si="310"/>
        <v>0</v>
      </c>
      <c r="M2040" s="350">
        <f t="shared" si="311"/>
        <v>0</v>
      </c>
      <c r="N2040" s="350">
        <f t="shared" si="312"/>
        <v>0</v>
      </c>
      <c r="O2040" s="351">
        <f t="shared" si="313"/>
        <v>0</v>
      </c>
      <c r="P2040" s="350">
        <f t="shared" si="314"/>
        <v>0</v>
      </c>
      <c r="Q2040" s="352">
        <f t="shared" si="315"/>
        <v>0</v>
      </c>
      <c r="R2040" s="353">
        <f t="shared" si="316"/>
        <v>0</v>
      </c>
      <c r="S2040" s="354">
        <f t="shared" si="317"/>
        <v>0</v>
      </c>
      <c r="T2040" s="349">
        <f t="shared" si="318"/>
        <v>0</v>
      </c>
      <c r="U2040" s="355">
        <f t="shared" si="319"/>
        <v>0</v>
      </c>
    </row>
    <row r="2041" spans="1:21" x14ac:dyDescent="0.3">
      <c r="A2041" s="344">
        <v>2037</v>
      </c>
      <c r="B2041" s="344"/>
      <c r="C2041" s="356"/>
      <c r="D2041" s="357"/>
      <c r="E2041" s="358"/>
      <c r="F2041" s="346"/>
      <c r="G2041" s="347"/>
      <c r="H2041" s="347"/>
      <c r="I2041" s="347"/>
      <c r="J2041" s="348"/>
      <c r="K2041" s="347"/>
      <c r="L2041" s="349">
        <f t="shared" si="310"/>
        <v>0</v>
      </c>
      <c r="M2041" s="350">
        <f t="shared" si="311"/>
        <v>0</v>
      </c>
      <c r="N2041" s="350">
        <f t="shared" si="312"/>
        <v>0</v>
      </c>
      <c r="O2041" s="351">
        <f t="shared" si="313"/>
        <v>0</v>
      </c>
      <c r="P2041" s="350">
        <f t="shared" si="314"/>
        <v>0</v>
      </c>
      <c r="Q2041" s="352">
        <f t="shared" si="315"/>
        <v>0</v>
      </c>
      <c r="R2041" s="353">
        <f t="shared" si="316"/>
        <v>0</v>
      </c>
      <c r="S2041" s="354">
        <f t="shared" si="317"/>
        <v>0</v>
      </c>
      <c r="T2041" s="349">
        <f t="shared" si="318"/>
        <v>0</v>
      </c>
      <c r="U2041" s="355">
        <f t="shared" si="319"/>
        <v>0</v>
      </c>
    </row>
    <row r="2042" spans="1:21" x14ac:dyDescent="0.3">
      <c r="A2042" s="344">
        <v>2038</v>
      </c>
      <c r="B2042" s="344"/>
      <c r="C2042" s="356"/>
      <c r="D2042" s="357"/>
      <c r="E2042" s="358"/>
      <c r="F2042" s="346"/>
      <c r="G2042" s="347"/>
      <c r="H2042" s="347"/>
      <c r="I2042" s="347"/>
      <c r="J2042" s="348"/>
      <c r="K2042" s="347"/>
      <c r="L2042" s="349">
        <f t="shared" si="310"/>
        <v>0</v>
      </c>
      <c r="M2042" s="350">
        <f t="shared" si="311"/>
        <v>0</v>
      </c>
      <c r="N2042" s="350">
        <f t="shared" si="312"/>
        <v>0</v>
      </c>
      <c r="O2042" s="351">
        <f t="shared" si="313"/>
        <v>0</v>
      </c>
      <c r="P2042" s="350">
        <f t="shared" si="314"/>
        <v>0</v>
      </c>
      <c r="Q2042" s="352">
        <f t="shared" si="315"/>
        <v>0</v>
      </c>
      <c r="R2042" s="353">
        <f t="shared" si="316"/>
        <v>0</v>
      </c>
      <c r="S2042" s="354">
        <f t="shared" si="317"/>
        <v>0</v>
      </c>
      <c r="T2042" s="349">
        <f t="shared" si="318"/>
        <v>0</v>
      </c>
      <c r="U2042" s="355">
        <f t="shared" si="319"/>
        <v>0</v>
      </c>
    </row>
    <row r="2043" spans="1:21" x14ac:dyDescent="0.3">
      <c r="A2043" s="344">
        <v>2039</v>
      </c>
      <c r="B2043" s="344"/>
      <c r="C2043" s="356"/>
      <c r="D2043" s="357"/>
      <c r="E2043" s="358"/>
      <c r="F2043" s="346"/>
      <c r="G2043" s="347"/>
      <c r="H2043" s="347"/>
      <c r="I2043" s="347"/>
      <c r="J2043" s="348"/>
      <c r="K2043" s="347"/>
      <c r="L2043" s="349">
        <f t="shared" si="310"/>
        <v>0</v>
      </c>
      <c r="M2043" s="350">
        <f t="shared" si="311"/>
        <v>0</v>
      </c>
      <c r="N2043" s="350">
        <f t="shared" si="312"/>
        <v>0</v>
      </c>
      <c r="O2043" s="351">
        <f t="shared" si="313"/>
        <v>0</v>
      </c>
      <c r="P2043" s="350">
        <f t="shared" si="314"/>
        <v>0</v>
      </c>
      <c r="Q2043" s="352">
        <f t="shared" si="315"/>
        <v>0</v>
      </c>
      <c r="R2043" s="353">
        <f t="shared" si="316"/>
        <v>0</v>
      </c>
      <c r="S2043" s="354">
        <f t="shared" si="317"/>
        <v>0</v>
      </c>
      <c r="T2043" s="349">
        <f t="shared" si="318"/>
        <v>0</v>
      </c>
      <c r="U2043" s="355">
        <f t="shared" si="319"/>
        <v>0</v>
      </c>
    </row>
    <row r="2044" spans="1:21" x14ac:dyDescent="0.3">
      <c r="A2044" s="344">
        <v>2040</v>
      </c>
      <c r="B2044" s="344"/>
      <c r="C2044" s="356"/>
      <c r="D2044" s="357"/>
      <c r="E2044" s="358"/>
      <c r="F2044" s="346"/>
      <c r="G2044" s="347"/>
      <c r="H2044" s="347"/>
      <c r="I2044" s="347"/>
      <c r="J2044" s="348"/>
      <c r="K2044" s="347"/>
      <c r="L2044" s="349">
        <f t="shared" si="310"/>
        <v>0</v>
      </c>
      <c r="M2044" s="350">
        <f t="shared" si="311"/>
        <v>0</v>
      </c>
      <c r="N2044" s="350">
        <f t="shared" si="312"/>
        <v>0</v>
      </c>
      <c r="O2044" s="351">
        <f t="shared" si="313"/>
        <v>0</v>
      </c>
      <c r="P2044" s="350">
        <f t="shared" si="314"/>
        <v>0</v>
      </c>
      <c r="Q2044" s="352">
        <f t="shared" si="315"/>
        <v>0</v>
      </c>
      <c r="R2044" s="353">
        <f t="shared" si="316"/>
        <v>0</v>
      </c>
      <c r="S2044" s="354">
        <f t="shared" si="317"/>
        <v>0</v>
      </c>
      <c r="T2044" s="349">
        <f t="shared" si="318"/>
        <v>0</v>
      </c>
      <c r="U2044" s="355">
        <f t="shared" si="319"/>
        <v>0</v>
      </c>
    </row>
    <row r="2045" spans="1:21" x14ac:dyDescent="0.3">
      <c r="A2045" s="344">
        <v>2041</v>
      </c>
      <c r="B2045" s="344"/>
      <c r="C2045" s="356"/>
      <c r="D2045" s="357"/>
      <c r="E2045" s="358"/>
      <c r="F2045" s="346"/>
      <c r="G2045" s="347"/>
      <c r="H2045" s="347"/>
      <c r="I2045" s="347"/>
      <c r="J2045" s="348"/>
      <c r="K2045" s="347"/>
      <c r="L2045" s="349">
        <f t="shared" si="310"/>
        <v>0</v>
      </c>
      <c r="M2045" s="350">
        <f t="shared" si="311"/>
        <v>0</v>
      </c>
      <c r="N2045" s="350">
        <f t="shared" si="312"/>
        <v>0</v>
      </c>
      <c r="O2045" s="351">
        <f t="shared" si="313"/>
        <v>0</v>
      </c>
      <c r="P2045" s="350">
        <f t="shared" si="314"/>
        <v>0</v>
      </c>
      <c r="Q2045" s="352">
        <f t="shared" si="315"/>
        <v>0</v>
      </c>
      <c r="R2045" s="353">
        <f t="shared" si="316"/>
        <v>0</v>
      </c>
      <c r="S2045" s="354">
        <f t="shared" si="317"/>
        <v>0</v>
      </c>
      <c r="T2045" s="349">
        <f t="shared" si="318"/>
        <v>0</v>
      </c>
      <c r="U2045" s="355">
        <f t="shared" si="319"/>
        <v>0</v>
      </c>
    </row>
    <row r="2046" spans="1:21" x14ac:dyDescent="0.3">
      <c r="A2046" s="344">
        <v>2042</v>
      </c>
      <c r="B2046" s="344"/>
      <c r="C2046" s="356"/>
      <c r="D2046" s="357"/>
      <c r="E2046" s="358"/>
      <c r="F2046" s="346"/>
      <c r="G2046" s="347"/>
      <c r="H2046" s="347"/>
      <c r="I2046" s="347"/>
      <c r="J2046" s="348"/>
      <c r="K2046" s="347"/>
      <c r="L2046" s="349">
        <f t="shared" si="310"/>
        <v>0</v>
      </c>
      <c r="M2046" s="350">
        <f t="shared" si="311"/>
        <v>0</v>
      </c>
      <c r="N2046" s="350">
        <f t="shared" si="312"/>
        <v>0</v>
      </c>
      <c r="O2046" s="351">
        <f t="shared" si="313"/>
        <v>0</v>
      </c>
      <c r="P2046" s="350">
        <f t="shared" si="314"/>
        <v>0</v>
      </c>
      <c r="Q2046" s="352">
        <f t="shared" si="315"/>
        <v>0</v>
      </c>
      <c r="R2046" s="353">
        <f t="shared" si="316"/>
        <v>0</v>
      </c>
      <c r="S2046" s="354">
        <f t="shared" si="317"/>
        <v>0</v>
      </c>
      <c r="T2046" s="349">
        <f t="shared" si="318"/>
        <v>0</v>
      </c>
      <c r="U2046" s="355">
        <f t="shared" si="319"/>
        <v>0</v>
      </c>
    </row>
    <row r="2047" spans="1:21" x14ac:dyDescent="0.3">
      <c r="A2047" s="344">
        <v>2043</v>
      </c>
      <c r="B2047" s="344"/>
      <c r="C2047" s="356"/>
      <c r="D2047" s="357"/>
      <c r="E2047" s="358"/>
      <c r="F2047" s="346"/>
      <c r="G2047" s="347"/>
      <c r="H2047" s="347"/>
      <c r="I2047" s="347"/>
      <c r="J2047" s="348"/>
      <c r="K2047" s="347"/>
      <c r="L2047" s="349">
        <f t="shared" si="310"/>
        <v>0</v>
      </c>
      <c r="M2047" s="350">
        <f t="shared" si="311"/>
        <v>0</v>
      </c>
      <c r="N2047" s="350">
        <f t="shared" si="312"/>
        <v>0</v>
      </c>
      <c r="O2047" s="351">
        <f t="shared" si="313"/>
        <v>0</v>
      </c>
      <c r="P2047" s="350">
        <f t="shared" si="314"/>
        <v>0</v>
      </c>
      <c r="Q2047" s="352">
        <f t="shared" si="315"/>
        <v>0</v>
      </c>
      <c r="R2047" s="353">
        <f t="shared" si="316"/>
        <v>0</v>
      </c>
      <c r="S2047" s="354">
        <f t="shared" si="317"/>
        <v>0</v>
      </c>
      <c r="T2047" s="349">
        <f t="shared" si="318"/>
        <v>0</v>
      </c>
      <c r="U2047" s="355">
        <f t="shared" si="319"/>
        <v>0</v>
      </c>
    </row>
    <row r="2048" spans="1:21" x14ac:dyDescent="0.3">
      <c r="A2048" s="344">
        <v>2044</v>
      </c>
      <c r="B2048" s="344"/>
      <c r="C2048" s="356"/>
      <c r="D2048" s="357"/>
      <c r="E2048" s="358"/>
      <c r="F2048" s="346"/>
      <c r="G2048" s="347"/>
      <c r="H2048" s="347"/>
      <c r="I2048" s="347"/>
      <c r="J2048" s="348"/>
      <c r="K2048" s="347"/>
      <c r="L2048" s="349">
        <f t="shared" si="310"/>
        <v>0</v>
      </c>
      <c r="M2048" s="350">
        <f t="shared" si="311"/>
        <v>0</v>
      </c>
      <c r="N2048" s="350">
        <f t="shared" si="312"/>
        <v>0</v>
      </c>
      <c r="O2048" s="351">
        <f t="shared" si="313"/>
        <v>0</v>
      </c>
      <c r="P2048" s="350">
        <f t="shared" si="314"/>
        <v>0</v>
      </c>
      <c r="Q2048" s="352">
        <f t="shared" si="315"/>
        <v>0</v>
      </c>
      <c r="R2048" s="353">
        <f t="shared" si="316"/>
        <v>0</v>
      </c>
      <c r="S2048" s="354">
        <f t="shared" si="317"/>
        <v>0</v>
      </c>
      <c r="T2048" s="349">
        <f t="shared" si="318"/>
        <v>0</v>
      </c>
      <c r="U2048" s="355">
        <f t="shared" si="319"/>
        <v>0</v>
      </c>
    </row>
    <row r="2049" spans="1:21" x14ac:dyDescent="0.3">
      <c r="A2049" s="344">
        <v>2045</v>
      </c>
      <c r="B2049" s="344"/>
      <c r="C2049" s="356"/>
      <c r="D2049" s="357"/>
      <c r="E2049" s="358"/>
      <c r="F2049" s="346"/>
      <c r="G2049" s="347"/>
      <c r="H2049" s="347"/>
      <c r="I2049" s="347"/>
      <c r="J2049" s="348"/>
      <c r="K2049" s="347"/>
      <c r="L2049" s="349">
        <f t="shared" si="310"/>
        <v>0</v>
      </c>
      <c r="M2049" s="350">
        <f t="shared" si="311"/>
        <v>0</v>
      </c>
      <c r="N2049" s="350">
        <f t="shared" si="312"/>
        <v>0</v>
      </c>
      <c r="O2049" s="351">
        <f t="shared" si="313"/>
        <v>0</v>
      </c>
      <c r="P2049" s="350">
        <f t="shared" si="314"/>
        <v>0</v>
      </c>
      <c r="Q2049" s="352">
        <f t="shared" si="315"/>
        <v>0</v>
      </c>
      <c r="R2049" s="353">
        <f t="shared" si="316"/>
        <v>0</v>
      </c>
      <c r="S2049" s="354">
        <f t="shared" si="317"/>
        <v>0</v>
      </c>
      <c r="T2049" s="349">
        <f t="shared" si="318"/>
        <v>0</v>
      </c>
      <c r="U2049" s="355">
        <f t="shared" si="319"/>
        <v>0</v>
      </c>
    </row>
    <row r="2050" spans="1:21" x14ac:dyDescent="0.3">
      <c r="A2050" s="344">
        <v>2046</v>
      </c>
      <c r="B2050" s="344"/>
      <c r="C2050" s="356"/>
      <c r="D2050" s="357"/>
      <c r="E2050" s="358"/>
      <c r="F2050" s="346"/>
      <c r="G2050" s="347"/>
      <c r="H2050" s="347"/>
      <c r="I2050" s="347"/>
      <c r="J2050" s="348"/>
      <c r="K2050" s="347"/>
      <c r="L2050" s="349">
        <f t="shared" si="310"/>
        <v>0</v>
      </c>
      <c r="M2050" s="350">
        <f t="shared" si="311"/>
        <v>0</v>
      </c>
      <c r="N2050" s="350">
        <f t="shared" si="312"/>
        <v>0</v>
      </c>
      <c r="O2050" s="351">
        <f t="shared" si="313"/>
        <v>0</v>
      </c>
      <c r="P2050" s="350">
        <f t="shared" si="314"/>
        <v>0</v>
      </c>
      <c r="Q2050" s="352">
        <f t="shared" si="315"/>
        <v>0</v>
      </c>
      <c r="R2050" s="353">
        <f t="shared" si="316"/>
        <v>0</v>
      </c>
      <c r="S2050" s="354">
        <f t="shared" si="317"/>
        <v>0</v>
      </c>
      <c r="T2050" s="349">
        <f t="shared" si="318"/>
        <v>0</v>
      </c>
      <c r="U2050" s="355">
        <f t="shared" si="319"/>
        <v>0</v>
      </c>
    </row>
    <row r="2051" spans="1:21" x14ac:dyDescent="0.3">
      <c r="A2051" s="344">
        <v>2047</v>
      </c>
      <c r="B2051" s="344"/>
      <c r="C2051" s="356"/>
      <c r="D2051" s="357"/>
      <c r="E2051" s="358"/>
      <c r="F2051" s="346"/>
      <c r="G2051" s="347"/>
      <c r="H2051" s="347"/>
      <c r="I2051" s="347"/>
      <c r="J2051" s="348"/>
      <c r="K2051" s="347"/>
      <c r="L2051" s="349">
        <f t="shared" si="310"/>
        <v>0</v>
      </c>
      <c r="M2051" s="350">
        <f t="shared" si="311"/>
        <v>0</v>
      </c>
      <c r="N2051" s="350">
        <f t="shared" si="312"/>
        <v>0</v>
      </c>
      <c r="O2051" s="351">
        <f t="shared" si="313"/>
        <v>0</v>
      </c>
      <c r="P2051" s="350">
        <f t="shared" si="314"/>
        <v>0</v>
      </c>
      <c r="Q2051" s="352">
        <f t="shared" si="315"/>
        <v>0</v>
      </c>
      <c r="R2051" s="353">
        <f t="shared" si="316"/>
        <v>0</v>
      </c>
      <c r="S2051" s="354">
        <f t="shared" si="317"/>
        <v>0</v>
      </c>
      <c r="T2051" s="349">
        <f t="shared" si="318"/>
        <v>0</v>
      </c>
      <c r="U2051" s="355">
        <f t="shared" si="319"/>
        <v>0</v>
      </c>
    </row>
    <row r="2052" spans="1:21" x14ac:dyDescent="0.3">
      <c r="A2052" s="344">
        <v>2048</v>
      </c>
      <c r="B2052" s="344"/>
      <c r="C2052" s="356"/>
      <c r="D2052" s="357"/>
      <c r="E2052" s="358"/>
      <c r="F2052" s="346"/>
      <c r="G2052" s="347"/>
      <c r="H2052" s="347"/>
      <c r="I2052" s="347"/>
      <c r="J2052" s="348"/>
      <c r="K2052" s="347"/>
      <c r="L2052" s="349">
        <f t="shared" si="310"/>
        <v>0</v>
      </c>
      <c r="M2052" s="350">
        <f t="shared" si="311"/>
        <v>0</v>
      </c>
      <c r="N2052" s="350">
        <f t="shared" si="312"/>
        <v>0</v>
      </c>
      <c r="O2052" s="351">
        <f t="shared" si="313"/>
        <v>0</v>
      </c>
      <c r="P2052" s="350">
        <f t="shared" si="314"/>
        <v>0</v>
      </c>
      <c r="Q2052" s="352">
        <f t="shared" si="315"/>
        <v>0</v>
      </c>
      <c r="R2052" s="353">
        <f t="shared" si="316"/>
        <v>0</v>
      </c>
      <c r="S2052" s="354">
        <f t="shared" si="317"/>
        <v>0</v>
      </c>
      <c r="T2052" s="349">
        <f t="shared" si="318"/>
        <v>0</v>
      </c>
      <c r="U2052" s="355">
        <f t="shared" si="319"/>
        <v>0</v>
      </c>
    </row>
    <row r="2053" spans="1:21" x14ac:dyDescent="0.3">
      <c r="A2053" s="344">
        <v>2049</v>
      </c>
      <c r="B2053" s="344"/>
      <c r="C2053" s="356"/>
      <c r="D2053" s="357"/>
      <c r="E2053" s="358"/>
      <c r="F2053" s="346"/>
      <c r="G2053" s="347"/>
      <c r="H2053" s="347"/>
      <c r="I2053" s="347"/>
      <c r="J2053" s="348"/>
      <c r="K2053" s="347"/>
      <c r="L2053" s="349">
        <f t="shared" si="310"/>
        <v>0</v>
      </c>
      <c r="M2053" s="350">
        <f t="shared" si="311"/>
        <v>0</v>
      </c>
      <c r="N2053" s="350">
        <f t="shared" si="312"/>
        <v>0</v>
      </c>
      <c r="O2053" s="351">
        <f t="shared" si="313"/>
        <v>0</v>
      </c>
      <c r="P2053" s="350">
        <f t="shared" si="314"/>
        <v>0</v>
      </c>
      <c r="Q2053" s="352">
        <f t="shared" si="315"/>
        <v>0</v>
      </c>
      <c r="R2053" s="353">
        <f t="shared" si="316"/>
        <v>0</v>
      </c>
      <c r="S2053" s="354">
        <f t="shared" si="317"/>
        <v>0</v>
      </c>
      <c r="T2053" s="349">
        <f t="shared" si="318"/>
        <v>0</v>
      </c>
      <c r="U2053" s="355">
        <f t="shared" si="319"/>
        <v>0</v>
      </c>
    </row>
    <row r="2054" spans="1:21" x14ac:dyDescent="0.3">
      <c r="A2054" s="344">
        <v>2050</v>
      </c>
      <c r="B2054" s="344"/>
      <c r="C2054" s="356"/>
      <c r="D2054" s="357"/>
      <c r="E2054" s="358"/>
      <c r="F2054" s="346"/>
      <c r="G2054" s="347"/>
      <c r="H2054" s="347"/>
      <c r="I2054" s="347"/>
      <c r="J2054" s="348"/>
      <c r="K2054" s="347"/>
      <c r="L2054" s="349">
        <f t="shared" ref="L2054:L2117" si="320">E2054*7/22</f>
        <v>0</v>
      </c>
      <c r="M2054" s="350">
        <f t="shared" ref="M2054:M2117" si="321">IF(L2054&gt;0, 0.0396*(((L2054^2)*F2054)^0.933),0)</f>
        <v>0</v>
      </c>
      <c r="N2054" s="350">
        <f t="shared" ref="N2054:N2117" si="322">IF(L2054&gt;0,0.00349*(((L2054^2)*F2054)^1.03),0)</f>
        <v>0</v>
      </c>
      <c r="O2054" s="351">
        <f t="shared" ref="O2054:O2117" si="323">IF(L2054&gt;0,1/((28/(M2054+N2054))+0.025),0)</f>
        <v>0</v>
      </c>
      <c r="P2054" s="350">
        <f t="shared" ref="P2054:P2117" si="324">M2054+N2054+O2054</f>
        <v>0</v>
      </c>
      <c r="Q2054" s="352">
        <f t="shared" ref="Q2054:Q2117" si="325">P2054*0.27</f>
        <v>0</v>
      </c>
      <c r="R2054" s="353">
        <f t="shared" ref="R2054:R2117" si="326">P2054+Q2054</f>
        <v>0</v>
      </c>
      <c r="S2054" s="354">
        <f t="shared" ref="S2054:S2117" si="327">R2054*0.47</f>
        <v>0</v>
      </c>
      <c r="T2054" s="349">
        <f t="shared" ref="T2054:T2117" si="328">S2054*44/12</f>
        <v>0</v>
      </c>
      <c r="U2054" s="355">
        <f t="shared" ref="U2054:U2117" si="329">T2054/1000</f>
        <v>0</v>
      </c>
    </row>
    <row r="2055" spans="1:21" x14ac:dyDescent="0.3">
      <c r="A2055" s="344">
        <v>2051</v>
      </c>
      <c r="B2055" s="344"/>
      <c r="C2055" s="356"/>
      <c r="D2055" s="357"/>
      <c r="E2055" s="358"/>
      <c r="F2055" s="346"/>
      <c r="G2055" s="347"/>
      <c r="H2055" s="347"/>
      <c r="I2055" s="347"/>
      <c r="J2055" s="348"/>
      <c r="K2055" s="347"/>
      <c r="L2055" s="349">
        <f t="shared" si="320"/>
        <v>0</v>
      </c>
      <c r="M2055" s="350">
        <f t="shared" si="321"/>
        <v>0</v>
      </c>
      <c r="N2055" s="350">
        <f t="shared" si="322"/>
        <v>0</v>
      </c>
      <c r="O2055" s="351">
        <f t="shared" si="323"/>
        <v>0</v>
      </c>
      <c r="P2055" s="350">
        <f t="shared" si="324"/>
        <v>0</v>
      </c>
      <c r="Q2055" s="352">
        <f t="shared" si="325"/>
        <v>0</v>
      </c>
      <c r="R2055" s="353">
        <f t="shared" si="326"/>
        <v>0</v>
      </c>
      <c r="S2055" s="354">
        <f t="shared" si="327"/>
        <v>0</v>
      </c>
      <c r="T2055" s="349">
        <f t="shared" si="328"/>
        <v>0</v>
      </c>
      <c r="U2055" s="355">
        <f t="shared" si="329"/>
        <v>0</v>
      </c>
    </row>
    <row r="2056" spans="1:21" x14ac:dyDescent="0.3">
      <c r="A2056" s="344">
        <v>2052</v>
      </c>
      <c r="B2056" s="344"/>
      <c r="C2056" s="356"/>
      <c r="D2056" s="357"/>
      <c r="E2056" s="358"/>
      <c r="F2056" s="346"/>
      <c r="G2056" s="347"/>
      <c r="H2056" s="347"/>
      <c r="I2056" s="347"/>
      <c r="J2056" s="348"/>
      <c r="K2056" s="347"/>
      <c r="L2056" s="349">
        <f t="shared" si="320"/>
        <v>0</v>
      </c>
      <c r="M2056" s="350">
        <f t="shared" si="321"/>
        <v>0</v>
      </c>
      <c r="N2056" s="350">
        <f t="shared" si="322"/>
        <v>0</v>
      </c>
      <c r="O2056" s="351">
        <f t="shared" si="323"/>
        <v>0</v>
      </c>
      <c r="P2056" s="350">
        <f t="shared" si="324"/>
        <v>0</v>
      </c>
      <c r="Q2056" s="352">
        <f t="shared" si="325"/>
        <v>0</v>
      </c>
      <c r="R2056" s="353">
        <f t="shared" si="326"/>
        <v>0</v>
      </c>
      <c r="S2056" s="354">
        <f t="shared" si="327"/>
        <v>0</v>
      </c>
      <c r="T2056" s="349">
        <f t="shared" si="328"/>
        <v>0</v>
      </c>
      <c r="U2056" s="355">
        <f t="shared" si="329"/>
        <v>0</v>
      </c>
    </row>
    <row r="2057" spans="1:21" x14ac:dyDescent="0.3">
      <c r="A2057" s="344">
        <v>2053</v>
      </c>
      <c r="B2057" s="344"/>
      <c r="C2057" s="356"/>
      <c r="D2057" s="357"/>
      <c r="E2057" s="358"/>
      <c r="F2057" s="346"/>
      <c r="G2057" s="347"/>
      <c r="H2057" s="347"/>
      <c r="I2057" s="347"/>
      <c r="J2057" s="348"/>
      <c r="K2057" s="347"/>
      <c r="L2057" s="349">
        <f t="shared" si="320"/>
        <v>0</v>
      </c>
      <c r="M2057" s="350">
        <f t="shared" si="321"/>
        <v>0</v>
      </c>
      <c r="N2057" s="350">
        <f t="shared" si="322"/>
        <v>0</v>
      </c>
      <c r="O2057" s="351">
        <f t="shared" si="323"/>
        <v>0</v>
      </c>
      <c r="P2057" s="350">
        <f t="shared" si="324"/>
        <v>0</v>
      </c>
      <c r="Q2057" s="352">
        <f t="shared" si="325"/>
        <v>0</v>
      </c>
      <c r="R2057" s="353">
        <f t="shared" si="326"/>
        <v>0</v>
      </c>
      <c r="S2057" s="354">
        <f t="shared" si="327"/>
        <v>0</v>
      </c>
      <c r="T2057" s="349">
        <f t="shared" si="328"/>
        <v>0</v>
      </c>
      <c r="U2057" s="355">
        <f t="shared" si="329"/>
        <v>0</v>
      </c>
    </row>
    <row r="2058" spans="1:21" x14ac:dyDescent="0.3">
      <c r="A2058" s="344">
        <v>2054</v>
      </c>
      <c r="B2058" s="344"/>
      <c r="C2058" s="356"/>
      <c r="D2058" s="357"/>
      <c r="E2058" s="358"/>
      <c r="F2058" s="346"/>
      <c r="G2058" s="347"/>
      <c r="H2058" s="347"/>
      <c r="I2058" s="347"/>
      <c r="J2058" s="348"/>
      <c r="K2058" s="347"/>
      <c r="L2058" s="349">
        <f t="shared" si="320"/>
        <v>0</v>
      </c>
      <c r="M2058" s="350">
        <f t="shared" si="321"/>
        <v>0</v>
      </c>
      <c r="N2058" s="350">
        <f t="shared" si="322"/>
        <v>0</v>
      </c>
      <c r="O2058" s="351">
        <f t="shared" si="323"/>
        <v>0</v>
      </c>
      <c r="P2058" s="350">
        <f t="shared" si="324"/>
        <v>0</v>
      </c>
      <c r="Q2058" s="352">
        <f t="shared" si="325"/>
        <v>0</v>
      </c>
      <c r="R2058" s="353">
        <f t="shared" si="326"/>
        <v>0</v>
      </c>
      <c r="S2058" s="354">
        <f t="shared" si="327"/>
        <v>0</v>
      </c>
      <c r="T2058" s="349">
        <f t="shared" si="328"/>
        <v>0</v>
      </c>
      <c r="U2058" s="355">
        <f t="shared" si="329"/>
        <v>0</v>
      </c>
    </row>
    <row r="2059" spans="1:21" x14ac:dyDescent="0.3">
      <c r="A2059" s="344">
        <v>2055</v>
      </c>
      <c r="B2059" s="344"/>
      <c r="C2059" s="356"/>
      <c r="D2059" s="357"/>
      <c r="E2059" s="358"/>
      <c r="F2059" s="346"/>
      <c r="G2059" s="347"/>
      <c r="H2059" s="347"/>
      <c r="I2059" s="347"/>
      <c r="J2059" s="348"/>
      <c r="K2059" s="347"/>
      <c r="L2059" s="349">
        <f t="shared" si="320"/>
        <v>0</v>
      </c>
      <c r="M2059" s="350">
        <f t="shared" si="321"/>
        <v>0</v>
      </c>
      <c r="N2059" s="350">
        <f t="shared" si="322"/>
        <v>0</v>
      </c>
      <c r="O2059" s="351">
        <f t="shared" si="323"/>
        <v>0</v>
      </c>
      <c r="P2059" s="350">
        <f t="shared" si="324"/>
        <v>0</v>
      </c>
      <c r="Q2059" s="352">
        <f t="shared" si="325"/>
        <v>0</v>
      </c>
      <c r="R2059" s="353">
        <f t="shared" si="326"/>
        <v>0</v>
      </c>
      <c r="S2059" s="354">
        <f t="shared" si="327"/>
        <v>0</v>
      </c>
      <c r="T2059" s="349">
        <f t="shared" si="328"/>
        <v>0</v>
      </c>
      <c r="U2059" s="355">
        <f t="shared" si="329"/>
        <v>0</v>
      </c>
    </row>
    <row r="2060" spans="1:21" x14ac:dyDescent="0.3">
      <c r="A2060" s="344">
        <v>2056</v>
      </c>
      <c r="B2060" s="344"/>
      <c r="C2060" s="356"/>
      <c r="D2060" s="357"/>
      <c r="E2060" s="358"/>
      <c r="F2060" s="346"/>
      <c r="G2060" s="347"/>
      <c r="H2060" s="347"/>
      <c r="I2060" s="347"/>
      <c r="J2060" s="348"/>
      <c r="K2060" s="347"/>
      <c r="L2060" s="349">
        <f t="shared" si="320"/>
        <v>0</v>
      </c>
      <c r="M2060" s="350">
        <f t="shared" si="321"/>
        <v>0</v>
      </c>
      <c r="N2060" s="350">
        <f t="shared" si="322"/>
        <v>0</v>
      </c>
      <c r="O2060" s="351">
        <f t="shared" si="323"/>
        <v>0</v>
      </c>
      <c r="P2060" s="350">
        <f t="shared" si="324"/>
        <v>0</v>
      </c>
      <c r="Q2060" s="352">
        <f t="shared" si="325"/>
        <v>0</v>
      </c>
      <c r="R2060" s="353">
        <f t="shared" si="326"/>
        <v>0</v>
      </c>
      <c r="S2060" s="354">
        <f t="shared" si="327"/>
        <v>0</v>
      </c>
      <c r="T2060" s="349">
        <f t="shared" si="328"/>
        <v>0</v>
      </c>
      <c r="U2060" s="355">
        <f t="shared" si="329"/>
        <v>0</v>
      </c>
    </row>
    <row r="2061" spans="1:21" x14ac:dyDescent="0.3">
      <c r="A2061" s="344">
        <v>2057</v>
      </c>
      <c r="B2061" s="344"/>
      <c r="C2061" s="356"/>
      <c r="D2061" s="357"/>
      <c r="E2061" s="358"/>
      <c r="F2061" s="346"/>
      <c r="G2061" s="347"/>
      <c r="H2061" s="347"/>
      <c r="I2061" s="347"/>
      <c r="J2061" s="348"/>
      <c r="K2061" s="347"/>
      <c r="L2061" s="349">
        <f t="shared" si="320"/>
        <v>0</v>
      </c>
      <c r="M2061" s="350">
        <f t="shared" si="321"/>
        <v>0</v>
      </c>
      <c r="N2061" s="350">
        <f t="shared" si="322"/>
        <v>0</v>
      </c>
      <c r="O2061" s="351">
        <f t="shared" si="323"/>
        <v>0</v>
      </c>
      <c r="P2061" s="350">
        <f t="shared" si="324"/>
        <v>0</v>
      </c>
      <c r="Q2061" s="352">
        <f t="shared" si="325"/>
        <v>0</v>
      </c>
      <c r="R2061" s="353">
        <f t="shared" si="326"/>
        <v>0</v>
      </c>
      <c r="S2061" s="354">
        <f t="shared" si="327"/>
        <v>0</v>
      </c>
      <c r="T2061" s="349">
        <f t="shared" si="328"/>
        <v>0</v>
      </c>
      <c r="U2061" s="355">
        <f t="shared" si="329"/>
        <v>0</v>
      </c>
    </row>
    <row r="2062" spans="1:21" x14ac:dyDescent="0.3">
      <c r="A2062" s="344">
        <v>2058</v>
      </c>
      <c r="B2062" s="344"/>
      <c r="C2062" s="356"/>
      <c r="D2062" s="357"/>
      <c r="E2062" s="358"/>
      <c r="F2062" s="346"/>
      <c r="G2062" s="347"/>
      <c r="H2062" s="347"/>
      <c r="I2062" s="347"/>
      <c r="J2062" s="348"/>
      <c r="K2062" s="347"/>
      <c r="L2062" s="349">
        <f t="shared" si="320"/>
        <v>0</v>
      </c>
      <c r="M2062" s="350">
        <f t="shared" si="321"/>
        <v>0</v>
      </c>
      <c r="N2062" s="350">
        <f t="shared" si="322"/>
        <v>0</v>
      </c>
      <c r="O2062" s="351">
        <f t="shared" si="323"/>
        <v>0</v>
      </c>
      <c r="P2062" s="350">
        <f t="shared" si="324"/>
        <v>0</v>
      </c>
      <c r="Q2062" s="352">
        <f t="shared" si="325"/>
        <v>0</v>
      </c>
      <c r="R2062" s="353">
        <f t="shared" si="326"/>
        <v>0</v>
      </c>
      <c r="S2062" s="354">
        <f t="shared" si="327"/>
        <v>0</v>
      </c>
      <c r="T2062" s="349">
        <f t="shared" si="328"/>
        <v>0</v>
      </c>
      <c r="U2062" s="355">
        <f t="shared" si="329"/>
        <v>0</v>
      </c>
    </row>
    <row r="2063" spans="1:21" x14ac:dyDescent="0.3">
      <c r="A2063" s="344">
        <v>2059</v>
      </c>
      <c r="B2063" s="344"/>
      <c r="C2063" s="356"/>
      <c r="D2063" s="357"/>
      <c r="E2063" s="358"/>
      <c r="F2063" s="346"/>
      <c r="G2063" s="347"/>
      <c r="H2063" s="347"/>
      <c r="I2063" s="347"/>
      <c r="J2063" s="348"/>
      <c r="K2063" s="347"/>
      <c r="L2063" s="349">
        <f t="shared" si="320"/>
        <v>0</v>
      </c>
      <c r="M2063" s="350">
        <f t="shared" si="321"/>
        <v>0</v>
      </c>
      <c r="N2063" s="350">
        <f t="shared" si="322"/>
        <v>0</v>
      </c>
      <c r="O2063" s="351">
        <f t="shared" si="323"/>
        <v>0</v>
      </c>
      <c r="P2063" s="350">
        <f t="shared" si="324"/>
        <v>0</v>
      </c>
      <c r="Q2063" s="352">
        <f t="shared" si="325"/>
        <v>0</v>
      </c>
      <c r="R2063" s="353">
        <f t="shared" si="326"/>
        <v>0</v>
      </c>
      <c r="S2063" s="354">
        <f t="shared" si="327"/>
        <v>0</v>
      </c>
      <c r="T2063" s="349">
        <f t="shared" si="328"/>
        <v>0</v>
      </c>
      <c r="U2063" s="355">
        <f t="shared" si="329"/>
        <v>0</v>
      </c>
    </row>
    <row r="2064" spans="1:21" x14ac:dyDescent="0.3">
      <c r="A2064" s="344">
        <v>2060</v>
      </c>
      <c r="B2064" s="344"/>
      <c r="C2064" s="356"/>
      <c r="D2064" s="357"/>
      <c r="E2064" s="358"/>
      <c r="F2064" s="346"/>
      <c r="G2064" s="347"/>
      <c r="H2064" s="347"/>
      <c r="I2064" s="347"/>
      <c r="J2064" s="348"/>
      <c r="K2064" s="347"/>
      <c r="L2064" s="349">
        <f t="shared" si="320"/>
        <v>0</v>
      </c>
      <c r="M2064" s="350">
        <f t="shared" si="321"/>
        <v>0</v>
      </c>
      <c r="N2064" s="350">
        <f t="shared" si="322"/>
        <v>0</v>
      </c>
      <c r="O2064" s="351">
        <f t="shared" si="323"/>
        <v>0</v>
      </c>
      <c r="P2064" s="350">
        <f t="shared" si="324"/>
        <v>0</v>
      </c>
      <c r="Q2064" s="352">
        <f t="shared" si="325"/>
        <v>0</v>
      </c>
      <c r="R2064" s="353">
        <f t="shared" si="326"/>
        <v>0</v>
      </c>
      <c r="S2064" s="354">
        <f t="shared" si="327"/>
        <v>0</v>
      </c>
      <c r="T2064" s="349">
        <f t="shared" si="328"/>
        <v>0</v>
      </c>
      <c r="U2064" s="355">
        <f t="shared" si="329"/>
        <v>0</v>
      </c>
    </row>
    <row r="2065" spans="1:21" x14ac:dyDescent="0.3">
      <c r="A2065" s="344">
        <v>2061</v>
      </c>
      <c r="B2065" s="344"/>
      <c r="C2065" s="356"/>
      <c r="D2065" s="357"/>
      <c r="E2065" s="358"/>
      <c r="F2065" s="346"/>
      <c r="G2065" s="347"/>
      <c r="H2065" s="347"/>
      <c r="I2065" s="347"/>
      <c r="J2065" s="348"/>
      <c r="K2065" s="347"/>
      <c r="L2065" s="349">
        <f t="shared" si="320"/>
        <v>0</v>
      </c>
      <c r="M2065" s="350">
        <f t="shared" si="321"/>
        <v>0</v>
      </c>
      <c r="N2065" s="350">
        <f t="shared" si="322"/>
        <v>0</v>
      </c>
      <c r="O2065" s="351">
        <f t="shared" si="323"/>
        <v>0</v>
      </c>
      <c r="P2065" s="350">
        <f t="shared" si="324"/>
        <v>0</v>
      </c>
      <c r="Q2065" s="352">
        <f t="shared" si="325"/>
        <v>0</v>
      </c>
      <c r="R2065" s="353">
        <f t="shared" si="326"/>
        <v>0</v>
      </c>
      <c r="S2065" s="354">
        <f t="shared" si="327"/>
        <v>0</v>
      </c>
      <c r="T2065" s="349">
        <f t="shared" si="328"/>
        <v>0</v>
      </c>
      <c r="U2065" s="355">
        <f t="shared" si="329"/>
        <v>0</v>
      </c>
    </row>
    <row r="2066" spans="1:21" x14ac:dyDescent="0.3">
      <c r="A2066" s="344">
        <v>2062</v>
      </c>
      <c r="B2066" s="344"/>
      <c r="C2066" s="356"/>
      <c r="D2066" s="357"/>
      <c r="E2066" s="358"/>
      <c r="F2066" s="346"/>
      <c r="G2066" s="347"/>
      <c r="H2066" s="347"/>
      <c r="I2066" s="347"/>
      <c r="J2066" s="348"/>
      <c r="K2066" s="347"/>
      <c r="L2066" s="349">
        <f t="shared" si="320"/>
        <v>0</v>
      </c>
      <c r="M2066" s="350">
        <f t="shared" si="321"/>
        <v>0</v>
      </c>
      <c r="N2066" s="350">
        <f t="shared" si="322"/>
        <v>0</v>
      </c>
      <c r="O2066" s="351">
        <f t="shared" si="323"/>
        <v>0</v>
      </c>
      <c r="P2066" s="350">
        <f t="shared" si="324"/>
        <v>0</v>
      </c>
      <c r="Q2066" s="352">
        <f t="shared" si="325"/>
        <v>0</v>
      </c>
      <c r="R2066" s="353">
        <f t="shared" si="326"/>
        <v>0</v>
      </c>
      <c r="S2066" s="354">
        <f t="shared" si="327"/>
        <v>0</v>
      </c>
      <c r="T2066" s="349">
        <f t="shared" si="328"/>
        <v>0</v>
      </c>
      <c r="U2066" s="355">
        <f t="shared" si="329"/>
        <v>0</v>
      </c>
    </row>
    <row r="2067" spans="1:21" x14ac:dyDescent="0.3">
      <c r="A2067" s="344">
        <v>2063</v>
      </c>
      <c r="B2067" s="344"/>
      <c r="C2067" s="356"/>
      <c r="D2067" s="357"/>
      <c r="E2067" s="358"/>
      <c r="F2067" s="346"/>
      <c r="G2067" s="347"/>
      <c r="H2067" s="347"/>
      <c r="I2067" s="347"/>
      <c r="J2067" s="348"/>
      <c r="K2067" s="347"/>
      <c r="L2067" s="349">
        <f t="shared" si="320"/>
        <v>0</v>
      </c>
      <c r="M2067" s="350">
        <f t="shared" si="321"/>
        <v>0</v>
      </c>
      <c r="N2067" s="350">
        <f t="shared" si="322"/>
        <v>0</v>
      </c>
      <c r="O2067" s="351">
        <f t="shared" si="323"/>
        <v>0</v>
      </c>
      <c r="P2067" s="350">
        <f t="shared" si="324"/>
        <v>0</v>
      </c>
      <c r="Q2067" s="352">
        <f t="shared" si="325"/>
        <v>0</v>
      </c>
      <c r="R2067" s="353">
        <f t="shared" si="326"/>
        <v>0</v>
      </c>
      <c r="S2067" s="354">
        <f t="shared" si="327"/>
        <v>0</v>
      </c>
      <c r="T2067" s="349">
        <f t="shared" si="328"/>
        <v>0</v>
      </c>
      <c r="U2067" s="355">
        <f t="shared" si="329"/>
        <v>0</v>
      </c>
    </row>
    <row r="2068" spans="1:21" x14ac:dyDescent="0.3">
      <c r="A2068" s="344">
        <v>2064</v>
      </c>
      <c r="B2068" s="344"/>
      <c r="C2068" s="356"/>
      <c r="D2068" s="357"/>
      <c r="E2068" s="358"/>
      <c r="F2068" s="346"/>
      <c r="G2068" s="347"/>
      <c r="H2068" s="347"/>
      <c r="I2068" s="347"/>
      <c r="J2068" s="348"/>
      <c r="K2068" s="347"/>
      <c r="L2068" s="349">
        <f t="shared" si="320"/>
        <v>0</v>
      </c>
      <c r="M2068" s="350">
        <f t="shared" si="321"/>
        <v>0</v>
      </c>
      <c r="N2068" s="350">
        <f t="shared" si="322"/>
        <v>0</v>
      </c>
      <c r="O2068" s="351">
        <f t="shared" si="323"/>
        <v>0</v>
      </c>
      <c r="P2068" s="350">
        <f t="shared" si="324"/>
        <v>0</v>
      </c>
      <c r="Q2068" s="352">
        <f t="shared" si="325"/>
        <v>0</v>
      </c>
      <c r="R2068" s="353">
        <f t="shared" si="326"/>
        <v>0</v>
      </c>
      <c r="S2068" s="354">
        <f t="shared" si="327"/>
        <v>0</v>
      </c>
      <c r="T2068" s="349">
        <f t="shared" si="328"/>
        <v>0</v>
      </c>
      <c r="U2068" s="355">
        <f t="shared" si="329"/>
        <v>0</v>
      </c>
    </row>
    <row r="2069" spans="1:21" x14ac:dyDescent="0.3">
      <c r="A2069" s="344">
        <v>2065</v>
      </c>
      <c r="B2069" s="344"/>
      <c r="C2069" s="356"/>
      <c r="D2069" s="357"/>
      <c r="E2069" s="358"/>
      <c r="F2069" s="346"/>
      <c r="G2069" s="347"/>
      <c r="H2069" s="347"/>
      <c r="I2069" s="347"/>
      <c r="J2069" s="348"/>
      <c r="K2069" s="347"/>
      <c r="L2069" s="349">
        <f t="shared" si="320"/>
        <v>0</v>
      </c>
      <c r="M2069" s="350">
        <f t="shared" si="321"/>
        <v>0</v>
      </c>
      <c r="N2069" s="350">
        <f t="shared" si="322"/>
        <v>0</v>
      </c>
      <c r="O2069" s="351">
        <f t="shared" si="323"/>
        <v>0</v>
      </c>
      <c r="P2069" s="350">
        <f t="shared" si="324"/>
        <v>0</v>
      </c>
      <c r="Q2069" s="352">
        <f t="shared" si="325"/>
        <v>0</v>
      </c>
      <c r="R2069" s="353">
        <f t="shared" si="326"/>
        <v>0</v>
      </c>
      <c r="S2069" s="354">
        <f t="shared" si="327"/>
        <v>0</v>
      </c>
      <c r="T2069" s="349">
        <f t="shared" si="328"/>
        <v>0</v>
      </c>
      <c r="U2069" s="355">
        <f t="shared" si="329"/>
        <v>0</v>
      </c>
    </row>
    <row r="2070" spans="1:21" x14ac:dyDescent="0.3">
      <c r="A2070" s="344">
        <v>2066</v>
      </c>
      <c r="B2070" s="344"/>
      <c r="C2070" s="356"/>
      <c r="D2070" s="357"/>
      <c r="E2070" s="358"/>
      <c r="F2070" s="346"/>
      <c r="G2070" s="347"/>
      <c r="H2070" s="347"/>
      <c r="I2070" s="347"/>
      <c r="J2070" s="348"/>
      <c r="K2070" s="347"/>
      <c r="L2070" s="349">
        <f t="shared" si="320"/>
        <v>0</v>
      </c>
      <c r="M2070" s="350">
        <f t="shared" si="321"/>
        <v>0</v>
      </c>
      <c r="N2070" s="350">
        <f t="shared" si="322"/>
        <v>0</v>
      </c>
      <c r="O2070" s="351">
        <f t="shared" si="323"/>
        <v>0</v>
      </c>
      <c r="P2070" s="350">
        <f t="shared" si="324"/>
        <v>0</v>
      </c>
      <c r="Q2070" s="352">
        <f t="shared" si="325"/>
        <v>0</v>
      </c>
      <c r="R2070" s="353">
        <f t="shared" si="326"/>
        <v>0</v>
      </c>
      <c r="S2070" s="354">
        <f t="shared" si="327"/>
        <v>0</v>
      </c>
      <c r="T2070" s="349">
        <f t="shared" si="328"/>
        <v>0</v>
      </c>
      <c r="U2070" s="355">
        <f t="shared" si="329"/>
        <v>0</v>
      </c>
    </row>
    <row r="2071" spans="1:21" x14ac:dyDescent="0.3">
      <c r="A2071" s="344">
        <v>2067</v>
      </c>
      <c r="B2071" s="344"/>
      <c r="C2071" s="356"/>
      <c r="D2071" s="357"/>
      <c r="E2071" s="358"/>
      <c r="F2071" s="346"/>
      <c r="G2071" s="347"/>
      <c r="H2071" s="347"/>
      <c r="I2071" s="347"/>
      <c r="J2071" s="348"/>
      <c r="K2071" s="347"/>
      <c r="L2071" s="349">
        <f t="shared" si="320"/>
        <v>0</v>
      </c>
      <c r="M2071" s="350">
        <f t="shared" si="321"/>
        <v>0</v>
      </c>
      <c r="N2071" s="350">
        <f t="shared" si="322"/>
        <v>0</v>
      </c>
      <c r="O2071" s="351">
        <f t="shared" si="323"/>
        <v>0</v>
      </c>
      <c r="P2071" s="350">
        <f t="shared" si="324"/>
        <v>0</v>
      </c>
      <c r="Q2071" s="352">
        <f t="shared" si="325"/>
        <v>0</v>
      </c>
      <c r="R2071" s="353">
        <f t="shared" si="326"/>
        <v>0</v>
      </c>
      <c r="S2071" s="354">
        <f t="shared" si="327"/>
        <v>0</v>
      </c>
      <c r="T2071" s="349">
        <f t="shared" si="328"/>
        <v>0</v>
      </c>
      <c r="U2071" s="355">
        <f t="shared" si="329"/>
        <v>0</v>
      </c>
    </row>
    <row r="2072" spans="1:21" x14ac:dyDescent="0.3">
      <c r="A2072" s="344">
        <v>2068</v>
      </c>
      <c r="B2072" s="344"/>
      <c r="C2072" s="356"/>
      <c r="D2072" s="357"/>
      <c r="E2072" s="358"/>
      <c r="F2072" s="346"/>
      <c r="G2072" s="347"/>
      <c r="H2072" s="347"/>
      <c r="I2072" s="347"/>
      <c r="J2072" s="348"/>
      <c r="K2072" s="347"/>
      <c r="L2072" s="349">
        <f t="shared" si="320"/>
        <v>0</v>
      </c>
      <c r="M2072" s="350">
        <f t="shared" si="321"/>
        <v>0</v>
      </c>
      <c r="N2072" s="350">
        <f t="shared" si="322"/>
        <v>0</v>
      </c>
      <c r="O2072" s="351">
        <f t="shared" si="323"/>
        <v>0</v>
      </c>
      <c r="P2072" s="350">
        <f t="shared" si="324"/>
        <v>0</v>
      </c>
      <c r="Q2072" s="352">
        <f t="shared" si="325"/>
        <v>0</v>
      </c>
      <c r="R2072" s="353">
        <f t="shared" si="326"/>
        <v>0</v>
      </c>
      <c r="S2072" s="354">
        <f t="shared" si="327"/>
        <v>0</v>
      </c>
      <c r="T2072" s="349">
        <f t="shared" si="328"/>
        <v>0</v>
      </c>
      <c r="U2072" s="355">
        <f t="shared" si="329"/>
        <v>0</v>
      </c>
    </row>
    <row r="2073" spans="1:21" x14ac:dyDescent="0.3">
      <c r="A2073" s="344">
        <v>2069</v>
      </c>
      <c r="B2073" s="344"/>
      <c r="C2073" s="356"/>
      <c r="D2073" s="357"/>
      <c r="E2073" s="358"/>
      <c r="F2073" s="346"/>
      <c r="G2073" s="347"/>
      <c r="H2073" s="347"/>
      <c r="I2073" s="347"/>
      <c r="J2073" s="348"/>
      <c r="K2073" s="347"/>
      <c r="L2073" s="349">
        <f t="shared" si="320"/>
        <v>0</v>
      </c>
      <c r="M2073" s="350">
        <f t="shared" si="321"/>
        <v>0</v>
      </c>
      <c r="N2073" s="350">
        <f t="shared" si="322"/>
        <v>0</v>
      </c>
      <c r="O2073" s="351">
        <f t="shared" si="323"/>
        <v>0</v>
      </c>
      <c r="P2073" s="350">
        <f t="shared" si="324"/>
        <v>0</v>
      </c>
      <c r="Q2073" s="352">
        <f t="shared" si="325"/>
        <v>0</v>
      </c>
      <c r="R2073" s="353">
        <f t="shared" si="326"/>
        <v>0</v>
      </c>
      <c r="S2073" s="354">
        <f t="shared" si="327"/>
        <v>0</v>
      </c>
      <c r="T2073" s="349">
        <f t="shared" si="328"/>
        <v>0</v>
      </c>
      <c r="U2073" s="355">
        <f t="shared" si="329"/>
        <v>0</v>
      </c>
    </row>
    <row r="2074" spans="1:21" x14ac:dyDescent="0.3">
      <c r="A2074" s="344">
        <v>2070</v>
      </c>
      <c r="B2074" s="344"/>
      <c r="C2074" s="356"/>
      <c r="D2074" s="357"/>
      <c r="E2074" s="358"/>
      <c r="F2074" s="346"/>
      <c r="G2074" s="347"/>
      <c r="H2074" s="347"/>
      <c r="I2074" s="347"/>
      <c r="J2074" s="348"/>
      <c r="K2074" s="347"/>
      <c r="L2074" s="349">
        <f t="shared" si="320"/>
        <v>0</v>
      </c>
      <c r="M2074" s="350">
        <f t="shared" si="321"/>
        <v>0</v>
      </c>
      <c r="N2074" s="350">
        <f t="shared" si="322"/>
        <v>0</v>
      </c>
      <c r="O2074" s="351">
        <f t="shared" si="323"/>
        <v>0</v>
      </c>
      <c r="P2074" s="350">
        <f t="shared" si="324"/>
        <v>0</v>
      </c>
      <c r="Q2074" s="352">
        <f t="shared" si="325"/>
        <v>0</v>
      </c>
      <c r="R2074" s="353">
        <f t="shared" si="326"/>
        <v>0</v>
      </c>
      <c r="S2074" s="354">
        <f t="shared" si="327"/>
        <v>0</v>
      </c>
      <c r="T2074" s="349">
        <f t="shared" si="328"/>
        <v>0</v>
      </c>
      <c r="U2074" s="355">
        <f t="shared" si="329"/>
        <v>0</v>
      </c>
    </row>
    <row r="2075" spans="1:21" x14ac:dyDescent="0.3">
      <c r="A2075" s="344">
        <v>2071</v>
      </c>
      <c r="B2075" s="344"/>
      <c r="C2075" s="356"/>
      <c r="D2075" s="357"/>
      <c r="E2075" s="358"/>
      <c r="F2075" s="346"/>
      <c r="G2075" s="347"/>
      <c r="H2075" s="347"/>
      <c r="I2075" s="347"/>
      <c r="J2075" s="348"/>
      <c r="K2075" s="347"/>
      <c r="L2075" s="349">
        <f t="shared" si="320"/>
        <v>0</v>
      </c>
      <c r="M2075" s="350">
        <f t="shared" si="321"/>
        <v>0</v>
      </c>
      <c r="N2075" s="350">
        <f t="shared" si="322"/>
        <v>0</v>
      </c>
      <c r="O2075" s="351">
        <f t="shared" si="323"/>
        <v>0</v>
      </c>
      <c r="P2075" s="350">
        <f t="shared" si="324"/>
        <v>0</v>
      </c>
      <c r="Q2075" s="352">
        <f t="shared" si="325"/>
        <v>0</v>
      </c>
      <c r="R2075" s="353">
        <f t="shared" si="326"/>
        <v>0</v>
      </c>
      <c r="S2075" s="354">
        <f t="shared" si="327"/>
        <v>0</v>
      </c>
      <c r="T2075" s="349">
        <f t="shared" si="328"/>
        <v>0</v>
      </c>
      <c r="U2075" s="355">
        <f t="shared" si="329"/>
        <v>0</v>
      </c>
    </row>
    <row r="2076" spans="1:21" x14ac:dyDescent="0.3">
      <c r="A2076" s="344">
        <v>2072</v>
      </c>
      <c r="B2076" s="344"/>
      <c r="C2076" s="356"/>
      <c r="D2076" s="357"/>
      <c r="E2076" s="358"/>
      <c r="F2076" s="346"/>
      <c r="G2076" s="347"/>
      <c r="H2076" s="347"/>
      <c r="I2076" s="347"/>
      <c r="J2076" s="348"/>
      <c r="K2076" s="347"/>
      <c r="L2076" s="349">
        <f t="shared" si="320"/>
        <v>0</v>
      </c>
      <c r="M2076" s="350">
        <f t="shared" si="321"/>
        <v>0</v>
      </c>
      <c r="N2076" s="350">
        <f t="shared" si="322"/>
        <v>0</v>
      </c>
      <c r="O2076" s="351">
        <f t="shared" si="323"/>
        <v>0</v>
      </c>
      <c r="P2076" s="350">
        <f t="shared" si="324"/>
        <v>0</v>
      </c>
      <c r="Q2076" s="352">
        <f t="shared" si="325"/>
        <v>0</v>
      </c>
      <c r="R2076" s="353">
        <f t="shared" si="326"/>
        <v>0</v>
      </c>
      <c r="S2076" s="354">
        <f t="shared" si="327"/>
        <v>0</v>
      </c>
      <c r="T2076" s="349">
        <f t="shared" si="328"/>
        <v>0</v>
      </c>
      <c r="U2076" s="355">
        <f t="shared" si="329"/>
        <v>0</v>
      </c>
    </row>
    <row r="2077" spans="1:21" x14ac:dyDescent="0.3">
      <c r="A2077" s="344">
        <v>2073</v>
      </c>
      <c r="B2077" s="344"/>
      <c r="C2077" s="356"/>
      <c r="D2077" s="357"/>
      <c r="E2077" s="358"/>
      <c r="F2077" s="346"/>
      <c r="G2077" s="347"/>
      <c r="H2077" s="347"/>
      <c r="I2077" s="347"/>
      <c r="J2077" s="348"/>
      <c r="K2077" s="347"/>
      <c r="L2077" s="349">
        <f t="shared" si="320"/>
        <v>0</v>
      </c>
      <c r="M2077" s="350">
        <f t="shared" si="321"/>
        <v>0</v>
      </c>
      <c r="N2077" s="350">
        <f t="shared" si="322"/>
        <v>0</v>
      </c>
      <c r="O2077" s="351">
        <f t="shared" si="323"/>
        <v>0</v>
      </c>
      <c r="P2077" s="350">
        <f t="shared" si="324"/>
        <v>0</v>
      </c>
      <c r="Q2077" s="352">
        <f t="shared" si="325"/>
        <v>0</v>
      </c>
      <c r="R2077" s="353">
        <f t="shared" si="326"/>
        <v>0</v>
      </c>
      <c r="S2077" s="354">
        <f t="shared" si="327"/>
        <v>0</v>
      </c>
      <c r="T2077" s="349">
        <f t="shared" si="328"/>
        <v>0</v>
      </c>
      <c r="U2077" s="355">
        <f t="shared" si="329"/>
        <v>0</v>
      </c>
    </row>
    <row r="2078" spans="1:21" x14ac:dyDescent="0.3">
      <c r="A2078" s="344">
        <v>2074</v>
      </c>
      <c r="B2078" s="344"/>
      <c r="C2078" s="356"/>
      <c r="D2078" s="357"/>
      <c r="E2078" s="358"/>
      <c r="F2078" s="346"/>
      <c r="G2078" s="347"/>
      <c r="H2078" s="347"/>
      <c r="I2078" s="347"/>
      <c r="J2078" s="348"/>
      <c r="K2078" s="347"/>
      <c r="L2078" s="349">
        <f t="shared" si="320"/>
        <v>0</v>
      </c>
      <c r="M2078" s="350">
        <f t="shared" si="321"/>
        <v>0</v>
      </c>
      <c r="N2078" s="350">
        <f t="shared" si="322"/>
        <v>0</v>
      </c>
      <c r="O2078" s="351">
        <f t="shared" si="323"/>
        <v>0</v>
      </c>
      <c r="P2078" s="350">
        <f t="shared" si="324"/>
        <v>0</v>
      </c>
      <c r="Q2078" s="352">
        <f t="shared" si="325"/>
        <v>0</v>
      </c>
      <c r="R2078" s="353">
        <f t="shared" si="326"/>
        <v>0</v>
      </c>
      <c r="S2078" s="354">
        <f t="shared" si="327"/>
        <v>0</v>
      </c>
      <c r="T2078" s="349">
        <f t="shared" si="328"/>
        <v>0</v>
      </c>
      <c r="U2078" s="355">
        <f t="shared" si="329"/>
        <v>0</v>
      </c>
    </row>
    <row r="2079" spans="1:21" x14ac:dyDescent="0.3">
      <c r="A2079" s="344">
        <v>2075</v>
      </c>
      <c r="B2079" s="344"/>
      <c r="C2079" s="356"/>
      <c r="D2079" s="357"/>
      <c r="E2079" s="358"/>
      <c r="F2079" s="346"/>
      <c r="G2079" s="347"/>
      <c r="H2079" s="347"/>
      <c r="I2079" s="347"/>
      <c r="J2079" s="348"/>
      <c r="K2079" s="347"/>
      <c r="L2079" s="349">
        <f t="shared" si="320"/>
        <v>0</v>
      </c>
      <c r="M2079" s="350">
        <f t="shared" si="321"/>
        <v>0</v>
      </c>
      <c r="N2079" s="350">
        <f t="shared" si="322"/>
        <v>0</v>
      </c>
      <c r="O2079" s="351">
        <f t="shared" si="323"/>
        <v>0</v>
      </c>
      <c r="P2079" s="350">
        <f t="shared" si="324"/>
        <v>0</v>
      </c>
      <c r="Q2079" s="352">
        <f t="shared" si="325"/>
        <v>0</v>
      </c>
      <c r="R2079" s="353">
        <f t="shared" si="326"/>
        <v>0</v>
      </c>
      <c r="S2079" s="354">
        <f t="shared" si="327"/>
        <v>0</v>
      </c>
      <c r="T2079" s="349">
        <f t="shared" si="328"/>
        <v>0</v>
      </c>
      <c r="U2079" s="355">
        <f t="shared" si="329"/>
        <v>0</v>
      </c>
    </row>
    <row r="2080" spans="1:21" x14ac:dyDescent="0.3">
      <c r="A2080" s="344">
        <v>2076</v>
      </c>
      <c r="B2080" s="344"/>
      <c r="C2080" s="356"/>
      <c r="D2080" s="357"/>
      <c r="E2080" s="358"/>
      <c r="F2080" s="346"/>
      <c r="G2080" s="347"/>
      <c r="H2080" s="347"/>
      <c r="I2080" s="347"/>
      <c r="J2080" s="348"/>
      <c r="K2080" s="347"/>
      <c r="L2080" s="349">
        <f t="shared" si="320"/>
        <v>0</v>
      </c>
      <c r="M2080" s="350">
        <f t="shared" si="321"/>
        <v>0</v>
      </c>
      <c r="N2080" s="350">
        <f t="shared" si="322"/>
        <v>0</v>
      </c>
      <c r="O2080" s="351">
        <f t="shared" si="323"/>
        <v>0</v>
      </c>
      <c r="P2080" s="350">
        <f t="shared" si="324"/>
        <v>0</v>
      </c>
      <c r="Q2080" s="352">
        <f t="shared" si="325"/>
        <v>0</v>
      </c>
      <c r="R2080" s="353">
        <f t="shared" si="326"/>
        <v>0</v>
      </c>
      <c r="S2080" s="354">
        <f t="shared" si="327"/>
        <v>0</v>
      </c>
      <c r="T2080" s="349">
        <f t="shared" si="328"/>
        <v>0</v>
      </c>
      <c r="U2080" s="355">
        <f t="shared" si="329"/>
        <v>0</v>
      </c>
    </row>
    <row r="2081" spans="1:21" x14ac:dyDescent="0.3">
      <c r="A2081" s="344">
        <v>2077</v>
      </c>
      <c r="B2081" s="344"/>
      <c r="C2081" s="356"/>
      <c r="D2081" s="357"/>
      <c r="E2081" s="358"/>
      <c r="F2081" s="346"/>
      <c r="G2081" s="347"/>
      <c r="H2081" s="347"/>
      <c r="I2081" s="347"/>
      <c r="J2081" s="348"/>
      <c r="K2081" s="347"/>
      <c r="L2081" s="349">
        <f t="shared" si="320"/>
        <v>0</v>
      </c>
      <c r="M2081" s="350">
        <f t="shared" si="321"/>
        <v>0</v>
      </c>
      <c r="N2081" s="350">
        <f t="shared" si="322"/>
        <v>0</v>
      </c>
      <c r="O2081" s="351">
        <f t="shared" si="323"/>
        <v>0</v>
      </c>
      <c r="P2081" s="350">
        <f t="shared" si="324"/>
        <v>0</v>
      </c>
      <c r="Q2081" s="352">
        <f t="shared" si="325"/>
        <v>0</v>
      </c>
      <c r="R2081" s="353">
        <f t="shared" si="326"/>
        <v>0</v>
      </c>
      <c r="S2081" s="354">
        <f t="shared" si="327"/>
        <v>0</v>
      </c>
      <c r="T2081" s="349">
        <f t="shared" si="328"/>
        <v>0</v>
      </c>
      <c r="U2081" s="355">
        <f t="shared" si="329"/>
        <v>0</v>
      </c>
    </row>
    <row r="2082" spans="1:21" x14ac:dyDescent="0.3">
      <c r="A2082" s="344">
        <v>2078</v>
      </c>
      <c r="B2082" s="344"/>
      <c r="C2082" s="356"/>
      <c r="D2082" s="357"/>
      <c r="E2082" s="358"/>
      <c r="F2082" s="346"/>
      <c r="G2082" s="347"/>
      <c r="H2082" s="347"/>
      <c r="I2082" s="347"/>
      <c r="J2082" s="348"/>
      <c r="K2082" s="347"/>
      <c r="L2082" s="349">
        <f t="shared" si="320"/>
        <v>0</v>
      </c>
      <c r="M2082" s="350">
        <f t="shared" si="321"/>
        <v>0</v>
      </c>
      <c r="N2082" s="350">
        <f t="shared" si="322"/>
        <v>0</v>
      </c>
      <c r="O2082" s="351">
        <f t="shared" si="323"/>
        <v>0</v>
      </c>
      <c r="P2082" s="350">
        <f t="shared" si="324"/>
        <v>0</v>
      </c>
      <c r="Q2082" s="352">
        <f t="shared" si="325"/>
        <v>0</v>
      </c>
      <c r="R2082" s="353">
        <f t="shared" si="326"/>
        <v>0</v>
      </c>
      <c r="S2082" s="354">
        <f t="shared" si="327"/>
        <v>0</v>
      </c>
      <c r="T2082" s="349">
        <f t="shared" si="328"/>
        <v>0</v>
      </c>
      <c r="U2082" s="355">
        <f t="shared" si="329"/>
        <v>0</v>
      </c>
    </row>
    <row r="2083" spans="1:21" x14ac:dyDescent="0.3">
      <c r="A2083" s="344">
        <v>2079</v>
      </c>
      <c r="B2083" s="344"/>
      <c r="C2083" s="356"/>
      <c r="D2083" s="357"/>
      <c r="E2083" s="358"/>
      <c r="F2083" s="346"/>
      <c r="G2083" s="347"/>
      <c r="H2083" s="347"/>
      <c r="I2083" s="347"/>
      <c r="J2083" s="348"/>
      <c r="K2083" s="347"/>
      <c r="L2083" s="349">
        <f t="shared" si="320"/>
        <v>0</v>
      </c>
      <c r="M2083" s="350">
        <f t="shared" si="321"/>
        <v>0</v>
      </c>
      <c r="N2083" s="350">
        <f t="shared" si="322"/>
        <v>0</v>
      </c>
      <c r="O2083" s="351">
        <f t="shared" si="323"/>
        <v>0</v>
      </c>
      <c r="P2083" s="350">
        <f t="shared" si="324"/>
        <v>0</v>
      </c>
      <c r="Q2083" s="352">
        <f t="shared" si="325"/>
        <v>0</v>
      </c>
      <c r="R2083" s="353">
        <f t="shared" si="326"/>
        <v>0</v>
      </c>
      <c r="S2083" s="354">
        <f t="shared" si="327"/>
        <v>0</v>
      </c>
      <c r="T2083" s="349">
        <f t="shared" si="328"/>
        <v>0</v>
      </c>
      <c r="U2083" s="355">
        <f t="shared" si="329"/>
        <v>0</v>
      </c>
    </row>
    <row r="2084" spans="1:21" x14ac:dyDescent="0.3">
      <c r="A2084" s="344">
        <v>2080</v>
      </c>
      <c r="B2084" s="344"/>
      <c r="C2084" s="356"/>
      <c r="D2084" s="357"/>
      <c r="E2084" s="358"/>
      <c r="F2084" s="346"/>
      <c r="G2084" s="347"/>
      <c r="H2084" s="347"/>
      <c r="I2084" s="347"/>
      <c r="J2084" s="348"/>
      <c r="K2084" s="347"/>
      <c r="L2084" s="349">
        <f t="shared" si="320"/>
        <v>0</v>
      </c>
      <c r="M2084" s="350">
        <f t="shared" si="321"/>
        <v>0</v>
      </c>
      <c r="N2084" s="350">
        <f t="shared" si="322"/>
        <v>0</v>
      </c>
      <c r="O2084" s="351">
        <f t="shared" si="323"/>
        <v>0</v>
      </c>
      <c r="P2084" s="350">
        <f t="shared" si="324"/>
        <v>0</v>
      </c>
      <c r="Q2084" s="352">
        <f t="shared" si="325"/>
        <v>0</v>
      </c>
      <c r="R2084" s="353">
        <f t="shared" si="326"/>
        <v>0</v>
      </c>
      <c r="S2084" s="354">
        <f t="shared" si="327"/>
        <v>0</v>
      </c>
      <c r="T2084" s="349">
        <f t="shared" si="328"/>
        <v>0</v>
      </c>
      <c r="U2084" s="355">
        <f t="shared" si="329"/>
        <v>0</v>
      </c>
    </row>
    <row r="2085" spans="1:21" x14ac:dyDescent="0.3">
      <c r="A2085" s="344">
        <v>2081</v>
      </c>
      <c r="B2085" s="344"/>
      <c r="C2085" s="356"/>
      <c r="D2085" s="357"/>
      <c r="E2085" s="358"/>
      <c r="F2085" s="346"/>
      <c r="G2085" s="347"/>
      <c r="H2085" s="347"/>
      <c r="I2085" s="347"/>
      <c r="J2085" s="348"/>
      <c r="K2085" s="347"/>
      <c r="L2085" s="349">
        <f t="shared" si="320"/>
        <v>0</v>
      </c>
      <c r="M2085" s="350">
        <f t="shared" si="321"/>
        <v>0</v>
      </c>
      <c r="N2085" s="350">
        <f t="shared" si="322"/>
        <v>0</v>
      </c>
      <c r="O2085" s="351">
        <f t="shared" si="323"/>
        <v>0</v>
      </c>
      <c r="P2085" s="350">
        <f t="shared" si="324"/>
        <v>0</v>
      </c>
      <c r="Q2085" s="352">
        <f t="shared" si="325"/>
        <v>0</v>
      </c>
      <c r="R2085" s="353">
        <f t="shared" si="326"/>
        <v>0</v>
      </c>
      <c r="S2085" s="354">
        <f t="shared" si="327"/>
        <v>0</v>
      </c>
      <c r="T2085" s="349">
        <f t="shared" si="328"/>
        <v>0</v>
      </c>
      <c r="U2085" s="355">
        <f t="shared" si="329"/>
        <v>0</v>
      </c>
    </row>
    <row r="2086" spans="1:21" x14ac:dyDescent="0.3">
      <c r="A2086" s="344">
        <v>2082</v>
      </c>
      <c r="B2086" s="344"/>
      <c r="C2086" s="356"/>
      <c r="D2086" s="357"/>
      <c r="E2086" s="358"/>
      <c r="F2086" s="346"/>
      <c r="G2086" s="347"/>
      <c r="H2086" s="347"/>
      <c r="I2086" s="347"/>
      <c r="J2086" s="348"/>
      <c r="K2086" s="347"/>
      <c r="L2086" s="349">
        <f t="shared" si="320"/>
        <v>0</v>
      </c>
      <c r="M2086" s="350">
        <f t="shared" si="321"/>
        <v>0</v>
      </c>
      <c r="N2086" s="350">
        <f t="shared" si="322"/>
        <v>0</v>
      </c>
      <c r="O2086" s="351">
        <f t="shared" si="323"/>
        <v>0</v>
      </c>
      <c r="P2086" s="350">
        <f t="shared" si="324"/>
        <v>0</v>
      </c>
      <c r="Q2086" s="352">
        <f t="shared" si="325"/>
        <v>0</v>
      </c>
      <c r="R2086" s="353">
        <f t="shared" si="326"/>
        <v>0</v>
      </c>
      <c r="S2086" s="354">
        <f t="shared" si="327"/>
        <v>0</v>
      </c>
      <c r="T2086" s="349">
        <f t="shared" si="328"/>
        <v>0</v>
      </c>
      <c r="U2086" s="355">
        <f t="shared" si="329"/>
        <v>0</v>
      </c>
    </row>
    <row r="2087" spans="1:21" x14ac:dyDescent="0.3">
      <c r="A2087" s="344">
        <v>2083</v>
      </c>
      <c r="B2087" s="344"/>
      <c r="C2087" s="356"/>
      <c r="D2087" s="357"/>
      <c r="E2087" s="358"/>
      <c r="F2087" s="346"/>
      <c r="G2087" s="347"/>
      <c r="H2087" s="347"/>
      <c r="I2087" s="347"/>
      <c r="J2087" s="348"/>
      <c r="K2087" s="347"/>
      <c r="L2087" s="349">
        <f t="shared" si="320"/>
        <v>0</v>
      </c>
      <c r="M2087" s="350">
        <f t="shared" si="321"/>
        <v>0</v>
      </c>
      <c r="N2087" s="350">
        <f t="shared" si="322"/>
        <v>0</v>
      </c>
      <c r="O2087" s="351">
        <f t="shared" si="323"/>
        <v>0</v>
      </c>
      <c r="P2087" s="350">
        <f t="shared" si="324"/>
        <v>0</v>
      </c>
      <c r="Q2087" s="352">
        <f t="shared" si="325"/>
        <v>0</v>
      </c>
      <c r="R2087" s="353">
        <f t="shared" si="326"/>
        <v>0</v>
      </c>
      <c r="S2087" s="354">
        <f t="shared" si="327"/>
        <v>0</v>
      </c>
      <c r="T2087" s="349">
        <f t="shared" si="328"/>
        <v>0</v>
      </c>
      <c r="U2087" s="355">
        <f t="shared" si="329"/>
        <v>0</v>
      </c>
    </row>
    <row r="2088" spans="1:21" x14ac:dyDescent="0.3">
      <c r="A2088" s="344">
        <v>2084</v>
      </c>
      <c r="B2088" s="344"/>
      <c r="C2088" s="356"/>
      <c r="D2088" s="357"/>
      <c r="E2088" s="358"/>
      <c r="F2088" s="346"/>
      <c r="G2088" s="347"/>
      <c r="H2088" s="347"/>
      <c r="I2088" s="347"/>
      <c r="J2088" s="348"/>
      <c r="K2088" s="347"/>
      <c r="L2088" s="349">
        <f t="shared" si="320"/>
        <v>0</v>
      </c>
      <c r="M2088" s="350">
        <f t="shared" si="321"/>
        <v>0</v>
      </c>
      <c r="N2088" s="350">
        <f t="shared" si="322"/>
        <v>0</v>
      </c>
      <c r="O2088" s="351">
        <f t="shared" si="323"/>
        <v>0</v>
      </c>
      <c r="P2088" s="350">
        <f t="shared" si="324"/>
        <v>0</v>
      </c>
      <c r="Q2088" s="352">
        <f t="shared" si="325"/>
        <v>0</v>
      </c>
      <c r="R2088" s="353">
        <f t="shared" si="326"/>
        <v>0</v>
      </c>
      <c r="S2088" s="354">
        <f t="shared" si="327"/>
        <v>0</v>
      </c>
      <c r="T2088" s="349">
        <f t="shared" si="328"/>
        <v>0</v>
      </c>
      <c r="U2088" s="355">
        <f t="shared" si="329"/>
        <v>0</v>
      </c>
    </row>
    <row r="2089" spans="1:21" x14ac:dyDescent="0.3">
      <c r="A2089" s="344">
        <v>2085</v>
      </c>
      <c r="B2089" s="344"/>
      <c r="C2089" s="356"/>
      <c r="D2089" s="357"/>
      <c r="E2089" s="358"/>
      <c r="F2089" s="346"/>
      <c r="G2089" s="347"/>
      <c r="H2089" s="347"/>
      <c r="I2089" s="347"/>
      <c r="J2089" s="348"/>
      <c r="K2089" s="347"/>
      <c r="L2089" s="349">
        <f t="shared" si="320"/>
        <v>0</v>
      </c>
      <c r="M2089" s="350">
        <f t="shared" si="321"/>
        <v>0</v>
      </c>
      <c r="N2089" s="350">
        <f t="shared" si="322"/>
        <v>0</v>
      </c>
      <c r="O2089" s="351">
        <f t="shared" si="323"/>
        <v>0</v>
      </c>
      <c r="P2089" s="350">
        <f t="shared" si="324"/>
        <v>0</v>
      </c>
      <c r="Q2089" s="352">
        <f t="shared" si="325"/>
        <v>0</v>
      </c>
      <c r="R2089" s="353">
        <f t="shared" si="326"/>
        <v>0</v>
      </c>
      <c r="S2089" s="354">
        <f t="shared" si="327"/>
        <v>0</v>
      </c>
      <c r="T2089" s="349">
        <f t="shared" si="328"/>
        <v>0</v>
      </c>
      <c r="U2089" s="355">
        <f t="shared" si="329"/>
        <v>0</v>
      </c>
    </row>
    <row r="2090" spans="1:21" x14ac:dyDescent="0.3">
      <c r="A2090" s="344">
        <v>2086</v>
      </c>
      <c r="B2090" s="344"/>
      <c r="C2090" s="356"/>
      <c r="D2090" s="357"/>
      <c r="E2090" s="358"/>
      <c r="F2090" s="346"/>
      <c r="G2090" s="347"/>
      <c r="H2090" s="347"/>
      <c r="I2090" s="347"/>
      <c r="J2090" s="348"/>
      <c r="K2090" s="347"/>
      <c r="L2090" s="349">
        <f t="shared" si="320"/>
        <v>0</v>
      </c>
      <c r="M2090" s="350">
        <f t="shared" si="321"/>
        <v>0</v>
      </c>
      <c r="N2090" s="350">
        <f t="shared" si="322"/>
        <v>0</v>
      </c>
      <c r="O2090" s="351">
        <f t="shared" si="323"/>
        <v>0</v>
      </c>
      <c r="P2090" s="350">
        <f t="shared" si="324"/>
        <v>0</v>
      </c>
      <c r="Q2090" s="352">
        <f t="shared" si="325"/>
        <v>0</v>
      </c>
      <c r="R2090" s="353">
        <f t="shared" si="326"/>
        <v>0</v>
      </c>
      <c r="S2090" s="354">
        <f t="shared" si="327"/>
        <v>0</v>
      </c>
      <c r="T2090" s="349">
        <f t="shared" si="328"/>
        <v>0</v>
      </c>
      <c r="U2090" s="355">
        <f t="shared" si="329"/>
        <v>0</v>
      </c>
    </row>
    <row r="2091" spans="1:21" x14ac:dyDescent="0.3">
      <c r="A2091" s="344">
        <v>2087</v>
      </c>
      <c r="B2091" s="344"/>
      <c r="C2091" s="356"/>
      <c r="D2091" s="357"/>
      <c r="E2091" s="358"/>
      <c r="F2091" s="346"/>
      <c r="G2091" s="347"/>
      <c r="H2091" s="347"/>
      <c r="I2091" s="347"/>
      <c r="J2091" s="348"/>
      <c r="K2091" s="347"/>
      <c r="L2091" s="349">
        <f t="shared" si="320"/>
        <v>0</v>
      </c>
      <c r="M2091" s="350">
        <f t="shared" si="321"/>
        <v>0</v>
      </c>
      <c r="N2091" s="350">
        <f t="shared" si="322"/>
        <v>0</v>
      </c>
      <c r="O2091" s="351">
        <f t="shared" si="323"/>
        <v>0</v>
      </c>
      <c r="P2091" s="350">
        <f t="shared" si="324"/>
        <v>0</v>
      </c>
      <c r="Q2091" s="352">
        <f t="shared" si="325"/>
        <v>0</v>
      </c>
      <c r="R2091" s="353">
        <f t="shared" si="326"/>
        <v>0</v>
      </c>
      <c r="S2091" s="354">
        <f t="shared" si="327"/>
        <v>0</v>
      </c>
      <c r="T2091" s="349">
        <f t="shared" si="328"/>
        <v>0</v>
      </c>
      <c r="U2091" s="355">
        <f t="shared" si="329"/>
        <v>0</v>
      </c>
    </row>
    <row r="2092" spans="1:21" x14ac:dyDescent="0.3">
      <c r="A2092" s="344">
        <v>2088</v>
      </c>
      <c r="B2092" s="344"/>
      <c r="C2092" s="356"/>
      <c r="D2092" s="357"/>
      <c r="E2092" s="358"/>
      <c r="F2092" s="346"/>
      <c r="G2092" s="347"/>
      <c r="H2092" s="347"/>
      <c r="I2092" s="347"/>
      <c r="J2092" s="348"/>
      <c r="K2092" s="347"/>
      <c r="L2092" s="349">
        <f t="shared" si="320"/>
        <v>0</v>
      </c>
      <c r="M2092" s="350">
        <f t="shared" si="321"/>
        <v>0</v>
      </c>
      <c r="N2092" s="350">
        <f t="shared" si="322"/>
        <v>0</v>
      </c>
      <c r="O2092" s="351">
        <f t="shared" si="323"/>
        <v>0</v>
      </c>
      <c r="P2092" s="350">
        <f t="shared" si="324"/>
        <v>0</v>
      </c>
      <c r="Q2092" s="352">
        <f t="shared" si="325"/>
        <v>0</v>
      </c>
      <c r="R2092" s="353">
        <f t="shared" si="326"/>
        <v>0</v>
      </c>
      <c r="S2092" s="354">
        <f t="shared" si="327"/>
        <v>0</v>
      </c>
      <c r="T2092" s="349">
        <f t="shared" si="328"/>
        <v>0</v>
      </c>
      <c r="U2092" s="355">
        <f t="shared" si="329"/>
        <v>0</v>
      </c>
    </row>
    <row r="2093" spans="1:21" x14ac:dyDescent="0.3">
      <c r="A2093" s="344">
        <v>2089</v>
      </c>
      <c r="B2093" s="344"/>
      <c r="C2093" s="356"/>
      <c r="D2093" s="357"/>
      <c r="E2093" s="358"/>
      <c r="F2093" s="346"/>
      <c r="G2093" s="347"/>
      <c r="H2093" s="347"/>
      <c r="I2093" s="347"/>
      <c r="J2093" s="348"/>
      <c r="K2093" s="347"/>
      <c r="L2093" s="349">
        <f t="shared" si="320"/>
        <v>0</v>
      </c>
      <c r="M2093" s="350">
        <f t="shared" si="321"/>
        <v>0</v>
      </c>
      <c r="N2093" s="350">
        <f t="shared" si="322"/>
        <v>0</v>
      </c>
      <c r="O2093" s="351">
        <f t="shared" si="323"/>
        <v>0</v>
      </c>
      <c r="P2093" s="350">
        <f t="shared" si="324"/>
        <v>0</v>
      </c>
      <c r="Q2093" s="352">
        <f t="shared" si="325"/>
        <v>0</v>
      </c>
      <c r="R2093" s="353">
        <f t="shared" si="326"/>
        <v>0</v>
      </c>
      <c r="S2093" s="354">
        <f t="shared" si="327"/>
        <v>0</v>
      </c>
      <c r="T2093" s="349">
        <f t="shared" si="328"/>
        <v>0</v>
      </c>
      <c r="U2093" s="355">
        <f t="shared" si="329"/>
        <v>0</v>
      </c>
    </row>
    <row r="2094" spans="1:21" x14ac:dyDescent="0.3">
      <c r="A2094" s="344">
        <v>2090</v>
      </c>
      <c r="B2094" s="344"/>
      <c r="C2094" s="356"/>
      <c r="D2094" s="357"/>
      <c r="E2094" s="358"/>
      <c r="F2094" s="346"/>
      <c r="G2094" s="347"/>
      <c r="H2094" s="347"/>
      <c r="I2094" s="347"/>
      <c r="J2094" s="348"/>
      <c r="K2094" s="347"/>
      <c r="L2094" s="349">
        <f t="shared" si="320"/>
        <v>0</v>
      </c>
      <c r="M2094" s="350">
        <f t="shared" si="321"/>
        <v>0</v>
      </c>
      <c r="N2094" s="350">
        <f t="shared" si="322"/>
        <v>0</v>
      </c>
      <c r="O2094" s="351">
        <f t="shared" si="323"/>
        <v>0</v>
      </c>
      <c r="P2094" s="350">
        <f t="shared" si="324"/>
        <v>0</v>
      </c>
      <c r="Q2094" s="352">
        <f t="shared" si="325"/>
        <v>0</v>
      </c>
      <c r="R2094" s="353">
        <f t="shared" si="326"/>
        <v>0</v>
      </c>
      <c r="S2094" s="354">
        <f t="shared" si="327"/>
        <v>0</v>
      </c>
      <c r="T2094" s="349">
        <f t="shared" si="328"/>
        <v>0</v>
      </c>
      <c r="U2094" s="355">
        <f t="shared" si="329"/>
        <v>0</v>
      </c>
    </row>
    <row r="2095" spans="1:21" x14ac:dyDescent="0.3">
      <c r="A2095" s="344">
        <v>2091</v>
      </c>
      <c r="B2095" s="344"/>
      <c r="C2095" s="356"/>
      <c r="D2095" s="357"/>
      <c r="E2095" s="358"/>
      <c r="F2095" s="346"/>
      <c r="G2095" s="347"/>
      <c r="H2095" s="347"/>
      <c r="I2095" s="347"/>
      <c r="J2095" s="348"/>
      <c r="K2095" s="347"/>
      <c r="L2095" s="349">
        <f t="shared" si="320"/>
        <v>0</v>
      </c>
      <c r="M2095" s="350">
        <f t="shared" si="321"/>
        <v>0</v>
      </c>
      <c r="N2095" s="350">
        <f t="shared" si="322"/>
        <v>0</v>
      </c>
      <c r="O2095" s="351">
        <f t="shared" si="323"/>
        <v>0</v>
      </c>
      <c r="P2095" s="350">
        <f t="shared" si="324"/>
        <v>0</v>
      </c>
      <c r="Q2095" s="352">
        <f t="shared" si="325"/>
        <v>0</v>
      </c>
      <c r="R2095" s="353">
        <f t="shared" si="326"/>
        <v>0</v>
      </c>
      <c r="S2095" s="354">
        <f t="shared" si="327"/>
        <v>0</v>
      </c>
      <c r="T2095" s="349">
        <f t="shared" si="328"/>
        <v>0</v>
      </c>
      <c r="U2095" s="355">
        <f t="shared" si="329"/>
        <v>0</v>
      </c>
    </row>
    <row r="2096" spans="1:21" x14ac:dyDescent="0.3">
      <c r="A2096" s="344">
        <v>2092</v>
      </c>
      <c r="B2096" s="344"/>
      <c r="C2096" s="356"/>
      <c r="D2096" s="357"/>
      <c r="E2096" s="358"/>
      <c r="F2096" s="346"/>
      <c r="G2096" s="347"/>
      <c r="H2096" s="347"/>
      <c r="I2096" s="347"/>
      <c r="J2096" s="348"/>
      <c r="K2096" s="347"/>
      <c r="L2096" s="349">
        <f t="shared" si="320"/>
        <v>0</v>
      </c>
      <c r="M2096" s="350">
        <f t="shared" si="321"/>
        <v>0</v>
      </c>
      <c r="N2096" s="350">
        <f t="shared" si="322"/>
        <v>0</v>
      </c>
      <c r="O2096" s="351">
        <f t="shared" si="323"/>
        <v>0</v>
      </c>
      <c r="P2096" s="350">
        <f t="shared" si="324"/>
        <v>0</v>
      </c>
      <c r="Q2096" s="352">
        <f t="shared" si="325"/>
        <v>0</v>
      </c>
      <c r="R2096" s="353">
        <f t="shared" si="326"/>
        <v>0</v>
      </c>
      <c r="S2096" s="354">
        <f t="shared" si="327"/>
        <v>0</v>
      </c>
      <c r="T2096" s="349">
        <f t="shared" si="328"/>
        <v>0</v>
      </c>
      <c r="U2096" s="355">
        <f t="shared" si="329"/>
        <v>0</v>
      </c>
    </row>
    <row r="2097" spans="1:21" x14ac:dyDescent="0.3">
      <c r="A2097" s="344">
        <v>2093</v>
      </c>
      <c r="B2097" s="344"/>
      <c r="C2097" s="356"/>
      <c r="D2097" s="357"/>
      <c r="E2097" s="358"/>
      <c r="F2097" s="346"/>
      <c r="G2097" s="347"/>
      <c r="H2097" s="347"/>
      <c r="I2097" s="347"/>
      <c r="J2097" s="348"/>
      <c r="K2097" s="347"/>
      <c r="L2097" s="349">
        <f t="shared" si="320"/>
        <v>0</v>
      </c>
      <c r="M2097" s="350">
        <f t="shared" si="321"/>
        <v>0</v>
      </c>
      <c r="N2097" s="350">
        <f t="shared" si="322"/>
        <v>0</v>
      </c>
      <c r="O2097" s="351">
        <f t="shared" si="323"/>
        <v>0</v>
      </c>
      <c r="P2097" s="350">
        <f t="shared" si="324"/>
        <v>0</v>
      </c>
      <c r="Q2097" s="352">
        <f t="shared" si="325"/>
        <v>0</v>
      </c>
      <c r="R2097" s="353">
        <f t="shared" si="326"/>
        <v>0</v>
      </c>
      <c r="S2097" s="354">
        <f t="shared" si="327"/>
        <v>0</v>
      </c>
      <c r="T2097" s="349">
        <f t="shared" si="328"/>
        <v>0</v>
      </c>
      <c r="U2097" s="355">
        <f t="shared" si="329"/>
        <v>0</v>
      </c>
    </row>
    <row r="2098" spans="1:21" x14ac:dyDescent="0.3">
      <c r="A2098" s="344">
        <v>2094</v>
      </c>
      <c r="B2098" s="344"/>
      <c r="C2098" s="356"/>
      <c r="D2098" s="357"/>
      <c r="E2098" s="358"/>
      <c r="F2098" s="346"/>
      <c r="G2098" s="347"/>
      <c r="H2098" s="347"/>
      <c r="I2098" s="347"/>
      <c r="J2098" s="348"/>
      <c r="K2098" s="347"/>
      <c r="L2098" s="349">
        <f t="shared" si="320"/>
        <v>0</v>
      </c>
      <c r="M2098" s="350">
        <f t="shared" si="321"/>
        <v>0</v>
      </c>
      <c r="N2098" s="350">
        <f t="shared" si="322"/>
        <v>0</v>
      </c>
      <c r="O2098" s="351">
        <f t="shared" si="323"/>
        <v>0</v>
      </c>
      <c r="P2098" s="350">
        <f t="shared" si="324"/>
        <v>0</v>
      </c>
      <c r="Q2098" s="352">
        <f t="shared" si="325"/>
        <v>0</v>
      </c>
      <c r="R2098" s="353">
        <f t="shared" si="326"/>
        <v>0</v>
      </c>
      <c r="S2098" s="354">
        <f t="shared" si="327"/>
        <v>0</v>
      </c>
      <c r="T2098" s="349">
        <f t="shared" si="328"/>
        <v>0</v>
      </c>
      <c r="U2098" s="355">
        <f t="shared" si="329"/>
        <v>0</v>
      </c>
    </row>
    <row r="2099" spans="1:21" x14ac:dyDescent="0.3">
      <c r="A2099" s="344">
        <v>2095</v>
      </c>
      <c r="B2099" s="344"/>
      <c r="C2099" s="356"/>
      <c r="D2099" s="357"/>
      <c r="E2099" s="358"/>
      <c r="F2099" s="346"/>
      <c r="G2099" s="347"/>
      <c r="H2099" s="347"/>
      <c r="I2099" s="347"/>
      <c r="J2099" s="348"/>
      <c r="K2099" s="347"/>
      <c r="L2099" s="349">
        <f t="shared" si="320"/>
        <v>0</v>
      </c>
      <c r="M2099" s="350">
        <f t="shared" si="321"/>
        <v>0</v>
      </c>
      <c r="N2099" s="350">
        <f t="shared" si="322"/>
        <v>0</v>
      </c>
      <c r="O2099" s="351">
        <f t="shared" si="323"/>
        <v>0</v>
      </c>
      <c r="P2099" s="350">
        <f t="shared" si="324"/>
        <v>0</v>
      </c>
      <c r="Q2099" s="352">
        <f t="shared" si="325"/>
        <v>0</v>
      </c>
      <c r="R2099" s="353">
        <f t="shared" si="326"/>
        <v>0</v>
      </c>
      <c r="S2099" s="354">
        <f t="shared" si="327"/>
        <v>0</v>
      </c>
      <c r="T2099" s="349">
        <f t="shared" si="328"/>
        <v>0</v>
      </c>
      <c r="U2099" s="355">
        <f t="shared" si="329"/>
        <v>0</v>
      </c>
    </row>
    <row r="2100" spans="1:21" x14ac:dyDescent="0.3">
      <c r="A2100" s="344">
        <v>2096</v>
      </c>
      <c r="B2100" s="344"/>
      <c r="C2100" s="356"/>
      <c r="D2100" s="357"/>
      <c r="E2100" s="358"/>
      <c r="F2100" s="346"/>
      <c r="G2100" s="347"/>
      <c r="H2100" s="347"/>
      <c r="I2100" s="347"/>
      <c r="J2100" s="348"/>
      <c r="K2100" s="347"/>
      <c r="L2100" s="349">
        <f t="shared" si="320"/>
        <v>0</v>
      </c>
      <c r="M2100" s="350">
        <f t="shared" si="321"/>
        <v>0</v>
      </c>
      <c r="N2100" s="350">
        <f t="shared" si="322"/>
        <v>0</v>
      </c>
      <c r="O2100" s="351">
        <f t="shared" si="323"/>
        <v>0</v>
      </c>
      <c r="P2100" s="350">
        <f t="shared" si="324"/>
        <v>0</v>
      </c>
      <c r="Q2100" s="352">
        <f t="shared" si="325"/>
        <v>0</v>
      </c>
      <c r="R2100" s="353">
        <f t="shared" si="326"/>
        <v>0</v>
      </c>
      <c r="S2100" s="354">
        <f t="shared" si="327"/>
        <v>0</v>
      </c>
      <c r="T2100" s="349">
        <f t="shared" si="328"/>
        <v>0</v>
      </c>
      <c r="U2100" s="355">
        <f t="shared" si="329"/>
        <v>0</v>
      </c>
    </row>
    <row r="2101" spans="1:21" x14ac:dyDescent="0.3">
      <c r="A2101" s="344">
        <v>2097</v>
      </c>
      <c r="B2101" s="344"/>
      <c r="C2101" s="356"/>
      <c r="D2101" s="357"/>
      <c r="E2101" s="358"/>
      <c r="F2101" s="346"/>
      <c r="G2101" s="347"/>
      <c r="H2101" s="347"/>
      <c r="I2101" s="347"/>
      <c r="J2101" s="348"/>
      <c r="K2101" s="347"/>
      <c r="L2101" s="349">
        <f t="shared" si="320"/>
        <v>0</v>
      </c>
      <c r="M2101" s="350">
        <f t="shared" si="321"/>
        <v>0</v>
      </c>
      <c r="N2101" s="350">
        <f t="shared" si="322"/>
        <v>0</v>
      </c>
      <c r="O2101" s="351">
        <f t="shared" si="323"/>
        <v>0</v>
      </c>
      <c r="P2101" s="350">
        <f t="shared" si="324"/>
        <v>0</v>
      </c>
      <c r="Q2101" s="352">
        <f t="shared" si="325"/>
        <v>0</v>
      </c>
      <c r="R2101" s="353">
        <f t="shared" si="326"/>
        <v>0</v>
      </c>
      <c r="S2101" s="354">
        <f t="shared" si="327"/>
        <v>0</v>
      </c>
      <c r="T2101" s="349">
        <f t="shared" si="328"/>
        <v>0</v>
      </c>
      <c r="U2101" s="355">
        <f t="shared" si="329"/>
        <v>0</v>
      </c>
    </row>
    <row r="2102" spans="1:21" x14ac:dyDescent="0.3">
      <c r="A2102" s="344">
        <v>2098</v>
      </c>
      <c r="B2102" s="344"/>
      <c r="C2102" s="356"/>
      <c r="D2102" s="357"/>
      <c r="E2102" s="358"/>
      <c r="F2102" s="346"/>
      <c r="G2102" s="347"/>
      <c r="H2102" s="347"/>
      <c r="I2102" s="347"/>
      <c r="J2102" s="348"/>
      <c r="K2102" s="347"/>
      <c r="L2102" s="349">
        <f t="shared" si="320"/>
        <v>0</v>
      </c>
      <c r="M2102" s="350">
        <f t="shared" si="321"/>
        <v>0</v>
      </c>
      <c r="N2102" s="350">
        <f t="shared" si="322"/>
        <v>0</v>
      </c>
      <c r="O2102" s="351">
        <f t="shared" si="323"/>
        <v>0</v>
      </c>
      <c r="P2102" s="350">
        <f t="shared" si="324"/>
        <v>0</v>
      </c>
      <c r="Q2102" s="352">
        <f t="shared" si="325"/>
        <v>0</v>
      </c>
      <c r="R2102" s="353">
        <f t="shared" si="326"/>
        <v>0</v>
      </c>
      <c r="S2102" s="354">
        <f t="shared" si="327"/>
        <v>0</v>
      </c>
      <c r="T2102" s="349">
        <f t="shared" si="328"/>
        <v>0</v>
      </c>
      <c r="U2102" s="355">
        <f t="shared" si="329"/>
        <v>0</v>
      </c>
    </row>
    <row r="2103" spans="1:21" x14ac:dyDescent="0.3">
      <c r="A2103" s="344">
        <v>2099</v>
      </c>
      <c r="B2103" s="344"/>
      <c r="C2103" s="356"/>
      <c r="D2103" s="357"/>
      <c r="E2103" s="358"/>
      <c r="F2103" s="346"/>
      <c r="G2103" s="347"/>
      <c r="H2103" s="347"/>
      <c r="I2103" s="347"/>
      <c r="J2103" s="348"/>
      <c r="K2103" s="347"/>
      <c r="L2103" s="349">
        <f t="shared" si="320"/>
        <v>0</v>
      </c>
      <c r="M2103" s="350">
        <f t="shared" si="321"/>
        <v>0</v>
      </c>
      <c r="N2103" s="350">
        <f t="shared" si="322"/>
        <v>0</v>
      </c>
      <c r="O2103" s="351">
        <f t="shared" si="323"/>
        <v>0</v>
      </c>
      <c r="P2103" s="350">
        <f t="shared" si="324"/>
        <v>0</v>
      </c>
      <c r="Q2103" s="352">
        <f t="shared" si="325"/>
        <v>0</v>
      </c>
      <c r="R2103" s="353">
        <f t="shared" si="326"/>
        <v>0</v>
      </c>
      <c r="S2103" s="354">
        <f t="shared" si="327"/>
        <v>0</v>
      </c>
      <c r="T2103" s="349">
        <f t="shared" si="328"/>
        <v>0</v>
      </c>
      <c r="U2103" s="355">
        <f t="shared" si="329"/>
        <v>0</v>
      </c>
    </row>
    <row r="2104" spans="1:21" x14ac:dyDescent="0.3">
      <c r="A2104" s="344">
        <v>2100</v>
      </c>
      <c r="B2104" s="344"/>
      <c r="C2104" s="356"/>
      <c r="D2104" s="357"/>
      <c r="E2104" s="358"/>
      <c r="F2104" s="346"/>
      <c r="G2104" s="347"/>
      <c r="H2104" s="347"/>
      <c r="I2104" s="347"/>
      <c r="J2104" s="348"/>
      <c r="K2104" s="347"/>
      <c r="L2104" s="349">
        <f t="shared" si="320"/>
        <v>0</v>
      </c>
      <c r="M2104" s="350">
        <f t="shared" si="321"/>
        <v>0</v>
      </c>
      <c r="N2104" s="350">
        <f t="shared" si="322"/>
        <v>0</v>
      </c>
      <c r="O2104" s="351">
        <f t="shared" si="323"/>
        <v>0</v>
      </c>
      <c r="P2104" s="350">
        <f t="shared" si="324"/>
        <v>0</v>
      </c>
      <c r="Q2104" s="352">
        <f t="shared" si="325"/>
        <v>0</v>
      </c>
      <c r="R2104" s="353">
        <f t="shared" si="326"/>
        <v>0</v>
      </c>
      <c r="S2104" s="354">
        <f t="shared" si="327"/>
        <v>0</v>
      </c>
      <c r="T2104" s="349">
        <f t="shared" si="328"/>
        <v>0</v>
      </c>
      <c r="U2104" s="355">
        <f t="shared" si="329"/>
        <v>0</v>
      </c>
    </row>
    <row r="2105" spans="1:21" x14ac:dyDescent="0.3">
      <c r="A2105" s="344">
        <v>2101</v>
      </c>
      <c r="B2105" s="344"/>
      <c r="C2105" s="356"/>
      <c r="D2105" s="357"/>
      <c r="E2105" s="358"/>
      <c r="F2105" s="346"/>
      <c r="G2105" s="347"/>
      <c r="H2105" s="347"/>
      <c r="I2105" s="347"/>
      <c r="J2105" s="348"/>
      <c r="K2105" s="347"/>
      <c r="L2105" s="349">
        <f t="shared" si="320"/>
        <v>0</v>
      </c>
      <c r="M2105" s="350">
        <f t="shared" si="321"/>
        <v>0</v>
      </c>
      <c r="N2105" s="350">
        <f t="shared" si="322"/>
        <v>0</v>
      </c>
      <c r="O2105" s="351">
        <f t="shared" si="323"/>
        <v>0</v>
      </c>
      <c r="P2105" s="350">
        <f t="shared" si="324"/>
        <v>0</v>
      </c>
      <c r="Q2105" s="352">
        <f t="shared" si="325"/>
        <v>0</v>
      </c>
      <c r="R2105" s="353">
        <f t="shared" si="326"/>
        <v>0</v>
      </c>
      <c r="S2105" s="354">
        <f t="shared" si="327"/>
        <v>0</v>
      </c>
      <c r="T2105" s="349">
        <f t="shared" si="328"/>
        <v>0</v>
      </c>
      <c r="U2105" s="355">
        <f t="shared" si="329"/>
        <v>0</v>
      </c>
    </row>
    <row r="2106" spans="1:21" x14ac:dyDescent="0.3">
      <c r="A2106" s="344">
        <v>2102</v>
      </c>
      <c r="B2106" s="344"/>
      <c r="C2106" s="356"/>
      <c r="D2106" s="357"/>
      <c r="E2106" s="358"/>
      <c r="F2106" s="346"/>
      <c r="G2106" s="347"/>
      <c r="H2106" s="347"/>
      <c r="I2106" s="347"/>
      <c r="J2106" s="348"/>
      <c r="K2106" s="347"/>
      <c r="L2106" s="349">
        <f t="shared" si="320"/>
        <v>0</v>
      </c>
      <c r="M2106" s="350">
        <f t="shared" si="321"/>
        <v>0</v>
      </c>
      <c r="N2106" s="350">
        <f t="shared" si="322"/>
        <v>0</v>
      </c>
      <c r="O2106" s="351">
        <f t="shared" si="323"/>
        <v>0</v>
      </c>
      <c r="P2106" s="350">
        <f t="shared" si="324"/>
        <v>0</v>
      </c>
      <c r="Q2106" s="352">
        <f t="shared" si="325"/>
        <v>0</v>
      </c>
      <c r="R2106" s="353">
        <f t="shared" si="326"/>
        <v>0</v>
      </c>
      <c r="S2106" s="354">
        <f t="shared" si="327"/>
        <v>0</v>
      </c>
      <c r="T2106" s="349">
        <f t="shared" si="328"/>
        <v>0</v>
      </c>
      <c r="U2106" s="355">
        <f t="shared" si="329"/>
        <v>0</v>
      </c>
    </row>
    <row r="2107" spans="1:21" x14ac:dyDescent="0.3">
      <c r="A2107" s="344">
        <v>2103</v>
      </c>
      <c r="B2107" s="344"/>
      <c r="C2107" s="356"/>
      <c r="D2107" s="357"/>
      <c r="E2107" s="358"/>
      <c r="F2107" s="346"/>
      <c r="G2107" s="347"/>
      <c r="H2107" s="347"/>
      <c r="I2107" s="347"/>
      <c r="J2107" s="348"/>
      <c r="K2107" s="347"/>
      <c r="L2107" s="349">
        <f t="shared" si="320"/>
        <v>0</v>
      </c>
      <c r="M2107" s="350">
        <f t="shared" si="321"/>
        <v>0</v>
      </c>
      <c r="N2107" s="350">
        <f t="shared" si="322"/>
        <v>0</v>
      </c>
      <c r="O2107" s="351">
        <f t="shared" si="323"/>
        <v>0</v>
      </c>
      <c r="P2107" s="350">
        <f t="shared" si="324"/>
        <v>0</v>
      </c>
      <c r="Q2107" s="352">
        <f t="shared" si="325"/>
        <v>0</v>
      </c>
      <c r="R2107" s="353">
        <f t="shared" si="326"/>
        <v>0</v>
      </c>
      <c r="S2107" s="354">
        <f t="shared" si="327"/>
        <v>0</v>
      </c>
      <c r="T2107" s="349">
        <f t="shared" si="328"/>
        <v>0</v>
      </c>
      <c r="U2107" s="355">
        <f t="shared" si="329"/>
        <v>0</v>
      </c>
    </row>
    <row r="2108" spans="1:21" x14ac:dyDescent="0.3">
      <c r="A2108" s="344">
        <v>2104</v>
      </c>
      <c r="B2108" s="344"/>
      <c r="C2108" s="356"/>
      <c r="D2108" s="357"/>
      <c r="E2108" s="358"/>
      <c r="F2108" s="346"/>
      <c r="G2108" s="347"/>
      <c r="H2108" s="347"/>
      <c r="I2108" s="347"/>
      <c r="J2108" s="348"/>
      <c r="K2108" s="347"/>
      <c r="L2108" s="349">
        <f t="shared" si="320"/>
        <v>0</v>
      </c>
      <c r="M2108" s="350">
        <f t="shared" si="321"/>
        <v>0</v>
      </c>
      <c r="N2108" s="350">
        <f t="shared" si="322"/>
        <v>0</v>
      </c>
      <c r="O2108" s="351">
        <f t="shared" si="323"/>
        <v>0</v>
      </c>
      <c r="P2108" s="350">
        <f t="shared" si="324"/>
        <v>0</v>
      </c>
      <c r="Q2108" s="352">
        <f t="shared" si="325"/>
        <v>0</v>
      </c>
      <c r="R2108" s="353">
        <f t="shared" si="326"/>
        <v>0</v>
      </c>
      <c r="S2108" s="354">
        <f t="shared" si="327"/>
        <v>0</v>
      </c>
      <c r="T2108" s="349">
        <f t="shared" si="328"/>
        <v>0</v>
      </c>
      <c r="U2108" s="355">
        <f t="shared" si="329"/>
        <v>0</v>
      </c>
    </row>
    <row r="2109" spans="1:21" x14ac:dyDescent="0.3">
      <c r="A2109" s="344">
        <v>2105</v>
      </c>
      <c r="B2109" s="344"/>
      <c r="C2109" s="356"/>
      <c r="D2109" s="357"/>
      <c r="E2109" s="358"/>
      <c r="F2109" s="346"/>
      <c r="G2109" s="347"/>
      <c r="H2109" s="347"/>
      <c r="I2109" s="347"/>
      <c r="J2109" s="348"/>
      <c r="K2109" s="347"/>
      <c r="L2109" s="349">
        <f t="shared" si="320"/>
        <v>0</v>
      </c>
      <c r="M2109" s="350">
        <f t="shared" si="321"/>
        <v>0</v>
      </c>
      <c r="N2109" s="350">
        <f t="shared" si="322"/>
        <v>0</v>
      </c>
      <c r="O2109" s="351">
        <f t="shared" si="323"/>
        <v>0</v>
      </c>
      <c r="P2109" s="350">
        <f t="shared" si="324"/>
        <v>0</v>
      </c>
      <c r="Q2109" s="352">
        <f t="shared" si="325"/>
        <v>0</v>
      </c>
      <c r="R2109" s="353">
        <f t="shared" si="326"/>
        <v>0</v>
      </c>
      <c r="S2109" s="354">
        <f t="shared" si="327"/>
        <v>0</v>
      </c>
      <c r="T2109" s="349">
        <f t="shared" si="328"/>
        <v>0</v>
      </c>
      <c r="U2109" s="355">
        <f t="shared" si="329"/>
        <v>0</v>
      </c>
    </row>
    <row r="2110" spans="1:21" x14ac:dyDescent="0.3">
      <c r="A2110" s="344">
        <v>2106</v>
      </c>
      <c r="B2110" s="344"/>
      <c r="C2110" s="356"/>
      <c r="D2110" s="357"/>
      <c r="E2110" s="358"/>
      <c r="F2110" s="346"/>
      <c r="G2110" s="347"/>
      <c r="H2110" s="347"/>
      <c r="I2110" s="347"/>
      <c r="J2110" s="348"/>
      <c r="K2110" s="347"/>
      <c r="L2110" s="349">
        <f t="shared" si="320"/>
        <v>0</v>
      </c>
      <c r="M2110" s="350">
        <f t="shared" si="321"/>
        <v>0</v>
      </c>
      <c r="N2110" s="350">
        <f t="shared" si="322"/>
        <v>0</v>
      </c>
      <c r="O2110" s="351">
        <f t="shared" si="323"/>
        <v>0</v>
      </c>
      <c r="P2110" s="350">
        <f t="shared" si="324"/>
        <v>0</v>
      </c>
      <c r="Q2110" s="352">
        <f t="shared" si="325"/>
        <v>0</v>
      </c>
      <c r="R2110" s="353">
        <f t="shared" si="326"/>
        <v>0</v>
      </c>
      <c r="S2110" s="354">
        <f t="shared" si="327"/>
        <v>0</v>
      </c>
      <c r="T2110" s="349">
        <f t="shared" si="328"/>
        <v>0</v>
      </c>
      <c r="U2110" s="355">
        <f t="shared" si="329"/>
        <v>0</v>
      </c>
    </row>
    <row r="2111" spans="1:21" x14ac:dyDescent="0.3">
      <c r="A2111" s="344">
        <v>2107</v>
      </c>
      <c r="B2111" s="344"/>
      <c r="C2111" s="356"/>
      <c r="D2111" s="357"/>
      <c r="E2111" s="358"/>
      <c r="F2111" s="346"/>
      <c r="G2111" s="347"/>
      <c r="H2111" s="347"/>
      <c r="I2111" s="347"/>
      <c r="J2111" s="348"/>
      <c r="K2111" s="347"/>
      <c r="L2111" s="349">
        <f t="shared" si="320"/>
        <v>0</v>
      </c>
      <c r="M2111" s="350">
        <f t="shared" si="321"/>
        <v>0</v>
      </c>
      <c r="N2111" s="350">
        <f t="shared" si="322"/>
        <v>0</v>
      </c>
      <c r="O2111" s="351">
        <f t="shared" si="323"/>
        <v>0</v>
      </c>
      <c r="P2111" s="350">
        <f t="shared" si="324"/>
        <v>0</v>
      </c>
      <c r="Q2111" s="352">
        <f t="shared" si="325"/>
        <v>0</v>
      </c>
      <c r="R2111" s="353">
        <f t="shared" si="326"/>
        <v>0</v>
      </c>
      <c r="S2111" s="354">
        <f t="shared" si="327"/>
        <v>0</v>
      </c>
      <c r="T2111" s="349">
        <f t="shared" si="328"/>
        <v>0</v>
      </c>
      <c r="U2111" s="355">
        <f t="shared" si="329"/>
        <v>0</v>
      </c>
    </row>
    <row r="2112" spans="1:21" x14ac:dyDescent="0.3">
      <c r="A2112" s="344">
        <v>2108</v>
      </c>
      <c r="B2112" s="344"/>
      <c r="C2112" s="356"/>
      <c r="D2112" s="357"/>
      <c r="E2112" s="358"/>
      <c r="F2112" s="346"/>
      <c r="G2112" s="347"/>
      <c r="H2112" s="347"/>
      <c r="I2112" s="347"/>
      <c r="J2112" s="348"/>
      <c r="K2112" s="347"/>
      <c r="L2112" s="349">
        <f t="shared" si="320"/>
        <v>0</v>
      </c>
      <c r="M2112" s="350">
        <f t="shared" si="321"/>
        <v>0</v>
      </c>
      <c r="N2112" s="350">
        <f t="shared" si="322"/>
        <v>0</v>
      </c>
      <c r="O2112" s="351">
        <f t="shared" si="323"/>
        <v>0</v>
      </c>
      <c r="P2112" s="350">
        <f t="shared" si="324"/>
        <v>0</v>
      </c>
      <c r="Q2112" s="352">
        <f t="shared" si="325"/>
        <v>0</v>
      </c>
      <c r="R2112" s="353">
        <f t="shared" si="326"/>
        <v>0</v>
      </c>
      <c r="S2112" s="354">
        <f t="shared" si="327"/>
        <v>0</v>
      </c>
      <c r="T2112" s="349">
        <f t="shared" si="328"/>
        <v>0</v>
      </c>
      <c r="U2112" s="355">
        <f t="shared" si="329"/>
        <v>0</v>
      </c>
    </row>
    <row r="2113" spans="1:21" x14ac:dyDescent="0.3">
      <c r="A2113" s="344">
        <v>2109</v>
      </c>
      <c r="B2113" s="344"/>
      <c r="C2113" s="356"/>
      <c r="D2113" s="357"/>
      <c r="E2113" s="358"/>
      <c r="F2113" s="346"/>
      <c r="G2113" s="347"/>
      <c r="H2113" s="347"/>
      <c r="I2113" s="347"/>
      <c r="J2113" s="348"/>
      <c r="K2113" s="347"/>
      <c r="L2113" s="349">
        <f t="shared" si="320"/>
        <v>0</v>
      </c>
      <c r="M2113" s="350">
        <f t="shared" si="321"/>
        <v>0</v>
      </c>
      <c r="N2113" s="350">
        <f t="shared" si="322"/>
        <v>0</v>
      </c>
      <c r="O2113" s="351">
        <f t="shared" si="323"/>
        <v>0</v>
      </c>
      <c r="P2113" s="350">
        <f t="shared" si="324"/>
        <v>0</v>
      </c>
      <c r="Q2113" s="352">
        <f t="shared" si="325"/>
        <v>0</v>
      </c>
      <c r="R2113" s="353">
        <f t="shared" si="326"/>
        <v>0</v>
      </c>
      <c r="S2113" s="354">
        <f t="shared" si="327"/>
        <v>0</v>
      </c>
      <c r="T2113" s="349">
        <f t="shared" si="328"/>
        <v>0</v>
      </c>
      <c r="U2113" s="355">
        <f t="shared" si="329"/>
        <v>0</v>
      </c>
    </row>
    <row r="2114" spans="1:21" x14ac:dyDescent="0.3">
      <c r="A2114" s="344">
        <v>2110</v>
      </c>
      <c r="B2114" s="344"/>
      <c r="C2114" s="356"/>
      <c r="D2114" s="357"/>
      <c r="E2114" s="358"/>
      <c r="F2114" s="346"/>
      <c r="G2114" s="347"/>
      <c r="H2114" s="347"/>
      <c r="I2114" s="347"/>
      <c r="J2114" s="348"/>
      <c r="K2114" s="347"/>
      <c r="L2114" s="349">
        <f t="shared" si="320"/>
        <v>0</v>
      </c>
      <c r="M2114" s="350">
        <f t="shared" si="321"/>
        <v>0</v>
      </c>
      <c r="N2114" s="350">
        <f t="shared" si="322"/>
        <v>0</v>
      </c>
      <c r="O2114" s="351">
        <f t="shared" si="323"/>
        <v>0</v>
      </c>
      <c r="P2114" s="350">
        <f t="shared" si="324"/>
        <v>0</v>
      </c>
      <c r="Q2114" s="352">
        <f t="shared" si="325"/>
        <v>0</v>
      </c>
      <c r="R2114" s="353">
        <f t="shared" si="326"/>
        <v>0</v>
      </c>
      <c r="S2114" s="354">
        <f t="shared" si="327"/>
        <v>0</v>
      </c>
      <c r="T2114" s="349">
        <f t="shared" si="328"/>
        <v>0</v>
      </c>
      <c r="U2114" s="355">
        <f t="shared" si="329"/>
        <v>0</v>
      </c>
    </row>
    <row r="2115" spans="1:21" x14ac:dyDescent="0.3">
      <c r="A2115" s="344">
        <v>2111</v>
      </c>
      <c r="B2115" s="344"/>
      <c r="C2115" s="356"/>
      <c r="D2115" s="357"/>
      <c r="E2115" s="358"/>
      <c r="F2115" s="346"/>
      <c r="G2115" s="347"/>
      <c r="H2115" s="347"/>
      <c r="I2115" s="347"/>
      <c r="J2115" s="348"/>
      <c r="K2115" s="347"/>
      <c r="L2115" s="349">
        <f t="shared" si="320"/>
        <v>0</v>
      </c>
      <c r="M2115" s="350">
        <f t="shared" si="321"/>
        <v>0</v>
      </c>
      <c r="N2115" s="350">
        <f t="shared" si="322"/>
        <v>0</v>
      </c>
      <c r="O2115" s="351">
        <f t="shared" si="323"/>
        <v>0</v>
      </c>
      <c r="P2115" s="350">
        <f t="shared" si="324"/>
        <v>0</v>
      </c>
      <c r="Q2115" s="352">
        <f t="shared" si="325"/>
        <v>0</v>
      </c>
      <c r="R2115" s="353">
        <f t="shared" si="326"/>
        <v>0</v>
      </c>
      <c r="S2115" s="354">
        <f t="shared" si="327"/>
        <v>0</v>
      </c>
      <c r="T2115" s="349">
        <f t="shared" si="328"/>
        <v>0</v>
      </c>
      <c r="U2115" s="355">
        <f t="shared" si="329"/>
        <v>0</v>
      </c>
    </row>
    <row r="2116" spans="1:21" x14ac:dyDescent="0.3">
      <c r="A2116" s="344">
        <v>2112</v>
      </c>
      <c r="B2116" s="344"/>
      <c r="C2116" s="356"/>
      <c r="D2116" s="357"/>
      <c r="E2116" s="358"/>
      <c r="F2116" s="346"/>
      <c r="G2116" s="347"/>
      <c r="H2116" s="347"/>
      <c r="I2116" s="347"/>
      <c r="J2116" s="348"/>
      <c r="K2116" s="347"/>
      <c r="L2116" s="349">
        <f t="shared" si="320"/>
        <v>0</v>
      </c>
      <c r="M2116" s="350">
        <f t="shared" si="321"/>
        <v>0</v>
      </c>
      <c r="N2116" s="350">
        <f t="shared" si="322"/>
        <v>0</v>
      </c>
      <c r="O2116" s="351">
        <f t="shared" si="323"/>
        <v>0</v>
      </c>
      <c r="P2116" s="350">
        <f t="shared" si="324"/>
        <v>0</v>
      </c>
      <c r="Q2116" s="352">
        <f t="shared" si="325"/>
        <v>0</v>
      </c>
      <c r="R2116" s="353">
        <f t="shared" si="326"/>
        <v>0</v>
      </c>
      <c r="S2116" s="354">
        <f t="shared" si="327"/>
        <v>0</v>
      </c>
      <c r="T2116" s="349">
        <f t="shared" si="328"/>
        <v>0</v>
      </c>
      <c r="U2116" s="355">
        <f t="shared" si="329"/>
        <v>0</v>
      </c>
    </row>
    <row r="2117" spans="1:21" x14ac:dyDescent="0.3">
      <c r="A2117" s="344">
        <v>2113</v>
      </c>
      <c r="B2117" s="344"/>
      <c r="C2117" s="356"/>
      <c r="D2117" s="357"/>
      <c r="E2117" s="358"/>
      <c r="F2117" s="346"/>
      <c r="G2117" s="347"/>
      <c r="H2117" s="347"/>
      <c r="I2117" s="347"/>
      <c r="J2117" s="348"/>
      <c r="K2117" s="347"/>
      <c r="L2117" s="349">
        <f t="shared" si="320"/>
        <v>0</v>
      </c>
      <c r="M2117" s="350">
        <f t="shared" si="321"/>
        <v>0</v>
      </c>
      <c r="N2117" s="350">
        <f t="shared" si="322"/>
        <v>0</v>
      </c>
      <c r="O2117" s="351">
        <f t="shared" si="323"/>
        <v>0</v>
      </c>
      <c r="P2117" s="350">
        <f t="shared" si="324"/>
        <v>0</v>
      </c>
      <c r="Q2117" s="352">
        <f t="shared" si="325"/>
        <v>0</v>
      </c>
      <c r="R2117" s="353">
        <f t="shared" si="326"/>
        <v>0</v>
      </c>
      <c r="S2117" s="354">
        <f t="shared" si="327"/>
        <v>0</v>
      </c>
      <c r="T2117" s="349">
        <f t="shared" si="328"/>
        <v>0</v>
      </c>
      <c r="U2117" s="355">
        <f t="shared" si="329"/>
        <v>0</v>
      </c>
    </row>
    <row r="2118" spans="1:21" x14ac:dyDescent="0.3">
      <c r="A2118" s="344">
        <v>2114</v>
      </c>
      <c r="B2118" s="344"/>
      <c r="C2118" s="356"/>
      <c r="D2118" s="357"/>
      <c r="E2118" s="358"/>
      <c r="F2118" s="346"/>
      <c r="G2118" s="347"/>
      <c r="H2118" s="347"/>
      <c r="I2118" s="347"/>
      <c r="J2118" s="348"/>
      <c r="K2118" s="347"/>
      <c r="L2118" s="349">
        <f t="shared" ref="L2118:L2181" si="330">E2118*7/22</f>
        <v>0</v>
      </c>
      <c r="M2118" s="350">
        <f t="shared" ref="M2118:M2181" si="331">IF(L2118&gt;0, 0.0396*(((L2118^2)*F2118)^0.933),0)</f>
        <v>0</v>
      </c>
      <c r="N2118" s="350">
        <f t="shared" ref="N2118:N2181" si="332">IF(L2118&gt;0,0.00349*(((L2118^2)*F2118)^1.03),0)</f>
        <v>0</v>
      </c>
      <c r="O2118" s="351">
        <f t="shared" ref="O2118:O2181" si="333">IF(L2118&gt;0,1/((28/(M2118+N2118))+0.025),0)</f>
        <v>0</v>
      </c>
      <c r="P2118" s="350">
        <f t="shared" ref="P2118:P2181" si="334">M2118+N2118+O2118</f>
        <v>0</v>
      </c>
      <c r="Q2118" s="352">
        <f t="shared" ref="Q2118:Q2181" si="335">P2118*0.27</f>
        <v>0</v>
      </c>
      <c r="R2118" s="353">
        <f t="shared" ref="R2118:R2181" si="336">P2118+Q2118</f>
        <v>0</v>
      </c>
      <c r="S2118" s="354">
        <f t="shared" ref="S2118:S2181" si="337">R2118*0.47</f>
        <v>0</v>
      </c>
      <c r="T2118" s="349">
        <f t="shared" ref="T2118:T2181" si="338">S2118*44/12</f>
        <v>0</v>
      </c>
      <c r="U2118" s="355">
        <f t="shared" ref="U2118:U2181" si="339">T2118/1000</f>
        <v>0</v>
      </c>
    </row>
    <row r="2119" spans="1:21" x14ac:dyDescent="0.3">
      <c r="A2119" s="344">
        <v>2115</v>
      </c>
      <c r="B2119" s="344"/>
      <c r="C2119" s="356"/>
      <c r="D2119" s="357"/>
      <c r="E2119" s="358"/>
      <c r="F2119" s="346"/>
      <c r="G2119" s="347"/>
      <c r="H2119" s="347"/>
      <c r="I2119" s="347"/>
      <c r="J2119" s="348"/>
      <c r="K2119" s="347"/>
      <c r="L2119" s="349">
        <f t="shared" si="330"/>
        <v>0</v>
      </c>
      <c r="M2119" s="350">
        <f t="shared" si="331"/>
        <v>0</v>
      </c>
      <c r="N2119" s="350">
        <f t="shared" si="332"/>
        <v>0</v>
      </c>
      <c r="O2119" s="351">
        <f t="shared" si="333"/>
        <v>0</v>
      </c>
      <c r="P2119" s="350">
        <f t="shared" si="334"/>
        <v>0</v>
      </c>
      <c r="Q2119" s="352">
        <f t="shared" si="335"/>
        <v>0</v>
      </c>
      <c r="R2119" s="353">
        <f t="shared" si="336"/>
        <v>0</v>
      </c>
      <c r="S2119" s="354">
        <f t="shared" si="337"/>
        <v>0</v>
      </c>
      <c r="T2119" s="349">
        <f t="shared" si="338"/>
        <v>0</v>
      </c>
      <c r="U2119" s="355">
        <f t="shared" si="339"/>
        <v>0</v>
      </c>
    </row>
    <row r="2120" spans="1:21" x14ac:dyDescent="0.3">
      <c r="A2120" s="344">
        <v>2116</v>
      </c>
      <c r="B2120" s="344"/>
      <c r="C2120" s="356"/>
      <c r="D2120" s="357"/>
      <c r="E2120" s="358"/>
      <c r="F2120" s="346"/>
      <c r="G2120" s="347"/>
      <c r="H2120" s="347"/>
      <c r="I2120" s="347"/>
      <c r="J2120" s="348"/>
      <c r="K2120" s="347"/>
      <c r="L2120" s="349">
        <f t="shared" si="330"/>
        <v>0</v>
      </c>
      <c r="M2120" s="350">
        <f t="shared" si="331"/>
        <v>0</v>
      </c>
      <c r="N2120" s="350">
        <f t="shared" si="332"/>
        <v>0</v>
      </c>
      <c r="O2120" s="351">
        <f t="shared" si="333"/>
        <v>0</v>
      </c>
      <c r="P2120" s="350">
        <f t="shared" si="334"/>
        <v>0</v>
      </c>
      <c r="Q2120" s="352">
        <f t="shared" si="335"/>
        <v>0</v>
      </c>
      <c r="R2120" s="353">
        <f t="shared" si="336"/>
        <v>0</v>
      </c>
      <c r="S2120" s="354">
        <f t="shared" si="337"/>
        <v>0</v>
      </c>
      <c r="T2120" s="349">
        <f t="shared" si="338"/>
        <v>0</v>
      </c>
      <c r="U2120" s="355">
        <f t="shared" si="339"/>
        <v>0</v>
      </c>
    </row>
    <row r="2121" spans="1:21" x14ac:dyDescent="0.3">
      <c r="A2121" s="344">
        <v>2117</v>
      </c>
      <c r="B2121" s="344"/>
      <c r="C2121" s="356"/>
      <c r="D2121" s="357"/>
      <c r="E2121" s="358"/>
      <c r="F2121" s="346"/>
      <c r="G2121" s="347"/>
      <c r="H2121" s="347"/>
      <c r="I2121" s="347"/>
      <c r="J2121" s="348"/>
      <c r="K2121" s="347"/>
      <c r="L2121" s="349">
        <f t="shared" si="330"/>
        <v>0</v>
      </c>
      <c r="M2121" s="350">
        <f t="shared" si="331"/>
        <v>0</v>
      </c>
      <c r="N2121" s="350">
        <f t="shared" si="332"/>
        <v>0</v>
      </c>
      <c r="O2121" s="351">
        <f t="shared" si="333"/>
        <v>0</v>
      </c>
      <c r="P2121" s="350">
        <f t="shared" si="334"/>
        <v>0</v>
      </c>
      <c r="Q2121" s="352">
        <f t="shared" si="335"/>
        <v>0</v>
      </c>
      <c r="R2121" s="353">
        <f t="shared" si="336"/>
        <v>0</v>
      </c>
      <c r="S2121" s="354">
        <f t="shared" si="337"/>
        <v>0</v>
      </c>
      <c r="T2121" s="349">
        <f t="shared" si="338"/>
        <v>0</v>
      </c>
      <c r="U2121" s="355">
        <f t="shared" si="339"/>
        <v>0</v>
      </c>
    </row>
    <row r="2122" spans="1:21" x14ac:dyDescent="0.3">
      <c r="A2122" s="344">
        <v>2118</v>
      </c>
      <c r="B2122" s="344"/>
      <c r="C2122" s="356"/>
      <c r="D2122" s="357"/>
      <c r="E2122" s="358"/>
      <c r="F2122" s="346"/>
      <c r="G2122" s="347"/>
      <c r="H2122" s="347"/>
      <c r="I2122" s="347"/>
      <c r="J2122" s="348"/>
      <c r="K2122" s="347"/>
      <c r="L2122" s="349">
        <f t="shared" si="330"/>
        <v>0</v>
      </c>
      <c r="M2122" s="350">
        <f t="shared" si="331"/>
        <v>0</v>
      </c>
      <c r="N2122" s="350">
        <f t="shared" si="332"/>
        <v>0</v>
      </c>
      <c r="O2122" s="351">
        <f t="shared" si="333"/>
        <v>0</v>
      </c>
      <c r="P2122" s="350">
        <f t="shared" si="334"/>
        <v>0</v>
      </c>
      <c r="Q2122" s="352">
        <f t="shared" si="335"/>
        <v>0</v>
      </c>
      <c r="R2122" s="353">
        <f t="shared" si="336"/>
        <v>0</v>
      </c>
      <c r="S2122" s="354">
        <f t="shared" si="337"/>
        <v>0</v>
      </c>
      <c r="T2122" s="349">
        <f t="shared" si="338"/>
        <v>0</v>
      </c>
      <c r="U2122" s="355">
        <f t="shared" si="339"/>
        <v>0</v>
      </c>
    </row>
    <row r="2123" spans="1:21" x14ac:dyDescent="0.3">
      <c r="A2123" s="344">
        <v>2119</v>
      </c>
      <c r="B2123" s="344"/>
      <c r="C2123" s="356"/>
      <c r="D2123" s="357"/>
      <c r="E2123" s="358"/>
      <c r="F2123" s="346"/>
      <c r="G2123" s="347"/>
      <c r="H2123" s="347"/>
      <c r="I2123" s="347"/>
      <c r="J2123" s="348"/>
      <c r="K2123" s="347"/>
      <c r="L2123" s="349">
        <f t="shared" si="330"/>
        <v>0</v>
      </c>
      <c r="M2123" s="350">
        <f t="shared" si="331"/>
        <v>0</v>
      </c>
      <c r="N2123" s="350">
        <f t="shared" si="332"/>
        <v>0</v>
      </c>
      <c r="O2123" s="351">
        <f t="shared" si="333"/>
        <v>0</v>
      </c>
      <c r="P2123" s="350">
        <f t="shared" si="334"/>
        <v>0</v>
      </c>
      <c r="Q2123" s="352">
        <f t="shared" si="335"/>
        <v>0</v>
      </c>
      <c r="R2123" s="353">
        <f t="shared" si="336"/>
        <v>0</v>
      </c>
      <c r="S2123" s="354">
        <f t="shared" si="337"/>
        <v>0</v>
      </c>
      <c r="T2123" s="349">
        <f t="shared" si="338"/>
        <v>0</v>
      </c>
      <c r="U2123" s="355">
        <f t="shared" si="339"/>
        <v>0</v>
      </c>
    </row>
    <row r="2124" spans="1:21" x14ac:dyDescent="0.3">
      <c r="A2124" s="344">
        <v>2120</v>
      </c>
      <c r="B2124" s="344"/>
      <c r="C2124" s="356"/>
      <c r="D2124" s="357"/>
      <c r="E2124" s="358"/>
      <c r="F2124" s="346"/>
      <c r="G2124" s="347"/>
      <c r="H2124" s="347"/>
      <c r="I2124" s="347"/>
      <c r="J2124" s="348"/>
      <c r="K2124" s="347"/>
      <c r="L2124" s="349">
        <f t="shared" si="330"/>
        <v>0</v>
      </c>
      <c r="M2124" s="350">
        <f t="shared" si="331"/>
        <v>0</v>
      </c>
      <c r="N2124" s="350">
        <f t="shared" si="332"/>
        <v>0</v>
      </c>
      <c r="O2124" s="351">
        <f t="shared" si="333"/>
        <v>0</v>
      </c>
      <c r="P2124" s="350">
        <f t="shared" si="334"/>
        <v>0</v>
      </c>
      <c r="Q2124" s="352">
        <f t="shared" si="335"/>
        <v>0</v>
      </c>
      <c r="R2124" s="353">
        <f t="shared" si="336"/>
        <v>0</v>
      </c>
      <c r="S2124" s="354">
        <f t="shared" si="337"/>
        <v>0</v>
      </c>
      <c r="T2124" s="349">
        <f t="shared" si="338"/>
        <v>0</v>
      </c>
      <c r="U2124" s="355">
        <f t="shared" si="339"/>
        <v>0</v>
      </c>
    </row>
    <row r="2125" spans="1:21" x14ac:dyDescent="0.3">
      <c r="A2125" s="344">
        <v>2121</v>
      </c>
      <c r="B2125" s="344"/>
      <c r="C2125" s="356"/>
      <c r="D2125" s="357"/>
      <c r="E2125" s="358"/>
      <c r="F2125" s="346"/>
      <c r="G2125" s="347"/>
      <c r="H2125" s="347"/>
      <c r="I2125" s="347"/>
      <c r="J2125" s="348"/>
      <c r="K2125" s="347"/>
      <c r="L2125" s="349">
        <f t="shared" si="330"/>
        <v>0</v>
      </c>
      <c r="M2125" s="350">
        <f t="shared" si="331"/>
        <v>0</v>
      </c>
      <c r="N2125" s="350">
        <f t="shared" si="332"/>
        <v>0</v>
      </c>
      <c r="O2125" s="351">
        <f t="shared" si="333"/>
        <v>0</v>
      </c>
      <c r="P2125" s="350">
        <f t="shared" si="334"/>
        <v>0</v>
      </c>
      <c r="Q2125" s="352">
        <f t="shared" si="335"/>
        <v>0</v>
      </c>
      <c r="R2125" s="353">
        <f t="shared" si="336"/>
        <v>0</v>
      </c>
      <c r="S2125" s="354">
        <f t="shared" si="337"/>
        <v>0</v>
      </c>
      <c r="T2125" s="349">
        <f t="shared" si="338"/>
        <v>0</v>
      </c>
      <c r="U2125" s="355">
        <f t="shared" si="339"/>
        <v>0</v>
      </c>
    </row>
    <row r="2126" spans="1:21" x14ac:dyDescent="0.3">
      <c r="A2126" s="344">
        <v>2122</v>
      </c>
      <c r="B2126" s="344"/>
      <c r="C2126" s="356"/>
      <c r="D2126" s="357"/>
      <c r="E2126" s="358"/>
      <c r="F2126" s="346"/>
      <c r="G2126" s="347"/>
      <c r="H2126" s="347"/>
      <c r="I2126" s="347"/>
      <c r="J2126" s="348"/>
      <c r="K2126" s="347"/>
      <c r="L2126" s="349">
        <f t="shared" si="330"/>
        <v>0</v>
      </c>
      <c r="M2126" s="350">
        <f t="shared" si="331"/>
        <v>0</v>
      </c>
      <c r="N2126" s="350">
        <f t="shared" si="332"/>
        <v>0</v>
      </c>
      <c r="O2126" s="351">
        <f t="shared" si="333"/>
        <v>0</v>
      </c>
      <c r="P2126" s="350">
        <f t="shared" si="334"/>
        <v>0</v>
      </c>
      <c r="Q2126" s="352">
        <f t="shared" si="335"/>
        <v>0</v>
      </c>
      <c r="R2126" s="353">
        <f t="shared" si="336"/>
        <v>0</v>
      </c>
      <c r="S2126" s="354">
        <f t="shared" si="337"/>
        <v>0</v>
      </c>
      <c r="T2126" s="349">
        <f t="shared" si="338"/>
        <v>0</v>
      </c>
      <c r="U2126" s="355">
        <f t="shared" si="339"/>
        <v>0</v>
      </c>
    </row>
    <row r="2127" spans="1:21" x14ac:dyDescent="0.3">
      <c r="A2127" s="344">
        <v>2123</v>
      </c>
      <c r="B2127" s="344"/>
      <c r="C2127" s="356"/>
      <c r="D2127" s="357"/>
      <c r="E2127" s="358"/>
      <c r="F2127" s="346"/>
      <c r="G2127" s="347"/>
      <c r="H2127" s="347"/>
      <c r="I2127" s="347"/>
      <c r="J2127" s="348"/>
      <c r="K2127" s="347"/>
      <c r="L2127" s="349">
        <f t="shared" si="330"/>
        <v>0</v>
      </c>
      <c r="M2127" s="350">
        <f t="shared" si="331"/>
        <v>0</v>
      </c>
      <c r="N2127" s="350">
        <f t="shared" si="332"/>
        <v>0</v>
      </c>
      <c r="O2127" s="351">
        <f t="shared" si="333"/>
        <v>0</v>
      </c>
      <c r="P2127" s="350">
        <f t="shared" si="334"/>
        <v>0</v>
      </c>
      <c r="Q2127" s="352">
        <f t="shared" si="335"/>
        <v>0</v>
      </c>
      <c r="R2127" s="353">
        <f t="shared" si="336"/>
        <v>0</v>
      </c>
      <c r="S2127" s="354">
        <f t="shared" si="337"/>
        <v>0</v>
      </c>
      <c r="T2127" s="349">
        <f t="shared" si="338"/>
        <v>0</v>
      </c>
      <c r="U2127" s="355">
        <f t="shared" si="339"/>
        <v>0</v>
      </c>
    </row>
    <row r="2128" spans="1:21" x14ac:dyDescent="0.3">
      <c r="A2128" s="344">
        <v>2124</v>
      </c>
      <c r="B2128" s="344"/>
      <c r="C2128" s="356"/>
      <c r="D2128" s="357"/>
      <c r="E2128" s="358"/>
      <c r="F2128" s="346"/>
      <c r="G2128" s="347"/>
      <c r="H2128" s="347"/>
      <c r="I2128" s="347"/>
      <c r="J2128" s="348"/>
      <c r="K2128" s="347"/>
      <c r="L2128" s="349">
        <f t="shared" si="330"/>
        <v>0</v>
      </c>
      <c r="M2128" s="350">
        <f t="shared" si="331"/>
        <v>0</v>
      </c>
      <c r="N2128" s="350">
        <f t="shared" si="332"/>
        <v>0</v>
      </c>
      <c r="O2128" s="351">
        <f t="shared" si="333"/>
        <v>0</v>
      </c>
      <c r="P2128" s="350">
        <f t="shared" si="334"/>
        <v>0</v>
      </c>
      <c r="Q2128" s="352">
        <f t="shared" si="335"/>
        <v>0</v>
      </c>
      <c r="R2128" s="353">
        <f t="shared" si="336"/>
        <v>0</v>
      </c>
      <c r="S2128" s="354">
        <f t="shared" si="337"/>
        <v>0</v>
      </c>
      <c r="T2128" s="349">
        <f t="shared" si="338"/>
        <v>0</v>
      </c>
      <c r="U2128" s="355">
        <f t="shared" si="339"/>
        <v>0</v>
      </c>
    </row>
    <row r="2129" spans="1:21" x14ac:dyDescent="0.3">
      <c r="A2129" s="344">
        <v>2125</v>
      </c>
      <c r="B2129" s="344"/>
      <c r="C2129" s="356"/>
      <c r="D2129" s="357"/>
      <c r="E2129" s="358"/>
      <c r="F2129" s="346"/>
      <c r="G2129" s="347"/>
      <c r="H2129" s="347"/>
      <c r="I2129" s="347"/>
      <c r="J2129" s="348"/>
      <c r="K2129" s="347"/>
      <c r="L2129" s="349">
        <f t="shared" si="330"/>
        <v>0</v>
      </c>
      <c r="M2129" s="350">
        <f t="shared" si="331"/>
        <v>0</v>
      </c>
      <c r="N2129" s="350">
        <f t="shared" si="332"/>
        <v>0</v>
      </c>
      <c r="O2129" s="351">
        <f t="shared" si="333"/>
        <v>0</v>
      </c>
      <c r="P2129" s="350">
        <f t="shared" si="334"/>
        <v>0</v>
      </c>
      <c r="Q2129" s="352">
        <f t="shared" si="335"/>
        <v>0</v>
      </c>
      <c r="R2129" s="353">
        <f t="shared" si="336"/>
        <v>0</v>
      </c>
      <c r="S2129" s="354">
        <f t="shared" si="337"/>
        <v>0</v>
      </c>
      <c r="T2129" s="349">
        <f t="shared" si="338"/>
        <v>0</v>
      </c>
      <c r="U2129" s="355">
        <f t="shared" si="339"/>
        <v>0</v>
      </c>
    </row>
    <row r="2130" spans="1:21" x14ac:dyDescent="0.3">
      <c r="A2130" s="344">
        <v>2126</v>
      </c>
      <c r="B2130" s="344"/>
      <c r="C2130" s="356"/>
      <c r="D2130" s="357"/>
      <c r="E2130" s="358"/>
      <c r="F2130" s="346"/>
      <c r="G2130" s="347"/>
      <c r="H2130" s="347"/>
      <c r="I2130" s="347"/>
      <c r="J2130" s="348"/>
      <c r="K2130" s="347"/>
      <c r="L2130" s="349">
        <f t="shared" si="330"/>
        <v>0</v>
      </c>
      <c r="M2130" s="350">
        <f t="shared" si="331"/>
        <v>0</v>
      </c>
      <c r="N2130" s="350">
        <f t="shared" si="332"/>
        <v>0</v>
      </c>
      <c r="O2130" s="351">
        <f t="shared" si="333"/>
        <v>0</v>
      </c>
      <c r="P2130" s="350">
        <f t="shared" si="334"/>
        <v>0</v>
      </c>
      <c r="Q2130" s="352">
        <f t="shared" si="335"/>
        <v>0</v>
      </c>
      <c r="R2130" s="353">
        <f t="shared" si="336"/>
        <v>0</v>
      </c>
      <c r="S2130" s="354">
        <f t="shared" si="337"/>
        <v>0</v>
      </c>
      <c r="T2130" s="349">
        <f t="shared" si="338"/>
        <v>0</v>
      </c>
      <c r="U2130" s="355">
        <f t="shared" si="339"/>
        <v>0</v>
      </c>
    </row>
    <row r="2131" spans="1:21" x14ac:dyDescent="0.3">
      <c r="A2131" s="344">
        <v>2127</v>
      </c>
      <c r="B2131" s="344"/>
      <c r="C2131" s="356"/>
      <c r="D2131" s="357"/>
      <c r="E2131" s="358"/>
      <c r="F2131" s="346"/>
      <c r="G2131" s="347"/>
      <c r="H2131" s="347"/>
      <c r="I2131" s="347"/>
      <c r="J2131" s="348"/>
      <c r="K2131" s="347"/>
      <c r="L2131" s="349">
        <f t="shared" si="330"/>
        <v>0</v>
      </c>
      <c r="M2131" s="350">
        <f t="shared" si="331"/>
        <v>0</v>
      </c>
      <c r="N2131" s="350">
        <f t="shared" si="332"/>
        <v>0</v>
      </c>
      <c r="O2131" s="351">
        <f t="shared" si="333"/>
        <v>0</v>
      </c>
      <c r="P2131" s="350">
        <f t="shared" si="334"/>
        <v>0</v>
      </c>
      <c r="Q2131" s="352">
        <f t="shared" si="335"/>
        <v>0</v>
      </c>
      <c r="R2131" s="353">
        <f t="shared" si="336"/>
        <v>0</v>
      </c>
      <c r="S2131" s="354">
        <f t="shared" si="337"/>
        <v>0</v>
      </c>
      <c r="T2131" s="349">
        <f t="shared" si="338"/>
        <v>0</v>
      </c>
      <c r="U2131" s="355">
        <f t="shared" si="339"/>
        <v>0</v>
      </c>
    </row>
    <row r="2132" spans="1:21" x14ac:dyDescent="0.3">
      <c r="A2132" s="344">
        <v>2128</v>
      </c>
      <c r="B2132" s="344"/>
      <c r="C2132" s="356"/>
      <c r="D2132" s="357"/>
      <c r="E2132" s="358"/>
      <c r="F2132" s="346"/>
      <c r="G2132" s="347"/>
      <c r="H2132" s="347"/>
      <c r="I2132" s="347"/>
      <c r="J2132" s="348"/>
      <c r="K2132" s="347"/>
      <c r="L2132" s="349">
        <f t="shared" si="330"/>
        <v>0</v>
      </c>
      <c r="M2132" s="350">
        <f t="shared" si="331"/>
        <v>0</v>
      </c>
      <c r="N2132" s="350">
        <f t="shared" si="332"/>
        <v>0</v>
      </c>
      <c r="O2132" s="351">
        <f t="shared" si="333"/>
        <v>0</v>
      </c>
      <c r="P2132" s="350">
        <f t="shared" si="334"/>
        <v>0</v>
      </c>
      <c r="Q2132" s="352">
        <f t="shared" si="335"/>
        <v>0</v>
      </c>
      <c r="R2132" s="353">
        <f t="shared" si="336"/>
        <v>0</v>
      </c>
      <c r="S2132" s="354">
        <f t="shared" si="337"/>
        <v>0</v>
      </c>
      <c r="T2132" s="349">
        <f t="shared" si="338"/>
        <v>0</v>
      </c>
      <c r="U2132" s="355">
        <f t="shared" si="339"/>
        <v>0</v>
      </c>
    </row>
    <row r="2133" spans="1:21" x14ac:dyDescent="0.3">
      <c r="A2133" s="344">
        <v>2129</v>
      </c>
      <c r="B2133" s="344"/>
      <c r="C2133" s="356"/>
      <c r="D2133" s="357"/>
      <c r="E2133" s="358"/>
      <c r="F2133" s="346"/>
      <c r="G2133" s="347"/>
      <c r="H2133" s="347"/>
      <c r="I2133" s="347"/>
      <c r="J2133" s="348"/>
      <c r="K2133" s="347"/>
      <c r="L2133" s="349">
        <f t="shared" si="330"/>
        <v>0</v>
      </c>
      <c r="M2133" s="350">
        <f t="shared" si="331"/>
        <v>0</v>
      </c>
      <c r="N2133" s="350">
        <f t="shared" si="332"/>
        <v>0</v>
      </c>
      <c r="O2133" s="351">
        <f t="shared" si="333"/>
        <v>0</v>
      </c>
      <c r="P2133" s="350">
        <f t="shared" si="334"/>
        <v>0</v>
      </c>
      <c r="Q2133" s="352">
        <f t="shared" si="335"/>
        <v>0</v>
      </c>
      <c r="R2133" s="353">
        <f t="shared" si="336"/>
        <v>0</v>
      </c>
      <c r="S2133" s="354">
        <f t="shared" si="337"/>
        <v>0</v>
      </c>
      <c r="T2133" s="349">
        <f t="shared" si="338"/>
        <v>0</v>
      </c>
      <c r="U2133" s="355">
        <f t="shared" si="339"/>
        <v>0</v>
      </c>
    </row>
    <row r="2134" spans="1:21" x14ac:dyDescent="0.3">
      <c r="A2134" s="344">
        <v>2130</v>
      </c>
      <c r="B2134" s="344"/>
      <c r="C2134" s="356"/>
      <c r="D2134" s="357"/>
      <c r="E2134" s="358"/>
      <c r="F2134" s="346"/>
      <c r="G2134" s="347"/>
      <c r="H2134" s="347"/>
      <c r="I2134" s="347"/>
      <c r="J2134" s="348"/>
      <c r="K2134" s="347"/>
      <c r="L2134" s="349">
        <f t="shared" si="330"/>
        <v>0</v>
      </c>
      <c r="M2134" s="350">
        <f t="shared" si="331"/>
        <v>0</v>
      </c>
      <c r="N2134" s="350">
        <f t="shared" si="332"/>
        <v>0</v>
      </c>
      <c r="O2134" s="351">
        <f t="shared" si="333"/>
        <v>0</v>
      </c>
      <c r="P2134" s="350">
        <f t="shared" si="334"/>
        <v>0</v>
      </c>
      <c r="Q2134" s="352">
        <f t="shared" si="335"/>
        <v>0</v>
      </c>
      <c r="R2134" s="353">
        <f t="shared" si="336"/>
        <v>0</v>
      </c>
      <c r="S2134" s="354">
        <f t="shared" si="337"/>
        <v>0</v>
      </c>
      <c r="T2134" s="349">
        <f t="shared" si="338"/>
        <v>0</v>
      </c>
      <c r="U2134" s="355">
        <f t="shared" si="339"/>
        <v>0</v>
      </c>
    </row>
    <row r="2135" spans="1:21" x14ac:dyDescent="0.3">
      <c r="A2135" s="344">
        <v>2131</v>
      </c>
      <c r="B2135" s="344"/>
      <c r="C2135" s="356"/>
      <c r="D2135" s="357"/>
      <c r="E2135" s="358"/>
      <c r="F2135" s="346"/>
      <c r="G2135" s="347"/>
      <c r="H2135" s="347"/>
      <c r="I2135" s="347"/>
      <c r="J2135" s="348"/>
      <c r="K2135" s="347"/>
      <c r="L2135" s="349">
        <f t="shared" si="330"/>
        <v>0</v>
      </c>
      <c r="M2135" s="350">
        <f t="shared" si="331"/>
        <v>0</v>
      </c>
      <c r="N2135" s="350">
        <f t="shared" si="332"/>
        <v>0</v>
      </c>
      <c r="O2135" s="351">
        <f t="shared" si="333"/>
        <v>0</v>
      </c>
      <c r="P2135" s="350">
        <f t="shared" si="334"/>
        <v>0</v>
      </c>
      <c r="Q2135" s="352">
        <f t="shared" si="335"/>
        <v>0</v>
      </c>
      <c r="R2135" s="353">
        <f t="shared" si="336"/>
        <v>0</v>
      </c>
      <c r="S2135" s="354">
        <f t="shared" si="337"/>
        <v>0</v>
      </c>
      <c r="T2135" s="349">
        <f t="shared" si="338"/>
        <v>0</v>
      </c>
      <c r="U2135" s="355">
        <f t="shared" si="339"/>
        <v>0</v>
      </c>
    </row>
    <row r="2136" spans="1:21" x14ac:dyDescent="0.3">
      <c r="A2136" s="344">
        <v>2132</v>
      </c>
      <c r="B2136" s="344"/>
      <c r="C2136" s="356"/>
      <c r="D2136" s="357"/>
      <c r="E2136" s="358"/>
      <c r="F2136" s="346"/>
      <c r="G2136" s="347"/>
      <c r="H2136" s="347"/>
      <c r="I2136" s="347"/>
      <c r="J2136" s="348"/>
      <c r="K2136" s="347"/>
      <c r="L2136" s="349">
        <f t="shared" si="330"/>
        <v>0</v>
      </c>
      <c r="M2136" s="350">
        <f t="shared" si="331"/>
        <v>0</v>
      </c>
      <c r="N2136" s="350">
        <f t="shared" si="332"/>
        <v>0</v>
      </c>
      <c r="O2136" s="351">
        <f t="shared" si="333"/>
        <v>0</v>
      </c>
      <c r="P2136" s="350">
        <f t="shared" si="334"/>
        <v>0</v>
      </c>
      <c r="Q2136" s="352">
        <f t="shared" si="335"/>
        <v>0</v>
      </c>
      <c r="R2136" s="353">
        <f t="shared" si="336"/>
        <v>0</v>
      </c>
      <c r="S2136" s="354">
        <f t="shared" si="337"/>
        <v>0</v>
      </c>
      <c r="T2136" s="349">
        <f t="shared" si="338"/>
        <v>0</v>
      </c>
      <c r="U2136" s="355">
        <f t="shared" si="339"/>
        <v>0</v>
      </c>
    </row>
    <row r="2137" spans="1:21" x14ac:dyDescent="0.3">
      <c r="A2137" s="344">
        <v>2133</v>
      </c>
      <c r="B2137" s="344"/>
      <c r="C2137" s="356"/>
      <c r="D2137" s="357"/>
      <c r="E2137" s="358"/>
      <c r="F2137" s="346"/>
      <c r="G2137" s="347"/>
      <c r="H2137" s="347"/>
      <c r="I2137" s="347"/>
      <c r="J2137" s="348"/>
      <c r="K2137" s="347"/>
      <c r="L2137" s="349">
        <f t="shared" si="330"/>
        <v>0</v>
      </c>
      <c r="M2137" s="350">
        <f t="shared" si="331"/>
        <v>0</v>
      </c>
      <c r="N2137" s="350">
        <f t="shared" si="332"/>
        <v>0</v>
      </c>
      <c r="O2137" s="351">
        <f t="shared" si="333"/>
        <v>0</v>
      </c>
      <c r="P2137" s="350">
        <f t="shared" si="334"/>
        <v>0</v>
      </c>
      <c r="Q2137" s="352">
        <f t="shared" si="335"/>
        <v>0</v>
      </c>
      <c r="R2137" s="353">
        <f t="shared" si="336"/>
        <v>0</v>
      </c>
      <c r="S2137" s="354">
        <f t="shared" si="337"/>
        <v>0</v>
      </c>
      <c r="T2137" s="349">
        <f t="shared" si="338"/>
        <v>0</v>
      </c>
      <c r="U2137" s="355">
        <f t="shared" si="339"/>
        <v>0</v>
      </c>
    </row>
    <row r="2138" spans="1:21" x14ac:dyDescent="0.3">
      <c r="A2138" s="344">
        <v>2134</v>
      </c>
      <c r="B2138" s="344"/>
      <c r="C2138" s="356"/>
      <c r="D2138" s="357"/>
      <c r="E2138" s="358"/>
      <c r="F2138" s="346"/>
      <c r="G2138" s="347"/>
      <c r="H2138" s="347"/>
      <c r="I2138" s="347"/>
      <c r="J2138" s="348"/>
      <c r="K2138" s="347"/>
      <c r="L2138" s="349">
        <f t="shared" si="330"/>
        <v>0</v>
      </c>
      <c r="M2138" s="350">
        <f t="shared" si="331"/>
        <v>0</v>
      </c>
      <c r="N2138" s="350">
        <f t="shared" si="332"/>
        <v>0</v>
      </c>
      <c r="O2138" s="351">
        <f t="shared" si="333"/>
        <v>0</v>
      </c>
      <c r="P2138" s="350">
        <f t="shared" si="334"/>
        <v>0</v>
      </c>
      <c r="Q2138" s="352">
        <f t="shared" si="335"/>
        <v>0</v>
      </c>
      <c r="R2138" s="353">
        <f t="shared" si="336"/>
        <v>0</v>
      </c>
      <c r="S2138" s="354">
        <f t="shared" si="337"/>
        <v>0</v>
      </c>
      <c r="T2138" s="349">
        <f t="shared" si="338"/>
        <v>0</v>
      </c>
      <c r="U2138" s="355">
        <f t="shared" si="339"/>
        <v>0</v>
      </c>
    </row>
    <row r="2139" spans="1:21" x14ac:dyDescent="0.3">
      <c r="A2139" s="344">
        <v>2135</v>
      </c>
      <c r="B2139" s="344"/>
      <c r="C2139" s="356"/>
      <c r="D2139" s="357"/>
      <c r="E2139" s="358"/>
      <c r="F2139" s="346"/>
      <c r="G2139" s="347"/>
      <c r="H2139" s="347"/>
      <c r="I2139" s="347"/>
      <c r="J2139" s="348"/>
      <c r="K2139" s="347"/>
      <c r="L2139" s="349">
        <f t="shared" si="330"/>
        <v>0</v>
      </c>
      <c r="M2139" s="350">
        <f t="shared" si="331"/>
        <v>0</v>
      </c>
      <c r="N2139" s="350">
        <f t="shared" si="332"/>
        <v>0</v>
      </c>
      <c r="O2139" s="351">
        <f t="shared" si="333"/>
        <v>0</v>
      </c>
      <c r="P2139" s="350">
        <f t="shared" si="334"/>
        <v>0</v>
      </c>
      <c r="Q2139" s="352">
        <f t="shared" si="335"/>
        <v>0</v>
      </c>
      <c r="R2139" s="353">
        <f t="shared" si="336"/>
        <v>0</v>
      </c>
      <c r="S2139" s="354">
        <f t="shared" si="337"/>
        <v>0</v>
      </c>
      <c r="T2139" s="349">
        <f t="shared" si="338"/>
        <v>0</v>
      </c>
      <c r="U2139" s="355">
        <f t="shared" si="339"/>
        <v>0</v>
      </c>
    </row>
    <row r="2140" spans="1:21" x14ac:dyDescent="0.3">
      <c r="A2140" s="344">
        <v>2136</v>
      </c>
      <c r="B2140" s="344"/>
      <c r="C2140" s="356"/>
      <c r="D2140" s="357"/>
      <c r="E2140" s="358"/>
      <c r="F2140" s="346"/>
      <c r="G2140" s="347"/>
      <c r="H2140" s="347"/>
      <c r="I2140" s="347"/>
      <c r="J2140" s="348"/>
      <c r="K2140" s="347"/>
      <c r="L2140" s="349">
        <f t="shared" si="330"/>
        <v>0</v>
      </c>
      <c r="M2140" s="350">
        <f t="shared" si="331"/>
        <v>0</v>
      </c>
      <c r="N2140" s="350">
        <f t="shared" si="332"/>
        <v>0</v>
      </c>
      <c r="O2140" s="351">
        <f t="shared" si="333"/>
        <v>0</v>
      </c>
      <c r="P2140" s="350">
        <f t="shared" si="334"/>
        <v>0</v>
      </c>
      <c r="Q2140" s="352">
        <f t="shared" si="335"/>
        <v>0</v>
      </c>
      <c r="R2140" s="353">
        <f t="shared" si="336"/>
        <v>0</v>
      </c>
      <c r="S2140" s="354">
        <f t="shared" si="337"/>
        <v>0</v>
      </c>
      <c r="T2140" s="349">
        <f t="shared" si="338"/>
        <v>0</v>
      </c>
      <c r="U2140" s="355">
        <f t="shared" si="339"/>
        <v>0</v>
      </c>
    </row>
    <row r="2141" spans="1:21" x14ac:dyDescent="0.3">
      <c r="A2141" s="344">
        <v>2137</v>
      </c>
      <c r="B2141" s="344"/>
      <c r="C2141" s="356"/>
      <c r="D2141" s="357"/>
      <c r="E2141" s="358"/>
      <c r="F2141" s="346"/>
      <c r="G2141" s="347"/>
      <c r="H2141" s="347"/>
      <c r="I2141" s="347"/>
      <c r="J2141" s="348"/>
      <c r="K2141" s="347"/>
      <c r="L2141" s="349">
        <f t="shared" si="330"/>
        <v>0</v>
      </c>
      <c r="M2141" s="350">
        <f t="shared" si="331"/>
        <v>0</v>
      </c>
      <c r="N2141" s="350">
        <f t="shared" si="332"/>
        <v>0</v>
      </c>
      <c r="O2141" s="351">
        <f t="shared" si="333"/>
        <v>0</v>
      </c>
      <c r="P2141" s="350">
        <f t="shared" si="334"/>
        <v>0</v>
      </c>
      <c r="Q2141" s="352">
        <f t="shared" si="335"/>
        <v>0</v>
      </c>
      <c r="R2141" s="353">
        <f t="shared" si="336"/>
        <v>0</v>
      </c>
      <c r="S2141" s="354">
        <f t="shared" si="337"/>
        <v>0</v>
      </c>
      <c r="T2141" s="349">
        <f t="shared" si="338"/>
        <v>0</v>
      </c>
      <c r="U2141" s="355">
        <f t="shared" si="339"/>
        <v>0</v>
      </c>
    </row>
    <row r="2142" spans="1:21" x14ac:dyDescent="0.3">
      <c r="A2142" s="344">
        <v>2138</v>
      </c>
      <c r="B2142" s="344"/>
      <c r="C2142" s="356"/>
      <c r="D2142" s="357"/>
      <c r="E2142" s="358"/>
      <c r="F2142" s="346"/>
      <c r="G2142" s="347"/>
      <c r="H2142" s="347"/>
      <c r="I2142" s="347"/>
      <c r="J2142" s="348"/>
      <c r="K2142" s="347"/>
      <c r="L2142" s="349">
        <f t="shared" si="330"/>
        <v>0</v>
      </c>
      <c r="M2142" s="350">
        <f t="shared" si="331"/>
        <v>0</v>
      </c>
      <c r="N2142" s="350">
        <f t="shared" si="332"/>
        <v>0</v>
      </c>
      <c r="O2142" s="351">
        <f t="shared" si="333"/>
        <v>0</v>
      </c>
      <c r="P2142" s="350">
        <f t="shared" si="334"/>
        <v>0</v>
      </c>
      <c r="Q2142" s="352">
        <f t="shared" si="335"/>
        <v>0</v>
      </c>
      <c r="R2142" s="353">
        <f t="shared" si="336"/>
        <v>0</v>
      </c>
      <c r="S2142" s="354">
        <f t="shared" si="337"/>
        <v>0</v>
      </c>
      <c r="T2142" s="349">
        <f t="shared" si="338"/>
        <v>0</v>
      </c>
      <c r="U2142" s="355">
        <f t="shared" si="339"/>
        <v>0</v>
      </c>
    </row>
    <row r="2143" spans="1:21" x14ac:dyDescent="0.3">
      <c r="A2143" s="344">
        <v>2139</v>
      </c>
      <c r="B2143" s="344"/>
      <c r="C2143" s="356"/>
      <c r="D2143" s="357"/>
      <c r="E2143" s="358"/>
      <c r="F2143" s="346"/>
      <c r="G2143" s="347"/>
      <c r="H2143" s="347"/>
      <c r="I2143" s="347"/>
      <c r="J2143" s="348"/>
      <c r="K2143" s="347"/>
      <c r="L2143" s="349">
        <f t="shared" si="330"/>
        <v>0</v>
      </c>
      <c r="M2143" s="350">
        <f t="shared" si="331"/>
        <v>0</v>
      </c>
      <c r="N2143" s="350">
        <f t="shared" si="332"/>
        <v>0</v>
      </c>
      <c r="O2143" s="351">
        <f t="shared" si="333"/>
        <v>0</v>
      </c>
      <c r="P2143" s="350">
        <f t="shared" si="334"/>
        <v>0</v>
      </c>
      <c r="Q2143" s="352">
        <f t="shared" si="335"/>
        <v>0</v>
      </c>
      <c r="R2143" s="353">
        <f t="shared" si="336"/>
        <v>0</v>
      </c>
      <c r="S2143" s="354">
        <f t="shared" si="337"/>
        <v>0</v>
      </c>
      <c r="T2143" s="349">
        <f t="shared" si="338"/>
        <v>0</v>
      </c>
      <c r="U2143" s="355">
        <f t="shared" si="339"/>
        <v>0</v>
      </c>
    </row>
    <row r="2144" spans="1:21" x14ac:dyDescent="0.3">
      <c r="A2144" s="344">
        <v>2140</v>
      </c>
      <c r="B2144" s="344"/>
      <c r="C2144" s="356"/>
      <c r="D2144" s="357"/>
      <c r="E2144" s="358"/>
      <c r="F2144" s="346"/>
      <c r="G2144" s="347"/>
      <c r="H2144" s="347"/>
      <c r="I2144" s="347"/>
      <c r="J2144" s="348"/>
      <c r="K2144" s="347"/>
      <c r="L2144" s="349">
        <f t="shared" si="330"/>
        <v>0</v>
      </c>
      <c r="M2144" s="350">
        <f t="shared" si="331"/>
        <v>0</v>
      </c>
      <c r="N2144" s="350">
        <f t="shared" si="332"/>
        <v>0</v>
      </c>
      <c r="O2144" s="351">
        <f t="shared" si="333"/>
        <v>0</v>
      </c>
      <c r="P2144" s="350">
        <f t="shared" si="334"/>
        <v>0</v>
      </c>
      <c r="Q2144" s="352">
        <f t="shared" si="335"/>
        <v>0</v>
      </c>
      <c r="R2144" s="353">
        <f t="shared" si="336"/>
        <v>0</v>
      </c>
      <c r="S2144" s="354">
        <f t="shared" si="337"/>
        <v>0</v>
      </c>
      <c r="T2144" s="349">
        <f t="shared" si="338"/>
        <v>0</v>
      </c>
      <c r="U2144" s="355">
        <f t="shared" si="339"/>
        <v>0</v>
      </c>
    </row>
    <row r="2145" spans="1:21" x14ac:dyDescent="0.3">
      <c r="A2145" s="344">
        <v>2141</v>
      </c>
      <c r="B2145" s="344"/>
      <c r="C2145" s="356"/>
      <c r="D2145" s="357"/>
      <c r="E2145" s="358"/>
      <c r="F2145" s="346"/>
      <c r="G2145" s="347"/>
      <c r="H2145" s="347"/>
      <c r="I2145" s="347"/>
      <c r="J2145" s="348"/>
      <c r="K2145" s="347"/>
      <c r="L2145" s="349">
        <f t="shared" si="330"/>
        <v>0</v>
      </c>
      <c r="M2145" s="350">
        <f t="shared" si="331"/>
        <v>0</v>
      </c>
      <c r="N2145" s="350">
        <f t="shared" si="332"/>
        <v>0</v>
      </c>
      <c r="O2145" s="351">
        <f t="shared" si="333"/>
        <v>0</v>
      </c>
      <c r="P2145" s="350">
        <f t="shared" si="334"/>
        <v>0</v>
      </c>
      <c r="Q2145" s="352">
        <f t="shared" si="335"/>
        <v>0</v>
      </c>
      <c r="R2145" s="353">
        <f t="shared" si="336"/>
        <v>0</v>
      </c>
      <c r="S2145" s="354">
        <f t="shared" si="337"/>
        <v>0</v>
      </c>
      <c r="T2145" s="349">
        <f t="shared" si="338"/>
        <v>0</v>
      </c>
      <c r="U2145" s="355">
        <f t="shared" si="339"/>
        <v>0</v>
      </c>
    </row>
    <row r="2146" spans="1:21" x14ac:dyDescent="0.3">
      <c r="A2146" s="344">
        <v>2142</v>
      </c>
      <c r="B2146" s="344"/>
      <c r="C2146" s="356"/>
      <c r="D2146" s="357"/>
      <c r="E2146" s="358"/>
      <c r="F2146" s="346"/>
      <c r="G2146" s="347"/>
      <c r="H2146" s="347"/>
      <c r="I2146" s="347"/>
      <c r="J2146" s="348"/>
      <c r="K2146" s="347"/>
      <c r="L2146" s="349">
        <f t="shared" si="330"/>
        <v>0</v>
      </c>
      <c r="M2146" s="350">
        <f t="shared" si="331"/>
        <v>0</v>
      </c>
      <c r="N2146" s="350">
        <f t="shared" si="332"/>
        <v>0</v>
      </c>
      <c r="O2146" s="351">
        <f t="shared" si="333"/>
        <v>0</v>
      </c>
      <c r="P2146" s="350">
        <f t="shared" si="334"/>
        <v>0</v>
      </c>
      <c r="Q2146" s="352">
        <f t="shared" si="335"/>
        <v>0</v>
      </c>
      <c r="R2146" s="353">
        <f t="shared" si="336"/>
        <v>0</v>
      </c>
      <c r="S2146" s="354">
        <f t="shared" si="337"/>
        <v>0</v>
      </c>
      <c r="T2146" s="349">
        <f t="shared" si="338"/>
        <v>0</v>
      </c>
      <c r="U2146" s="355">
        <f t="shared" si="339"/>
        <v>0</v>
      </c>
    </row>
    <row r="2147" spans="1:21" x14ac:dyDescent="0.3">
      <c r="A2147" s="344">
        <v>2143</v>
      </c>
      <c r="B2147" s="344"/>
      <c r="C2147" s="356"/>
      <c r="D2147" s="357"/>
      <c r="E2147" s="358"/>
      <c r="F2147" s="346"/>
      <c r="G2147" s="347"/>
      <c r="H2147" s="347"/>
      <c r="I2147" s="347"/>
      <c r="J2147" s="348"/>
      <c r="K2147" s="347"/>
      <c r="L2147" s="349">
        <f t="shared" si="330"/>
        <v>0</v>
      </c>
      <c r="M2147" s="350">
        <f t="shared" si="331"/>
        <v>0</v>
      </c>
      <c r="N2147" s="350">
        <f t="shared" si="332"/>
        <v>0</v>
      </c>
      <c r="O2147" s="351">
        <f t="shared" si="333"/>
        <v>0</v>
      </c>
      <c r="P2147" s="350">
        <f t="shared" si="334"/>
        <v>0</v>
      </c>
      <c r="Q2147" s="352">
        <f t="shared" si="335"/>
        <v>0</v>
      </c>
      <c r="R2147" s="353">
        <f t="shared" si="336"/>
        <v>0</v>
      </c>
      <c r="S2147" s="354">
        <f t="shared" si="337"/>
        <v>0</v>
      </c>
      <c r="T2147" s="349">
        <f t="shared" si="338"/>
        <v>0</v>
      </c>
      <c r="U2147" s="355">
        <f t="shared" si="339"/>
        <v>0</v>
      </c>
    </row>
    <row r="2148" spans="1:21" x14ac:dyDescent="0.3">
      <c r="A2148" s="344">
        <v>2144</v>
      </c>
      <c r="B2148" s="344"/>
      <c r="C2148" s="356"/>
      <c r="D2148" s="357"/>
      <c r="E2148" s="358"/>
      <c r="F2148" s="346"/>
      <c r="G2148" s="347"/>
      <c r="H2148" s="347"/>
      <c r="I2148" s="347"/>
      <c r="J2148" s="348"/>
      <c r="K2148" s="347"/>
      <c r="L2148" s="349">
        <f t="shared" si="330"/>
        <v>0</v>
      </c>
      <c r="M2148" s="350">
        <f t="shared" si="331"/>
        <v>0</v>
      </c>
      <c r="N2148" s="350">
        <f t="shared" si="332"/>
        <v>0</v>
      </c>
      <c r="O2148" s="351">
        <f t="shared" si="333"/>
        <v>0</v>
      </c>
      <c r="P2148" s="350">
        <f t="shared" si="334"/>
        <v>0</v>
      </c>
      <c r="Q2148" s="352">
        <f t="shared" si="335"/>
        <v>0</v>
      </c>
      <c r="R2148" s="353">
        <f t="shared" si="336"/>
        <v>0</v>
      </c>
      <c r="S2148" s="354">
        <f t="shared" si="337"/>
        <v>0</v>
      </c>
      <c r="T2148" s="349">
        <f t="shared" si="338"/>
        <v>0</v>
      </c>
      <c r="U2148" s="355">
        <f t="shared" si="339"/>
        <v>0</v>
      </c>
    </row>
    <row r="2149" spans="1:21" x14ac:dyDescent="0.3">
      <c r="A2149" s="344">
        <v>2145</v>
      </c>
      <c r="B2149" s="344"/>
      <c r="C2149" s="356"/>
      <c r="D2149" s="357"/>
      <c r="E2149" s="358"/>
      <c r="F2149" s="346"/>
      <c r="G2149" s="347"/>
      <c r="H2149" s="347"/>
      <c r="I2149" s="347"/>
      <c r="J2149" s="348"/>
      <c r="K2149" s="347"/>
      <c r="L2149" s="349">
        <f t="shared" si="330"/>
        <v>0</v>
      </c>
      <c r="M2149" s="350">
        <f t="shared" si="331"/>
        <v>0</v>
      </c>
      <c r="N2149" s="350">
        <f t="shared" si="332"/>
        <v>0</v>
      </c>
      <c r="O2149" s="351">
        <f t="shared" si="333"/>
        <v>0</v>
      </c>
      <c r="P2149" s="350">
        <f t="shared" si="334"/>
        <v>0</v>
      </c>
      <c r="Q2149" s="352">
        <f t="shared" si="335"/>
        <v>0</v>
      </c>
      <c r="R2149" s="353">
        <f t="shared" si="336"/>
        <v>0</v>
      </c>
      <c r="S2149" s="354">
        <f t="shared" si="337"/>
        <v>0</v>
      </c>
      <c r="T2149" s="349">
        <f t="shared" si="338"/>
        <v>0</v>
      </c>
      <c r="U2149" s="355">
        <f t="shared" si="339"/>
        <v>0</v>
      </c>
    </row>
    <row r="2150" spans="1:21" x14ac:dyDescent="0.3">
      <c r="A2150" s="344">
        <v>2146</v>
      </c>
      <c r="B2150" s="344"/>
      <c r="C2150" s="356"/>
      <c r="D2150" s="357"/>
      <c r="E2150" s="358"/>
      <c r="F2150" s="346"/>
      <c r="G2150" s="347"/>
      <c r="H2150" s="347"/>
      <c r="I2150" s="347"/>
      <c r="J2150" s="348"/>
      <c r="K2150" s="347"/>
      <c r="L2150" s="349">
        <f t="shared" si="330"/>
        <v>0</v>
      </c>
      <c r="M2150" s="350">
        <f t="shared" si="331"/>
        <v>0</v>
      </c>
      <c r="N2150" s="350">
        <f t="shared" si="332"/>
        <v>0</v>
      </c>
      <c r="O2150" s="351">
        <f t="shared" si="333"/>
        <v>0</v>
      </c>
      <c r="P2150" s="350">
        <f t="shared" si="334"/>
        <v>0</v>
      </c>
      <c r="Q2150" s="352">
        <f t="shared" si="335"/>
        <v>0</v>
      </c>
      <c r="R2150" s="353">
        <f t="shared" si="336"/>
        <v>0</v>
      </c>
      <c r="S2150" s="354">
        <f t="shared" si="337"/>
        <v>0</v>
      </c>
      <c r="T2150" s="349">
        <f t="shared" si="338"/>
        <v>0</v>
      </c>
      <c r="U2150" s="355">
        <f t="shared" si="339"/>
        <v>0</v>
      </c>
    </row>
    <row r="2151" spans="1:21" x14ac:dyDescent="0.3">
      <c r="A2151" s="344">
        <v>2147</v>
      </c>
      <c r="B2151" s="344"/>
      <c r="C2151" s="356"/>
      <c r="D2151" s="357"/>
      <c r="E2151" s="358"/>
      <c r="F2151" s="346"/>
      <c r="G2151" s="347"/>
      <c r="H2151" s="347"/>
      <c r="I2151" s="347"/>
      <c r="J2151" s="348"/>
      <c r="K2151" s="347"/>
      <c r="L2151" s="349">
        <f t="shared" si="330"/>
        <v>0</v>
      </c>
      <c r="M2151" s="350">
        <f t="shared" si="331"/>
        <v>0</v>
      </c>
      <c r="N2151" s="350">
        <f t="shared" si="332"/>
        <v>0</v>
      </c>
      <c r="O2151" s="351">
        <f t="shared" si="333"/>
        <v>0</v>
      </c>
      <c r="P2151" s="350">
        <f t="shared" si="334"/>
        <v>0</v>
      </c>
      <c r="Q2151" s="352">
        <f t="shared" si="335"/>
        <v>0</v>
      </c>
      <c r="R2151" s="353">
        <f t="shared" si="336"/>
        <v>0</v>
      </c>
      <c r="S2151" s="354">
        <f t="shared" si="337"/>
        <v>0</v>
      </c>
      <c r="T2151" s="349">
        <f t="shared" si="338"/>
        <v>0</v>
      </c>
      <c r="U2151" s="355">
        <f t="shared" si="339"/>
        <v>0</v>
      </c>
    </row>
    <row r="2152" spans="1:21" x14ac:dyDescent="0.3">
      <c r="A2152" s="344">
        <v>2148</v>
      </c>
      <c r="B2152" s="344"/>
      <c r="C2152" s="356"/>
      <c r="D2152" s="357"/>
      <c r="E2152" s="358"/>
      <c r="F2152" s="346"/>
      <c r="G2152" s="347"/>
      <c r="H2152" s="347"/>
      <c r="I2152" s="347"/>
      <c r="J2152" s="348"/>
      <c r="K2152" s="347"/>
      <c r="L2152" s="349">
        <f t="shared" si="330"/>
        <v>0</v>
      </c>
      <c r="M2152" s="350">
        <f t="shared" si="331"/>
        <v>0</v>
      </c>
      <c r="N2152" s="350">
        <f t="shared" si="332"/>
        <v>0</v>
      </c>
      <c r="O2152" s="351">
        <f t="shared" si="333"/>
        <v>0</v>
      </c>
      <c r="P2152" s="350">
        <f t="shared" si="334"/>
        <v>0</v>
      </c>
      <c r="Q2152" s="352">
        <f t="shared" si="335"/>
        <v>0</v>
      </c>
      <c r="R2152" s="353">
        <f t="shared" si="336"/>
        <v>0</v>
      </c>
      <c r="S2152" s="354">
        <f t="shared" si="337"/>
        <v>0</v>
      </c>
      <c r="T2152" s="349">
        <f t="shared" si="338"/>
        <v>0</v>
      </c>
      <c r="U2152" s="355">
        <f t="shared" si="339"/>
        <v>0</v>
      </c>
    </row>
    <row r="2153" spans="1:21" x14ac:dyDescent="0.3">
      <c r="A2153" s="344">
        <v>2149</v>
      </c>
      <c r="B2153" s="344"/>
      <c r="C2153" s="356"/>
      <c r="D2153" s="357"/>
      <c r="E2153" s="358"/>
      <c r="F2153" s="346"/>
      <c r="G2153" s="347"/>
      <c r="H2153" s="347"/>
      <c r="I2153" s="347"/>
      <c r="J2153" s="348"/>
      <c r="K2153" s="347"/>
      <c r="L2153" s="349">
        <f t="shared" si="330"/>
        <v>0</v>
      </c>
      <c r="M2153" s="350">
        <f t="shared" si="331"/>
        <v>0</v>
      </c>
      <c r="N2153" s="350">
        <f t="shared" si="332"/>
        <v>0</v>
      </c>
      <c r="O2153" s="351">
        <f t="shared" si="333"/>
        <v>0</v>
      </c>
      <c r="P2153" s="350">
        <f t="shared" si="334"/>
        <v>0</v>
      </c>
      <c r="Q2153" s="352">
        <f t="shared" si="335"/>
        <v>0</v>
      </c>
      <c r="R2153" s="353">
        <f t="shared" si="336"/>
        <v>0</v>
      </c>
      <c r="S2153" s="354">
        <f t="shared" si="337"/>
        <v>0</v>
      </c>
      <c r="T2153" s="349">
        <f t="shared" si="338"/>
        <v>0</v>
      </c>
      <c r="U2153" s="355">
        <f t="shared" si="339"/>
        <v>0</v>
      </c>
    </row>
    <row r="2154" spans="1:21" x14ac:dyDescent="0.3">
      <c r="A2154" s="344">
        <v>2150</v>
      </c>
      <c r="B2154" s="344"/>
      <c r="C2154" s="356"/>
      <c r="D2154" s="357"/>
      <c r="E2154" s="358"/>
      <c r="F2154" s="346"/>
      <c r="G2154" s="347"/>
      <c r="H2154" s="347"/>
      <c r="I2154" s="347"/>
      <c r="J2154" s="348"/>
      <c r="K2154" s="347"/>
      <c r="L2154" s="349">
        <f t="shared" si="330"/>
        <v>0</v>
      </c>
      <c r="M2154" s="350">
        <f t="shared" si="331"/>
        <v>0</v>
      </c>
      <c r="N2154" s="350">
        <f t="shared" si="332"/>
        <v>0</v>
      </c>
      <c r="O2154" s="351">
        <f t="shared" si="333"/>
        <v>0</v>
      </c>
      <c r="P2154" s="350">
        <f t="shared" si="334"/>
        <v>0</v>
      </c>
      <c r="Q2154" s="352">
        <f t="shared" si="335"/>
        <v>0</v>
      </c>
      <c r="R2154" s="353">
        <f t="shared" si="336"/>
        <v>0</v>
      </c>
      <c r="S2154" s="354">
        <f t="shared" si="337"/>
        <v>0</v>
      </c>
      <c r="T2154" s="349">
        <f t="shared" si="338"/>
        <v>0</v>
      </c>
      <c r="U2154" s="355">
        <f t="shared" si="339"/>
        <v>0</v>
      </c>
    </row>
    <row r="2155" spans="1:21" x14ac:dyDescent="0.3">
      <c r="A2155" s="344">
        <v>2151</v>
      </c>
      <c r="B2155" s="344"/>
      <c r="C2155" s="356"/>
      <c r="D2155" s="357"/>
      <c r="E2155" s="358"/>
      <c r="F2155" s="346"/>
      <c r="G2155" s="347"/>
      <c r="H2155" s="347"/>
      <c r="I2155" s="347"/>
      <c r="J2155" s="348"/>
      <c r="K2155" s="347"/>
      <c r="L2155" s="349">
        <f t="shared" si="330"/>
        <v>0</v>
      </c>
      <c r="M2155" s="350">
        <f t="shared" si="331"/>
        <v>0</v>
      </c>
      <c r="N2155" s="350">
        <f t="shared" si="332"/>
        <v>0</v>
      </c>
      <c r="O2155" s="351">
        <f t="shared" si="333"/>
        <v>0</v>
      </c>
      <c r="P2155" s="350">
        <f t="shared" si="334"/>
        <v>0</v>
      </c>
      <c r="Q2155" s="352">
        <f t="shared" si="335"/>
        <v>0</v>
      </c>
      <c r="R2155" s="353">
        <f t="shared" si="336"/>
        <v>0</v>
      </c>
      <c r="S2155" s="354">
        <f t="shared" si="337"/>
        <v>0</v>
      </c>
      <c r="T2155" s="349">
        <f t="shared" si="338"/>
        <v>0</v>
      </c>
      <c r="U2155" s="355">
        <f t="shared" si="339"/>
        <v>0</v>
      </c>
    </row>
    <row r="2156" spans="1:21" x14ac:dyDescent="0.3">
      <c r="A2156" s="344">
        <v>2152</v>
      </c>
      <c r="B2156" s="344"/>
      <c r="C2156" s="356"/>
      <c r="D2156" s="357"/>
      <c r="E2156" s="358"/>
      <c r="F2156" s="346"/>
      <c r="G2156" s="347"/>
      <c r="H2156" s="347"/>
      <c r="I2156" s="347"/>
      <c r="J2156" s="348"/>
      <c r="K2156" s="347"/>
      <c r="L2156" s="349">
        <f t="shared" si="330"/>
        <v>0</v>
      </c>
      <c r="M2156" s="350">
        <f t="shared" si="331"/>
        <v>0</v>
      </c>
      <c r="N2156" s="350">
        <f t="shared" si="332"/>
        <v>0</v>
      </c>
      <c r="O2156" s="351">
        <f t="shared" si="333"/>
        <v>0</v>
      </c>
      <c r="P2156" s="350">
        <f t="shared" si="334"/>
        <v>0</v>
      </c>
      <c r="Q2156" s="352">
        <f t="shared" si="335"/>
        <v>0</v>
      </c>
      <c r="R2156" s="353">
        <f t="shared" si="336"/>
        <v>0</v>
      </c>
      <c r="S2156" s="354">
        <f t="shared" si="337"/>
        <v>0</v>
      </c>
      <c r="T2156" s="349">
        <f t="shared" si="338"/>
        <v>0</v>
      </c>
      <c r="U2156" s="355">
        <f t="shared" si="339"/>
        <v>0</v>
      </c>
    </row>
    <row r="2157" spans="1:21" x14ac:dyDescent="0.3">
      <c r="A2157" s="344">
        <v>2153</v>
      </c>
      <c r="B2157" s="344"/>
      <c r="C2157" s="356"/>
      <c r="D2157" s="357"/>
      <c r="E2157" s="358"/>
      <c r="F2157" s="346"/>
      <c r="G2157" s="347"/>
      <c r="H2157" s="347"/>
      <c r="I2157" s="347"/>
      <c r="J2157" s="348"/>
      <c r="K2157" s="347"/>
      <c r="L2157" s="349">
        <f t="shared" si="330"/>
        <v>0</v>
      </c>
      <c r="M2157" s="350">
        <f t="shared" si="331"/>
        <v>0</v>
      </c>
      <c r="N2157" s="350">
        <f t="shared" si="332"/>
        <v>0</v>
      </c>
      <c r="O2157" s="351">
        <f t="shared" si="333"/>
        <v>0</v>
      </c>
      <c r="P2157" s="350">
        <f t="shared" si="334"/>
        <v>0</v>
      </c>
      <c r="Q2157" s="352">
        <f t="shared" si="335"/>
        <v>0</v>
      </c>
      <c r="R2157" s="353">
        <f t="shared" si="336"/>
        <v>0</v>
      </c>
      <c r="S2157" s="354">
        <f t="shared" si="337"/>
        <v>0</v>
      </c>
      <c r="T2157" s="349">
        <f t="shared" si="338"/>
        <v>0</v>
      </c>
      <c r="U2157" s="355">
        <f t="shared" si="339"/>
        <v>0</v>
      </c>
    </row>
    <row r="2158" spans="1:21" x14ac:dyDescent="0.3">
      <c r="A2158" s="344">
        <v>2154</v>
      </c>
      <c r="B2158" s="344"/>
      <c r="C2158" s="356"/>
      <c r="D2158" s="357"/>
      <c r="E2158" s="358"/>
      <c r="F2158" s="346"/>
      <c r="G2158" s="347"/>
      <c r="H2158" s="347"/>
      <c r="I2158" s="347"/>
      <c r="J2158" s="348"/>
      <c r="K2158" s="347"/>
      <c r="L2158" s="349">
        <f t="shared" si="330"/>
        <v>0</v>
      </c>
      <c r="M2158" s="350">
        <f t="shared" si="331"/>
        <v>0</v>
      </c>
      <c r="N2158" s="350">
        <f t="shared" si="332"/>
        <v>0</v>
      </c>
      <c r="O2158" s="351">
        <f t="shared" si="333"/>
        <v>0</v>
      </c>
      <c r="P2158" s="350">
        <f t="shared" si="334"/>
        <v>0</v>
      </c>
      <c r="Q2158" s="352">
        <f t="shared" si="335"/>
        <v>0</v>
      </c>
      <c r="R2158" s="353">
        <f t="shared" si="336"/>
        <v>0</v>
      </c>
      <c r="S2158" s="354">
        <f t="shared" si="337"/>
        <v>0</v>
      </c>
      <c r="T2158" s="349">
        <f t="shared" si="338"/>
        <v>0</v>
      </c>
      <c r="U2158" s="355">
        <f t="shared" si="339"/>
        <v>0</v>
      </c>
    </row>
    <row r="2159" spans="1:21" x14ac:dyDescent="0.3">
      <c r="A2159" s="344">
        <v>2155</v>
      </c>
      <c r="B2159" s="344"/>
      <c r="C2159" s="381"/>
      <c r="D2159" s="357"/>
      <c r="E2159" s="358"/>
      <c r="F2159" s="346"/>
      <c r="G2159" s="347"/>
      <c r="H2159" s="347"/>
      <c r="I2159" s="347"/>
      <c r="J2159" s="348"/>
      <c r="K2159" s="347"/>
      <c r="L2159" s="349">
        <f t="shared" si="330"/>
        <v>0</v>
      </c>
      <c r="M2159" s="350">
        <f t="shared" si="331"/>
        <v>0</v>
      </c>
      <c r="N2159" s="350">
        <f t="shared" si="332"/>
        <v>0</v>
      </c>
      <c r="O2159" s="351">
        <f t="shared" si="333"/>
        <v>0</v>
      </c>
      <c r="P2159" s="350">
        <f t="shared" si="334"/>
        <v>0</v>
      </c>
      <c r="Q2159" s="352">
        <f t="shared" si="335"/>
        <v>0</v>
      </c>
      <c r="R2159" s="353">
        <f t="shared" si="336"/>
        <v>0</v>
      </c>
      <c r="S2159" s="354">
        <f t="shared" si="337"/>
        <v>0</v>
      </c>
      <c r="T2159" s="349">
        <f t="shared" si="338"/>
        <v>0</v>
      </c>
      <c r="U2159" s="355">
        <f t="shared" si="339"/>
        <v>0</v>
      </c>
    </row>
    <row r="2160" spans="1:21" x14ac:dyDescent="0.3">
      <c r="A2160" s="344">
        <v>2156</v>
      </c>
      <c r="B2160" s="344"/>
      <c r="C2160" s="356"/>
      <c r="D2160" s="357"/>
      <c r="E2160" s="358"/>
      <c r="F2160" s="346"/>
      <c r="G2160" s="347"/>
      <c r="H2160" s="347"/>
      <c r="I2160" s="347"/>
      <c r="J2160" s="348"/>
      <c r="K2160" s="347"/>
      <c r="L2160" s="349">
        <f t="shared" si="330"/>
        <v>0</v>
      </c>
      <c r="M2160" s="350">
        <f t="shared" si="331"/>
        <v>0</v>
      </c>
      <c r="N2160" s="350">
        <f t="shared" si="332"/>
        <v>0</v>
      </c>
      <c r="O2160" s="351">
        <f t="shared" si="333"/>
        <v>0</v>
      </c>
      <c r="P2160" s="350">
        <f t="shared" si="334"/>
        <v>0</v>
      </c>
      <c r="Q2160" s="352">
        <f t="shared" si="335"/>
        <v>0</v>
      </c>
      <c r="R2160" s="353">
        <f t="shared" si="336"/>
        <v>0</v>
      </c>
      <c r="S2160" s="354">
        <f t="shared" si="337"/>
        <v>0</v>
      </c>
      <c r="T2160" s="349">
        <f t="shared" si="338"/>
        <v>0</v>
      </c>
      <c r="U2160" s="355">
        <f t="shared" si="339"/>
        <v>0</v>
      </c>
    </row>
    <row r="2161" spans="1:21" x14ac:dyDescent="0.3">
      <c r="A2161" s="344">
        <v>2157</v>
      </c>
      <c r="B2161" s="344"/>
      <c r="C2161" s="356"/>
      <c r="D2161" s="357"/>
      <c r="E2161" s="358"/>
      <c r="F2161" s="346"/>
      <c r="G2161" s="347"/>
      <c r="H2161" s="347"/>
      <c r="I2161" s="347"/>
      <c r="J2161" s="348"/>
      <c r="K2161" s="347"/>
      <c r="L2161" s="349">
        <f t="shared" si="330"/>
        <v>0</v>
      </c>
      <c r="M2161" s="350">
        <f t="shared" si="331"/>
        <v>0</v>
      </c>
      <c r="N2161" s="350">
        <f t="shared" si="332"/>
        <v>0</v>
      </c>
      <c r="O2161" s="351">
        <f t="shared" si="333"/>
        <v>0</v>
      </c>
      <c r="P2161" s="350">
        <f t="shared" si="334"/>
        <v>0</v>
      </c>
      <c r="Q2161" s="352">
        <f t="shared" si="335"/>
        <v>0</v>
      </c>
      <c r="R2161" s="353">
        <f t="shared" si="336"/>
        <v>0</v>
      </c>
      <c r="S2161" s="354">
        <f t="shared" si="337"/>
        <v>0</v>
      </c>
      <c r="T2161" s="349">
        <f t="shared" si="338"/>
        <v>0</v>
      </c>
      <c r="U2161" s="355">
        <f t="shared" si="339"/>
        <v>0</v>
      </c>
    </row>
    <row r="2162" spans="1:21" x14ac:dyDescent="0.3">
      <c r="A2162" s="344">
        <v>2158</v>
      </c>
      <c r="B2162" s="344"/>
      <c r="C2162" s="356"/>
      <c r="D2162" s="357"/>
      <c r="E2162" s="358"/>
      <c r="F2162" s="346"/>
      <c r="G2162" s="347"/>
      <c r="H2162" s="347"/>
      <c r="I2162" s="347"/>
      <c r="J2162" s="348"/>
      <c r="K2162" s="347"/>
      <c r="L2162" s="349">
        <f t="shared" si="330"/>
        <v>0</v>
      </c>
      <c r="M2162" s="350">
        <f t="shared" si="331"/>
        <v>0</v>
      </c>
      <c r="N2162" s="350">
        <f t="shared" si="332"/>
        <v>0</v>
      </c>
      <c r="O2162" s="351">
        <f t="shared" si="333"/>
        <v>0</v>
      </c>
      <c r="P2162" s="350">
        <f t="shared" si="334"/>
        <v>0</v>
      </c>
      <c r="Q2162" s="352">
        <f t="shared" si="335"/>
        <v>0</v>
      </c>
      <c r="R2162" s="353">
        <f t="shared" si="336"/>
        <v>0</v>
      </c>
      <c r="S2162" s="354">
        <f t="shared" si="337"/>
        <v>0</v>
      </c>
      <c r="T2162" s="349">
        <f t="shared" si="338"/>
        <v>0</v>
      </c>
      <c r="U2162" s="355">
        <f t="shared" si="339"/>
        <v>0</v>
      </c>
    </row>
    <row r="2163" spans="1:21" x14ac:dyDescent="0.3">
      <c r="A2163" s="344">
        <v>2159</v>
      </c>
      <c r="B2163" s="344"/>
      <c r="C2163" s="356"/>
      <c r="D2163" s="357"/>
      <c r="E2163" s="358"/>
      <c r="F2163" s="346"/>
      <c r="G2163" s="347"/>
      <c r="H2163" s="347"/>
      <c r="I2163" s="347"/>
      <c r="J2163" s="348"/>
      <c r="K2163" s="347"/>
      <c r="L2163" s="349">
        <f t="shared" si="330"/>
        <v>0</v>
      </c>
      <c r="M2163" s="350">
        <f t="shared" si="331"/>
        <v>0</v>
      </c>
      <c r="N2163" s="350">
        <f t="shared" si="332"/>
        <v>0</v>
      </c>
      <c r="O2163" s="351">
        <f t="shared" si="333"/>
        <v>0</v>
      </c>
      <c r="P2163" s="350">
        <f t="shared" si="334"/>
        <v>0</v>
      </c>
      <c r="Q2163" s="352">
        <f t="shared" si="335"/>
        <v>0</v>
      </c>
      <c r="R2163" s="353">
        <f t="shared" si="336"/>
        <v>0</v>
      </c>
      <c r="S2163" s="354">
        <f t="shared" si="337"/>
        <v>0</v>
      </c>
      <c r="T2163" s="349">
        <f t="shared" si="338"/>
        <v>0</v>
      </c>
      <c r="U2163" s="355">
        <f t="shared" si="339"/>
        <v>0</v>
      </c>
    </row>
    <row r="2164" spans="1:21" x14ac:dyDescent="0.3">
      <c r="A2164" s="344">
        <v>2160</v>
      </c>
      <c r="B2164" s="344"/>
      <c r="C2164" s="356"/>
      <c r="D2164" s="357"/>
      <c r="E2164" s="358"/>
      <c r="F2164" s="346"/>
      <c r="G2164" s="347"/>
      <c r="H2164" s="347"/>
      <c r="I2164" s="347"/>
      <c r="J2164" s="348"/>
      <c r="K2164" s="347"/>
      <c r="L2164" s="349">
        <f t="shared" si="330"/>
        <v>0</v>
      </c>
      <c r="M2164" s="350">
        <f t="shared" si="331"/>
        <v>0</v>
      </c>
      <c r="N2164" s="350">
        <f t="shared" si="332"/>
        <v>0</v>
      </c>
      <c r="O2164" s="351">
        <f t="shared" si="333"/>
        <v>0</v>
      </c>
      <c r="P2164" s="350">
        <f t="shared" si="334"/>
        <v>0</v>
      </c>
      <c r="Q2164" s="352">
        <f t="shared" si="335"/>
        <v>0</v>
      </c>
      <c r="R2164" s="353">
        <f t="shared" si="336"/>
        <v>0</v>
      </c>
      <c r="S2164" s="354">
        <f t="shared" si="337"/>
        <v>0</v>
      </c>
      <c r="T2164" s="349">
        <f t="shared" si="338"/>
        <v>0</v>
      </c>
      <c r="U2164" s="355">
        <f t="shared" si="339"/>
        <v>0</v>
      </c>
    </row>
    <row r="2165" spans="1:21" x14ac:dyDescent="0.3">
      <c r="A2165" s="344">
        <v>2161</v>
      </c>
      <c r="B2165" s="344"/>
      <c r="C2165" s="356"/>
      <c r="D2165" s="357"/>
      <c r="E2165" s="358"/>
      <c r="F2165" s="346"/>
      <c r="G2165" s="347"/>
      <c r="H2165" s="347"/>
      <c r="I2165" s="347"/>
      <c r="J2165" s="348"/>
      <c r="K2165" s="347"/>
      <c r="L2165" s="349">
        <f t="shared" si="330"/>
        <v>0</v>
      </c>
      <c r="M2165" s="350">
        <f t="shared" si="331"/>
        <v>0</v>
      </c>
      <c r="N2165" s="350">
        <f t="shared" si="332"/>
        <v>0</v>
      </c>
      <c r="O2165" s="351">
        <f t="shared" si="333"/>
        <v>0</v>
      </c>
      <c r="P2165" s="350">
        <f t="shared" si="334"/>
        <v>0</v>
      </c>
      <c r="Q2165" s="352">
        <f t="shared" si="335"/>
        <v>0</v>
      </c>
      <c r="R2165" s="353">
        <f t="shared" si="336"/>
        <v>0</v>
      </c>
      <c r="S2165" s="354">
        <f t="shared" si="337"/>
        <v>0</v>
      </c>
      <c r="T2165" s="349">
        <f t="shared" si="338"/>
        <v>0</v>
      </c>
      <c r="U2165" s="355">
        <f t="shared" si="339"/>
        <v>0</v>
      </c>
    </row>
    <row r="2166" spans="1:21" x14ac:dyDescent="0.3">
      <c r="A2166" s="344">
        <v>2162</v>
      </c>
      <c r="B2166" s="344"/>
      <c r="C2166" s="356"/>
      <c r="D2166" s="357"/>
      <c r="E2166" s="358"/>
      <c r="F2166" s="346"/>
      <c r="G2166" s="347"/>
      <c r="H2166" s="347"/>
      <c r="I2166" s="347"/>
      <c r="J2166" s="348"/>
      <c r="K2166" s="347"/>
      <c r="L2166" s="349">
        <f t="shared" si="330"/>
        <v>0</v>
      </c>
      <c r="M2166" s="350">
        <f t="shared" si="331"/>
        <v>0</v>
      </c>
      <c r="N2166" s="350">
        <f t="shared" si="332"/>
        <v>0</v>
      </c>
      <c r="O2166" s="351">
        <f t="shared" si="333"/>
        <v>0</v>
      </c>
      <c r="P2166" s="350">
        <f t="shared" si="334"/>
        <v>0</v>
      </c>
      <c r="Q2166" s="352">
        <f t="shared" si="335"/>
        <v>0</v>
      </c>
      <c r="R2166" s="353">
        <f t="shared" si="336"/>
        <v>0</v>
      </c>
      <c r="S2166" s="354">
        <f t="shared" si="337"/>
        <v>0</v>
      </c>
      <c r="T2166" s="349">
        <f t="shared" si="338"/>
        <v>0</v>
      </c>
      <c r="U2166" s="355">
        <f t="shared" si="339"/>
        <v>0</v>
      </c>
    </row>
    <row r="2167" spans="1:21" x14ac:dyDescent="0.3">
      <c r="A2167" s="344">
        <v>2163</v>
      </c>
      <c r="B2167" s="344"/>
      <c r="C2167" s="356"/>
      <c r="D2167" s="357"/>
      <c r="E2167" s="358"/>
      <c r="F2167" s="346"/>
      <c r="G2167" s="347"/>
      <c r="H2167" s="347"/>
      <c r="I2167" s="347"/>
      <c r="J2167" s="348"/>
      <c r="K2167" s="347"/>
      <c r="L2167" s="349">
        <f t="shared" si="330"/>
        <v>0</v>
      </c>
      <c r="M2167" s="350">
        <f t="shared" si="331"/>
        <v>0</v>
      </c>
      <c r="N2167" s="350">
        <f t="shared" si="332"/>
        <v>0</v>
      </c>
      <c r="O2167" s="351">
        <f t="shared" si="333"/>
        <v>0</v>
      </c>
      <c r="P2167" s="350">
        <f t="shared" si="334"/>
        <v>0</v>
      </c>
      <c r="Q2167" s="352">
        <f t="shared" si="335"/>
        <v>0</v>
      </c>
      <c r="R2167" s="353">
        <f t="shared" si="336"/>
        <v>0</v>
      </c>
      <c r="S2167" s="354">
        <f t="shared" si="337"/>
        <v>0</v>
      </c>
      <c r="T2167" s="349">
        <f t="shared" si="338"/>
        <v>0</v>
      </c>
      <c r="U2167" s="355">
        <f t="shared" si="339"/>
        <v>0</v>
      </c>
    </row>
    <row r="2168" spans="1:21" x14ac:dyDescent="0.3">
      <c r="A2168" s="344">
        <v>2164</v>
      </c>
      <c r="B2168" s="344"/>
      <c r="C2168" s="356"/>
      <c r="D2168" s="357"/>
      <c r="E2168" s="358"/>
      <c r="F2168" s="346"/>
      <c r="G2168" s="347"/>
      <c r="H2168" s="347"/>
      <c r="I2168" s="347"/>
      <c r="J2168" s="348"/>
      <c r="K2168" s="347"/>
      <c r="L2168" s="349">
        <f t="shared" si="330"/>
        <v>0</v>
      </c>
      <c r="M2168" s="350">
        <f t="shared" si="331"/>
        <v>0</v>
      </c>
      <c r="N2168" s="350">
        <f t="shared" si="332"/>
        <v>0</v>
      </c>
      <c r="O2168" s="351">
        <f t="shared" si="333"/>
        <v>0</v>
      </c>
      <c r="P2168" s="350">
        <f t="shared" si="334"/>
        <v>0</v>
      </c>
      <c r="Q2168" s="352">
        <f t="shared" si="335"/>
        <v>0</v>
      </c>
      <c r="R2168" s="353">
        <f t="shared" si="336"/>
        <v>0</v>
      </c>
      <c r="S2168" s="354">
        <f t="shared" si="337"/>
        <v>0</v>
      </c>
      <c r="T2168" s="349">
        <f t="shared" si="338"/>
        <v>0</v>
      </c>
      <c r="U2168" s="355">
        <f t="shared" si="339"/>
        <v>0</v>
      </c>
    </row>
    <row r="2169" spans="1:21" x14ac:dyDescent="0.3">
      <c r="A2169" s="344">
        <v>2165</v>
      </c>
      <c r="B2169" s="344"/>
      <c r="C2169" s="356"/>
      <c r="D2169" s="357"/>
      <c r="E2169" s="358"/>
      <c r="F2169" s="346"/>
      <c r="G2169" s="347"/>
      <c r="H2169" s="347"/>
      <c r="I2169" s="347"/>
      <c r="J2169" s="348"/>
      <c r="K2169" s="347"/>
      <c r="L2169" s="349">
        <f t="shared" si="330"/>
        <v>0</v>
      </c>
      <c r="M2169" s="350">
        <f t="shared" si="331"/>
        <v>0</v>
      </c>
      <c r="N2169" s="350">
        <f t="shared" si="332"/>
        <v>0</v>
      </c>
      <c r="O2169" s="351">
        <f t="shared" si="333"/>
        <v>0</v>
      </c>
      <c r="P2169" s="350">
        <f t="shared" si="334"/>
        <v>0</v>
      </c>
      <c r="Q2169" s="352">
        <f t="shared" si="335"/>
        <v>0</v>
      </c>
      <c r="R2169" s="353">
        <f t="shared" si="336"/>
        <v>0</v>
      </c>
      <c r="S2169" s="354">
        <f t="shared" si="337"/>
        <v>0</v>
      </c>
      <c r="T2169" s="349">
        <f t="shared" si="338"/>
        <v>0</v>
      </c>
      <c r="U2169" s="355">
        <f t="shared" si="339"/>
        <v>0</v>
      </c>
    </row>
    <row r="2170" spans="1:21" x14ac:dyDescent="0.3">
      <c r="A2170" s="344">
        <v>2166</v>
      </c>
      <c r="B2170" s="344"/>
      <c r="C2170" s="356"/>
      <c r="D2170" s="357"/>
      <c r="E2170" s="358"/>
      <c r="F2170" s="346"/>
      <c r="G2170" s="347"/>
      <c r="H2170" s="347"/>
      <c r="I2170" s="347"/>
      <c r="J2170" s="348"/>
      <c r="K2170" s="347"/>
      <c r="L2170" s="349">
        <f t="shared" si="330"/>
        <v>0</v>
      </c>
      <c r="M2170" s="350">
        <f t="shared" si="331"/>
        <v>0</v>
      </c>
      <c r="N2170" s="350">
        <f t="shared" si="332"/>
        <v>0</v>
      </c>
      <c r="O2170" s="351">
        <f t="shared" si="333"/>
        <v>0</v>
      </c>
      <c r="P2170" s="350">
        <f t="shared" si="334"/>
        <v>0</v>
      </c>
      <c r="Q2170" s="352">
        <f t="shared" si="335"/>
        <v>0</v>
      </c>
      <c r="R2170" s="353">
        <f t="shared" si="336"/>
        <v>0</v>
      </c>
      <c r="S2170" s="354">
        <f t="shared" si="337"/>
        <v>0</v>
      </c>
      <c r="T2170" s="349">
        <f t="shared" si="338"/>
        <v>0</v>
      </c>
      <c r="U2170" s="355">
        <f t="shared" si="339"/>
        <v>0</v>
      </c>
    </row>
    <row r="2171" spans="1:21" x14ac:dyDescent="0.3">
      <c r="A2171" s="344">
        <v>2167</v>
      </c>
      <c r="B2171" s="344"/>
      <c r="C2171" s="356"/>
      <c r="D2171" s="357"/>
      <c r="E2171" s="358"/>
      <c r="F2171" s="346"/>
      <c r="G2171" s="347"/>
      <c r="H2171" s="347"/>
      <c r="I2171" s="347"/>
      <c r="J2171" s="348"/>
      <c r="K2171" s="347"/>
      <c r="L2171" s="349">
        <f t="shared" si="330"/>
        <v>0</v>
      </c>
      <c r="M2171" s="350">
        <f t="shared" si="331"/>
        <v>0</v>
      </c>
      <c r="N2171" s="350">
        <f t="shared" si="332"/>
        <v>0</v>
      </c>
      <c r="O2171" s="351">
        <f t="shared" si="333"/>
        <v>0</v>
      </c>
      <c r="P2171" s="350">
        <f t="shared" si="334"/>
        <v>0</v>
      </c>
      <c r="Q2171" s="352">
        <f t="shared" si="335"/>
        <v>0</v>
      </c>
      <c r="R2171" s="353">
        <f t="shared" si="336"/>
        <v>0</v>
      </c>
      <c r="S2171" s="354">
        <f t="shared" si="337"/>
        <v>0</v>
      </c>
      <c r="T2171" s="349">
        <f t="shared" si="338"/>
        <v>0</v>
      </c>
      <c r="U2171" s="355">
        <f t="shared" si="339"/>
        <v>0</v>
      </c>
    </row>
    <row r="2172" spans="1:21" x14ac:dyDescent="0.3">
      <c r="A2172" s="344">
        <v>2168</v>
      </c>
      <c r="B2172" s="344"/>
      <c r="C2172" s="356"/>
      <c r="D2172" s="357"/>
      <c r="E2172" s="358"/>
      <c r="F2172" s="346"/>
      <c r="G2172" s="347"/>
      <c r="H2172" s="347"/>
      <c r="I2172" s="347"/>
      <c r="J2172" s="348"/>
      <c r="K2172" s="347"/>
      <c r="L2172" s="349">
        <f t="shared" si="330"/>
        <v>0</v>
      </c>
      <c r="M2172" s="350">
        <f t="shared" si="331"/>
        <v>0</v>
      </c>
      <c r="N2172" s="350">
        <f t="shared" si="332"/>
        <v>0</v>
      </c>
      <c r="O2172" s="351">
        <f t="shared" si="333"/>
        <v>0</v>
      </c>
      <c r="P2172" s="350">
        <f t="shared" si="334"/>
        <v>0</v>
      </c>
      <c r="Q2172" s="352">
        <f t="shared" si="335"/>
        <v>0</v>
      </c>
      <c r="R2172" s="353">
        <f t="shared" si="336"/>
        <v>0</v>
      </c>
      <c r="S2172" s="354">
        <f t="shared" si="337"/>
        <v>0</v>
      </c>
      <c r="T2172" s="349">
        <f t="shared" si="338"/>
        <v>0</v>
      </c>
      <c r="U2172" s="355">
        <f t="shared" si="339"/>
        <v>0</v>
      </c>
    </row>
    <row r="2173" spans="1:21" x14ac:dyDescent="0.3">
      <c r="A2173" s="344">
        <v>2169</v>
      </c>
      <c r="B2173" s="344"/>
      <c r="C2173" s="356"/>
      <c r="D2173" s="357"/>
      <c r="E2173" s="358"/>
      <c r="F2173" s="346"/>
      <c r="G2173" s="347"/>
      <c r="H2173" s="347"/>
      <c r="I2173" s="347"/>
      <c r="J2173" s="348"/>
      <c r="K2173" s="347"/>
      <c r="L2173" s="349">
        <f t="shared" si="330"/>
        <v>0</v>
      </c>
      <c r="M2173" s="350">
        <f t="shared" si="331"/>
        <v>0</v>
      </c>
      <c r="N2173" s="350">
        <f t="shared" si="332"/>
        <v>0</v>
      </c>
      <c r="O2173" s="351">
        <f t="shared" si="333"/>
        <v>0</v>
      </c>
      <c r="P2173" s="350">
        <f t="shared" si="334"/>
        <v>0</v>
      </c>
      <c r="Q2173" s="352">
        <f t="shared" si="335"/>
        <v>0</v>
      </c>
      <c r="R2173" s="353">
        <f t="shared" si="336"/>
        <v>0</v>
      </c>
      <c r="S2173" s="354">
        <f t="shared" si="337"/>
        <v>0</v>
      </c>
      <c r="T2173" s="349">
        <f t="shared" si="338"/>
        <v>0</v>
      </c>
      <c r="U2173" s="355">
        <f t="shared" si="339"/>
        <v>0</v>
      </c>
    </row>
    <row r="2174" spans="1:21" x14ac:dyDescent="0.3">
      <c r="A2174" s="344">
        <v>2170</v>
      </c>
      <c r="B2174" s="344"/>
      <c r="C2174" s="356"/>
      <c r="D2174" s="357"/>
      <c r="E2174" s="358"/>
      <c r="F2174" s="346"/>
      <c r="G2174" s="347"/>
      <c r="H2174" s="347"/>
      <c r="I2174" s="347"/>
      <c r="J2174" s="348"/>
      <c r="K2174" s="347"/>
      <c r="L2174" s="349">
        <f t="shared" si="330"/>
        <v>0</v>
      </c>
      <c r="M2174" s="350">
        <f t="shared" si="331"/>
        <v>0</v>
      </c>
      <c r="N2174" s="350">
        <f t="shared" si="332"/>
        <v>0</v>
      </c>
      <c r="O2174" s="351">
        <f t="shared" si="333"/>
        <v>0</v>
      </c>
      <c r="P2174" s="350">
        <f t="shared" si="334"/>
        <v>0</v>
      </c>
      <c r="Q2174" s="352">
        <f t="shared" si="335"/>
        <v>0</v>
      </c>
      <c r="R2174" s="353">
        <f t="shared" si="336"/>
        <v>0</v>
      </c>
      <c r="S2174" s="354">
        <f t="shared" si="337"/>
        <v>0</v>
      </c>
      <c r="T2174" s="349">
        <f t="shared" si="338"/>
        <v>0</v>
      </c>
      <c r="U2174" s="355">
        <f t="shared" si="339"/>
        <v>0</v>
      </c>
    </row>
    <row r="2175" spans="1:21" x14ac:dyDescent="0.3">
      <c r="A2175" s="344">
        <v>2171</v>
      </c>
      <c r="B2175" s="344"/>
      <c r="C2175" s="356"/>
      <c r="D2175" s="357"/>
      <c r="E2175" s="358"/>
      <c r="F2175" s="346"/>
      <c r="G2175" s="347"/>
      <c r="H2175" s="347"/>
      <c r="I2175" s="347"/>
      <c r="J2175" s="348"/>
      <c r="K2175" s="347"/>
      <c r="L2175" s="349">
        <f t="shared" si="330"/>
        <v>0</v>
      </c>
      <c r="M2175" s="350">
        <f t="shared" si="331"/>
        <v>0</v>
      </c>
      <c r="N2175" s="350">
        <f t="shared" si="332"/>
        <v>0</v>
      </c>
      <c r="O2175" s="351">
        <f t="shared" si="333"/>
        <v>0</v>
      </c>
      <c r="P2175" s="350">
        <f t="shared" si="334"/>
        <v>0</v>
      </c>
      <c r="Q2175" s="352">
        <f t="shared" si="335"/>
        <v>0</v>
      </c>
      <c r="R2175" s="353">
        <f t="shared" si="336"/>
        <v>0</v>
      </c>
      <c r="S2175" s="354">
        <f t="shared" si="337"/>
        <v>0</v>
      </c>
      <c r="T2175" s="349">
        <f t="shared" si="338"/>
        <v>0</v>
      </c>
      <c r="U2175" s="355">
        <f t="shared" si="339"/>
        <v>0</v>
      </c>
    </row>
    <row r="2176" spans="1:21" x14ac:dyDescent="0.3">
      <c r="A2176" s="344">
        <v>2172</v>
      </c>
      <c r="B2176" s="344"/>
      <c r="C2176" s="356"/>
      <c r="D2176" s="357"/>
      <c r="E2176" s="358"/>
      <c r="F2176" s="346"/>
      <c r="G2176" s="347"/>
      <c r="H2176" s="347"/>
      <c r="I2176" s="347"/>
      <c r="J2176" s="348"/>
      <c r="K2176" s="347"/>
      <c r="L2176" s="349">
        <f t="shared" si="330"/>
        <v>0</v>
      </c>
      <c r="M2176" s="350">
        <f t="shared" si="331"/>
        <v>0</v>
      </c>
      <c r="N2176" s="350">
        <f t="shared" si="332"/>
        <v>0</v>
      </c>
      <c r="O2176" s="351">
        <f t="shared" si="333"/>
        <v>0</v>
      </c>
      <c r="P2176" s="350">
        <f t="shared" si="334"/>
        <v>0</v>
      </c>
      <c r="Q2176" s="352">
        <f t="shared" si="335"/>
        <v>0</v>
      </c>
      <c r="R2176" s="353">
        <f t="shared" si="336"/>
        <v>0</v>
      </c>
      <c r="S2176" s="354">
        <f t="shared" si="337"/>
        <v>0</v>
      </c>
      <c r="T2176" s="349">
        <f t="shared" si="338"/>
        <v>0</v>
      </c>
      <c r="U2176" s="355">
        <f t="shared" si="339"/>
        <v>0</v>
      </c>
    </row>
    <row r="2177" spans="1:21" x14ac:dyDescent="0.3">
      <c r="A2177" s="344">
        <v>2173</v>
      </c>
      <c r="B2177" s="344"/>
      <c r="C2177" s="356"/>
      <c r="D2177" s="357"/>
      <c r="E2177" s="358"/>
      <c r="F2177" s="346"/>
      <c r="G2177" s="347"/>
      <c r="H2177" s="347"/>
      <c r="I2177" s="347"/>
      <c r="J2177" s="348"/>
      <c r="K2177" s="347"/>
      <c r="L2177" s="349">
        <f t="shared" si="330"/>
        <v>0</v>
      </c>
      <c r="M2177" s="350">
        <f t="shared" si="331"/>
        <v>0</v>
      </c>
      <c r="N2177" s="350">
        <f t="shared" si="332"/>
        <v>0</v>
      </c>
      <c r="O2177" s="351">
        <f t="shared" si="333"/>
        <v>0</v>
      </c>
      <c r="P2177" s="350">
        <f t="shared" si="334"/>
        <v>0</v>
      </c>
      <c r="Q2177" s="352">
        <f t="shared" si="335"/>
        <v>0</v>
      </c>
      <c r="R2177" s="353">
        <f t="shared" si="336"/>
        <v>0</v>
      </c>
      <c r="S2177" s="354">
        <f t="shared" si="337"/>
        <v>0</v>
      </c>
      <c r="T2177" s="349">
        <f t="shared" si="338"/>
        <v>0</v>
      </c>
      <c r="U2177" s="355">
        <f t="shared" si="339"/>
        <v>0</v>
      </c>
    </row>
    <row r="2178" spans="1:21" x14ac:dyDescent="0.3">
      <c r="A2178" s="344">
        <v>2174</v>
      </c>
      <c r="B2178" s="344"/>
      <c r="C2178" s="356"/>
      <c r="D2178" s="357"/>
      <c r="E2178" s="358"/>
      <c r="F2178" s="346"/>
      <c r="G2178" s="347"/>
      <c r="H2178" s="347"/>
      <c r="I2178" s="347"/>
      <c r="J2178" s="348"/>
      <c r="K2178" s="347"/>
      <c r="L2178" s="349">
        <f t="shared" si="330"/>
        <v>0</v>
      </c>
      <c r="M2178" s="350">
        <f t="shared" si="331"/>
        <v>0</v>
      </c>
      <c r="N2178" s="350">
        <f t="shared" si="332"/>
        <v>0</v>
      </c>
      <c r="O2178" s="351">
        <f t="shared" si="333"/>
        <v>0</v>
      </c>
      <c r="P2178" s="350">
        <f t="shared" si="334"/>
        <v>0</v>
      </c>
      <c r="Q2178" s="352">
        <f t="shared" si="335"/>
        <v>0</v>
      </c>
      <c r="R2178" s="353">
        <f t="shared" si="336"/>
        <v>0</v>
      </c>
      <c r="S2178" s="354">
        <f t="shared" si="337"/>
        <v>0</v>
      </c>
      <c r="T2178" s="349">
        <f t="shared" si="338"/>
        <v>0</v>
      </c>
      <c r="U2178" s="355">
        <f t="shared" si="339"/>
        <v>0</v>
      </c>
    </row>
    <row r="2179" spans="1:21" x14ac:dyDescent="0.3">
      <c r="A2179" s="344">
        <v>2175</v>
      </c>
      <c r="B2179" s="344"/>
      <c r="C2179" s="356"/>
      <c r="D2179" s="357"/>
      <c r="E2179" s="358"/>
      <c r="F2179" s="346"/>
      <c r="G2179" s="347"/>
      <c r="H2179" s="347"/>
      <c r="I2179" s="347"/>
      <c r="J2179" s="348"/>
      <c r="K2179" s="347"/>
      <c r="L2179" s="349">
        <f t="shared" si="330"/>
        <v>0</v>
      </c>
      <c r="M2179" s="350">
        <f t="shared" si="331"/>
        <v>0</v>
      </c>
      <c r="N2179" s="350">
        <f t="shared" si="332"/>
        <v>0</v>
      </c>
      <c r="O2179" s="351">
        <f t="shared" si="333"/>
        <v>0</v>
      </c>
      <c r="P2179" s="350">
        <f t="shared" si="334"/>
        <v>0</v>
      </c>
      <c r="Q2179" s="352">
        <f t="shared" si="335"/>
        <v>0</v>
      </c>
      <c r="R2179" s="353">
        <f t="shared" si="336"/>
        <v>0</v>
      </c>
      <c r="S2179" s="354">
        <f t="shared" si="337"/>
        <v>0</v>
      </c>
      <c r="T2179" s="349">
        <f t="shared" si="338"/>
        <v>0</v>
      </c>
      <c r="U2179" s="355">
        <f t="shared" si="339"/>
        <v>0</v>
      </c>
    </row>
    <row r="2180" spans="1:21" x14ac:dyDescent="0.3">
      <c r="A2180" s="344">
        <v>2176</v>
      </c>
      <c r="B2180" s="344"/>
      <c r="C2180" s="356"/>
      <c r="D2180" s="357"/>
      <c r="E2180" s="358"/>
      <c r="F2180" s="346"/>
      <c r="G2180" s="347"/>
      <c r="H2180" s="347"/>
      <c r="I2180" s="347"/>
      <c r="J2180" s="348"/>
      <c r="K2180" s="347"/>
      <c r="L2180" s="349">
        <f t="shared" si="330"/>
        <v>0</v>
      </c>
      <c r="M2180" s="350">
        <f t="shared" si="331"/>
        <v>0</v>
      </c>
      <c r="N2180" s="350">
        <f t="shared" si="332"/>
        <v>0</v>
      </c>
      <c r="O2180" s="351">
        <f t="shared" si="333"/>
        <v>0</v>
      </c>
      <c r="P2180" s="350">
        <f t="shared" si="334"/>
        <v>0</v>
      </c>
      <c r="Q2180" s="352">
        <f t="shared" si="335"/>
        <v>0</v>
      </c>
      <c r="R2180" s="353">
        <f t="shared" si="336"/>
        <v>0</v>
      </c>
      <c r="S2180" s="354">
        <f t="shared" si="337"/>
        <v>0</v>
      </c>
      <c r="T2180" s="349">
        <f t="shared" si="338"/>
        <v>0</v>
      </c>
      <c r="U2180" s="355">
        <f t="shared" si="339"/>
        <v>0</v>
      </c>
    </row>
    <row r="2181" spans="1:21" x14ac:dyDescent="0.3">
      <c r="A2181" s="344">
        <v>2177</v>
      </c>
      <c r="B2181" s="344"/>
      <c r="C2181" s="356"/>
      <c r="D2181" s="357"/>
      <c r="E2181" s="358"/>
      <c r="F2181" s="346"/>
      <c r="G2181" s="347"/>
      <c r="H2181" s="347"/>
      <c r="I2181" s="347"/>
      <c r="J2181" s="348"/>
      <c r="K2181" s="347"/>
      <c r="L2181" s="349">
        <f t="shared" si="330"/>
        <v>0</v>
      </c>
      <c r="M2181" s="350">
        <f t="shared" si="331"/>
        <v>0</v>
      </c>
      <c r="N2181" s="350">
        <f t="shared" si="332"/>
        <v>0</v>
      </c>
      <c r="O2181" s="351">
        <f t="shared" si="333"/>
        <v>0</v>
      </c>
      <c r="P2181" s="350">
        <f t="shared" si="334"/>
        <v>0</v>
      </c>
      <c r="Q2181" s="352">
        <f t="shared" si="335"/>
        <v>0</v>
      </c>
      <c r="R2181" s="353">
        <f t="shared" si="336"/>
        <v>0</v>
      </c>
      <c r="S2181" s="354">
        <f t="shared" si="337"/>
        <v>0</v>
      </c>
      <c r="T2181" s="349">
        <f t="shared" si="338"/>
        <v>0</v>
      </c>
      <c r="U2181" s="355">
        <f t="shared" si="339"/>
        <v>0</v>
      </c>
    </row>
    <row r="2182" spans="1:21" x14ac:dyDescent="0.3">
      <c r="A2182" s="344">
        <v>2178</v>
      </c>
      <c r="B2182" s="344"/>
      <c r="C2182" s="356"/>
      <c r="D2182" s="357"/>
      <c r="E2182" s="358"/>
      <c r="F2182" s="346"/>
      <c r="G2182" s="347"/>
      <c r="H2182" s="347"/>
      <c r="I2182" s="347"/>
      <c r="J2182" s="348"/>
      <c r="K2182" s="347"/>
      <c r="L2182" s="349">
        <f t="shared" ref="L2182:L2245" si="340">E2182*7/22</f>
        <v>0</v>
      </c>
      <c r="M2182" s="350">
        <f t="shared" ref="M2182:M2245" si="341">IF(L2182&gt;0, 0.0396*(((L2182^2)*F2182)^0.933),0)</f>
        <v>0</v>
      </c>
      <c r="N2182" s="350">
        <f t="shared" ref="N2182:N2245" si="342">IF(L2182&gt;0,0.00349*(((L2182^2)*F2182)^1.03),0)</f>
        <v>0</v>
      </c>
      <c r="O2182" s="351">
        <f t="shared" ref="O2182:O2245" si="343">IF(L2182&gt;0,1/((28/(M2182+N2182))+0.025),0)</f>
        <v>0</v>
      </c>
      <c r="P2182" s="350">
        <f t="shared" ref="P2182:P2245" si="344">M2182+N2182+O2182</f>
        <v>0</v>
      </c>
      <c r="Q2182" s="352">
        <f t="shared" ref="Q2182:Q2245" si="345">P2182*0.27</f>
        <v>0</v>
      </c>
      <c r="R2182" s="353">
        <f t="shared" ref="R2182:R2245" si="346">P2182+Q2182</f>
        <v>0</v>
      </c>
      <c r="S2182" s="354">
        <f t="shared" ref="S2182:S2245" si="347">R2182*0.47</f>
        <v>0</v>
      </c>
      <c r="T2182" s="349">
        <f t="shared" ref="T2182:T2245" si="348">S2182*44/12</f>
        <v>0</v>
      </c>
      <c r="U2182" s="355">
        <f t="shared" ref="U2182:U2245" si="349">T2182/1000</f>
        <v>0</v>
      </c>
    </row>
    <row r="2183" spans="1:21" x14ac:dyDescent="0.3">
      <c r="A2183" s="344">
        <v>2179</v>
      </c>
      <c r="B2183" s="344"/>
      <c r="C2183" s="356"/>
      <c r="D2183" s="357"/>
      <c r="E2183" s="358"/>
      <c r="F2183" s="346"/>
      <c r="G2183" s="347"/>
      <c r="H2183" s="347"/>
      <c r="I2183" s="347"/>
      <c r="J2183" s="348"/>
      <c r="K2183" s="347"/>
      <c r="L2183" s="349">
        <f t="shared" si="340"/>
        <v>0</v>
      </c>
      <c r="M2183" s="350">
        <f t="shared" si="341"/>
        <v>0</v>
      </c>
      <c r="N2183" s="350">
        <f t="shared" si="342"/>
        <v>0</v>
      </c>
      <c r="O2183" s="351">
        <f t="shared" si="343"/>
        <v>0</v>
      </c>
      <c r="P2183" s="350">
        <f t="shared" si="344"/>
        <v>0</v>
      </c>
      <c r="Q2183" s="352">
        <f t="shared" si="345"/>
        <v>0</v>
      </c>
      <c r="R2183" s="353">
        <f t="shared" si="346"/>
        <v>0</v>
      </c>
      <c r="S2183" s="354">
        <f t="shared" si="347"/>
        <v>0</v>
      </c>
      <c r="T2183" s="349">
        <f t="shared" si="348"/>
        <v>0</v>
      </c>
      <c r="U2183" s="355">
        <f t="shared" si="349"/>
        <v>0</v>
      </c>
    </row>
    <row r="2184" spans="1:21" x14ac:dyDescent="0.3">
      <c r="A2184" s="344">
        <v>2180</v>
      </c>
      <c r="B2184" s="344"/>
      <c r="C2184" s="356"/>
      <c r="D2184" s="357"/>
      <c r="E2184" s="358"/>
      <c r="F2184" s="346"/>
      <c r="G2184" s="347"/>
      <c r="H2184" s="347"/>
      <c r="I2184" s="347"/>
      <c r="J2184" s="348"/>
      <c r="K2184" s="347"/>
      <c r="L2184" s="349">
        <f t="shared" si="340"/>
        <v>0</v>
      </c>
      <c r="M2184" s="350">
        <f t="shared" si="341"/>
        <v>0</v>
      </c>
      <c r="N2184" s="350">
        <f t="shared" si="342"/>
        <v>0</v>
      </c>
      <c r="O2184" s="351">
        <f t="shared" si="343"/>
        <v>0</v>
      </c>
      <c r="P2184" s="350">
        <f t="shared" si="344"/>
        <v>0</v>
      </c>
      <c r="Q2184" s="352">
        <f t="shared" si="345"/>
        <v>0</v>
      </c>
      <c r="R2184" s="353">
        <f t="shared" si="346"/>
        <v>0</v>
      </c>
      <c r="S2184" s="354">
        <f t="shared" si="347"/>
        <v>0</v>
      </c>
      <c r="T2184" s="349">
        <f t="shared" si="348"/>
        <v>0</v>
      </c>
      <c r="U2184" s="355">
        <f t="shared" si="349"/>
        <v>0</v>
      </c>
    </row>
    <row r="2185" spans="1:21" x14ac:dyDescent="0.3">
      <c r="A2185" s="344">
        <v>2181</v>
      </c>
      <c r="B2185" s="344"/>
      <c r="C2185" s="356"/>
      <c r="D2185" s="357"/>
      <c r="E2185" s="358"/>
      <c r="F2185" s="346"/>
      <c r="G2185" s="347"/>
      <c r="H2185" s="347"/>
      <c r="I2185" s="347"/>
      <c r="J2185" s="348"/>
      <c r="K2185" s="347"/>
      <c r="L2185" s="349">
        <f t="shared" si="340"/>
        <v>0</v>
      </c>
      <c r="M2185" s="350">
        <f t="shared" si="341"/>
        <v>0</v>
      </c>
      <c r="N2185" s="350">
        <f t="shared" si="342"/>
        <v>0</v>
      </c>
      <c r="O2185" s="351">
        <f t="shared" si="343"/>
        <v>0</v>
      </c>
      <c r="P2185" s="350">
        <f t="shared" si="344"/>
        <v>0</v>
      </c>
      <c r="Q2185" s="352">
        <f t="shared" si="345"/>
        <v>0</v>
      </c>
      <c r="R2185" s="353">
        <f t="shared" si="346"/>
        <v>0</v>
      </c>
      <c r="S2185" s="354">
        <f t="shared" si="347"/>
        <v>0</v>
      </c>
      <c r="T2185" s="349">
        <f t="shared" si="348"/>
        <v>0</v>
      </c>
      <c r="U2185" s="355">
        <f t="shared" si="349"/>
        <v>0</v>
      </c>
    </row>
    <row r="2186" spans="1:21" x14ac:dyDescent="0.3">
      <c r="A2186" s="344">
        <v>2182</v>
      </c>
      <c r="B2186" s="344"/>
      <c r="C2186" s="356"/>
      <c r="D2186" s="357"/>
      <c r="E2186" s="358"/>
      <c r="F2186" s="346"/>
      <c r="G2186" s="347"/>
      <c r="H2186" s="347"/>
      <c r="I2186" s="347"/>
      <c r="J2186" s="348"/>
      <c r="K2186" s="347"/>
      <c r="L2186" s="349">
        <f t="shared" si="340"/>
        <v>0</v>
      </c>
      <c r="M2186" s="350">
        <f t="shared" si="341"/>
        <v>0</v>
      </c>
      <c r="N2186" s="350">
        <f t="shared" si="342"/>
        <v>0</v>
      </c>
      <c r="O2186" s="351">
        <f t="shared" si="343"/>
        <v>0</v>
      </c>
      <c r="P2186" s="350">
        <f t="shared" si="344"/>
        <v>0</v>
      </c>
      <c r="Q2186" s="352">
        <f t="shared" si="345"/>
        <v>0</v>
      </c>
      <c r="R2186" s="353">
        <f t="shared" si="346"/>
        <v>0</v>
      </c>
      <c r="S2186" s="354">
        <f t="shared" si="347"/>
        <v>0</v>
      </c>
      <c r="T2186" s="349">
        <f t="shared" si="348"/>
        <v>0</v>
      </c>
      <c r="U2186" s="355">
        <f t="shared" si="349"/>
        <v>0</v>
      </c>
    </row>
    <row r="2187" spans="1:21" x14ac:dyDescent="0.3">
      <c r="A2187" s="344">
        <v>2183</v>
      </c>
      <c r="B2187" s="344"/>
      <c r="C2187" s="356"/>
      <c r="D2187" s="357"/>
      <c r="E2187" s="358"/>
      <c r="F2187" s="346"/>
      <c r="G2187" s="347"/>
      <c r="H2187" s="347"/>
      <c r="I2187" s="347"/>
      <c r="J2187" s="348"/>
      <c r="K2187" s="347"/>
      <c r="L2187" s="349">
        <f t="shared" si="340"/>
        <v>0</v>
      </c>
      <c r="M2187" s="350">
        <f t="shared" si="341"/>
        <v>0</v>
      </c>
      <c r="N2187" s="350">
        <f t="shared" si="342"/>
        <v>0</v>
      </c>
      <c r="O2187" s="351">
        <f t="shared" si="343"/>
        <v>0</v>
      </c>
      <c r="P2187" s="350">
        <f t="shared" si="344"/>
        <v>0</v>
      </c>
      <c r="Q2187" s="352">
        <f t="shared" si="345"/>
        <v>0</v>
      </c>
      <c r="R2187" s="353">
        <f t="shared" si="346"/>
        <v>0</v>
      </c>
      <c r="S2187" s="354">
        <f t="shared" si="347"/>
        <v>0</v>
      </c>
      <c r="T2187" s="349">
        <f t="shared" si="348"/>
        <v>0</v>
      </c>
      <c r="U2187" s="355">
        <f t="shared" si="349"/>
        <v>0</v>
      </c>
    </row>
    <row r="2188" spans="1:21" x14ac:dyDescent="0.3">
      <c r="A2188" s="344">
        <v>2184</v>
      </c>
      <c r="B2188" s="344"/>
      <c r="C2188" s="356"/>
      <c r="D2188" s="357"/>
      <c r="E2188" s="358"/>
      <c r="F2188" s="346"/>
      <c r="G2188" s="347"/>
      <c r="H2188" s="347"/>
      <c r="I2188" s="347"/>
      <c r="J2188" s="348"/>
      <c r="K2188" s="347"/>
      <c r="L2188" s="349">
        <f t="shared" si="340"/>
        <v>0</v>
      </c>
      <c r="M2188" s="350">
        <f t="shared" si="341"/>
        <v>0</v>
      </c>
      <c r="N2188" s="350">
        <f t="shared" si="342"/>
        <v>0</v>
      </c>
      <c r="O2188" s="351">
        <f t="shared" si="343"/>
        <v>0</v>
      </c>
      <c r="P2188" s="350">
        <f t="shared" si="344"/>
        <v>0</v>
      </c>
      <c r="Q2188" s="352">
        <f t="shared" si="345"/>
        <v>0</v>
      </c>
      <c r="R2188" s="353">
        <f t="shared" si="346"/>
        <v>0</v>
      </c>
      <c r="S2188" s="354">
        <f t="shared" si="347"/>
        <v>0</v>
      </c>
      <c r="T2188" s="349">
        <f t="shared" si="348"/>
        <v>0</v>
      </c>
      <c r="U2188" s="355">
        <f t="shared" si="349"/>
        <v>0</v>
      </c>
    </row>
    <row r="2189" spans="1:21" x14ac:dyDescent="0.3">
      <c r="A2189" s="344">
        <v>2185</v>
      </c>
      <c r="B2189" s="344"/>
      <c r="C2189" s="356"/>
      <c r="D2189" s="357"/>
      <c r="E2189" s="358"/>
      <c r="F2189" s="346"/>
      <c r="G2189" s="347"/>
      <c r="H2189" s="347"/>
      <c r="I2189" s="347"/>
      <c r="J2189" s="348"/>
      <c r="K2189" s="347"/>
      <c r="L2189" s="349">
        <f t="shared" si="340"/>
        <v>0</v>
      </c>
      <c r="M2189" s="350">
        <f t="shared" si="341"/>
        <v>0</v>
      </c>
      <c r="N2189" s="350">
        <f t="shared" si="342"/>
        <v>0</v>
      </c>
      <c r="O2189" s="351">
        <f t="shared" si="343"/>
        <v>0</v>
      </c>
      <c r="P2189" s="350">
        <f t="shared" si="344"/>
        <v>0</v>
      </c>
      <c r="Q2189" s="352">
        <f t="shared" si="345"/>
        <v>0</v>
      </c>
      <c r="R2189" s="353">
        <f t="shared" si="346"/>
        <v>0</v>
      </c>
      <c r="S2189" s="354">
        <f t="shared" si="347"/>
        <v>0</v>
      </c>
      <c r="T2189" s="349">
        <f t="shared" si="348"/>
        <v>0</v>
      </c>
      <c r="U2189" s="355">
        <f t="shared" si="349"/>
        <v>0</v>
      </c>
    </row>
    <row r="2190" spans="1:21" x14ac:dyDescent="0.3">
      <c r="A2190" s="344">
        <v>2186</v>
      </c>
      <c r="B2190" s="344"/>
      <c r="C2190" s="356"/>
      <c r="D2190" s="357"/>
      <c r="E2190" s="358"/>
      <c r="F2190" s="346"/>
      <c r="G2190" s="347"/>
      <c r="H2190" s="347"/>
      <c r="I2190" s="347"/>
      <c r="J2190" s="348"/>
      <c r="K2190" s="347"/>
      <c r="L2190" s="349">
        <f t="shared" si="340"/>
        <v>0</v>
      </c>
      <c r="M2190" s="350">
        <f t="shared" si="341"/>
        <v>0</v>
      </c>
      <c r="N2190" s="350">
        <f t="shared" si="342"/>
        <v>0</v>
      </c>
      <c r="O2190" s="351">
        <f t="shared" si="343"/>
        <v>0</v>
      </c>
      <c r="P2190" s="350">
        <f t="shared" si="344"/>
        <v>0</v>
      </c>
      <c r="Q2190" s="352">
        <f t="shared" si="345"/>
        <v>0</v>
      </c>
      <c r="R2190" s="353">
        <f t="shared" si="346"/>
        <v>0</v>
      </c>
      <c r="S2190" s="354">
        <f t="shared" si="347"/>
        <v>0</v>
      </c>
      <c r="T2190" s="349">
        <f t="shared" si="348"/>
        <v>0</v>
      </c>
      <c r="U2190" s="355">
        <f t="shared" si="349"/>
        <v>0</v>
      </c>
    </row>
    <row r="2191" spans="1:21" x14ac:dyDescent="0.3">
      <c r="A2191" s="344">
        <v>2187</v>
      </c>
      <c r="B2191" s="344"/>
      <c r="C2191" s="356"/>
      <c r="D2191" s="357"/>
      <c r="E2191" s="358"/>
      <c r="F2191" s="346"/>
      <c r="G2191" s="347"/>
      <c r="H2191" s="347"/>
      <c r="I2191" s="347"/>
      <c r="J2191" s="348"/>
      <c r="K2191" s="347"/>
      <c r="L2191" s="349">
        <f t="shared" si="340"/>
        <v>0</v>
      </c>
      <c r="M2191" s="350">
        <f t="shared" si="341"/>
        <v>0</v>
      </c>
      <c r="N2191" s="350">
        <f t="shared" si="342"/>
        <v>0</v>
      </c>
      <c r="O2191" s="351">
        <f t="shared" si="343"/>
        <v>0</v>
      </c>
      <c r="P2191" s="350">
        <f t="shared" si="344"/>
        <v>0</v>
      </c>
      <c r="Q2191" s="352">
        <f t="shared" si="345"/>
        <v>0</v>
      </c>
      <c r="R2191" s="353">
        <f t="shared" si="346"/>
        <v>0</v>
      </c>
      <c r="S2191" s="354">
        <f t="shared" si="347"/>
        <v>0</v>
      </c>
      <c r="T2191" s="349">
        <f t="shared" si="348"/>
        <v>0</v>
      </c>
      <c r="U2191" s="355">
        <f t="shared" si="349"/>
        <v>0</v>
      </c>
    </row>
    <row r="2192" spans="1:21" x14ac:dyDescent="0.3">
      <c r="A2192" s="344">
        <v>2188</v>
      </c>
      <c r="B2192" s="344"/>
      <c r="C2192" s="356"/>
      <c r="D2192" s="357"/>
      <c r="E2192" s="358"/>
      <c r="F2192" s="346"/>
      <c r="G2192" s="347"/>
      <c r="H2192" s="347"/>
      <c r="I2192" s="347"/>
      <c r="J2192" s="348"/>
      <c r="K2192" s="347"/>
      <c r="L2192" s="349">
        <f t="shared" si="340"/>
        <v>0</v>
      </c>
      <c r="M2192" s="350">
        <f t="shared" si="341"/>
        <v>0</v>
      </c>
      <c r="N2192" s="350">
        <f t="shared" si="342"/>
        <v>0</v>
      </c>
      <c r="O2192" s="351">
        <f t="shared" si="343"/>
        <v>0</v>
      </c>
      <c r="P2192" s="350">
        <f t="shared" si="344"/>
        <v>0</v>
      </c>
      <c r="Q2192" s="352">
        <f t="shared" si="345"/>
        <v>0</v>
      </c>
      <c r="R2192" s="353">
        <f t="shared" si="346"/>
        <v>0</v>
      </c>
      <c r="S2192" s="354">
        <f t="shared" si="347"/>
        <v>0</v>
      </c>
      <c r="T2192" s="349">
        <f t="shared" si="348"/>
        <v>0</v>
      </c>
      <c r="U2192" s="355">
        <f t="shared" si="349"/>
        <v>0</v>
      </c>
    </row>
    <row r="2193" spans="1:21" x14ac:dyDescent="0.3">
      <c r="A2193" s="344">
        <v>2189</v>
      </c>
      <c r="B2193" s="344"/>
      <c r="C2193" s="356"/>
      <c r="D2193" s="357"/>
      <c r="E2193" s="358"/>
      <c r="F2193" s="346"/>
      <c r="G2193" s="347"/>
      <c r="H2193" s="347"/>
      <c r="I2193" s="347"/>
      <c r="J2193" s="348"/>
      <c r="K2193" s="347"/>
      <c r="L2193" s="349">
        <f t="shared" si="340"/>
        <v>0</v>
      </c>
      <c r="M2193" s="350">
        <f t="shared" si="341"/>
        <v>0</v>
      </c>
      <c r="N2193" s="350">
        <f t="shared" si="342"/>
        <v>0</v>
      </c>
      <c r="O2193" s="351">
        <f t="shared" si="343"/>
        <v>0</v>
      </c>
      <c r="P2193" s="350">
        <f t="shared" si="344"/>
        <v>0</v>
      </c>
      <c r="Q2193" s="352">
        <f t="shared" si="345"/>
        <v>0</v>
      </c>
      <c r="R2193" s="353">
        <f t="shared" si="346"/>
        <v>0</v>
      </c>
      <c r="S2193" s="354">
        <f t="shared" si="347"/>
        <v>0</v>
      </c>
      <c r="T2193" s="349">
        <f t="shared" si="348"/>
        <v>0</v>
      </c>
      <c r="U2193" s="355">
        <f t="shared" si="349"/>
        <v>0</v>
      </c>
    </row>
    <row r="2194" spans="1:21" x14ac:dyDescent="0.3">
      <c r="A2194" s="344">
        <v>2190</v>
      </c>
      <c r="B2194" s="344"/>
      <c r="C2194" s="356"/>
      <c r="D2194" s="357"/>
      <c r="E2194" s="358"/>
      <c r="F2194" s="346"/>
      <c r="G2194" s="347"/>
      <c r="H2194" s="347"/>
      <c r="I2194" s="347"/>
      <c r="J2194" s="348"/>
      <c r="K2194" s="347"/>
      <c r="L2194" s="349">
        <f t="shared" si="340"/>
        <v>0</v>
      </c>
      <c r="M2194" s="350">
        <f t="shared" si="341"/>
        <v>0</v>
      </c>
      <c r="N2194" s="350">
        <f t="shared" si="342"/>
        <v>0</v>
      </c>
      <c r="O2194" s="351">
        <f t="shared" si="343"/>
        <v>0</v>
      </c>
      <c r="P2194" s="350">
        <f t="shared" si="344"/>
        <v>0</v>
      </c>
      <c r="Q2194" s="352">
        <f t="shared" si="345"/>
        <v>0</v>
      </c>
      <c r="R2194" s="353">
        <f t="shared" si="346"/>
        <v>0</v>
      </c>
      <c r="S2194" s="354">
        <f t="shared" si="347"/>
        <v>0</v>
      </c>
      <c r="T2194" s="349">
        <f t="shared" si="348"/>
        <v>0</v>
      </c>
      <c r="U2194" s="355">
        <f t="shared" si="349"/>
        <v>0</v>
      </c>
    </row>
    <row r="2195" spans="1:21" x14ac:dyDescent="0.3">
      <c r="A2195" s="344">
        <v>2191</v>
      </c>
      <c r="B2195" s="344"/>
      <c r="C2195" s="356"/>
      <c r="D2195" s="357"/>
      <c r="E2195" s="358"/>
      <c r="F2195" s="346"/>
      <c r="G2195" s="347"/>
      <c r="H2195" s="347"/>
      <c r="I2195" s="347"/>
      <c r="J2195" s="348"/>
      <c r="K2195" s="347"/>
      <c r="L2195" s="349">
        <f t="shared" si="340"/>
        <v>0</v>
      </c>
      <c r="M2195" s="350">
        <f t="shared" si="341"/>
        <v>0</v>
      </c>
      <c r="N2195" s="350">
        <f t="shared" si="342"/>
        <v>0</v>
      </c>
      <c r="O2195" s="351">
        <f t="shared" si="343"/>
        <v>0</v>
      </c>
      <c r="P2195" s="350">
        <f t="shared" si="344"/>
        <v>0</v>
      </c>
      <c r="Q2195" s="352">
        <f t="shared" si="345"/>
        <v>0</v>
      </c>
      <c r="R2195" s="353">
        <f t="shared" si="346"/>
        <v>0</v>
      </c>
      <c r="S2195" s="354">
        <f t="shared" si="347"/>
        <v>0</v>
      </c>
      <c r="T2195" s="349">
        <f t="shared" si="348"/>
        <v>0</v>
      </c>
      <c r="U2195" s="355">
        <f t="shared" si="349"/>
        <v>0</v>
      </c>
    </row>
    <row r="2196" spans="1:21" x14ac:dyDescent="0.3">
      <c r="A2196" s="344">
        <v>2192</v>
      </c>
      <c r="B2196" s="344"/>
      <c r="C2196" s="356"/>
      <c r="D2196" s="357"/>
      <c r="E2196" s="358"/>
      <c r="F2196" s="346"/>
      <c r="G2196" s="347"/>
      <c r="H2196" s="347"/>
      <c r="I2196" s="347"/>
      <c r="J2196" s="348"/>
      <c r="K2196" s="347"/>
      <c r="L2196" s="349">
        <f t="shared" si="340"/>
        <v>0</v>
      </c>
      <c r="M2196" s="350">
        <f t="shared" si="341"/>
        <v>0</v>
      </c>
      <c r="N2196" s="350">
        <f t="shared" si="342"/>
        <v>0</v>
      </c>
      <c r="O2196" s="351">
        <f t="shared" si="343"/>
        <v>0</v>
      </c>
      <c r="P2196" s="350">
        <f t="shared" si="344"/>
        <v>0</v>
      </c>
      <c r="Q2196" s="352">
        <f t="shared" si="345"/>
        <v>0</v>
      </c>
      <c r="R2196" s="353">
        <f t="shared" si="346"/>
        <v>0</v>
      </c>
      <c r="S2196" s="354">
        <f t="shared" si="347"/>
        <v>0</v>
      </c>
      <c r="T2196" s="349">
        <f t="shared" si="348"/>
        <v>0</v>
      </c>
      <c r="U2196" s="355">
        <f t="shared" si="349"/>
        <v>0</v>
      </c>
    </row>
    <row r="2197" spans="1:21" x14ac:dyDescent="0.3">
      <c r="A2197" s="344">
        <v>2193</v>
      </c>
      <c r="B2197" s="344"/>
      <c r="C2197" s="356"/>
      <c r="D2197" s="357"/>
      <c r="E2197" s="358"/>
      <c r="F2197" s="346"/>
      <c r="G2197" s="347"/>
      <c r="H2197" s="347"/>
      <c r="I2197" s="347"/>
      <c r="J2197" s="348"/>
      <c r="K2197" s="347"/>
      <c r="L2197" s="349">
        <f t="shared" si="340"/>
        <v>0</v>
      </c>
      <c r="M2197" s="350">
        <f t="shared" si="341"/>
        <v>0</v>
      </c>
      <c r="N2197" s="350">
        <f t="shared" si="342"/>
        <v>0</v>
      </c>
      <c r="O2197" s="351">
        <f t="shared" si="343"/>
        <v>0</v>
      </c>
      <c r="P2197" s="350">
        <f t="shared" si="344"/>
        <v>0</v>
      </c>
      <c r="Q2197" s="352">
        <f t="shared" si="345"/>
        <v>0</v>
      </c>
      <c r="R2197" s="353">
        <f t="shared" si="346"/>
        <v>0</v>
      </c>
      <c r="S2197" s="354">
        <f t="shared" si="347"/>
        <v>0</v>
      </c>
      <c r="T2197" s="349">
        <f t="shared" si="348"/>
        <v>0</v>
      </c>
      <c r="U2197" s="355">
        <f t="shared" si="349"/>
        <v>0</v>
      </c>
    </row>
    <row r="2198" spans="1:21" x14ac:dyDescent="0.3">
      <c r="A2198" s="344">
        <v>2194</v>
      </c>
      <c r="B2198" s="344"/>
      <c r="C2198" s="356"/>
      <c r="D2198" s="357"/>
      <c r="E2198" s="358"/>
      <c r="F2198" s="346"/>
      <c r="G2198" s="347"/>
      <c r="H2198" s="347"/>
      <c r="I2198" s="347"/>
      <c r="J2198" s="348"/>
      <c r="K2198" s="347"/>
      <c r="L2198" s="349">
        <f t="shared" si="340"/>
        <v>0</v>
      </c>
      <c r="M2198" s="350">
        <f t="shared" si="341"/>
        <v>0</v>
      </c>
      <c r="N2198" s="350">
        <f t="shared" si="342"/>
        <v>0</v>
      </c>
      <c r="O2198" s="351">
        <f t="shared" si="343"/>
        <v>0</v>
      </c>
      <c r="P2198" s="350">
        <f t="shared" si="344"/>
        <v>0</v>
      </c>
      <c r="Q2198" s="352">
        <f t="shared" si="345"/>
        <v>0</v>
      </c>
      <c r="R2198" s="353">
        <f t="shared" si="346"/>
        <v>0</v>
      </c>
      <c r="S2198" s="354">
        <f t="shared" si="347"/>
        <v>0</v>
      </c>
      <c r="T2198" s="349">
        <f t="shared" si="348"/>
        <v>0</v>
      </c>
      <c r="U2198" s="355">
        <f t="shared" si="349"/>
        <v>0</v>
      </c>
    </row>
    <row r="2199" spans="1:21" x14ac:dyDescent="0.3">
      <c r="A2199" s="344">
        <v>2195</v>
      </c>
      <c r="B2199" s="344"/>
      <c r="C2199" s="356"/>
      <c r="D2199" s="357"/>
      <c r="E2199" s="358"/>
      <c r="F2199" s="346"/>
      <c r="G2199" s="347"/>
      <c r="H2199" s="347"/>
      <c r="I2199" s="347"/>
      <c r="J2199" s="348"/>
      <c r="K2199" s="347"/>
      <c r="L2199" s="349">
        <f t="shared" si="340"/>
        <v>0</v>
      </c>
      <c r="M2199" s="350">
        <f t="shared" si="341"/>
        <v>0</v>
      </c>
      <c r="N2199" s="350">
        <f t="shared" si="342"/>
        <v>0</v>
      </c>
      <c r="O2199" s="351">
        <f t="shared" si="343"/>
        <v>0</v>
      </c>
      <c r="P2199" s="350">
        <f t="shared" si="344"/>
        <v>0</v>
      </c>
      <c r="Q2199" s="352">
        <f t="shared" si="345"/>
        <v>0</v>
      </c>
      <c r="R2199" s="353">
        <f t="shared" si="346"/>
        <v>0</v>
      </c>
      <c r="S2199" s="354">
        <f t="shared" si="347"/>
        <v>0</v>
      </c>
      <c r="T2199" s="349">
        <f t="shared" si="348"/>
        <v>0</v>
      </c>
      <c r="U2199" s="355">
        <f t="shared" si="349"/>
        <v>0</v>
      </c>
    </row>
    <row r="2200" spans="1:21" x14ac:dyDescent="0.3">
      <c r="A2200" s="344">
        <v>2196</v>
      </c>
      <c r="B2200" s="344"/>
      <c r="C2200" s="356"/>
      <c r="D2200" s="357"/>
      <c r="E2200" s="358"/>
      <c r="F2200" s="346"/>
      <c r="G2200" s="347"/>
      <c r="H2200" s="347"/>
      <c r="I2200" s="347"/>
      <c r="J2200" s="348"/>
      <c r="K2200" s="347"/>
      <c r="L2200" s="349">
        <f t="shared" si="340"/>
        <v>0</v>
      </c>
      <c r="M2200" s="350">
        <f t="shared" si="341"/>
        <v>0</v>
      </c>
      <c r="N2200" s="350">
        <f t="shared" si="342"/>
        <v>0</v>
      </c>
      <c r="O2200" s="351">
        <f t="shared" si="343"/>
        <v>0</v>
      </c>
      <c r="P2200" s="350">
        <f t="shared" si="344"/>
        <v>0</v>
      </c>
      <c r="Q2200" s="352">
        <f t="shared" si="345"/>
        <v>0</v>
      </c>
      <c r="R2200" s="353">
        <f t="shared" si="346"/>
        <v>0</v>
      </c>
      <c r="S2200" s="354">
        <f t="shared" si="347"/>
        <v>0</v>
      </c>
      <c r="T2200" s="349">
        <f t="shared" si="348"/>
        <v>0</v>
      </c>
      <c r="U2200" s="355">
        <f t="shared" si="349"/>
        <v>0</v>
      </c>
    </row>
    <row r="2201" spans="1:21" x14ac:dyDescent="0.3">
      <c r="A2201" s="344">
        <v>2197</v>
      </c>
      <c r="B2201" s="344"/>
      <c r="C2201" s="356"/>
      <c r="D2201" s="357"/>
      <c r="E2201" s="358"/>
      <c r="F2201" s="346"/>
      <c r="G2201" s="347"/>
      <c r="H2201" s="347"/>
      <c r="I2201" s="347"/>
      <c r="J2201" s="348"/>
      <c r="K2201" s="347"/>
      <c r="L2201" s="349">
        <f t="shared" si="340"/>
        <v>0</v>
      </c>
      <c r="M2201" s="350">
        <f t="shared" si="341"/>
        <v>0</v>
      </c>
      <c r="N2201" s="350">
        <f t="shared" si="342"/>
        <v>0</v>
      </c>
      <c r="O2201" s="351">
        <f t="shared" si="343"/>
        <v>0</v>
      </c>
      <c r="P2201" s="350">
        <f t="shared" si="344"/>
        <v>0</v>
      </c>
      <c r="Q2201" s="352">
        <f t="shared" si="345"/>
        <v>0</v>
      </c>
      <c r="R2201" s="353">
        <f t="shared" si="346"/>
        <v>0</v>
      </c>
      <c r="S2201" s="354">
        <f t="shared" si="347"/>
        <v>0</v>
      </c>
      <c r="T2201" s="349">
        <f t="shared" si="348"/>
        <v>0</v>
      </c>
      <c r="U2201" s="355">
        <f t="shared" si="349"/>
        <v>0</v>
      </c>
    </row>
    <row r="2202" spans="1:21" x14ac:dyDescent="0.3">
      <c r="A2202" s="344">
        <v>2198</v>
      </c>
      <c r="B2202" s="344"/>
      <c r="C2202" s="356"/>
      <c r="D2202" s="357"/>
      <c r="E2202" s="358"/>
      <c r="F2202" s="346"/>
      <c r="G2202" s="347"/>
      <c r="H2202" s="347"/>
      <c r="I2202" s="347"/>
      <c r="J2202" s="348"/>
      <c r="K2202" s="347"/>
      <c r="L2202" s="349">
        <f t="shared" si="340"/>
        <v>0</v>
      </c>
      <c r="M2202" s="350">
        <f t="shared" si="341"/>
        <v>0</v>
      </c>
      <c r="N2202" s="350">
        <f t="shared" si="342"/>
        <v>0</v>
      </c>
      <c r="O2202" s="351">
        <f t="shared" si="343"/>
        <v>0</v>
      </c>
      <c r="P2202" s="350">
        <f t="shared" si="344"/>
        <v>0</v>
      </c>
      <c r="Q2202" s="352">
        <f t="shared" si="345"/>
        <v>0</v>
      </c>
      <c r="R2202" s="353">
        <f t="shared" si="346"/>
        <v>0</v>
      </c>
      <c r="S2202" s="354">
        <f t="shared" si="347"/>
        <v>0</v>
      </c>
      <c r="T2202" s="349">
        <f t="shared" si="348"/>
        <v>0</v>
      </c>
      <c r="U2202" s="355">
        <f t="shared" si="349"/>
        <v>0</v>
      </c>
    </row>
    <row r="2203" spans="1:21" x14ac:dyDescent="0.3">
      <c r="A2203" s="344">
        <v>2199</v>
      </c>
      <c r="B2203" s="344"/>
      <c r="C2203" s="356"/>
      <c r="D2203" s="357"/>
      <c r="E2203" s="358"/>
      <c r="F2203" s="346"/>
      <c r="G2203" s="347"/>
      <c r="H2203" s="347"/>
      <c r="I2203" s="347"/>
      <c r="J2203" s="348"/>
      <c r="K2203" s="347"/>
      <c r="L2203" s="349">
        <f t="shared" si="340"/>
        <v>0</v>
      </c>
      <c r="M2203" s="350">
        <f t="shared" si="341"/>
        <v>0</v>
      </c>
      <c r="N2203" s="350">
        <f t="shared" si="342"/>
        <v>0</v>
      </c>
      <c r="O2203" s="351">
        <f t="shared" si="343"/>
        <v>0</v>
      </c>
      <c r="P2203" s="350">
        <f t="shared" si="344"/>
        <v>0</v>
      </c>
      <c r="Q2203" s="352">
        <f t="shared" si="345"/>
        <v>0</v>
      </c>
      <c r="R2203" s="353">
        <f t="shared" si="346"/>
        <v>0</v>
      </c>
      <c r="S2203" s="354">
        <f t="shared" si="347"/>
        <v>0</v>
      </c>
      <c r="T2203" s="349">
        <f t="shared" si="348"/>
        <v>0</v>
      </c>
      <c r="U2203" s="355">
        <f t="shared" si="349"/>
        <v>0</v>
      </c>
    </row>
    <row r="2204" spans="1:21" x14ac:dyDescent="0.3">
      <c r="A2204" s="344">
        <v>2200</v>
      </c>
      <c r="B2204" s="344"/>
      <c r="C2204" s="356"/>
      <c r="D2204" s="357"/>
      <c r="E2204" s="358"/>
      <c r="F2204" s="346"/>
      <c r="G2204" s="347"/>
      <c r="H2204" s="347"/>
      <c r="I2204" s="347"/>
      <c r="J2204" s="348"/>
      <c r="K2204" s="347"/>
      <c r="L2204" s="349">
        <f t="shared" si="340"/>
        <v>0</v>
      </c>
      <c r="M2204" s="350">
        <f t="shared" si="341"/>
        <v>0</v>
      </c>
      <c r="N2204" s="350">
        <f t="shared" si="342"/>
        <v>0</v>
      </c>
      <c r="O2204" s="351">
        <f t="shared" si="343"/>
        <v>0</v>
      </c>
      <c r="P2204" s="350">
        <f t="shared" si="344"/>
        <v>0</v>
      </c>
      <c r="Q2204" s="352">
        <f t="shared" si="345"/>
        <v>0</v>
      </c>
      <c r="R2204" s="353">
        <f t="shared" si="346"/>
        <v>0</v>
      </c>
      <c r="S2204" s="354">
        <f t="shared" si="347"/>
        <v>0</v>
      </c>
      <c r="T2204" s="349">
        <f t="shared" si="348"/>
        <v>0</v>
      </c>
      <c r="U2204" s="355">
        <f t="shared" si="349"/>
        <v>0</v>
      </c>
    </row>
    <row r="2205" spans="1:21" x14ac:dyDescent="0.3">
      <c r="A2205" s="344">
        <v>2201</v>
      </c>
      <c r="B2205" s="344"/>
      <c r="C2205" s="356"/>
      <c r="D2205" s="357"/>
      <c r="E2205" s="358"/>
      <c r="F2205" s="346"/>
      <c r="G2205" s="347"/>
      <c r="H2205" s="347"/>
      <c r="I2205" s="347"/>
      <c r="J2205" s="348"/>
      <c r="K2205" s="347"/>
      <c r="L2205" s="349">
        <f t="shared" si="340"/>
        <v>0</v>
      </c>
      <c r="M2205" s="350">
        <f t="shared" si="341"/>
        <v>0</v>
      </c>
      <c r="N2205" s="350">
        <f t="shared" si="342"/>
        <v>0</v>
      </c>
      <c r="O2205" s="351">
        <f t="shared" si="343"/>
        <v>0</v>
      </c>
      <c r="P2205" s="350">
        <f t="shared" si="344"/>
        <v>0</v>
      </c>
      <c r="Q2205" s="352">
        <f t="shared" si="345"/>
        <v>0</v>
      </c>
      <c r="R2205" s="353">
        <f t="shared" si="346"/>
        <v>0</v>
      </c>
      <c r="S2205" s="354">
        <f t="shared" si="347"/>
        <v>0</v>
      </c>
      <c r="T2205" s="349">
        <f t="shared" si="348"/>
        <v>0</v>
      </c>
      <c r="U2205" s="355">
        <f t="shared" si="349"/>
        <v>0</v>
      </c>
    </row>
    <row r="2206" spans="1:21" x14ac:dyDescent="0.3">
      <c r="A2206" s="344">
        <v>2202</v>
      </c>
      <c r="B2206" s="344"/>
      <c r="C2206" s="356"/>
      <c r="D2206" s="357"/>
      <c r="E2206" s="358"/>
      <c r="F2206" s="346"/>
      <c r="G2206" s="347"/>
      <c r="H2206" s="347"/>
      <c r="I2206" s="347"/>
      <c r="J2206" s="348"/>
      <c r="K2206" s="347"/>
      <c r="L2206" s="349">
        <f t="shared" si="340"/>
        <v>0</v>
      </c>
      <c r="M2206" s="350">
        <f t="shared" si="341"/>
        <v>0</v>
      </c>
      <c r="N2206" s="350">
        <f t="shared" si="342"/>
        <v>0</v>
      </c>
      <c r="O2206" s="351">
        <f t="shared" si="343"/>
        <v>0</v>
      </c>
      <c r="P2206" s="350">
        <f t="shared" si="344"/>
        <v>0</v>
      </c>
      <c r="Q2206" s="352">
        <f t="shared" si="345"/>
        <v>0</v>
      </c>
      <c r="R2206" s="353">
        <f t="shared" si="346"/>
        <v>0</v>
      </c>
      <c r="S2206" s="354">
        <f t="shared" si="347"/>
        <v>0</v>
      </c>
      <c r="T2206" s="349">
        <f t="shared" si="348"/>
        <v>0</v>
      </c>
      <c r="U2206" s="355">
        <f t="shared" si="349"/>
        <v>0</v>
      </c>
    </row>
    <row r="2207" spans="1:21" x14ac:dyDescent="0.3">
      <c r="A2207" s="344">
        <v>2203</v>
      </c>
      <c r="B2207" s="344"/>
      <c r="C2207" s="356"/>
      <c r="D2207" s="357"/>
      <c r="E2207" s="358"/>
      <c r="F2207" s="346"/>
      <c r="G2207" s="347"/>
      <c r="H2207" s="347"/>
      <c r="I2207" s="347"/>
      <c r="J2207" s="348"/>
      <c r="K2207" s="347"/>
      <c r="L2207" s="349">
        <f t="shared" si="340"/>
        <v>0</v>
      </c>
      <c r="M2207" s="350">
        <f t="shared" si="341"/>
        <v>0</v>
      </c>
      <c r="N2207" s="350">
        <f t="shared" si="342"/>
        <v>0</v>
      </c>
      <c r="O2207" s="351">
        <f t="shared" si="343"/>
        <v>0</v>
      </c>
      <c r="P2207" s="350">
        <f t="shared" si="344"/>
        <v>0</v>
      </c>
      <c r="Q2207" s="352">
        <f t="shared" si="345"/>
        <v>0</v>
      </c>
      <c r="R2207" s="353">
        <f t="shared" si="346"/>
        <v>0</v>
      </c>
      <c r="S2207" s="354">
        <f t="shared" si="347"/>
        <v>0</v>
      </c>
      <c r="T2207" s="349">
        <f t="shared" si="348"/>
        <v>0</v>
      </c>
      <c r="U2207" s="355">
        <f t="shared" si="349"/>
        <v>0</v>
      </c>
    </row>
    <row r="2208" spans="1:21" x14ac:dyDescent="0.3">
      <c r="A2208" s="344">
        <v>2204</v>
      </c>
      <c r="B2208" s="344"/>
      <c r="C2208" s="356"/>
      <c r="D2208" s="357"/>
      <c r="E2208" s="358"/>
      <c r="F2208" s="346"/>
      <c r="G2208" s="347"/>
      <c r="H2208" s="347"/>
      <c r="I2208" s="347"/>
      <c r="J2208" s="348"/>
      <c r="K2208" s="347"/>
      <c r="L2208" s="349">
        <f t="shared" si="340"/>
        <v>0</v>
      </c>
      <c r="M2208" s="350">
        <f t="shared" si="341"/>
        <v>0</v>
      </c>
      <c r="N2208" s="350">
        <f t="shared" si="342"/>
        <v>0</v>
      </c>
      <c r="O2208" s="351">
        <f t="shared" si="343"/>
        <v>0</v>
      </c>
      <c r="P2208" s="350">
        <f t="shared" si="344"/>
        <v>0</v>
      </c>
      <c r="Q2208" s="352">
        <f t="shared" si="345"/>
        <v>0</v>
      </c>
      <c r="R2208" s="353">
        <f t="shared" si="346"/>
        <v>0</v>
      </c>
      <c r="S2208" s="354">
        <f t="shared" si="347"/>
        <v>0</v>
      </c>
      <c r="T2208" s="349">
        <f t="shared" si="348"/>
        <v>0</v>
      </c>
      <c r="U2208" s="355">
        <f t="shared" si="349"/>
        <v>0</v>
      </c>
    </row>
    <row r="2209" spans="1:21" x14ac:dyDescent="0.3">
      <c r="A2209" s="344">
        <v>2205</v>
      </c>
      <c r="B2209" s="344"/>
      <c r="C2209" s="356"/>
      <c r="D2209" s="357"/>
      <c r="E2209" s="358"/>
      <c r="F2209" s="346"/>
      <c r="G2209" s="347"/>
      <c r="H2209" s="347"/>
      <c r="I2209" s="347"/>
      <c r="J2209" s="348"/>
      <c r="K2209" s="347"/>
      <c r="L2209" s="349">
        <f t="shared" si="340"/>
        <v>0</v>
      </c>
      <c r="M2209" s="350">
        <f t="shared" si="341"/>
        <v>0</v>
      </c>
      <c r="N2209" s="350">
        <f t="shared" si="342"/>
        <v>0</v>
      </c>
      <c r="O2209" s="351">
        <f t="shared" si="343"/>
        <v>0</v>
      </c>
      <c r="P2209" s="350">
        <f t="shared" si="344"/>
        <v>0</v>
      </c>
      <c r="Q2209" s="352">
        <f t="shared" si="345"/>
        <v>0</v>
      </c>
      <c r="R2209" s="353">
        <f t="shared" si="346"/>
        <v>0</v>
      </c>
      <c r="S2209" s="354">
        <f t="shared" si="347"/>
        <v>0</v>
      </c>
      <c r="T2209" s="349">
        <f t="shared" si="348"/>
        <v>0</v>
      </c>
      <c r="U2209" s="355">
        <f t="shared" si="349"/>
        <v>0</v>
      </c>
    </row>
    <row r="2210" spans="1:21" x14ac:dyDescent="0.3">
      <c r="A2210" s="344">
        <v>2206</v>
      </c>
      <c r="B2210" s="344"/>
      <c r="C2210" s="356"/>
      <c r="D2210" s="357"/>
      <c r="E2210" s="358"/>
      <c r="F2210" s="346"/>
      <c r="G2210" s="347"/>
      <c r="H2210" s="347"/>
      <c r="I2210" s="347"/>
      <c r="J2210" s="348"/>
      <c r="K2210" s="347"/>
      <c r="L2210" s="349">
        <f t="shared" si="340"/>
        <v>0</v>
      </c>
      <c r="M2210" s="350">
        <f t="shared" si="341"/>
        <v>0</v>
      </c>
      <c r="N2210" s="350">
        <f t="shared" si="342"/>
        <v>0</v>
      </c>
      <c r="O2210" s="351">
        <f t="shared" si="343"/>
        <v>0</v>
      </c>
      <c r="P2210" s="350">
        <f t="shared" si="344"/>
        <v>0</v>
      </c>
      <c r="Q2210" s="352">
        <f t="shared" si="345"/>
        <v>0</v>
      </c>
      <c r="R2210" s="353">
        <f t="shared" si="346"/>
        <v>0</v>
      </c>
      <c r="S2210" s="354">
        <f t="shared" si="347"/>
        <v>0</v>
      </c>
      <c r="T2210" s="349">
        <f t="shared" si="348"/>
        <v>0</v>
      </c>
      <c r="U2210" s="355">
        <f t="shared" si="349"/>
        <v>0</v>
      </c>
    </row>
    <row r="2211" spans="1:21" x14ac:dyDescent="0.3">
      <c r="A2211" s="344">
        <v>2207</v>
      </c>
      <c r="B2211" s="344"/>
      <c r="C2211" s="356"/>
      <c r="D2211" s="357"/>
      <c r="E2211" s="358"/>
      <c r="F2211" s="346"/>
      <c r="G2211" s="347"/>
      <c r="H2211" s="347"/>
      <c r="I2211" s="347"/>
      <c r="J2211" s="348"/>
      <c r="K2211" s="347"/>
      <c r="L2211" s="349">
        <f t="shared" si="340"/>
        <v>0</v>
      </c>
      <c r="M2211" s="350">
        <f t="shared" si="341"/>
        <v>0</v>
      </c>
      <c r="N2211" s="350">
        <f t="shared" si="342"/>
        <v>0</v>
      </c>
      <c r="O2211" s="351">
        <f t="shared" si="343"/>
        <v>0</v>
      </c>
      <c r="P2211" s="350">
        <f t="shared" si="344"/>
        <v>0</v>
      </c>
      <c r="Q2211" s="352">
        <f t="shared" si="345"/>
        <v>0</v>
      </c>
      <c r="R2211" s="353">
        <f t="shared" si="346"/>
        <v>0</v>
      </c>
      <c r="S2211" s="354">
        <f t="shared" si="347"/>
        <v>0</v>
      </c>
      <c r="T2211" s="349">
        <f t="shared" si="348"/>
        <v>0</v>
      </c>
      <c r="U2211" s="355">
        <f t="shared" si="349"/>
        <v>0</v>
      </c>
    </row>
    <row r="2212" spans="1:21" x14ac:dyDescent="0.3">
      <c r="A2212" s="344">
        <v>2208</v>
      </c>
      <c r="B2212" s="344"/>
      <c r="C2212" s="356"/>
      <c r="D2212" s="357"/>
      <c r="E2212" s="358"/>
      <c r="F2212" s="346"/>
      <c r="G2212" s="347"/>
      <c r="H2212" s="347"/>
      <c r="I2212" s="347"/>
      <c r="J2212" s="348"/>
      <c r="K2212" s="347"/>
      <c r="L2212" s="349">
        <f t="shared" si="340"/>
        <v>0</v>
      </c>
      <c r="M2212" s="350">
        <f t="shared" si="341"/>
        <v>0</v>
      </c>
      <c r="N2212" s="350">
        <f t="shared" si="342"/>
        <v>0</v>
      </c>
      <c r="O2212" s="351">
        <f t="shared" si="343"/>
        <v>0</v>
      </c>
      <c r="P2212" s="350">
        <f t="shared" si="344"/>
        <v>0</v>
      </c>
      <c r="Q2212" s="352">
        <f t="shared" si="345"/>
        <v>0</v>
      </c>
      <c r="R2212" s="353">
        <f t="shared" si="346"/>
        <v>0</v>
      </c>
      <c r="S2212" s="354">
        <f t="shared" si="347"/>
        <v>0</v>
      </c>
      <c r="T2212" s="349">
        <f t="shared" si="348"/>
        <v>0</v>
      </c>
      <c r="U2212" s="355">
        <f t="shared" si="349"/>
        <v>0</v>
      </c>
    </row>
    <row r="2213" spans="1:21" x14ac:dyDescent="0.3">
      <c r="A2213" s="344">
        <v>2209</v>
      </c>
      <c r="B2213" s="344"/>
      <c r="C2213" s="356"/>
      <c r="D2213" s="357"/>
      <c r="E2213" s="358"/>
      <c r="F2213" s="346"/>
      <c r="G2213" s="347"/>
      <c r="H2213" s="347"/>
      <c r="I2213" s="347"/>
      <c r="J2213" s="348"/>
      <c r="K2213" s="347"/>
      <c r="L2213" s="349">
        <f t="shared" si="340"/>
        <v>0</v>
      </c>
      <c r="M2213" s="350">
        <f t="shared" si="341"/>
        <v>0</v>
      </c>
      <c r="N2213" s="350">
        <f t="shared" si="342"/>
        <v>0</v>
      </c>
      <c r="O2213" s="351">
        <f t="shared" si="343"/>
        <v>0</v>
      </c>
      <c r="P2213" s="350">
        <f t="shared" si="344"/>
        <v>0</v>
      </c>
      <c r="Q2213" s="352">
        <f t="shared" si="345"/>
        <v>0</v>
      </c>
      <c r="R2213" s="353">
        <f t="shared" si="346"/>
        <v>0</v>
      </c>
      <c r="S2213" s="354">
        <f t="shared" si="347"/>
        <v>0</v>
      </c>
      <c r="T2213" s="349">
        <f t="shared" si="348"/>
        <v>0</v>
      </c>
      <c r="U2213" s="355">
        <f t="shared" si="349"/>
        <v>0</v>
      </c>
    </row>
    <row r="2214" spans="1:21" x14ac:dyDescent="0.3">
      <c r="A2214" s="344">
        <v>2210</v>
      </c>
      <c r="B2214" s="344"/>
      <c r="C2214" s="356"/>
      <c r="D2214" s="357"/>
      <c r="E2214" s="358"/>
      <c r="F2214" s="346"/>
      <c r="G2214" s="347"/>
      <c r="H2214" s="347"/>
      <c r="I2214" s="347"/>
      <c r="J2214" s="348"/>
      <c r="K2214" s="347"/>
      <c r="L2214" s="349">
        <f t="shared" si="340"/>
        <v>0</v>
      </c>
      <c r="M2214" s="350">
        <f t="shared" si="341"/>
        <v>0</v>
      </c>
      <c r="N2214" s="350">
        <f t="shared" si="342"/>
        <v>0</v>
      </c>
      <c r="O2214" s="351">
        <f t="shared" si="343"/>
        <v>0</v>
      </c>
      <c r="P2214" s="350">
        <f t="shared" si="344"/>
        <v>0</v>
      </c>
      <c r="Q2214" s="352">
        <f t="shared" si="345"/>
        <v>0</v>
      </c>
      <c r="R2214" s="353">
        <f t="shared" si="346"/>
        <v>0</v>
      </c>
      <c r="S2214" s="354">
        <f t="shared" si="347"/>
        <v>0</v>
      </c>
      <c r="T2214" s="349">
        <f t="shared" si="348"/>
        <v>0</v>
      </c>
      <c r="U2214" s="355">
        <f t="shared" si="349"/>
        <v>0</v>
      </c>
    </row>
    <row r="2215" spans="1:21" x14ac:dyDescent="0.3">
      <c r="A2215" s="344">
        <v>2211</v>
      </c>
      <c r="B2215" s="344"/>
      <c r="C2215" s="356"/>
      <c r="D2215" s="357"/>
      <c r="E2215" s="358"/>
      <c r="F2215" s="346"/>
      <c r="G2215" s="347"/>
      <c r="H2215" s="347"/>
      <c r="I2215" s="347"/>
      <c r="J2215" s="348"/>
      <c r="K2215" s="347"/>
      <c r="L2215" s="349">
        <f t="shared" si="340"/>
        <v>0</v>
      </c>
      <c r="M2215" s="350">
        <f t="shared" si="341"/>
        <v>0</v>
      </c>
      <c r="N2215" s="350">
        <f t="shared" si="342"/>
        <v>0</v>
      </c>
      <c r="O2215" s="351">
        <f t="shared" si="343"/>
        <v>0</v>
      </c>
      <c r="P2215" s="350">
        <f t="shared" si="344"/>
        <v>0</v>
      </c>
      <c r="Q2215" s="352">
        <f t="shared" si="345"/>
        <v>0</v>
      </c>
      <c r="R2215" s="353">
        <f t="shared" si="346"/>
        <v>0</v>
      </c>
      <c r="S2215" s="354">
        <f t="shared" si="347"/>
        <v>0</v>
      </c>
      <c r="T2215" s="349">
        <f t="shared" si="348"/>
        <v>0</v>
      </c>
      <c r="U2215" s="355">
        <f t="shared" si="349"/>
        <v>0</v>
      </c>
    </row>
    <row r="2216" spans="1:21" x14ac:dyDescent="0.3">
      <c r="A2216" s="344">
        <v>2212</v>
      </c>
      <c r="B2216" s="344"/>
      <c r="C2216" s="356"/>
      <c r="D2216" s="357"/>
      <c r="E2216" s="358"/>
      <c r="F2216" s="346"/>
      <c r="G2216" s="347"/>
      <c r="H2216" s="347"/>
      <c r="I2216" s="347"/>
      <c r="J2216" s="348"/>
      <c r="K2216" s="347"/>
      <c r="L2216" s="349">
        <f t="shared" si="340"/>
        <v>0</v>
      </c>
      <c r="M2216" s="350">
        <f t="shared" si="341"/>
        <v>0</v>
      </c>
      <c r="N2216" s="350">
        <f t="shared" si="342"/>
        <v>0</v>
      </c>
      <c r="O2216" s="351">
        <f t="shared" si="343"/>
        <v>0</v>
      </c>
      <c r="P2216" s="350">
        <f t="shared" si="344"/>
        <v>0</v>
      </c>
      <c r="Q2216" s="352">
        <f t="shared" si="345"/>
        <v>0</v>
      </c>
      <c r="R2216" s="353">
        <f t="shared" si="346"/>
        <v>0</v>
      </c>
      <c r="S2216" s="354">
        <f t="shared" si="347"/>
        <v>0</v>
      </c>
      <c r="T2216" s="349">
        <f t="shared" si="348"/>
        <v>0</v>
      </c>
      <c r="U2216" s="355">
        <f t="shared" si="349"/>
        <v>0</v>
      </c>
    </row>
    <row r="2217" spans="1:21" x14ac:dyDescent="0.3">
      <c r="A2217" s="344">
        <v>2213</v>
      </c>
      <c r="B2217" s="344"/>
      <c r="C2217" s="356"/>
      <c r="D2217" s="357"/>
      <c r="E2217" s="358"/>
      <c r="F2217" s="346"/>
      <c r="G2217" s="347"/>
      <c r="H2217" s="347"/>
      <c r="I2217" s="347"/>
      <c r="J2217" s="348"/>
      <c r="K2217" s="347"/>
      <c r="L2217" s="349">
        <f t="shared" si="340"/>
        <v>0</v>
      </c>
      <c r="M2217" s="350">
        <f t="shared" si="341"/>
        <v>0</v>
      </c>
      <c r="N2217" s="350">
        <f t="shared" si="342"/>
        <v>0</v>
      </c>
      <c r="O2217" s="351">
        <f t="shared" si="343"/>
        <v>0</v>
      </c>
      <c r="P2217" s="350">
        <f t="shared" si="344"/>
        <v>0</v>
      </c>
      <c r="Q2217" s="352">
        <f t="shared" si="345"/>
        <v>0</v>
      </c>
      <c r="R2217" s="353">
        <f t="shared" si="346"/>
        <v>0</v>
      </c>
      <c r="S2217" s="354">
        <f t="shared" si="347"/>
        <v>0</v>
      </c>
      <c r="T2217" s="349">
        <f t="shared" si="348"/>
        <v>0</v>
      </c>
      <c r="U2217" s="355">
        <f t="shared" si="349"/>
        <v>0</v>
      </c>
    </row>
    <row r="2218" spans="1:21" x14ac:dyDescent="0.3">
      <c r="A2218" s="344">
        <v>2214</v>
      </c>
      <c r="B2218" s="344"/>
      <c r="C2218" s="356"/>
      <c r="D2218" s="357"/>
      <c r="E2218" s="358"/>
      <c r="F2218" s="346"/>
      <c r="G2218" s="347"/>
      <c r="H2218" s="347"/>
      <c r="I2218" s="347"/>
      <c r="J2218" s="348"/>
      <c r="K2218" s="347"/>
      <c r="L2218" s="349">
        <f t="shared" si="340"/>
        <v>0</v>
      </c>
      <c r="M2218" s="350">
        <f t="shared" si="341"/>
        <v>0</v>
      </c>
      <c r="N2218" s="350">
        <f t="shared" si="342"/>
        <v>0</v>
      </c>
      <c r="O2218" s="351">
        <f t="shared" si="343"/>
        <v>0</v>
      </c>
      <c r="P2218" s="350">
        <f t="shared" si="344"/>
        <v>0</v>
      </c>
      <c r="Q2218" s="352">
        <f t="shared" si="345"/>
        <v>0</v>
      </c>
      <c r="R2218" s="353">
        <f t="shared" si="346"/>
        <v>0</v>
      </c>
      <c r="S2218" s="354">
        <f t="shared" si="347"/>
        <v>0</v>
      </c>
      <c r="T2218" s="349">
        <f t="shared" si="348"/>
        <v>0</v>
      </c>
      <c r="U2218" s="355">
        <f t="shared" si="349"/>
        <v>0</v>
      </c>
    </row>
    <row r="2219" spans="1:21" x14ac:dyDescent="0.3">
      <c r="A2219" s="344">
        <v>2215</v>
      </c>
      <c r="B2219" s="344"/>
      <c r="C2219" s="356"/>
      <c r="D2219" s="357"/>
      <c r="E2219" s="358"/>
      <c r="F2219" s="346"/>
      <c r="G2219" s="347"/>
      <c r="H2219" s="347"/>
      <c r="I2219" s="347"/>
      <c r="J2219" s="348"/>
      <c r="K2219" s="347"/>
      <c r="L2219" s="349">
        <f t="shared" si="340"/>
        <v>0</v>
      </c>
      <c r="M2219" s="350">
        <f t="shared" si="341"/>
        <v>0</v>
      </c>
      <c r="N2219" s="350">
        <f t="shared" si="342"/>
        <v>0</v>
      </c>
      <c r="O2219" s="351">
        <f t="shared" si="343"/>
        <v>0</v>
      </c>
      <c r="P2219" s="350">
        <f t="shared" si="344"/>
        <v>0</v>
      </c>
      <c r="Q2219" s="352">
        <f t="shared" si="345"/>
        <v>0</v>
      </c>
      <c r="R2219" s="353">
        <f t="shared" si="346"/>
        <v>0</v>
      </c>
      <c r="S2219" s="354">
        <f t="shared" si="347"/>
        <v>0</v>
      </c>
      <c r="T2219" s="349">
        <f t="shared" si="348"/>
        <v>0</v>
      </c>
      <c r="U2219" s="355">
        <f t="shared" si="349"/>
        <v>0</v>
      </c>
    </row>
    <row r="2220" spans="1:21" x14ac:dyDescent="0.3">
      <c r="A2220" s="344">
        <v>2216</v>
      </c>
      <c r="B2220" s="344"/>
      <c r="C2220" s="356"/>
      <c r="D2220" s="357"/>
      <c r="E2220" s="358"/>
      <c r="F2220" s="346"/>
      <c r="G2220" s="347"/>
      <c r="H2220" s="347"/>
      <c r="I2220" s="347"/>
      <c r="J2220" s="348"/>
      <c r="K2220" s="347"/>
      <c r="L2220" s="349">
        <f t="shared" si="340"/>
        <v>0</v>
      </c>
      <c r="M2220" s="350">
        <f t="shared" si="341"/>
        <v>0</v>
      </c>
      <c r="N2220" s="350">
        <f t="shared" si="342"/>
        <v>0</v>
      </c>
      <c r="O2220" s="351">
        <f t="shared" si="343"/>
        <v>0</v>
      </c>
      <c r="P2220" s="350">
        <f t="shared" si="344"/>
        <v>0</v>
      </c>
      <c r="Q2220" s="352">
        <f t="shared" si="345"/>
        <v>0</v>
      </c>
      <c r="R2220" s="353">
        <f t="shared" si="346"/>
        <v>0</v>
      </c>
      <c r="S2220" s="354">
        <f t="shared" si="347"/>
        <v>0</v>
      </c>
      <c r="T2220" s="349">
        <f t="shared" si="348"/>
        <v>0</v>
      </c>
      <c r="U2220" s="355">
        <f t="shared" si="349"/>
        <v>0</v>
      </c>
    </row>
    <row r="2221" spans="1:21" x14ac:dyDescent="0.3">
      <c r="A2221" s="344">
        <v>2217</v>
      </c>
      <c r="B2221" s="344"/>
      <c r="C2221" s="356"/>
      <c r="D2221" s="357"/>
      <c r="E2221" s="358"/>
      <c r="F2221" s="346"/>
      <c r="G2221" s="347"/>
      <c r="H2221" s="347"/>
      <c r="I2221" s="347"/>
      <c r="J2221" s="348"/>
      <c r="K2221" s="347"/>
      <c r="L2221" s="349">
        <f t="shared" si="340"/>
        <v>0</v>
      </c>
      <c r="M2221" s="350">
        <f t="shared" si="341"/>
        <v>0</v>
      </c>
      <c r="N2221" s="350">
        <f t="shared" si="342"/>
        <v>0</v>
      </c>
      <c r="O2221" s="351">
        <f t="shared" si="343"/>
        <v>0</v>
      </c>
      <c r="P2221" s="350">
        <f t="shared" si="344"/>
        <v>0</v>
      </c>
      <c r="Q2221" s="352">
        <f t="shared" si="345"/>
        <v>0</v>
      </c>
      <c r="R2221" s="353">
        <f t="shared" si="346"/>
        <v>0</v>
      </c>
      <c r="S2221" s="354">
        <f t="shared" si="347"/>
        <v>0</v>
      </c>
      <c r="T2221" s="349">
        <f t="shared" si="348"/>
        <v>0</v>
      </c>
      <c r="U2221" s="355">
        <f t="shared" si="349"/>
        <v>0</v>
      </c>
    </row>
    <row r="2222" spans="1:21" x14ac:dyDescent="0.3">
      <c r="A2222" s="344">
        <v>2218</v>
      </c>
      <c r="B2222" s="344"/>
      <c r="C2222" s="356"/>
      <c r="D2222" s="357"/>
      <c r="E2222" s="358"/>
      <c r="F2222" s="346"/>
      <c r="G2222" s="347"/>
      <c r="H2222" s="347"/>
      <c r="I2222" s="347"/>
      <c r="J2222" s="348"/>
      <c r="K2222" s="347"/>
      <c r="L2222" s="349">
        <f t="shared" si="340"/>
        <v>0</v>
      </c>
      <c r="M2222" s="350">
        <f t="shared" si="341"/>
        <v>0</v>
      </c>
      <c r="N2222" s="350">
        <f t="shared" si="342"/>
        <v>0</v>
      </c>
      <c r="O2222" s="351">
        <f t="shared" si="343"/>
        <v>0</v>
      </c>
      <c r="P2222" s="350">
        <f t="shared" si="344"/>
        <v>0</v>
      </c>
      <c r="Q2222" s="352">
        <f t="shared" si="345"/>
        <v>0</v>
      </c>
      <c r="R2222" s="353">
        <f t="shared" si="346"/>
        <v>0</v>
      </c>
      <c r="S2222" s="354">
        <f t="shared" si="347"/>
        <v>0</v>
      </c>
      <c r="T2222" s="349">
        <f t="shared" si="348"/>
        <v>0</v>
      </c>
      <c r="U2222" s="355">
        <f t="shared" si="349"/>
        <v>0</v>
      </c>
    </row>
    <row r="2223" spans="1:21" x14ac:dyDescent="0.3">
      <c r="A2223" s="344">
        <v>2219</v>
      </c>
      <c r="B2223" s="344"/>
      <c r="C2223" s="356"/>
      <c r="D2223" s="357"/>
      <c r="E2223" s="358"/>
      <c r="F2223" s="346"/>
      <c r="G2223" s="347"/>
      <c r="H2223" s="347"/>
      <c r="I2223" s="347"/>
      <c r="J2223" s="348"/>
      <c r="K2223" s="347"/>
      <c r="L2223" s="349">
        <f t="shared" si="340"/>
        <v>0</v>
      </c>
      <c r="M2223" s="350">
        <f t="shared" si="341"/>
        <v>0</v>
      </c>
      <c r="N2223" s="350">
        <f t="shared" si="342"/>
        <v>0</v>
      </c>
      <c r="O2223" s="351">
        <f t="shared" si="343"/>
        <v>0</v>
      </c>
      <c r="P2223" s="350">
        <f t="shared" si="344"/>
        <v>0</v>
      </c>
      <c r="Q2223" s="352">
        <f t="shared" si="345"/>
        <v>0</v>
      </c>
      <c r="R2223" s="353">
        <f t="shared" si="346"/>
        <v>0</v>
      </c>
      <c r="S2223" s="354">
        <f t="shared" si="347"/>
        <v>0</v>
      </c>
      <c r="T2223" s="349">
        <f t="shared" si="348"/>
        <v>0</v>
      </c>
      <c r="U2223" s="355">
        <f t="shared" si="349"/>
        <v>0</v>
      </c>
    </row>
    <row r="2224" spans="1:21" x14ac:dyDescent="0.3">
      <c r="A2224" s="344">
        <v>2220</v>
      </c>
      <c r="B2224" s="344"/>
      <c r="C2224" s="356"/>
      <c r="D2224" s="357"/>
      <c r="E2224" s="358"/>
      <c r="F2224" s="346"/>
      <c r="G2224" s="347"/>
      <c r="H2224" s="347"/>
      <c r="I2224" s="347"/>
      <c r="J2224" s="348"/>
      <c r="K2224" s="347"/>
      <c r="L2224" s="349">
        <f t="shared" si="340"/>
        <v>0</v>
      </c>
      <c r="M2224" s="350">
        <f t="shared" si="341"/>
        <v>0</v>
      </c>
      <c r="N2224" s="350">
        <f t="shared" si="342"/>
        <v>0</v>
      </c>
      <c r="O2224" s="351">
        <f t="shared" si="343"/>
        <v>0</v>
      </c>
      <c r="P2224" s="350">
        <f t="shared" si="344"/>
        <v>0</v>
      </c>
      <c r="Q2224" s="352">
        <f t="shared" si="345"/>
        <v>0</v>
      </c>
      <c r="R2224" s="353">
        <f t="shared" si="346"/>
        <v>0</v>
      </c>
      <c r="S2224" s="354">
        <f t="shared" si="347"/>
        <v>0</v>
      </c>
      <c r="T2224" s="349">
        <f t="shared" si="348"/>
        <v>0</v>
      </c>
      <c r="U2224" s="355">
        <f t="shared" si="349"/>
        <v>0</v>
      </c>
    </row>
    <row r="2225" spans="1:21" x14ac:dyDescent="0.3">
      <c r="A2225" s="344">
        <v>2221</v>
      </c>
      <c r="B2225" s="344"/>
      <c r="C2225" s="356"/>
      <c r="D2225" s="357"/>
      <c r="E2225" s="358"/>
      <c r="F2225" s="346"/>
      <c r="G2225" s="347"/>
      <c r="H2225" s="347"/>
      <c r="I2225" s="347"/>
      <c r="J2225" s="348"/>
      <c r="K2225" s="347"/>
      <c r="L2225" s="349">
        <f t="shared" si="340"/>
        <v>0</v>
      </c>
      <c r="M2225" s="350">
        <f t="shared" si="341"/>
        <v>0</v>
      </c>
      <c r="N2225" s="350">
        <f t="shared" si="342"/>
        <v>0</v>
      </c>
      <c r="O2225" s="351">
        <f t="shared" si="343"/>
        <v>0</v>
      </c>
      <c r="P2225" s="350">
        <f t="shared" si="344"/>
        <v>0</v>
      </c>
      <c r="Q2225" s="352">
        <f t="shared" si="345"/>
        <v>0</v>
      </c>
      <c r="R2225" s="353">
        <f t="shared" si="346"/>
        <v>0</v>
      </c>
      <c r="S2225" s="354">
        <f t="shared" si="347"/>
        <v>0</v>
      </c>
      <c r="T2225" s="349">
        <f t="shared" si="348"/>
        <v>0</v>
      </c>
      <c r="U2225" s="355">
        <f t="shared" si="349"/>
        <v>0</v>
      </c>
    </row>
    <row r="2226" spans="1:21" x14ac:dyDescent="0.3">
      <c r="A2226" s="344">
        <v>2222</v>
      </c>
      <c r="B2226" s="344"/>
      <c r="C2226" s="356"/>
      <c r="D2226" s="357"/>
      <c r="E2226" s="358"/>
      <c r="F2226" s="346"/>
      <c r="G2226" s="347"/>
      <c r="H2226" s="347"/>
      <c r="I2226" s="347"/>
      <c r="J2226" s="348"/>
      <c r="K2226" s="347"/>
      <c r="L2226" s="349">
        <f t="shared" si="340"/>
        <v>0</v>
      </c>
      <c r="M2226" s="350">
        <f t="shared" si="341"/>
        <v>0</v>
      </c>
      <c r="N2226" s="350">
        <f t="shared" si="342"/>
        <v>0</v>
      </c>
      <c r="O2226" s="351">
        <f t="shared" si="343"/>
        <v>0</v>
      </c>
      <c r="P2226" s="350">
        <f t="shared" si="344"/>
        <v>0</v>
      </c>
      <c r="Q2226" s="352">
        <f t="shared" si="345"/>
        <v>0</v>
      </c>
      <c r="R2226" s="353">
        <f t="shared" si="346"/>
        <v>0</v>
      </c>
      <c r="S2226" s="354">
        <f t="shared" si="347"/>
        <v>0</v>
      </c>
      <c r="T2226" s="349">
        <f t="shared" si="348"/>
        <v>0</v>
      </c>
      <c r="U2226" s="355">
        <f t="shared" si="349"/>
        <v>0</v>
      </c>
    </row>
    <row r="2227" spans="1:21" x14ac:dyDescent="0.3">
      <c r="A2227" s="344">
        <v>2223</v>
      </c>
      <c r="B2227" s="344"/>
      <c r="C2227" s="356"/>
      <c r="D2227" s="357"/>
      <c r="E2227" s="358"/>
      <c r="F2227" s="346"/>
      <c r="G2227" s="347"/>
      <c r="H2227" s="347"/>
      <c r="I2227" s="347"/>
      <c r="J2227" s="348"/>
      <c r="K2227" s="347"/>
      <c r="L2227" s="349">
        <f t="shared" si="340"/>
        <v>0</v>
      </c>
      <c r="M2227" s="350">
        <f t="shared" si="341"/>
        <v>0</v>
      </c>
      <c r="N2227" s="350">
        <f t="shared" si="342"/>
        <v>0</v>
      </c>
      <c r="O2227" s="351">
        <f t="shared" si="343"/>
        <v>0</v>
      </c>
      <c r="P2227" s="350">
        <f t="shared" si="344"/>
        <v>0</v>
      </c>
      <c r="Q2227" s="352">
        <f t="shared" si="345"/>
        <v>0</v>
      </c>
      <c r="R2227" s="353">
        <f t="shared" si="346"/>
        <v>0</v>
      </c>
      <c r="S2227" s="354">
        <f t="shared" si="347"/>
        <v>0</v>
      </c>
      <c r="T2227" s="349">
        <f t="shared" si="348"/>
        <v>0</v>
      </c>
      <c r="U2227" s="355">
        <f t="shared" si="349"/>
        <v>0</v>
      </c>
    </row>
    <row r="2228" spans="1:21" x14ac:dyDescent="0.3">
      <c r="A2228" s="344">
        <v>2224</v>
      </c>
      <c r="B2228" s="344"/>
      <c r="C2228" s="356"/>
      <c r="D2228" s="357"/>
      <c r="E2228" s="358"/>
      <c r="F2228" s="346"/>
      <c r="G2228" s="347"/>
      <c r="H2228" s="347"/>
      <c r="I2228" s="347"/>
      <c r="J2228" s="348"/>
      <c r="K2228" s="347"/>
      <c r="L2228" s="349">
        <f t="shared" si="340"/>
        <v>0</v>
      </c>
      <c r="M2228" s="350">
        <f t="shared" si="341"/>
        <v>0</v>
      </c>
      <c r="N2228" s="350">
        <f t="shared" si="342"/>
        <v>0</v>
      </c>
      <c r="O2228" s="351">
        <f t="shared" si="343"/>
        <v>0</v>
      </c>
      <c r="P2228" s="350">
        <f t="shared" si="344"/>
        <v>0</v>
      </c>
      <c r="Q2228" s="352">
        <f t="shared" si="345"/>
        <v>0</v>
      </c>
      <c r="R2228" s="353">
        <f t="shared" si="346"/>
        <v>0</v>
      </c>
      <c r="S2228" s="354">
        <f t="shared" si="347"/>
        <v>0</v>
      </c>
      <c r="T2228" s="349">
        <f t="shared" si="348"/>
        <v>0</v>
      </c>
      <c r="U2228" s="355">
        <f t="shared" si="349"/>
        <v>0</v>
      </c>
    </row>
    <row r="2229" spans="1:21" x14ac:dyDescent="0.3">
      <c r="A2229" s="344">
        <v>2225</v>
      </c>
      <c r="B2229" s="344"/>
      <c r="C2229" s="356"/>
      <c r="D2229" s="357"/>
      <c r="E2229" s="358"/>
      <c r="F2229" s="346"/>
      <c r="G2229" s="347"/>
      <c r="H2229" s="347"/>
      <c r="I2229" s="347"/>
      <c r="J2229" s="348"/>
      <c r="K2229" s="347"/>
      <c r="L2229" s="349">
        <f t="shared" si="340"/>
        <v>0</v>
      </c>
      <c r="M2229" s="350">
        <f t="shared" si="341"/>
        <v>0</v>
      </c>
      <c r="N2229" s="350">
        <f t="shared" si="342"/>
        <v>0</v>
      </c>
      <c r="O2229" s="351">
        <f t="shared" si="343"/>
        <v>0</v>
      </c>
      <c r="P2229" s="350">
        <f t="shared" si="344"/>
        <v>0</v>
      </c>
      <c r="Q2229" s="352">
        <f t="shared" si="345"/>
        <v>0</v>
      </c>
      <c r="R2229" s="353">
        <f t="shared" si="346"/>
        <v>0</v>
      </c>
      <c r="S2229" s="354">
        <f t="shared" si="347"/>
        <v>0</v>
      </c>
      <c r="T2229" s="349">
        <f t="shared" si="348"/>
        <v>0</v>
      </c>
      <c r="U2229" s="355">
        <f t="shared" si="349"/>
        <v>0</v>
      </c>
    </row>
    <row r="2230" spans="1:21" x14ac:dyDescent="0.3">
      <c r="A2230" s="344">
        <v>2226</v>
      </c>
      <c r="B2230" s="344"/>
      <c r="C2230" s="356"/>
      <c r="D2230" s="357"/>
      <c r="E2230" s="358"/>
      <c r="F2230" s="346"/>
      <c r="G2230" s="347"/>
      <c r="H2230" s="347"/>
      <c r="I2230" s="347"/>
      <c r="J2230" s="348"/>
      <c r="K2230" s="347"/>
      <c r="L2230" s="349">
        <f t="shared" si="340"/>
        <v>0</v>
      </c>
      <c r="M2230" s="350">
        <f t="shared" si="341"/>
        <v>0</v>
      </c>
      <c r="N2230" s="350">
        <f t="shared" si="342"/>
        <v>0</v>
      </c>
      <c r="O2230" s="351">
        <f t="shared" si="343"/>
        <v>0</v>
      </c>
      <c r="P2230" s="350">
        <f t="shared" si="344"/>
        <v>0</v>
      </c>
      <c r="Q2230" s="352">
        <f t="shared" si="345"/>
        <v>0</v>
      </c>
      <c r="R2230" s="353">
        <f t="shared" si="346"/>
        <v>0</v>
      </c>
      <c r="S2230" s="354">
        <f t="shared" si="347"/>
        <v>0</v>
      </c>
      <c r="T2230" s="349">
        <f t="shared" si="348"/>
        <v>0</v>
      </c>
      <c r="U2230" s="355">
        <f t="shared" si="349"/>
        <v>0</v>
      </c>
    </row>
    <row r="2231" spans="1:21" x14ac:dyDescent="0.3">
      <c r="A2231" s="344">
        <v>2227</v>
      </c>
      <c r="B2231" s="344"/>
      <c r="C2231" s="356"/>
      <c r="D2231" s="357"/>
      <c r="E2231" s="358"/>
      <c r="F2231" s="346"/>
      <c r="G2231" s="347"/>
      <c r="H2231" s="347"/>
      <c r="I2231" s="347"/>
      <c r="J2231" s="348"/>
      <c r="K2231" s="347"/>
      <c r="L2231" s="349">
        <f t="shared" si="340"/>
        <v>0</v>
      </c>
      <c r="M2231" s="350">
        <f t="shared" si="341"/>
        <v>0</v>
      </c>
      <c r="N2231" s="350">
        <f t="shared" si="342"/>
        <v>0</v>
      </c>
      <c r="O2231" s="351">
        <f t="shared" si="343"/>
        <v>0</v>
      </c>
      <c r="P2231" s="350">
        <f t="shared" si="344"/>
        <v>0</v>
      </c>
      <c r="Q2231" s="352">
        <f t="shared" si="345"/>
        <v>0</v>
      </c>
      <c r="R2231" s="353">
        <f t="shared" si="346"/>
        <v>0</v>
      </c>
      <c r="S2231" s="354">
        <f t="shared" si="347"/>
        <v>0</v>
      </c>
      <c r="T2231" s="349">
        <f t="shared" si="348"/>
        <v>0</v>
      </c>
      <c r="U2231" s="355">
        <f t="shared" si="349"/>
        <v>0</v>
      </c>
    </row>
    <row r="2232" spans="1:21" x14ac:dyDescent="0.3">
      <c r="A2232" s="344">
        <v>2228</v>
      </c>
      <c r="B2232" s="344"/>
      <c r="C2232" s="356"/>
      <c r="D2232" s="357"/>
      <c r="E2232" s="358"/>
      <c r="F2232" s="346"/>
      <c r="G2232" s="347"/>
      <c r="H2232" s="347"/>
      <c r="I2232" s="347"/>
      <c r="J2232" s="348"/>
      <c r="K2232" s="347"/>
      <c r="L2232" s="349">
        <f t="shared" si="340"/>
        <v>0</v>
      </c>
      <c r="M2232" s="350">
        <f t="shared" si="341"/>
        <v>0</v>
      </c>
      <c r="N2232" s="350">
        <f t="shared" si="342"/>
        <v>0</v>
      </c>
      <c r="O2232" s="351">
        <f t="shared" si="343"/>
        <v>0</v>
      </c>
      <c r="P2232" s="350">
        <f t="shared" si="344"/>
        <v>0</v>
      </c>
      <c r="Q2232" s="352">
        <f t="shared" si="345"/>
        <v>0</v>
      </c>
      <c r="R2232" s="353">
        <f t="shared" si="346"/>
        <v>0</v>
      </c>
      <c r="S2232" s="354">
        <f t="shared" si="347"/>
        <v>0</v>
      </c>
      <c r="T2232" s="349">
        <f t="shared" si="348"/>
        <v>0</v>
      </c>
      <c r="U2232" s="355">
        <f t="shared" si="349"/>
        <v>0</v>
      </c>
    </row>
    <row r="2233" spans="1:21" x14ac:dyDescent="0.3">
      <c r="A2233" s="344">
        <v>2229</v>
      </c>
      <c r="B2233" s="344"/>
      <c r="C2233" s="356"/>
      <c r="D2233" s="357"/>
      <c r="E2233" s="358"/>
      <c r="F2233" s="346"/>
      <c r="G2233" s="347"/>
      <c r="H2233" s="347"/>
      <c r="I2233" s="347"/>
      <c r="J2233" s="348"/>
      <c r="K2233" s="347"/>
      <c r="L2233" s="349">
        <f t="shared" si="340"/>
        <v>0</v>
      </c>
      <c r="M2233" s="350">
        <f t="shared" si="341"/>
        <v>0</v>
      </c>
      <c r="N2233" s="350">
        <f t="shared" si="342"/>
        <v>0</v>
      </c>
      <c r="O2233" s="351">
        <f t="shared" si="343"/>
        <v>0</v>
      </c>
      <c r="P2233" s="350">
        <f t="shared" si="344"/>
        <v>0</v>
      </c>
      <c r="Q2233" s="352">
        <f t="shared" si="345"/>
        <v>0</v>
      </c>
      <c r="R2233" s="353">
        <f t="shared" si="346"/>
        <v>0</v>
      </c>
      <c r="S2233" s="354">
        <f t="shared" si="347"/>
        <v>0</v>
      </c>
      <c r="T2233" s="349">
        <f t="shared" si="348"/>
        <v>0</v>
      </c>
      <c r="U2233" s="355">
        <f t="shared" si="349"/>
        <v>0</v>
      </c>
    </row>
    <row r="2234" spans="1:21" x14ac:dyDescent="0.3">
      <c r="A2234" s="344">
        <v>2230</v>
      </c>
      <c r="B2234" s="344"/>
      <c r="C2234" s="356"/>
      <c r="D2234" s="357"/>
      <c r="E2234" s="358"/>
      <c r="F2234" s="346"/>
      <c r="G2234" s="347"/>
      <c r="H2234" s="347"/>
      <c r="I2234" s="347"/>
      <c r="J2234" s="348"/>
      <c r="K2234" s="347"/>
      <c r="L2234" s="349">
        <f t="shared" si="340"/>
        <v>0</v>
      </c>
      <c r="M2234" s="350">
        <f t="shared" si="341"/>
        <v>0</v>
      </c>
      <c r="N2234" s="350">
        <f t="shared" si="342"/>
        <v>0</v>
      </c>
      <c r="O2234" s="351">
        <f t="shared" si="343"/>
        <v>0</v>
      </c>
      <c r="P2234" s="350">
        <f t="shared" si="344"/>
        <v>0</v>
      </c>
      <c r="Q2234" s="352">
        <f t="shared" si="345"/>
        <v>0</v>
      </c>
      <c r="R2234" s="353">
        <f t="shared" si="346"/>
        <v>0</v>
      </c>
      <c r="S2234" s="354">
        <f t="shared" si="347"/>
        <v>0</v>
      </c>
      <c r="T2234" s="349">
        <f t="shared" si="348"/>
        <v>0</v>
      </c>
      <c r="U2234" s="355">
        <f t="shared" si="349"/>
        <v>0</v>
      </c>
    </row>
    <row r="2235" spans="1:21" x14ac:dyDescent="0.3">
      <c r="A2235" s="344">
        <v>2231</v>
      </c>
      <c r="B2235" s="344"/>
      <c r="C2235" s="356"/>
      <c r="D2235" s="357"/>
      <c r="E2235" s="358"/>
      <c r="F2235" s="346"/>
      <c r="G2235" s="347"/>
      <c r="H2235" s="347"/>
      <c r="I2235" s="347"/>
      <c r="J2235" s="348"/>
      <c r="K2235" s="347"/>
      <c r="L2235" s="349">
        <f t="shared" si="340"/>
        <v>0</v>
      </c>
      <c r="M2235" s="350">
        <f t="shared" si="341"/>
        <v>0</v>
      </c>
      <c r="N2235" s="350">
        <f t="shared" si="342"/>
        <v>0</v>
      </c>
      <c r="O2235" s="351">
        <f t="shared" si="343"/>
        <v>0</v>
      </c>
      <c r="P2235" s="350">
        <f t="shared" si="344"/>
        <v>0</v>
      </c>
      <c r="Q2235" s="352">
        <f t="shared" si="345"/>
        <v>0</v>
      </c>
      <c r="R2235" s="353">
        <f t="shared" si="346"/>
        <v>0</v>
      </c>
      <c r="S2235" s="354">
        <f t="shared" si="347"/>
        <v>0</v>
      </c>
      <c r="T2235" s="349">
        <f t="shared" si="348"/>
        <v>0</v>
      </c>
      <c r="U2235" s="355">
        <f t="shared" si="349"/>
        <v>0</v>
      </c>
    </row>
    <row r="2236" spans="1:21" x14ac:dyDescent="0.3">
      <c r="A2236" s="344">
        <v>2232</v>
      </c>
      <c r="B2236" s="344"/>
      <c r="C2236" s="356"/>
      <c r="D2236" s="357"/>
      <c r="E2236" s="358"/>
      <c r="F2236" s="346"/>
      <c r="G2236" s="347"/>
      <c r="H2236" s="347"/>
      <c r="I2236" s="347"/>
      <c r="J2236" s="348"/>
      <c r="K2236" s="347"/>
      <c r="L2236" s="349">
        <f t="shared" si="340"/>
        <v>0</v>
      </c>
      <c r="M2236" s="350">
        <f t="shared" si="341"/>
        <v>0</v>
      </c>
      <c r="N2236" s="350">
        <f t="shared" si="342"/>
        <v>0</v>
      </c>
      <c r="O2236" s="351">
        <f t="shared" si="343"/>
        <v>0</v>
      </c>
      <c r="P2236" s="350">
        <f t="shared" si="344"/>
        <v>0</v>
      </c>
      <c r="Q2236" s="352">
        <f t="shared" si="345"/>
        <v>0</v>
      </c>
      <c r="R2236" s="353">
        <f t="shared" si="346"/>
        <v>0</v>
      </c>
      <c r="S2236" s="354">
        <f t="shared" si="347"/>
        <v>0</v>
      </c>
      <c r="T2236" s="349">
        <f t="shared" si="348"/>
        <v>0</v>
      </c>
      <c r="U2236" s="355">
        <f t="shared" si="349"/>
        <v>0</v>
      </c>
    </row>
    <row r="2237" spans="1:21" x14ac:dyDescent="0.3">
      <c r="A2237" s="344">
        <v>2233</v>
      </c>
      <c r="B2237" s="344"/>
      <c r="C2237" s="356"/>
      <c r="D2237" s="357"/>
      <c r="E2237" s="358"/>
      <c r="F2237" s="346"/>
      <c r="G2237" s="347"/>
      <c r="H2237" s="347"/>
      <c r="I2237" s="347"/>
      <c r="J2237" s="348"/>
      <c r="K2237" s="347"/>
      <c r="L2237" s="349">
        <f t="shared" si="340"/>
        <v>0</v>
      </c>
      <c r="M2237" s="350">
        <f t="shared" si="341"/>
        <v>0</v>
      </c>
      <c r="N2237" s="350">
        <f t="shared" si="342"/>
        <v>0</v>
      </c>
      <c r="O2237" s="351">
        <f t="shared" si="343"/>
        <v>0</v>
      </c>
      <c r="P2237" s="350">
        <f t="shared" si="344"/>
        <v>0</v>
      </c>
      <c r="Q2237" s="352">
        <f t="shared" si="345"/>
        <v>0</v>
      </c>
      <c r="R2237" s="353">
        <f t="shared" si="346"/>
        <v>0</v>
      </c>
      <c r="S2237" s="354">
        <f t="shared" si="347"/>
        <v>0</v>
      </c>
      <c r="T2237" s="349">
        <f t="shared" si="348"/>
        <v>0</v>
      </c>
      <c r="U2237" s="355">
        <f t="shared" si="349"/>
        <v>0</v>
      </c>
    </row>
    <row r="2238" spans="1:21" x14ac:dyDescent="0.3">
      <c r="A2238" s="344">
        <v>2234</v>
      </c>
      <c r="B2238" s="344"/>
      <c r="C2238" s="356"/>
      <c r="D2238" s="357"/>
      <c r="E2238" s="358"/>
      <c r="F2238" s="346"/>
      <c r="G2238" s="347"/>
      <c r="H2238" s="347"/>
      <c r="I2238" s="347"/>
      <c r="J2238" s="348"/>
      <c r="K2238" s="347"/>
      <c r="L2238" s="349">
        <f t="shared" si="340"/>
        <v>0</v>
      </c>
      <c r="M2238" s="350">
        <f t="shared" si="341"/>
        <v>0</v>
      </c>
      <c r="N2238" s="350">
        <f t="shared" si="342"/>
        <v>0</v>
      </c>
      <c r="O2238" s="351">
        <f t="shared" si="343"/>
        <v>0</v>
      </c>
      <c r="P2238" s="350">
        <f t="shared" si="344"/>
        <v>0</v>
      </c>
      <c r="Q2238" s="352">
        <f t="shared" si="345"/>
        <v>0</v>
      </c>
      <c r="R2238" s="353">
        <f t="shared" si="346"/>
        <v>0</v>
      </c>
      <c r="S2238" s="354">
        <f t="shared" si="347"/>
        <v>0</v>
      </c>
      <c r="T2238" s="349">
        <f t="shared" si="348"/>
        <v>0</v>
      </c>
      <c r="U2238" s="355">
        <f t="shared" si="349"/>
        <v>0</v>
      </c>
    </row>
    <row r="2239" spans="1:21" x14ac:dyDescent="0.3">
      <c r="A2239" s="344">
        <v>2235</v>
      </c>
      <c r="B2239" s="344"/>
      <c r="C2239" s="356"/>
      <c r="D2239" s="357"/>
      <c r="E2239" s="358"/>
      <c r="F2239" s="346"/>
      <c r="G2239" s="347"/>
      <c r="H2239" s="347"/>
      <c r="I2239" s="347"/>
      <c r="J2239" s="348"/>
      <c r="K2239" s="347"/>
      <c r="L2239" s="349">
        <f t="shared" si="340"/>
        <v>0</v>
      </c>
      <c r="M2239" s="350">
        <f t="shared" si="341"/>
        <v>0</v>
      </c>
      <c r="N2239" s="350">
        <f t="shared" si="342"/>
        <v>0</v>
      </c>
      <c r="O2239" s="351">
        <f t="shared" si="343"/>
        <v>0</v>
      </c>
      <c r="P2239" s="350">
        <f t="shared" si="344"/>
        <v>0</v>
      </c>
      <c r="Q2239" s="352">
        <f t="shared" si="345"/>
        <v>0</v>
      </c>
      <c r="R2239" s="353">
        <f t="shared" si="346"/>
        <v>0</v>
      </c>
      <c r="S2239" s="354">
        <f t="shared" si="347"/>
        <v>0</v>
      </c>
      <c r="T2239" s="349">
        <f t="shared" si="348"/>
        <v>0</v>
      </c>
      <c r="U2239" s="355">
        <f t="shared" si="349"/>
        <v>0</v>
      </c>
    </row>
    <row r="2240" spans="1:21" x14ac:dyDescent="0.3">
      <c r="A2240" s="344">
        <v>2236</v>
      </c>
      <c r="B2240" s="344"/>
      <c r="C2240" s="356"/>
      <c r="D2240" s="357"/>
      <c r="E2240" s="358"/>
      <c r="F2240" s="346"/>
      <c r="G2240" s="347"/>
      <c r="H2240" s="347"/>
      <c r="I2240" s="347"/>
      <c r="J2240" s="348"/>
      <c r="K2240" s="347"/>
      <c r="L2240" s="349">
        <f t="shared" si="340"/>
        <v>0</v>
      </c>
      <c r="M2240" s="350">
        <f t="shared" si="341"/>
        <v>0</v>
      </c>
      <c r="N2240" s="350">
        <f t="shared" si="342"/>
        <v>0</v>
      </c>
      <c r="O2240" s="351">
        <f t="shared" si="343"/>
        <v>0</v>
      </c>
      <c r="P2240" s="350">
        <f t="shared" si="344"/>
        <v>0</v>
      </c>
      <c r="Q2240" s="352">
        <f t="shared" si="345"/>
        <v>0</v>
      </c>
      <c r="R2240" s="353">
        <f t="shared" si="346"/>
        <v>0</v>
      </c>
      <c r="S2240" s="354">
        <f t="shared" si="347"/>
        <v>0</v>
      </c>
      <c r="T2240" s="349">
        <f t="shared" si="348"/>
        <v>0</v>
      </c>
      <c r="U2240" s="355">
        <f t="shared" si="349"/>
        <v>0</v>
      </c>
    </row>
    <row r="2241" spans="1:21" x14ac:dyDescent="0.3">
      <c r="A2241" s="344">
        <v>2237</v>
      </c>
      <c r="B2241" s="344"/>
      <c r="C2241" s="356"/>
      <c r="D2241" s="357"/>
      <c r="E2241" s="358"/>
      <c r="F2241" s="346"/>
      <c r="G2241" s="347"/>
      <c r="H2241" s="347"/>
      <c r="I2241" s="347"/>
      <c r="J2241" s="348"/>
      <c r="K2241" s="347"/>
      <c r="L2241" s="349">
        <f t="shared" si="340"/>
        <v>0</v>
      </c>
      <c r="M2241" s="350">
        <f t="shared" si="341"/>
        <v>0</v>
      </c>
      <c r="N2241" s="350">
        <f t="shared" si="342"/>
        <v>0</v>
      </c>
      <c r="O2241" s="351">
        <f t="shared" si="343"/>
        <v>0</v>
      </c>
      <c r="P2241" s="350">
        <f t="shared" si="344"/>
        <v>0</v>
      </c>
      <c r="Q2241" s="352">
        <f t="shared" si="345"/>
        <v>0</v>
      </c>
      <c r="R2241" s="353">
        <f t="shared" si="346"/>
        <v>0</v>
      </c>
      <c r="S2241" s="354">
        <f t="shared" si="347"/>
        <v>0</v>
      </c>
      <c r="T2241" s="349">
        <f t="shared" si="348"/>
        <v>0</v>
      </c>
      <c r="U2241" s="355">
        <f t="shared" si="349"/>
        <v>0</v>
      </c>
    </row>
    <row r="2242" spans="1:21" x14ac:dyDescent="0.3">
      <c r="A2242" s="344">
        <v>2238</v>
      </c>
      <c r="B2242" s="344"/>
      <c r="C2242" s="356"/>
      <c r="D2242" s="357"/>
      <c r="E2242" s="358"/>
      <c r="F2242" s="346"/>
      <c r="G2242" s="347"/>
      <c r="H2242" s="347"/>
      <c r="I2242" s="347"/>
      <c r="J2242" s="348"/>
      <c r="K2242" s="347"/>
      <c r="L2242" s="349">
        <f t="shared" si="340"/>
        <v>0</v>
      </c>
      <c r="M2242" s="350">
        <f t="shared" si="341"/>
        <v>0</v>
      </c>
      <c r="N2242" s="350">
        <f t="shared" si="342"/>
        <v>0</v>
      </c>
      <c r="O2242" s="351">
        <f t="shared" si="343"/>
        <v>0</v>
      </c>
      <c r="P2242" s="350">
        <f t="shared" si="344"/>
        <v>0</v>
      </c>
      <c r="Q2242" s="352">
        <f t="shared" si="345"/>
        <v>0</v>
      </c>
      <c r="R2242" s="353">
        <f t="shared" si="346"/>
        <v>0</v>
      </c>
      <c r="S2242" s="354">
        <f t="shared" si="347"/>
        <v>0</v>
      </c>
      <c r="T2242" s="349">
        <f t="shared" si="348"/>
        <v>0</v>
      </c>
      <c r="U2242" s="355">
        <f t="shared" si="349"/>
        <v>0</v>
      </c>
    </row>
    <row r="2243" spans="1:21" x14ac:dyDescent="0.3">
      <c r="A2243" s="344">
        <v>2239</v>
      </c>
      <c r="B2243" s="344"/>
      <c r="C2243" s="356"/>
      <c r="D2243" s="357"/>
      <c r="E2243" s="358"/>
      <c r="F2243" s="346"/>
      <c r="G2243" s="347"/>
      <c r="H2243" s="347"/>
      <c r="I2243" s="347"/>
      <c r="J2243" s="348"/>
      <c r="K2243" s="347"/>
      <c r="L2243" s="349">
        <f t="shared" si="340"/>
        <v>0</v>
      </c>
      <c r="M2243" s="350">
        <f t="shared" si="341"/>
        <v>0</v>
      </c>
      <c r="N2243" s="350">
        <f t="shared" si="342"/>
        <v>0</v>
      </c>
      <c r="O2243" s="351">
        <f t="shared" si="343"/>
        <v>0</v>
      </c>
      <c r="P2243" s="350">
        <f t="shared" si="344"/>
        <v>0</v>
      </c>
      <c r="Q2243" s="352">
        <f t="shared" si="345"/>
        <v>0</v>
      </c>
      <c r="R2243" s="353">
        <f t="shared" si="346"/>
        <v>0</v>
      </c>
      <c r="S2243" s="354">
        <f t="shared" si="347"/>
        <v>0</v>
      </c>
      <c r="T2243" s="349">
        <f t="shared" si="348"/>
        <v>0</v>
      </c>
      <c r="U2243" s="355">
        <f t="shared" si="349"/>
        <v>0</v>
      </c>
    </row>
    <row r="2244" spans="1:21" x14ac:dyDescent="0.3">
      <c r="A2244" s="344">
        <v>2240</v>
      </c>
      <c r="B2244" s="344"/>
      <c r="C2244" s="356"/>
      <c r="D2244" s="357"/>
      <c r="E2244" s="358"/>
      <c r="F2244" s="346"/>
      <c r="G2244" s="347"/>
      <c r="H2244" s="347"/>
      <c r="I2244" s="347"/>
      <c r="J2244" s="348"/>
      <c r="K2244" s="347"/>
      <c r="L2244" s="349">
        <f t="shared" si="340"/>
        <v>0</v>
      </c>
      <c r="M2244" s="350">
        <f t="shared" si="341"/>
        <v>0</v>
      </c>
      <c r="N2244" s="350">
        <f t="shared" si="342"/>
        <v>0</v>
      </c>
      <c r="O2244" s="351">
        <f t="shared" si="343"/>
        <v>0</v>
      </c>
      <c r="P2244" s="350">
        <f t="shared" si="344"/>
        <v>0</v>
      </c>
      <c r="Q2244" s="352">
        <f t="shared" si="345"/>
        <v>0</v>
      </c>
      <c r="R2244" s="353">
        <f t="shared" si="346"/>
        <v>0</v>
      </c>
      <c r="S2244" s="354">
        <f t="shared" si="347"/>
        <v>0</v>
      </c>
      <c r="T2244" s="349">
        <f t="shared" si="348"/>
        <v>0</v>
      </c>
      <c r="U2244" s="355">
        <f t="shared" si="349"/>
        <v>0</v>
      </c>
    </row>
    <row r="2245" spans="1:21" x14ac:dyDescent="0.3">
      <c r="A2245" s="344">
        <v>2241</v>
      </c>
      <c r="B2245" s="344"/>
      <c r="C2245" s="356"/>
      <c r="D2245" s="357"/>
      <c r="E2245" s="358"/>
      <c r="F2245" s="346"/>
      <c r="G2245" s="347"/>
      <c r="H2245" s="347"/>
      <c r="I2245" s="347"/>
      <c r="J2245" s="348"/>
      <c r="K2245" s="347"/>
      <c r="L2245" s="349">
        <f t="shared" si="340"/>
        <v>0</v>
      </c>
      <c r="M2245" s="350">
        <f t="shared" si="341"/>
        <v>0</v>
      </c>
      <c r="N2245" s="350">
        <f t="shared" si="342"/>
        <v>0</v>
      </c>
      <c r="O2245" s="351">
        <f t="shared" si="343"/>
        <v>0</v>
      </c>
      <c r="P2245" s="350">
        <f t="shared" si="344"/>
        <v>0</v>
      </c>
      <c r="Q2245" s="352">
        <f t="shared" si="345"/>
        <v>0</v>
      </c>
      <c r="R2245" s="353">
        <f t="shared" si="346"/>
        <v>0</v>
      </c>
      <c r="S2245" s="354">
        <f t="shared" si="347"/>
        <v>0</v>
      </c>
      <c r="T2245" s="349">
        <f t="shared" si="348"/>
        <v>0</v>
      </c>
      <c r="U2245" s="355">
        <f t="shared" si="349"/>
        <v>0</v>
      </c>
    </row>
    <row r="2246" spans="1:21" x14ac:dyDescent="0.3">
      <c r="A2246" s="344">
        <v>2242</v>
      </c>
      <c r="B2246" s="344"/>
      <c r="C2246" s="356"/>
      <c r="D2246" s="357"/>
      <c r="E2246" s="358"/>
      <c r="F2246" s="346"/>
      <c r="G2246" s="347"/>
      <c r="H2246" s="347"/>
      <c r="I2246" s="347"/>
      <c r="J2246" s="348"/>
      <c r="K2246" s="347"/>
      <c r="L2246" s="349">
        <f t="shared" ref="L2246:L2309" si="350">E2246*7/22</f>
        <v>0</v>
      </c>
      <c r="M2246" s="350">
        <f t="shared" ref="M2246:M2309" si="351">IF(L2246&gt;0, 0.0396*(((L2246^2)*F2246)^0.933),0)</f>
        <v>0</v>
      </c>
      <c r="N2246" s="350">
        <f t="shared" ref="N2246:N2309" si="352">IF(L2246&gt;0,0.00349*(((L2246^2)*F2246)^1.03),0)</f>
        <v>0</v>
      </c>
      <c r="O2246" s="351">
        <f t="shared" ref="O2246:O2309" si="353">IF(L2246&gt;0,1/((28/(M2246+N2246))+0.025),0)</f>
        <v>0</v>
      </c>
      <c r="P2246" s="350">
        <f t="shared" ref="P2246:P2309" si="354">M2246+N2246+O2246</f>
        <v>0</v>
      </c>
      <c r="Q2246" s="352">
        <f t="shared" ref="Q2246:Q2309" si="355">P2246*0.27</f>
        <v>0</v>
      </c>
      <c r="R2246" s="353">
        <f t="shared" ref="R2246:R2309" si="356">P2246+Q2246</f>
        <v>0</v>
      </c>
      <c r="S2246" s="354">
        <f t="shared" ref="S2246:S2309" si="357">R2246*0.47</f>
        <v>0</v>
      </c>
      <c r="T2246" s="349">
        <f t="shared" ref="T2246:T2309" si="358">S2246*44/12</f>
        <v>0</v>
      </c>
      <c r="U2246" s="355">
        <f t="shared" ref="U2246:U2309" si="359">T2246/1000</f>
        <v>0</v>
      </c>
    </row>
    <row r="2247" spans="1:21" x14ac:dyDescent="0.3">
      <c r="A2247" s="344">
        <v>2243</v>
      </c>
      <c r="B2247" s="344"/>
      <c r="C2247" s="356"/>
      <c r="D2247" s="357"/>
      <c r="E2247" s="358"/>
      <c r="F2247" s="346"/>
      <c r="G2247" s="347"/>
      <c r="H2247" s="347"/>
      <c r="I2247" s="347"/>
      <c r="J2247" s="348"/>
      <c r="K2247" s="347"/>
      <c r="L2247" s="349">
        <f t="shared" si="350"/>
        <v>0</v>
      </c>
      <c r="M2247" s="350">
        <f t="shared" si="351"/>
        <v>0</v>
      </c>
      <c r="N2247" s="350">
        <f t="shared" si="352"/>
        <v>0</v>
      </c>
      <c r="O2247" s="351">
        <f t="shared" si="353"/>
        <v>0</v>
      </c>
      <c r="P2247" s="350">
        <f t="shared" si="354"/>
        <v>0</v>
      </c>
      <c r="Q2247" s="352">
        <f t="shared" si="355"/>
        <v>0</v>
      </c>
      <c r="R2247" s="353">
        <f t="shared" si="356"/>
        <v>0</v>
      </c>
      <c r="S2247" s="354">
        <f t="shared" si="357"/>
        <v>0</v>
      </c>
      <c r="T2247" s="349">
        <f t="shared" si="358"/>
        <v>0</v>
      </c>
      <c r="U2247" s="355">
        <f t="shared" si="359"/>
        <v>0</v>
      </c>
    </row>
    <row r="2248" spans="1:21" x14ac:dyDescent="0.3">
      <c r="A2248" s="344">
        <v>2244</v>
      </c>
      <c r="B2248" s="344"/>
      <c r="C2248" s="356"/>
      <c r="D2248" s="357"/>
      <c r="E2248" s="358"/>
      <c r="F2248" s="346"/>
      <c r="G2248" s="347"/>
      <c r="H2248" s="347"/>
      <c r="I2248" s="347"/>
      <c r="J2248" s="348"/>
      <c r="K2248" s="347"/>
      <c r="L2248" s="349">
        <f t="shared" si="350"/>
        <v>0</v>
      </c>
      <c r="M2248" s="350">
        <f t="shared" si="351"/>
        <v>0</v>
      </c>
      <c r="N2248" s="350">
        <f t="shared" si="352"/>
        <v>0</v>
      </c>
      <c r="O2248" s="351">
        <f t="shared" si="353"/>
        <v>0</v>
      </c>
      <c r="P2248" s="350">
        <f t="shared" si="354"/>
        <v>0</v>
      </c>
      <c r="Q2248" s="352">
        <f t="shared" si="355"/>
        <v>0</v>
      </c>
      <c r="R2248" s="353">
        <f t="shared" si="356"/>
        <v>0</v>
      </c>
      <c r="S2248" s="354">
        <f t="shared" si="357"/>
        <v>0</v>
      </c>
      <c r="T2248" s="349">
        <f t="shared" si="358"/>
        <v>0</v>
      </c>
      <c r="U2248" s="355">
        <f t="shared" si="359"/>
        <v>0</v>
      </c>
    </row>
    <row r="2249" spans="1:21" x14ac:dyDescent="0.3">
      <c r="A2249" s="344">
        <v>2245</v>
      </c>
      <c r="B2249" s="344"/>
      <c r="C2249" s="356"/>
      <c r="D2249" s="357"/>
      <c r="E2249" s="358"/>
      <c r="F2249" s="346"/>
      <c r="G2249" s="347"/>
      <c r="H2249" s="347"/>
      <c r="I2249" s="347"/>
      <c r="J2249" s="348"/>
      <c r="K2249" s="347"/>
      <c r="L2249" s="349">
        <f t="shared" si="350"/>
        <v>0</v>
      </c>
      <c r="M2249" s="350">
        <f t="shared" si="351"/>
        <v>0</v>
      </c>
      <c r="N2249" s="350">
        <f t="shared" si="352"/>
        <v>0</v>
      </c>
      <c r="O2249" s="351">
        <f t="shared" si="353"/>
        <v>0</v>
      </c>
      <c r="P2249" s="350">
        <f t="shared" si="354"/>
        <v>0</v>
      </c>
      <c r="Q2249" s="352">
        <f t="shared" si="355"/>
        <v>0</v>
      </c>
      <c r="R2249" s="353">
        <f t="shared" si="356"/>
        <v>0</v>
      </c>
      <c r="S2249" s="354">
        <f t="shared" si="357"/>
        <v>0</v>
      </c>
      <c r="T2249" s="349">
        <f t="shared" si="358"/>
        <v>0</v>
      </c>
      <c r="U2249" s="355">
        <f t="shared" si="359"/>
        <v>0</v>
      </c>
    </row>
    <row r="2250" spans="1:21" x14ac:dyDescent="0.3">
      <c r="A2250" s="344">
        <v>2246</v>
      </c>
      <c r="B2250" s="344"/>
      <c r="C2250" s="356"/>
      <c r="D2250" s="357"/>
      <c r="E2250" s="358"/>
      <c r="F2250" s="346"/>
      <c r="G2250" s="347"/>
      <c r="H2250" s="347"/>
      <c r="I2250" s="347"/>
      <c r="J2250" s="348"/>
      <c r="K2250" s="347"/>
      <c r="L2250" s="349">
        <f t="shared" si="350"/>
        <v>0</v>
      </c>
      <c r="M2250" s="350">
        <f t="shared" si="351"/>
        <v>0</v>
      </c>
      <c r="N2250" s="350">
        <f t="shared" si="352"/>
        <v>0</v>
      </c>
      <c r="O2250" s="351">
        <f t="shared" si="353"/>
        <v>0</v>
      </c>
      <c r="P2250" s="350">
        <f t="shared" si="354"/>
        <v>0</v>
      </c>
      <c r="Q2250" s="352">
        <f t="shared" si="355"/>
        <v>0</v>
      </c>
      <c r="R2250" s="353">
        <f t="shared" si="356"/>
        <v>0</v>
      </c>
      <c r="S2250" s="354">
        <f t="shared" si="357"/>
        <v>0</v>
      </c>
      <c r="T2250" s="349">
        <f t="shared" si="358"/>
        <v>0</v>
      </c>
      <c r="U2250" s="355">
        <f t="shared" si="359"/>
        <v>0</v>
      </c>
    </row>
    <row r="2251" spans="1:21" x14ac:dyDescent="0.3">
      <c r="A2251" s="344">
        <v>2247</v>
      </c>
      <c r="B2251" s="344"/>
      <c r="C2251" s="356"/>
      <c r="D2251" s="357"/>
      <c r="E2251" s="358"/>
      <c r="F2251" s="346"/>
      <c r="G2251" s="347"/>
      <c r="H2251" s="347"/>
      <c r="I2251" s="347"/>
      <c r="J2251" s="348"/>
      <c r="K2251" s="347"/>
      <c r="L2251" s="349">
        <f t="shared" si="350"/>
        <v>0</v>
      </c>
      <c r="M2251" s="350">
        <f t="shared" si="351"/>
        <v>0</v>
      </c>
      <c r="N2251" s="350">
        <f t="shared" si="352"/>
        <v>0</v>
      </c>
      <c r="O2251" s="351">
        <f t="shared" si="353"/>
        <v>0</v>
      </c>
      <c r="P2251" s="350">
        <f t="shared" si="354"/>
        <v>0</v>
      </c>
      <c r="Q2251" s="352">
        <f t="shared" si="355"/>
        <v>0</v>
      </c>
      <c r="R2251" s="353">
        <f t="shared" si="356"/>
        <v>0</v>
      </c>
      <c r="S2251" s="354">
        <f t="shared" si="357"/>
        <v>0</v>
      </c>
      <c r="T2251" s="349">
        <f t="shared" si="358"/>
        <v>0</v>
      </c>
      <c r="U2251" s="355">
        <f t="shared" si="359"/>
        <v>0</v>
      </c>
    </row>
    <row r="2252" spans="1:21" x14ac:dyDescent="0.3">
      <c r="A2252" s="344">
        <v>2248</v>
      </c>
      <c r="B2252" s="344"/>
      <c r="C2252" s="356"/>
      <c r="D2252" s="357"/>
      <c r="E2252" s="358"/>
      <c r="F2252" s="346"/>
      <c r="G2252" s="347"/>
      <c r="H2252" s="347"/>
      <c r="I2252" s="347"/>
      <c r="J2252" s="348"/>
      <c r="K2252" s="347"/>
      <c r="L2252" s="349">
        <f t="shared" si="350"/>
        <v>0</v>
      </c>
      <c r="M2252" s="350">
        <f t="shared" si="351"/>
        <v>0</v>
      </c>
      <c r="N2252" s="350">
        <f t="shared" si="352"/>
        <v>0</v>
      </c>
      <c r="O2252" s="351">
        <f t="shared" si="353"/>
        <v>0</v>
      </c>
      <c r="P2252" s="350">
        <f t="shared" si="354"/>
        <v>0</v>
      </c>
      <c r="Q2252" s="352">
        <f t="shared" si="355"/>
        <v>0</v>
      </c>
      <c r="R2252" s="353">
        <f t="shared" si="356"/>
        <v>0</v>
      </c>
      <c r="S2252" s="354">
        <f t="shared" si="357"/>
        <v>0</v>
      </c>
      <c r="T2252" s="349">
        <f t="shared" si="358"/>
        <v>0</v>
      </c>
      <c r="U2252" s="355">
        <f t="shared" si="359"/>
        <v>0</v>
      </c>
    </row>
    <row r="2253" spans="1:21" x14ac:dyDescent="0.3">
      <c r="A2253" s="344">
        <v>2249</v>
      </c>
      <c r="B2253" s="344"/>
      <c r="C2253" s="356"/>
      <c r="D2253" s="357"/>
      <c r="E2253" s="358"/>
      <c r="F2253" s="346"/>
      <c r="G2253" s="347"/>
      <c r="H2253" s="347"/>
      <c r="I2253" s="347"/>
      <c r="J2253" s="348"/>
      <c r="K2253" s="347"/>
      <c r="L2253" s="349">
        <f t="shared" si="350"/>
        <v>0</v>
      </c>
      <c r="M2253" s="350">
        <f t="shared" si="351"/>
        <v>0</v>
      </c>
      <c r="N2253" s="350">
        <f t="shared" si="352"/>
        <v>0</v>
      </c>
      <c r="O2253" s="351">
        <f t="shared" si="353"/>
        <v>0</v>
      </c>
      <c r="P2253" s="350">
        <f t="shared" si="354"/>
        <v>0</v>
      </c>
      <c r="Q2253" s="352">
        <f t="shared" si="355"/>
        <v>0</v>
      </c>
      <c r="R2253" s="353">
        <f t="shared" si="356"/>
        <v>0</v>
      </c>
      <c r="S2253" s="354">
        <f t="shared" si="357"/>
        <v>0</v>
      </c>
      <c r="T2253" s="349">
        <f t="shared" si="358"/>
        <v>0</v>
      </c>
      <c r="U2253" s="355">
        <f t="shared" si="359"/>
        <v>0</v>
      </c>
    </row>
    <row r="2254" spans="1:21" x14ac:dyDescent="0.3">
      <c r="A2254" s="344">
        <v>2250</v>
      </c>
      <c r="B2254" s="344"/>
      <c r="C2254" s="356"/>
      <c r="D2254" s="357"/>
      <c r="E2254" s="358"/>
      <c r="F2254" s="346"/>
      <c r="G2254" s="347"/>
      <c r="H2254" s="347"/>
      <c r="I2254" s="347"/>
      <c r="J2254" s="348"/>
      <c r="K2254" s="347"/>
      <c r="L2254" s="349">
        <f t="shared" si="350"/>
        <v>0</v>
      </c>
      <c r="M2254" s="350">
        <f t="shared" si="351"/>
        <v>0</v>
      </c>
      <c r="N2254" s="350">
        <f t="shared" si="352"/>
        <v>0</v>
      </c>
      <c r="O2254" s="351">
        <f t="shared" si="353"/>
        <v>0</v>
      </c>
      <c r="P2254" s="350">
        <f t="shared" si="354"/>
        <v>0</v>
      </c>
      <c r="Q2254" s="352">
        <f t="shared" si="355"/>
        <v>0</v>
      </c>
      <c r="R2254" s="353">
        <f t="shared" si="356"/>
        <v>0</v>
      </c>
      <c r="S2254" s="354">
        <f t="shared" si="357"/>
        <v>0</v>
      </c>
      <c r="T2254" s="349">
        <f t="shared" si="358"/>
        <v>0</v>
      </c>
      <c r="U2254" s="355">
        <f t="shared" si="359"/>
        <v>0</v>
      </c>
    </row>
    <row r="2255" spans="1:21" x14ac:dyDescent="0.3">
      <c r="A2255" s="344">
        <v>2251</v>
      </c>
      <c r="B2255" s="344"/>
      <c r="C2255" s="356"/>
      <c r="D2255" s="357"/>
      <c r="E2255" s="358"/>
      <c r="F2255" s="346"/>
      <c r="G2255" s="347"/>
      <c r="H2255" s="347"/>
      <c r="I2255" s="347"/>
      <c r="J2255" s="348"/>
      <c r="K2255" s="347"/>
      <c r="L2255" s="349">
        <f t="shared" si="350"/>
        <v>0</v>
      </c>
      <c r="M2255" s="350">
        <f t="shared" si="351"/>
        <v>0</v>
      </c>
      <c r="N2255" s="350">
        <f t="shared" si="352"/>
        <v>0</v>
      </c>
      <c r="O2255" s="351">
        <f t="shared" si="353"/>
        <v>0</v>
      </c>
      <c r="P2255" s="350">
        <f t="shared" si="354"/>
        <v>0</v>
      </c>
      <c r="Q2255" s="352">
        <f t="shared" si="355"/>
        <v>0</v>
      </c>
      <c r="R2255" s="353">
        <f t="shared" si="356"/>
        <v>0</v>
      </c>
      <c r="S2255" s="354">
        <f t="shared" si="357"/>
        <v>0</v>
      </c>
      <c r="T2255" s="349">
        <f t="shared" si="358"/>
        <v>0</v>
      </c>
      <c r="U2255" s="355">
        <f t="shared" si="359"/>
        <v>0</v>
      </c>
    </row>
    <row r="2256" spans="1:21" x14ac:dyDescent="0.3">
      <c r="A2256" s="344">
        <v>2252</v>
      </c>
      <c r="B2256" s="344"/>
      <c r="C2256" s="356"/>
      <c r="D2256" s="357"/>
      <c r="E2256" s="358"/>
      <c r="F2256" s="346"/>
      <c r="G2256" s="347"/>
      <c r="H2256" s="347"/>
      <c r="I2256" s="347"/>
      <c r="J2256" s="348"/>
      <c r="K2256" s="347"/>
      <c r="L2256" s="349">
        <f t="shared" si="350"/>
        <v>0</v>
      </c>
      <c r="M2256" s="350">
        <f t="shared" si="351"/>
        <v>0</v>
      </c>
      <c r="N2256" s="350">
        <f t="shared" si="352"/>
        <v>0</v>
      </c>
      <c r="O2256" s="351">
        <f t="shared" si="353"/>
        <v>0</v>
      </c>
      <c r="P2256" s="350">
        <f t="shared" si="354"/>
        <v>0</v>
      </c>
      <c r="Q2256" s="352">
        <f t="shared" si="355"/>
        <v>0</v>
      </c>
      <c r="R2256" s="353">
        <f t="shared" si="356"/>
        <v>0</v>
      </c>
      <c r="S2256" s="354">
        <f t="shared" si="357"/>
        <v>0</v>
      </c>
      <c r="T2256" s="349">
        <f t="shared" si="358"/>
        <v>0</v>
      </c>
      <c r="U2256" s="355">
        <f t="shared" si="359"/>
        <v>0</v>
      </c>
    </row>
    <row r="2257" spans="1:21" x14ac:dyDescent="0.3">
      <c r="A2257" s="344">
        <v>2253</v>
      </c>
      <c r="B2257" s="344"/>
      <c r="C2257" s="356"/>
      <c r="D2257" s="357"/>
      <c r="E2257" s="358"/>
      <c r="F2257" s="346"/>
      <c r="G2257" s="347"/>
      <c r="H2257" s="347"/>
      <c r="I2257" s="347"/>
      <c r="J2257" s="348"/>
      <c r="K2257" s="347"/>
      <c r="L2257" s="349">
        <f t="shared" si="350"/>
        <v>0</v>
      </c>
      <c r="M2257" s="350">
        <f t="shared" si="351"/>
        <v>0</v>
      </c>
      <c r="N2257" s="350">
        <f t="shared" si="352"/>
        <v>0</v>
      </c>
      <c r="O2257" s="351">
        <f t="shared" si="353"/>
        <v>0</v>
      </c>
      <c r="P2257" s="350">
        <f t="shared" si="354"/>
        <v>0</v>
      </c>
      <c r="Q2257" s="352">
        <f t="shared" si="355"/>
        <v>0</v>
      </c>
      <c r="R2257" s="353">
        <f t="shared" si="356"/>
        <v>0</v>
      </c>
      <c r="S2257" s="354">
        <f t="shared" si="357"/>
        <v>0</v>
      </c>
      <c r="T2257" s="349">
        <f t="shared" si="358"/>
        <v>0</v>
      </c>
      <c r="U2257" s="355">
        <f t="shared" si="359"/>
        <v>0</v>
      </c>
    </row>
    <row r="2258" spans="1:21" x14ac:dyDescent="0.3">
      <c r="A2258" s="344">
        <v>2254</v>
      </c>
      <c r="B2258" s="344"/>
      <c r="C2258" s="356"/>
      <c r="D2258" s="357"/>
      <c r="E2258" s="358"/>
      <c r="F2258" s="346"/>
      <c r="G2258" s="347"/>
      <c r="H2258" s="347"/>
      <c r="I2258" s="347"/>
      <c r="J2258" s="348"/>
      <c r="K2258" s="347"/>
      <c r="L2258" s="349">
        <f t="shared" si="350"/>
        <v>0</v>
      </c>
      <c r="M2258" s="350">
        <f t="shared" si="351"/>
        <v>0</v>
      </c>
      <c r="N2258" s="350">
        <f t="shared" si="352"/>
        <v>0</v>
      </c>
      <c r="O2258" s="351">
        <f t="shared" si="353"/>
        <v>0</v>
      </c>
      <c r="P2258" s="350">
        <f t="shared" si="354"/>
        <v>0</v>
      </c>
      <c r="Q2258" s="352">
        <f t="shared" si="355"/>
        <v>0</v>
      </c>
      <c r="R2258" s="353">
        <f t="shared" si="356"/>
        <v>0</v>
      </c>
      <c r="S2258" s="354">
        <f t="shared" si="357"/>
        <v>0</v>
      </c>
      <c r="T2258" s="349">
        <f t="shared" si="358"/>
        <v>0</v>
      </c>
      <c r="U2258" s="355">
        <f t="shared" si="359"/>
        <v>0</v>
      </c>
    </row>
    <row r="2259" spans="1:21" x14ac:dyDescent="0.3">
      <c r="A2259" s="344">
        <v>2255</v>
      </c>
      <c r="B2259" s="344"/>
      <c r="C2259" s="356"/>
      <c r="D2259" s="357"/>
      <c r="E2259" s="358"/>
      <c r="F2259" s="346"/>
      <c r="G2259" s="347"/>
      <c r="H2259" s="347"/>
      <c r="I2259" s="347"/>
      <c r="J2259" s="348"/>
      <c r="K2259" s="347"/>
      <c r="L2259" s="349">
        <f t="shared" si="350"/>
        <v>0</v>
      </c>
      <c r="M2259" s="350">
        <f t="shared" si="351"/>
        <v>0</v>
      </c>
      <c r="N2259" s="350">
        <f t="shared" si="352"/>
        <v>0</v>
      </c>
      <c r="O2259" s="351">
        <f t="shared" si="353"/>
        <v>0</v>
      </c>
      <c r="P2259" s="350">
        <f t="shared" si="354"/>
        <v>0</v>
      </c>
      <c r="Q2259" s="352">
        <f t="shared" si="355"/>
        <v>0</v>
      </c>
      <c r="R2259" s="353">
        <f t="shared" si="356"/>
        <v>0</v>
      </c>
      <c r="S2259" s="354">
        <f t="shared" si="357"/>
        <v>0</v>
      </c>
      <c r="T2259" s="349">
        <f t="shared" si="358"/>
        <v>0</v>
      </c>
      <c r="U2259" s="355">
        <f t="shared" si="359"/>
        <v>0</v>
      </c>
    </row>
    <row r="2260" spans="1:21" x14ac:dyDescent="0.3">
      <c r="A2260" s="344">
        <v>2256</v>
      </c>
      <c r="B2260" s="344"/>
      <c r="C2260" s="356"/>
      <c r="D2260" s="357"/>
      <c r="E2260" s="358"/>
      <c r="F2260" s="346"/>
      <c r="G2260" s="347"/>
      <c r="H2260" s="347"/>
      <c r="I2260" s="347"/>
      <c r="J2260" s="348"/>
      <c r="K2260" s="347"/>
      <c r="L2260" s="349">
        <f t="shared" si="350"/>
        <v>0</v>
      </c>
      <c r="M2260" s="350">
        <f t="shared" si="351"/>
        <v>0</v>
      </c>
      <c r="N2260" s="350">
        <f t="shared" si="352"/>
        <v>0</v>
      </c>
      <c r="O2260" s="351">
        <f t="shared" si="353"/>
        <v>0</v>
      </c>
      <c r="P2260" s="350">
        <f t="shared" si="354"/>
        <v>0</v>
      </c>
      <c r="Q2260" s="352">
        <f t="shared" si="355"/>
        <v>0</v>
      </c>
      <c r="R2260" s="353">
        <f t="shared" si="356"/>
        <v>0</v>
      </c>
      <c r="S2260" s="354">
        <f t="shared" si="357"/>
        <v>0</v>
      </c>
      <c r="T2260" s="349">
        <f t="shared" si="358"/>
        <v>0</v>
      </c>
      <c r="U2260" s="355">
        <f t="shared" si="359"/>
        <v>0</v>
      </c>
    </row>
    <row r="2261" spans="1:21" x14ac:dyDescent="0.3">
      <c r="A2261" s="344">
        <v>2257</v>
      </c>
      <c r="B2261" s="344"/>
      <c r="C2261" s="356"/>
      <c r="D2261" s="357"/>
      <c r="E2261" s="358"/>
      <c r="F2261" s="346"/>
      <c r="G2261" s="347"/>
      <c r="H2261" s="347"/>
      <c r="I2261" s="347"/>
      <c r="J2261" s="348"/>
      <c r="K2261" s="347"/>
      <c r="L2261" s="349">
        <f t="shared" si="350"/>
        <v>0</v>
      </c>
      <c r="M2261" s="350">
        <f t="shared" si="351"/>
        <v>0</v>
      </c>
      <c r="N2261" s="350">
        <f t="shared" si="352"/>
        <v>0</v>
      </c>
      <c r="O2261" s="351">
        <f t="shared" si="353"/>
        <v>0</v>
      </c>
      <c r="P2261" s="350">
        <f t="shared" si="354"/>
        <v>0</v>
      </c>
      <c r="Q2261" s="352">
        <f t="shared" si="355"/>
        <v>0</v>
      </c>
      <c r="R2261" s="353">
        <f t="shared" si="356"/>
        <v>0</v>
      </c>
      <c r="S2261" s="354">
        <f t="shared" si="357"/>
        <v>0</v>
      </c>
      <c r="T2261" s="349">
        <f t="shared" si="358"/>
        <v>0</v>
      </c>
      <c r="U2261" s="355">
        <f t="shared" si="359"/>
        <v>0</v>
      </c>
    </row>
    <row r="2262" spans="1:21" x14ac:dyDescent="0.3">
      <c r="A2262" s="344">
        <v>2258</v>
      </c>
      <c r="B2262" s="344"/>
      <c r="C2262" s="356"/>
      <c r="D2262" s="357"/>
      <c r="E2262" s="358"/>
      <c r="F2262" s="346"/>
      <c r="G2262" s="347"/>
      <c r="H2262" s="347"/>
      <c r="I2262" s="347"/>
      <c r="J2262" s="348"/>
      <c r="K2262" s="347"/>
      <c r="L2262" s="349">
        <f t="shared" si="350"/>
        <v>0</v>
      </c>
      <c r="M2262" s="350">
        <f t="shared" si="351"/>
        <v>0</v>
      </c>
      <c r="N2262" s="350">
        <f t="shared" si="352"/>
        <v>0</v>
      </c>
      <c r="O2262" s="351">
        <f t="shared" si="353"/>
        <v>0</v>
      </c>
      <c r="P2262" s="350">
        <f t="shared" si="354"/>
        <v>0</v>
      </c>
      <c r="Q2262" s="352">
        <f t="shared" si="355"/>
        <v>0</v>
      </c>
      <c r="R2262" s="353">
        <f t="shared" si="356"/>
        <v>0</v>
      </c>
      <c r="S2262" s="354">
        <f t="shared" si="357"/>
        <v>0</v>
      </c>
      <c r="T2262" s="349">
        <f t="shared" si="358"/>
        <v>0</v>
      </c>
      <c r="U2262" s="355">
        <f t="shared" si="359"/>
        <v>0</v>
      </c>
    </row>
    <row r="2263" spans="1:21" x14ac:dyDescent="0.3">
      <c r="A2263" s="344">
        <v>2259</v>
      </c>
      <c r="B2263" s="344"/>
      <c r="C2263" s="356"/>
      <c r="D2263" s="357"/>
      <c r="E2263" s="358"/>
      <c r="F2263" s="346"/>
      <c r="G2263" s="347"/>
      <c r="H2263" s="347"/>
      <c r="I2263" s="347"/>
      <c r="J2263" s="348"/>
      <c r="K2263" s="347"/>
      <c r="L2263" s="349">
        <f t="shared" si="350"/>
        <v>0</v>
      </c>
      <c r="M2263" s="350">
        <f t="shared" si="351"/>
        <v>0</v>
      </c>
      <c r="N2263" s="350">
        <f t="shared" si="352"/>
        <v>0</v>
      </c>
      <c r="O2263" s="351">
        <f t="shared" si="353"/>
        <v>0</v>
      </c>
      <c r="P2263" s="350">
        <f t="shared" si="354"/>
        <v>0</v>
      </c>
      <c r="Q2263" s="352">
        <f t="shared" si="355"/>
        <v>0</v>
      </c>
      <c r="R2263" s="353">
        <f t="shared" si="356"/>
        <v>0</v>
      </c>
      <c r="S2263" s="354">
        <f t="shared" si="357"/>
        <v>0</v>
      </c>
      <c r="T2263" s="349">
        <f t="shared" si="358"/>
        <v>0</v>
      </c>
      <c r="U2263" s="355">
        <f t="shared" si="359"/>
        <v>0</v>
      </c>
    </row>
    <row r="2264" spans="1:21" x14ac:dyDescent="0.3">
      <c r="A2264" s="344">
        <v>2260</v>
      </c>
      <c r="B2264" s="344"/>
      <c r="C2264" s="356"/>
      <c r="D2264" s="357"/>
      <c r="E2264" s="358"/>
      <c r="F2264" s="346"/>
      <c r="G2264" s="347"/>
      <c r="H2264" s="347"/>
      <c r="I2264" s="347"/>
      <c r="J2264" s="348"/>
      <c r="K2264" s="347"/>
      <c r="L2264" s="349">
        <f t="shared" si="350"/>
        <v>0</v>
      </c>
      <c r="M2264" s="350">
        <f t="shared" si="351"/>
        <v>0</v>
      </c>
      <c r="N2264" s="350">
        <f t="shared" si="352"/>
        <v>0</v>
      </c>
      <c r="O2264" s="351">
        <f t="shared" si="353"/>
        <v>0</v>
      </c>
      <c r="P2264" s="350">
        <f t="shared" si="354"/>
        <v>0</v>
      </c>
      <c r="Q2264" s="352">
        <f t="shared" si="355"/>
        <v>0</v>
      </c>
      <c r="R2264" s="353">
        <f t="shared" si="356"/>
        <v>0</v>
      </c>
      <c r="S2264" s="354">
        <f t="shared" si="357"/>
        <v>0</v>
      </c>
      <c r="T2264" s="349">
        <f t="shared" si="358"/>
        <v>0</v>
      </c>
      <c r="U2264" s="355">
        <f t="shared" si="359"/>
        <v>0</v>
      </c>
    </row>
    <row r="2265" spans="1:21" x14ac:dyDescent="0.3">
      <c r="A2265" s="344">
        <v>2261</v>
      </c>
      <c r="B2265" s="344"/>
      <c r="C2265" s="356"/>
      <c r="D2265" s="357"/>
      <c r="E2265" s="358"/>
      <c r="F2265" s="346"/>
      <c r="G2265" s="347"/>
      <c r="H2265" s="347"/>
      <c r="I2265" s="347"/>
      <c r="J2265" s="348"/>
      <c r="K2265" s="347"/>
      <c r="L2265" s="349">
        <f t="shared" si="350"/>
        <v>0</v>
      </c>
      <c r="M2265" s="350">
        <f t="shared" si="351"/>
        <v>0</v>
      </c>
      <c r="N2265" s="350">
        <f t="shared" si="352"/>
        <v>0</v>
      </c>
      <c r="O2265" s="351">
        <f t="shared" si="353"/>
        <v>0</v>
      </c>
      <c r="P2265" s="350">
        <f t="shared" si="354"/>
        <v>0</v>
      </c>
      <c r="Q2265" s="352">
        <f t="shared" si="355"/>
        <v>0</v>
      </c>
      <c r="R2265" s="353">
        <f t="shared" si="356"/>
        <v>0</v>
      </c>
      <c r="S2265" s="354">
        <f t="shared" si="357"/>
        <v>0</v>
      </c>
      <c r="T2265" s="349">
        <f t="shared" si="358"/>
        <v>0</v>
      </c>
      <c r="U2265" s="355">
        <f t="shared" si="359"/>
        <v>0</v>
      </c>
    </row>
    <row r="2266" spans="1:21" x14ac:dyDescent="0.3">
      <c r="A2266" s="344">
        <v>2262</v>
      </c>
      <c r="B2266" s="344"/>
      <c r="C2266" s="356"/>
      <c r="D2266" s="357"/>
      <c r="E2266" s="358"/>
      <c r="F2266" s="346"/>
      <c r="G2266" s="347"/>
      <c r="H2266" s="347"/>
      <c r="I2266" s="347"/>
      <c r="J2266" s="348"/>
      <c r="K2266" s="347"/>
      <c r="L2266" s="349">
        <f t="shared" si="350"/>
        <v>0</v>
      </c>
      <c r="M2266" s="350">
        <f t="shared" si="351"/>
        <v>0</v>
      </c>
      <c r="N2266" s="350">
        <f t="shared" si="352"/>
        <v>0</v>
      </c>
      <c r="O2266" s="351">
        <f t="shared" si="353"/>
        <v>0</v>
      </c>
      <c r="P2266" s="350">
        <f t="shared" si="354"/>
        <v>0</v>
      </c>
      <c r="Q2266" s="352">
        <f t="shared" si="355"/>
        <v>0</v>
      </c>
      <c r="R2266" s="353">
        <f t="shared" si="356"/>
        <v>0</v>
      </c>
      <c r="S2266" s="354">
        <f t="shared" si="357"/>
        <v>0</v>
      </c>
      <c r="T2266" s="349">
        <f t="shared" si="358"/>
        <v>0</v>
      </c>
      <c r="U2266" s="355">
        <f t="shared" si="359"/>
        <v>0</v>
      </c>
    </row>
    <row r="2267" spans="1:21" x14ac:dyDescent="0.3">
      <c r="A2267" s="344">
        <v>2263</v>
      </c>
      <c r="B2267" s="344"/>
      <c r="C2267" s="356"/>
      <c r="D2267" s="357"/>
      <c r="E2267" s="358"/>
      <c r="F2267" s="346"/>
      <c r="G2267" s="347"/>
      <c r="H2267" s="347"/>
      <c r="I2267" s="347"/>
      <c r="J2267" s="348"/>
      <c r="K2267" s="347"/>
      <c r="L2267" s="349">
        <f t="shared" si="350"/>
        <v>0</v>
      </c>
      <c r="M2267" s="350">
        <f t="shared" si="351"/>
        <v>0</v>
      </c>
      <c r="N2267" s="350">
        <f t="shared" si="352"/>
        <v>0</v>
      </c>
      <c r="O2267" s="351">
        <f t="shared" si="353"/>
        <v>0</v>
      </c>
      <c r="P2267" s="350">
        <f t="shared" si="354"/>
        <v>0</v>
      </c>
      <c r="Q2267" s="352">
        <f t="shared" si="355"/>
        <v>0</v>
      </c>
      <c r="R2267" s="353">
        <f t="shared" si="356"/>
        <v>0</v>
      </c>
      <c r="S2267" s="354">
        <f t="shared" si="357"/>
        <v>0</v>
      </c>
      <c r="T2267" s="349">
        <f t="shared" si="358"/>
        <v>0</v>
      </c>
      <c r="U2267" s="355">
        <f t="shared" si="359"/>
        <v>0</v>
      </c>
    </row>
    <row r="2268" spans="1:21" x14ac:dyDescent="0.3">
      <c r="A2268" s="344">
        <v>2264</v>
      </c>
      <c r="B2268" s="344"/>
      <c r="C2268" s="356"/>
      <c r="D2268" s="357"/>
      <c r="E2268" s="358"/>
      <c r="F2268" s="346"/>
      <c r="G2268" s="347"/>
      <c r="H2268" s="347"/>
      <c r="I2268" s="347"/>
      <c r="J2268" s="348"/>
      <c r="K2268" s="347"/>
      <c r="L2268" s="349">
        <f t="shared" si="350"/>
        <v>0</v>
      </c>
      <c r="M2268" s="350">
        <f t="shared" si="351"/>
        <v>0</v>
      </c>
      <c r="N2268" s="350">
        <f t="shared" si="352"/>
        <v>0</v>
      </c>
      <c r="O2268" s="351">
        <f t="shared" si="353"/>
        <v>0</v>
      </c>
      <c r="P2268" s="350">
        <f t="shared" si="354"/>
        <v>0</v>
      </c>
      <c r="Q2268" s="352">
        <f t="shared" si="355"/>
        <v>0</v>
      </c>
      <c r="R2268" s="353">
        <f t="shared" si="356"/>
        <v>0</v>
      </c>
      <c r="S2268" s="354">
        <f t="shared" si="357"/>
        <v>0</v>
      </c>
      <c r="T2268" s="349">
        <f t="shared" si="358"/>
        <v>0</v>
      </c>
      <c r="U2268" s="355">
        <f t="shared" si="359"/>
        <v>0</v>
      </c>
    </row>
    <row r="2269" spans="1:21" x14ac:dyDescent="0.3">
      <c r="A2269" s="344">
        <v>2265</v>
      </c>
      <c r="B2269" s="344"/>
      <c r="C2269" s="356"/>
      <c r="D2269" s="357"/>
      <c r="E2269" s="358"/>
      <c r="F2269" s="346"/>
      <c r="G2269" s="347"/>
      <c r="H2269" s="347"/>
      <c r="I2269" s="347"/>
      <c r="J2269" s="348"/>
      <c r="K2269" s="347"/>
      <c r="L2269" s="349">
        <f t="shared" si="350"/>
        <v>0</v>
      </c>
      <c r="M2269" s="350">
        <f t="shared" si="351"/>
        <v>0</v>
      </c>
      <c r="N2269" s="350">
        <f t="shared" si="352"/>
        <v>0</v>
      </c>
      <c r="O2269" s="351">
        <f t="shared" si="353"/>
        <v>0</v>
      </c>
      <c r="P2269" s="350">
        <f t="shared" si="354"/>
        <v>0</v>
      </c>
      <c r="Q2269" s="352">
        <f t="shared" si="355"/>
        <v>0</v>
      </c>
      <c r="R2269" s="353">
        <f t="shared" si="356"/>
        <v>0</v>
      </c>
      <c r="S2269" s="354">
        <f t="shared" si="357"/>
        <v>0</v>
      </c>
      <c r="T2269" s="349">
        <f t="shared" si="358"/>
        <v>0</v>
      </c>
      <c r="U2269" s="355">
        <f t="shared" si="359"/>
        <v>0</v>
      </c>
    </row>
    <row r="2270" spans="1:21" x14ac:dyDescent="0.3">
      <c r="A2270" s="344">
        <v>2266</v>
      </c>
      <c r="B2270" s="344"/>
      <c r="C2270" s="356"/>
      <c r="D2270" s="357"/>
      <c r="E2270" s="358"/>
      <c r="F2270" s="346"/>
      <c r="G2270" s="347"/>
      <c r="H2270" s="347"/>
      <c r="I2270" s="347"/>
      <c r="J2270" s="348"/>
      <c r="K2270" s="347"/>
      <c r="L2270" s="349">
        <f t="shared" si="350"/>
        <v>0</v>
      </c>
      <c r="M2270" s="350">
        <f t="shared" si="351"/>
        <v>0</v>
      </c>
      <c r="N2270" s="350">
        <f t="shared" si="352"/>
        <v>0</v>
      </c>
      <c r="O2270" s="351">
        <f t="shared" si="353"/>
        <v>0</v>
      </c>
      <c r="P2270" s="350">
        <f t="shared" si="354"/>
        <v>0</v>
      </c>
      <c r="Q2270" s="352">
        <f t="shared" si="355"/>
        <v>0</v>
      </c>
      <c r="R2270" s="353">
        <f t="shared" si="356"/>
        <v>0</v>
      </c>
      <c r="S2270" s="354">
        <f t="shared" si="357"/>
        <v>0</v>
      </c>
      <c r="T2270" s="349">
        <f t="shared" si="358"/>
        <v>0</v>
      </c>
      <c r="U2270" s="355">
        <f t="shared" si="359"/>
        <v>0</v>
      </c>
    </row>
    <row r="2271" spans="1:21" x14ac:dyDescent="0.3">
      <c r="A2271" s="344">
        <v>2267</v>
      </c>
      <c r="B2271" s="344"/>
      <c r="C2271" s="356"/>
      <c r="D2271" s="357"/>
      <c r="E2271" s="358"/>
      <c r="F2271" s="346"/>
      <c r="G2271" s="347"/>
      <c r="H2271" s="347"/>
      <c r="I2271" s="347"/>
      <c r="J2271" s="348"/>
      <c r="K2271" s="347"/>
      <c r="L2271" s="349">
        <f t="shared" si="350"/>
        <v>0</v>
      </c>
      <c r="M2271" s="350">
        <f t="shared" si="351"/>
        <v>0</v>
      </c>
      <c r="N2271" s="350">
        <f t="shared" si="352"/>
        <v>0</v>
      </c>
      <c r="O2271" s="351">
        <f t="shared" si="353"/>
        <v>0</v>
      </c>
      <c r="P2271" s="350">
        <f t="shared" si="354"/>
        <v>0</v>
      </c>
      <c r="Q2271" s="352">
        <f t="shared" si="355"/>
        <v>0</v>
      </c>
      <c r="R2271" s="353">
        <f t="shared" si="356"/>
        <v>0</v>
      </c>
      <c r="S2271" s="354">
        <f t="shared" si="357"/>
        <v>0</v>
      </c>
      <c r="T2271" s="349">
        <f t="shared" si="358"/>
        <v>0</v>
      </c>
      <c r="U2271" s="355">
        <f t="shared" si="359"/>
        <v>0</v>
      </c>
    </row>
    <row r="2272" spans="1:21" x14ac:dyDescent="0.3">
      <c r="A2272" s="344">
        <v>2268</v>
      </c>
      <c r="B2272" s="344"/>
      <c r="C2272" s="356"/>
      <c r="D2272" s="357"/>
      <c r="E2272" s="358"/>
      <c r="F2272" s="346"/>
      <c r="G2272" s="347"/>
      <c r="H2272" s="347"/>
      <c r="I2272" s="347"/>
      <c r="J2272" s="348"/>
      <c r="K2272" s="347"/>
      <c r="L2272" s="349">
        <f t="shared" si="350"/>
        <v>0</v>
      </c>
      <c r="M2272" s="350">
        <f t="shared" si="351"/>
        <v>0</v>
      </c>
      <c r="N2272" s="350">
        <f t="shared" si="352"/>
        <v>0</v>
      </c>
      <c r="O2272" s="351">
        <f t="shared" si="353"/>
        <v>0</v>
      </c>
      <c r="P2272" s="350">
        <f t="shared" si="354"/>
        <v>0</v>
      </c>
      <c r="Q2272" s="352">
        <f t="shared" si="355"/>
        <v>0</v>
      </c>
      <c r="R2272" s="353">
        <f t="shared" si="356"/>
        <v>0</v>
      </c>
      <c r="S2272" s="354">
        <f t="shared" si="357"/>
        <v>0</v>
      </c>
      <c r="T2272" s="349">
        <f t="shared" si="358"/>
        <v>0</v>
      </c>
      <c r="U2272" s="355">
        <f t="shared" si="359"/>
        <v>0</v>
      </c>
    </row>
    <row r="2273" spans="1:21" x14ac:dyDescent="0.3">
      <c r="A2273" s="344">
        <v>2269</v>
      </c>
      <c r="B2273" s="344"/>
      <c r="C2273" s="356"/>
      <c r="D2273" s="357"/>
      <c r="E2273" s="358"/>
      <c r="F2273" s="346"/>
      <c r="G2273" s="347"/>
      <c r="H2273" s="347"/>
      <c r="I2273" s="347"/>
      <c r="J2273" s="348"/>
      <c r="K2273" s="347"/>
      <c r="L2273" s="349">
        <f t="shared" si="350"/>
        <v>0</v>
      </c>
      <c r="M2273" s="350">
        <f t="shared" si="351"/>
        <v>0</v>
      </c>
      <c r="N2273" s="350">
        <f t="shared" si="352"/>
        <v>0</v>
      </c>
      <c r="O2273" s="351">
        <f t="shared" si="353"/>
        <v>0</v>
      </c>
      <c r="P2273" s="350">
        <f t="shared" si="354"/>
        <v>0</v>
      </c>
      <c r="Q2273" s="352">
        <f t="shared" si="355"/>
        <v>0</v>
      </c>
      <c r="R2273" s="353">
        <f t="shared" si="356"/>
        <v>0</v>
      </c>
      <c r="S2273" s="354">
        <f t="shared" si="357"/>
        <v>0</v>
      </c>
      <c r="T2273" s="349">
        <f t="shared" si="358"/>
        <v>0</v>
      </c>
      <c r="U2273" s="355">
        <f t="shared" si="359"/>
        <v>0</v>
      </c>
    </row>
    <row r="2274" spans="1:21" x14ac:dyDescent="0.3">
      <c r="A2274" s="344">
        <v>2270</v>
      </c>
      <c r="B2274" s="344"/>
      <c r="C2274" s="356"/>
      <c r="D2274" s="357"/>
      <c r="E2274" s="358"/>
      <c r="F2274" s="346"/>
      <c r="G2274" s="347"/>
      <c r="H2274" s="347"/>
      <c r="I2274" s="347"/>
      <c r="J2274" s="348"/>
      <c r="K2274" s="347"/>
      <c r="L2274" s="349">
        <f t="shared" si="350"/>
        <v>0</v>
      </c>
      <c r="M2274" s="350">
        <f t="shared" si="351"/>
        <v>0</v>
      </c>
      <c r="N2274" s="350">
        <f t="shared" si="352"/>
        <v>0</v>
      </c>
      <c r="O2274" s="351">
        <f t="shared" si="353"/>
        <v>0</v>
      </c>
      <c r="P2274" s="350">
        <f t="shared" si="354"/>
        <v>0</v>
      </c>
      <c r="Q2274" s="352">
        <f t="shared" si="355"/>
        <v>0</v>
      </c>
      <c r="R2274" s="353">
        <f t="shared" si="356"/>
        <v>0</v>
      </c>
      <c r="S2274" s="354">
        <f t="shared" si="357"/>
        <v>0</v>
      </c>
      <c r="T2274" s="349">
        <f t="shared" si="358"/>
        <v>0</v>
      </c>
      <c r="U2274" s="355">
        <f t="shared" si="359"/>
        <v>0</v>
      </c>
    </row>
    <row r="2275" spans="1:21" x14ac:dyDescent="0.3">
      <c r="A2275" s="344">
        <v>2271</v>
      </c>
      <c r="B2275" s="344"/>
      <c r="C2275" s="356"/>
      <c r="D2275" s="357"/>
      <c r="E2275" s="358"/>
      <c r="F2275" s="346"/>
      <c r="G2275" s="347"/>
      <c r="H2275" s="347"/>
      <c r="I2275" s="347"/>
      <c r="J2275" s="348"/>
      <c r="K2275" s="347"/>
      <c r="L2275" s="349">
        <f t="shared" si="350"/>
        <v>0</v>
      </c>
      <c r="M2275" s="350">
        <f t="shared" si="351"/>
        <v>0</v>
      </c>
      <c r="N2275" s="350">
        <f t="shared" si="352"/>
        <v>0</v>
      </c>
      <c r="O2275" s="351">
        <f t="shared" si="353"/>
        <v>0</v>
      </c>
      <c r="P2275" s="350">
        <f t="shared" si="354"/>
        <v>0</v>
      </c>
      <c r="Q2275" s="352">
        <f t="shared" si="355"/>
        <v>0</v>
      </c>
      <c r="R2275" s="353">
        <f t="shared" si="356"/>
        <v>0</v>
      </c>
      <c r="S2275" s="354">
        <f t="shared" si="357"/>
        <v>0</v>
      </c>
      <c r="T2275" s="349">
        <f t="shared" si="358"/>
        <v>0</v>
      </c>
      <c r="U2275" s="355">
        <f t="shared" si="359"/>
        <v>0</v>
      </c>
    </row>
    <row r="2276" spans="1:21" x14ac:dyDescent="0.3">
      <c r="A2276" s="344">
        <v>2272</v>
      </c>
      <c r="B2276" s="344"/>
      <c r="C2276" s="356"/>
      <c r="D2276" s="357"/>
      <c r="E2276" s="358"/>
      <c r="F2276" s="346"/>
      <c r="G2276" s="347"/>
      <c r="H2276" s="347"/>
      <c r="I2276" s="347"/>
      <c r="J2276" s="348"/>
      <c r="K2276" s="347"/>
      <c r="L2276" s="349">
        <f t="shared" si="350"/>
        <v>0</v>
      </c>
      <c r="M2276" s="350">
        <f t="shared" si="351"/>
        <v>0</v>
      </c>
      <c r="N2276" s="350">
        <f t="shared" si="352"/>
        <v>0</v>
      </c>
      <c r="O2276" s="351">
        <f t="shared" si="353"/>
        <v>0</v>
      </c>
      <c r="P2276" s="350">
        <f t="shared" si="354"/>
        <v>0</v>
      </c>
      <c r="Q2276" s="352">
        <f t="shared" si="355"/>
        <v>0</v>
      </c>
      <c r="R2276" s="353">
        <f t="shared" si="356"/>
        <v>0</v>
      </c>
      <c r="S2276" s="354">
        <f t="shared" si="357"/>
        <v>0</v>
      </c>
      <c r="T2276" s="349">
        <f t="shared" si="358"/>
        <v>0</v>
      </c>
      <c r="U2276" s="355">
        <f t="shared" si="359"/>
        <v>0</v>
      </c>
    </row>
    <row r="2277" spans="1:21" x14ac:dyDescent="0.3">
      <c r="A2277" s="344">
        <v>2273</v>
      </c>
      <c r="B2277" s="344"/>
      <c r="C2277" s="356"/>
      <c r="D2277" s="357"/>
      <c r="E2277" s="358"/>
      <c r="F2277" s="346"/>
      <c r="G2277" s="347"/>
      <c r="H2277" s="347"/>
      <c r="I2277" s="347"/>
      <c r="J2277" s="348"/>
      <c r="K2277" s="347"/>
      <c r="L2277" s="349">
        <f t="shared" si="350"/>
        <v>0</v>
      </c>
      <c r="M2277" s="350">
        <f t="shared" si="351"/>
        <v>0</v>
      </c>
      <c r="N2277" s="350">
        <f t="shared" si="352"/>
        <v>0</v>
      </c>
      <c r="O2277" s="351">
        <f t="shared" si="353"/>
        <v>0</v>
      </c>
      <c r="P2277" s="350">
        <f t="shared" si="354"/>
        <v>0</v>
      </c>
      <c r="Q2277" s="352">
        <f t="shared" si="355"/>
        <v>0</v>
      </c>
      <c r="R2277" s="353">
        <f t="shared" si="356"/>
        <v>0</v>
      </c>
      <c r="S2277" s="354">
        <f t="shared" si="357"/>
        <v>0</v>
      </c>
      <c r="T2277" s="349">
        <f t="shared" si="358"/>
        <v>0</v>
      </c>
      <c r="U2277" s="355">
        <f t="shared" si="359"/>
        <v>0</v>
      </c>
    </row>
    <row r="2278" spans="1:21" x14ac:dyDescent="0.3">
      <c r="A2278" s="344">
        <v>2274</v>
      </c>
      <c r="B2278" s="344"/>
      <c r="C2278" s="356"/>
      <c r="D2278" s="357"/>
      <c r="E2278" s="358"/>
      <c r="F2278" s="346"/>
      <c r="G2278" s="347"/>
      <c r="H2278" s="347"/>
      <c r="I2278" s="347"/>
      <c r="J2278" s="348"/>
      <c r="K2278" s="347"/>
      <c r="L2278" s="349">
        <f t="shared" si="350"/>
        <v>0</v>
      </c>
      <c r="M2278" s="350">
        <f t="shared" si="351"/>
        <v>0</v>
      </c>
      <c r="N2278" s="350">
        <f t="shared" si="352"/>
        <v>0</v>
      </c>
      <c r="O2278" s="351">
        <f t="shared" si="353"/>
        <v>0</v>
      </c>
      <c r="P2278" s="350">
        <f t="shared" si="354"/>
        <v>0</v>
      </c>
      <c r="Q2278" s="352">
        <f t="shared" si="355"/>
        <v>0</v>
      </c>
      <c r="R2278" s="353">
        <f t="shared" si="356"/>
        <v>0</v>
      </c>
      <c r="S2278" s="354">
        <f t="shared" si="357"/>
        <v>0</v>
      </c>
      <c r="T2278" s="349">
        <f t="shared" si="358"/>
        <v>0</v>
      </c>
      <c r="U2278" s="355">
        <f t="shared" si="359"/>
        <v>0</v>
      </c>
    </row>
    <row r="2279" spans="1:21" x14ac:dyDescent="0.3">
      <c r="A2279" s="344">
        <v>2275</v>
      </c>
      <c r="B2279" s="344"/>
      <c r="C2279" s="356"/>
      <c r="D2279" s="357"/>
      <c r="E2279" s="358"/>
      <c r="F2279" s="346"/>
      <c r="G2279" s="347"/>
      <c r="H2279" s="347"/>
      <c r="I2279" s="347"/>
      <c r="J2279" s="348"/>
      <c r="K2279" s="347"/>
      <c r="L2279" s="349">
        <f t="shared" si="350"/>
        <v>0</v>
      </c>
      <c r="M2279" s="350">
        <f t="shared" si="351"/>
        <v>0</v>
      </c>
      <c r="N2279" s="350">
        <f t="shared" si="352"/>
        <v>0</v>
      </c>
      <c r="O2279" s="351">
        <f t="shared" si="353"/>
        <v>0</v>
      </c>
      <c r="P2279" s="350">
        <f t="shared" si="354"/>
        <v>0</v>
      </c>
      <c r="Q2279" s="352">
        <f t="shared" si="355"/>
        <v>0</v>
      </c>
      <c r="R2279" s="353">
        <f t="shared" si="356"/>
        <v>0</v>
      </c>
      <c r="S2279" s="354">
        <f t="shared" si="357"/>
        <v>0</v>
      </c>
      <c r="T2279" s="349">
        <f t="shared" si="358"/>
        <v>0</v>
      </c>
      <c r="U2279" s="355">
        <f t="shared" si="359"/>
        <v>0</v>
      </c>
    </row>
    <row r="2280" spans="1:21" x14ac:dyDescent="0.3">
      <c r="A2280" s="344">
        <v>2276</v>
      </c>
      <c r="B2280" s="344"/>
      <c r="C2280" s="356"/>
      <c r="D2280" s="357"/>
      <c r="E2280" s="358"/>
      <c r="F2280" s="346"/>
      <c r="G2280" s="347"/>
      <c r="H2280" s="347"/>
      <c r="I2280" s="347"/>
      <c r="J2280" s="348"/>
      <c r="K2280" s="347"/>
      <c r="L2280" s="349">
        <f t="shared" si="350"/>
        <v>0</v>
      </c>
      <c r="M2280" s="350">
        <f t="shared" si="351"/>
        <v>0</v>
      </c>
      <c r="N2280" s="350">
        <f t="shared" si="352"/>
        <v>0</v>
      </c>
      <c r="O2280" s="351">
        <f t="shared" si="353"/>
        <v>0</v>
      </c>
      <c r="P2280" s="350">
        <f t="shared" si="354"/>
        <v>0</v>
      </c>
      <c r="Q2280" s="352">
        <f t="shared" si="355"/>
        <v>0</v>
      </c>
      <c r="R2280" s="353">
        <f t="shared" si="356"/>
        <v>0</v>
      </c>
      <c r="S2280" s="354">
        <f t="shared" si="357"/>
        <v>0</v>
      </c>
      <c r="T2280" s="349">
        <f t="shared" si="358"/>
        <v>0</v>
      </c>
      <c r="U2280" s="355">
        <f t="shared" si="359"/>
        <v>0</v>
      </c>
    </row>
    <row r="2281" spans="1:21" x14ac:dyDescent="0.3">
      <c r="A2281" s="344">
        <v>2277</v>
      </c>
      <c r="B2281" s="344"/>
      <c r="C2281" s="356"/>
      <c r="D2281" s="357"/>
      <c r="E2281" s="358"/>
      <c r="F2281" s="346"/>
      <c r="G2281" s="347"/>
      <c r="H2281" s="347"/>
      <c r="I2281" s="347"/>
      <c r="J2281" s="348"/>
      <c r="K2281" s="347"/>
      <c r="L2281" s="349">
        <f t="shared" si="350"/>
        <v>0</v>
      </c>
      <c r="M2281" s="350">
        <f t="shared" si="351"/>
        <v>0</v>
      </c>
      <c r="N2281" s="350">
        <f t="shared" si="352"/>
        <v>0</v>
      </c>
      <c r="O2281" s="351">
        <f t="shared" si="353"/>
        <v>0</v>
      </c>
      <c r="P2281" s="350">
        <f t="shared" si="354"/>
        <v>0</v>
      </c>
      <c r="Q2281" s="352">
        <f t="shared" si="355"/>
        <v>0</v>
      </c>
      <c r="R2281" s="353">
        <f t="shared" si="356"/>
        <v>0</v>
      </c>
      <c r="S2281" s="354">
        <f t="shared" si="357"/>
        <v>0</v>
      </c>
      <c r="T2281" s="349">
        <f t="shared" si="358"/>
        <v>0</v>
      </c>
      <c r="U2281" s="355">
        <f t="shared" si="359"/>
        <v>0</v>
      </c>
    </row>
    <row r="2282" spans="1:21" x14ac:dyDescent="0.3">
      <c r="A2282" s="344">
        <v>2278</v>
      </c>
      <c r="B2282" s="344"/>
      <c r="C2282" s="356"/>
      <c r="D2282" s="357"/>
      <c r="E2282" s="358"/>
      <c r="F2282" s="346"/>
      <c r="G2282" s="347"/>
      <c r="H2282" s="347"/>
      <c r="I2282" s="347"/>
      <c r="J2282" s="348"/>
      <c r="K2282" s="347"/>
      <c r="L2282" s="349">
        <f t="shared" si="350"/>
        <v>0</v>
      </c>
      <c r="M2282" s="350">
        <f t="shared" si="351"/>
        <v>0</v>
      </c>
      <c r="N2282" s="350">
        <f t="shared" si="352"/>
        <v>0</v>
      </c>
      <c r="O2282" s="351">
        <f t="shared" si="353"/>
        <v>0</v>
      </c>
      <c r="P2282" s="350">
        <f t="shared" si="354"/>
        <v>0</v>
      </c>
      <c r="Q2282" s="352">
        <f t="shared" si="355"/>
        <v>0</v>
      </c>
      <c r="R2282" s="353">
        <f t="shared" si="356"/>
        <v>0</v>
      </c>
      <c r="S2282" s="354">
        <f t="shared" si="357"/>
        <v>0</v>
      </c>
      <c r="T2282" s="349">
        <f t="shared" si="358"/>
        <v>0</v>
      </c>
      <c r="U2282" s="355">
        <f t="shared" si="359"/>
        <v>0</v>
      </c>
    </row>
    <row r="2283" spans="1:21" x14ac:dyDescent="0.3">
      <c r="A2283" s="344">
        <v>2279</v>
      </c>
      <c r="B2283" s="344"/>
      <c r="C2283" s="356"/>
      <c r="D2283" s="357"/>
      <c r="E2283" s="358"/>
      <c r="F2283" s="346"/>
      <c r="G2283" s="347"/>
      <c r="H2283" s="347"/>
      <c r="I2283" s="347"/>
      <c r="J2283" s="348"/>
      <c r="K2283" s="347"/>
      <c r="L2283" s="349">
        <f t="shared" si="350"/>
        <v>0</v>
      </c>
      <c r="M2283" s="350">
        <f t="shared" si="351"/>
        <v>0</v>
      </c>
      <c r="N2283" s="350">
        <f t="shared" si="352"/>
        <v>0</v>
      </c>
      <c r="O2283" s="351">
        <f t="shared" si="353"/>
        <v>0</v>
      </c>
      <c r="P2283" s="350">
        <f t="shared" si="354"/>
        <v>0</v>
      </c>
      <c r="Q2283" s="352">
        <f t="shared" si="355"/>
        <v>0</v>
      </c>
      <c r="R2283" s="353">
        <f t="shared" si="356"/>
        <v>0</v>
      </c>
      <c r="S2283" s="354">
        <f t="shared" si="357"/>
        <v>0</v>
      </c>
      <c r="T2283" s="349">
        <f t="shared" si="358"/>
        <v>0</v>
      </c>
      <c r="U2283" s="355">
        <f t="shared" si="359"/>
        <v>0</v>
      </c>
    </row>
    <row r="2284" spans="1:21" x14ac:dyDescent="0.3">
      <c r="A2284" s="344">
        <v>2280</v>
      </c>
      <c r="B2284" s="344"/>
      <c r="C2284" s="356"/>
      <c r="D2284" s="357"/>
      <c r="E2284" s="358"/>
      <c r="F2284" s="346"/>
      <c r="G2284" s="347"/>
      <c r="H2284" s="347"/>
      <c r="I2284" s="347"/>
      <c r="J2284" s="348"/>
      <c r="K2284" s="347"/>
      <c r="L2284" s="349">
        <f t="shared" si="350"/>
        <v>0</v>
      </c>
      <c r="M2284" s="350">
        <f t="shared" si="351"/>
        <v>0</v>
      </c>
      <c r="N2284" s="350">
        <f t="shared" si="352"/>
        <v>0</v>
      </c>
      <c r="O2284" s="351">
        <f t="shared" si="353"/>
        <v>0</v>
      </c>
      <c r="P2284" s="350">
        <f t="shared" si="354"/>
        <v>0</v>
      </c>
      <c r="Q2284" s="352">
        <f t="shared" si="355"/>
        <v>0</v>
      </c>
      <c r="R2284" s="353">
        <f t="shared" si="356"/>
        <v>0</v>
      </c>
      <c r="S2284" s="354">
        <f t="shared" si="357"/>
        <v>0</v>
      </c>
      <c r="T2284" s="349">
        <f t="shared" si="358"/>
        <v>0</v>
      </c>
      <c r="U2284" s="355">
        <f t="shared" si="359"/>
        <v>0</v>
      </c>
    </row>
    <row r="2285" spans="1:21" x14ac:dyDescent="0.3">
      <c r="A2285" s="344">
        <v>2281</v>
      </c>
      <c r="B2285" s="344"/>
      <c r="C2285" s="356"/>
      <c r="D2285" s="357"/>
      <c r="E2285" s="358"/>
      <c r="F2285" s="346"/>
      <c r="G2285" s="347"/>
      <c r="H2285" s="347"/>
      <c r="I2285" s="347"/>
      <c r="J2285" s="348"/>
      <c r="K2285" s="347"/>
      <c r="L2285" s="349">
        <f t="shared" si="350"/>
        <v>0</v>
      </c>
      <c r="M2285" s="350">
        <f t="shared" si="351"/>
        <v>0</v>
      </c>
      <c r="N2285" s="350">
        <f t="shared" si="352"/>
        <v>0</v>
      </c>
      <c r="O2285" s="351">
        <f t="shared" si="353"/>
        <v>0</v>
      </c>
      <c r="P2285" s="350">
        <f t="shared" si="354"/>
        <v>0</v>
      </c>
      <c r="Q2285" s="352">
        <f t="shared" si="355"/>
        <v>0</v>
      </c>
      <c r="R2285" s="353">
        <f t="shared" si="356"/>
        <v>0</v>
      </c>
      <c r="S2285" s="354">
        <f t="shared" si="357"/>
        <v>0</v>
      </c>
      <c r="T2285" s="349">
        <f t="shared" si="358"/>
        <v>0</v>
      </c>
      <c r="U2285" s="355">
        <f t="shared" si="359"/>
        <v>0</v>
      </c>
    </row>
    <row r="2286" spans="1:21" x14ac:dyDescent="0.3">
      <c r="A2286" s="344">
        <v>2282</v>
      </c>
      <c r="B2286" s="344"/>
      <c r="C2286" s="356"/>
      <c r="D2286" s="357"/>
      <c r="E2286" s="358"/>
      <c r="F2286" s="346"/>
      <c r="G2286" s="347"/>
      <c r="H2286" s="347"/>
      <c r="I2286" s="347"/>
      <c r="J2286" s="348"/>
      <c r="K2286" s="347"/>
      <c r="L2286" s="349">
        <f t="shared" si="350"/>
        <v>0</v>
      </c>
      <c r="M2286" s="350">
        <f t="shared" si="351"/>
        <v>0</v>
      </c>
      <c r="N2286" s="350">
        <f t="shared" si="352"/>
        <v>0</v>
      </c>
      <c r="O2286" s="351">
        <f t="shared" si="353"/>
        <v>0</v>
      </c>
      <c r="P2286" s="350">
        <f t="shared" si="354"/>
        <v>0</v>
      </c>
      <c r="Q2286" s="352">
        <f t="shared" si="355"/>
        <v>0</v>
      </c>
      <c r="R2286" s="353">
        <f t="shared" si="356"/>
        <v>0</v>
      </c>
      <c r="S2286" s="354">
        <f t="shared" si="357"/>
        <v>0</v>
      </c>
      <c r="T2286" s="349">
        <f t="shared" si="358"/>
        <v>0</v>
      </c>
      <c r="U2286" s="355">
        <f t="shared" si="359"/>
        <v>0</v>
      </c>
    </row>
    <row r="2287" spans="1:21" x14ac:dyDescent="0.3">
      <c r="A2287" s="344">
        <v>2283</v>
      </c>
      <c r="B2287" s="344"/>
      <c r="C2287" s="356"/>
      <c r="D2287" s="357"/>
      <c r="E2287" s="358"/>
      <c r="F2287" s="346"/>
      <c r="G2287" s="347"/>
      <c r="H2287" s="347"/>
      <c r="I2287" s="347"/>
      <c r="J2287" s="348"/>
      <c r="K2287" s="347"/>
      <c r="L2287" s="349">
        <f t="shared" si="350"/>
        <v>0</v>
      </c>
      <c r="M2287" s="350">
        <f t="shared" si="351"/>
        <v>0</v>
      </c>
      <c r="N2287" s="350">
        <f t="shared" si="352"/>
        <v>0</v>
      </c>
      <c r="O2287" s="351">
        <f t="shared" si="353"/>
        <v>0</v>
      </c>
      <c r="P2287" s="350">
        <f t="shared" si="354"/>
        <v>0</v>
      </c>
      <c r="Q2287" s="352">
        <f t="shared" si="355"/>
        <v>0</v>
      </c>
      <c r="R2287" s="353">
        <f t="shared" si="356"/>
        <v>0</v>
      </c>
      <c r="S2287" s="354">
        <f t="shared" si="357"/>
        <v>0</v>
      </c>
      <c r="T2287" s="349">
        <f t="shared" si="358"/>
        <v>0</v>
      </c>
      <c r="U2287" s="355">
        <f t="shared" si="359"/>
        <v>0</v>
      </c>
    </row>
    <row r="2288" spans="1:21" x14ac:dyDescent="0.3">
      <c r="A2288" s="344">
        <v>2284</v>
      </c>
      <c r="B2288" s="344"/>
      <c r="C2288" s="356"/>
      <c r="D2288" s="357"/>
      <c r="E2288" s="358"/>
      <c r="F2288" s="346"/>
      <c r="G2288" s="347"/>
      <c r="H2288" s="347"/>
      <c r="I2288" s="347"/>
      <c r="J2288" s="348"/>
      <c r="K2288" s="347"/>
      <c r="L2288" s="349">
        <f t="shared" si="350"/>
        <v>0</v>
      </c>
      <c r="M2288" s="350">
        <f t="shared" si="351"/>
        <v>0</v>
      </c>
      <c r="N2288" s="350">
        <f t="shared" si="352"/>
        <v>0</v>
      </c>
      <c r="O2288" s="351">
        <f t="shared" si="353"/>
        <v>0</v>
      </c>
      <c r="P2288" s="350">
        <f t="shared" si="354"/>
        <v>0</v>
      </c>
      <c r="Q2288" s="352">
        <f t="shared" si="355"/>
        <v>0</v>
      </c>
      <c r="R2288" s="353">
        <f t="shared" si="356"/>
        <v>0</v>
      </c>
      <c r="S2288" s="354">
        <f t="shared" si="357"/>
        <v>0</v>
      </c>
      <c r="T2288" s="349">
        <f t="shared" si="358"/>
        <v>0</v>
      </c>
      <c r="U2288" s="355">
        <f t="shared" si="359"/>
        <v>0</v>
      </c>
    </row>
    <row r="2289" spans="1:21" x14ac:dyDescent="0.3">
      <c r="A2289" s="344">
        <v>2285</v>
      </c>
      <c r="B2289" s="344"/>
      <c r="C2289" s="356"/>
      <c r="D2289" s="357"/>
      <c r="E2289" s="358"/>
      <c r="F2289" s="346"/>
      <c r="G2289" s="347"/>
      <c r="H2289" s="347"/>
      <c r="I2289" s="347"/>
      <c r="J2289" s="348"/>
      <c r="K2289" s="347"/>
      <c r="L2289" s="349">
        <f t="shared" si="350"/>
        <v>0</v>
      </c>
      <c r="M2289" s="350">
        <f t="shared" si="351"/>
        <v>0</v>
      </c>
      <c r="N2289" s="350">
        <f t="shared" si="352"/>
        <v>0</v>
      </c>
      <c r="O2289" s="351">
        <f t="shared" si="353"/>
        <v>0</v>
      </c>
      <c r="P2289" s="350">
        <f t="shared" si="354"/>
        <v>0</v>
      </c>
      <c r="Q2289" s="352">
        <f t="shared" si="355"/>
        <v>0</v>
      </c>
      <c r="R2289" s="353">
        <f t="shared" si="356"/>
        <v>0</v>
      </c>
      <c r="S2289" s="354">
        <f t="shared" si="357"/>
        <v>0</v>
      </c>
      <c r="T2289" s="349">
        <f t="shared" si="358"/>
        <v>0</v>
      </c>
      <c r="U2289" s="355">
        <f t="shared" si="359"/>
        <v>0</v>
      </c>
    </row>
    <row r="2290" spans="1:21" x14ac:dyDescent="0.3">
      <c r="A2290" s="344">
        <v>2286</v>
      </c>
      <c r="B2290" s="344"/>
      <c r="C2290" s="356"/>
      <c r="D2290" s="357"/>
      <c r="E2290" s="358"/>
      <c r="F2290" s="346"/>
      <c r="G2290" s="347"/>
      <c r="H2290" s="347"/>
      <c r="I2290" s="347"/>
      <c r="J2290" s="348"/>
      <c r="K2290" s="347"/>
      <c r="L2290" s="349">
        <f t="shared" si="350"/>
        <v>0</v>
      </c>
      <c r="M2290" s="350">
        <f t="shared" si="351"/>
        <v>0</v>
      </c>
      <c r="N2290" s="350">
        <f t="shared" si="352"/>
        <v>0</v>
      </c>
      <c r="O2290" s="351">
        <f t="shared" si="353"/>
        <v>0</v>
      </c>
      <c r="P2290" s="350">
        <f t="shared" si="354"/>
        <v>0</v>
      </c>
      <c r="Q2290" s="352">
        <f t="shared" si="355"/>
        <v>0</v>
      </c>
      <c r="R2290" s="353">
        <f t="shared" si="356"/>
        <v>0</v>
      </c>
      <c r="S2290" s="354">
        <f t="shared" si="357"/>
        <v>0</v>
      </c>
      <c r="T2290" s="349">
        <f t="shared" si="358"/>
        <v>0</v>
      </c>
      <c r="U2290" s="355">
        <f t="shared" si="359"/>
        <v>0</v>
      </c>
    </row>
    <row r="2291" spans="1:21" x14ac:dyDescent="0.3">
      <c r="A2291" s="344">
        <v>2287</v>
      </c>
      <c r="B2291" s="344"/>
      <c r="C2291" s="356"/>
      <c r="D2291" s="357"/>
      <c r="E2291" s="358"/>
      <c r="F2291" s="346"/>
      <c r="G2291" s="347"/>
      <c r="H2291" s="347"/>
      <c r="I2291" s="347"/>
      <c r="J2291" s="348"/>
      <c r="K2291" s="347"/>
      <c r="L2291" s="349">
        <f t="shared" si="350"/>
        <v>0</v>
      </c>
      <c r="M2291" s="350">
        <f t="shared" si="351"/>
        <v>0</v>
      </c>
      <c r="N2291" s="350">
        <f t="shared" si="352"/>
        <v>0</v>
      </c>
      <c r="O2291" s="351">
        <f t="shared" si="353"/>
        <v>0</v>
      </c>
      <c r="P2291" s="350">
        <f t="shared" si="354"/>
        <v>0</v>
      </c>
      <c r="Q2291" s="352">
        <f t="shared" si="355"/>
        <v>0</v>
      </c>
      <c r="R2291" s="353">
        <f t="shared" si="356"/>
        <v>0</v>
      </c>
      <c r="S2291" s="354">
        <f t="shared" si="357"/>
        <v>0</v>
      </c>
      <c r="T2291" s="349">
        <f t="shared" si="358"/>
        <v>0</v>
      </c>
      <c r="U2291" s="355">
        <f t="shared" si="359"/>
        <v>0</v>
      </c>
    </row>
    <row r="2292" spans="1:21" x14ac:dyDescent="0.3">
      <c r="A2292" s="344">
        <v>2288</v>
      </c>
      <c r="B2292" s="344"/>
      <c r="C2292" s="356"/>
      <c r="D2292" s="357"/>
      <c r="E2292" s="358"/>
      <c r="F2292" s="346"/>
      <c r="G2292" s="347"/>
      <c r="H2292" s="347"/>
      <c r="I2292" s="347"/>
      <c r="J2292" s="348"/>
      <c r="K2292" s="347"/>
      <c r="L2292" s="349">
        <f t="shared" si="350"/>
        <v>0</v>
      </c>
      <c r="M2292" s="350">
        <f t="shared" si="351"/>
        <v>0</v>
      </c>
      <c r="N2292" s="350">
        <f t="shared" si="352"/>
        <v>0</v>
      </c>
      <c r="O2292" s="351">
        <f t="shared" si="353"/>
        <v>0</v>
      </c>
      <c r="P2292" s="350">
        <f t="shared" si="354"/>
        <v>0</v>
      </c>
      <c r="Q2292" s="352">
        <f t="shared" si="355"/>
        <v>0</v>
      </c>
      <c r="R2292" s="353">
        <f t="shared" si="356"/>
        <v>0</v>
      </c>
      <c r="S2292" s="354">
        <f t="shared" si="357"/>
        <v>0</v>
      </c>
      <c r="T2292" s="349">
        <f t="shared" si="358"/>
        <v>0</v>
      </c>
      <c r="U2292" s="355">
        <f t="shared" si="359"/>
        <v>0</v>
      </c>
    </row>
    <row r="2293" spans="1:21" x14ac:dyDescent="0.3">
      <c r="A2293" s="344">
        <v>2289</v>
      </c>
      <c r="B2293" s="344"/>
      <c r="C2293" s="356"/>
      <c r="D2293" s="357"/>
      <c r="E2293" s="358"/>
      <c r="F2293" s="346"/>
      <c r="G2293" s="347"/>
      <c r="H2293" s="347"/>
      <c r="I2293" s="347"/>
      <c r="J2293" s="348"/>
      <c r="K2293" s="347"/>
      <c r="L2293" s="349">
        <f t="shared" si="350"/>
        <v>0</v>
      </c>
      <c r="M2293" s="350">
        <f t="shared" si="351"/>
        <v>0</v>
      </c>
      <c r="N2293" s="350">
        <f t="shared" si="352"/>
        <v>0</v>
      </c>
      <c r="O2293" s="351">
        <f t="shared" si="353"/>
        <v>0</v>
      </c>
      <c r="P2293" s="350">
        <f t="shared" si="354"/>
        <v>0</v>
      </c>
      <c r="Q2293" s="352">
        <f t="shared" si="355"/>
        <v>0</v>
      </c>
      <c r="R2293" s="353">
        <f t="shared" si="356"/>
        <v>0</v>
      </c>
      <c r="S2293" s="354">
        <f t="shared" si="357"/>
        <v>0</v>
      </c>
      <c r="T2293" s="349">
        <f t="shared" si="358"/>
        <v>0</v>
      </c>
      <c r="U2293" s="355">
        <f t="shared" si="359"/>
        <v>0</v>
      </c>
    </row>
    <row r="2294" spans="1:21" x14ac:dyDescent="0.3">
      <c r="A2294" s="344">
        <v>2290</v>
      </c>
      <c r="B2294" s="344"/>
      <c r="C2294" s="356"/>
      <c r="D2294" s="357"/>
      <c r="E2294" s="358"/>
      <c r="F2294" s="346"/>
      <c r="G2294" s="347"/>
      <c r="H2294" s="347"/>
      <c r="I2294" s="347"/>
      <c r="J2294" s="348"/>
      <c r="K2294" s="347"/>
      <c r="L2294" s="349">
        <f t="shared" si="350"/>
        <v>0</v>
      </c>
      <c r="M2294" s="350">
        <f t="shared" si="351"/>
        <v>0</v>
      </c>
      <c r="N2294" s="350">
        <f t="shared" si="352"/>
        <v>0</v>
      </c>
      <c r="O2294" s="351">
        <f t="shared" si="353"/>
        <v>0</v>
      </c>
      <c r="P2294" s="350">
        <f t="shared" si="354"/>
        <v>0</v>
      </c>
      <c r="Q2294" s="352">
        <f t="shared" si="355"/>
        <v>0</v>
      </c>
      <c r="R2294" s="353">
        <f t="shared" si="356"/>
        <v>0</v>
      </c>
      <c r="S2294" s="354">
        <f t="shared" si="357"/>
        <v>0</v>
      </c>
      <c r="T2294" s="349">
        <f t="shared" si="358"/>
        <v>0</v>
      </c>
      <c r="U2294" s="355">
        <f t="shared" si="359"/>
        <v>0</v>
      </c>
    </row>
    <row r="2295" spans="1:21" x14ac:dyDescent="0.3">
      <c r="A2295" s="344">
        <v>2291</v>
      </c>
      <c r="B2295" s="344"/>
      <c r="C2295" s="356"/>
      <c r="D2295" s="357"/>
      <c r="E2295" s="358"/>
      <c r="F2295" s="346"/>
      <c r="G2295" s="347"/>
      <c r="H2295" s="347"/>
      <c r="I2295" s="347"/>
      <c r="J2295" s="348"/>
      <c r="K2295" s="347"/>
      <c r="L2295" s="349">
        <f t="shared" si="350"/>
        <v>0</v>
      </c>
      <c r="M2295" s="350">
        <f t="shared" si="351"/>
        <v>0</v>
      </c>
      <c r="N2295" s="350">
        <f t="shared" si="352"/>
        <v>0</v>
      </c>
      <c r="O2295" s="351">
        <f t="shared" si="353"/>
        <v>0</v>
      </c>
      <c r="P2295" s="350">
        <f t="shared" si="354"/>
        <v>0</v>
      </c>
      <c r="Q2295" s="352">
        <f t="shared" si="355"/>
        <v>0</v>
      </c>
      <c r="R2295" s="353">
        <f t="shared" si="356"/>
        <v>0</v>
      </c>
      <c r="S2295" s="354">
        <f t="shared" si="357"/>
        <v>0</v>
      </c>
      <c r="T2295" s="349">
        <f t="shared" si="358"/>
        <v>0</v>
      </c>
      <c r="U2295" s="355">
        <f t="shared" si="359"/>
        <v>0</v>
      </c>
    </row>
    <row r="2296" spans="1:21" x14ac:dyDescent="0.3">
      <c r="A2296" s="344">
        <v>2292</v>
      </c>
      <c r="B2296" s="344"/>
      <c r="C2296" s="356"/>
      <c r="D2296" s="357"/>
      <c r="E2296" s="358"/>
      <c r="F2296" s="346"/>
      <c r="G2296" s="347"/>
      <c r="H2296" s="347"/>
      <c r="I2296" s="347"/>
      <c r="J2296" s="348"/>
      <c r="K2296" s="347"/>
      <c r="L2296" s="349">
        <f t="shared" si="350"/>
        <v>0</v>
      </c>
      <c r="M2296" s="350">
        <f t="shared" si="351"/>
        <v>0</v>
      </c>
      <c r="N2296" s="350">
        <f t="shared" si="352"/>
        <v>0</v>
      </c>
      <c r="O2296" s="351">
        <f t="shared" si="353"/>
        <v>0</v>
      </c>
      <c r="P2296" s="350">
        <f t="shared" si="354"/>
        <v>0</v>
      </c>
      <c r="Q2296" s="352">
        <f t="shared" si="355"/>
        <v>0</v>
      </c>
      <c r="R2296" s="353">
        <f t="shared" si="356"/>
        <v>0</v>
      </c>
      <c r="S2296" s="354">
        <f t="shared" si="357"/>
        <v>0</v>
      </c>
      <c r="T2296" s="349">
        <f t="shared" si="358"/>
        <v>0</v>
      </c>
      <c r="U2296" s="355">
        <f t="shared" si="359"/>
        <v>0</v>
      </c>
    </row>
    <row r="2297" spans="1:21" x14ac:dyDescent="0.3">
      <c r="A2297" s="344">
        <v>2293</v>
      </c>
      <c r="B2297" s="344"/>
      <c r="C2297" s="356"/>
      <c r="D2297" s="357"/>
      <c r="E2297" s="358"/>
      <c r="F2297" s="346"/>
      <c r="G2297" s="347"/>
      <c r="H2297" s="347"/>
      <c r="I2297" s="347"/>
      <c r="J2297" s="348"/>
      <c r="K2297" s="347"/>
      <c r="L2297" s="349">
        <f t="shared" si="350"/>
        <v>0</v>
      </c>
      <c r="M2297" s="350">
        <f t="shared" si="351"/>
        <v>0</v>
      </c>
      <c r="N2297" s="350">
        <f t="shared" si="352"/>
        <v>0</v>
      </c>
      <c r="O2297" s="351">
        <f t="shared" si="353"/>
        <v>0</v>
      </c>
      <c r="P2297" s="350">
        <f t="shared" si="354"/>
        <v>0</v>
      </c>
      <c r="Q2297" s="352">
        <f t="shared" si="355"/>
        <v>0</v>
      </c>
      <c r="R2297" s="353">
        <f t="shared" si="356"/>
        <v>0</v>
      </c>
      <c r="S2297" s="354">
        <f t="shared" si="357"/>
        <v>0</v>
      </c>
      <c r="T2297" s="349">
        <f t="shared" si="358"/>
        <v>0</v>
      </c>
      <c r="U2297" s="355">
        <f t="shared" si="359"/>
        <v>0</v>
      </c>
    </row>
    <row r="2298" spans="1:21" x14ac:dyDescent="0.3">
      <c r="A2298" s="344">
        <v>2294</v>
      </c>
      <c r="B2298" s="344"/>
      <c r="C2298" s="356"/>
      <c r="D2298" s="357"/>
      <c r="E2298" s="358"/>
      <c r="F2298" s="346"/>
      <c r="G2298" s="347"/>
      <c r="H2298" s="347"/>
      <c r="I2298" s="347"/>
      <c r="J2298" s="348"/>
      <c r="K2298" s="347"/>
      <c r="L2298" s="349">
        <f t="shared" si="350"/>
        <v>0</v>
      </c>
      <c r="M2298" s="350">
        <f t="shared" si="351"/>
        <v>0</v>
      </c>
      <c r="N2298" s="350">
        <f t="shared" si="352"/>
        <v>0</v>
      </c>
      <c r="O2298" s="351">
        <f t="shared" si="353"/>
        <v>0</v>
      </c>
      <c r="P2298" s="350">
        <f t="shared" si="354"/>
        <v>0</v>
      </c>
      <c r="Q2298" s="352">
        <f t="shared" si="355"/>
        <v>0</v>
      </c>
      <c r="R2298" s="353">
        <f t="shared" si="356"/>
        <v>0</v>
      </c>
      <c r="S2298" s="354">
        <f t="shared" si="357"/>
        <v>0</v>
      </c>
      <c r="T2298" s="349">
        <f t="shared" si="358"/>
        <v>0</v>
      </c>
      <c r="U2298" s="355">
        <f t="shared" si="359"/>
        <v>0</v>
      </c>
    </row>
    <row r="2299" spans="1:21" x14ac:dyDescent="0.3">
      <c r="A2299" s="344">
        <v>2295</v>
      </c>
      <c r="B2299" s="344"/>
      <c r="C2299" s="356"/>
      <c r="D2299" s="357"/>
      <c r="E2299" s="358"/>
      <c r="F2299" s="346"/>
      <c r="G2299" s="347"/>
      <c r="H2299" s="347"/>
      <c r="I2299" s="347"/>
      <c r="J2299" s="348"/>
      <c r="K2299" s="347"/>
      <c r="L2299" s="349">
        <f t="shared" si="350"/>
        <v>0</v>
      </c>
      <c r="M2299" s="350">
        <f t="shared" si="351"/>
        <v>0</v>
      </c>
      <c r="N2299" s="350">
        <f t="shared" si="352"/>
        <v>0</v>
      </c>
      <c r="O2299" s="351">
        <f t="shared" si="353"/>
        <v>0</v>
      </c>
      <c r="P2299" s="350">
        <f t="shared" si="354"/>
        <v>0</v>
      </c>
      <c r="Q2299" s="352">
        <f t="shared" si="355"/>
        <v>0</v>
      </c>
      <c r="R2299" s="353">
        <f t="shared" si="356"/>
        <v>0</v>
      </c>
      <c r="S2299" s="354">
        <f t="shared" si="357"/>
        <v>0</v>
      </c>
      <c r="T2299" s="349">
        <f t="shared" si="358"/>
        <v>0</v>
      </c>
      <c r="U2299" s="355">
        <f t="shared" si="359"/>
        <v>0</v>
      </c>
    </row>
    <row r="2300" spans="1:21" x14ac:dyDescent="0.3">
      <c r="A2300" s="344">
        <v>2296</v>
      </c>
      <c r="B2300" s="344"/>
      <c r="C2300" s="356"/>
      <c r="D2300" s="357"/>
      <c r="E2300" s="358"/>
      <c r="F2300" s="346"/>
      <c r="G2300" s="347"/>
      <c r="H2300" s="347"/>
      <c r="I2300" s="347"/>
      <c r="J2300" s="348"/>
      <c r="K2300" s="347"/>
      <c r="L2300" s="349">
        <f t="shared" si="350"/>
        <v>0</v>
      </c>
      <c r="M2300" s="350">
        <f t="shared" si="351"/>
        <v>0</v>
      </c>
      <c r="N2300" s="350">
        <f t="shared" si="352"/>
        <v>0</v>
      </c>
      <c r="O2300" s="351">
        <f t="shared" si="353"/>
        <v>0</v>
      </c>
      <c r="P2300" s="350">
        <f t="shared" si="354"/>
        <v>0</v>
      </c>
      <c r="Q2300" s="352">
        <f t="shared" si="355"/>
        <v>0</v>
      </c>
      <c r="R2300" s="353">
        <f t="shared" si="356"/>
        <v>0</v>
      </c>
      <c r="S2300" s="354">
        <f t="shared" si="357"/>
        <v>0</v>
      </c>
      <c r="T2300" s="349">
        <f t="shared" si="358"/>
        <v>0</v>
      </c>
      <c r="U2300" s="355">
        <f t="shared" si="359"/>
        <v>0</v>
      </c>
    </row>
    <row r="2301" spans="1:21" x14ac:dyDescent="0.3">
      <c r="A2301" s="344">
        <v>2297</v>
      </c>
      <c r="B2301" s="344"/>
      <c r="C2301" s="356"/>
      <c r="D2301" s="357"/>
      <c r="E2301" s="358"/>
      <c r="F2301" s="346"/>
      <c r="G2301" s="347"/>
      <c r="H2301" s="347"/>
      <c r="I2301" s="347"/>
      <c r="J2301" s="348"/>
      <c r="K2301" s="347"/>
      <c r="L2301" s="349">
        <f t="shared" si="350"/>
        <v>0</v>
      </c>
      <c r="M2301" s="350">
        <f t="shared" si="351"/>
        <v>0</v>
      </c>
      <c r="N2301" s="350">
        <f t="shared" si="352"/>
        <v>0</v>
      </c>
      <c r="O2301" s="351">
        <f t="shared" si="353"/>
        <v>0</v>
      </c>
      <c r="P2301" s="350">
        <f t="shared" si="354"/>
        <v>0</v>
      </c>
      <c r="Q2301" s="352">
        <f t="shared" si="355"/>
        <v>0</v>
      </c>
      <c r="R2301" s="353">
        <f t="shared" si="356"/>
        <v>0</v>
      </c>
      <c r="S2301" s="354">
        <f t="shared" si="357"/>
        <v>0</v>
      </c>
      <c r="T2301" s="349">
        <f t="shared" si="358"/>
        <v>0</v>
      </c>
      <c r="U2301" s="355">
        <f t="shared" si="359"/>
        <v>0</v>
      </c>
    </row>
    <row r="2302" spans="1:21" x14ac:dyDescent="0.3">
      <c r="A2302" s="344">
        <v>2298</v>
      </c>
      <c r="B2302" s="344"/>
      <c r="C2302" s="356"/>
      <c r="D2302" s="357"/>
      <c r="E2302" s="358"/>
      <c r="F2302" s="346"/>
      <c r="G2302" s="347"/>
      <c r="H2302" s="347"/>
      <c r="I2302" s="347"/>
      <c r="J2302" s="348"/>
      <c r="K2302" s="347"/>
      <c r="L2302" s="349">
        <f t="shared" si="350"/>
        <v>0</v>
      </c>
      <c r="M2302" s="350">
        <f t="shared" si="351"/>
        <v>0</v>
      </c>
      <c r="N2302" s="350">
        <f t="shared" si="352"/>
        <v>0</v>
      </c>
      <c r="O2302" s="351">
        <f t="shared" si="353"/>
        <v>0</v>
      </c>
      <c r="P2302" s="350">
        <f t="shared" si="354"/>
        <v>0</v>
      </c>
      <c r="Q2302" s="352">
        <f t="shared" si="355"/>
        <v>0</v>
      </c>
      <c r="R2302" s="353">
        <f t="shared" si="356"/>
        <v>0</v>
      </c>
      <c r="S2302" s="354">
        <f t="shared" si="357"/>
        <v>0</v>
      </c>
      <c r="T2302" s="349">
        <f t="shared" si="358"/>
        <v>0</v>
      </c>
      <c r="U2302" s="355">
        <f t="shared" si="359"/>
        <v>0</v>
      </c>
    </row>
    <row r="2303" spans="1:21" x14ac:dyDescent="0.3">
      <c r="A2303" s="344">
        <v>2299</v>
      </c>
      <c r="B2303" s="344"/>
      <c r="C2303" s="356"/>
      <c r="D2303" s="357"/>
      <c r="E2303" s="358"/>
      <c r="F2303" s="346"/>
      <c r="G2303" s="347"/>
      <c r="H2303" s="347"/>
      <c r="I2303" s="347"/>
      <c r="J2303" s="348"/>
      <c r="K2303" s="347"/>
      <c r="L2303" s="349">
        <f t="shared" si="350"/>
        <v>0</v>
      </c>
      <c r="M2303" s="350">
        <f t="shared" si="351"/>
        <v>0</v>
      </c>
      <c r="N2303" s="350">
        <f t="shared" si="352"/>
        <v>0</v>
      </c>
      <c r="O2303" s="351">
        <f t="shared" si="353"/>
        <v>0</v>
      </c>
      <c r="P2303" s="350">
        <f t="shared" si="354"/>
        <v>0</v>
      </c>
      <c r="Q2303" s="352">
        <f t="shared" si="355"/>
        <v>0</v>
      </c>
      <c r="R2303" s="353">
        <f t="shared" si="356"/>
        <v>0</v>
      </c>
      <c r="S2303" s="354">
        <f t="shared" si="357"/>
        <v>0</v>
      </c>
      <c r="T2303" s="349">
        <f t="shared" si="358"/>
        <v>0</v>
      </c>
      <c r="U2303" s="355">
        <f t="shared" si="359"/>
        <v>0</v>
      </c>
    </row>
    <row r="2304" spans="1:21" x14ac:dyDescent="0.3">
      <c r="A2304" s="344">
        <v>2300</v>
      </c>
      <c r="B2304" s="344"/>
      <c r="C2304" s="356"/>
      <c r="D2304" s="357"/>
      <c r="E2304" s="358"/>
      <c r="F2304" s="346"/>
      <c r="G2304" s="347"/>
      <c r="H2304" s="347"/>
      <c r="I2304" s="347"/>
      <c r="J2304" s="348"/>
      <c r="K2304" s="347"/>
      <c r="L2304" s="349">
        <f t="shared" si="350"/>
        <v>0</v>
      </c>
      <c r="M2304" s="350">
        <f t="shared" si="351"/>
        <v>0</v>
      </c>
      <c r="N2304" s="350">
        <f t="shared" si="352"/>
        <v>0</v>
      </c>
      <c r="O2304" s="351">
        <f t="shared" si="353"/>
        <v>0</v>
      </c>
      <c r="P2304" s="350">
        <f t="shared" si="354"/>
        <v>0</v>
      </c>
      <c r="Q2304" s="352">
        <f t="shared" si="355"/>
        <v>0</v>
      </c>
      <c r="R2304" s="353">
        <f t="shared" si="356"/>
        <v>0</v>
      </c>
      <c r="S2304" s="354">
        <f t="shared" si="357"/>
        <v>0</v>
      </c>
      <c r="T2304" s="349">
        <f t="shared" si="358"/>
        <v>0</v>
      </c>
      <c r="U2304" s="355">
        <f t="shared" si="359"/>
        <v>0</v>
      </c>
    </row>
    <row r="2305" spans="1:21" x14ac:dyDescent="0.3">
      <c r="A2305" s="344">
        <v>2301</v>
      </c>
      <c r="B2305" s="344"/>
      <c r="C2305" s="356"/>
      <c r="D2305" s="357"/>
      <c r="E2305" s="358"/>
      <c r="F2305" s="346"/>
      <c r="G2305" s="347"/>
      <c r="H2305" s="347"/>
      <c r="I2305" s="347"/>
      <c r="J2305" s="348"/>
      <c r="K2305" s="347"/>
      <c r="L2305" s="349">
        <f t="shared" si="350"/>
        <v>0</v>
      </c>
      <c r="M2305" s="350">
        <f t="shared" si="351"/>
        <v>0</v>
      </c>
      <c r="N2305" s="350">
        <f t="shared" si="352"/>
        <v>0</v>
      </c>
      <c r="O2305" s="351">
        <f t="shared" si="353"/>
        <v>0</v>
      </c>
      <c r="P2305" s="350">
        <f t="shared" si="354"/>
        <v>0</v>
      </c>
      <c r="Q2305" s="352">
        <f t="shared" si="355"/>
        <v>0</v>
      </c>
      <c r="R2305" s="353">
        <f t="shared" si="356"/>
        <v>0</v>
      </c>
      <c r="S2305" s="354">
        <f t="shared" si="357"/>
        <v>0</v>
      </c>
      <c r="T2305" s="349">
        <f t="shared" si="358"/>
        <v>0</v>
      </c>
      <c r="U2305" s="355">
        <f t="shared" si="359"/>
        <v>0</v>
      </c>
    </row>
    <row r="2306" spans="1:21" x14ac:dyDescent="0.3">
      <c r="A2306" s="344">
        <v>2302</v>
      </c>
      <c r="B2306" s="344"/>
      <c r="C2306" s="367"/>
      <c r="D2306" s="357"/>
      <c r="E2306" s="358"/>
      <c r="F2306" s="346"/>
      <c r="G2306" s="347"/>
      <c r="H2306" s="347"/>
      <c r="I2306" s="347"/>
      <c r="J2306" s="348"/>
      <c r="K2306" s="347"/>
      <c r="L2306" s="349">
        <f t="shared" si="350"/>
        <v>0</v>
      </c>
      <c r="M2306" s="350">
        <f t="shared" si="351"/>
        <v>0</v>
      </c>
      <c r="N2306" s="350">
        <f t="shared" si="352"/>
        <v>0</v>
      </c>
      <c r="O2306" s="351">
        <f t="shared" si="353"/>
        <v>0</v>
      </c>
      <c r="P2306" s="350">
        <f t="shared" si="354"/>
        <v>0</v>
      </c>
      <c r="Q2306" s="352">
        <f t="shared" si="355"/>
        <v>0</v>
      </c>
      <c r="R2306" s="353">
        <f t="shared" si="356"/>
        <v>0</v>
      </c>
      <c r="S2306" s="354">
        <f t="shared" si="357"/>
        <v>0</v>
      </c>
      <c r="T2306" s="349">
        <f t="shared" si="358"/>
        <v>0</v>
      </c>
      <c r="U2306" s="355">
        <f t="shared" si="359"/>
        <v>0</v>
      </c>
    </row>
    <row r="2307" spans="1:21" x14ac:dyDescent="0.3">
      <c r="A2307" s="344">
        <v>2303</v>
      </c>
      <c r="B2307" s="344"/>
      <c r="C2307" s="356"/>
      <c r="D2307" s="357"/>
      <c r="E2307" s="358"/>
      <c r="F2307" s="346"/>
      <c r="G2307" s="347"/>
      <c r="H2307" s="347"/>
      <c r="I2307" s="347"/>
      <c r="J2307" s="348"/>
      <c r="K2307" s="347"/>
      <c r="L2307" s="349">
        <f t="shared" si="350"/>
        <v>0</v>
      </c>
      <c r="M2307" s="350">
        <f t="shared" si="351"/>
        <v>0</v>
      </c>
      <c r="N2307" s="350">
        <f t="shared" si="352"/>
        <v>0</v>
      </c>
      <c r="O2307" s="351">
        <f t="shared" si="353"/>
        <v>0</v>
      </c>
      <c r="P2307" s="350">
        <f t="shared" si="354"/>
        <v>0</v>
      </c>
      <c r="Q2307" s="352">
        <f t="shared" si="355"/>
        <v>0</v>
      </c>
      <c r="R2307" s="353">
        <f t="shared" si="356"/>
        <v>0</v>
      </c>
      <c r="S2307" s="354">
        <f t="shared" si="357"/>
        <v>0</v>
      </c>
      <c r="T2307" s="349">
        <f t="shared" si="358"/>
        <v>0</v>
      </c>
      <c r="U2307" s="355">
        <f t="shared" si="359"/>
        <v>0</v>
      </c>
    </row>
    <row r="2308" spans="1:21" x14ac:dyDescent="0.3">
      <c r="A2308" s="344">
        <v>2304</v>
      </c>
      <c r="B2308" s="344"/>
      <c r="C2308" s="356"/>
      <c r="D2308" s="357"/>
      <c r="E2308" s="358"/>
      <c r="F2308" s="346"/>
      <c r="G2308" s="347"/>
      <c r="H2308" s="347"/>
      <c r="I2308" s="347"/>
      <c r="J2308" s="348"/>
      <c r="K2308" s="347"/>
      <c r="L2308" s="349">
        <f t="shared" si="350"/>
        <v>0</v>
      </c>
      <c r="M2308" s="350">
        <f t="shared" si="351"/>
        <v>0</v>
      </c>
      <c r="N2308" s="350">
        <f t="shared" si="352"/>
        <v>0</v>
      </c>
      <c r="O2308" s="351">
        <f t="shared" si="353"/>
        <v>0</v>
      </c>
      <c r="P2308" s="350">
        <f t="shared" si="354"/>
        <v>0</v>
      </c>
      <c r="Q2308" s="352">
        <f t="shared" si="355"/>
        <v>0</v>
      </c>
      <c r="R2308" s="353">
        <f t="shared" si="356"/>
        <v>0</v>
      </c>
      <c r="S2308" s="354">
        <f t="shared" si="357"/>
        <v>0</v>
      </c>
      <c r="T2308" s="349">
        <f t="shared" si="358"/>
        <v>0</v>
      </c>
      <c r="U2308" s="355">
        <f t="shared" si="359"/>
        <v>0</v>
      </c>
    </row>
    <row r="2309" spans="1:21" x14ac:dyDescent="0.3">
      <c r="A2309" s="344">
        <v>2305</v>
      </c>
      <c r="B2309" s="344"/>
      <c r="C2309" s="356"/>
      <c r="D2309" s="357"/>
      <c r="E2309" s="358"/>
      <c r="F2309" s="346"/>
      <c r="G2309" s="347"/>
      <c r="H2309" s="347"/>
      <c r="I2309" s="347"/>
      <c r="J2309" s="348"/>
      <c r="K2309" s="347"/>
      <c r="L2309" s="349">
        <f t="shared" si="350"/>
        <v>0</v>
      </c>
      <c r="M2309" s="350">
        <f t="shared" si="351"/>
        <v>0</v>
      </c>
      <c r="N2309" s="350">
        <f t="shared" si="352"/>
        <v>0</v>
      </c>
      <c r="O2309" s="351">
        <f t="shared" si="353"/>
        <v>0</v>
      </c>
      <c r="P2309" s="350">
        <f t="shared" si="354"/>
        <v>0</v>
      </c>
      <c r="Q2309" s="352">
        <f t="shared" si="355"/>
        <v>0</v>
      </c>
      <c r="R2309" s="353">
        <f t="shared" si="356"/>
        <v>0</v>
      </c>
      <c r="S2309" s="354">
        <f t="shared" si="357"/>
        <v>0</v>
      </c>
      <c r="T2309" s="349">
        <f t="shared" si="358"/>
        <v>0</v>
      </c>
      <c r="U2309" s="355">
        <f t="shared" si="359"/>
        <v>0</v>
      </c>
    </row>
    <row r="2310" spans="1:21" x14ac:dyDescent="0.3">
      <c r="A2310" s="344">
        <v>2306</v>
      </c>
      <c r="B2310" s="344"/>
      <c r="C2310" s="356"/>
      <c r="D2310" s="357"/>
      <c r="E2310" s="358"/>
      <c r="F2310" s="346"/>
      <c r="G2310" s="347"/>
      <c r="H2310" s="347"/>
      <c r="I2310" s="347"/>
      <c r="J2310" s="348"/>
      <c r="K2310" s="347"/>
      <c r="L2310" s="349">
        <f t="shared" ref="L2310:L2373" si="360">E2310*7/22</f>
        <v>0</v>
      </c>
      <c r="M2310" s="350">
        <f t="shared" ref="M2310:M2373" si="361">IF(L2310&gt;0, 0.0396*(((L2310^2)*F2310)^0.933),0)</f>
        <v>0</v>
      </c>
      <c r="N2310" s="350">
        <f t="shared" ref="N2310:N2373" si="362">IF(L2310&gt;0,0.00349*(((L2310^2)*F2310)^1.03),0)</f>
        <v>0</v>
      </c>
      <c r="O2310" s="351">
        <f t="shared" ref="O2310:O2373" si="363">IF(L2310&gt;0,1/((28/(M2310+N2310))+0.025),0)</f>
        <v>0</v>
      </c>
      <c r="P2310" s="350">
        <f t="shared" ref="P2310:P2373" si="364">M2310+N2310+O2310</f>
        <v>0</v>
      </c>
      <c r="Q2310" s="352">
        <f t="shared" ref="Q2310:Q2373" si="365">P2310*0.27</f>
        <v>0</v>
      </c>
      <c r="R2310" s="353">
        <f t="shared" ref="R2310:R2373" si="366">P2310+Q2310</f>
        <v>0</v>
      </c>
      <c r="S2310" s="354">
        <f t="shared" ref="S2310:S2373" si="367">R2310*0.47</f>
        <v>0</v>
      </c>
      <c r="T2310" s="349">
        <f t="shared" ref="T2310:T2373" si="368">S2310*44/12</f>
        <v>0</v>
      </c>
      <c r="U2310" s="355">
        <f t="shared" ref="U2310:U2373" si="369">T2310/1000</f>
        <v>0</v>
      </c>
    </row>
    <row r="2311" spans="1:21" x14ac:dyDescent="0.3">
      <c r="A2311" s="344">
        <v>2307</v>
      </c>
      <c r="B2311" s="344"/>
      <c r="C2311" s="356"/>
      <c r="D2311" s="357"/>
      <c r="E2311" s="358"/>
      <c r="F2311" s="346"/>
      <c r="G2311" s="347"/>
      <c r="H2311" s="347"/>
      <c r="I2311" s="347"/>
      <c r="J2311" s="348"/>
      <c r="K2311" s="347"/>
      <c r="L2311" s="349">
        <f t="shared" si="360"/>
        <v>0</v>
      </c>
      <c r="M2311" s="350">
        <f t="shared" si="361"/>
        <v>0</v>
      </c>
      <c r="N2311" s="350">
        <f t="shared" si="362"/>
        <v>0</v>
      </c>
      <c r="O2311" s="351">
        <f t="shared" si="363"/>
        <v>0</v>
      </c>
      <c r="P2311" s="350">
        <f t="shared" si="364"/>
        <v>0</v>
      </c>
      <c r="Q2311" s="352">
        <f t="shared" si="365"/>
        <v>0</v>
      </c>
      <c r="R2311" s="353">
        <f t="shared" si="366"/>
        <v>0</v>
      </c>
      <c r="S2311" s="354">
        <f t="shared" si="367"/>
        <v>0</v>
      </c>
      <c r="T2311" s="349">
        <f t="shared" si="368"/>
        <v>0</v>
      </c>
      <c r="U2311" s="355">
        <f t="shared" si="369"/>
        <v>0</v>
      </c>
    </row>
    <row r="2312" spans="1:21" x14ac:dyDescent="0.3">
      <c r="A2312" s="344">
        <v>2308</v>
      </c>
      <c r="B2312" s="344"/>
      <c r="C2312" s="356"/>
      <c r="D2312" s="357"/>
      <c r="E2312" s="358"/>
      <c r="F2312" s="346"/>
      <c r="G2312" s="347"/>
      <c r="H2312" s="347"/>
      <c r="I2312" s="347"/>
      <c r="J2312" s="348"/>
      <c r="K2312" s="347"/>
      <c r="L2312" s="349">
        <f t="shared" si="360"/>
        <v>0</v>
      </c>
      <c r="M2312" s="350">
        <f t="shared" si="361"/>
        <v>0</v>
      </c>
      <c r="N2312" s="350">
        <f t="shared" si="362"/>
        <v>0</v>
      </c>
      <c r="O2312" s="351">
        <f t="shared" si="363"/>
        <v>0</v>
      </c>
      <c r="P2312" s="350">
        <f t="shared" si="364"/>
        <v>0</v>
      </c>
      <c r="Q2312" s="352">
        <f t="shared" si="365"/>
        <v>0</v>
      </c>
      <c r="R2312" s="353">
        <f t="shared" si="366"/>
        <v>0</v>
      </c>
      <c r="S2312" s="354">
        <f t="shared" si="367"/>
        <v>0</v>
      </c>
      <c r="T2312" s="349">
        <f t="shared" si="368"/>
        <v>0</v>
      </c>
      <c r="U2312" s="355">
        <f t="shared" si="369"/>
        <v>0</v>
      </c>
    </row>
    <row r="2313" spans="1:21" x14ac:dyDescent="0.3">
      <c r="A2313" s="344">
        <v>2309</v>
      </c>
      <c r="B2313" s="344"/>
      <c r="C2313" s="356"/>
      <c r="D2313" s="357"/>
      <c r="E2313" s="358"/>
      <c r="F2313" s="346"/>
      <c r="G2313" s="347"/>
      <c r="H2313" s="347"/>
      <c r="I2313" s="347"/>
      <c r="J2313" s="348"/>
      <c r="K2313" s="347"/>
      <c r="L2313" s="349">
        <f t="shared" si="360"/>
        <v>0</v>
      </c>
      <c r="M2313" s="350">
        <f t="shared" si="361"/>
        <v>0</v>
      </c>
      <c r="N2313" s="350">
        <f t="shared" si="362"/>
        <v>0</v>
      </c>
      <c r="O2313" s="351">
        <f t="shared" si="363"/>
        <v>0</v>
      </c>
      <c r="P2313" s="350">
        <f t="shared" si="364"/>
        <v>0</v>
      </c>
      <c r="Q2313" s="352">
        <f t="shared" si="365"/>
        <v>0</v>
      </c>
      <c r="R2313" s="353">
        <f t="shared" si="366"/>
        <v>0</v>
      </c>
      <c r="S2313" s="354">
        <f t="shared" si="367"/>
        <v>0</v>
      </c>
      <c r="T2313" s="349">
        <f t="shared" si="368"/>
        <v>0</v>
      </c>
      <c r="U2313" s="355">
        <f t="shared" si="369"/>
        <v>0</v>
      </c>
    </row>
    <row r="2314" spans="1:21" x14ac:dyDescent="0.3">
      <c r="A2314" s="344">
        <v>2310</v>
      </c>
      <c r="B2314" s="344"/>
      <c r="C2314" s="356"/>
      <c r="D2314" s="357"/>
      <c r="E2314" s="358"/>
      <c r="F2314" s="346"/>
      <c r="G2314" s="347"/>
      <c r="H2314" s="347"/>
      <c r="I2314" s="347"/>
      <c r="J2314" s="348"/>
      <c r="K2314" s="347"/>
      <c r="L2314" s="349">
        <f t="shared" si="360"/>
        <v>0</v>
      </c>
      <c r="M2314" s="350">
        <f t="shared" si="361"/>
        <v>0</v>
      </c>
      <c r="N2314" s="350">
        <f t="shared" si="362"/>
        <v>0</v>
      </c>
      <c r="O2314" s="351">
        <f t="shared" si="363"/>
        <v>0</v>
      </c>
      <c r="P2314" s="350">
        <f t="shared" si="364"/>
        <v>0</v>
      </c>
      <c r="Q2314" s="352">
        <f t="shared" si="365"/>
        <v>0</v>
      </c>
      <c r="R2314" s="353">
        <f t="shared" si="366"/>
        <v>0</v>
      </c>
      <c r="S2314" s="354">
        <f t="shared" si="367"/>
        <v>0</v>
      </c>
      <c r="T2314" s="349">
        <f t="shared" si="368"/>
        <v>0</v>
      </c>
      <c r="U2314" s="355">
        <f t="shared" si="369"/>
        <v>0</v>
      </c>
    </row>
    <row r="2315" spans="1:21" x14ac:dyDescent="0.3">
      <c r="A2315" s="344">
        <v>2311</v>
      </c>
      <c r="B2315" s="344"/>
      <c r="C2315" s="356"/>
      <c r="D2315" s="357"/>
      <c r="E2315" s="358"/>
      <c r="F2315" s="346"/>
      <c r="G2315" s="347"/>
      <c r="H2315" s="347"/>
      <c r="I2315" s="347"/>
      <c r="J2315" s="348"/>
      <c r="K2315" s="347"/>
      <c r="L2315" s="349">
        <f t="shared" si="360"/>
        <v>0</v>
      </c>
      <c r="M2315" s="350">
        <f t="shared" si="361"/>
        <v>0</v>
      </c>
      <c r="N2315" s="350">
        <f t="shared" si="362"/>
        <v>0</v>
      </c>
      <c r="O2315" s="351">
        <f t="shared" si="363"/>
        <v>0</v>
      </c>
      <c r="P2315" s="350">
        <f t="shared" si="364"/>
        <v>0</v>
      </c>
      <c r="Q2315" s="352">
        <f t="shared" si="365"/>
        <v>0</v>
      </c>
      <c r="R2315" s="353">
        <f t="shared" si="366"/>
        <v>0</v>
      </c>
      <c r="S2315" s="354">
        <f t="shared" si="367"/>
        <v>0</v>
      </c>
      <c r="T2315" s="349">
        <f t="shared" si="368"/>
        <v>0</v>
      </c>
      <c r="U2315" s="355">
        <f t="shared" si="369"/>
        <v>0</v>
      </c>
    </row>
    <row r="2316" spans="1:21" x14ac:dyDescent="0.3">
      <c r="A2316" s="344">
        <v>2312</v>
      </c>
      <c r="B2316" s="344"/>
      <c r="C2316" s="356"/>
      <c r="D2316" s="357"/>
      <c r="E2316" s="358"/>
      <c r="F2316" s="346"/>
      <c r="G2316" s="347"/>
      <c r="H2316" s="347"/>
      <c r="I2316" s="347"/>
      <c r="J2316" s="348"/>
      <c r="K2316" s="347"/>
      <c r="L2316" s="349">
        <f t="shared" si="360"/>
        <v>0</v>
      </c>
      <c r="M2316" s="350">
        <f t="shared" si="361"/>
        <v>0</v>
      </c>
      <c r="N2316" s="350">
        <f t="shared" si="362"/>
        <v>0</v>
      </c>
      <c r="O2316" s="351">
        <f t="shared" si="363"/>
        <v>0</v>
      </c>
      <c r="P2316" s="350">
        <f t="shared" si="364"/>
        <v>0</v>
      </c>
      <c r="Q2316" s="352">
        <f t="shared" si="365"/>
        <v>0</v>
      </c>
      <c r="R2316" s="353">
        <f t="shared" si="366"/>
        <v>0</v>
      </c>
      <c r="S2316" s="354">
        <f t="shared" si="367"/>
        <v>0</v>
      </c>
      <c r="T2316" s="349">
        <f t="shared" si="368"/>
        <v>0</v>
      </c>
      <c r="U2316" s="355">
        <f t="shared" si="369"/>
        <v>0</v>
      </c>
    </row>
    <row r="2317" spans="1:21" x14ac:dyDescent="0.3">
      <c r="A2317" s="344">
        <v>2313</v>
      </c>
      <c r="B2317" s="344"/>
      <c r="C2317" s="356"/>
      <c r="D2317" s="357"/>
      <c r="E2317" s="358"/>
      <c r="F2317" s="346"/>
      <c r="G2317" s="347"/>
      <c r="H2317" s="347"/>
      <c r="I2317" s="347"/>
      <c r="J2317" s="348"/>
      <c r="K2317" s="347"/>
      <c r="L2317" s="349">
        <f t="shared" si="360"/>
        <v>0</v>
      </c>
      <c r="M2317" s="350">
        <f t="shared" si="361"/>
        <v>0</v>
      </c>
      <c r="N2317" s="350">
        <f t="shared" si="362"/>
        <v>0</v>
      </c>
      <c r="O2317" s="351">
        <f t="shared" si="363"/>
        <v>0</v>
      </c>
      <c r="P2317" s="350">
        <f t="shared" si="364"/>
        <v>0</v>
      </c>
      <c r="Q2317" s="352">
        <f t="shared" si="365"/>
        <v>0</v>
      </c>
      <c r="R2317" s="353">
        <f t="shared" si="366"/>
        <v>0</v>
      </c>
      <c r="S2317" s="354">
        <f t="shared" si="367"/>
        <v>0</v>
      </c>
      <c r="T2317" s="349">
        <f t="shared" si="368"/>
        <v>0</v>
      </c>
      <c r="U2317" s="355">
        <f t="shared" si="369"/>
        <v>0</v>
      </c>
    </row>
    <row r="2318" spans="1:21" x14ac:dyDescent="0.3">
      <c r="A2318" s="344">
        <v>2314</v>
      </c>
      <c r="B2318" s="344"/>
      <c r="C2318" s="356"/>
      <c r="D2318" s="357"/>
      <c r="E2318" s="358"/>
      <c r="F2318" s="346"/>
      <c r="G2318" s="347"/>
      <c r="H2318" s="347"/>
      <c r="I2318" s="347"/>
      <c r="J2318" s="348"/>
      <c r="K2318" s="347"/>
      <c r="L2318" s="349">
        <f t="shared" si="360"/>
        <v>0</v>
      </c>
      <c r="M2318" s="350">
        <f t="shared" si="361"/>
        <v>0</v>
      </c>
      <c r="N2318" s="350">
        <f t="shared" si="362"/>
        <v>0</v>
      </c>
      <c r="O2318" s="351">
        <f t="shared" si="363"/>
        <v>0</v>
      </c>
      <c r="P2318" s="350">
        <f t="shared" si="364"/>
        <v>0</v>
      </c>
      <c r="Q2318" s="352">
        <f t="shared" si="365"/>
        <v>0</v>
      </c>
      <c r="R2318" s="353">
        <f t="shared" si="366"/>
        <v>0</v>
      </c>
      <c r="S2318" s="354">
        <f t="shared" si="367"/>
        <v>0</v>
      </c>
      <c r="T2318" s="349">
        <f t="shared" si="368"/>
        <v>0</v>
      </c>
      <c r="U2318" s="355">
        <f t="shared" si="369"/>
        <v>0</v>
      </c>
    </row>
    <row r="2319" spans="1:21" x14ac:dyDescent="0.3">
      <c r="A2319" s="344">
        <v>2315</v>
      </c>
      <c r="B2319" s="344"/>
      <c r="C2319" s="356"/>
      <c r="D2319" s="357"/>
      <c r="E2319" s="358"/>
      <c r="F2319" s="346"/>
      <c r="G2319" s="347"/>
      <c r="H2319" s="347"/>
      <c r="I2319" s="347"/>
      <c r="J2319" s="348"/>
      <c r="K2319" s="347"/>
      <c r="L2319" s="349">
        <f t="shared" si="360"/>
        <v>0</v>
      </c>
      <c r="M2319" s="350">
        <f t="shared" si="361"/>
        <v>0</v>
      </c>
      <c r="N2319" s="350">
        <f t="shared" si="362"/>
        <v>0</v>
      </c>
      <c r="O2319" s="351">
        <f t="shared" si="363"/>
        <v>0</v>
      </c>
      <c r="P2319" s="350">
        <f t="shared" si="364"/>
        <v>0</v>
      </c>
      <c r="Q2319" s="352">
        <f t="shared" si="365"/>
        <v>0</v>
      </c>
      <c r="R2319" s="353">
        <f t="shared" si="366"/>
        <v>0</v>
      </c>
      <c r="S2319" s="354">
        <f t="shared" si="367"/>
        <v>0</v>
      </c>
      <c r="T2319" s="349">
        <f t="shared" si="368"/>
        <v>0</v>
      </c>
      <c r="U2319" s="355">
        <f t="shared" si="369"/>
        <v>0</v>
      </c>
    </row>
    <row r="2320" spans="1:21" x14ac:dyDescent="0.3">
      <c r="A2320" s="344">
        <v>2316</v>
      </c>
      <c r="B2320" s="344"/>
      <c r="C2320" s="356"/>
      <c r="D2320" s="357"/>
      <c r="E2320" s="358"/>
      <c r="F2320" s="346"/>
      <c r="G2320" s="347"/>
      <c r="H2320" s="347"/>
      <c r="I2320" s="347"/>
      <c r="J2320" s="348"/>
      <c r="K2320" s="347"/>
      <c r="L2320" s="349">
        <f t="shared" si="360"/>
        <v>0</v>
      </c>
      <c r="M2320" s="350">
        <f t="shared" si="361"/>
        <v>0</v>
      </c>
      <c r="N2320" s="350">
        <f t="shared" si="362"/>
        <v>0</v>
      </c>
      <c r="O2320" s="351">
        <f t="shared" si="363"/>
        <v>0</v>
      </c>
      <c r="P2320" s="350">
        <f t="shared" si="364"/>
        <v>0</v>
      </c>
      <c r="Q2320" s="352">
        <f t="shared" si="365"/>
        <v>0</v>
      </c>
      <c r="R2320" s="353">
        <f t="shared" si="366"/>
        <v>0</v>
      </c>
      <c r="S2320" s="354">
        <f t="shared" si="367"/>
        <v>0</v>
      </c>
      <c r="T2320" s="349">
        <f t="shared" si="368"/>
        <v>0</v>
      </c>
      <c r="U2320" s="355">
        <f t="shared" si="369"/>
        <v>0</v>
      </c>
    </row>
    <row r="2321" spans="1:21" x14ac:dyDescent="0.3">
      <c r="A2321" s="344">
        <v>2317</v>
      </c>
      <c r="B2321" s="344"/>
      <c r="C2321" s="356"/>
      <c r="D2321" s="357"/>
      <c r="E2321" s="358"/>
      <c r="F2321" s="346"/>
      <c r="G2321" s="347"/>
      <c r="H2321" s="347"/>
      <c r="I2321" s="347"/>
      <c r="J2321" s="348"/>
      <c r="K2321" s="347"/>
      <c r="L2321" s="349">
        <f t="shared" si="360"/>
        <v>0</v>
      </c>
      <c r="M2321" s="350">
        <f t="shared" si="361"/>
        <v>0</v>
      </c>
      <c r="N2321" s="350">
        <f t="shared" si="362"/>
        <v>0</v>
      </c>
      <c r="O2321" s="351">
        <f t="shared" si="363"/>
        <v>0</v>
      </c>
      <c r="P2321" s="350">
        <f t="shared" si="364"/>
        <v>0</v>
      </c>
      <c r="Q2321" s="352">
        <f t="shared" si="365"/>
        <v>0</v>
      </c>
      <c r="R2321" s="353">
        <f t="shared" si="366"/>
        <v>0</v>
      </c>
      <c r="S2321" s="354">
        <f t="shared" si="367"/>
        <v>0</v>
      </c>
      <c r="T2321" s="349">
        <f t="shared" si="368"/>
        <v>0</v>
      </c>
      <c r="U2321" s="355">
        <f t="shared" si="369"/>
        <v>0</v>
      </c>
    </row>
    <row r="2322" spans="1:21" x14ac:dyDescent="0.3">
      <c r="A2322" s="344">
        <v>2318</v>
      </c>
      <c r="B2322" s="344"/>
      <c r="C2322" s="356"/>
      <c r="D2322" s="357"/>
      <c r="E2322" s="358"/>
      <c r="F2322" s="346"/>
      <c r="G2322" s="347"/>
      <c r="H2322" s="347"/>
      <c r="I2322" s="347"/>
      <c r="J2322" s="348"/>
      <c r="K2322" s="347"/>
      <c r="L2322" s="349">
        <f t="shared" si="360"/>
        <v>0</v>
      </c>
      <c r="M2322" s="350">
        <f t="shared" si="361"/>
        <v>0</v>
      </c>
      <c r="N2322" s="350">
        <f t="shared" si="362"/>
        <v>0</v>
      </c>
      <c r="O2322" s="351">
        <f t="shared" si="363"/>
        <v>0</v>
      </c>
      <c r="P2322" s="350">
        <f t="shared" si="364"/>
        <v>0</v>
      </c>
      <c r="Q2322" s="352">
        <f t="shared" si="365"/>
        <v>0</v>
      </c>
      <c r="R2322" s="353">
        <f t="shared" si="366"/>
        <v>0</v>
      </c>
      <c r="S2322" s="354">
        <f t="shared" si="367"/>
        <v>0</v>
      </c>
      <c r="T2322" s="349">
        <f t="shared" si="368"/>
        <v>0</v>
      </c>
      <c r="U2322" s="355">
        <f t="shared" si="369"/>
        <v>0</v>
      </c>
    </row>
    <row r="2323" spans="1:21" x14ac:dyDescent="0.3">
      <c r="A2323" s="344">
        <v>2319</v>
      </c>
      <c r="B2323" s="344"/>
      <c r="C2323" s="356"/>
      <c r="D2323" s="357"/>
      <c r="E2323" s="358"/>
      <c r="F2323" s="346"/>
      <c r="G2323" s="347"/>
      <c r="H2323" s="347"/>
      <c r="I2323" s="347"/>
      <c r="J2323" s="348"/>
      <c r="K2323" s="347"/>
      <c r="L2323" s="349">
        <f t="shared" si="360"/>
        <v>0</v>
      </c>
      <c r="M2323" s="350">
        <f t="shared" si="361"/>
        <v>0</v>
      </c>
      <c r="N2323" s="350">
        <f t="shared" si="362"/>
        <v>0</v>
      </c>
      <c r="O2323" s="351">
        <f t="shared" si="363"/>
        <v>0</v>
      </c>
      <c r="P2323" s="350">
        <f t="shared" si="364"/>
        <v>0</v>
      </c>
      <c r="Q2323" s="352">
        <f t="shared" si="365"/>
        <v>0</v>
      </c>
      <c r="R2323" s="353">
        <f t="shared" si="366"/>
        <v>0</v>
      </c>
      <c r="S2323" s="354">
        <f t="shared" si="367"/>
        <v>0</v>
      </c>
      <c r="T2323" s="349">
        <f t="shared" si="368"/>
        <v>0</v>
      </c>
      <c r="U2323" s="355">
        <f t="shared" si="369"/>
        <v>0</v>
      </c>
    </row>
    <row r="2324" spans="1:21" x14ac:dyDescent="0.3">
      <c r="A2324" s="344">
        <v>2320</v>
      </c>
      <c r="B2324" s="344"/>
      <c r="C2324" s="367"/>
      <c r="D2324" s="357"/>
      <c r="E2324" s="358"/>
      <c r="F2324" s="346"/>
      <c r="G2324" s="347"/>
      <c r="H2324" s="347"/>
      <c r="I2324" s="347"/>
      <c r="J2324" s="348"/>
      <c r="K2324" s="347"/>
      <c r="L2324" s="349">
        <f t="shared" si="360"/>
        <v>0</v>
      </c>
      <c r="M2324" s="350">
        <f t="shared" si="361"/>
        <v>0</v>
      </c>
      <c r="N2324" s="350">
        <f t="shared" si="362"/>
        <v>0</v>
      </c>
      <c r="O2324" s="351">
        <f t="shared" si="363"/>
        <v>0</v>
      </c>
      <c r="P2324" s="350">
        <f t="shared" si="364"/>
        <v>0</v>
      </c>
      <c r="Q2324" s="352">
        <f t="shared" si="365"/>
        <v>0</v>
      </c>
      <c r="R2324" s="353">
        <f t="shared" si="366"/>
        <v>0</v>
      </c>
      <c r="S2324" s="354">
        <f t="shared" si="367"/>
        <v>0</v>
      </c>
      <c r="T2324" s="349">
        <f t="shared" si="368"/>
        <v>0</v>
      </c>
      <c r="U2324" s="355">
        <f t="shared" si="369"/>
        <v>0</v>
      </c>
    </row>
    <row r="2325" spans="1:21" x14ac:dyDescent="0.3">
      <c r="A2325" s="344">
        <v>2321</v>
      </c>
      <c r="B2325" s="344"/>
      <c r="C2325" s="356"/>
      <c r="D2325" s="357"/>
      <c r="E2325" s="358"/>
      <c r="F2325" s="346"/>
      <c r="G2325" s="347"/>
      <c r="H2325" s="347"/>
      <c r="I2325" s="347"/>
      <c r="J2325" s="348"/>
      <c r="K2325" s="347"/>
      <c r="L2325" s="349">
        <f t="shared" si="360"/>
        <v>0</v>
      </c>
      <c r="M2325" s="350">
        <f t="shared" si="361"/>
        <v>0</v>
      </c>
      <c r="N2325" s="350">
        <f t="shared" si="362"/>
        <v>0</v>
      </c>
      <c r="O2325" s="351">
        <f t="shared" si="363"/>
        <v>0</v>
      </c>
      <c r="P2325" s="350">
        <f t="shared" si="364"/>
        <v>0</v>
      </c>
      <c r="Q2325" s="352">
        <f t="shared" si="365"/>
        <v>0</v>
      </c>
      <c r="R2325" s="353">
        <f t="shared" si="366"/>
        <v>0</v>
      </c>
      <c r="S2325" s="354">
        <f t="shared" si="367"/>
        <v>0</v>
      </c>
      <c r="T2325" s="349">
        <f t="shared" si="368"/>
        <v>0</v>
      </c>
      <c r="U2325" s="355">
        <f t="shared" si="369"/>
        <v>0</v>
      </c>
    </row>
    <row r="2326" spans="1:21" x14ac:dyDescent="0.3">
      <c r="A2326" s="344">
        <v>2322</v>
      </c>
      <c r="B2326" s="344"/>
      <c r="C2326" s="356"/>
      <c r="D2326" s="357"/>
      <c r="E2326" s="358"/>
      <c r="F2326" s="346"/>
      <c r="G2326" s="347"/>
      <c r="H2326" s="347"/>
      <c r="I2326" s="347"/>
      <c r="J2326" s="348"/>
      <c r="K2326" s="347"/>
      <c r="L2326" s="349">
        <f t="shared" si="360"/>
        <v>0</v>
      </c>
      <c r="M2326" s="350">
        <f t="shared" si="361"/>
        <v>0</v>
      </c>
      <c r="N2326" s="350">
        <f t="shared" si="362"/>
        <v>0</v>
      </c>
      <c r="O2326" s="351">
        <f t="shared" si="363"/>
        <v>0</v>
      </c>
      <c r="P2326" s="350">
        <f t="shared" si="364"/>
        <v>0</v>
      </c>
      <c r="Q2326" s="352">
        <f t="shared" si="365"/>
        <v>0</v>
      </c>
      <c r="R2326" s="353">
        <f t="shared" si="366"/>
        <v>0</v>
      </c>
      <c r="S2326" s="354">
        <f t="shared" si="367"/>
        <v>0</v>
      </c>
      <c r="T2326" s="349">
        <f t="shared" si="368"/>
        <v>0</v>
      </c>
      <c r="U2326" s="355">
        <f t="shared" si="369"/>
        <v>0</v>
      </c>
    </row>
    <row r="2327" spans="1:21" x14ac:dyDescent="0.3">
      <c r="A2327" s="344">
        <v>2323</v>
      </c>
      <c r="B2327" s="344"/>
      <c r="C2327" s="356"/>
      <c r="D2327" s="357"/>
      <c r="E2327" s="358"/>
      <c r="F2327" s="346"/>
      <c r="G2327" s="347"/>
      <c r="H2327" s="347"/>
      <c r="I2327" s="347"/>
      <c r="J2327" s="348"/>
      <c r="K2327" s="347"/>
      <c r="L2327" s="349">
        <f t="shared" si="360"/>
        <v>0</v>
      </c>
      <c r="M2327" s="350">
        <f t="shared" si="361"/>
        <v>0</v>
      </c>
      <c r="N2327" s="350">
        <f t="shared" si="362"/>
        <v>0</v>
      </c>
      <c r="O2327" s="351">
        <f t="shared" si="363"/>
        <v>0</v>
      </c>
      <c r="P2327" s="350">
        <f t="shared" si="364"/>
        <v>0</v>
      </c>
      <c r="Q2327" s="352">
        <f t="shared" si="365"/>
        <v>0</v>
      </c>
      <c r="R2327" s="353">
        <f t="shared" si="366"/>
        <v>0</v>
      </c>
      <c r="S2327" s="354">
        <f t="shared" si="367"/>
        <v>0</v>
      </c>
      <c r="T2327" s="349">
        <f t="shared" si="368"/>
        <v>0</v>
      </c>
      <c r="U2327" s="355">
        <f t="shared" si="369"/>
        <v>0</v>
      </c>
    </row>
    <row r="2328" spans="1:21" x14ac:dyDescent="0.3">
      <c r="A2328" s="344">
        <v>2324</v>
      </c>
      <c r="B2328" s="344"/>
      <c r="C2328" s="356"/>
      <c r="D2328" s="357"/>
      <c r="E2328" s="358"/>
      <c r="F2328" s="346"/>
      <c r="G2328" s="347"/>
      <c r="H2328" s="347"/>
      <c r="I2328" s="347"/>
      <c r="J2328" s="348"/>
      <c r="K2328" s="347"/>
      <c r="L2328" s="349">
        <f t="shared" si="360"/>
        <v>0</v>
      </c>
      <c r="M2328" s="350">
        <f t="shared" si="361"/>
        <v>0</v>
      </c>
      <c r="N2328" s="350">
        <f t="shared" si="362"/>
        <v>0</v>
      </c>
      <c r="O2328" s="351">
        <f t="shared" si="363"/>
        <v>0</v>
      </c>
      <c r="P2328" s="350">
        <f t="shared" si="364"/>
        <v>0</v>
      </c>
      <c r="Q2328" s="352">
        <f t="shared" si="365"/>
        <v>0</v>
      </c>
      <c r="R2328" s="353">
        <f t="shared" si="366"/>
        <v>0</v>
      </c>
      <c r="S2328" s="354">
        <f t="shared" si="367"/>
        <v>0</v>
      </c>
      <c r="T2328" s="349">
        <f t="shared" si="368"/>
        <v>0</v>
      </c>
      <c r="U2328" s="355">
        <f t="shared" si="369"/>
        <v>0</v>
      </c>
    </row>
    <row r="2329" spans="1:21" x14ac:dyDescent="0.3">
      <c r="A2329" s="344">
        <v>2325</v>
      </c>
      <c r="B2329" s="344"/>
      <c r="C2329" s="356"/>
      <c r="D2329" s="357"/>
      <c r="E2329" s="358"/>
      <c r="F2329" s="346"/>
      <c r="G2329" s="347"/>
      <c r="H2329" s="347"/>
      <c r="I2329" s="347"/>
      <c r="J2329" s="348"/>
      <c r="K2329" s="347"/>
      <c r="L2329" s="349">
        <f t="shared" si="360"/>
        <v>0</v>
      </c>
      <c r="M2329" s="350">
        <f t="shared" si="361"/>
        <v>0</v>
      </c>
      <c r="N2329" s="350">
        <f t="shared" si="362"/>
        <v>0</v>
      </c>
      <c r="O2329" s="351">
        <f t="shared" si="363"/>
        <v>0</v>
      </c>
      <c r="P2329" s="350">
        <f t="shared" si="364"/>
        <v>0</v>
      </c>
      <c r="Q2329" s="352">
        <f t="shared" si="365"/>
        <v>0</v>
      </c>
      <c r="R2329" s="353">
        <f t="shared" si="366"/>
        <v>0</v>
      </c>
      <c r="S2329" s="354">
        <f t="shared" si="367"/>
        <v>0</v>
      </c>
      <c r="T2329" s="349">
        <f t="shared" si="368"/>
        <v>0</v>
      </c>
      <c r="U2329" s="355">
        <f t="shared" si="369"/>
        <v>0</v>
      </c>
    </row>
    <row r="2330" spans="1:21" x14ac:dyDescent="0.3">
      <c r="A2330" s="344">
        <v>2326</v>
      </c>
      <c r="B2330" s="344"/>
      <c r="C2330" s="356"/>
      <c r="D2330" s="357"/>
      <c r="E2330" s="358"/>
      <c r="F2330" s="346"/>
      <c r="G2330" s="347"/>
      <c r="H2330" s="347"/>
      <c r="I2330" s="347"/>
      <c r="J2330" s="348"/>
      <c r="K2330" s="347"/>
      <c r="L2330" s="349">
        <f t="shared" si="360"/>
        <v>0</v>
      </c>
      <c r="M2330" s="350">
        <f t="shared" si="361"/>
        <v>0</v>
      </c>
      <c r="N2330" s="350">
        <f t="shared" si="362"/>
        <v>0</v>
      </c>
      <c r="O2330" s="351">
        <f t="shared" si="363"/>
        <v>0</v>
      </c>
      <c r="P2330" s="350">
        <f t="shared" si="364"/>
        <v>0</v>
      </c>
      <c r="Q2330" s="352">
        <f t="shared" si="365"/>
        <v>0</v>
      </c>
      <c r="R2330" s="353">
        <f t="shared" si="366"/>
        <v>0</v>
      </c>
      <c r="S2330" s="354">
        <f t="shared" si="367"/>
        <v>0</v>
      </c>
      <c r="T2330" s="349">
        <f t="shared" si="368"/>
        <v>0</v>
      </c>
      <c r="U2330" s="355">
        <f t="shared" si="369"/>
        <v>0</v>
      </c>
    </row>
    <row r="2331" spans="1:21" x14ac:dyDescent="0.3">
      <c r="A2331" s="344">
        <v>2327</v>
      </c>
      <c r="B2331" s="344"/>
      <c r="C2331" s="356"/>
      <c r="D2331" s="357"/>
      <c r="E2331" s="358"/>
      <c r="F2331" s="346"/>
      <c r="G2331" s="347"/>
      <c r="H2331" s="347"/>
      <c r="I2331" s="347"/>
      <c r="J2331" s="348"/>
      <c r="K2331" s="347"/>
      <c r="L2331" s="349">
        <f t="shared" si="360"/>
        <v>0</v>
      </c>
      <c r="M2331" s="350">
        <f t="shared" si="361"/>
        <v>0</v>
      </c>
      <c r="N2331" s="350">
        <f t="shared" si="362"/>
        <v>0</v>
      </c>
      <c r="O2331" s="351">
        <f t="shared" si="363"/>
        <v>0</v>
      </c>
      <c r="P2331" s="350">
        <f t="shared" si="364"/>
        <v>0</v>
      </c>
      <c r="Q2331" s="352">
        <f t="shared" si="365"/>
        <v>0</v>
      </c>
      <c r="R2331" s="353">
        <f t="shared" si="366"/>
        <v>0</v>
      </c>
      <c r="S2331" s="354">
        <f t="shared" si="367"/>
        <v>0</v>
      </c>
      <c r="T2331" s="349">
        <f t="shared" si="368"/>
        <v>0</v>
      </c>
      <c r="U2331" s="355">
        <f t="shared" si="369"/>
        <v>0</v>
      </c>
    </row>
    <row r="2332" spans="1:21" x14ac:dyDescent="0.3">
      <c r="A2332" s="344">
        <v>2328</v>
      </c>
      <c r="B2332" s="344"/>
      <c r="C2332" s="356"/>
      <c r="D2332" s="357"/>
      <c r="E2332" s="358"/>
      <c r="F2332" s="346"/>
      <c r="G2332" s="347"/>
      <c r="H2332" s="347"/>
      <c r="I2332" s="347"/>
      <c r="J2332" s="348"/>
      <c r="K2332" s="347"/>
      <c r="L2332" s="349">
        <f t="shared" si="360"/>
        <v>0</v>
      </c>
      <c r="M2332" s="350">
        <f t="shared" si="361"/>
        <v>0</v>
      </c>
      <c r="N2332" s="350">
        <f t="shared" si="362"/>
        <v>0</v>
      </c>
      <c r="O2332" s="351">
        <f t="shared" si="363"/>
        <v>0</v>
      </c>
      <c r="P2332" s="350">
        <f t="shared" si="364"/>
        <v>0</v>
      </c>
      <c r="Q2332" s="352">
        <f t="shared" si="365"/>
        <v>0</v>
      </c>
      <c r="R2332" s="353">
        <f t="shared" si="366"/>
        <v>0</v>
      </c>
      <c r="S2332" s="354">
        <f t="shared" si="367"/>
        <v>0</v>
      </c>
      <c r="T2332" s="349">
        <f t="shared" si="368"/>
        <v>0</v>
      </c>
      <c r="U2332" s="355">
        <f t="shared" si="369"/>
        <v>0</v>
      </c>
    </row>
    <row r="2333" spans="1:21" x14ac:dyDescent="0.3">
      <c r="A2333" s="344">
        <v>2329</v>
      </c>
      <c r="B2333" s="344"/>
      <c r="C2333" s="356"/>
      <c r="D2333" s="357"/>
      <c r="E2333" s="358"/>
      <c r="F2333" s="346"/>
      <c r="G2333" s="347"/>
      <c r="H2333" s="347"/>
      <c r="I2333" s="347"/>
      <c r="J2333" s="348"/>
      <c r="K2333" s="347"/>
      <c r="L2333" s="349">
        <f t="shared" si="360"/>
        <v>0</v>
      </c>
      <c r="M2333" s="350">
        <f t="shared" si="361"/>
        <v>0</v>
      </c>
      <c r="N2333" s="350">
        <f t="shared" si="362"/>
        <v>0</v>
      </c>
      <c r="O2333" s="351">
        <f t="shared" si="363"/>
        <v>0</v>
      </c>
      <c r="P2333" s="350">
        <f t="shared" si="364"/>
        <v>0</v>
      </c>
      <c r="Q2333" s="352">
        <f t="shared" si="365"/>
        <v>0</v>
      </c>
      <c r="R2333" s="353">
        <f t="shared" si="366"/>
        <v>0</v>
      </c>
      <c r="S2333" s="354">
        <f t="shared" si="367"/>
        <v>0</v>
      </c>
      <c r="T2333" s="349">
        <f t="shared" si="368"/>
        <v>0</v>
      </c>
      <c r="U2333" s="355">
        <f t="shared" si="369"/>
        <v>0</v>
      </c>
    </row>
    <row r="2334" spans="1:21" x14ac:dyDescent="0.3">
      <c r="A2334" s="344">
        <v>2330</v>
      </c>
      <c r="B2334" s="344"/>
      <c r="C2334" s="356"/>
      <c r="D2334" s="357"/>
      <c r="E2334" s="358"/>
      <c r="F2334" s="346"/>
      <c r="G2334" s="347"/>
      <c r="H2334" s="347"/>
      <c r="I2334" s="347"/>
      <c r="J2334" s="348"/>
      <c r="K2334" s="347"/>
      <c r="L2334" s="349">
        <f t="shared" si="360"/>
        <v>0</v>
      </c>
      <c r="M2334" s="350">
        <f t="shared" si="361"/>
        <v>0</v>
      </c>
      <c r="N2334" s="350">
        <f t="shared" si="362"/>
        <v>0</v>
      </c>
      <c r="O2334" s="351">
        <f t="shared" si="363"/>
        <v>0</v>
      </c>
      <c r="P2334" s="350">
        <f t="shared" si="364"/>
        <v>0</v>
      </c>
      <c r="Q2334" s="352">
        <f t="shared" si="365"/>
        <v>0</v>
      </c>
      <c r="R2334" s="353">
        <f t="shared" si="366"/>
        <v>0</v>
      </c>
      <c r="S2334" s="354">
        <f t="shared" si="367"/>
        <v>0</v>
      </c>
      <c r="T2334" s="349">
        <f t="shared" si="368"/>
        <v>0</v>
      </c>
      <c r="U2334" s="355">
        <f t="shared" si="369"/>
        <v>0</v>
      </c>
    </row>
    <row r="2335" spans="1:21" x14ac:dyDescent="0.3">
      <c r="A2335" s="344">
        <v>2331</v>
      </c>
      <c r="B2335" s="344"/>
      <c r="C2335" s="356"/>
      <c r="D2335" s="357"/>
      <c r="E2335" s="358"/>
      <c r="F2335" s="346"/>
      <c r="G2335" s="347"/>
      <c r="H2335" s="347"/>
      <c r="I2335" s="347"/>
      <c r="J2335" s="348"/>
      <c r="K2335" s="347"/>
      <c r="L2335" s="349">
        <f t="shared" si="360"/>
        <v>0</v>
      </c>
      <c r="M2335" s="350">
        <f t="shared" si="361"/>
        <v>0</v>
      </c>
      <c r="N2335" s="350">
        <f t="shared" si="362"/>
        <v>0</v>
      </c>
      <c r="O2335" s="351">
        <f t="shared" si="363"/>
        <v>0</v>
      </c>
      <c r="P2335" s="350">
        <f t="shared" si="364"/>
        <v>0</v>
      </c>
      <c r="Q2335" s="352">
        <f t="shared" si="365"/>
        <v>0</v>
      </c>
      <c r="R2335" s="353">
        <f t="shared" si="366"/>
        <v>0</v>
      </c>
      <c r="S2335" s="354">
        <f t="shared" si="367"/>
        <v>0</v>
      </c>
      <c r="T2335" s="349">
        <f t="shared" si="368"/>
        <v>0</v>
      </c>
      <c r="U2335" s="355">
        <f t="shared" si="369"/>
        <v>0</v>
      </c>
    </row>
    <row r="2336" spans="1:21" x14ac:dyDescent="0.3">
      <c r="A2336" s="344">
        <v>2332</v>
      </c>
      <c r="B2336" s="344"/>
      <c r="C2336" s="356"/>
      <c r="D2336" s="357"/>
      <c r="E2336" s="358"/>
      <c r="F2336" s="346"/>
      <c r="G2336" s="347"/>
      <c r="H2336" s="347"/>
      <c r="I2336" s="347"/>
      <c r="J2336" s="348"/>
      <c r="K2336" s="347"/>
      <c r="L2336" s="349">
        <f t="shared" si="360"/>
        <v>0</v>
      </c>
      <c r="M2336" s="350">
        <f t="shared" si="361"/>
        <v>0</v>
      </c>
      <c r="N2336" s="350">
        <f t="shared" si="362"/>
        <v>0</v>
      </c>
      <c r="O2336" s="351">
        <f t="shared" si="363"/>
        <v>0</v>
      </c>
      <c r="P2336" s="350">
        <f t="shared" si="364"/>
        <v>0</v>
      </c>
      <c r="Q2336" s="352">
        <f t="shared" si="365"/>
        <v>0</v>
      </c>
      <c r="R2336" s="353">
        <f t="shared" si="366"/>
        <v>0</v>
      </c>
      <c r="S2336" s="354">
        <f t="shared" si="367"/>
        <v>0</v>
      </c>
      <c r="T2336" s="349">
        <f t="shared" si="368"/>
        <v>0</v>
      </c>
      <c r="U2336" s="355">
        <f t="shared" si="369"/>
        <v>0</v>
      </c>
    </row>
    <row r="2337" spans="1:21" x14ac:dyDescent="0.3">
      <c r="A2337" s="344">
        <v>2333</v>
      </c>
      <c r="B2337" s="344"/>
      <c r="C2337" s="356"/>
      <c r="D2337" s="357"/>
      <c r="E2337" s="358"/>
      <c r="F2337" s="346"/>
      <c r="G2337" s="347"/>
      <c r="H2337" s="347"/>
      <c r="I2337" s="347"/>
      <c r="J2337" s="348"/>
      <c r="K2337" s="347"/>
      <c r="L2337" s="349">
        <f t="shared" si="360"/>
        <v>0</v>
      </c>
      <c r="M2337" s="350">
        <f t="shared" si="361"/>
        <v>0</v>
      </c>
      <c r="N2337" s="350">
        <f t="shared" si="362"/>
        <v>0</v>
      </c>
      <c r="O2337" s="351">
        <f t="shared" si="363"/>
        <v>0</v>
      </c>
      <c r="P2337" s="350">
        <f t="shared" si="364"/>
        <v>0</v>
      </c>
      <c r="Q2337" s="352">
        <f t="shared" si="365"/>
        <v>0</v>
      </c>
      <c r="R2337" s="353">
        <f t="shared" si="366"/>
        <v>0</v>
      </c>
      <c r="S2337" s="354">
        <f t="shared" si="367"/>
        <v>0</v>
      </c>
      <c r="T2337" s="349">
        <f t="shared" si="368"/>
        <v>0</v>
      </c>
      <c r="U2337" s="355">
        <f t="shared" si="369"/>
        <v>0</v>
      </c>
    </row>
    <row r="2338" spans="1:21" x14ac:dyDescent="0.3">
      <c r="A2338" s="344">
        <v>2334</v>
      </c>
      <c r="B2338" s="344"/>
      <c r="C2338" s="356"/>
      <c r="D2338" s="357"/>
      <c r="E2338" s="358"/>
      <c r="F2338" s="346"/>
      <c r="G2338" s="347"/>
      <c r="H2338" s="347"/>
      <c r="I2338" s="347"/>
      <c r="J2338" s="348"/>
      <c r="K2338" s="347"/>
      <c r="L2338" s="349">
        <f t="shared" si="360"/>
        <v>0</v>
      </c>
      <c r="M2338" s="350">
        <f t="shared" si="361"/>
        <v>0</v>
      </c>
      <c r="N2338" s="350">
        <f t="shared" si="362"/>
        <v>0</v>
      </c>
      <c r="O2338" s="351">
        <f t="shared" si="363"/>
        <v>0</v>
      </c>
      <c r="P2338" s="350">
        <f t="shared" si="364"/>
        <v>0</v>
      </c>
      <c r="Q2338" s="352">
        <f t="shared" si="365"/>
        <v>0</v>
      </c>
      <c r="R2338" s="353">
        <f t="shared" si="366"/>
        <v>0</v>
      </c>
      <c r="S2338" s="354">
        <f t="shared" si="367"/>
        <v>0</v>
      </c>
      <c r="T2338" s="349">
        <f t="shared" si="368"/>
        <v>0</v>
      </c>
      <c r="U2338" s="355">
        <f t="shared" si="369"/>
        <v>0</v>
      </c>
    </row>
    <row r="2339" spans="1:21" x14ac:dyDescent="0.3">
      <c r="A2339" s="344">
        <v>2335</v>
      </c>
      <c r="B2339" s="344"/>
      <c r="C2339" s="356"/>
      <c r="D2339" s="357"/>
      <c r="E2339" s="358"/>
      <c r="F2339" s="346"/>
      <c r="G2339" s="347"/>
      <c r="H2339" s="347"/>
      <c r="I2339" s="347"/>
      <c r="J2339" s="348"/>
      <c r="K2339" s="347"/>
      <c r="L2339" s="349">
        <f t="shared" si="360"/>
        <v>0</v>
      </c>
      <c r="M2339" s="350">
        <f t="shared" si="361"/>
        <v>0</v>
      </c>
      <c r="N2339" s="350">
        <f t="shared" si="362"/>
        <v>0</v>
      </c>
      <c r="O2339" s="351">
        <f t="shared" si="363"/>
        <v>0</v>
      </c>
      <c r="P2339" s="350">
        <f t="shared" si="364"/>
        <v>0</v>
      </c>
      <c r="Q2339" s="352">
        <f t="shared" si="365"/>
        <v>0</v>
      </c>
      <c r="R2339" s="353">
        <f t="shared" si="366"/>
        <v>0</v>
      </c>
      <c r="S2339" s="354">
        <f t="shared" si="367"/>
        <v>0</v>
      </c>
      <c r="T2339" s="349">
        <f t="shared" si="368"/>
        <v>0</v>
      </c>
      <c r="U2339" s="355">
        <f t="shared" si="369"/>
        <v>0</v>
      </c>
    </row>
    <row r="2340" spans="1:21" x14ac:dyDescent="0.3">
      <c r="A2340" s="344">
        <v>2336</v>
      </c>
      <c r="B2340" s="344"/>
      <c r="C2340" s="356"/>
      <c r="D2340" s="357"/>
      <c r="E2340" s="358"/>
      <c r="F2340" s="346"/>
      <c r="G2340" s="347"/>
      <c r="H2340" s="347"/>
      <c r="I2340" s="347"/>
      <c r="J2340" s="348"/>
      <c r="K2340" s="347"/>
      <c r="L2340" s="349">
        <f t="shared" si="360"/>
        <v>0</v>
      </c>
      <c r="M2340" s="350">
        <f t="shared" si="361"/>
        <v>0</v>
      </c>
      <c r="N2340" s="350">
        <f t="shared" si="362"/>
        <v>0</v>
      </c>
      <c r="O2340" s="351">
        <f t="shared" si="363"/>
        <v>0</v>
      </c>
      <c r="P2340" s="350">
        <f t="shared" si="364"/>
        <v>0</v>
      </c>
      <c r="Q2340" s="352">
        <f t="shared" si="365"/>
        <v>0</v>
      </c>
      <c r="R2340" s="353">
        <f t="shared" si="366"/>
        <v>0</v>
      </c>
      <c r="S2340" s="354">
        <f t="shared" si="367"/>
        <v>0</v>
      </c>
      <c r="T2340" s="349">
        <f t="shared" si="368"/>
        <v>0</v>
      </c>
      <c r="U2340" s="355">
        <f t="shared" si="369"/>
        <v>0</v>
      </c>
    </row>
    <row r="2341" spans="1:21" x14ac:dyDescent="0.3">
      <c r="A2341" s="344">
        <v>2337</v>
      </c>
      <c r="B2341" s="344"/>
      <c r="C2341" s="356"/>
      <c r="D2341" s="357"/>
      <c r="E2341" s="358"/>
      <c r="F2341" s="346"/>
      <c r="G2341" s="347"/>
      <c r="H2341" s="347"/>
      <c r="I2341" s="347"/>
      <c r="J2341" s="348"/>
      <c r="K2341" s="347"/>
      <c r="L2341" s="349">
        <f t="shared" si="360"/>
        <v>0</v>
      </c>
      <c r="M2341" s="350">
        <f t="shared" si="361"/>
        <v>0</v>
      </c>
      <c r="N2341" s="350">
        <f t="shared" si="362"/>
        <v>0</v>
      </c>
      <c r="O2341" s="351">
        <f t="shared" si="363"/>
        <v>0</v>
      </c>
      <c r="P2341" s="350">
        <f t="shared" si="364"/>
        <v>0</v>
      </c>
      <c r="Q2341" s="352">
        <f t="shared" si="365"/>
        <v>0</v>
      </c>
      <c r="R2341" s="353">
        <f t="shared" si="366"/>
        <v>0</v>
      </c>
      <c r="S2341" s="354">
        <f t="shared" si="367"/>
        <v>0</v>
      </c>
      <c r="T2341" s="349">
        <f t="shared" si="368"/>
        <v>0</v>
      </c>
      <c r="U2341" s="355">
        <f t="shared" si="369"/>
        <v>0</v>
      </c>
    </row>
    <row r="2342" spans="1:21" x14ac:dyDescent="0.3">
      <c r="A2342" s="344">
        <v>2338</v>
      </c>
      <c r="B2342" s="344"/>
      <c r="C2342" s="356"/>
      <c r="D2342" s="357"/>
      <c r="E2342" s="358"/>
      <c r="F2342" s="346"/>
      <c r="G2342" s="347"/>
      <c r="H2342" s="347"/>
      <c r="I2342" s="347"/>
      <c r="J2342" s="348"/>
      <c r="K2342" s="347"/>
      <c r="L2342" s="349">
        <f t="shared" si="360"/>
        <v>0</v>
      </c>
      <c r="M2342" s="350">
        <f t="shared" si="361"/>
        <v>0</v>
      </c>
      <c r="N2342" s="350">
        <f t="shared" si="362"/>
        <v>0</v>
      </c>
      <c r="O2342" s="351">
        <f t="shared" si="363"/>
        <v>0</v>
      </c>
      <c r="P2342" s="350">
        <f t="shared" si="364"/>
        <v>0</v>
      </c>
      <c r="Q2342" s="352">
        <f t="shared" si="365"/>
        <v>0</v>
      </c>
      <c r="R2342" s="353">
        <f t="shared" si="366"/>
        <v>0</v>
      </c>
      <c r="S2342" s="354">
        <f t="shared" si="367"/>
        <v>0</v>
      </c>
      <c r="T2342" s="349">
        <f t="shared" si="368"/>
        <v>0</v>
      </c>
      <c r="U2342" s="355">
        <f t="shared" si="369"/>
        <v>0</v>
      </c>
    </row>
    <row r="2343" spans="1:21" x14ac:dyDescent="0.3">
      <c r="A2343" s="344">
        <v>2339</v>
      </c>
      <c r="B2343" s="344"/>
      <c r="C2343" s="356"/>
      <c r="D2343" s="357"/>
      <c r="E2343" s="358"/>
      <c r="F2343" s="346"/>
      <c r="G2343" s="347"/>
      <c r="H2343" s="347"/>
      <c r="I2343" s="347"/>
      <c r="J2343" s="348"/>
      <c r="K2343" s="347"/>
      <c r="L2343" s="349">
        <f t="shared" si="360"/>
        <v>0</v>
      </c>
      <c r="M2343" s="350">
        <f t="shared" si="361"/>
        <v>0</v>
      </c>
      <c r="N2343" s="350">
        <f t="shared" si="362"/>
        <v>0</v>
      </c>
      <c r="O2343" s="351">
        <f t="shared" si="363"/>
        <v>0</v>
      </c>
      <c r="P2343" s="350">
        <f t="shared" si="364"/>
        <v>0</v>
      </c>
      <c r="Q2343" s="352">
        <f t="shared" si="365"/>
        <v>0</v>
      </c>
      <c r="R2343" s="353">
        <f t="shared" si="366"/>
        <v>0</v>
      </c>
      <c r="S2343" s="354">
        <f t="shared" si="367"/>
        <v>0</v>
      </c>
      <c r="T2343" s="349">
        <f t="shared" si="368"/>
        <v>0</v>
      </c>
      <c r="U2343" s="355">
        <f t="shared" si="369"/>
        <v>0</v>
      </c>
    </row>
    <row r="2344" spans="1:21" x14ac:dyDescent="0.3">
      <c r="A2344" s="344">
        <v>2340</v>
      </c>
      <c r="B2344" s="344"/>
      <c r="C2344" s="356"/>
      <c r="D2344" s="357"/>
      <c r="E2344" s="358"/>
      <c r="F2344" s="346"/>
      <c r="G2344" s="347"/>
      <c r="H2344" s="347"/>
      <c r="I2344" s="347"/>
      <c r="J2344" s="348"/>
      <c r="K2344" s="347"/>
      <c r="L2344" s="349">
        <f t="shared" si="360"/>
        <v>0</v>
      </c>
      <c r="M2344" s="350">
        <f t="shared" si="361"/>
        <v>0</v>
      </c>
      <c r="N2344" s="350">
        <f t="shared" si="362"/>
        <v>0</v>
      </c>
      <c r="O2344" s="351">
        <f t="shared" si="363"/>
        <v>0</v>
      </c>
      <c r="P2344" s="350">
        <f t="shared" si="364"/>
        <v>0</v>
      </c>
      <c r="Q2344" s="352">
        <f t="shared" si="365"/>
        <v>0</v>
      </c>
      <c r="R2344" s="353">
        <f t="shared" si="366"/>
        <v>0</v>
      </c>
      <c r="S2344" s="354">
        <f t="shared" si="367"/>
        <v>0</v>
      </c>
      <c r="T2344" s="349">
        <f t="shared" si="368"/>
        <v>0</v>
      </c>
      <c r="U2344" s="355">
        <f t="shared" si="369"/>
        <v>0</v>
      </c>
    </row>
    <row r="2345" spans="1:21" x14ac:dyDescent="0.3">
      <c r="A2345" s="344">
        <v>2341</v>
      </c>
      <c r="B2345" s="344"/>
      <c r="C2345" s="356"/>
      <c r="D2345" s="357"/>
      <c r="E2345" s="358"/>
      <c r="F2345" s="346"/>
      <c r="G2345" s="347"/>
      <c r="H2345" s="347"/>
      <c r="I2345" s="347"/>
      <c r="J2345" s="348"/>
      <c r="K2345" s="347"/>
      <c r="L2345" s="349">
        <f t="shared" si="360"/>
        <v>0</v>
      </c>
      <c r="M2345" s="350">
        <f t="shared" si="361"/>
        <v>0</v>
      </c>
      <c r="N2345" s="350">
        <f t="shared" si="362"/>
        <v>0</v>
      </c>
      <c r="O2345" s="351">
        <f t="shared" si="363"/>
        <v>0</v>
      </c>
      <c r="P2345" s="350">
        <f t="shared" si="364"/>
        <v>0</v>
      </c>
      <c r="Q2345" s="352">
        <f t="shared" si="365"/>
        <v>0</v>
      </c>
      <c r="R2345" s="353">
        <f t="shared" si="366"/>
        <v>0</v>
      </c>
      <c r="S2345" s="354">
        <f t="shared" si="367"/>
        <v>0</v>
      </c>
      <c r="T2345" s="349">
        <f t="shared" si="368"/>
        <v>0</v>
      </c>
      <c r="U2345" s="355">
        <f t="shared" si="369"/>
        <v>0</v>
      </c>
    </row>
    <row r="2346" spans="1:21" x14ac:dyDescent="0.3">
      <c r="A2346" s="344">
        <v>2342</v>
      </c>
      <c r="B2346" s="344"/>
      <c r="C2346" s="367"/>
      <c r="D2346" s="357"/>
      <c r="E2346" s="358"/>
      <c r="F2346" s="346"/>
      <c r="G2346" s="347"/>
      <c r="H2346" s="347"/>
      <c r="I2346" s="347"/>
      <c r="J2346" s="348"/>
      <c r="K2346" s="347"/>
      <c r="L2346" s="349">
        <f t="shared" si="360"/>
        <v>0</v>
      </c>
      <c r="M2346" s="350">
        <f t="shared" si="361"/>
        <v>0</v>
      </c>
      <c r="N2346" s="350">
        <f t="shared" si="362"/>
        <v>0</v>
      </c>
      <c r="O2346" s="351">
        <f t="shared" si="363"/>
        <v>0</v>
      </c>
      <c r="P2346" s="350">
        <f t="shared" si="364"/>
        <v>0</v>
      </c>
      <c r="Q2346" s="352">
        <f t="shared" si="365"/>
        <v>0</v>
      </c>
      <c r="R2346" s="353">
        <f t="shared" si="366"/>
        <v>0</v>
      </c>
      <c r="S2346" s="354">
        <f t="shared" si="367"/>
        <v>0</v>
      </c>
      <c r="T2346" s="349">
        <f t="shared" si="368"/>
        <v>0</v>
      </c>
      <c r="U2346" s="355">
        <f t="shared" si="369"/>
        <v>0</v>
      </c>
    </row>
    <row r="2347" spans="1:21" x14ac:dyDescent="0.3">
      <c r="A2347" s="344">
        <v>2343</v>
      </c>
      <c r="B2347" s="344"/>
      <c r="C2347" s="356"/>
      <c r="D2347" s="357"/>
      <c r="E2347" s="358"/>
      <c r="F2347" s="346"/>
      <c r="G2347" s="347"/>
      <c r="H2347" s="347"/>
      <c r="I2347" s="347"/>
      <c r="J2347" s="348"/>
      <c r="K2347" s="347"/>
      <c r="L2347" s="349">
        <f t="shared" si="360"/>
        <v>0</v>
      </c>
      <c r="M2347" s="350">
        <f t="shared" si="361"/>
        <v>0</v>
      </c>
      <c r="N2347" s="350">
        <f t="shared" si="362"/>
        <v>0</v>
      </c>
      <c r="O2347" s="351">
        <f t="shared" si="363"/>
        <v>0</v>
      </c>
      <c r="P2347" s="350">
        <f t="shared" si="364"/>
        <v>0</v>
      </c>
      <c r="Q2347" s="352">
        <f t="shared" si="365"/>
        <v>0</v>
      </c>
      <c r="R2347" s="353">
        <f t="shared" si="366"/>
        <v>0</v>
      </c>
      <c r="S2347" s="354">
        <f t="shared" si="367"/>
        <v>0</v>
      </c>
      <c r="T2347" s="349">
        <f t="shared" si="368"/>
        <v>0</v>
      </c>
      <c r="U2347" s="355">
        <f t="shared" si="369"/>
        <v>0</v>
      </c>
    </row>
    <row r="2348" spans="1:21" x14ac:dyDescent="0.3">
      <c r="A2348" s="344">
        <v>2344</v>
      </c>
      <c r="B2348" s="344"/>
      <c r="C2348" s="356"/>
      <c r="D2348" s="357"/>
      <c r="E2348" s="358"/>
      <c r="F2348" s="346"/>
      <c r="G2348" s="347"/>
      <c r="H2348" s="347"/>
      <c r="I2348" s="347"/>
      <c r="J2348" s="348"/>
      <c r="K2348" s="347"/>
      <c r="L2348" s="349">
        <f t="shared" si="360"/>
        <v>0</v>
      </c>
      <c r="M2348" s="350">
        <f t="shared" si="361"/>
        <v>0</v>
      </c>
      <c r="N2348" s="350">
        <f t="shared" si="362"/>
        <v>0</v>
      </c>
      <c r="O2348" s="351">
        <f t="shared" si="363"/>
        <v>0</v>
      </c>
      <c r="P2348" s="350">
        <f t="shared" si="364"/>
        <v>0</v>
      </c>
      <c r="Q2348" s="352">
        <f t="shared" si="365"/>
        <v>0</v>
      </c>
      <c r="R2348" s="353">
        <f t="shared" si="366"/>
        <v>0</v>
      </c>
      <c r="S2348" s="354">
        <f t="shared" si="367"/>
        <v>0</v>
      </c>
      <c r="T2348" s="349">
        <f t="shared" si="368"/>
        <v>0</v>
      </c>
      <c r="U2348" s="355">
        <f t="shared" si="369"/>
        <v>0</v>
      </c>
    </row>
    <row r="2349" spans="1:21" x14ac:dyDescent="0.3">
      <c r="A2349" s="344">
        <v>2345</v>
      </c>
      <c r="B2349" s="344"/>
      <c r="C2349" s="356"/>
      <c r="D2349" s="357"/>
      <c r="E2349" s="358"/>
      <c r="F2349" s="346"/>
      <c r="G2349" s="347"/>
      <c r="H2349" s="347"/>
      <c r="I2349" s="347"/>
      <c r="J2349" s="348"/>
      <c r="K2349" s="347"/>
      <c r="L2349" s="349">
        <f t="shared" si="360"/>
        <v>0</v>
      </c>
      <c r="M2349" s="350">
        <f t="shared" si="361"/>
        <v>0</v>
      </c>
      <c r="N2349" s="350">
        <f t="shared" si="362"/>
        <v>0</v>
      </c>
      <c r="O2349" s="351">
        <f t="shared" si="363"/>
        <v>0</v>
      </c>
      <c r="P2349" s="350">
        <f t="shared" si="364"/>
        <v>0</v>
      </c>
      <c r="Q2349" s="352">
        <f t="shared" si="365"/>
        <v>0</v>
      </c>
      <c r="R2349" s="353">
        <f t="shared" si="366"/>
        <v>0</v>
      </c>
      <c r="S2349" s="354">
        <f t="shared" si="367"/>
        <v>0</v>
      </c>
      <c r="T2349" s="349">
        <f t="shared" si="368"/>
        <v>0</v>
      </c>
      <c r="U2349" s="355">
        <f t="shared" si="369"/>
        <v>0</v>
      </c>
    </row>
    <row r="2350" spans="1:21" x14ac:dyDescent="0.3">
      <c r="A2350" s="344">
        <v>2346</v>
      </c>
      <c r="B2350" s="344"/>
      <c r="C2350" s="356"/>
      <c r="D2350" s="357"/>
      <c r="E2350" s="358"/>
      <c r="F2350" s="346"/>
      <c r="G2350" s="347"/>
      <c r="H2350" s="347"/>
      <c r="I2350" s="347"/>
      <c r="J2350" s="348"/>
      <c r="K2350" s="347"/>
      <c r="L2350" s="349">
        <f t="shared" si="360"/>
        <v>0</v>
      </c>
      <c r="M2350" s="350">
        <f t="shared" si="361"/>
        <v>0</v>
      </c>
      <c r="N2350" s="350">
        <f t="shared" si="362"/>
        <v>0</v>
      </c>
      <c r="O2350" s="351">
        <f t="shared" si="363"/>
        <v>0</v>
      </c>
      <c r="P2350" s="350">
        <f t="shared" si="364"/>
        <v>0</v>
      </c>
      <c r="Q2350" s="352">
        <f t="shared" si="365"/>
        <v>0</v>
      </c>
      <c r="R2350" s="353">
        <f t="shared" si="366"/>
        <v>0</v>
      </c>
      <c r="S2350" s="354">
        <f t="shared" si="367"/>
        <v>0</v>
      </c>
      <c r="T2350" s="349">
        <f t="shared" si="368"/>
        <v>0</v>
      </c>
      <c r="U2350" s="355">
        <f t="shared" si="369"/>
        <v>0</v>
      </c>
    </row>
    <row r="2351" spans="1:21" x14ac:dyDescent="0.3">
      <c r="A2351" s="344">
        <v>2347</v>
      </c>
      <c r="B2351" s="344"/>
      <c r="C2351" s="356"/>
      <c r="D2351" s="357"/>
      <c r="E2351" s="358"/>
      <c r="F2351" s="346"/>
      <c r="G2351" s="347"/>
      <c r="H2351" s="347"/>
      <c r="I2351" s="347"/>
      <c r="J2351" s="348"/>
      <c r="K2351" s="347"/>
      <c r="L2351" s="349">
        <f t="shared" si="360"/>
        <v>0</v>
      </c>
      <c r="M2351" s="350">
        <f t="shared" si="361"/>
        <v>0</v>
      </c>
      <c r="N2351" s="350">
        <f t="shared" si="362"/>
        <v>0</v>
      </c>
      <c r="O2351" s="351">
        <f t="shared" si="363"/>
        <v>0</v>
      </c>
      <c r="P2351" s="350">
        <f t="shared" si="364"/>
        <v>0</v>
      </c>
      <c r="Q2351" s="352">
        <f t="shared" si="365"/>
        <v>0</v>
      </c>
      <c r="R2351" s="353">
        <f t="shared" si="366"/>
        <v>0</v>
      </c>
      <c r="S2351" s="354">
        <f t="shared" si="367"/>
        <v>0</v>
      </c>
      <c r="T2351" s="349">
        <f t="shared" si="368"/>
        <v>0</v>
      </c>
      <c r="U2351" s="355">
        <f t="shared" si="369"/>
        <v>0</v>
      </c>
    </row>
    <row r="2352" spans="1:21" x14ac:dyDescent="0.3">
      <c r="A2352" s="344">
        <v>2348</v>
      </c>
      <c r="B2352" s="344"/>
      <c r="C2352" s="356"/>
      <c r="D2352" s="357"/>
      <c r="E2352" s="358"/>
      <c r="F2352" s="346"/>
      <c r="G2352" s="347"/>
      <c r="H2352" s="347"/>
      <c r="I2352" s="347"/>
      <c r="J2352" s="348"/>
      <c r="K2352" s="347"/>
      <c r="L2352" s="349">
        <f t="shared" si="360"/>
        <v>0</v>
      </c>
      <c r="M2352" s="350">
        <f t="shared" si="361"/>
        <v>0</v>
      </c>
      <c r="N2352" s="350">
        <f t="shared" si="362"/>
        <v>0</v>
      </c>
      <c r="O2352" s="351">
        <f t="shared" si="363"/>
        <v>0</v>
      </c>
      <c r="P2352" s="350">
        <f t="shared" si="364"/>
        <v>0</v>
      </c>
      <c r="Q2352" s="352">
        <f t="shared" si="365"/>
        <v>0</v>
      </c>
      <c r="R2352" s="353">
        <f t="shared" si="366"/>
        <v>0</v>
      </c>
      <c r="S2352" s="354">
        <f t="shared" si="367"/>
        <v>0</v>
      </c>
      <c r="T2352" s="349">
        <f t="shared" si="368"/>
        <v>0</v>
      </c>
      <c r="U2352" s="355">
        <f t="shared" si="369"/>
        <v>0</v>
      </c>
    </row>
    <row r="2353" spans="1:21" x14ac:dyDescent="0.3">
      <c r="A2353" s="344">
        <v>2349</v>
      </c>
      <c r="B2353" s="344"/>
      <c r="C2353" s="356"/>
      <c r="D2353" s="357"/>
      <c r="E2353" s="358"/>
      <c r="F2353" s="346"/>
      <c r="G2353" s="347"/>
      <c r="H2353" s="347"/>
      <c r="I2353" s="347"/>
      <c r="J2353" s="348"/>
      <c r="K2353" s="347"/>
      <c r="L2353" s="349">
        <f t="shared" si="360"/>
        <v>0</v>
      </c>
      <c r="M2353" s="350">
        <f t="shared" si="361"/>
        <v>0</v>
      </c>
      <c r="N2353" s="350">
        <f t="shared" si="362"/>
        <v>0</v>
      </c>
      <c r="O2353" s="351">
        <f t="shared" si="363"/>
        <v>0</v>
      </c>
      <c r="P2353" s="350">
        <f t="shared" si="364"/>
        <v>0</v>
      </c>
      <c r="Q2353" s="352">
        <f t="shared" si="365"/>
        <v>0</v>
      </c>
      <c r="R2353" s="353">
        <f t="shared" si="366"/>
        <v>0</v>
      </c>
      <c r="S2353" s="354">
        <f t="shared" si="367"/>
        <v>0</v>
      </c>
      <c r="T2353" s="349">
        <f t="shared" si="368"/>
        <v>0</v>
      </c>
      <c r="U2353" s="355">
        <f t="shared" si="369"/>
        <v>0</v>
      </c>
    </row>
    <row r="2354" spans="1:21" x14ac:dyDescent="0.3">
      <c r="A2354" s="344">
        <v>2350</v>
      </c>
      <c r="B2354" s="344"/>
      <c r="C2354" s="356"/>
      <c r="D2354" s="357"/>
      <c r="E2354" s="358"/>
      <c r="F2354" s="346"/>
      <c r="G2354" s="347"/>
      <c r="H2354" s="347"/>
      <c r="I2354" s="347"/>
      <c r="J2354" s="348"/>
      <c r="K2354" s="347"/>
      <c r="L2354" s="349">
        <f t="shared" si="360"/>
        <v>0</v>
      </c>
      <c r="M2354" s="350">
        <f t="shared" si="361"/>
        <v>0</v>
      </c>
      <c r="N2354" s="350">
        <f t="shared" si="362"/>
        <v>0</v>
      </c>
      <c r="O2354" s="351">
        <f t="shared" si="363"/>
        <v>0</v>
      </c>
      <c r="P2354" s="350">
        <f t="shared" si="364"/>
        <v>0</v>
      </c>
      <c r="Q2354" s="352">
        <f t="shared" si="365"/>
        <v>0</v>
      </c>
      <c r="R2354" s="353">
        <f t="shared" si="366"/>
        <v>0</v>
      </c>
      <c r="S2354" s="354">
        <f t="shared" si="367"/>
        <v>0</v>
      </c>
      <c r="T2354" s="349">
        <f t="shared" si="368"/>
        <v>0</v>
      </c>
      <c r="U2354" s="355">
        <f t="shared" si="369"/>
        <v>0</v>
      </c>
    </row>
    <row r="2355" spans="1:21" x14ac:dyDescent="0.3">
      <c r="A2355" s="344">
        <v>2351</v>
      </c>
      <c r="B2355" s="344"/>
      <c r="C2355" s="385"/>
      <c r="D2355" s="357"/>
      <c r="E2355" s="358"/>
      <c r="F2355" s="346"/>
      <c r="G2355" s="347"/>
      <c r="H2355" s="347"/>
      <c r="I2355" s="347"/>
      <c r="J2355" s="348"/>
      <c r="K2355" s="347"/>
      <c r="L2355" s="349">
        <f t="shared" si="360"/>
        <v>0</v>
      </c>
      <c r="M2355" s="350">
        <f t="shared" si="361"/>
        <v>0</v>
      </c>
      <c r="N2355" s="350">
        <f t="shared" si="362"/>
        <v>0</v>
      </c>
      <c r="O2355" s="351">
        <f t="shared" si="363"/>
        <v>0</v>
      </c>
      <c r="P2355" s="350">
        <f t="shared" si="364"/>
        <v>0</v>
      </c>
      <c r="Q2355" s="352">
        <f t="shared" si="365"/>
        <v>0</v>
      </c>
      <c r="R2355" s="353">
        <f t="shared" si="366"/>
        <v>0</v>
      </c>
      <c r="S2355" s="354">
        <f t="shared" si="367"/>
        <v>0</v>
      </c>
      <c r="T2355" s="349">
        <f t="shared" si="368"/>
        <v>0</v>
      </c>
      <c r="U2355" s="355">
        <f t="shared" si="369"/>
        <v>0</v>
      </c>
    </row>
    <row r="2356" spans="1:21" x14ac:dyDescent="0.3">
      <c r="A2356" s="344">
        <v>2352</v>
      </c>
      <c r="B2356" s="344"/>
      <c r="C2356" s="356"/>
      <c r="D2356" s="357"/>
      <c r="E2356" s="358"/>
      <c r="F2356" s="346"/>
      <c r="G2356" s="347"/>
      <c r="H2356" s="347"/>
      <c r="I2356" s="347"/>
      <c r="J2356" s="348"/>
      <c r="K2356" s="347"/>
      <c r="L2356" s="349">
        <f t="shared" si="360"/>
        <v>0</v>
      </c>
      <c r="M2356" s="350">
        <f t="shared" si="361"/>
        <v>0</v>
      </c>
      <c r="N2356" s="350">
        <f t="shared" si="362"/>
        <v>0</v>
      </c>
      <c r="O2356" s="351">
        <f t="shared" si="363"/>
        <v>0</v>
      </c>
      <c r="P2356" s="350">
        <f t="shared" si="364"/>
        <v>0</v>
      </c>
      <c r="Q2356" s="352">
        <f t="shared" si="365"/>
        <v>0</v>
      </c>
      <c r="R2356" s="353">
        <f t="shared" si="366"/>
        <v>0</v>
      </c>
      <c r="S2356" s="354">
        <f t="shared" si="367"/>
        <v>0</v>
      </c>
      <c r="T2356" s="349">
        <f t="shared" si="368"/>
        <v>0</v>
      </c>
      <c r="U2356" s="355">
        <f t="shared" si="369"/>
        <v>0</v>
      </c>
    </row>
    <row r="2357" spans="1:21" x14ac:dyDescent="0.3">
      <c r="A2357" s="344">
        <v>2353</v>
      </c>
      <c r="B2357" s="344"/>
      <c r="C2357" s="356"/>
      <c r="D2357" s="357"/>
      <c r="E2357" s="358"/>
      <c r="F2357" s="346"/>
      <c r="G2357" s="347"/>
      <c r="H2357" s="347"/>
      <c r="I2357" s="347"/>
      <c r="J2357" s="348"/>
      <c r="K2357" s="347"/>
      <c r="L2357" s="349">
        <f t="shared" si="360"/>
        <v>0</v>
      </c>
      <c r="M2357" s="350">
        <f t="shared" si="361"/>
        <v>0</v>
      </c>
      <c r="N2357" s="350">
        <f t="shared" si="362"/>
        <v>0</v>
      </c>
      <c r="O2357" s="351">
        <f t="shared" si="363"/>
        <v>0</v>
      </c>
      <c r="P2357" s="350">
        <f t="shared" si="364"/>
        <v>0</v>
      </c>
      <c r="Q2357" s="352">
        <f t="shared" si="365"/>
        <v>0</v>
      </c>
      <c r="R2357" s="353">
        <f t="shared" si="366"/>
        <v>0</v>
      </c>
      <c r="S2357" s="354">
        <f t="shared" si="367"/>
        <v>0</v>
      </c>
      <c r="T2357" s="349">
        <f t="shared" si="368"/>
        <v>0</v>
      </c>
      <c r="U2357" s="355">
        <f t="shared" si="369"/>
        <v>0</v>
      </c>
    </row>
    <row r="2358" spans="1:21" x14ac:dyDescent="0.3">
      <c r="A2358" s="344">
        <v>2354</v>
      </c>
      <c r="B2358" s="344"/>
      <c r="C2358" s="356"/>
      <c r="D2358" s="357"/>
      <c r="E2358" s="358"/>
      <c r="F2358" s="346"/>
      <c r="G2358" s="347"/>
      <c r="H2358" s="347"/>
      <c r="I2358" s="347"/>
      <c r="J2358" s="348"/>
      <c r="K2358" s="347"/>
      <c r="L2358" s="349">
        <f t="shared" si="360"/>
        <v>0</v>
      </c>
      <c r="M2358" s="350">
        <f t="shared" si="361"/>
        <v>0</v>
      </c>
      <c r="N2358" s="350">
        <f t="shared" si="362"/>
        <v>0</v>
      </c>
      <c r="O2358" s="351">
        <f t="shared" si="363"/>
        <v>0</v>
      </c>
      <c r="P2358" s="350">
        <f t="shared" si="364"/>
        <v>0</v>
      </c>
      <c r="Q2358" s="352">
        <f t="shared" si="365"/>
        <v>0</v>
      </c>
      <c r="R2358" s="353">
        <f t="shared" si="366"/>
        <v>0</v>
      </c>
      <c r="S2358" s="354">
        <f t="shared" si="367"/>
        <v>0</v>
      </c>
      <c r="T2358" s="349">
        <f t="shared" si="368"/>
        <v>0</v>
      </c>
      <c r="U2358" s="355">
        <f t="shared" si="369"/>
        <v>0</v>
      </c>
    </row>
    <row r="2359" spans="1:21" x14ac:dyDescent="0.3">
      <c r="A2359" s="344">
        <v>2355</v>
      </c>
      <c r="B2359" s="344"/>
      <c r="C2359" s="356"/>
      <c r="D2359" s="357"/>
      <c r="E2359" s="358"/>
      <c r="F2359" s="346"/>
      <c r="G2359" s="347"/>
      <c r="H2359" s="347"/>
      <c r="I2359" s="347"/>
      <c r="J2359" s="348"/>
      <c r="K2359" s="347"/>
      <c r="L2359" s="349">
        <f t="shared" si="360"/>
        <v>0</v>
      </c>
      <c r="M2359" s="350">
        <f t="shared" si="361"/>
        <v>0</v>
      </c>
      <c r="N2359" s="350">
        <f t="shared" si="362"/>
        <v>0</v>
      </c>
      <c r="O2359" s="351">
        <f t="shared" si="363"/>
        <v>0</v>
      </c>
      <c r="P2359" s="350">
        <f t="shared" si="364"/>
        <v>0</v>
      </c>
      <c r="Q2359" s="352">
        <f t="shared" si="365"/>
        <v>0</v>
      </c>
      <c r="R2359" s="353">
        <f t="shared" si="366"/>
        <v>0</v>
      </c>
      <c r="S2359" s="354">
        <f t="shared" si="367"/>
        <v>0</v>
      </c>
      <c r="T2359" s="349">
        <f t="shared" si="368"/>
        <v>0</v>
      </c>
      <c r="U2359" s="355">
        <f t="shared" si="369"/>
        <v>0</v>
      </c>
    </row>
    <row r="2360" spans="1:21" x14ac:dyDescent="0.3">
      <c r="A2360" s="344">
        <v>2356</v>
      </c>
      <c r="B2360" s="344"/>
      <c r="C2360" s="356"/>
      <c r="D2360" s="357"/>
      <c r="E2360" s="358"/>
      <c r="F2360" s="346"/>
      <c r="G2360" s="347"/>
      <c r="H2360" s="347"/>
      <c r="I2360" s="347"/>
      <c r="J2360" s="348"/>
      <c r="K2360" s="347"/>
      <c r="L2360" s="349">
        <f t="shared" si="360"/>
        <v>0</v>
      </c>
      <c r="M2360" s="350">
        <f t="shared" si="361"/>
        <v>0</v>
      </c>
      <c r="N2360" s="350">
        <f t="shared" si="362"/>
        <v>0</v>
      </c>
      <c r="O2360" s="351">
        <f t="shared" si="363"/>
        <v>0</v>
      </c>
      <c r="P2360" s="350">
        <f t="shared" si="364"/>
        <v>0</v>
      </c>
      <c r="Q2360" s="352">
        <f t="shared" si="365"/>
        <v>0</v>
      </c>
      <c r="R2360" s="353">
        <f t="shared" si="366"/>
        <v>0</v>
      </c>
      <c r="S2360" s="354">
        <f t="shared" si="367"/>
        <v>0</v>
      </c>
      <c r="T2360" s="349">
        <f t="shared" si="368"/>
        <v>0</v>
      </c>
      <c r="U2360" s="355">
        <f t="shared" si="369"/>
        <v>0</v>
      </c>
    </row>
    <row r="2361" spans="1:21" x14ac:dyDescent="0.3">
      <c r="A2361" s="344">
        <v>2357</v>
      </c>
      <c r="B2361" s="344"/>
      <c r="C2361" s="356"/>
      <c r="D2361" s="357"/>
      <c r="E2361" s="358"/>
      <c r="F2361" s="346"/>
      <c r="G2361" s="347"/>
      <c r="H2361" s="347"/>
      <c r="I2361" s="347"/>
      <c r="J2361" s="348"/>
      <c r="K2361" s="347"/>
      <c r="L2361" s="349">
        <f t="shared" si="360"/>
        <v>0</v>
      </c>
      <c r="M2361" s="350">
        <f t="shared" si="361"/>
        <v>0</v>
      </c>
      <c r="N2361" s="350">
        <f t="shared" si="362"/>
        <v>0</v>
      </c>
      <c r="O2361" s="351">
        <f t="shared" si="363"/>
        <v>0</v>
      </c>
      <c r="P2361" s="350">
        <f t="shared" si="364"/>
        <v>0</v>
      </c>
      <c r="Q2361" s="352">
        <f t="shared" si="365"/>
        <v>0</v>
      </c>
      <c r="R2361" s="353">
        <f t="shared" si="366"/>
        <v>0</v>
      </c>
      <c r="S2361" s="354">
        <f t="shared" si="367"/>
        <v>0</v>
      </c>
      <c r="T2361" s="349">
        <f t="shared" si="368"/>
        <v>0</v>
      </c>
      <c r="U2361" s="355">
        <f t="shared" si="369"/>
        <v>0</v>
      </c>
    </row>
    <row r="2362" spans="1:21" x14ac:dyDescent="0.3">
      <c r="A2362" s="344">
        <v>2358</v>
      </c>
      <c r="B2362" s="344"/>
      <c r="C2362" s="356"/>
      <c r="D2362" s="357"/>
      <c r="E2362" s="358"/>
      <c r="F2362" s="346"/>
      <c r="G2362" s="347"/>
      <c r="H2362" s="347"/>
      <c r="I2362" s="347"/>
      <c r="J2362" s="348"/>
      <c r="K2362" s="347"/>
      <c r="L2362" s="349">
        <f t="shared" si="360"/>
        <v>0</v>
      </c>
      <c r="M2362" s="350">
        <f t="shared" si="361"/>
        <v>0</v>
      </c>
      <c r="N2362" s="350">
        <f t="shared" si="362"/>
        <v>0</v>
      </c>
      <c r="O2362" s="351">
        <f t="shared" si="363"/>
        <v>0</v>
      </c>
      <c r="P2362" s="350">
        <f t="shared" si="364"/>
        <v>0</v>
      </c>
      <c r="Q2362" s="352">
        <f t="shared" si="365"/>
        <v>0</v>
      </c>
      <c r="R2362" s="353">
        <f t="shared" si="366"/>
        <v>0</v>
      </c>
      <c r="S2362" s="354">
        <f t="shared" si="367"/>
        <v>0</v>
      </c>
      <c r="T2362" s="349">
        <f t="shared" si="368"/>
        <v>0</v>
      </c>
      <c r="U2362" s="355">
        <f t="shared" si="369"/>
        <v>0</v>
      </c>
    </row>
    <row r="2363" spans="1:21" x14ac:dyDescent="0.3">
      <c r="A2363" s="344">
        <v>2359</v>
      </c>
      <c r="B2363" s="344"/>
      <c r="C2363" s="356"/>
      <c r="D2363" s="357"/>
      <c r="E2363" s="358"/>
      <c r="F2363" s="346"/>
      <c r="G2363" s="347"/>
      <c r="H2363" s="347"/>
      <c r="I2363" s="347"/>
      <c r="J2363" s="348"/>
      <c r="K2363" s="347"/>
      <c r="L2363" s="349">
        <f t="shared" si="360"/>
        <v>0</v>
      </c>
      <c r="M2363" s="350">
        <f t="shared" si="361"/>
        <v>0</v>
      </c>
      <c r="N2363" s="350">
        <f t="shared" si="362"/>
        <v>0</v>
      </c>
      <c r="O2363" s="351">
        <f t="shared" si="363"/>
        <v>0</v>
      </c>
      <c r="P2363" s="350">
        <f t="shared" si="364"/>
        <v>0</v>
      </c>
      <c r="Q2363" s="352">
        <f t="shared" si="365"/>
        <v>0</v>
      </c>
      <c r="R2363" s="353">
        <f t="shared" si="366"/>
        <v>0</v>
      </c>
      <c r="S2363" s="354">
        <f t="shared" si="367"/>
        <v>0</v>
      </c>
      <c r="T2363" s="349">
        <f t="shared" si="368"/>
        <v>0</v>
      </c>
      <c r="U2363" s="355">
        <f t="shared" si="369"/>
        <v>0</v>
      </c>
    </row>
    <row r="2364" spans="1:21" x14ac:dyDescent="0.3">
      <c r="A2364" s="344">
        <v>2360</v>
      </c>
      <c r="B2364" s="344"/>
      <c r="C2364" s="356"/>
      <c r="D2364" s="357"/>
      <c r="E2364" s="358"/>
      <c r="F2364" s="346"/>
      <c r="G2364" s="347"/>
      <c r="H2364" s="347"/>
      <c r="I2364" s="347"/>
      <c r="J2364" s="348"/>
      <c r="K2364" s="347"/>
      <c r="L2364" s="349">
        <f t="shared" si="360"/>
        <v>0</v>
      </c>
      <c r="M2364" s="350">
        <f t="shared" si="361"/>
        <v>0</v>
      </c>
      <c r="N2364" s="350">
        <f t="shared" si="362"/>
        <v>0</v>
      </c>
      <c r="O2364" s="351">
        <f t="shared" si="363"/>
        <v>0</v>
      </c>
      <c r="P2364" s="350">
        <f t="shared" si="364"/>
        <v>0</v>
      </c>
      <c r="Q2364" s="352">
        <f t="shared" si="365"/>
        <v>0</v>
      </c>
      <c r="R2364" s="353">
        <f t="shared" si="366"/>
        <v>0</v>
      </c>
      <c r="S2364" s="354">
        <f t="shared" si="367"/>
        <v>0</v>
      </c>
      <c r="T2364" s="349">
        <f t="shared" si="368"/>
        <v>0</v>
      </c>
      <c r="U2364" s="355">
        <f t="shared" si="369"/>
        <v>0</v>
      </c>
    </row>
    <row r="2365" spans="1:21" x14ac:dyDescent="0.3">
      <c r="A2365" s="344">
        <v>2361</v>
      </c>
      <c r="B2365" s="344"/>
      <c r="C2365" s="356"/>
      <c r="D2365" s="357"/>
      <c r="E2365" s="358"/>
      <c r="F2365" s="346"/>
      <c r="G2365" s="347"/>
      <c r="H2365" s="347"/>
      <c r="I2365" s="347"/>
      <c r="J2365" s="348"/>
      <c r="K2365" s="347"/>
      <c r="L2365" s="349">
        <f t="shared" si="360"/>
        <v>0</v>
      </c>
      <c r="M2365" s="350">
        <f t="shared" si="361"/>
        <v>0</v>
      </c>
      <c r="N2365" s="350">
        <f t="shared" si="362"/>
        <v>0</v>
      </c>
      <c r="O2365" s="351">
        <f t="shared" si="363"/>
        <v>0</v>
      </c>
      <c r="P2365" s="350">
        <f t="shared" si="364"/>
        <v>0</v>
      </c>
      <c r="Q2365" s="352">
        <f t="shared" si="365"/>
        <v>0</v>
      </c>
      <c r="R2365" s="353">
        <f t="shared" si="366"/>
        <v>0</v>
      </c>
      <c r="S2365" s="354">
        <f t="shared" si="367"/>
        <v>0</v>
      </c>
      <c r="T2365" s="349">
        <f t="shared" si="368"/>
        <v>0</v>
      </c>
      <c r="U2365" s="355">
        <f t="shared" si="369"/>
        <v>0</v>
      </c>
    </row>
    <row r="2366" spans="1:21" x14ac:dyDescent="0.3">
      <c r="A2366" s="344">
        <v>2362</v>
      </c>
      <c r="B2366" s="344"/>
      <c r="C2366" s="356"/>
      <c r="D2366" s="357"/>
      <c r="E2366" s="358"/>
      <c r="F2366" s="346"/>
      <c r="G2366" s="347"/>
      <c r="H2366" s="347"/>
      <c r="I2366" s="347"/>
      <c r="J2366" s="348"/>
      <c r="K2366" s="347"/>
      <c r="L2366" s="349">
        <f t="shared" si="360"/>
        <v>0</v>
      </c>
      <c r="M2366" s="350">
        <f t="shared" si="361"/>
        <v>0</v>
      </c>
      <c r="N2366" s="350">
        <f t="shared" si="362"/>
        <v>0</v>
      </c>
      <c r="O2366" s="351">
        <f t="shared" si="363"/>
        <v>0</v>
      </c>
      <c r="P2366" s="350">
        <f t="shared" si="364"/>
        <v>0</v>
      </c>
      <c r="Q2366" s="352">
        <f t="shared" si="365"/>
        <v>0</v>
      </c>
      <c r="R2366" s="353">
        <f t="shared" si="366"/>
        <v>0</v>
      </c>
      <c r="S2366" s="354">
        <f t="shared" si="367"/>
        <v>0</v>
      </c>
      <c r="T2366" s="349">
        <f t="shared" si="368"/>
        <v>0</v>
      </c>
      <c r="U2366" s="355">
        <f t="shared" si="369"/>
        <v>0</v>
      </c>
    </row>
    <row r="2367" spans="1:21" x14ac:dyDescent="0.3">
      <c r="A2367" s="344">
        <v>2363</v>
      </c>
      <c r="B2367" s="344"/>
      <c r="C2367" s="356"/>
      <c r="D2367" s="357"/>
      <c r="E2367" s="358"/>
      <c r="F2367" s="346"/>
      <c r="G2367" s="347"/>
      <c r="H2367" s="347"/>
      <c r="I2367" s="347"/>
      <c r="J2367" s="348"/>
      <c r="K2367" s="347"/>
      <c r="L2367" s="349">
        <f t="shared" si="360"/>
        <v>0</v>
      </c>
      <c r="M2367" s="350">
        <f t="shared" si="361"/>
        <v>0</v>
      </c>
      <c r="N2367" s="350">
        <f t="shared" si="362"/>
        <v>0</v>
      </c>
      <c r="O2367" s="351">
        <f t="shared" si="363"/>
        <v>0</v>
      </c>
      <c r="P2367" s="350">
        <f t="shared" si="364"/>
        <v>0</v>
      </c>
      <c r="Q2367" s="352">
        <f t="shared" si="365"/>
        <v>0</v>
      </c>
      <c r="R2367" s="353">
        <f t="shared" si="366"/>
        <v>0</v>
      </c>
      <c r="S2367" s="354">
        <f t="shared" si="367"/>
        <v>0</v>
      </c>
      <c r="T2367" s="349">
        <f t="shared" si="368"/>
        <v>0</v>
      </c>
      <c r="U2367" s="355">
        <f t="shared" si="369"/>
        <v>0</v>
      </c>
    </row>
    <row r="2368" spans="1:21" x14ac:dyDescent="0.3">
      <c r="A2368" s="344">
        <v>2364</v>
      </c>
      <c r="B2368" s="344"/>
      <c r="C2368" s="356"/>
      <c r="D2368" s="357"/>
      <c r="E2368" s="358"/>
      <c r="F2368" s="346"/>
      <c r="G2368" s="347"/>
      <c r="H2368" s="347"/>
      <c r="I2368" s="347"/>
      <c r="J2368" s="348"/>
      <c r="K2368" s="347"/>
      <c r="L2368" s="349">
        <f t="shared" si="360"/>
        <v>0</v>
      </c>
      <c r="M2368" s="350">
        <f t="shared" si="361"/>
        <v>0</v>
      </c>
      <c r="N2368" s="350">
        <f t="shared" si="362"/>
        <v>0</v>
      </c>
      <c r="O2368" s="351">
        <f t="shared" si="363"/>
        <v>0</v>
      </c>
      <c r="P2368" s="350">
        <f t="shared" si="364"/>
        <v>0</v>
      </c>
      <c r="Q2368" s="352">
        <f t="shared" si="365"/>
        <v>0</v>
      </c>
      <c r="R2368" s="353">
        <f t="shared" si="366"/>
        <v>0</v>
      </c>
      <c r="S2368" s="354">
        <f t="shared" si="367"/>
        <v>0</v>
      </c>
      <c r="T2368" s="349">
        <f t="shared" si="368"/>
        <v>0</v>
      </c>
      <c r="U2368" s="355">
        <f t="shared" si="369"/>
        <v>0</v>
      </c>
    </row>
    <row r="2369" spans="1:21" x14ac:dyDescent="0.3">
      <c r="A2369" s="344">
        <v>2365</v>
      </c>
      <c r="B2369" s="344"/>
      <c r="C2369" s="356"/>
      <c r="D2369" s="357"/>
      <c r="E2369" s="358"/>
      <c r="F2369" s="346"/>
      <c r="G2369" s="347"/>
      <c r="H2369" s="347"/>
      <c r="I2369" s="347"/>
      <c r="J2369" s="348"/>
      <c r="K2369" s="347"/>
      <c r="L2369" s="349">
        <f t="shared" si="360"/>
        <v>0</v>
      </c>
      <c r="M2369" s="350">
        <f t="shared" si="361"/>
        <v>0</v>
      </c>
      <c r="N2369" s="350">
        <f t="shared" si="362"/>
        <v>0</v>
      </c>
      <c r="O2369" s="351">
        <f t="shared" si="363"/>
        <v>0</v>
      </c>
      <c r="P2369" s="350">
        <f t="shared" si="364"/>
        <v>0</v>
      </c>
      <c r="Q2369" s="352">
        <f t="shared" si="365"/>
        <v>0</v>
      </c>
      <c r="R2369" s="353">
        <f t="shared" si="366"/>
        <v>0</v>
      </c>
      <c r="S2369" s="354">
        <f t="shared" si="367"/>
        <v>0</v>
      </c>
      <c r="T2369" s="349">
        <f t="shared" si="368"/>
        <v>0</v>
      </c>
      <c r="U2369" s="355">
        <f t="shared" si="369"/>
        <v>0</v>
      </c>
    </row>
    <row r="2370" spans="1:21" x14ac:dyDescent="0.3">
      <c r="A2370" s="344">
        <v>2366</v>
      </c>
      <c r="B2370" s="344"/>
      <c r="C2370" s="356"/>
      <c r="D2370" s="357"/>
      <c r="E2370" s="358"/>
      <c r="F2370" s="346"/>
      <c r="G2370" s="347"/>
      <c r="H2370" s="347"/>
      <c r="I2370" s="347"/>
      <c r="J2370" s="348"/>
      <c r="K2370" s="347"/>
      <c r="L2370" s="349">
        <f t="shared" si="360"/>
        <v>0</v>
      </c>
      <c r="M2370" s="350">
        <f t="shared" si="361"/>
        <v>0</v>
      </c>
      <c r="N2370" s="350">
        <f t="shared" si="362"/>
        <v>0</v>
      </c>
      <c r="O2370" s="351">
        <f t="shared" si="363"/>
        <v>0</v>
      </c>
      <c r="P2370" s="350">
        <f t="shared" si="364"/>
        <v>0</v>
      </c>
      <c r="Q2370" s="352">
        <f t="shared" si="365"/>
        <v>0</v>
      </c>
      <c r="R2370" s="353">
        <f t="shared" si="366"/>
        <v>0</v>
      </c>
      <c r="S2370" s="354">
        <f t="shared" si="367"/>
        <v>0</v>
      </c>
      <c r="T2370" s="349">
        <f t="shared" si="368"/>
        <v>0</v>
      </c>
      <c r="U2370" s="355">
        <f t="shared" si="369"/>
        <v>0</v>
      </c>
    </row>
    <row r="2371" spans="1:21" x14ac:dyDescent="0.3">
      <c r="A2371" s="344">
        <v>2367</v>
      </c>
      <c r="B2371" s="344"/>
      <c r="C2371" s="356"/>
      <c r="D2371" s="357"/>
      <c r="E2371" s="358"/>
      <c r="F2371" s="346"/>
      <c r="G2371" s="347"/>
      <c r="H2371" s="347"/>
      <c r="I2371" s="347"/>
      <c r="J2371" s="348"/>
      <c r="K2371" s="347"/>
      <c r="L2371" s="349">
        <f t="shared" si="360"/>
        <v>0</v>
      </c>
      <c r="M2371" s="350">
        <f t="shared" si="361"/>
        <v>0</v>
      </c>
      <c r="N2371" s="350">
        <f t="shared" si="362"/>
        <v>0</v>
      </c>
      <c r="O2371" s="351">
        <f t="shared" si="363"/>
        <v>0</v>
      </c>
      <c r="P2371" s="350">
        <f t="shared" si="364"/>
        <v>0</v>
      </c>
      <c r="Q2371" s="352">
        <f t="shared" si="365"/>
        <v>0</v>
      </c>
      <c r="R2371" s="353">
        <f t="shared" si="366"/>
        <v>0</v>
      </c>
      <c r="S2371" s="354">
        <f t="shared" si="367"/>
        <v>0</v>
      </c>
      <c r="T2371" s="349">
        <f t="shared" si="368"/>
        <v>0</v>
      </c>
      <c r="U2371" s="355">
        <f t="shared" si="369"/>
        <v>0</v>
      </c>
    </row>
    <row r="2372" spans="1:21" x14ac:dyDescent="0.3">
      <c r="A2372" s="344">
        <v>2368</v>
      </c>
      <c r="B2372" s="344"/>
      <c r="C2372" s="356"/>
      <c r="D2372" s="357"/>
      <c r="E2372" s="358"/>
      <c r="F2372" s="346"/>
      <c r="G2372" s="347"/>
      <c r="H2372" s="347"/>
      <c r="I2372" s="347"/>
      <c r="J2372" s="348"/>
      <c r="K2372" s="347"/>
      <c r="L2372" s="349">
        <f t="shared" si="360"/>
        <v>0</v>
      </c>
      <c r="M2372" s="350">
        <f t="shared" si="361"/>
        <v>0</v>
      </c>
      <c r="N2372" s="350">
        <f t="shared" si="362"/>
        <v>0</v>
      </c>
      <c r="O2372" s="351">
        <f t="shared" si="363"/>
        <v>0</v>
      </c>
      <c r="P2372" s="350">
        <f t="shared" si="364"/>
        <v>0</v>
      </c>
      <c r="Q2372" s="352">
        <f t="shared" si="365"/>
        <v>0</v>
      </c>
      <c r="R2372" s="353">
        <f t="shared" si="366"/>
        <v>0</v>
      </c>
      <c r="S2372" s="354">
        <f t="shared" si="367"/>
        <v>0</v>
      </c>
      <c r="T2372" s="349">
        <f t="shared" si="368"/>
        <v>0</v>
      </c>
      <c r="U2372" s="355">
        <f t="shared" si="369"/>
        <v>0</v>
      </c>
    </row>
    <row r="2373" spans="1:21" x14ac:dyDescent="0.3">
      <c r="A2373" s="344">
        <v>2369</v>
      </c>
      <c r="B2373" s="344"/>
      <c r="C2373" s="356"/>
      <c r="D2373" s="357"/>
      <c r="E2373" s="358"/>
      <c r="F2373" s="346"/>
      <c r="G2373" s="347"/>
      <c r="H2373" s="347"/>
      <c r="I2373" s="347"/>
      <c r="J2373" s="348"/>
      <c r="K2373" s="347"/>
      <c r="L2373" s="349">
        <f t="shared" si="360"/>
        <v>0</v>
      </c>
      <c r="M2373" s="350">
        <f t="shared" si="361"/>
        <v>0</v>
      </c>
      <c r="N2373" s="350">
        <f t="shared" si="362"/>
        <v>0</v>
      </c>
      <c r="O2373" s="351">
        <f t="shared" si="363"/>
        <v>0</v>
      </c>
      <c r="P2373" s="350">
        <f t="shared" si="364"/>
        <v>0</v>
      </c>
      <c r="Q2373" s="352">
        <f t="shared" si="365"/>
        <v>0</v>
      </c>
      <c r="R2373" s="353">
        <f t="shared" si="366"/>
        <v>0</v>
      </c>
      <c r="S2373" s="354">
        <f t="shared" si="367"/>
        <v>0</v>
      </c>
      <c r="T2373" s="349">
        <f t="shared" si="368"/>
        <v>0</v>
      </c>
      <c r="U2373" s="355">
        <f t="shared" si="369"/>
        <v>0</v>
      </c>
    </row>
    <row r="2374" spans="1:21" x14ac:dyDescent="0.3">
      <c r="A2374" s="344">
        <v>2370</v>
      </c>
      <c r="B2374" s="344"/>
      <c r="C2374" s="367"/>
      <c r="D2374" s="357"/>
      <c r="E2374" s="358"/>
      <c r="F2374" s="346"/>
      <c r="G2374" s="347"/>
      <c r="H2374" s="347"/>
      <c r="I2374" s="347"/>
      <c r="J2374" s="348"/>
      <c r="K2374" s="347"/>
      <c r="L2374" s="349">
        <f t="shared" ref="L2374:L2437" si="370">E2374*7/22</f>
        <v>0</v>
      </c>
      <c r="M2374" s="350">
        <f t="shared" ref="M2374:M2437" si="371">IF(L2374&gt;0, 0.0396*(((L2374^2)*F2374)^0.933),0)</f>
        <v>0</v>
      </c>
      <c r="N2374" s="350">
        <f t="shared" ref="N2374:N2437" si="372">IF(L2374&gt;0,0.00349*(((L2374^2)*F2374)^1.03),0)</f>
        <v>0</v>
      </c>
      <c r="O2374" s="351">
        <f t="shared" ref="O2374:O2437" si="373">IF(L2374&gt;0,1/((28/(M2374+N2374))+0.025),0)</f>
        <v>0</v>
      </c>
      <c r="P2374" s="350">
        <f t="shared" ref="P2374:P2437" si="374">M2374+N2374+O2374</f>
        <v>0</v>
      </c>
      <c r="Q2374" s="352">
        <f t="shared" ref="Q2374:Q2437" si="375">P2374*0.27</f>
        <v>0</v>
      </c>
      <c r="R2374" s="353">
        <f t="shared" ref="R2374:R2437" si="376">P2374+Q2374</f>
        <v>0</v>
      </c>
      <c r="S2374" s="354">
        <f t="shared" ref="S2374:S2437" si="377">R2374*0.47</f>
        <v>0</v>
      </c>
      <c r="T2374" s="349">
        <f t="shared" ref="T2374:T2437" si="378">S2374*44/12</f>
        <v>0</v>
      </c>
      <c r="U2374" s="355">
        <f t="shared" ref="U2374:U2437" si="379">T2374/1000</f>
        <v>0</v>
      </c>
    </row>
    <row r="2375" spans="1:21" x14ac:dyDescent="0.3">
      <c r="A2375" s="344">
        <v>2371</v>
      </c>
      <c r="B2375" s="344"/>
      <c r="C2375" s="356"/>
      <c r="D2375" s="357"/>
      <c r="E2375" s="358"/>
      <c r="F2375" s="346"/>
      <c r="G2375" s="347"/>
      <c r="H2375" s="347"/>
      <c r="I2375" s="347"/>
      <c r="J2375" s="348"/>
      <c r="K2375" s="347"/>
      <c r="L2375" s="349">
        <f t="shared" si="370"/>
        <v>0</v>
      </c>
      <c r="M2375" s="350">
        <f t="shared" si="371"/>
        <v>0</v>
      </c>
      <c r="N2375" s="350">
        <f t="shared" si="372"/>
        <v>0</v>
      </c>
      <c r="O2375" s="351">
        <f t="shared" si="373"/>
        <v>0</v>
      </c>
      <c r="P2375" s="350">
        <f t="shared" si="374"/>
        <v>0</v>
      </c>
      <c r="Q2375" s="352">
        <f t="shared" si="375"/>
        <v>0</v>
      </c>
      <c r="R2375" s="353">
        <f t="shared" si="376"/>
        <v>0</v>
      </c>
      <c r="S2375" s="354">
        <f t="shared" si="377"/>
        <v>0</v>
      </c>
      <c r="T2375" s="349">
        <f t="shared" si="378"/>
        <v>0</v>
      </c>
      <c r="U2375" s="355">
        <f t="shared" si="379"/>
        <v>0</v>
      </c>
    </row>
    <row r="2376" spans="1:21" x14ac:dyDescent="0.3">
      <c r="A2376" s="344">
        <v>2372</v>
      </c>
      <c r="B2376" s="344"/>
      <c r="C2376" s="356"/>
      <c r="D2376" s="357"/>
      <c r="E2376" s="358"/>
      <c r="F2376" s="346"/>
      <c r="G2376" s="347"/>
      <c r="H2376" s="347"/>
      <c r="I2376" s="347"/>
      <c r="J2376" s="348"/>
      <c r="K2376" s="347"/>
      <c r="L2376" s="349">
        <f t="shared" si="370"/>
        <v>0</v>
      </c>
      <c r="M2376" s="350">
        <f t="shared" si="371"/>
        <v>0</v>
      </c>
      <c r="N2376" s="350">
        <f t="shared" si="372"/>
        <v>0</v>
      </c>
      <c r="O2376" s="351">
        <f t="shared" si="373"/>
        <v>0</v>
      </c>
      <c r="P2376" s="350">
        <f t="shared" si="374"/>
        <v>0</v>
      </c>
      <c r="Q2376" s="352">
        <f t="shared" si="375"/>
        <v>0</v>
      </c>
      <c r="R2376" s="353">
        <f t="shared" si="376"/>
        <v>0</v>
      </c>
      <c r="S2376" s="354">
        <f t="shared" si="377"/>
        <v>0</v>
      </c>
      <c r="T2376" s="349">
        <f t="shared" si="378"/>
        <v>0</v>
      </c>
      <c r="U2376" s="355">
        <f t="shared" si="379"/>
        <v>0</v>
      </c>
    </row>
    <row r="2377" spans="1:21" x14ac:dyDescent="0.3">
      <c r="A2377" s="344">
        <v>2373</v>
      </c>
      <c r="B2377" s="344"/>
      <c r="C2377" s="356"/>
      <c r="D2377" s="357"/>
      <c r="E2377" s="358"/>
      <c r="F2377" s="346"/>
      <c r="G2377" s="347"/>
      <c r="H2377" s="347"/>
      <c r="I2377" s="347"/>
      <c r="J2377" s="348"/>
      <c r="K2377" s="347"/>
      <c r="L2377" s="349">
        <f t="shared" si="370"/>
        <v>0</v>
      </c>
      <c r="M2377" s="350">
        <f t="shared" si="371"/>
        <v>0</v>
      </c>
      <c r="N2377" s="350">
        <f t="shared" si="372"/>
        <v>0</v>
      </c>
      <c r="O2377" s="351">
        <f t="shared" si="373"/>
        <v>0</v>
      </c>
      <c r="P2377" s="350">
        <f t="shared" si="374"/>
        <v>0</v>
      </c>
      <c r="Q2377" s="352">
        <f t="shared" si="375"/>
        <v>0</v>
      </c>
      <c r="R2377" s="353">
        <f t="shared" si="376"/>
        <v>0</v>
      </c>
      <c r="S2377" s="354">
        <f t="shared" si="377"/>
        <v>0</v>
      </c>
      <c r="T2377" s="349">
        <f t="shared" si="378"/>
        <v>0</v>
      </c>
      <c r="U2377" s="355">
        <f t="shared" si="379"/>
        <v>0</v>
      </c>
    </row>
    <row r="2378" spans="1:21" x14ac:dyDescent="0.3">
      <c r="A2378" s="344">
        <v>2374</v>
      </c>
      <c r="B2378" s="344"/>
      <c r="C2378" s="356"/>
      <c r="D2378" s="357"/>
      <c r="E2378" s="358"/>
      <c r="F2378" s="346"/>
      <c r="G2378" s="347"/>
      <c r="H2378" s="347"/>
      <c r="I2378" s="347"/>
      <c r="J2378" s="348"/>
      <c r="K2378" s="347"/>
      <c r="L2378" s="349">
        <f t="shared" si="370"/>
        <v>0</v>
      </c>
      <c r="M2378" s="350">
        <f t="shared" si="371"/>
        <v>0</v>
      </c>
      <c r="N2378" s="350">
        <f t="shared" si="372"/>
        <v>0</v>
      </c>
      <c r="O2378" s="351">
        <f t="shared" si="373"/>
        <v>0</v>
      </c>
      <c r="P2378" s="350">
        <f t="shared" si="374"/>
        <v>0</v>
      </c>
      <c r="Q2378" s="352">
        <f t="shared" si="375"/>
        <v>0</v>
      </c>
      <c r="R2378" s="353">
        <f t="shared" si="376"/>
        <v>0</v>
      </c>
      <c r="S2378" s="354">
        <f t="shared" si="377"/>
        <v>0</v>
      </c>
      <c r="T2378" s="349">
        <f t="shared" si="378"/>
        <v>0</v>
      </c>
      <c r="U2378" s="355">
        <f t="shared" si="379"/>
        <v>0</v>
      </c>
    </row>
    <row r="2379" spans="1:21" x14ac:dyDescent="0.3">
      <c r="A2379" s="344">
        <v>2375</v>
      </c>
      <c r="B2379" s="344"/>
      <c r="C2379" s="356"/>
      <c r="D2379" s="357"/>
      <c r="E2379" s="358"/>
      <c r="F2379" s="346"/>
      <c r="G2379" s="347"/>
      <c r="H2379" s="347"/>
      <c r="I2379" s="347"/>
      <c r="J2379" s="348"/>
      <c r="K2379" s="347"/>
      <c r="L2379" s="349">
        <f t="shared" si="370"/>
        <v>0</v>
      </c>
      <c r="M2379" s="350">
        <f t="shared" si="371"/>
        <v>0</v>
      </c>
      <c r="N2379" s="350">
        <f t="shared" si="372"/>
        <v>0</v>
      </c>
      <c r="O2379" s="351">
        <f t="shared" si="373"/>
        <v>0</v>
      </c>
      <c r="P2379" s="350">
        <f t="shared" si="374"/>
        <v>0</v>
      </c>
      <c r="Q2379" s="352">
        <f t="shared" si="375"/>
        <v>0</v>
      </c>
      <c r="R2379" s="353">
        <f t="shared" si="376"/>
        <v>0</v>
      </c>
      <c r="S2379" s="354">
        <f t="shared" si="377"/>
        <v>0</v>
      </c>
      <c r="T2379" s="349">
        <f t="shared" si="378"/>
        <v>0</v>
      </c>
      <c r="U2379" s="355">
        <f t="shared" si="379"/>
        <v>0</v>
      </c>
    </row>
    <row r="2380" spans="1:21" x14ac:dyDescent="0.3">
      <c r="A2380" s="344">
        <v>2376</v>
      </c>
      <c r="B2380" s="344"/>
      <c r="C2380" s="356"/>
      <c r="D2380" s="357"/>
      <c r="E2380" s="358"/>
      <c r="F2380" s="346"/>
      <c r="G2380" s="347"/>
      <c r="H2380" s="347"/>
      <c r="I2380" s="347"/>
      <c r="J2380" s="348"/>
      <c r="K2380" s="347"/>
      <c r="L2380" s="349">
        <f t="shared" si="370"/>
        <v>0</v>
      </c>
      <c r="M2380" s="350">
        <f t="shared" si="371"/>
        <v>0</v>
      </c>
      <c r="N2380" s="350">
        <f t="shared" si="372"/>
        <v>0</v>
      </c>
      <c r="O2380" s="351">
        <f t="shared" si="373"/>
        <v>0</v>
      </c>
      <c r="P2380" s="350">
        <f t="shared" si="374"/>
        <v>0</v>
      </c>
      <c r="Q2380" s="352">
        <f t="shared" si="375"/>
        <v>0</v>
      </c>
      <c r="R2380" s="353">
        <f t="shared" si="376"/>
        <v>0</v>
      </c>
      <c r="S2380" s="354">
        <f t="shared" si="377"/>
        <v>0</v>
      </c>
      <c r="T2380" s="349">
        <f t="shared" si="378"/>
        <v>0</v>
      </c>
      <c r="U2380" s="355">
        <f t="shared" si="379"/>
        <v>0</v>
      </c>
    </row>
    <row r="2381" spans="1:21" x14ac:dyDescent="0.3">
      <c r="A2381" s="344">
        <v>2377</v>
      </c>
      <c r="B2381" s="344"/>
      <c r="C2381" s="356"/>
      <c r="D2381" s="357"/>
      <c r="E2381" s="358"/>
      <c r="F2381" s="346"/>
      <c r="G2381" s="347"/>
      <c r="H2381" s="347"/>
      <c r="I2381" s="347"/>
      <c r="J2381" s="348"/>
      <c r="K2381" s="347"/>
      <c r="L2381" s="349">
        <f t="shared" si="370"/>
        <v>0</v>
      </c>
      <c r="M2381" s="350">
        <f t="shared" si="371"/>
        <v>0</v>
      </c>
      <c r="N2381" s="350">
        <f t="shared" si="372"/>
        <v>0</v>
      </c>
      <c r="O2381" s="351">
        <f t="shared" si="373"/>
        <v>0</v>
      </c>
      <c r="P2381" s="350">
        <f t="shared" si="374"/>
        <v>0</v>
      </c>
      <c r="Q2381" s="352">
        <f t="shared" si="375"/>
        <v>0</v>
      </c>
      <c r="R2381" s="353">
        <f t="shared" si="376"/>
        <v>0</v>
      </c>
      <c r="S2381" s="354">
        <f t="shared" si="377"/>
        <v>0</v>
      </c>
      <c r="T2381" s="349">
        <f t="shared" si="378"/>
        <v>0</v>
      </c>
      <c r="U2381" s="355">
        <f t="shared" si="379"/>
        <v>0</v>
      </c>
    </row>
    <row r="2382" spans="1:21" x14ac:dyDescent="0.3">
      <c r="A2382" s="344">
        <v>2378</v>
      </c>
      <c r="B2382" s="344"/>
      <c r="C2382" s="356"/>
      <c r="D2382" s="357"/>
      <c r="E2382" s="358"/>
      <c r="F2382" s="346"/>
      <c r="G2382" s="347"/>
      <c r="H2382" s="347"/>
      <c r="I2382" s="347"/>
      <c r="J2382" s="348"/>
      <c r="K2382" s="347"/>
      <c r="L2382" s="349">
        <f t="shared" si="370"/>
        <v>0</v>
      </c>
      <c r="M2382" s="350">
        <f t="shared" si="371"/>
        <v>0</v>
      </c>
      <c r="N2382" s="350">
        <f t="shared" si="372"/>
        <v>0</v>
      </c>
      <c r="O2382" s="351">
        <f t="shared" si="373"/>
        <v>0</v>
      </c>
      <c r="P2382" s="350">
        <f t="shared" si="374"/>
        <v>0</v>
      </c>
      <c r="Q2382" s="352">
        <f t="shared" si="375"/>
        <v>0</v>
      </c>
      <c r="R2382" s="353">
        <f t="shared" si="376"/>
        <v>0</v>
      </c>
      <c r="S2382" s="354">
        <f t="shared" si="377"/>
        <v>0</v>
      </c>
      <c r="T2382" s="349">
        <f t="shared" si="378"/>
        <v>0</v>
      </c>
      <c r="U2382" s="355">
        <f t="shared" si="379"/>
        <v>0</v>
      </c>
    </row>
    <row r="2383" spans="1:21" x14ac:dyDescent="0.3">
      <c r="A2383" s="344">
        <v>2379</v>
      </c>
      <c r="B2383" s="344"/>
      <c r="C2383" s="356"/>
      <c r="D2383" s="357"/>
      <c r="E2383" s="358"/>
      <c r="F2383" s="346"/>
      <c r="G2383" s="347"/>
      <c r="H2383" s="347"/>
      <c r="I2383" s="347"/>
      <c r="J2383" s="348"/>
      <c r="K2383" s="347"/>
      <c r="L2383" s="349">
        <f t="shared" si="370"/>
        <v>0</v>
      </c>
      <c r="M2383" s="350">
        <f t="shared" si="371"/>
        <v>0</v>
      </c>
      <c r="N2383" s="350">
        <f t="shared" si="372"/>
        <v>0</v>
      </c>
      <c r="O2383" s="351">
        <f t="shared" si="373"/>
        <v>0</v>
      </c>
      <c r="P2383" s="350">
        <f t="shared" si="374"/>
        <v>0</v>
      </c>
      <c r="Q2383" s="352">
        <f t="shared" si="375"/>
        <v>0</v>
      </c>
      <c r="R2383" s="353">
        <f t="shared" si="376"/>
        <v>0</v>
      </c>
      <c r="S2383" s="354">
        <f t="shared" si="377"/>
        <v>0</v>
      </c>
      <c r="T2383" s="349">
        <f t="shared" si="378"/>
        <v>0</v>
      </c>
      <c r="U2383" s="355">
        <f t="shared" si="379"/>
        <v>0</v>
      </c>
    </row>
    <row r="2384" spans="1:21" x14ac:dyDescent="0.3">
      <c r="A2384" s="344">
        <v>2380</v>
      </c>
      <c r="B2384" s="344"/>
      <c r="C2384" s="356"/>
      <c r="D2384" s="357"/>
      <c r="E2384" s="358"/>
      <c r="F2384" s="346"/>
      <c r="G2384" s="347"/>
      <c r="H2384" s="347"/>
      <c r="I2384" s="347"/>
      <c r="J2384" s="348"/>
      <c r="K2384" s="347"/>
      <c r="L2384" s="349">
        <f t="shared" si="370"/>
        <v>0</v>
      </c>
      <c r="M2384" s="350">
        <f t="shared" si="371"/>
        <v>0</v>
      </c>
      <c r="N2384" s="350">
        <f t="shared" si="372"/>
        <v>0</v>
      </c>
      <c r="O2384" s="351">
        <f t="shared" si="373"/>
        <v>0</v>
      </c>
      <c r="P2384" s="350">
        <f t="shared" si="374"/>
        <v>0</v>
      </c>
      <c r="Q2384" s="352">
        <f t="shared" si="375"/>
        <v>0</v>
      </c>
      <c r="R2384" s="353">
        <f t="shared" si="376"/>
        <v>0</v>
      </c>
      <c r="S2384" s="354">
        <f t="shared" si="377"/>
        <v>0</v>
      </c>
      <c r="T2384" s="349">
        <f t="shared" si="378"/>
        <v>0</v>
      </c>
      <c r="U2384" s="355">
        <f t="shared" si="379"/>
        <v>0</v>
      </c>
    </row>
    <row r="2385" spans="1:21" x14ac:dyDescent="0.3">
      <c r="A2385" s="344">
        <v>2381</v>
      </c>
      <c r="B2385" s="344"/>
      <c r="C2385" s="367"/>
      <c r="D2385" s="357"/>
      <c r="E2385" s="358"/>
      <c r="F2385" s="346"/>
      <c r="G2385" s="347"/>
      <c r="H2385" s="347"/>
      <c r="I2385" s="347"/>
      <c r="J2385" s="348"/>
      <c r="K2385" s="347"/>
      <c r="L2385" s="349">
        <f t="shared" si="370"/>
        <v>0</v>
      </c>
      <c r="M2385" s="350">
        <f t="shared" si="371"/>
        <v>0</v>
      </c>
      <c r="N2385" s="350">
        <f t="shared" si="372"/>
        <v>0</v>
      </c>
      <c r="O2385" s="351">
        <f t="shared" si="373"/>
        <v>0</v>
      </c>
      <c r="P2385" s="350">
        <f t="shared" si="374"/>
        <v>0</v>
      </c>
      <c r="Q2385" s="352">
        <f t="shared" si="375"/>
        <v>0</v>
      </c>
      <c r="R2385" s="353">
        <f t="shared" si="376"/>
        <v>0</v>
      </c>
      <c r="S2385" s="354">
        <f t="shared" si="377"/>
        <v>0</v>
      </c>
      <c r="T2385" s="349">
        <f t="shared" si="378"/>
        <v>0</v>
      </c>
      <c r="U2385" s="355">
        <f t="shared" si="379"/>
        <v>0</v>
      </c>
    </row>
    <row r="2386" spans="1:21" x14ac:dyDescent="0.3">
      <c r="A2386" s="344">
        <v>2382</v>
      </c>
      <c r="B2386" s="344"/>
      <c r="C2386" s="356"/>
      <c r="D2386" s="357"/>
      <c r="E2386" s="358"/>
      <c r="F2386" s="346"/>
      <c r="G2386" s="347"/>
      <c r="H2386" s="347"/>
      <c r="I2386" s="347"/>
      <c r="J2386" s="348"/>
      <c r="K2386" s="347"/>
      <c r="L2386" s="349">
        <f t="shared" si="370"/>
        <v>0</v>
      </c>
      <c r="M2386" s="350">
        <f t="shared" si="371"/>
        <v>0</v>
      </c>
      <c r="N2386" s="350">
        <f t="shared" si="372"/>
        <v>0</v>
      </c>
      <c r="O2386" s="351">
        <f t="shared" si="373"/>
        <v>0</v>
      </c>
      <c r="P2386" s="350">
        <f t="shared" si="374"/>
        <v>0</v>
      </c>
      <c r="Q2386" s="352">
        <f t="shared" si="375"/>
        <v>0</v>
      </c>
      <c r="R2386" s="353">
        <f t="shared" si="376"/>
        <v>0</v>
      </c>
      <c r="S2386" s="354">
        <f t="shared" si="377"/>
        <v>0</v>
      </c>
      <c r="T2386" s="349">
        <f t="shared" si="378"/>
        <v>0</v>
      </c>
      <c r="U2386" s="355">
        <f t="shared" si="379"/>
        <v>0</v>
      </c>
    </row>
    <row r="2387" spans="1:21" x14ac:dyDescent="0.3">
      <c r="A2387" s="344">
        <v>2383</v>
      </c>
      <c r="B2387" s="344"/>
      <c r="C2387" s="356"/>
      <c r="D2387" s="357"/>
      <c r="E2387" s="358"/>
      <c r="F2387" s="346"/>
      <c r="G2387" s="347"/>
      <c r="H2387" s="347"/>
      <c r="I2387" s="347"/>
      <c r="J2387" s="348"/>
      <c r="K2387" s="347"/>
      <c r="L2387" s="349">
        <f t="shared" si="370"/>
        <v>0</v>
      </c>
      <c r="M2387" s="350">
        <f t="shared" si="371"/>
        <v>0</v>
      </c>
      <c r="N2387" s="350">
        <f t="shared" si="372"/>
        <v>0</v>
      </c>
      <c r="O2387" s="351">
        <f t="shared" si="373"/>
        <v>0</v>
      </c>
      <c r="P2387" s="350">
        <f t="shared" si="374"/>
        <v>0</v>
      </c>
      <c r="Q2387" s="352">
        <f t="shared" si="375"/>
        <v>0</v>
      </c>
      <c r="R2387" s="353">
        <f t="shared" si="376"/>
        <v>0</v>
      </c>
      <c r="S2387" s="354">
        <f t="shared" si="377"/>
        <v>0</v>
      </c>
      <c r="T2387" s="349">
        <f t="shared" si="378"/>
        <v>0</v>
      </c>
      <c r="U2387" s="355">
        <f t="shared" si="379"/>
        <v>0</v>
      </c>
    </row>
    <row r="2388" spans="1:21" x14ac:dyDescent="0.3">
      <c r="A2388" s="344">
        <v>2384</v>
      </c>
      <c r="B2388" s="344"/>
      <c r="C2388" s="356"/>
      <c r="D2388" s="357"/>
      <c r="E2388" s="358"/>
      <c r="F2388" s="346"/>
      <c r="G2388" s="347"/>
      <c r="H2388" s="347"/>
      <c r="I2388" s="347"/>
      <c r="J2388" s="348"/>
      <c r="K2388" s="347"/>
      <c r="L2388" s="349">
        <f t="shared" si="370"/>
        <v>0</v>
      </c>
      <c r="M2388" s="350">
        <f t="shared" si="371"/>
        <v>0</v>
      </c>
      <c r="N2388" s="350">
        <f t="shared" si="372"/>
        <v>0</v>
      </c>
      <c r="O2388" s="351">
        <f t="shared" si="373"/>
        <v>0</v>
      </c>
      <c r="P2388" s="350">
        <f t="shared" si="374"/>
        <v>0</v>
      </c>
      <c r="Q2388" s="352">
        <f t="shared" si="375"/>
        <v>0</v>
      </c>
      <c r="R2388" s="353">
        <f t="shared" si="376"/>
        <v>0</v>
      </c>
      <c r="S2388" s="354">
        <f t="shared" si="377"/>
        <v>0</v>
      </c>
      <c r="T2388" s="349">
        <f t="shared" si="378"/>
        <v>0</v>
      </c>
      <c r="U2388" s="355">
        <f t="shared" si="379"/>
        <v>0</v>
      </c>
    </row>
    <row r="2389" spans="1:21" x14ac:dyDescent="0.3">
      <c r="A2389" s="344">
        <v>2385</v>
      </c>
      <c r="B2389" s="344"/>
      <c r="C2389" s="356"/>
      <c r="D2389" s="357"/>
      <c r="E2389" s="358"/>
      <c r="F2389" s="346"/>
      <c r="G2389" s="347"/>
      <c r="H2389" s="347"/>
      <c r="I2389" s="347"/>
      <c r="J2389" s="348"/>
      <c r="K2389" s="347"/>
      <c r="L2389" s="349">
        <f t="shared" si="370"/>
        <v>0</v>
      </c>
      <c r="M2389" s="350">
        <f t="shared" si="371"/>
        <v>0</v>
      </c>
      <c r="N2389" s="350">
        <f t="shared" si="372"/>
        <v>0</v>
      </c>
      <c r="O2389" s="351">
        <f t="shared" si="373"/>
        <v>0</v>
      </c>
      <c r="P2389" s="350">
        <f t="shared" si="374"/>
        <v>0</v>
      </c>
      <c r="Q2389" s="352">
        <f t="shared" si="375"/>
        <v>0</v>
      </c>
      <c r="R2389" s="353">
        <f t="shared" si="376"/>
        <v>0</v>
      </c>
      <c r="S2389" s="354">
        <f t="shared" si="377"/>
        <v>0</v>
      </c>
      <c r="T2389" s="349">
        <f t="shared" si="378"/>
        <v>0</v>
      </c>
      <c r="U2389" s="355">
        <f t="shared" si="379"/>
        <v>0</v>
      </c>
    </row>
    <row r="2390" spans="1:21" x14ac:dyDescent="0.3">
      <c r="A2390" s="344">
        <v>2386</v>
      </c>
      <c r="B2390" s="344"/>
      <c r="C2390" s="356"/>
      <c r="D2390" s="357"/>
      <c r="E2390" s="358"/>
      <c r="F2390" s="346"/>
      <c r="G2390" s="347"/>
      <c r="H2390" s="347"/>
      <c r="I2390" s="347"/>
      <c r="J2390" s="348"/>
      <c r="K2390" s="347"/>
      <c r="L2390" s="349">
        <f t="shared" si="370"/>
        <v>0</v>
      </c>
      <c r="M2390" s="350">
        <f t="shared" si="371"/>
        <v>0</v>
      </c>
      <c r="N2390" s="350">
        <f t="shared" si="372"/>
        <v>0</v>
      </c>
      <c r="O2390" s="351">
        <f t="shared" si="373"/>
        <v>0</v>
      </c>
      <c r="P2390" s="350">
        <f t="shared" si="374"/>
        <v>0</v>
      </c>
      <c r="Q2390" s="352">
        <f t="shared" si="375"/>
        <v>0</v>
      </c>
      <c r="R2390" s="353">
        <f t="shared" si="376"/>
        <v>0</v>
      </c>
      <c r="S2390" s="354">
        <f t="shared" si="377"/>
        <v>0</v>
      </c>
      <c r="T2390" s="349">
        <f t="shared" si="378"/>
        <v>0</v>
      </c>
      <c r="U2390" s="355">
        <f t="shared" si="379"/>
        <v>0</v>
      </c>
    </row>
    <row r="2391" spans="1:21" x14ac:dyDescent="0.3">
      <c r="A2391" s="344">
        <v>2387</v>
      </c>
      <c r="B2391" s="344"/>
      <c r="C2391" s="356"/>
      <c r="D2391" s="357"/>
      <c r="E2391" s="358"/>
      <c r="F2391" s="346"/>
      <c r="G2391" s="347"/>
      <c r="H2391" s="347"/>
      <c r="I2391" s="347"/>
      <c r="J2391" s="348"/>
      <c r="K2391" s="347"/>
      <c r="L2391" s="349">
        <f t="shared" si="370"/>
        <v>0</v>
      </c>
      <c r="M2391" s="350">
        <f t="shared" si="371"/>
        <v>0</v>
      </c>
      <c r="N2391" s="350">
        <f t="shared" si="372"/>
        <v>0</v>
      </c>
      <c r="O2391" s="351">
        <f t="shared" si="373"/>
        <v>0</v>
      </c>
      <c r="P2391" s="350">
        <f t="shared" si="374"/>
        <v>0</v>
      </c>
      <c r="Q2391" s="352">
        <f t="shared" si="375"/>
        <v>0</v>
      </c>
      <c r="R2391" s="353">
        <f t="shared" si="376"/>
        <v>0</v>
      </c>
      <c r="S2391" s="354">
        <f t="shared" si="377"/>
        <v>0</v>
      </c>
      <c r="T2391" s="349">
        <f t="shared" si="378"/>
        <v>0</v>
      </c>
      <c r="U2391" s="355">
        <f t="shared" si="379"/>
        <v>0</v>
      </c>
    </row>
    <row r="2392" spans="1:21" x14ac:dyDescent="0.3">
      <c r="A2392" s="344">
        <v>2388</v>
      </c>
      <c r="B2392" s="344"/>
      <c r="C2392" s="356"/>
      <c r="D2392" s="357"/>
      <c r="E2392" s="358"/>
      <c r="F2392" s="346"/>
      <c r="G2392" s="347"/>
      <c r="H2392" s="347"/>
      <c r="I2392" s="347"/>
      <c r="J2392" s="348"/>
      <c r="K2392" s="347"/>
      <c r="L2392" s="349">
        <f t="shared" si="370"/>
        <v>0</v>
      </c>
      <c r="M2392" s="350">
        <f t="shared" si="371"/>
        <v>0</v>
      </c>
      <c r="N2392" s="350">
        <f t="shared" si="372"/>
        <v>0</v>
      </c>
      <c r="O2392" s="351">
        <f t="shared" si="373"/>
        <v>0</v>
      </c>
      <c r="P2392" s="350">
        <f t="shared" si="374"/>
        <v>0</v>
      </c>
      <c r="Q2392" s="352">
        <f t="shared" si="375"/>
        <v>0</v>
      </c>
      <c r="R2392" s="353">
        <f t="shared" si="376"/>
        <v>0</v>
      </c>
      <c r="S2392" s="354">
        <f t="shared" si="377"/>
        <v>0</v>
      </c>
      <c r="T2392" s="349">
        <f t="shared" si="378"/>
        <v>0</v>
      </c>
      <c r="U2392" s="355">
        <f t="shared" si="379"/>
        <v>0</v>
      </c>
    </row>
    <row r="2393" spans="1:21" x14ac:dyDescent="0.3">
      <c r="A2393" s="344">
        <v>2389</v>
      </c>
      <c r="B2393" s="344"/>
      <c r="C2393" s="356"/>
      <c r="D2393" s="357"/>
      <c r="E2393" s="358"/>
      <c r="F2393" s="346"/>
      <c r="G2393" s="347"/>
      <c r="H2393" s="347"/>
      <c r="I2393" s="347"/>
      <c r="J2393" s="348"/>
      <c r="K2393" s="347"/>
      <c r="L2393" s="349">
        <f t="shared" si="370"/>
        <v>0</v>
      </c>
      <c r="M2393" s="350">
        <f t="shared" si="371"/>
        <v>0</v>
      </c>
      <c r="N2393" s="350">
        <f t="shared" si="372"/>
        <v>0</v>
      </c>
      <c r="O2393" s="351">
        <f t="shared" si="373"/>
        <v>0</v>
      </c>
      <c r="P2393" s="350">
        <f t="shared" si="374"/>
        <v>0</v>
      </c>
      <c r="Q2393" s="352">
        <f t="shared" si="375"/>
        <v>0</v>
      </c>
      <c r="R2393" s="353">
        <f t="shared" si="376"/>
        <v>0</v>
      </c>
      <c r="S2393" s="354">
        <f t="shared" si="377"/>
        <v>0</v>
      </c>
      <c r="T2393" s="349">
        <f t="shared" si="378"/>
        <v>0</v>
      </c>
      <c r="U2393" s="355">
        <f t="shared" si="379"/>
        <v>0</v>
      </c>
    </row>
    <row r="2394" spans="1:21" x14ac:dyDescent="0.3">
      <c r="A2394" s="344">
        <v>2390</v>
      </c>
      <c r="B2394" s="344"/>
      <c r="C2394" s="356"/>
      <c r="D2394" s="357"/>
      <c r="E2394" s="358"/>
      <c r="F2394" s="346"/>
      <c r="G2394" s="347"/>
      <c r="H2394" s="347"/>
      <c r="I2394" s="347"/>
      <c r="J2394" s="348"/>
      <c r="K2394" s="347"/>
      <c r="L2394" s="349">
        <f t="shared" si="370"/>
        <v>0</v>
      </c>
      <c r="M2394" s="350">
        <f t="shared" si="371"/>
        <v>0</v>
      </c>
      <c r="N2394" s="350">
        <f t="shared" si="372"/>
        <v>0</v>
      </c>
      <c r="O2394" s="351">
        <f t="shared" si="373"/>
        <v>0</v>
      </c>
      <c r="P2394" s="350">
        <f t="shared" si="374"/>
        <v>0</v>
      </c>
      <c r="Q2394" s="352">
        <f t="shared" si="375"/>
        <v>0</v>
      </c>
      <c r="R2394" s="353">
        <f t="shared" si="376"/>
        <v>0</v>
      </c>
      <c r="S2394" s="354">
        <f t="shared" si="377"/>
        <v>0</v>
      </c>
      <c r="T2394" s="349">
        <f t="shared" si="378"/>
        <v>0</v>
      </c>
      <c r="U2394" s="355">
        <f t="shared" si="379"/>
        <v>0</v>
      </c>
    </row>
    <row r="2395" spans="1:21" x14ac:dyDescent="0.3">
      <c r="A2395" s="344">
        <v>2391</v>
      </c>
      <c r="B2395" s="344"/>
      <c r="C2395" s="356"/>
      <c r="D2395" s="357"/>
      <c r="E2395" s="358"/>
      <c r="F2395" s="346"/>
      <c r="G2395" s="347"/>
      <c r="H2395" s="347"/>
      <c r="I2395" s="347"/>
      <c r="J2395" s="348"/>
      <c r="K2395" s="347"/>
      <c r="L2395" s="349">
        <f t="shared" si="370"/>
        <v>0</v>
      </c>
      <c r="M2395" s="350">
        <f t="shared" si="371"/>
        <v>0</v>
      </c>
      <c r="N2395" s="350">
        <f t="shared" si="372"/>
        <v>0</v>
      </c>
      <c r="O2395" s="351">
        <f t="shared" si="373"/>
        <v>0</v>
      </c>
      <c r="P2395" s="350">
        <f t="shared" si="374"/>
        <v>0</v>
      </c>
      <c r="Q2395" s="352">
        <f t="shared" si="375"/>
        <v>0</v>
      </c>
      <c r="R2395" s="353">
        <f t="shared" si="376"/>
        <v>0</v>
      </c>
      <c r="S2395" s="354">
        <f t="shared" si="377"/>
        <v>0</v>
      </c>
      <c r="T2395" s="349">
        <f t="shared" si="378"/>
        <v>0</v>
      </c>
      <c r="U2395" s="355">
        <f t="shared" si="379"/>
        <v>0</v>
      </c>
    </row>
    <row r="2396" spans="1:21" x14ac:dyDescent="0.3">
      <c r="A2396" s="344">
        <v>2392</v>
      </c>
      <c r="B2396" s="344"/>
      <c r="C2396" s="356"/>
      <c r="D2396" s="357"/>
      <c r="E2396" s="358"/>
      <c r="F2396" s="346"/>
      <c r="G2396" s="347"/>
      <c r="H2396" s="347"/>
      <c r="I2396" s="347"/>
      <c r="J2396" s="348"/>
      <c r="K2396" s="347"/>
      <c r="L2396" s="349">
        <f t="shared" si="370"/>
        <v>0</v>
      </c>
      <c r="M2396" s="350">
        <f t="shared" si="371"/>
        <v>0</v>
      </c>
      <c r="N2396" s="350">
        <f t="shared" si="372"/>
        <v>0</v>
      </c>
      <c r="O2396" s="351">
        <f t="shared" si="373"/>
        <v>0</v>
      </c>
      <c r="P2396" s="350">
        <f t="shared" si="374"/>
        <v>0</v>
      </c>
      <c r="Q2396" s="352">
        <f t="shared" si="375"/>
        <v>0</v>
      </c>
      <c r="R2396" s="353">
        <f t="shared" si="376"/>
        <v>0</v>
      </c>
      <c r="S2396" s="354">
        <f t="shared" si="377"/>
        <v>0</v>
      </c>
      <c r="T2396" s="349">
        <f t="shared" si="378"/>
        <v>0</v>
      </c>
      <c r="U2396" s="355">
        <f t="shared" si="379"/>
        <v>0</v>
      </c>
    </row>
    <row r="2397" spans="1:21" x14ac:dyDescent="0.3">
      <c r="A2397" s="344">
        <v>2393</v>
      </c>
      <c r="B2397" s="344"/>
      <c r="C2397" s="356"/>
      <c r="D2397" s="357"/>
      <c r="E2397" s="358"/>
      <c r="F2397" s="346"/>
      <c r="G2397" s="347"/>
      <c r="H2397" s="347"/>
      <c r="I2397" s="347"/>
      <c r="J2397" s="348"/>
      <c r="K2397" s="347"/>
      <c r="L2397" s="349">
        <f t="shared" si="370"/>
        <v>0</v>
      </c>
      <c r="M2397" s="350">
        <f t="shared" si="371"/>
        <v>0</v>
      </c>
      <c r="N2397" s="350">
        <f t="shared" si="372"/>
        <v>0</v>
      </c>
      <c r="O2397" s="351">
        <f t="shared" si="373"/>
        <v>0</v>
      </c>
      <c r="P2397" s="350">
        <f t="shared" si="374"/>
        <v>0</v>
      </c>
      <c r="Q2397" s="352">
        <f t="shared" si="375"/>
        <v>0</v>
      </c>
      <c r="R2397" s="353">
        <f t="shared" si="376"/>
        <v>0</v>
      </c>
      <c r="S2397" s="354">
        <f t="shared" si="377"/>
        <v>0</v>
      </c>
      <c r="T2397" s="349">
        <f t="shared" si="378"/>
        <v>0</v>
      </c>
      <c r="U2397" s="355">
        <f t="shared" si="379"/>
        <v>0</v>
      </c>
    </row>
    <row r="2398" spans="1:21" x14ac:dyDescent="0.3">
      <c r="A2398" s="344">
        <v>2394</v>
      </c>
      <c r="B2398" s="344"/>
      <c r="C2398" s="356"/>
      <c r="D2398" s="357"/>
      <c r="E2398" s="358"/>
      <c r="F2398" s="346"/>
      <c r="G2398" s="347"/>
      <c r="H2398" s="347"/>
      <c r="I2398" s="347"/>
      <c r="J2398" s="348"/>
      <c r="K2398" s="347"/>
      <c r="L2398" s="349">
        <f t="shared" si="370"/>
        <v>0</v>
      </c>
      <c r="M2398" s="350">
        <f t="shared" si="371"/>
        <v>0</v>
      </c>
      <c r="N2398" s="350">
        <f t="shared" si="372"/>
        <v>0</v>
      </c>
      <c r="O2398" s="351">
        <f t="shared" si="373"/>
        <v>0</v>
      </c>
      <c r="P2398" s="350">
        <f t="shared" si="374"/>
        <v>0</v>
      </c>
      <c r="Q2398" s="352">
        <f t="shared" si="375"/>
        <v>0</v>
      </c>
      <c r="R2398" s="353">
        <f t="shared" si="376"/>
        <v>0</v>
      </c>
      <c r="S2398" s="354">
        <f t="shared" si="377"/>
        <v>0</v>
      </c>
      <c r="T2398" s="349">
        <f t="shared" si="378"/>
        <v>0</v>
      </c>
      <c r="U2398" s="355">
        <f t="shared" si="379"/>
        <v>0</v>
      </c>
    </row>
    <row r="2399" spans="1:21" x14ac:dyDescent="0.3">
      <c r="A2399" s="344">
        <v>2395</v>
      </c>
      <c r="B2399" s="344"/>
      <c r="C2399" s="356"/>
      <c r="D2399" s="357"/>
      <c r="E2399" s="358"/>
      <c r="F2399" s="346"/>
      <c r="G2399" s="347"/>
      <c r="H2399" s="347"/>
      <c r="I2399" s="347"/>
      <c r="J2399" s="348"/>
      <c r="K2399" s="347"/>
      <c r="L2399" s="349">
        <f t="shared" si="370"/>
        <v>0</v>
      </c>
      <c r="M2399" s="350">
        <f t="shared" si="371"/>
        <v>0</v>
      </c>
      <c r="N2399" s="350">
        <f t="shared" si="372"/>
        <v>0</v>
      </c>
      <c r="O2399" s="351">
        <f t="shared" si="373"/>
        <v>0</v>
      </c>
      <c r="P2399" s="350">
        <f t="shared" si="374"/>
        <v>0</v>
      </c>
      <c r="Q2399" s="352">
        <f t="shared" si="375"/>
        <v>0</v>
      </c>
      <c r="R2399" s="353">
        <f t="shared" si="376"/>
        <v>0</v>
      </c>
      <c r="S2399" s="354">
        <f t="shared" si="377"/>
        <v>0</v>
      </c>
      <c r="T2399" s="349">
        <f t="shared" si="378"/>
        <v>0</v>
      </c>
      <c r="U2399" s="355">
        <f t="shared" si="379"/>
        <v>0</v>
      </c>
    </row>
    <row r="2400" spans="1:21" x14ac:dyDescent="0.3">
      <c r="A2400" s="344">
        <v>2396</v>
      </c>
      <c r="B2400" s="344"/>
      <c r="C2400" s="356"/>
      <c r="D2400" s="357"/>
      <c r="E2400" s="358"/>
      <c r="F2400" s="346"/>
      <c r="G2400" s="347"/>
      <c r="H2400" s="347"/>
      <c r="I2400" s="347"/>
      <c r="J2400" s="348"/>
      <c r="K2400" s="347"/>
      <c r="L2400" s="349">
        <f t="shared" si="370"/>
        <v>0</v>
      </c>
      <c r="M2400" s="350">
        <f t="shared" si="371"/>
        <v>0</v>
      </c>
      <c r="N2400" s="350">
        <f t="shared" si="372"/>
        <v>0</v>
      </c>
      <c r="O2400" s="351">
        <f t="shared" si="373"/>
        <v>0</v>
      </c>
      <c r="P2400" s="350">
        <f t="shared" si="374"/>
        <v>0</v>
      </c>
      <c r="Q2400" s="352">
        <f t="shared" si="375"/>
        <v>0</v>
      </c>
      <c r="R2400" s="353">
        <f t="shared" si="376"/>
        <v>0</v>
      </c>
      <c r="S2400" s="354">
        <f t="shared" si="377"/>
        <v>0</v>
      </c>
      <c r="T2400" s="349">
        <f t="shared" si="378"/>
        <v>0</v>
      </c>
      <c r="U2400" s="355">
        <f t="shared" si="379"/>
        <v>0</v>
      </c>
    </row>
    <row r="2401" spans="1:21" x14ac:dyDescent="0.3">
      <c r="A2401" s="344">
        <v>2397</v>
      </c>
      <c r="B2401" s="344"/>
      <c r="C2401" s="356"/>
      <c r="D2401" s="357"/>
      <c r="E2401" s="358"/>
      <c r="F2401" s="346"/>
      <c r="G2401" s="347"/>
      <c r="H2401" s="347"/>
      <c r="I2401" s="347"/>
      <c r="J2401" s="348"/>
      <c r="K2401" s="347"/>
      <c r="L2401" s="349">
        <f t="shared" si="370"/>
        <v>0</v>
      </c>
      <c r="M2401" s="350">
        <f t="shared" si="371"/>
        <v>0</v>
      </c>
      <c r="N2401" s="350">
        <f t="shared" si="372"/>
        <v>0</v>
      </c>
      <c r="O2401" s="351">
        <f t="shared" si="373"/>
        <v>0</v>
      </c>
      <c r="P2401" s="350">
        <f t="shared" si="374"/>
        <v>0</v>
      </c>
      <c r="Q2401" s="352">
        <f t="shared" si="375"/>
        <v>0</v>
      </c>
      <c r="R2401" s="353">
        <f t="shared" si="376"/>
        <v>0</v>
      </c>
      <c r="S2401" s="354">
        <f t="shared" si="377"/>
        <v>0</v>
      </c>
      <c r="T2401" s="349">
        <f t="shared" si="378"/>
        <v>0</v>
      </c>
      <c r="U2401" s="355">
        <f t="shared" si="379"/>
        <v>0</v>
      </c>
    </row>
    <row r="2402" spans="1:21" x14ac:dyDescent="0.3">
      <c r="A2402" s="344">
        <v>2398</v>
      </c>
      <c r="B2402" s="344"/>
      <c r="C2402" s="356"/>
      <c r="D2402" s="357"/>
      <c r="E2402" s="358"/>
      <c r="F2402" s="346"/>
      <c r="G2402" s="347"/>
      <c r="H2402" s="347"/>
      <c r="I2402" s="347"/>
      <c r="J2402" s="348"/>
      <c r="K2402" s="347"/>
      <c r="L2402" s="349">
        <f t="shared" si="370"/>
        <v>0</v>
      </c>
      <c r="M2402" s="350">
        <f t="shared" si="371"/>
        <v>0</v>
      </c>
      <c r="N2402" s="350">
        <f t="shared" si="372"/>
        <v>0</v>
      </c>
      <c r="O2402" s="351">
        <f t="shared" si="373"/>
        <v>0</v>
      </c>
      <c r="P2402" s="350">
        <f t="shared" si="374"/>
        <v>0</v>
      </c>
      <c r="Q2402" s="352">
        <f t="shared" si="375"/>
        <v>0</v>
      </c>
      <c r="R2402" s="353">
        <f t="shared" si="376"/>
        <v>0</v>
      </c>
      <c r="S2402" s="354">
        <f t="shared" si="377"/>
        <v>0</v>
      </c>
      <c r="T2402" s="349">
        <f t="shared" si="378"/>
        <v>0</v>
      </c>
      <c r="U2402" s="355">
        <f t="shared" si="379"/>
        <v>0</v>
      </c>
    </row>
    <row r="2403" spans="1:21" x14ac:dyDescent="0.3">
      <c r="A2403" s="344">
        <v>2399</v>
      </c>
      <c r="B2403" s="344"/>
      <c r="C2403" s="356"/>
      <c r="D2403" s="357"/>
      <c r="E2403" s="358"/>
      <c r="F2403" s="346"/>
      <c r="G2403" s="347"/>
      <c r="H2403" s="347"/>
      <c r="I2403" s="347"/>
      <c r="J2403" s="348"/>
      <c r="K2403" s="347"/>
      <c r="L2403" s="349">
        <f t="shared" si="370"/>
        <v>0</v>
      </c>
      <c r="M2403" s="350">
        <f t="shared" si="371"/>
        <v>0</v>
      </c>
      <c r="N2403" s="350">
        <f t="shared" si="372"/>
        <v>0</v>
      </c>
      <c r="O2403" s="351">
        <f t="shared" si="373"/>
        <v>0</v>
      </c>
      <c r="P2403" s="350">
        <f t="shared" si="374"/>
        <v>0</v>
      </c>
      <c r="Q2403" s="352">
        <f t="shared" si="375"/>
        <v>0</v>
      </c>
      <c r="R2403" s="353">
        <f t="shared" si="376"/>
        <v>0</v>
      </c>
      <c r="S2403" s="354">
        <f t="shared" si="377"/>
        <v>0</v>
      </c>
      <c r="T2403" s="349">
        <f t="shared" si="378"/>
        <v>0</v>
      </c>
      <c r="U2403" s="355">
        <f t="shared" si="379"/>
        <v>0</v>
      </c>
    </row>
    <row r="2404" spans="1:21" x14ac:dyDescent="0.3">
      <c r="A2404" s="344">
        <v>2400</v>
      </c>
      <c r="B2404" s="344"/>
      <c r="C2404" s="356"/>
      <c r="D2404" s="357"/>
      <c r="E2404" s="358"/>
      <c r="F2404" s="346"/>
      <c r="G2404" s="347"/>
      <c r="H2404" s="347"/>
      <c r="I2404" s="347"/>
      <c r="J2404" s="348"/>
      <c r="K2404" s="347"/>
      <c r="L2404" s="349">
        <f t="shared" si="370"/>
        <v>0</v>
      </c>
      <c r="M2404" s="350">
        <f t="shared" si="371"/>
        <v>0</v>
      </c>
      <c r="N2404" s="350">
        <f t="shared" si="372"/>
        <v>0</v>
      </c>
      <c r="O2404" s="351">
        <f t="shared" si="373"/>
        <v>0</v>
      </c>
      <c r="P2404" s="350">
        <f t="shared" si="374"/>
        <v>0</v>
      </c>
      <c r="Q2404" s="352">
        <f t="shared" si="375"/>
        <v>0</v>
      </c>
      <c r="R2404" s="353">
        <f t="shared" si="376"/>
        <v>0</v>
      </c>
      <c r="S2404" s="354">
        <f t="shared" si="377"/>
        <v>0</v>
      </c>
      <c r="T2404" s="349">
        <f t="shared" si="378"/>
        <v>0</v>
      </c>
      <c r="U2404" s="355">
        <f t="shared" si="379"/>
        <v>0</v>
      </c>
    </row>
    <row r="2405" spans="1:21" x14ac:dyDescent="0.3">
      <c r="A2405" s="344">
        <v>2401</v>
      </c>
      <c r="B2405" s="344"/>
      <c r="C2405" s="356"/>
      <c r="D2405" s="357"/>
      <c r="E2405" s="358"/>
      <c r="F2405" s="346"/>
      <c r="G2405" s="347"/>
      <c r="H2405" s="347"/>
      <c r="I2405" s="347"/>
      <c r="J2405" s="348"/>
      <c r="K2405" s="347"/>
      <c r="L2405" s="349">
        <f t="shared" si="370"/>
        <v>0</v>
      </c>
      <c r="M2405" s="350">
        <f t="shared" si="371"/>
        <v>0</v>
      </c>
      <c r="N2405" s="350">
        <f t="shared" si="372"/>
        <v>0</v>
      </c>
      <c r="O2405" s="351">
        <f t="shared" si="373"/>
        <v>0</v>
      </c>
      <c r="P2405" s="350">
        <f t="shared" si="374"/>
        <v>0</v>
      </c>
      <c r="Q2405" s="352">
        <f t="shared" si="375"/>
        <v>0</v>
      </c>
      <c r="R2405" s="353">
        <f t="shared" si="376"/>
        <v>0</v>
      </c>
      <c r="S2405" s="354">
        <f t="shared" si="377"/>
        <v>0</v>
      </c>
      <c r="T2405" s="349">
        <f t="shared" si="378"/>
        <v>0</v>
      </c>
      <c r="U2405" s="355">
        <f t="shared" si="379"/>
        <v>0</v>
      </c>
    </row>
    <row r="2406" spans="1:21" x14ac:dyDescent="0.3">
      <c r="A2406" s="344">
        <v>2402</v>
      </c>
      <c r="B2406" s="344"/>
      <c r="C2406" s="356"/>
      <c r="D2406" s="357"/>
      <c r="E2406" s="358"/>
      <c r="F2406" s="346"/>
      <c r="G2406" s="347"/>
      <c r="H2406" s="347"/>
      <c r="I2406" s="347"/>
      <c r="J2406" s="348"/>
      <c r="K2406" s="347"/>
      <c r="L2406" s="349">
        <f t="shared" si="370"/>
        <v>0</v>
      </c>
      <c r="M2406" s="350">
        <f t="shared" si="371"/>
        <v>0</v>
      </c>
      <c r="N2406" s="350">
        <f t="shared" si="372"/>
        <v>0</v>
      </c>
      <c r="O2406" s="351">
        <f t="shared" si="373"/>
        <v>0</v>
      </c>
      <c r="P2406" s="350">
        <f t="shared" si="374"/>
        <v>0</v>
      </c>
      <c r="Q2406" s="352">
        <f t="shared" si="375"/>
        <v>0</v>
      </c>
      <c r="R2406" s="353">
        <f t="shared" si="376"/>
        <v>0</v>
      </c>
      <c r="S2406" s="354">
        <f t="shared" si="377"/>
        <v>0</v>
      </c>
      <c r="T2406" s="349">
        <f t="shared" si="378"/>
        <v>0</v>
      </c>
      <c r="U2406" s="355">
        <f t="shared" si="379"/>
        <v>0</v>
      </c>
    </row>
    <row r="2407" spans="1:21" x14ac:dyDescent="0.3">
      <c r="A2407" s="344">
        <v>2403</v>
      </c>
      <c r="B2407" s="344"/>
      <c r="C2407" s="356"/>
      <c r="D2407" s="357"/>
      <c r="E2407" s="358"/>
      <c r="F2407" s="346"/>
      <c r="G2407" s="347"/>
      <c r="H2407" s="347"/>
      <c r="I2407" s="347"/>
      <c r="J2407" s="348"/>
      <c r="K2407" s="347"/>
      <c r="L2407" s="349">
        <f t="shared" si="370"/>
        <v>0</v>
      </c>
      <c r="M2407" s="350">
        <f t="shared" si="371"/>
        <v>0</v>
      </c>
      <c r="N2407" s="350">
        <f t="shared" si="372"/>
        <v>0</v>
      </c>
      <c r="O2407" s="351">
        <f t="shared" si="373"/>
        <v>0</v>
      </c>
      <c r="P2407" s="350">
        <f t="shared" si="374"/>
        <v>0</v>
      </c>
      <c r="Q2407" s="352">
        <f t="shared" si="375"/>
        <v>0</v>
      </c>
      <c r="R2407" s="353">
        <f t="shared" si="376"/>
        <v>0</v>
      </c>
      <c r="S2407" s="354">
        <f t="shared" si="377"/>
        <v>0</v>
      </c>
      <c r="T2407" s="349">
        <f t="shared" si="378"/>
        <v>0</v>
      </c>
      <c r="U2407" s="355">
        <f t="shared" si="379"/>
        <v>0</v>
      </c>
    </row>
    <row r="2408" spans="1:21" x14ac:dyDescent="0.3">
      <c r="A2408" s="344">
        <v>2404</v>
      </c>
      <c r="B2408" s="344"/>
      <c r="C2408" s="356"/>
      <c r="D2408" s="357"/>
      <c r="E2408" s="358"/>
      <c r="F2408" s="346"/>
      <c r="G2408" s="347"/>
      <c r="H2408" s="347"/>
      <c r="I2408" s="347"/>
      <c r="J2408" s="348"/>
      <c r="K2408" s="347"/>
      <c r="L2408" s="349">
        <f t="shared" si="370"/>
        <v>0</v>
      </c>
      <c r="M2408" s="350">
        <f t="shared" si="371"/>
        <v>0</v>
      </c>
      <c r="N2408" s="350">
        <f t="shared" si="372"/>
        <v>0</v>
      </c>
      <c r="O2408" s="351">
        <f t="shared" si="373"/>
        <v>0</v>
      </c>
      <c r="P2408" s="350">
        <f t="shared" si="374"/>
        <v>0</v>
      </c>
      <c r="Q2408" s="352">
        <f t="shared" si="375"/>
        <v>0</v>
      </c>
      <c r="R2408" s="353">
        <f t="shared" si="376"/>
        <v>0</v>
      </c>
      <c r="S2408" s="354">
        <f t="shared" si="377"/>
        <v>0</v>
      </c>
      <c r="T2408" s="349">
        <f t="shared" si="378"/>
        <v>0</v>
      </c>
      <c r="U2408" s="355">
        <f t="shared" si="379"/>
        <v>0</v>
      </c>
    </row>
    <row r="2409" spans="1:21" x14ac:dyDescent="0.3">
      <c r="A2409" s="344">
        <v>2405</v>
      </c>
      <c r="B2409" s="344"/>
      <c r="C2409" s="356"/>
      <c r="D2409" s="357"/>
      <c r="E2409" s="358"/>
      <c r="F2409" s="346"/>
      <c r="G2409" s="347"/>
      <c r="H2409" s="347"/>
      <c r="I2409" s="347"/>
      <c r="J2409" s="348"/>
      <c r="K2409" s="347"/>
      <c r="L2409" s="349">
        <f t="shared" si="370"/>
        <v>0</v>
      </c>
      <c r="M2409" s="350">
        <f t="shared" si="371"/>
        <v>0</v>
      </c>
      <c r="N2409" s="350">
        <f t="shared" si="372"/>
        <v>0</v>
      </c>
      <c r="O2409" s="351">
        <f t="shared" si="373"/>
        <v>0</v>
      </c>
      <c r="P2409" s="350">
        <f t="shared" si="374"/>
        <v>0</v>
      </c>
      <c r="Q2409" s="352">
        <f t="shared" si="375"/>
        <v>0</v>
      </c>
      <c r="R2409" s="353">
        <f t="shared" si="376"/>
        <v>0</v>
      </c>
      <c r="S2409" s="354">
        <f t="shared" si="377"/>
        <v>0</v>
      </c>
      <c r="T2409" s="349">
        <f t="shared" si="378"/>
        <v>0</v>
      </c>
      <c r="U2409" s="355">
        <f t="shared" si="379"/>
        <v>0</v>
      </c>
    </row>
    <row r="2410" spans="1:21" x14ac:dyDescent="0.3">
      <c r="A2410" s="344">
        <v>2406</v>
      </c>
      <c r="B2410" s="344"/>
      <c r="C2410" s="356"/>
      <c r="D2410" s="357"/>
      <c r="E2410" s="358"/>
      <c r="F2410" s="346"/>
      <c r="G2410" s="347"/>
      <c r="H2410" s="347"/>
      <c r="I2410" s="347"/>
      <c r="J2410" s="348"/>
      <c r="K2410" s="347"/>
      <c r="L2410" s="349">
        <f t="shared" si="370"/>
        <v>0</v>
      </c>
      <c r="M2410" s="350">
        <f t="shared" si="371"/>
        <v>0</v>
      </c>
      <c r="N2410" s="350">
        <f t="shared" si="372"/>
        <v>0</v>
      </c>
      <c r="O2410" s="351">
        <f t="shared" si="373"/>
        <v>0</v>
      </c>
      <c r="P2410" s="350">
        <f t="shared" si="374"/>
        <v>0</v>
      </c>
      <c r="Q2410" s="352">
        <f t="shared" si="375"/>
        <v>0</v>
      </c>
      <c r="R2410" s="353">
        <f t="shared" si="376"/>
        <v>0</v>
      </c>
      <c r="S2410" s="354">
        <f t="shared" si="377"/>
        <v>0</v>
      </c>
      <c r="T2410" s="349">
        <f t="shared" si="378"/>
        <v>0</v>
      </c>
      <c r="U2410" s="355">
        <f t="shared" si="379"/>
        <v>0</v>
      </c>
    </row>
    <row r="2411" spans="1:21" x14ac:dyDescent="0.3">
      <c r="A2411" s="344">
        <v>2407</v>
      </c>
      <c r="B2411" s="344"/>
      <c r="C2411" s="356"/>
      <c r="D2411" s="357"/>
      <c r="E2411" s="358"/>
      <c r="F2411" s="346"/>
      <c r="G2411" s="347"/>
      <c r="H2411" s="347"/>
      <c r="I2411" s="347"/>
      <c r="J2411" s="348"/>
      <c r="K2411" s="347"/>
      <c r="L2411" s="349">
        <f t="shared" si="370"/>
        <v>0</v>
      </c>
      <c r="M2411" s="350">
        <f t="shared" si="371"/>
        <v>0</v>
      </c>
      <c r="N2411" s="350">
        <f t="shared" si="372"/>
        <v>0</v>
      </c>
      <c r="O2411" s="351">
        <f t="shared" si="373"/>
        <v>0</v>
      </c>
      <c r="P2411" s="350">
        <f t="shared" si="374"/>
        <v>0</v>
      </c>
      <c r="Q2411" s="352">
        <f t="shared" si="375"/>
        <v>0</v>
      </c>
      <c r="R2411" s="353">
        <f t="shared" si="376"/>
        <v>0</v>
      </c>
      <c r="S2411" s="354">
        <f t="shared" si="377"/>
        <v>0</v>
      </c>
      <c r="T2411" s="349">
        <f t="shared" si="378"/>
        <v>0</v>
      </c>
      <c r="U2411" s="355">
        <f t="shared" si="379"/>
        <v>0</v>
      </c>
    </row>
    <row r="2412" spans="1:21" x14ac:dyDescent="0.3">
      <c r="A2412" s="344">
        <v>2408</v>
      </c>
      <c r="B2412" s="344"/>
      <c r="C2412" s="356"/>
      <c r="D2412" s="357"/>
      <c r="E2412" s="358"/>
      <c r="F2412" s="346"/>
      <c r="G2412" s="347"/>
      <c r="H2412" s="347"/>
      <c r="I2412" s="347"/>
      <c r="J2412" s="348"/>
      <c r="K2412" s="347"/>
      <c r="L2412" s="349">
        <f t="shared" si="370"/>
        <v>0</v>
      </c>
      <c r="M2412" s="350">
        <f t="shared" si="371"/>
        <v>0</v>
      </c>
      <c r="N2412" s="350">
        <f t="shared" si="372"/>
        <v>0</v>
      </c>
      <c r="O2412" s="351">
        <f t="shared" si="373"/>
        <v>0</v>
      </c>
      <c r="P2412" s="350">
        <f t="shared" si="374"/>
        <v>0</v>
      </c>
      <c r="Q2412" s="352">
        <f t="shared" si="375"/>
        <v>0</v>
      </c>
      <c r="R2412" s="353">
        <f t="shared" si="376"/>
        <v>0</v>
      </c>
      <c r="S2412" s="354">
        <f t="shared" si="377"/>
        <v>0</v>
      </c>
      <c r="T2412" s="349">
        <f t="shared" si="378"/>
        <v>0</v>
      </c>
      <c r="U2412" s="355">
        <f t="shared" si="379"/>
        <v>0</v>
      </c>
    </row>
    <row r="2413" spans="1:21" x14ac:dyDescent="0.3">
      <c r="A2413" s="344">
        <v>2409</v>
      </c>
      <c r="B2413" s="344"/>
      <c r="C2413" s="356"/>
      <c r="D2413" s="357"/>
      <c r="E2413" s="358"/>
      <c r="F2413" s="346"/>
      <c r="G2413" s="347"/>
      <c r="H2413" s="347"/>
      <c r="I2413" s="347"/>
      <c r="J2413" s="348"/>
      <c r="K2413" s="347"/>
      <c r="L2413" s="349">
        <f t="shared" si="370"/>
        <v>0</v>
      </c>
      <c r="M2413" s="350">
        <f t="shared" si="371"/>
        <v>0</v>
      </c>
      <c r="N2413" s="350">
        <f t="shared" si="372"/>
        <v>0</v>
      </c>
      <c r="O2413" s="351">
        <f t="shared" si="373"/>
        <v>0</v>
      </c>
      <c r="P2413" s="350">
        <f t="shared" si="374"/>
        <v>0</v>
      </c>
      <c r="Q2413" s="352">
        <f t="shared" si="375"/>
        <v>0</v>
      </c>
      <c r="R2413" s="353">
        <f t="shared" si="376"/>
        <v>0</v>
      </c>
      <c r="S2413" s="354">
        <f t="shared" si="377"/>
        <v>0</v>
      </c>
      <c r="T2413" s="349">
        <f t="shared" si="378"/>
        <v>0</v>
      </c>
      <c r="U2413" s="355">
        <f t="shared" si="379"/>
        <v>0</v>
      </c>
    </row>
    <row r="2414" spans="1:21" x14ac:dyDescent="0.3">
      <c r="A2414" s="344">
        <v>2410</v>
      </c>
      <c r="B2414" s="344"/>
      <c r="C2414" s="356"/>
      <c r="D2414" s="357"/>
      <c r="E2414" s="358"/>
      <c r="F2414" s="346"/>
      <c r="G2414" s="347"/>
      <c r="H2414" s="347"/>
      <c r="I2414" s="347"/>
      <c r="J2414" s="348"/>
      <c r="K2414" s="347"/>
      <c r="L2414" s="349">
        <f t="shared" si="370"/>
        <v>0</v>
      </c>
      <c r="M2414" s="350">
        <f t="shared" si="371"/>
        <v>0</v>
      </c>
      <c r="N2414" s="350">
        <f t="shared" si="372"/>
        <v>0</v>
      </c>
      <c r="O2414" s="351">
        <f t="shared" si="373"/>
        <v>0</v>
      </c>
      <c r="P2414" s="350">
        <f t="shared" si="374"/>
        <v>0</v>
      </c>
      <c r="Q2414" s="352">
        <f t="shared" si="375"/>
        <v>0</v>
      </c>
      <c r="R2414" s="353">
        <f t="shared" si="376"/>
        <v>0</v>
      </c>
      <c r="S2414" s="354">
        <f t="shared" si="377"/>
        <v>0</v>
      </c>
      <c r="T2414" s="349">
        <f t="shared" si="378"/>
        <v>0</v>
      </c>
      <c r="U2414" s="355">
        <f t="shared" si="379"/>
        <v>0</v>
      </c>
    </row>
    <row r="2415" spans="1:21" x14ac:dyDescent="0.3">
      <c r="A2415" s="344">
        <v>2411</v>
      </c>
      <c r="B2415" s="344"/>
      <c r="C2415" s="356"/>
      <c r="D2415" s="357"/>
      <c r="E2415" s="358"/>
      <c r="F2415" s="346"/>
      <c r="G2415" s="347"/>
      <c r="H2415" s="347"/>
      <c r="I2415" s="347"/>
      <c r="J2415" s="348"/>
      <c r="K2415" s="347"/>
      <c r="L2415" s="349">
        <f t="shared" si="370"/>
        <v>0</v>
      </c>
      <c r="M2415" s="350">
        <f t="shared" si="371"/>
        <v>0</v>
      </c>
      <c r="N2415" s="350">
        <f t="shared" si="372"/>
        <v>0</v>
      </c>
      <c r="O2415" s="351">
        <f t="shared" si="373"/>
        <v>0</v>
      </c>
      <c r="P2415" s="350">
        <f t="shared" si="374"/>
        <v>0</v>
      </c>
      <c r="Q2415" s="352">
        <f t="shared" si="375"/>
        <v>0</v>
      </c>
      <c r="R2415" s="353">
        <f t="shared" si="376"/>
        <v>0</v>
      </c>
      <c r="S2415" s="354">
        <f t="shared" si="377"/>
        <v>0</v>
      </c>
      <c r="T2415" s="349">
        <f t="shared" si="378"/>
        <v>0</v>
      </c>
      <c r="U2415" s="355">
        <f t="shared" si="379"/>
        <v>0</v>
      </c>
    </row>
    <row r="2416" spans="1:21" x14ac:dyDescent="0.3">
      <c r="A2416" s="344">
        <v>2412</v>
      </c>
      <c r="B2416" s="344"/>
      <c r="C2416" s="356"/>
      <c r="D2416" s="357"/>
      <c r="E2416" s="358"/>
      <c r="F2416" s="346"/>
      <c r="G2416" s="347"/>
      <c r="H2416" s="347"/>
      <c r="I2416" s="347"/>
      <c r="J2416" s="348"/>
      <c r="K2416" s="347"/>
      <c r="L2416" s="349">
        <f t="shared" si="370"/>
        <v>0</v>
      </c>
      <c r="M2416" s="350">
        <f t="shared" si="371"/>
        <v>0</v>
      </c>
      <c r="N2416" s="350">
        <f t="shared" si="372"/>
        <v>0</v>
      </c>
      <c r="O2416" s="351">
        <f t="shared" si="373"/>
        <v>0</v>
      </c>
      <c r="P2416" s="350">
        <f t="shared" si="374"/>
        <v>0</v>
      </c>
      <c r="Q2416" s="352">
        <f t="shared" si="375"/>
        <v>0</v>
      </c>
      <c r="R2416" s="353">
        <f t="shared" si="376"/>
        <v>0</v>
      </c>
      <c r="S2416" s="354">
        <f t="shared" si="377"/>
        <v>0</v>
      </c>
      <c r="T2416" s="349">
        <f t="shared" si="378"/>
        <v>0</v>
      </c>
      <c r="U2416" s="355">
        <f t="shared" si="379"/>
        <v>0</v>
      </c>
    </row>
    <row r="2417" spans="1:21" x14ac:dyDescent="0.3">
      <c r="A2417" s="344">
        <v>2413</v>
      </c>
      <c r="B2417" s="344"/>
      <c r="C2417" s="356"/>
      <c r="D2417" s="357"/>
      <c r="E2417" s="358"/>
      <c r="F2417" s="346"/>
      <c r="G2417" s="347"/>
      <c r="H2417" s="347"/>
      <c r="I2417" s="347"/>
      <c r="J2417" s="348"/>
      <c r="K2417" s="347"/>
      <c r="L2417" s="349">
        <f t="shared" si="370"/>
        <v>0</v>
      </c>
      <c r="M2417" s="350">
        <f t="shared" si="371"/>
        <v>0</v>
      </c>
      <c r="N2417" s="350">
        <f t="shared" si="372"/>
        <v>0</v>
      </c>
      <c r="O2417" s="351">
        <f t="shared" si="373"/>
        <v>0</v>
      </c>
      <c r="P2417" s="350">
        <f t="shared" si="374"/>
        <v>0</v>
      </c>
      <c r="Q2417" s="352">
        <f t="shared" si="375"/>
        <v>0</v>
      </c>
      <c r="R2417" s="353">
        <f t="shared" si="376"/>
        <v>0</v>
      </c>
      <c r="S2417" s="354">
        <f t="shared" si="377"/>
        <v>0</v>
      </c>
      <c r="T2417" s="349">
        <f t="shared" si="378"/>
        <v>0</v>
      </c>
      <c r="U2417" s="355">
        <f t="shared" si="379"/>
        <v>0</v>
      </c>
    </row>
    <row r="2418" spans="1:21" x14ac:dyDescent="0.3">
      <c r="A2418" s="344">
        <v>2414</v>
      </c>
      <c r="B2418" s="344"/>
      <c r="C2418" s="356"/>
      <c r="D2418" s="357"/>
      <c r="E2418" s="358"/>
      <c r="F2418" s="346"/>
      <c r="G2418" s="347"/>
      <c r="H2418" s="347"/>
      <c r="I2418" s="347"/>
      <c r="J2418" s="348"/>
      <c r="K2418" s="347"/>
      <c r="L2418" s="349">
        <f t="shared" si="370"/>
        <v>0</v>
      </c>
      <c r="M2418" s="350">
        <f t="shared" si="371"/>
        <v>0</v>
      </c>
      <c r="N2418" s="350">
        <f t="shared" si="372"/>
        <v>0</v>
      </c>
      <c r="O2418" s="351">
        <f t="shared" si="373"/>
        <v>0</v>
      </c>
      <c r="P2418" s="350">
        <f t="shared" si="374"/>
        <v>0</v>
      </c>
      <c r="Q2418" s="352">
        <f t="shared" si="375"/>
        <v>0</v>
      </c>
      <c r="R2418" s="353">
        <f t="shared" si="376"/>
        <v>0</v>
      </c>
      <c r="S2418" s="354">
        <f t="shared" si="377"/>
        <v>0</v>
      </c>
      <c r="T2418" s="349">
        <f t="shared" si="378"/>
        <v>0</v>
      </c>
      <c r="U2418" s="355">
        <f t="shared" si="379"/>
        <v>0</v>
      </c>
    </row>
    <row r="2419" spans="1:21" x14ac:dyDescent="0.3">
      <c r="A2419" s="344">
        <v>2415</v>
      </c>
      <c r="B2419" s="344"/>
      <c r="C2419" s="356"/>
      <c r="D2419" s="357"/>
      <c r="E2419" s="358"/>
      <c r="F2419" s="346"/>
      <c r="G2419" s="347"/>
      <c r="H2419" s="347"/>
      <c r="I2419" s="347"/>
      <c r="J2419" s="348"/>
      <c r="K2419" s="347"/>
      <c r="L2419" s="349">
        <f t="shared" si="370"/>
        <v>0</v>
      </c>
      <c r="M2419" s="350">
        <f t="shared" si="371"/>
        <v>0</v>
      </c>
      <c r="N2419" s="350">
        <f t="shared" si="372"/>
        <v>0</v>
      </c>
      <c r="O2419" s="351">
        <f t="shared" si="373"/>
        <v>0</v>
      </c>
      <c r="P2419" s="350">
        <f t="shared" si="374"/>
        <v>0</v>
      </c>
      <c r="Q2419" s="352">
        <f t="shared" si="375"/>
        <v>0</v>
      </c>
      <c r="R2419" s="353">
        <f t="shared" si="376"/>
        <v>0</v>
      </c>
      <c r="S2419" s="354">
        <f t="shared" si="377"/>
        <v>0</v>
      </c>
      <c r="T2419" s="349">
        <f t="shared" si="378"/>
        <v>0</v>
      </c>
      <c r="U2419" s="355">
        <f t="shared" si="379"/>
        <v>0</v>
      </c>
    </row>
    <row r="2420" spans="1:21" x14ac:dyDescent="0.3">
      <c r="A2420" s="344">
        <v>2416</v>
      </c>
      <c r="B2420" s="344"/>
      <c r="C2420" s="356"/>
      <c r="D2420" s="357"/>
      <c r="E2420" s="358"/>
      <c r="F2420" s="346"/>
      <c r="G2420" s="347"/>
      <c r="H2420" s="347"/>
      <c r="I2420" s="347"/>
      <c r="J2420" s="348"/>
      <c r="K2420" s="347"/>
      <c r="L2420" s="349">
        <f t="shared" si="370"/>
        <v>0</v>
      </c>
      <c r="M2420" s="350">
        <f t="shared" si="371"/>
        <v>0</v>
      </c>
      <c r="N2420" s="350">
        <f t="shared" si="372"/>
        <v>0</v>
      </c>
      <c r="O2420" s="351">
        <f t="shared" si="373"/>
        <v>0</v>
      </c>
      <c r="P2420" s="350">
        <f t="shared" si="374"/>
        <v>0</v>
      </c>
      <c r="Q2420" s="352">
        <f t="shared" si="375"/>
        <v>0</v>
      </c>
      <c r="R2420" s="353">
        <f t="shared" si="376"/>
        <v>0</v>
      </c>
      <c r="S2420" s="354">
        <f t="shared" si="377"/>
        <v>0</v>
      </c>
      <c r="T2420" s="349">
        <f t="shared" si="378"/>
        <v>0</v>
      </c>
      <c r="U2420" s="355">
        <f t="shared" si="379"/>
        <v>0</v>
      </c>
    </row>
    <row r="2421" spans="1:21" x14ac:dyDescent="0.3">
      <c r="A2421" s="344">
        <v>2417</v>
      </c>
      <c r="B2421" s="344"/>
      <c r="C2421" s="367"/>
      <c r="D2421" s="357"/>
      <c r="E2421" s="358"/>
      <c r="F2421" s="346"/>
      <c r="G2421" s="347"/>
      <c r="H2421" s="347"/>
      <c r="I2421" s="347"/>
      <c r="J2421" s="348"/>
      <c r="K2421" s="347"/>
      <c r="L2421" s="349">
        <f t="shared" si="370"/>
        <v>0</v>
      </c>
      <c r="M2421" s="350">
        <f t="shared" si="371"/>
        <v>0</v>
      </c>
      <c r="N2421" s="350">
        <f t="shared" si="372"/>
        <v>0</v>
      </c>
      <c r="O2421" s="351">
        <f t="shared" si="373"/>
        <v>0</v>
      </c>
      <c r="P2421" s="350">
        <f t="shared" si="374"/>
        <v>0</v>
      </c>
      <c r="Q2421" s="352">
        <f t="shared" si="375"/>
        <v>0</v>
      </c>
      <c r="R2421" s="353">
        <f t="shared" si="376"/>
        <v>0</v>
      </c>
      <c r="S2421" s="354">
        <f t="shared" si="377"/>
        <v>0</v>
      </c>
      <c r="T2421" s="349">
        <f t="shared" si="378"/>
        <v>0</v>
      </c>
      <c r="U2421" s="355">
        <f t="shared" si="379"/>
        <v>0</v>
      </c>
    </row>
    <row r="2422" spans="1:21" x14ac:dyDescent="0.3">
      <c r="A2422" s="344">
        <v>2418</v>
      </c>
      <c r="B2422" s="344"/>
      <c r="C2422" s="356"/>
      <c r="D2422" s="357"/>
      <c r="E2422" s="358"/>
      <c r="F2422" s="346"/>
      <c r="G2422" s="347"/>
      <c r="H2422" s="347"/>
      <c r="I2422" s="347"/>
      <c r="J2422" s="348"/>
      <c r="K2422" s="347"/>
      <c r="L2422" s="349">
        <f t="shared" si="370"/>
        <v>0</v>
      </c>
      <c r="M2422" s="350">
        <f t="shared" si="371"/>
        <v>0</v>
      </c>
      <c r="N2422" s="350">
        <f t="shared" si="372"/>
        <v>0</v>
      </c>
      <c r="O2422" s="351">
        <f t="shared" si="373"/>
        <v>0</v>
      </c>
      <c r="P2422" s="350">
        <f t="shared" si="374"/>
        <v>0</v>
      </c>
      <c r="Q2422" s="352">
        <f t="shared" si="375"/>
        <v>0</v>
      </c>
      <c r="R2422" s="353">
        <f t="shared" si="376"/>
        <v>0</v>
      </c>
      <c r="S2422" s="354">
        <f t="shared" si="377"/>
        <v>0</v>
      </c>
      <c r="T2422" s="349">
        <f t="shared" si="378"/>
        <v>0</v>
      </c>
      <c r="U2422" s="355">
        <f t="shared" si="379"/>
        <v>0</v>
      </c>
    </row>
    <row r="2423" spans="1:21" x14ac:dyDescent="0.3">
      <c r="A2423" s="344">
        <v>2419</v>
      </c>
      <c r="B2423" s="344"/>
      <c r="C2423" s="356"/>
      <c r="D2423" s="357"/>
      <c r="E2423" s="358"/>
      <c r="F2423" s="346"/>
      <c r="G2423" s="347"/>
      <c r="H2423" s="347"/>
      <c r="I2423" s="347"/>
      <c r="J2423" s="348"/>
      <c r="K2423" s="347"/>
      <c r="L2423" s="349">
        <f t="shared" si="370"/>
        <v>0</v>
      </c>
      <c r="M2423" s="350">
        <f t="shared" si="371"/>
        <v>0</v>
      </c>
      <c r="N2423" s="350">
        <f t="shared" si="372"/>
        <v>0</v>
      </c>
      <c r="O2423" s="351">
        <f t="shared" si="373"/>
        <v>0</v>
      </c>
      <c r="P2423" s="350">
        <f t="shared" si="374"/>
        <v>0</v>
      </c>
      <c r="Q2423" s="352">
        <f t="shared" si="375"/>
        <v>0</v>
      </c>
      <c r="R2423" s="353">
        <f t="shared" si="376"/>
        <v>0</v>
      </c>
      <c r="S2423" s="354">
        <f t="shared" si="377"/>
        <v>0</v>
      </c>
      <c r="T2423" s="349">
        <f t="shared" si="378"/>
        <v>0</v>
      </c>
      <c r="U2423" s="355">
        <f t="shared" si="379"/>
        <v>0</v>
      </c>
    </row>
    <row r="2424" spans="1:21" x14ac:dyDescent="0.3">
      <c r="A2424" s="344">
        <v>2420</v>
      </c>
      <c r="B2424" s="344"/>
      <c r="C2424" s="356"/>
      <c r="D2424" s="357"/>
      <c r="E2424" s="358"/>
      <c r="F2424" s="346"/>
      <c r="G2424" s="347"/>
      <c r="H2424" s="347"/>
      <c r="I2424" s="347"/>
      <c r="J2424" s="348"/>
      <c r="K2424" s="347"/>
      <c r="L2424" s="349">
        <f t="shared" si="370"/>
        <v>0</v>
      </c>
      <c r="M2424" s="350">
        <f t="shared" si="371"/>
        <v>0</v>
      </c>
      <c r="N2424" s="350">
        <f t="shared" si="372"/>
        <v>0</v>
      </c>
      <c r="O2424" s="351">
        <f t="shared" si="373"/>
        <v>0</v>
      </c>
      <c r="P2424" s="350">
        <f t="shared" si="374"/>
        <v>0</v>
      </c>
      <c r="Q2424" s="352">
        <f t="shared" si="375"/>
        <v>0</v>
      </c>
      <c r="R2424" s="353">
        <f t="shared" si="376"/>
        <v>0</v>
      </c>
      <c r="S2424" s="354">
        <f t="shared" si="377"/>
        <v>0</v>
      </c>
      <c r="T2424" s="349">
        <f t="shared" si="378"/>
        <v>0</v>
      </c>
      <c r="U2424" s="355">
        <f t="shared" si="379"/>
        <v>0</v>
      </c>
    </row>
    <row r="2425" spans="1:21" x14ac:dyDescent="0.3">
      <c r="A2425" s="344">
        <v>2421</v>
      </c>
      <c r="B2425" s="344"/>
      <c r="C2425" s="356"/>
      <c r="D2425" s="357"/>
      <c r="E2425" s="358"/>
      <c r="F2425" s="346"/>
      <c r="G2425" s="347"/>
      <c r="H2425" s="347"/>
      <c r="I2425" s="347"/>
      <c r="J2425" s="348"/>
      <c r="K2425" s="347"/>
      <c r="L2425" s="349">
        <f t="shared" si="370"/>
        <v>0</v>
      </c>
      <c r="M2425" s="350">
        <f t="shared" si="371"/>
        <v>0</v>
      </c>
      <c r="N2425" s="350">
        <f t="shared" si="372"/>
        <v>0</v>
      </c>
      <c r="O2425" s="351">
        <f t="shared" si="373"/>
        <v>0</v>
      </c>
      <c r="P2425" s="350">
        <f t="shared" si="374"/>
        <v>0</v>
      </c>
      <c r="Q2425" s="352">
        <f t="shared" si="375"/>
        <v>0</v>
      </c>
      <c r="R2425" s="353">
        <f t="shared" si="376"/>
        <v>0</v>
      </c>
      <c r="S2425" s="354">
        <f t="shared" si="377"/>
        <v>0</v>
      </c>
      <c r="T2425" s="349">
        <f t="shared" si="378"/>
        <v>0</v>
      </c>
      <c r="U2425" s="355">
        <f t="shared" si="379"/>
        <v>0</v>
      </c>
    </row>
    <row r="2426" spans="1:21" x14ac:dyDescent="0.3">
      <c r="A2426" s="344">
        <v>2422</v>
      </c>
      <c r="B2426" s="344"/>
      <c r="C2426" s="356"/>
      <c r="D2426" s="357"/>
      <c r="E2426" s="358"/>
      <c r="F2426" s="346"/>
      <c r="G2426" s="347"/>
      <c r="H2426" s="347"/>
      <c r="I2426" s="347"/>
      <c r="J2426" s="348"/>
      <c r="K2426" s="347"/>
      <c r="L2426" s="349">
        <f t="shared" si="370"/>
        <v>0</v>
      </c>
      <c r="M2426" s="350">
        <f t="shared" si="371"/>
        <v>0</v>
      </c>
      <c r="N2426" s="350">
        <f t="shared" si="372"/>
        <v>0</v>
      </c>
      <c r="O2426" s="351">
        <f t="shared" si="373"/>
        <v>0</v>
      </c>
      <c r="P2426" s="350">
        <f t="shared" si="374"/>
        <v>0</v>
      </c>
      <c r="Q2426" s="352">
        <f t="shared" si="375"/>
        <v>0</v>
      </c>
      <c r="R2426" s="353">
        <f t="shared" si="376"/>
        <v>0</v>
      </c>
      <c r="S2426" s="354">
        <f t="shared" si="377"/>
        <v>0</v>
      </c>
      <c r="T2426" s="349">
        <f t="shared" si="378"/>
        <v>0</v>
      </c>
      <c r="U2426" s="355">
        <f t="shared" si="379"/>
        <v>0</v>
      </c>
    </row>
    <row r="2427" spans="1:21" x14ac:dyDescent="0.3">
      <c r="A2427" s="344">
        <v>2423</v>
      </c>
      <c r="B2427" s="344"/>
      <c r="C2427" s="356"/>
      <c r="D2427" s="357"/>
      <c r="E2427" s="358"/>
      <c r="F2427" s="346"/>
      <c r="G2427" s="347"/>
      <c r="H2427" s="347"/>
      <c r="I2427" s="347"/>
      <c r="J2427" s="348"/>
      <c r="K2427" s="347"/>
      <c r="L2427" s="349">
        <f t="shared" si="370"/>
        <v>0</v>
      </c>
      <c r="M2427" s="350">
        <f t="shared" si="371"/>
        <v>0</v>
      </c>
      <c r="N2427" s="350">
        <f t="shared" si="372"/>
        <v>0</v>
      </c>
      <c r="O2427" s="351">
        <f t="shared" si="373"/>
        <v>0</v>
      </c>
      <c r="P2427" s="350">
        <f t="shared" si="374"/>
        <v>0</v>
      </c>
      <c r="Q2427" s="352">
        <f t="shared" si="375"/>
        <v>0</v>
      </c>
      <c r="R2427" s="353">
        <f t="shared" si="376"/>
        <v>0</v>
      </c>
      <c r="S2427" s="354">
        <f t="shared" si="377"/>
        <v>0</v>
      </c>
      <c r="T2427" s="349">
        <f t="shared" si="378"/>
        <v>0</v>
      </c>
      <c r="U2427" s="355">
        <f t="shared" si="379"/>
        <v>0</v>
      </c>
    </row>
    <row r="2428" spans="1:21" x14ac:dyDescent="0.3">
      <c r="A2428" s="344">
        <v>2424</v>
      </c>
      <c r="B2428" s="344"/>
      <c r="C2428" s="356"/>
      <c r="D2428" s="357"/>
      <c r="E2428" s="358"/>
      <c r="F2428" s="346"/>
      <c r="G2428" s="347"/>
      <c r="H2428" s="347"/>
      <c r="I2428" s="347"/>
      <c r="J2428" s="348"/>
      <c r="K2428" s="347"/>
      <c r="L2428" s="349">
        <f t="shared" si="370"/>
        <v>0</v>
      </c>
      <c r="M2428" s="350">
        <f t="shared" si="371"/>
        <v>0</v>
      </c>
      <c r="N2428" s="350">
        <f t="shared" si="372"/>
        <v>0</v>
      </c>
      <c r="O2428" s="351">
        <f t="shared" si="373"/>
        <v>0</v>
      </c>
      <c r="P2428" s="350">
        <f t="shared" si="374"/>
        <v>0</v>
      </c>
      <c r="Q2428" s="352">
        <f t="shared" si="375"/>
        <v>0</v>
      </c>
      <c r="R2428" s="353">
        <f t="shared" si="376"/>
        <v>0</v>
      </c>
      <c r="S2428" s="354">
        <f t="shared" si="377"/>
        <v>0</v>
      </c>
      <c r="T2428" s="349">
        <f t="shared" si="378"/>
        <v>0</v>
      </c>
      <c r="U2428" s="355">
        <f t="shared" si="379"/>
        <v>0</v>
      </c>
    </row>
    <row r="2429" spans="1:21" x14ac:dyDescent="0.3">
      <c r="A2429" s="344">
        <v>2425</v>
      </c>
      <c r="B2429" s="344"/>
      <c r="C2429" s="356"/>
      <c r="D2429" s="357"/>
      <c r="E2429" s="358"/>
      <c r="F2429" s="346"/>
      <c r="G2429" s="347"/>
      <c r="H2429" s="347"/>
      <c r="I2429" s="347"/>
      <c r="J2429" s="348"/>
      <c r="K2429" s="347"/>
      <c r="L2429" s="349">
        <f t="shared" si="370"/>
        <v>0</v>
      </c>
      <c r="M2429" s="350">
        <f t="shared" si="371"/>
        <v>0</v>
      </c>
      <c r="N2429" s="350">
        <f t="shared" si="372"/>
        <v>0</v>
      </c>
      <c r="O2429" s="351">
        <f t="shared" si="373"/>
        <v>0</v>
      </c>
      <c r="P2429" s="350">
        <f t="shared" si="374"/>
        <v>0</v>
      </c>
      <c r="Q2429" s="352">
        <f t="shared" si="375"/>
        <v>0</v>
      </c>
      <c r="R2429" s="353">
        <f t="shared" si="376"/>
        <v>0</v>
      </c>
      <c r="S2429" s="354">
        <f t="shared" si="377"/>
        <v>0</v>
      </c>
      <c r="T2429" s="349">
        <f t="shared" si="378"/>
        <v>0</v>
      </c>
      <c r="U2429" s="355">
        <f t="shared" si="379"/>
        <v>0</v>
      </c>
    </row>
    <row r="2430" spans="1:21" x14ac:dyDescent="0.3">
      <c r="A2430" s="344">
        <v>2426</v>
      </c>
      <c r="B2430" s="344"/>
      <c r="C2430" s="356"/>
      <c r="D2430" s="357"/>
      <c r="E2430" s="358"/>
      <c r="F2430" s="346"/>
      <c r="G2430" s="347"/>
      <c r="H2430" s="347"/>
      <c r="I2430" s="347"/>
      <c r="J2430" s="348"/>
      <c r="K2430" s="347"/>
      <c r="L2430" s="349">
        <f t="shared" si="370"/>
        <v>0</v>
      </c>
      <c r="M2430" s="350">
        <f t="shared" si="371"/>
        <v>0</v>
      </c>
      <c r="N2430" s="350">
        <f t="shared" si="372"/>
        <v>0</v>
      </c>
      <c r="O2430" s="351">
        <f t="shared" si="373"/>
        <v>0</v>
      </c>
      <c r="P2430" s="350">
        <f t="shared" si="374"/>
        <v>0</v>
      </c>
      <c r="Q2430" s="352">
        <f t="shared" si="375"/>
        <v>0</v>
      </c>
      <c r="R2430" s="353">
        <f t="shared" si="376"/>
        <v>0</v>
      </c>
      <c r="S2430" s="354">
        <f t="shared" si="377"/>
        <v>0</v>
      </c>
      <c r="T2430" s="349">
        <f t="shared" si="378"/>
        <v>0</v>
      </c>
      <c r="U2430" s="355">
        <f t="shared" si="379"/>
        <v>0</v>
      </c>
    </row>
    <row r="2431" spans="1:21" x14ac:dyDescent="0.3">
      <c r="A2431" s="344">
        <v>2427</v>
      </c>
      <c r="B2431" s="344"/>
      <c r="C2431" s="356"/>
      <c r="D2431" s="357"/>
      <c r="E2431" s="358"/>
      <c r="F2431" s="346"/>
      <c r="G2431" s="347"/>
      <c r="H2431" s="347"/>
      <c r="I2431" s="347"/>
      <c r="J2431" s="348"/>
      <c r="K2431" s="347"/>
      <c r="L2431" s="349">
        <f t="shared" si="370"/>
        <v>0</v>
      </c>
      <c r="M2431" s="350">
        <f t="shared" si="371"/>
        <v>0</v>
      </c>
      <c r="N2431" s="350">
        <f t="shared" si="372"/>
        <v>0</v>
      </c>
      <c r="O2431" s="351">
        <f t="shared" si="373"/>
        <v>0</v>
      </c>
      <c r="P2431" s="350">
        <f t="shared" si="374"/>
        <v>0</v>
      </c>
      <c r="Q2431" s="352">
        <f t="shared" si="375"/>
        <v>0</v>
      </c>
      <c r="R2431" s="353">
        <f t="shared" si="376"/>
        <v>0</v>
      </c>
      <c r="S2431" s="354">
        <f t="shared" si="377"/>
        <v>0</v>
      </c>
      <c r="T2431" s="349">
        <f t="shared" si="378"/>
        <v>0</v>
      </c>
      <c r="U2431" s="355">
        <f t="shared" si="379"/>
        <v>0</v>
      </c>
    </row>
    <row r="2432" spans="1:21" x14ac:dyDescent="0.3">
      <c r="A2432" s="344">
        <v>2428</v>
      </c>
      <c r="B2432" s="344"/>
      <c r="C2432" s="356"/>
      <c r="D2432" s="357"/>
      <c r="E2432" s="358"/>
      <c r="F2432" s="346"/>
      <c r="G2432" s="347"/>
      <c r="H2432" s="347"/>
      <c r="I2432" s="347"/>
      <c r="J2432" s="348"/>
      <c r="K2432" s="347"/>
      <c r="L2432" s="349">
        <f t="shared" si="370"/>
        <v>0</v>
      </c>
      <c r="M2432" s="350">
        <f t="shared" si="371"/>
        <v>0</v>
      </c>
      <c r="N2432" s="350">
        <f t="shared" si="372"/>
        <v>0</v>
      </c>
      <c r="O2432" s="351">
        <f t="shared" si="373"/>
        <v>0</v>
      </c>
      <c r="P2432" s="350">
        <f t="shared" si="374"/>
        <v>0</v>
      </c>
      <c r="Q2432" s="352">
        <f t="shared" si="375"/>
        <v>0</v>
      </c>
      <c r="R2432" s="353">
        <f t="shared" si="376"/>
        <v>0</v>
      </c>
      <c r="S2432" s="354">
        <f t="shared" si="377"/>
        <v>0</v>
      </c>
      <c r="T2432" s="349">
        <f t="shared" si="378"/>
        <v>0</v>
      </c>
      <c r="U2432" s="355">
        <f t="shared" si="379"/>
        <v>0</v>
      </c>
    </row>
    <row r="2433" spans="1:21" x14ac:dyDescent="0.3">
      <c r="A2433" s="344">
        <v>2429</v>
      </c>
      <c r="B2433" s="344"/>
      <c r="C2433" s="356"/>
      <c r="D2433" s="357"/>
      <c r="E2433" s="358"/>
      <c r="F2433" s="346"/>
      <c r="G2433" s="347"/>
      <c r="H2433" s="347"/>
      <c r="I2433" s="347"/>
      <c r="J2433" s="348"/>
      <c r="K2433" s="347"/>
      <c r="L2433" s="349">
        <f t="shared" si="370"/>
        <v>0</v>
      </c>
      <c r="M2433" s="350">
        <f t="shared" si="371"/>
        <v>0</v>
      </c>
      <c r="N2433" s="350">
        <f t="shared" si="372"/>
        <v>0</v>
      </c>
      <c r="O2433" s="351">
        <f t="shared" si="373"/>
        <v>0</v>
      </c>
      <c r="P2433" s="350">
        <f t="shared" si="374"/>
        <v>0</v>
      </c>
      <c r="Q2433" s="352">
        <f t="shared" si="375"/>
        <v>0</v>
      </c>
      <c r="R2433" s="353">
        <f t="shared" si="376"/>
        <v>0</v>
      </c>
      <c r="S2433" s="354">
        <f t="shared" si="377"/>
        <v>0</v>
      </c>
      <c r="T2433" s="349">
        <f t="shared" si="378"/>
        <v>0</v>
      </c>
      <c r="U2433" s="355">
        <f t="shared" si="379"/>
        <v>0</v>
      </c>
    </row>
    <row r="2434" spans="1:21" x14ac:dyDescent="0.3">
      <c r="A2434" s="344">
        <v>2430</v>
      </c>
      <c r="B2434" s="344"/>
      <c r="C2434" s="356"/>
      <c r="D2434" s="357"/>
      <c r="E2434" s="358"/>
      <c r="F2434" s="346"/>
      <c r="G2434" s="347"/>
      <c r="H2434" s="347"/>
      <c r="I2434" s="347"/>
      <c r="J2434" s="348"/>
      <c r="K2434" s="347"/>
      <c r="L2434" s="349">
        <f t="shared" si="370"/>
        <v>0</v>
      </c>
      <c r="M2434" s="350">
        <f t="shared" si="371"/>
        <v>0</v>
      </c>
      <c r="N2434" s="350">
        <f t="shared" si="372"/>
        <v>0</v>
      </c>
      <c r="O2434" s="351">
        <f t="shared" si="373"/>
        <v>0</v>
      </c>
      <c r="P2434" s="350">
        <f t="shared" si="374"/>
        <v>0</v>
      </c>
      <c r="Q2434" s="352">
        <f t="shared" si="375"/>
        <v>0</v>
      </c>
      <c r="R2434" s="353">
        <f t="shared" si="376"/>
        <v>0</v>
      </c>
      <c r="S2434" s="354">
        <f t="shared" si="377"/>
        <v>0</v>
      </c>
      <c r="T2434" s="349">
        <f t="shared" si="378"/>
        <v>0</v>
      </c>
      <c r="U2434" s="355">
        <f t="shared" si="379"/>
        <v>0</v>
      </c>
    </row>
    <row r="2435" spans="1:21" x14ac:dyDescent="0.3">
      <c r="A2435" s="344">
        <v>2431</v>
      </c>
      <c r="B2435" s="344"/>
      <c r="C2435" s="356"/>
      <c r="D2435" s="357"/>
      <c r="E2435" s="358"/>
      <c r="F2435" s="346"/>
      <c r="G2435" s="347"/>
      <c r="H2435" s="347"/>
      <c r="I2435" s="347"/>
      <c r="J2435" s="348"/>
      <c r="K2435" s="347"/>
      <c r="L2435" s="349">
        <f t="shared" si="370"/>
        <v>0</v>
      </c>
      <c r="M2435" s="350">
        <f t="shared" si="371"/>
        <v>0</v>
      </c>
      <c r="N2435" s="350">
        <f t="shared" si="372"/>
        <v>0</v>
      </c>
      <c r="O2435" s="351">
        <f t="shared" si="373"/>
        <v>0</v>
      </c>
      <c r="P2435" s="350">
        <f t="shared" si="374"/>
        <v>0</v>
      </c>
      <c r="Q2435" s="352">
        <f t="shared" si="375"/>
        <v>0</v>
      </c>
      <c r="R2435" s="353">
        <f t="shared" si="376"/>
        <v>0</v>
      </c>
      <c r="S2435" s="354">
        <f t="shared" si="377"/>
        <v>0</v>
      </c>
      <c r="T2435" s="349">
        <f t="shared" si="378"/>
        <v>0</v>
      </c>
      <c r="U2435" s="355">
        <f t="shared" si="379"/>
        <v>0</v>
      </c>
    </row>
    <row r="2436" spans="1:21" x14ac:dyDescent="0.3">
      <c r="A2436" s="344">
        <v>2432</v>
      </c>
      <c r="B2436" s="344"/>
      <c r="C2436" s="356"/>
      <c r="D2436" s="357"/>
      <c r="E2436" s="358"/>
      <c r="F2436" s="346"/>
      <c r="G2436" s="347"/>
      <c r="H2436" s="347"/>
      <c r="I2436" s="347"/>
      <c r="J2436" s="348"/>
      <c r="K2436" s="347"/>
      <c r="L2436" s="349">
        <f t="shared" si="370"/>
        <v>0</v>
      </c>
      <c r="M2436" s="350">
        <f t="shared" si="371"/>
        <v>0</v>
      </c>
      <c r="N2436" s="350">
        <f t="shared" si="372"/>
        <v>0</v>
      </c>
      <c r="O2436" s="351">
        <f t="shared" si="373"/>
        <v>0</v>
      </c>
      <c r="P2436" s="350">
        <f t="shared" si="374"/>
        <v>0</v>
      </c>
      <c r="Q2436" s="352">
        <f t="shared" si="375"/>
        <v>0</v>
      </c>
      <c r="R2436" s="353">
        <f t="shared" si="376"/>
        <v>0</v>
      </c>
      <c r="S2436" s="354">
        <f t="shared" si="377"/>
        <v>0</v>
      </c>
      <c r="T2436" s="349">
        <f t="shared" si="378"/>
        <v>0</v>
      </c>
      <c r="U2436" s="355">
        <f t="shared" si="379"/>
        <v>0</v>
      </c>
    </row>
    <row r="2437" spans="1:21" x14ac:dyDescent="0.3">
      <c r="A2437" s="344">
        <v>2433</v>
      </c>
      <c r="B2437" s="344"/>
      <c r="C2437" s="356"/>
      <c r="D2437" s="357"/>
      <c r="E2437" s="358"/>
      <c r="F2437" s="346"/>
      <c r="G2437" s="347"/>
      <c r="H2437" s="347"/>
      <c r="I2437" s="347"/>
      <c r="J2437" s="348"/>
      <c r="K2437" s="347"/>
      <c r="L2437" s="349">
        <f t="shared" si="370"/>
        <v>0</v>
      </c>
      <c r="M2437" s="350">
        <f t="shared" si="371"/>
        <v>0</v>
      </c>
      <c r="N2437" s="350">
        <f t="shared" si="372"/>
        <v>0</v>
      </c>
      <c r="O2437" s="351">
        <f t="shared" si="373"/>
        <v>0</v>
      </c>
      <c r="P2437" s="350">
        <f t="shared" si="374"/>
        <v>0</v>
      </c>
      <c r="Q2437" s="352">
        <f t="shared" si="375"/>
        <v>0</v>
      </c>
      <c r="R2437" s="353">
        <f t="shared" si="376"/>
        <v>0</v>
      </c>
      <c r="S2437" s="354">
        <f t="shared" si="377"/>
        <v>0</v>
      </c>
      <c r="T2437" s="349">
        <f t="shared" si="378"/>
        <v>0</v>
      </c>
      <c r="U2437" s="355">
        <f t="shared" si="379"/>
        <v>0</v>
      </c>
    </row>
    <row r="2438" spans="1:21" x14ac:dyDescent="0.3">
      <c r="A2438" s="344">
        <v>2434</v>
      </c>
      <c r="B2438" s="344"/>
      <c r="C2438" s="356"/>
      <c r="D2438" s="357"/>
      <c r="E2438" s="358"/>
      <c r="F2438" s="346"/>
      <c r="G2438" s="347"/>
      <c r="H2438" s="347"/>
      <c r="I2438" s="347"/>
      <c r="J2438" s="348"/>
      <c r="K2438" s="347"/>
      <c r="L2438" s="349">
        <f t="shared" ref="L2438:L2501" si="380">E2438*7/22</f>
        <v>0</v>
      </c>
      <c r="M2438" s="350">
        <f t="shared" ref="M2438:M2501" si="381">IF(L2438&gt;0, 0.0396*(((L2438^2)*F2438)^0.933),0)</f>
        <v>0</v>
      </c>
      <c r="N2438" s="350">
        <f t="shared" ref="N2438:N2501" si="382">IF(L2438&gt;0,0.00349*(((L2438^2)*F2438)^1.03),0)</f>
        <v>0</v>
      </c>
      <c r="O2438" s="351">
        <f t="shared" ref="O2438:O2501" si="383">IF(L2438&gt;0,1/((28/(M2438+N2438))+0.025),0)</f>
        <v>0</v>
      </c>
      <c r="P2438" s="350">
        <f t="shared" ref="P2438:P2501" si="384">M2438+N2438+O2438</f>
        <v>0</v>
      </c>
      <c r="Q2438" s="352">
        <f t="shared" ref="Q2438:Q2501" si="385">P2438*0.27</f>
        <v>0</v>
      </c>
      <c r="R2438" s="353">
        <f t="shared" ref="R2438:R2501" si="386">P2438+Q2438</f>
        <v>0</v>
      </c>
      <c r="S2438" s="354">
        <f t="shared" ref="S2438:S2501" si="387">R2438*0.47</f>
        <v>0</v>
      </c>
      <c r="T2438" s="349">
        <f t="shared" ref="T2438:T2501" si="388">S2438*44/12</f>
        <v>0</v>
      </c>
      <c r="U2438" s="355">
        <f t="shared" ref="U2438:U2501" si="389">T2438/1000</f>
        <v>0</v>
      </c>
    </row>
    <row r="2439" spans="1:21" x14ac:dyDescent="0.3">
      <c r="A2439" s="344">
        <v>2435</v>
      </c>
      <c r="B2439" s="344"/>
      <c r="C2439" s="356"/>
      <c r="D2439" s="357"/>
      <c r="E2439" s="358"/>
      <c r="F2439" s="346"/>
      <c r="G2439" s="347"/>
      <c r="H2439" s="347"/>
      <c r="I2439" s="347"/>
      <c r="J2439" s="348"/>
      <c r="K2439" s="347"/>
      <c r="L2439" s="349">
        <f t="shared" si="380"/>
        <v>0</v>
      </c>
      <c r="M2439" s="350">
        <f t="shared" si="381"/>
        <v>0</v>
      </c>
      <c r="N2439" s="350">
        <f t="shared" si="382"/>
        <v>0</v>
      </c>
      <c r="O2439" s="351">
        <f t="shared" si="383"/>
        <v>0</v>
      </c>
      <c r="P2439" s="350">
        <f t="shared" si="384"/>
        <v>0</v>
      </c>
      <c r="Q2439" s="352">
        <f t="shared" si="385"/>
        <v>0</v>
      </c>
      <c r="R2439" s="353">
        <f t="shared" si="386"/>
        <v>0</v>
      </c>
      <c r="S2439" s="354">
        <f t="shared" si="387"/>
        <v>0</v>
      </c>
      <c r="T2439" s="349">
        <f t="shared" si="388"/>
        <v>0</v>
      </c>
      <c r="U2439" s="355">
        <f t="shared" si="389"/>
        <v>0</v>
      </c>
    </row>
    <row r="2440" spans="1:21" x14ac:dyDescent="0.3">
      <c r="A2440" s="344">
        <v>2436</v>
      </c>
      <c r="B2440" s="344"/>
      <c r="C2440" s="356"/>
      <c r="D2440" s="357"/>
      <c r="E2440" s="358"/>
      <c r="F2440" s="346"/>
      <c r="G2440" s="347"/>
      <c r="H2440" s="347"/>
      <c r="I2440" s="347"/>
      <c r="J2440" s="348"/>
      <c r="K2440" s="347"/>
      <c r="L2440" s="349">
        <f t="shared" si="380"/>
        <v>0</v>
      </c>
      <c r="M2440" s="350">
        <f t="shared" si="381"/>
        <v>0</v>
      </c>
      <c r="N2440" s="350">
        <f t="shared" si="382"/>
        <v>0</v>
      </c>
      <c r="O2440" s="351">
        <f t="shared" si="383"/>
        <v>0</v>
      </c>
      <c r="P2440" s="350">
        <f t="shared" si="384"/>
        <v>0</v>
      </c>
      <c r="Q2440" s="352">
        <f t="shared" si="385"/>
        <v>0</v>
      </c>
      <c r="R2440" s="353">
        <f t="shared" si="386"/>
        <v>0</v>
      </c>
      <c r="S2440" s="354">
        <f t="shared" si="387"/>
        <v>0</v>
      </c>
      <c r="T2440" s="349">
        <f t="shared" si="388"/>
        <v>0</v>
      </c>
      <c r="U2440" s="355">
        <f t="shared" si="389"/>
        <v>0</v>
      </c>
    </row>
    <row r="2441" spans="1:21" x14ac:dyDescent="0.3">
      <c r="A2441" s="344">
        <v>2437</v>
      </c>
      <c r="B2441" s="344"/>
      <c r="C2441" s="356"/>
      <c r="D2441" s="357"/>
      <c r="E2441" s="358"/>
      <c r="F2441" s="346"/>
      <c r="G2441" s="347"/>
      <c r="H2441" s="347"/>
      <c r="I2441" s="347"/>
      <c r="J2441" s="348"/>
      <c r="K2441" s="347"/>
      <c r="L2441" s="349">
        <f t="shared" si="380"/>
        <v>0</v>
      </c>
      <c r="M2441" s="350">
        <f t="shared" si="381"/>
        <v>0</v>
      </c>
      <c r="N2441" s="350">
        <f t="shared" si="382"/>
        <v>0</v>
      </c>
      <c r="O2441" s="351">
        <f t="shared" si="383"/>
        <v>0</v>
      </c>
      <c r="P2441" s="350">
        <f t="shared" si="384"/>
        <v>0</v>
      </c>
      <c r="Q2441" s="352">
        <f t="shared" si="385"/>
        <v>0</v>
      </c>
      <c r="R2441" s="353">
        <f t="shared" si="386"/>
        <v>0</v>
      </c>
      <c r="S2441" s="354">
        <f t="shared" si="387"/>
        <v>0</v>
      </c>
      <c r="T2441" s="349">
        <f t="shared" si="388"/>
        <v>0</v>
      </c>
      <c r="U2441" s="355">
        <f t="shared" si="389"/>
        <v>0</v>
      </c>
    </row>
    <row r="2442" spans="1:21" x14ac:dyDescent="0.3">
      <c r="A2442" s="344">
        <v>2438</v>
      </c>
      <c r="B2442" s="344"/>
      <c r="C2442" s="367"/>
      <c r="D2442" s="357"/>
      <c r="E2442" s="358"/>
      <c r="F2442" s="346"/>
      <c r="G2442" s="347"/>
      <c r="H2442" s="347"/>
      <c r="I2442" s="347"/>
      <c r="J2442" s="348"/>
      <c r="K2442" s="347"/>
      <c r="L2442" s="349">
        <f t="shared" si="380"/>
        <v>0</v>
      </c>
      <c r="M2442" s="350">
        <f t="shared" si="381"/>
        <v>0</v>
      </c>
      <c r="N2442" s="350">
        <f t="shared" si="382"/>
        <v>0</v>
      </c>
      <c r="O2442" s="351">
        <f t="shared" si="383"/>
        <v>0</v>
      </c>
      <c r="P2442" s="350">
        <f t="shared" si="384"/>
        <v>0</v>
      </c>
      <c r="Q2442" s="352">
        <f t="shared" si="385"/>
        <v>0</v>
      </c>
      <c r="R2442" s="353">
        <f t="shared" si="386"/>
        <v>0</v>
      </c>
      <c r="S2442" s="354">
        <f t="shared" si="387"/>
        <v>0</v>
      </c>
      <c r="T2442" s="349">
        <f t="shared" si="388"/>
        <v>0</v>
      </c>
      <c r="U2442" s="355">
        <f t="shared" si="389"/>
        <v>0</v>
      </c>
    </row>
    <row r="2443" spans="1:21" x14ac:dyDescent="0.3">
      <c r="A2443" s="344">
        <v>2439</v>
      </c>
      <c r="B2443" s="344"/>
      <c r="C2443" s="356"/>
      <c r="D2443" s="357"/>
      <c r="E2443" s="358"/>
      <c r="F2443" s="346"/>
      <c r="G2443" s="347"/>
      <c r="H2443" s="347"/>
      <c r="I2443" s="347"/>
      <c r="J2443" s="348"/>
      <c r="K2443" s="347"/>
      <c r="L2443" s="349">
        <f t="shared" si="380"/>
        <v>0</v>
      </c>
      <c r="M2443" s="350">
        <f t="shared" si="381"/>
        <v>0</v>
      </c>
      <c r="N2443" s="350">
        <f t="shared" si="382"/>
        <v>0</v>
      </c>
      <c r="O2443" s="351">
        <f t="shared" si="383"/>
        <v>0</v>
      </c>
      <c r="P2443" s="350">
        <f t="shared" si="384"/>
        <v>0</v>
      </c>
      <c r="Q2443" s="352">
        <f t="shared" si="385"/>
        <v>0</v>
      </c>
      <c r="R2443" s="353">
        <f t="shared" si="386"/>
        <v>0</v>
      </c>
      <c r="S2443" s="354">
        <f t="shared" si="387"/>
        <v>0</v>
      </c>
      <c r="T2443" s="349">
        <f t="shared" si="388"/>
        <v>0</v>
      </c>
      <c r="U2443" s="355">
        <f t="shared" si="389"/>
        <v>0</v>
      </c>
    </row>
    <row r="2444" spans="1:21" x14ac:dyDescent="0.3">
      <c r="A2444" s="344">
        <v>2440</v>
      </c>
      <c r="B2444" s="344"/>
      <c r="C2444" s="356"/>
      <c r="D2444" s="357"/>
      <c r="E2444" s="358"/>
      <c r="F2444" s="346"/>
      <c r="G2444" s="347"/>
      <c r="H2444" s="347"/>
      <c r="I2444" s="347"/>
      <c r="J2444" s="348"/>
      <c r="K2444" s="347"/>
      <c r="L2444" s="349">
        <f t="shared" si="380"/>
        <v>0</v>
      </c>
      <c r="M2444" s="350">
        <f t="shared" si="381"/>
        <v>0</v>
      </c>
      <c r="N2444" s="350">
        <f t="shared" si="382"/>
        <v>0</v>
      </c>
      <c r="O2444" s="351">
        <f t="shared" si="383"/>
        <v>0</v>
      </c>
      <c r="P2444" s="350">
        <f t="shared" si="384"/>
        <v>0</v>
      </c>
      <c r="Q2444" s="352">
        <f t="shared" si="385"/>
        <v>0</v>
      </c>
      <c r="R2444" s="353">
        <f t="shared" si="386"/>
        <v>0</v>
      </c>
      <c r="S2444" s="354">
        <f t="shared" si="387"/>
        <v>0</v>
      </c>
      <c r="T2444" s="349">
        <f t="shared" si="388"/>
        <v>0</v>
      </c>
      <c r="U2444" s="355">
        <f t="shared" si="389"/>
        <v>0</v>
      </c>
    </row>
    <row r="2445" spans="1:21" x14ac:dyDescent="0.3">
      <c r="A2445" s="344">
        <v>2441</v>
      </c>
      <c r="B2445" s="344"/>
      <c r="C2445" s="356"/>
      <c r="D2445" s="357"/>
      <c r="E2445" s="358"/>
      <c r="F2445" s="346"/>
      <c r="G2445" s="347"/>
      <c r="H2445" s="347"/>
      <c r="I2445" s="347"/>
      <c r="J2445" s="348"/>
      <c r="K2445" s="347"/>
      <c r="L2445" s="349">
        <f t="shared" si="380"/>
        <v>0</v>
      </c>
      <c r="M2445" s="350">
        <f t="shared" si="381"/>
        <v>0</v>
      </c>
      <c r="N2445" s="350">
        <f t="shared" si="382"/>
        <v>0</v>
      </c>
      <c r="O2445" s="351">
        <f t="shared" si="383"/>
        <v>0</v>
      </c>
      <c r="P2445" s="350">
        <f t="shared" si="384"/>
        <v>0</v>
      </c>
      <c r="Q2445" s="352">
        <f t="shared" si="385"/>
        <v>0</v>
      </c>
      <c r="R2445" s="353">
        <f t="shared" si="386"/>
        <v>0</v>
      </c>
      <c r="S2445" s="354">
        <f t="shared" si="387"/>
        <v>0</v>
      </c>
      <c r="T2445" s="349">
        <f t="shared" si="388"/>
        <v>0</v>
      </c>
      <c r="U2445" s="355">
        <f t="shared" si="389"/>
        <v>0</v>
      </c>
    </row>
    <row r="2446" spans="1:21" x14ac:dyDescent="0.3">
      <c r="A2446" s="344">
        <v>2442</v>
      </c>
      <c r="B2446" s="344"/>
      <c r="C2446" s="356"/>
      <c r="D2446" s="357"/>
      <c r="E2446" s="358"/>
      <c r="F2446" s="346"/>
      <c r="G2446" s="347"/>
      <c r="H2446" s="347"/>
      <c r="I2446" s="347"/>
      <c r="J2446" s="348"/>
      <c r="K2446" s="347"/>
      <c r="L2446" s="349">
        <f t="shared" si="380"/>
        <v>0</v>
      </c>
      <c r="M2446" s="350">
        <f t="shared" si="381"/>
        <v>0</v>
      </c>
      <c r="N2446" s="350">
        <f t="shared" si="382"/>
        <v>0</v>
      </c>
      <c r="O2446" s="351">
        <f t="shared" si="383"/>
        <v>0</v>
      </c>
      <c r="P2446" s="350">
        <f t="shared" si="384"/>
        <v>0</v>
      </c>
      <c r="Q2446" s="352">
        <f t="shared" si="385"/>
        <v>0</v>
      </c>
      <c r="R2446" s="353">
        <f t="shared" si="386"/>
        <v>0</v>
      </c>
      <c r="S2446" s="354">
        <f t="shared" si="387"/>
        <v>0</v>
      </c>
      <c r="T2446" s="349">
        <f t="shared" si="388"/>
        <v>0</v>
      </c>
      <c r="U2446" s="355">
        <f t="shared" si="389"/>
        <v>0</v>
      </c>
    </row>
    <row r="2447" spans="1:21" x14ac:dyDescent="0.3">
      <c r="A2447" s="344">
        <v>2443</v>
      </c>
      <c r="B2447" s="344"/>
      <c r="C2447" s="356"/>
      <c r="D2447" s="357"/>
      <c r="E2447" s="358"/>
      <c r="F2447" s="346"/>
      <c r="G2447" s="347"/>
      <c r="H2447" s="347"/>
      <c r="I2447" s="347"/>
      <c r="J2447" s="348"/>
      <c r="K2447" s="347"/>
      <c r="L2447" s="349">
        <f t="shared" si="380"/>
        <v>0</v>
      </c>
      <c r="M2447" s="350">
        <f t="shared" si="381"/>
        <v>0</v>
      </c>
      <c r="N2447" s="350">
        <f t="shared" si="382"/>
        <v>0</v>
      </c>
      <c r="O2447" s="351">
        <f t="shared" si="383"/>
        <v>0</v>
      </c>
      <c r="P2447" s="350">
        <f t="shared" si="384"/>
        <v>0</v>
      </c>
      <c r="Q2447" s="352">
        <f t="shared" si="385"/>
        <v>0</v>
      </c>
      <c r="R2447" s="353">
        <f t="shared" si="386"/>
        <v>0</v>
      </c>
      <c r="S2447" s="354">
        <f t="shared" si="387"/>
        <v>0</v>
      </c>
      <c r="T2447" s="349">
        <f t="shared" si="388"/>
        <v>0</v>
      </c>
      <c r="U2447" s="355">
        <f t="shared" si="389"/>
        <v>0</v>
      </c>
    </row>
    <row r="2448" spans="1:21" x14ac:dyDescent="0.3">
      <c r="A2448" s="344">
        <v>2444</v>
      </c>
      <c r="B2448" s="344"/>
      <c r="C2448" s="356"/>
      <c r="D2448" s="357"/>
      <c r="E2448" s="358"/>
      <c r="F2448" s="346"/>
      <c r="G2448" s="347"/>
      <c r="H2448" s="347"/>
      <c r="I2448" s="347"/>
      <c r="J2448" s="348"/>
      <c r="K2448" s="347"/>
      <c r="L2448" s="349">
        <f t="shared" si="380"/>
        <v>0</v>
      </c>
      <c r="M2448" s="350">
        <f t="shared" si="381"/>
        <v>0</v>
      </c>
      <c r="N2448" s="350">
        <f t="shared" si="382"/>
        <v>0</v>
      </c>
      <c r="O2448" s="351">
        <f t="shared" si="383"/>
        <v>0</v>
      </c>
      <c r="P2448" s="350">
        <f t="shared" si="384"/>
        <v>0</v>
      </c>
      <c r="Q2448" s="352">
        <f t="shared" si="385"/>
        <v>0</v>
      </c>
      <c r="R2448" s="353">
        <f t="shared" si="386"/>
        <v>0</v>
      </c>
      <c r="S2448" s="354">
        <f t="shared" si="387"/>
        <v>0</v>
      </c>
      <c r="T2448" s="349">
        <f t="shared" si="388"/>
        <v>0</v>
      </c>
      <c r="U2448" s="355">
        <f t="shared" si="389"/>
        <v>0</v>
      </c>
    </row>
    <row r="2449" spans="1:21" x14ac:dyDescent="0.3">
      <c r="A2449" s="344">
        <v>2445</v>
      </c>
      <c r="B2449" s="344"/>
      <c r="C2449" s="356"/>
      <c r="D2449" s="357"/>
      <c r="E2449" s="358"/>
      <c r="F2449" s="346"/>
      <c r="G2449" s="347"/>
      <c r="H2449" s="347"/>
      <c r="I2449" s="347"/>
      <c r="J2449" s="348"/>
      <c r="K2449" s="347"/>
      <c r="L2449" s="349">
        <f t="shared" si="380"/>
        <v>0</v>
      </c>
      <c r="M2449" s="350">
        <f t="shared" si="381"/>
        <v>0</v>
      </c>
      <c r="N2449" s="350">
        <f t="shared" si="382"/>
        <v>0</v>
      </c>
      <c r="O2449" s="351">
        <f t="shared" si="383"/>
        <v>0</v>
      </c>
      <c r="P2449" s="350">
        <f t="shared" si="384"/>
        <v>0</v>
      </c>
      <c r="Q2449" s="352">
        <f t="shared" si="385"/>
        <v>0</v>
      </c>
      <c r="R2449" s="353">
        <f t="shared" si="386"/>
        <v>0</v>
      </c>
      <c r="S2449" s="354">
        <f t="shared" si="387"/>
        <v>0</v>
      </c>
      <c r="T2449" s="349">
        <f t="shared" si="388"/>
        <v>0</v>
      </c>
      <c r="U2449" s="355">
        <f t="shared" si="389"/>
        <v>0</v>
      </c>
    </row>
    <row r="2450" spans="1:21" x14ac:dyDescent="0.3">
      <c r="A2450" s="344">
        <v>2446</v>
      </c>
      <c r="B2450" s="344"/>
      <c r="C2450" s="356"/>
      <c r="D2450" s="357"/>
      <c r="E2450" s="358"/>
      <c r="F2450" s="346"/>
      <c r="G2450" s="347"/>
      <c r="H2450" s="347"/>
      <c r="I2450" s="347"/>
      <c r="J2450" s="348"/>
      <c r="K2450" s="347"/>
      <c r="L2450" s="349">
        <f t="shared" si="380"/>
        <v>0</v>
      </c>
      <c r="M2450" s="350">
        <f t="shared" si="381"/>
        <v>0</v>
      </c>
      <c r="N2450" s="350">
        <f t="shared" si="382"/>
        <v>0</v>
      </c>
      <c r="O2450" s="351">
        <f t="shared" si="383"/>
        <v>0</v>
      </c>
      <c r="P2450" s="350">
        <f t="shared" si="384"/>
        <v>0</v>
      </c>
      <c r="Q2450" s="352">
        <f t="shared" si="385"/>
        <v>0</v>
      </c>
      <c r="R2450" s="353">
        <f t="shared" si="386"/>
        <v>0</v>
      </c>
      <c r="S2450" s="354">
        <f t="shared" si="387"/>
        <v>0</v>
      </c>
      <c r="T2450" s="349">
        <f t="shared" si="388"/>
        <v>0</v>
      </c>
      <c r="U2450" s="355">
        <f t="shared" si="389"/>
        <v>0</v>
      </c>
    </row>
    <row r="2451" spans="1:21" x14ac:dyDescent="0.3">
      <c r="A2451" s="344">
        <v>2447</v>
      </c>
      <c r="B2451" s="344"/>
      <c r="C2451" s="356"/>
      <c r="D2451" s="357"/>
      <c r="E2451" s="358"/>
      <c r="F2451" s="346"/>
      <c r="G2451" s="347"/>
      <c r="H2451" s="347"/>
      <c r="I2451" s="347"/>
      <c r="J2451" s="348"/>
      <c r="K2451" s="347"/>
      <c r="L2451" s="349">
        <f t="shared" si="380"/>
        <v>0</v>
      </c>
      <c r="M2451" s="350">
        <f t="shared" si="381"/>
        <v>0</v>
      </c>
      <c r="N2451" s="350">
        <f t="shared" si="382"/>
        <v>0</v>
      </c>
      <c r="O2451" s="351">
        <f t="shared" si="383"/>
        <v>0</v>
      </c>
      <c r="P2451" s="350">
        <f t="shared" si="384"/>
        <v>0</v>
      </c>
      <c r="Q2451" s="352">
        <f t="shared" si="385"/>
        <v>0</v>
      </c>
      <c r="R2451" s="353">
        <f t="shared" si="386"/>
        <v>0</v>
      </c>
      <c r="S2451" s="354">
        <f t="shared" si="387"/>
        <v>0</v>
      </c>
      <c r="T2451" s="349">
        <f t="shared" si="388"/>
        <v>0</v>
      </c>
      <c r="U2451" s="355">
        <f t="shared" si="389"/>
        <v>0</v>
      </c>
    </row>
    <row r="2452" spans="1:21" x14ac:dyDescent="0.3">
      <c r="A2452" s="344">
        <v>2448</v>
      </c>
      <c r="B2452" s="344"/>
      <c r="C2452" s="356"/>
      <c r="D2452" s="357"/>
      <c r="E2452" s="358"/>
      <c r="F2452" s="346"/>
      <c r="G2452" s="347"/>
      <c r="H2452" s="347"/>
      <c r="I2452" s="347"/>
      <c r="J2452" s="348"/>
      <c r="K2452" s="347"/>
      <c r="L2452" s="349">
        <f t="shared" si="380"/>
        <v>0</v>
      </c>
      <c r="M2452" s="350">
        <f t="shared" si="381"/>
        <v>0</v>
      </c>
      <c r="N2452" s="350">
        <f t="shared" si="382"/>
        <v>0</v>
      </c>
      <c r="O2452" s="351">
        <f t="shared" si="383"/>
        <v>0</v>
      </c>
      <c r="P2452" s="350">
        <f t="shared" si="384"/>
        <v>0</v>
      </c>
      <c r="Q2452" s="352">
        <f t="shared" si="385"/>
        <v>0</v>
      </c>
      <c r="R2452" s="353">
        <f t="shared" si="386"/>
        <v>0</v>
      </c>
      <c r="S2452" s="354">
        <f t="shared" si="387"/>
        <v>0</v>
      </c>
      <c r="T2452" s="349">
        <f t="shared" si="388"/>
        <v>0</v>
      </c>
      <c r="U2452" s="355">
        <f t="shared" si="389"/>
        <v>0</v>
      </c>
    </row>
    <row r="2453" spans="1:21" x14ac:dyDescent="0.3">
      <c r="A2453" s="344">
        <v>2449</v>
      </c>
      <c r="B2453" s="344"/>
      <c r="C2453" s="356"/>
      <c r="D2453" s="357"/>
      <c r="E2453" s="358"/>
      <c r="F2453" s="346"/>
      <c r="G2453" s="347"/>
      <c r="H2453" s="347"/>
      <c r="I2453" s="347"/>
      <c r="J2453" s="348"/>
      <c r="K2453" s="347"/>
      <c r="L2453" s="349">
        <f t="shared" si="380"/>
        <v>0</v>
      </c>
      <c r="M2453" s="350">
        <f t="shared" si="381"/>
        <v>0</v>
      </c>
      <c r="N2453" s="350">
        <f t="shared" si="382"/>
        <v>0</v>
      </c>
      <c r="O2453" s="351">
        <f t="shared" si="383"/>
        <v>0</v>
      </c>
      <c r="P2453" s="350">
        <f t="shared" si="384"/>
        <v>0</v>
      </c>
      <c r="Q2453" s="352">
        <f t="shared" si="385"/>
        <v>0</v>
      </c>
      <c r="R2453" s="353">
        <f t="shared" si="386"/>
        <v>0</v>
      </c>
      <c r="S2453" s="354">
        <f t="shared" si="387"/>
        <v>0</v>
      </c>
      <c r="T2453" s="349">
        <f t="shared" si="388"/>
        <v>0</v>
      </c>
      <c r="U2453" s="355">
        <f t="shared" si="389"/>
        <v>0</v>
      </c>
    </row>
    <row r="2454" spans="1:21" x14ac:dyDescent="0.3">
      <c r="A2454" s="344">
        <v>2450</v>
      </c>
      <c r="B2454" s="344"/>
      <c r="C2454" s="356"/>
      <c r="D2454" s="357"/>
      <c r="E2454" s="358"/>
      <c r="F2454" s="346"/>
      <c r="G2454" s="347"/>
      <c r="H2454" s="347"/>
      <c r="I2454" s="347"/>
      <c r="J2454" s="348"/>
      <c r="K2454" s="347"/>
      <c r="L2454" s="349">
        <f t="shared" si="380"/>
        <v>0</v>
      </c>
      <c r="M2454" s="350">
        <f t="shared" si="381"/>
        <v>0</v>
      </c>
      <c r="N2454" s="350">
        <f t="shared" si="382"/>
        <v>0</v>
      </c>
      <c r="O2454" s="351">
        <f t="shared" si="383"/>
        <v>0</v>
      </c>
      <c r="P2454" s="350">
        <f t="shared" si="384"/>
        <v>0</v>
      </c>
      <c r="Q2454" s="352">
        <f t="shared" si="385"/>
        <v>0</v>
      </c>
      <c r="R2454" s="353">
        <f t="shared" si="386"/>
        <v>0</v>
      </c>
      <c r="S2454" s="354">
        <f t="shared" si="387"/>
        <v>0</v>
      </c>
      <c r="T2454" s="349">
        <f t="shared" si="388"/>
        <v>0</v>
      </c>
      <c r="U2454" s="355">
        <f t="shared" si="389"/>
        <v>0</v>
      </c>
    </row>
    <row r="2455" spans="1:21" x14ac:dyDescent="0.3">
      <c r="A2455" s="344">
        <v>2451</v>
      </c>
      <c r="B2455" s="344"/>
      <c r="C2455" s="356"/>
      <c r="D2455" s="357"/>
      <c r="E2455" s="358"/>
      <c r="F2455" s="346"/>
      <c r="G2455" s="347"/>
      <c r="H2455" s="347"/>
      <c r="I2455" s="347"/>
      <c r="J2455" s="348"/>
      <c r="K2455" s="347"/>
      <c r="L2455" s="349">
        <f t="shared" si="380"/>
        <v>0</v>
      </c>
      <c r="M2455" s="350">
        <f t="shared" si="381"/>
        <v>0</v>
      </c>
      <c r="N2455" s="350">
        <f t="shared" si="382"/>
        <v>0</v>
      </c>
      <c r="O2455" s="351">
        <f t="shared" si="383"/>
        <v>0</v>
      </c>
      <c r="P2455" s="350">
        <f t="shared" si="384"/>
        <v>0</v>
      </c>
      <c r="Q2455" s="352">
        <f t="shared" si="385"/>
        <v>0</v>
      </c>
      <c r="R2455" s="353">
        <f t="shared" si="386"/>
        <v>0</v>
      </c>
      <c r="S2455" s="354">
        <f t="shared" si="387"/>
        <v>0</v>
      </c>
      <c r="T2455" s="349">
        <f t="shared" si="388"/>
        <v>0</v>
      </c>
      <c r="U2455" s="355">
        <f t="shared" si="389"/>
        <v>0</v>
      </c>
    </row>
    <row r="2456" spans="1:21" x14ac:dyDescent="0.3">
      <c r="A2456" s="344">
        <v>2452</v>
      </c>
      <c r="B2456" s="344"/>
      <c r="C2456" s="356"/>
      <c r="D2456" s="357"/>
      <c r="E2456" s="358"/>
      <c r="F2456" s="346"/>
      <c r="G2456" s="347"/>
      <c r="H2456" s="347"/>
      <c r="I2456" s="347"/>
      <c r="J2456" s="348"/>
      <c r="K2456" s="347"/>
      <c r="L2456" s="349">
        <f t="shared" si="380"/>
        <v>0</v>
      </c>
      <c r="M2456" s="350">
        <f t="shared" si="381"/>
        <v>0</v>
      </c>
      <c r="N2456" s="350">
        <f t="shared" si="382"/>
        <v>0</v>
      </c>
      <c r="O2456" s="351">
        <f t="shared" si="383"/>
        <v>0</v>
      </c>
      <c r="P2456" s="350">
        <f t="shared" si="384"/>
        <v>0</v>
      </c>
      <c r="Q2456" s="352">
        <f t="shared" si="385"/>
        <v>0</v>
      </c>
      <c r="R2456" s="353">
        <f t="shared" si="386"/>
        <v>0</v>
      </c>
      <c r="S2456" s="354">
        <f t="shared" si="387"/>
        <v>0</v>
      </c>
      <c r="T2456" s="349">
        <f t="shared" si="388"/>
        <v>0</v>
      </c>
      <c r="U2456" s="355">
        <f t="shared" si="389"/>
        <v>0</v>
      </c>
    </row>
    <row r="2457" spans="1:21" x14ac:dyDescent="0.3">
      <c r="A2457" s="344">
        <v>2453</v>
      </c>
      <c r="B2457" s="344"/>
      <c r="C2457" s="356"/>
      <c r="D2457" s="357"/>
      <c r="E2457" s="358"/>
      <c r="F2457" s="346"/>
      <c r="G2457" s="347"/>
      <c r="H2457" s="347"/>
      <c r="I2457" s="347"/>
      <c r="J2457" s="348"/>
      <c r="K2457" s="347"/>
      <c r="L2457" s="349">
        <f t="shared" si="380"/>
        <v>0</v>
      </c>
      <c r="M2457" s="350">
        <f t="shared" si="381"/>
        <v>0</v>
      </c>
      <c r="N2457" s="350">
        <f t="shared" si="382"/>
        <v>0</v>
      </c>
      <c r="O2457" s="351">
        <f t="shared" si="383"/>
        <v>0</v>
      </c>
      <c r="P2457" s="350">
        <f t="shared" si="384"/>
        <v>0</v>
      </c>
      <c r="Q2457" s="352">
        <f t="shared" si="385"/>
        <v>0</v>
      </c>
      <c r="R2457" s="353">
        <f t="shared" si="386"/>
        <v>0</v>
      </c>
      <c r="S2457" s="354">
        <f t="shared" si="387"/>
        <v>0</v>
      </c>
      <c r="T2457" s="349">
        <f t="shared" si="388"/>
        <v>0</v>
      </c>
      <c r="U2457" s="355">
        <f t="shared" si="389"/>
        <v>0</v>
      </c>
    </row>
    <row r="2458" spans="1:21" x14ac:dyDescent="0.3">
      <c r="A2458" s="344">
        <v>2454</v>
      </c>
      <c r="B2458" s="344"/>
      <c r="C2458" s="356"/>
      <c r="D2458" s="357"/>
      <c r="E2458" s="358"/>
      <c r="F2458" s="346"/>
      <c r="G2458" s="347"/>
      <c r="H2458" s="347"/>
      <c r="I2458" s="347"/>
      <c r="J2458" s="348"/>
      <c r="K2458" s="347"/>
      <c r="L2458" s="349">
        <f t="shared" si="380"/>
        <v>0</v>
      </c>
      <c r="M2458" s="350">
        <f t="shared" si="381"/>
        <v>0</v>
      </c>
      <c r="N2458" s="350">
        <f t="shared" si="382"/>
        <v>0</v>
      </c>
      <c r="O2458" s="351">
        <f t="shared" si="383"/>
        <v>0</v>
      </c>
      <c r="P2458" s="350">
        <f t="shared" si="384"/>
        <v>0</v>
      </c>
      <c r="Q2458" s="352">
        <f t="shared" si="385"/>
        <v>0</v>
      </c>
      <c r="R2458" s="353">
        <f t="shared" si="386"/>
        <v>0</v>
      </c>
      <c r="S2458" s="354">
        <f t="shared" si="387"/>
        <v>0</v>
      </c>
      <c r="T2458" s="349">
        <f t="shared" si="388"/>
        <v>0</v>
      </c>
      <c r="U2458" s="355">
        <f t="shared" si="389"/>
        <v>0</v>
      </c>
    </row>
    <row r="2459" spans="1:21" x14ac:dyDescent="0.3">
      <c r="A2459" s="344">
        <v>2455</v>
      </c>
      <c r="B2459" s="344"/>
      <c r="C2459" s="356"/>
      <c r="D2459" s="357"/>
      <c r="E2459" s="358"/>
      <c r="F2459" s="346"/>
      <c r="G2459" s="347"/>
      <c r="H2459" s="347"/>
      <c r="I2459" s="347"/>
      <c r="J2459" s="348"/>
      <c r="K2459" s="347"/>
      <c r="L2459" s="349">
        <f t="shared" si="380"/>
        <v>0</v>
      </c>
      <c r="M2459" s="350">
        <f t="shared" si="381"/>
        <v>0</v>
      </c>
      <c r="N2459" s="350">
        <f t="shared" si="382"/>
        <v>0</v>
      </c>
      <c r="O2459" s="351">
        <f t="shared" si="383"/>
        <v>0</v>
      </c>
      <c r="P2459" s="350">
        <f t="shared" si="384"/>
        <v>0</v>
      </c>
      <c r="Q2459" s="352">
        <f t="shared" si="385"/>
        <v>0</v>
      </c>
      <c r="R2459" s="353">
        <f t="shared" si="386"/>
        <v>0</v>
      </c>
      <c r="S2459" s="354">
        <f t="shared" si="387"/>
        <v>0</v>
      </c>
      <c r="T2459" s="349">
        <f t="shared" si="388"/>
        <v>0</v>
      </c>
      <c r="U2459" s="355">
        <f t="shared" si="389"/>
        <v>0</v>
      </c>
    </row>
    <row r="2460" spans="1:21" x14ac:dyDescent="0.3">
      <c r="A2460" s="344">
        <v>2456</v>
      </c>
      <c r="B2460" s="344"/>
      <c r="C2460" s="356"/>
      <c r="D2460" s="357"/>
      <c r="E2460" s="358"/>
      <c r="F2460" s="346"/>
      <c r="G2460" s="347"/>
      <c r="H2460" s="347"/>
      <c r="I2460" s="347"/>
      <c r="J2460" s="348"/>
      <c r="K2460" s="347"/>
      <c r="L2460" s="349">
        <f t="shared" si="380"/>
        <v>0</v>
      </c>
      <c r="M2460" s="350">
        <f t="shared" si="381"/>
        <v>0</v>
      </c>
      <c r="N2460" s="350">
        <f t="shared" si="382"/>
        <v>0</v>
      </c>
      <c r="O2460" s="351">
        <f t="shared" si="383"/>
        <v>0</v>
      </c>
      <c r="P2460" s="350">
        <f t="shared" si="384"/>
        <v>0</v>
      </c>
      <c r="Q2460" s="352">
        <f t="shared" si="385"/>
        <v>0</v>
      </c>
      <c r="R2460" s="353">
        <f t="shared" si="386"/>
        <v>0</v>
      </c>
      <c r="S2460" s="354">
        <f t="shared" si="387"/>
        <v>0</v>
      </c>
      <c r="T2460" s="349">
        <f t="shared" si="388"/>
        <v>0</v>
      </c>
      <c r="U2460" s="355">
        <f t="shared" si="389"/>
        <v>0</v>
      </c>
    </row>
    <row r="2461" spans="1:21" x14ac:dyDescent="0.3">
      <c r="A2461" s="344">
        <v>2457</v>
      </c>
      <c r="B2461" s="344"/>
      <c r="C2461" s="356"/>
      <c r="D2461" s="357"/>
      <c r="E2461" s="358"/>
      <c r="F2461" s="346"/>
      <c r="G2461" s="347"/>
      <c r="H2461" s="347"/>
      <c r="I2461" s="347"/>
      <c r="J2461" s="348"/>
      <c r="K2461" s="347"/>
      <c r="L2461" s="349">
        <f t="shared" si="380"/>
        <v>0</v>
      </c>
      <c r="M2461" s="350">
        <f t="shared" si="381"/>
        <v>0</v>
      </c>
      <c r="N2461" s="350">
        <f t="shared" si="382"/>
        <v>0</v>
      </c>
      <c r="O2461" s="351">
        <f t="shared" si="383"/>
        <v>0</v>
      </c>
      <c r="P2461" s="350">
        <f t="shared" si="384"/>
        <v>0</v>
      </c>
      <c r="Q2461" s="352">
        <f t="shared" si="385"/>
        <v>0</v>
      </c>
      <c r="R2461" s="353">
        <f t="shared" si="386"/>
        <v>0</v>
      </c>
      <c r="S2461" s="354">
        <f t="shared" si="387"/>
        <v>0</v>
      </c>
      <c r="T2461" s="349">
        <f t="shared" si="388"/>
        <v>0</v>
      </c>
      <c r="U2461" s="355">
        <f t="shared" si="389"/>
        <v>0</v>
      </c>
    </row>
    <row r="2462" spans="1:21" x14ac:dyDescent="0.3">
      <c r="A2462" s="344">
        <v>2458</v>
      </c>
      <c r="B2462" s="344"/>
      <c r="C2462" s="356"/>
      <c r="D2462" s="357"/>
      <c r="E2462" s="358"/>
      <c r="F2462" s="346"/>
      <c r="G2462" s="347"/>
      <c r="H2462" s="347"/>
      <c r="I2462" s="347"/>
      <c r="J2462" s="348"/>
      <c r="K2462" s="347"/>
      <c r="L2462" s="349">
        <f t="shared" si="380"/>
        <v>0</v>
      </c>
      <c r="M2462" s="350">
        <f t="shared" si="381"/>
        <v>0</v>
      </c>
      <c r="N2462" s="350">
        <f t="shared" si="382"/>
        <v>0</v>
      </c>
      <c r="O2462" s="351">
        <f t="shared" si="383"/>
        <v>0</v>
      </c>
      <c r="P2462" s="350">
        <f t="shared" si="384"/>
        <v>0</v>
      </c>
      <c r="Q2462" s="352">
        <f t="shared" si="385"/>
        <v>0</v>
      </c>
      <c r="R2462" s="353">
        <f t="shared" si="386"/>
        <v>0</v>
      </c>
      <c r="S2462" s="354">
        <f t="shared" si="387"/>
        <v>0</v>
      </c>
      <c r="T2462" s="349">
        <f t="shared" si="388"/>
        <v>0</v>
      </c>
      <c r="U2462" s="355">
        <f t="shared" si="389"/>
        <v>0</v>
      </c>
    </row>
    <row r="2463" spans="1:21" x14ac:dyDescent="0.3">
      <c r="A2463" s="344">
        <v>2459</v>
      </c>
      <c r="B2463" s="344"/>
      <c r="C2463" s="356"/>
      <c r="D2463" s="357"/>
      <c r="E2463" s="358"/>
      <c r="F2463" s="346"/>
      <c r="G2463" s="347"/>
      <c r="H2463" s="347"/>
      <c r="I2463" s="347"/>
      <c r="J2463" s="348"/>
      <c r="K2463" s="347"/>
      <c r="L2463" s="349">
        <f t="shared" si="380"/>
        <v>0</v>
      </c>
      <c r="M2463" s="350">
        <f t="shared" si="381"/>
        <v>0</v>
      </c>
      <c r="N2463" s="350">
        <f t="shared" si="382"/>
        <v>0</v>
      </c>
      <c r="O2463" s="351">
        <f t="shared" si="383"/>
        <v>0</v>
      </c>
      <c r="P2463" s="350">
        <f t="shared" si="384"/>
        <v>0</v>
      </c>
      <c r="Q2463" s="352">
        <f t="shared" si="385"/>
        <v>0</v>
      </c>
      <c r="R2463" s="353">
        <f t="shared" si="386"/>
        <v>0</v>
      </c>
      <c r="S2463" s="354">
        <f t="shared" si="387"/>
        <v>0</v>
      </c>
      <c r="T2463" s="349">
        <f t="shared" si="388"/>
        <v>0</v>
      </c>
      <c r="U2463" s="355">
        <f t="shared" si="389"/>
        <v>0</v>
      </c>
    </row>
    <row r="2464" spans="1:21" x14ac:dyDescent="0.3">
      <c r="A2464" s="344">
        <v>2460</v>
      </c>
      <c r="B2464" s="344"/>
      <c r="C2464" s="356"/>
      <c r="D2464" s="357"/>
      <c r="E2464" s="358"/>
      <c r="F2464" s="346"/>
      <c r="G2464" s="347"/>
      <c r="H2464" s="347"/>
      <c r="I2464" s="347"/>
      <c r="J2464" s="348"/>
      <c r="K2464" s="347"/>
      <c r="L2464" s="349">
        <f t="shared" si="380"/>
        <v>0</v>
      </c>
      <c r="M2464" s="350">
        <f t="shared" si="381"/>
        <v>0</v>
      </c>
      <c r="N2464" s="350">
        <f t="shared" si="382"/>
        <v>0</v>
      </c>
      <c r="O2464" s="351">
        <f t="shared" si="383"/>
        <v>0</v>
      </c>
      <c r="P2464" s="350">
        <f t="shared" si="384"/>
        <v>0</v>
      </c>
      <c r="Q2464" s="352">
        <f t="shared" si="385"/>
        <v>0</v>
      </c>
      <c r="R2464" s="353">
        <f t="shared" si="386"/>
        <v>0</v>
      </c>
      <c r="S2464" s="354">
        <f t="shared" si="387"/>
        <v>0</v>
      </c>
      <c r="T2464" s="349">
        <f t="shared" si="388"/>
        <v>0</v>
      </c>
      <c r="U2464" s="355">
        <f t="shared" si="389"/>
        <v>0</v>
      </c>
    </row>
    <row r="2465" spans="1:21" x14ac:dyDescent="0.3">
      <c r="A2465" s="344">
        <v>2461</v>
      </c>
      <c r="B2465" s="344"/>
      <c r="C2465" s="356"/>
      <c r="D2465" s="357"/>
      <c r="E2465" s="358"/>
      <c r="F2465" s="346"/>
      <c r="G2465" s="347"/>
      <c r="H2465" s="347"/>
      <c r="I2465" s="347"/>
      <c r="J2465" s="348"/>
      <c r="K2465" s="347"/>
      <c r="L2465" s="349">
        <f t="shared" si="380"/>
        <v>0</v>
      </c>
      <c r="M2465" s="350">
        <f t="shared" si="381"/>
        <v>0</v>
      </c>
      <c r="N2465" s="350">
        <f t="shared" si="382"/>
        <v>0</v>
      </c>
      <c r="O2465" s="351">
        <f t="shared" si="383"/>
        <v>0</v>
      </c>
      <c r="P2465" s="350">
        <f t="shared" si="384"/>
        <v>0</v>
      </c>
      <c r="Q2465" s="352">
        <f t="shared" si="385"/>
        <v>0</v>
      </c>
      <c r="R2465" s="353">
        <f t="shared" si="386"/>
        <v>0</v>
      </c>
      <c r="S2465" s="354">
        <f t="shared" si="387"/>
        <v>0</v>
      </c>
      <c r="T2465" s="349">
        <f t="shared" si="388"/>
        <v>0</v>
      </c>
      <c r="U2465" s="355">
        <f t="shared" si="389"/>
        <v>0</v>
      </c>
    </row>
    <row r="2466" spans="1:21" x14ac:dyDescent="0.3">
      <c r="A2466" s="344">
        <v>2462</v>
      </c>
      <c r="B2466" s="344"/>
      <c r="C2466" s="356"/>
      <c r="D2466" s="357"/>
      <c r="E2466" s="358"/>
      <c r="F2466" s="346"/>
      <c r="G2466" s="347"/>
      <c r="H2466" s="347"/>
      <c r="I2466" s="347"/>
      <c r="J2466" s="348"/>
      <c r="K2466" s="347"/>
      <c r="L2466" s="349">
        <f t="shared" si="380"/>
        <v>0</v>
      </c>
      <c r="M2466" s="350">
        <f t="shared" si="381"/>
        <v>0</v>
      </c>
      <c r="N2466" s="350">
        <f t="shared" si="382"/>
        <v>0</v>
      </c>
      <c r="O2466" s="351">
        <f t="shared" si="383"/>
        <v>0</v>
      </c>
      <c r="P2466" s="350">
        <f t="shared" si="384"/>
        <v>0</v>
      </c>
      <c r="Q2466" s="352">
        <f t="shared" si="385"/>
        <v>0</v>
      </c>
      <c r="R2466" s="353">
        <f t="shared" si="386"/>
        <v>0</v>
      </c>
      <c r="S2466" s="354">
        <f t="shared" si="387"/>
        <v>0</v>
      </c>
      <c r="T2466" s="349">
        <f t="shared" si="388"/>
        <v>0</v>
      </c>
      <c r="U2466" s="355">
        <f t="shared" si="389"/>
        <v>0</v>
      </c>
    </row>
    <row r="2467" spans="1:21" x14ac:dyDescent="0.3">
      <c r="A2467" s="344">
        <v>2463</v>
      </c>
      <c r="B2467" s="344"/>
      <c r="C2467" s="367"/>
      <c r="D2467" s="357"/>
      <c r="E2467" s="358"/>
      <c r="F2467" s="346"/>
      <c r="G2467" s="347"/>
      <c r="H2467" s="347"/>
      <c r="I2467" s="347"/>
      <c r="J2467" s="348"/>
      <c r="K2467" s="347"/>
      <c r="L2467" s="349">
        <f t="shared" si="380"/>
        <v>0</v>
      </c>
      <c r="M2467" s="350">
        <f t="shared" si="381"/>
        <v>0</v>
      </c>
      <c r="N2467" s="350">
        <f t="shared" si="382"/>
        <v>0</v>
      </c>
      <c r="O2467" s="351">
        <f t="shared" si="383"/>
        <v>0</v>
      </c>
      <c r="P2467" s="350">
        <f t="shared" si="384"/>
        <v>0</v>
      </c>
      <c r="Q2467" s="352">
        <f t="shared" si="385"/>
        <v>0</v>
      </c>
      <c r="R2467" s="353">
        <f t="shared" si="386"/>
        <v>0</v>
      </c>
      <c r="S2467" s="354">
        <f t="shared" si="387"/>
        <v>0</v>
      </c>
      <c r="T2467" s="349">
        <f t="shared" si="388"/>
        <v>0</v>
      </c>
      <c r="U2467" s="355">
        <f t="shared" si="389"/>
        <v>0</v>
      </c>
    </row>
    <row r="2468" spans="1:21" x14ac:dyDescent="0.3">
      <c r="A2468" s="344">
        <v>2464</v>
      </c>
      <c r="B2468" s="344"/>
      <c r="C2468" s="356"/>
      <c r="D2468" s="357"/>
      <c r="E2468" s="358"/>
      <c r="F2468" s="346"/>
      <c r="G2468" s="347"/>
      <c r="H2468" s="347"/>
      <c r="I2468" s="347"/>
      <c r="J2468" s="348"/>
      <c r="K2468" s="347"/>
      <c r="L2468" s="349">
        <f t="shared" si="380"/>
        <v>0</v>
      </c>
      <c r="M2468" s="350">
        <f t="shared" si="381"/>
        <v>0</v>
      </c>
      <c r="N2468" s="350">
        <f t="shared" si="382"/>
        <v>0</v>
      </c>
      <c r="O2468" s="351">
        <f t="shared" si="383"/>
        <v>0</v>
      </c>
      <c r="P2468" s="350">
        <f t="shared" si="384"/>
        <v>0</v>
      </c>
      <c r="Q2468" s="352">
        <f t="shared" si="385"/>
        <v>0</v>
      </c>
      <c r="R2468" s="353">
        <f t="shared" si="386"/>
        <v>0</v>
      </c>
      <c r="S2468" s="354">
        <f t="shared" si="387"/>
        <v>0</v>
      </c>
      <c r="T2468" s="349">
        <f t="shared" si="388"/>
        <v>0</v>
      </c>
      <c r="U2468" s="355">
        <f t="shared" si="389"/>
        <v>0</v>
      </c>
    </row>
    <row r="2469" spans="1:21" x14ac:dyDescent="0.3">
      <c r="A2469" s="344">
        <v>2465</v>
      </c>
      <c r="B2469" s="344"/>
      <c r="C2469" s="356"/>
      <c r="D2469" s="357"/>
      <c r="E2469" s="358"/>
      <c r="F2469" s="346"/>
      <c r="G2469" s="347"/>
      <c r="H2469" s="347"/>
      <c r="I2469" s="347"/>
      <c r="J2469" s="348"/>
      <c r="K2469" s="347"/>
      <c r="L2469" s="349">
        <f t="shared" si="380"/>
        <v>0</v>
      </c>
      <c r="M2469" s="350">
        <f t="shared" si="381"/>
        <v>0</v>
      </c>
      <c r="N2469" s="350">
        <f t="shared" si="382"/>
        <v>0</v>
      </c>
      <c r="O2469" s="351">
        <f t="shared" si="383"/>
        <v>0</v>
      </c>
      <c r="P2469" s="350">
        <f t="shared" si="384"/>
        <v>0</v>
      </c>
      <c r="Q2469" s="352">
        <f t="shared" si="385"/>
        <v>0</v>
      </c>
      <c r="R2469" s="353">
        <f t="shared" si="386"/>
        <v>0</v>
      </c>
      <c r="S2469" s="354">
        <f t="shared" si="387"/>
        <v>0</v>
      </c>
      <c r="T2469" s="349">
        <f t="shared" si="388"/>
        <v>0</v>
      </c>
      <c r="U2469" s="355">
        <f t="shared" si="389"/>
        <v>0</v>
      </c>
    </row>
    <row r="2470" spans="1:21" x14ac:dyDescent="0.3">
      <c r="A2470" s="344">
        <v>2466</v>
      </c>
      <c r="B2470" s="344"/>
      <c r="C2470" s="356"/>
      <c r="D2470" s="357"/>
      <c r="E2470" s="358"/>
      <c r="F2470" s="346"/>
      <c r="G2470" s="347"/>
      <c r="H2470" s="347"/>
      <c r="I2470" s="347"/>
      <c r="J2470" s="348"/>
      <c r="K2470" s="347"/>
      <c r="L2470" s="349">
        <f t="shared" si="380"/>
        <v>0</v>
      </c>
      <c r="M2470" s="350">
        <f t="shared" si="381"/>
        <v>0</v>
      </c>
      <c r="N2470" s="350">
        <f t="shared" si="382"/>
        <v>0</v>
      </c>
      <c r="O2470" s="351">
        <f t="shared" si="383"/>
        <v>0</v>
      </c>
      <c r="P2470" s="350">
        <f t="shared" si="384"/>
        <v>0</v>
      </c>
      <c r="Q2470" s="352">
        <f t="shared" si="385"/>
        <v>0</v>
      </c>
      <c r="R2470" s="353">
        <f t="shared" si="386"/>
        <v>0</v>
      </c>
      <c r="S2470" s="354">
        <f t="shared" si="387"/>
        <v>0</v>
      </c>
      <c r="T2470" s="349">
        <f t="shared" si="388"/>
        <v>0</v>
      </c>
      <c r="U2470" s="355">
        <f t="shared" si="389"/>
        <v>0</v>
      </c>
    </row>
    <row r="2471" spans="1:21" x14ac:dyDescent="0.3">
      <c r="A2471" s="344">
        <v>2467</v>
      </c>
      <c r="B2471" s="344"/>
      <c r="C2471" s="356"/>
      <c r="D2471" s="357"/>
      <c r="E2471" s="358"/>
      <c r="F2471" s="346"/>
      <c r="G2471" s="347"/>
      <c r="H2471" s="347"/>
      <c r="I2471" s="347"/>
      <c r="J2471" s="348"/>
      <c r="K2471" s="347"/>
      <c r="L2471" s="349">
        <f t="shared" si="380"/>
        <v>0</v>
      </c>
      <c r="M2471" s="350">
        <f t="shared" si="381"/>
        <v>0</v>
      </c>
      <c r="N2471" s="350">
        <f t="shared" si="382"/>
        <v>0</v>
      </c>
      <c r="O2471" s="351">
        <f t="shared" si="383"/>
        <v>0</v>
      </c>
      <c r="P2471" s="350">
        <f t="shared" si="384"/>
        <v>0</v>
      </c>
      <c r="Q2471" s="352">
        <f t="shared" si="385"/>
        <v>0</v>
      </c>
      <c r="R2471" s="353">
        <f t="shared" si="386"/>
        <v>0</v>
      </c>
      <c r="S2471" s="354">
        <f t="shared" si="387"/>
        <v>0</v>
      </c>
      <c r="T2471" s="349">
        <f t="shared" si="388"/>
        <v>0</v>
      </c>
      <c r="U2471" s="355">
        <f t="shared" si="389"/>
        <v>0</v>
      </c>
    </row>
    <row r="2472" spans="1:21" x14ac:dyDescent="0.3">
      <c r="A2472" s="344">
        <v>2468</v>
      </c>
      <c r="B2472" s="344"/>
      <c r="C2472" s="356"/>
      <c r="D2472" s="357"/>
      <c r="E2472" s="358"/>
      <c r="F2472" s="346"/>
      <c r="G2472" s="347"/>
      <c r="H2472" s="347"/>
      <c r="I2472" s="347"/>
      <c r="J2472" s="348"/>
      <c r="K2472" s="347"/>
      <c r="L2472" s="349">
        <f t="shared" si="380"/>
        <v>0</v>
      </c>
      <c r="M2472" s="350">
        <f t="shared" si="381"/>
        <v>0</v>
      </c>
      <c r="N2472" s="350">
        <f t="shared" si="382"/>
        <v>0</v>
      </c>
      <c r="O2472" s="351">
        <f t="shared" si="383"/>
        <v>0</v>
      </c>
      <c r="P2472" s="350">
        <f t="shared" si="384"/>
        <v>0</v>
      </c>
      <c r="Q2472" s="352">
        <f t="shared" si="385"/>
        <v>0</v>
      </c>
      <c r="R2472" s="353">
        <f t="shared" si="386"/>
        <v>0</v>
      </c>
      <c r="S2472" s="354">
        <f t="shared" si="387"/>
        <v>0</v>
      </c>
      <c r="T2472" s="349">
        <f t="shared" si="388"/>
        <v>0</v>
      </c>
      <c r="U2472" s="355">
        <f t="shared" si="389"/>
        <v>0</v>
      </c>
    </row>
    <row r="2473" spans="1:21" x14ac:dyDescent="0.3">
      <c r="A2473" s="344">
        <v>2469</v>
      </c>
      <c r="B2473" s="344"/>
      <c r="C2473" s="356"/>
      <c r="D2473" s="357"/>
      <c r="E2473" s="358"/>
      <c r="F2473" s="346"/>
      <c r="G2473" s="347"/>
      <c r="H2473" s="347"/>
      <c r="I2473" s="347"/>
      <c r="J2473" s="348"/>
      <c r="K2473" s="347"/>
      <c r="L2473" s="349">
        <f t="shared" si="380"/>
        <v>0</v>
      </c>
      <c r="M2473" s="350">
        <f t="shared" si="381"/>
        <v>0</v>
      </c>
      <c r="N2473" s="350">
        <f t="shared" si="382"/>
        <v>0</v>
      </c>
      <c r="O2473" s="351">
        <f t="shared" si="383"/>
        <v>0</v>
      </c>
      <c r="P2473" s="350">
        <f t="shared" si="384"/>
        <v>0</v>
      </c>
      <c r="Q2473" s="352">
        <f t="shared" si="385"/>
        <v>0</v>
      </c>
      <c r="R2473" s="353">
        <f t="shared" si="386"/>
        <v>0</v>
      </c>
      <c r="S2473" s="354">
        <f t="shared" si="387"/>
        <v>0</v>
      </c>
      <c r="T2473" s="349">
        <f t="shared" si="388"/>
        <v>0</v>
      </c>
      <c r="U2473" s="355">
        <f t="shared" si="389"/>
        <v>0</v>
      </c>
    </row>
    <row r="2474" spans="1:21" x14ac:dyDescent="0.3">
      <c r="A2474" s="344">
        <v>2470</v>
      </c>
      <c r="B2474" s="344"/>
      <c r="C2474" s="356"/>
      <c r="D2474" s="357"/>
      <c r="E2474" s="358"/>
      <c r="F2474" s="346"/>
      <c r="G2474" s="347"/>
      <c r="H2474" s="347"/>
      <c r="I2474" s="347"/>
      <c r="J2474" s="348"/>
      <c r="K2474" s="347"/>
      <c r="L2474" s="349">
        <f t="shared" si="380"/>
        <v>0</v>
      </c>
      <c r="M2474" s="350">
        <f t="shared" si="381"/>
        <v>0</v>
      </c>
      <c r="N2474" s="350">
        <f t="shared" si="382"/>
        <v>0</v>
      </c>
      <c r="O2474" s="351">
        <f t="shared" si="383"/>
        <v>0</v>
      </c>
      <c r="P2474" s="350">
        <f t="shared" si="384"/>
        <v>0</v>
      </c>
      <c r="Q2474" s="352">
        <f t="shared" si="385"/>
        <v>0</v>
      </c>
      <c r="R2474" s="353">
        <f t="shared" si="386"/>
        <v>0</v>
      </c>
      <c r="S2474" s="354">
        <f t="shared" si="387"/>
        <v>0</v>
      </c>
      <c r="T2474" s="349">
        <f t="shared" si="388"/>
        <v>0</v>
      </c>
      <c r="U2474" s="355">
        <f t="shared" si="389"/>
        <v>0</v>
      </c>
    </row>
    <row r="2475" spans="1:21" x14ac:dyDescent="0.3">
      <c r="A2475" s="344">
        <v>2471</v>
      </c>
      <c r="B2475" s="344"/>
      <c r="C2475" s="356"/>
      <c r="D2475" s="357"/>
      <c r="E2475" s="358"/>
      <c r="F2475" s="346"/>
      <c r="G2475" s="347"/>
      <c r="H2475" s="347"/>
      <c r="I2475" s="347"/>
      <c r="J2475" s="348"/>
      <c r="K2475" s="347"/>
      <c r="L2475" s="349">
        <f t="shared" si="380"/>
        <v>0</v>
      </c>
      <c r="M2475" s="350">
        <f t="shared" si="381"/>
        <v>0</v>
      </c>
      <c r="N2475" s="350">
        <f t="shared" si="382"/>
        <v>0</v>
      </c>
      <c r="O2475" s="351">
        <f t="shared" si="383"/>
        <v>0</v>
      </c>
      <c r="P2475" s="350">
        <f t="shared" si="384"/>
        <v>0</v>
      </c>
      <c r="Q2475" s="352">
        <f t="shared" si="385"/>
        <v>0</v>
      </c>
      <c r="R2475" s="353">
        <f t="shared" si="386"/>
        <v>0</v>
      </c>
      <c r="S2475" s="354">
        <f t="shared" si="387"/>
        <v>0</v>
      </c>
      <c r="T2475" s="349">
        <f t="shared" si="388"/>
        <v>0</v>
      </c>
      <c r="U2475" s="355">
        <f t="shared" si="389"/>
        <v>0</v>
      </c>
    </row>
    <row r="2476" spans="1:21" x14ac:dyDescent="0.3">
      <c r="A2476" s="344">
        <v>2472</v>
      </c>
      <c r="B2476" s="344"/>
      <c r="C2476" s="356"/>
      <c r="D2476" s="357"/>
      <c r="E2476" s="358"/>
      <c r="F2476" s="346"/>
      <c r="G2476" s="347"/>
      <c r="H2476" s="347"/>
      <c r="I2476" s="347"/>
      <c r="J2476" s="348"/>
      <c r="K2476" s="347"/>
      <c r="L2476" s="349">
        <f t="shared" si="380"/>
        <v>0</v>
      </c>
      <c r="M2476" s="350">
        <f t="shared" si="381"/>
        <v>0</v>
      </c>
      <c r="N2476" s="350">
        <f t="shared" si="382"/>
        <v>0</v>
      </c>
      <c r="O2476" s="351">
        <f t="shared" si="383"/>
        <v>0</v>
      </c>
      <c r="P2476" s="350">
        <f t="shared" si="384"/>
        <v>0</v>
      </c>
      <c r="Q2476" s="352">
        <f t="shared" si="385"/>
        <v>0</v>
      </c>
      <c r="R2476" s="353">
        <f t="shared" si="386"/>
        <v>0</v>
      </c>
      <c r="S2476" s="354">
        <f t="shared" si="387"/>
        <v>0</v>
      </c>
      <c r="T2476" s="349">
        <f t="shared" si="388"/>
        <v>0</v>
      </c>
      <c r="U2476" s="355">
        <f t="shared" si="389"/>
        <v>0</v>
      </c>
    </row>
    <row r="2477" spans="1:21" x14ac:dyDescent="0.3">
      <c r="A2477" s="344">
        <v>2473</v>
      </c>
      <c r="B2477" s="344"/>
      <c r="C2477" s="356"/>
      <c r="D2477" s="357"/>
      <c r="E2477" s="358"/>
      <c r="F2477" s="346"/>
      <c r="G2477" s="347"/>
      <c r="H2477" s="347"/>
      <c r="I2477" s="347"/>
      <c r="J2477" s="348"/>
      <c r="K2477" s="347"/>
      <c r="L2477" s="349">
        <f t="shared" si="380"/>
        <v>0</v>
      </c>
      <c r="M2477" s="350">
        <f t="shared" si="381"/>
        <v>0</v>
      </c>
      <c r="N2477" s="350">
        <f t="shared" si="382"/>
        <v>0</v>
      </c>
      <c r="O2477" s="351">
        <f t="shared" si="383"/>
        <v>0</v>
      </c>
      <c r="P2477" s="350">
        <f t="shared" si="384"/>
        <v>0</v>
      </c>
      <c r="Q2477" s="352">
        <f t="shared" si="385"/>
        <v>0</v>
      </c>
      <c r="R2477" s="353">
        <f t="shared" si="386"/>
        <v>0</v>
      </c>
      <c r="S2477" s="354">
        <f t="shared" si="387"/>
        <v>0</v>
      </c>
      <c r="T2477" s="349">
        <f t="shared" si="388"/>
        <v>0</v>
      </c>
      <c r="U2477" s="355">
        <f t="shared" si="389"/>
        <v>0</v>
      </c>
    </row>
    <row r="2478" spans="1:21" x14ac:dyDescent="0.3">
      <c r="A2478" s="344">
        <v>2474</v>
      </c>
      <c r="B2478" s="344"/>
      <c r="C2478" s="356"/>
      <c r="D2478" s="357"/>
      <c r="E2478" s="358"/>
      <c r="F2478" s="346"/>
      <c r="G2478" s="347"/>
      <c r="H2478" s="347"/>
      <c r="I2478" s="347"/>
      <c r="J2478" s="348"/>
      <c r="K2478" s="347"/>
      <c r="L2478" s="349">
        <f t="shared" si="380"/>
        <v>0</v>
      </c>
      <c r="M2478" s="350">
        <f t="shared" si="381"/>
        <v>0</v>
      </c>
      <c r="N2478" s="350">
        <f t="shared" si="382"/>
        <v>0</v>
      </c>
      <c r="O2478" s="351">
        <f t="shared" si="383"/>
        <v>0</v>
      </c>
      <c r="P2478" s="350">
        <f t="shared" si="384"/>
        <v>0</v>
      </c>
      <c r="Q2478" s="352">
        <f t="shared" si="385"/>
        <v>0</v>
      </c>
      <c r="R2478" s="353">
        <f t="shared" si="386"/>
        <v>0</v>
      </c>
      <c r="S2478" s="354">
        <f t="shared" si="387"/>
        <v>0</v>
      </c>
      <c r="T2478" s="349">
        <f t="shared" si="388"/>
        <v>0</v>
      </c>
      <c r="U2478" s="355">
        <f t="shared" si="389"/>
        <v>0</v>
      </c>
    </row>
    <row r="2479" spans="1:21" x14ac:dyDescent="0.3">
      <c r="A2479" s="344">
        <v>2475</v>
      </c>
      <c r="B2479" s="344"/>
      <c r="C2479" s="356"/>
      <c r="D2479" s="357"/>
      <c r="E2479" s="358"/>
      <c r="F2479" s="346"/>
      <c r="G2479" s="347"/>
      <c r="H2479" s="347"/>
      <c r="I2479" s="347"/>
      <c r="J2479" s="348"/>
      <c r="K2479" s="347"/>
      <c r="L2479" s="349">
        <f t="shared" si="380"/>
        <v>0</v>
      </c>
      <c r="M2479" s="350">
        <f t="shared" si="381"/>
        <v>0</v>
      </c>
      <c r="N2479" s="350">
        <f t="shared" si="382"/>
        <v>0</v>
      </c>
      <c r="O2479" s="351">
        <f t="shared" si="383"/>
        <v>0</v>
      </c>
      <c r="P2479" s="350">
        <f t="shared" si="384"/>
        <v>0</v>
      </c>
      <c r="Q2479" s="352">
        <f t="shared" si="385"/>
        <v>0</v>
      </c>
      <c r="R2479" s="353">
        <f t="shared" si="386"/>
        <v>0</v>
      </c>
      <c r="S2479" s="354">
        <f t="shared" si="387"/>
        <v>0</v>
      </c>
      <c r="T2479" s="349">
        <f t="shared" si="388"/>
        <v>0</v>
      </c>
      <c r="U2479" s="355">
        <f t="shared" si="389"/>
        <v>0</v>
      </c>
    </row>
    <row r="2480" spans="1:21" x14ac:dyDescent="0.3">
      <c r="A2480" s="344">
        <v>2476</v>
      </c>
      <c r="B2480" s="344"/>
      <c r="C2480" s="356"/>
      <c r="D2480" s="357"/>
      <c r="E2480" s="358"/>
      <c r="F2480" s="346"/>
      <c r="G2480" s="347"/>
      <c r="H2480" s="347"/>
      <c r="I2480" s="347"/>
      <c r="J2480" s="348"/>
      <c r="K2480" s="347"/>
      <c r="L2480" s="349">
        <f t="shared" si="380"/>
        <v>0</v>
      </c>
      <c r="M2480" s="350">
        <f t="shared" si="381"/>
        <v>0</v>
      </c>
      <c r="N2480" s="350">
        <f t="shared" si="382"/>
        <v>0</v>
      </c>
      <c r="O2480" s="351">
        <f t="shared" si="383"/>
        <v>0</v>
      </c>
      <c r="P2480" s="350">
        <f t="shared" si="384"/>
        <v>0</v>
      </c>
      <c r="Q2480" s="352">
        <f t="shared" si="385"/>
        <v>0</v>
      </c>
      <c r="R2480" s="353">
        <f t="shared" si="386"/>
        <v>0</v>
      </c>
      <c r="S2480" s="354">
        <f t="shared" si="387"/>
        <v>0</v>
      </c>
      <c r="T2480" s="349">
        <f t="shared" si="388"/>
        <v>0</v>
      </c>
      <c r="U2480" s="355">
        <f t="shared" si="389"/>
        <v>0</v>
      </c>
    </row>
    <row r="2481" spans="1:21" x14ac:dyDescent="0.3">
      <c r="A2481" s="344">
        <v>2477</v>
      </c>
      <c r="B2481" s="344"/>
      <c r="C2481" s="356"/>
      <c r="D2481" s="357"/>
      <c r="E2481" s="358"/>
      <c r="F2481" s="346"/>
      <c r="G2481" s="347"/>
      <c r="H2481" s="347"/>
      <c r="I2481" s="347"/>
      <c r="J2481" s="348"/>
      <c r="K2481" s="347"/>
      <c r="L2481" s="349">
        <f t="shared" si="380"/>
        <v>0</v>
      </c>
      <c r="M2481" s="350">
        <f t="shared" si="381"/>
        <v>0</v>
      </c>
      <c r="N2481" s="350">
        <f t="shared" si="382"/>
        <v>0</v>
      </c>
      <c r="O2481" s="351">
        <f t="shared" si="383"/>
        <v>0</v>
      </c>
      <c r="P2481" s="350">
        <f t="shared" si="384"/>
        <v>0</v>
      </c>
      <c r="Q2481" s="352">
        <f t="shared" si="385"/>
        <v>0</v>
      </c>
      <c r="R2481" s="353">
        <f t="shared" si="386"/>
        <v>0</v>
      </c>
      <c r="S2481" s="354">
        <f t="shared" si="387"/>
        <v>0</v>
      </c>
      <c r="T2481" s="349">
        <f t="shared" si="388"/>
        <v>0</v>
      </c>
      <c r="U2481" s="355">
        <f t="shared" si="389"/>
        <v>0</v>
      </c>
    </row>
    <row r="2482" spans="1:21" x14ac:dyDescent="0.3">
      <c r="A2482" s="344">
        <v>2478</v>
      </c>
      <c r="B2482" s="344"/>
      <c r="C2482" s="356"/>
      <c r="D2482" s="357"/>
      <c r="E2482" s="358"/>
      <c r="F2482" s="346"/>
      <c r="G2482" s="347"/>
      <c r="H2482" s="347"/>
      <c r="I2482" s="347"/>
      <c r="J2482" s="348"/>
      <c r="K2482" s="347"/>
      <c r="L2482" s="349">
        <f t="shared" si="380"/>
        <v>0</v>
      </c>
      <c r="M2482" s="350">
        <f t="shared" si="381"/>
        <v>0</v>
      </c>
      <c r="N2482" s="350">
        <f t="shared" si="382"/>
        <v>0</v>
      </c>
      <c r="O2482" s="351">
        <f t="shared" si="383"/>
        <v>0</v>
      </c>
      <c r="P2482" s="350">
        <f t="shared" si="384"/>
        <v>0</v>
      </c>
      <c r="Q2482" s="352">
        <f t="shared" si="385"/>
        <v>0</v>
      </c>
      <c r="R2482" s="353">
        <f t="shared" si="386"/>
        <v>0</v>
      </c>
      <c r="S2482" s="354">
        <f t="shared" si="387"/>
        <v>0</v>
      </c>
      <c r="T2482" s="349">
        <f t="shared" si="388"/>
        <v>0</v>
      </c>
      <c r="U2482" s="355">
        <f t="shared" si="389"/>
        <v>0</v>
      </c>
    </row>
    <row r="2483" spans="1:21" x14ac:dyDescent="0.3">
      <c r="A2483" s="344">
        <v>2479</v>
      </c>
      <c r="B2483" s="344"/>
      <c r="C2483" s="356"/>
      <c r="D2483" s="357"/>
      <c r="E2483" s="358"/>
      <c r="F2483" s="346"/>
      <c r="G2483" s="347"/>
      <c r="H2483" s="347"/>
      <c r="I2483" s="347"/>
      <c r="J2483" s="348"/>
      <c r="K2483" s="347"/>
      <c r="L2483" s="349">
        <f t="shared" si="380"/>
        <v>0</v>
      </c>
      <c r="M2483" s="350">
        <f t="shared" si="381"/>
        <v>0</v>
      </c>
      <c r="N2483" s="350">
        <f t="shared" si="382"/>
        <v>0</v>
      </c>
      <c r="O2483" s="351">
        <f t="shared" si="383"/>
        <v>0</v>
      </c>
      <c r="P2483" s="350">
        <f t="shared" si="384"/>
        <v>0</v>
      </c>
      <c r="Q2483" s="352">
        <f t="shared" si="385"/>
        <v>0</v>
      </c>
      <c r="R2483" s="353">
        <f t="shared" si="386"/>
        <v>0</v>
      </c>
      <c r="S2483" s="354">
        <f t="shared" si="387"/>
        <v>0</v>
      </c>
      <c r="T2483" s="349">
        <f t="shared" si="388"/>
        <v>0</v>
      </c>
      <c r="U2483" s="355">
        <f t="shared" si="389"/>
        <v>0</v>
      </c>
    </row>
    <row r="2484" spans="1:21" x14ac:dyDescent="0.3">
      <c r="A2484" s="344">
        <v>2480</v>
      </c>
      <c r="B2484" s="344"/>
      <c r="C2484" s="356"/>
      <c r="D2484" s="357"/>
      <c r="E2484" s="358"/>
      <c r="F2484" s="346"/>
      <c r="G2484" s="347"/>
      <c r="H2484" s="347"/>
      <c r="I2484" s="347"/>
      <c r="J2484" s="348"/>
      <c r="K2484" s="347"/>
      <c r="L2484" s="349">
        <f t="shared" si="380"/>
        <v>0</v>
      </c>
      <c r="M2484" s="350">
        <f t="shared" si="381"/>
        <v>0</v>
      </c>
      <c r="N2484" s="350">
        <f t="shared" si="382"/>
        <v>0</v>
      </c>
      <c r="O2484" s="351">
        <f t="shared" si="383"/>
        <v>0</v>
      </c>
      <c r="P2484" s="350">
        <f t="shared" si="384"/>
        <v>0</v>
      </c>
      <c r="Q2484" s="352">
        <f t="shared" si="385"/>
        <v>0</v>
      </c>
      <c r="R2484" s="353">
        <f t="shared" si="386"/>
        <v>0</v>
      </c>
      <c r="S2484" s="354">
        <f t="shared" si="387"/>
        <v>0</v>
      </c>
      <c r="T2484" s="349">
        <f t="shared" si="388"/>
        <v>0</v>
      </c>
      <c r="U2484" s="355">
        <f t="shared" si="389"/>
        <v>0</v>
      </c>
    </row>
    <row r="2485" spans="1:21" x14ac:dyDescent="0.3">
      <c r="A2485" s="344">
        <v>2481</v>
      </c>
      <c r="B2485" s="344"/>
      <c r="C2485" s="356"/>
      <c r="D2485" s="357"/>
      <c r="E2485" s="358"/>
      <c r="F2485" s="346"/>
      <c r="G2485" s="347"/>
      <c r="H2485" s="347"/>
      <c r="I2485" s="347"/>
      <c r="J2485" s="348"/>
      <c r="K2485" s="347"/>
      <c r="L2485" s="349">
        <f t="shared" si="380"/>
        <v>0</v>
      </c>
      <c r="M2485" s="350">
        <f t="shared" si="381"/>
        <v>0</v>
      </c>
      <c r="N2485" s="350">
        <f t="shared" si="382"/>
        <v>0</v>
      </c>
      <c r="O2485" s="351">
        <f t="shared" si="383"/>
        <v>0</v>
      </c>
      <c r="P2485" s="350">
        <f t="shared" si="384"/>
        <v>0</v>
      </c>
      <c r="Q2485" s="352">
        <f t="shared" si="385"/>
        <v>0</v>
      </c>
      <c r="R2485" s="353">
        <f t="shared" si="386"/>
        <v>0</v>
      </c>
      <c r="S2485" s="354">
        <f t="shared" si="387"/>
        <v>0</v>
      </c>
      <c r="T2485" s="349">
        <f t="shared" si="388"/>
        <v>0</v>
      </c>
      <c r="U2485" s="355">
        <f t="shared" si="389"/>
        <v>0</v>
      </c>
    </row>
    <row r="2486" spans="1:21" x14ac:dyDescent="0.3">
      <c r="A2486" s="344">
        <v>2482</v>
      </c>
      <c r="B2486" s="344"/>
      <c r="C2486" s="356"/>
      <c r="D2486" s="357"/>
      <c r="E2486" s="358"/>
      <c r="F2486" s="346"/>
      <c r="G2486" s="347"/>
      <c r="H2486" s="347"/>
      <c r="I2486" s="347"/>
      <c r="J2486" s="348"/>
      <c r="K2486" s="347"/>
      <c r="L2486" s="349">
        <f t="shared" si="380"/>
        <v>0</v>
      </c>
      <c r="M2486" s="350">
        <f t="shared" si="381"/>
        <v>0</v>
      </c>
      <c r="N2486" s="350">
        <f t="shared" si="382"/>
        <v>0</v>
      </c>
      <c r="O2486" s="351">
        <f t="shared" si="383"/>
        <v>0</v>
      </c>
      <c r="P2486" s="350">
        <f t="shared" si="384"/>
        <v>0</v>
      </c>
      <c r="Q2486" s="352">
        <f t="shared" si="385"/>
        <v>0</v>
      </c>
      <c r="R2486" s="353">
        <f t="shared" si="386"/>
        <v>0</v>
      </c>
      <c r="S2486" s="354">
        <f t="shared" si="387"/>
        <v>0</v>
      </c>
      <c r="T2486" s="349">
        <f t="shared" si="388"/>
        <v>0</v>
      </c>
      <c r="U2486" s="355">
        <f t="shared" si="389"/>
        <v>0</v>
      </c>
    </row>
    <row r="2487" spans="1:21" x14ac:dyDescent="0.3">
      <c r="A2487" s="344">
        <v>2483</v>
      </c>
      <c r="B2487" s="344"/>
      <c r="C2487" s="356"/>
      <c r="D2487" s="357"/>
      <c r="E2487" s="358"/>
      <c r="F2487" s="346"/>
      <c r="G2487" s="347"/>
      <c r="H2487" s="347"/>
      <c r="I2487" s="347"/>
      <c r="J2487" s="348"/>
      <c r="K2487" s="347"/>
      <c r="L2487" s="349">
        <f t="shared" si="380"/>
        <v>0</v>
      </c>
      <c r="M2487" s="350">
        <f t="shared" si="381"/>
        <v>0</v>
      </c>
      <c r="N2487" s="350">
        <f t="shared" si="382"/>
        <v>0</v>
      </c>
      <c r="O2487" s="351">
        <f t="shared" si="383"/>
        <v>0</v>
      </c>
      <c r="P2487" s="350">
        <f t="shared" si="384"/>
        <v>0</v>
      </c>
      <c r="Q2487" s="352">
        <f t="shared" si="385"/>
        <v>0</v>
      </c>
      <c r="R2487" s="353">
        <f t="shared" si="386"/>
        <v>0</v>
      </c>
      <c r="S2487" s="354">
        <f t="shared" si="387"/>
        <v>0</v>
      </c>
      <c r="T2487" s="349">
        <f t="shared" si="388"/>
        <v>0</v>
      </c>
      <c r="U2487" s="355">
        <f t="shared" si="389"/>
        <v>0</v>
      </c>
    </row>
    <row r="2488" spans="1:21" x14ac:dyDescent="0.3">
      <c r="A2488" s="344">
        <v>2484</v>
      </c>
      <c r="B2488" s="344"/>
      <c r="C2488" s="356"/>
      <c r="D2488" s="357"/>
      <c r="E2488" s="358"/>
      <c r="F2488" s="346"/>
      <c r="G2488" s="347"/>
      <c r="H2488" s="347"/>
      <c r="I2488" s="347"/>
      <c r="J2488" s="348"/>
      <c r="K2488" s="347"/>
      <c r="L2488" s="349">
        <f t="shared" si="380"/>
        <v>0</v>
      </c>
      <c r="M2488" s="350">
        <f t="shared" si="381"/>
        <v>0</v>
      </c>
      <c r="N2488" s="350">
        <f t="shared" si="382"/>
        <v>0</v>
      </c>
      <c r="O2488" s="351">
        <f t="shared" si="383"/>
        <v>0</v>
      </c>
      <c r="P2488" s="350">
        <f t="shared" si="384"/>
        <v>0</v>
      </c>
      <c r="Q2488" s="352">
        <f t="shared" si="385"/>
        <v>0</v>
      </c>
      <c r="R2488" s="353">
        <f t="shared" si="386"/>
        <v>0</v>
      </c>
      <c r="S2488" s="354">
        <f t="shared" si="387"/>
        <v>0</v>
      </c>
      <c r="T2488" s="349">
        <f t="shared" si="388"/>
        <v>0</v>
      </c>
      <c r="U2488" s="355">
        <f t="shared" si="389"/>
        <v>0</v>
      </c>
    </row>
    <row r="2489" spans="1:21" x14ac:dyDescent="0.3">
      <c r="A2489" s="344">
        <v>2485</v>
      </c>
      <c r="B2489" s="344"/>
      <c r="C2489" s="356"/>
      <c r="D2489" s="357"/>
      <c r="E2489" s="358"/>
      <c r="F2489" s="346"/>
      <c r="G2489" s="347"/>
      <c r="H2489" s="347"/>
      <c r="I2489" s="347"/>
      <c r="J2489" s="348"/>
      <c r="K2489" s="347"/>
      <c r="L2489" s="349">
        <f t="shared" si="380"/>
        <v>0</v>
      </c>
      <c r="M2489" s="350">
        <f t="shared" si="381"/>
        <v>0</v>
      </c>
      <c r="N2489" s="350">
        <f t="shared" si="382"/>
        <v>0</v>
      </c>
      <c r="O2489" s="351">
        <f t="shared" si="383"/>
        <v>0</v>
      </c>
      <c r="P2489" s="350">
        <f t="shared" si="384"/>
        <v>0</v>
      </c>
      <c r="Q2489" s="352">
        <f t="shared" si="385"/>
        <v>0</v>
      </c>
      <c r="R2489" s="353">
        <f t="shared" si="386"/>
        <v>0</v>
      </c>
      <c r="S2489" s="354">
        <f t="shared" si="387"/>
        <v>0</v>
      </c>
      <c r="T2489" s="349">
        <f t="shared" si="388"/>
        <v>0</v>
      </c>
      <c r="U2489" s="355">
        <f t="shared" si="389"/>
        <v>0</v>
      </c>
    </row>
    <row r="2490" spans="1:21" x14ac:dyDescent="0.3">
      <c r="A2490" s="344">
        <v>2486</v>
      </c>
      <c r="B2490" s="344"/>
      <c r="C2490" s="356"/>
      <c r="D2490" s="357"/>
      <c r="E2490" s="358"/>
      <c r="F2490" s="346"/>
      <c r="G2490" s="347"/>
      <c r="H2490" s="347"/>
      <c r="I2490" s="347"/>
      <c r="J2490" s="348"/>
      <c r="K2490" s="347"/>
      <c r="L2490" s="349">
        <f t="shared" si="380"/>
        <v>0</v>
      </c>
      <c r="M2490" s="350">
        <f t="shared" si="381"/>
        <v>0</v>
      </c>
      <c r="N2490" s="350">
        <f t="shared" si="382"/>
        <v>0</v>
      </c>
      <c r="O2490" s="351">
        <f t="shared" si="383"/>
        <v>0</v>
      </c>
      <c r="P2490" s="350">
        <f t="shared" si="384"/>
        <v>0</v>
      </c>
      <c r="Q2490" s="352">
        <f t="shared" si="385"/>
        <v>0</v>
      </c>
      <c r="R2490" s="353">
        <f t="shared" si="386"/>
        <v>0</v>
      </c>
      <c r="S2490" s="354">
        <f t="shared" si="387"/>
        <v>0</v>
      </c>
      <c r="T2490" s="349">
        <f t="shared" si="388"/>
        <v>0</v>
      </c>
      <c r="U2490" s="355">
        <f t="shared" si="389"/>
        <v>0</v>
      </c>
    </row>
    <row r="2491" spans="1:21" x14ac:dyDescent="0.3">
      <c r="A2491" s="344">
        <v>2487</v>
      </c>
      <c r="B2491" s="344"/>
      <c r="C2491" s="356"/>
      <c r="D2491" s="357"/>
      <c r="E2491" s="358"/>
      <c r="F2491" s="346"/>
      <c r="G2491" s="347"/>
      <c r="H2491" s="347"/>
      <c r="I2491" s="347"/>
      <c r="J2491" s="348"/>
      <c r="K2491" s="347"/>
      <c r="L2491" s="349">
        <f t="shared" si="380"/>
        <v>0</v>
      </c>
      <c r="M2491" s="350">
        <f t="shared" si="381"/>
        <v>0</v>
      </c>
      <c r="N2491" s="350">
        <f t="shared" si="382"/>
        <v>0</v>
      </c>
      <c r="O2491" s="351">
        <f t="shared" si="383"/>
        <v>0</v>
      </c>
      <c r="P2491" s="350">
        <f t="shared" si="384"/>
        <v>0</v>
      </c>
      <c r="Q2491" s="352">
        <f t="shared" si="385"/>
        <v>0</v>
      </c>
      <c r="R2491" s="353">
        <f t="shared" si="386"/>
        <v>0</v>
      </c>
      <c r="S2491" s="354">
        <f t="shared" si="387"/>
        <v>0</v>
      </c>
      <c r="T2491" s="349">
        <f t="shared" si="388"/>
        <v>0</v>
      </c>
      <c r="U2491" s="355">
        <f t="shared" si="389"/>
        <v>0</v>
      </c>
    </row>
    <row r="2492" spans="1:21" x14ac:dyDescent="0.3">
      <c r="A2492" s="344">
        <v>2488</v>
      </c>
      <c r="B2492" s="344"/>
      <c r="C2492" s="356"/>
      <c r="D2492" s="357"/>
      <c r="E2492" s="358"/>
      <c r="F2492" s="346"/>
      <c r="G2492" s="347"/>
      <c r="H2492" s="347"/>
      <c r="I2492" s="347"/>
      <c r="J2492" s="348"/>
      <c r="K2492" s="347"/>
      <c r="L2492" s="349">
        <f t="shared" si="380"/>
        <v>0</v>
      </c>
      <c r="M2492" s="350">
        <f t="shared" si="381"/>
        <v>0</v>
      </c>
      <c r="N2492" s="350">
        <f t="shared" si="382"/>
        <v>0</v>
      </c>
      <c r="O2492" s="351">
        <f t="shared" si="383"/>
        <v>0</v>
      </c>
      <c r="P2492" s="350">
        <f t="shared" si="384"/>
        <v>0</v>
      </c>
      <c r="Q2492" s="352">
        <f t="shared" si="385"/>
        <v>0</v>
      </c>
      <c r="R2492" s="353">
        <f t="shared" si="386"/>
        <v>0</v>
      </c>
      <c r="S2492" s="354">
        <f t="shared" si="387"/>
        <v>0</v>
      </c>
      <c r="T2492" s="349">
        <f t="shared" si="388"/>
        <v>0</v>
      </c>
      <c r="U2492" s="355">
        <f t="shared" si="389"/>
        <v>0</v>
      </c>
    </row>
    <row r="2493" spans="1:21" x14ac:dyDescent="0.3">
      <c r="A2493" s="344">
        <v>2489</v>
      </c>
      <c r="B2493" s="344"/>
      <c r="C2493" s="356"/>
      <c r="D2493" s="357"/>
      <c r="E2493" s="358"/>
      <c r="F2493" s="346"/>
      <c r="G2493" s="347"/>
      <c r="H2493" s="347"/>
      <c r="I2493" s="347"/>
      <c r="J2493" s="348"/>
      <c r="K2493" s="347"/>
      <c r="L2493" s="349">
        <f t="shared" si="380"/>
        <v>0</v>
      </c>
      <c r="M2493" s="350">
        <f t="shared" si="381"/>
        <v>0</v>
      </c>
      <c r="N2493" s="350">
        <f t="shared" si="382"/>
        <v>0</v>
      </c>
      <c r="O2493" s="351">
        <f t="shared" si="383"/>
        <v>0</v>
      </c>
      <c r="P2493" s="350">
        <f t="shared" si="384"/>
        <v>0</v>
      </c>
      <c r="Q2493" s="352">
        <f t="shared" si="385"/>
        <v>0</v>
      </c>
      <c r="R2493" s="353">
        <f t="shared" si="386"/>
        <v>0</v>
      </c>
      <c r="S2493" s="354">
        <f t="shared" si="387"/>
        <v>0</v>
      </c>
      <c r="T2493" s="349">
        <f t="shared" si="388"/>
        <v>0</v>
      </c>
      <c r="U2493" s="355">
        <f t="shared" si="389"/>
        <v>0</v>
      </c>
    </row>
    <row r="2494" spans="1:21" x14ac:dyDescent="0.3">
      <c r="A2494" s="344">
        <v>2490</v>
      </c>
      <c r="B2494" s="344"/>
      <c r="C2494" s="356"/>
      <c r="D2494" s="357"/>
      <c r="E2494" s="358"/>
      <c r="F2494" s="346"/>
      <c r="G2494" s="347"/>
      <c r="H2494" s="347"/>
      <c r="I2494" s="347"/>
      <c r="J2494" s="348"/>
      <c r="K2494" s="347"/>
      <c r="L2494" s="349">
        <f t="shared" si="380"/>
        <v>0</v>
      </c>
      <c r="M2494" s="350">
        <f t="shared" si="381"/>
        <v>0</v>
      </c>
      <c r="N2494" s="350">
        <f t="shared" si="382"/>
        <v>0</v>
      </c>
      <c r="O2494" s="351">
        <f t="shared" si="383"/>
        <v>0</v>
      </c>
      <c r="P2494" s="350">
        <f t="shared" si="384"/>
        <v>0</v>
      </c>
      <c r="Q2494" s="352">
        <f t="shared" si="385"/>
        <v>0</v>
      </c>
      <c r="R2494" s="353">
        <f t="shared" si="386"/>
        <v>0</v>
      </c>
      <c r="S2494" s="354">
        <f t="shared" si="387"/>
        <v>0</v>
      </c>
      <c r="T2494" s="349">
        <f t="shared" si="388"/>
        <v>0</v>
      </c>
      <c r="U2494" s="355">
        <f t="shared" si="389"/>
        <v>0</v>
      </c>
    </row>
    <row r="2495" spans="1:21" x14ac:dyDescent="0.3">
      <c r="A2495" s="344">
        <v>2491</v>
      </c>
      <c r="B2495" s="344"/>
      <c r="C2495" s="356"/>
      <c r="D2495" s="357"/>
      <c r="E2495" s="358"/>
      <c r="F2495" s="346"/>
      <c r="G2495" s="347"/>
      <c r="H2495" s="347"/>
      <c r="I2495" s="347"/>
      <c r="J2495" s="348"/>
      <c r="K2495" s="347"/>
      <c r="L2495" s="349">
        <f t="shared" si="380"/>
        <v>0</v>
      </c>
      <c r="M2495" s="350">
        <f t="shared" si="381"/>
        <v>0</v>
      </c>
      <c r="N2495" s="350">
        <f t="shared" si="382"/>
        <v>0</v>
      </c>
      <c r="O2495" s="351">
        <f t="shared" si="383"/>
        <v>0</v>
      </c>
      <c r="P2495" s="350">
        <f t="shared" si="384"/>
        <v>0</v>
      </c>
      <c r="Q2495" s="352">
        <f t="shared" si="385"/>
        <v>0</v>
      </c>
      <c r="R2495" s="353">
        <f t="shared" si="386"/>
        <v>0</v>
      </c>
      <c r="S2495" s="354">
        <f t="shared" si="387"/>
        <v>0</v>
      </c>
      <c r="T2495" s="349">
        <f t="shared" si="388"/>
        <v>0</v>
      </c>
      <c r="U2495" s="355">
        <f t="shared" si="389"/>
        <v>0</v>
      </c>
    </row>
    <row r="2496" spans="1:21" x14ac:dyDescent="0.3">
      <c r="A2496" s="344">
        <v>2492</v>
      </c>
      <c r="B2496" s="344"/>
      <c r="C2496" s="356"/>
      <c r="D2496" s="357"/>
      <c r="E2496" s="358"/>
      <c r="F2496" s="346"/>
      <c r="G2496" s="347"/>
      <c r="H2496" s="347"/>
      <c r="I2496" s="347"/>
      <c r="J2496" s="348"/>
      <c r="K2496" s="347"/>
      <c r="L2496" s="349">
        <f t="shared" si="380"/>
        <v>0</v>
      </c>
      <c r="M2496" s="350">
        <f t="shared" si="381"/>
        <v>0</v>
      </c>
      <c r="N2496" s="350">
        <f t="shared" si="382"/>
        <v>0</v>
      </c>
      <c r="O2496" s="351">
        <f t="shared" si="383"/>
        <v>0</v>
      </c>
      <c r="P2496" s="350">
        <f t="shared" si="384"/>
        <v>0</v>
      </c>
      <c r="Q2496" s="352">
        <f t="shared" si="385"/>
        <v>0</v>
      </c>
      <c r="R2496" s="353">
        <f t="shared" si="386"/>
        <v>0</v>
      </c>
      <c r="S2496" s="354">
        <f t="shared" si="387"/>
        <v>0</v>
      </c>
      <c r="T2496" s="349">
        <f t="shared" si="388"/>
        <v>0</v>
      </c>
      <c r="U2496" s="355">
        <f t="shared" si="389"/>
        <v>0</v>
      </c>
    </row>
    <row r="2497" spans="1:21" x14ac:dyDescent="0.3">
      <c r="A2497" s="344">
        <v>2493</v>
      </c>
      <c r="B2497" s="344"/>
      <c r="C2497" s="356"/>
      <c r="D2497" s="357"/>
      <c r="E2497" s="358"/>
      <c r="F2497" s="346"/>
      <c r="G2497" s="347"/>
      <c r="H2497" s="347"/>
      <c r="I2497" s="347"/>
      <c r="J2497" s="348"/>
      <c r="K2497" s="347"/>
      <c r="L2497" s="349">
        <f t="shared" si="380"/>
        <v>0</v>
      </c>
      <c r="M2497" s="350">
        <f t="shared" si="381"/>
        <v>0</v>
      </c>
      <c r="N2497" s="350">
        <f t="shared" si="382"/>
        <v>0</v>
      </c>
      <c r="O2497" s="351">
        <f t="shared" si="383"/>
        <v>0</v>
      </c>
      <c r="P2497" s="350">
        <f t="shared" si="384"/>
        <v>0</v>
      </c>
      <c r="Q2497" s="352">
        <f t="shared" si="385"/>
        <v>0</v>
      </c>
      <c r="R2497" s="353">
        <f t="shared" si="386"/>
        <v>0</v>
      </c>
      <c r="S2497" s="354">
        <f t="shared" si="387"/>
        <v>0</v>
      </c>
      <c r="T2497" s="349">
        <f t="shared" si="388"/>
        <v>0</v>
      </c>
      <c r="U2497" s="355">
        <f t="shared" si="389"/>
        <v>0</v>
      </c>
    </row>
    <row r="2498" spans="1:21" x14ac:dyDescent="0.3">
      <c r="A2498" s="344">
        <v>2494</v>
      </c>
      <c r="B2498" s="344"/>
      <c r="C2498" s="356"/>
      <c r="D2498" s="357"/>
      <c r="E2498" s="358"/>
      <c r="F2498" s="346"/>
      <c r="G2498" s="347"/>
      <c r="H2498" s="347"/>
      <c r="I2498" s="347"/>
      <c r="J2498" s="348"/>
      <c r="K2498" s="347"/>
      <c r="L2498" s="349">
        <f t="shared" si="380"/>
        <v>0</v>
      </c>
      <c r="M2498" s="350">
        <f t="shared" si="381"/>
        <v>0</v>
      </c>
      <c r="N2498" s="350">
        <f t="shared" si="382"/>
        <v>0</v>
      </c>
      <c r="O2498" s="351">
        <f t="shared" si="383"/>
        <v>0</v>
      </c>
      <c r="P2498" s="350">
        <f t="shared" si="384"/>
        <v>0</v>
      </c>
      <c r="Q2498" s="352">
        <f t="shared" si="385"/>
        <v>0</v>
      </c>
      <c r="R2498" s="353">
        <f t="shared" si="386"/>
        <v>0</v>
      </c>
      <c r="S2498" s="354">
        <f t="shared" si="387"/>
        <v>0</v>
      </c>
      <c r="T2498" s="349">
        <f t="shared" si="388"/>
        <v>0</v>
      </c>
      <c r="U2498" s="355">
        <f t="shared" si="389"/>
        <v>0</v>
      </c>
    </row>
    <row r="2499" spans="1:21" x14ac:dyDescent="0.3">
      <c r="A2499" s="344">
        <v>2495</v>
      </c>
      <c r="B2499" s="344"/>
      <c r="C2499" s="356"/>
      <c r="D2499" s="357"/>
      <c r="E2499" s="358"/>
      <c r="F2499" s="346"/>
      <c r="G2499" s="347"/>
      <c r="H2499" s="347"/>
      <c r="I2499" s="347"/>
      <c r="J2499" s="348"/>
      <c r="K2499" s="347"/>
      <c r="L2499" s="349">
        <f t="shared" si="380"/>
        <v>0</v>
      </c>
      <c r="M2499" s="350">
        <f t="shared" si="381"/>
        <v>0</v>
      </c>
      <c r="N2499" s="350">
        <f t="shared" si="382"/>
        <v>0</v>
      </c>
      <c r="O2499" s="351">
        <f t="shared" si="383"/>
        <v>0</v>
      </c>
      <c r="P2499" s="350">
        <f t="shared" si="384"/>
        <v>0</v>
      </c>
      <c r="Q2499" s="352">
        <f t="shared" si="385"/>
        <v>0</v>
      </c>
      <c r="R2499" s="353">
        <f t="shared" si="386"/>
        <v>0</v>
      </c>
      <c r="S2499" s="354">
        <f t="shared" si="387"/>
        <v>0</v>
      </c>
      <c r="T2499" s="349">
        <f t="shared" si="388"/>
        <v>0</v>
      </c>
      <c r="U2499" s="355">
        <f t="shared" si="389"/>
        <v>0</v>
      </c>
    </row>
    <row r="2500" spans="1:21" x14ac:dyDescent="0.3">
      <c r="A2500" s="344">
        <v>2496</v>
      </c>
      <c r="B2500" s="344"/>
      <c r="C2500" s="356"/>
      <c r="D2500" s="357"/>
      <c r="E2500" s="358"/>
      <c r="F2500" s="346"/>
      <c r="G2500" s="347"/>
      <c r="H2500" s="347"/>
      <c r="I2500" s="347"/>
      <c r="J2500" s="348"/>
      <c r="K2500" s="347"/>
      <c r="L2500" s="349">
        <f t="shared" si="380"/>
        <v>0</v>
      </c>
      <c r="M2500" s="350">
        <f t="shared" si="381"/>
        <v>0</v>
      </c>
      <c r="N2500" s="350">
        <f t="shared" si="382"/>
        <v>0</v>
      </c>
      <c r="O2500" s="351">
        <f t="shared" si="383"/>
        <v>0</v>
      </c>
      <c r="P2500" s="350">
        <f t="shared" si="384"/>
        <v>0</v>
      </c>
      <c r="Q2500" s="352">
        <f t="shared" si="385"/>
        <v>0</v>
      </c>
      <c r="R2500" s="353">
        <f t="shared" si="386"/>
        <v>0</v>
      </c>
      <c r="S2500" s="354">
        <f t="shared" si="387"/>
        <v>0</v>
      </c>
      <c r="T2500" s="349">
        <f t="shared" si="388"/>
        <v>0</v>
      </c>
      <c r="U2500" s="355">
        <f t="shared" si="389"/>
        <v>0</v>
      </c>
    </row>
    <row r="2501" spans="1:21" x14ac:dyDescent="0.3">
      <c r="A2501" s="344">
        <v>2497</v>
      </c>
      <c r="B2501" s="344"/>
      <c r="C2501" s="356"/>
      <c r="D2501" s="357"/>
      <c r="E2501" s="358"/>
      <c r="F2501" s="346"/>
      <c r="G2501" s="347"/>
      <c r="H2501" s="347"/>
      <c r="I2501" s="347"/>
      <c r="J2501" s="348"/>
      <c r="K2501" s="347"/>
      <c r="L2501" s="349">
        <f t="shared" si="380"/>
        <v>0</v>
      </c>
      <c r="M2501" s="350">
        <f t="shared" si="381"/>
        <v>0</v>
      </c>
      <c r="N2501" s="350">
        <f t="shared" si="382"/>
        <v>0</v>
      </c>
      <c r="O2501" s="351">
        <f t="shared" si="383"/>
        <v>0</v>
      </c>
      <c r="P2501" s="350">
        <f t="shared" si="384"/>
        <v>0</v>
      </c>
      <c r="Q2501" s="352">
        <f t="shared" si="385"/>
        <v>0</v>
      </c>
      <c r="R2501" s="353">
        <f t="shared" si="386"/>
        <v>0</v>
      </c>
      <c r="S2501" s="354">
        <f t="shared" si="387"/>
        <v>0</v>
      </c>
      <c r="T2501" s="349">
        <f t="shared" si="388"/>
        <v>0</v>
      </c>
      <c r="U2501" s="355">
        <f t="shared" si="389"/>
        <v>0</v>
      </c>
    </row>
    <row r="2502" spans="1:21" x14ac:dyDescent="0.3">
      <c r="A2502" s="344">
        <v>2498</v>
      </c>
      <c r="B2502" s="344"/>
      <c r="C2502" s="356"/>
      <c r="D2502" s="357"/>
      <c r="E2502" s="358"/>
      <c r="F2502" s="346"/>
      <c r="G2502" s="347"/>
      <c r="H2502" s="347"/>
      <c r="I2502" s="347"/>
      <c r="J2502" s="348"/>
      <c r="K2502" s="347"/>
      <c r="L2502" s="349">
        <f t="shared" ref="L2502:L2565" si="390">E2502*7/22</f>
        <v>0</v>
      </c>
      <c r="M2502" s="350">
        <f t="shared" ref="M2502:M2565" si="391">IF(L2502&gt;0, 0.0396*(((L2502^2)*F2502)^0.933),0)</f>
        <v>0</v>
      </c>
      <c r="N2502" s="350">
        <f t="shared" ref="N2502:N2565" si="392">IF(L2502&gt;0,0.00349*(((L2502^2)*F2502)^1.03),0)</f>
        <v>0</v>
      </c>
      <c r="O2502" s="351">
        <f t="shared" ref="O2502:O2565" si="393">IF(L2502&gt;0,1/((28/(M2502+N2502))+0.025),0)</f>
        <v>0</v>
      </c>
      <c r="P2502" s="350">
        <f t="shared" ref="P2502:P2565" si="394">M2502+N2502+O2502</f>
        <v>0</v>
      </c>
      <c r="Q2502" s="352">
        <f t="shared" ref="Q2502:Q2565" si="395">P2502*0.27</f>
        <v>0</v>
      </c>
      <c r="R2502" s="353">
        <f t="shared" ref="R2502:R2565" si="396">P2502+Q2502</f>
        <v>0</v>
      </c>
      <c r="S2502" s="354">
        <f t="shared" ref="S2502:S2565" si="397">R2502*0.47</f>
        <v>0</v>
      </c>
      <c r="T2502" s="349">
        <f t="shared" ref="T2502:T2565" si="398">S2502*44/12</f>
        <v>0</v>
      </c>
      <c r="U2502" s="355">
        <f t="shared" ref="U2502:U2565" si="399">T2502/1000</f>
        <v>0</v>
      </c>
    </row>
    <row r="2503" spans="1:21" x14ac:dyDescent="0.3">
      <c r="A2503" s="344">
        <v>2499</v>
      </c>
      <c r="B2503" s="344"/>
      <c r="C2503" s="356"/>
      <c r="D2503" s="357"/>
      <c r="E2503" s="358"/>
      <c r="F2503" s="346"/>
      <c r="G2503" s="347"/>
      <c r="H2503" s="347"/>
      <c r="I2503" s="347"/>
      <c r="J2503" s="348"/>
      <c r="K2503" s="347"/>
      <c r="L2503" s="349">
        <f t="shared" si="390"/>
        <v>0</v>
      </c>
      <c r="M2503" s="350">
        <f t="shared" si="391"/>
        <v>0</v>
      </c>
      <c r="N2503" s="350">
        <f t="shared" si="392"/>
        <v>0</v>
      </c>
      <c r="O2503" s="351">
        <f t="shared" si="393"/>
        <v>0</v>
      </c>
      <c r="P2503" s="350">
        <f t="shared" si="394"/>
        <v>0</v>
      </c>
      <c r="Q2503" s="352">
        <f t="shared" si="395"/>
        <v>0</v>
      </c>
      <c r="R2503" s="353">
        <f t="shared" si="396"/>
        <v>0</v>
      </c>
      <c r="S2503" s="354">
        <f t="shared" si="397"/>
        <v>0</v>
      </c>
      <c r="T2503" s="349">
        <f t="shared" si="398"/>
        <v>0</v>
      </c>
      <c r="U2503" s="355">
        <f t="shared" si="399"/>
        <v>0</v>
      </c>
    </row>
    <row r="2504" spans="1:21" x14ac:dyDescent="0.3">
      <c r="A2504" s="344">
        <v>2500</v>
      </c>
      <c r="B2504" s="344"/>
      <c r="C2504" s="356"/>
      <c r="D2504" s="357"/>
      <c r="E2504" s="358"/>
      <c r="F2504" s="346"/>
      <c r="G2504" s="347"/>
      <c r="H2504" s="347"/>
      <c r="I2504" s="347"/>
      <c r="J2504" s="348"/>
      <c r="K2504" s="347"/>
      <c r="L2504" s="349">
        <f t="shared" si="390"/>
        <v>0</v>
      </c>
      <c r="M2504" s="350">
        <f t="shared" si="391"/>
        <v>0</v>
      </c>
      <c r="N2504" s="350">
        <f t="shared" si="392"/>
        <v>0</v>
      </c>
      <c r="O2504" s="351">
        <f t="shared" si="393"/>
        <v>0</v>
      </c>
      <c r="P2504" s="350">
        <f t="shared" si="394"/>
        <v>0</v>
      </c>
      <c r="Q2504" s="352">
        <f t="shared" si="395"/>
        <v>0</v>
      </c>
      <c r="R2504" s="353">
        <f t="shared" si="396"/>
        <v>0</v>
      </c>
      <c r="S2504" s="354">
        <f t="shared" si="397"/>
        <v>0</v>
      </c>
      <c r="T2504" s="349">
        <f t="shared" si="398"/>
        <v>0</v>
      </c>
      <c r="U2504" s="355">
        <f t="shared" si="399"/>
        <v>0</v>
      </c>
    </row>
    <row r="2505" spans="1:21" x14ac:dyDescent="0.3">
      <c r="A2505" s="344">
        <v>2501</v>
      </c>
      <c r="B2505" s="344"/>
      <c r="C2505" s="367"/>
      <c r="D2505" s="357"/>
      <c r="E2505" s="358"/>
      <c r="F2505" s="346"/>
      <c r="G2505" s="347"/>
      <c r="H2505" s="347"/>
      <c r="I2505" s="347"/>
      <c r="J2505" s="348"/>
      <c r="K2505" s="347"/>
      <c r="L2505" s="349">
        <f t="shared" si="390"/>
        <v>0</v>
      </c>
      <c r="M2505" s="350">
        <f t="shared" si="391"/>
        <v>0</v>
      </c>
      <c r="N2505" s="350">
        <f t="shared" si="392"/>
        <v>0</v>
      </c>
      <c r="O2505" s="351">
        <f t="shared" si="393"/>
        <v>0</v>
      </c>
      <c r="P2505" s="350">
        <f t="shared" si="394"/>
        <v>0</v>
      </c>
      <c r="Q2505" s="352">
        <f t="shared" si="395"/>
        <v>0</v>
      </c>
      <c r="R2505" s="353">
        <f t="shared" si="396"/>
        <v>0</v>
      </c>
      <c r="S2505" s="354">
        <f t="shared" si="397"/>
        <v>0</v>
      </c>
      <c r="T2505" s="349">
        <f t="shared" si="398"/>
        <v>0</v>
      </c>
      <c r="U2505" s="355">
        <f t="shared" si="399"/>
        <v>0</v>
      </c>
    </row>
    <row r="2506" spans="1:21" x14ac:dyDescent="0.3">
      <c r="A2506" s="344">
        <v>2502</v>
      </c>
      <c r="B2506" s="344"/>
      <c r="C2506" s="356"/>
      <c r="D2506" s="357"/>
      <c r="E2506" s="358"/>
      <c r="F2506" s="346"/>
      <c r="G2506" s="347"/>
      <c r="H2506" s="347"/>
      <c r="I2506" s="347"/>
      <c r="J2506" s="348"/>
      <c r="K2506" s="347"/>
      <c r="L2506" s="349">
        <f t="shared" si="390"/>
        <v>0</v>
      </c>
      <c r="M2506" s="350">
        <f t="shared" si="391"/>
        <v>0</v>
      </c>
      <c r="N2506" s="350">
        <f t="shared" si="392"/>
        <v>0</v>
      </c>
      <c r="O2506" s="351">
        <f t="shared" si="393"/>
        <v>0</v>
      </c>
      <c r="P2506" s="350">
        <f t="shared" si="394"/>
        <v>0</v>
      </c>
      <c r="Q2506" s="352">
        <f t="shared" si="395"/>
        <v>0</v>
      </c>
      <c r="R2506" s="353">
        <f t="shared" si="396"/>
        <v>0</v>
      </c>
      <c r="S2506" s="354">
        <f t="shared" si="397"/>
        <v>0</v>
      </c>
      <c r="T2506" s="349">
        <f t="shared" si="398"/>
        <v>0</v>
      </c>
      <c r="U2506" s="355">
        <f t="shared" si="399"/>
        <v>0</v>
      </c>
    </row>
    <row r="2507" spans="1:21" x14ac:dyDescent="0.3">
      <c r="A2507" s="344">
        <v>2503</v>
      </c>
      <c r="B2507" s="344"/>
      <c r="C2507" s="356"/>
      <c r="D2507" s="357"/>
      <c r="E2507" s="358"/>
      <c r="F2507" s="346"/>
      <c r="G2507" s="347"/>
      <c r="H2507" s="347"/>
      <c r="I2507" s="347"/>
      <c r="J2507" s="348"/>
      <c r="K2507" s="347"/>
      <c r="L2507" s="349">
        <f t="shared" si="390"/>
        <v>0</v>
      </c>
      <c r="M2507" s="350">
        <f t="shared" si="391"/>
        <v>0</v>
      </c>
      <c r="N2507" s="350">
        <f t="shared" si="392"/>
        <v>0</v>
      </c>
      <c r="O2507" s="351">
        <f t="shared" si="393"/>
        <v>0</v>
      </c>
      <c r="P2507" s="350">
        <f t="shared" si="394"/>
        <v>0</v>
      </c>
      <c r="Q2507" s="352">
        <f t="shared" si="395"/>
        <v>0</v>
      </c>
      <c r="R2507" s="353">
        <f t="shared" si="396"/>
        <v>0</v>
      </c>
      <c r="S2507" s="354">
        <f t="shared" si="397"/>
        <v>0</v>
      </c>
      <c r="T2507" s="349">
        <f t="shared" si="398"/>
        <v>0</v>
      </c>
      <c r="U2507" s="355">
        <f t="shared" si="399"/>
        <v>0</v>
      </c>
    </row>
    <row r="2508" spans="1:21" x14ac:dyDescent="0.3">
      <c r="A2508" s="344">
        <v>2504</v>
      </c>
      <c r="B2508" s="344"/>
      <c r="C2508" s="356"/>
      <c r="D2508" s="357"/>
      <c r="E2508" s="358"/>
      <c r="F2508" s="346"/>
      <c r="G2508" s="347"/>
      <c r="H2508" s="347"/>
      <c r="I2508" s="347"/>
      <c r="J2508" s="348"/>
      <c r="K2508" s="347"/>
      <c r="L2508" s="349">
        <f t="shared" si="390"/>
        <v>0</v>
      </c>
      <c r="M2508" s="350">
        <f t="shared" si="391"/>
        <v>0</v>
      </c>
      <c r="N2508" s="350">
        <f t="shared" si="392"/>
        <v>0</v>
      </c>
      <c r="O2508" s="351">
        <f t="shared" si="393"/>
        <v>0</v>
      </c>
      <c r="P2508" s="350">
        <f t="shared" si="394"/>
        <v>0</v>
      </c>
      <c r="Q2508" s="352">
        <f t="shared" si="395"/>
        <v>0</v>
      </c>
      <c r="R2508" s="353">
        <f t="shared" si="396"/>
        <v>0</v>
      </c>
      <c r="S2508" s="354">
        <f t="shared" si="397"/>
        <v>0</v>
      </c>
      <c r="T2508" s="349">
        <f t="shared" si="398"/>
        <v>0</v>
      </c>
      <c r="U2508" s="355">
        <f t="shared" si="399"/>
        <v>0</v>
      </c>
    </row>
    <row r="2509" spans="1:21" x14ac:dyDescent="0.3">
      <c r="A2509" s="344">
        <v>2505</v>
      </c>
      <c r="B2509" s="344"/>
      <c r="C2509" s="356"/>
      <c r="D2509" s="357"/>
      <c r="E2509" s="358"/>
      <c r="F2509" s="346"/>
      <c r="G2509" s="347"/>
      <c r="H2509" s="347"/>
      <c r="I2509" s="347"/>
      <c r="J2509" s="348"/>
      <c r="K2509" s="347"/>
      <c r="L2509" s="349">
        <f t="shared" si="390"/>
        <v>0</v>
      </c>
      <c r="M2509" s="350">
        <f t="shared" si="391"/>
        <v>0</v>
      </c>
      <c r="N2509" s="350">
        <f t="shared" si="392"/>
        <v>0</v>
      </c>
      <c r="O2509" s="351">
        <f t="shared" si="393"/>
        <v>0</v>
      </c>
      <c r="P2509" s="350">
        <f t="shared" si="394"/>
        <v>0</v>
      </c>
      <c r="Q2509" s="352">
        <f t="shared" si="395"/>
        <v>0</v>
      </c>
      <c r="R2509" s="353">
        <f t="shared" si="396"/>
        <v>0</v>
      </c>
      <c r="S2509" s="354">
        <f t="shared" si="397"/>
        <v>0</v>
      </c>
      <c r="T2509" s="349">
        <f t="shared" si="398"/>
        <v>0</v>
      </c>
      <c r="U2509" s="355">
        <f t="shared" si="399"/>
        <v>0</v>
      </c>
    </row>
    <row r="2510" spans="1:21" x14ac:dyDescent="0.3">
      <c r="A2510" s="344">
        <v>2506</v>
      </c>
      <c r="B2510" s="344"/>
      <c r="C2510" s="356"/>
      <c r="D2510" s="357"/>
      <c r="E2510" s="358"/>
      <c r="F2510" s="346"/>
      <c r="G2510" s="347"/>
      <c r="H2510" s="347"/>
      <c r="I2510" s="347"/>
      <c r="J2510" s="348"/>
      <c r="K2510" s="347"/>
      <c r="L2510" s="349">
        <f t="shared" si="390"/>
        <v>0</v>
      </c>
      <c r="M2510" s="350">
        <f t="shared" si="391"/>
        <v>0</v>
      </c>
      <c r="N2510" s="350">
        <f t="shared" si="392"/>
        <v>0</v>
      </c>
      <c r="O2510" s="351">
        <f t="shared" si="393"/>
        <v>0</v>
      </c>
      <c r="P2510" s="350">
        <f t="shared" si="394"/>
        <v>0</v>
      </c>
      <c r="Q2510" s="352">
        <f t="shared" si="395"/>
        <v>0</v>
      </c>
      <c r="R2510" s="353">
        <f t="shared" si="396"/>
        <v>0</v>
      </c>
      <c r="S2510" s="354">
        <f t="shared" si="397"/>
        <v>0</v>
      </c>
      <c r="T2510" s="349">
        <f t="shared" si="398"/>
        <v>0</v>
      </c>
      <c r="U2510" s="355">
        <f t="shared" si="399"/>
        <v>0</v>
      </c>
    </row>
    <row r="2511" spans="1:21" x14ac:dyDescent="0.3">
      <c r="A2511" s="344">
        <v>2507</v>
      </c>
      <c r="B2511" s="344"/>
      <c r="C2511" s="356"/>
      <c r="D2511" s="357"/>
      <c r="E2511" s="358"/>
      <c r="F2511" s="346"/>
      <c r="G2511" s="347"/>
      <c r="H2511" s="347"/>
      <c r="I2511" s="347"/>
      <c r="J2511" s="348"/>
      <c r="K2511" s="347"/>
      <c r="L2511" s="349">
        <f t="shared" si="390"/>
        <v>0</v>
      </c>
      <c r="M2511" s="350">
        <f t="shared" si="391"/>
        <v>0</v>
      </c>
      <c r="N2511" s="350">
        <f t="shared" si="392"/>
        <v>0</v>
      </c>
      <c r="O2511" s="351">
        <f t="shared" si="393"/>
        <v>0</v>
      </c>
      <c r="P2511" s="350">
        <f t="shared" si="394"/>
        <v>0</v>
      </c>
      <c r="Q2511" s="352">
        <f t="shared" si="395"/>
        <v>0</v>
      </c>
      <c r="R2511" s="353">
        <f t="shared" si="396"/>
        <v>0</v>
      </c>
      <c r="S2511" s="354">
        <f t="shared" si="397"/>
        <v>0</v>
      </c>
      <c r="T2511" s="349">
        <f t="shared" si="398"/>
        <v>0</v>
      </c>
      <c r="U2511" s="355">
        <f t="shared" si="399"/>
        <v>0</v>
      </c>
    </row>
    <row r="2512" spans="1:21" x14ac:dyDescent="0.3">
      <c r="A2512" s="344">
        <v>2508</v>
      </c>
      <c r="B2512" s="344"/>
      <c r="C2512" s="356"/>
      <c r="D2512" s="357"/>
      <c r="E2512" s="358"/>
      <c r="F2512" s="346"/>
      <c r="G2512" s="347"/>
      <c r="H2512" s="347"/>
      <c r="I2512" s="347"/>
      <c r="J2512" s="348"/>
      <c r="K2512" s="347"/>
      <c r="L2512" s="349">
        <f t="shared" si="390"/>
        <v>0</v>
      </c>
      <c r="M2512" s="350">
        <f t="shared" si="391"/>
        <v>0</v>
      </c>
      <c r="N2512" s="350">
        <f t="shared" si="392"/>
        <v>0</v>
      </c>
      <c r="O2512" s="351">
        <f t="shared" si="393"/>
        <v>0</v>
      </c>
      <c r="P2512" s="350">
        <f t="shared" si="394"/>
        <v>0</v>
      </c>
      <c r="Q2512" s="352">
        <f t="shared" si="395"/>
        <v>0</v>
      </c>
      <c r="R2512" s="353">
        <f t="shared" si="396"/>
        <v>0</v>
      </c>
      <c r="S2512" s="354">
        <f t="shared" si="397"/>
        <v>0</v>
      </c>
      <c r="T2512" s="349">
        <f t="shared" si="398"/>
        <v>0</v>
      </c>
      <c r="U2512" s="355">
        <f t="shared" si="399"/>
        <v>0</v>
      </c>
    </row>
    <row r="2513" spans="1:21" x14ac:dyDescent="0.3">
      <c r="A2513" s="344">
        <v>2509</v>
      </c>
      <c r="B2513" s="344"/>
      <c r="C2513" s="356"/>
      <c r="D2513" s="357"/>
      <c r="E2513" s="358"/>
      <c r="F2513" s="346"/>
      <c r="G2513" s="347"/>
      <c r="H2513" s="347"/>
      <c r="I2513" s="347"/>
      <c r="J2513" s="348"/>
      <c r="K2513" s="347"/>
      <c r="L2513" s="349">
        <f t="shared" si="390"/>
        <v>0</v>
      </c>
      <c r="M2513" s="350">
        <f t="shared" si="391"/>
        <v>0</v>
      </c>
      <c r="N2513" s="350">
        <f t="shared" si="392"/>
        <v>0</v>
      </c>
      <c r="O2513" s="351">
        <f t="shared" si="393"/>
        <v>0</v>
      </c>
      <c r="P2513" s="350">
        <f t="shared" si="394"/>
        <v>0</v>
      </c>
      <c r="Q2513" s="352">
        <f t="shared" si="395"/>
        <v>0</v>
      </c>
      <c r="R2513" s="353">
        <f t="shared" si="396"/>
        <v>0</v>
      </c>
      <c r="S2513" s="354">
        <f t="shared" si="397"/>
        <v>0</v>
      </c>
      <c r="T2513" s="349">
        <f t="shared" si="398"/>
        <v>0</v>
      </c>
      <c r="U2513" s="355">
        <f t="shared" si="399"/>
        <v>0</v>
      </c>
    </row>
    <row r="2514" spans="1:21" x14ac:dyDescent="0.3">
      <c r="A2514" s="344">
        <v>2510</v>
      </c>
      <c r="B2514" s="344"/>
      <c r="C2514" s="356"/>
      <c r="D2514" s="357"/>
      <c r="E2514" s="358"/>
      <c r="F2514" s="346"/>
      <c r="G2514" s="347"/>
      <c r="H2514" s="347"/>
      <c r="I2514" s="347"/>
      <c r="J2514" s="348"/>
      <c r="K2514" s="347"/>
      <c r="L2514" s="349">
        <f t="shared" si="390"/>
        <v>0</v>
      </c>
      <c r="M2514" s="350">
        <f t="shared" si="391"/>
        <v>0</v>
      </c>
      <c r="N2514" s="350">
        <f t="shared" si="392"/>
        <v>0</v>
      </c>
      <c r="O2514" s="351">
        <f t="shared" si="393"/>
        <v>0</v>
      </c>
      <c r="P2514" s="350">
        <f t="shared" si="394"/>
        <v>0</v>
      </c>
      <c r="Q2514" s="352">
        <f t="shared" si="395"/>
        <v>0</v>
      </c>
      <c r="R2514" s="353">
        <f t="shared" si="396"/>
        <v>0</v>
      </c>
      <c r="S2514" s="354">
        <f t="shared" si="397"/>
        <v>0</v>
      </c>
      <c r="T2514" s="349">
        <f t="shared" si="398"/>
        <v>0</v>
      </c>
      <c r="U2514" s="355">
        <f t="shared" si="399"/>
        <v>0</v>
      </c>
    </row>
    <row r="2515" spans="1:21" x14ac:dyDescent="0.3">
      <c r="A2515" s="344">
        <v>2511</v>
      </c>
      <c r="B2515" s="344"/>
      <c r="C2515" s="356"/>
      <c r="D2515" s="357"/>
      <c r="E2515" s="358"/>
      <c r="F2515" s="346"/>
      <c r="G2515" s="347"/>
      <c r="H2515" s="347"/>
      <c r="I2515" s="347"/>
      <c r="J2515" s="348"/>
      <c r="K2515" s="347"/>
      <c r="L2515" s="349">
        <f t="shared" si="390"/>
        <v>0</v>
      </c>
      <c r="M2515" s="350">
        <f t="shared" si="391"/>
        <v>0</v>
      </c>
      <c r="N2515" s="350">
        <f t="shared" si="392"/>
        <v>0</v>
      </c>
      <c r="O2515" s="351">
        <f t="shared" si="393"/>
        <v>0</v>
      </c>
      <c r="P2515" s="350">
        <f t="shared" si="394"/>
        <v>0</v>
      </c>
      <c r="Q2515" s="352">
        <f t="shared" si="395"/>
        <v>0</v>
      </c>
      <c r="R2515" s="353">
        <f t="shared" si="396"/>
        <v>0</v>
      </c>
      <c r="S2515" s="354">
        <f t="shared" si="397"/>
        <v>0</v>
      </c>
      <c r="T2515" s="349">
        <f t="shared" si="398"/>
        <v>0</v>
      </c>
      <c r="U2515" s="355">
        <f t="shared" si="399"/>
        <v>0</v>
      </c>
    </row>
    <row r="2516" spans="1:21" x14ac:dyDescent="0.3">
      <c r="A2516" s="344">
        <v>2512</v>
      </c>
      <c r="B2516" s="344"/>
      <c r="C2516" s="356"/>
      <c r="D2516" s="357"/>
      <c r="E2516" s="358"/>
      <c r="F2516" s="346"/>
      <c r="G2516" s="347"/>
      <c r="H2516" s="347"/>
      <c r="I2516" s="347"/>
      <c r="J2516" s="348"/>
      <c r="K2516" s="347"/>
      <c r="L2516" s="349">
        <f t="shared" si="390"/>
        <v>0</v>
      </c>
      <c r="M2516" s="350">
        <f t="shared" si="391"/>
        <v>0</v>
      </c>
      <c r="N2516" s="350">
        <f t="shared" si="392"/>
        <v>0</v>
      </c>
      <c r="O2516" s="351">
        <f t="shared" si="393"/>
        <v>0</v>
      </c>
      <c r="P2516" s="350">
        <f t="shared" si="394"/>
        <v>0</v>
      </c>
      <c r="Q2516" s="352">
        <f t="shared" si="395"/>
        <v>0</v>
      </c>
      <c r="R2516" s="353">
        <f t="shared" si="396"/>
        <v>0</v>
      </c>
      <c r="S2516" s="354">
        <f t="shared" si="397"/>
        <v>0</v>
      </c>
      <c r="T2516" s="349">
        <f t="shared" si="398"/>
        <v>0</v>
      </c>
      <c r="U2516" s="355">
        <f t="shared" si="399"/>
        <v>0</v>
      </c>
    </row>
    <row r="2517" spans="1:21" x14ac:dyDescent="0.3">
      <c r="A2517" s="344">
        <v>2513</v>
      </c>
      <c r="B2517" s="344"/>
      <c r="C2517" s="356"/>
      <c r="D2517" s="357"/>
      <c r="E2517" s="358"/>
      <c r="F2517" s="346"/>
      <c r="G2517" s="347"/>
      <c r="H2517" s="347"/>
      <c r="I2517" s="347"/>
      <c r="J2517" s="348"/>
      <c r="K2517" s="347"/>
      <c r="L2517" s="349">
        <f t="shared" si="390"/>
        <v>0</v>
      </c>
      <c r="M2517" s="350">
        <f t="shared" si="391"/>
        <v>0</v>
      </c>
      <c r="N2517" s="350">
        <f t="shared" si="392"/>
        <v>0</v>
      </c>
      <c r="O2517" s="351">
        <f t="shared" si="393"/>
        <v>0</v>
      </c>
      <c r="P2517" s="350">
        <f t="shared" si="394"/>
        <v>0</v>
      </c>
      <c r="Q2517" s="352">
        <f t="shared" si="395"/>
        <v>0</v>
      </c>
      <c r="R2517" s="353">
        <f t="shared" si="396"/>
        <v>0</v>
      </c>
      <c r="S2517" s="354">
        <f t="shared" si="397"/>
        <v>0</v>
      </c>
      <c r="T2517" s="349">
        <f t="shared" si="398"/>
        <v>0</v>
      </c>
      <c r="U2517" s="355">
        <f t="shared" si="399"/>
        <v>0</v>
      </c>
    </row>
    <row r="2518" spans="1:21" x14ac:dyDescent="0.3">
      <c r="A2518" s="344">
        <v>2514</v>
      </c>
      <c r="B2518" s="344"/>
      <c r="C2518" s="356"/>
      <c r="D2518" s="357"/>
      <c r="E2518" s="358"/>
      <c r="F2518" s="346"/>
      <c r="G2518" s="347"/>
      <c r="H2518" s="347"/>
      <c r="I2518" s="347"/>
      <c r="J2518" s="348"/>
      <c r="K2518" s="347"/>
      <c r="L2518" s="349">
        <f t="shared" si="390"/>
        <v>0</v>
      </c>
      <c r="M2518" s="350">
        <f t="shared" si="391"/>
        <v>0</v>
      </c>
      <c r="N2518" s="350">
        <f t="shared" si="392"/>
        <v>0</v>
      </c>
      <c r="O2518" s="351">
        <f t="shared" si="393"/>
        <v>0</v>
      </c>
      <c r="P2518" s="350">
        <f t="shared" si="394"/>
        <v>0</v>
      </c>
      <c r="Q2518" s="352">
        <f t="shared" si="395"/>
        <v>0</v>
      </c>
      <c r="R2518" s="353">
        <f t="shared" si="396"/>
        <v>0</v>
      </c>
      <c r="S2518" s="354">
        <f t="shared" si="397"/>
        <v>0</v>
      </c>
      <c r="T2518" s="349">
        <f t="shared" si="398"/>
        <v>0</v>
      </c>
      <c r="U2518" s="355">
        <f t="shared" si="399"/>
        <v>0</v>
      </c>
    </row>
    <row r="2519" spans="1:21" x14ac:dyDescent="0.3">
      <c r="A2519" s="344">
        <v>2515</v>
      </c>
      <c r="B2519" s="344"/>
      <c r="C2519" s="367"/>
      <c r="D2519" s="357"/>
      <c r="E2519" s="358"/>
      <c r="F2519" s="346"/>
      <c r="G2519" s="347"/>
      <c r="H2519" s="347"/>
      <c r="I2519" s="347"/>
      <c r="J2519" s="348"/>
      <c r="K2519" s="347"/>
      <c r="L2519" s="349">
        <f t="shared" si="390"/>
        <v>0</v>
      </c>
      <c r="M2519" s="350">
        <f t="shared" si="391"/>
        <v>0</v>
      </c>
      <c r="N2519" s="350">
        <f t="shared" si="392"/>
        <v>0</v>
      </c>
      <c r="O2519" s="351">
        <f t="shared" si="393"/>
        <v>0</v>
      </c>
      <c r="P2519" s="350">
        <f t="shared" si="394"/>
        <v>0</v>
      </c>
      <c r="Q2519" s="352">
        <f t="shared" si="395"/>
        <v>0</v>
      </c>
      <c r="R2519" s="353">
        <f t="shared" si="396"/>
        <v>0</v>
      </c>
      <c r="S2519" s="354">
        <f t="shared" si="397"/>
        <v>0</v>
      </c>
      <c r="T2519" s="349">
        <f t="shared" si="398"/>
        <v>0</v>
      </c>
      <c r="U2519" s="355">
        <f t="shared" si="399"/>
        <v>0</v>
      </c>
    </row>
    <row r="2520" spans="1:21" x14ac:dyDescent="0.3">
      <c r="A2520" s="344">
        <v>2516</v>
      </c>
      <c r="B2520" s="344"/>
      <c r="C2520" s="356"/>
      <c r="D2520" s="357"/>
      <c r="E2520" s="358"/>
      <c r="F2520" s="346"/>
      <c r="G2520" s="347"/>
      <c r="H2520" s="347"/>
      <c r="I2520" s="347"/>
      <c r="J2520" s="348"/>
      <c r="K2520" s="347"/>
      <c r="L2520" s="349">
        <f t="shared" si="390"/>
        <v>0</v>
      </c>
      <c r="M2520" s="350">
        <f t="shared" si="391"/>
        <v>0</v>
      </c>
      <c r="N2520" s="350">
        <f t="shared" si="392"/>
        <v>0</v>
      </c>
      <c r="O2520" s="351">
        <f t="shared" si="393"/>
        <v>0</v>
      </c>
      <c r="P2520" s="350">
        <f t="shared" si="394"/>
        <v>0</v>
      </c>
      <c r="Q2520" s="352">
        <f t="shared" si="395"/>
        <v>0</v>
      </c>
      <c r="R2520" s="353">
        <f t="shared" si="396"/>
        <v>0</v>
      </c>
      <c r="S2520" s="354">
        <f t="shared" si="397"/>
        <v>0</v>
      </c>
      <c r="T2520" s="349">
        <f t="shared" si="398"/>
        <v>0</v>
      </c>
      <c r="U2520" s="355">
        <f t="shared" si="399"/>
        <v>0</v>
      </c>
    </row>
    <row r="2521" spans="1:21" x14ac:dyDescent="0.3">
      <c r="A2521" s="344">
        <v>2517</v>
      </c>
      <c r="B2521" s="344"/>
      <c r="C2521" s="356"/>
      <c r="D2521" s="357"/>
      <c r="E2521" s="358"/>
      <c r="F2521" s="346"/>
      <c r="G2521" s="347"/>
      <c r="H2521" s="347"/>
      <c r="I2521" s="347"/>
      <c r="J2521" s="348"/>
      <c r="K2521" s="347"/>
      <c r="L2521" s="349">
        <f t="shared" si="390"/>
        <v>0</v>
      </c>
      <c r="M2521" s="350">
        <f t="shared" si="391"/>
        <v>0</v>
      </c>
      <c r="N2521" s="350">
        <f t="shared" si="392"/>
        <v>0</v>
      </c>
      <c r="O2521" s="351">
        <f t="shared" si="393"/>
        <v>0</v>
      </c>
      <c r="P2521" s="350">
        <f t="shared" si="394"/>
        <v>0</v>
      </c>
      <c r="Q2521" s="352">
        <f t="shared" si="395"/>
        <v>0</v>
      </c>
      <c r="R2521" s="353">
        <f t="shared" si="396"/>
        <v>0</v>
      </c>
      <c r="S2521" s="354">
        <f t="shared" si="397"/>
        <v>0</v>
      </c>
      <c r="T2521" s="349">
        <f t="shared" si="398"/>
        <v>0</v>
      </c>
      <c r="U2521" s="355">
        <f t="shared" si="399"/>
        <v>0</v>
      </c>
    </row>
    <row r="2522" spans="1:21" x14ac:dyDescent="0.3">
      <c r="A2522" s="344">
        <v>2518</v>
      </c>
      <c r="B2522" s="344"/>
      <c r="C2522" s="356"/>
      <c r="D2522" s="357"/>
      <c r="E2522" s="358"/>
      <c r="F2522" s="346"/>
      <c r="G2522" s="347"/>
      <c r="H2522" s="347"/>
      <c r="I2522" s="347"/>
      <c r="J2522" s="348"/>
      <c r="K2522" s="347"/>
      <c r="L2522" s="349">
        <f t="shared" si="390"/>
        <v>0</v>
      </c>
      <c r="M2522" s="350">
        <f t="shared" si="391"/>
        <v>0</v>
      </c>
      <c r="N2522" s="350">
        <f t="shared" si="392"/>
        <v>0</v>
      </c>
      <c r="O2522" s="351">
        <f t="shared" si="393"/>
        <v>0</v>
      </c>
      <c r="P2522" s="350">
        <f t="shared" si="394"/>
        <v>0</v>
      </c>
      <c r="Q2522" s="352">
        <f t="shared" si="395"/>
        <v>0</v>
      </c>
      <c r="R2522" s="353">
        <f t="shared" si="396"/>
        <v>0</v>
      </c>
      <c r="S2522" s="354">
        <f t="shared" si="397"/>
        <v>0</v>
      </c>
      <c r="T2522" s="349">
        <f t="shared" si="398"/>
        <v>0</v>
      </c>
      <c r="U2522" s="355">
        <f t="shared" si="399"/>
        <v>0</v>
      </c>
    </row>
    <row r="2523" spans="1:21" x14ac:dyDescent="0.3">
      <c r="A2523" s="344">
        <v>2519</v>
      </c>
      <c r="B2523" s="344"/>
      <c r="C2523" s="356"/>
      <c r="D2523" s="357"/>
      <c r="E2523" s="358"/>
      <c r="F2523" s="346"/>
      <c r="G2523" s="347"/>
      <c r="H2523" s="347"/>
      <c r="I2523" s="347"/>
      <c r="J2523" s="348"/>
      <c r="K2523" s="347"/>
      <c r="L2523" s="349">
        <f t="shared" si="390"/>
        <v>0</v>
      </c>
      <c r="M2523" s="350">
        <f t="shared" si="391"/>
        <v>0</v>
      </c>
      <c r="N2523" s="350">
        <f t="shared" si="392"/>
        <v>0</v>
      </c>
      <c r="O2523" s="351">
        <f t="shared" si="393"/>
        <v>0</v>
      </c>
      <c r="P2523" s="350">
        <f t="shared" si="394"/>
        <v>0</v>
      </c>
      <c r="Q2523" s="352">
        <f t="shared" si="395"/>
        <v>0</v>
      </c>
      <c r="R2523" s="353">
        <f t="shared" si="396"/>
        <v>0</v>
      </c>
      <c r="S2523" s="354">
        <f t="shared" si="397"/>
        <v>0</v>
      </c>
      <c r="T2523" s="349">
        <f t="shared" si="398"/>
        <v>0</v>
      </c>
      <c r="U2523" s="355">
        <f t="shared" si="399"/>
        <v>0</v>
      </c>
    </row>
    <row r="2524" spans="1:21" x14ac:dyDescent="0.3">
      <c r="A2524" s="344">
        <v>2520</v>
      </c>
      <c r="B2524" s="344"/>
      <c r="C2524" s="356"/>
      <c r="D2524" s="357"/>
      <c r="E2524" s="358"/>
      <c r="F2524" s="346"/>
      <c r="G2524" s="347"/>
      <c r="H2524" s="347"/>
      <c r="I2524" s="347"/>
      <c r="J2524" s="348"/>
      <c r="K2524" s="347"/>
      <c r="L2524" s="349">
        <f t="shared" si="390"/>
        <v>0</v>
      </c>
      <c r="M2524" s="350">
        <f t="shared" si="391"/>
        <v>0</v>
      </c>
      <c r="N2524" s="350">
        <f t="shared" si="392"/>
        <v>0</v>
      </c>
      <c r="O2524" s="351">
        <f t="shared" si="393"/>
        <v>0</v>
      </c>
      <c r="P2524" s="350">
        <f t="shared" si="394"/>
        <v>0</v>
      </c>
      <c r="Q2524" s="352">
        <f t="shared" si="395"/>
        <v>0</v>
      </c>
      <c r="R2524" s="353">
        <f t="shared" si="396"/>
        <v>0</v>
      </c>
      <c r="S2524" s="354">
        <f t="shared" si="397"/>
        <v>0</v>
      </c>
      <c r="T2524" s="349">
        <f t="shared" si="398"/>
        <v>0</v>
      </c>
      <c r="U2524" s="355">
        <f t="shared" si="399"/>
        <v>0</v>
      </c>
    </row>
    <row r="2525" spans="1:21" x14ac:dyDescent="0.3">
      <c r="A2525" s="344">
        <v>2521</v>
      </c>
      <c r="B2525" s="344"/>
      <c r="C2525" s="356"/>
      <c r="D2525" s="357"/>
      <c r="E2525" s="358"/>
      <c r="F2525" s="346"/>
      <c r="G2525" s="347"/>
      <c r="H2525" s="347"/>
      <c r="I2525" s="347"/>
      <c r="J2525" s="348"/>
      <c r="K2525" s="347"/>
      <c r="L2525" s="349">
        <f t="shared" si="390"/>
        <v>0</v>
      </c>
      <c r="M2525" s="350">
        <f t="shared" si="391"/>
        <v>0</v>
      </c>
      <c r="N2525" s="350">
        <f t="shared" si="392"/>
        <v>0</v>
      </c>
      <c r="O2525" s="351">
        <f t="shared" si="393"/>
        <v>0</v>
      </c>
      <c r="P2525" s="350">
        <f t="shared" si="394"/>
        <v>0</v>
      </c>
      <c r="Q2525" s="352">
        <f t="shared" si="395"/>
        <v>0</v>
      </c>
      <c r="R2525" s="353">
        <f t="shared" si="396"/>
        <v>0</v>
      </c>
      <c r="S2525" s="354">
        <f t="shared" si="397"/>
        <v>0</v>
      </c>
      <c r="T2525" s="349">
        <f t="shared" si="398"/>
        <v>0</v>
      </c>
      <c r="U2525" s="355">
        <f t="shared" si="399"/>
        <v>0</v>
      </c>
    </row>
    <row r="2526" spans="1:21" x14ac:dyDescent="0.3">
      <c r="A2526" s="344">
        <v>2522</v>
      </c>
      <c r="B2526" s="344"/>
      <c r="C2526" s="356"/>
      <c r="D2526" s="357"/>
      <c r="E2526" s="358"/>
      <c r="F2526" s="346"/>
      <c r="G2526" s="347"/>
      <c r="H2526" s="347"/>
      <c r="I2526" s="347"/>
      <c r="J2526" s="348"/>
      <c r="K2526" s="347"/>
      <c r="L2526" s="349">
        <f t="shared" si="390"/>
        <v>0</v>
      </c>
      <c r="M2526" s="350">
        <f t="shared" si="391"/>
        <v>0</v>
      </c>
      <c r="N2526" s="350">
        <f t="shared" si="392"/>
        <v>0</v>
      </c>
      <c r="O2526" s="351">
        <f t="shared" si="393"/>
        <v>0</v>
      </c>
      <c r="P2526" s="350">
        <f t="shared" si="394"/>
        <v>0</v>
      </c>
      <c r="Q2526" s="352">
        <f t="shared" si="395"/>
        <v>0</v>
      </c>
      <c r="R2526" s="353">
        <f t="shared" si="396"/>
        <v>0</v>
      </c>
      <c r="S2526" s="354">
        <f t="shared" si="397"/>
        <v>0</v>
      </c>
      <c r="T2526" s="349">
        <f t="shared" si="398"/>
        <v>0</v>
      </c>
      <c r="U2526" s="355">
        <f t="shared" si="399"/>
        <v>0</v>
      </c>
    </row>
    <row r="2527" spans="1:21" x14ac:dyDescent="0.3">
      <c r="A2527" s="344">
        <v>2523</v>
      </c>
      <c r="B2527" s="344"/>
      <c r="C2527" s="356"/>
      <c r="D2527" s="357"/>
      <c r="E2527" s="358"/>
      <c r="F2527" s="346"/>
      <c r="G2527" s="347"/>
      <c r="H2527" s="347"/>
      <c r="I2527" s="347"/>
      <c r="J2527" s="348"/>
      <c r="K2527" s="347"/>
      <c r="L2527" s="349">
        <f t="shared" si="390"/>
        <v>0</v>
      </c>
      <c r="M2527" s="350">
        <f t="shared" si="391"/>
        <v>0</v>
      </c>
      <c r="N2527" s="350">
        <f t="shared" si="392"/>
        <v>0</v>
      </c>
      <c r="O2527" s="351">
        <f t="shared" si="393"/>
        <v>0</v>
      </c>
      <c r="P2527" s="350">
        <f t="shared" si="394"/>
        <v>0</v>
      </c>
      <c r="Q2527" s="352">
        <f t="shared" si="395"/>
        <v>0</v>
      </c>
      <c r="R2527" s="353">
        <f t="shared" si="396"/>
        <v>0</v>
      </c>
      <c r="S2527" s="354">
        <f t="shared" si="397"/>
        <v>0</v>
      </c>
      <c r="T2527" s="349">
        <f t="shared" si="398"/>
        <v>0</v>
      </c>
      <c r="U2527" s="355">
        <f t="shared" si="399"/>
        <v>0</v>
      </c>
    </row>
    <row r="2528" spans="1:21" x14ac:dyDescent="0.3">
      <c r="A2528" s="344">
        <v>2524</v>
      </c>
      <c r="B2528" s="344"/>
      <c r="C2528" s="356"/>
      <c r="D2528" s="357"/>
      <c r="E2528" s="358"/>
      <c r="F2528" s="346"/>
      <c r="G2528" s="347"/>
      <c r="H2528" s="347"/>
      <c r="I2528" s="347"/>
      <c r="J2528" s="348"/>
      <c r="K2528" s="347"/>
      <c r="L2528" s="349">
        <f t="shared" si="390"/>
        <v>0</v>
      </c>
      <c r="M2528" s="350">
        <f t="shared" si="391"/>
        <v>0</v>
      </c>
      <c r="N2528" s="350">
        <f t="shared" si="392"/>
        <v>0</v>
      </c>
      <c r="O2528" s="351">
        <f t="shared" si="393"/>
        <v>0</v>
      </c>
      <c r="P2528" s="350">
        <f t="shared" si="394"/>
        <v>0</v>
      </c>
      <c r="Q2528" s="352">
        <f t="shared" si="395"/>
        <v>0</v>
      </c>
      <c r="R2528" s="353">
        <f t="shared" si="396"/>
        <v>0</v>
      </c>
      <c r="S2528" s="354">
        <f t="shared" si="397"/>
        <v>0</v>
      </c>
      <c r="T2528" s="349">
        <f t="shared" si="398"/>
        <v>0</v>
      </c>
      <c r="U2528" s="355">
        <f t="shared" si="399"/>
        <v>0</v>
      </c>
    </row>
    <row r="2529" spans="1:21" x14ac:dyDescent="0.3">
      <c r="A2529" s="344">
        <v>2525</v>
      </c>
      <c r="B2529" s="344"/>
      <c r="C2529" s="356"/>
      <c r="D2529" s="357"/>
      <c r="E2529" s="358"/>
      <c r="F2529" s="346"/>
      <c r="G2529" s="347"/>
      <c r="H2529" s="347"/>
      <c r="I2529" s="347"/>
      <c r="J2529" s="348"/>
      <c r="K2529" s="347"/>
      <c r="L2529" s="349">
        <f t="shared" si="390"/>
        <v>0</v>
      </c>
      <c r="M2529" s="350">
        <f t="shared" si="391"/>
        <v>0</v>
      </c>
      <c r="N2529" s="350">
        <f t="shared" si="392"/>
        <v>0</v>
      </c>
      <c r="O2529" s="351">
        <f t="shared" si="393"/>
        <v>0</v>
      </c>
      <c r="P2529" s="350">
        <f t="shared" si="394"/>
        <v>0</v>
      </c>
      <c r="Q2529" s="352">
        <f t="shared" si="395"/>
        <v>0</v>
      </c>
      <c r="R2529" s="353">
        <f t="shared" si="396"/>
        <v>0</v>
      </c>
      <c r="S2529" s="354">
        <f t="shared" si="397"/>
        <v>0</v>
      </c>
      <c r="T2529" s="349">
        <f t="shared" si="398"/>
        <v>0</v>
      </c>
      <c r="U2529" s="355">
        <f t="shared" si="399"/>
        <v>0</v>
      </c>
    </row>
    <row r="2530" spans="1:21" x14ac:dyDescent="0.3">
      <c r="A2530" s="344">
        <v>2526</v>
      </c>
      <c r="B2530" s="344"/>
      <c r="C2530" s="356"/>
      <c r="D2530" s="357"/>
      <c r="E2530" s="358"/>
      <c r="F2530" s="346"/>
      <c r="G2530" s="347"/>
      <c r="H2530" s="347"/>
      <c r="I2530" s="347"/>
      <c r="J2530" s="348"/>
      <c r="K2530" s="347"/>
      <c r="L2530" s="349">
        <f t="shared" si="390"/>
        <v>0</v>
      </c>
      <c r="M2530" s="350">
        <f t="shared" si="391"/>
        <v>0</v>
      </c>
      <c r="N2530" s="350">
        <f t="shared" si="392"/>
        <v>0</v>
      </c>
      <c r="O2530" s="351">
        <f t="shared" si="393"/>
        <v>0</v>
      </c>
      <c r="P2530" s="350">
        <f t="shared" si="394"/>
        <v>0</v>
      </c>
      <c r="Q2530" s="352">
        <f t="shared" si="395"/>
        <v>0</v>
      </c>
      <c r="R2530" s="353">
        <f t="shared" si="396"/>
        <v>0</v>
      </c>
      <c r="S2530" s="354">
        <f t="shared" si="397"/>
        <v>0</v>
      </c>
      <c r="T2530" s="349">
        <f t="shared" si="398"/>
        <v>0</v>
      </c>
      <c r="U2530" s="355">
        <f t="shared" si="399"/>
        <v>0</v>
      </c>
    </row>
    <row r="2531" spans="1:21" x14ac:dyDescent="0.3">
      <c r="A2531" s="344">
        <v>2527</v>
      </c>
      <c r="B2531" s="344"/>
      <c r="C2531" s="356"/>
      <c r="D2531" s="357"/>
      <c r="E2531" s="358"/>
      <c r="F2531" s="346"/>
      <c r="G2531" s="347"/>
      <c r="H2531" s="347"/>
      <c r="I2531" s="347"/>
      <c r="J2531" s="348"/>
      <c r="K2531" s="347"/>
      <c r="L2531" s="349">
        <f t="shared" si="390"/>
        <v>0</v>
      </c>
      <c r="M2531" s="350">
        <f t="shared" si="391"/>
        <v>0</v>
      </c>
      <c r="N2531" s="350">
        <f t="shared" si="392"/>
        <v>0</v>
      </c>
      <c r="O2531" s="351">
        <f t="shared" si="393"/>
        <v>0</v>
      </c>
      <c r="P2531" s="350">
        <f t="shared" si="394"/>
        <v>0</v>
      </c>
      <c r="Q2531" s="352">
        <f t="shared" si="395"/>
        <v>0</v>
      </c>
      <c r="R2531" s="353">
        <f t="shared" si="396"/>
        <v>0</v>
      </c>
      <c r="S2531" s="354">
        <f t="shared" si="397"/>
        <v>0</v>
      </c>
      <c r="T2531" s="349">
        <f t="shared" si="398"/>
        <v>0</v>
      </c>
      <c r="U2531" s="355">
        <f t="shared" si="399"/>
        <v>0</v>
      </c>
    </row>
    <row r="2532" spans="1:21" x14ac:dyDescent="0.3">
      <c r="A2532" s="344">
        <v>2528</v>
      </c>
      <c r="B2532" s="344"/>
      <c r="C2532" s="356"/>
      <c r="D2532" s="357"/>
      <c r="E2532" s="358"/>
      <c r="F2532" s="346"/>
      <c r="G2532" s="347"/>
      <c r="H2532" s="347"/>
      <c r="I2532" s="347"/>
      <c r="J2532" s="348"/>
      <c r="K2532" s="347"/>
      <c r="L2532" s="349">
        <f t="shared" si="390"/>
        <v>0</v>
      </c>
      <c r="M2532" s="350">
        <f t="shared" si="391"/>
        <v>0</v>
      </c>
      <c r="N2532" s="350">
        <f t="shared" si="392"/>
        <v>0</v>
      </c>
      <c r="O2532" s="351">
        <f t="shared" si="393"/>
        <v>0</v>
      </c>
      <c r="P2532" s="350">
        <f t="shared" si="394"/>
        <v>0</v>
      </c>
      <c r="Q2532" s="352">
        <f t="shared" si="395"/>
        <v>0</v>
      </c>
      <c r="R2532" s="353">
        <f t="shared" si="396"/>
        <v>0</v>
      </c>
      <c r="S2532" s="354">
        <f t="shared" si="397"/>
        <v>0</v>
      </c>
      <c r="T2532" s="349">
        <f t="shared" si="398"/>
        <v>0</v>
      </c>
      <c r="U2532" s="355">
        <f t="shared" si="399"/>
        <v>0</v>
      </c>
    </row>
    <row r="2533" spans="1:21" x14ac:dyDescent="0.3">
      <c r="A2533" s="344">
        <v>2529</v>
      </c>
      <c r="B2533" s="344"/>
      <c r="C2533" s="356"/>
      <c r="D2533" s="357"/>
      <c r="E2533" s="358"/>
      <c r="F2533" s="346"/>
      <c r="G2533" s="347"/>
      <c r="H2533" s="347"/>
      <c r="I2533" s="347"/>
      <c r="J2533" s="348"/>
      <c r="K2533" s="347"/>
      <c r="L2533" s="349">
        <f t="shared" si="390"/>
        <v>0</v>
      </c>
      <c r="M2533" s="350">
        <f t="shared" si="391"/>
        <v>0</v>
      </c>
      <c r="N2533" s="350">
        <f t="shared" si="392"/>
        <v>0</v>
      </c>
      <c r="O2533" s="351">
        <f t="shared" si="393"/>
        <v>0</v>
      </c>
      <c r="P2533" s="350">
        <f t="shared" si="394"/>
        <v>0</v>
      </c>
      <c r="Q2533" s="352">
        <f t="shared" si="395"/>
        <v>0</v>
      </c>
      <c r="R2533" s="353">
        <f t="shared" si="396"/>
        <v>0</v>
      </c>
      <c r="S2533" s="354">
        <f t="shared" si="397"/>
        <v>0</v>
      </c>
      <c r="T2533" s="349">
        <f t="shared" si="398"/>
        <v>0</v>
      </c>
      <c r="U2533" s="355">
        <f t="shared" si="399"/>
        <v>0</v>
      </c>
    </row>
    <row r="2534" spans="1:21" x14ac:dyDescent="0.3">
      <c r="A2534" s="344">
        <v>2530</v>
      </c>
      <c r="B2534" s="344"/>
      <c r="C2534" s="356"/>
      <c r="D2534" s="357"/>
      <c r="E2534" s="358"/>
      <c r="F2534" s="346"/>
      <c r="G2534" s="347"/>
      <c r="H2534" s="347"/>
      <c r="I2534" s="347"/>
      <c r="J2534" s="348"/>
      <c r="K2534" s="347"/>
      <c r="L2534" s="349">
        <f t="shared" si="390"/>
        <v>0</v>
      </c>
      <c r="M2534" s="350">
        <f t="shared" si="391"/>
        <v>0</v>
      </c>
      <c r="N2534" s="350">
        <f t="shared" si="392"/>
        <v>0</v>
      </c>
      <c r="O2534" s="351">
        <f t="shared" si="393"/>
        <v>0</v>
      </c>
      <c r="P2534" s="350">
        <f t="shared" si="394"/>
        <v>0</v>
      </c>
      <c r="Q2534" s="352">
        <f t="shared" si="395"/>
        <v>0</v>
      </c>
      <c r="R2534" s="353">
        <f t="shared" si="396"/>
        <v>0</v>
      </c>
      <c r="S2534" s="354">
        <f t="shared" si="397"/>
        <v>0</v>
      </c>
      <c r="T2534" s="349">
        <f t="shared" si="398"/>
        <v>0</v>
      </c>
      <c r="U2534" s="355">
        <f t="shared" si="399"/>
        <v>0</v>
      </c>
    </row>
    <row r="2535" spans="1:21" x14ac:dyDescent="0.3">
      <c r="A2535" s="344">
        <v>2531</v>
      </c>
      <c r="B2535" s="344"/>
      <c r="C2535" s="356"/>
      <c r="D2535" s="357"/>
      <c r="E2535" s="358"/>
      <c r="F2535" s="346"/>
      <c r="G2535" s="347"/>
      <c r="H2535" s="347"/>
      <c r="I2535" s="347"/>
      <c r="J2535" s="348"/>
      <c r="K2535" s="347"/>
      <c r="L2535" s="349">
        <f t="shared" si="390"/>
        <v>0</v>
      </c>
      <c r="M2535" s="350">
        <f t="shared" si="391"/>
        <v>0</v>
      </c>
      <c r="N2535" s="350">
        <f t="shared" si="392"/>
        <v>0</v>
      </c>
      <c r="O2535" s="351">
        <f t="shared" si="393"/>
        <v>0</v>
      </c>
      <c r="P2535" s="350">
        <f t="shared" si="394"/>
        <v>0</v>
      </c>
      <c r="Q2535" s="352">
        <f t="shared" si="395"/>
        <v>0</v>
      </c>
      <c r="R2535" s="353">
        <f t="shared" si="396"/>
        <v>0</v>
      </c>
      <c r="S2535" s="354">
        <f t="shared" si="397"/>
        <v>0</v>
      </c>
      <c r="T2535" s="349">
        <f t="shared" si="398"/>
        <v>0</v>
      </c>
      <c r="U2535" s="355">
        <f t="shared" si="399"/>
        <v>0</v>
      </c>
    </row>
    <row r="2536" spans="1:21" x14ac:dyDescent="0.3">
      <c r="A2536" s="344">
        <v>2532</v>
      </c>
      <c r="B2536" s="344"/>
      <c r="C2536" s="356"/>
      <c r="D2536" s="357"/>
      <c r="E2536" s="358"/>
      <c r="F2536" s="346"/>
      <c r="G2536" s="347"/>
      <c r="H2536" s="347"/>
      <c r="I2536" s="347"/>
      <c r="J2536" s="348"/>
      <c r="K2536" s="347"/>
      <c r="L2536" s="349">
        <f t="shared" si="390"/>
        <v>0</v>
      </c>
      <c r="M2536" s="350">
        <f t="shared" si="391"/>
        <v>0</v>
      </c>
      <c r="N2536" s="350">
        <f t="shared" si="392"/>
        <v>0</v>
      </c>
      <c r="O2536" s="351">
        <f t="shared" si="393"/>
        <v>0</v>
      </c>
      <c r="P2536" s="350">
        <f t="shared" si="394"/>
        <v>0</v>
      </c>
      <c r="Q2536" s="352">
        <f t="shared" si="395"/>
        <v>0</v>
      </c>
      <c r="R2536" s="353">
        <f t="shared" si="396"/>
        <v>0</v>
      </c>
      <c r="S2536" s="354">
        <f t="shared" si="397"/>
        <v>0</v>
      </c>
      <c r="T2536" s="349">
        <f t="shared" si="398"/>
        <v>0</v>
      </c>
      <c r="U2536" s="355">
        <f t="shared" si="399"/>
        <v>0</v>
      </c>
    </row>
    <row r="2537" spans="1:21" x14ac:dyDescent="0.3">
      <c r="A2537" s="344">
        <v>2533</v>
      </c>
      <c r="B2537" s="344"/>
      <c r="C2537" s="356"/>
      <c r="D2537" s="357"/>
      <c r="E2537" s="358"/>
      <c r="F2537" s="346"/>
      <c r="G2537" s="347"/>
      <c r="H2537" s="347"/>
      <c r="I2537" s="347"/>
      <c r="J2537" s="348"/>
      <c r="K2537" s="347"/>
      <c r="L2537" s="349">
        <f t="shared" si="390"/>
        <v>0</v>
      </c>
      <c r="M2537" s="350">
        <f t="shared" si="391"/>
        <v>0</v>
      </c>
      <c r="N2537" s="350">
        <f t="shared" si="392"/>
        <v>0</v>
      </c>
      <c r="O2537" s="351">
        <f t="shared" si="393"/>
        <v>0</v>
      </c>
      <c r="P2537" s="350">
        <f t="shared" si="394"/>
        <v>0</v>
      </c>
      <c r="Q2537" s="352">
        <f t="shared" si="395"/>
        <v>0</v>
      </c>
      <c r="R2537" s="353">
        <f t="shared" si="396"/>
        <v>0</v>
      </c>
      <c r="S2537" s="354">
        <f t="shared" si="397"/>
        <v>0</v>
      </c>
      <c r="T2537" s="349">
        <f t="shared" si="398"/>
        <v>0</v>
      </c>
      <c r="U2537" s="355">
        <f t="shared" si="399"/>
        <v>0</v>
      </c>
    </row>
    <row r="2538" spans="1:21" x14ac:dyDescent="0.3">
      <c r="A2538" s="344">
        <v>2534</v>
      </c>
      <c r="B2538" s="344"/>
      <c r="C2538" s="356"/>
      <c r="D2538" s="357"/>
      <c r="E2538" s="358"/>
      <c r="F2538" s="346"/>
      <c r="G2538" s="347"/>
      <c r="H2538" s="347"/>
      <c r="I2538" s="347"/>
      <c r="J2538" s="348"/>
      <c r="K2538" s="347"/>
      <c r="L2538" s="349">
        <f t="shared" si="390"/>
        <v>0</v>
      </c>
      <c r="M2538" s="350">
        <f t="shared" si="391"/>
        <v>0</v>
      </c>
      <c r="N2538" s="350">
        <f t="shared" si="392"/>
        <v>0</v>
      </c>
      <c r="O2538" s="351">
        <f t="shared" si="393"/>
        <v>0</v>
      </c>
      <c r="P2538" s="350">
        <f t="shared" si="394"/>
        <v>0</v>
      </c>
      <c r="Q2538" s="352">
        <f t="shared" si="395"/>
        <v>0</v>
      </c>
      <c r="R2538" s="353">
        <f t="shared" si="396"/>
        <v>0</v>
      </c>
      <c r="S2538" s="354">
        <f t="shared" si="397"/>
        <v>0</v>
      </c>
      <c r="T2538" s="349">
        <f t="shared" si="398"/>
        <v>0</v>
      </c>
      <c r="U2538" s="355">
        <f t="shared" si="399"/>
        <v>0</v>
      </c>
    </row>
    <row r="2539" spans="1:21" x14ac:dyDescent="0.3">
      <c r="A2539" s="344">
        <v>2535</v>
      </c>
      <c r="B2539" s="344"/>
      <c r="C2539" s="356"/>
      <c r="D2539" s="357"/>
      <c r="E2539" s="358"/>
      <c r="F2539" s="346"/>
      <c r="G2539" s="347"/>
      <c r="H2539" s="347"/>
      <c r="I2539" s="347"/>
      <c r="J2539" s="348"/>
      <c r="K2539" s="347"/>
      <c r="L2539" s="349">
        <f t="shared" si="390"/>
        <v>0</v>
      </c>
      <c r="M2539" s="350">
        <f t="shared" si="391"/>
        <v>0</v>
      </c>
      <c r="N2539" s="350">
        <f t="shared" si="392"/>
        <v>0</v>
      </c>
      <c r="O2539" s="351">
        <f t="shared" si="393"/>
        <v>0</v>
      </c>
      <c r="P2539" s="350">
        <f t="shared" si="394"/>
        <v>0</v>
      </c>
      <c r="Q2539" s="352">
        <f t="shared" si="395"/>
        <v>0</v>
      </c>
      <c r="R2539" s="353">
        <f t="shared" si="396"/>
        <v>0</v>
      </c>
      <c r="S2539" s="354">
        <f t="shared" si="397"/>
        <v>0</v>
      </c>
      <c r="T2539" s="349">
        <f t="shared" si="398"/>
        <v>0</v>
      </c>
      <c r="U2539" s="355">
        <f t="shared" si="399"/>
        <v>0</v>
      </c>
    </row>
    <row r="2540" spans="1:21" x14ac:dyDescent="0.3">
      <c r="A2540" s="344">
        <v>2536</v>
      </c>
      <c r="B2540" s="344"/>
      <c r="C2540" s="356"/>
      <c r="D2540" s="357"/>
      <c r="E2540" s="358"/>
      <c r="F2540" s="346"/>
      <c r="G2540" s="347"/>
      <c r="H2540" s="347"/>
      <c r="I2540" s="347"/>
      <c r="J2540" s="348"/>
      <c r="K2540" s="347"/>
      <c r="L2540" s="349">
        <f t="shared" si="390"/>
        <v>0</v>
      </c>
      <c r="M2540" s="350">
        <f t="shared" si="391"/>
        <v>0</v>
      </c>
      <c r="N2540" s="350">
        <f t="shared" si="392"/>
        <v>0</v>
      </c>
      <c r="O2540" s="351">
        <f t="shared" si="393"/>
        <v>0</v>
      </c>
      <c r="P2540" s="350">
        <f t="shared" si="394"/>
        <v>0</v>
      </c>
      <c r="Q2540" s="352">
        <f t="shared" si="395"/>
        <v>0</v>
      </c>
      <c r="R2540" s="353">
        <f t="shared" si="396"/>
        <v>0</v>
      </c>
      <c r="S2540" s="354">
        <f t="shared" si="397"/>
        <v>0</v>
      </c>
      <c r="T2540" s="349">
        <f t="shared" si="398"/>
        <v>0</v>
      </c>
      <c r="U2540" s="355">
        <f t="shared" si="399"/>
        <v>0</v>
      </c>
    </row>
    <row r="2541" spans="1:21" x14ac:dyDescent="0.3">
      <c r="A2541" s="344">
        <v>2537</v>
      </c>
      <c r="B2541" s="344"/>
      <c r="C2541" s="356"/>
      <c r="D2541" s="357"/>
      <c r="E2541" s="358"/>
      <c r="F2541" s="346"/>
      <c r="G2541" s="347"/>
      <c r="H2541" s="347"/>
      <c r="I2541" s="347"/>
      <c r="J2541" s="348"/>
      <c r="K2541" s="347"/>
      <c r="L2541" s="349">
        <f t="shared" si="390"/>
        <v>0</v>
      </c>
      <c r="M2541" s="350">
        <f t="shared" si="391"/>
        <v>0</v>
      </c>
      <c r="N2541" s="350">
        <f t="shared" si="392"/>
        <v>0</v>
      </c>
      <c r="O2541" s="351">
        <f t="shared" si="393"/>
        <v>0</v>
      </c>
      <c r="P2541" s="350">
        <f t="shared" si="394"/>
        <v>0</v>
      </c>
      <c r="Q2541" s="352">
        <f t="shared" si="395"/>
        <v>0</v>
      </c>
      <c r="R2541" s="353">
        <f t="shared" si="396"/>
        <v>0</v>
      </c>
      <c r="S2541" s="354">
        <f t="shared" si="397"/>
        <v>0</v>
      </c>
      <c r="T2541" s="349">
        <f t="shared" si="398"/>
        <v>0</v>
      </c>
      <c r="U2541" s="355">
        <f t="shared" si="399"/>
        <v>0</v>
      </c>
    </row>
    <row r="2542" spans="1:21" x14ac:dyDescent="0.3">
      <c r="A2542" s="344">
        <v>2538</v>
      </c>
      <c r="B2542" s="344"/>
      <c r="C2542" s="356"/>
      <c r="D2542" s="357"/>
      <c r="E2542" s="358"/>
      <c r="F2542" s="346"/>
      <c r="G2542" s="347"/>
      <c r="H2542" s="347"/>
      <c r="I2542" s="347"/>
      <c r="J2542" s="348"/>
      <c r="K2542" s="347"/>
      <c r="L2542" s="349">
        <f t="shared" si="390"/>
        <v>0</v>
      </c>
      <c r="M2542" s="350">
        <f t="shared" si="391"/>
        <v>0</v>
      </c>
      <c r="N2542" s="350">
        <f t="shared" si="392"/>
        <v>0</v>
      </c>
      <c r="O2542" s="351">
        <f t="shared" si="393"/>
        <v>0</v>
      </c>
      <c r="P2542" s="350">
        <f t="shared" si="394"/>
        <v>0</v>
      </c>
      <c r="Q2542" s="352">
        <f t="shared" si="395"/>
        <v>0</v>
      </c>
      <c r="R2542" s="353">
        <f t="shared" si="396"/>
        <v>0</v>
      </c>
      <c r="S2542" s="354">
        <f t="shared" si="397"/>
        <v>0</v>
      </c>
      <c r="T2542" s="349">
        <f t="shared" si="398"/>
        <v>0</v>
      </c>
      <c r="U2542" s="355">
        <f t="shared" si="399"/>
        <v>0</v>
      </c>
    </row>
    <row r="2543" spans="1:21" x14ac:dyDescent="0.3">
      <c r="A2543" s="344">
        <v>2539</v>
      </c>
      <c r="B2543" s="344"/>
      <c r="C2543" s="356"/>
      <c r="D2543" s="357"/>
      <c r="E2543" s="358"/>
      <c r="F2543" s="346"/>
      <c r="G2543" s="347"/>
      <c r="H2543" s="347"/>
      <c r="I2543" s="347"/>
      <c r="J2543" s="348"/>
      <c r="K2543" s="347"/>
      <c r="L2543" s="349">
        <f t="shared" si="390"/>
        <v>0</v>
      </c>
      <c r="M2543" s="350">
        <f t="shared" si="391"/>
        <v>0</v>
      </c>
      <c r="N2543" s="350">
        <f t="shared" si="392"/>
        <v>0</v>
      </c>
      <c r="O2543" s="351">
        <f t="shared" si="393"/>
        <v>0</v>
      </c>
      <c r="P2543" s="350">
        <f t="shared" si="394"/>
        <v>0</v>
      </c>
      <c r="Q2543" s="352">
        <f t="shared" si="395"/>
        <v>0</v>
      </c>
      <c r="R2543" s="353">
        <f t="shared" si="396"/>
        <v>0</v>
      </c>
      <c r="S2543" s="354">
        <f t="shared" si="397"/>
        <v>0</v>
      </c>
      <c r="T2543" s="349">
        <f t="shared" si="398"/>
        <v>0</v>
      </c>
      <c r="U2543" s="355">
        <f t="shared" si="399"/>
        <v>0</v>
      </c>
    </row>
    <row r="2544" spans="1:21" x14ac:dyDescent="0.3">
      <c r="A2544" s="344">
        <v>2540</v>
      </c>
      <c r="B2544" s="344"/>
      <c r="C2544" s="356"/>
      <c r="D2544" s="357"/>
      <c r="E2544" s="358"/>
      <c r="F2544" s="346"/>
      <c r="G2544" s="347"/>
      <c r="H2544" s="347"/>
      <c r="I2544" s="347"/>
      <c r="J2544" s="348"/>
      <c r="K2544" s="347"/>
      <c r="L2544" s="349">
        <f t="shared" si="390"/>
        <v>0</v>
      </c>
      <c r="M2544" s="350">
        <f t="shared" si="391"/>
        <v>0</v>
      </c>
      <c r="N2544" s="350">
        <f t="shared" si="392"/>
        <v>0</v>
      </c>
      <c r="O2544" s="351">
        <f t="shared" si="393"/>
        <v>0</v>
      </c>
      <c r="P2544" s="350">
        <f t="shared" si="394"/>
        <v>0</v>
      </c>
      <c r="Q2544" s="352">
        <f t="shared" si="395"/>
        <v>0</v>
      </c>
      <c r="R2544" s="353">
        <f t="shared" si="396"/>
        <v>0</v>
      </c>
      <c r="S2544" s="354">
        <f t="shared" si="397"/>
        <v>0</v>
      </c>
      <c r="T2544" s="349">
        <f t="shared" si="398"/>
        <v>0</v>
      </c>
      <c r="U2544" s="355">
        <f t="shared" si="399"/>
        <v>0</v>
      </c>
    </row>
    <row r="2545" spans="1:21" x14ac:dyDescent="0.3">
      <c r="A2545" s="344">
        <v>2541</v>
      </c>
      <c r="B2545" s="344"/>
      <c r="C2545" s="386"/>
      <c r="D2545" s="357"/>
      <c r="E2545" s="358"/>
      <c r="F2545" s="346"/>
      <c r="G2545" s="347"/>
      <c r="H2545" s="347"/>
      <c r="I2545" s="347"/>
      <c r="J2545" s="348"/>
      <c r="K2545" s="347"/>
      <c r="L2545" s="349">
        <f t="shared" si="390"/>
        <v>0</v>
      </c>
      <c r="M2545" s="350">
        <f t="shared" si="391"/>
        <v>0</v>
      </c>
      <c r="N2545" s="350">
        <f t="shared" si="392"/>
        <v>0</v>
      </c>
      <c r="O2545" s="351">
        <f t="shared" si="393"/>
        <v>0</v>
      </c>
      <c r="P2545" s="350">
        <f t="shared" si="394"/>
        <v>0</v>
      </c>
      <c r="Q2545" s="352">
        <f t="shared" si="395"/>
        <v>0</v>
      </c>
      <c r="R2545" s="353">
        <f t="shared" si="396"/>
        <v>0</v>
      </c>
      <c r="S2545" s="354">
        <f t="shared" si="397"/>
        <v>0</v>
      </c>
      <c r="T2545" s="349">
        <f t="shared" si="398"/>
        <v>0</v>
      </c>
      <c r="U2545" s="355">
        <f t="shared" si="399"/>
        <v>0</v>
      </c>
    </row>
    <row r="2546" spans="1:21" x14ac:dyDescent="0.3">
      <c r="A2546" s="344">
        <v>2542</v>
      </c>
      <c r="B2546" s="344"/>
      <c r="C2546" s="386"/>
      <c r="D2546" s="357"/>
      <c r="E2546" s="358"/>
      <c r="F2546" s="346"/>
      <c r="G2546" s="347"/>
      <c r="H2546" s="347"/>
      <c r="I2546" s="347"/>
      <c r="J2546" s="348"/>
      <c r="K2546" s="347"/>
      <c r="L2546" s="349">
        <f t="shared" si="390"/>
        <v>0</v>
      </c>
      <c r="M2546" s="350">
        <f t="shared" si="391"/>
        <v>0</v>
      </c>
      <c r="N2546" s="350">
        <f t="shared" si="392"/>
        <v>0</v>
      </c>
      <c r="O2546" s="351">
        <f t="shared" si="393"/>
        <v>0</v>
      </c>
      <c r="P2546" s="350">
        <f t="shared" si="394"/>
        <v>0</v>
      </c>
      <c r="Q2546" s="352">
        <f t="shared" si="395"/>
        <v>0</v>
      </c>
      <c r="R2546" s="353">
        <f t="shared" si="396"/>
        <v>0</v>
      </c>
      <c r="S2546" s="354">
        <f t="shared" si="397"/>
        <v>0</v>
      </c>
      <c r="T2546" s="349">
        <f t="shared" si="398"/>
        <v>0</v>
      </c>
      <c r="U2546" s="355">
        <f t="shared" si="399"/>
        <v>0</v>
      </c>
    </row>
    <row r="2547" spans="1:21" x14ac:dyDescent="0.3">
      <c r="A2547" s="344">
        <v>2543</v>
      </c>
      <c r="B2547" s="344"/>
      <c r="C2547" s="386"/>
      <c r="D2547" s="357"/>
      <c r="E2547" s="358"/>
      <c r="F2547" s="346"/>
      <c r="G2547" s="347"/>
      <c r="H2547" s="347"/>
      <c r="I2547" s="347"/>
      <c r="J2547" s="348"/>
      <c r="K2547" s="347"/>
      <c r="L2547" s="349">
        <f t="shared" si="390"/>
        <v>0</v>
      </c>
      <c r="M2547" s="350">
        <f t="shared" si="391"/>
        <v>0</v>
      </c>
      <c r="N2547" s="350">
        <f t="shared" si="392"/>
        <v>0</v>
      </c>
      <c r="O2547" s="351">
        <f t="shared" si="393"/>
        <v>0</v>
      </c>
      <c r="P2547" s="350">
        <f t="shared" si="394"/>
        <v>0</v>
      </c>
      <c r="Q2547" s="352">
        <f t="shared" si="395"/>
        <v>0</v>
      </c>
      <c r="R2547" s="353">
        <f t="shared" si="396"/>
        <v>0</v>
      </c>
      <c r="S2547" s="354">
        <f t="shared" si="397"/>
        <v>0</v>
      </c>
      <c r="T2547" s="349">
        <f t="shared" si="398"/>
        <v>0</v>
      </c>
      <c r="U2547" s="355">
        <f t="shared" si="399"/>
        <v>0</v>
      </c>
    </row>
    <row r="2548" spans="1:21" x14ac:dyDescent="0.3">
      <c r="A2548" s="344">
        <v>2544</v>
      </c>
      <c r="B2548" s="344"/>
      <c r="C2548" s="356"/>
      <c r="D2548" s="357"/>
      <c r="E2548" s="358"/>
      <c r="F2548" s="346"/>
      <c r="G2548" s="347"/>
      <c r="H2548" s="347"/>
      <c r="I2548" s="347"/>
      <c r="J2548" s="348"/>
      <c r="K2548" s="347"/>
      <c r="L2548" s="349">
        <f t="shared" si="390"/>
        <v>0</v>
      </c>
      <c r="M2548" s="350">
        <f t="shared" si="391"/>
        <v>0</v>
      </c>
      <c r="N2548" s="350">
        <f t="shared" si="392"/>
        <v>0</v>
      </c>
      <c r="O2548" s="351">
        <f t="shared" si="393"/>
        <v>0</v>
      </c>
      <c r="P2548" s="350">
        <f t="shared" si="394"/>
        <v>0</v>
      </c>
      <c r="Q2548" s="352">
        <f t="shared" si="395"/>
        <v>0</v>
      </c>
      <c r="R2548" s="353">
        <f t="shared" si="396"/>
        <v>0</v>
      </c>
      <c r="S2548" s="354">
        <f t="shared" si="397"/>
        <v>0</v>
      </c>
      <c r="T2548" s="349">
        <f t="shared" si="398"/>
        <v>0</v>
      </c>
      <c r="U2548" s="355">
        <f t="shared" si="399"/>
        <v>0</v>
      </c>
    </row>
    <row r="2549" spans="1:21" x14ac:dyDescent="0.3">
      <c r="A2549" s="344">
        <v>2545</v>
      </c>
      <c r="B2549" s="344"/>
      <c r="C2549" s="356"/>
      <c r="D2549" s="357"/>
      <c r="E2549" s="358"/>
      <c r="F2549" s="346"/>
      <c r="G2549" s="347"/>
      <c r="H2549" s="347"/>
      <c r="I2549" s="347"/>
      <c r="J2549" s="348"/>
      <c r="K2549" s="347"/>
      <c r="L2549" s="349">
        <f t="shared" si="390"/>
        <v>0</v>
      </c>
      <c r="M2549" s="350">
        <f t="shared" si="391"/>
        <v>0</v>
      </c>
      <c r="N2549" s="350">
        <f t="shared" si="392"/>
        <v>0</v>
      </c>
      <c r="O2549" s="351">
        <f t="shared" si="393"/>
        <v>0</v>
      </c>
      <c r="P2549" s="350">
        <f t="shared" si="394"/>
        <v>0</v>
      </c>
      <c r="Q2549" s="352">
        <f t="shared" si="395"/>
        <v>0</v>
      </c>
      <c r="R2549" s="353">
        <f t="shared" si="396"/>
        <v>0</v>
      </c>
      <c r="S2549" s="354">
        <f t="shared" si="397"/>
        <v>0</v>
      </c>
      <c r="T2549" s="349">
        <f t="shared" si="398"/>
        <v>0</v>
      </c>
      <c r="U2549" s="355">
        <f t="shared" si="399"/>
        <v>0</v>
      </c>
    </row>
    <row r="2550" spans="1:21" x14ac:dyDescent="0.3">
      <c r="A2550" s="344">
        <v>2546</v>
      </c>
      <c r="B2550" s="344"/>
      <c r="C2550" s="356"/>
      <c r="D2550" s="357"/>
      <c r="E2550" s="358"/>
      <c r="F2550" s="346"/>
      <c r="G2550" s="347"/>
      <c r="H2550" s="347"/>
      <c r="I2550" s="347"/>
      <c r="J2550" s="348"/>
      <c r="K2550" s="347"/>
      <c r="L2550" s="349">
        <f t="shared" si="390"/>
        <v>0</v>
      </c>
      <c r="M2550" s="350">
        <f t="shared" si="391"/>
        <v>0</v>
      </c>
      <c r="N2550" s="350">
        <f t="shared" si="392"/>
        <v>0</v>
      </c>
      <c r="O2550" s="351">
        <f t="shared" si="393"/>
        <v>0</v>
      </c>
      <c r="P2550" s="350">
        <f t="shared" si="394"/>
        <v>0</v>
      </c>
      <c r="Q2550" s="352">
        <f t="shared" si="395"/>
        <v>0</v>
      </c>
      <c r="R2550" s="353">
        <f t="shared" si="396"/>
        <v>0</v>
      </c>
      <c r="S2550" s="354">
        <f t="shared" si="397"/>
        <v>0</v>
      </c>
      <c r="T2550" s="349">
        <f t="shared" si="398"/>
        <v>0</v>
      </c>
      <c r="U2550" s="355">
        <f t="shared" si="399"/>
        <v>0</v>
      </c>
    </row>
    <row r="2551" spans="1:21" x14ac:dyDescent="0.3">
      <c r="A2551" s="344">
        <v>2547</v>
      </c>
      <c r="B2551" s="344"/>
      <c r="C2551" s="386"/>
      <c r="D2551" s="357"/>
      <c r="E2551" s="358"/>
      <c r="F2551" s="346"/>
      <c r="G2551" s="347"/>
      <c r="H2551" s="347"/>
      <c r="I2551" s="347"/>
      <c r="J2551" s="348"/>
      <c r="K2551" s="347"/>
      <c r="L2551" s="349">
        <f t="shared" si="390"/>
        <v>0</v>
      </c>
      <c r="M2551" s="350">
        <f t="shared" si="391"/>
        <v>0</v>
      </c>
      <c r="N2551" s="350">
        <f t="shared" si="392"/>
        <v>0</v>
      </c>
      <c r="O2551" s="351">
        <f t="shared" si="393"/>
        <v>0</v>
      </c>
      <c r="P2551" s="350">
        <f t="shared" si="394"/>
        <v>0</v>
      </c>
      <c r="Q2551" s="352">
        <f t="shared" si="395"/>
        <v>0</v>
      </c>
      <c r="R2551" s="353">
        <f t="shared" si="396"/>
        <v>0</v>
      </c>
      <c r="S2551" s="354">
        <f t="shared" si="397"/>
        <v>0</v>
      </c>
      <c r="T2551" s="349">
        <f t="shared" si="398"/>
        <v>0</v>
      </c>
      <c r="U2551" s="355">
        <f t="shared" si="399"/>
        <v>0</v>
      </c>
    </row>
    <row r="2552" spans="1:21" x14ac:dyDescent="0.3">
      <c r="A2552" s="344">
        <v>2548</v>
      </c>
      <c r="B2552" s="344"/>
      <c r="C2552" s="386"/>
      <c r="D2552" s="357"/>
      <c r="E2552" s="358"/>
      <c r="F2552" s="346"/>
      <c r="G2552" s="347"/>
      <c r="H2552" s="347"/>
      <c r="I2552" s="347"/>
      <c r="J2552" s="348"/>
      <c r="K2552" s="347"/>
      <c r="L2552" s="349">
        <f t="shared" si="390"/>
        <v>0</v>
      </c>
      <c r="M2552" s="350">
        <f t="shared" si="391"/>
        <v>0</v>
      </c>
      <c r="N2552" s="350">
        <f t="shared" si="392"/>
        <v>0</v>
      </c>
      <c r="O2552" s="351">
        <f t="shared" si="393"/>
        <v>0</v>
      </c>
      <c r="P2552" s="350">
        <f t="shared" si="394"/>
        <v>0</v>
      </c>
      <c r="Q2552" s="352">
        <f t="shared" si="395"/>
        <v>0</v>
      </c>
      <c r="R2552" s="353">
        <f t="shared" si="396"/>
        <v>0</v>
      </c>
      <c r="S2552" s="354">
        <f t="shared" si="397"/>
        <v>0</v>
      </c>
      <c r="T2552" s="349">
        <f t="shared" si="398"/>
        <v>0</v>
      </c>
      <c r="U2552" s="355">
        <f t="shared" si="399"/>
        <v>0</v>
      </c>
    </row>
    <row r="2553" spans="1:21" x14ac:dyDescent="0.3">
      <c r="A2553" s="344">
        <v>2549</v>
      </c>
      <c r="B2553" s="344"/>
      <c r="C2553" s="386"/>
      <c r="D2553" s="357"/>
      <c r="E2553" s="358"/>
      <c r="F2553" s="346"/>
      <c r="G2553" s="347"/>
      <c r="H2553" s="347"/>
      <c r="I2553" s="347"/>
      <c r="J2553" s="348"/>
      <c r="K2553" s="347"/>
      <c r="L2553" s="349">
        <f t="shared" si="390"/>
        <v>0</v>
      </c>
      <c r="M2553" s="350">
        <f t="shared" si="391"/>
        <v>0</v>
      </c>
      <c r="N2553" s="350">
        <f t="shared" si="392"/>
        <v>0</v>
      </c>
      <c r="O2553" s="351">
        <f t="shared" si="393"/>
        <v>0</v>
      </c>
      <c r="P2553" s="350">
        <f t="shared" si="394"/>
        <v>0</v>
      </c>
      <c r="Q2553" s="352">
        <f t="shared" si="395"/>
        <v>0</v>
      </c>
      <c r="R2553" s="353">
        <f t="shared" si="396"/>
        <v>0</v>
      </c>
      <c r="S2553" s="354">
        <f t="shared" si="397"/>
        <v>0</v>
      </c>
      <c r="T2553" s="349">
        <f t="shared" si="398"/>
        <v>0</v>
      </c>
      <c r="U2553" s="355">
        <f t="shared" si="399"/>
        <v>0</v>
      </c>
    </row>
    <row r="2554" spans="1:21" x14ac:dyDescent="0.3">
      <c r="A2554" s="344">
        <v>2550</v>
      </c>
      <c r="B2554" s="344"/>
      <c r="C2554" s="356"/>
      <c r="D2554" s="357"/>
      <c r="E2554" s="358"/>
      <c r="F2554" s="346"/>
      <c r="G2554" s="347"/>
      <c r="H2554" s="347"/>
      <c r="I2554" s="347"/>
      <c r="J2554" s="348"/>
      <c r="K2554" s="347"/>
      <c r="L2554" s="349">
        <f t="shared" si="390"/>
        <v>0</v>
      </c>
      <c r="M2554" s="350">
        <f t="shared" si="391"/>
        <v>0</v>
      </c>
      <c r="N2554" s="350">
        <f t="shared" si="392"/>
        <v>0</v>
      </c>
      <c r="O2554" s="351">
        <f t="shared" si="393"/>
        <v>0</v>
      </c>
      <c r="P2554" s="350">
        <f t="shared" si="394"/>
        <v>0</v>
      </c>
      <c r="Q2554" s="352">
        <f t="shared" si="395"/>
        <v>0</v>
      </c>
      <c r="R2554" s="353">
        <f t="shared" si="396"/>
        <v>0</v>
      </c>
      <c r="S2554" s="354">
        <f t="shared" si="397"/>
        <v>0</v>
      </c>
      <c r="T2554" s="349">
        <f t="shared" si="398"/>
        <v>0</v>
      </c>
      <c r="U2554" s="355">
        <f t="shared" si="399"/>
        <v>0</v>
      </c>
    </row>
    <row r="2555" spans="1:21" x14ac:dyDescent="0.3">
      <c r="A2555" s="344">
        <v>2551</v>
      </c>
      <c r="B2555" s="344"/>
      <c r="C2555" s="356"/>
      <c r="D2555" s="357"/>
      <c r="E2555" s="358"/>
      <c r="F2555" s="346"/>
      <c r="G2555" s="347"/>
      <c r="H2555" s="347"/>
      <c r="I2555" s="347"/>
      <c r="J2555" s="348"/>
      <c r="K2555" s="347"/>
      <c r="L2555" s="349">
        <f t="shared" si="390"/>
        <v>0</v>
      </c>
      <c r="M2555" s="350">
        <f t="shared" si="391"/>
        <v>0</v>
      </c>
      <c r="N2555" s="350">
        <f t="shared" si="392"/>
        <v>0</v>
      </c>
      <c r="O2555" s="351">
        <f t="shared" si="393"/>
        <v>0</v>
      </c>
      <c r="P2555" s="350">
        <f t="shared" si="394"/>
        <v>0</v>
      </c>
      <c r="Q2555" s="352">
        <f t="shared" si="395"/>
        <v>0</v>
      </c>
      <c r="R2555" s="353">
        <f t="shared" si="396"/>
        <v>0</v>
      </c>
      <c r="S2555" s="354">
        <f t="shared" si="397"/>
        <v>0</v>
      </c>
      <c r="T2555" s="349">
        <f t="shared" si="398"/>
        <v>0</v>
      </c>
      <c r="U2555" s="355">
        <f t="shared" si="399"/>
        <v>0</v>
      </c>
    </row>
    <row r="2556" spans="1:21" x14ac:dyDescent="0.3">
      <c r="A2556" s="344">
        <v>2552</v>
      </c>
      <c r="B2556" s="344"/>
      <c r="C2556" s="356"/>
      <c r="D2556" s="357"/>
      <c r="E2556" s="358"/>
      <c r="F2556" s="346"/>
      <c r="G2556" s="347"/>
      <c r="H2556" s="347"/>
      <c r="I2556" s="347"/>
      <c r="J2556" s="348"/>
      <c r="K2556" s="347"/>
      <c r="L2556" s="349">
        <f t="shared" si="390"/>
        <v>0</v>
      </c>
      <c r="M2556" s="350">
        <f t="shared" si="391"/>
        <v>0</v>
      </c>
      <c r="N2556" s="350">
        <f t="shared" si="392"/>
        <v>0</v>
      </c>
      <c r="O2556" s="351">
        <f t="shared" si="393"/>
        <v>0</v>
      </c>
      <c r="P2556" s="350">
        <f t="shared" si="394"/>
        <v>0</v>
      </c>
      <c r="Q2556" s="352">
        <f t="shared" si="395"/>
        <v>0</v>
      </c>
      <c r="R2556" s="353">
        <f t="shared" si="396"/>
        <v>0</v>
      </c>
      <c r="S2556" s="354">
        <f t="shared" si="397"/>
        <v>0</v>
      </c>
      <c r="T2556" s="349">
        <f t="shared" si="398"/>
        <v>0</v>
      </c>
      <c r="U2556" s="355">
        <f t="shared" si="399"/>
        <v>0</v>
      </c>
    </row>
    <row r="2557" spans="1:21" x14ac:dyDescent="0.3">
      <c r="A2557" s="344">
        <v>2553</v>
      </c>
      <c r="B2557" s="344"/>
      <c r="C2557" s="386"/>
      <c r="D2557" s="357"/>
      <c r="E2557" s="358"/>
      <c r="F2557" s="346"/>
      <c r="G2557" s="347"/>
      <c r="H2557" s="347"/>
      <c r="I2557" s="347"/>
      <c r="J2557" s="348"/>
      <c r="K2557" s="347"/>
      <c r="L2557" s="349">
        <f t="shared" si="390"/>
        <v>0</v>
      </c>
      <c r="M2557" s="350">
        <f t="shared" si="391"/>
        <v>0</v>
      </c>
      <c r="N2557" s="350">
        <f t="shared" si="392"/>
        <v>0</v>
      </c>
      <c r="O2557" s="351">
        <f t="shared" si="393"/>
        <v>0</v>
      </c>
      <c r="P2557" s="350">
        <f t="shared" si="394"/>
        <v>0</v>
      </c>
      <c r="Q2557" s="352">
        <f t="shared" si="395"/>
        <v>0</v>
      </c>
      <c r="R2557" s="353">
        <f t="shared" si="396"/>
        <v>0</v>
      </c>
      <c r="S2557" s="354">
        <f t="shared" si="397"/>
        <v>0</v>
      </c>
      <c r="T2557" s="349">
        <f t="shared" si="398"/>
        <v>0</v>
      </c>
      <c r="U2557" s="355">
        <f t="shared" si="399"/>
        <v>0</v>
      </c>
    </row>
    <row r="2558" spans="1:21" x14ac:dyDescent="0.3">
      <c r="A2558" s="344">
        <v>2554</v>
      </c>
      <c r="B2558" s="344"/>
      <c r="C2558" s="386"/>
      <c r="D2558" s="357"/>
      <c r="E2558" s="358"/>
      <c r="F2558" s="346"/>
      <c r="G2558" s="347"/>
      <c r="H2558" s="347"/>
      <c r="I2558" s="347"/>
      <c r="J2558" s="348"/>
      <c r="K2558" s="347"/>
      <c r="L2558" s="349">
        <f t="shared" si="390"/>
        <v>0</v>
      </c>
      <c r="M2558" s="350">
        <f t="shared" si="391"/>
        <v>0</v>
      </c>
      <c r="N2558" s="350">
        <f t="shared" si="392"/>
        <v>0</v>
      </c>
      <c r="O2558" s="351">
        <f t="shared" si="393"/>
        <v>0</v>
      </c>
      <c r="P2558" s="350">
        <f t="shared" si="394"/>
        <v>0</v>
      </c>
      <c r="Q2558" s="352">
        <f t="shared" si="395"/>
        <v>0</v>
      </c>
      <c r="R2558" s="353">
        <f t="shared" si="396"/>
        <v>0</v>
      </c>
      <c r="S2558" s="354">
        <f t="shared" si="397"/>
        <v>0</v>
      </c>
      <c r="T2558" s="349">
        <f t="shared" si="398"/>
        <v>0</v>
      </c>
      <c r="U2558" s="355">
        <f t="shared" si="399"/>
        <v>0</v>
      </c>
    </row>
    <row r="2559" spans="1:21" x14ac:dyDescent="0.3">
      <c r="A2559" s="344">
        <v>2555</v>
      </c>
      <c r="B2559" s="344"/>
      <c r="C2559" s="386"/>
      <c r="D2559" s="357"/>
      <c r="E2559" s="358"/>
      <c r="F2559" s="346"/>
      <c r="G2559" s="347"/>
      <c r="H2559" s="347"/>
      <c r="I2559" s="347"/>
      <c r="J2559" s="348"/>
      <c r="K2559" s="347"/>
      <c r="L2559" s="349">
        <f t="shared" si="390"/>
        <v>0</v>
      </c>
      <c r="M2559" s="350">
        <f t="shared" si="391"/>
        <v>0</v>
      </c>
      <c r="N2559" s="350">
        <f t="shared" si="392"/>
        <v>0</v>
      </c>
      <c r="O2559" s="351">
        <f t="shared" si="393"/>
        <v>0</v>
      </c>
      <c r="P2559" s="350">
        <f t="shared" si="394"/>
        <v>0</v>
      </c>
      <c r="Q2559" s="352">
        <f t="shared" si="395"/>
        <v>0</v>
      </c>
      <c r="R2559" s="353">
        <f t="shared" si="396"/>
        <v>0</v>
      </c>
      <c r="S2559" s="354">
        <f t="shared" si="397"/>
        <v>0</v>
      </c>
      <c r="T2559" s="349">
        <f t="shared" si="398"/>
        <v>0</v>
      </c>
      <c r="U2559" s="355">
        <f t="shared" si="399"/>
        <v>0</v>
      </c>
    </row>
    <row r="2560" spans="1:21" x14ac:dyDescent="0.3">
      <c r="A2560" s="344">
        <v>2556</v>
      </c>
      <c r="B2560" s="344"/>
      <c r="C2560" s="356"/>
      <c r="D2560" s="357"/>
      <c r="E2560" s="358"/>
      <c r="F2560" s="346"/>
      <c r="G2560" s="347"/>
      <c r="H2560" s="347"/>
      <c r="I2560" s="347"/>
      <c r="J2560" s="348"/>
      <c r="K2560" s="347"/>
      <c r="L2560" s="349">
        <f t="shared" si="390"/>
        <v>0</v>
      </c>
      <c r="M2560" s="350">
        <f t="shared" si="391"/>
        <v>0</v>
      </c>
      <c r="N2560" s="350">
        <f t="shared" si="392"/>
        <v>0</v>
      </c>
      <c r="O2560" s="351">
        <f t="shared" si="393"/>
        <v>0</v>
      </c>
      <c r="P2560" s="350">
        <f t="shared" si="394"/>
        <v>0</v>
      </c>
      <c r="Q2560" s="352">
        <f t="shared" si="395"/>
        <v>0</v>
      </c>
      <c r="R2560" s="353">
        <f t="shared" si="396"/>
        <v>0</v>
      </c>
      <c r="S2560" s="354">
        <f t="shared" si="397"/>
        <v>0</v>
      </c>
      <c r="T2560" s="349">
        <f t="shared" si="398"/>
        <v>0</v>
      </c>
      <c r="U2560" s="355">
        <f t="shared" si="399"/>
        <v>0</v>
      </c>
    </row>
    <row r="2561" spans="1:21" x14ac:dyDescent="0.3">
      <c r="A2561" s="344">
        <v>2557</v>
      </c>
      <c r="B2561" s="344"/>
      <c r="C2561" s="356"/>
      <c r="D2561" s="357"/>
      <c r="E2561" s="358"/>
      <c r="F2561" s="346"/>
      <c r="G2561" s="347"/>
      <c r="H2561" s="347"/>
      <c r="I2561" s="347"/>
      <c r="J2561" s="348"/>
      <c r="K2561" s="347"/>
      <c r="L2561" s="349">
        <f t="shared" si="390"/>
        <v>0</v>
      </c>
      <c r="M2561" s="350">
        <f t="shared" si="391"/>
        <v>0</v>
      </c>
      <c r="N2561" s="350">
        <f t="shared" si="392"/>
        <v>0</v>
      </c>
      <c r="O2561" s="351">
        <f t="shared" si="393"/>
        <v>0</v>
      </c>
      <c r="P2561" s="350">
        <f t="shared" si="394"/>
        <v>0</v>
      </c>
      <c r="Q2561" s="352">
        <f t="shared" si="395"/>
        <v>0</v>
      </c>
      <c r="R2561" s="353">
        <f t="shared" si="396"/>
        <v>0</v>
      </c>
      <c r="S2561" s="354">
        <f t="shared" si="397"/>
        <v>0</v>
      </c>
      <c r="T2561" s="349">
        <f t="shared" si="398"/>
        <v>0</v>
      </c>
      <c r="U2561" s="355">
        <f t="shared" si="399"/>
        <v>0</v>
      </c>
    </row>
    <row r="2562" spans="1:21" x14ac:dyDescent="0.3">
      <c r="A2562" s="344">
        <v>2558</v>
      </c>
      <c r="B2562" s="344"/>
      <c r="C2562" s="356"/>
      <c r="D2562" s="357"/>
      <c r="E2562" s="358"/>
      <c r="F2562" s="346"/>
      <c r="G2562" s="347"/>
      <c r="H2562" s="347"/>
      <c r="I2562" s="347"/>
      <c r="J2562" s="348"/>
      <c r="K2562" s="347"/>
      <c r="L2562" s="349">
        <f t="shared" si="390"/>
        <v>0</v>
      </c>
      <c r="M2562" s="350">
        <f t="shared" si="391"/>
        <v>0</v>
      </c>
      <c r="N2562" s="350">
        <f t="shared" si="392"/>
        <v>0</v>
      </c>
      <c r="O2562" s="351">
        <f t="shared" si="393"/>
        <v>0</v>
      </c>
      <c r="P2562" s="350">
        <f t="shared" si="394"/>
        <v>0</v>
      </c>
      <c r="Q2562" s="352">
        <f t="shared" si="395"/>
        <v>0</v>
      </c>
      <c r="R2562" s="353">
        <f t="shared" si="396"/>
        <v>0</v>
      </c>
      <c r="S2562" s="354">
        <f t="shared" si="397"/>
        <v>0</v>
      </c>
      <c r="T2562" s="349">
        <f t="shared" si="398"/>
        <v>0</v>
      </c>
      <c r="U2562" s="355">
        <f t="shared" si="399"/>
        <v>0</v>
      </c>
    </row>
    <row r="2563" spans="1:21" x14ac:dyDescent="0.3">
      <c r="A2563" s="344">
        <v>2559</v>
      </c>
      <c r="B2563" s="344"/>
      <c r="C2563" s="386"/>
      <c r="D2563" s="357"/>
      <c r="E2563" s="358"/>
      <c r="F2563" s="346"/>
      <c r="G2563" s="347"/>
      <c r="H2563" s="347"/>
      <c r="I2563" s="347"/>
      <c r="J2563" s="348"/>
      <c r="K2563" s="347"/>
      <c r="L2563" s="349">
        <f t="shared" si="390"/>
        <v>0</v>
      </c>
      <c r="M2563" s="350">
        <f t="shared" si="391"/>
        <v>0</v>
      </c>
      <c r="N2563" s="350">
        <f t="shared" si="392"/>
        <v>0</v>
      </c>
      <c r="O2563" s="351">
        <f t="shared" si="393"/>
        <v>0</v>
      </c>
      <c r="P2563" s="350">
        <f t="shared" si="394"/>
        <v>0</v>
      </c>
      <c r="Q2563" s="352">
        <f t="shared" si="395"/>
        <v>0</v>
      </c>
      <c r="R2563" s="353">
        <f t="shared" si="396"/>
        <v>0</v>
      </c>
      <c r="S2563" s="354">
        <f t="shared" si="397"/>
        <v>0</v>
      </c>
      <c r="T2563" s="349">
        <f t="shared" si="398"/>
        <v>0</v>
      </c>
      <c r="U2563" s="355">
        <f t="shared" si="399"/>
        <v>0</v>
      </c>
    </row>
    <row r="2564" spans="1:21" x14ac:dyDescent="0.3">
      <c r="A2564" s="344">
        <v>2560</v>
      </c>
      <c r="B2564" s="344"/>
      <c r="C2564" s="386"/>
      <c r="D2564" s="357"/>
      <c r="E2564" s="358"/>
      <c r="F2564" s="346"/>
      <c r="G2564" s="347"/>
      <c r="H2564" s="347"/>
      <c r="I2564" s="347"/>
      <c r="J2564" s="348"/>
      <c r="K2564" s="347"/>
      <c r="L2564" s="349">
        <f t="shared" si="390"/>
        <v>0</v>
      </c>
      <c r="M2564" s="350">
        <f t="shared" si="391"/>
        <v>0</v>
      </c>
      <c r="N2564" s="350">
        <f t="shared" si="392"/>
        <v>0</v>
      </c>
      <c r="O2564" s="351">
        <f t="shared" si="393"/>
        <v>0</v>
      </c>
      <c r="P2564" s="350">
        <f t="shared" si="394"/>
        <v>0</v>
      </c>
      <c r="Q2564" s="352">
        <f t="shared" si="395"/>
        <v>0</v>
      </c>
      <c r="R2564" s="353">
        <f t="shared" si="396"/>
        <v>0</v>
      </c>
      <c r="S2564" s="354">
        <f t="shared" si="397"/>
        <v>0</v>
      </c>
      <c r="T2564" s="349">
        <f t="shared" si="398"/>
        <v>0</v>
      </c>
      <c r="U2564" s="355">
        <f t="shared" si="399"/>
        <v>0</v>
      </c>
    </row>
    <row r="2565" spans="1:21" x14ac:dyDescent="0.3">
      <c r="A2565" s="344">
        <v>2561</v>
      </c>
      <c r="B2565" s="344"/>
      <c r="C2565" s="386"/>
      <c r="D2565" s="357"/>
      <c r="E2565" s="358"/>
      <c r="F2565" s="346"/>
      <c r="G2565" s="347"/>
      <c r="H2565" s="347"/>
      <c r="I2565" s="347"/>
      <c r="J2565" s="348"/>
      <c r="K2565" s="347"/>
      <c r="L2565" s="349">
        <f t="shared" si="390"/>
        <v>0</v>
      </c>
      <c r="M2565" s="350">
        <f t="shared" si="391"/>
        <v>0</v>
      </c>
      <c r="N2565" s="350">
        <f t="shared" si="392"/>
        <v>0</v>
      </c>
      <c r="O2565" s="351">
        <f t="shared" si="393"/>
        <v>0</v>
      </c>
      <c r="P2565" s="350">
        <f t="shared" si="394"/>
        <v>0</v>
      </c>
      <c r="Q2565" s="352">
        <f t="shared" si="395"/>
        <v>0</v>
      </c>
      <c r="R2565" s="353">
        <f t="shared" si="396"/>
        <v>0</v>
      </c>
      <c r="S2565" s="354">
        <f t="shared" si="397"/>
        <v>0</v>
      </c>
      <c r="T2565" s="349">
        <f t="shared" si="398"/>
        <v>0</v>
      </c>
      <c r="U2565" s="355">
        <f t="shared" si="399"/>
        <v>0</v>
      </c>
    </row>
    <row r="2566" spans="1:21" x14ac:dyDescent="0.3">
      <c r="A2566" s="344">
        <v>2562</v>
      </c>
      <c r="B2566" s="344"/>
      <c r="C2566" s="356"/>
      <c r="D2566" s="357"/>
      <c r="E2566" s="358"/>
      <c r="F2566" s="346"/>
      <c r="G2566" s="347"/>
      <c r="H2566" s="347"/>
      <c r="I2566" s="347"/>
      <c r="J2566" s="348"/>
      <c r="K2566" s="347"/>
      <c r="L2566" s="349">
        <f t="shared" ref="L2566:L2629" si="400">E2566*7/22</f>
        <v>0</v>
      </c>
      <c r="M2566" s="350">
        <f t="shared" ref="M2566:M2629" si="401">IF(L2566&gt;0, 0.0396*(((L2566^2)*F2566)^0.933),0)</f>
        <v>0</v>
      </c>
      <c r="N2566" s="350">
        <f t="shared" ref="N2566:N2629" si="402">IF(L2566&gt;0,0.00349*(((L2566^2)*F2566)^1.03),0)</f>
        <v>0</v>
      </c>
      <c r="O2566" s="351">
        <f t="shared" ref="O2566:O2629" si="403">IF(L2566&gt;0,1/((28/(M2566+N2566))+0.025),0)</f>
        <v>0</v>
      </c>
      <c r="P2566" s="350">
        <f t="shared" ref="P2566:P2629" si="404">M2566+N2566+O2566</f>
        <v>0</v>
      </c>
      <c r="Q2566" s="352">
        <f t="shared" ref="Q2566:Q2629" si="405">P2566*0.27</f>
        <v>0</v>
      </c>
      <c r="R2566" s="353">
        <f t="shared" ref="R2566:R2629" si="406">P2566+Q2566</f>
        <v>0</v>
      </c>
      <c r="S2566" s="354">
        <f t="shared" ref="S2566:S2629" si="407">R2566*0.47</f>
        <v>0</v>
      </c>
      <c r="T2566" s="349">
        <f t="shared" ref="T2566:T2629" si="408">S2566*44/12</f>
        <v>0</v>
      </c>
      <c r="U2566" s="355">
        <f t="shared" ref="U2566:U2629" si="409">T2566/1000</f>
        <v>0</v>
      </c>
    </row>
    <row r="2567" spans="1:21" x14ac:dyDescent="0.3">
      <c r="A2567" s="344">
        <v>2563</v>
      </c>
      <c r="B2567" s="344"/>
      <c r="C2567" s="356"/>
      <c r="D2567" s="357"/>
      <c r="E2567" s="358"/>
      <c r="F2567" s="346"/>
      <c r="G2567" s="347"/>
      <c r="H2567" s="347"/>
      <c r="I2567" s="347"/>
      <c r="J2567" s="348"/>
      <c r="K2567" s="347"/>
      <c r="L2567" s="349">
        <f t="shared" si="400"/>
        <v>0</v>
      </c>
      <c r="M2567" s="350">
        <f t="shared" si="401"/>
        <v>0</v>
      </c>
      <c r="N2567" s="350">
        <f t="shared" si="402"/>
        <v>0</v>
      </c>
      <c r="O2567" s="351">
        <f t="shared" si="403"/>
        <v>0</v>
      </c>
      <c r="P2567" s="350">
        <f t="shared" si="404"/>
        <v>0</v>
      </c>
      <c r="Q2567" s="352">
        <f t="shared" si="405"/>
        <v>0</v>
      </c>
      <c r="R2567" s="353">
        <f t="shared" si="406"/>
        <v>0</v>
      </c>
      <c r="S2567" s="354">
        <f t="shared" si="407"/>
        <v>0</v>
      </c>
      <c r="T2567" s="349">
        <f t="shared" si="408"/>
        <v>0</v>
      </c>
      <c r="U2567" s="355">
        <f t="shared" si="409"/>
        <v>0</v>
      </c>
    </row>
    <row r="2568" spans="1:21" x14ac:dyDescent="0.3">
      <c r="A2568" s="344">
        <v>2564</v>
      </c>
      <c r="B2568" s="344"/>
      <c r="C2568" s="356"/>
      <c r="D2568" s="357"/>
      <c r="E2568" s="358"/>
      <c r="F2568" s="346"/>
      <c r="G2568" s="347"/>
      <c r="H2568" s="347"/>
      <c r="I2568" s="347"/>
      <c r="J2568" s="348"/>
      <c r="K2568" s="347"/>
      <c r="L2568" s="349">
        <f t="shared" si="400"/>
        <v>0</v>
      </c>
      <c r="M2568" s="350">
        <f t="shared" si="401"/>
        <v>0</v>
      </c>
      <c r="N2568" s="350">
        <f t="shared" si="402"/>
        <v>0</v>
      </c>
      <c r="O2568" s="351">
        <f t="shared" si="403"/>
        <v>0</v>
      </c>
      <c r="P2568" s="350">
        <f t="shared" si="404"/>
        <v>0</v>
      </c>
      <c r="Q2568" s="352">
        <f t="shared" si="405"/>
        <v>0</v>
      </c>
      <c r="R2568" s="353">
        <f t="shared" si="406"/>
        <v>0</v>
      </c>
      <c r="S2568" s="354">
        <f t="shared" si="407"/>
        <v>0</v>
      </c>
      <c r="T2568" s="349">
        <f t="shared" si="408"/>
        <v>0</v>
      </c>
      <c r="U2568" s="355">
        <f t="shared" si="409"/>
        <v>0</v>
      </c>
    </row>
    <row r="2569" spans="1:21" x14ac:dyDescent="0.3">
      <c r="A2569" s="344">
        <v>2565</v>
      </c>
      <c r="B2569" s="344"/>
      <c r="C2569" s="386"/>
      <c r="D2569" s="357"/>
      <c r="E2569" s="358"/>
      <c r="F2569" s="346"/>
      <c r="G2569" s="347"/>
      <c r="H2569" s="347"/>
      <c r="I2569" s="347"/>
      <c r="J2569" s="348"/>
      <c r="K2569" s="347"/>
      <c r="L2569" s="349">
        <f t="shared" si="400"/>
        <v>0</v>
      </c>
      <c r="M2569" s="350">
        <f t="shared" si="401"/>
        <v>0</v>
      </c>
      <c r="N2569" s="350">
        <f t="shared" si="402"/>
        <v>0</v>
      </c>
      <c r="O2569" s="351">
        <f t="shared" si="403"/>
        <v>0</v>
      </c>
      <c r="P2569" s="350">
        <f t="shared" si="404"/>
        <v>0</v>
      </c>
      <c r="Q2569" s="352">
        <f t="shared" si="405"/>
        <v>0</v>
      </c>
      <c r="R2569" s="353">
        <f t="shared" si="406"/>
        <v>0</v>
      </c>
      <c r="S2569" s="354">
        <f t="shared" si="407"/>
        <v>0</v>
      </c>
      <c r="T2569" s="349">
        <f t="shared" si="408"/>
        <v>0</v>
      </c>
      <c r="U2569" s="355">
        <f t="shared" si="409"/>
        <v>0</v>
      </c>
    </row>
    <row r="2570" spans="1:21" x14ac:dyDescent="0.3">
      <c r="A2570" s="344">
        <v>2566</v>
      </c>
      <c r="B2570" s="344"/>
      <c r="C2570" s="386"/>
      <c r="D2570" s="357"/>
      <c r="E2570" s="358"/>
      <c r="F2570" s="346"/>
      <c r="G2570" s="347"/>
      <c r="H2570" s="347"/>
      <c r="I2570" s="347"/>
      <c r="J2570" s="348"/>
      <c r="K2570" s="347"/>
      <c r="L2570" s="349">
        <f t="shared" si="400"/>
        <v>0</v>
      </c>
      <c r="M2570" s="350">
        <f t="shared" si="401"/>
        <v>0</v>
      </c>
      <c r="N2570" s="350">
        <f t="shared" si="402"/>
        <v>0</v>
      </c>
      <c r="O2570" s="351">
        <f t="shared" si="403"/>
        <v>0</v>
      </c>
      <c r="P2570" s="350">
        <f t="shared" si="404"/>
        <v>0</v>
      </c>
      <c r="Q2570" s="352">
        <f t="shared" si="405"/>
        <v>0</v>
      </c>
      <c r="R2570" s="353">
        <f t="shared" si="406"/>
        <v>0</v>
      </c>
      <c r="S2570" s="354">
        <f t="shared" si="407"/>
        <v>0</v>
      </c>
      <c r="T2570" s="349">
        <f t="shared" si="408"/>
        <v>0</v>
      </c>
      <c r="U2570" s="355">
        <f t="shared" si="409"/>
        <v>0</v>
      </c>
    </row>
    <row r="2571" spans="1:21" x14ac:dyDescent="0.3">
      <c r="A2571" s="344">
        <v>2567</v>
      </c>
      <c r="B2571" s="344"/>
      <c r="C2571" s="386"/>
      <c r="D2571" s="357"/>
      <c r="E2571" s="358"/>
      <c r="F2571" s="346"/>
      <c r="G2571" s="347"/>
      <c r="H2571" s="347"/>
      <c r="I2571" s="347"/>
      <c r="J2571" s="348"/>
      <c r="K2571" s="347"/>
      <c r="L2571" s="349">
        <f t="shared" si="400"/>
        <v>0</v>
      </c>
      <c r="M2571" s="350">
        <f t="shared" si="401"/>
        <v>0</v>
      </c>
      <c r="N2571" s="350">
        <f t="shared" si="402"/>
        <v>0</v>
      </c>
      <c r="O2571" s="351">
        <f t="shared" si="403"/>
        <v>0</v>
      </c>
      <c r="P2571" s="350">
        <f t="shared" si="404"/>
        <v>0</v>
      </c>
      <c r="Q2571" s="352">
        <f t="shared" si="405"/>
        <v>0</v>
      </c>
      <c r="R2571" s="353">
        <f t="shared" si="406"/>
        <v>0</v>
      </c>
      <c r="S2571" s="354">
        <f t="shared" si="407"/>
        <v>0</v>
      </c>
      <c r="T2571" s="349">
        <f t="shared" si="408"/>
        <v>0</v>
      </c>
      <c r="U2571" s="355">
        <f t="shared" si="409"/>
        <v>0</v>
      </c>
    </row>
    <row r="2572" spans="1:21" x14ac:dyDescent="0.3">
      <c r="A2572" s="344">
        <v>2568</v>
      </c>
      <c r="B2572" s="344"/>
      <c r="C2572" s="356"/>
      <c r="D2572" s="357"/>
      <c r="E2572" s="358"/>
      <c r="F2572" s="346"/>
      <c r="G2572" s="347"/>
      <c r="H2572" s="347"/>
      <c r="I2572" s="347"/>
      <c r="J2572" s="348"/>
      <c r="K2572" s="347"/>
      <c r="L2572" s="349">
        <f t="shared" si="400"/>
        <v>0</v>
      </c>
      <c r="M2572" s="350">
        <f t="shared" si="401"/>
        <v>0</v>
      </c>
      <c r="N2572" s="350">
        <f t="shared" si="402"/>
        <v>0</v>
      </c>
      <c r="O2572" s="351">
        <f t="shared" si="403"/>
        <v>0</v>
      </c>
      <c r="P2572" s="350">
        <f t="shared" si="404"/>
        <v>0</v>
      </c>
      <c r="Q2572" s="352">
        <f t="shared" si="405"/>
        <v>0</v>
      </c>
      <c r="R2572" s="353">
        <f t="shared" si="406"/>
        <v>0</v>
      </c>
      <c r="S2572" s="354">
        <f t="shared" si="407"/>
        <v>0</v>
      </c>
      <c r="T2572" s="349">
        <f t="shared" si="408"/>
        <v>0</v>
      </c>
      <c r="U2572" s="355">
        <f t="shared" si="409"/>
        <v>0</v>
      </c>
    </row>
    <row r="2573" spans="1:21" x14ac:dyDescent="0.3">
      <c r="A2573" s="344">
        <v>2569</v>
      </c>
      <c r="B2573" s="344"/>
      <c r="C2573" s="356"/>
      <c r="D2573" s="357"/>
      <c r="E2573" s="358"/>
      <c r="F2573" s="346"/>
      <c r="G2573" s="347"/>
      <c r="H2573" s="347"/>
      <c r="I2573" s="347"/>
      <c r="J2573" s="348"/>
      <c r="K2573" s="347"/>
      <c r="L2573" s="349">
        <f t="shared" si="400"/>
        <v>0</v>
      </c>
      <c r="M2573" s="350">
        <f t="shared" si="401"/>
        <v>0</v>
      </c>
      <c r="N2573" s="350">
        <f t="shared" si="402"/>
        <v>0</v>
      </c>
      <c r="O2573" s="351">
        <f t="shared" si="403"/>
        <v>0</v>
      </c>
      <c r="P2573" s="350">
        <f t="shared" si="404"/>
        <v>0</v>
      </c>
      <c r="Q2573" s="352">
        <f t="shared" si="405"/>
        <v>0</v>
      </c>
      <c r="R2573" s="353">
        <f t="shared" si="406"/>
        <v>0</v>
      </c>
      <c r="S2573" s="354">
        <f t="shared" si="407"/>
        <v>0</v>
      </c>
      <c r="T2573" s="349">
        <f t="shared" si="408"/>
        <v>0</v>
      </c>
      <c r="U2573" s="355">
        <f t="shared" si="409"/>
        <v>0</v>
      </c>
    </row>
    <row r="2574" spans="1:21" x14ac:dyDescent="0.3">
      <c r="A2574" s="344">
        <v>2570</v>
      </c>
      <c r="B2574" s="344"/>
      <c r="C2574" s="356"/>
      <c r="D2574" s="357"/>
      <c r="E2574" s="358"/>
      <c r="F2574" s="346"/>
      <c r="G2574" s="347"/>
      <c r="H2574" s="347"/>
      <c r="I2574" s="347"/>
      <c r="J2574" s="348"/>
      <c r="K2574" s="347"/>
      <c r="L2574" s="349">
        <f t="shared" si="400"/>
        <v>0</v>
      </c>
      <c r="M2574" s="350">
        <f t="shared" si="401"/>
        <v>0</v>
      </c>
      <c r="N2574" s="350">
        <f t="shared" si="402"/>
        <v>0</v>
      </c>
      <c r="O2574" s="351">
        <f t="shared" si="403"/>
        <v>0</v>
      </c>
      <c r="P2574" s="350">
        <f t="shared" si="404"/>
        <v>0</v>
      </c>
      <c r="Q2574" s="352">
        <f t="shared" si="405"/>
        <v>0</v>
      </c>
      <c r="R2574" s="353">
        <f t="shared" si="406"/>
        <v>0</v>
      </c>
      <c r="S2574" s="354">
        <f t="shared" si="407"/>
        <v>0</v>
      </c>
      <c r="T2574" s="349">
        <f t="shared" si="408"/>
        <v>0</v>
      </c>
      <c r="U2574" s="355">
        <f t="shared" si="409"/>
        <v>0</v>
      </c>
    </row>
    <row r="2575" spans="1:21" x14ac:dyDescent="0.3">
      <c r="A2575" s="344">
        <v>2571</v>
      </c>
      <c r="B2575" s="344"/>
      <c r="C2575" s="386"/>
      <c r="D2575" s="357"/>
      <c r="E2575" s="358"/>
      <c r="F2575" s="346"/>
      <c r="G2575" s="347"/>
      <c r="H2575" s="347"/>
      <c r="I2575" s="347"/>
      <c r="J2575" s="348"/>
      <c r="K2575" s="347"/>
      <c r="L2575" s="349">
        <f t="shared" si="400"/>
        <v>0</v>
      </c>
      <c r="M2575" s="350">
        <f t="shared" si="401"/>
        <v>0</v>
      </c>
      <c r="N2575" s="350">
        <f t="shared" si="402"/>
        <v>0</v>
      </c>
      <c r="O2575" s="351">
        <f t="shared" si="403"/>
        <v>0</v>
      </c>
      <c r="P2575" s="350">
        <f t="shared" si="404"/>
        <v>0</v>
      </c>
      <c r="Q2575" s="352">
        <f t="shared" si="405"/>
        <v>0</v>
      </c>
      <c r="R2575" s="353">
        <f t="shared" si="406"/>
        <v>0</v>
      </c>
      <c r="S2575" s="354">
        <f t="shared" si="407"/>
        <v>0</v>
      </c>
      <c r="T2575" s="349">
        <f t="shared" si="408"/>
        <v>0</v>
      </c>
      <c r="U2575" s="355">
        <f t="shared" si="409"/>
        <v>0</v>
      </c>
    </row>
    <row r="2576" spans="1:21" x14ac:dyDescent="0.3">
      <c r="A2576" s="344">
        <v>2572</v>
      </c>
      <c r="B2576" s="344"/>
      <c r="C2576" s="386"/>
      <c r="D2576" s="357"/>
      <c r="E2576" s="358"/>
      <c r="F2576" s="346"/>
      <c r="G2576" s="347"/>
      <c r="H2576" s="347"/>
      <c r="I2576" s="347"/>
      <c r="J2576" s="348"/>
      <c r="K2576" s="347"/>
      <c r="L2576" s="349">
        <f t="shared" si="400"/>
        <v>0</v>
      </c>
      <c r="M2576" s="350">
        <f t="shared" si="401"/>
        <v>0</v>
      </c>
      <c r="N2576" s="350">
        <f t="shared" si="402"/>
        <v>0</v>
      </c>
      <c r="O2576" s="351">
        <f t="shared" si="403"/>
        <v>0</v>
      </c>
      <c r="P2576" s="350">
        <f t="shared" si="404"/>
        <v>0</v>
      </c>
      <c r="Q2576" s="352">
        <f t="shared" si="405"/>
        <v>0</v>
      </c>
      <c r="R2576" s="353">
        <f t="shared" si="406"/>
        <v>0</v>
      </c>
      <c r="S2576" s="354">
        <f t="shared" si="407"/>
        <v>0</v>
      </c>
      <c r="T2576" s="349">
        <f t="shared" si="408"/>
        <v>0</v>
      </c>
      <c r="U2576" s="355">
        <f t="shared" si="409"/>
        <v>0</v>
      </c>
    </row>
    <row r="2577" spans="1:21" x14ac:dyDescent="0.3">
      <c r="A2577" s="344">
        <v>2573</v>
      </c>
      <c r="B2577" s="344"/>
      <c r="C2577" s="386"/>
      <c r="D2577" s="357"/>
      <c r="E2577" s="358"/>
      <c r="F2577" s="346"/>
      <c r="G2577" s="347"/>
      <c r="H2577" s="347"/>
      <c r="I2577" s="347"/>
      <c r="J2577" s="348"/>
      <c r="K2577" s="347"/>
      <c r="L2577" s="349">
        <f t="shared" si="400"/>
        <v>0</v>
      </c>
      <c r="M2577" s="350">
        <f t="shared" si="401"/>
        <v>0</v>
      </c>
      <c r="N2577" s="350">
        <f t="shared" si="402"/>
        <v>0</v>
      </c>
      <c r="O2577" s="351">
        <f t="shared" si="403"/>
        <v>0</v>
      </c>
      <c r="P2577" s="350">
        <f t="shared" si="404"/>
        <v>0</v>
      </c>
      <c r="Q2577" s="352">
        <f t="shared" si="405"/>
        <v>0</v>
      </c>
      <c r="R2577" s="353">
        <f t="shared" si="406"/>
        <v>0</v>
      </c>
      <c r="S2577" s="354">
        <f t="shared" si="407"/>
        <v>0</v>
      </c>
      <c r="T2577" s="349">
        <f t="shared" si="408"/>
        <v>0</v>
      </c>
      <c r="U2577" s="355">
        <f t="shared" si="409"/>
        <v>0</v>
      </c>
    </row>
    <row r="2578" spans="1:21" x14ac:dyDescent="0.3">
      <c r="A2578" s="344">
        <v>2574</v>
      </c>
      <c r="B2578" s="344"/>
      <c r="C2578" s="356"/>
      <c r="D2578" s="357"/>
      <c r="E2578" s="358"/>
      <c r="F2578" s="346"/>
      <c r="G2578" s="347"/>
      <c r="H2578" s="347"/>
      <c r="I2578" s="347"/>
      <c r="J2578" s="348"/>
      <c r="K2578" s="347"/>
      <c r="L2578" s="349">
        <f t="shared" si="400"/>
        <v>0</v>
      </c>
      <c r="M2578" s="350">
        <f t="shared" si="401"/>
        <v>0</v>
      </c>
      <c r="N2578" s="350">
        <f t="shared" si="402"/>
        <v>0</v>
      </c>
      <c r="O2578" s="351">
        <f t="shared" si="403"/>
        <v>0</v>
      </c>
      <c r="P2578" s="350">
        <f t="shared" si="404"/>
        <v>0</v>
      </c>
      <c r="Q2578" s="352">
        <f t="shared" si="405"/>
        <v>0</v>
      </c>
      <c r="R2578" s="353">
        <f t="shared" si="406"/>
        <v>0</v>
      </c>
      <c r="S2578" s="354">
        <f t="shared" si="407"/>
        <v>0</v>
      </c>
      <c r="T2578" s="349">
        <f t="shared" si="408"/>
        <v>0</v>
      </c>
      <c r="U2578" s="355">
        <f t="shared" si="409"/>
        <v>0</v>
      </c>
    </row>
    <row r="2579" spans="1:21" x14ac:dyDescent="0.3">
      <c r="A2579" s="344">
        <v>2575</v>
      </c>
      <c r="B2579" s="344"/>
      <c r="C2579" s="356"/>
      <c r="D2579" s="357"/>
      <c r="E2579" s="358"/>
      <c r="F2579" s="346"/>
      <c r="G2579" s="347"/>
      <c r="H2579" s="347"/>
      <c r="I2579" s="347"/>
      <c r="J2579" s="348"/>
      <c r="K2579" s="347"/>
      <c r="L2579" s="349">
        <f t="shared" si="400"/>
        <v>0</v>
      </c>
      <c r="M2579" s="350">
        <f t="shared" si="401"/>
        <v>0</v>
      </c>
      <c r="N2579" s="350">
        <f t="shared" si="402"/>
        <v>0</v>
      </c>
      <c r="O2579" s="351">
        <f t="shared" si="403"/>
        <v>0</v>
      </c>
      <c r="P2579" s="350">
        <f t="shared" si="404"/>
        <v>0</v>
      </c>
      <c r="Q2579" s="352">
        <f t="shared" si="405"/>
        <v>0</v>
      </c>
      <c r="R2579" s="353">
        <f t="shared" si="406"/>
        <v>0</v>
      </c>
      <c r="S2579" s="354">
        <f t="shared" si="407"/>
        <v>0</v>
      </c>
      <c r="T2579" s="349">
        <f t="shared" si="408"/>
        <v>0</v>
      </c>
      <c r="U2579" s="355">
        <f t="shared" si="409"/>
        <v>0</v>
      </c>
    </row>
    <row r="2580" spans="1:21" x14ac:dyDescent="0.3">
      <c r="A2580" s="344">
        <v>2576</v>
      </c>
      <c r="B2580" s="344"/>
      <c r="C2580" s="356"/>
      <c r="D2580" s="357"/>
      <c r="E2580" s="358"/>
      <c r="F2580" s="346"/>
      <c r="G2580" s="347"/>
      <c r="H2580" s="347"/>
      <c r="I2580" s="347"/>
      <c r="J2580" s="348"/>
      <c r="K2580" s="347"/>
      <c r="L2580" s="349">
        <f t="shared" si="400"/>
        <v>0</v>
      </c>
      <c r="M2580" s="350">
        <f t="shared" si="401"/>
        <v>0</v>
      </c>
      <c r="N2580" s="350">
        <f t="shared" si="402"/>
        <v>0</v>
      </c>
      <c r="O2580" s="351">
        <f t="shared" si="403"/>
        <v>0</v>
      </c>
      <c r="P2580" s="350">
        <f t="shared" si="404"/>
        <v>0</v>
      </c>
      <c r="Q2580" s="352">
        <f t="shared" si="405"/>
        <v>0</v>
      </c>
      <c r="R2580" s="353">
        <f t="shared" si="406"/>
        <v>0</v>
      </c>
      <c r="S2580" s="354">
        <f t="shared" si="407"/>
        <v>0</v>
      </c>
      <c r="T2580" s="349">
        <f t="shared" si="408"/>
        <v>0</v>
      </c>
      <c r="U2580" s="355">
        <f t="shared" si="409"/>
        <v>0</v>
      </c>
    </row>
    <row r="2581" spans="1:21" x14ac:dyDescent="0.3">
      <c r="A2581" s="344">
        <v>2577</v>
      </c>
      <c r="B2581" s="344"/>
      <c r="C2581" s="386"/>
      <c r="D2581" s="357"/>
      <c r="E2581" s="358"/>
      <c r="F2581" s="346"/>
      <c r="G2581" s="347"/>
      <c r="H2581" s="347"/>
      <c r="I2581" s="347"/>
      <c r="J2581" s="348"/>
      <c r="K2581" s="347"/>
      <c r="L2581" s="349">
        <f t="shared" si="400"/>
        <v>0</v>
      </c>
      <c r="M2581" s="350">
        <f t="shared" si="401"/>
        <v>0</v>
      </c>
      <c r="N2581" s="350">
        <f t="shared" si="402"/>
        <v>0</v>
      </c>
      <c r="O2581" s="351">
        <f t="shared" si="403"/>
        <v>0</v>
      </c>
      <c r="P2581" s="350">
        <f t="shared" si="404"/>
        <v>0</v>
      </c>
      <c r="Q2581" s="352">
        <f t="shared" si="405"/>
        <v>0</v>
      </c>
      <c r="R2581" s="353">
        <f t="shared" si="406"/>
        <v>0</v>
      </c>
      <c r="S2581" s="354">
        <f t="shared" si="407"/>
        <v>0</v>
      </c>
      <c r="T2581" s="349">
        <f t="shared" si="408"/>
        <v>0</v>
      </c>
      <c r="U2581" s="355">
        <f t="shared" si="409"/>
        <v>0</v>
      </c>
    </row>
    <row r="2582" spans="1:21" x14ac:dyDescent="0.3">
      <c r="A2582" s="344">
        <v>2578</v>
      </c>
      <c r="B2582" s="344"/>
      <c r="C2582" s="386"/>
      <c r="D2582" s="357"/>
      <c r="E2582" s="358"/>
      <c r="F2582" s="346"/>
      <c r="G2582" s="347"/>
      <c r="H2582" s="347"/>
      <c r="I2582" s="347"/>
      <c r="J2582" s="348"/>
      <c r="K2582" s="347"/>
      <c r="L2582" s="349">
        <f t="shared" si="400"/>
        <v>0</v>
      </c>
      <c r="M2582" s="350">
        <f t="shared" si="401"/>
        <v>0</v>
      </c>
      <c r="N2582" s="350">
        <f t="shared" si="402"/>
        <v>0</v>
      </c>
      <c r="O2582" s="351">
        <f t="shared" si="403"/>
        <v>0</v>
      </c>
      <c r="P2582" s="350">
        <f t="shared" si="404"/>
        <v>0</v>
      </c>
      <c r="Q2582" s="352">
        <f t="shared" si="405"/>
        <v>0</v>
      </c>
      <c r="R2582" s="353">
        <f t="shared" si="406"/>
        <v>0</v>
      </c>
      <c r="S2582" s="354">
        <f t="shared" si="407"/>
        <v>0</v>
      </c>
      <c r="T2582" s="349">
        <f t="shared" si="408"/>
        <v>0</v>
      </c>
      <c r="U2582" s="355">
        <f t="shared" si="409"/>
        <v>0</v>
      </c>
    </row>
    <row r="2583" spans="1:21" x14ac:dyDescent="0.3">
      <c r="A2583" s="344">
        <v>2579</v>
      </c>
      <c r="B2583" s="344"/>
      <c r="C2583" s="386"/>
      <c r="D2583" s="357"/>
      <c r="E2583" s="358"/>
      <c r="F2583" s="346"/>
      <c r="G2583" s="347"/>
      <c r="H2583" s="347"/>
      <c r="I2583" s="347"/>
      <c r="J2583" s="348"/>
      <c r="K2583" s="347"/>
      <c r="L2583" s="349">
        <f t="shared" si="400"/>
        <v>0</v>
      </c>
      <c r="M2583" s="350">
        <f t="shared" si="401"/>
        <v>0</v>
      </c>
      <c r="N2583" s="350">
        <f t="shared" si="402"/>
        <v>0</v>
      </c>
      <c r="O2583" s="351">
        <f t="shared" si="403"/>
        <v>0</v>
      </c>
      <c r="P2583" s="350">
        <f t="shared" si="404"/>
        <v>0</v>
      </c>
      <c r="Q2583" s="352">
        <f t="shared" si="405"/>
        <v>0</v>
      </c>
      <c r="R2583" s="353">
        <f t="shared" si="406"/>
        <v>0</v>
      </c>
      <c r="S2583" s="354">
        <f t="shared" si="407"/>
        <v>0</v>
      </c>
      <c r="T2583" s="349">
        <f t="shared" si="408"/>
        <v>0</v>
      </c>
      <c r="U2583" s="355">
        <f t="shared" si="409"/>
        <v>0</v>
      </c>
    </row>
    <row r="2584" spans="1:21" x14ac:dyDescent="0.3">
      <c r="A2584" s="344">
        <v>2580</v>
      </c>
      <c r="B2584" s="344"/>
      <c r="C2584" s="356"/>
      <c r="D2584" s="357"/>
      <c r="E2584" s="358"/>
      <c r="F2584" s="346"/>
      <c r="G2584" s="347"/>
      <c r="H2584" s="347"/>
      <c r="I2584" s="347"/>
      <c r="J2584" s="348"/>
      <c r="K2584" s="347"/>
      <c r="L2584" s="349">
        <f t="shared" si="400"/>
        <v>0</v>
      </c>
      <c r="M2584" s="350">
        <f t="shared" si="401"/>
        <v>0</v>
      </c>
      <c r="N2584" s="350">
        <f t="shared" si="402"/>
        <v>0</v>
      </c>
      <c r="O2584" s="351">
        <f t="shared" si="403"/>
        <v>0</v>
      </c>
      <c r="P2584" s="350">
        <f t="shared" si="404"/>
        <v>0</v>
      </c>
      <c r="Q2584" s="352">
        <f t="shared" si="405"/>
        <v>0</v>
      </c>
      <c r="R2584" s="353">
        <f t="shared" si="406"/>
        <v>0</v>
      </c>
      <c r="S2584" s="354">
        <f t="shared" si="407"/>
        <v>0</v>
      </c>
      <c r="T2584" s="349">
        <f t="shared" si="408"/>
        <v>0</v>
      </c>
      <c r="U2584" s="355">
        <f t="shared" si="409"/>
        <v>0</v>
      </c>
    </row>
    <row r="2585" spans="1:21" x14ac:dyDescent="0.3">
      <c r="A2585" s="344">
        <v>2581</v>
      </c>
      <c r="B2585" s="344"/>
      <c r="C2585" s="356"/>
      <c r="D2585" s="357"/>
      <c r="E2585" s="358"/>
      <c r="F2585" s="346"/>
      <c r="G2585" s="347"/>
      <c r="H2585" s="347"/>
      <c r="I2585" s="347"/>
      <c r="J2585" s="348"/>
      <c r="K2585" s="347"/>
      <c r="L2585" s="349">
        <f t="shared" si="400"/>
        <v>0</v>
      </c>
      <c r="M2585" s="350">
        <f t="shared" si="401"/>
        <v>0</v>
      </c>
      <c r="N2585" s="350">
        <f t="shared" si="402"/>
        <v>0</v>
      </c>
      <c r="O2585" s="351">
        <f t="shared" si="403"/>
        <v>0</v>
      </c>
      <c r="P2585" s="350">
        <f t="shared" si="404"/>
        <v>0</v>
      </c>
      <c r="Q2585" s="352">
        <f t="shared" si="405"/>
        <v>0</v>
      </c>
      <c r="R2585" s="353">
        <f t="shared" si="406"/>
        <v>0</v>
      </c>
      <c r="S2585" s="354">
        <f t="shared" si="407"/>
        <v>0</v>
      </c>
      <c r="T2585" s="349">
        <f t="shared" si="408"/>
        <v>0</v>
      </c>
      <c r="U2585" s="355">
        <f t="shared" si="409"/>
        <v>0</v>
      </c>
    </row>
    <row r="2586" spans="1:21" x14ac:dyDescent="0.3">
      <c r="A2586" s="344">
        <v>2582</v>
      </c>
      <c r="B2586" s="344"/>
      <c r="C2586" s="356"/>
      <c r="D2586" s="357"/>
      <c r="E2586" s="358"/>
      <c r="F2586" s="346"/>
      <c r="G2586" s="347"/>
      <c r="H2586" s="347"/>
      <c r="I2586" s="347"/>
      <c r="J2586" s="348"/>
      <c r="K2586" s="347"/>
      <c r="L2586" s="349">
        <f t="shared" si="400"/>
        <v>0</v>
      </c>
      <c r="M2586" s="350">
        <f t="shared" si="401"/>
        <v>0</v>
      </c>
      <c r="N2586" s="350">
        <f t="shared" si="402"/>
        <v>0</v>
      </c>
      <c r="O2586" s="351">
        <f t="shared" si="403"/>
        <v>0</v>
      </c>
      <c r="P2586" s="350">
        <f t="shared" si="404"/>
        <v>0</v>
      </c>
      <c r="Q2586" s="352">
        <f t="shared" si="405"/>
        <v>0</v>
      </c>
      <c r="R2586" s="353">
        <f t="shared" si="406"/>
        <v>0</v>
      </c>
      <c r="S2586" s="354">
        <f t="shared" si="407"/>
        <v>0</v>
      </c>
      <c r="T2586" s="349">
        <f t="shared" si="408"/>
        <v>0</v>
      </c>
      <c r="U2586" s="355">
        <f t="shared" si="409"/>
        <v>0</v>
      </c>
    </row>
    <row r="2587" spans="1:21" x14ac:dyDescent="0.3">
      <c r="A2587" s="344">
        <v>2583</v>
      </c>
      <c r="B2587" s="344"/>
      <c r="C2587" s="386"/>
      <c r="D2587" s="357"/>
      <c r="E2587" s="358"/>
      <c r="F2587" s="346"/>
      <c r="G2587" s="347"/>
      <c r="H2587" s="347"/>
      <c r="I2587" s="347"/>
      <c r="J2587" s="348"/>
      <c r="K2587" s="347"/>
      <c r="L2587" s="349">
        <f t="shared" si="400"/>
        <v>0</v>
      </c>
      <c r="M2587" s="350">
        <f t="shared" si="401"/>
        <v>0</v>
      </c>
      <c r="N2587" s="350">
        <f t="shared" si="402"/>
        <v>0</v>
      </c>
      <c r="O2587" s="351">
        <f t="shared" si="403"/>
        <v>0</v>
      </c>
      <c r="P2587" s="350">
        <f t="shared" si="404"/>
        <v>0</v>
      </c>
      <c r="Q2587" s="352">
        <f t="shared" si="405"/>
        <v>0</v>
      </c>
      <c r="R2587" s="353">
        <f t="shared" si="406"/>
        <v>0</v>
      </c>
      <c r="S2587" s="354">
        <f t="shared" si="407"/>
        <v>0</v>
      </c>
      <c r="T2587" s="349">
        <f t="shared" si="408"/>
        <v>0</v>
      </c>
      <c r="U2587" s="355">
        <f t="shared" si="409"/>
        <v>0</v>
      </c>
    </row>
    <row r="2588" spans="1:21" x14ac:dyDescent="0.3">
      <c r="A2588" s="344">
        <v>2584</v>
      </c>
      <c r="B2588" s="344"/>
      <c r="C2588" s="386"/>
      <c r="D2588" s="357"/>
      <c r="E2588" s="358"/>
      <c r="F2588" s="346"/>
      <c r="G2588" s="347"/>
      <c r="H2588" s="347"/>
      <c r="I2588" s="347"/>
      <c r="J2588" s="348"/>
      <c r="K2588" s="347"/>
      <c r="L2588" s="349">
        <f t="shared" si="400"/>
        <v>0</v>
      </c>
      <c r="M2588" s="350">
        <f t="shared" si="401"/>
        <v>0</v>
      </c>
      <c r="N2588" s="350">
        <f t="shared" si="402"/>
        <v>0</v>
      </c>
      <c r="O2588" s="351">
        <f t="shared" si="403"/>
        <v>0</v>
      </c>
      <c r="P2588" s="350">
        <f t="shared" si="404"/>
        <v>0</v>
      </c>
      <c r="Q2588" s="352">
        <f t="shared" si="405"/>
        <v>0</v>
      </c>
      <c r="R2588" s="353">
        <f t="shared" si="406"/>
        <v>0</v>
      </c>
      <c r="S2588" s="354">
        <f t="shared" si="407"/>
        <v>0</v>
      </c>
      <c r="T2588" s="349">
        <f t="shared" si="408"/>
        <v>0</v>
      </c>
      <c r="U2588" s="355">
        <f t="shared" si="409"/>
        <v>0</v>
      </c>
    </row>
    <row r="2589" spans="1:21" x14ac:dyDescent="0.3">
      <c r="A2589" s="344">
        <v>2585</v>
      </c>
      <c r="B2589" s="344"/>
      <c r="C2589" s="386"/>
      <c r="D2589" s="357"/>
      <c r="E2589" s="358"/>
      <c r="F2589" s="346"/>
      <c r="G2589" s="347"/>
      <c r="H2589" s="347"/>
      <c r="I2589" s="347"/>
      <c r="J2589" s="348"/>
      <c r="K2589" s="347"/>
      <c r="L2589" s="349">
        <f t="shared" si="400"/>
        <v>0</v>
      </c>
      <c r="M2589" s="350">
        <f t="shared" si="401"/>
        <v>0</v>
      </c>
      <c r="N2589" s="350">
        <f t="shared" si="402"/>
        <v>0</v>
      </c>
      <c r="O2589" s="351">
        <f t="shared" si="403"/>
        <v>0</v>
      </c>
      <c r="P2589" s="350">
        <f t="shared" si="404"/>
        <v>0</v>
      </c>
      <c r="Q2589" s="352">
        <f t="shared" si="405"/>
        <v>0</v>
      </c>
      <c r="R2589" s="353">
        <f t="shared" si="406"/>
        <v>0</v>
      </c>
      <c r="S2589" s="354">
        <f t="shared" si="407"/>
        <v>0</v>
      </c>
      <c r="T2589" s="349">
        <f t="shared" si="408"/>
        <v>0</v>
      </c>
      <c r="U2589" s="355">
        <f t="shared" si="409"/>
        <v>0</v>
      </c>
    </row>
    <row r="2590" spans="1:21" x14ac:dyDescent="0.3">
      <c r="A2590" s="344">
        <v>2586</v>
      </c>
      <c r="B2590" s="344"/>
      <c r="C2590" s="356"/>
      <c r="D2590" s="357"/>
      <c r="E2590" s="358"/>
      <c r="F2590" s="346"/>
      <c r="G2590" s="347"/>
      <c r="H2590" s="347"/>
      <c r="I2590" s="347"/>
      <c r="J2590" s="348"/>
      <c r="K2590" s="347"/>
      <c r="L2590" s="349">
        <f t="shared" si="400"/>
        <v>0</v>
      </c>
      <c r="M2590" s="350">
        <f t="shared" si="401"/>
        <v>0</v>
      </c>
      <c r="N2590" s="350">
        <f t="shared" si="402"/>
        <v>0</v>
      </c>
      <c r="O2590" s="351">
        <f t="shared" si="403"/>
        <v>0</v>
      </c>
      <c r="P2590" s="350">
        <f t="shared" si="404"/>
        <v>0</v>
      </c>
      <c r="Q2590" s="352">
        <f t="shared" si="405"/>
        <v>0</v>
      </c>
      <c r="R2590" s="353">
        <f t="shared" si="406"/>
        <v>0</v>
      </c>
      <c r="S2590" s="354">
        <f t="shared" si="407"/>
        <v>0</v>
      </c>
      <c r="T2590" s="349">
        <f t="shared" si="408"/>
        <v>0</v>
      </c>
      <c r="U2590" s="355">
        <f t="shared" si="409"/>
        <v>0</v>
      </c>
    </row>
    <row r="2591" spans="1:21" x14ac:dyDescent="0.3">
      <c r="A2591" s="344">
        <v>2587</v>
      </c>
      <c r="B2591" s="344"/>
      <c r="C2591" s="356"/>
      <c r="D2591" s="357"/>
      <c r="E2591" s="358"/>
      <c r="F2591" s="346"/>
      <c r="G2591" s="347"/>
      <c r="H2591" s="347"/>
      <c r="I2591" s="347"/>
      <c r="J2591" s="348"/>
      <c r="K2591" s="347"/>
      <c r="L2591" s="349">
        <f t="shared" si="400"/>
        <v>0</v>
      </c>
      <c r="M2591" s="350">
        <f t="shared" si="401"/>
        <v>0</v>
      </c>
      <c r="N2591" s="350">
        <f t="shared" si="402"/>
        <v>0</v>
      </c>
      <c r="O2591" s="351">
        <f t="shared" si="403"/>
        <v>0</v>
      </c>
      <c r="P2591" s="350">
        <f t="shared" si="404"/>
        <v>0</v>
      </c>
      <c r="Q2591" s="352">
        <f t="shared" si="405"/>
        <v>0</v>
      </c>
      <c r="R2591" s="353">
        <f t="shared" si="406"/>
        <v>0</v>
      </c>
      <c r="S2591" s="354">
        <f t="shared" si="407"/>
        <v>0</v>
      </c>
      <c r="T2591" s="349">
        <f t="shared" si="408"/>
        <v>0</v>
      </c>
      <c r="U2591" s="355">
        <f t="shared" si="409"/>
        <v>0</v>
      </c>
    </row>
    <row r="2592" spans="1:21" x14ac:dyDescent="0.3">
      <c r="A2592" s="344">
        <v>2588</v>
      </c>
      <c r="B2592" s="344"/>
      <c r="C2592" s="356"/>
      <c r="D2592" s="357"/>
      <c r="E2592" s="358"/>
      <c r="F2592" s="346"/>
      <c r="G2592" s="347"/>
      <c r="H2592" s="347"/>
      <c r="I2592" s="347"/>
      <c r="J2592" s="348"/>
      <c r="K2592" s="347"/>
      <c r="L2592" s="349">
        <f t="shared" si="400"/>
        <v>0</v>
      </c>
      <c r="M2592" s="350">
        <f t="shared" si="401"/>
        <v>0</v>
      </c>
      <c r="N2592" s="350">
        <f t="shared" si="402"/>
        <v>0</v>
      </c>
      <c r="O2592" s="351">
        <f t="shared" si="403"/>
        <v>0</v>
      </c>
      <c r="P2592" s="350">
        <f t="shared" si="404"/>
        <v>0</v>
      </c>
      <c r="Q2592" s="352">
        <f t="shared" si="405"/>
        <v>0</v>
      </c>
      <c r="R2592" s="353">
        <f t="shared" si="406"/>
        <v>0</v>
      </c>
      <c r="S2592" s="354">
        <f t="shared" si="407"/>
        <v>0</v>
      </c>
      <c r="T2592" s="349">
        <f t="shared" si="408"/>
        <v>0</v>
      </c>
      <c r="U2592" s="355">
        <f t="shared" si="409"/>
        <v>0</v>
      </c>
    </row>
    <row r="2593" spans="1:21" x14ac:dyDescent="0.3">
      <c r="A2593" s="344">
        <v>2589</v>
      </c>
      <c r="B2593" s="344"/>
      <c r="C2593" s="386"/>
      <c r="D2593" s="357"/>
      <c r="E2593" s="358"/>
      <c r="F2593" s="346"/>
      <c r="G2593" s="347"/>
      <c r="H2593" s="347"/>
      <c r="I2593" s="347"/>
      <c r="J2593" s="348"/>
      <c r="K2593" s="347"/>
      <c r="L2593" s="349">
        <f t="shared" si="400"/>
        <v>0</v>
      </c>
      <c r="M2593" s="350">
        <f t="shared" si="401"/>
        <v>0</v>
      </c>
      <c r="N2593" s="350">
        <f t="shared" si="402"/>
        <v>0</v>
      </c>
      <c r="O2593" s="351">
        <f t="shared" si="403"/>
        <v>0</v>
      </c>
      <c r="P2593" s="350">
        <f t="shared" si="404"/>
        <v>0</v>
      </c>
      <c r="Q2593" s="352">
        <f t="shared" si="405"/>
        <v>0</v>
      </c>
      <c r="R2593" s="353">
        <f t="shared" si="406"/>
        <v>0</v>
      </c>
      <c r="S2593" s="354">
        <f t="shared" si="407"/>
        <v>0</v>
      </c>
      <c r="T2593" s="349">
        <f t="shared" si="408"/>
        <v>0</v>
      </c>
      <c r="U2593" s="355">
        <f t="shared" si="409"/>
        <v>0</v>
      </c>
    </row>
    <row r="2594" spans="1:21" x14ac:dyDescent="0.3">
      <c r="A2594" s="344">
        <v>2590</v>
      </c>
      <c r="B2594" s="344"/>
      <c r="C2594" s="386"/>
      <c r="D2594" s="357"/>
      <c r="E2594" s="358"/>
      <c r="F2594" s="346"/>
      <c r="G2594" s="347"/>
      <c r="H2594" s="347"/>
      <c r="I2594" s="347"/>
      <c r="J2594" s="348"/>
      <c r="K2594" s="347"/>
      <c r="L2594" s="349">
        <f t="shared" si="400"/>
        <v>0</v>
      </c>
      <c r="M2594" s="350">
        <f t="shared" si="401"/>
        <v>0</v>
      </c>
      <c r="N2594" s="350">
        <f t="shared" si="402"/>
        <v>0</v>
      </c>
      <c r="O2594" s="351">
        <f t="shared" si="403"/>
        <v>0</v>
      </c>
      <c r="P2594" s="350">
        <f t="shared" si="404"/>
        <v>0</v>
      </c>
      <c r="Q2594" s="352">
        <f t="shared" si="405"/>
        <v>0</v>
      </c>
      <c r="R2594" s="353">
        <f t="shared" si="406"/>
        <v>0</v>
      </c>
      <c r="S2594" s="354">
        <f t="shared" si="407"/>
        <v>0</v>
      </c>
      <c r="T2594" s="349">
        <f t="shared" si="408"/>
        <v>0</v>
      </c>
      <c r="U2594" s="355">
        <f t="shared" si="409"/>
        <v>0</v>
      </c>
    </row>
    <row r="2595" spans="1:21" x14ac:dyDescent="0.3">
      <c r="A2595" s="344">
        <v>2591</v>
      </c>
      <c r="B2595" s="344"/>
      <c r="C2595" s="386"/>
      <c r="D2595" s="357"/>
      <c r="E2595" s="358"/>
      <c r="F2595" s="346"/>
      <c r="G2595" s="347"/>
      <c r="H2595" s="347"/>
      <c r="I2595" s="347"/>
      <c r="J2595" s="348"/>
      <c r="K2595" s="347"/>
      <c r="L2595" s="349">
        <f t="shared" si="400"/>
        <v>0</v>
      </c>
      <c r="M2595" s="350">
        <f t="shared" si="401"/>
        <v>0</v>
      </c>
      <c r="N2595" s="350">
        <f t="shared" si="402"/>
        <v>0</v>
      </c>
      <c r="O2595" s="351">
        <f t="shared" si="403"/>
        <v>0</v>
      </c>
      <c r="P2595" s="350">
        <f t="shared" si="404"/>
        <v>0</v>
      </c>
      <c r="Q2595" s="352">
        <f t="shared" si="405"/>
        <v>0</v>
      </c>
      <c r="R2595" s="353">
        <f t="shared" si="406"/>
        <v>0</v>
      </c>
      <c r="S2595" s="354">
        <f t="shared" si="407"/>
        <v>0</v>
      </c>
      <c r="T2595" s="349">
        <f t="shared" si="408"/>
        <v>0</v>
      </c>
      <c r="U2595" s="355">
        <f t="shared" si="409"/>
        <v>0</v>
      </c>
    </row>
    <row r="2596" spans="1:21" x14ac:dyDescent="0.3">
      <c r="A2596" s="344">
        <v>2592</v>
      </c>
      <c r="B2596" s="344"/>
      <c r="C2596" s="356"/>
      <c r="D2596" s="357"/>
      <c r="E2596" s="358"/>
      <c r="F2596" s="346"/>
      <c r="G2596" s="347"/>
      <c r="H2596" s="347"/>
      <c r="I2596" s="347"/>
      <c r="J2596" s="348"/>
      <c r="K2596" s="347"/>
      <c r="L2596" s="349">
        <f t="shared" si="400"/>
        <v>0</v>
      </c>
      <c r="M2596" s="350">
        <f t="shared" si="401"/>
        <v>0</v>
      </c>
      <c r="N2596" s="350">
        <f t="shared" si="402"/>
        <v>0</v>
      </c>
      <c r="O2596" s="351">
        <f t="shared" si="403"/>
        <v>0</v>
      </c>
      <c r="P2596" s="350">
        <f t="shared" si="404"/>
        <v>0</v>
      </c>
      <c r="Q2596" s="352">
        <f t="shared" si="405"/>
        <v>0</v>
      </c>
      <c r="R2596" s="353">
        <f t="shared" si="406"/>
        <v>0</v>
      </c>
      <c r="S2596" s="354">
        <f t="shared" si="407"/>
        <v>0</v>
      </c>
      <c r="T2596" s="349">
        <f t="shared" si="408"/>
        <v>0</v>
      </c>
      <c r="U2596" s="355">
        <f t="shared" si="409"/>
        <v>0</v>
      </c>
    </row>
    <row r="2597" spans="1:21" x14ac:dyDescent="0.3">
      <c r="A2597" s="344">
        <v>2593</v>
      </c>
      <c r="B2597" s="344"/>
      <c r="C2597" s="356"/>
      <c r="D2597" s="357"/>
      <c r="E2597" s="358"/>
      <c r="F2597" s="346"/>
      <c r="G2597" s="347"/>
      <c r="H2597" s="347"/>
      <c r="I2597" s="347"/>
      <c r="J2597" s="348"/>
      <c r="K2597" s="347"/>
      <c r="L2597" s="349">
        <f t="shared" si="400"/>
        <v>0</v>
      </c>
      <c r="M2597" s="350">
        <f t="shared" si="401"/>
        <v>0</v>
      </c>
      <c r="N2597" s="350">
        <f t="shared" si="402"/>
        <v>0</v>
      </c>
      <c r="O2597" s="351">
        <f t="shared" si="403"/>
        <v>0</v>
      </c>
      <c r="P2597" s="350">
        <f t="shared" si="404"/>
        <v>0</v>
      </c>
      <c r="Q2597" s="352">
        <f t="shared" si="405"/>
        <v>0</v>
      </c>
      <c r="R2597" s="353">
        <f t="shared" si="406"/>
        <v>0</v>
      </c>
      <c r="S2597" s="354">
        <f t="shared" si="407"/>
        <v>0</v>
      </c>
      <c r="T2597" s="349">
        <f t="shared" si="408"/>
        <v>0</v>
      </c>
      <c r="U2597" s="355">
        <f t="shared" si="409"/>
        <v>0</v>
      </c>
    </row>
    <row r="2598" spans="1:21" x14ac:dyDescent="0.3">
      <c r="A2598" s="344">
        <v>2594</v>
      </c>
      <c r="B2598" s="344"/>
      <c r="C2598" s="356"/>
      <c r="D2598" s="357"/>
      <c r="E2598" s="358"/>
      <c r="F2598" s="346"/>
      <c r="G2598" s="347"/>
      <c r="H2598" s="347"/>
      <c r="I2598" s="347"/>
      <c r="J2598" s="348"/>
      <c r="K2598" s="347"/>
      <c r="L2598" s="349">
        <f t="shared" si="400"/>
        <v>0</v>
      </c>
      <c r="M2598" s="350">
        <f t="shared" si="401"/>
        <v>0</v>
      </c>
      <c r="N2598" s="350">
        <f t="shared" si="402"/>
        <v>0</v>
      </c>
      <c r="O2598" s="351">
        <f t="shared" si="403"/>
        <v>0</v>
      </c>
      <c r="P2598" s="350">
        <f t="shared" si="404"/>
        <v>0</v>
      </c>
      <c r="Q2598" s="352">
        <f t="shared" si="405"/>
        <v>0</v>
      </c>
      <c r="R2598" s="353">
        <f t="shared" si="406"/>
        <v>0</v>
      </c>
      <c r="S2598" s="354">
        <f t="shared" si="407"/>
        <v>0</v>
      </c>
      <c r="T2598" s="349">
        <f t="shared" si="408"/>
        <v>0</v>
      </c>
      <c r="U2598" s="355">
        <f t="shared" si="409"/>
        <v>0</v>
      </c>
    </row>
    <row r="2599" spans="1:21" x14ac:dyDescent="0.3">
      <c r="A2599" s="344">
        <v>2595</v>
      </c>
      <c r="B2599" s="344"/>
      <c r="C2599" s="386"/>
      <c r="D2599" s="357"/>
      <c r="E2599" s="358"/>
      <c r="F2599" s="346"/>
      <c r="G2599" s="347"/>
      <c r="H2599" s="347"/>
      <c r="I2599" s="347"/>
      <c r="J2599" s="348"/>
      <c r="K2599" s="347"/>
      <c r="L2599" s="349">
        <f t="shared" si="400"/>
        <v>0</v>
      </c>
      <c r="M2599" s="350">
        <f t="shared" si="401"/>
        <v>0</v>
      </c>
      <c r="N2599" s="350">
        <f t="shared" si="402"/>
        <v>0</v>
      </c>
      <c r="O2599" s="351">
        <f t="shared" si="403"/>
        <v>0</v>
      </c>
      <c r="P2599" s="350">
        <f t="shared" si="404"/>
        <v>0</v>
      </c>
      <c r="Q2599" s="352">
        <f t="shared" si="405"/>
        <v>0</v>
      </c>
      <c r="R2599" s="353">
        <f t="shared" si="406"/>
        <v>0</v>
      </c>
      <c r="S2599" s="354">
        <f t="shared" si="407"/>
        <v>0</v>
      </c>
      <c r="T2599" s="349">
        <f t="shared" si="408"/>
        <v>0</v>
      </c>
      <c r="U2599" s="355">
        <f t="shared" si="409"/>
        <v>0</v>
      </c>
    </row>
    <row r="2600" spans="1:21" x14ac:dyDescent="0.3">
      <c r="A2600" s="344">
        <v>2596</v>
      </c>
      <c r="B2600" s="344"/>
      <c r="C2600" s="386"/>
      <c r="D2600" s="357"/>
      <c r="E2600" s="358"/>
      <c r="F2600" s="346"/>
      <c r="G2600" s="347"/>
      <c r="H2600" s="347"/>
      <c r="I2600" s="347"/>
      <c r="J2600" s="348"/>
      <c r="K2600" s="347"/>
      <c r="L2600" s="349">
        <f t="shared" si="400"/>
        <v>0</v>
      </c>
      <c r="M2600" s="350">
        <f t="shared" si="401"/>
        <v>0</v>
      </c>
      <c r="N2600" s="350">
        <f t="shared" si="402"/>
        <v>0</v>
      </c>
      <c r="O2600" s="351">
        <f t="shared" si="403"/>
        <v>0</v>
      </c>
      <c r="P2600" s="350">
        <f t="shared" si="404"/>
        <v>0</v>
      </c>
      <c r="Q2600" s="352">
        <f t="shared" si="405"/>
        <v>0</v>
      </c>
      <c r="R2600" s="353">
        <f t="shared" si="406"/>
        <v>0</v>
      </c>
      <c r="S2600" s="354">
        <f t="shared" si="407"/>
        <v>0</v>
      </c>
      <c r="T2600" s="349">
        <f t="shared" si="408"/>
        <v>0</v>
      </c>
      <c r="U2600" s="355">
        <f t="shared" si="409"/>
        <v>0</v>
      </c>
    </row>
    <row r="2601" spans="1:21" x14ac:dyDescent="0.3">
      <c r="A2601" s="344">
        <v>2597</v>
      </c>
      <c r="B2601" s="344"/>
      <c r="C2601" s="386"/>
      <c r="D2601" s="357"/>
      <c r="E2601" s="358"/>
      <c r="F2601" s="346"/>
      <c r="G2601" s="347"/>
      <c r="H2601" s="347"/>
      <c r="I2601" s="347"/>
      <c r="J2601" s="348"/>
      <c r="K2601" s="347"/>
      <c r="L2601" s="349">
        <f t="shared" si="400"/>
        <v>0</v>
      </c>
      <c r="M2601" s="350">
        <f t="shared" si="401"/>
        <v>0</v>
      </c>
      <c r="N2601" s="350">
        <f t="shared" si="402"/>
        <v>0</v>
      </c>
      <c r="O2601" s="351">
        <f t="shared" si="403"/>
        <v>0</v>
      </c>
      <c r="P2601" s="350">
        <f t="shared" si="404"/>
        <v>0</v>
      </c>
      <c r="Q2601" s="352">
        <f t="shared" si="405"/>
        <v>0</v>
      </c>
      <c r="R2601" s="353">
        <f t="shared" si="406"/>
        <v>0</v>
      </c>
      <c r="S2601" s="354">
        <f t="shared" si="407"/>
        <v>0</v>
      </c>
      <c r="T2601" s="349">
        <f t="shared" si="408"/>
        <v>0</v>
      </c>
      <c r="U2601" s="355">
        <f t="shared" si="409"/>
        <v>0</v>
      </c>
    </row>
    <row r="2602" spans="1:21" x14ac:dyDescent="0.3">
      <c r="A2602" s="344">
        <v>2598</v>
      </c>
      <c r="B2602" s="344"/>
      <c r="C2602" s="356"/>
      <c r="D2602" s="357"/>
      <c r="E2602" s="358"/>
      <c r="F2602" s="346"/>
      <c r="G2602" s="347"/>
      <c r="H2602" s="347"/>
      <c r="I2602" s="347"/>
      <c r="J2602" s="348"/>
      <c r="K2602" s="347"/>
      <c r="L2602" s="349">
        <f t="shared" si="400"/>
        <v>0</v>
      </c>
      <c r="M2602" s="350">
        <f t="shared" si="401"/>
        <v>0</v>
      </c>
      <c r="N2602" s="350">
        <f t="shared" si="402"/>
        <v>0</v>
      </c>
      <c r="O2602" s="351">
        <f t="shared" si="403"/>
        <v>0</v>
      </c>
      <c r="P2602" s="350">
        <f t="shared" si="404"/>
        <v>0</v>
      </c>
      <c r="Q2602" s="352">
        <f t="shared" si="405"/>
        <v>0</v>
      </c>
      <c r="R2602" s="353">
        <f t="shared" si="406"/>
        <v>0</v>
      </c>
      <c r="S2602" s="354">
        <f t="shared" si="407"/>
        <v>0</v>
      </c>
      <c r="T2602" s="349">
        <f t="shared" si="408"/>
        <v>0</v>
      </c>
      <c r="U2602" s="355">
        <f t="shared" si="409"/>
        <v>0</v>
      </c>
    </row>
    <row r="2603" spans="1:21" x14ac:dyDescent="0.3">
      <c r="A2603" s="344">
        <v>2599</v>
      </c>
      <c r="B2603" s="344"/>
      <c r="C2603" s="356"/>
      <c r="D2603" s="357"/>
      <c r="E2603" s="358"/>
      <c r="F2603" s="346"/>
      <c r="G2603" s="347"/>
      <c r="H2603" s="347"/>
      <c r="I2603" s="347"/>
      <c r="J2603" s="348"/>
      <c r="K2603" s="347"/>
      <c r="L2603" s="349">
        <f t="shared" si="400"/>
        <v>0</v>
      </c>
      <c r="M2603" s="350">
        <f t="shared" si="401"/>
        <v>0</v>
      </c>
      <c r="N2603" s="350">
        <f t="shared" si="402"/>
        <v>0</v>
      </c>
      <c r="O2603" s="351">
        <f t="shared" si="403"/>
        <v>0</v>
      </c>
      <c r="P2603" s="350">
        <f t="shared" si="404"/>
        <v>0</v>
      </c>
      <c r="Q2603" s="352">
        <f t="shared" si="405"/>
        <v>0</v>
      </c>
      <c r="R2603" s="353">
        <f t="shared" si="406"/>
        <v>0</v>
      </c>
      <c r="S2603" s="354">
        <f t="shared" si="407"/>
        <v>0</v>
      </c>
      <c r="T2603" s="349">
        <f t="shared" si="408"/>
        <v>0</v>
      </c>
      <c r="U2603" s="355">
        <f t="shared" si="409"/>
        <v>0</v>
      </c>
    </row>
    <row r="2604" spans="1:21" x14ac:dyDescent="0.3">
      <c r="A2604" s="344">
        <v>2600</v>
      </c>
      <c r="B2604" s="344"/>
      <c r="C2604" s="356"/>
      <c r="D2604" s="357"/>
      <c r="E2604" s="358"/>
      <c r="F2604" s="346"/>
      <c r="G2604" s="347"/>
      <c r="H2604" s="347"/>
      <c r="I2604" s="347"/>
      <c r="J2604" s="348"/>
      <c r="K2604" s="347"/>
      <c r="L2604" s="349">
        <f t="shared" si="400"/>
        <v>0</v>
      </c>
      <c r="M2604" s="350">
        <f t="shared" si="401"/>
        <v>0</v>
      </c>
      <c r="N2604" s="350">
        <f t="shared" si="402"/>
        <v>0</v>
      </c>
      <c r="O2604" s="351">
        <f t="shared" si="403"/>
        <v>0</v>
      </c>
      <c r="P2604" s="350">
        <f t="shared" si="404"/>
        <v>0</v>
      </c>
      <c r="Q2604" s="352">
        <f t="shared" si="405"/>
        <v>0</v>
      </c>
      <c r="R2604" s="353">
        <f t="shared" si="406"/>
        <v>0</v>
      </c>
      <c r="S2604" s="354">
        <f t="shared" si="407"/>
        <v>0</v>
      </c>
      <c r="T2604" s="349">
        <f t="shared" si="408"/>
        <v>0</v>
      </c>
      <c r="U2604" s="355">
        <f t="shared" si="409"/>
        <v>0</v>
      </c>
    </row>
    <row r="2605" spans="1:21" x14ac:dyDescent="0.3">
      <c r="A2605" s="344">
        <v>2601</v>
      </c>
      <c r="B2605" s="344"/>
      <c r="C2605" s="386"/>
      <c r="D2605" s="357"/>
      <c r="E2605" s="358"/>
      <c r="F2605" s="346"/>
      <c r="G2605" s="347"/>
      <c r="H2605" s="347"/>
      <c r="I2605" s="347"/>
      <c r="J2605" s="348"/>
      <c r="K2605" s="347"/>
      <c r="L2605" s="349">
        <f t="shared" si="400"/>
        <v>0</v>
      </c>
      <c r="M2605" s="350">
        <f t="shared" si="401"/>
        <v>0</v>
      </c>
      <c r="N2605" s="350">
        <f t="shared" si="402"/>
        <v>0</v>
      </c>
      <c r="O2605" s="351">
        <f t="shared" si="403"/>
        <v>0</v>
      </c>
      <c r="P2605" s="350">
        <f t="shared" si="404"/>
        <v>0</v>
      </c>
      <c r="Q2605" s="352">
        <f t="shared" si="405"/>
        <v>0</v>
      </c>
      <c r="R2605" s="353">
        <f t="shared" si="406"/>
        <v>0</v>
      </c>
      <c r="S2605" s="354">
        <f t="shared" si="407"/>
        <v>0</v>
      </c>
      <c r="T2605" s="349">
        <f t="shared" si="408"/>
        <v>0</v>
      </c>
      <c r="U2605" s="355">
        <f t="shared" si="409"/>
        <v>0</v>
      </c>
    </row>
    <row r="2606" spans="1:21" x14ac:dyDescent="0.3">
      <c r="A2606" s="344">
        <v>2602</v>
      </c>
      <c r="B2606" s="344"/>
      <c r="C2606" s="386"/>
      <c r="D2606" s="357"/>
      <c r="E2606" s="358"/>
      <c r="F2606" s="346"/>
      <c r="G2606" s="347"/>
      <c r="H2606" s="347"/>
      <c r="I2606" s="347"/>
      <c r="J2606" s="348"/>
      <c r="K2606" s="347"/>
      <c r="L2606" s="349">
        <f t="shared" si="400"/>
        <v>0</v>
      </c>
      <c r="M2606" s="350">
        <f t="shared" si="401"/>
        <v>0</v>
      </c>
      <c r="N2606" s="350">
        <f t="shared" si="402"/>
        <v>0</v>
      </c>
      <c r="O2606" s="351">
        <f t="shared" si="403"/>
        <v>0</v>
      </c>
      <c r="P2606" s="350">
        <f t="shared" si="404"/>
        <v>0</v>
      </c>
      <c r="Q2606" s="352">
        <f t="shared" si="405"/>
        <v>0</v>
      </c>
      <c r="R2606" s="353">
        <f t="shared" si="406"/>
        <v>0</v>
      </c>
      <c r="S2606" s="354">
        <f t="shared" si="407"/>
        <v>0</v>
      </c>
      <c r="T2606" s="349">
        <f t="shared" si="408"/>
        <v>0</v>
      </c>
      <c r="U2606" s="355">
        <f t="shared" si="409"/>
        <v>0</v>
      </c>
    </row>
    <row r="2607" spans="1:21" x14ac:dyDescent="0.3">
      <c r="A2607" s="344">
        <v>2603</v>
      </c>
      <c r="B2607" s="344"/>
      <c r="C2607" s="386"/>
      <c r="D2607" s="357"/>
      <c r="E2607" s="358"/>
      <c r="F2607" s="346"/>
      <c r="G2607" s="347"/>
      <c r="H2607" s="347"/>
      <c r="I2607" s="347"/>
      <c r="J2607" s="348"/>
      <c r="K2607" s="347"/>
      <c r="L2607" s="349">
        <f t="shared" si="400"/>
        <v>0</v>
      </c>
      <c r="M2607" s="350">
        <f t="shared" si="401"/>
        <v>0</v>
      </c>
      <c r="N2607" s="350">
        <f t="shared" si="402"/>
        <v>0</v>
      </c>
      <c r="O2607" s="351">
        <f t="shared" si="403"/>
        <v>0</v>
      </c>
      <c r="P2607" s="350">
        <f t="shared" si="404"/>
        <v>0</v>
      </c>
      <c r="Q2607" s="352">
        <f t="shared" si="405"/>
        <v>0</v>
      </c>
      <c r="R2607" s="353">
        <f t="shared" si="406"/>
        <v>0</v>
      </c>
      <c r="S2607" s="354">
        <f t="shared" si="407"/>
        <v>0</v>
      </c>
      <c r="T2607" s="349">
        <f t="shared" si="408"/>
        <v>0</v>
      </c>
      <c r="U2607" s="355">
        <f t="shared" si="409"/>
        <v>0</v>
      </c>
    </row>
    <row r="2608" spans="1:21" x14ac:dyDescent="0.3">
      <c r="A2608" s="344">
        <v>2604</v>
      </c>
      <c r="B2608" s="344"/>
      <c r="C2608" s="356"/>
      <c r="D2608" s="357"/>
      <c r="E2608" s="358"/>
      <c r="F2608" s="346"/>
      <c r="G2608" s="347"/>
      <c r="H2608" s="347"/>
      <c r="I2608" s="347"/>
      <c r="J2608" s="348"/>
      <c r="K2608" s="347"/>
      <c r="L2608" s="349">
        <f t="shared" si="400"/>
        <v>0</v>
      </c>
      <c r="M2608" s="350">
        <f t="shared" si="401"/>
        <v>0</v>
      </c>
      <c r="N2608" s="350">
        <f t="shared" si="402"/>
        <v>0</v>
      </c>
      <c r="O2608" s="351">
        <f t="shared" si="403"/>
        <v>0</v>
      </c>
      <c r="P2608" s="350">
        <f t="shared" si="404"/>
        <v>0</v>
      </c>
      <c r="Q2608" s="352">
        <f t="shared" si="405"/>
        <v>0</v>
      </c>
      <c r="R2608" s="353">
        <f t="shared" si="406"/>
        <v>0</v>
      </c>
      <c r="S2608" s="354">
        <f t="shared" si="407"/>
        <v>0</v>
      </c>
      <c r="T2608" s="349">
        <f t="shared" si="408"/>
        <v>0</v>
      </c>
      <c r="U2608" s="355">
        <f t="shared" si="409"/>
        <v>0</v>
      </c>
    </row>
    <row r="2609" spans="1:21" x14ac:dyDescent="0.3">
      <c r="A2609" s="344">
        <v>2605</v>
      </c>
      <c r="B2609" s="344"/>
      <c r="C2609" s="356"/>
      <c r="D2609" s="357"/>
      <c r="E2609" s="358"/>
      <c r="F2609" s="346"/>
      <c r="G2609" s="347"/>
      <c r="H2609" s="347"/>
      <c r="I2609" s="347"/>
      <c r="J2609" s="348"/>
      <c r="K2609" s="347"/>
      <c r="L2609" s="349">
        <f t="shared" si="400"/>
        <v>0</v>
      </c>
      <c r="M2609" s="350">
        <f t="shared" si="401"/>
        <v>0</v>
      </c>
      <c r="N2609" s="350">
        <f t="shared" si="402"/>
        <v>0</v>
      </c>
      <c r="O2609" s="351">
        <f t="shared" si="403"/>
        <v>0</v>
      </c>
      <c r="P2609" s="350">
        <f t="shared" si="404"/>
        <v>0</v>
      </c>
      <c r="Q2609" s="352">
        <f t="shared" si="405"/>
        <v>0</v>
      </c>
      <c r="R2609" s="353">
        <f t="shared" si="406"/>
        <v>0</v>
      </c>
      <c r="S2609" s="354">
        <f t="shared" si="407"/>
        <v>0</v>
      </c>
      <c r="T2609" s="349">
        <f t="shared" si="408"/>
        <v>0</v>
      </c>
      <c r="U2609" s="355">
        <f t="shared" si="409"/>
        <v>0</v>
      </c>
    </row>
    <row r="2610" spans="1:21" x14ac:dyDescent="0.3">
      <c r="A2610" s="344">
        <v>2606</v>
      </c>
      <c r="B2610" s="344"/>
      <c r="C2610" s="356"/>
      <c r="D2610" s="357"/>
      <c r="E2610" s="358"/>
      <c r="F2610" s="346"/>
      <c r="G2610" s="347"/>
      <c r="H2610" s="347"/>
      <c r="I2610" s="347"/>
      <c r="J2610" s="348"/>
      <c r="K2610" s="347"/>
      <c r="L2610" s="349">
        <f t="shared" si="400"/>
        <v>0</v>
      </c>
      <c r="M2610" s="350">
        <f t="shared" si="401"/>
        <v>0</v>
      </c>
      <c r="N2610" s="350">
        <f t="shared" si="402"/>
        <v>0</v>
      </c>
      <c r="O2610" s="351">
        <f t="shared" si="403"/>
        <v>0</v>
      </c>
      <c r="P2610" s="350">
        <f t="shared" si="404"/>
        <v>0</v>
      </c>
      <c r="Q2610" s="352">
        <f t="shared" si="405"/>
        <v>0</v>
      </c>
      <c r="R2610" s="353">
        <f t="shared" si="406"/>
        <v>0</v>
      </c>
      <c r="S2610" s="354">
        <f t="shared" si="407"/>
        <v>0</v>
      </c>
      <c r="T2610" s="349">
        <f t="shared" si="408"/>
        <v>0</v>
      </c>
      <c r="U2610" s="355">
        <f t="shared" si="409"/>
        <v>0</v>
      </c>
    </row>
    <row r="2611" spans="1:21" x14ac:dyDescent="0.3">
      <c r="A2611" s="344">
        <v>2607</v>
      </c>
      <c r="B2611" s="344"/>
      <c r="C2611" s="386"/>
      <c r="D2611" s="357"/>
      <c r="E2611" s="358"/>
      <c r="F2611" s="346"/>
      <c r="G2611" s="347"/>
      <c r="H2611" s="347"/>
      <c r="I2611" s="347"/>
      <c r="J2611" s="348"/>
      <c r="K2611" s="347"/>
      <c r="L2611" s="349">
        <f t="shared" si="400"/>
        <v>0</v>
      </c>
      <c r="M2611" s="350">
        <f t="shared" si="401"/>
        <v>0</v>
      </c>
      <c r="N2611" s="350">
        <f t="shared" si="402"/>
        <v>0</v>
      </c>
      <c r="O2611" s="351">
        <f t="shared" si="403"/>
        <v>0</v>
      </c>
      <c r="P2611" s="350">
        <f t="shared" si="404"/>
        <v>0</v>
      </c>
      <c r="Q2611" s="352">
        <f t="shared" si="405"/>
        <v>0</v>
      </c>
      <c r="R2611" s="353">
        <f t="shared" si="406"/>
        <v>0</v>
      </c>
      <c r="S2611" s="354">
        <f t="shared" si="407"/>
        <v>0</v>
      </c>
      <c r="T2611" s="349">
        <f t="shared" si="408"/>
        <v>0</v>
      </c>
      <c r="U2611" s="355">
        <f t="shared" si="409"/>
        <v>0</v>
      </c>
    </row>
    <row r="2612" spans="1:21" x14ac:dyDescent="0.3">
      <c r="A2612" s="344">
        <v>2608</v>
      </c>
      <c r="B2612" s="344"/>
      <c r="C2612" s="386"/>
      <c r="D2612" s="357"/>
      <c r="E2612" s="358"/>
      <c r="F2612" s="346"/>
      <c r="G2612" s="347"/>
      <c r="H2612" s="347"/>
      <c r="I2612" s="347"/>
      <c r="J2612" s="348"/>
      <c r="K2612" s="347"/>
      <c r="L2612" s="349">
        <f t="shared" si="400"/>
        <v>0</v>
      </c>
      <c r="M2612" s="350">
        <f t="shared" si="401"/>
        <v>0</v>
      </c>
      <c r="N2612" s="350">
        <f t="shared" si="402"/>
        <v>0</v>
      </c>
      <c r="O2612" s="351">
        <f t="shared" si="403"/>
        <v>0</v>
      </c>
      <c r="P2612" s="350">
        <f t="shared" si="404"/>
        <v>0</v>
      </c>
      <c r="Q2612" s="352">
        <f t="shared" si="405"/>
        <v>0</v>
      </c>
      <c r="R2612" s="353">
        <f t="shared" si="406"/>
        <v>0</v>
      </c>
      <c r="S2612" s="354">
        <f t="shared" si="407"/>
        <v>0</v>
      </c>
      <c r="T2612" s="349">
        <f t="shared" si="408"/>
        <v>0</v>
      </c>
      <c r="U2612" s="355">
        <f t="shared" si="409"/>
        <v>0</v>
      </c>
    </row>
    <row r="2613" spans="1:21" x14ac:dyDescent="0.3">
      <c r="A2613" s="344">
        <v>2609</v>
      </c>
      <c r="B2613" s="344"/>
      <c r="C2613" s="386"/>
      <c r="D2613" s="357"/>
      <c r="E2613" s="358"/>
      <c r="F2613" s="346"/>
      <c r="G2613" s="347"/>
      <c r="H2613" s="347"/>
      <c r="I2613" s="347"/>
      <c r="J2613" s="348"/>
      <c r="K2613" s="347"/>
      <c r="L2613" s="349">
        <f t="shared" si="400"/>
        <v>0</v>
      </c>
      <c r="M2613" s="350">
        <f t="shared" si="401"/>
        <v>0</v>
      </c>
      <c r="N2613" s="350">
        <f t="shared" si="402"/>
        <v>0</v>
      </c>
      <c r="O2613" s="351">
        <f t="shared" si="403"/>
        <v>0</v>
      </c>
      <c r="P2613" s="350">
        <f t="shared" si="404"/>
        <v>0</v>
      </c>
      <c r="Q2613" s="352">
        <f t="shared" si="405"/>
        <v>0</v>
      </c>
      <c r="R2613" s="353">
        <f t="shared" si="406"/>
        <v>0</v>
      </c>
      <c r="S2613" s="354">
        <f t="shared" si="407"/>
        <v>0</v>
      </c>
      <c r="T2613" s="349">
        <f t="shared" si="408"/>
        <v>0</v>
      </c>
      <c r="U2613" s="355">
        <f t="shared" si="409"/>
        <v>0</v>
      </c>
    </row>
    <row r="2614" spans="1:21" x14ac:dyDescent="0.3">
      <c r="A2614" s="344">
        <v>2610</v>
      </c>
      <c r="B2614" s="344"/>
      <c r="C2614" s="356"/>
      <c r="D2614" s="357"/>
      <c r="E2614" s="358"/>
      <c r="F2614" s="346"/>
      <c r="G2614" s="347"/>
      <c r="H2614" s="347"/>
      <c r="I2614" s="347"/>
      <c r="J2614" s="348"/>
      <c r="K2614" s="347"/>
      <c r="L2614" s="349">
        <f t="shared" si="400"/>
        <v>0</v>
      </c>
      <c r="M2614" s="350">
        <f t="shared" si="401"/>
        <v>0</v>
      </c>
      <c r="N2614" s="350">
        <f t="shared" si="402"/>
        <v>0</v>
      </c>
      <c r="O2614" s="351">
        <f t="shared" si="403"/>
        <v>0</v>
      </c>
      <c r="P2614" s="350">
        <f t="shared" si="404"/>
        <v>0</v>
      </c>
      <c r="Q2614" s="352">
        <f t="shared" si="405"/>
        <v>0</v>
      </c>
      <c r="R2614" s="353">
        <f t="shared" si="406"/>
        <v>0</v>
      </c>
      <c r="S2614" s="354">
        <f t="shared" si="407"/>
        <v>0</v>
      </c>
      <c r="T2614" s="349">
        <f t="shared" si="408"/>
        <v>0</v>
      </c>
      <c r="U2614" s="355">
        <f t="shared" si="409"/>
        <v>0</v>
      </c>
    </row>
    <row r="2615" spans="1:21" x14ac:dyDescent="0.3">
      <c r="A2615" s="344">
        <v>2611</v>
      </c>
      <c r="B2615" s="344"/>
      <c r="C2615" s="356"/>
      <c r="D2615" s="357"/>
      <c r="E2615" s="358"/>
      <c r="F2615" s="346"/>
      <c r="G2615" s="347"/>
      <c r="H2615" s="347"/>
      <c r="I2615" s="347"/>
      <c r="J2615" s="348"/>
      <c r="K2615" s="347"/>
      <c r="L2615" s="349">
        <f t="shared" si="400"/>
        <v>0</v>
      </c>
      <c r="M2615" s="350">
        <f t="shared" si="401"/>
        <v>0</v>
      </c>
      <c r="N2615" s="350">
        <f t="shared" si="402"/>
        <v>0</v>
      </c>
      <c r="O2615" s="351">
        <f t="shared" si="403"/>
        <v>0</v>
      </c>
      <c r="P2615" s="350">
        <f t="shared" si="404"/>
        <v>0</v>
      </c>
      <c r="Q2615" s="352">
        <f t="shared" si="405"/>
        <v>0</v>
      </c>
      <c r="R2615" s="353">
        <f t="shared" si="406"/>
        <v>0</v>
      </c>
      <c r="S2615" s="354">
        <f t="shared" si="407"/>
        <v>0</v>
      </c>
      <c r="T2615" s="349">
        <f t="shared" si="408"/>
        <v>0</v>
      </c>
      <c r="U2615" s="355">
        <f t="shared" si="409"/>
        <v>0</v>
      </c>
    </row>
    <row r="2616" spans="1:21" x14ac:dyDescent="0.3">
      <c r="A2616" s="344">
        <v>2612</v>
      </c>
      <c r="B2616" s="344"/>
      <c r="C2616" s="356"/>
      <c r="D2616" s="357"/>
      <c r="E2616" s="358"/>
      <c r="F2616" s="346"/>
      <c r="G2616" s="347"/>
      <c r="H2616" s="347"/>
      <c r="I2616" s="347"/>
      <c r="J2616" s="348"/>
      <c r="K2616" s="347"/>
      <c r="L2616" s="349">
        <f t="shared" si="400"/>
        <v>0</v>
      </c>
      <c r="M2616" s="350">
        <f t="shared" si="401"/>
        <v>0</v>
      </c>
      <c r="N2616" s="350">
        <f t="shared" si="402"/>
        <v>0</v>
      </c>
      <c r="O2616" s="351">
        <f t="shared" si="403"/>
        <v>0</v>
      </c>
      <c r="P2616" s="350">
        <f t="shared" si="404"/>
        <v>0</v>
      </c>
      <c r="Q2616" s="352">
        <f t="shared" si="405"/>
        <v>0</v>
      </c>
      <c r="R2616" s="353">
        <f t="shared" si="406"/>
        <v>0</v>
      </c>
      <c r="S2616" s="354">
        <f t="shared" si="407"/>
        <v>0</v>
      </c>
      <c r="T2616" s="349">
        <f t="shared" si="408"/>
        <v>0</v>
      </c>
      <c r="U2616" s="355">
        <f t="shared" si="409"/>
        <v>0</v>
      </c>
    </row>
    <row r="2617" spans="1:21" x14ac:dyDescent="0.3">
      <c r="A2617" s="344">
        <v>2613</v>
      </c>
      <c r="B2617" s="344"/>
      <c r="C2617" s="386"/>
      <c r="D2617" s="357"/>
      <c r="E2617" s="358"/>
      <c r="F2617" s="346"/>
      <c r="G2617" s="347"/>
      <c r="H2617" s="347"/>
      <c r="I2617" s="347"/>
      <c r="J2617" s="348"/>
      <c r="K2617" s="347"/>
      <c r="L2617" s="349">
        <f t="shared" si="400"/>
        <v>0</v>
      </c>
      <c r="M2617" s="350">
        <f t="shared" si="401"/>
        <v>0</v>
      </c>
      <c r="N2617" s="350">
        <f t="shared" si="402"/>
        <v>0</v>
      </c>
      <c r="O2617" s="351">
        <f t="shared" si="403"/>
        <v>0</v>
      </c>
      <c r="P2617" s="350">
        <f t="shared" si="404"/>
        <v>0</v>
      </c>
      <c r="Q2617" s="352">
        <f t="shared" si="405"/>
        <v>0</v>
      </c>
      <c r="R2617" s="353">
        <f t="shared" si="406"/>
        <v>0</v>
      </c>
      <c r="S2617" s="354">
        <f t="shared" si="407"/>
        <v>0</v>
      </c>
      <c r="T2617" s="349">
        <f t="shared" si="408"/>
        <v>0</v>
      </c>
      <c r="U2617" s="355">
        <f t="shared" si="409"/>
        <v>0</v>
      </c>
    </row>
    <row r="2618" spans="1:21" x14ac:dyDescent="0.3">
      <c r="A2618" s="344">
        <v>2614</v>
      </c>
      <c r="B2618" s="344"/>
      <c r="C2618" s="386"/>
      <c r="D2618" s="357"/>
      <c r="E2618" s="358"/>
      <c r="F2618" s="346"/>
      <c r="G2618" s="347"/>
      <c r="H2618" s="347"/>
      <c r="I2618" s="347"/>
      <c r="J2618" s="348"/>
      <c r="K2618" s="347"/>
      <c r="L2618" s="349">
        <f t="shared" si="400"/>
        <v>0</v>
      </c>
      <c r="M2618" s="350">
        <f t="shared" si="401"/>
        <v>0</v>
      </c>
      <c r="N2618" s="350">
        <f t="shared" si="402"/>
        <v>0</v>
      </c>
      <c r="O2618" s="351">
        <f t="shared" si="403"/>
        <v>0</v>
      </c>
      <c r="P2618" s="350">
        <f t="shared" si="404"/>
        <v>0</v>
      </c>
      <c r="Q2618" s="352">
        <f t="shared" si="405"/>
        <v>0</v>
      </c>
      <c r="R2618" s="353">
        <f t="shared" si="406"/>
        <v>0</v>
      </c>
      <c r="S2618" s="354">
        <f t="shared" si="407"/>
        <v>0</v>
      </c>
      <c r="T2618" s="349">
        <f t="shared" si="408"/>
        <v>0</v>
      </c>
      <c r="U2618" s="355">
        <f t="shared" si="409"/>
        <v>0</v>
      </c>
    </row>
    <row r="2619" spans="1:21" x14ac:dyDescent="0.3">
      <c r="A2619" s="344">
        <v>2615</v>
      </c>
      <c r="B2619" s="344"/>
      <c r="C2619" s="386"/>
      <c r="D2619" s="357"/>
      <c r="E2619" s="358"/>
      <c r="F2619" s="346"/>
      <c r="G2619" s="347"/>
      <c r="H2619" s="347"/>
      <c r="I2619" s="347"/>
      <c r="J2619" s="348"/>
      <c r="K2619" s="347"/>
      <c r="L2619" s="349">
        <f t="shared" si="400"/>
        <v>0</v>
      </c>
      <c r="M2619" s="350">
        <f t="shared" si="401"/>
        <v>0</v>
      </c>
      <c r="N2619" s="350">
        <f t="shared" si="402"/>
        <v>0</v>
      </c>
      <c r="O2619" s="351">
        <f t="shared" si="403"/>
        <v>0</v>
      </c>
      <c r="P2619" s="350">
        <f t="shared" si="404"/>
        <v>0</v>
      </c>
      <c r="Q2619" s="352">
        <f t="shared" si="405"/>
        <v>0</v>
      </c>
      <c r="R2619" s="353">
        <f t="shared" si="406"/>
        <v>0</v>
      </c>
      <c r="S2619" s="354">
        <f t="shared" si="407"/>
        <v>0</v>
      </c>
      <c r="T2619" s="349">
        <f t="shared" si="408"/>
        <v>0</v>
      </c>
      <c r="U2619" s="355">
        <f t="shared" si="409"/>
        <v>0</v>
      </c>
    </row>
    <row r="2620" spans="1:21" x14ac:dyDescent="0.3">
      <c r="A2620" s="344">
        <v>2616</v>
      </c>
      <c r="B2620" s="344"/>
      <c r="C2620" s="356"/>
      <c r="D2620" s="357"/>
      <c r="E2620" s="358"/>
      <c r="F2620" s="346"/>
      <c r="G2620" s="347"/>
      <c r="H2620" s="347"/>
      <c r="I2620" s="347"/>
      <c r="J2620" s="348"/>
      <c r="K2620" s="347"/>
      <c r="L2620" s="349">
        <f t="shared" si="400"/>
        <v>0</v>
      </c>
      <c r="M2620" s="350">
        <f t="shared" si="401"/>
        <v>0</v>
      </c>
      <c r="N2620" s="350">
        <f t="shared" si="402"/>
        <v>0</v>
      </c>
      <c r="O2620" s="351">
        <f t="shared" si="403"/>
        <v>0</v>
      </c>
      <c r="P2620" s="350">
        <f t="shared" si="404"/>
        <v>0</v>
      </c>
      <c r="Q2620" s="352">
        <f t="shared" si="405"/>
        <v>0</v>
      </c>
      <c r="R2620" s="353">
        <f t="shared" si="406"/>
        <v>0</v>
      </c>
      <c r="S2620" s="354">
        <f t="shared" si="407"/>
        <v>0</v>
      </c>
      <c r="T2620" s="349">
        <f t="shared" si="408"/>
        <v>0</v>
      </c>
      <c r="U2620" s="355">
        <f t="shared" si="409"/>
        <v>0</v>
      </c>
    </row>
    <row r="2621" spans="1:21" x14ac:dyDescent="0.3">
      <c r="A2621" s="344">
        <v>2617</v>
      </c>
      <c r="B2621" s="344"/>
      <c r="C2621" s="356"/>
      <c r="D2621" s="357"/>
      <c r="E2621" s="358"/>
      <c r="F2621" s="346"/>
      <c r="G2621" s="347"/>
      <c r="H2621" s="347"/>
      <c r="I2621" s="347"/>
      <c r="J2621" s="348"/>
      <c r="K2621" s="347"/>
      <c r="L2621" s="349">
        <f t="shared" si="400"/>
        <v>0</v>
      </c>
      <c r="M2621" s="350">
        <f t="shared" si="401"/>
        <v>0</v>
      </c>
      <c r="N2621" s="350">
        <f t="shared" si="402"/>
        <v>0</v>
      </c>
      <c r="O2621" s="351">
        <f t="shared" si="403"/>
        <v>0</v>
      </c>
      <c r="P2621" s="350">
        <f t="shared" si="404"/>
        <v>0</v>
      </c>
      <c r="Q2621" s="352">
        <f t="shared" si="405"/>
        <v>0</v>
      </c>
      <c r="R2621" s="353">
        <f t="shared" si="406"/>
        <v>0</v>
      </c>
      <c r="S2621" s="354">
        <f t="shared" si="407"/>
        <v>0</v>
      </c>
      <c r="T2621" s="349">
        <f t="shared" si="408"/>
        <v>0</v>
      </c>
      <c r="U2621" s="355">
        <f t="shared" si="409"/>
        <v>0</v>
      </c>
    </row>
    <row r="2622" spans="1:21" x14ac:dyDescent="0.3">
      <c r="A2622" s="344">
        <v>2618</v>
      </c>
      <c r="B2622" s="344"/>
      <c r="C2622" s="356"/>
      <c r="D2622" s="357"/>
      <c r="E2622" s="358"/>
      <c r="F2622" s="346"/>
      <c r="G2622" s="347"/>
      <c r="H2622" s="347"/>
      <c r="I2622" s="347"/>
      <c r="J2622" s="348"/>
      <c r="K2622" s="347"/>
      <c r="L2622" s="349">
        <f t="shared" si="400"/>
        <v>0</v>
      </c>
      <c r="M2622" s="350">
        <f t="shared" si="401"/>
        <v>0</v>
      </c>
      <c r="N2622" s="350">
        <f t="shared" si="402"/>
        <v>0</v>
      </c>
      <c r="O2622" s="351">
        <f t="shared" si="403"/>
        <v>0</v>
      </c>
      <c r="P2622" s="350">
        <f t="shared" si="404"/>
        <v>0</v>
      </c>
      <c r="Q2622" s="352">
        <f t="shared" si="405"/>
        <v>0</v>
      </c>
      <c r="R2622" s="353">
        <f t="shared" si="406"/>
        <v>0</v>
      </c>
      <c r="S2622" s="354">
        <f t="shared" si="407"/>
        <v>0</v>
      </c>
      <c r="T2622" s="349">
        <f t="shared" si="408"/>
        <v>0</v>
      </c>
      <c r="U2622" s="355">
        <f t="shared" si="409"/>
        <v>0</v>
      </c>
    </row>
    <row r="2623" spans="1:21" x14ac:dyDescent="0.3">
      <c r="A2623" s="344">
        <v>2619</v>
      </c>
      <c r="B2623" s="344"/>
      <c r="C2623" s="386"/>
      <c r="D2623" s="357"/>
      <c r="E2623" s="358"/>
      <c r="F2623" s="346"/>
      <c r="G2623" s="347"/>
      <c r="H2623" s="347"/>
      <c r="I2623" s="347"/>
      <c r="J2623" s="348"/>
      <c r="K2623" s="347"/>
      <c r="L2623" s="349">
        <f t="shared" si="400"/>
        <v>0</v>
      </c>
      <c r="M2623" s="350">
        <f t="shared" si="401"/>
        <v>0</v>
      </c>
      <c r="N2623" s="350">
        <f t="shared" si="402"/>
        <v>0</v>
      </c>
      <c r="O2623" s="351">
        <f t="shared" si="403"/>
        <v>0</v>
      </c>
      <c r="P2623" s="350">
        <f t="shared" si="404"/>
        <v>0</v>
      </c>
      <c r="Q2623" s="352">
        <f t="shared" si="405"/>
        <v>0</v>
      </c>
      <c r="R2623" s="353">
        <f t="shared" si="406"/>
        <v>0</v>
      </c>
      <c r="S2623" s="354">
        <f t="shared" si="407"/>
        <v>0</v>
      </c>
      <c r="T2623" s="349">
        <f t="shared" si="408"/>
        <v>0</v>
      </c>
      <c r="U2623" s="355">
        <f t="shared" si="409"/>
        <v>0</v>
      </c>
    </row>
    <row r="2624" spans="1:21" x14ac:dyDescent="0.3">
      <c r="A2624" s="344">
        <v>2620</v>
      </c>
      <c r="B2624" s="344"/>
      <c r="C2624" s="386"/>
      <c r="D2624" s="357"/>
      <c r="E2624" s="358"/>
      <c r="F2624" s="346"/>
      <c r="G2624" s="347"/>
      <c r="H2624" s="347"/>
      <c r="I2624" s="347"/>
      <c r="J2624" s="348"/>
      <c r="K2624" s="347"/>
      <c r="L2624" s="349">
        <f t="shared" si="400"/>
        <v>0</v>
      </c>
      <c r="M2624" s="350">
        <f t="shared" si="401"/>
        <v>0</v>
      </c>
      <c r="N2624" s="350">
        <f t="shared" si="402"/>
        <v>0</v>
      </c>
      <c r="O2624" s="351">
        <f t="shared" si="403"/>
        <v>0</v>
      </c>
      <c r="P2624" s="350">
        <f t="shared" si="404"/>
        <v>0</v>
      </c>
      <c r="Q2624" s="352">
        <f t="shared" si="405"/>
        <v>0</v>
      </c>
      <c r="R2624" s="353">
        <f t="shared" si="406"/>
        <v>0</v>
      </c>
      <c r="S2624" s="354">
        <f t="shared" si="407"/>
        <v>0</v>
      </c>
      <c r="T2624" s="349">
        <f t="shared" si="408"/>
        <v>0</v>
      </c>
      <c r="U2624" s="355">
        <f t="shared" si="409"/>
        <v>0</v>
      </c>
    </row>
    <row r="2625" spans="1:21" x14ac:dyDescent="0.3">
      <c r="A2625" s="344">
        <v>2621</v>
      </c>
      <c r="B2625" s="344"/>
      <c r="C2625" s="386"/>
      <c r="D2625" s="357"/>
      <c r="E2625" s="358"/>
      <c r="F2625" s="346"/>
      <c r="G2625" s="347"/>
      <c r="H2625" s="347"/>
      <c r="I2625" s="347"/>
      <c r="J2625" s="348"/>
      <c r="K2625" s="347"/>
      <c r="L2625" s="349">
        <f t="shared" si="400"/>
        <v>0</v>
      </c>
      <c r="M2625" s="350">
        <f t="shared" si="401"/>
        <v>0</v>
      </c>
      <c r="N2625" s="350">
        <f t="shared" si="402"/>
        <v>0</v>
      </c>
      <c r="O2625" s="351">
        <f t="shared" si="403"/>
        <v>0</v>
      </c>
      <c r="P2625" s="350">
        <f t="shared" si="404"/>
        <v>0</v>
      </c>
      <c r="Q2625" s="352">
        <f t="shared" si="405"/>
        <v>0</v>
      </c>
      <c r="R2625" s="353">
        <f t="shared" si="406"/>
        <v>0</v>
      </c>
      <c r="S2625" s="354">
        <f t="shared" si="407"/>
        <v>0</v>
      </c>
      <c r="T2625" s="349">
        <f t="shared" si="408"/>
        <v>0</v>
      </c>
      <c r="U2625" s="355">
        <f t="shared" si="409"/>
        <v>0</v>
      </c>
    </row>
    <row r="2626" spans="1:21" x14ac:dyDescent="0.3">
      <c r="A2626" s="344">
        <v>2622</v>
      </c>
      <c r="B2626" s="344"/>
      <c r="C2626" s="356"/>
      <c r="D2626" s="357"/>
      <c r="E2626" s="358"/>
      <c r="F2626" s="346"/>
      <c r="G2626" s="347"/>
      <c r="H2626" s="347"/>
      <c r="I2626" s="347"/>
      <c r="J2626" s="348"/>
      <c r="K2626" s="347"/>
      <c r="L2626" s="349">
        <f t="shared" si="400"/>
        <v>0</v>
      </c>
      <c r="M2626" s="350">
        <f t="shared" si="401"/>
        <v>0</v>
      </c>
      <c r="N2626" s="350">
        <f t="shared" si="402"/>
        <v>0</v>
      </c>
      <c r="O2626" s="351">
        <f t="shared" si="403"/>
        <v>0</v>
      </c>
      <c r="P2626" s="350">
        <f t="shared" si="404"/>
        <v>0</v>
      </c>
      <c r="Q2626" s="352">
        <f t="shared" si="405"/>
        <v>0</v>
      </c>
      <c r="R2626" s="353">
        <f t="shared" si="406"/>
        <v>0</v>
      </c>
      <c r="S2626" s="354">
        <f t="shared" si="407"/>
        <v>0</v>
      </c>
      <c r="T2626" s="349">
        <f t="shared" si="408"/>
        <v>0</v>
      </c>
      <c r="U2626" s="355">
        <f t="shared" si="409"/>
        <v>0</v>
      </c>
    </row>
    <row r="2627" spans="1:21" x14ac:dyDescent="0.3">
      <c r="A2627" s="344">
        <v>2623</v>
      </c>
      <c r="B2627" s="344"/>
      <c r="C2627" s="356"/>
      <c r="D2627" s="357"/>
      <c r="E2627" s="358"/>
      <c r="F2627" s="346"/>
      <c r="G2627" s="347"/>
      <c r="H2627" s="347"/>
      <c r="I2627" s="347"/>
      <c r="J2627" s="348"/>
      <c r="K2627" s="347"/>
      <c r="L2627" s="349">
        <f t="shared" si="400"/>
        <v>0</v>
      </c>
      <c r="M2627" s="350">
        <f t="shared" si="401"/>
        <v>0</v>
      </c>
      <c r="N2627" s="350">
        <f t="shared" si="402"/>
        <v>0</v>
      </c>
      <c r="O2627" s="351">
        <f t="shared" si="403"/>
        <v>0</v>
      </c>
      <c r="P2627" s="350">
        <f t="shared" si="404"/>
        <v>0</v>
      </c>
      <c r="Q2627" s="352">
        <f t="shared" si="405"/>
        <v>0</v>
      </c>
      <c r="R2627" s="353">
        <f t="shared" si="406"/>
        <v>0</v>
      </c>
      <c r="S2627" s="354">
        <f t="shared" si="407"/>
        <v>0</v>
      </c>
      <c r="T2627" s="349">
        <f t="shared" si="408"/>
        <v>0</v>
      </c>
      <c r="U2627" s="355">
        <f t="shared" si="409"/>
        <v>0</v>
      </c>
    </row>
    <row r="2628" spans="1:21" x14ac:dyDescent="0.3">
      <c r="A2628" s="344">
        <v>2624</v>
      </c>
      <c r="B2628" s="344"/>
      <c r="C2628" s="356"/>
      <c r="D2628" s="357"/>
      <c r="E2628" s="358"/>
      <c r="F2628" s="346"/>
      <c r="G2628" s="347"/>
      <c r="H2628" s="347"/>
      <c r="I2628" s="347"/>
      <c r="J2628" s="348"/>
      <c r="K2628" s="347"/>
      <c r="L2628" s="349">
        <f t="shared" si="400"/>
        <v>0</v>
      </c>
      <c r="M2628" s="350">
        <f t="shared" si="401"/>
        <v>0</v>
      </c>
      <c r="N2628" s="350">
        <f t="shared" si="402"/>
        <v>0</v>
      </c>
      <c r="O2628" s="351">
        <f t="shared" si="403"/>
        <v>0</v>
      </c>
      <c r="P2628" s="350">
        <f t="shared" si="404"/>
        <v>0</v>
      </c>
      <c r="Q2628" s="352">
        <f t="shared" si="405"/>
        <v>0</v>
      </c>
      <c r="R2628" s="353">
        <f t="shared" si="406"/>
        <v>0</v>
      </c>
      <c r="S2628" s="354">
        <f t="shared" si="407"/>
        <v>0</v>
      </c>
      <c r="T2628" s="349">
        <f t="shared" si="408"/>
        <v>0</v>
      </c>
      <c r="U2628" s="355">
        <f t="shared" si="409"/>
        <v>0</v>
      </c>
    </row>
    <row r="2629" spans="1:21" x14ac:dyDescent="0.3">
      <c r="A2629" s="344">
        <v>2625</v>
      </c>
      <c r="B2629" s="344"/>
      <c r="C2629" s="386"/>
      <c r="D2629" s="357"/>
      <c r="E2629" s="358"/>
      <c r="F2629" s="346"/>
      <c r="G2629" s="347"/>
      <c r="H2629" s="347"/>
      <c r="I2629" s="347"/>
      <c r="J2629" s="348"/>
      <c r="K2629" s="347"/>
      <c r="L2629" s="349">
        <f t="shared" si="400"/>
        <v>0</v>
      </c>
      <c r="M2629" s="350">
        <f t="shared" si="401"/>
        <v>0</v>
      </c>
      <c r="N2629" s="350">
        <f t="shared" si="402"/>
        <v>0</v>
      </c>
      <c r="O2629" s="351">
        <f t="shared" si="403"/>
        <v>0</v>
      </c>
      <c r="P2629" s="350">
        <f t="shared" si="404"/>
        <v>0</v>
      </c>
      <c r="Q2629" s="352">
        <f t="shared" si="405"/>
        <v>0</v>
      </c>
      <c r="R2629" s="353">
        <f t="shared" si="406"/>
        <v>0</v>
      </c>
      <c r="S2629" s="354">
        <f t="shared" si="407"/>
        <v>0</v>
      </c>
      <c r="T2629" s="349">
        <f t="shared" si="408"/>
        <v>0</v>
      </c>
      <c r="U2629" s="355">
        <f t="shared" si="409"/>
        <v>0</v>
      </c>
    </row>
    <row r="2630" spans="1:21" x14ac:dyDescent="0.3">
      <c r="A2630" s="344">
        <v>2626</v>
      </c>
      <c r="B2630" s="344"/>
      <c r="C2630" s="386"/>
      <c r="D2630" s="357"/>
      <c r="E2630" s="358"/>
      <c r="F2630" s="346"/>
      <c r="G2630" s="347"/>
      <c r="H2630" s="347"/>
      <c r="I2630" s="347"/>
      <c r="J2630" s="348"/>
      <c r="K2630" s="347"/>
      <c r="L2630" s="349">
        <f t="shared" ref="L2630:L2693" si="410">E2630*7/22</f>
        <v>0</v>
      </c>
      <c r="M2630" s="350">
        <f t="shared" ref="M2630:M2693" si="411">IF(L2630&gt;0, 0.0396*(((L2630^2)*F2630)^0.933),0)</f>
        <v>0</v>
      </c>
      <c r="N2630" s="350">
        <f t="shared" ref="N2630:N2693" si="412">IF(L2630&gt;0,0.00349*(((L2630^2)*F2630)^1.03),0)</f>
        <v>0</v>
      </c>
      <c r="O2630" s="351">
        <f t="shared" ref="O2630:O2693" si="413">IF(L2630&gt;0,1/((28/(M2630+N2630))+0.025),0)</f>
        <v>0</v>
      </c>
      <c r="P2630" s="350">
        <f t="shared" ref="P2630:P2693" si="414">M2630+N2630+O2630</f>
        <v>0</v>
      </c>
      <c r="Q2630" s="352">
        <f t="shared" ref="Q2630:Q2693" si="415">P2630*0.27</f>
        <v>0</v>
      </c>
      <c r="R2630" s="353">
        <f t="shared" ref="R2630:R2693" si="416">P2630+Q2630</f>
        <v>0</v>
      </c>
      <c r="S2630" s="354">
        <f t="shared" ref="S2630:S2693" si="417">R2630*0.47</f>
        <v>0</v>
      </c>
      <c r="T2630" s="349">
        <f t="shared" ref="T2630:T2693" si="418">S2630*44/12</f>
        <v>0</v>
      </c>
      <c r="U2630" s="355">
        <f t="shared" ref="U2630:U2693" si="419">T2630/1000</f>
        <v>0</v>
      </c>
    </row>
    <row r="2631" spans="1:21" x14ac:dyDescent="0.3">
      <c r="A2631" s="344">
        <v>2627</v>
      </c>
      <c r="B2631" s="344"/>
      <c r="C2631" s="386"/>
      <c r="D2631" s="357"/>
      <c r="E2631" s="358"/>
      <c r="F2631" s="346"/>
      <c r="G2631" s="347"/>
      <c r="H2631" s="347"/>
      <c r="I2631" s="347"/>
      <c r="J2631" s="348"/>
      <c r="K2631" s="347"/>
      <c r="L2631" s="349">
        <f t="shared" si="410"/>
        <v>0</v>
      </c>
      <c r="M2631" s="350">
        <f t="shared" si="411"/>
        <v>0</v>
      </c>
      <c r="N2631" s="350">
        <f t="shared" si="412"/>
        <v>0</v>
      </c>
      <c r="O2631" s="351">
        <f t="shared" si="413"/>
        <v>0</v>
      </c>
      <c r="P2631" s="350">
        <f t="shared" si="414"/>
        <v>0</v>
      </c>
      <c r="Q2631" s="352">
        <f t="shared" si="415"/>
        <v>0</v>
      </c>
      <c r="R2631" s="353">
        <f t="shared" si="416"/>
        <v>0</v>
      </c>
      <c r="S2631" s="354">
        <f t="shared" si="417"/>
        <v>0</v>
      </c>
      <c r="T2631" s="349">
        <f t="shared" si="418"/>
        <v>0</v>
      </c>
      <c r="U2631" s="355">
        <f t="shared" si="419"/>
        <v>0</v>
      </c>
    </row>
    <row r="2632" spans="1:21" x14ac:dyDescent="0.3">
      <c r="A2632" s="344">
        <v>2628</v>
      </c>
      <c r="B2632" s="344"/>
      <c r="C2632" s="356"/>
      <c r="D2632" s="357"/>
      <c r="E2632" s="358"/>
      <c r="F2632" s="346"/>
      <c r="G2632" s="347"/>
      <c r="H2632" s="347"/>
      <c r="I2632" s="347"/>
      <c r="J2632" s="348"/>
      <c r="K2632" s="347"/>
      <c r="L2632" s="349">
        <f t="shared" si="410"/>
        <v>0</v>
      </c>
      <c r="M2632" s="350">
        <f t="shared" si="411"/>
        <v>0</v>
      </c>
      <c r="N2632" s="350">
        <f t="shared" si="412"/>
        <v>0</v>
      </c>
      <c r="O2632" s="351">
        <f t="shared" si="413"/>
        <v>0</v>
      </c>
      <c r="P2632" s="350">
        <f t="shared" si="414"/>
        <v>0</v>
      </c>
      <c r="Q2632" s="352">
        <f t="shared" si="415"/>
        <v>0</v>
      </c>
      <c r="R2632" s="353">
        <f t="shared" si="416"/>
        <v>0</v>
      </c>
      <c r="S2632" s="354">
        <f t="shared" si="417"/>
        <v>0</v>
      </c>
      <c r="T2632" s="349">
        <f t="shared" si="418"/>
        <v>0</v>
      </c>
      <c r="U2632" s="355">
        <f t="shared" si="419"/>
        <v>0</v>
      </c>
    </row>
    <row r="2633" spans="1:21" x14ac:dyDescent="0.3">
      <c r="A2633" s="344">
        <v>2629</v>
      </c>
      <c r="B2633" s="344"/>
      <c r="C2633" s="356"/>
      <c r="D2633" s="357"/>
      <c r="E2633" s="358"/>
      <c r="F2633" s="346"/>
      <c r="G2633" s="347"/>
      <c r="H2633" s="347"/>
      <c r="I2633" s="347"/>
      <c r="J2633" s="348"/>
      <c r="K2633" s="347"/>
      <c r="L2633" s="349">
        <f t="shared" si="410"/>
        <v>0</v>
      </c>
      <c r="M2633" s="350">
        <f t="shared" si="411"/>
        <v>0</v>
      </c>
      <c r="N2633" s="350">
        <f t="shared" si="412"/>
        <v>0</v>
      </c>
      <c r="O2633" s="351">
        <f t="shared" si="413"/>
        <v>0</v>
      </c>
      <c r="P2633" s="350">
        <f t="shared" si="414"/>
        <v>0</v>
      </c>
      <c r="Q2633" s="352">
        <f t="shared" si="415"/>
        <v>0</v>
      </c>
      <c r="R2633" s="353">
        <f t="shared" si="416"/>
        <v>0</v>
      </c>
      <c r="S2633" s="354">
        <f t="shared" si="417"/>
        <v>0</v>
      </c>
      <c r="T2633" s="349">
        <f t="shared" si="418"/>
        <v>0</v>
      </c>
      <c r="U2633" s="355">
        <f t="shared" si="419"/>
        <v>0</v>
      </c>
    </row>
    <row r="2634" spans="1:21" x14ac:dyDescent="0.3">
      <c r="A2634" s="344">
        <v>2630</v>
      </c>
      <c r="B2634" s="344"/>
      <c r="C2634" s="356"/>
      <c r="D2634" s="357"/>
      <c r="E2634" s="358"/>
      <c r="F2634" s="346"/>
      <c r="G2634" s="347"/>
      <c r="H2634" s="347"/>
      <c r="I2634" s="347"/>
      <c r="J2634" s="348"/>
      <c r="K2634" s="347"/>
      <c r="L2634" s="349">
        <f t="shared" si="410"/>
        <v>0</v>
      </c>
      <c r="M2634" s="350">
        <f t="shared" si="411"/>
        <v>0</v>
      </c>
      <c r="N2634" s="350">
        <f t="shared" si="412"/>
        <v>0</v>
      </c>
      <c r="O2634" s="351">
        <f t="shared" si="413"/>
        <v>0</v>
      </c>
      <c r="P2634" s="350">
        <f t="shared" si="414"/>
        <v>0</v>
      </c>
      <c r="Q2634" s="352">
        <f t="shared" si="415"/>
        <v>0</v>
      </c>
      <c r="R2634" s="353">
        <f t="shared" si="416"/>
        <v>0</v>
      </c>
      <c r="S2634" s="354">
        <f t="shared" si="417"/>
        <v>0</v>
      </c>
      <c r="T2634" s="349">
        <f t="shared" si="418"/>
        <v>0</v>
      </c>
      <c r="U2634" s="355">
        <f t="shared" si="419"/>
        <v>0</v>
      </c>
    </row>
    <row r="2635" spans="1:21" x14ac:dyDescent="0.3">
      <c r="A2635" s="344">
        <v>2631</v>
      </c>
      <c r="B2635" s="344"/>
      <c r="C2635" s="386"/>
      <c r="D2635" s="357"/>
      <c r="E2635" s="358"/>
      <c r="F2635" s="346"/>
      <c r="G2635" s="347"/>
      <c r="H2635" s="347"/>
      <c r="I2635" s="347"/>
      <c r="J2635" s="348"/>
      <c r="K2635" s="347"/>
      <c r="L2635" s="349">
        <f t="shared" si="410"/>
        <v>0</v>
      </c>
      <c r="M2635" s="350">
        <f t="shared" si="411"/>
        <v>0</v>
      </c>
      <c r="N2635" s="350">
        <f t="shared" si="412"/>
        <v>0</v>
      </c>
      <c r="O2635" s="351">
        <f t="shared" si="413"/>
        <v>0</v>
      </c>
      <c r="P2635" s="350">
        <f t="shared" si="414"/>
        <v>0</v>
      </c>
      <c r="Q2635" s="352">
        <f t="shared" si="415"/>
        <v>0</v>
      </c>
      <c r="R2635" s="353">
        <f t="shared" si="416"/>
        <v>0</v>
      </c>
      <c r="S2635" s="354">
        <f t="shared" si="417"/>
        <v>0</v>
      </c>
      <c r="T2635" s="349">
        <f t="shared" si="418"/>
        <v>0</v>
      </c>
      <c r="U2635" s="355">
        <f t="shared" si="419"/>
        <v>0</v>
      </c>
    </row>
    <row r="2636" spans="1:21" x14ac:dyDescent="0.3">
      <c r="A2636" s="344">
        <v>2632</v>
      </c>
      <c r="B2636" s="344"/>
      <c r="C2636" s="386"/>
      <c r="D2636" s="357"/>
      <c r="E2636" s="358"/>
      <c r="F2636" s="346"/>
      <c r="G2636" s="347"/>
      <c r="H2636" s="347"/>
      <c r="I2636" s="347"/>
      <c r="J2636" s="348"/>
      <c r="K2636" s="347"/>
      <c r="L2636" s="349">
        <f t="shared" si="410"/>
        <v>0</v>
      </c>
      <c r="M2636" s="350">
        <f t="shared" si="411"/>
        <v>0</v>
      </c>
      <c r="N2636" s="350">
        <f t="shared" si="412"/>
        <v>0</v>
      </c>
      <c r="O2636" s="351">
        <f t="shared" si="413"/>
        <v>0</v>
      </c>
      <c r="P2636" s="350">
        <f t="shared" si="414"/>
        <v>0</v>
      </c>
      <c r="Q2636" s="352">
        <f t="shared" si="415"/>
        <v>0</v>
      </c>
      <c r="R2636" s="353">
        <f t="shared" si="416"/>
        <v>0</v>
      </c>
      <c r="S2636" s="354">
        <f t="shared" si="417"/>
        <v>0</v>
      </c>
      <c r="T2636" s="349">
        <f t="shared" si="418"/>
        <v>0</v>
      </c>
      <c r="U2636" s="355">
        <f t="shared" si="419"/>
        <v>0</v>
      </c>
    </row>
    <row r="2637" spans="1:21" x14ac:dyDescent="0.3">
      <c r="A2637" s="344">
        <v>2633</v>
      </c>
      <c r="B2637" s="344"/>
      <c r="C2637" s="386"/>
      <c r="D2637" s="357"/>
      <c r="E2637" s="358"/>
      <c r="F2637" s="346"/>
      <c r="G2637" s="347"/>
      <c r="H2637" s="347"/>
      <c r="I2637" s="347"/>
      <c r="J2637" s="348"/>
      <c r="K2637" s="347"/>
      <c r="L2637" s="349">
        <f t="shared" si="410"/>
        <v>0</v>
      </c>
      <c r="M2637" s="350">
        <f t="shared" si="411"/>
        <v>0</v>
      </c>
      <c r="N2637" s="350">
        <f t="shared" si="412"/>
        <v>0</v>
      </c>
      <c r="O2637" s="351">
        <f t="shared" si="413"/>
        <v>0</v>
      </c>
      <c r="P2637" s="350">
        <f t="shared" si="414"/>
        <v>0</v>
      </c>
      <c r="Q2637" s="352">
        <f t="shared" si="415"/>
        <v>0</v>
      </c>
      <c r="R2637" s="353">
        <f t="shared" si="416"/>
        <v>0</v>
      </c>
      <c r="S2637" s="354">
        <f t="shared" si="417"/>
        <v>0</v>
      </c>
      <c r="T2637" s="349">
        <f t="shared" si="418"/>
        <v>0</v>
      </c>
      <c r="U2637" s="355">
        <f t="shared" si="419"/>
        <v>0</v>
      </c>
    </row>
    <row r="2638" spans="1:21" x14ac:dyDescent="0.3">
      <c r="A2638" s="344">
        <v>2634</v>
      </c>
      <c r="B2638" s="344"/>
      <c r="C2638" s="356"/>
      <c r="D2638" s="357"/>
      <c r="E2638" s="358"/>
      <c r="F2638" s="346"/>
      <c r="G2638" s="347"/>
      <c r="H2638" s="347"/>
      <c r="I2638" s="347"/>
      <c r="J2638" s="348"/>
      <c r="K2638" s="347"/>
      <c r="L2638" s="349">
        <f t="shared" si="410"/>
        <v>0</v>
      </c>
      <c r="M2638" s="350">
        <f t="shared" si="411"/>
        <v>0</v>
      </c>
      <c r="N2638" s="350">
        <f t="shared" si="412"/>
        <v>0</v>
      </c>
      <c r="O2638" s="351">
        <f t="shared" si="413"/>
        <v>0</v>
      </c>
      <c r="P2638" s="350">
        <f t="shared" si="414"/>
        <v>0</v>
      </c>
      <c r="Q2638" s="352">
        <f t="shared" si="415"/>
        <v>0</v>
      </c>
      <c r="R2638" s="353">
        <f t="shared" si="416"/>
        <v>0</v>
      </c>
      <c r="S2638" s="354">
        <f t="shared" si="417"/>
        <v>0</v>
      </c>
      <c r="T2638" s="349">
        <f t="shared" si="418"/>
        <v>0</v>
      </c>
      <c r="U2638" s="355">
        <f t="shared" si="419"/>
        <v>0</v>
      </c>
    </row>
    <row r="2639" spans="1:21" x14ac:dyDescent="0.3">
      <c r="A2639" s="344">
        <v>2635</v>
      </c>
      <c r="B2639" s="344"/>
      <c r="C2639" s="356"/>
      <c r="D2639" s="357"/>
      <c r="E2639" s="358"/>
      <c r="F2639" s="346"/>
      <c r="G2639" s="347"/>
      <c r="H2639" s="347"/>
      <c r="I2639" s="347"/>
      <c r="J2639" s="348"/>
      <c r="K2639" s="347"/>
      <c r="L2639" s="349">
        <f t="shared" si="410"/>
        <v>0</v>
      </c>
      <c r="M2639" s="350">
        <f t="shared" si="411"/>
        <v>0</v>
      </c>
      <c r="N2639" s="350">
        <f t="shared" si="412"/>
        <v>0</v>
      </c>
      <c r="O2639" s="351">
        <f t="shared" si="413"/>
        <v>0</v>
      </c>
      <c r="P2639" s="350">
        <f t="shared" si="414"/>
        <v>0</v>
      </c>
      <c r="Q2639" s="352">
        <f t="shared" si="415"/>
        <v>0</v>
      </c>
      <c r="R2639" s="353">
        <f t="shared" si="416"/>
        <v>0</v>
      </c>
      <c r="S2639" s="354">
        <f t="shared" si="417"/>
        <v>0</v>
      </c>
      <c r="T2639" s="349">
        <f t="shared" si="418"/>
        <v>0</v>
      </c>
      <c r="U2639" s="355">
        <f t="shared" si="419"/>
        <v>0</v>
      </c>
    </row>
    <row r="2640" spans="1:21" x14ac:dyDescent="0.3">
      <c r="A2640" s="344">
        <v>2636</v>
      </c>
      <c r="B2640" s="344"/>
      <c r="C2640" s="356"/>
      <c r="D2640" s="357"/>
      <c r="E2640" s="358"/>
      <c r="F2640" s="346"/>
      <c r="G2640" s="347"/>
      <c r="H2640" s="347"/>
      <c r="I2640" s="347"/>
      <c r="J2640" s="348"/>
      <c r="K2640" s="347"/>
      <c r="L2640" s="349">
        <f t="shared" si="410"/>
        <v>0</v>
      </c>
      <c r="M2640" s="350">
        <f t="shared" si="411"/>
        <v>0</v>
      </c>
      <c r="N2640" s="350">
        <f t="shared" si="412"/>
        <v>0</v>
      </c>
      <c r="O2640" s="351">
        <f t="shared" si="413"/>
        <v>0</v>
      </c>
      <c r="P2640" s="350">
        <f t="shared" si="414"/>
        <v>0</v>
      </c>
      <c r="Q2640" s="352">
        <f t="shared" si="415"/>
        <v>0</v>
      </c>
      <c r="R2640" s="353">
        <f t="shared" si="416"/>
        <v>0</v>
      </c>
      <c r="S2640" s="354">
        <f t="shared" si="417"/>
        <v>0</v>
      </c>
      <c r="T2640" s="349">
        <f t="shared" si="418"/>
        <v>0</v>
      </c>
      <c r="U2640" s="355">
        <f t="shared" si="419"/>
        <v>0</v>
      </c>
    </row>
    <row r="2641" spans="1:21" x14ac:dyDescent="0.3">
      <c r="A2641" s="344">
        <v>2637</v>
      </c>
      <c r="B2641" s="344"/>
      <c r="C2641" s="386"/>
      <c r="D2641" s="357"/>
      <c r="E2641" s="358"/>
      <c r="F2641" s="346"/>
      <c r="G2641" s="347"/>
      <c r="H2641" s="347"/>
      <c r="I2641" s="347"/>
      <c r="J2641" s="348"/>
      <c r="K2641" s="347"/>
      <c r="L2641" s="349">
        <f t="shared" si="410"/>
        <v>0</v>
      </c>
      <c r="M2641" s="350">
        <f t="shared" si="411"/>
        <v>0</v>
      </c>
      <c r="N2641" s="350">
        <f t="shared" si="412"/>
        <v>0</v>
      </c>
      <c r="O2641" s="351">
        <f t="shared" si="413"/>
        <v>0</v>
      </c>
      <c r="P2641" s="350">
        <f t="shared" si="414"/>
        <v>0</v>
      </c>
      <c r="Q2641" s="352">
        <f t="shared" si="415"/>
        <v>0</v>
      </c>
      <c r="R2641" s="353">
        <f t="shared" si="416"/>
        <v>0</v>
      </c>
      <c r="S2641" s="354">
        <f t="shared" si="417"/>
        <v>0</v>
      </c>
      <c r="T2641" s="349">
        <f t="shared" si="418"/>
        <v>0</v>
      </c>
      <c r="U2641" s="355">
        <f t="shared" si="419"/>
        <v>0</v>
      </c>
    </row>
    <row r="2642" spans="1:21" x14ac:dyDescent="0.3">
      <c r="A2642" s="344">
        <v>2638</v>
      </c>
      <c r="B2642" s="344"/>
      <c r="C2642" s="386"/>
      <c r="D2642" s="357"/>
      <c r="E2642" s="358"/>
      <c r="F2642" s="346"/>
      <c r="G2642" s="347"/>
      <c r="H2642" s="347"/>
      <c r="I2642" s="347"/>
      <c r="J2642" s="348"/>
      <c r="K2642" s="347"/>
      <c r="L2642" s="349">
        <f t="shared" si="410"/>
        <v>0</v>
      </c>
      <c r="M2642" s="350">
        <f t="shared" si="411"/>
        <v>0</v>
      </c>
      <c r="N2642" s="350">
        <f t="shared" si="412"/>
        <v>0</v>
      </c>
      <c r="O2642" s="351">
        <f t="shared" si="413"/>
        <v>0</v>
      </c>
      <c r="P2642" s="350">
        <f t="shared" si="414"/>
        <v>0</v>
      </c>
      <c r="Q2642" s="352">
        <f t="shared" si="415"/>
        <v>0</v>
      </c>
      <c r="R2642" s="353">
        <f t="shared" si="416"/>
        <v>0</v>
      </c>
      <c r="S2642" s="354">
        <f t="shared" si="417"/>
        <v>0</v>
      </c>
      <c r="T2642" s="349">
        <f t="shared" si="418"/>
        <v>0</v>
      </c>
      <c r="U2642" s="355">
        <f t="shared" si="419"/>
        <v>0</v>
      </c>
    </row>
    <row r="2643" spans="1:21" x14ac:dyDescent="0.3">
      <c r="A2643" s="344">
        <v>2639</v>
      </c>
      <c r="B2643" s="344"/>
      <c r="C2643" s="386"/>
      <c r="D2643" s="357"/>
      <c r="E2643" s="358"/>
      <c r="F2643" s="346"/>
      <c r="G2643" s="347"/>
      <c r="H2643" s="347"/>
      <c r="I2643" s="347"/>
      <c r="J2643" s="348"/>
      <c r="K2643" s="347"/>
      <c r="L2643" s="349">
        <f t="shared" si="410"/>
        <v>0</v>
      </c>
      <c r="M2643" s="350">
        <f t="shared" si="411"/>
        <v>0</v>
      </c>
      <c r="N2643" s="350">
        <f t="shared" si="412"/>
        <v>0</v>
      </c>
      <c r="O2643" s="351">
        <f t="shared" si="413"/>
        <v>0</v>
      </c>
      <c r="P2643" s="350">
        <f t="shared" si="414"/>
        <v>0</v>
      </c>
      <c r="Q2643" s="352">
        <f t="shared" si="415"/>
        <v>0</v>
      </c>
      <c r="R2643" s="353">
        <f t="shared" si="416"/>
        <v>0</v>
      </c>
      <c r="S2643" s="354">
        <f t="shared" si="417"/>
        <v>0</v>
      </c>
      <c r="T2643" s="349">
        <f t="shared" si="418"/>
        <v>0</v>
      </c>
      <c r="U2643" s="355">
        <f t="shared" si="419"/>
        <v>0</v>
      </c>
    </row>
    <row r="2644" spans="1:21" x14ac:dyDescent="0.3">
      <c r="A2644" s="344">
        <v>2640</v>
      </c>
      <c r="B2644" s="344"/>
      <c r="C2644" s="356"/>
      <c r="D2644" s="357"/>
      <c r="E2644" s="358"/>
      <c r="F2644" s="346"/>
      <c r="G2644" s="347"/>
      <c r="H2644" s="347"/>
      <c r="I2644" s="347"/>
      <c r="J2644" s="348"/>
      <c r="K2644" s="347"/>
      <c r="L2644" s="349">
        <f t="shared" si="410"/>
        <v>0</v>
      </c>
      <c r="M2644" s="350">
        <f t="shared" si="411"/>
        <v>0</v>
      </c>
      <c r="N2644" s="350">
        <f t="shared" si="412"/>
        <v>0</v>
      </c>
      <c r="O2644" s="351">
        <f t="shared" si="413"/>
        <v>0</v>
      </c>
      <c r="P2644" s="350">
        <f t="shared" si="414"/>
        <v>0</v>
      </c>
      <c r="Q2644" s="352">
        <f t="shared" si="415"/>
        <v>0</v>
      </c>
      <c r="R2644" s="353">
        <f t="shared" si="416"/>
        <v>0</v>
      </c>
      <c r="S2644" s="354">
        <f t="shared" si="417"/>
        <v>0</v>
      </c>
      <c r="T2644" s="349">
        <f t="shared" si="418"/>
        <v>0</v>
      </c>
      <c r="U2644" s="355">
        <f t="shared" si="419"/>
        <v>0</v>
      </c>
    </row>
    <row r="2645" spans="1:21" x14ac:dyDescent="0.3">
      <c r="A2645" s="344">
        <v>2641</v>
      </c>
      <c r="B2645" s="344"/>
      <c r="C2645" s="356"/>
      <c r="D2645" s="357"/>
      <c r="E2645" s="358"/>
      <c r="F2645" s="346"/>
      <c r="G2645" s="347"/>
      <c r="H2645" s="347"/>
      <c r="I2645" s="347"/>
      <c r="J2645" s="348"/>
      <c r="K2645" s="347"/>
      <c r="L2645" s="349">
        <f t="shared" si="410"/>
        <v>0</v>
      </c>
      <c r="M2645" s="350">
        <f t="shared" si="411"/>
        <v>0</v>
      </c>
      <c r="N2645" s="350">
        <f t="shared" si="412"/>
        <v>0</v>
      </c>
      <c r="O2645" s="351">
        <f t="shared" si="413"/>
        <v>0</v>
      </c>
      <c r="P2645" s="350">
        <f t="shared" si="414"/>
        <v>0</v>
      </c>
      <c r="Q2645" s="352">
        <f t="shared" si="415"/>
        <v>0</v>
      </c>
      <c r="R2645" s="353">
        <f t="shared" si="416"/>
        <v>0</v>
      </c>
      <c r="S2645" s="354">
        <f t="shared" si="417"/>
        <v>0</v>
      </c>
      <c r="T2645" s="349">
        <f t="shared" si="418"/>
        <v>0</v>
      </c>
      <c r="U2645" s="355">
        <f t="shared" si="419"/>
        <v>0</v>
      </c>
    </row>
    <row r="2646" spans="1:21" x14ac:dyDescent="0.3">
      <c r="A2646" s="344">
        <v>2642</v>
      </c>
      <c r="B2646" s="344"/>
      <c r="C2646" s="356"/>
      <c r="D2646" s="357"/>
      <c r="E2646" s="358"/>
      <c r="F2646" s="346"/>
      <c r="G2646" s="347"/>
      <c r="H2646" s="347"/>
      <c r="I2646" s="347"/>
      <c r="J2646" s="348"/>
      <c r="K2646" s="347"/>
      <c r="L2646" s="349">
        <f t="shared" si="410"/>
        <v>0</v>
      </c>
      <c r="M2646" s="350">
        <f t="shared" si="411"/>
        <v>0</v>
      </c>
      <c r="N2646" s="350">
        <f t="shared" si="412"/>
        <v>0</v>
      </c>
      <c r="O2646" s="351">
        <f t="shared" si="413"/>
        <v>0</v>
      </c>
      <c r="P2646" s="350">
        <f t="shared" si="414"/>
        <v>0</v>
      </c>
      <c r="Q2646" s="352">
        <f t="shared" si="415"/>
        <v>0</v>
      </c>
      <c r="R2646" s="353">
        <f t="shared" si="416"/>
        <v>0</v>
      </c>
      <c r="S2646" s="354">
        <f t="shared" si="417"/>
        <v>0</v>
      </c>
      <c r="T2646" s="349">
        <f t="shared" si="418"/>
        <v>0</v>
      </c>
      <c r="U2646" s="355">
        <f t="shared" si="419"/>
        <v>0</v>
      </c>
    </row>
    <row r="2647" spans="1:21" x14ac:dyDescent="0.3">
      <c r="A2647" s="344">
        <v>2643</v>
      </c>
      <c r="B2647" s="344"/>
      <c r="C2647" s="386"/>
      <c r="D2647" s="357"/>
      <c r="E2647" s="358"/>
      <c r="F2647" s="346"/>
      <c r="G2647" s="347"/>
      <c r="H2647" s="347"/>
      <c r="I2647" s="347"/>
      <c r="J2647" s="348"/>
      <c r="K2647" s="347"/>
      <c r="L2647" s="349">
        <f t="shared" si="410"/>
        <v>0</v>
      </c>
      <c r="M2647" s="350">
        <f t="shared" si="411"/>
        <v>0</v>
      </c>
      <c r="N2647" s="350">
        <f t="shared" si="412"/>
        <v>0</v>
      </c>
      <c r="O2647" s="351">
        <f t="shared" si="413"/>
        <v>0</v>
      </c>
      <c r="P2647" s="350">
        <f t="shared" si="414"/>
        <v>0</v>
      </c>
      <c r="Q2647" s="352">
        <f t="shared" si="415"/>
        <v>0</v>
      </c>
      <c r="R2647" s="353">
        <f t="shared" si="416"/>
        <v>0</v>
      </c>
      <c r="S2647" s="354">
        <f t="shared" si="417"/>
        <v>0</v>
      </c>
      <c r="T2647" s="349">
        <f t="shared" si="418"/>
        <v>0</v>
      </c>
      <c r="U2647" s="355">
        <f t="shared" si="419"/>
        <v>0</v>
      </c>
    </row>
    <row r="2648" spans="1:21" x14ac:dyDescent="0.3">
      <c r="A2648" s="344">
        <v>2644</v>
      </c>
      <c r="B2648" s="344"/>
      <c r="C2648" s="386"/>
      <c r="D2648" s="357"/>
      <c r="E2648" s="358"/>
      <c r="F2648" s="346"/>
      <c r="G2648" s="347"/>
      <c r="H2648" s="347"/>
      <c r="I2648" s="347"/>
      <c r="J2648" s="348"/>
      <c r="K2648" s="347"/>
      <c r="L2648" s="349">
        <f t="shared" si="410"/>
        <v>0</v>
      </c>
      <c r="M2648" s="350">
        <f t="shared" si="411"/>
        <v>0</v>
      </c>
      <c r="N2648" s="350">
        <f t="shared" si="412"/>
        <v>0</v>
      </c>
      <c r="O2648" s="351">
        <f t="shared" si="413"/>
        <v>0</v>
      </c>
      <c r="P2648" s="350">
        <f t="shared" si="414"/>
        <v>0</v>
      </c>
      <c r="Q2648" s="352">
        <f t="shared" si="415"/>
        <v>0</v>
      </c>
      <c r="R2648" s="353">
        <f t="shared" si="416"/>
        <v>0</v>
      </c>
      <c r="S2648" s="354">
        <f t="shared" si="417"/>
        <v>0</v>
      </c>
      <c r="T2648" s="349">
        <f t="shared" si="418"/>
        <v>0</v>
      </c>
      <c r="U2648" s="355">
        <f t="shared" si="419"/>
        <v>0</v>
      </c>
    </row>
    <row r="2649" spans="1:21" x14ac:dyDescent="0.3">
      <c r="A2649" s="344">
        <v>2645</v>
      </c>
      <c r="B2649" s="344"/>
      <c r="C2649" s="386"/>
      <c r="D2649" s="357"/>
      <c r="E2649" s="358"/>
      <c r="F2649" s="346"/>
      <c r="G2649" s="347"/>
      <c r="H2649" s="347"/>
      <c r="I2649" s="347"/>
      <c r="J2649" s="348"/>
      <c r="K2649" s="347"/>
      <c r="L2649" s="349">
        <f t="shared" si="410"/>
        <v>0</v>
      </c>
      <c r="M2649" s="350">
        <f t="shared" si="411"/>
        <v>0</v>
      </c>
      <c r="N2649" s="350">
        <f t="shared" si="412"/>
        <v>0</v>
      </c>
      <c r="O2649" s="351">
        <f t="shared" si="413"/>
        <v>0</v>
      </c>
      <c r="P2649" s="350">
        <f t="shared" si="414"/>
        <v>0</v>
      </c>
      <c r="Q2649" s="352">
        <f t="shared" si="415"/>
        <v>0</v>
      </c>
      <c r="R2649" s="353">
        <f t="shared" si="416"/>
        <v>0</v>
      </c>
      <c r="S2649" s="354">
        <f t="shared" si="417"/>
        <v>0</v>
      </c>
      <c r="T2649" s="349">
        <f t="shared" si="418"/>
        <v>0</v>
      </c>
      <c r="U2649" s="355">
        <f t="shared" si="419"/>
        <v>0</v>
      </c>
    </row>
    <row r="2650" spans="1:21" x14ac:dyDescent="0.3">
      <c r="A2650" s="344">
        <v>2646</v>
      </c>
      <c r="B2650" s="344"/>
      <c r="C2650" s="356"/>
      <c r="D2650" s="357"/>
      <c r="E2650" s="358"/>
      <c r="F2650" s="346"/>
      <c r="G2650" s="347"/>
      <c r="H2650" s="347"/>
      <c r="I2650" s="347"/>
      <c r="J2650" s="348"/>
      <c r="K2650" s="347"/>
      <c r="L2650" s="349">
        <f t="shared" si="410"/>
        <v>0</v>
      </c>
      <c r="M2650" s="350">
        <f t="shared" si="411"/>
        <v>0</v>
      </c>
      <c r="N2650" s="350">
        <f t="shared" si="412"/>
        <v>0</v>
      </c>
      <c r="O2650" s="351">
        <f t="shared" si="413"/>
        <v>0</v>
      </c>
      <c r="P2650" s="350">
        <f t="shared" si="414"/>
        <v>0</v>
      </c>
      <c r="Q2650" s="352">
        <f t="shared" si="415"/>
        <v>0</v>
      </c>
      <c r="R2650" s="353">
        <f t="shared" si="416"/>
        <v>0</v>
      </c>
      <c r="S2650" s="354">
        <f t="shared" si="417"/>
        <v>0</v>
      </c>
      <c r="T2650" s="349">
        <f t="shared" si="418"/>
        <v>0</v>
      </c>
      <c r="U2650" s="355">
        <f t="shared" si="419"/>
        <v>0</v>
      </c>
    </row>
    <row r="2651" spans="1:21" x14ac:dyDescent="0.3">
      <c r="A2651" s="344">
        <v>2647</v>
      </c>
      <c r="B2651" s="344"/>
      <c r="C2651" s="356"/>
      <c r="D2651" s="357"/>
      <c r="E2651" s="358"/>
      <c r="F2651" s="346"/>
      <c r="G2651" s="347"/>
      <c r="H2651" s="347"/>
      <c r="I2651" s="347"/>
      <c r="J2651" s="348"/>
      <c r="K2651" s="347"/>
      <c r="L2651" s="349">
        <f t="shared" si="410"/>
        <v>0</v>
      </c>
      <c r="M2651" s="350">
        <f t="shared" si="411"/>
        <v>0</v>
      </c>
      <c r="N2651" s="350">
        <f t="shared" si="412"/>
        <v>0</v>
      </c>
      <c r="O2651" s="351">
        <f t="shared" si="413"/>
        <v>0</v>
      </c>
      <c r="P2651" s="350">
        <f t="shared" si="414"/>
        <v>0</v>
      </c>
      <c r="Q2651" s="352">
        <f t="shared" si="415"/>
        <v>0</v>
      </c>
      <c r="R2651" s="353">
        <f t="shared" si="416"/>
        <v>0</v>
      </c>
      <c r="S2651" s="354">
        <f t="shared" si="417"/>
        <v>0</v>
      </c>
      <c r="T2651" s="349">
        <f t="shared" si="418"/>
        <v>0</v>
      </c>
      <c r="U2651" s="355">
        <f t="shared" si="419"/>
        <v>0</v>
      </c>
    </row>
    <row r="2652" spans="1:21" x14ac:dyDescent="0.3">
      <c r="A2652" s="344">
        <v>2648</v>
      </c>
      <c r="B2652" s="344"/>
      <c r="C2652" s="356"/>
      <c r="D2652" s="357"/>
      <c r="E2652" s="358"/>
      <c r="F2652" s="346"/>
      <c r="G2652" s="347"/>
      <c r="H2652" s="347"/>
      <c r="I2652" s="347"/>
      <c r="J2652" s="348"/>
      <c r="K2652" s="347"/>
      <c r="L2652" s="349">
        <f t="shared" si="410"/>
        <v>0</v>
      </c>
      <c r="M2652" s="350">
        <f t="shared" si="411"/>
        <v>0</v>
      </c>
      <c r="N2652" s="350">
        <f t="shared" si="412"/>
        <v>0</v>
      </c>
      <c r="O2652" s="351">
        <f t="shared" si="413"/>
        <v>0</v>
      </c>
      <c r="P2652" s="350">
        <f t="shared" si="414"/>
        <v>0</v>
      </c>
      <c r="Q2652" s="352">
        <f t="shared" si="415"/>
        <v>0</v>
      </c>
      <c r="R2652" s="353">
        <f t="shared" si="416"/>
        <v>0</v>
      </c>
      <c r="S2652" s="354">
        <f t="shared" si="417"/>
        <v>0</v>
      </c>
      <c r="T2652" s="349">
        <f t="shared" si="418"/>
        <v>0</v>
      </c>
      <c r="U2652" s="355">
        <f t="shared" si="419"/>
        <v>0</v>
      </c>
    </row>
    <row r="2653" spans="1:21" x14ac:dyDescent="0.3">
      <c r="A2653" s="344">
        <v>2649</v>
      </c>
      <c r="B2653" s="344"/>
      <c r="C2653" s="386"/>
      <c r="D2653" s="357"/>
      <c r="E2653" s="358"/>
      <c r="F2653" s="346"/>
      <c r="G2653" s="347"/>
      <c r="H2653" s="347"/>
      <c r="I2653" s="347"/>
      <c r="J2653" s="348"/>
      <c r="K2653" s="347"/>
      <c r="L2653" s="349">
        <f t="shared" si="410"/>
        <v>0</v>
      </c>
      <c r="M2653" s="350">
        <f t="shared" si="411"/>
        <v>0</v>
      </c>
      <c r="N2653" s="350">
        <f t="shared" si="412"/>
        <v>0</v>
      </c>
      <c r="O2653" s="351">
        <f t="shared" si="413"/>
        <v>0</v>
      </c>
      <c r="P2653" s="350">
        <f t="shared" si="414"/>
        <v>0</v>
      </c>
      <c r="Q2653" s="352">
        <f t="shared" si="415"/>
        <v>0</v>
      </c>
      <c r="R2653" s="353">
        <f t="shared" si="416"/>
        <v>0</v>
      </c>
      <c r="S2653" s="354">
        <f t="shared" si="417"/>
        <v>0</v>
      </c>
      <c r="T2653" s="349">
        <f t="shared" si="418"/>
        <v>0</v>
      </c>
      <c r="U2653" s="355">
        <f t="shared" si="419"/>
        <v>0</v>
      </c>
    </row>
    <row r="2654" spans="1:21" x14ac:dyDescent="0.3">
      <c r="A2654" s="344">
        <v>2650</v>
      </c>
      <c r="B2654" s="344"/>
      <c r="C2654" s="386"/>
      <c r="D2654" s="357"/>
      <c r="E2654" s="358"/>
      <c r="F2654" s="346"/>
      <c r="G2654" s="347"/>
      <c r="H2654" s="347"/>
      <c r="I2654" s="347"/>
      <c r="J2654" s="348"/>
      <c r="K2654" s="347"/>
      <c r="L2654" s="349">
        <f t="shared" si="410"/>
        <v>0</v>
      </c>
      <c r="M2654" s="350">
        <f t="shared" si="411"/>
        <v>0</v>
      </c>
      <c r="N2654" s="350">
        <f t="shared" si="412"/>
        <v>0</v>
      </c>
      <c r="O2654" s="351">
        <f t="shared" si="413"/>
        <v>0</v>
      </c>
      <c r="P2654" s="350">
        <f t="shared" si="414"/>
        <v>0</v>
      </c>
      <c r="Q2654" s="352">
        <f t="shared" si="415"/>
        <v>0</v>
      </c>
      <c r="R2654" s="353">
        <f t="shared" si="416"/>
        <v>0</v>
      </c>
      <c r="S2654" s="354">
        <f t="shared" si="417"/>
        <v>0</v>
      </c>
      <c r="T2654" s="349">
        <f t="shared" si="418"/>
        <v>0</v>
      </c>
      <c r="U2654" s="355">
        <f t="shared" si="419"/>
        <v>0</v>
      </c>
    </row>
    <row r="2655" spans="1:21" x14ac:dyDescent="0.3">
      <c r="A2655" s="344">
        <v>2651</v>
      </c>
      <c r="B2655" s="344"/>
      <c r="C2655" s="386"/>
      <c r="D2655" s="357"/>
      <c r="E2655" s="358"/>
      <c r="F2655" s="346"/>
      <c r="G2655" s="347"/>
      <c r="H2655" s="347"/>
      <c r="I2655" s="347"/>
      <c r="J2655" s="348"/>
      <c r="K2655" s="347"/>
      <c r="L2655" s="349">
        <f t="shared" si="410"/>
        <v>0</v>
      </c>
      <c r="M2655" s="350">
        <f t="shared" si="411"/>
        <v>0</v>
      </c>
      <c r="N2655" s="350">
        <f t="shared" si="412"/>
        <v>0</v>
      </c>
      <c r="O2655" s="351">
        <f t="shared" si="413"/>
        <v>0</v>
      </c>
      <c r="P2655" s="350">
        <f t="shared" si="414"/>
        <v>0</v>
      </c>
      <c r="Q2655" s="352">
        <f t="shared" si="415"/>
        <v>0</v>
      </c>
      <c r="R2655" s="353">
        <f t="shared" si="416"/>
        <v>0</v>
      </c>
      <c r="S2655" s="354">
        <f t="shared" si="417"/>
        <v>0</v>
      </c>
      <c r="T2655" s="349">
        <f t="shared" si="418"/>
        <v>0</v>
      </c>
      <c r="U2655" s="355">
        <f t="shared" si="419"/>
        <v>0</v>
      </c>
    </row>
    <row r="2656" spans="1:21" x14ac:dyDescent="0.3">
      <c r="A2656" s="344">
        <v>2652</v>
      </c>
      <c r="B2656" s="344"/>
      <c r="C2656" s="356"/>
      <c r="D2656" s="357"/>
      <c r="E2656" s="358"/>
      <c r="F2656" s="346"/>
      <c r="G2656" s="347"/>
      <c r="H2656" s="347"/>
      <c r="I2656" s="347"/>
      <c r="J2656" s="348"/>
      <c r="K2656" s="347"/>
      <c r="L2656" s="349">
        <f t="shared" si="410"/>
        <v>0</v>
      </c>
      <c r="M2656" s="350">
        <f t="shared" si="411"/>
        <v>0</v>
      </c>
      <c r="N2656" s="350">
        <f t="shared" si="412"/>
        <v>0</v>
      </c>
      <c r="O2656" s="351">
        <f t="shared" si="413"/>
        <v>0</v>
      </c>
      <c r="P2656" s="350">
        <f t="shared" si="414"/>
        <v>0</v>
      </c>
      <c r="Q2656" s="352">
        <f t="shared" si="415"/>
        <v>0</v>
      </c>
      <c r="R2656" s="353">
        <f t="shared" si="416"/>
        <v>0</v>
      </c>
      <c r="S2656" s="354">
        <f t="shared" si="417"/>
        <v>0</v>
      </c>
      <c r="T2656" s="349">
        <f t="shared" si="418"/>
        <v>0</v>
      </c>
      <c r="U2656" s="355">
        <f t="shared" si="419"/>
        <v>0</v>
      </c>
    </row>
    <row r="2657" spans="1:21" x14ac:dyDescent="0.3">
      <c r="A2657" s="344">
        <v>2653</v>
      </c>
      <c r="B2657" s="344"/>
      <c r="C2657" s="356"/>
      <c r="D2657" s="357"/>
      <c r="E2657" s="358"/>
      <c r="F2657" s="346"/>
      <c r="G2657" s="347"/>
      <c r="H2657" s="347"/>
      <c r="I2657" s="347"/>
      <c r="J2657" s="348"/>
      <c r="K2657" s="347"/>
      <c r="L2657" s="349">
        <f t="shared" si="410"/>
        <v>0</v>
      </c>
      <c r="M2657" s="350">
        <f t="shared" si="411"/>
        <v>0</v>
      </c>
      <c r="N2657" s="350">
        <f t="shared" si="412"/>
        <v>0</v>
      </c>
      <c r="O2657" s="351">
        <f t="shared" si="413"/>
        <v>0</v>
      </c>
      <c r="P2657" s="350">
        <f t="shared" si="414"/>
        <v>0</v>
      </c>
      <c r="Q2657" s="352">
        <f t="shared" si="415"/>
        <v>0</v>
      </c>
      <c r="R2657" s="353">
        <f t="shared" si="416"/>
        <v>0</v>
      </c>
      <c r="S2657" s="354">
        <f t="shared" si="417"/>
        <v>0</v>
      </c>
      <c r="T2657" s="349">
        <f t="shared" si="418"/>
        <v>0</v>
      </c>
      <c r="U2657" s="355">
        <f t="shared" si="419"/>
        <v>0</v>
      </c>
    </row>
    <row r="2658" spans="1:21" x14ac:dyDescent="0.3">
      <c r="A2658" s="344">
        <v>2654</v>
      </c>
      <c r="B2658" s="344"/>
      <c r="C2658" s="356"/>
      <c r="D2658" s="357"/>
      <c r="E2658" s="358"/>
      <c r="F2658" s="346"/>
      <c r="G2658" s="347"/>
      <c r="H2658" s="347"/>
      <c r="I2658" s="347"/>
      <c r="J2658" s="348"/>
      <c r="K2658" s="347"/>
      <c r="L2658" s="349">
        <f t="shared" si="410"/>
        <v>0</v>
      </c>
      <c r="M2658" s="350">
        <f t="shared" si="411"/>
        <v>0</v>
      </c>
      <c r="N2658" s="350">
        <f t="shared" si="412"/>
        <v>0</v>
      </c>
      <c r="O2658" s="351">
        <f t="shared" si="413"/>
        <v>0</v>
      </c>
      <c r="P2658" s="350">
        <f t="shared" si="414"/>
        <v>0</v>
      </c>
      <c r="Q2658" s="352">
        <f t="shared" si="415"/>
        <v>0</v>
      </c>
      <c r="R2658" s="353">
        <f t="shared" si="416"/>
        <v>0</v>
      </c>
      <c r="S2658" s="354">
        <f t="shared" si="417"/>
        <v>0</v>
      </c>
      <c r="T2658" s="349">
        <f t="shared" si="418"/>
        <v>0</v>
      </c>
      <c r="U2658" s="355">
        <f t="shared" si="419"/>
        <v>0</v>
      </c>
    </row>
    <row r="2659" spans="1:21" x14ac:dyDescent="0.3">
      <c r="A2659" s="344">
        <v>2655</v>
      </c>
      <c r="B2659" s="344"/>
      <c r="C2659" s="386"/>
      <c r="D2659" s="357"/>
      <c r="E2659" s="358"/>
      <c r="F2659" s="346"/>
      <c r="G2659" s="347"/>
      <c r="H2659" s="347"/>
      <c r="I2659" s="347"/>
      <c r="J2659" s="348"/>
      <c r="K2659" s="347"/>
      <c r="L2659" s="349">
        <f t="shared" si="410"/>
        <v>0</v>
      </c>
      <c r="M2659" s="350">
        <f t="shared" si="411"/>
        <v>0</v>
      </c>
      <c r="N2659" s="350">
        <f t="shared" si="412"/>
        <v>0</v>
      </c>
      <c r="O2659" s="351">
        <f t="shared" si="413"/>
        <v>0</v>
      </c>
      <c r="P2659" s="350">
        <f t="shared" si="414"/>
        <v>0</v>
      </c>
      <c r="Q2659" s="352">
        <f t="shared" si="415"/>
        <v>0</v>
      </c>
      <c r="R2659" s="353">
        <f t="shared" si="416"/>
        <v>0</v>
      </c>
      <c r="S2659" s="354">
        <f t="shared" si="417"/>
        <v>0</v>
      </c>
      <c r="T2659" s="349">
        <f t="shared" si="418"/>
        <v>0</v>
      </c>
      <c r="U2659" s="355">
        <f t="shared" si="419"/>
        <v>0</v>
      </c>
    </row>
    <row r="2660" spans="1:21" x14ac:dyDescent="0.3">
      <c r="A2660" s="344">
        <v>2656</v>
      </c>
      <c r="B2660" s="344"/>
      <c r="C2660" s="386"/>
      <c r="D2660" s="357"/>
      <c r="E2660" s="358"/>
      <c r="F2660" s="346"/>
      <c r="G2660" s="347"/>
      <c r="H2660" s="347"/>
      <c r="I2660" s="347"/>
      <c r="J2660" s="348"/>
      <c r="K2660" s="347"/>
      <c r="L2660" s="349">
        <f t="shared" si="410"/>
        <v>0</v>
      </c>
      <c r="M2660" s="350">
        <f t="shared" si="411"/>
        <v>0</v>
      </c>
      <c r="N2660" s="350">
        <f t="shared" si="412"/>
        <v>0</v>
      </c>
      <c r="O2660" s="351">
        <f t="shared" si="413"/>
        <v>0</v>
      </c>
      <c r="P2660" s="350">
        <f t="shared" si="414"/>
        <v>0</v>
      </c>
      <c r="Q2660" s="352">
        <f t="shared" si="415"/>
        <v>0</v>
      </c>
      <c r="R2660" s="353">
        <f t="shared" si="416"/>
        <v>0</v>
      </c>
      <c r="S2660" s="354">
        <f t="shared" si="417"/>
        <v>0</v>
      </c>
      <c r="T2660" s="349">
        <f t="shared" si="418"/>
        <v>0</v>
      </c>
      <c r="U2660" s="355">
        <f t="shared" si="419"/>
        <v>0</v>
      </c>
    </row>
    <row r="2661" spans="1:21" x14ac:dyDescent="0.3">
      <c r="A2661" s="344">
        <v>2657</v>
      </c>
      <c r="B2661" s="344"/>
      <c r="C2661" s="386"/>
      <c r="D2661" s="357"/>
      <c r="E2661" s="358"/>
      <c r="F2661" s="346"/>
      <c r="G2661" s="347"/>
      <c r="H2661" s="347"/>
      <c r="I2661" s="347"/>
      <c r="J2661" s="348"/>
      <c r="K2661" s="347"/>
      <c r="L2661" s="349">
        <f t="shared" si="410"/>
        <v>0</v>
      </c>
      <c r="M2661" s="350">
        <f t="shared" si="411"/>
        <v>0</v>
      </c>
      <c r="N2661" s="350">
        <f t="shared" si="412"/>
        <v>0</v>
      </c>
      <c r="O2661" s="351">
        <f t="shared" si="413"/>
        <v>0</v>
      </c>
      <c r="P2661" s="350">
        <f t="shared" si="414"/>
        <v>0</v>
      </c>
      <c r="Q2661" s="352">
        <f t="shared" si="415"/>
        <v>0</v>
      </c>
      <c r="R2661" s="353">
        <f t="shared" si="416"/>
        <v>0</v>
      </c>
      <c r="S2661" s="354">
        <f t="shared" si="417"/>
        <v>0</v>
      </c>
      <c r="T2661" s="349">
        <f t="shared" si="418"/>
        <v>0</v>
      </c>
      <c r="U2661" s="355">
        <f t="shared" si="419"/>
        <v>0</v>
      </c>
    </row>
    <row r="2662" spans="1:21" x14ac:dyDescent="0.3">
      <c r="A2662" s="344">
        <v>2658</v>
      </c>
      <c r="B2662" s="344"/>
      <c r="C2662" s="356"/>
      <c r="D2662" s="357"/>
      <c r="E2662" s="358"/>
      <c r="F2662" s="346"/>
      <c r="G2662" s="347"/>
      <c r="H2662" s="347"/>
      <c r="I2662" s="347"/>
      <c r="J2662" s="348"/>
      <c r="K2662" s="347"/>
      <c r="L2662" s="349">
        <f t="shared" si="410"/>
        <v>0</v>
      </c>
      <c r="M2662" s="350">
        <f t="shared" si="411"/>
        <v>0</v>
      </c>
      <c r="N2662" s="350">
        <f t="shared" si="412"/>
        <v>0</v>
      </c>
      <c r="O2662" s="351">
        <f t="shared" si="413"/>
        <v>0</v>
      </c>
      <c r="P2662" s="350">
        <f t="shared" si="414"/>
        <v>0</v>
      </c>
      <c r="Q2662" s="352">
        <f t="shared" si="415"/>
        <v>0</v>
      </c>
      <c r="R2662" s="353">
        <f t="shared" si="416"/>
        <v>0</v>
      </c>
      <c r="S2662" s="354">
        <f t="shared" si="417"/>
        <v>0</v>
      </c>
      <c r="T2662" s="349">
        <f t="shared" si="418"/>
        <v>0</v>
      </c>
      <c r="U2662" s="355">
        <f t="shared" si="419"/>
        <v>0</v>
      </c>
    </row>
    <row r="2663" spans="1:21" x14ac:dyDescent="0.3">
      <c r="A2663" s="344">
        <v>2659</v>
      </c>
      <c r="B2663" s="344"/>
      <c r="C2663" s="356"/>
      <c r="D2663" s="357"/>
      <c r="E2663" s="358"/>
      <c r="F2663" s="346"/>
      <c r="G2663" s="347"/>
      <c r="H2663" s="347"/>
      <c r="I2663" s="347"/>
      <c r="J2663" s="348"/>
      <c r="K2663" s="347"/>
      <c r="L2663" s="349">
        <f t="shared" si="410"/>
        <v>0</v>
      </c>
      <c r="M2663" s="350">
        <f t="shared" si="411"/>
        <v>0</v>
      </c>
      <c r="N2663" s="350">
        <f t="shared" si="412"/>
        <v>0</v>
      </c>
      <c r="O2663" s="351">
        <f t="shared" si="413"/>
        <v>0</v>
      </c>
      <c r="P2663" s="350">
        <f t="shared" si="414"/>
        <v>0</v>
      </c>
      <c r="Q2663" s="352">
        <f t="shared" si="415"/>
        <v>0</v>
      </c>
      <c r="R2663" s="353">
        <f t="shared" si="416"/>
        <v>0</v>
      </c>
      <c r="S2663" s="354">
        <f t="shared" si="417"/>
        <v>0</v>
      </c>
      <c r="T2663" s="349">
        <f t="shared" si="418"/>
        <v>0</v>
      </c>
      <c r="U2663" s="355">
        <f t="shared" si="419"/>
        <v>0</v>
      </c>
    </row>
    <row r="2664" spans="1:21" x14ac:dyDescent="0.3">
      <c r="A2664" s="344">
        <v>2660</v>
      </c>
      <c r="B2664" s="344"/>
      <c r="C2664" s="356"/>
      <c r="D2664" s="357"/>
      <c r="E2664" s="358"/>
      <c r="F2664" s="346"/>
      <c r="G2664" s="347"/>
      <c r="H2664" s="347"/>
      <c r="I2664" s="347"/>
      <c r="J2664" s="348"/>
      <c r="K2664" s="347"/>
      <c r="L2664" s="349">
        <f t="shared" si="410"/>
        <v>0</v>
      </c>
      <c r="M2664" s="350">
        <f t="shared" si="411"/>
        <v>0</v>
      </c>
      <c r="N2664" s="350">
        <f t="shared" si="412"/>
        <v>0</v>
      </c>
      <c r="O2664" s="351">
        <f t="shared" si="413"/>
        <v>0</v>
      </c>
      <c r="P2664" s="350">
        <f t="shared" si="414"/>
        <v>0</v>
      </c>
      <c r="Q2664" s="352">
        <f t="shared" si="415"/>
        <v>0</v>
      </c>
      <c r="R2664" s="353">
        <f t="shared" si="416"/>
        <v>0</v>
      </c>
      <c r="S2664" s="354">
        <f t="shared" si="417"/>
        <v>0</v>
      </c>
      <c r="T2664" s="349">
        <f t="shared" si="418"/>
        <v>0</v>
      </c>
      <c r="U2664" s="355">
        <f t="shared" si="419"/>
        <v>0</v>
      </c>
    </row>
    <row r="2665" spans="1:21" x14ac:dyDescent="0.3">
      <c r="A2665" s="344">
        <v>2661</v>
      </c>
      <c r="B2665" s="344"/>
      <c r="C2665" s="386"/>
      <c r="D2665" s="357"/>
      <c r="E2665" s="358"/>
      <c r="F2665" s="346"/>
      <c r="G2665" s="347"/>
      <c r="H2665" s="347"/>
      <c r="I2665" s="347"/>
      <c r="J2665" s="348"/>
      <c r="K2665" s="347"/>
      <c r="L2665" s="349">
        <f t="shared" si="410"/>
        <v>0</v>
      </c>
      <c r="M2665" s="350">
        <f t="shared" si="411"/>
        <v>0</v>
      </c>
      <c r="N2665" s="350">
        <f t="shared" si="412"/>
        <v>0</v>
      </c>
      <c r="O2665" s="351">
        <f t="shared" si="413"/>
        <v>0</v>
      </c>
      <c r="P2665" s="350">
        <f t="shared" si="414"/>
        <v>0</v>
      </c>
      <c r="Q2665" s="352">
        <f t="shared" si="415"/>
        <v>0</v>
      </c>
      <c r="R2665" s="353">
        <f t="shared" si="416"/>
        <v>0</v>
      </c>
      <c r="S2665" s="354">
        <f t="shared" si="417"/>
        <v>0</v>
      </c>
      <c r="T2665" s="349">
        <f t="shared" si="418"/>
        <v>0</v>
      </c>
      <c r="U2665" s="355">
        <f t="shared" si="419"/>
        <v>0</v>
      </c>
    </row>
    <row r="2666" spans="1:21" x14ac:dyDescent="0.3">
      <c r="A2666" s="344">
        <v>2662</v>
      </c>
      <c r="B2666" s="344"/>
      <c r="C2666" s="386"/>
      <c r="D2666" s="357"/>
      <c r="E2666" s="358"/>
      <c r="F2666" s="346"/>
      <c r="G2666" s="347"/>
      <c r="H2666" s="347"/>
      <c r="I2666" s="347"/>
      <c r="J2666" s="348"/>
      <c r="K2666" s="347"/>
      <c r="L2666" s="349">
        <f t="shared" si="410"/>
        <v>0</v>
      </c>
      <c r="M2666" s="350">
        <f t="shared" si="411"/>
        <v>0</v>
      </c>
      <c r="N2666" s="350">
        <f t="shared" si="412"/>
        <v>0</v>
      </c>
      <c r="O2666" s="351">
        <f t="shared" si="413"/>
        <v>0</v>
      </c>
      <c r="P2666" s="350">
        <f t="shared" si="414"/>
        <v>0</v>
      </c>
      <c r="Q2666" s="352">
        <f t="shared" si="415"/>
        <v>0</v>
      </c>
      <c r="R2666" s="353">
        <f t="shared" si="416"/>
        <v>0</v>
      </c>
      <c r="S2666" s="354">
        <f t="shared" si="417"/>
        <v>0</v>
      </c>
      <c r="T2666" s="349">
        <f t="shared" si="418"/>
        <v>0</v>
      </c>
      <c r="U2666" s="355">
        <f t="shared" si="419"/>
        <v>0</v>
      </c>
    </row>
    <row r="2667" spans="1:21" x14ac:dyDescent="0.3">
      <c r="A2667" s="344">
        <v>2663</v>
      </c>
      <c r="B2667" s="344"/>
      <c r="C2667" s="386"/>
      <c r="D2667" s="357"/>
      <c r="E2667" s="358"/>
      <c r="F2667" s="346"/>
      <c r="G2667" s="347"/>
      <c r="H2667" s="347"/>
      <c r="I2667" s="347"/>
      <c r="J2667" s="348"/>
      <c r="K2667" s="347"/>
      <c r="L2667" s="349">
        <f t="shared" si="410"/>
        <v>0</v>
      </c>
      <c r="M2667" s="350">
        <f t="shared" si="411"/>
        <v>0</v>
      </c>
      <c r="N2667" s="350">
        <f t="shared" si="412"/>
        <v>0</v>
      </c>
      <c r="O2667" s="351">
        <f t="shared" si="413"/>
        <v>0</v>
      </c>
      <c r="P2667" s="350">
        <f t="shared" si="414"/>
        <v>0</v>
      </c>
      <c r="Q2667" s="352">
        <f t="shared" si="415"/>
        <v>0</v>
      </c>
      <c r="R2667" s="353">
        <f t="shared" si="416"/>
        <v>0</v>
      </c>
      <c r="S2667" s="354">
        <f t="shared" si="417"/>
        <v>0</v>
      </c>
      <c r="T2667" s="349">
        <f t="shared" si="418"/>
        <v>0</v>
      </c>
      <c r="U2667" s="355">
        <f t="shared" si="419"/>
        <v>0</v>
      </c>
    </row>
    <row r="2668" spans="1:21" x14ac:dyDescent="0.3">
      <c r="A2668" s="344">
        <v>2664</v>
      </c>
      <c r="B2668" s="344"/>
      <c r="C2668" s="356"/>
      <c r="D2668" s="357"/>
      <c r="E2668" s="358"/>
      <c r="F2668" s="346"/>
      <c r="G2668" s="347"/>
      <c r="H2668" s="347"/>
      <c r="I2668" s="347"/>
      <c r="J2668" s="348"/>
      <c r="K2668" s="347"/>
      <c r="L2668" s="349">
        <f t="shared" si="410"/>
        <v>0</v>
      </c>
      <c r="M2668" s="350">
        <f t="shared" si="411"/>
        <v>0</v>
      </c>
      <c r="N2668" s="350">
        <f t="shared" si="412"/>
        <v>0</v>
      </c>
      <c r="O2668" s="351">
        <f t="shared" si="413"/>
        <v>0</v>
      </c>
      <c r="P2668" s="350">
        <f t="shared" si="414"/>
        <v>0</v>
      </c>
      <c r="Q2668" s="352">
        <f t="shared" si="415"/>
        <v>0</v>
      </c>
      <c r="R2668" s="353">
        <f t="shared" si="416"/>
        <v>0</v>
      </c>
      <c r="S2668" s="354">
        <f t="shared" si="417"/>
        <v>0</v>
      </c>
      <c r="T2668" s="349">
        <f t="shared" si="418"/>
        <v>0</v>
      </c>
      <c r="U2668" s="355">
        <f t="shared" si="419"/>
        <v>0</v>
      </c>
    </row>
    <row r="2669" spans="1:21" x14ac:dyDescent="0.3">
      <c r="A2669" s="344">
        <v>2665</v>
      </c>
      <c r="B2669" s="344"/>
      <c r="C2669" s="356"/>
      <c r="D2669" s="357"/>
      <c r="E2669" s="358"/>
      <c r="F2669" s="346"/>
      <c r="G2669" s="347"/>
      <c r="H2669" s="347"/>
      <c r="I2669" s="347"/>
      <c r="J2669" s="348"/>
      <c r="K2669" s="347"/>
      <c r="L2669" s="349">
        <f t="shared" si="410"/>
        <v>0</v>
      </c>
      <c r="M2669" s="350">
        <f t="shared" si="411"/>
        <v>0</v>
      </c>
      <c r="N2669" s="350">
        <f t="shared" si="412"/>
        <v>0</v>
      </c>
      <c r="O2669" s="351">
        <f t="shared" si="413"/>
        <v>0</v>
      </c>
      <c r="P2669" s="350">
        <f t="shared" si="414"/>
        <v>0</v>
      </c>
      <c r="Q2669" s="352">
        <f t="shared" si="415"/>
        <v>0</v>
      </c>
      <c r="R2669" s="353">
        <f t="shared" si="416"/>
        <v>0</v>
      </c>
      <c r="S2669" s="354">
        <f t="shared" si="417"/>
        <v>0</v>
      </c>
      <c r="T2669" s="349">
        <f t="shared" si="418"/>
        <v>0</v>
      </c>
      <c r="U2669" s="355">
        <f t="shared" si="419"/>
        <v>0</v>
      </c>
    </row>
    <row r="2670" spans="1:21" x14ac:dyDescent="0.3">
      <c r="A2670" s="344">
        <v>2666</v>
      </c>
      <c r="B2670" s="344"/>
      <c r="C2670" s="356"/>
      <c r="D2670" s="357"/>
      <c r="E2670" s="358"/>
      <c r="F2670" s="346"/>
      <c r="G2670" s="347"/>
      <c r="H2670" s="347"/>
      <c r="I2670" s="347"/>
      <c r="J2670" s="348"/>
      <c r="K2670" s="347"/>
      <c r="L2670" s="349">
        <f t="shared" si="410"/>
        <v>0</v>
      </c>
      <c r="M2670" s="350">
        <f t="shared" si="411"/>
        <v>0</v>
      </c>
      <c r="N2670" s="350">
        <f t="shared" si="412"/>
        <v>0</v>
      </c>
      <c r="O2670" s="351">
        <f t="shared" si="413"/>
        <v>0</v>
      </c>
      <c r="P2670" s="350">
        <f t="shared" si="414"/>
        <v>0</v>
      </c>
      <c r="Q2670" s="352">
        <f t="shared" si="415"/>
        <v>0</v>
      </c>
      <c r="R2670" s="353">
        <f t="shared" si="416"/>
        <v>0</v>
      </c>
      <c r="S2670" s="354">
        <f t="shared" si="417"/>
        <v>0</v>
      </c>
      <c r="T2670" s="349">
        <f t="shared" si="418"/>
        <v>0</v>
      </c>
      <c r="U2670" s="355">
        <f t="shared" si="419"/>
        <v>0</v>
      </c>
    </row>
    <row r="2671" spans="1:21" x14ac:dyDescent="0.3">
      <c r="A2671" s="344">
        <v>2667</v>
      </c>
      <c r="B2671" s="344"/>
      <c r="C2671" s="386"/>
      <c r="D2671" s="357"/>
      <c r="E2671" s="358"/>
      <c r="F2671" s="346"/>
      <c r="G2671" s="347"/>
      <c r="H2671" s="347"/>
      <c r="I2671" s="347"/>
      <c r="J2671" s="348"/>
      <c r="K2671" s="347"/>
      <c r="L2671" s="349">
        <f t="shared" si="410"/>
        <v>0</v>
      </c>
      <c r="M2671" s="350">
        <f t="shared" si="411"/>
        <v>0</v>
      </c>
      <c r="N2671" s="350">
        <f t="shared" si="412"/>
        <v>0</v>
      </c>
      <c r="O2671" s="351">
        <f t="shared" si="413"/>
        <v>0</v>
      </c>
      <c r="P2671" s="350">
        <f t="shared" si="414"/>
        <v>0</v>
      </c>
      <c r="Q2671" s="352">
        <f t="shared" si="415"/>
        <v>0</v>
      </c>
      <c r="R2671" s="353">
        <f t="shared" si="416"/>
        <v>0</v>
      </c>
      <c r="S2671" s="354">
        <f t="shared" si="417"/>
        <v>0</v>
      </c>
      <c r="T2671" s="349">
        <f t="shared" si="418"/>
        <v>0</v>
      </c>
      <c r="U2671" s="355">
        <f t="shared" si="419"/>
        <v>0</v>
      </c>
    </row>
    <row r="2672" spans="1:21" x14ac:dyDescent="0.3">
      <c r="A2672" s="344">
        <v>2668</v>
      </c>
      <c r="B2672" s="344"/>
      <c r="C2672" s="386"/>
      <c r="D2672" s="357"/>
      <c r="E2672" s="358"/>
      <c r="F2672" s="346"/>
      <c r="G2672" s="347"/>
      <c r="H2672" s="347"/>
      <c r="I2672" s="347"/>
      <c r="J2672" s="348"/>
      <c r="K2672" s="347"/>
      <c r="L2672" s="349">
        <f t="shared" si="410"/>
        <v>0</v>
      </c>
      <c r="M2672" s="350">
        <f t="shared" si="411"/>
        <v>0</v>
      </c>
      <c r="N2672" s="350">
        <f t="shared" si="412"/>
        <v>0</v>
      </c>
      <c r="O2672" s="351">
        <f t="shared" si="413"/>
        <v>0</v>
      </c>
      <c r="P2672" s="350">
        <f t="shared" si="414"/>
        <v>0</v>
      </c>
      <c r="Q2672" s="352">
        <f t="shared" si="415"/>
        <v>0</v>
      </c>
      <c r="R2672" s="353">
        <f t="shared" si="416"/>
        <v>0</v>
      </c>
      <c r="S2672" s="354">
        <f t="shared" si="417"/>
        <v>0</v>
      </c>
      <c r="T2672" s="349">
        <f t="shared" si="418"/>
        <v>0</v>
      </c>
      <c r="U2672" s="355">
        <f t="shared" si="419"/>
        <v>0</v>
      </c>
    </row>
    <row r="2673" spans="1:21" x14ac:dyDescent="0.3">
      <c r="A2673" s="344">
        <v>2669</v>
      </c>
      <c r="B2673" s="344"/>
      <c r="C2673" s="386"/>
      <c r="D2673" s="357"/>
      <c r="E2673" s="358"/>
      <c r="F2673" s="346"/>
      <c r="G2673" s="347"/>
      <c r="H2673" s="347"/>
      <c r="I2673" s="347"/>
      <c r="J2673" s="348"/>
      <c r="K2673" s="347"/>
      <c r="L2673" s="349">
        <f t="shared" si="410"/>
        <v>0</v>
      </c>
      <c r="M2673" s="350">
        <f t="shared" si="411"/>
        <v>0</v>
      </c>
      <c r="N2673" s="350">
        <f t="shared" si="412"/>
        <v>0</v>
      </c>
      <c r="O2673" s="351">
        <f t="shared" si="413"/>
        <v>0</v>
      </c>
      <c r="P2673" s="350">
        <f t="shared" si="414"/>
        <v>0</v>
      </c>
      <c r="Q2673" s="352">
        <f t="shared" si="415"/>
        <v>0</v>
      </c>
      <c r="R2673" s="353">
        <f t="shared" si="416"/>
        <v>0</v>
      </c>
      <c r="S2673" s="354">
        <f t="shared" si="417"/>
        <v>0</v>
      </c>
      <c r="T2673" s="349">
        <f t="shared" si="418"/>
        <v>0</v>
      </c>
      <c r="U2673" s="355">
        <f t="shared" si="419"/>
        <v>0</v>
      </c>
    </row>
    <row r="2674" spans="1:21" x14ac:dyDescent="0.3">
      <c r="A2674" s="344">
        <v>2670</v>
      </c>
      <c r="B2674" s="344"/>
      <c r="C2674" s="356"/>
      <c r="D2674" s="357"/>
      <c r="E2674" s="358"/>
      <c r="F2674" s="346"/>
      <c r="G2674" s="347"/>
      <c r="H2674" s="347"/>
      <c r="I2674" s="347"/>
      <c r="J2674" s="348"/>
      <c r="K2674" s="347"/>
      <c r="L2674" s="349">
        <f t="shared" si="410"/>
        <v>0</v>
      </c>
      <c r="M2674" s="350">
        <f t="shared" si="411"/>
        <v>0</v>
      </c>
      <c r="N2674" s="350">
        <f t="shared" si="412"/>
        <v>0</v>
      </c>
      <c r="O2674" s="351">
        <f t="shared" si="413"/>
        <v>0</v>
      </c>
      <c r="P2674" s="350">
        <f t="shared" si="414"/>
        <v>0</v>
      </c>
      <c r="Q2674" s="352">
        <f t="shared" si="415"/>
        <v>0</v>
      </c>
      <c r="R2674" s="353">
        <f t="shared" si="416"/>
        <v>0</v>
      </c>
      <c r="S2674" s="354">
        <f t="shared" si="417"/>
        <v>0</v>
      </c>
      <c r="T2674" s="349">
        <f t="shared" si="418"/>
        <v>0</v>
      </c>
      <c r="U2674" s="355">
        <f t="shared" si="419"/>
        <v>0</v>
      </c>
    </row>
    <row r="2675" spans="1:21" x14ac:dyDescent="0.3">
      <c r="A2675" s="344">
        <v>2671</v>
      </c>
      <c r="B2675" s="344"/>
      <c r="C2675" s="356"/>
      <c r="D2675" s="357"/>
      <c r="E2675" s="358"/>
      <c r="F2675" s="346"/>
      <c r="G2675" s="347"/>
      <c r="H2675" s="347"/>
      <c r="I2675" s="347"/>
      <c r="J2675" s="348"/>
      <c r="K2675" s="347"/>
      <c r="L2675" s="349">
        <f t="shared" si="410"/>
        <v>0</v>
      </c>
      <c r="M2675" s="350">
        <f t="shared" si="411"/>
        <v>0</v>
      </c>
      <c r="N2675" s="350">
        <f t="shared" si="412"/>
        <v>0</v>
      </c>
      <c r="O2675" s="351">
        <f t="shared" si="413"/>
        <v>0</v>
      </c>
      <c r="P2675" s="350">
        <f t="shared" si="414"/>
        <v>0</v>
      </c>
      <c r="Q2675" s="352">
        <f t="shared" si="415"/>
        <v>0</v>
      </c>
      <c r="R2675" s="353">
        <f t="shared" si="416"/>
        <v>0</v>
      </c>
      <c r="S2675" s="354">
        <f t="shared" si="417"/>
        <v>0</v>
      </c>
      <c r="T2675" s="349">
        <f t="shared" si="418"/>
        <v>0</v>
      </c>
      <c r="U2675" s="355">
        <f t="shared" si="419"/>
        <v>0</v>
      </c>
    </row>
    <row r="2676" spans="1:21" x14ac:dyDescent="0.3">
      <c r="A2676" s="344">
        <v>2672</v>
      </c>
      <c r="B2676" s="344"/>
      <c r="C2676" s="356"/>
      <c r="D2676" s="357"/>
      <c r="E2676" s="358"/>
      <c r="F2676" s="346"/>
      <c r="G2676" s="347"/>
      <c r="H2676" s="347"/>
      <c r="I2676" s="347"/>
      <c r="J2676" s="348"/>
      <c r="K2676" s="347"/>
      <c r="L2676" s="349">
        <f t="shared" si="410"/>
        <v>0</v>
      </c>
      <c r="M2676" s="350">
        <f t="shared" si="411"/>
        <v>0</v>
      </c>
      <c r="N2676" s="350">
        <f t="shared" si="412"/>
        <v>0</v>
      </c>
      <c r="O2676" s="351">
        <f t="shared" si="413"/>
        <v>0</v>
      </c>
      <c r="P2676" s="350">
        <f t="shared" si="414"/>
        <v>0</v>
      </c>
      <c r="Q2676" s="352">
        <f t="shared" si="415"/>
        <v>0</v>
      </c>
      <c r="R2676" s="353">
        <f t="shared" si="416"/>
        <v>0</v>
      </c>
      <c r="S2676" s="354">
        <f t="shared" si="417"/>
        <v>0</v>
      </c>
      <c r="T2676" s="349">
        <f t="shared" si="418"/>
        <v>0</v>
      </c>
      <c r="U2676" s="355">
        <f t="shared" si="419"/>
        <v>0</v>
      </c>
    </row>
    <row r="2677" spans="1:21" x14ac:dyDescent="0.3">
      <c r="A2677" s="344">
        <v>2673</v>
      </c>
      <c r="B2677" s="344"/>
      <c r="C2677" s="386"/>
      <c r="D2677" s="357"/>
      <c r="E2677" s="358"/>
      <c r="F2677" s="346"/>
      <c r="G2677" s="347"/>
      <c r="H2677" s="347"/>
      <c r="I2677" s="347"/>
      <c r="J2677" s="348"/>
      <c r="K2677" s="347"/>
      <c r="L2677" s="349">
        <f t="shared" si="410"/>
        <v>0</v>
      </c>
      <c r="M2677" s="350">
        <f t="shared" si="411"/>
        <v>0</v>
      </c>
      <c r="N2677" s="350">
        <f t="shared" si="412"/>
        <v>0</v>
      </c>
      <c r="O2677" s="351">
        <f t="shared" si="413"/>
        <v>0</v>
      </c>
      <c r="P2677" s="350">
        <f t="shared" si="414"/>
        <v>0</v>
      </c>
      <c r="Q2677" s="352">
        <f t="shared" si="415"/>
        <v>0</v>
      </c>
      <c r="R2677" s="353">
        <f t="shared" si="416"/>
        <v>0</v>
      </c>
      <c r="S2677" s="354">
        <f t="shared" si="417"/>
        <v>0</v>
      </c>
      <c r="T2677" s="349">
        <f t="shared" si="418"/>
        <v>0</v>
      </c>
      <c r="U2677" s="355">
        <f t="shared" si="419"/>
        <v>0</v>
      </c>
    </row>
    <row r="2678" spans="1:21" x14ac:dyDescent="0.3">
      <c r="A2678" s="344">
        <v>2674</v>
      </c>
      <c r="B2678" s="344"/>
      <c r="C2678" s="386"/>
      <c r="D2678" s="357"/>
      <c r="E2678" s="358"/>
      <c r="F2678" s="346"/>
      <c r="G2678" s="347"/>
      <c r="H2678" s="347"/>
      <c r="I2678" s="347"/>
      <c r="J2678" s="348"/>
      <c r="K2678" s="347"/>
      <c r="L2678" s="349">
        <f t="shared" si="410"/>
        <v>0</v>
      </c>
      <c r="M2678" s="350">
        <f t="shared" si="411"/>
        <v>0</v>
      </c>
      <c r="N2678" s="350">
        <f t="shared" si="412"/>
        <v>0</v>
      </c>
      <c r="O2678" s="351">
        <f t="shared" si="413"/>
        <v>0</v>
      </c>
      <c r="P2678" s="350">
        <f t="shared" si="414"/>
        <v>0</v>
      </c>
      <c r="Q2678" s="352">
        <f t="shared" si="415"/>
        <v>0</v>
      </c>
      <c r="R2678" s="353">
        <f t="shared" si="416"/>
        <v>0</v>
      </c>
      <c r="S2678" s="354">
        <f t="shared" si="417"/>
        <v>0</v>
      </c>
      <c r="T2678" s="349">
        <f t="shared" si="418"/>
        <v>0</v>
      </c>
      <c r="U2678" s="355">
        <f t="shared" si="419"/>
        <v>0</v>
      </c>
    </row>
    <row r="2679" spans="1:21" x14ac:dyDescent="0.3">
      <c r="A2679" s="344">
        <v>2675</v>
      </c>
      <c r="B2679" s="344"/>
      <c r="C2679" s="386"/>
      <c r="D2679" s="357"/>
      <c r="E2679" s="358"/>
      <c r="F2679" s="346"/>
      <c r="G2679" s="347"/>
      <c r="H2679" s="347"/>
      <c r="I2679" s="347"/>
      <c r="J2679" s="348"/>
      <c r="K2679" s="347"/>
      <c r="L2679" s="349">
        <f t="shared" si="410"/>
        <v>0</v>
      </c>
      <c r="M2679" s="350">
        <f t="shared" si="411"/>
        <v>0</v>
      </c>
      <c r="N2679" s="350">
        <f t="shared" si="412"/>
        <v>0</v>
      </c>
      <c r="O2679" s="351">
        <f t="shared" si="413"/>
        <v>0</v>
      </c>
      <c r="P2679" s="350">
        <f t="shared" si="414"/>
        <v>0</v>
      </c>
      <c r="Q2679" s="352">
        <f t="shared" si="415"/>
        <v>0</v>
      </c>
      <c r="R2679" s="353">
        <f t="shared" si="416"/>
        <v>0</v>
      </c>
      <c r="S2679" s="354">
        <f t="shared" si="417"/>
        <v>0</v>
      </c>
      <c r="T2679" s="349">
        <f t="shared" si="418"/>
        <v>0</v>
      </c>
      <c r="U2679" s="355">
        <f t="shared" si="419"/>
        <v>0</v>
      </c>
    </row>
    <row r="2680" spans="1:21" x14ac:dyDescent="0.3">
      <c r="A2680" s="344">
        <v>2676</v>
      </c>
      <c r="B2680" s="344"/>
      <c r="C2680" s="356"/>
      <c r="D2680" s="357"/>
      <c r="E2680" s="358"/>
      <c r="F2680" s="346"/>
      <c r="G2680" s="347"/>
      <c r="H2680" s="347"/>
      <c r="I2680" s="347"/>
      <c r="J2680" s="348"/>
      <c r="K2680" s="347"/>
      <c r="L2680" s="349">
        <f t="shared" si="410"/>
        <v>0</v>
      </c>
      <c r="M2680" s="350">
        <f t="shared" si="411"/>
        <v>0</v>
      </c>
      <c r="N2680" s="350">
        <f t="shared" si="412"/>
        <v>0</v>
      </c>
      <c r="O2680" s="351">
        <f t="shared" si="413"/>
        <v>0</v>
      </c>
      <c r="P2680" s="350">
        <f t="shared" si="414"/>
        <v>0</v>
      </c>
      <c r="Q2680" s="352">
        <f t="shared" si="415"/>
        <v>0</v>
      </c>
      <c r="R2680" s="353">
        <f t="shared" si="416"/>
        <v>0</v>
      </c>
      <c r="S2680" s="354">
        <f t="shared" si="417"/>
        <v>0</v>
      </c>
      <c r="T2680" s="349">
        <f t="shared" si="418"/>
        <v>0</v>
      </c>
      <c r="U2680" s="355">
        <f t="shared" si="419"/>
        <v>0</v>
      </c>
    </row>
    <row r="2681" spans="1:21" x14ac:dyDescent="0.3">
      <c r="A2681" s="344">
        <v>2677</v>
      </c>
      <c r="B2681" s="344"/>
      <c r="C2681" s="356"/>
      <c r="D2681" s="357"/>
      <c r="E2681" s="358"/>
      <c r="F2681" s="346"/>
      <c r="G2681" s="347"/>
      <c r="H2681" s="347"/>
      <c r="I2681" s="347"/>
      <c r="J2681" s="348"/>
      <c r="K2681" s="347"/>
      <c r="L2681" s="349">
        <f t="shared" si="410"/>
        <v>0</v>
      </c>
      <c r="M2681" s="350">
        <f t="shared" si="411"/>
        <v>0</v>
      </c>
      <c r="N2681" s="350">
        <f t="shared" si="412"/>
        <v>0</v>
      </c>
      <c r="O2681" s="351">
        <f t="shared" si="413"/>
        <v>0</v>
      </c>
      <c r="P2681" s="350">
        <f t="shared" si="414"/>
        <v>0</v>
      </c>
      <c r="Q2681" s="352">
        <f t="shared" si="415"/>
        <v>0</v>
      </c>
      <c r="R2681" s="353">
        <f t="shared" si="416"/>
        <v>0</v>
      </c>
      <c r="S2681" s="354">
        <f t="shared" si="417"/>
        <v>0</v>
      </c>
      <c r="T2681" s="349">
        <f t="shared" si="418"/>
        <v>0</v>
      </c>
      <c r="U2681" s="355">
        <f t="shared" si="419"/>
        <v>0</v>
      </c>
    </row>
    <row r="2682" spans="1:21" x14ac:dyDescent="0.3">
      <c r="A2682" s="344">
        <v>2678</v>
      </c>
      <c r="B2682" s="344"/>
      <c r="C2682" s="356"/>
      <c r="D2682" s="357"/>
      <c r="E2682" s="358"/>
      <c r="F2682" s="346"/>
      <c r="G2682" s="347"/>
      <c r="H2682" s="347"/>
      <c r="I2682" s="347"/>
      <c r="J2682" s="348"/>
      <c r="K2682" s="347"/>
      <c r="L2682" s="349">
        <f t="shared" si="410"/>
        <v>0</v>
      </c>
      <c r="M2682" s="350">
        <f t="shared" si="411"/>
        <v>0</v>
      </c>
      <c r="N2682" s="350">
        <f t="shared" si="412"/>
        <v>0</v>
      </c>
      <c r="O2682" s="351">
        <f t="shared" si="413"/>
        <v>0</v>
      </c>
      <c r="P2682" s="350">
        <f t="shared" si="414"/>
        <v>0</v>
      </c>
      <c r="Q2682" s="352">
        <f t="shared" si="415"/>
        <v>0</v>
      </c>
      <c r="R2682" s="353">
        <f t="shared" si="416"/>
        <v>0</v>
      </c>
      <c r="S2682" s="354">
        <f t="shared" si="417"/>
        <v>0</v>
      </c>
      <c r="T2682" s="349">
        <f t="shared" si="418"/>
        <v>0</v>
      </c>
      <c r="U2682" s="355">
        <f t="shared" si="419"/>
        <v>0</v>
      </c>
    </row>
    <row r="2683" spans="1:21" x14ac:dyDescent="0.3">
      <c r="A2683" s="344">
        <v>2679</v>
      </c>
      <c r="B2683" s="344"/>
      <c r="C2683" s="386"/>
      <c r="D2683" s="357"/>
      <c r="E2683" s="358"/>
      <c r="F2683" s="346"/>
      <c r="G2683" s="347"/>
      <c r="H2683" s="347"/>
      <c r="I2683" s="347"/>
      <c r="J2683" s="348"/>
      <c r="K2683" s="347"/>
      <c r="L2683" s="349">
        <f t="shared" si="410"/>
        <v>0</v>
      </c>
      <c r="M2683" s="350">
        <f t="shared" si="411"/>
        <v>0</v>
      </c>
      <c r="N2683" s="350">
        <f t="shared" si="412"/>
        <v>0</v>
      </c>
      <c r="O2683" s="351">
        <f t="shared" si="413"/>
        <v>0</v>
      </c>
      <c r="P2683" s="350">
        <f t="shared" si="414"/>
        <v>0</v>
      </c>
      <c r="Q2683" s="352">
        <f t="shared" si="415"/>
        <v>0</v>
      </c>
      <c r="R2683" s="353">
        <f t="shared" si="416"/>
        <v>0</v>
      </c>
      <c r="S2683" s="354">
        <f t="shared" si="417"/>
        <v>0</v>
      </c>
      <c r="T2683" s="349">
        <f t="shared" si="418"/>
        <v>0</v>
      </c>
      <c r="U2683" s="355">
        <f t="shared" si="419"/>
        <v>0</v>
      </c>
    </row>
    <row r="2684" spans="1:21" x14ac:dyDescent="0.3">
      <c r="A2684" s="344">
        <v>2680</v>
      </c>
      <c r="B2684" s="344"/>
      <c r="C2684" s="386"/>
      <c r="D2684" s="357"/>
      <c r="E2684" s="358"/>
      <c r="F2684" s="346"/>
      <c r="G2684" s="347"/>
      <c r="H2684" s="347"/>
      <c r="I2684" s="347"/>
      <c r="J2684" s="348"/>
      <c r="K2684" s="347"/>
      <c r="L2684" s="349">
        <f t="shared" si="410"/>
        <v>0</v>
      </c>
      <c r="M2684" s="350">
        <f t="shared" si="411"/>
        <v>0</v>
      </c>
      <c r="N2684" s="350">
        <f t="shared" si="412"/>
        <v>0</v>
      </c>
      <c r="O2684" s="351">
        <f t="shared" si="413"/>
        <v>0</v>
      </c>
      <c r="P2684" s="350">
        <f t="shared" si="414"/>
        <v>0</v>
      </c>
      <c r="Q2684" s="352">
        <f t="shared" si="415"/>
        <v>0</v>
      </c>
      <c r="R2684" s="353">
        <f t="shared" si="416"/>
        <v>0</v>
      </c>
      <c r="S2684" s="354">
        <f t="shared" si="417"/>
        <v>0</v>
      </c>
      <c r="T2684" s="349">
        <f t="shared" si="418"/>
        <v>0</v>
      </c>
      <c r="U2684" s="355">
        <f t="shared" si="419"/>
        <v>0</v>
      </c>
    </row>
    <row r="2685" spans="1:21" x14ac:dyDescent="0.3">
      <c r="A2685" s="344">
        <v>2681</v>
      </c>
      <c r="B2685" s="344"/>
      <c r="C2685" s="386"/>
      <c r="D2685" s="357"/>
      <c r="E2685" s="358"/>
      <c r="F2685" s="346"/>
      <c r="G2685" s="347"/>
      <c r="H2685" s="347"/>
      <c r="I2685" s="347"/>
      <c r="J2685" s="348"/>
      <c r="K2685" s="347"/>
      <c r="L2685" s="349">
        <f t="shared" si="410"/>
        <v>0</v>
      </c>
      <c r="M2685" s="350">
        <f t="shared" si="411"/>
        <v>0</v>
      </c>
      <c r="N2685" s="350">
        <f t="shared" si="412"/>
        <v>0</v>
      </c>
      <c r="O2685" s="351">
        <f t="shared" si="413"/>
        <v>0</v>
      </c>
      <c r="P2685" s="350">
        <f t="shared" si="414"/>
        <v>0</v>
      </c>
      <c r="Q2685" s="352">
        <f t="shared" si="415"/>
        <v>0</v>
      </c>
      <c r="R2685" s="353">
        <f t="shared" si="416"/>
        <v>0</v>
      </c>
      <c r="S2685" s="354">
        <f t="shared" si="417"/>
        <v>0</v>
      </c>
      <c r="T2685" s="349">
        <f t="shared" si="418"/>
        <v>0</v>
      </c>
      <c r="U2685" s="355">
        <f t="shared" si="419"/>
        <v>0</v>
      </c>
    </row>
    <row r="2686" spans="1:21" x14ac:dyDescent="0.3">
      <c r="A2686" s="344">
        <v>2682</v>
      </c>
      <c r="B2686" s="344"/>
      <c r="C2686" s="356"/>
      <c r="D2686" s="357"/>
      <c r="E2686" s="358"/>
      <c r="F2686" s="346"/>
      <c r="G2686" s="347"/>
      <c r="H2686" s="347"/>
      <c r="I2686" s="347"/>
      <c r="J2686" s="348"/>
      <c r="K2686" s="347"/>
      <c r="L2686" s="349">
        <f t="shared" si="410"/>
        <v>0</v>
      </c>
      <c r="M2686" s="350">
        <f t="shared" si="411"/>
        <v>0</v>
      </c>
      <c r="N2686" s="350">
        <f t="shared" si="412"/>
        <v>0</v>
      </c>
      <c r="O2686" s="351">
        <f t="shared" si="413"/>
        <v>0</v>
      </c>
      <c r="P2686" s="350">
        <f t="shared" si="414"/>
        <v>0</v>
      </c>
      <c r="Q2686" s="352">
        <f t="shared" si="415"/>
        <v>0</v>
      </c>
      <c r="R2686" s="353">
        <f t="shared" si="416"/>
        <v>0</v>
      </c>
      <c r="S2686" s="354">
        <f t="shared" si="417"/>
        <v>0</v>
      </c>
      <c r="T2686" s="349">
        <f t="shared" si="418"/>
        <v>0</v>
      </c>
      <c r="U2686" s="355">
        <f t="shared" si="419"/>
        <v>0</v>
      </c>
    </row>
    <row r="2687" spans="1:21" x14ac:dyDescent="0.3">
      <c r="A2687" s="344">
        <v>2683</v>
      </c>
      <c r="B2687" s="344"/>
      <c r="C2687" s="356"/>
      <c r="D2687" s="357"/>
      <c r="E2687" s="358"/>
      <c r="F2687" s="346"/>
      <c r="G2687" s="347"/>
      <c r="H2687" s="347"/>
      <c r="I2687" s="347"/>
      <c r="J2687" s="348"/>
      <c r="K2687" s="347"/>
      <c r="L2687" s="349">
        <f t="shared" si="410"/>
        <v>0</v>
      </c>
      <c r="M2687" s="350">
        <f t="shared" si="411"/>
        <v>0</v>
      </c>
      <c r="N2687" s="350">
        <f t="shared" si="412"/>
        <v>0</v>
      </c>
      <c r="O2687" s="351">
        <f t="shared" si="413"/>
        <v>0</v>
      </c>
      <c r="P2687" s="350">
        <f t="shared" si="414"/>
        <v>0</v>
      </c>
      <c r="Q2687" s="352">
        <f t="shared" si="415"/>
        <v>0</v>
      </c>
      <c r="R2687" s="353">
        <f t="shared" si="416"/>
        <v>0</v>
      </c>
      <c r="S2687" s="354">
        <f t="shared" si="417"/>
        <v>0</v>
      </c>
      <c r="T2687" s="349">
        <f t="shared" si="418"/>
        <v>0</v>
      </c>
      <c r="U2687" s="355">
        <f t="shared" si="419"/>
        <v>0</v>
      </c>
    </row>
    <row r="2688" spans="1:21" x14ac:dyDescent="0.3">
      <c r="A2688" s="344">
        <v>2684</v>
      </c>
      <c r="B2688" s="344"/>
      <c r="C2688" s="356"/>
      <c r="D2688" s="357"/>
      <c r="E2688" s="358"/>
      <c r="F2688" s="346"/>
      <c r="G2688" s="347"/>
      <c r="H2688" s="347"/>
      <c r="I2688" s="347"/>
      <c r="J2688" s="348"/>
      <c r="K2688" s="347"/>
      <c r="L2688" s="349">
        <f t="shared" si="410"/>
        <v>0</v>
      </c>
      <c r="M2688" s="350">
        <f t="shared" si="411"/>
        <v>0</v>
      </c>
      <c r="N2688" s="350">
        <f t="shared" si="412"/>
        <v>0</v>
      </c>
      <c r="O2688" s="351">
        <f t="shared" si="413"/>
        <v>0</v>
      </c>
      <c r="P2688" s="350">
        <f t="shared" si="414"/>
        <v>0</v>
      </c>
      <c r="Q2688" s="352">
        <f t="shared" si="415"/>
        <v>0</v>
      </c>
      <c r="R2688" s="353">
        <f t="shared" si="416"/>
        <v>0</v>
      </c>
      <c r="S2688" s="354">
        <f t="shared" si="417"/>
        <v>0</v>
      </c>
      <c r="T2688" s="349">
        <f t="shared" si="418"/>
        <v>0</v>
      </c>
      <c r="U2688" s="355">
        <f t="shared" si="419"/>
        <v>0</v>
      </c>
    </row>
    <row r="2689" spans="1:21" x14ac:dyDescent="0.3">
      <c r="A2689" s="344">
        <v>2685</v>
      </c>
      <c r="B2689" s="344"/>
      <c r="C2689" s="386"/>
      <c r="D2689" s="357"/>
      <c r="E2689" s="358"/>
      <c r="F2689" s="346"/>
      <c r="G2689" s="347"/>
      <c r="H2689" s="347"/>
      <c r="I2689" s="347"/>
      <c r="J2689" s="348"/>
      <c r="K2689" s="347"/>
      <c r="L2689" s="349">
        <f t="shared" si="410"/>
        <v>0</v>
      </c>
      <c r="M2689" s="350">
        <f t="shared" si="411"/>
        <v>0</v>
      </c>
      <c r="N2689" s="350">
        <f t="shared" si="412"/>
        <v>0</v>
      </c>
      <c r="O2689" s="351">
        <f t="shared" si="413"/>
        <v>0</v>
      </c>
      <c r="P2689" s="350">
        <f t="shared" si="414"/>
        <v>0</v>
      </c>
      <c r="Q2689" s="352">
        <f t="shared" si="415"/>
        <v>0</v>
      </c>
      <c r="R2689" s="353">
        <f t="shared" si="416"/>
        <v>0</v>
      </c>
      <c r="S2689" s="354">
        <f t="shared" si="417"/>
        <v>0</v>
      </c>
      <c r="T2689" s="349">
        <f t="shared" si="418"/>
        <v>0</v>
      </c>
      <c r="U2689" s="355">
        <f t="shared" si="419"/>
        <v>0</v>
      </c>
    </row>
    <row r="2690" spans="1:21" x14ac:dyDescent="0.3">
      <c r="A2690" s="344">
        <v>2686</v>
      </c>
      <c r="B2690" s="344"/>
      <c r="C2690" s="386"/>
      <c r="D2690" s="357"/>
      <c r="E2690" s="358"/>
      <c r="F2690" s="346"/>
      <c r="G2690" s="347"/>
      <c r="H2690" s="347"/>
      <c r="I2690" s="347"/>
      <c r="J2690" s="348"/>
      <c r="K2690" s="347"/>
      <c r="L2690" s="349">
        <f t="shared" si="410"/>
        <v>0</v>
      </c>
      <c r="M2690" s="350">
        <f t="shared" si="411"/>
        <v>0</v>
      </c>
      <c r="N2690" s="350">
        <f t="shared" si="412"/>
        <v>0</v>
      </c>
      <c r="O2690" s="351">
        <f t="shared" si="413"/>
        <v>0</v>
      </c>
      <c r="P2690" s="350">
        <f t="shared" si="414"/>
        <v>0</v>
      </c>
      <c r="Q2690" s="352">
        <f t="shared" si="415"/>
        <v>0</v>
      </c>
      <c r="R2690" s="353">
        <f t="shared" si="416"/>
        <v>0</v>
      </c>
      <c r="S2690" s="354">
        <f t="shared" si="417"/>
        <v>0</v>
      </c>
      <c r="T2690" s="349">
        <f t="shared" si="418"/>
        <v>0</v>
      </c>
      <c r="U2690" s="355">
        <f t="shared" si="419"/>
        <v>0</v>
      </c>
    </row>
    <row r="2691" spans="1:21" x14ac:dyDescent="0.3">
      <c r="A2691" s="344">
        <v>2687</v>
      </c>
      <c r="B2691" s="344"/>
      <c r="C2691" s="386"/>
      <c r="D2691" s="357"/>
      <c r="E2691" s="358"/>
      <c r="F2691" s="346"/>
      <c r="G2691" s="347"/>
      <c r="H2691" s="347"/>
      <c r="I2691" s="347"/>
      <c r="J2691" s="348"/>
      <c r="K2691" s="347"/>
      <c r="L2691" s="349">
        <f t="shared" si="410"/>
        <v>0</v>
      </c>
      <c r="M2691" s="350">
        <f t="shared" si="411"/>
        <v>0</v>
      </c>
      <c r="N2691" s="350">
        <f t="shared" si="412"/>
        <v>0</v>
      </c>
      <c r="O2691" s="351">
        <f t="shared" si="413"/>
        <v>0</v>
      </c>
      <c r="P2691" s="350">
        <f t="shared" si="414"/>
        <v>0</v>
      </c>
      <c r="Q2691" s="352">
        <f t="shared" si="415"/>
        <v>0</v>
      </c>
      <c r="R2691" s="353">
        <f t="shared" si="416"/>
        <v>0</v>
      </c>
      <c r="S2691" s="354">
        <f t="shared" si="417"/>
        <v>0</v>
      </c>
      <c r="T2691" s="349">
        <f t="shared" si="418"/>
        <v>0</v>
      </c>
      <c r="U2691" s="355">
        <f t="shared" si="419"/>
        <v>0</v>
      </c>
    </row>
    <row r="2692" spans="1:21" x14ac:dyDescent="0.3">
      <c r="A2692" s="344">
        <v>2688</v>
      </c>
      <c r="B2692" s="344"/>
      <c r="C2692" s="356"/>
      <c r="D2692" s="357"/>
      <c r="E2692" s="358"/>
      <c r="F2692" s="346"/>
      <c r="G2692" s="347"/>
      <c r="H2692" s="347"/>
      <c r="I2692" s="347"/>
      <c r="J2692" s="348"/>
      <c r="K2692" s="347"/>
      <c r="L2692" s="349">
        <f t="shared" si="410"/>
        <v>0</v>
      </c>
      <c r="M2692" s="350">
        <f t="shared" si="411"/>
        <v>0</v>
      </c>
      <c r="N2692" s="350">
        <f t="shared" si="412"/>
        <v>0</v>
      </c>
      <c r="O2692" s="351">
        <f t="shared" si="413"/>
        <v>0</v>
      </c>
      <c r="P2692" s="350">
        <f t="shared" si="414"/>
        <v>0</v>
      </c>
      <c r="Q2692" s="352">
        <f t="shared" si="415"/>
        <v>0</v>
      </c>
      <c r="R2692" s="353">
        <f t="shared" si="416"/>
        <v>0</v>
      </c>
      <c r="S2692" s="354">
        <f t="shared" si="417"/>
        <v>0</v>
      </c>
      <c r="T2692" s="349">
        <f t="shared" si="418"/>
        <v>0</v>
      </c>
      <c r="U2692" s="355">
        <f t="shared" si="419"/>
        <v>0</v>
      </c>
    </row>
    <row r="2693" spans="1:21" x14ac:dyDescent="0.3">
      <c r="A2693" s="344">
        <v>2689</v>
      </c>
      <c r="B2693" s="344"/>
      <c r="C2693" s="356"/>
      <c r="D2693" s="357"/>
      <c r="E2693" s="358"/>
      <c r="F2693" s="346"/>
      <c r="G2693" s="347"/>
      <c r="H2693" s="347"/>
      <c r="I2693" s="347"/>
      <c r="J2693" s="348"/>
      <c r="K2693" s="347"/>
      <c r="L2693" s="349">
        <f t="shared" si="410"/>
        <v>0</v>
      </c>
      <c r="M2693" s="350">
        <f t="shared" si="411"/>
        <v>0</v>
      </c>
      <c r="N2693" s="350">
        <f t="shared" si="412"/>
        <v>0</v>
      </c>
      <c r="O2693" s="351">
        <f t="shared" si="413"/>
        <v>0</v>
      </c>
      <c r="P2693" s="350">
        <f t="shared" si="414"/>
        <v>0</v>
      </c>
      <c r="Q2693" s="352">
        <f t="shared" si="415"/>
        <v>0</v>
      </c>
      <c r="R2693" s="353">
        <f t="shared" si="416"/>
        <v>0</v>
      </c>
      <c r="S2693" s="354">
        <f t="shared" si="417"/>
        <v>0</v>
      </c>
      <c r="T2693" s="349">
        <f t="shared" si="418"/>
        <v>0</v>
      </c>
      <c r="U2693" s="355">
        <f t="shared" si="419"/>
        <v>0</v>
      </c>
    </row>
    <row r="2694" spans="1:21" x14ac:dyDescent="0.3">
      <c r="A2694" s="344">
        <v>2690</v>
      </c>
      <c r="B2694" s="344"/>
      <c r="C2694" s="356"/>
      <c r="D2694" s="357"/>
      <c r="E2694" s="358"/>
      <c r="F2694" s="346"/>
      <c r="G2694" s="347"/>
      <c r="H2694" s="347"/>
      <c r="I2694" s="347"/>
      <c r="J2694" s="348"/>
      <c r="K2694" s="347"/>
      <c r="L2694" s="349">
        <f t="shared" ref="L2694:L2757" si="420">E2694*7/22</f>
        <v>0</v>
      </c>
      <c r="M2694" s="350">
        <f t="shared" ref="M2694:M2757" si="421">IF(L2694&gt;0, 0.0396*(((L2694^2)*F2694)^0.933),0)</f>
        <v>0</v>
      </c>
      <c r="N2694" s="350">
        <f t="shared" ref="N2694:N2757" si="422">IF(L2694&gt;0,0.00349*(((L2694^2)*F2694)^1.03),0)</f>
        <v>0</v>
      </c>
      <c r="O2694" s="351">
        <f t="shared" ref="O2694:O2757" si="423">IF(L2694&gt;0,1/((28/(M2694+N2694))+0.025),0)</f>
        <v>0</v>
      </c>
      <c r="P2694" s="350">
        <f t="shared" ref="P2694:P2757" si="424">M2694+N2694+O2694</f>
        <v>0</v>
      </c>
      <c r="Q2694" s="352">
        <f t="shared" ref="Q2694:Q2757" si="425">P2694*0.27</f>
        <v>0</v>
      </c>
      <c r="R2694" s="353">
        <f t="shared" ref="R2694:R2757" si="426">P2694+Q2694</f>
        <v>0</v>
      </c>
      <c r="S2694" s="354">
        <f t="shared" ref="S2694:S2757" si="427">R2694*0.47</f>
        <v>0</v>
      </c>
      <c r="T2694" s="349">
        <f t="shared" ref="T2694:T2757" si="428">S2694*44/12</f>
        <v>0</v>
      </c>
      <c r="U2694" s="355">
        <f t="shared" ref="U2694:U2757" si="429">T2694/1000</f>
        <v>0</v>
      </c>
    </row>
    <row r="2695" spans="1:21" x14ac:dyDescent="0.3">
      <c r="A2695" s="344">
        <v>2691</v>
      </c>
      <c r="B2695" s="344"/>
      <c r="C2695" s="386"/>
      <c r="D2695" s="357"/>
      <c r="E2695" s="358"/>
      <c r="F2695" s="346"/>
      <c r="G2695" s="347"/>
      <c r="H2695" s="347"/>
      <c r="I2695" s="347"/>
      <c r="J2695" s="348"/>
      <c r="K2695" s="347"/>
      <c r="L2695" s="349">
        <f t="shared" si="420"/>
        <v>0</v>
      </c>
      <c r="M2695" s="350">
        <f t="shared" si="421"/>
        <v>0</v>
      </c>
      <c r="N2695" s="350">
        <f t="shared" si="422"/>
        <v>0</v>
      </c>
      <c r="O2695" s="351">
        <f t="shared" si="423"/>
        <v>0</v>
      </c>
      <c r="P2695" s="350">
        <f t="shared" si="424"/>
        <v>0</v>
      </c>
      <c r="Q2695" s="352">
        <f t="shared" si="425"/>
        <v>0</v>
      </c>
      <c r="R2695" s="353">
        <f t="shared" si="426"/>
        <v>0</v>
      </c>
      <c r="S2695" s="354">
        <f t="shared" si="427"/>
        <v>0</v>
      </c>
      <c r="T2695" s="349">
        <f t="shared" si="428"/>
        <v>0</v>
      </c>
      <c r="U2695" s="355">
        <f t="shared" si="429"/>
        <v>0</v>
      </c>
    </row>
    <row r="2696" spans="1:21" x14ac:dyDescent="0.3">
      <c r="A2696" s="344">
        <v>2692</v>
      </c>
      <c r="B2696" s="344"/>
      <c r="C2696" s="386"/>
      <c r="D2696" s="357"/>
      <c r="E2696" s="358"/>
      <c r="F2696" s="346"/>
      <c r="G2696" s="347"/>
      <c r="H2696" s="347"/>
      <c r="I2696" s="347"/>
      <c r="J2696" s="348"/>
      <c r="K2696" s="347"/>
      <c r="L2696" s="349">
        <f t="shared" si="420"/>
        <v>0</v>
      </c>
      <c r="M2696" s="350">
        <f t="shared" si="421"/>
        <v>0</v>
      </c>
      <c r="N2696" s="350">
        <f t="shared" si="422"/>
        <v>0</v>
      </c>
      <c r="O2696" s="351">
        <f t="shared" si="423"/>
        <v>0</v>
      </c>
      <c r="P2696" s="350">
        <f t="shared" si="424"/>
        <v>0</v>
      </c>
      <c r="Q2696" s="352">
        <f t="shared" si="425"/>
        <v>0</v>
      </c>
      <c r="R2696" s="353">
        <f t="shared" si="426"/>
        <v>0</v>
      </c>
      <c r="S2696" s="354">
        <f t="shared" si="427"/>
        <v>0</v>
      </c>
      <c r="T2696" s="349">
        <f t="shared" si="428"/>
        <v>0</v>
      </c>
      <c r="U2696" s="355">
        <f t="shared" si="429"/>
        <v>0</v>
      </c>
    </row>
    <row r="2697" spans="1:21" x14ac:dyDescent="0.3">
      <c r="A2697" s="344">
        <v>2693</v>
      </c>
      <c r="B2697" s="344"/>
      <c r="C2697" s="386"/>
      <c r="D2697" s="357"/>
      <c r="E2697" s="358"/>
      <c r="F2697" s="346"/>
      <c r="G2697" s="347"/>
      <c r="H2697" s="347"/>
      <c r="I2697" s="347"/>
      <c r="J2697" s="348"/>
      <c r="K2697" s="347"/>
      <c r="L2697" s="349">
        <f t="shared" si="420"/>
        <v>0</v>
      </c>
      <c r="M2697" s="350">
        <f t="shared" si="421"/>
        <v>0</v>
      </c>
      <c r="N2697" s="350">
        <f t="shared" si="422"/>
        <v>0</v>
      </c>
      <c r="O2697" s="351">
        <f t="shared" si="423"/>
        <v>0</v>
      </c>
      <c r="P2697" s="350">
        <f t="shared" si="424"/>
        <v>0</v>
      </c>
      <c r="Q2697" s="352">
        <f t="shared" si="425"/>
        <v>0</v>
      </c>
      <c r="R2697" s="353">
        <f t="shared" si="426"/>
        <v>0</v>
      </c>
      <c r="S2697" s="354">
        <f t="shared" si="427"/>
        <v>0</v>
      </c>
      <c r="T2697" s="349">
        <f t="shared" si="428"/>
        <v>0</v>
      </c>
      <c r="U2697" s="355">
        <f t="shared" si="429"/>
        <v>0</v>
      </c>
    </row>
    <row r="2698" spans="1:21" x14ac:dyDescent="0.3">
      <c r="A2698" s="344">
        <v>2694</v>
      </c>
      <c r="B2698" s="344"/>
      <c r="C2698" s="356"/>
      <c r="D2698" s="357"/>
      <c r="E2698" s="358"/>
      <c r="F2698" s="346"/>
      <c r="G2698" s="347"/>
      <c r="H2698" s="347"/>
      <c r="I2698" s="347"/>
      <c r="J2698" s="348"/>
      <c r="K2698" s="347"/>
      <c r="L2698" s="349">
        <f t="shared" si="420"/>
        <v>0</v>
      </c>
      <c r="M2698" s="350">
        <f t="shared" si="421"/>
        <v>0</v>
      </c>
      <c r="N2698" s="350">
        <f t="shared" si="422"/>
        <v>0</v>
      </c>
      <c r="O2698" s="351">
        <f t="shared" si="423"/>
        <v>0</v>
      </c>
      <c r="P2698" s="350">
        <f t="shared" si="424"/>
        <v>0</v>
      </c>
      <c r="Q2698" s="352">
        <f t="shared" si="425"/>
        <v>0</v>
      </c>
      <c r="R2698" s="353">
        <f t="shared" si="426"/>
        <v>0</v>
      </c>
      <c r="S2698" s="354">
        <f t="shared" si="427"/>
        <v>0</v>
      </c>
      <c r="T2698" s="349">
        <f t="shared" si="428"/>
        <v>0</v>
      </c>
      <c r="U2698" s="355">
        <f t="shared" si="429"/>
        <v>0</v>
      </c>
    </row>
    <row r="2699" spans="1:21" x14ac:dyDescent="0.3">
      <c r="A2699" s="344">
        <v>2695</v>
      </c>
      <c r="B2699" s="344"/>
      <c r="C2699" s="356"/>
      <c r="D2699" s="357"/>
      <c r="E2699" s="358"/>
      <c r="F2699" s="346"/>
      <c r="G2699" s="347"/>
      <c r="H2699" s="347"/>
      <c r="I2699" s="347"/>
      <c r="J2699" s="348"/>
      <c r="K2699" s="347"/>
      <c r="L2699" s="349">
        <f t="shared" si="420"/>
        <v>0</v>
      </c>
      <c r="M2699" s="350">
        <f t="shared" si="421"/>
        <v>0</v>
      </c>
      <c r="N2699" s="350">
        <f t="shared" si="422"/>
        <v>0</v>
      </c>
      <c r="O2699" s="351">
        <f t="shared" si="423"/>
        <v>0</v>
      </c>
      <c r="P2699" s="350">
        <f t="shared" si="424"/>
        <v>0</v>
      </c>
      <c r="Q2699" s="352">
        <f t="shared" si="425"/>
        <v>0</v>
      </c>
      <c r="R2699" s="353">
        <f t="shared" si="426"/>
        <v>0</v>
      </c>
      <c r="S2699" s="354">
        <f t="shared" si="427"/>
        <v>0</v>
      </c>
      <c r="T2699" s="349">
        <f t="shared" si="428"/>
        <v>0</v>
      </c>
      <c r="U2699" s="355">
        <f t="shared" si="429"/>
        <v>0</v>
      </c>
    </row>
    <row r="2700" spans="1:21" x14ac:dyDescent="0.3">
      <c r="A2700" s="344">
        <v>2696</v>
      </c>
      <c r="B2700" s="344"/>
      <c r="C2700" s="356"/>
      <c r="D2700" s="357"/>
      <c r="E2700" s="358"/>
      <c r="F2700" s="346"/>
      <c r="G2700" s="347"/>
      <c r="H2700" s="347"/>
      <c r="I2700" s="347"/>
      <c r="J2700" s="348"/>
      <c r="K2700" s="347"/>
      <c r="L2700" s="349">
        <f t="shared" si="420"/>
        <v>0</v>
      </c>
      <c r="M2700" s="350">
        <f t="shared" si="421"/>
        <v>0</v>
      </c>
      <c r="N2700" s="350">
        <f t="shared" si="422"/>
        <v>0</v>
      </c>
      <c r="O2700" s="351">
        <f t="shared" si="423"/>
        <v>0</v>
      </c>
      <c r="P2700" s="350">
        <f t="shared" si="424"/>
        <v>0</v>
      </c>
      <c r="Q2700" s="352">
        <f t="shared" si="425"/>
        <v>0</v>
      </c>
      <c r="R2700" s="353">
        <f t="shared" si="426"/>
        <v>0</v>
      </c>
      <c r="S2700" s="354">
        <f t="shared" si="427"/>
        <v>0</v>
      </c>
      <c r="T2700" s="349">
        <f t="shared" si="428"/>
        <v>0</v>
      </c>
      <c r="U2700" s="355">
        <f t="shared" si="429"/>
        <v>0</v>
      </c>
    </row>
    <row r="2701" spans="1:21" x14ac:dyDescent="0.3">
      <c r="A2701" s="344">
        <v>2697</v>
      </c>
      <c r="B2701" s="344"/>
      <c r="C2701" s="386"/>
      <c r="D2701" s="357"/>
      <c r="E2701" s="358"/>
      <c r="F2701" s="346"/>
      <c r="G2701" s="347"/>
      <c r="H2701" s="347"/>
      <c r="I2701" s="347"/>
      <c r="J2701" s="348"/>
      <c r="K2701" s="347"/>
      <c r="L2701" s="349">
        <f t="shared" si="420"/>
        <v>0</v>
      </c>
      <c r="M2701" s="350">
        <f t="shared" si="421"/>
        <v>0</v>
      </c>
      <c r="N2701" s="350">
        <f t="shared" si="422"/>
        <v>0</v>
      </c>
      <c r="O2701" s="351">
        <f t="shared" si="423"/>
        <v>0</v>
      </c>
      <c r="P2701" s="350">
        <f t="shared" si="424"/>
        <v>0</v>
      </c>
      <c r="Q2701" s="352">
        <f t="shared" si="425"/>
        <v>0</v>
      </c>
      <c r="R2701" s="353">
        <f t="shared" si="426"/>
        <v>0</v>
      </c>
      <c r="S2701" s="354">
        <f t="shared" si="427"/>
        <v>0</v>
      </c>
      <c r="T2701" s="349">
        <f t="shared" si="428"/>
        <v>0</v>
      </c>
      <c r="U2701" s="355">
        <f t="shared" si="429"/>
        <v>0</v>
      </c>
    </row>
    <row r="2702" spans="1:21" x14ac:dyDescent="0.3">
      <c r="A2702" s="344">
        <v>2698</v>
      </c>
      <c r="B2702" s="344"/>
      <c r="C2702" s="386"/>
      <c r="D2702" s="357"/>
      <c r="E2702" s="358"/>
      <c r="F2702" s="346"/>
      <c r="G2702" s="347"/>
      <c r="H2702" s="347"/>
      <c r="I2702" s="347"/>
      <c r="J2702" s="348"/>
      <c r="K2702" s="347"/>
      <c r="L2702" s="349">
        <f t="shared" si="420"/>
        <v>0</v>
      </c>
      <c r="M2702" s="350">
        <f t="shared" si="421"/>
        <v>0</v>
      </c>
      <c r="N2702" s="350">
        <f t="shared" si="422"/>
        <v>0</v>
      </c>
      <c r="O2702" s="351">
        <f t="shared" si="423"/>
        <v>0</v>
      </c>
      <c r="P2702" s="350">
        <f t="shared" si="424"/>
        <v>0</v>
      </c>
      <c r="Q2702" s="352">
        <f t="shared" si="425"/>
        <v>0</v>
      </c>
      <c r="R2702" s="353">
        <f t="shared" si="426"/>
        <v>0</v>
      </c>
      <c r="S2702" s="354">
        <f t="shared" si="427"/>
        <v>0</v>
      </c>
      <c r="T2702" s="349">
        <f t="shared" si="428"/>
        <v>0</v>
      </c>
      <c r="U2702" s="355">
        <f t="shared" si="429"/>
        <v>0</v>
      </c>
    </row>
    <row r="2703" spans="1:21" x14ac:dyDescent="0.3">
      <c r="A2703" s="344">
        <v>2699</v>
      </c>
      <c r="B2703" s="344"/>
      <c r="C2703" s="386"/>
      <c r="D2703" s="357"/>
      <c r="E2703" s="358"/>
      <c r="F2703" s="346"/>
      <c r="G2703" s="347"/>
      <c r="H2703" s="347"/>
      <c r="I2703" s="347"/>
      <c r="J2703" s="348"/>
      <c r="K2703" s="347"/>
      <c r="L2703" s="349">
        <f t="shared" si="420"/>
        <v>0</v>
      </c>
      <c r="M2703" s="350">
        <f t="shared" si="421"/>
        <v>0</v>
      </c>
      <c r="N2703" s="350">
        <f t="shared" si="422"/>
        <v>0</v>
      </c>
      <c r="O2703" s="351">
        <f t="shared" si="423"/>
        <v>0</v>
      </c>
      <c r="P2703" s="350">
        <f t="shared" si="424"/>
        <v>0</v>
      </c>
      <c r="Q2703" s="352">
        <f t="shared" si="425"/>
        <v>0</v>
      </c>
      <c r="R2703" s="353">
        <f t="shared" si="426"/>
        <v>0</v>
      </c>
      <c r="S2703" s="354">
        <f t="shared" si="427"/>
        <v>0</v>
      </c>
      <c r="T2703" s="349">
        <f t="shared" si="428"/>
        <v>0</v>
      </c>
      <c r="U2703" s="355">
        <f t="shared" si="429"/>
        <v>0</v>
      </c>
    </row>
    <row r="2704" spans="1:21" x14ac:dyDescent="0.3">
      <c r="A2704" s="344">
        <v>2700</v>
      </c>
      <c r="B2704" s="344"/>
      <c r="C2704" s="356"/>
      <c r="D2704" s="357"/>
      <c r="E2704" s="358"/>
      <c r="F2704" s="346"/>
      <c r="G2704" s="347"/>
      <c r="H2704" s="347"/>
      <c r="I2704" s="347"/>
      <c r="J2704" s="348"/>
      <c r="K2704" s="347"/>
      <c r="L2704" s="349">
        <f t="shared" si="420"/>
        <v>0</v>
      </c>
      <c r="M2704" s="350">
        <f t="shared" si="421"/>
        <v>0</v>
      </c>
      <c r="N2704" s="350">
        <f t="shared" si="422"/>
        <v>0</v>
      </c>
      <c r="O2704" s="351">
        <f t="shared" si="423"/>
        <v>0</v>
      </c>
      <c r="P2704" s="350">
        <f t="shared" si="424"/>
        <v>0</v>
      </c>
      <c r="Q2704" s="352">
        <f t="shared" si="425"/>
        <v>0</v>
      </c>
      <c r="R2704" s="353">
        <f t="shared" si="426"/>
        <v>0</v>
      </c>
      <c r="S2704" s="354">
        <f t="shared" si="427"/>
        <v>0</v>
      </c>
      <c r="T2704" s="349">
        <f t="shared" si="428"/>
        <v>0</v>
      </c>
      <c r="U2704" s="355">
        <f t="shared" si="429"/>
        <v>0</v>
      </c>
    </row>
    <row r="2705" spans="1:21" x14ac:dyDescent="0.3">
      <c r="A2705" s="344">
        <v>2701</v>
      </c>
      <c r="B2705" s="344"/>
      <c r="C2705" s="356"/>
      <c r="D2705" s="357"/>
      <c r="E2705" s="358"/>
      <c r="F2705" s="346"/>
      <c r="G2705" s="347"/>
      <c r="H2705" s="347"/>
      <c r="I2705" s="347"/>
      <c r="J2705" s="348"/>
      <c r="K2705" s="347"/>
      <c r="L2705" s="349">
        <f t="shared" si="420"/>
        <v>0</v>
      </c>
      <c r="M2705" s="350">
        <f t="shared" si="421"/>
        <v>0</v>
      </c>
      <c r="N2705" s="350">
        <f t="shared" si="422"/>
        <v>0</v>
      </c>
      <c r="O2705" s="351">
        <f t="shared" si="423"/>
        <v>0</v>
      </c>
      <c r="P2705" s="350">
        <f t="shared" si="424"/>
        <v>0</v>
      </c>
      <c r="Q2705" s="352">
        <f t="shared" si="425"/>
        <v>0</v>
      </c>
      <c r="R2705" s="353">
        <f t="shared" si="426"/>
        <v>0</v>
      </c>
      <c r="S2705" s="354">
        <f t="shared" si="427"/>
        <v>0</v>
      </c>
      <c r="T2705" s="349">
        <f t="shared" si="428"/>
        <v>0</v>
      </c>
      <c r="U2705" s="355">
        <f t="shared" si="429"/>
        <v>0</v>
      </c>
    </row>
    <row r="2706" spans="1:21" x14ac:dyDescent="0.3">
      <c r="A2706" s="344">
        <v>2702</v>
      </c>
      <c r="B2706" s="344"/>
      <c r="C2706" s="356"/>
      <c r="D2706" s="357"/>
      <c r="E2706" s="358"/>
      <c r="F2706" s="346"/>
      <c r="G2706" s="347"/>
      <c r="H2706" s="347"/>
      <c r="I2706" s="347"/>
      <c r="J2706" s="348"/>
      <c r="K2706" s="347"/>
      <c r="L2706" s="349">
        <f t="shared" si="420"/>
        <v>0</v>
      </c>
      <c r="M2706" s="350">
        <f t="shared" si="421"/>
        <v>0</v>
      </c>
      <c r="N2706" s="350">
        <f t="shared" si="422"/>
        <v>0</v>
      </c>
      <c r="O2706" s="351">
        <f t="shared" si="423"/>
        <v>0</v>
      </c>
      <c r="P2706" s="350">
        <f t="shared" si="424"/>
        <v>0</v>
      </c>
      <c r="Q2706" s="352">
        <f t="shared" si="425"/>
        <v>0</v>
      </c>
      <c r="R2706" s="353">
        <f t="shared" si="426"/>
        <v>0</v>
      </c>
      <c r="S2706" s="354">
        <f t="shared" si="427"/>
        <v>0</v>
      </c>
      <c r="T2706" s="349">
        <f t="shared" si="428"/>
        <v>0</v>
      </c>
      <c r="U2706" s="355">
        <f t="shared" si="429"/>
        <v>0</v>
      </c>
    </row>
    <row r="2707" spans="1:21" x14ac:dyDescent="0.3">
      <c r="A2707" s="344">
        <v>2703</v>
      </c>
      <c r="B2707" s="344"/>
      <c r="C2707" s="386"/>
      <c r="D2707" s="357"/>
      <c r="E2707" s="358"/>
      <c r="F2707" s="346"/>
      <c r="G2707" s="347"/>
      <c r="H2707" s="347"/>
      <c r="I2707" s="347"/>
      <c r="J2707" s="348"/>
      <c r="K2707" s="347"/>
      <c r="L2707" s="349">
        <f t="shared" si="420"/>
        <v>0</v>
      </c>
      <c r="M2707" s="350">
        <f t="shared" si="421"/>
        <v>0</v>
      </c>
      <c r="N2707" s="350">
        <f t="shared" si="422"/>
        <v>0</v>
      </c>
      <c r="O2707" s="351">
        <f t="shared" si="423"/>
        <v>0</v>
      </c>
      <c r="P2707" s="350">
        <f t="shared" si="424"/>
        <v>0</v>
      </c>
      <c r="Q2707" s="352">
        <f t="shared" si="425"/>
        <v>0</v>
      </c>
      <c r="R2707" s="353">
        <f t="shared" si="426"/>
        <v>0</v>
      </c>
      <c r="S2707" s="354">
        <f t="shared" si="427"/>
        <v>0</v>
      </c>
      <c r="T2707" s="349">
        <f t="shared" si="428"/>
        <v>0</v>
      </c>
      <c r="U2707" s="355">
        <f t="shared" si="429"/>
        <v>0</v>
      </c>
    </row>
    <row r="2708" spans="1:21" x14ac:dyDescent="0.3">
      <c r="A2708" s="344">
        <v>2704</v>
      </c>
      <c r="B2708" s="344"/>
      <c r="C2708" s="386"/>
      <c r="D2708" s="357"/>
      <c r="E2708" s="358"/>
      <c r="F2708" s="346"/>
      <c r="G2708" s="347"/>
      <c r="H2708" s="347"/>
      <c r="I2708" s="347"/>
      <c r="J2708" s="348"/>
      <c r="K2708" s="347"/>
      <c r="L2708" s="349">
        <f t="shared" si="420"/>
        <v>0</v>
      </c>
      <c r="M2708" s="350">
        <f t="shared" si="421"/>
        <v>0</v>
      </c>
      <c r="N2708" s="350">
        <f t="shared" si="422"/>
        <v>0</v>
      </c>
      <c r="O2708" s="351">
        <f t="shared" si="423"/>
        <v>0</v>
      </c>
      <c r="P2708" s="350">
        <f t="shared" si="424"/>
        <v>0</v>
      </c>
      <c r="Q2708" s="352">
        <f t="shared" si="425"/>
        <v>0</v>
      </c>
      <c r="R2708" s="353">
        <f t="shared" si="426"/>
        <v>0</v>
      </c>
      <c r="S2708" s="354">
        <f t="shared" si="427"/>
        <v>0</v>
      </c>
      <c r="T2708" s="349">
        <f t="shared" si="428"/>
        <v>0</v>
      </c>
      <c r="U2708" s="355">
        <f t="shared" si="429"/>
        <v>0</v>
      </c>
    </row>
    <row r="2709" spans="1:21" x14ac:dyDescent="0.3">
      <c r="A2709" s="344">
        <v>2705</v>
      </c>
      <c r="B2709" s="344"/>
      <c r="C2709" s="386"/>
      <c r="D2709" s="357"/>
      <c r="E2709" s="358"/>
      <c r="F2709" s="346"/>
      <c r="G2709" s="347"/>
      <c r="H2709" s="347"/>
      <c r="I2709" s="347"/>
      <c r="J2709" s="348"/>
      <c r="K2709" s="347"/>
      <c r="L2709" s="349">
        <f t="shared" si="420"/>
        <v>0</v>
      </c>
      <c r="M2709" s="350">
        <f t="shared" si="421"/>
        <v>0</v>
      </c>
      <c r="N2709" s="350">
        <f t="shared" si="422"/>
        <v>0</v>
      </c>
      <c r="O2709" s="351">
        <f t="shared" si="423"/>
        <v>0</v>
      </c>
      <c r="P2709" s="350">
        <f t="shared" si="424"/>
        <v>0</v>
      </c>
      <c r="Q2709" s="352">
        <f t="shared" si="425"/>
        <v>0</v>
      </c>
      <c r="R2709" s="353">
        <f t="shared" si="426"/>
        <v>0</v>
      </c>
      <c r="S2709" s="354">
        <f t="shared" si="427"/>
        <v>0</v>
      </c>
      <c r="T2709" s="349">
        <f t="shared" si="428"/>
        <v>0</v>
      </c>
      <c r="U2709" s="355">
        <f t="shared" si="429"/>
        <v>0</v>
      </c>
    </row>
    <row r="2710" spans="1:21" x14ac:dyDescent="0.3">
      <c r="A2710" s="344">
        <v>2706</v>
      </c>
      <c r="B2710" s="344"/>
      <c r="C2710" s="356"/>
      <c r="D2710" s="357"/>
      <c r="E2710" s="358"/>
      <c r="F2710" s="346"/>
      <c r="G2710" s="347"/>
      <c r="H2710" s="347"/>
      <c r="I2710" s="347"/>
      <c r="J2710" s="348"/>
      <c r="K2710" s="347"/>
      <c r="L2710" s="349">
        <f t="shared" si="420"/>
        <v>0</v>
      </c>
      <c r="M2710" s="350">
        <f t="shared" si="421"/>
        <v>0</v>
      </c>
      <c r="N2710" s="350">
        <f t="shared" si="422"/>
        <v>0</v>
      </c>
      <c r="O2710" s="351">
        <f t="shared" si="423"/>
        <v>0</v>
      </c>
      <c r="P2710" s="350">
        <f t="shared" si="424"/>
        <v>0</v>
      </c>
      <c r="Q2710" s="352">
        <f t="shared" si="425"/>
        <v>0</v>
      </c>
      <c r="R2710" s="353">
        <f t="shared" si="426"/>
        <v>0</v>
      </c>
      <c r="S2710" s="354">
        <f t="shared" si="427"/>
        <v>0</v>
      </c>
      <c r="T2710" s="349">
        <f t="shared" si="428"/>
        <v>0</v>
      </c>
      <c r="U2710" s="355">
        <f t="shared" si="429"/>
        <v>0</v>
      </c>
    </row>
    <row r="2711" spans="1:21" x14ac:dyDescent="0.3">
      <c r="A2711" s="344">
        <v>2707</v>
      </c>
      <c r="B2711" s="344"/>
      <c r="C2711" s="356"/>
      <c r="D2711" s="357"/>
      <c r="E2711" s="358"/>
      <c r="F2711" s="346"/>
      <c r="G2711" s="347"/>
      <c r="H2711" s="347"/>
      <c r="I2711" s="347"/>
      <c r="J2711" s="348"/>
      <c r="K2711" s="347"/>
      <c r="L2711" s="349">
        <f t="shared" si="420"/>
        <v>0</v>
      </c>
      <c r="M2711" s="350">
        <f t="shared" si="421"/>
        <v>0</v>
      </c>
      <c r="N2711" s="350">
        <f t="shared" si="422"/>
        <v>0</v>
      </c>
      <c r="O2711" s="351">
        <f t="shared" si="423"/>
        <v>0</v>
      </c>
      <c r="P2711" s="350">
        <f t="shared" si="424"/>
        <v>0</v>
      </c>
      <c r="Q2711" s="352">
        <f t="shared" si="425"/>
        <v>0</v>
      </c>
      <c r="R2711" s="353">
        <f t="shared" si="426"/>
        <v>0</v>
      </c>
      <c r="S2711" s="354">
        <f t="shared" si="427"/>
        <v>0</v>
      </c>
      <c r="T2711" s="349">
        <f t="shared" si="428"/>
        <v>0</v>
      </c>
      <c r="U2711" s="355">
        <f t="shared" si="429"/>
        <v>0</v>
      </c>
    </row>
    <row r="2712" spans="1:21" x14ac:dyDescent="0.3">
      <c r="A2712" s="344">
        <v>2708</v>
      </c>
      <c r="B2712" s="344"/>
      <c r="C2712" s="356"/>
      <c r="D2712" s="357"/>
      <c r="E2712" s="358"/>
      <c r="F2712" s="346"/>
      <c r="G2712" s="347"/>
      <c r="H2712" s="347"/>
      <c r="I2712" s="347"/>
      <c r="J2712" s="348"/>
      <c r="K2712" s="347"/>
      <c r="L2712" s="349">
        <f t="shared" si="420"/>
        <v>0</v>
      </c>
      <c r="M2712" s="350">
        <f t="shared" si="421"/>
        <v>0</v>
      </c>
      <c r="N2712" s="350">
        <f t="shared" si="422"/>
        <v>0</v>
      </c>
      <c r="O2712" s="351">
        <f t="shared" si="423"/>
        <v>0</v>
      </c>
      <c r="P2712" s="350">
        <f t="shared" si="424"/>
        <v>0</v>
      </c>
      <c r="Q2712" s="352">
        <f t="shared" si="425"/>
        <v>0</v>
      </c>
      <c r="R2712" s="353">
        <f t="shared" si="426"/>
        <v>0</v>
      </c>
      <c r="S2712" s="354">
        <f t="shared" si="427"/>
        <v>0</v>
      </c>
      <c r="T2712" s="349">
        <f t="shared" si="428"/>
        <v>0</v>
      </c>
      <c r="U2712" s="355">
        <f t="shared" si="429"/>
        <v>0</v>
      </c>
    </row>
    <row r="2713" spans="1:21" x14ac:dyDescent="0.3">
      <c r="A2713" s="344">
        <v>2709</v>
      </c>
      <c r="B2713" s="344"/>
      <c r="C2713" s="386"/>
      <c r="D2713" s="357"/>
      <c r="E2713" s="358"/>
      <c r="F2713" s="346"/>
      <c r="G2713" s="347"/>
      <c r="H2713" s="347"/>
      <c r="I2713" s="347"/>
      <c r="J2713" s="348"/>
      <c r="K2713" s="347"/>
      <c r="L2713" s="349">
        <f t="shared" si="420"/>
        <v>0</v>
      </c>
      <c r="M2713" s="350">
        <f t="shared" si="421"/>
        <v>0</v>
      </c>
      <c r="N2713" s="350">
        <f t="shared" si="422"/>
        <v>0</v>
      </c>
      <c r="O2713" s="351">
        <f t="shared" si="423"/>
        <v>0</v>
      </c>
      <c r="P2713" s="350">
        <f t="shared" si="424"/>
        <v>0</v>
      </c>
      <c r="Q2713" s="352">
        <f t="shared" si="425"/>
        <v>0</v>
      </c>
      <c r="R2713" s="353">
        <f t="shared" si="426"/>
        <v>0</v>
      </c>
      <c r="S2713" s="354">
        <f t="shared" si="427"/>
        <v>0</v>
      </c>
      <c r="T2713" s="349">
        <f t="shared" si="428"/>
        <v>0</v>
      </c>
      <c r="U2713" s="355">
        <f t="shared" si="429"/>
        <v>0</v>
      </c>
    </row>
    <row r="2714" spans="1:21" x14ac:dyDescent="0.3">
      <c r="A2714" s="344">
        <v>2710</v>
      </c>
      <c r="B2714" s="344"/>
      <c r="C2714" s="386"/>
      <c r="D2714" s="357"/>
      <c r="E2714" s="358"/>
      <c r="F2714" s="346"/>
      <c r="G2714" s="347"/>
      <c r="H2714" s="347"/>
      <c r="I2714" s="347"/>
      <c r="J2714" s="348"/>
      <c r="K2714" s="347"/>
      <c r="L2714" s="349">
        <f t="shared" si="420"/>
        <v>0</v>
      </c>
      <c r="M2714" s="350">
        <f t="shared" si="421"/>
        <v>0</v>
      </c>
      <c r="N2714" s="350">
        <f t="shared" si="422"/>
        <v>0</v>
      </c>
      <c r="O2714" s="351">
        <f t="shared" si="423"/>
        <v>0</v>
      </c>
      <c r="P2714" s="350">
        <f t="shared" si="424"/>
        <v>0</v>
      </c>
      <c r="Q2714" s="352">
        <f t="shared" si="425"/>
        <v>0</v>
      </c>
      <c r="R2714" s="353">
        <f t="shared" si="426"/>
        <v>0</v>
      </c>
      <c r="S2714" s="354">
        <f t="shared" si="427"/>
        <v>0</v>
      </c>
      <c r="T2714" s="349">
        <f t="shared" si="428"/>
        <v>0</v>
      </c>
      <c r="U2714" s="355">
        <f t="shared" si="429"/>
        <v>0</v>
      </c>
    </row>
    <row r="2715" spans="1:21" x14ac:dyDescent="0.3">
      <c r="A2715" s="344">
        <v>2711</v>
      </c>
      <c r="B2715" s="344"/>
      <c r="C2715" s="386"/>
      <c r="D2715" s="357"/>
      <c r="E2715" s="358"/>
      <c r="F2715" s="346"/>
      <c r="G2715" s="347"/>
      <c r="H2715" s="347"/>
      <c r="I2715" s="347"/>
      <c r="J2715" s="348"/>
      <c r="K2715" s="347"/>
      <c r="L2715" s="349">
        <f t="shared" si="420"/>
        <v>0</v>
      </c>
      <c r="M2715" s="350">
        <f t="shared" si="421"/>
        <v>0</v>
      </c>
      <c r="N2715" s="350">
        <f t="shared" si="422"/>
        <v>0</v>
      </c>
      <c r="O2715" s="351">
        <f t="shared" si="423"/>
        <v>0</v>
      </c>
      <c r="P2715" s="350">
        <f t="shared" si="424"/>
        <v>0</v>
      </c>
      <c r="Q2715" s="352">
        <f t="shared" si="425"/>
        <v>0</v>
      </c>
      <c r="R2715" s="353">
        <f t="shared" si="426"/>
        <v>0</v>
      </c>
      <c r="S2715" s="354">
        <f t="shared" si="427"/>
        <v>0</v>
      </c>
      <c r="T2715" s="349">
        <f t="shared" si="428"/>
        <v>0</v>
      </c>
      <c r="U2715" s="355">
        <f t="shared" si="429"/>
        <v>0</v>
      </c>
    </row>
    <row r="2716" spans="1:21" x14ac:dyDescent="0.3">
      <c r="A2716" s="344">
        <v>2712</v>
      </c>
      <c r="B2716" s="344"/>
      <c r="C2716" s="356"/>
      <c r="D2716" s="357"/>
      <c r="E2716" s="358"/>
      <c r="F2716" s="346"/>
      <c r="G2716" s="347"/>
      <c r="H2716" s="347"/>
      <c r="I2716" s="347"/>
      <c r="J2716" s="348"/>
      <c r="K2716" s="347"/>
      <c r="L2716" s="349">
        <f t="shared" si="420"/>
        <v>0</v>
      </c>
      <c r="M2716" s="350">
        <f t="shared" si="421"/>
        <v>0</v>
      </c>
      <c r="N2716" s="350">
        <f t="shared" si="422"/>
        <v>0</v>
      </c>
      <c r="O2716" s="351">
        <f t="shared" si="423"/>
        <v>0</v>
      </c>
      <c r="P2716" s="350">
        <f t="shared" si="424"/>
        <v>0</v>
      </c>
      <c r="Q2716" s="352">
        <f t="shared" si="425"/>
        <v>0</v>
      </c>
      <c r="R2716" s="353">
        <f t="shared" si="426"/>
        <v>0</v>
      </c>
      <c r="S2716" s="354">
        <f t="shared" si="427"/>
        <v>0</v>
      </c>
      <c r="T2716" s="349">
        <f t="shared" si="428"/>
        <v>0</v>
      </c>
      <c r="U2716" s="355">
        <f t="shared" si="429"/>
        <v>0</v>
      </c>
    </row>
    <row r="2717" spans="1:21" x14ac:dyDescent="0.3">
      <c r="A2717" s="344">
        <v>2713</v>
      </c>
      <c r="B2717" s="344"/>
      <c r="C2717" s="356"/>
      <c r="D2717" s="357"/>
      <c r="E2717" s="358"/>
      <c r="F2717" s="346"/>
      <c r="G2717" s="347"/>
      <c r="H2717" s="347"/>
      <c r="I2717" s="347"/>
      <c r="J2717" s="348"/>
      <c r="K2717" s="347"/>
      <c r="L2717" s="349">
        <f t="shared" si="420"/>
        <v>0</v>
      </c>
      <c r="M2717" s="350">
        <f t="shared" si="421"/>
        <v>0</v>
      </c>
      <c r="N2717" s="350">
        <f t="shared" si="422"/>
        <v>0</v>
      </c>
      <c r="O2717" s="351">
        <f t="shared" si="423"/>
        <v>0</v>
      </c>
      <c r="P2717" s="350">
        <f t="shared" si="424"/>
        <v>0</v>
      </c>
      <c r="Q2717" s="352">
        <f t="shared" si="425"/>
        <v>0</v>
      </c>
      <c r="R2717" s="353">
        <f t="shared" si="426"/>
        <v>0</v>
      </c>
      <c r="S2717" s="354">
        <f t="shared" si="427"/>
        <v>0</v>
      </c>
      <c r="T2717" s="349">
        <f t="shared" si="428"/>
        <v>0</v>
      </c>
      <c r="U2717" s="355">
        <f t="shared" si="429"/>
        <v>0</v>
      </c>
    </row>
    <row r="2718" spans="1:21" x14ac:dyDescent="0.3">
      <c r="A2718" s="344">
        <v>2714</v>
      </c>
      <c r="B2718" s="344"/>
      <c r="C2718" s="356"/>
      <c r="D2718" s="357"/>
      <c r="E2718" s="358"/>
      <c r="F2718" s="346"/>
      <c r="G2718" s="347"/>
      <c r="H2718" s="347"/>
      <c r="I2718" s="347"/>
      <c r="J2718" s="348"/>
      <c r="K2718" s="347"/>
      <c r="L2718" s="349">
        <f t="shared" si="420"/>
        <v>0</v>
      </c>
      <c r="M2718" s="350">
        <f t="shared" si="421"/>
        <v>0</v>
      </c>
      <c r="N2718" s="350">
        <f t="shared" si="422"/>
        <v>0</v>
      </c>
      <c r="O2718" s="351">
        <f t="shared" si="423"/>
        <v>0</v>
      </c>
      <c r="P2718" s="350">
        <f t="shared" si="424"/>
        <v>0</v>
      </c>
      <c r="Q2718" s="352">
        <f t="shared" si="425"/>
        <v>0</v>
      </c>
      <c r="R2718" s="353">
        <f t="shared" si="426"/>
        <v>0</v>
      </c>
      <c r="S2718" s="354">
        <f t="shared" si="427"/>
        <v>0</v>
      </c>
      <c r="T2718" s="349">
        <f t="shared" si="428"/>
        <v>0</v>
      </c>
      <c r="U2718" s="355">
        <f t="shared" si="429"/>
        <v>0</v>
      </c>
    </row>
    <row r="2719" spans="1:21" x14ac:dyDescent="0.3">
      <c r="A2719" s="344">
        <v>2715</v>
      </c>
      <c r="B2719" s="344"/>
      <c r="C2719" s="386"/>
      <c r="D2719" s="357"/>
      <c r="E2719" s="358"/>
      <c r="F2719" s="346"/>
      <c r="G2719" s="347"/>
      <c r="H2719" s="347"/>
      <c r="I2719" s="347"/>
      <c r="J2719" s="348"/>
      <c r="K2719" s="347"/>
      <c r="L2719" s="349">
        <f t="shared" si="420"/>
        <v>0</v>
      </c>
      <c r="M2719" s="350">
        <f t="shared" si="421"/>
        <v>0</v>
      </c>
      <c r="N2719" s="350">
        <f t="shared" si="422"/>
        <v>0</v>
      </c>
      <c r="O2719" s="351">
        <f t="shared" si="423"/>
        <v>0</v>
      </c>
      <c r="P2719" s="350">
        <f t="shared" si="424"/>
        <v>0</v>
      </c>
      <c r="Q2719" s="352">
        <f t="shared" si="425"/>
        <v>0</v>
      </c>
      <c r="R2719" s="353">
        <f t="shared" si="426"/>
        <v>0</v>
      </c>
      <c r="S2719" s="354">
        <f t="shared" si="427"/>
        <v>0</v>
      </c>
      <c r="T2719" s="349">
        <f t="shared" si="428"/>
        <v>0</v>
      </c>
      <c r="U2719" s="355">
        <f t="shared" si="429"/>
        <v>0</v>
      </c>
    </row>
    <row r="2720" spans="1:21" x14ac:dyDescent="0.3">
      <c r="A2720" s="344">
        <v>2716</v>
      </c>
      <c r="B2720" s="344"/>
      <c r="C2720" s="386"/>
      <c r="D2720" s="357"/>
      <c r="E2720" s="358"/>
      <c r="F2720" s="346"/>
      <c r="G2720" s="347"/>
      <c r="H2720" s="347"/>
      <c r="I2720" s="347"/>
      <c r="J2720" s="348"/>
      <c r="K2720" s="347"/>
      <c r="L2720" s="349">
        <f t="shared" si="420"/>
        <v>0</v>
      </c>
      <c r="M2720" s="350">
        <f t="shared" si="421"/>
        <v>0</v>
      </c>
      <c r="N2720" s="350">
        <f t="shared" si="422"/>
        <v>0</v>
      </c>
      <c r="O2720" s="351">
        <f t="shared" si="423"/>
        <v>0</v>
      </c>
      <c r="P2720" s="350">
        <f t="shared" si="424"/>
        <v>0</v>
      </c>
      <c r="Q2720" s="352">
        <f t="shared" si="425"/>
        <v>0</v>
      </c>
      <c r="R2720" s="353">
        <f t="shared" si="426"/>
        <v>0</v>
      </c>
      <c r="S2720" s="354">
        <f t="shared" si="427"/>
        <v>0</v>
      </c>
      <c r="T2720" s="349">
        <f t="shared" si="428"/>
        <v>0</v>
      </c>
      <c r="U2720" s="355">
        <f t="shared" si="429"/>
        <v>0</v>
      </c>
    </row>
    <row r="2721" spans="1:21" x14ac:dyDescent="0.3">
      <c r="A2721" s="344">
        <v>2717</v>
      </c>
      <c r="B2721" s="344"/>
      <c r="C2721" s="386"/>
      <c r="D2721" s="357"/>
      <c r="E2721" s="358"/>
      <c r="F2721" s="346"/>
      <c r="G2721" s="347"/>
      <c r="H2721" s="347"/>
      <c r="I2721" s="347"/>
      <c r="J2721" s="348"/>
      <c r="K2721" s="347"/>
      <c r="L2721" s="349">
        <f t="shared" si="420"/>
        <v>0</v>
      </c>
      <c r="M2721" s="350">
        <f t="shared" si="421"/>
        <v>0</v>
      </c>
      <c r="N2721" s="350">
        <f t="shared" si="422"/>
        <v>0</v>
      </c>
      <c r="O2721" s="351">
        <f t="shared" si="423"/>
        <v>0</v>
      </c>
      <c r="P2721" s="350">
        <f t="shared" si="424"/>
        <v>0</v>
      </c>
      <c r="Q2721" s="352">
        <f t="shared" si="425"/>
        <v>0</v>
      </c>
      <c r="R2721" s="353">
        <f t="shared" si="426"/>
        <v>0</v>
      </c>
      <c r="S2721" s="354">
        <f t="shared" si="427"/>
        <v>0</v>
      </c>
      <c r="T2721" s="349">
        <f t="shared" si="428"/>
        <v>0</v>
      </c>
      <c r="U2721" s="355">
        <f t="shared" si="429"/>
        <v>0</v>
      </c>
    </row>
    <row r="2722" spans="1:21" x14ac:dyDescent="0.3">
      <c r="A2722" s="344">
        <v>2718</v>
      </c>
      <c r="B2722" s="344"/>
      <c r="C2722" s="356"/>
      <c r="D2722" s="357"/>
      <c r="E2722" s="358"/>
      <c r="F2722" s="346"/>
      <c r="G2722" s="347"/>
      <c r="H2722" s="347"/>
      <c r="I2722" s="347"/>
      <c r="J2722" s="348"/>
      <c r="K2722" s="347"/>
      <c r="L2722" s="349">
        <f t="shared" si="420"/>
        <v>0</v>
      </c>
      <c r="M2722" s="350">
        <f t="shared" si="421"/>
        <v>0</v>
      </c>
      <c r="N2722" s="350">
        <f t="shared" si="422"/>
        <v>0</v>
      </c>
      <c r="O2722" s="351">
        <f t="shared" si="423"/>
        <v>0</v>
      </c>
      <c r="P2722" s="350">
        <f t="shared" si="424"/>
        <v>0</v>
      </c>
      <c r="Q2722" s="352">
        <f t="shared" si="425"/>
        <v>0</v>
      </c>
      <c r="R2722" s="353">
        <f t="shared" si="426"/>
        <v>0</v>
      </c>
      <c r="S2722" s="354">
        <f t="shared" si="427"/>
        <v>0</v>
      </c>
      <c r="T2722" s="349">
        <f t="shared" si="428"/>
        <v>0</v>
      </c>
      <c r="U2722" s="355">
        <f t="shared" si="429"/>
        <v>0</v>
      </c>
    </row>
    <row r="2723" spans="1:21" x14ac:dyDescent="0.3">
      <c r="A2723" s="344">
        <v>2719</v>
      </c>
      <c r="B2723" s="344"/>
      <c r="C2723" s="356"/>
      <c r="D2723" s="357"/>
      <c r="E2723" s="358"/>
      <c r="F2723" s="346"/>
      <c r="G2723" s="347"/>
      <c r="H2723" s="347"/>
      <c r="I2723" s="347"/>
      <c r="J2723" s="348"/>
      <c r="K2723" s="347"/>
      <c r="L2723" s="349">
        <f t="shared" si="420"/>
        <v>0</v>
      </c>
      <c r="M2723" s="350">
        <f t="shared" si="421"/>
        <v>0</v>
      </c>
      <c r="N2723" s="350">
        <f t="shared" si="422"/>
        <v>0</v>
      </c>
      <c r="O2723" s="351">
        <f t="shared" si="423"/>
        <v>0</v>
      </c>
      <c r="P2723" s="350">
        <f t="shared" si="424"/>
        <v>0</v>
      </c>
      <c r="Q2723" s="352">
        <f t="shared" si="425"/>
        <v>0</v>
      </c>
      <c r="R2723" s="353">
        <f t="shared" si="426"/>
        <v>0</v>
      </c>
      <c r="S2723" s="354">
        <f t="shared" si="427"/>
        <v>0</v>
      </c>
      <c r="T2723" s="349">
        <f t="shared" si="428"/>
        <v>0</v>
      </c>
      <c r="U2723" s="355">
        <f t="shared" si="429"/>
        <v>0</v>
      </c>
    </row>
    <row r="2724" spans="1:21" x14ac:dyDescent="0.3">
      <c r="A2724" s="344">
        <v>2720</v>
      </c>
      <c r="B2724" s="344"/>
      <c r="C2724" s="356"/>
      <c r="D2724" s="357"/>
      <c r="E2724" s="358"/>
      <c r="F2724" s="346"/>
      <c r="G2724" s="347"/>
      <c r="H2724" s="347"/>
      <c r="I2724" s="347"/>
      <c r="J2724" s="348"/>
      <c r="K2724" s="347"/>
      <c r="L2724" s="349">
        <f t="shared" si="420"/>
        <v>0</v>
      </c>
      <c r="M2724" s="350">
        <f t="shared" si="421"/>
        <v>0</v>
      </c>
      <c r="N2724" s="350">
        <f t="shared" si="422"/>
        <v>0</v>
      </c>
      <c r="O2724" s="351">
        <f t="shared" si="423"/>
        <v>0</v>
      </c>
      <c r="P2724" s="350">
        <f t="shared" si="424"/>
        <v>0</v>
      </c>
      <c r="Q2724" s="352">
        <f t="shared" si="425"/>
        <v>0</v>
      </c>
      <c r="R2724" s="353">
        <f t="shared" si="426"/>
        <v>0</v>
      </c>
      <c r="S2724" s="354">
        <f t="shared" si="427"/>
        <v>0</v>
      </c>
      <c r="T2724" s="349">
        <f t="shared" si="428"/>
        <v>0</v>
      </c>
      <c r="U2724" s="355">
        <f t="shared" si="429"/>
        <v>0</v>
      </c>
    </row>
    <row r="2725" spans="1:21" x14ac:dyDescent="0.3">
      <c r="A2725" s="344">
        <v>2721</v>
      </c>
      <c r="B2725" s="344"/>
      <c r="C2725" s="386"/>
      <c r="D2725" s="357"/>
      <c r="E2725" s="358"/>
      <c r="F2725" s="346"/>
      <c r="G2725" s="347"/>
      <c r="H2725" s="347"/>
      <c r="I2725" s="347"/>
      <c r="J2725" s="348"/>
      <c r="K2725" s="347"/>
      <c r="L2725" s="349">
        <f t="shared" si="420"/>
        <v>0</v>
      </c>
      <c r="M2725" s="350">
        <f t="shared" si="421"/>
        <v>0</v>
      </c>
      <c r="N2725" s="350">
        <f t="shared" si="422"/>
        <v>0</v>
      </c>
      <c r="O2725" s="351">
        <f t="shared" si="423"/>
        <v>0</v>
      </c>
      <c r="P2725" s="350">
        <f t="shared" si="424"/>
        <v>0</v>
      </c>
      <c r="Q2725" s="352">
        <f t="shared" si="425"/>
        <v>0</v>
      </c>
      <c r="R2725" s="353">
        <f t="shared" si="426"/>
        <v>0</v>
      </c>
      <c r="S2725" s="354">
        <f t="shared" si="427"/>
        <v>0</v>
      </c>
      <c r="T2725" s="349">
        <f t="shared" si="428"/>
        <v>0</v>
      </c>
      <c r="U2725" s="355">
        <f t="shared" si="429"/>
        <v>0</v>
      </c>
    </row>
    <row r="2726" spans="1:21" x14ac:dyDescent="0.3">
      <c r="A2726" s="344">
        <v>2722</v>
      </c>
      <c r="B2726" s="344"/>
      <c r="C2726" s="386"/>
      <c r="D2726" s="357"/>
      <c r="E2726" s="358"/>
      <c r="F2726" s="346"/>
      <c r="G2726" s="347"/>
      <c r="H2726" s="347"/>
      <c r="I2726" s="347"/>
      <c r="J2726" s="348"/>
      <c r="K2726" s="347"/>
      <c r="L2726" s="349">
        <f t="shared" si="420"/>
        <v>0</v>
      </c>
      <c r="M2726" s="350">
        <f t="shared" si="421"/>
        <v>0</v>
      </c>
      <c r="N2726" s="350">
        <f t="shared" si="422"/>
        <v>0</v>
      </c>
      <c r="O2726" s="351">
        <f t="shared" si="423"/>
        <v>0</v>
      </c>
      <c r="P2726" s="350">
        <f t="shared" si="424"/>
        <v>0</v>
      </c>
      <c r="Q2726" s="352">
        <f t="shared" si="425"/>
        <v>0</v>
      </c>
      <c r="R2726" s="353">
        <f t="shared" si="426"/>
        <v>0</v>
      </c>
      <c r="S2726" s="354">
        <f t="shared" si="427"/>
        <v>0</v>
      </c>
      <c r="T2726" s="349">
        <f t="shared" si="428"/>
        <v>0</v>
      </c>
      <c r="U2726" s="355">
        <f t="shared" si="429"/>
        <v>0</v>
      </c>
    </row>
    <row r="2727" spans="1:21" x14ac:dyDescent="0.3">
      <c r="A2727" s="344">
        <v>2723</v>
      </c>
      <c r="B2727" s="344"/>
      <c r="C2727" s="386"/>
      <c r="D2727" s="357"/>
      <c r="E2727" s="358"/>
      <c r="F2727" s="346"/>
      <c r="G2727" s="347"/>
      <c r="H2727" s="347"/>
      <c r="I2727" s="347"/>
      <c r="J2727" s="348"/>
      <c r="K2727" s="347"/>
      <c r="L2727" s="349">
        <f t="shared" si="420"/>
        <v>0</v>
      </c>
      <c r="M2727" s="350">
        <f t="shared" si="421"/>
        <v>0</v>
      </c>
      <c r="N2727" s="350">
        <f t="shared" si="422"/>
        <v>0</v>
      </c>
      <c r="O2727" s="351">
        <f t="shared" si="423"/>
        <v>0</v>
      </c>
      <c r="P2727" s="350">
        <f t="shared" si="424"/>
        <v>0</v>
      </c>
      <c r="Q2727" s="352">
        <f t="shared" si="425"/>
        <v>0</v>
      </c>
      <c r="R2727" s="353">
        <f t="shared" si="426"/>
        <v>0</v>
      </c>
      <c r="S2727" s="354">
        <f t="shared" si="427"/>
        <v>0</v>
      </c>
      <c r="T2727" s="349">
        <f t="shared" si="428"/>
        <v>0</v>
      </c>
      <c r="U2727" s="355">
        <f t="shared" si="429"/>
        <v>0</v>
      </c>
    </row>
    <row r="2728" spans="1:21" x14ac:dyDescent="0.3">
      <c r="A2728" s="344">
        <v>2724</v>
      </c>
      <c r="B2728" s="344"/>
      <c r="C2728" s="356"/>
      <c r="D2728" s="357"/>
      <c r="E2728" s="358"/>
      <c r="F2728" s="346"/>
      <c r="G2728" s="347"/>
      <c r="H2728" s="347"/>
      <c r="I2728" s="347"/>
      <c r="J2728" s="348"/>
      <c r="K2728" s="347"/>
      <c r="L2728" s="349">
        <f t="shared" si="420"/>
        <v>0</v>
      </c>
      <c r="M2728" s="350">
        <f t="shared" si="421"/>
        <v>0</v>
      </c>
      <c r="N2728" s="350">
        <f t="shared" si="422"/>
        <v>0</v>
      </c>
      <c r="O2728" s="351">
        <f t="shared" si="423"/>
        <v>0</v>
      </c>
      <c r="P2728" s="350">
        <f t="shared" si="424"/>
        <v>0</v>
      </c>
      <c r="Q2728" s="352">
        <f t="shared" si="425"/>
        <v>0</v>
      </c>
      <c r="R2728" s="353">
        <f t="shared" si="426"/>
        <v>0</v>
      </c>
      <c r="S2728" s="354">
        <f t="shared" si="427"/>
        <v>0</v>
      </c>
      <c r="T2728" s="349">
        <f t="shared" si="428"/>
        <v>0</v>
      </c>
      <c r="U2728" s="355">
        <f t="shared" si="429"/>
        <v>0</v>
      </c>
    </row>
    <row r="2729" spans="1:21" x14ac:dyDescent="0.3">
      <c r="A2729" s="344">
        <v>2725</v>
      </c>
      <c r="B2729" s="344"/>
      <c r="C2729" s="356"/>
      <c r="D2729" s="357"/>
      <c r="E2729" s="358"/>
      <c r="F2729" s="346"/>
      <c r="G2729" s="347"/>
      <c r="H2729" s="347"/>
      <c r="I2729" s="347"/>
      <c r="J2729" s="348"/>
      <c r="K2729" s="347"/>
      <c r="L2729" s="349">
        <f t="shared" si="420"/>
        <v>0</v>
      </c>
      <c r="M2729" s="350">
        <f t="shared" si="421"/>
        <v>0</v>
      </c>
      <c r="N2729" s="350">
        <f t="shared" si="422"/>
        <v>0</v>
      </c>
      <c r="O2729" s="351">
        <f t="shared" si="423"/>
        <v>0</v>
      </c>
      <c r="P2729" s="350">
        <f t="shared" si="424"/>
        <v>0</v>
      </c>
      <c r="Q2729" s="352">
        <f t="shared" si="425"/>
        <v>0</v>
      </c>
      <c r="R2729" s="353">
        <f t="shared" si="426"/>
        <v>0</v>
      </c>
      <c r="S2729" s="354">
        <f t="shared" si="427"/>
        <v>0</v>
      </c>
      <c r="T2729" s="349">
        <f t="shared" si="428"/>
        <v>0</v>
      </c>
      <c r="U2729" s="355">
        <f t="shared" si="429"/>
        <v>0</v>
      </c>
    </row>
    <row r="2730" spans="1:21" x14ac:dyDescent="0.3">
      <c r="A2730" s="344">
        <v>2726</v>
      </c>
      <c r="B2730" s="344"/>
      <c r="C2730" s="356"/>
      <c r="D2730" s="357"/>
      <c r="E2730" s="358"/>
      <c r="F2730" s="346"/>
      <c r="G2730" s="347"/>
      <c r="H2730" s="347"/>
      <c r="I2730" s="347"/>
      <c r="J2730" s="348"/>
      <c r="K2730" s="347"/>
      <c r="L2730" s="349">
        <f t="shared" si="420"/>
        <v>0</v>
      </c>
      <c r="M2730" s="350">
        <f t="shared" si="421"/>
        <v>0</v>
      </c>
      <c r="N2730" s="350">
        <f t="shared" si="422"/>
        <v>0</v>
      </c>
      <c r="O2730" s="351">
        <f t="shared" si="423"/>
        <v>0</v>
      </c>
      <c r="P2730" s="350">
        <f t="shared" si="424"/>
        <v>0</v>
      </c>
      <c r="Q2730" s="352">
        <f t="shared" si="425"/>
        <v>0</v>
      </c>
      <c r="R2730" s="353">
        <f t="shared" si="426"/>
        <v>0</v>
      </c>
      <c r="S2730" s="354">
        <f t="shared" si="427"/>
        <v>0</v>
      </c>
      <c r="T2730" s="349">
        <f t="shared" si="428"/>
        <v>0</v>
      </c>
      <c r="U2730" s="355">
        <f t="shared" si="429"/>
        <v>0</v>
      </c>
    </row>
    <row r="2731" spans="1:21" x14ac:dyDescent="0.3">
      <c r="A2731" s="344">
        <v>2727</v>
      </c>
      <c r="B2731" s="344"/>
      <c r="C2731" s="386"/>
      <c r="D2731" s="357"/>
      <c r="E2731" s="358"/>
      <c r="F2731" s="346"/>
      <c r="G2731" s="347"/>
      <c r="H2731" s="347"/>
      <c r="I2731" s="347"/>
      <c r="J2731" s="348"/>
      <c r="K2731" s="347"/>
      <c r="L2731" s="349">
        <f t="shared" si="420"/>
        <v>0</v>
      </c>
      <c r="M2731" s="350">
        <f t="shared" si="421"/>
        <v>0</v>
      </c>
      <c r="N2731" s="350">
        <f t="shared" si="422"/>
        <v>0</v>
      </c>
      <c r="O2731" s="351">
        <f t="shared" si="423"/>
        <v>0</v>
      </c>
      <c r="P2731" s="350">
        <f t="shared" si="424"/>
        <v>0</v>
      </c>
      <c r="Q2731" s="352">
        <f t="shared" si="425"/>
        <v>0</v>
      </c>
      <c r="R2731" s="353">
        <f t="shared" si="426"/>
        <v>0</v>
      </c>
      <c r="S2731" s="354">
        <f t="shared" si="427"/>
        <v>0</v>
      </c>
      <c r="T2731" s="349">
        <f t="shared" si="428"/>
        <v>0</v>
      </c>
      <c r="U2731" s="355">
        <f t="shared" si="429"/>
        <v>0</v>
      </c>
    </row>
    <row r="2732" spans="1:21" x14ac:dyDescent="0.3">
      <c r="A2732" s="344">
        <v>2728</v>
      </c>
      <c r="B2732" s="344"/>
      <c r="C2732" s="386"/>
      <c r="D2732" s="357"/>
      <c r="E2732" s="358"/>
      <c r="F2732" s="346"/>
      <c r="G2732" s="347"/>
      <c r="H2732" s="347"/>
      <c r="I2732" s="347"/>
      <c r="J2732" s="348"/>
      <c r="K2732" s="347"/>
      <c r="L2732" s="349">
        <f t="shared" si="420"/>
        <v>0</v>
      </c>
      <c r="M2732" s="350">
        <f t="shared" si="421"/>
        <v>0</v>
      </c>
      <c r="N2732" s="350">
        <f t="shared" si="422"/>
        <v>0</v>
      </c>
      <c r="O2732" s="351">
        <f t="shared" si="423"/>
        <v>0</v>
      </c>
      <c r="P2732" s="350">
        <f t="shared" si="424"/>
        <v>0</v>
      </c>
      <c r="Q2732" s="352">
        <f t="shared" si="425"/>
        <v>0</v>
      </c>
      <c r="R2732" s="353">
        <f t="shared" si="426"/>
        <v>0</v>
      </c>
      <c r="S2732" s="354">
        <f t="shared" si="427"/>
        <v>0</v>
      </c>
      <c r="T2732" s="349">
        <f t="shared" si="428"/>
        <v>0</v>
      </c>
      <c r="U2732" s="355">
        <f t="shared" si="429"/>
        <v>0</v>
      </c>
    </row>
    <row r="2733" spans="1:21" x14ac:dyDescent="0.3">
      <c r="A2733" s="344">
        <v>2729</v>
      </c>
      <c r="B2733" s="344"/>
      <c r="C2733" s="386"/>
      <c r="D2733" s="357"/>
      <c r="E2733" s="358"/>
      <c r="F2733" s="346"/>
      <c r="G2733" s="347"/>
      <c r="H2733" s="347"/>
      <c r="I2733" s="347"/>
      <c r="J2733" s="348"/>
      <c r="K2733" s="347"/>
      <c r="L2733" s="349">
        <f t="shared" si="420"/>
        <v>0</v>
      </c>
      <c r="M2733" s="350">
        <f t="shared" si="421"/>
        <v>0</v>
      </c>
      <c r="N2733" s="350">
        <f t="shared" si="422"/>
        <v>0</v>
      </c>
      <c r="O2733" s="351">
        <f t="shared" si="423"/>
        <v>0</v>
      </c>
      <c r="P2733" s="350">
        <f t="shared" si="424"/>
        <v>0</v>
      </c>
      <c r="Q2733" s="352">
        <f t="shared" si="425"/>
        <v>0</v>
      </c>
      <c r="R2733" s="353">
        <f t="shared" si="426"/>
        <v>0</v>
      </c>
      <c r="S2733" s="354">
        <f t="shared" si="427"/>
        <v>0</v>
      </c>
      <c r="T2733" s="349">
        <f t="shared" si="428"/>
        <v>0</v>
      </c>
      <c r="U2733" s="355">
        <f t="shared" si="429"/>
        <v>0</v>
      </c>
    </row>
    <row r="2734" spans="1:21" x14ac:dyDescent="0.3">
      <c r="A2734" s="344">
        <v>2730</v>
      </c>
      <c r="B2734" s="344"/>
      <c r="C2734" s="356"/>
      <c r="D2734" s="357"/>
      <c r="E2734" s="358"/>
      <c r="F2734" s="346"/>
      <c r="G2734" s="347"/>
      <c r="H2734" s="347"/>
      <c r="I2734" s="347"/>
      <c r="J2734" s="348"/>
      <c r="K2734" s="347"/>
      <c r="L2734" s="349">
        <f t="shared" si="420"/>
        <v>0</v>
      </c>
      <c r="M2734" s="350">
        <f t="shared" si="421"/>
        <v>0</v>
      </c>
      <c r="N2734" s="350">
        <f t="shared" si="422"/>
        <v>0</v>
      </c>
      <c r="O2734" s="351">
        <f t="shared" si="423"/>
        <v>0</v>
      </c>
      <c r="P2734" s="350">
        <f t="shared" si="424"/>
        <v>0</v>
      </c>
      <c r="Q2734" s="352">
        <f t="shared" si="425"/>
        <v>0</v>
      </c>
      <c r="R2734" s="353">
        <f t="shared" si="426"/>
        <v>0</v>
      </c>
      <c r="S2734" s="354">
        <f t="shared" si="427"/>
        <v>0</v>
      </c>
      <c r="T2734" s="349">
        <f t="shared" si="428"/>
        <v>0</v>
      </c>
      <c r="U2734" s="355">
        <f t="shared" si="429"/>
        <v>0</v>
      </c>
    </row>
    <row r="2735" spans="1:21" x14ac:dyDescent="0.3">
      <c r="A2735" s="344">
        <v>2731</v>
      </c>
      <c r="B2735" s="344"/>
      <c r="C2735" s="356"/>
      <c r="D2735" s="357"/>
      <c r="E2735" s="358"/>
      <c r="F2735" s="346"/>
      <c r="G2735" s="347"/>
      <c r="H2735" s="347"/>
      <c r="I2735" s="347"/>
      <c r="J2735" s="348"/>
      <c r="K2735" s="347"/>
      <c r="L2735" s="349">
        <f t="shared" si="420"/>
        <v>0</v>
      </c>
      <c r="M2735" s="350">
        <f t="shared" si="421"/>
        <v>0</v>
      </c>
      <c r="N2735" s="350">
        <f t="shared" si="422"/>
        <v>0</v>
      </c>
      <c r="O2735" s="351">
        <f t="shared" si="423"/>
        <v>0</v>
      </c>
      <c r="P2735" s="350">
        <f t="shared" si="424"/>
        <v>0</v>
      </c>
      <c r="Q2735" s="352">
        <f t="shared" si="425"/>
        <v>0</v>
      </c>
      <c r="R2735" s="353">
        <f t="shared" si="426"/>
        <v>0</v>
      </c>
      <c r="S2735" s="354">
        <f t="shared" si="427"/>
        <v>0</v>
      </c>
      <c r="T2735" s="349">
        <f t="shared" si="428"/>
        <v>0</v>
      </c>
      <c r="U2735" s="355">
        <f t="shared" si="429"/>
        <v>0</v>
      </c>
    </row>
    <row r="2736" spans="1:21" x14ac:dyDescent="0.3">
      <c r="A2736" s="344">
        <v>2732</v>
      </c>
      <c r="B2736" s="344"/>
      <c r="C2736" s="356"/>
      <c r="D2736" s="357"/>
      <c r="E2736" s="358"/>
      <c r="F2736" s="346"/>
      <c r="G2736" s="347"/>
      <c r="H2736" s="347"/>
      <c r="I2736" s="347"/>
      <c r="J2736" s="348"/>
      <c r="K2736" s="347"/>
      <c r="L2736" s="349">
        <f t="shared" si="420"/>
        <v>0</v>
      </c>
      <c r="M2736" s="350">
        <f t="shared" si="421"/>
        <v>0</v>
      </c>
      <c r="N2736" s="350">
        <f t="shared" si="422"/>
        <v>0</v>
      </c>
      <c r="O2736" s="351">
        <f t="shared" si="423"/>
        <v>0</v>
      </c>
      <c r="P2736" s="350">
        <f t="shared" si="424"/>
        <v>0</v>
      </c>
      <c r="Q2736" s="352">
        <f t="shared" si="425"/>
        <v>0</v>
      </c>
      <c r="R2736" s="353">
        <f t="shared" si="426"/>
        <v>0</v>
      </c>
      <c r="S2736" s="354">
        <f t="shared" si="427"/>
        <v>0</v>
      </c>
      <c r="T2736" s="349">
        <f t="shared" si="428"/>
        <v>0</v>
      </c>
      <c r="U2736" s="355">
        <f t="shared" si="429"/>
        <v>0</v>
      </c>
    </row>
    <row r="2737" spans="1:21" x14ac:dyDescent="0.3">
      <c r="A2737" s="344">
        <v>2733</v>
      </c>
      <c r="B2737" s="344"/>
      <c r="C2737" s="386"/>
      <c r="D2737" s="357"/>
      <c r="E2737" s="358"/>
      <c r="F2737" s="346"/>
      <c r="G2737" s="347"/>
      <c r="H2737" s="347"/>
      <c r="I2737" s="347"/>
      <c r="J2737" s="348"/>
      <c r="K2737" s="347"/>
      <c r="L2737" s="349">
        <f t="shared" si="420"/>
        <v>0</v>
      </c>
      <c r="M2737" s="350">
        <f t="shared" si="421"/>
        <v>0</v>
      </c>
      <c r="N2737" s="350">
        <f t="shared" si="422"/>
        <v>0</v>
      </c>
      <c r="O2737" s="351">
        <f t="shared" si="423"/>
        <v>0</v>
      </c>
      <c r="P2737" s="350">
        <f t="shared" si="424"/>
        <v>0</v>
      </c>
      <c r="Q2737" s="352">
        <f t="shared" si="425"/>
        <v>0</v>
      </c>
      <c r="R2737" s="353">
        <f t="shared" si="426"/>
        <v>0</v>
      </c>
      <c r="S2737" s="354">
        <f t="shared" si="427"/>
        <v>0</v>
      </c>
      <c r="T2737" s="349">
        <f t="shared" si="428"/>
        <v>0</v>
      </c>
      <c r="U2737" s="355">
        <f t="shared" si="429"/>
        <v>0</v>
      </c>
    </row>
    <row r="2738" spans="1:21" x14ac:dyDescent="0.3">
      <c r="A2738" s="344">
        <v>2734</v>
      </c>
      <c r="B2738" s="344"/>
      <c r="C2738" s="386"/>
      <c r="D2738" s="357"/>
      <c r="E2738" s="358"/>
      <c r="F2738" s="346"/>
      <c r="G2738" s="347"/>
      <c r="H2738" s="347"/>
      <c r="I2738" s="347"/>
      <c r="J2738" s="348"/>
      <c r="K2738" s="347"/>
      <c r="L2738" s="349">
        <f t="shared" si="420"/>
        <v>0</v>
      </c>
      <c r="M2738" s="350">
        <f t="shared" si="421"/>
        <v>0</v>
      </c>
      <c r="N2738" s="350">
        <f t="shared" si="422"/>
        <v>0</v>
      </c>
      <c r="O2738" s="351">
        <f t="shared" si="423"/>
        <v>0</v>
      </c>
      <c r="P2738" s="350">
        <f t="shared" si="424"/>
        <v>0</v>
      </c>
      <c r="Q2738" s="352">
        <f t="shared" si="425"/>
        <v>0</v>
      </c>
      <c r="R2738" s="353">
        <f t="shared" si="426"/>
        <v>0</v>
      </c>
      <c r="S2738" s="354">
        <f t="shared" si="427"/>
        <v>0</v>
      </c>
      <c r="T2738" s="349">
        <f t="shared" si="428"/>
        <v>0</v>
      </c>
      <c r="U2738" s="355">
        <f t="shared" si="429"/>
        <v>0</v>
      </c>
    </row>
    <row r="2739" spans="1:21" x14ac:dyDescent="0.3">
      <c r="A2739" s="344">
        <v>2735</v>
      </c>
      <c r="B2739" s="344"/>
      <c r="C2739" s="386"/>
      <c r="D2739" s="357"/>
      <c r="E2739" s="358"/>
      <c r="F2739" s="346"/>
      <c r="G2739" s="347"/>
      <c r="H2739" s="347"/>
      <c r="I2739" s="347"/>
      <c r="J2739" s="348"/>
      <c r="K2739" s="347"/>
      <c r="L2739" s="349">
        <f t="shared" si="420"/>
        <v>0</v>
      </c>
      <c r="M2739" s="350">
        <f t="shared" si="421"/>
        <v>0</v>
      </c>
      <c r="N2739" s="350">
        <f t="shared" si="422"/>
        <v>0</v>
      </c>
      <c r="O2739" s="351">
        <f t="shared" si="423"/>
        <v>0</v>
      </c>
      <c r="P2739" s="350">
        <f t="shared" si="424"/>
        <v>0</v>
      </c>
      <c r="Q2739" s="352">
        <f t="shared" si="425"/>
        <v>0</v>
      </c>
      <c r="R2739" s="353">
        <f t="shared" si="426"/>
        <v>0</v>
      </c>
      <c r="S2739" s="354">
        <f t="shared" si="427"/>
        <v>0</v>
      </c>
      <c r="T2739" s="349">
        <f t="shared" si="428"/>
        <v>0</v>
      </c>
      <c r="U2739" s="355">
        <f t="shared" si="429"/>
        <v>0</v>
      </c>
    </row>
    <row r="2740" spans="1:21" x14ac:dyDescent="0.3">
      <c r="A2740" s="344">
        <v>2736</v>
      </c>
      <c r="B2740" s="344"/>
      <c r="C2740" s="356"/>
      <c r="D2740" s="357"/>
      <c r="E2740" s="358"/>
      <c r="F2740" s="346"/>
      <c r="G2740" s="347"/>
      <c r="H2740" s="347"/>
      <c r="I2740" s="347"/>
      <c r="J2740" s="348"/>
      <c r="K2740" s="347"/>
      <c r="L2740" s="349">
        <f t="shared" si="420"/>
        <v>0</v>
      </c>
      <c r="M2740" s="350">
        <f t="shared" si="421"/>
        <v>0</v>
      </c>
      <c r="N2740" s="350">
        <f t="shared" si="422"/>
        <v>0</v>
      </c>
      <c r="O2740" s="351">
        <f t="shared" si="423"/>
        <v>0</v>
      </c>
      <c r="P2740" s="350">
        <f t="shared" si="424"/>
        <v>0</v>
      </c>
      <c r="Q2740" s="352">
        <f t="shared" si="425"/>
        <v>0</v>
      </c>
      <c r="R2740" s="353">
        <f t="shared" si="426"/>
        <v>0</v>
      </c>
      <c r="S2740" s="354">
        <f t="shared" si="427"/>
        <v>0</v>
      </c>
      <c r="T2740" s="349">
        <f t="shared" si="428"/>
        <v>0</v>
      </c>
      <c r="U2740" s="355">
        <f t="shared" si="429"/>
        <v>0</v>
      </c>
    </row>
    <row r="2741" spans="1:21" x14ac:dyDescent="0.3">
      <c r="A2741" s="344">
        <v>2737</v>
      </c>
      <c r="B2741" s="344"/>
      <c r="C2741" s="356"/>
      <c r="D2741" s="357"/>
      <c r="E2741" s="358"/>
      <c r="F2741" s="346"/>
      <c r="G2741" s="347"/>
      <c r="H2741" s="347"/>
      <c r="I2741" s="347"/>
      <c r="J2741" s="348"/>
      <c r="K2741" s="347"/>
      <c r="L2741" s="349">
        <f t="shared" si="420"/>
        <v>0</v>
      </c>
      <c r="M2741" s="350">
        <f t="shared" si="421"/>
        <v>0</v>
      </c>
      <c r="N2741" s="350">
        <f t="shared" si="422"/>
        <v>0</v>
      </c>
      <c r="O2741" s="351">
        <f t="shared" si="423"/>
        <v>0</v>
      </c>
      <c r="P2741" s="350">
        <f t="shared" si="424"/>
        <v>0</v>
      </c>
      <c r="Q2741" s="352">
        <f t="shared" si="425"/>
        <v>0</v>
      </c>
      <c r="R2741" s="353">
        <f t="shared" si="426"/>
        <v>0</v>
      </c>
      <c r="S2741" s="354">
        <f t="shared" si="427"/>
        <v>0</v>
      </c>
      <c r="T2741" s="349">
        <f t="shared" si="428"/>
        <v>0</v>
      </c>
      <c r="U2741" s="355">
        <f t="shared" si="429"/>
        <v>0</v>
      </c>
    </row>
    <row r="2742" spans="1:21" x14ac:dyDescent="0.3">
      <c r="A2742" s="344">
        <v>2738</v>
      </c>
      <c r="B2742" s="344"/>
      <c r="C2742" s="356"/>
      <c r="D2742" s="357"/>
      <c r="E2742" s="358"/>
      <c r="F2742" s="346"/>
      <c r="G2742" s="347"/>
      <c r="H2742" s="347"/>
      <c r="I2742" s="347"/>
      <c r="J2742" s="348"/>
      <c r="K2742" s="347"/>
      <c r="L2742" s="349">
        <f t="shared" si="420"/>
        <v>0</v>
      </c>
      <c r="M2742" s="350">
        <f t="shared" si="421"/>
        <v>0</v>
      </c>
      <c r="N2742" s="350">
        <f t="shared" si="422"/>
        <v>0</v>
      </c>
      <c r="O2742" s="351">
        <f t="shared" si="423"/>
        <v>0</v>
      </c>
      <c r="P2742" s="350">
        <f t="shared" si="424"/>
        <v>0</v>
      </c>
      <c r="Q2742" s="352">
        <f t="shared" si="425"/>
        <v>0</v>
      </c>
      <c r="R2742" s="353">
        <f t="shared" si="426"/>
        <v>0</v>
      </c>
      <c r="S2742" s="354">
        <f t="shared" si="427"/>
        <v>0</v>
      </c>
      <c r="T2742" s="349">
        <f t="shared" si="428"/>
        <v>0</v>
      </c>
      <c r="U2742" s="355">
        <f t="shared" si="429"/>
        <v>0</v>
      </c>
    </row>
    <row r="2743" spans="1:21" x14ac:dyDescent="0.3">
      <c r="A2743" s="344">
        <v>2739</v>
      </c>
      <c r="B2743" s="344"/>
      <c r="C2743" s="386"/>
      <c r="D2743" s="357"/>
      <c r="E2743" s="358"/>
      <c r="F2743" s="346"/>
      <c r="G2743" s="347"/>
      <c r="H2743" s="347"/>
      <c r="I2743" s="347"/>
      <c r="J2743" s="348"/>
      <c r="K2743" s="347"/>
      <c r="L2743" s="349">
        <f t="shared" si="420"/>
        <v>0</v>
      </c>
      <c r="M2743" s="350">
        <f t="shared" si="421"/>
        <v>0</v>
      </c>
      <c r="N2743" s="350">
        <f t="shared" si="422"/>
        <v>0</v>
      </c>
      <c r="O2743" s="351">
        <f t="shared" si="423"/>
        <v>0</v>
      </c>
      <c r="P2743" s="350">
        <f t="shared" si="424"/>
        <v>0</v>
      </c>
      <c r="Q2743" s="352">
        <f t="shared" si="425"/>
        <v>0</v>
      </c>
      <c r="R2743" s="353">
        <f t="shared" si="426"/>
        <v>0</v>
      </c>
      <c r="S2743" s="354">
        <f t="shared" si="427"/>
        <v>0</v>
      </c>
      <c r="T2743" s="349">
        <f t="shared" si="428"/>
        <v>0</v>
      </c>
      <c r="U2743" s="355">
        <f t="shared" si="429"/>
        <v>0</v>
      </c>
    </row>
    <row r="2744" spans="1:21" x14ac:dyDescent="0.3">
      <c r="A2744" s="344">
        <v>2740</v>
      </c>
      <c r="B2744" s="344"/>
      <c r="C2744" s="386"/>
      <c r="D2744" s="357"/>
      <c r="E2744" s="358"/>
      <c r="F2744" s="346"/>
      <c r="G2744" s="347"/>
      <c r="H2744" s="347"/>
      <c r="I2744" s="347"/>
      <c r="J2744" s="348"/>
      <c r="K2744" s="347"/>
      <c r="L2744" s="349">
        <f t="shared" si="420"/>
        <v>0</v>
      </c>
      <c r="M2744" s="350">
        <f t="shared" si="421"/>
        <v>0</v>
      </c>
      <c r="N2744" s="350">
        <f t="shared" si="422"/>
        <v>0</v>
      </c>
      <c r="O2744" s="351">
        <f t="shared" si="423"/>
        <v>0</v>
      </c>
      <c r="P2744" s="350">
        <f t="shared" si="424"/>
        <v>0</v>
      </c>
      <c r="Q2744" s="352">
        <f t="shared" si="425"/>
        <v>0</v>
      </c>
      <c r="R2744" s="353">
        <f t="shared" si="426"/>
        <v>0</v>
      </c>
      <c r="S2744" s="354">
        <f t="shared" si="427"/>
        <v>0</v>
      </c>
      <c r="T2744" s="349">
        <f t="shared" si="428"/>
        <v>0</v>
      </c>
      <c r="U2744" s="355">
        <f t="shared" si="429"/>
        <v>0</v>
      </c>
    </row>
    <row r="2745" spans="1:21" x14ac:dyDescent="0.3">
      <c r="A2745" s="344">
        <v>2741</v>
      </c>
      <c r="B2745" s="344"/>
      <c r="C2745" s="386"/>
      <c r="D2745" s="357"/>
      <c r="E2745" s="358"/>
      <c r="F2745" s="346"/>
      <c r="G2745" s="347"/>
      <c r="H2745" s="347"/>
      <c r="I2745" s="347"/>
      <c r="J2745" s="348"/>
      <c r="K2745" s="347"/>
      <c r="L2745" s="349">
        <f t="shared" si="420"/>
        <v>0</v>
      </c>
      <c r="M2745" s="350">
        <f t="shared" si="421"/>
        <v>0</v>
      </c>
      <c r="N2745" s="350">
        <f t="shared" si="422"/>
        <v>0</v>
      </c>
      <c r="O2745" s="351">
        <f t="shared" si="423"/>
        <v>0</v>
      </c>
      <c r="P2745" s="350">
        <f t="shared" si="424"/>
        <v>0</v>
      </c>
      <c r="Q2745" s="352">
        <f t="shared" si="425"/>
        <v>0</v>
      </c>
      <c r="R2745" s="353">
        <f t="shared" si="426"/>
        <v>0</v>
      </c>
      <c r="S2745" s="354">
        <f t="shared" si="427"/>
        <v>0</v>
      </c>
      <c r="T2745" s="349">
        <f t="shared" si="428"/>
        <v>0</v>
      </c>
      <c r="U2745" s="355">
        <f t="shared" si="429"/>
        <v>0</v>
      </c>
    </row>
    <row r="2746" spans="1:21" x14ac:dyDescent="0.3">
      <c r="A2746" s="344">
        <v>2742</v>
      </c>
      <c r="B2746" s="344"/>
      <c r="C2746" s="356"/>
      <c r="D2746" s="357"/>
      <c r="E2746" s="358"/>
      <c r="F2746" s="346"/>
      <c r="G2746" s="347"/>
      <c r="H2746" s="347"/>
      <c r="I2746" s="347"/>
      <c r="J2746" s="348"/>
      <c r="K2746" s="347"/>
      <c r="L2746" s="349">
        <f t="shared" si="420"/>
        <v>0</v>
      </c>
      <c r="M2746" s="350">
        <f t="shared" si="421"/>
        <v>0</v>
      </c>
      <c r="N2746" s="350">
        <f t="shared" si="422"/>
        <v>0</v>
      </c>
      <c r="O2746" s="351">
        <f t="shared" si="423"/>
        <v>0</v>
      </c>
      <c r="P2746" s="350">
        <f t="shared" si="424"/>
        <v>0</v>
      </c>
      <c r="Q2746" s="352">
        <f t="shared" si="425"/>
        <v>0</v>
      </c>
      <c r="R2746" s="353">
        <f t="shared" si="426"/>
        <v>0</v>
      </c>
      <c r="S2746" s="354">
        <f t="shared" si="427"/>
        <v>0</v>
      </c>
      <c r="T2746" s="349">
        <f t="shared" si="428"/>
        <v>0</v>
      </c>
      <c r="U2746" s="355">
        <f t="shared" si="429"/>
        <v>0</v>
      </c>
    </row>
    <row r="2747" spans="1:21" x14ac:dyDescent="0.3">
      <c r="A2747" s="344">
        <v>2743</v>
      </c>
      <c r="B2747" s="344"/>
      <c r="C2747" s="356"/>
      <c r="D2747" s="357"/>
      <c r="E2747" s="358"/>
      <c r="F2747" s="346"/>
      <c r="G2747" s="347"/>
      <c r="H2747" s="347"/>
      <c r="I2747" s="347"/>
      <c r="J2747" s="348"/>
      <c r="K2747" s="347"/>
      <c r="L2747" s="349">
        <f t="shared" si="420"/>
        <v>0</v>
      </c>
      <c r="M2747" s="350">
        <f t="shared" si="421"/>
        <v>0</v>
      </c>
      <c r="N2747" s="350">
        <f t="shared" si="422"/>
        <v>0</v>
      </c>
      <c r="O2747" s="351">
        <f t="shared" si="423"/>
        <v>0</v>
      </c>
      <c r="P2747" s="350">
        <f t="shared" si="424"/>
        <v>0</v>
      </c>
      <c r="Q2747" s="352">
        <f t="shared" si="425"/>
        <v>0</v>
      </c>
      <c r="R2747" s="353">
        <f t="shared" si="426"/>
        <v>0</v>
      </c>
      <c r="S2747" s="354">
        <f t="shared" si="427"/>
        <v>0</v>
      </c>
      <c r="T2747" s="349">
        <f t="shared" si="428"/>
        <v>0</v>
      </c>
      <c r="U2747" s="355">
        <f t="shared" si="429"/>
        <v>0</v>
      </c>
    </row>
    <row r="2748" spans="1:21" x14ac:dyDescent="0.3">
      <c r="A2748" s="344">
        <v>2744</v>
      </c>
      <c r="B2748" s="344"/>
      <c r="C2748" s="356"/>
      <c r="D2748" s="357"/>
      <c r="E2748" s="358"/>
      <c r="F2748" s="346"/>
      <c r="G2748" s="347"/>
      <c r="H2748" s="347"/>
      <c r="I2748" s="347"/>
      <c r="J2748" s="348"/>
      <c r="K2748" s="347"/>
      <c r="L2748" s="349">
        <f t="shared" si="420"/>
        <v>0</v>
      </c>
      <c r="M2748" s="350">
        <f t="shared" si="421"/>
        <v>0</v>
      </c>
      <c r="N2748" s="350">
        <f t="shared" si="422"/>
        <v>0</v>
      </c>
      <c r="O2748" s="351">
        <f t="shared" si="423"/>
        <v>0</v>
      </c>
      <c r="P2748" s="350">
        <f t="shared" si="424"/>
        <v>0</v>
      </c>
      <c r="Q2748" s="352">
        <f t="shared" si="425"/>
        <v>0</v>
      </c>
      <c r="R2748" s="353">
        <f t="shared" si="426"/>
        <v>0</v>
      </c>
      <c r="S2748" s="354">
        <f t="shared" si="427"/>
        <v>0</v>
      </c>
      <c r="T2748" s="349">
        <f t="shared" si="428"/>
        <v>0</v>
      </c>
      <c r="U2748" s="355">
        <f t="shared" si="429"/>
        <v>0</v>
      </c>
    </row>
    <row r="2749" spans="1:21" x14ac:dyDescent="0.3">
      <c r="A2749" s="344">
        <v>2745</v>
      </c>
      <c r="B2749" s="344"/>
      <c r="C2749" s="386"/>
      <c r="D2749" s="357"/>
      <c r="E2749" s="358"/>
      <c r="F2749" s="346"/>
      <c r="G2749" s="347"/>
      <c r="H2749" s="347"/>
      <c r="I2749" s="347"/>
      <c r="J2749" s="348"/>
      <c r="K2749" s="347"/>
      <c r="L2749" s="349">
        <f t="shared" si="420"/>
        <v>0</v>
      </c>
      <c r="M2749" s="350">
        <f t="shared" si="421"/>
        <v>0</v>
      </c>
      <c r="N2749" s="350">
        <f t="shared" si="422"/>
        <v>0</v>
      </c>
      <c r="O2749" s="351">
        <f t="shared" si="423"/>
        <v>0</v>
      </c>
      <c r="P2749" s="350">
        <f t="shared" si="424"/>
        <v>0</v>
      </c>
      <c r="Q2749" s="352">
        <f t="shared" si="425"/>
        <v>0</v>
      </c>
      <c r="R2749" s="353">
        <f t="shared" si="426"/>
        <v>0</v>
      </c>
      <c r="S2749" s="354">
        <f t="shared" si="427"/>
        <v>0</v>
      </c>
      <c r="T2749" s="349">
        <f t="shared" si="428"/>
        <v>0</v>
      </c>
      <c r="U2749" s="355">
        <f t="shared" si="429"/>
        <v>0</v>
      </c>
    </row>
    <row r="2750" spans="1:21" x14ac:dyDescent="0.3">
      <c r="A2750" s="344">
        <v>2746</v>
      </c>
      <c r="B2750" s="344"/>
      <c r="C2750" s="386"/>
      <c r="D2750" s="357"/>
      <c r="E2750" s="358"/>
      <c r="F2750" s="346"/>
      <c r="G2750" s="347"/>
      <c r="H2750" s="347"/>
      <c r="I2750" s="347"/>
      <c r="J2750" s="348"/>
      <c r="K2750" s="347"/>
      <c r="L2750" s="349">
        <f t="shared" si="420"/>
        <v>0</v>
      </c>
      <c r="M2750" s="350">
        <f t="shared" si="421"/>
        <v>0</v>
      </c>
      <c r="N2750" s="350">
        <f t="shared" si="422"/>
        <v>0</v>
      </c>
      <c r="O2750" s="351">
        <f t="shared" si="423"/>
        <v>0</v>
      </c>
      <c r="P2750" s="350">
        <f t="shared" si="424"/>
        <v>0</v>
      </c>
      <c r="Q2750" s="352">
        <f t="shared" si="425"/>
        <v>0</v>
      </c>
      <c r="R2750" s="353">
        <f t="shared" si="426"/>
        <v>0</v>
      </c>
      <c r="S2750" s="354">
        <f t="shared" si="427"/>
        <v>0</v>
      </c>
      <c r="T2750" s="349">
        <f t="shared" si="428"/>
        <v>0</v>
      </c>
      <c r="U2750" s="355">
        <f t="shared" si="429"/>
        <v>0</v>
      </c>
    </row>
    <row r="2751" spans="1:21" x14ac:dyDescent="0.3">
      <c r="A2751" s="344">
        <v>2747</v>
      </c>
      <c r="B2751" s="344"/>
      <c r="C2751" s="386"/>
      <c r="D2751" s="357"/>
      <c r="E2751" s="358"/>
      <c r="F2751" s="346"/>
      <c r="G2751" s="347"/>
      <c r="H2751" s="347"/>
      <c r="I2751" s="347"/>
      <c r="J2751" s="348"/>
      <c r="K2751" s="347"/>
      <c r="L2751" s="349">
        <f t="shared" si="420"/>
        <v>0</v>
      </c>
      <c r="M2751" s="350">
        <f t="shared" si="421"/>
        <v>0</v>
      </c>
      <c r="N2751" s="350">
        <f t="shared" si="422"/>
        <v>0</v>
      </c>
      <c r="O2751" s="351">
        <f t="shared" si="423"/>
        <v>0</v>
      </c>
      <c r="P2751" s="350">
        <f t="shared" si="424"/>
        <v>0</v>
      </c>
      <c r="Q2751" s="352">
        <f t="shared" si="425"/>
        <v>0</v>
      </c>
      <c r="R2751" s="353">
        <f t="shared" si="426"/>
        <v>0</v>
      </c>
      <c r="S2751" s="354">
        <f t="shared" si="427"/>
        <v>0</v>
      </c>
      <c r="T2751" s="349">
        <f t="shared" si="428"/>
        <v>0</v>
      </c>
      <c r="U2751" s="355">
        <f t="shared" si="429"/>
        <v>0</v>
      </c>
    </row>
    <row r="2752" spans="1:21" x14ac:dyDescent="0.3">
      <c r="A2752" s="344">
        <v>2748</v>
      </c>
      <c r="B2752" s="344"/>
      <c r="C2752" s="356"/>
      <c r="D2752" s="357"/>
      <c r="E2752" s="358"/>
      <c r="F2752" s="346"/>
      <c r="G2752" s="347"/>
      <c r="H2752" s="347"/>
      <c r="I2752" s="347"/>
      <c r="J2752" s="348"/>
      <c r="K2752" s="347"/>
      <c r="L2752" s="349">
        <f t="shared" si="420"/>
        <v>0</v>
      </c>
      <c r="M2752" s="350">
        <f t="shared" si="421"/>
        <v>0</v>
      </c>
      <c r="N2752" s="350">
        <f t="shared" si="422"/>
        <v>0</v>
      </c>
      <c r="O2752" s="351">
        <f t="shared" si="423"/>
        <v>0</v>
      </c>
      <c r="P2752" s="350">
        <f t="shared" si="424"/>
        <v>0</v>
      </c>
      <c r="Q2752" s="352">
        <f t="shared" si="425"/>
        <v>0</v>
      </c>
      <c r="R2752" s="353">
        <f t="shared" si="426"/>
        <v>0</v>
      </c>
      <c r="S2752" s="354">
        <f t="shared" si="427"/>
        <v>0</v>
      </c>
      <c r="T2752" s="349">
        <f t="shared" si="428"/>
        <v>0</v>
      </c>
      <c r="U2752" s="355">
        <f t="shared" si="429"/>
        <v>0</v>
      </c>
    </row>
    <row r="2753" spans="1:21" x14ac:dyDescent="0.3">
      <c r="A2753" s="344">
        <v>2749</v>
      </c>
      <c r="B2753" s="344"/>
      <c r="C2753" s="356"/>
      <c r="D2753" s="357"/>
      <c r="E2753" s="358"/>
      <c r="F2753" s="346"/>
      <c r="G2753" s="347"/>
      <c r="H2753" s="347"/>
      <c r="I2753" s="347"/>
      <c r="J2753" s="348"/>
      <c r="K2753" s="347"/>
      <c r="L2753" s="349">
        <f t="shared" si="420"/>
        <v>0</v>
      </c>
      <c r="M2753" s="350">
        <f t="shared" si="421"/>
        <v>0</v>
      </c>
      <c r="N2753" s="350">
        <f t="shared" si="422"/>
        <v>0</v>
      </c>
      <c r="O2753" s="351">
        <f t="shared" si="423"/>
        <v>0</v>
      </c>
      <c r="P2753" s="350">
        <f t="shared" si="424"/>
        <v>0</v>
      </c>
      <c r="Q2753" s="352">
        <f t="shared" si="425"/>
        <v>0</v>
      </c>
      <c r="R2753" s="353">
        <f t="shared" si="426"/>
        <v>0</v>
      </c>
      <c r="S2753" s="354">
        <f t="shared" si="427"/>
        <v>0</v>
      </c>
      <c r="T2753" s="349">
        <f t="shared" si="428"/>
        <v>0</v>
      </c>
      <c r="U2753" s="355">
        <f t="shared" si="429"/>
        <v>0</v>
      </c>
    </row>
    <row r="2754" spans="1:21" x14ac:dyDescent="0.3">
      <c r="A2754" s="344">
        <v>2750</v>
      </c>
      <c r="B2754" s="344"/>
      <c r="C2754" s="356"/>
      <c r="D2754" s="357"/>
      <c r="E2754" s="358"/>
      <c r="F2754" s="346"/>
      <c r="G2754" s="347"/>
      <c r="H2754" s="347"/>
      <c r="I2754" s="347"/>
      <c r="J2754" s="348"/>
      <c r="K2754" s="347"/>
      <c r="L2754" s="349">
        <f t="shared" si="420"/>
        <v>0</v>
      </c>
      <c r="M2754" s="350">
        <f t="shared" si="421"/>
        <v>0</v>
      </c>
      <c r="N2754" s="350">
        <f t="shared" si="422"/>
        <v>0</v>
      </c>
      <c r="O2754" s="351">
        <f t="shared" si="423"/>
        <v>0</v>
      </c>
      <c r="P2754" s="350">
        <f t="shared" si="424"/>
        <v>0</v>
      </c>
      <c r="Q2754" s="352">
        <f t="shared" si="425"/>
        <v>0</v>
      </c>
      <c r="R2754" s="353">
        <f t="shared" si="426"/>
        <v>0</v>
      </c>
      <c r="S2754" s="354">
        <f t="shared" si="427"/>
        <v>0</v>
      </c>
      <c r="T2754" s="349">
        <f t="shared" si="428"/>
        <v>0</v>
      </c>
      <c r="U2754" s="355">
        <f t="shared" si="429"/>
        <v>0</v>
      </c>
    </row>
    <row r="2755" spans="1:21" x14ac:dyDescent="0.3">
      <c r="A2755" s="344">
        <v>2751</v>
      </c>
      <c r="B2755" s="344"/>
      <c r="C2755" s="386"/>
      <c r="D2755" s="357"/>
      <c r="E2755" s="358"/>
      <c r="F2755" s="346"/>
      <c r="G2755" s="347"/>
      <c r="H2755" s="347"/>
      <c r="I2755" s="347"/>
      <c r="J2755" s="348"/>
      <c r="K2755" s="347"/>
      <c r="L2755" s="349">
        <f t="shared" si="420"/>
        <v>0</v>
      </c>
      <c r="M2755" s="350">
        <f t="shared" si="421"/>
        <v>0</v>
      </c>
      <c r="N2755" s="350">
        <f t="shared" si="422"/>
        <v>0</v>
      </c>
      <c r="O2755" s="351">
        <f t="shared" si="423"/>
        <v>0</v>
      </c>
      <c r="P2755" s="350">
        <f t="shared" si="424"/>
        <v>0</v>
      </c>
      <c r="Q2755" s="352">
        <f t="shared" si="425"/>
        <v>0</v>
      </c>
      <c r="R2755" s="353">
        <f t="shared" si="426"/>
        <v>0</v>
      </c>
      <c r="S2755" s="354">
        <f t="shared" si="427"/>
        <v>0</v>
      </c>
      <c r="T2755" s="349">
        <f t="shared" si="428"/>
        <v>0</v>
      </c>
      <c r="U2755" s="355">
        <f t="shared" si="429"/>
        <v>0</v>
      </c>
    </row>
    <row r="2756" spans="1:21" x14ac:dyDescent="0.3">
      <c r="A2756" s="344">
        <v>2752</v>
      </c>
      <c r="B2756" s="344"/>
      <c r="C2756" s="386"/>
      <c r="D2756" s="357"/>
      <c r="E2756" s="358"/>
      <c r="F2756" s="346"/>
      <c r="G2756" s="347"/>
      <c r="H2756" s="347"/>
      <c r="I2756" s="347"/>
      <c r="J2756" s="348"/>
      <c r="K2756" s="347"/>
      <c r="L2756" s="349">
        <f t="shared" si="420"/>
        <v>0</v>
      </c>
      <c r="M2756" s="350">
        <f t="shared" si="421"/>
        <v>0</v>
      </c>
      <c r="N2756" s="350">
        <f t="shared" si="422"/>
        <v>0</v>
      </c>
      <c r="O2756" s="351">
        <f t="shared" si="423"/>
        <v>0</v>
      </c>
      <c r="P2756" s="350">
        <f t="shared" si="424"/>
        <v>0</v>
      </c>
      <c r="Q2756" s="352">
        <f t="shared" si="425"/>
        <v>0</v>
      </c>
      <c r="R2756" s="353">
        <f t="shared" si="426"/>
        <v>0</v>
      </c>
      <c r="S2756" s="354">
        <f t="shared" si="427"/>
        <v>0</v>
      </c>
      <c r="T2756" s="349">
        <f t="shared" si="428"/>
        <v>0</v>
      </c>
      <c r="U2756" s="355">
        <f t="shared" si="429"/>
        <v>0</v>
      </c>
    </row>
    <row r="2757" spans="1:21" x14ac:dyDescent="0.3">
      <c r="A2757" s="344">
        <v>2753</v>
      </c>
      <c r="B2757" s="344"/>
      <c r="C2757" s="386"/>
      <c r="D2757" s="357"/>
      <c r="E2757" s="358"/>
      <c r="F2757" s="346"/>
      <c r="G2757" s="347"/>
      <c r="H2757" s="347"/>
      <c r="I2757" s="347"/>
      <c r="J2757" s="348"/>
      <c r="K2757" s="347"/>
      <c r="L2757" s="349">
        <f t="shared" si="420"/>
        <v>0</v>
      </c>
      <c r="M2757" s="350">
        <f t="shared" si="421"/>
        <v>0</v>
      </c>
      <c r="N2757" s="350">
        <f t="shared" si="422"/>
        <v>0</v>
      </c>
      <c r="O2757" s="351">
        <f t="shared" si="423"/>
        <v>0</v>
      </c>
      <c r="P2757" s="350">
        <f t="shared" si="424"/>
        <v>0</v>
      </c>
      <c r="Q2757" s="352">
        <f t="shared" si="425"/>
        <v>0</v>
      </c>
      <c r="R2757" s="353">
        <f t="shared" si="426"/>
        <v>0</v>
      </c>
      <c r="S2757" s="354">
        <f t="shared" si="427"/>
        <v>0</v>
      </c>
      <c r="T2757" s="349">
        <f t="shared" si="428"/>
        <v>0</v>
      </c>
      <c r="U2757" s="355">
        <f t="shared" si="429"/>
        <v>0</v>
      </c>
    </row>
    <row r="2758" spans="1:21" x14ac:dyDescent="0.3">
      <c r="A2758" s="344">
        <v>2754</v>
      </c>
      <c r="B2758" s="344"/>
      <c r="C2758" s="356"/>
      <c r="D2758" s="357"/>
      <c r="E2758" s="358"/>
      <c r="F2758" s="346"/>
      <c r="G2758" s="347"/>
      <c r="H2758" s="347"/>
      <c r="I2758" s="347"/>
      <c r="J2758" s="348"/>
      <c r="K2758" s="347"/>
      <c r="L2758" s="349">
        <f t="shared" ref="L2758:L2821" si="430">E2758*7/22</f>
        <v>0</v>
      </c>
      <c r="M2758" s="350">
        <f t="shared" ref="M2758:M2821" si="431">IF(L2758&gt;0, 0.0396*(((L2758^2)*F2758)^0.933),0)</f>
        <v>0</v>
      </c>
      <c r="N2758" s="350">
        <f t="shared" ref="N2758:N2821" si="432">IF(L2758&gt;0,0.00349*(((L2758^2)*F2758)^1.03),0)</f>
        <v>0</v>
      </c>
      <c r="O2758" s="351">
        <f t="shared" ref="O2758:O2821" si="433">IF(L2758&gt;0,1/((28/(M2758+N2758))+0.025),0)</f>
        <v>0</v>
      </c>
      <c r="P2758" s="350">
        <f t="shared" ref="P2758:P2821" si="434">M2758+N2758+O2758</f>
        <v>0</v>
      </c>
      <c r="Q2758" s="352">
        <f t="shared" ref="Q2758:Q2821" si="435">P2758*0.27</f>
        <v>0</v>
      </c>
      <c r="R2758" s="353">
        <f t="shared" ref="R2758:R2821" si="436">P2758+Q2758</f>
        <v>0</v>
      </c>
      <c r="S2758" s="354">
        <f t="shared" ref="S2758:S2821" si="437">R2758*0.47</f>
        <v>0</v>
      </c>
      <c r="T2758" s="349">
        <f t="shared" ref="T2758:T2821" si="438">S2758*44/12</f>
        <v>0</v>
      </c>
      <c r="U2758" s="355">
        <f t="shared" ref="U2758:U2821" si="439">T2758/1000</f>
        <v>0</v>
      </c>
    </row>
    <row r="2759" spans="1:21" x14ac:dyDescent="0.3">
      <c r="A2759" s="344">
        <v>2755</v>
      </c>
      <c r="B2759" s="344"/>
      <c r="C2759" s="356"/>
      <c r="D2759" s="357"/>
      <c r="E2759" s="358"/>
      <c r="F2759" s="346"/>
      <c r="G2759" s="347"/>
      <c r="H2759" s="347"/>
      <c r="I2759" s="347"/>
      <c r="J2759" s="348"/>
      <c r="K2759" s="347"/>
      <c r="L2759" s="349">
        <f t="shared" si="430"/>
        <v>0</v>
      </c>
      <c r="M2759" s="350">
        <f t="shared" si="431"/>
        <v>0</v>
      </c>
      <c r="N2759" s="350">
        <f t="shared" si="432"/>
        <v>0</v>
      </c>
      <c r="O2759" s="351">
        <f t="shared" si="433"/>
        <v>0</v>
      </c>
      <c r="P2759" s="350">
        <f t="shared" si="434"/>
        <v>0</v>
      </c>
      <c r="Q2759" s="352">
        <f t="shared" si="435"/>
        <v>0</v>
      </c>
      <c r="R2759" s="353">
        <f t="shared" si="436"/>
        <v>0</v>
      </c>
      <c r="S2759" s="354">
        <f t="shared" si="437"/>
        <v>0</v>
      </c>
      <c r="T2759" s="349">
        <f t="shared" si="438"/>
        <v>0</v>
      </c>
      <c r="U2759" s="355">
        <f t="shared" si="439"/>
        <v>0</v>
      </c>
    </row>
    <row r="2760" spans="1:21" x14ac:dyDescent="0.3">
      <c r="A2760" s="344">
        <v>2756</v>
      </c>
      <c r="B2760" s="344"/>
      <c r="C2760" s="356"/>
      <c r="D2760" s="357"/>
      <c r="E2760" s="358"/>
      <c r="F2760" s="346"/>
      <c r="G2760" s="347"/>
      <c r="H2760" s="347"/>
      <c r="I2760" s="347"/>
      <c r="J2760" s="348"/>
      <c r="K2760" s="347"/>
      <c r="L2760" s="349">
        <f t="shared" si="430"/>
        <v>0</v>
      </c>
      <c r="M2760" s="350">
        <f t="shared" si="431"/>
        <v>0</v>
      </c>
      <c r="N2760" s="350">
        <f t="shared" si="432"/>
        <v>0</v>
      </c>
      <c r="O2760" s="351">
        <f t="shared" si="433"/>
        <v>0</v>
      </c>
      <c r="P2760" s="350">
        <f t="shared" si="434"/>
        <v>0</v>
      </c>
      <c r="Q2760" s="352">
        <f t="shared" si="435"/>
        <v>0</v>
      </c>
      <c r="R2760" s="353">
        <f t="shared" si="436"/>
        <v>0</v>
      </c>
      <c r="S2760" s="354">
        <f t="shared" si="437"/>
        <v>0</v>
      </c>
      <c r="T2760" s="349">
        <f t="shared" si="438"/>
        <v>0</v>
      </c>
      <c r="U2760" s="355">
        <f t="shared" si="439"/>
        <v>0</v>
      </c>
    </row>
    <row r="2761" spans="1:21" x14ac:dyDescent="0.3">
      <c r="A2761" s="344">
        <v>2757</v>
      </c>
      <c r="B2761" s="344"/>
      <c r="C2761" s="386"/>
      <c r="D2761" s="357"/>
      <c r="E2761" s="358"/>
      <c r="F2761" s="346"/>
      <c r="G2761" s="347"/>
      <c r="H2761" s="347"/>
      <c r="I2761" s="347"/>
      <c r="J2761" s="348"/>
      <c r="K2761" s="347"/>
      <c r="L2761" s="349">
        <f t="shared" si="430"/>
        <v>0</v>
      </c>
      <c r="M2761" s="350">
        <f t="shared" si="431"/>
        <v>0</v>
      </c>
      <c r="N2761" s="350">
        <f t="shared" si="432"/>
        <v>0</v>
      </c>
      <c r="O2761" s="351">
        <f t="shared" si="433"/>
        <v>0</v>
      </c>
      <c r="P2761" s="350">
        <f t="shared" si="434"/>
        <v>0</v>
      </c>
      <c r="Q2761" s="352">
        <f t="shared" si="435"/>
        <v>0</v>
      </c>
      <c r="R2761" s="353">
        <f t="shared" si="436"/>
        <v>0</v>
      </c>
      <c r="S2761" s="354">
        <f t="shared" si="437"/>
        <v>0</v>
      </c>
      <c r="T2761" s="349">
        <f t="shared" si="438"/>
        <v>0</v>
      </c>
      <c r="U2761" s="355">
        <f t="shared" si="439"/>
        <v>0</v>
      </c>
    </row>
    <row r="2762" spans="1:21" x14ac:dyDescent="0.3">
      <c r="A2762" s="344">
        <v>2758</v>
      </c>
      <c r="B2762" s="344"/>
      <c r="C2762" s="386"/>
      <c r="D2762" s="357"/>
      <c r="E2762" s="358"/>
      <c r="F2762" s="346"/>
      <c r="G2762" s="347"/>
      <c r="H2762" s="347"/>
      <c r="I2762" s="347"/>
      <c r="J2762" s="348"/>
      <c r="K2762" s="347"/>
      <c r="L2762" s="349">
        <f t="shared" si="430"/>
        <v>0</v>
      </c>
      <c r="M2762" s="350">
        <f t="shared" si="431"/>
        <v>0</v>
      </c>
      <c r="N2762" s="350">
        <f t="shared" si="432"/>
        <v>0</v>
      </c>
      <c r="O2762" s="351">
        <f t="shared" si="433"/>
        <v>0</v>
      </c>
      <c r="P2762" s="350">
        <f t="shared" si="434"/>
        <v>0</v>
      </c>
      <c r="Q2762" s="352">
        <f t="shared" si="435"/>
        <v>0</v>
      </c>
      <c r="R2762" s="353">
        <f t="shared" si="436"/>
        <v>0</v>
      </c>
      <c r="S2762" s="354">
        <f t="shared" si="437"/>
        <v>0</v>
      </c>
      <c r="T2762" s="349">
        <f t="shared" si="438"/>
        <v>0</v>
      </c>
      <c r="U2762" s="355">
        <f t="shared" si="439"/>
        <v>0</v>
      </c>
    </row>
    <row r="2763" spans="1:21" x14ac:dyDescent="0.3">
      <c r="A2763" s="344">
        <v>2759</v>
      </c>
      <c r="B2763" s="344"/>
      <c r="C2763" s="386"/>
      <c r="D2763" s="357"/>
      <c r="E2763" s="358"/>
      <c r="F2763" s="346"/>
      <c r="G2763" s="347"/>
      <c r="H2763" s="347"/>
      <c r="I2763" s="347"/>
      <c r="J2763" s="348"/>
      <c r="K2763" s="347"/>
      <c r="L2763" s="349">
        <f t="shared" si="430"/>
        <v>0</v>
      </c>
      <c r="M2763" s="350">
        <f t="shared" si="431"/>
        <v>0</v>
      </c>
      <c r="N2763" s="350">
        <f t="shared" si="432"/>
        <v>0</v>
      </c>
      <c r="O2763" s="351">
        <f t="shared" si="433"/>
        <v>0</v>
      </c>
      <c r="P2763" s="350">
        <f t="shared" si="434"/>
        <v>0</v>
      </c>
      <c r="Q2763" s="352">
        <f t="shared" si="435"/>
        <v>0</v>
      </c>
      <c r="R2763" s="353">
        <f t="shared" si="436"/>
        <v>0</v>
      </c>
      <c r="S2763" s="354">
        <f t="shared" si="437"/>
        <v>0</v>
      </c>
      <c r="T2763" s="349">
        <f t="shared" si="438"/>
        <v>0</v>
      </c>
      <c r="U2763" s="355">
        <f t="shared" si="439"/>
        <v>0</v>
      </c>
    </row>
    <row r="2764" spans="1:21" x14ac:dyDescent="0.3">
      <c r="A2764" s="344">
        <v>2760</v>
      </c>
      <c r="B2764" s="344"/>
      <c r="C2764" s="356"/>
      <c r="D2764" s="357"/>
      <c r="E2764" s="358"/>
      <c r="F2764" s="346"/>
      <c r="G2764" s="347"/>
      <c r="H2764" s="347"/>
      <c r="I2764" s="347"/>
      <c r="J2764" s="348"/>
      <c r="K2764" s="347"/>
      <c r="L2764" s="349">
        <f t="shared" si="430"/>
        <v>0</v>
      </c>
      <c r="M2764" s="350">
        <f t="shared" si="431"/>
        <v>0</v>
      </c>
      <c r="N2764" s="350">
        <f t="shared" si="432"/>
        <v>0</v>
      </c>
      <c r="O2764" s="351">
        <f t="shared" si="433"/>
        <v>0</v>
      </c>
      <c r="P2764" s="350">
        <f t="shared" si="434"/>
        <v>0</v>
      </c>
      <c r="Q2764" s="352">
        <f t="shared" si="435"/>
        <v>0</v>
      </c>
      <c r="R2764" s="353">
        <f t="shared" si="436"/>
        <v>0</v>
      </c>
      <c r="S2764" s="354">
        <f t="shared" si="437"/>
        <v>0</v>
      </c>
      <c r="T2764" s="349">
        <f t="shared" si="438"/>
        <v>0</v>
      </c>
      <c r="U2764" s="355">
        <f t="shared" si="439"/>
        <v>0</v>
      </c>
    </row>
    <row r="2765" spans="1:21" x14ac:dyDescent="0.3">
      <c r="A2765" s="344">
        <v>2761</v>
      </c>
      <c r="B2765" s="344"/>
      <c r="C2765" s="356"/>
      <c r="D2765" s="357"/>
      <c r="E2765" s="358"/>
      <c r="F2765" s="346"/>
      <c r="G2765" s="347"/>
      <c r="H2765" s="347"/>
      <c r="I2765" s="347"/>
      <c r="J2765" s="348"/>
      <c r="K2765" s="347"/>
      <c r="L2765" s="349">
        <f t="shared" si="430"/>
        <v>0</v>
      </c>
      <c r="M2765" s="350">
        <f t="shared" si="431"/>
        <v>0</v>
      </c>
      <c r="N2765" s="350">
        <f t="shared" si="432"/>
        <v>0</v>
      </c>
      <c r="O2765" s="351">
        <f t="shared" si="433"/>
        <v>0</v>
      </c>
      <c r="P2765" s="350">
        <f t="shared" si="434"/>
        <v>0</v>
      </c>
      <c r="Q2765" s="352">
        <f t="shared" si="435"/>
        <v>0</v>
      </c>
      <c r="R2765" s="353">
        <f t="shared" si="436"/>
        <v>0</v>
      </c>
      <c r="S2765" s="354">
        <f t="shared" si="437"/>
        <v>0</v>
      </c>
      <c r="T2765" s="349">
        <f t="shared" si="438"/>
        <v>0</v>
      </c>
      <c r="U2765" s="355">
        <f t="shared" si="439"/>
        <v>0</v>
      </c>
    </row>
    <row r="2766" spans="1:21" x14ac:dyDescent="0.3">
      <c r="A2766" s="344">
        <v>2762</v>
      </c>
      <c r="B2766" s="344"/>
      <c r="C2766" s="356"/>
      <c r="D2766" s="357"/>
      <c r="E2766" s="358"/>
      <c r="F2766" s="346"/>
      <c r="G2766" s="347"/>
      <c r="H2766" s="347"/>
      <c r="I2766" s="347"/>
      <c r="J2766" s="348"/>
      <c r="K2766" s="347"/>
      <c r="L2766" s="349">
        <f t="shared" si="430"/>
        <v>0</v>
      </c>
      <c r="M2766" s="350">
        <f t="shared" si="431"/>
        <v>0</v>
      </c>
      <c r="N2766" s="350">
        <f t="shared" si="432"/>
        <v>0</v>
      </c>
      <c r="O2766" s="351">
        <f t="shared" si="433"/>
        <v>0</v>
      </c>
      <c r="P2766" s="350">
        <f t="shared" si="434"/>
        <v>0</v>
      </c>
      <c r="Q2766" s="352">
        <f t="shared" si="435"/>
        <v>0</v>
      </c>
      <c r="R2766" s="353">
        <f t="shared" si="436"/>
        <v>0</v>
      </c>
      <c r="S2766" s="354">
        <f t="shared" si="437"/>
        <v>0</v>
      </c>
      <c r="T2766" s="349">
        <f t="shared" si="438"/>
        <v>0</v>
      </c>
      <c r="U2766" s="355">
        <f t="shared" si="439"/>
        <v>0</v>
      </c>
    </row>
    <row r="2767" spans="1:21" x14ac:dyDescent="0.3">
      <c r="A2767" s="344">
        <v>2763</v>
      </c>
      <c r="B2767" s="344"/>
      <c r="C2767" s="386"/>
      <c r="D2767" s="357"/>
      <c r="E2767" s="358"/>
      <c r="F2767" s="346"/>
      <c r="G2767" s="347"/>
      <c r="H2767" s="347"/>
      <c r="I2767" s="347"/>
      <c r="J2767" s="348"/>
      <c r="K2767" s="347"/>
      <c r="L2767" s="349">
        <f t="shared" si="430"/>
        <v>0</v>
      </c>
      <c r="M2767" s="350">
        <f t="shared" si="431"/>
        <v>0</v>
      </c>
      <c r="N2767" s="350">
        <f t="shared" si="432"/>
        <v>0</v>
      </c>
      <c r="O2767" s="351">
        <f t="shared" si="433"/>
        <v>0</v>
      </c>
      <c r="P2767" s="350">
        <f t="shared" si="434"/>
        <v>0</v>
      </c>
      <c r="Q2767" s="352">
        <f t="shared" si="435"/>
        <v>0</v>
      </c>
      <c r="R2767" s="353">
        <f t="shared" si="436"/>
        <v>0</v>
      </c>
      <c r="S2767" s="354">
        <f t="shared" si="437"/>
        <v>0</v>
      </c>
      <c r="T2767" s="349">
        <f t="shared" si="438"/>
        <v>0</v>
      </c>
      <c r="U2767" s="355">
        <f t="shared" si="439"/>
        <v>0</v>
      </c>
    </row>
    <row r="2768" spans="1:21" x14ac:dyDescent="0.3">
      <c r="A2768" s="344">
        <v>2764</v>
      </c>
      <c r="B2768" s="344"/>
      <c r="C2768" s="386"/>
      <c r="D2768" s="357"/>
      <c r="E2768" s="358"/>
      <c r="F2768" s="346"/>
      <c r="G2768" s="347"/>
      <c r="H2768" s="347"/>
      <c r="I2768" s="347"/>
      <c r="J2768" s="348"/>
      <c r="K2768" s="347"/>
      <c r="L2768" s="349">
        <f t="shared" si="430"/>
        <v>0</v>
      </c>
      <c r="M2768" s="350">
        <f t="shared" si="431"/>
        <v>0</v>
      </c>
      <c r="N2768" s="350">
        <f t="shared" si="432"/>
        <v>0</v>
      </c>
      <c r="O2768" s="351">
        <f t="shared" si="433"/>
        <v>0</v>
      </c>
      <c r="P2768" s="350">
        <f t="shared" si="434"/>
        <v>0</v>
      </c>
      <c r="Q2768" s="352">
        <f t="shared" si="435"/>
        <v>0</v>
      </c>
      <c r="R2768" s="353">
        <f t="shared" si="436"/>
        <v>0</v>
      </c>
      <c r="S2768" s="354">
        <f t="shared" si="437"/>
        <v>0</v>
      </c>
      <c r="T2768" s="349">
        <f t="shared" si="438"/>
        <v>0</v>
      </c>
      <c r="U2768" s="355">
        <f t="shared" si="439"/>
        <v>0</v>
      </c>
    </row>
    <row r="2769" spans="1:21" x14ac:dyDescent="0.3">
      <c r="A2769" s="344">
        <v>2765</v>
      </c>
      <c r="B2769" s="344"/>
      <c r="C2769" s="386"/>
      <c r="D2769" s="357"/>
      <c r="E2769" s="358"/>
      <c r="F2769" s="346"/>
      <c r="G2769" s="347"/>
      <c r="H2769" s="347"/>
      <c r="I2769" s="347"/>
      <c r="J2769" s="348"/>
      <c r="K2769" s="347"/>
      <c r="L2769" s="349">
        <f t="shared" si="430"/>
        <v>0</v>
      </c>
      <c r="M2769" s="350">
        <f t="shared" si="431"/>
        <v>0</v>
      </c>
      <c r="N2769" s="350">
        <f t="shared" si="432"/>
        <v>0</v>
      </c>
      <c r="O2769" s="351">
        <f t="shared" si="433"/>
        <v>0</v>
      </c>
      <c r="P2769" s="350">
        <f t="shared" si="434"/>
        <v>0</v>
      </c>
      <c r="Q2769" s="352">
        <f t="shared" si="435"/>
        <v>0</v>
      </c>
      <c r="R2769" s="353">
        <f t="shared" si="436"/>
        <v>0</v>
      </c>
      <c r="S2769" s="354">
        <f t="shared" si="437"/>
        <v>0</v>
      </c>
      <c r="T2769" s="349">
        <f t="shared" si="438"/>
        <v>0</v>
      </c>
      <c r="U2769" s="355">
        <f t="shared" si="439"/>
        <v>0</v>
      </c>
    </row>
    <row r="2770" spans="1:21" x14ac:dyDescent="0.3">
      <c r="A2770" s="344">
        <v>2766</v>
      </c>
      <c r="B2770" s="344"/>
      <c r="C2770" s="356"/>
      <c r="D2770" s="357"/>
      <c r="E2770" s="358"/>
      <c r="F2770" s="346"/>
      <c r="G2770" s="347"/>
      <c r="H2770" s="347"/>
      <c r="I2770" s="347"/>
      <c r="J2770" s="348"/>
      <c r="K2770" s="347"/>
      <c r="L2770" s="349">
        <f t="shared" si="430"/>
        <v>0</v>
      </c>
      <c r="M2770" s="350">
        <f t="shared" si="431"/>
        <v>0</v>
      </c>
      <c r="N2770" s="350">
        <f t="shared" si="432"/>
        <v>0</v>
      </c>
      <c r="O2770" s="351">
        <f t="shared" si="433"/>
        <v>0</v>
      </c>
      <c r="P2770" s="350">
        <f t="shared" si="434"/>
        <v>0</v>
      </c>
      <c r="Q2770" s="352">
        <f t="shared" si="435"/>
        <v>0</v>
      </c>
      <c r="R2770" s="353">
        <f t="shared" si="436"/>
        <v>0</v>
      </c>
      <c r="S2770" s="354">
        <f t="shared" si="437"/>
        <v>0</v>
      </c>
      <c r="T2770" s="349">
        <f t="shared" si="438"/>
        <v>0</v>
      </c>
      <c r="U2770" s="355">
        <f t="shared" si="439"/>
        <v>0</v>
      </c>
    </row>
    <row r="2771" spans="1:21" x14ac:dyDescent="0.3">
      <c r="A2771" s="344">
        <v>2767</v>
      </c>
      <c r="B2771" s="344"/>
      <c r="C2771" s="356"/>
      <c r="D2771" s="357"/>
      <c r="E2771" s="358"/>
      <c r="F2771" s="346"/>
      <c r="G2771" s="347"/>
      <c r="H2771" s="347"/>
      <c r="I2771" s="347"/>
      <c r="J2771" s="348"/>
      <c r="K2771" s="347"/>
      <c r="L2771" s="349">
        <f t="shared" si="430"/>
        <v>0</v>
      </c>
      <c r="M2771" s="350">
        <f t="shared" si="431"/>
        <v>0</v>
      </c>
      <c r="N2771" s="350">
        <f t="shared" si="432"/>
        <v>0</v>
      </c>
      <c r="O2771" s="351">
        <f t="shared" si="433"/>
        <v>0</v>
      </c>
      <c r="P2771" s="350">
        <f t="shared" si="434"/>
        <v>0</v>
      </c>
      <c r="Q2771" s="352">
        <f t="shared" si="435"/>
        <v>0</v>
      </c>
      <c r="R2771" s="353">
        <f t="shared" si="436"/>
        <v>0</v>
      </c>
      <c r="S2771" s="354">
        <f t="shared" si="437"/>
        <v>0</v>
      </c>
      <c r="T2771" s="349">
        <f t="shared" si="438"/>
        <v>0</v>
      </c>
      <c r="U2771" s="355">
        <f t="shared" si="439"/>
        <v>0</v>
      </c>
    </row>
    <row r="2772" spans="1:21" x14ac:dyDescent="0.3">
      <c r="A2772" s="344">
        <v>2768</v>
      </c>
      <c r="B2772" s="344"/>
      <c r="C2772" s="356"/>
      <c r="D2772" s="357"/>
      <c r="E2772" s="358"/>
      <c r="F2772" s="346"/>
      <c r="G2772" s="347"/>
      <c r="H2772" s="347"/>
      <c r="I2772" s="347"/>
      <c r="J2772" s="348"/>
      <c r="K2772" s="347"/>
      <c r="L2772" s="349">
        <f t="shared" si="430"/>
        <v>0</v>
      </c>
      <c r="M2772" s="350">
        <f t="shared" si="431"/>
        <v>0</v>
      </c>
      <c r="N2772" s="350">
        <f t="shared" si="432"/>
        <v>0</v>
      </c>
      <c r="O2772" s="351">
        <f t="shared" si="433"/>
        <v>0</v>
      </c>
      <c r="P2772" s="350">
        <f t="shared" si="434"/>
        <v>0</v>
      </c>
      <c r="Q2772" s="352">
        <f t="shared" si="435"/>
        <v>0</v>
      </c>
      <c r="R2772" s="353">
        <f t="shared" si="436"/>
        <v>0</v>
      </c>
      <c r="S2772" s="354">
        <f t="shared" si="437"/>
        <v>0</v>
      </c>
      <c r="T2772" s="349">
        <f t="shared" si="438"/>
        <v>0</v>
      </c>
      <c r="U2772" s="355">
        <f t="shared" si="439"/>
        <v>0</v>
      </c>
    </row>
    <row r="2773" spans="1:21" x14ac:dyDescent="0.3">
      <c r="A2773" s="344">
        <v>2769</v>
      </c>
      <c r="B2773" s="344"/>
      <c r="C2773" s="386"/>
      <c r="D2773" s="357"/>
      <c r="E2773" s="358"/>
      <c r="F2773" s="346"/>
      <c r="G2773" s="347"/>
      <c r="H2773" s="347"/>
      <c r="I2773" s="347"/>
      <c r="J2773" s="348"/>
      <c r="K2773" s="347"/>
      <c r="L2773" s="349">
        <f t="shared" si="430"/>
        <v>0</v>
      </c>
      <c r="M2773" s="350">
        <f t="shared" si="431"/>
        <v>0</v>
      </c>
      <c r="N2773" s="350">
        <f t="shared" si="432"/>
        <v>0</v>
      </c>
      <c r="O2773" s="351">
        <f t="shared" si="433"/>
        <v>0</v>
      </c>
      <c r="P2773" s="350">
        <f t="shared" si="434"/>
        <v>0</v>
      </c>
      <c r="Q2773" s="352">
        <f t="shared" si="435"/>
        <v>0</v>
      </c>
      <c r="R2773" s="353">
        <f t="shared" si="436"/>
        <v>0</v>
      </c>
      <c r="S2773" s="354">
        <f t="shared" si="437"/>
        <v>0</v>
      </c>
      <c r="T2773" s="349">
        <f t="shared" si="438"/>
        <v>0</v>
      </c>
      <c r="U2773" s="355">
        <f t="shared" si="439"/>
        <v>0</v>
      </c>
    </row>
    <row r="2774" spans="1:21" x14ac:dyDescent="0.3">
      <c r="A2774" s="344">
        <v>2770</v>
      </c>
      <c r="B2774" s="344"/>
      <c r="C2774" s="386"/>
      <c r="D2774" s="357"/>
      <c r="E2774" s="358"/>
      <c r="F2774" s="346"/>
      <c r="G2774" s="347"/>
      <c r="H2774" s="347"/>
      <c r="I2774" s="347"/>
      <c r="J2774" s="348"/>
      <c r="K2774" s="347"/>
      <c r="L2774" s="349">
        <f t="shared" si="430"/>
        <v>0</v>
      </c>
      <c r="M2774" s="350">
        <f t="shared" si="431"/>
        <v>0</v>
      </c>
      <c r="N2774" s="350">
        <f t="shared" si="432"/>
        <v>0</v>
      </c>
      <c r="O2774" s="351">
        <f t="shared" si="433"/>
        <v>0</v>
      </c>
      <c r="P2774" s="350">
        <f t="shared" si="434"/>
        <v>0</v>
      </c>
      <c r="Q2774" s="352">
        <f t="shared" si="435"/>
        <v>0</v>
      </c>
      <c r="R2774" s="353">
        <f t="shared" si="436"/>
        <v>0</v>
      </c>
      <c r="S2774" s="354">
        <f t="shared" si="437"/>
        <v>0</v>
      </c>
      <c r="T2774" s="349">
        <f t="shared" si="438"/>
        <v>0</v>
      </c>
      <c r="U2774" s="355">
        <f t="shared" si="439"/>
        <v>0</v>
      </c>
    </row>
    <row r="2775" spans="1:21" x14ac:dyDescent="0.3">
      <c r="A2775" s="344">
        <v>2771</v>
      </c>
      <c r="B2775" s="344"/>
      <c r="C2775" s="386"/>
      <c r="D2775" s="357"/>
      <c r="E2775" s="358"/>
      <c r="F2775" s="346"/>
      <c r="G2775" s="347"/>
      <c r="H2775" s="347"/>
      <c r="I2775" s="347"/>
      <c r="J2775" s="348"/>
      <c r="K2775" s="347"/>
      <c r="L2775" s="349">
        <f t="shared" si="430"/>
        <v>0</v>
      </c>
      <c r="M2775" s="350">
        <f t="shared" si="431"/>
        <v>0</v>
      </c>
      <c r="N2775" s="350">
        <f t="shared" si="432"/>
        <v>0</v>
      </c>
      <c r="O2775" s="351">
        <f t="shared" si="433"/>
        <v>0</v>
      </c>
      <c r="P2775" s="350">
        <f t="shared" si="434"/>
        <v>0</v>
      </c>
      <c r="Q2775" s="352">
        <f t="shared" si="435"/>
        <v>0</v>
      </c>
      <c r="R2775" s="353">
        <f t="shared" si="436"/>
        <v>0</v>
      </c>
      <c r="S2775" s="354">
        <f t="shared" si="437"/>
        <v>0</v>
      </c>
      <c r="T2775" s="349">
        <f t="shared" si="438"/>
        <v>0</v>
      </c>
      <c r="U2775" s="355">
        <f t="shared" si="439"/>
        <v>0</v>
      </c>
    </row>
    <row r="2776" spans="1:21" x14ac:dyDescent="0.3">
      <c r="A2776" s="344">
        <v>2772</v>
      </c>
      <c r="B2776" s="344"/>
      <c r="C2776" s="356"/>
      <c r="D2776" s="357"/>
      <c r="E2776" s="358"/>
      <c r="F2776" s="346"/>
      <c r="G2776" s="347"/>
      <c r="H2776" s="347"/>
      <c r="I2776" s="347"/>
      <c r="J2776" s="348"/>
      <c r="K2776" s="347"/>
      <c r="L2776" s="349">
        <f t="shared" si="430"/>
        <v>0</v>
      </c>
      <c r="M2776" s="350">
        <f t="shared" si="431"/>
        <v>0</v>
      </c>
      <c r="N2776" s="350">
        <f t="shared" si="432"/>
        <v>0</v>
      </c>
      <c r="O2776" s="351">
        <f t="shared" si="433"/>
        <v>0</v>
      </c>
      <c r="P2776" s="350">
        <f t="shared" si="434"/>
        <v>0</v>
      </c>
      <c r="Q2776" s="352">
        <f t="shared" si="435"/>
        <v>0</v>
      </c>
      <c r="R2776" s="353">
        <f t="shared" si="436"/>
        <v>0</v>
      </c>
      <c r="S2776" s="354">
        <f t="shared" si="437"/>
        <v>0</v>
      </c>
      <c r="T2776" s="349">
        <f t="shared" si="438"/>
        <v>0</v>
      </c>
      <c r="U2776" s="355">
        <f t="shared" si="439"/>
        <v>0</v>
      </c>
    </row>
    <row r="2777" spans="1:21" x14ac:dyDescent="0.3">
      <c r="A2777" s="344">
        <v>2773</v>
      </c>
      <c r="B2777" s="344"/>
      <c r="C2777" s="356"/>
      <c r="D2777" s="357"/>
      <c r="E2777" s="358"/>
      <c r="F2777" s="346"/>
      <c r="G2777" s="347"/>
      <c r="H2777" s="347"/>
      <c r="I2777" s="347"/>
      <c r="J2777" s="348"/>
      <c r="K2777" s="347"/>
      <c r="L2777" s="349">
        <f t="shared" si="430"/>
        <v>0</v>
      </c>
      <c r="M2777" s="350">
        <f t="shared" si="431"/>
        <v>0</v>
      </c>
      <c r="N2777" s="350">
        <f t="shared" si="432"/>
        <v>0</v>
      </c>
      <c r="O2777" s="351">
        <f t="shared" si="433"/>
        <v>0</v>
      </c>
      <c r="P2777" s="350">
        <f t="shared" si="434"/>
        <v>0</v>
      </c>
      <c r="Q2777" s="352">
        <f t="shared" si="435"/>
        <v>0</v>
      </c>
      <c r="R2777" s="353">
        <f t="shared" si="436"/>
        <v>0</v>
      </c>
      <c r="S2777" s="354">
        <f t="shared" si="437"/>
        <v>0</v>
      </c>
      <c r="T2777" s="349">
        <f t="shared" si="438"/>
        <v>0</v>
      </c>
      <c r="U2777" s="355">
        <f t="shared" si="439"/>
        <v>0</v>
      </c>
    </row>
    <row r="2778" spans="1:21" x14ac:dyDescent="0.3">
      <c r="A2778" s="344">
        <v>2774</v>
      </c>
      <c r="B2778" s="344"/>
      <c r="C2778" s="356"/>
      <c r="D2778" s="357"/>
      <c r="E2778" s="358"/>
      <c r="F2778" s="346"/>
      <c r="G2778" s="347"/>
      <c r="H2778" s="347"/>
      <c r="I2778" s="347"/>
      <c r="J2778" s="348"/>
      <c r="K2778" s="347"/>
      <c r="L2778" s="349">
        <f t="shared" si="430"/>
        <v>0</v>
      </c>
      <c r="M2778" s="350">
        <f t="shared" si="431"/>
        <v>0</v>
      </c>
      <c r="N2778" s="350">
        <f t="shared" si="432"/>
        <v>0</v>
      </c>
      <c r="O2778" s="351">
        <f t="shared" si="433"/>
        <v>0</v>
      </c>
      <c r="P2778" s="350">
        <f t="shared" si="434"/>
        <v>0</v>
      </c>
      <c r="Q2778" s="352">
        <f t="shared" si="435"/>
        <v>0</v>
      </c>
      <c r="R2778" s="353">
        <f t="shared" si="436"/>
        <v>0</v>
      </c>
      <c r="S2778" s="354">
        <f t="shared" si="437"/>
        <v>0</v>
      </c>
      <c r="T2778" s="349">
        <f t="shared" si="438"/>
        <v>0</v>
      </c>
      <c r="U2778" s="355">
        <f t="shared" si="439"/>
        <v>0</v>
      </c>
    </row>
    <row r="2779" spans="1:21" x14ac:dyDescent="0.3">
      <c r="A2779" s="344">
        <v>2775</v>
      </c>
      <c r="B2779" s="344"/>
      <c r="C2779" s="386"/>
      <c r="D2779" s="357"/>
      <c r="E2779" s="358"/>
      <c r="F2779" s="346"/>
      <c r="G2779" s="347"/>
      <c r="H2779" s="347"/>
      <c r="I2779" s="347"/>
      <c r="J2779" s="348"/>
      <c r="K2779" s="347"/>
      <c r="L2779" s="349">
        <f t="shared" si="430"/>
        <v>0</v>
      </c>
      <c r="M2779" s="350">
        <f t="shared" si="431"/>
        <v>0</v>
      </c>
      <c r="N2779" s="350">
        <f t="shared" si="432"/>
        <v>0</v>
      </c>
      <c r="O2779" s="351">
        <f t="shared" si="433"/>
        <v>0</v>
      </c>
      <c r="P2779" s="350">
        <f t="shared" si="434"/>
        <v>0</v>
      </c>
      <c r="Q2779" s="352">
        <f t="shared" si="435"/>
        <v>0</v>
      </c>
      <c r="R2779" s="353">
        <f t="shared" si="436"/>
        <v>0</v>
      </c>
      <c r="S2779" s="354">
        <f t="shared" si="437"/>
        <v>0</v>
      </c>
      <c r="T2779" s="349">
        <f t="shared" si="438"/>
        <v>0</v>
      </c>
      <c r="U2779" s="355">
        <f t="shared" si="439"/>
        <v>0</v>
      </c>
    </row>
    <row r="2780" spans="1:21" x14ac:dyDescent="0.3">
      <c r="A2780" s="344">
        <v>2776</v>
      </c>
      <c r="B2780" s="344"/>
      <c r="C2780" s="386"/>
      <c r="D2780" s="357"/>
      <c r="E2780" s="358"/>
      <c r="F2780" s="346"/>
      <c r="G2780" s="347"/>
      <c r="H2780" s="347"/>
      <c r="I2780" s="347"/>
      <c r="J2780" s="348"/>
      <c r="K2780" s="347"/>
      <c r="L2780" s="349">
        <f t="shared" si="430"/>
        <v>0</v>
      </c>
      <c r="M2780" s="350">
        <f t="shared" si="431"/>
        <v>0</v>
      </c>
      <c r="N2780" s="350">
        <f t="shared" si="432"/>
        <v>0</v>
      </c>
      <c r="O2780" s="351">
        <f t="shared" si="433"/>
        <v>0</v>
      </c>
      <c r="P2780" s="350">
        <f t="shared" si="434"/>
        <v>0</v>
      </c>
      <c r="Q2780" s="352">
        <f t="shared" si="435"/>
        <v>0</v>
      </c>
      <c r="R2780" s="353">
        <f t="shared" si="436"/>
        <v>0</v>
      </c>
      <c r="S2780" s="354">
        <f t="shared" si="437"/>
        <v>0</v>
      </c>
      <c r="T2780" s="349">
        <f t="shared" si="438"/>
        <v>0</v>
      </c>
      <c r="U2780" s="355">
        <f t="shared" si="439"/>
        <v>0</v>
      </c>
    </row>
    <row r="2781" spans="1:21" x14ac:dyDescent="0.3">
      <c r="A2781" s="344">
        <v>2777</v>
      </c>
      <c r="B2781" s="344"/>
      <c r="C2781" s="386"/>
      <c r="D2781" s="357"/>
      <c r="E2781" s="358"/>
      <c r="F2781" s="346"/>
      <c r="G2781" s="347"/>
      <c r="H2781" s="347"/>
      <c r="I2781" s="347"/>
      <c r="J2781" s="348"/>
      <c r="K2781" s="347"/>
      <c r="L2781" s="349">
        <f t="shared" si="430"/>
        <v>0</v>
      </c>
      <c r="M2781" s="350">
        <f t="shared" si="431"/>
        <v>0</v>
      </c>
      <c r="N2781" s="350">
        <f t="shared" si="432"/>
        <v>0</v>
      </c>
      <c r="O2781" s="351">
        <f t="shared" si="433"/>
        <v>0</v>
      </c>
      <c r="P2781" s="350">
        <f t="shared" si="434"/>
        <v>0</v>
      </c>
      <c r="Q2781" s="352">
        <f t="shared" si="435"/>
        <v>0</v>
      </c>
      <c r="R2781" s="353">
        <f t="shared" si="436"/>
        <v>0</v>
      </c>
      <c r="S2781" s="354">
        <f t="shared" si="437"/>
        <v>0</v>
      </c>
      <c r="T2781" s="349">
        <f t="shared" si="438"/>
        <v>0</v>
      </c>
      <c r="U2781" s="355">
        <f t="shared" si="439"/>
        <v>0</v>
      </c>
    </row>
    <row r="2782" spans="1:21" x14ac:dyDescent="0.3">
      <c r="A2782" s="344">
        <v>2778</v>
      </c>
      <c r="B2782" s="344"/>
      <c r="C2782" s="356"/>
      <c r="D2782" s="357"/>
      <c r="E2782" s="358"/>
      <c r="F2782" s="346"/>
      <c r="G2782" s="347"/>
      <c r="H2782" s="347"/>
      <c r="I2782" s="347"/>
      <c r="J2782" s="348"/>
      <c r="K2782" s="347"/>
      <c r="L2782" s="349">
        <f t="shared" si="430"/>
        <v>0</v>
      </c>
      <c r="M2782" s="350">
        <f t="shared" si="431"/>
        <v>0</v>
      </c>
      <c r="N2782" s="350">
        <f t="shared" si="432"/>
        <v>0</v>
      </c>
      <c r="O2782" s="351">
        <f t="shared" si="433"/>
        <v>0</v>
      </c>
      <c r="P2782" s="350">
        <f t="shared" si="434"/>
        <v>0</v>
      </c>
      <c r="Q2782" s="352">
        <f t="shared" si="435"/>
        <v>0</v>
      </c>
      <c r="R2782" s="353">
        <f t="shared" si="436"/>
        <v>0</v>
      </c>
      <c r="S2782" s="354">
        <f t="shared" si="437"/>
        <v>0</v>
      </c>
      <c r="T2782" s="349">
        <f t="shared" si="438"/>
        <v>0</v>
      </c>
      <c r="U2782" s="355">
        <f t="shared" si="439"/>
        <v>0</v>
      </c>
    </row>
    <row r="2783" spans="1:21" x14ac:dyDescent="0.3">
      <c r="A2783" s="344">
        <v>2779</v>
      </c>
      <c r="B2783" s="344"/>
      <c r="C2783" s="356"/>
      <c r="D2783" s="357"/>
      <c r="E2783" s="358"/>
      <c r="F2783" s="346"/>
      <c r="G2783" s="347"/>
      <c r="H2783" s="347"/>
      <c r="I2783" s="347"/>
      <c r="J2783" s="348"/>
      <c r="K2783" s="347"/>
      <c r="L2783" s="349">
        <f t="shared" si="430"/>
        <v>0</v>
      </c>
      <c r="M2783" s="350">
        <f t="shared" si="431"/>
        <v>0</v>
      </c>
      <c r="N2783" s="350">
        <f t="shared" si="432"/>
        <v>0</v>
      </c>
      <c r="O2783" s="351">
        <f t="shared" si="433"/>
        <v>0</v>
      </c>
      <c r="P2783" s="350">
        <f t="shared" si="434"/>
        <v>0</v>
      </c>
      <c r="Q2783" s="352">
        <f t="shared" si="435"/>
        <v>0</v>
      </c>
      <c r="R2783" s="353">
        <f t="shared" si="436"/>
        <v>0</v>
      </c>
      <c r="S2783" s="354">
        <f t="shared" si="437"/>
        <v>0</v>
      </c>
      <c r="T2783" s="349">
        <f t="shared" si="438"/>
        <v>0</v>
      </c>
      <c r="U2783" s="355">
        <f t="shared" si="439"/>
        <v>0</v>
      </c>
    </row>
    <row r="2784" spans="1:21" x14ac:dyDescent="0.3">
      <c r="A2784" s="344">
        <v>2780</v>
      </c>
      <c r="B2784" s="344"/>
      <c r="C2784" s="356"/>
      <c r="D2784" s="357"/>
      <c r="E2784" s="358"/>
      <c r="F2784" s="346"/>
      <c r="G2784" s="347"/>
      <c r="H2784" s="347"/>
      <c r="I2784" s="347"/>
      <c r="J2784" s="348"/>
      <c r="K2784" s="347"/>
      <c r="L2784" s="349">
        <f t="shared" si="430"/>
        <v>0</v>
      </c>
      <c r="M2784" s="350">
        <f t="shared" si="431"/>
        <v>0</v>
      </c>
      <c r="N2784" s="350">
        <f t="shared" si="432"/>
        <v>0</v>
      </c>
      <c r="O2784" s="351">
        <f t="shared" si="433"/>
        <v>0</v>
      </c>
      <c r="P2784" s="350">
        <f t="shared" si="434"/>
        <v>0</v>
      </c>
      <c r="Q2784" s="352">
        <f t="shared" si="435"/>
        <v>0</v>
      </c>
      <c r="R2784" s="353">
        <f t="shared" si="436"/>
        <v>0</v>
      </c>
      <c r="S2784" s="354">
        <f t="shared" si="437"/>
        <v>0</v>
      </c>
      <c r="T2784" s="349">
        <f t="shared" si="438"/>
        <v>0</v>
      </c>
      <c r="U2784" s="355">
        <f t="shared" si="439"/>
        <v>0</v>
      </c>
    </row>
    <row r="2785" spans="1:21" x14ac:dyDescent="0.3">
      <c r="A2785" s="344">
        <v>2781</v>
      </c>
      <c r="B2785" s="344"/>
      <c r="C2785" s="386"/>
      <c r="D2785" s="357"/>
      <c r="E2785" s="358"/>
      <c r="F2785" s="346"/>
      <c r="G2785" s="347"/>
      <c r="H2785" s="347"/>
      <c r="I2785" s="347"/>
      <c r="J2785" s="348"/>
      <c r="K2785" s="347"/>
      <c r="L2785" s="349">
        <f t="shared" si="430"/>
        <v>0</v>
      </c>
      <c r="M2785" s="350">
        <f t="shared" si="431"/>
        <v>0</v>
      </c>
      <c r="N2785" s="350">
        <f t="shared" si="432"/>
        <v>0</v>
      </c>
      <c r="O2785" s="351">
        <f t="shared" si="433"/>
        <v>0</v>
      </c>
      <c r="P2785" s="350">
        <f t="shared" si="434"/>
        <v>0</v>
      </c>
      <c r="Q2785" s="352">
        <f t="shared" si="435"/>
        <v>0</v>
      </c>
      <c r="R2785" s="353">
        <f t="shared" si="436"/>
        <v>0</v>
      </c>
      <c r="S2785" s="354">
        <f t="shared" si="437"/>
        <v>0</v>
      </c>
      <c r="T2785" s="349">
        <f t="shared" si="438"/>
        <v>0</v>
      </c>
      <c r="U2785" s="355">
        <f t="shared" si="439"/>
        <v>0</v>
      </c>
    </row>
    <row r="2786" spans="1:21" x14ac:dyDescent="0.3">
      <c r="A2786" s="344">
        <v>2782</v>
      </c>
      <c r="B2786" s="344"/>
      <c r="C2786" s="386"/>
      <c r="D2786" s="357"/>
      <c r="E2786" s="358"/>
      <c r="F2786" s="346"/>
      <c r="G2786" s="347"/>
      <c r="H2786" s="347"/>
      <c r="I2786" s="347"/>
      <c r="J2786" s="348"/>
      <c r="K2786" s="347"/>
      <c r="L2786" s="349">
        <f t="shared" si="430"/>
        <v>0</v>
      </c>
      <c r="M2786" s="350">
        <f t="shared" si="431"/>
        <v>0</v>
      </c>
      <c r="N2786" s="350">
        <f t="shared" si="432"/>
        <v>0</v>
      </c>
      <c r="O2786" s="351">
        <f t="shared" si="433"/>
        <v>0</v>
      </c>
      <c r="P2786" s="350">
        <f t="shared" si="434"/>
        <v>0</v>
      </c>
      <c r="Q2786" s="352">
        <f t="shared" si="435"/>
        <v>0</v>
      </c>
      <c r="R2786" s="353">
        <f t="shared" si="436"/>
        <v>0</v>
      </c>
      <c r="S2786" s="354">
        <f t="shared" si="437"/>
        <v>0</v>
      </c>
      <c r="T2786" s="349">
        <f t="shared" si="438"/>
        <v>0</v>
      </c>
      <c r="U2786" s="355">
        <f t="shared" si="439"/>
        <v>0</v>
      </c>
    </row>
    <row r="2787" spans="1:21" x14ac:dyDescent="0.3">
      <c r="A2787" s="344">
        <v>2783</v>
      </c>
      <c r="B2787" s="344"/>
      <c r="C2787" s="386"/>
      <c r="D2787" s="357"/>
      <c r="E2787" s="358"/>
      <c r="F2787" s="346"/>
      <c r="G2787" s="347"/>
      <c r="H2787" s="347"/>
      <c r="I2787" s="347"/>
      <c r="J2787" s="348"/>
      <c r="K2787" s="347"/>
      <c r="L2787" s="349">
        <f t="shared" si="430"/>
        <v>0</v>
      </c>
      <c r="M2787" s="350">
        <f t="shared" si="431"/>
        <v>0</v>
      </c>
      <c r="N2787" s="350">
        <f t="shared" si="432"/>
        <v>0</v>
      </c>
      <c r="O2787" s="351">
        <f t="shared" si="433"/>
        <v>0</v>
      </c>
      <c r="P2787" s="350">
        <f t="shared" si="434"/>
        <v>0</v>
      </c>
      <c r="Q2787" s="352">
        <f t="shared" si="435"/>
        <v>0</v>
      </c>
      <c r="R2787" s="353">
        <f t="shared" si="436"/>
        <v>0</v>
      </c>
      <c r="S2787" s="354">
        <f t="shared" si="437"/>
        <v>0</v>
      </c>
      <c r="T2787" s="349">
        <f t="shared" si="438"/>
        <v>0</v>
      </c>
      <c r="U2787" s="355">
        <f t="shared" si="439"/>
        <v>0</v>
      </c>
    </row>
    <row r="2788" spans="1:21" x14ac:dyDescent="0.3">
      <c r="A2788" s="344">
        <v>2784</v>
      </c>
      <c r="B2788" s="344"/>
      <c r="C2788" s="356"/>
      <c r="D2788" s="357"/>
      <c r="E2788" s="358"/>
      <c r="F2788" s="346"/>
      <c r="G2788" s="347"/>
      <c r="H2788" s="347"/>
      <c r="I2788" s="347"/>
      <c r="J2788" s="348"/>
      <c r="K2788" s="347"/>
      <c r="L2788" s="349">
        <f t="shared" si="430"/>
        <v>0</v>
      </c>
      <c r="M2788" s="350">
        <f t="shared" si="431"/>
        <v>0</v>
      </c>
      <c r="N2788" s="350">
        <f t="shared" si="432"/>
        <v>0</v>
      </c>
      <c r="O2788" s="351">
        <f t="shared" si="433"/>
        <v>0</v>
      </c>
      <c r="P2788" s="350">
        <f t="shared" si="434"/>
        <v>0</v>
      </c>
      <c r="Q2788" s="352">
        <f t="shared" si="435"/>
        <v>0</v>
      </c>
      <c r="R2788" s="353">
        <f t="shared" si="436"/>
        <v>0</v>
      </c>
      <c r="S2788" s="354">
        <f t="shared" si="437"/>
        <v>0</v>
      </c>
      <c r="T2788" s="349">
        <f t="shared" si="438"/>
        <v>0</v>
      </c>
      <c r="U2788" s="355">
        <f t="shared" si="439"/>
        <v>0</v>
      </c>
    </row>
    <row r="2789" spans="1:21" x14ac:dyDescent="0.3">
      <c r="A2789" s="344">
        <v>2785</v>
      </c>
      <c r="B2789" s="344"/>
      <c r="C2789" s="356"/>
      <c r="D2789" s="357"/>
      <c r="E2789" s="358"/>
      <c r="F2789" s="346"/>
      <c r="G2789" s="347"/>
      <c r="H2789" s="347"/>
      <c r="I2789" s="347"/>
      <c r="J2789" s="348"/>
      <c r="K2789" s="347"/>
      <c r="L2789" s="349">
        <f t="shared" si="430"/>
        <v>0</v>
      </c>
      <c r="M2789" s="350">
        <f t="shared" si="431"/>
        <v>0</v>
      </c>
      <c r="N2789" s="350">
        <f t="shared" si="432"/>
        <v>0</v>
      </c>
      <c r="O2789" s="351">
        <f t="shared" si="433"/>
        <v>0</v>
      </c>
      <c r="P2789" s="350">
        <f t="shared" si="434"/>
        <v>0</v>
      </c>
      <c r="Q2789" s="352">
        <f t="shared" si="435"/>
        <v>0</v>
      </c>
      <c r="R2789" s="353">
        <f t="shared" si="436"/>
        <v>0</v>
      </c>
      <c r="S2789" s="354">
        <f t="shared" si="437"/>
        <v>0</v>
      </c>
      <c r="T2789" s="349">
        <f t="shared" si="438"/>
        <v>0</v>
      </c>
      <c r="U2789" s="355">
        <f t="shared" si="439"/>
        <v>0</v>
      </c>
    </row>
    <row r="2790" spans="1:21" x14ac:dyDescent="0.3">
      <c r="A2790" s="344">
        <v>2786</v>
      </c>
      <c r="B2790" s="344"/>
      <c r="C2790" s="356"/>
      <c r="D2790" s="357"/>
      <c r="E2790" s="358"/>
      <c r="F2790" s="346"/>
      <c r="G2790" s="347"/>
      <c r="H2790" s="347"/>
      <c r="I2790" s="347"/>
      <c r="J2790" s="348"/>
      <c r="K2790" s="347"/>
      <c r="L2790" s="349">
        <f t="shared" si="430"/>
        <v>0</v>
      </c>
      <c r="M2790" s="350">
        <f t="shared" si="431"/>
        <v>0</v>
      </c>
      <c r="N2790" s="350">
        <f t="shared" si="432"/>
        <v>0</v>
      </c>
      <c r="O2790" s="351">
        <f t="shared" si="433"/>
        <v>0</v>
      </c>
      <c r="P2790" s="350">
        <f t="shared" si="434"/>
        <v>0</v>
      </c>
      <c r="Q2790" s="352">
        <f t="shared" si="435"/>
        <v>0</v>
      </c>
      <c r="R2790" s="353">
        <f t="shared" si="436"/>
        <v>0</v>
      </c>
      <c r="S2790" s="354">
        <f t="shared" si="437"/>
        <v>0</v>
      </c>
      <c r="T2790" s="349">
        <f t="shared" si="438"/>
        <v>0</v>
      </c>
      <c r="U2790" s="355">
        <f t="shared" si="439"/>
        <v>0</v>
      </c>
    </row>
    <row r="2791" spans="1:21" x14ac:dyDescent="0.3">
      <c r="A2791" s="344">
        <v>2787</v>
      </c>
      <c r="B2791" s="344"/>
      <c r="C2791" s="386"/>
      <c r="D2791" s="357"/>
      <c r="E2791" s="358"/>
      <c r="F2791" s="346"/>
      <c r="G2791" s="347"/>
      <c r="H2791" s="347"/>
      <c r="I2791" s="347"/>
      <c r="J2791" s="348"/>
      <c r="K2791" s="347"/>
      <c r="L2791" s="349">
        <f t="shared" si="430"/>
        <v>0</v>
      </c>
      <c r="M2791" s="350">
        <f t="shared" si="431"/>
        <v>0</v>
      </c>
      <c r="N2791" s="350">
        <f t="shared" si="432"/>
        <v>0</v>
      </c>
      <c r="O2791" s="351">
        <f t="shared" si="433"/>
        <v>0</v>
      </c>
      <c r="P2791" s="350">
        <f t="shared" si="434"/>
        <v>0</v>
      </c>
      <c r="Q2791" s="352">
        <f t="shared" si="435"/>
        <v>0</v>
      </c>
      <c r="R2791" s="353">
        <f t="shared" si="436"/>
        <v>0</v>
      </c>
      <c r="S2791" s="354">
        <f t="shared" si="437"/>
        <v>0</v>
      </c>
      <c r="T2791" s="349">
        <f t="shared" si="438"/>
        <v>0</v>
      </c>
      <c r="U2791" s="355">
        <f t="shared" si="439"/>
        <v>0</v>
      </c>
    </row>
    <row r="2792" spans="1:21" x14ac:dyDescent="0.3">
      <c r="A2792" s="344">
        <v>2788</v>
      </c>
      <c r="B2792" s="344"/>
      <c r="C2792" s="386"/>
      <c r="D2792" s="357"/>
      <c r="E2792" s="358"/>
      <c r="F2792" s="346"/>
      <c r="G2792" s="347"/>
      <c r="H2792" s="347"/>
      <c r="I2792" s="347"/>
      <c r="J2792" s="348"/>
      <c r="K2792" s="347"/>
      <c r="L2792" s="349">
        <f t="shared" si="430"/>
        <v>0</v>
      </c>
      <c r="M2792" s="350">
        <f t="shared" si="431"/>
        <v>0</v>
      </c>
      <c r="N2792" s="350">
        <f t="shared" si="432"/>
        <v>0</v>
      </c>
      <c r="O2792" s="351">
        <f t="shared" si="433"/>
        <v>0</v>
      </c>
      <c r="P2792" s="350">
        <f t="shared" si="434"/>
        <v>0</v>
      </c>
      <c r="Q2792" s="352">
        <f t="shared" si="435"/>
        <v>0</v>
      </c>
      <c r="R2792" s="353">
        <f t="shared" si="436"/>
        <v>0</v>
      </c>
      <c r="S2792" s="354">
        <f t="shared" si="437"/>
        <v>0</v>
      </c>
      <c r="T2792" s="349">
        <f t="shared" si="438"/>
        <v>0</v>
      </c>
      <c r="U2792" s="355">
        <f t="shared" si="439"/>
        <v>0</v>
      </c>
    </row>
    <row r="2793" spans="1:21" x14ac:dyDescent="0.3">
      <c r="A2793" s="344">
        <v>2789</v>
      </c>
      <c r="B2793" s="344"/>
      <c r="C2793" s="386"/>
      <c r="D2793" s="357"/>
      <c r="E2793" s="358"/>
      <c r="F2793" s="346"/>
      <c r="G2793" s="347"/>
      <c r="H2793" s="347"/>
      <c r="I2793" s="347"/>
      <c r="J2793" s="348"/>
      <c r="K2793" s="347"/>
      <c r="L2793" s="349">
        <f t="shared" si="430"/>
        <v>0</v>
      </c>
      <c r="M2793" s="350">
        <f t="shared" si="431"/>
        <v>0</v>
      </c>
      <c r="N2793" s="350">
        <f t="shared" si="432"/>
        <v>0</v>
      </c>
      <c r="O2793" s="351">
        <f t="shared" si="433"/>
        <v>0</v>
      </c>
      <c r="P2793" s="350">
        <f t="shared" si="434"/>
        <v>0</v>
      </c>
      <c r="Q2793" s="352">
        <f t="shared" si="435"/>
        <v>0</v>
      </c>
      <c r="R2793" s="353">
        <f t="shared" si="436"/>
        <v>0</v>
      </c>
      <c r="S2793" s="354">
        <f t="shared" si="437"/>
        <v>0</v>
      </c>
      <c r="T2793" s="349">
        <f t="shared" si="438"/>
        <v>0</v>
      </c>
      <c r="U2793" s="355">
        <f t="shared" si="439"/>
        <v>0</v>
      </c>
    </row>
    <row r="2794" spans="1:21" x14ac:dyDescent="0.3">
      <c r="A2794" s="344">
        <v>2790</v>
      </c>
      <c r="B2794" s="344"/>
      <c r="C2794" s="356"/>
      <c r="D2794" s="357"/>
      <c r="E2794" s="358"/>
      <c r="F2794" s="346"/>
      <c r="G2794" s="347"/>
      <c r="H2794" s="347"/>
      <c r="I2794" s="347"/>
      <c r="J2794" s="348"/>
      <c r="K2794" s="347"/>
      <c r="L2794" s="349">
        <f t="shared" si="430"/>
        <v>0</v>
      </c>
      <c r="M2794" s="350">
        <f t="shared" si="431"/>
        <v>0</v>
      </c>
      <c r="N2794" s="350">
        <f t="shared" si="432"/>
        <v>0</v>
      </c>
      <c r="O2794" s="351">
        <f t="shared" si="433"/>
        <v>0</v>
      </c>
      <c r="P2794" s="350">
        <f t="shared" si="434"/>
        <v>0</v>
      </c>
      <c r="Q2794" s="352">
        <f t="shared" si="435"/>
        <v>0</v>
      </c>
      <c r="R2794" s="353">
        <f t="shared" si="436"/>
        <v>0</v>
      </c>
      <c r="S2794" s="354">
        <f t="shared" si="437"/>
        <v>0</v>
      </c>
      <c r="T2794" s="349">
        <f t="shared" si="438"/>
        <v>0</v>
      </c>
      <c r="U2794" s="355">
        <f t="shared" si="439"/>
        <v>0</v>
      </c>
    </row>
    <row r="2795" spans="1:21" x14ac:dyDescent="0.3">
      <c r="A2795" s="344">
        <v>2791</v>
      </c>
      <c r="B2795" s="344"/>
      <c r="C2795" s="356"/>
      <c r="D2795" s="357"/>
      <c r="E2795" s="358"/>
      <c r="F2795" s="346"/>
      <c r="G2795" s="347"/>
      <c r="H2795" s="347"/>
      <c r="I2795" s="347"/>
      <c r="J2795" s="348"/>
      <c r="K2795" s="347"/>
      <c r="L2795" s="349">
        <f t="shared" si="430"/>
        <v>0</v>
      </c>
      <c r="M2795" s="350">
        <f t="shared" si="431"/>
        <v>0</v>
      </c>
      <c r="N2795" s="350">
        <f t="shared" si="432"/>
        <v>0</v>
      </c>
      <c r="O2795" s="351">
        <f t="shared" si="433"/>
        <v>0</v>
      </c>
      <c r="P2795" s="350">
        <f t="shared" si="434"/>
        <v>0</v>
      </c>
      <c r="Q2795" s="352">
        <f t="shared" si="435"/>
        <v>0</v>
      </c>
      <c r="R2795" s="353">
        <f t="shared" si="436"/>
        <v>0</v>
      </c>
      <c r="S2795" s="354">
        <f t="shared" si="437"/>
        <v>0</v>
      </c>
      <c r="T2795" s="349">
        <f t="shared" si="438"/>
        <v>0</v>
      </c>
      <c r="U2795" s="355">
        <f t="shared" si="439"/>
        <v>0</v>
      </c>
    </row>
    <row r="2796" spans="1:21" x14ac:dyDescent="0.3">
      <c r="A2796" s="344">
        <v>2792</v>
      </c>
      <c r="B2796" s="344"/>
      <c r="C2796" s="356"/>
      <c r="D2796" s="357"/>
      <c r="E2796" s="358"/>
      <c r="F2796" s="346"/>
      <c r="G2796" s="347"/>
      <c r="H2796" s="347"/>
      <c r="I2796" s="347"/>
      <c r="J2796" s="348"/>
      <c r="K2796" s="347"/>
      <c r="L2796" s="349">
        <f t="shared" si="430"/>
        <v>0</v>
      </c>
      <c r="M2796" s="350">
        <f t="shared" si="431"/>
        <v>0</v>
      </c>
      <c r="N2796" s="350">
        <f t="shared" si="432"/>
        <v>0</v>
      </c>
      <c r="O2796" s="351">
        <f t="shared" si="433"/>
        <v>0</v>
      </c>
      <c r="P2796" s="350">
        <f t="shared" si="434"/>
        <v>0</v>
      </c>
      <c r="Q2796" s="352">
        <f t="shared" si="435"/>
        <v>0</v>
      </c>
      <c r="R2796" s="353">
        <f t="shared" si="436"/>
        <v>0</v>
      </c>
      <c r="S2796" s="354">
        <f t="shared" si="437"/>
        <v>0</v>
      </c>
      <c r="T2796" s="349">
        <f t="shared" si="438"/>
        <v>0</v>
      </c>
      <c r="U2796" s="355">
        <f t="shared" si="439"/>
        <v>0</v>
      </c>
    </row>
    <row r="2797" spans="1:21" x14ac:dyDescent="0.3">
      <c r="A2797" s="344">
        <v>2793</v>
      </c>
      <c r="B2797" s="344"/>
      <c r="C2797" s="386"/>
      <c r="D2797" s="357"/>
      <c r="E2797" s="358"/>
      <c r="F2797" s="346"/>
      <c r="G2797" s="347"/>
      <c r="H2797" s="347"/>
      <c r="I2797" s="347"/>
      <c r="J2797" s="348"/>
      <c r="K2797" s="347"/>
      <c r="L2797" s="349">
        <f t="shared" si="430"/>
        <v>0</v>
      </c>
      <c r="M2797" s="350">
        <f t="shared" si="431"/>
        <v>0</v>
      </c>
      <c r="N2797" s="350">
        <f t="shared" si="432"/>
        <v>0</v>
      </c>
      <c r="O2797" s="351">
        <f t="shared" si="433"/>
        <v>0</v>
      </c>
      <c r="P2797" s="350">
        <f t="shared" si="434"/>
        <v>0</v>
      </c>
      <c r="Q2797" s="352">
        <f t="shared" si="435"/>
        <v>0</v>
      </c>
      <c r="R2797" s="353">
        <f t="shared" si="436"/>
        <v>0</v>
      </c>
      <c r="S2797" s="354">
        <f t="shared" si="437"/>
        <v>0</v>
      </c>
      <c r="T2797" s="349">
        <f t="shared" si="438"/>
        <v>0</v>
      </c>
      <c r="U2797" s="355">
        <f t="shared" si="439"/>
        <v>0</v>
      </c>
    </row>
    <row r="2798" spans="1:21" x14ac:dyDescent="0.3">
      <c r="A2798" s="344">
        <v>2794</v>
      </c>
      <c r="B2798" s="344"/>
      <c r="C2798" s="386"/>
      <c r="D2798" s="357"/>
      <c r="E2798" s="358"/>
      <c r="F2798" s="346"/>
      <c r="G2798" s="347"/>
      <c r="H2798" s="347"/>
      <c r="I2798" s="347"/>
      <c r="J2798" s="348"/>
      <c r="K2798" s="347"/>
      <c r="L2798" s="349">
        <f t="shared" si="430"/>
        <v>0</v>
      </c>
      <c r="M2798" s="350">
        <f t="shared" si="431"/>
        <v>0</v>
      </c>
      <c r="N2798" s="350">
        <f t="shared" si="432"/>
        <v>0</v>
      </c>
      <c r="O2798" s="351">
        <f t="shared" si="433"/>
        <v>0</v>
      </c>
      <c r="P2798" s="350">
        <f t="shared" si="434"/>
        <v>0</v>
      </c>
      <c r="Q2798" s="352">
        <f t="shared" si="435"/>
        <v>0</v>
      </c>
      <c r="R2798" s="353">
        <f t="shared" si="436"/>
        <v>0</v>
      </c>
      <c r="S2798" s="354">
        <f t="shared" si="437"/>
        <v>0</v>
      </c>
      <c r="T2798" s="349">
        <f t="shared" si="438"/>
        <v>0</v>
      </c>
      <c r="U2798" s="355">
        <f t="shared" si="439"/>
        <v>0</v>
      </c>
    </row>
    <row r="2799" spans="1:21" x14ac:dyDescent="0.3">
      <c r="A2799" s="344">
        <v>2795</v>
      </c>
      <c r="B2799" s="344"/>
      <c r="C2799" s="386"/>
      <c r="D2799" s="357"/>
      <c r="E2799" s="358"/>
      <c r="F2799" s="346"/>
      <c r="G2799" s="347"/>
      <c r="H2799" s="347"/>
      <c r="I2799" s="347"/>
      <c r="J2799" s="348"/>
      <c r="K2799" s="347"/>
      <c r="L2799" s="349">
        <f t="shared" si="430"/>
        <v>0</v>
      </c>
      <c r="M2799" s="350">
        <f t="shared" si="431"/>
        <v>0</v>
      </c>
      <c r="N2799" s="350">
        <f t="shared" si="432"/>
        <v>0</v>
      </c>
      <c r="O2799" s="351">
        <f t="shared" si="433"/>
        <v>0</v>
      </c>
      <c r="P2799" s="350">
        <f t="shared" si="434"/>
        <v>0</v>
      </c>
      <c r="Q2799" s="352">
        <f t="shared" si="435"/>
        <v>0</v>
      </c>
      <c r="R2799" s="353">
        <f t="shared" si="436"/>
        <v>0</v>
      </c>
      <c r="S2799" s="354">
        <f t="shared" si="437"/>
        <v>0</v>
      </c>
      <c r="T2799" s="349">
        <f t="shared" si="438"/>
        <v>0</v>
      </c>
      <c r="U2799" s="355">
        <f t="shared" si="439"/>
        <v>0</v>
      </c>
    </row>
    <row r="2800" spans="1:21" x14ac:dyDescent="0.3">
      <c r="A2800" s="344">
        <v>2796</v>
      </c>
      <c r="B2800" s="344"/>
      <c r="C2800" s="356"/>
      <c r="D2800" s="357"/>
      <c r="E2800" s="358"/>
      <c r="F2800" s="346"/>
      <c r="G2800" s="347"/>
      <c r="H2800" s="347"/>
      <c r="I2800" s="347"/>
      <c r="J2800" s="348"/>
      <c r="K2800" s="347"/>
      <c r="L2800" s="349">
        <f t="shared" si="430"/>
        <v>0</v>
      </c>
      <c r="M2800" s="350">
        <f t="shared" si="431"/>
        <v>0</v>
      </c>
      <c r="N2800" s="350">
        <f t="shared" si="432"/>
        <v>0</v>
      </c>
      <c r="O2800" s="351">
        <f t="shared" si="433"/>
        <v>0</v>
      </c>
      <c r="P2800" s="350">
        <f t="shared" si="434"/>
        <v>0</v>
      </c>
      <c r="Q2800" s="352">
        <f t="shared" si="435"/>
        <v>0</v>
      </c>
      <c r="R2800" s="353">
        <f t="shared" si="436"/>
        <v>0</v>
      </c>
      <c r="S2800" s="354">
        <f t="shared" si="437"/>
        <v>0</v>
      </c>
      <c r="T2800" s="349">
        <f t="shared" si="438"/>
        <v>0</v>
      </c>
      <c r="U2800" s="355">
        <f t="shared" si="439"/>
        <v>0</v>
      </c>
    </row>
    <row r="2801" spans="1:21" x14ac:dyDescent="0.3">
      <c r="A2801" s="344">
        <v>2797</v>
      </c>
      <c r="B2801" s="344"/>
      <c r="C2801" s="356"/>
      <c r="D2801" s="357"/>
      <c r="E2801" s="358"/>
      <c r="F2801" s="346"/>
      <c r="G2801" s="347"/>
      <c r="H2801" s="347"/>
      <c r="I2801" s="347"/>
      <c r="J2801" s="348"/>
      <c r="K2801" s="347"/>
      <c r="L2801" s="349">
        <f t="shared" si="430"/>
        <v>0</v>
      </c>
      <c r="M2801" s="350">
        <f t="shared" si="431"/>
        <v>0</v>
      </c>
      <c r="N2801" s="350">
        <f t="shared" si="432"/>
        <v>0</v>
      </c>
      <c r="O2801" s="351">
        <f t="shared" si="433"/>
        <v>0</v>
      </c>
      <c r="P2801" s="350">
        <f t="shared" si="434"/>
        <v>0</v>
      </c>
      <c r="Q2801" s="352">
        <f t="shared" si="435"/>
        <v>0</v>
      </c>
      <c r="R2801" s="353">
        <f t="shared" si="436"/>
        <v>0</v>
      </c>
      <c r="S2801" s="354">
        <f t="shared" si="437"/>
        <v>0</v>
      </c>
      <c r="T2801" s="349">
        <f t="shared" si="438"/>
        <v>0</v>
      </c>
      <c r="U2801" s="355">
        <f t="shared" si="439"/>
        <v>0</v>
      </c>
    </row>
    <row r="2802" spans="1:21" x14ac:dyDescent="0.3">
      <c r="A2802" s="344">
        <v>2798</v>
      </c>
      <c r="B2802" s="344"/>
      <c r="C2802" s="356"/>
      <c r="D2802" s="357"/>
      <c r="E2802" s="358"/>
      <c r="F2802" s="346"/>
      <c r="G2802" s="347"/>
      <c r="H2802" s="347"/>
      <c r="I2802" s="347"/>
      <c r="J2802" s="348"/>
      <c r="K2802" s="347"/>
      <c r="L2802" s="349">
        <f t="shared" si="430"/>
        <v>0</v>
      </c>
      <c r="M2802" s="350">
        <f t="shared" si="431"/>
        <v>0</v>
      </c>
      <c r="N2802" s="350">
        <f t="shared" si="432"/>
        <v>0</v>
      </c>
      <c r="O2802" s="351">
        <f t="shared" si="433"/>
        <v>0</v>
      </c>
      <c r="P2802" s="350">
        <f t="shared" si="434"/>
        <v>0</v>
      </c>
      <c r="Q2802" s="352">
        <f t="shared" si="435"/>
        <v>0</v>
      </c>
      <c r="R2802" s="353">
        <f t="shared" si="436"/>
        <v>0</v>
      </c>
      <c r="S2802" s="354">
        <f t="shared" si="437"/>
        <v>0</v>
      </c>
      <c r="T2802" s="349">
        <f t="shared" si="438"/>
        <v>0</v>
      </c>
      <c r="U2802" s="355">
        <f t="shared" si="439"/>
        <v>0</v>
      </c>
    </row>
    <row r="2803" spans="1:21" x14ac:dyDescent="0.3">
      <c r="A2803" s="344">
        <v>2799</v>
      </c>
      <c r="B2803" s="344"/>
      <c r="C2803" s="386"/>
      <c r="D2803" s="357"/>
      <c r="E2803" s="358"/>
      <c r="F2803" s="346"/>
      <c r="G2803" s="347"/>
      <c r="H2803" s="347"/>
      <c r="I2803" s="347"/>
      <c r="J2803" s="348"/>
      <c r="K2803" s="347"/>
      <c r="L2803" s="349">
        <f t="shared" si="430"/>
        <v>0</v>
      </c>
      <c r="M2803" s="350">
        <f t="shared" si="431"/>
        <v>0</v>
      </c>
      <c r="N2803" s="350">
        <f t="shared" si="432"/>
        <v>0</v>
      </c>
      <c r="O2803" s="351">
        <f t="shared" si="433"/>
        <v>0</v>
      </c>
      <c r="P2803" s="350">
        <f t="shared" si="434"/>
        <v>0</v>
      </c>
      <c r="Q2803" s="352">
        <f t="shared" si="435"/>
        <v>0</v>
      </c>
      <c r="R2803" s="353">
        <f t="shared" si="436"/>
        <v>0</v>
      </c>
      <c r="S2803" s="354">
        <f t="shared" si="437"/>
        <v>0</v>
      </c>
      <c r="T2803" s="349">
        <f t="shared" si="438"/>
        <v>0</v>
      </c>
      <c r="U2803" s="355">
        <f t="shared" si="439"/>
        <v>0</v>
      </c>
    </row>
    <row r="2804" spans="1:21" x14ac:dyDescent="0.3">
      <c r="A2804" s="344">
        <v>2800</v>
      </c>
      <c r="B2804" s="344"/>
      <c r="C2804" s="386"/>
      <c r="D2804" s="357"/>
      <c r="E2804" s="358"/>
      <c r="F2804" s="346"/>
      <c r="G2804" s="347"/>
      <c r="H2804" s="347"/>
      <c r="I2804" s="347"/>
      <c r="J2804" s="348"/>
      <c r="K2804" s="347"/>
      <c r="L2804" s="349">
        <f t="shared" si="430"/>
        <v>0</v>
      </c>
      <c r="M2804" s="350">
        <f t="shared" si="431"/>
        <v>0</v>
      </c>
      <c r="N2804" s="350">
        <f t="shared" si="432"/>
        <v>0</v>
      </c>
      <c r="O2804" s="351">
        <f t="shared" si="433"/>
        <v>0</v>
      </c>
      <c r="P2804" s="350">
        <f t="shared" si="434"/>
        <v>0</v>
      </c>
      <c r="Q2804" s="352">
        <f t="shared" si="435"/>
        <v>0</v>
      </c>
      <c r="R2804" s="353">
        <f t="shared" si="436"/>
        <v>0</v>
      </c>
      <c r="S2804" s="354">
        <f t="shared" si="437"/>
        <v>0</v>
      </c>
      <c r="T2804" s="349">
        <f t="shared" si="438"/>
        <v>0</v>
      </c>
      <c r="U2804" s="355">
        <f t="shared" si="439"/>
        <v>0</v>
      </c>
    </row>
    <row r="2805" spans="1:21" x14ac:dyDescent="0.3">
      <c r="A2805" s="344">
        <v>2801</v>
      </c>
      <c r="B2805" s="344"/>
      <c r="C2805" s="386"/>
      <c r="D2805" s="357"/>
      <c r="E2805" s="358"/>
      <c r="F2805" s="346"/>
      <c r="G2805" s="347"/>
      <c r="H2805" s="347"/>
      <c r="I2805" s="347"/>
      <c r="J2805" s="348"/>
      <c r="K2805" s="347"/>
      <c r="L2805" s="349">
        <f t="shared" si="430"/>
        <v>0</v>
      </c>
      <c r="M2805" s="350">
        <f t="shared" si="431"/>
        <v>0</v>
      </c>
      <c r="N2805" s="350">
        <f t="shared" si="432"/>
        <v>0</v>
      </c>
      <c r="O2805" s="351">
        <f t="shared" si="433"/>
        <v>0</v>
      </c>
      <c r="P2805" s="350">
        <f t="shared" si="434"/>
        <v>0</v>
      </c>
      <c r="Q2805" s="352">
        <f t="shared" si="435"/>
        <v>0</v>
      </c>
      <c r="R2805" s="353">
        <f t="shared" si="436"/>
        <v>0</v>
      </c>
      <c r="S2805" s="354">
        <f t="shared" si="437"/>
        <v>0</v>
      </c>
      <c r="T2805" s="349">
        <f t="shared" si="438"/>
        <v>0</v>
      </c>
      <c r="U2805" s="355">
        <f t="shared" si="439"/>
        <v>0</v>
      </c>
    </row>
    <row r="2806" spans="1:21" x14ac:dyDescent="0.3">
      <c r="A2806" s="344">
        <v>2802</v>
      </c>
      <c r="B2806" s="344"/>
      <c r="C2806" s="356"/>
      <c r="D2806" s="357"/>
      <c r="E2806" s="358"/>
      <c r="F2806" s="346"/>
      <c r="G2806" s="347"/>
      <c r="H2806" s="347"/>
      <c r="I2806" s="347"/>
      <c r="J2806" s="348"/>
      <c r="K2806" s="347"/>
      <c r="L2806" s="349">
        <f t="shared" si="430"/>
        <v>0</v>
      </c>
      <c r="M2806" s="350">
        <f t="shared" si="431"/>
        <v>0</v>
      </c>
      <c r="N2806" s="350">
        <f t="shared" si="432"/>
        <v>0</v>
      </c>
      <c r="O2806" s="351">
        <f t="shared" si="433"/>
        <v>0</v>
      </c>
      <c r="P2806" s="350">
        <f t="shared" si="434"/>
        <v>0</v>
      </c>
      <c r="Q2806" s="352">
        <f t="shared" si="435"/>
        <v>0</v>
      </c>
      <c r="R2806" s="353">
        <f t="shared" si="436"/>
        <v>0</v>
      </c>
      <c r="S2806" s="354">
        <f t="shared" si="437"/>
        <v>0</v>
      </c>
      <c r="T2806" s="349">
        <f t="shared" si="438"/>
        <v>0</v>
      </c>
      <c r="U2806" s="355">
        <f t="shared" si="439"/>
        <v>0</v>
      </c>
    </row>
    <row r="2807" spans="1:21" x14ac:dyDescent="0.3">
      <c r="A2807" s="344">
        <v>2803</v>
      </c>
      <c r="B2807" s="344"/>
      <c r="C2807" s="356"/>
      <c r="D2807" s="357"/>
      <c r="E2807" s="358"/>
      <c r="F2807" s="346"/>
      <c r="G2807" s="347"/>
      <c r="H2807" s="347"/>
      <c r="I2807" s="347"/>
      <c r="J2807" s="348"/>
      <c r="K2807" s="347"/>
      <c r="L2807" s="349">
        <f t="shared" si="430"/>
        <v>0</v>
      </c>
      <c r="M2807" s="350">
        <f t="shared" si="431"/>
        <v>0</v>
      </c>
      <c r="N2807" s="350">
        <f t="shared" si="432"/>
        <v>0</v>
      </c>
      <c r="O2807" s="351">
        <f t="shared" si="433"/>
        <v>0</v>
      </c>
      <c r="P2807" s="350">
        <f t="shared" si="434"/>
        <v>0</v>
      </c>
      <c r="Q2807" s="352">
        <f t="shared" si="435"/>
        <v>0</v>
      </c>
      <c r="R2807" s="353">
        <f t="shared" si="436"/>
        <v>0</v>
      </c>
      <c r="S2807" s="354">
        <f t="shared" si="437"/>
        <v>0</v>
      </c>
      <c r="T2807" s="349">
        <f t="shared" si="438"/>
        <v>0</v>
      </c>
      <c r="U2807" s="355">
        <f t="shared" si="439"/>
        <v>0</v>
      </c>
    </row>
    <row r="2808" spans="1:21" x14ac:dyDescent="0.3">
      <c r="A2808" s="344">
        <v>2804</v>
      </c>
      <c r="B2808" s="344"/>
      <c r="C2808" s="356"/>
      <c r="D2808" s="357"/>
      <c r="E2808" s="358"/>
      <c r="F2808" s="346"/>
      <c r="G2808" s="347"/>
      <c r="H2808" s="347"/>
      <c r="I2808" s="347"/>
      <c r="J2808" s="348"/>
      <c r="K2808" s="347"/>
      <c r="L2808" s="349">
        <f t="shared" si="430"/>
        <v>0</v>
      </c>
      <c r="M2808" s="350">
        <f t="shared" si="431"/>
        <v>0</v>
      </c>
      <c r="N2808" s="350">
        <f t="shared" si="432"/>
        <v>0</v>
      </c>
      <c r="O2808" s="351">
        <f t="shared" si="433"/>
        <v>0</v>
      </c>
      <c r="P2808" s="350">
        <f t="shared" si="434"/>
        <v>0</v>
      </c>
      <c r="Q2808" s="352">
        <f t="shared" si="435"/>
        <v>0</v>
      </c>
      <c r="R2808" s="353">
        <f t="shared" si="436"/>
        <v>0</v>
      </c>
      <c r="S2808" s="354">
        <f t="shared" si="437"/>
        <v>0</v>
      </c>
      <c r="T2808" s="349">
        <f t="shared" si="438"/>
        <v>0</v>
      </c>
      <c r="U2808" s="355">
        <f t="shared" si="439"/>
        <v>0</v>
      </c>
    </row>
    <row r="2809" spans="1:21" x14ac:dyDescent="0.3">
      <c r="A2809" s="344">
        <v>2805</v>
      </c>
      <c r="B2809" s="344"/>
      <c r="C2809" s="386"/>
      <c r="D2809" s="357"/>
      <c r="E2809" s="358"/>
      <c r="F2809" s="346"/>
      <c r="G2809" s="347"/>
      <c r="H2809" s="347"/>
      <c r="I2809" s="347"/>
      <c r="J2809" s="348"/>
      <c r="K2809" s="347"/>
      <c r="L2809" s="349">
        <f t="shared" si="430"/>
        <v>0</v>
      </c>
      <c r="M2809" s="350">
        <f t="shared" si="431"/>
        <v>0</v>
      </c>
      <c r="N2809" s="350">
        <f t="shared" si="432"/>
        <v>0</v>
      </c>
      <c r="O2809" s="351">
        <f t="shared" si="433"/>
        <v>0</v>
      </c>
      <c r="P2809" s="350">
        <f t="shared" si="434"/>
        <v>0</v>
      </c>
      <c r="Q2809" s="352">
        <f t="shared" si="435"/>
        <v>0</v>
      </c>
      <c r="R2809" s="353">
        <f t="shared" si="436"/>
        <v>0</v>
      </c>
      <c r="S2809" s="354">
        <f t="shared" si="437"/>
        <v>0</v>
      </c>
      <c r="T2809" s="349">
        <f t="shared" si="438"/>
        <v>0</v>
      </c>
      <c r="U2809" s="355">
        <f t="shared" si="439"/>
        <v>0</v>
      </c>
    </row>
    <row r="2810" spans="1:21" x14ac:dyDescent="0.3">
      <c r="A2810" s="344">
        <v>2806</v>
      </c>
      <c r="B2810" s="344"/>
      <c r="C2810" s="386"/>
      <c r="D2810" s="357"/>
      <c r="E2810" s="358"/>
      <c r="F2810" s="346"/>
      <c r="G2810" s="347"/>
      <c r="H2810" s="347"/>
      <c r="I2810" s="347"/>
      <c r="J2810" s="348"/>
      <c r="K2810" s="347"/>
      <c r="L2810" s="349">
        <f t="shared" si="430"/>
        <v>0</v>
      </c>
      <c r="M2810" s="350">
        <f t="shared" si="431"/>
        <v>0</v>
      </c>
      <c r="N2810" s="350">
        <f t="shared" si="432"/>
        <v>0</v>
      </c>
      <c r="O2810" s="351">
        <f t="shared" si="433"/>
        <v>0</v>
      </c>
      <c r="P2810" s="350">
        <f t="shared" si="434"/>
        <v>0</v>
      </c>
      <c r="Q2810" s="352">
        <f t="shared" si="435"/>
        <v>0</v>
      </c>
      <c r="R2810" s="353">
        <f t="shared" si="436"/>
        <v>0</v>
      </c>
      <c r="S2810" s="354">
        <f t="shared" si="437"/>
        <v>0</v>
      </c>
      <c r="T2810" s="349">
        <f t="shared" si="438"/>
        <v>0</v>
      </c>
      <c r="U2810" s="355">
        <f t="shared" si="439"/>
        <v>0</v>
      </c>
    </row>
    <row r="2811" spans="1:21" x14ac:dyDescent="0.3">
      <c r="A2811" s="344">
        <v>2807</v>
      </c>
      <c r="B2811" s="344"/>
      <c r="C2811" s="386"/>
      <c r="D2811" s="357"/>
      <c r="E2811" s="358"/>
      <c r="F2811" s="346"/>
      <c r="G2811" s="347"/>
      <c r="H2811" s="347"/>
      <c r="I2811" s="347"/>
      <c r="J2811" s="348"/>
      <c r="K2811" s="347"/>
      <c r="L2811" s="349">
        <f t="shared" si="430"/>
        <v>0</v>
      </c>
      <c r="M2811" s="350">
        <f t="shared" si="431"/>
        <v>0</v>
      </c>
      <c r="N2811" s="350">
        <f t="shared" si="432"/>
        <v>0</v>
      </c>
      <c r="O2811" s="351">
        <f t="shared" si="433"/>
        <v>0</v>
      </c>
      <c r="P2811" s="350">
        <f t="shared" si="434"/>
        <v>0</v>
      </c>
      <c r="Q2811" s="352">
        <f t="shared" si="435"/>
        <v>0</v>
      </c>
      <c r="R2811" s="353">
        <f t="shared" si="436"/>
        <v>0</v>
      </c>
      <c r="S2811" s="354">
        <f t="shared" si="437"/>
        <v>0</v>
      </c>
      <c r="T2811" s="349">
        <f t="shared" si="438"/>
        <v>0</v>
      </c>
      <c r="U2811" s="355">
        <f t="shared" si="439"/>
        <v>0</v>
      </c>
    </row>
    <row r="2812" spans="1:21" x14ac:dyDescent="0.3">
      <c r="A2812" s="344">
        <v>2808</v>
      </c>
      <c r="B2812" s="344"/>
      <c r="C2812" s="356"/>
      <c r="D2812" s="357"/>
      <c r="E2812" s="358"/>
      <c r="F2812" s="346"/>
      <c r="G2812" s="347"/>
      <c r="H2812" s="347"/>
      <c r="I2812" s="347"/>
      <c r="J2812" s="348"/>
      <c r="K2812" s="347"/>
      <c r="L2812" s="349">
        <f t="shared" si="430"/>
        <v>0</v>
      </c>
      <c r="M2812" s="350">
        <f t="shared" si="431"/>
        <v>0</v>
      </c>
      <c r="N2812" s="350">
        <f t="shared" si="432"/>
        <v>0</v>
      </c>
      <c r="O2812" s="351">
        <f t="shared" si="433"/>
        <v>0</v>
      </c>
      <c r="P2812" s="350">
        <f t="shared" si="434"/>
        <v>0</v>
      </c>
      <c r="Q2812" s="352">
        <f t="shared" si="435"/>
        <v>0</v>
      </c>
      <c r="R2812" s="353">
        <f t="shared" si="436"/>
        <v>0</v>
      </c>
      <c r="S2812" s="354">
        <f t="shared" si="437"/>
        <v>0</v>
      </c>
      <c r="T2812" s="349">
        <f t="shared" si="438"/>
        <v>0</v>
      </c>
      <c r="U2812" s="355">
        <f t="shared" si="439"/>
        <v>0</v>
      </c>
    </row>
    <row r="2813" spans="1:21" x14ac:dyDescent="0.3">
      <c r="A2813" s="344">
        <v>2809</v>
      </c>
      <c r="B2813" s="344"/>
      <c r="C2813" s="356"/>
      <c r="D2813" s="357"/>
      <c r="E2813" s="358"/>
      <c r="F2813" s="346"/>
      <c r="G2813" s="347"/>
      <c r="H2813" s="347"/>
      <c r="I2813" s="347"/>
      <c r="J2813" s="348"/>
      <c r="K2813" s="347"/>
      <c r="L2813" s="349">
        <f t="shared" si="430"/>
        <v>0</v>
      </c>
      <c r="M2813" s="350">
        <f t="shared" si="431"/>
        <v>0</v>
      </c>
      <c r="N2813" s="350">
        <f t="shared" si="432"/>
        <v>0</v>
      </c>
      <c r="O2813" s="351">
        <f t="shared" si="433"/>
        <v>0</v>
      </c>
      <c r="P2813" s="350">
        <f t="shared" si="434"/>
        <v>0</v>
      </c>
      <c r="Q2813" s="352">
        <f t="shared" si="435"/>
        <v>0</v>
      </c>
      <c r="R2813" s="353">
        <f t="shared" si="436"/>
        <v>0</v>
      </c>
      <c r="S2813" s="354">
        <f t="shared" si="437"/>
        <v>0</v>
      </c>
      <c r="T2813" s="349">
        <f t="shared" si="438"/>
        <v>0</v>
      </c>
      <c r="U2813" s="355">
        <f t="shared" si="439"/>
        <v>0</v>
      </c>
    </row>
    <row r="2814" spans="1:21" x14ac:dyDescent="0.3">
      <c r="A2814" s="344">
        <v>2810</v>
      </c>
      <c r="B2814" s="344"/>
      <c r="C2814" s="356"/>
      <c r="D2814" s="357"/>
      <c r="E2814" s="358"/>
      <c r="F2814" s="346"/>
      <c r="G2814" s="347"/>
      <c r="H2814" s="347"/>
      <c r="I2814" s="347"/>
      <c r="J2814" s="348"/>
      <c r="K2814" s="347"/>
      <c r="L2814" s="349">
        <f t="shared" si="430"/>
        <v>0</v>
      </c>
      <c r="M2814" s="350">
        <f t="shared" si="431"/>
        <v>0</v>
      </c>
      <c r="N2814" s="350">
        <f t="shared" si="432"/>
        <v>0</v>
      </c>
      <c r="O2814" s="351">
        <f t="shared" si="433"/>
        <v>0</v>
      </c>
      <c r="P2814" s="350">
        <f t="shared" si="434"/>
        <v>0</v>
      </c>
      <c r="Q2814" s="352">
        <f t="shared" si="435"/>
        <v>0</v>
      </c>
      <c r="R2814" s="353">
        <f t="shared" si="436"/>
        <v>0</v>
      </c>
      <c r="S2814" s="354">
        <f t="shared" si="437"/>
        <v>0</v>
      </c>
      <c r="T2814" s="349">
        <f t="shared" si="438"/>
        <v>0</v>
      </c>
      <c r="U2814" s="355">
        <f t="shared" si="439"/>
        <v>0</v>
      </c>
    </row>
    <row r="2815" spans="1:21" x14ac:dyDescent="0.3">
      <c r="A2815" s="344">
        <v>2811</v>
      </c>
      <c r="B2815" s="344"/>
      <c r="C2815" s="386"/>
      <c r="D2815" s="357"/>
      <c r="E2815" s="358"/>
      <c r="F2815" s="346"/>
      <c r="G2815" s="347"/>
      <c r="H2815" s="347"/>
      <c r="I2815" s="347"/>
      <c r="J2815" s="348"/>
      <c r="K2815" s="347"/>
      <c r="L2815" s="349">
        <f t="shared" si="430"/>
        <v>0</v>
      </c>
      <c r="M2815" s="350">
        <f t="shared" si="431"/>
        <v>0</v>
      </c>
      <c r="N2815" s="350">
        <f t="shared" si="432"/>
        <v>0</v>
      </c>
      <c r="O2815" s="351">
        <f t="shared" si="433"/>
        <v>0</v>
      </c>
      <c r="P2815" s="350">
        <f t="shared" si="434"/>
        <v>0</v>
      </c>
      <c r="Q2815" s="352">
        <f t="shared" si="435"/>
        <v>0</v>
      </c>
      <c r="R2815" s="353">
        <f t="shared" si="436"/>
        <v>0</v>
      </c>
      <c r="S2815" s="354">
        <f t="shared" si="437"/>
        <v>0</v>
      </c>
      <c r="T2815" s="349">
        <f t="shared" si="438"/>
        <v>0</v>
      </c>
      <c r="U2815" s="355">
        <f t="shared" si="439"/>
        <v>0</v>
      </c>
    </row>
    <row r="2816" spans="1:21" x14ac:dyDescent="0.3">
      <c r="A2816" s="344">
        <v>2812</v>
      </c>
      <c r="B2816" s="344"/>
      <c r="C2816" s="386"/>
      <c r="D2816" s="357"/>
      <c r="E2816" s="358"/>
      <c r="F2816" s="346"/>
      <c r="G2816" s="347"/>
      <c r="H2816" s="347"/>
      <c r="I2816" s="347"/>
      <c r="J2816" s="348"/>
      <c r="K2816" s="347"/>
      <c r="L2816" s="349">
        <f t="shared" si="430"/>
        <v>0</v>
      </c>
      <c r="M2816" s="350">
        <f t="shared" si="431"/>
        <v>0</v>
      </c>
      <c r="N2816" s="350">
        <f t="shared" si="432"/>
        <v>0</v>
      </c>
      <c r="O2816" s="351">
        <f t="shared" si="433"/>
        <v>0</v>
      </c>
      <c r="P2816" s="350">
        <f t="shared" si="434"/>
        <v>0</v>
      </c>
      <c r="Q2816" s="352">
        <f t="shared" si="435"/>
        <v>0</v>
      </c>
      <c r="R2816" s="353">
        <f t="shared" si="436"/>
        <v>0</v>
      </c>
      <c r="S2816" s="354">
        <f t="shared" si="437"/>
        <v>0</v>
      </c>
      <c r="T2816" s="349">
        <f t="shared" si="438"/>
        <v>0</v>
      </c>
      <c r="U2816" s="355">
        <f t="shared" si="439"/>
        <v>0</v>
      </c>
    </row>
    <row r="2817" spans="1:21" x14ac:dyDescent="0.3">
      <c r="A2817" s="344">
        <v>2813</v>
      </c>
      <c r="B2817" s="344"/>
      <c r="C2817" s="386"/>
      <c r="D2817" s="357"/>
      <c r="E2817" s="358"/>
      <c r="F2817" s="346"/>
      <c r="G2817" s="347"/>
      <c r="H2817" s="347"/>
      <c r="I2817" s="347"/>
      <c r="J2817" s="348"/>
      <c r="K2817" s="347"/>
      <c r="L2817" s="349">
        <f t="shared" si="430"/>
        <v>0</v>
      </c>
      <c r="M2817" s="350">
        <f t="shared" si="431"/>
        <v>0</v>
      </c>
      <c r="N2817" s="350">
        <f t="shared" si="432"/>
        <v>0</v>
      </c>
      <c r="O2817" s="351">
        <f t="shared" si="433"/>
        <v>0</v>
      </c>
      <c r="P2817" s="350">
        <f t="shared" si="434"/>
        <v>0</v>
      </c>
      <c r="Q2817" s="352">
        <f t="shared" si="435"/>
        <v>0</v>
      </c>
      <c r="R2817" s="353">
        <f t="shared" si="436"/>
        <v>0</v>
      </c>
      <c r="S2817" s="354">
        <f t="shared" si="437"/>
        <v>0</v>
      </c>
      <c r="T2817" s="349">
        <f t="shared" si="438"/>
        <v>0</v>
      </c>
      <c r="U2817" s="355">
        <f t="shared" si="439"/>
        <v>0</v>
      </c>
    </row>
    <row r="2818" spans="1:21" x14ac:dyDescent="0.3">
      <c r="A2818" s="344">
        <v>2814</v>
      </c>
      <c r="B2818" s="344"/>
      <c r="C2818" s="356"/>
      <c r="D2818" s="357"/>
      <c r="E2818" s="358"/>
      <c r="F2818" s="346"/>
      <c r="G2818" s="347"/>
      <c r="H2818" s="347"/>
      <c r="I2818" s="347"/>
      <c r="J2818" s="348"/>
      <c r="K2818" s="347"/>
      <c r="L2818" s="349">
        <f t="shared" si="430"/>
        <v>0</v>
      </c>
      <c r="M2818" s="350">
        <f t="shared" si="431"/>
        <v>0</v>
      </c>
      <c r="N2818" s="350">
        <f t="shared" si="432"/>
        <v>0</v>
      </c>
      <c r="O2818" s="351">
        <f t="shared" si="433"/>
        <v>0</v>
      </c>
      <c r="P2818" s="350">
        <f t="shared" si="434"/>
        <v>0</v>
      </c>
      <c r="Q2818" s="352">
        <f t="shared" si="435"/>
        <v>0</v>
      </c>
      <c r="R2818" s="353">
        <f t="shared" si="436"/>
        <v>0</v>
      </c>
      <c r="S2818" s="354">
        <f t="shared" si="437"/>
        <v>0</v>
      </c>
      <c r="T2818" s="349">
        <f t="shared" si="438"/>
        <v>0</v>
      </c>
      <c r="U2818" s="355">
        <f t="shared" si="439"/>
        <v>0</v>
      </c>
    </row>
    <row r="2819" spans="1:21" x14ac:dyDescent="0.3">
      <c r="A2819" s="344">
        <v>2815</v>
      </c>
      <c r="B2819" s="344"/>
      <c r="C2819" s="356"/>
      <c r="D2819" s="357"/>
      <c r="E2819" s="358"/>
      <c r="F2819" s="346"/>
      <c r="G2819" s="347"/>
      <c r="H2819" s="347"/>
      <c r="I2819" s="347"/>
      <c r="J2819" s="348"/>
      <c r="K2819" s="347"/>
      <c r="L2819" s="349">
        <f t="shared" si="430"/>
        <v>0</v>
      </c>
      <c r="M2819" s="350">
        <f t="shared" si="431"/>
        <v>0</v>
      </c>
      <c r="N2819" s="350">
        <f t="shared" si="432"/>
        <v>0</v>
      </c>
      <c r="O2819" s="351">
        <f t="shared" si="433"/>
        <v>0</v>
      </c>
      <c r="P2819" s="350">
        <f t="shared" si="434"/>
        <v>0</v>
      </c>
      <c r="Q2819" s="352">
        <f t="shared" si="435"/>
        <v>0</v>
      </c>
      <c r="R2819" s="353">
        <f t="shared" si="436"/>
        <v>0</v>
      </c>
      <c r="S2819" s="354">
        <f t="shared" si="437"/>
        <v>0</v>
      </c>
      <c r="T2819" s="349">
        <f t="shared" si="438"/>
        <v>0</v>
      </c>
      <c r="U2819" s="355">
        <f t="shared" si="439"/>
        <v>0</v>
      </c>
    </row>
    <row r="2820" spans="1:21" x14ac:dyDescent="0.3">
      <c r="A2820" s="344">
        <v>2816</v>
      </c>
      <c r="B2820" s="344"/>
      <c r="C2820" s="356"/>
      <c r="D2820" s="357"/>
      <c r="E2820" s="358"/>
      <c r="F2820" s="346"/>
      <c r="G2820" s="347"/>
      <c r="H2820" s="347"/>
      <c r="I2820" s="347"/>
      <c r="J2820" s="348"/>
      <c r="K2820" s="347"/>
      <c r="L2820" s="349">
        <f t="shared" si="430"/>
        <v>0</v>
      </c>
      <c r="M2820" s="350">
        <f t="shared" si="431"/>
        <v>0</v>
      </c>
      <c r="N2820" s="350">
        <f t="shared" si="432"/>
        <v>0</v>
      </c>
      <c r="O2820" s="351">
        <f t="shared" si="433"/>
        <v>0</v>
      </c>
      <c r="P2820" s="350">
        <f t="shared" si="434"/>
        <v>0</v>
      </c>
      <c r="Q2820" s="352">
        <f t="shared" si="435"/>
        <v>0</v>
      </c>
      <c r="R2820" s="353">
        <f t="shared" si="436"/>
        <v>0</v>
      </c>
      <c r="S2820" s="354">
        <f t="shared" si="437"/>
        <v>0</v>
      </c>
      <c r="T2820" s="349">
        <f t="shared" si="438"/>
        <v>0</v>
      </c>
      <c r="U2820" s="355">
        <f t="shared" si="439"/>
        <v>0</v>
      </c>
    </row>
    <row r="2821" spans="1:21" x14ac:dyDescent="0.3">
      <c r="A2821" s="344">
        <v>2817</v>
      </c>
      <c r="B2821" s="344"/>
      <c r="C2821" s="386"/>
      <c r="D2821" s="357"/>
      <c r="E2821" s="358"/>
      <c r="F2821" s="346"/>
      <c r="G2821" s="347"/>
      <c r="H2821" s="347"/>
      <c r="I2821" s="347"/>
      <c r="J2821" s="348"/>
      <c r="K2821" s="347"/>
      <c r="L2821" s="349">
        <f t="shared" si="430"/>
        <v>0</v>
      </c>
      <c r="M2821" s="350">
        <f t="shared" si="431"/>
        <v>0</v>
      </c>
      <c r="N2821" s="350">
        <f t="shared" si="432"/>
        <v>0</v>
      </c>
      <c r="O2821" s="351">
        <f t="shared" si="433"/>
        <v>0</v>
      </c>
      <c r="P2821" s="350">
        <f t="shared" si="434"/>
        <v>0</v>
      </c>
      <c r="Q2821" s="352">
        <f t="shared" si="435"/>
        <v>0</v>
      </c>
      <c r="R2821" s="353">
        <f t="shared" si="436"/>
        <v>0</v>
      </c>
      <c r="S2821" s="354">
        <f t="shared" si="437"/>
        <v>0</v>
      </c>
      <c r="T2821" s="349">
        <f t="shared" si="438"/>
        <v>0</v>
      </c>
      <c r="U2821" s="355">
        <f t="shared" si="439"/>
        <v>0</v>
      </c>
    </row>
    <row r="2822" spans="1:21" x14ac:dyDescent="0.3">
      <c r="A2822" s="344">
        <v>2818</v>
      </c>
      <c r="B2822" s="344"/>
      <c r="C2822" s="386"/>
      <c r="D2822" s="357"/>
      <c r="E2822" s="358"/>
      <c r="F2822" s="346"/>
      <c r="G2822" s="347"/>
      <c r="H2822" s="347"/>
      <c r="I2822" s="347"/>
      <c r="J2822" s="348"/>
      <c r="K2822" s="347"/>
      <c r="L2822" s="349">
        <f t="shared" ref="L2822:L2885" si="440">E2822*7/22</f>
        <v>0</v>
      </c>
      <c r="M2822" s="350">
        <f t="shared" ref="M2822:M2885" si="441">IF(L2822&gt;0, 0.0396*(((L2822^2)*F2822)^0.933),0)</f>
        <v>0</v>
      </c>
      <c r="N2822" s="350">
        <f t="shared" ref="N2822:N2885" si="442">IF(L2822&gt;0,0.00349*(((L2822^2)*F2822)^1.03),0)</f>
        <v>0</v>
      </c>
      <c r="O2822" s="351">
        <f t="shared" ref="O2822:O2885" si="443">IF(L2822&gt;0,1/((28/(M2822+N2822))+0.025),0)</f>
        <v>0</v>
      </c>
      <c r="P2822" s="350">
        <f t="shared" ref="P2822:P2885" si="444">M2822+N2822+O2822</f>
        <v>0</v>
      </c>
      <c r="Q2822" s="352">
        <f t="shared" ref="Q2822:Q2885" si="445">P2822*0.27</f>
        <v>0</v>
      </c>
      <c r="R2822" s="353">
        <f t="shared" ref="R2822:R2885" si="446">P2822+Q2822</f>
        <v>0</v>
      </c>
      <c r="S2822" s="354">
        <f t="shared" ref="S2822:S2885" si="447">R2822*0.47</f>
        <v>0</v>
      </c>
      <c r="T2822" s="349">
        <f t="shared" ref="T2822:T2885" si="448">S2822*44/12</f>
        <v>0</v>
      </c>
      <c r="U2822" s="355">
        <f t="shared" ref="U2822:U2885" si="449">T2822/1000</f>
        <v>0</v>
      </c>
    </row>
    <row r="2823" spans="1:21" x14ac:dyDescent="0.3">
      <c r="A2823" s="344">
        <v>2819</v>
      </c>
      <c r="B2823" s="344"/>
      <c r="C2823" s="386"/>
      <c r="D2823" s="357"/>
      <c r="E2823" s="358"/>
      <c r="F2823" s="346"/>
      <c r="G2823" s="347"/>
      <c r="H2823" s="347"/>
      <c r="I2823" s="347"/>
      <c r="J2823" s="348"/>
      <c r="K2823" s="347"/>
      <c r="L2823" s="349">
        <f t="shared" si="440"/>
        <v>0</v>
      </c>
      <c r="M2823" s="350">
        <f t="shared" si="441"/>
        <v>0</v>
      </c>
      <c r="N2823" s="350">
        <f t="shared" si="442"/>
        <v>0</v>
      </c>
      <c r="O2823" s="351">
        <f t="shared" si="443"/>
        <v>0</v>
      </c>
      <c r="P2823" s="350">
        <f t="shared" si="444"/>
        <v>0</v>
      </c>
      <c r="Q2823" s="352">
        <f t="shared" si="445"/>
        <v>0</v>
      </c>
      <c r="R2823" s="353">
        <f t="shared" si="446"/>
        <v>0</v>
      </c>
      <c r="S2823" s="354">
        <f t="shared" si="447"/>
        <v>0</v>
      </c>
      <c r="T2823" s="349">
        <f t="shared" si="448"/>
        <v>0</v>
      </c>
      <c r="U2823" s="355">
        <f t="shared" si="449"/>
        <v>0</v>
      </c>
    </row>
    <row r="2824" spans="1:21" x14ac:dyDescent="0.3">
      <c r="A2824" s="344">
        <v>2820</v>
      </c>
      <c r="B2824" s="344"/>
      <c r="C2824" s="356"/>
      <c r="D2824" s="357"/>
      <c r="E2824" s="358"/>
      <c r="F2824" s="346"/>
      <c r="G2824" s="347"/>
      <c r="H2824" s="347"/>
      <c r="I2824" s="347"/>
      <c r="J2824" s="348"/>
      <c r="K2824" s="347"/>
      <c r="L2824" s="349">
        <f t="shared" si="440"/>
        <v>0</v>
      </c>
      <c r="M2824" s="350">
        <f t="shared" si="441"/>
        <v>0</v>
      </c>
      <c r="N2824" s="350">
        <f t="shared" si="442"/>
        <v>0</v>
      </c>
      <c r="O2824" s="351">
        <f t="shared" si="443"/>
        <v>0</v>
      </c>
      <c r="P2824" s="350">
        <f t="shared" si="444"/>
        <v>0</v>
      </c>
      <c r="Q2824" s="352">
        <f t="shared" si="445"/>
        <v>0</v>
      </c>
      <c r="R2824" s="353">
        <f t="shared" si="446"/>
        <v>0</v>
      </c>
      <c r="S2824" s="354">
        <f t="shared" si="447"/>
        <v>0</v>
      </c>
      <c r="T2824" s="349">
        <f t="shared" si="448"/>
        <v>0</v>
      </c>
      <c r="U2824" s="355">
        <f t="shared" si="449"/>
        <v>0</v>
      </c>
    </row>
    <row r="2825" spans="1:21" x14ac:dyDescent="0.3">
      <c r="A2825" s="344">
        <v>2821</v>
      </c>
      <c r="B2825" s="344"/>
      <c r="C2825" s="356"/>
      <c r="D2825" s="357"/>
      <c r="E2825" s="358"/>
      <c r="F2825" s="346"/>
      <c r="G2825" s="347"/>
      <c r="H2825" s="347"/>
      <c r="I2825" s="347"/>
      <c r="J2825" s="348"/>
      <c r="K2825" s="347"/>
      <c r="L2825" s="349">
        <f t="shared" si="440"/>
        <v>0</v>
      </c>
      <c r="M2825" s="350">
        <f t="shared" si="441"/>
        <v>0</v>
      </c>
      <c r="N2825" s="350">
        <f t="shared" si="442"/>
        <v>0</v>
      </c>
      <c r="O2825" s="351">
        <f t="shared" si="443"/>
        <v>0</v>
      </c>
      <c r="P2825" s="350">
        <f t="shared" si="444"/>
        <v>0</v>
      </c>
      <c r="Q2825" s="352">
        <f t="shared" si="445"/>
        <v>0</v>
      </c>
      <c r="R2825" s="353">
        <f t="shared" si="446"/>
        <v>0</v>
      </c>
      <c r="S2825" s="354">
        <f t="shared" si="447"/>
        <v>0</v>
      </c>
      <c r="T2825" s="349">
        <f t="shared" si="448"/>
        <v>0</v>
      </c>
      <c r="U2825" s="355">
        <f t="shared" si="449"/>
        <v>0</v>
      </c>
    </row>
    <row r="2826" spans="1:21" x14ac:dyDescent="0.3">
      <c r="A2826" s="344">
        <v>2822</v>
      </c>
      <c r="B2826" s="344"/>
      <c r="C2826" s="356"/>
      <c r="D2826" s="357"/>
      <c r="E2826" s="358"/>
      <c r="F2826" s="346"/>
      <c r="G2826" s="347"/>
      <c r="H2826" s="347"/>
      <c r="I2826" s="347"/>
      <c r="J2826" s="348"/>
      <c r="K2826" s="347"/>
      <c r="L2826" s="349">
        <f t="shared" si="440"/>
        <v>0</v>
      </c>
      <c r="M2826" s="350">
        <f t="shared" si="441"/>
        <v>0</v>
      </c>
      <c r="N2826" s="350">
        <f t="shared" si="442"/>
        <v>0</v>
      </c>
      <c r="O2826" s="351">
        <f t="shared" si="443"/>
        <v>0</v>
      </c>
      <c r="P2826" s="350">
        <f t="shared" si="444"/>
        <v>0</v>
      </c>
      <c r="Q2826" s="352">
        <f t="shared" si="445"/>
        <v>0</v>
      </c>
      <c r="R2826" s="353">
        <f t="shared" si="446"/>
        <v>0</v>
      </c>
      <c r="S2826" s="354">
        <f t="shared" si="447"/>
        <v>0</v>
      </c>
      <c r="T2826" s="349">
        <f t="shared" si="448"/>
        <v>0</v>
      </c>
      <c r="U2826" s="355">
        <f t="shared" si="449"/>
        <v>0</v>
      </c>
    </row>
    <row r="2827" spans="1:21" x14ac:dyDescent="0.3">
      <c r="A2827" s="344">
        <v>2823</v>
      </c>
      <c r="B2827" s="344"/>
      <c r="C2827" s="386"/>
      <c r="D2827" s="357"/>
      <c r="E2827" s="358"/>
      <c r="F2827" s="346"/>
      <c r="G2827" s="347"/>
      <c r="H2827" s="347"/>
      <c r="I2827" s="347"/>
      <c r="J2827" s="348"/>
      <c r="K2827" s="347"/>
      <c r="L2827" s="349">
        <f t="shared" si="440"/>
        <v>0</v>
      </c>
      <c r="M2827" s="350">
        <f t="shared" si="441"/>
        <v>0</v>
      </c>
      <c r="N2827" s="350">
        <f t="shared" si="442"/>
        <v>0</v>
      </c>
      <c r="O2827" s="351">
        <f t="shared" si="443"/>
        <v>0</v>
      </c>
      <c r="P2827" s="350">
        <f t="shared" si="444"/>
        <v>0</v>
      </c>
      <c r="Q2827" s="352">
        <f t="shared" si="445"/>
        <v>0</v>
      </c>
      <c r="R2827" s="353">
        <f t="shared" si="446"/>
        <v>0</v>
      </c>
      <c r="S2827" s="354">
        <f t="shared" si="447"/>
        <v>0</v>
      </c>
      <c r="T2827" s="349">
        <f t="shared" si="448"/>
        <v>0</v>
      </c>
      <c r="U2827" s="355">
        <f t="shared" si="449"/>
        <v>0</v>
      </c>
    </row>
    <row r="2828" spans="1:21" x14ac:dyDescent="0.3">
      <c r="A2828" s="344">
        <v>2824</v>
      </c>
      <c r="B2828" s="344"/>
      <c r="C2828" s="386"/>
      <c r="D2828" s="357"/>
      <c r="E2828" s="358"/>
      <c r="F2828" s="346"/>
      <c r="G2828" s="347"/>
      <c r="H2828" s="347"/>
      <c r="I2828" s="347"/>
      <c r="J2828" s="348"/>
      <c r="K2828" s="347"/>
      <c r="L2828" s="349">
        <f t="shared" si="440"/>
        <v>0</v>
      </c>
      <c r="M2828" s="350">
        <f t="shared" si="441"/>
        <v>0</v>
      </c>
      <c r="N2828" s="350">
        <f t="shared" si="442"/>
        <v>0</v>
      </c>
      <c r="O2828" s="351">
        <f t="shared" si="443"/>
        <v>0</v>
      </c>
      <c r="P2828" s="350">
        <f t="shared" si="444"/>
        <v>0</v>
      </c>
      <c r="Q2828" s="352">
        <f t="shared" si="445"/>
        <v>0</v>
      </c>
      <c r="R2828" s="353">
        <f t="shared" si="446"/>
        <v>0</v>
      </c>
      <c r="S2828" s="354">
        <f t="shared" si="447"/>
        <v>0</v>
      </c>
      <c r="T2828" s="349">
        <f t="shared" si="448"/>
        <v>0</v>
      </c>
      <c r="U2828" s="355">
        <f t="shared" si="449"/>
        <v>0</v>
      </c>
    </row>
    <row r="2829" spans="1:21" x14ac:dyDescent="0.3">
      <c r="A2829" s="344">
        <v>2825</v>
      </c>
      <c r="B2829" s="344"/>
      <c r="C2829" s="386"/>
      <c r="D2829" s="357"/>
      <c r="E2829" s="358"/>
      <c r="F2829" s="346"/>
      <c r="G2829" s="347"/>
      <c r="H2829" s="347"/>
      <c r="I2829" s="347"/>
      <c r="J2829" s="348"/>
      <c r="K2829" s="347"/>
      <c r="L2829" s="349">
        <f t="shared" si="440"/>
        <v>0</v>
      </c>
      <c r="M2829" s="350">
        <f t="shared" si="441"/>
        <v>0</v>
      </c>
      <c r="N2829" s="350">
        <f t="shared" si="442"/>
        <v>0</v>
      </c>
      <c r="O2829" s="351">
        <f t="shared" si="443"/>
        <v>0</v>
      </c>
      <c r="P2829" s="350">
        <f t="shared" si="444"/>
        <v>0</v>
      </c>
      <c r="Q2829" s="352">
        <f t="shared" si="445"/>
        <v>0</v>
      </c>
      <c r="R2829" s="353">
        <f t="shared" si="446"/>
        <v>0</v>
      </c>
      <c r="S2829" s="354">
        <f t="shared" si="447"/>
        <v>0</v>
      </c>
      <c r="T2829" s="349">
        <f t="shared" si="448"/>
        <v>0</v>
      </c>
      <c r="U2829" s="355">
        <f t="shared" si="449"/>
        <v>0</v>
      </c>
    </row>
    <row r="2830" spans="1:21" x14ac:dyDescent="0.3">
      <c r="A2830" s="344">
        <v>2826</v>
      </c>
      <c r="B2830" s="344"/>
      <c r="C2830" s="356"/>
      <c r="D2830" s="357"/>
      <c r="E2830" s="358"/>
      <c r="F2830" s="346"/>
      <c r="G2830" s="347"/>
      <c r="H2830" s="347"/>
      <c r="I2830" s="347"/>
      <c r="J2830" s="348"/>
      <c r="K2830" s="347"/>
      <c r="L2830" s="349">
        <f t="shared" si="440"/>
        <v>0</v>
      </c>
      <c r="M2830" s="350">
        <f t="shared" si="441"/>
        <v>0</v>
      </c>
      <c r="N2830" s="350">
        <f t="shared" si="442"/>
        <v>0</v>
      </c>
      <c r="O2830" s="351">
        <f t="shared" si="443"/>
        <v>0</v>
      </c>
      <c r="P2830" s="350">
        <f t="shared" si="444"/>
        <v>0</v>
      </c>
      <c r="Q2830" s="352">
        <f t="shared" si="445"/>
        <v>0</v>
      </c>
      <c r="R2830" s="353">
        <f t="shared" si="446"/>
        <v>0</v>
      </c>
      <c r="S2830" s="354">
        <f t="shared" si="447"/>
        <v>0</v>
      </c>
      <c r="T2830" s="349">
        <f t="shared" si="448"/>
        <v>0</v>
      </c>
      <c r="U2830" s="355">
        <f t="shared" si="449"/>
        <v>0</v>
      </c>
    </row>
    <row r="2831" spans="1:21" x14ac:dyDescent="0.3">
      <c r="A2831" s="344">
        <v>2827</v>
      </c>
      <c r="B2831" s="344"/>
      <c r="C2831" s="356"/>
      <c r="D2831" s="357"/>
      <c r="E2831" s="358"/>
      <c r="F2831" s="346"/>
      <c r="G2831" s="347"/>
      <c r="H2831" s="347"/>
      <c r="I2831" s="347"/>
      <c r="J2831" s="348"/>
      <c r="K2831" s="347"/>
      <c r="L2831" s="349">
        <f t="shared" si="440"/>
        <v>0</v>
      </c>
      <c r="M2831" s="350">
        <f t="shared" si="441"/>
        <v>0</v>
      </c>
      <c r="N2831" s="350">
        <f t="shared" si="442"/>
        <v>0</v>
      </c>
      <c r="O2831" s="351">
        <f t="shared" si="443"/>
        <v>0</v>
      </c>
      <c r="P2831" s="350">
        <f t="shared" si="444"/>
        <v>0</v>
      </c>
      <c r="Q2831" s="352">
        <f t="shared" si="445"/>
        <v>0</v>
      </c>
      <c r="R2831" s="353">
        <f t="shared" si="446"/>
        <v>0</v>
      </c>
      <c r="S2831" s="354">
        <f t="shared" si="447"/>
        <v>0</v>
      </c>
      <c r="T2831" s="349">
        <f t="shared" si="448"/>
        <v>0</v>
      </c>
      <c r="U2831" s="355">
        <f t="shared" si="449"/>
        <v>0</v>
      </c>
    </row>
    <row r="2832" spans="1:21" x14ac:dyDescent="0.3">
      <c r="A2832" s="344">
        <v>2828</v>
      </c>
      <c r="B2832" s="344"/>
      <c r="C2832" s="356"/>
      <c r="D2832" s="357"/>
      <c r="E2832" s="358"/>
      <c r="F2832" s="346"/>
      <c r="G2832" s="347"/>
      <c r="H2832" s="347"/>
      <c r="I2832" s="347"/>
      <c r="J2832" s="348"/>
      <c r="K2832" s="347"/>
      <c r="L2832" s="349">
        <f t="shared" si="440"/>
        <v>0</v>
      </c>
      <c r="M2832" s="350">
        <f t="shared" si="441"/>
        <v>0</v>
      </c>
      <c r="N2832" s="350">
        <f t="shared" si="442"/>
        <v>0</v>
      </c>
      <c r="O2832" s="351">
        <f t="shared" si="443"/>
        <v>0</v>
      </c>
      <c r="P2832" s="350">
        <f t="shared" si="444"/>
        <v>0</v>
      </c>
      <c r="Q2832" s="352">
        <f t="shared" si="445"/>
        <v>0</v>
      </c>
      <c r="R2832" s="353">
        <f t="shared" si="446"/>
        <v>0</v>
      </c>
      <c r="S2832" s="354">
        <f t="shared" si="447"/>
        <v>0</v>
      </c>
      <c r="T2832" s="349">
        <f t="shared" si="448"/>
        <v>0</v>
      </c>
      <c r="U2832" s="355">
        <f t="shared" si="449"/>
        <v>0</v>
      </c>
    </row>
    <row r="2833" spans="1:21" x14ac:dyDescent="0.3">
      <c r="A2833" s="344">
        <v>2829</v>
      </c>
      <c r="B2833" s="344"/>
      <c r="C2833" s="386"/>
      <c r="D2833" s="357"/>
      <c r="E2833" s="358"/>
      <c r="F2833" s="346"/>
      <c r="G2833" s="347"/>
      <c r="H2833" s="347"/>
      <c r="I2833" s="347"/>
      <c r="J2833" s="348"/>
      <c r="K2833" s="347"/>
      <c r="L2833" s="349">
        <f t="shared" si="440"/>
        <v>0</v>
      </c>
      <c r="M2833" s="350">
        <f t="shared" si="441"/>
        <v>0</v>
      </c>
      <c r="N2833" s="350">
        <f t="shared" si="442"/>
        <v>0</v>
      </c>
      <c r="O2833" s="351">
        <f t="shared" si="443"/>
        <v>0</v>
      </c>
      <c r="P2833" s="350">
        <f t="shared" si="444"/>
        <v>0</v>
      </c>
      <c r="Q2833" s="352">
        <f t="shared" si="445"/>
        <v>0</v>
      </c>
      <c r="R2833" s="353">
        <f t="shared" si="446"/>
        <v>0</v>
      </c>
      <c r="S2833" s="354">
        <f t="shared" si="447"/>
        <v>0</v>
      </c>
      <c r="T2833" s="349">
        <f t="shared" si="448"/>
        <v>0</v>
      </c>
      <c r="U2833" s="355">
        <f t="shared" si="449"/>
        <v>0</v>
      </c>
    </row>
    <row r="2834" spans="1:21" x14ac:dyDescent="0.3">
      <c r="A2834" s="344">
        <v>2830</v>
      </c>
      <c r="B2834" s="344"/>
      <c r="C2834" s="386"/>
      <c r="D2834" s="357"/>
      <c r="E2834" s="358"/>
      <c r="F2834" s="346"/>
      <c r="G2834" s="347"/>
      <c r="H2834" s="347"/>
      <c r="I2834" s="347"/>
      <c r="J2834" s="348"/>
      <c r="K2834" s="347"/>
      <c r="L2834" s="349">
        <f t="shared" si="440"/>
        <v>0</v>
      </c>
      <c r="M2834" s="350">
        <f t="shared" si="441"/>
        <v>0</v>
      </c>
      <c r="N2834" s="350">
        <f t="shared" si="442"/>
        <v>0</v>
      </c>
      <c r="O2834" s="351">
        <f t="shared" si="443"/>
        <v>0</v>
      </c>
      <c r="P2834" s="350">
        <f t="shared" si="444"/>
        <v>0</v>
      </c>
      <c r="Q2834" s="352">
        <f t="shared" si="445"/>
        <v>0</v>
      </c>
      <c r="R2834" s="353">
        <f t="shared" si="446"/>
        <v>0</v>
      </c>
      <c r="S2834" s="354">
        <f t="shared" si="447"/>
        <v>0</v>
      </c>
      <c r="T2834" s="349">
        <f t="shared" si="448"/>
        <v>0</v>
      </c>
      <c r="U2834" s="355">
        <f t="shared" si="449"/>
        <v>0</v>
      </c>
    </row>
    <row r="2835" spans="1:21" x14ac:dyDescent="0.3">
      <c r="A2835" s="344">
        <v>2831</v>
      </c>
      <c r="B2835" s="344"/>
      <c r="C2835" s="386"/>
      <c r="D2835" s="357"/>
      <c r="E2835" s="358"/>
      <c r="F2835" s="346"/>
      <c r="G2835" s="347"/>
      <c r="H2835" s="347"/>
      <c r="I2835" s="347"/>
      <c r="J2835" s="348"/>
      <c r="K2835" s="347"/>
      <c r="L2835" s="349">
        <f t="shared" si="440"/>
        <v>0</v>
      </c>
      <c r="M2835" s="350">
        <f t="shared" si="441"/>
        <v>0</v>
      </c>
      <c r="N2835" s="350">
        <f t="shared" si="442"/>
        <v>0</v>
      </c>
      <c r="O2835" s="351">
        <f t="shared" si="443"/>
        <v>0</v>
      </c>
      <c r="P2835" s="350">
        <f t="shared" si="444"/>
        <v>0</v>
      </c>
      <c r="Q2835" s="352">
        <f t="shared" si="445"/>
        <v>0</v>
      </c>
      <c r="R2835" s="353">
        <f t="shared" si="446"/>
        <v>0</v>
      </c>
      <c r="S2835" s="354">
        <f t="shared" si="447"/>
        <v>0</v>
      </c>
      <c r="T2835" s="349">
        <f t="shared" si="448"/>
        <v>0</v>
      </c>
      <c r="U2835" s="355">
        <f t="shared" si="449"/>
        <v>0</v>
      </c>
    </row>
    <row r="2836" spans="1:21" x14ac:dyDescent="0.3">
      <c r="A2836" s="344">
        <v>2832</v>
      </c>
      <c r="B2836" s="344"/>
      <c r="C2836" s="356"/>
      <c r="D2836" s="357"/>
      <c r="E2836" s="358"/>
      <c r="F2836" s="346"/>
      <c r="G2836" s="347"/>
      <c r="H2836" s="347"/>
      <c r="I2836" s="347"/>
      <c r="J2836" s="348"/>
      <c r="K2836" s="347"/>
      <c r="L2836" s="349">
        <f t="shared" si="440"/>
        <v>0</v>
      </c>
      <c r="M2836" s="350">
        <f t="shared" si="441"/>
        <v>0</v>
      </c>
      <c r="N2836" s="350">
        <f t="shared" si="442"/>
        <v>0</v>
      </c>
      <c r="O2836" s="351">
        <f t="shared" si="443"/>
        <v>0</v>
      </c>
      <c r="P2836" s="350">
        <f t="shared" si="444"/>
        <v>0</v>
      </c>
      <c r="Q2836" s="352">
        <f t="shared" si="445"/>
        <v>0</v>
      </c>
      <c r="R2836" s="353">
        <f t="shared" si="446"/>
        <v>0</v>
      </c>
      <c r="S2836" s="354">
        <f t="shared" si="447"/>
        <v>0</v>
      </c>
      <c r="T2836" s="349">
        <f t="shared" si="448"/>
        <v>0</v>
      </c>
      <c r="U2836" s="355">
        <f t="shared" si="449"/>
        <v>0</v>
      </c>
    </row>
    <row r="2837" spans="1:21" x14ac:dyDescent="0.3">
      <c r="A2837" s="344">
        <v>2833</v>
      </c>
      <c r="B2837" s="344"/>
      <c r="C2837" s="356"/>
      <c r="D2837" s="357"/>
      <c r="E2837" s="358"/>
      <c r="F2837" s="346"/>
      <c r="G2837" s="347"/>
      <c r="H2837" s="347"/>
      <c r="I2837" s="347"/>
      <c r="J2837" s="348"/>
      <c r="K2837" s="347"/>
      <c r="L2837" s="349">
        <f t="shared" si="440"/>
        <v>0</v>
      </c>
      <c r="M2837" s="350">
        <f t="shared" si="441"/>
        <v>0</v>
      </c>
      <c r="N2837" s="350">
        <f t="shared" si="442"/>
        <v>0</v>
      </c>
      <c r="O2837" s="351">
        <f t="shared" si="443"/>
        <v>0</v>
      </c>
      <c r="P2837" s="350">
        <f t="shared" si="444"/>
        <v>0</v>
      </c>
      <c r="Q2837" s="352">
        <f t="shared" si="445"/>
        <v>0</v>
      </c>
      <c r="R2837" s="353">
        <f t="shared" si="446"/>
        <v>0</v>
      </c>
      <c r="S2837" s="354">
        <f t="shared" si="447"/>
        <v>0</v>
      </c>
      <c r="T2837" s="349">
        <f t="shared" si="448"/>
        <v>0</v>
      </c>
      <c r="U2837" s="355">
        <f t="shared" si="449"/>
        <v>0</v>
      </c>
    </row>
    <row r="2838" spans="1:21" x14ac:dyDescent="0.3">
      <c r="A2838" s="344">
        <v>2834</v>
      </c>
      <c r="B2838" s="344"/>
      <c r="C2838" s="356"/>
      <c r="D2838" s="357"/>
      <c r="E2838" s="358"/>
      <c r="F2838" s="346"/>
      <c r="G2838" s="347"/>
      <c r="H2838" s="347"/>
      <c r="I2838" s="347"/>
      <c r="J2838" s="348"/>
      <c r="K2838" s="347"/>
      <c r="L2838" s="349">
        <f t="shared" si="440"/>
        <v>0</v>
      </c>
      <c r="M2838" s="350">
        <f t="shared" si="441"/>
        <v>0</v>
      </c>
      <c r="N2838" s="350">
        <f t="shared" si="442"/>
        <v>0</v>
      </c>
      <c r="O2838" s="351">
        <f t="shared" si="443"/>
        <v>0</v>
      </c>
      <c r="P2838" s="350">
        <f t="shared" si="444"/>
        <v>0</v>
      </c>
      <c r="Q2838" s="352">
        <f t="shared" si="445"/>
        <v>0</v>
      </c>
      <c r="R2838" s="353">
        <f t="shared" si="446"/>
        <v>0</v>
      </c>
      <c r="S2838" s="354">
        <f t="shared" si="447"/>
        <v>0</v>
      </c>
      <c r="T2838" s="349">
        <f t="shared" si="448"/>
        <v>0</v>
      </c>
      <c r="U2838" s="355">
        <f t="shared" si="449"/>
        <v>0</v>
      </c>
    </row>
    <row r="2839" spans="1:21" x14ac:dyDescent="0.3">
      <c r="A2839" s="344">
        <v>2835</v>
      </c>
      <c r="B2839" s="344"/>
      <c r="C2839" s="386"/>
      <c r="D2839" s="357"/>
      <c r="E2839" s="358"/>
      <c r="F2839" s="346"/>
      <c r="G2839" s="347"/>
      <c r="H2839" s="347"/>
      <c r="I2839" s="347"/>
      <c r="J2839" s="348"/>
      <c r="K2839" s="347"/>
      <c r="L2839" s="349">
        <f t="shared" si="440"/>
        <v>0</v>
      </c>
      <c r="M2839" s="350">
        <f t="shared" si="441"/>
        <v>0</v>
      </c>
      <c r="N2839" s="350">
        <f t="shared" si="442"/>
        <v>0</v>
      </c>
      <c r="O2839" s="351">
        <f t="shared" si="443"/>
        <v>0</v>
      </c>
      <c r="P2839" s="350">
        <f t="shared" si="444"/>
        <v>0</v>
      </c>
      <c r="Q2839" s="352">
        <f t="shared" si="445"/>
        <v>0</v>
      </c>
      <c r="R2839" s="353">
        <f t="shared" si="446"/>
        <v>0</v>
      </c>
      <c r="S2839" s="354">
        <f t="shared" si="447"/>
        <v>0</v>
      </c>
      <c r="T2839" s="349">
        <f t="shared" si="448"/>
        <v>0</v>
      </c>
      <c r="U2839" s="355">
        <f t="shared" si="449"/>
        <v>0</v>
      </c>
    </row>
    <row r="2840" spans="1:21" x14ac:dyDescent="0.3">
      <c r="A2840" s="344">
        <v>2836</v>
      </c>
      <c r="B2840" s="344"/>
      <c r="C2840" s="386"/>
      <c r="D2840" s="357"/>
      <c r="E2840" s="358"/>
      <c r="F2840" s="346"/>
      <c r="G2840" s="347"/>
      <c r="H2840" s="347"/>
      <c r="I2840" s="347"/>
      <c r="J2840" s="348"/>
      <c r="K2840" s="347"/>
      <c r="L2840" s="349">
        <f t="shared" si="440"/>
        <v>0</v>
      </c>
      <c r="M2840" s="350">
        <f t="shared" si="441"/>
        <v>0</v>
      </c>
      <c r="N2840" s="350">
        <f t="shared" si="442"/>
        <v>0</v>
      </c>
      <c r="O2840" s="351">
        <f t="shared" si="443"/>
        <v>0</v>
      </c>
      <c r="P2840" s="350">
        <f t="shared" si="444"/>
        <v>0</v>
      </c>
      <c r="Q2840" s="352">
        <f t="shared" si="445"/>
        <v>0</v>
      </c>
      <c r="R2840" s="353">
        <f t="shared" si="446"/>
        <v>0</v>
      </c>
      <c r="S2840" s="354">
        <f t="shared" si="447"/>
        <v>0</v>
      </c>
      <c r="T2840" s="349">
        <f t="shared" si="448"/>
        <v>0</v>
      </c>
      <c r="U2840" s="355">
        <f t="shared" si="449"/>
        <v>0</v>
      </c>
    </row>
    <row r="2841" spans="1:21" x14ac:dyDescent="0.3">
      <c r="A2841" s="344">
        <v>2837</v>
      </c>
      <c r="B2841" s="344"/>
      <c r="C2841" s="386"/>
      <c r="D2841" s="357"/>
      <c r="E2841" s="358"/>
      <c r="F2841" s="346"/>
      <c r="G2841" s="347"/>
      <c r="H2841" s="347"/>
      <c r="I2841" s="347"/>
      <c r="J2841" s="348"/>
      <c r="K2841" s="347"/>
      <c r="L2841" s="349">
        <f t="shared" si="440"/>
        <v>0</v>
      </c>
      <c r="M2841" s="350">
        <f t="shared" si="441"/>
        <v>0</v>
      </c>
      <c r="N2841" s="350">
        <f t="shared" si="442"/>
        <v>0</v>
      </c>
      <c r="O2841" s="351">
        <f t="shared" si="443"/>
        <v>0</v>
      </c>
      <c r="P2841" s="350">
        <f t="shared" si="444"/>
        <v>0</v>
      </c>
      <c r="Q2841" s="352">
        <f t="shared" si="445"/>
        <v>0</v>
      </c>
      <c r="R2841" s="353">
        <f t="shared" si="446"/>
        <v>0</v>
      </c>
      <c r="S2841" s="354">
        <f t="shared" si="447"/>
        <v>0</v>
      </c>
      <c r="T2841" s="349">
        <f t="shared" si="448"/>
        <v>0</v>
      </c>
      <c r="U2841" s="355">
        <f t="shared" si="449"/>
        <v>0</v>
      </c>
    </row>
    <row r="2842" spans="1:21" x14ac:dyDescent="0.3">
      <c r="A2842" s="344">
        <v>2838</v>
      </c>
      <c r="B2842" s="344"/>
      <c r="C2842" s="356"/>
      <c r="D2842" s="357"/>
      <c r="E2842" s="358"/>
      <c r="F2842" s="346"/>
      <c r="G2842" s="347"/>
      <c r="H2842" s="347"/>
      <c r="I2842" s="347"/>
      <c r="J2842" s="348"/>
      <c r="K2842" s="347"/>
      <c r="L2842" s="349">
        <f t="shared" si="440"/>
        <v>0</v>
      </c>
      <c r="M2842" s="350">
        <f t="shared" si="441"/>
        <v>0</v>
      </c>
      <c r="N2842" s="350">
        <f t="shared" si="442"/>
        <v>0</v>
      </c>
      <c r="O2842" s="351">
        <f t="shared" si="443"/>
        <v>0</v>
      </c>
      <c r="P2842" s="350">
        <f t="shared" si="444"/>
        <v>0</v>
      </c>
      <c r="Q2842" s="352">
        <f t="shared" si="445"/>
        <v>0</v>
      </c>
      <c r="R2842" s="353">
        <f t="shared" si="446"/>
        <v>0</v>
      </c>
      <c r="S2842" s="354">
        <f t="shared" si="447"/>
        <v>0</v>
      </c>
      <c r="T2842" s="349">
        <f t="shared" si="448"/>
        <v>0</v>
      </c>
      <c r="U2842" s="355">
        <f t="shared" si="449"/>
        <v>0</v>
      </c>
    </row>
    <row r="2843" spans="1:21" x14ac:dyDescent="0.3">
      <c r="A2843" s="344">
        <v>2839</v>
      </c>
      <c r="B2843" s="344"/>
      <c r="C2843" s="356"/>
      <c r="D2843" s="357"/>
      <c r="E2843" s="358"/>
      <c r="F2843" s="346"/>
      <c r="G2843" s="347"/>
      <c r="H2843" s="347"/>
      <c r="I2843" s="347"/>
      <c r="J2843" s="348"/>
      <c r="K2843" s="347"/>
      <c r="L2843" s="349">
        <f t="shared" si="440"/>
        <v>0</v>
      </c>
      <c r="M2843" s="350">
        <f t="shared" si="441"/>
        <v>0</v>
      </c>
      <c r="N2843" s="350">
        <f t="shared" si="442"/>
        <v>0</v>
      </c>
      <c r="O2843" s="351">
        <f t="shared" si="443"/>
        <v>0</v>
      </c>
      <c r="P2843" s="350">
        <f t="shared" si="444"/>
        <v>0</v>
      </c>
      <c r="Q2843" s="352">
        <f t="shared" si="445"/>
        <v>0</v>
      </c>
      <c r="R2843" s="353">
        <f t="shared" si="446"/>
        <v>0</v>
      </c>
      <c r="S2843" s="354">
        <f t="shared" si="447"/>
        <v>0</v>
      </c>
      <c r="T2843" s="349">
        <f t="shared" si="448"/>
        <v>0</v>
      </c>
      <c r="U2843" s="355">
        <f t="shared" si="449"/>
        <v>0</v>
      </c>
    </row>
    <row r="2844" spans="1:21" x14ac:dyDescent="0.3">
      <c r="A2844" s="344">
        <v>2840</v>
      </c>
      <c r="B2844" s="344"/>
      <c r="C2844" s="356"/>
      <c r="D2844" s="357"/>
      <c r="E2844" s="358"/>
      <c r="F2844" s="346"/>
      <c r="G2844" s="347"/>
      <c r="H2844" s="347"/>
      <c r="I2844" s="347"/>
      <c r="J2844" s="348"/>
      <c r="K2844" s="347"/>
      <c r="L2844" s="349">
        <f t="shared" si="440"/>
        <v>0</v>
      </c>
      <c r="M2844" s="350">
        <f t="shared" si="441"/>
        <v>0</v>
      </c>
      <c r="N2844" s="350">
        <f t="shared" si="442"/>
        <v>0</v>
      </c>
      <c r="O2844" s="351">
        <f t="shared" si="443"/>
        <v>0</v>
      </c>
      <c r="P2844" s="350">
        <f t="shared" si="444"/>
        <v>0</v>
      </c>
      <c r="Q2844" s="352">
        <f t="shared" si="445"/>
        <v>0</v>
      </c>
      <c r="R2844" s="353">
        <f t="shared" si="446"/>
        <v>0</v>
      </c>
      <c r="S2844" s="354">
        <f t="shared" si="447"/>
        <v>0</v>
      </c>
      <c r="T2844" s="349">
        <f t="shared" si="448"/>
        <v>0</v>
      </c>
      <c r="U2844" s="355">
        <f t="shared" si="449"/>
        <v>0</v>
      </c>
    </row>
    <row r="2845" spans="1:21" x14ac:dyDescent="0.3">
      <c r="A2845" s="344">
        <v>2841</v>
      </c>
      <c r="B2845" s="344"/>
      <c r="C2845" s="386"/>
      <c r="D2845" s="357"/>
      <c r="E2845" s="358"/>
      <c r="F2845" s="346"/>
      <c r="G2845" s="347"/>
      <c r="H2845" s="347"/>
      <c r="I2845" s="347"/>
      <c r="J2845" s="348"/>
      <c r="K2845" s="347"/>
      <c r="L2845" s="349">
        <f t="shared" si="440"/>
        <v>0</v>
      </c>
      <c r="M2845" s="350">
        <f t="shared" si="441"/>
        <v>0</v>
      </c>
      <c r="N2845" s="350">
        <f t="shared" si="442"/>
        <v>0</v>
      </c>
      <c r="O2845" s="351">
        <f t="shared" si="443"/>
        <v>0</v>
      </c>
      <c r="P2845" s="350">
        <f t="shared" si="444"/>
        <v>0</v>
      </c>
      <c r="Q2845" s="352">
        <f t="shared" si="445"/>
        <v>0</v>
      </c>
      <c r="R2845" s="353">
        <f t="shared" si="446"/>
        <v>0</v>
      </c>
      <c r="S2845" s="354">
        <f t="shared" si="447"/>
        <v>0</v>
      </c>
      <c r="T2845" s="349">
        <f t="shared" si="448"/>
        <v>0</v>
      </c>
      <c r="U2845" s="355">
        <f t="shared" si="449"/>
        <v>0</v>
      </c>
    </row>
    <row r="2846" spans="1:21" x14ac:dyDescent="0.3">
      <c r="A2846" s="344">
        <v>2842</v>
      </c>
      <c r="B2846" s="344"/>
      <c r="C2846" s="386"/>
      <c r="D2846" s="357"/>
      <c r="E2846" s="358"/>
      <c r="F2846" s="346"/>
      <c r="G2846" s="347"/>
      <c r="H2846" s="347"/>
      <c r="I2846" s="347"/>
      <c r="J2846" s="348"/>
      <c r="K2846" s="347"/>
      <c r="L2846" s="349">
        <f t="shared" si="440"/>
        <v>0</v>
      </c>
      <c r="M2846" s="350">
        <f t="shared" si="441"/>
        <v>0</v>
      </c>
      <c r="N2846" s="350">
        <f t="shared" si="442"/>
        <v>0</v>
      </c>
      <c r="O2846" s="351">
        <f t="shared" si="443"/>
        <v>0</v>
      </c>
      <c r="P2846" s="350">
        <f t="shared" si="444"/>
        <v>0</v>
      </c>
      <c r="Q2846" s="352">
        <f t="shared" si="445"/>
        <v>0</v>
      </c>
      <c r="R2846" s="353">
        <f t="shared" si="446"/>
        <v>0</v>
      </c>
      <c r="S2846" s="354">
        <f t="shared" si="447"/>
        <v>0</v>
      </c>
      <c r="T2846" s="349">
        <f t="shared" si="448"/>
        <v>0</v>
      </c>
      <c r="U2846" s="355">
        <f t="shared" si="449"/>
        <v>0</v>
      </c>
    </row>
    <row r="2847" spans="1:21" x14ac:dyDescent="0.3">
      <c r="A2847" s="344">
        <v>2843</v>
      </c>
      <c r="B2847" s="344"/>
      <c r="C2847" s="386"/>
      <c r="D2847" s="357"/>
      <c r="E2847" s="358"/>
      <c r="F2847" s="346"/>
      <c r="G2847" s="347"/>
      <c r="H2847" s="347"/>
      <c r="I2847" s="347"/>
      <c r="J2847" s="348"/>
      <c r="K2847" s="347"/>
      <c r="L2847" s="349">
        <f t="shared" si="440"/>
        <v>0</v>
      </c>
      <c r="M2847" s="350">
        <f t="shared" si="441"/>
        <v>0</v>
      </c>
      <c r="N2847" s="350">
        <f t="shared" si="442"/>
        <v>0</v>
      </c>
      <c r="O2847" s="351">
        <f t="shared" si="443"/>
        <v>0</v>
      </c>
      <c r="P2847" s="350">
        <f t="shared" si="444"/>
        <v>0</v>
      </c>
      <c r="Q2847" s="352">
        <f t="shared" si="445"/>
        <v>0</v>
      </c>
      <c r="R2847" s="353">
        <f t="shared" si="446"/>
        <v>0</v>
      </c>
      <c r="S2847" s="354">
        <f t="shared" si="447"/>
        <v>0</v>
      </c>
      <c r="T2847" s="349">
        <f t="shared" si="448"/>
        <v>0</v>
      </c>
      <c r="U2847" s="355">
        <f t="shared" si="449"/>
        <v>0</v>
      </c>
    </row>
    <row r="2848" spans="1:21" x14ac:dyDescent="0.3">
      <c r="A2848" s="344">
        <v>2844</v>
      </c>
      <c r="B2848" s="344"/>
      <c r="C2848" s="356"/>
      <c r="D2848" s="357"/>
      <c r="E2848" s="358"/>
      <c r="F2848" s="346"/>
      <c r="G2848" s="347"/>
      <c r="H2848" s="347"/>
      <c r="I2848" s="347"/>
      <c r="J2848" s="348"/>
      <c r="K2848" s="347"/>
      <c r="L2848" s="349">
        <f t="shared" si="440"/>
        <v>0</v>
      </c>
      <c r="M2848" s="350">
        <f t="shared" si="441"/>
        <v>0</v>
      </c>
      <c r="N2848" s="350">
        <f t="shared" si="442"/>
        <v>0</v>
      </c>
      <c r="O2848" s="351">
        <f t="shared" si="443"/>
        <v>0</v>
      </c>
      <c r="P2848" s="350">
        <f t="shared" si="444"/>
        <v>0</v>
      </c>
      <c r="Q2848" s="352">
        <f t="shared" si="445"/>
        <v>0</v>
      </c>
      <c r="R2848" s="353">
        <f t="shared" si="446"/>
        <v>0</v>
      </c>
      <c r="S2848" s="354">
        <f t="shared" si="447"/>
        <v>0</v>
      </c>
      <c r="T2848" s="349">
        <f t="shared" si="448"/>
        <v>0</v>
      </c>
      <c r="U2848" s="355">
        <f t="shared" si="449"/>
        <v>0</v>
      </c>
    </row>
    <row r="2849" spans="1:21" x14ac:dyDescent="0.3">
      <c r="A2849" s="344">
        <v>2845</v>
      </c>
      <c r="B2849" s="344"/>
      <c r="C2849" s="356"/>
      <c r="D2849" s="357"/>
      <c r="E2849" s="358"/>
      <c r="F2849" s="346"/>
      <c r="G2849" s="347"/>
      <c r="H2849" s="347"/>
      <c r="I2849" s="347"/>
      <c r="J2849" s="348"/>
      <c r="K2849" s="347"/>
      <c r="L2849" s="349">
        <f t="shared" si="440"/>
        <v>0</v>
      </c>
      <c r="M2849" s="350">
        <f t="shared" si="441"/>
        <v>0</v>
      </c>
      <c r="N2849" s="350">
        <f t="shared" si="442"/>
        <v>0</v>
      </c>
      <c r="O2849" s="351">
        <f t="shared" si="443"/>
        <v>0</v>
      </c>
      <c r="P2849" s="350">
        <f t="shared" si="444"/>
        <v>0</v>
      </c>
      <c r="Q2849" s="352">
        <f t="shared" si="445"/>
        <v>0</v>
      </c>
      <c r="R2849" s="353">
        <f t="shared" si="446"/>
        <v>0</v>
      </c>
      <c r="S2849" s="354">
        <f t="shared" si="447"/>
        <v>0</v>
      </c>
      <c r="T2849" s="349">
        <f t="shared" si="448"/>
        <v>0</v>
      </c>
      <c r="U2849" s="355">
        <f t="shared" si="449"/>
        <v>0</v>
      </c>
    </row>
    <row r="2850" spans="1:21" x14ac:dyDescent="0.3">
      <c r="A2850" s="344">
        <v>2846</v>
      </c>
      <c r="B2850" s="344"/>
      <c r="C2850" s="356"/>
      <c r="D2850" s="357"/>
      <c r="E2850" s="358"/>
      <c r="F2850" s="346"/>
      <c r="G2850" s="347"/>
      <c r="H2850" s="347"/>
      <c r="I2850" s="347"/>
      <c r="J2850" s="348"/>
      <c r="K2850" s="347"/>
      <c r="L2850" s="349">
        <f t="shared" si="440"/>
        <v>0</v>
      </c>
      <c r="M2850" s="350">
        <f t="shared" si="441"/>
        <v>0</v>
      </c>
      <c r="N2850" s="350">
        <f t="shared" si="442"/>
        <v>0</v>
      </c>
      <c r="O2850" s="351">
        <f t="shared" si="443"/>
        <v>0</v>
      </c>
      <c r="P2850" s="350">
        <f t="shared" si="444"/>
        <v>0</v>
      </c>
      <c r="Q2850" s="352">
        <f t="shared" si="445"/>
        <v>0</v>
      </c>
      <c r="R2850" s="353">
        <f t="shared" si="446"/>
        <v>0</v>
      </c>
      <c r="S2850" s="354">
        <f t="shared" si="447"/>
        <v>0</v>
      </c>
      <c r="T2850" s="349">
        <f t="shared" si="448"/>
        <v>0</v>
      </c>
      <c r="U2850" s="355">
        <f t="shared" si="449"/>
        <v>0</v>
      </c>
    </row>
    <row r="2851" spans="1:21" x14ac:dyDescent="0.3">
      <c r="A2851" s="344">
        <v>2847</v>
      </c>
      <c r="B2851" s="344"/>
      <c r="C2851" s="386"/>
      <c r="D2851" s="357"/>
      <c r="E2851" s="358"/>
      <c r="F2851" s="346"/>
      <c r="G2851" s="347"/>
      <c r="H2851" s="347"/>
      <c r="I2851" s="347"/>
      <c r="J2851" s="348"/>
      <c r="K2851" s="347"/>
      <c r="L2851" s="349">
        <f t="shared" si="440"/>
        <v>0</v>
      </c>
      <c r="M2851" s="350">
        <f t="shared" si="441"/>
        <v>0</v>
      </c>
      <c r="N2851" s="350">
        <f t="shared" si="442"/>
        <v>0</v>
      </c>
      <c r="O2851" s="351">
        <f t="shared" si="443"/>
        <v>0</v>
      </c>
      <c r="P2851" s="350">
        <f t="shared" si="444"/>
        <v>0</v>
      </c>
      <c r="Q2851" s="352">
        <f t="shared" si="445"/>
        <v>0</v>
      </c>
      <c r="R2851" s="353">
        <f t="shared" si="446"/>
        <v>0</v>
      </c>
      <c r="S2851" s="354">
        <f t="shared" si="447"/>
        <v>0</v>
      </c>
      <c r="T2851" s="349">
        <f t="shared" si="448"/>
        <v>0</v>
      </c>
      <c r="U2851" s="355">
        <f t="shared" si="449"/>
        <v>0</v>
      </c>
    </row>
    <row r="2852" spans="1:21" x14ac:dyDescent="0.3">
      <c r="A2852" s="344">
        <v>2848</v>
      </c>
      <c r="B2852" s="344"/>
      <c r="C2852" s="386"/>
      <c r="D2852" s="357"/>
      <c r="E2852" s="358"/>
      <c r="F2852" s="346"/>
      <c r="G2852" s="347"/>
      <c r="H2852" s="347"/>
      <c r="I2852" s="347"/>
      <c r="J2852" s="348"/>
      <c r="K2852" s="347"/>
      <c r="L2852" s="349">
        <f t="shared" si="440"/>
        <v>0</v>
      </c>
      <c r="M2852" s="350">
        <f t="shared" si="441"/>
        <v>0</v>
      </c>
      <c r="N2852" s="350">
        <f t="shared" si="442"/>
        <v>0</v>
      </c>
      <c r="O2852" s="351">
        <f t="shared" si="443"/>
        <v>0</v>
      </c>
      <c r="P2852" s="350">
        <f t="shared" si="444"/>
        <v>0</v>
      </c>
      <c r="Q2852" s="352">
        <f t="shared" si="445"/>
        <v>0</v>
      </c>
      <c r="R2852" s="353">
        <f t="shared" si="446"/>
        <v>0</v>
      </c>
      <c r="S2852" s="354">
        <f t="shared" si="447"/>
        <v>0</v>
      </c>
      <c r="T2852" s="349">
        <f t="shared" si="448"/>
        <v>0</v>
      </c>
      <c r="U2852" s="355">
        <f t="shared" si="449"/>
        <v>0</v>
      </c>
    </row>
    <row r="2853" spans="1:21" x14ac:dyDescent="0.3">
      <c r="A2853" s="344">
        <v>2849</v>
      </c>
      <c r="B2853" s="344"/>
      <c r="C2853" s="386"/>
      <c r="D2853" s="357"/>
      <c r="E2853" s="358"/>
      <c r="F2853" s="346"/>
      <c r="G2853" s="347"/>
      <c r="H2853" s="347"/>
      <c r="I2853" s="347"/>
      <c r="J2853" s="348"/>
      <c r="K2853" s="347"/>
      <c r="L2853" s="349">
        <f t="shared" si="440"/>
        <v>0</v>
      </c>
      <c r="M2853" s="350">
        <f t="shared" si="441"/>
        <v>0</v>
      </c>
      <c r="N2853" s="350">
        <f t="shared" si="442"/>
        <v>0</v>
      </c>
      <c r="O2853" s="351">
        <f t="shared" si="443"/>
        <v>0</v>
      </c>
      <c r="P2853" s="350">
        <f t="shared" si="444"/>
        <v>0</v>
      </c>
      <c r="Q2853" s="352">
        <f t="shared" si="445"/>
        <v>0</v>
      </c>
      <c r="R2853" s="353">
        <f t="shared" si="446"/>
        <v>0</v>
      </c>
      <c r="S2853" s="354">
        <f t="shared" si="447"/>
        <v>0</v>
      </c>
      <c r="T2853" s="349">
        <f t="shared" si="448"/>
        <v>0</v>
      </c>
      <c r="U2853" s="355">
        <f t="shared" si="449"/>
        <v>0</v>
      </c>
    </row>
    <row r="2854" spans="1:21" x14ac:dyDescent="0.3">
      <c r="A2854" s="344">
        <v>2850</v>
      </c>
      <c r="B2854" s="344"/>
      <c r="C2854" s="356"/>
      <c r="D2854" s="357"/>
      <c r="E2854" s="358"/>
      <c r="F2854" s="346"/>
      <c r="G2854" s="347"/>
      <c r="H2854" s="347"/>
      <c r="I2854" s="347"/>
      <c r="J2854" s="348"/>
      <c r="K2854" s="347"/>
      <c r="L2854" s="349">
        <f t="shared" si="440"/>
        <v>0</v>
      </c>
      <c r="M2854" s="350">
        <f t="shared" si="441"/>
        <v>0</v>
      </c>
      <c r="N2854" s="350">
        <f t="shared" si="442"/>
        <v>0</v>
      </c>
      <c r="O2854" s="351">
        <f t="shared" si="443"/>
        <v>0</v>
      </c>
      <c r="P2854" s="350">
        <f t="shared" si="444"/>
        <v>0</v>
      </c>
      <c r="Q2854" s="352">
        <f t="shared" si="445"/>
        <v>0</v>
      </c>
      <c r="R2854" s="353">
        <f t="shared" si="446"/>
        <v>0</v>
      </c>
      <c r="S2854" s="354">
        <f t="shared" si="447"/>
        <v>0</v>
      </c>
      <c r="T2854" s="349">
        <f t="shared" si="448"/>
        <v>0</v>
      </c>
      <c r="U2854" s="355">
        <f t="shared" si="449"/>
        <v>0</v>
      </c>
    </row>
    <row r="2855" spans="1:21" x14ac:dyDescent="0.3">
      <c r="A2855" s="344">
        <v>2851</v>
      </c>
      <c r="B2855" s="344"/>
      <c r="C2855" s="356"/>
      <c r="D2855" s="357"/>
      <c r="E2855" s="358"/>
      <c r="F2855" s="346"/>
      <c r="G2855" s="347"/>
      <c r="H2855" s="347"/>
      <c r="I2855" s="347"/>
      <c r="J2855" s="348"/>
      <c r="K2855" s="347"/>
      <c r="L2855" s="349">
        <f t="shared" si="440"/>
        <v>0</v>
      </c>
      <c r="M2855" s="350">
        <f t="shared" si="441"/>
        <v>0</v>
      </c>
      <c r="N2855" s="350">
        <f t="shared" si="442"/>
        <v>0</v>
      </c>
      <c r="O2855" s="351">
        <f t="shared" si="443"/>
        <v>0</v>
      </c>
      <c r="P2855" s="350">
        <f t="shared" si="444"/>
        <v>0</v>
      </c>
      <c r="Q2855" s="352">
        <f t="shared" si="445"/>
        <v>0</v>
      </c>
      <c r="R2855" s="353">
        <f t="shared" si="446"/>
        <v>0</v>
      </c>
      <c r="S2855" s="354">
        <f t="shared" si="447"/>
        <v>0</v>
      </c>
      <c r="T2855" s="349">
        <f t="shared" si="448"/>
        <v>0</v>
      </c>
      <c r="U2855" s="355">
        <f t="shared" si="449"/>
        <v>0</v>
      </c>
    </row>
    <row r="2856" spans="1:21" x14ac:dyDescent="0.3">
      <c r="A2856" s="344">
        <v>2852</v>
      </c>
      <c r="B2856" s="344"/>
      <c r="C2856" s="356"/>
      <c r="D2856" s="357"/>
      <c r="E2856" s="358"/>
      <c r="F2856" s="346"/>
      <c r="G2856" s="347"/>
      <c r="H2856" s="347"/>
      <c r="I2856" s="347"/>
      <c r="J2856" s="348"/>
      <c r="K2856" s="347"/>
      <c r="L2856" s="349">
        <f t="shared" si="440"/>
        <v>0</v>
      </c>
      <c r="M2856" s="350">
        <f t="shared" si="441"/>
        <v>0</v>
      </c>
      <c r="N2856" s="350">
        <f t="shared" si="442"/>
        <v>0</v>
      </c>
      <c r="O2856" s="351">
        <f t="shared" si="443"/>
        <v>0</v>
      </c>
      <c r="P2856" s="350">
        <f t="shared" si="444"/>
        <v>0</v>
      </c>
      <c r="Q2856" s="352">
        <f t="shared" si="445"/>
        <v>0</v>
      </c>
      <c r="R2856" s="353">
        <f t="shared" si="446"/>
        <v>0</v>
      </c>
      <c r="S2856" s="354">
        <f t="shared" si="447"/>
        <v>0</v>
      </c>
      <c r="T2856" s="349">
        <f t="shared" si="448"/>
        <v>0</v>
      </c>
      <c r="U2856" s="355">
        <f t="shared" si="449"/>
        <v>0</v>
      </c>
    </row>
    <row r="2857" spans="1:21" x14ac:dyDescent="0.3">
      <c r="A2857" s="344">
        <v>2853</v>
      </c>
      <c r="B2857" s="344"/>
      <c r="C2857" s="386"/>
      <c r="D2857" s="357"/>
      <c r="E2857" s="358"/>
      <c r="F2857" s="346"/>
      <c r="G2857" s="347"/>
      <c r="H2857" s="347"/>
      <c r="I2857" s="347"/>
      <c r="J2857" s="348"/>
      <c r="K2857" s="347"/>
      <c r="L2857" s="349">
        <f t="shared" si="440"/>
        <v>0</v>
      </c>
      <c r="M2857" s="350">
        <f t="shared" si="441"/>
        <v>0</v>
      </c>
      <c r="N2857" s="350">
        <f t="shared" si="442"/>
        <v>0</v>
      </c>
      <c r="O2857" s="351">
        <f t="shared" si="443"/>
        <v>0</v>
      </c>
      <c r="P2857" s="350">
        <f t="shared" si="444"/>
        <v>0</v>
      </c>
      <c r="Q2857" s="352">
        <f t="shared" si="445"/>
        <v>0</v>
      </c>
      <c r="R2857" s="353">
        <f t="shared" si="446"/>
        <v>0</v>
      </c>
      <c r="S2857" s="354">
        <f t="shared" si="447"/>
        <v>0</v>
      </c>
      <c r="T2857" s="349">
        <f t="shared" si="448"/>
        <v>0</v>
      </c>
      <c r="U2857" s="355">
        <f t="shared" si="449"/>
        <v>0</v>
      </c>
    </row>
    <row r="2858" spans="1:21" x14ac:dyDescent="0.3">
      <c r="A2858" s="344">
        <v>2854</v>
      </c>
      <c r="B2858" s="344"/>
      <c r="C2858" s="386"/>
      <c r="D2858" s="357"/>
      <c r="E2858" s="358"/>
      <c r="F2858" s="346"/>
      <c r="G2858" s="347"/>
      <c r="H2858" s="347"/>
      <c r="I2858" s="347"/>
      <c r="J2858" s="348"/>
      <c r="K2858" s="347"/>
      <c r="L2858" s="349">
        <f t="shared" si="440"/>
        <v>0</v>
      </c>
      <c r="M2858" s="350">
        <f t="shared" si="441"/>
        <v>0</v>
      </c>
      <c r="N2858" s="350">
        <f t="shared" si="442"/>
        <v>0</v>
      </c>
      <c r="O2858" s="351">
        <f t="shared" si="443"/>
        <v>0</v>
      </c>
      <c r="P2858" s="350">
        <f t="shared" si="444"/>
        <v>0</v>
      </c>
      <c r="Q2858" s="352">
        <f t="shared" si="445"/>
        <v>0</v>
      </c>
      <c r="R2858" s="353">
        <f t="shared" si="446"/>
        <v>0</v>
      </c>
      <c r="S2858" s="354">
        <f t="shared" si="447"/>
        <v>0</v>
      </c>
      <c r="T2858" s="349">
        <f t="shared" si="448"/>
        <v>0</v>
      </c>
      <c r="U2858" s="355">
        <f t="shared" si="449"/>
        <v>0</v>
      </c>
    </row>
    <row r="2859" spans="1:21" x14ac:dyDescent="0.3">
      <c r="A2859" s="344">
        <v>2855</v>
      </c>
      <c r="B2859" s="344"/>
      <c r="C2859" s="386"/>
      <c r="D2859" s="357"/>
      <c r="E2859" s="358"/>
      <c r="F2859" s="346"/>
      <c r="G2859" s="347"/>
      <c r="H2859" s="347"/>
      <c r="I2859" s="347"/>
      <c r="J2859" s="348"/>
      <c r="K2859" s="347"/>
      <c r="L2859" s="349">
        <f t="shared" si="440"/>
        <v>0</v>
      </c>
      <c r="M2859" s="350">
        <f t="shared" si="441"/>
        <v>0</v>
      </c>
      <c r="N2859" s="350">
        <f t="shared" si="442"/>
        <v>0</v>
      </c>
      <c r="O2859" s="351">
        <f t="shared" si="443"/>
        <v>0</v>
      </c>
      <c r="P2859" s="350">
        <f t="shared" si="444"/>
        <v>0</v>
      </c>
      <c r="Q2859" s="352">
        <f t="shared" si="445"/>
        <v>0</v>
      </c>
      <c r="R2859" s="353">
        <f t="shared" si="446"/>
        <v>0</v>
      </c>
      <c r="S2859" s="354">
        <f t="shared" si="447"/>
        <v>0</v>
      </c>
      <c r="T2859" s="349">
        <f t="shared" si="448"/>
        <v>0</v>
      </c>
      <c r="U2859" s="355">
        <f t="shared" si="449"/>
        <v>0</v>
      </c>
    </row>
    <row r="2860" spans="1:21" x14ac:dyDescent="0.3">
      <c r="A2860" s="344">
        <v>2856</v>
      </c>
      <c r="B2860" s="344"/>
      <c r="C2860" s="356"/>
      <c r="D2860" s="357"/>
      <c r="E2860" s="358"/>
      <c r="F2860" s="346"/>
      <c r="G2860" s="347"/>
      <c r="H2860" s="347"/>
      <c r="I2860" s="347"/>
      <c r="J2860" s="348"/>
      <c r="K2860" s="347"/>
      <c r="L2860" s="349">
        <f t="shared" si="440"/>
        <v>0</v>
      </c>
      <c r="M2860" s="350">
        <f t="shared" si="441"/>
        <v>0</v>
      </c>
      <c r="N2860" s="350">
        <f t="shared" si="442"/>
        <v>0</v>
      </c>
      <c r="O2860" s="351">
        <f t="shared" si="443"/>
        <v>0</v>
      </c>
      <c r="P2860" s="350">
        <f t="shared" si="444"/>
        <v>0</v>
      </c>
      <c r="Q2860" s="352">
        <f t="shared" si="445"/>
        <v>0</v>
      </c>
      <c r="R2860" s="353">
        <f t="shared" si="446"/>
        <v>0</v>
      </c>
      <c r="S2860" s="354">
        <f t="shared" si="447"/>
        <v>0</v>
      </c>
      <c r="T2860" s="349">
        <f t="shared" si="448"/>
        <v>0</v>
      </c>
      <c r="U2860" s="355">
        <f t="shared" si="449"/>
        <v>0</v>
      </c>
    </row>
    <row r="2861" spans="1:21" x14ac:dyDescent="0.3">
      <c r="A2861" s="344">
        <v>2857</v>
      </c>
      <c r="B2861" s="344"/>
      <c r="C2861" s="356"/>
      <c r="D2861" s="357"/>
      <c r="E2861" s="358"/>
      <c r="F2861" s="346"/>
      <c r="G2861" s="347"/>
      <c r="H2861" s="347"/>
      <c r="I2861" s="347"/>
      <c r="J2861" s="348"/>
      <c r="K2861" s="347"/>
      <c r="L2861" s="349">
        <f t="shared" si="440"/>
        <v>0</v>
      </c>
      <c r="M2861" s="350">
        <f t="shared" si="441"/>
        <v>0</v>
      </c>
      <c r="N2861" s="350">
        <f t="shared" si="442"/>
        <v>0</v>
      </c>
      <c r="O2861" s="351">
        <f t="shared" si="443"/>
        <v>0</v>
      </c>
      <c r="P2861" s="350">
        <f t="shared" si="444"/>
        <v>0</v>
      </c>
      <c r="Q2861" s="352">
        <f t="shared" si="445"/>
        <v>0</v>
      </c>
      <c r="R2861" s="353">
        <f t="shared" si="446"/>
        <v>0</v>
      </c>
      <c r="S2861" s="354">
        <f t="shared" si="447"/>
        <v>0</v>
      </c>
      <c r="T2861" s="349">
        <f t="shared" si="448"/>
        <v>0</v>
      </c>
      <c r="U2861" s="355">
        <f t="shared" si="449"/>
        <v>0</v>
      </c>
    </row>
    <row r="2862" spans="1:21" x14ac:dyDescent="0.3">
      <c r="A2862" s="344">
        <v>2858</v>
      </c>
      <c r="B2862" s="344"/>
      <c r="C2862" s="356"/>
      <c r="D2862" s="357"/>
      <c r="E2862" s="358"/>
      <c r="F2862" s="346"/>
      <c r="G2862" s="347"/>
      <c r="H2862" s="347"/>
      <c r="I2862" s="347"/>
      <c r="J2862" s="348"/>
      <c r="K2862" s="347"/>
      <c r="L2862" s="349">
        <f t="shared" si="440"/>
        <v>0</v>
      </c>
      <c r="M2862" s="350">
        <f t="shared" si="441"/>
        <v>0</v>
      </c>
      <c r="N2862" s="350">
        <f t="shared" si="442"/>
        <v>0</v>
      </c>
      <c r="O2862" s="351">
        <f t="shared" si="443"/>
        <v>0</v>
      </c>
      <c r="P2862" s="350">
        <f t="shared" si="444"/>
        <v>0</v>
      </c>
      <c r="Q2862" s="352">
        <f t="shared" si="445"/>
        <v>0</v>
      </c>
      <c r="R2862" s="353">
        <f t="shared" si="446"/>
        <v>0</v>
      </c>
      <c r="S2862" s="354">
        <f t="shared" si="447"/>
        <v>0</v>
      </c>
      <c r="T2862" s="349">
        <f t="shared" si="448"/>
        <v>0</v>
      </c>
      <c r="U2862" s="355">
        <f t="shared" si="449"/>
        <v>0</v>
      </c>
    </row>
    <row r="2863" spans="1:21" x14ac:dyDescent="0.3">
      <c r="A2863" s="344">
        <v>2859</v>
      </c>
      <c r="B2863" s="344"/>
      <c r="C2863" s="386"/>
      <c r="D2863" s="357"/>
      <c r="E2863" s="358"/>
      <c r="F2863" s="346"/>
      <c r="G2863" s="347"/>
      <c r="H2863" s="347"/>
      <c r="I2863" s="347"/>
      <c r="J2863" s="348"/>
      <c r="K2863" s="347"/>
      <c r="L2863" s="349">
        <f t="shared" si="440"/>
        <v>0</v>
      </c>
      <c r="M2863" s="350">
        <f t="shared" si="441"/>
        <v>0</v>
      </c>
      <c r="N2863" s="350">
        <f t="shared" si="442"/>
        <v>0</v>
      </c>
      <c r="O2863" s="351">
        <f t="shared" si="443"/>
        <v>0</v>
      </c>
      <c r="P2863" s="350">
        <f t="shared" si="444"/>
        <v>0</v>
      </c>
      <c r="Q2863" s="352">
        <f t="shared" si="445"/>
        <v>0</v>
      </c>
      <c r="R2863" s="353">
        <f t="shared" si="446"/>
        <v>0</v>
      </c>
      <c r="S2863" s="354">
        <f t="shared" si="447"/>
        <v>0</v>
      </c>
      <c r="T2863" s="349">
        <f t="shared" si="448"/>
        <v>0</v>
      </c>
      <c r="U2863" s="355">
        <f t="shared" si="449"/>
        <v>0</v>
      </c>
    </row>
    <row r="2864" spans="1:21" x14ac:dyDescent="0.3">
      <c r="A2864" s="344">
        <v>2860</v>
      </c>
      <c r="B2864" s="344"/>
      <c r="C2864" s="386"/>
      <c r="D2864" s="357"/>
      <c r="E2864" s="358"/>
      <c r="F2864" s="346"/>
      <c r="G2864" s="347"/>
      <c r="H2864" s="347"/>
      <c r="I2864" s="347"/>
      <c r="J2864" s="348"/>
      <c r="K2864" s="347"/>
      <c r="L2864" s="349">
        <f t="shared" si="440"/>
        <v>0</v>
      </c>
      <c r="M2864" s="350">
        <f t="shared" si="441"/>
        <v>0</v>
      </c>
      <c r="N2864" s="350">
        <f t="shared" si="442"/>
        <v>0</v>
      </c>
      <c r="O2864" s="351">
        <f t="shared" si="443"/>
        <v>0</v>
      </c>
      <c r="P2864" s="350">
        <f t="shared" si="444"/>
        <v>0</v>
      </c>
      <c r="Q2864" s="352">
        <f t="shared" si="445"/>
        <v>0</v>
      </c>
      <c r="R2864" s="353">
        <f t="shared" si="446"/>
        <v>0</v>
      </c>
      <c r="S2864" s="354">
        <f t="shared" si="447"/>
        <v>0</v>
      </c>
      <c r="T2864" s="349">
        <f t="shared" si="448"/>
        <v>0</v>
      </c>
      <c r="U2864" s="355">
        <f t="shared" si="449"/>
        <v>0</v>
      </c>
    </row>
    <row r="2865" spans="1:21" x14ac:dyDescent="0.3">
      <c r="A2865" s="344">
        <v>2861</v>
      </c>
      <c r="B2865" s="344"/>
      <c r="C2865" s="386"/>
      <c r="D2865" s="357"/>
      <c r="E2865" s="358"/>
      <c r="F2865" s="346"/>
      <c r="G2865" s="347"/>
      <c r="H2865" s="347"/>
      <c r="I2865" s="347"/>
      <c r="J2865" s="348"/>
      <c r="K2865" s="347"/>
      <c r="L2865" s="349">
        <f t="shared" si="440"/>
        <v>0</v>
      </c>
      <c r="M2865" s="350">
        <f t="shared" si="441"/>
        <v>0</v>
      </c>
      <c r="N2865" s="350">
        <f t="shared" si="442"/>
        <v>0</v>
      </c>
      <c r="O2865" s="351">
        <f t="shared" si="443"/>
        <v>0</v>
      </c>
      <c r="P2865" s="350">
        <f t="shared" si="444"/>
        <v>0</v>
      </c>
      <c r="Q2865" s="352">
        <f t="shared" si="445"/>
        <v>0</v>
      </c>
      <c r="R2865" s="353">
        <f t="shared" si="446"/>
        <v>0</v>
      </c>
      <c r="S2865" s="354">
        <f t="shared" si="447"/>
        <v>0</v>
      </c>
      <c r="T2865" s="349">
        <f t="shared" si="448"/>
        <v>0</v>
      </c>
      <c r="U2865" s="355">
        <f t="shared" si="449"/>
        <v>0</v>
      </c>
    </row>
    <row r="2866" spans="1:21" x14ac:dyDescent="0.3">
      <c r="A2866" s="344">
        <v>2862</v>
      </c>
      <c r="B2866" s="344"/>
      <c r="C2866" s="356"/>
      <c r="D2866" s="357"/>
      <c r="E2866" s="358"/>
      <c r="F2866" s="346"/>
      <c r="G2866" s="347"/>
      <c r="H2866" s="347"/>
      <c r="I2866" s="347"/>
      <c r="J2866" s="348"/>
      <c r="K2866" s="347"/>
      <c r="L2866" s="349">
        <f t="shared" si="440"/>
        <v>0</v>
      </c>
      <c r="M2866" s="350">
        <f t="shared" si="441"/>
        <v>0</v>
      </c>
      <c r="N2866" s="350">
        <f t="shared" si="442"/>
        <v>0</v>
      </c>
      <c r="O2866" s="351">
        <f t="shared" si="443"/>
        <v>0</v>
      </c>
      <c r="P2866" s="350">
        <f t="shared" si="444"/>
        <v>0</v>
      </c>
      <c r="Q2866" s="352">
        <f t="shared" si="445"/>
        <v>0</v>
      </c>
      <c r="R2866" s="353">
        <f t="shared" si="446"/>
        <v>0</v>
      </c>
      <c r="S2866" s="354">
        <f t="shared" si="447"/>
        <v>0</v>
      </c>
      <c r="T2866" s="349">
        <f t="shared" si="448"/>
        <v>0</v>
      </c>
      <c r="U2866" s="355">
        <f t="shared" si="449"/>
        <v>0</v>
      </c>
    </row>
    <row r="2867" spans="1:21" x14ac:dyDescent="0.3">
      <c r="A2867" s="344">
        <v>2863</v>
      </c>
      <c r="B2867" s="344"/>
      <c r="C2867" s="356"/>
      <c r="D2867" s="357"/>
      <c r="E2867" s="358"/>
      <c r="F2867" s="346"/>
      <c r="G2867" s="347"/>
      <c r="H2867" s="347"/>
      <c r="I2867" s="347"/>
      <c r="J2867" s="348"/>
      <c r="K2867" s="347"/>
      <c r="L2867" s="349">
        <f t="shared" si="440"/>
        <v>0</v>
      </c>
      <c r="M2867" s="350">
        <f t="shared" si="441"/>
        <v>0</v>
      </c>
      <c r="N2867" s="350">
        <f t="shared" si="442"/>
        <v>0</v>
      </c>
      <c r="O2867" s="351">
        <f t="shared" si="443"/>
        <v>0</v>
      </c>
      <c r="P2867" s="350">
        <f t="shared" si="444"/>
        <v>0</v>
      </c>
      <c r="Q2867" s="352">
        <f t="shared" si="445"/>
        <v>0</v>
      </c>
      <c r="R2867" s="353">
        <f t="shared" si="446"/>
        <v>0</v>
      </c>
      <c r="S2867" s="354">
        <f t="shared" si="447"/>
        <v>0</v>
      </c>
      <c r="T2867" s="349">
        <f t="shared" si="448"/>
        <v>0</v>
      </c>
      <c r="U2867" s="355">
        <f t="shared" si="449"/>
        <v>0</v>
      </c>
    </row>
    <row r="2868" spans="1:21" x14ac:dyDescent="0.3">
      <c r="A2868" s="344">
        <v>2864</v>
      </c>
      <c r="B2868" s="344"/>
      <c r="C2868" s="356"/>
      <c r="D2868" s="357"/>
      <c r="E2868" s="358"/>
      <c r="F2868" s="346"/>
      <c r="G2868" s="347"/>
      <c r="H2868" s="347"/>
      <c r="I2868" s="347"/>
      <c r="J2868" s="348"/>
      <c r="K2868" s="347"/>
      <c r="L2868" s="349">
        <f t="shared" si="440"/>
        <v>0</v>
      </c>
      <c r="M2868" s="350">
        <f t="shared" si="441"/>
        <v>0</v>
      </c>
      <c r="N2868" s="350">
        <f t="shared" si="442"/>
        <v>0</v>
      </c>
      <c r="O2868" s="351">
        <f t="shared" si="443"/>
        <v>0</v>
      </c>
      <c r="P2868" s="350">
        <f t="shared" si="444"/>
        <v>0</v>
      </c>
      <c r="Q2868" s="352">
        <f t="shared" si="445"/>
        <v>0</v>
      </c>
      <c r="R2868" s="353">
        <f t="shared" si="446"/>
        <v>0</v>
      </c>
      <c r="S2868" s="354">
        <f t="shared" si="447"/>
        <v>0</v>
      </c>
      <c r="T2868" s="349">
        <f t="shared" si="448"/>
        <v>0</v>
      </c>
      <c r="U2868" s="355">
        <f t="shared" si="449"/>
        <v>0</v>
      </c>
    </row>
    <row r="2869" spans="1:21" x14ac:dyDescent="0.3">
      <c r="A2869" s="344">
        <v>2865</v>
      </c>
      <c r="B2869" s="344"/>
      <c r="C2869" s="386"/>
      <c r="D2869" s="357"/>
      <c r="E2869" s="358"/>
      <c r="F2869" s="346"/>
      <c r="G2869" s="347"/>
      <c r="H2869" s="347"/>
      <c r="I2869" s="347"/>
      <c r="J2869" s="348"/>
      <c r="K2869" s="347"/>
      <c r="L2869" s="349">
        <f t="shared" si="440"/>
        <v>0</v>
      </c>
      <c r="M2869" s="350">
        <f t="shared" si="441"/>
        <v>0</v>
      </c>
      <c r="N2869" s="350">
        <f t="shared" si="442"/>
        <v>0</v>
      </c>
      <c r="O2869" s="351">
        <f t="shared" si="443"/>
        <v>0</v>
      </c>
      <c r="P2869" s="350">
        <f t="shared" si="444"/>
        <v>0</v>
      </c>
      <c r="Q2869" s="352">
        <f t="shared" si="445"/>
        <v>0</v>
      </c>
      <c r="R2869" s="353">
        <f t="shared" si="446"/>
        <v>0</v>
      </c>
      <c r="S2869" s="354">
        <f t="shared" si="447"/>
        <v>0</v>
      </c>
      <c r="T2869" s="349">
        <f t="shared" si="448"/>
        <v>0</v>
      </c>
      <c r="U2869" s="355">
        <f t="shared" si="449"/>
        <v>0</v>
      </c>
    </row>
    <row r="2870" spans="1:21" x14ac:dyDescent="0.3">
      <c r="A2870" s="344">
        <v>2866</v>
      </c>
      <c r="B2870" s="344"/>
      <c r="C2870" s="386"/>
      <c r="D2870" s="357"/>
      <c r="E2870" s="358"/>
      <c r="F2870" s="346"/>
      <c r="G2870" s="347"/>
      <c r="H2870" s="347"/>
      <c r="I2870" s="347"/>
      <c r="J2870" s="348"/>
      <c r="K2870" s="347"/>
      <c r="L2870" s="349">
        <f t="shared" si="440"/>
        <v>0</v>
      </c>
      <c r="M2870" s="350">
        <f t="shared" si="441"/>
        <v>0</v>
      </c>
      <c r="N2870" s="350">
        <f t="shared" si="442"/>
        <v>0</v>
      </c>
      <c r="O2870" s="351">
        <f t="shared" si="443"/>
        <v>0</v>
      </c>
      <c r="P2870" s="350">
        <f t="shared" si="444"/>
        <v>0</v>
      </c>
      <c r="Q2870" s="352">
        <f t="shared" si="445"/>
        <v>0</v>
      </c>
      <c r="R2870" s="353">
        <f t="shared" si="446"/>
        <v>0</v>
      </c>
      <c r="S2870" s="354">
        <f t="shared" si="447"/>
        <v>0</v>
      </c>
      <c r="T2870" s="349">
        <f t="shared" si="448"/>
        <v>0</v>
      </c>
      <c r="U2870" s="355">
        <f t="shared" si="449"/>
        <v>0</v>
      </c>
    </row>
    <row r="2871" spans="1:21" x14ac:dyDescent="0.3">
      <c r="A2871" s="344">
        <v>2867</v>
      </c>
      <c r="B2871" s="344"/>
      <c r="C2871" s="386"/>
      <c r="D2871" s="357"/>
      <c r="E2871" s="358"/>
      <c r="F2871" s="346"/>
      <c r="G2871" s="347"/>
      <c r="H2871" s="347"/>
      <c r="I2871" s="347"/>
      <c r="J2871" s="348"/>
      <c r="K2871" s="347"/>
      <c r="L2871" s="349">
        <f t="shared" si="440"/>
        <v>0</v>
      </c>
      <c r="M2871" s="350">
        <f t="shared" si="441"/>
        <v>0</v>
      </c>
      <c r="N2871" s="350">
        <f t="shared" si="442"/>
        <v>0</v>
      </c>
      <c r="O2871" s="351">
        <f t="shared" si="443"/>
        <v>0</v>
      </c>
      <c r="P2871" s="350">
        <f t="shared" si="444"/>
        <v>0</v>
      </c>
      <c r="Q2871" s="352">
        <f t="shared" si="445"/>
        <v>0</v>
      </c>
      <c r="R2871" s="353">
        <f t="shared" si="446"/>
        <v>0</v>
      </c>
      <c r="S2871" s="354">
        <f t="shared" si="447"/>
        <v>0</v>
      </c>
      <c r="T2871" s="349">
        <f t="shared" si="448"/>
        <v>0</v>
      </c>
      <c r="U2871" s="355">
        <f t="shared" si="449"/>
        <v>0</v>
      </c>
    </row>
    <row r="2872" spans="1:21" x14ac:dyDescent="0.3">
      <c r="A2872" s="344">
        <v>2868</v>
      </c>
      <c r="B2872" s="344"/>
      <c r="C2872" s="356"/>
      <c r="D2872" s="357"/>
      <c r="E2872" s="358"/>
      <c r="F2872" s="346"/>
      <c r="G2872" s="347"/>
      <c r="H2872" s="347"/>
      <c r="I2872" s="347"/>
      <c r="J2872" s="348"/>
      <c r="K2872" s="347"/>
      <c r="L2872" s="349">
        <f t="shared" si="440"/>
        <v>0</v>
      </c>
      <c r="M2872" s="350">
        <f t="shared" si="441"/>
        <v>0</v>
      </c>
      <c r="N2872" s="350">
        <f t="shared" si="442"/>
        <v>0</v>
      </c>
      <c r="O2872" s="351">
        <f t="shared" si="443"/>
        <v>0</v>
      </c>
      <c r="P2872" s="350">
        <f t="shared" si="444"/>
        <v>0</v>
      </c>
      <c r="Q2872" s="352">
        <f t="shared" si="445"/>
        <v>0</v>
      </c>
      <c r="R2872" s="353">
        <f t="shared" si="446"/>
        <v>0</v>
      </c>
      <c r="S2872" s="354">
        <f t="shared" si="447"/>
        <v>0</v>
      </c>
      <c r="T2872" s="349">
        <f t="shared" si="448"/>
        <v>0</v>
      </c>
      <c r="U2872" s="355">
        <f t="shared" si="449"/>
        <v>0</v>
      </c>
    </row>
    <row r="2873" spans="1:21" x14ac:dyDescent="0.3">
      <c r="A2873" s="344">
        <v>2869</v>
      </c>
      <c r="B2873" s="344"/>
      <c r="C2873" s="356"/>
      <c r="D2873" s="357"/>
      <c r="E2873" s="358"/>
      <c r="F2873" s="346"/>
      <c r="G2873" s="347"/>
      <c r="H2873" s="347"/>
      <c r="I2873" s="347"/>
      <c r="J2873" s="348"/>
      <c r="K2873" s="347"/>
      <c r="L2873" s="349">
        <f t="shared" si="440"/>
        <v>0</v>
      </c>
      <c r="M2873" s="350">
        <f t="shared" si="441"/>
        <v>0</v>
      </c>
      <c r="N2873" s="350">
        <f t="shared" si="442"/>
        <v>0</v>
      </c>
      <c r="O2873" s="351">
        <f t="shared" si="443"/>
        <v>0</v>
      </c>
      <c r="P2873" s="350">
        <f t="shared" si="444"/>
        <v>0</v>
      </c>
      <c r="Q2873" s="352">
        <f t="shared" si="445"/>
        <v>0</v>
      </c>
      <c r="R2873" s="353">
        <f t="shared" si="446"/>
        <v>0</v>
      </c>
      <c r="S2873" s="354">
        <f t="shared" si="447"/>
        <v>0</v>
      </c>
      <c r="T2873" s="349">
        <f t="shared" si="448"/>
        <v>0</v>
      </c>
      <c r="U2873" s="355">
        <f t="shared" si="449"/>
        <v>0</v>
      </c>
    </row>
    <row r="2874" spans="1:21" x14ac:dyDescent="0.3">
      <c r="A2874" s="344">
        <v>2870</v>
      </c>
      <c r="B2874" s="344"/>
      <c r="C2874" s="356"/>
      <c r="D2874" s="357"/>
      <c r="E2874" s="358"/>
      <c r="F2874" s="346"/>
      <c r="G2874" s="347"/>
      <c r="H2874" s="347"/>
      <c r="I2874" s="347"/>
      <c r="J2874" s="348"/>
      <c r="K2874" s="347"/>
      <c r="L2874" s="349">
        <f t="shared" si="440"/>
        <v>0</v>
      </c>
      <c r="M2874" s="350">
        <f t="shared" si="441"/>
        <v>0</v>
      </c>
      <c r="N2874" s="350">
        <f t="shared" si="442"/>
        <v>0</v>
      </c>
      <c r="O2874" s="351">
        <f t="shared" si="443"/>
        <v>0</v>
      </c>
      <c r="P2874" s="350">
        <f t="shared" si="444"/>
        <v>0</v>
      </c>
      <c r="Q2874" s="352">
        <f t="shared" si="445"/>
        <v>0</v>
      </c>
      <c r="R2874" s="353">
        <f t="shared" si="446"/>
        <v>0</v>
      </c>
      <c r="S2874" s="354">
        <f t="shared" si="447"/>
        <v>0</v>
      </c>
      <c r="T2874" s="349">
        <f t="shared" si="448"/>
        <v>0</v>
      </c>
      <c r="U2874" s="355">
        <f t="shared" si="449"/>
        <v>0</v>
      </c>
    </row>
    <row r="2875" spans="1:21" x14ac:dyDescent="0.3">
      <c r="A2875" s="344">
        <v>2871</v>
      </c>
      <c r="B2875" s="344"/>
      <c r="C2875" s="386"/>
      <c r="D2875" s="357"/>
      <c r="E2875" s="358"/>
      <c r="F2875" s="346"/>
      <c r="G2875" s="347"/>
      <c r="H2875" s="347"/>
      <c r="I2875" s="347"/>
      <c r="J2875" s="348"/>
      <c r="K2875" s="347"/>
      <c r="L2875" s="349">
        <f t="shared" si="440"/>
        <v>0</v>
      </c>
      <c r="M2875" s="350">
        <f t="shared" si="441"/>
        <v>0</v>
      </c>
      <c r="N2875" s="350">
        <f t="shared" si="442"/>
        <v>0</v>
      </c>
      <c r="O2875" s="351">
        <f t="shared" si="443"/>
        <v>0</v>
      </c>
      <c r="P2875" s="350">
        <f t="shared" si="444"/>
        <v>0</v>
      </c>
      <c r="Q2875" s="352">
        <f t="shared" si="445"/>
        <v>0</v>
      </c>
      <c r="R2875" s="353">
        <f t="shared" si="446"/>
        <v>0</v>
      </c>
      <c r="S2875" s="354">
        <f t="shared" si="447"/>
        <v>0</v>
      </c>
      <c r="T2875" s="349">
        <f t="shared" si="448"/>
        <v>0</v>
      </c>
      <c r="U2875" s="355">
        <f t="shared" si="449"/>
        <v>0</v>
      </c>
    </row>
    <row r="2876" spans="1:21" x14ac:dyDescent="0.3">
      <c r="A2876" s="344">
        <v>2872</v>
      </c>
      <c r="B2876" s="344"/>
      <c r="C2876" s="386"/>
      <c r="D2876" s="357"/>
      <c r="E2876" s="358"/>
      <c r="F2876" s="346"/>
      <c r="G2876" s="347"/>
      <c r="H2876" s="347"/>
      <c r="I2876" s="347"/>
      <c r="J2876" s="348"/>
      <c r="K2876" s="347"/>
      <c r="L2876" s="349">
        <f t="shared" si="440"/>
        <v>0</v>
      </c>
      <c r="M2876" s="350">
        <f t="shared" si="441"/>
        <v>0</v>
      </c>
      <c r="N2876" s="350">
        <f t="shared" si="442"/>
        <v>0</v>
      </c>
      <c r="O2876" s="351">
        <f t="shared" si="443"/>
        <v>0</v>
      </c>
      <c r="P2876" s="350">
        <f t="shared" si="444"/>
        <v>0</v>
      </c>
      <c r="Q2876" s="352">
        <f t="shared" si="445"/>
        <v>0</v>
      </c>
      <c r="R2876" s="353">
        <f t="shared" si="446"/>
        <v>0</v>
      </c>
      <c r="S2876" s="354">
        <f t="shared" si="447"/>
        <v>0</v>
      </c>
      <c r="T2876" s="349">
        <f t="shared" si="448"/>
        <v>0</v>
      </c>
      <c r="U2876" s="355">
        <f t="shared" si="449"/>
        <v>0</v>
      </c>
    </row>
    <row r="2877" spans="1:21" x14ac:dyDescent="0.3">
      <c r="A2877" s="344">
        <v>2873</v>
      </c>
      <c r="B2877" s="344"/>
      <c r="C2877" s="386"/>
      <c r="D2877" s="357"/>
      <c r="E2877" s="358"/>
      <c r="F2877" s="346"/>
      <c r="G2877" s="347"/>
      <c r="H2877" s="347"/>
      <c r="I2877" s="347"/>
      <c r="J2877" s="348"/>
      <c r="K2877" s="347"/>
      <c r="L2877" s="349">
        <f t="shared" si="440"/>
        <v>0</v>
      </c>
      <c r="M2877" s="350">
        <f t="shared" si="441"/>
        <v>0</v>
      </c>
      <c r="N2877" s="350">
        <f t="shared" si="442"/>
        <v>0</v>
      </c>
      <c r="O2877" s="351">
        <f t="shared" si="443"/>
        <v>0</v>
      </c>
      <c r="P2877" s="350">
        <f t="shared" si="444"/>
        <v>0</v>
      </c>
      <c r="Q2877" s="352">
        <f t="shared" si="445"/>
        <v>0</v>
      </c>
      <c r="R2877" s="353">
        <f t="shared" si="446"/>
        <v>0</v>
      </c>
      <c r="S2877" s="354">
        <f t="shared" si="447"/>
        <v>0</v>
      </c>
      <c r="T2877" s="349">
        <f t="shared" si="448"/>
        <v>0</v>
      </c>
      <c r="U2877" s="355">
        <f t="shared" si="449"/>
        <v>0</v>
      </c>
    </row>
    <row r="2878" spans="1:21" x14ac:dyDescent="0.3">
      <c r="A2878" s="344">
        <v>2874</v>
      </c>
      <c r="B2878" s="344"/>
      <c r="C2878" s="356"/>
      <c r="D2878" s="357"/>
      <c r="E2878" s="358"/>
      <c r="F2878" s="346"/>
      <c r="G2878" s="347"/>
      <c r="H2878" s="347"/>
      <c r="I2878" s="347"/>
      <c r="J2878" s="348"/>
      <c r="K2878" s="347"/>
      <c r="L2878" s="349">
        <f t="shared" si="440"/>
        <v>0</v>
      </c>
      <c r="M2878" s="350">
        <f t="shared" si="441"/>
        <v>0</v>
      </c>
      <c r="N2878" s="350">
        <f t="shared" si="442"/>
        <v>0</v>
      </c>
      <c r="O2878" s="351">
        <f t="shared" si="443"/>
        <v>0</v>
      </c>
      <c r="P2878" s="350">
        <f t="shared" si="444"/>
        <v>0</v>
      </c>
      <c r="Q2878" s="352">
        <f t="shared" si="445"/>
        <v>0</v>
      </c>
      <c r="R2878" s="353">
        <f t="shared" si="446"/>
        <v>0</v>
      </c>
      <c r="S2878" s="354">
        <f t="shared" si="447"/>
        <v>0</v>
      </c>
      <c r="T2878" s="349">
        <f t="shared" si="448"/>
        <v>0</v>
      </c>
      <c r="U2878" s="355">
        <f t="shared" si="449"/>
        <v>0</v>
      </c>
    </row>
    <row r="2879" spans="1:21" x14ac:dyDescent="0.3">
      <c r="A2879" s="344">
        <v>2875</v>
      </c>
      <c r="B2879" s="344"/>
      <c r="C2879" s="356"/>
      <c r="D2879" s="357"/>
      <c r="E2879" s="358"/>
      <c r="F2879" s="346"/>
      <c r="G2879" s="347"/>
      <c r="H2879" s="347"/>
      <c r="I2879" s="347"/>
      <c r="J2879" s="348"/>
      <c r="K2879" s="347"/>
      <c r="L2879" s="349">
        <f t="shared" si="440"/>
        <v>0</v>
      </c>
      <c r="M2879" s="350">
        <f t="shared" si="441"/>
        <v>0</v>
      </c>
      <c r="N2879" s="350">
        <f t="shared" si="442"/>
        <v>0</v>
      </c>
      <c r="O2879" s="351">
        <f t="shared" si="443"/>
        <v>0</v>
      </c>
      <c r="P2879" s="350">
        <f t="shared" si="444"/>
        <v>0</v>
      </c>
      <c r="Q2879" s="352">
        <f t="shared" si="445"/>
        <v>0</v>
      </c>
      <c r="R2879" s="353">
        <f t="shared" si="446"/>
        <v>0</v>
      </c>
      <c r="S2879" s="354">
        <f t="shared" si="447"/>
        <v>0</v>
      </c>
      <c r="T2879" s="349">
        <f t="shared" si="448"/>
        <v>0</v>
      </c>
      <c r="U2879" s="355">
        <f t="shared" si="449"/>
        <v>0</v>
      </c>
    </row>
    <row r="2880" spans="1:21" x14ac:dyDescent="0.3">
      <c r="A2880" s="344">
        <v>2876</v>
      </c>
      <c r="B2880" s="344"/>
      <c r="C2880" s="356"/>
      <c r="D2880" s="357"/>
      <c r="E2880" s="358"/>
      <c r="F2880" s="346"/>
      <c r="G2880" s="347"/>
      <c r="H2880" s="347"/>
      <c r="I2880" s="347"/>
      <c r="J2880" s="348"/>
      <c r="K2880" s="347"/>
      <c r="L2880" s="349">
        <f t="shared" si="440"/>
        <v>0</v>
      </c>
      <c r="M2880" s="350">
        <f t="shared" si="441"/>
        <v>0</v>
      </c>
      <c r="N2880" s="350">
        <f t="shared" si="442"/>
        <v>0</v>
      </c>
      <c r="O2880" s="351">
        <f t="shared" si="443"/>
        <v>0</v>
      </c>
      <c r="P2880" s="350">
        <f t="shared" si="444"/>
        <v>0</v>
      </c>
      <c r="Q2880" s="352">
        <f t="shared" si="445"/>
        <v>0</v>
      </c>
      <c r="R2880" s="353">
        <f t="shared" si="446"/>
        <v>0</v>
      </c>
      <c r="S2880" s="354">
        <f t="shared" si="447"/>
        <v>0</v>
      </c>
      <c r="T2880" s="349">
        <f t="shared" si="448"/>
        <v>0</v>
      </c>
      <c r="U2880" s="355">
        <f t="shared" si="449"/>
        <v>0</v>
      </c>
    </row>
    <row r="2881" spans="1:21" x14ac:dyDescent="0.3">
      <c r="A2881" s="344">
        <v>2877</v>
      </c>
      <c r="B2881" s="344"/>
      <c r="C2881" s="386"/>
      <c r="D2881" s="357"/>
      <c r="E2881" s="358"/>
      <c r="F2881" s="346"/>
      <c r="G2881" s="347"/>
      <c r="H2881" s="347"/>
      <c r="I2881" s="347"/>
      <c r="J2881" s="348"/>
      <c r="K2881" s="347"/>
      <c r="L2881" s="349">
        <f t="shared" si="440"/>
        <v>0</v>
      </c>
      <c r="M2881" s="350">
        <f t="shared" si="441"/>
        <v>0</v>
      </c>
      <c r="N2881" s="350">
        <f t="shared" si="442"/>
        <v>0</v>
      </c>
      <c r="O2881" s="351">
        <f t="shared" si="443"/>
        <v>0</v>
      </c>
      <c r="P2881" s="350">
        <f t="shared" si="444"/>
        <v>0</v>
      </c>
      <c r="Q2881" s="352">
        <f t="shared" si="445"/>
        <v>0</v>
      </c>
      <c r="R2881" s="353">
        <f t="shared" si="446"/>
        <v>0</v>
      </c>
      <c r="S2881" s="354">
        <f t="shared" si="447"/>
        <v>0</v>
      </c>
      <c r="T2881" s="349">
        <f t="shared" si="448"/>
        <v>0</v>
      </c>
      <c r="U2881" s="355">
        <f t="shared" si="449"/>
        <v>0</v>
      </c>
    </row>
    <row r="2882" spans="1:21" x14ac:dyDescent="0.3">
      <c r="A2882" s="344">
        <v>2878</v>
      </c>
      <c r="B2882" s="344"/>
      <c r="C2882" s="386"/>
      <c r="D2882" s="357"/>
      <c r="E2882" s="358"/>
      <c r="F2882" s="346"/>
      <c r="G2882" s="347"/>
      <c r="H2882" s="347"/>
      <c r="I2882" s="347"/>
      <c r="J2882" s="348"/>
      <c r="K2882" s="347"/>
      <c r="L2882" s="349">
        <f t="shared" si="440"/>
        <v>0</v>
      </c>
      <c r="M2882" s="350">
        <f t="shared" si="441"/>
        <v>0</v>
      </c>
      <c r="N2882" s="350">
        <f t="shared" si="442"/>
        <v>0</v>
      </c>
      <c r="O2882" s="351">
        <f t="shared" si="443"/>
        <v>0</v>
      </c>
      <c r="P2882" s="350">
        <f t="shared" si="444"/>
        <v>0</v>
      </c>
      <c r="Q2882" s="352">
        <f t="shared" si="445"/>
        <v>0</v>
      </c>
      <c r="R2882" s="353">
        <f t="shared" si="446"/>
        <v>0</v>
      </c>
      <c r="S2882" s="354">
        <f t="shared" si="447"/>
        <v>0</v>
      </c>
      <c r="T2882" s="349">
        <f t="shared" si="448"/>
        <v>0</v>
      </c>
      <c r="U2882" s="355">
        <f t="shared" si="449"/>
        <v>0</v>
      </c>
    </row>
    <row r="2883" spans="1:21" x14ac:dyDescent="0.3">
      <c r="A2883" s="344">
        <v>2879</v>
      </c>
      <c r="B2883" s="344"/>
      <c r="C2883" s="386"/>
      <c r="D2883" s="357"/>
      <c r="E2883" s="358"/>
      <c r="F2883" s="346"/>
      <c r="G2883" s="347"/>
      <c r="H2883" s="347"/>
      <c r="I2883" s="347"/>
      <c r="J2883" s="348"/>
      <c r="K2883" s="347"/>
      <c r="L2883" s="349">
        <f t="shared" si="440"/>
        <v>0</v>
      </c>
      <c r="M2883" s="350">
        <f t="shared" si="441"/>
        <v>0</v>
      </c>
      <c r="N2883" s="350">
        <f t="shared" si="442"/>
        <v>0</v>
      </c>
      <c r="O2883" s="351">
        <f t="shared" si="443"/>
        <v>0</v>
      </c>
      <c r="P2883" s="350">
        <f t="shared" si="444"/>
        <v>0</v>
      </c>
      <c r="Q2883" s="352">
        <f t="shared" si="445"/>
        <v>0</v>
      </c>
      <c r="R2883" s="353">
        <f t="shared" si="446"/>
        <v>0</v>
      </c>
      <c r="S2883" s="354">
        <f t="shared" si="447"/>
        <v>0</v>
      </c>
      <c r="T2883" s="349">
        <f t="shared" si="448"/>
        <v>0</v>
      </c>
      <c r="U2883" s="355">
        <f t="shared" si="449"/>
        <v>0</v>
      </c>
    </row>
    <row r="2884" spans="1:21" x14ac:dyDescent="0.3">
      <c r="A2884" s="344">
        <v>2880</v>
      </c>
      <c r="B2884" s="344"/>
      <c r="C2884" s="356"/>
      <c r="D2884" s="357"/>
      <c r="E2884" s="358"/>
      <c r="F2884" s="346"/>
      <c r="G2884" s="347"/>
      <c r="H2884" s="347"/>
      <c r="I2884" s="347"/>
      <c r="J2884" s="348"/>
      <c r="K2884" s="347"/>
      <c r="L2884" s="349">
        <f t="shared" si="440"/>
        <v>0</v>
      </c>
      <c r="M2884" s="350">
        <f t="shared" si="441"/>
        <v>0</v>
      </c>
      <c r="N2884" s="350">
        <f t="shared" si="442"/>
        <v>0</v>
      </c>
      <c r="O2884" s="351">
        <f t="shared" si="443"/>
        <v>0</v>
      </c>
      <c r="P2884" s="350">
        <f t="shared" si="444"/>
        <v>0</v>
      </c>
      <c r="Q2884" s="352">
        <f t="shared" si="445"/>
        <v>0</v>
      </c>
      <c r="R2884" s="353">
        <f t="shared" si="446"/>
        <v>0</v>
      </c>
      <c r="S2884" s="354">
        <f t="shared" si="447"/>
        <v>0</v>
      </c>
      <c r="T2884" s="349">
        <f t="shared" si="448"/>
        <v>0</v>
      </c>
      <c r="U2884" s="355">
        <f t="shared" si="449"/>
        <v>0</v>
      </c>
    </row>
    <row r="2885" spans="1:21" x14ac:dyDescent="0.3">
      <c r="A2885" s="344">
        <v>2881</v>
      </c>
      <c r="B2885" s="344"/>
      <c r="C2885" s="356"/>
      <c r="D2885" s="357"/>
      <c r="E2885" s="358"/>
      <c r="F2885" s="346"/>
      <c r="G2885" s="347"/>
      <c r="H2885" s="347"/>
      <c r="I2885" s="347"/>
      <c r="J2885" s="348"/>
      <c r="K2885" s="347"/>
      <c r="L2885" s="349">
        <f t="shared" si="440"/>
        <v>0</v>
      </c>
      <c r="M2885" s="350">
        <f t="shared" si="441"/>
        <v>0</v>
      </c>
      <c r="N2885" s="350">
        <f t="shared" si="442"/>
        <v>0</v>
      </c>
      <c r="O2885" s="351">
        <f t="shared" si="443"/>
        <v>0</v>
      </c>
      <c r="P2885" s="350">
        <f t="shared" si="444"/>
        <v>0</v>
      </c>
      <c r="Q2885" s="352">
        <f t="shared" si="445"/>
        <v>0</v>
      </c>
      <c r="R2885" s="353">
        <f t="shared" si="446"/>
        <v>0</v>
      </c>
      <c r="S2885" s="354">
        <f t="shared" si="447"/>
        <v>0</v>
      </c>
      <c r="T2885" s="349">
        <f t="shared" si="448"/>
        <v>0</v>
      </c>
      <c r="U2885" s="355">
        <f t="shared" si="449"/>
        <v>0</v>
      </c>
    </row>
    <row r="2886" spans="1:21" x14ac:dyDescent="0.3">
      <c r="A2886" s="344">
        <v>2882</v>
      </c>
      <c r="B2886" s="344"/>
      <c r="C2886" s="356"/>
      <c r="D2886" s="357"/>
      <c r="E2886" s="358"/>
      <c r="F2886" s="346"/>
      <c r="G2886" s="347"/>
      <c r="H2886" s="347"/>
      <c r="I2886" s="347"/>
      <c r="J2886" s="348"/>
      <c r="K2886" s="347"/>
      <c r="L2886" s="349">
        <f t="shared" ref="L2886:L2949" si="450">E2886*7/22</f>
        <v>0</v>
      </c>
      <c r="M2886" s="350">
        <f t="shared" ref="M2886:M2949" si="451">IF(L2886&gt;0, 0.0396*(((L2886^2)*F2886)^0.933),0)</f>
        <v>0</v>
      </c>
      <c r="N2886" s="350">
        <f t="shared" ref="N2886:N2949" si="452">IF(L2886&gt;0,0.00349*(((L2886^2)*F2886)^1.03),0)</f>
        <v>0</v>
      </c>
      <c r="O2886" s="351">
        <f t="shared" ref="O2886:O2949" si="453">IF(L2886&gt;0,1/((28/(M2886+N2886))+0.025),0)</f>
        <v>0</v>
      </c>
      <c r="P2886" s="350">
        <f t="shared" ref="P2886:P2949" si="454">M2886+N2886+O2886</f>
        <v>0</v>
      </c>
      <c r="Q2886" s="352">
        <f t="shared" ref="Q2886:Q2949" si="455">P2886*0.27</f>
        <v>0</v>
      </c>
      <c r="R2886" s="353">
        <f t="shared" ref="R2886:R2949" si="456">P2886+Q2886</f>
        <v>0</v>
      </c>
      <c r="S2886" s="354">
        <f t="shared" ref="S2886:S2949" si="457">R2886*0.47</f>
        <v>0</v>
      </c>
      <c r="T2886" s="349">
        <f t="shared" ref="T2886:T2949" si="458">S2886*44/12</f>
        <v>0</v>
      </c>
      <c r="U2886" s="355">
        <f t="shared" ref="U2886:U2949" si="459">T2886/1000</f>
        <v>0</v>
      </c>
    </row>
    <row r="2887" spans="1:21" x14ac:dyDescent="0.3">
      <c r="A2887" s="344">
        <v>2883</v>
      </c>
      <c r="B2887" s="344"/>
      <c r="C2887" s="386"/>
      <c r="D2887" s="357"/>
      <c r="E2887" s="358"/>
      <c r="F2887" s="346"/>
      <c r="G2887" s="347"/>
      <c r="H2887" s="347"/>
      <c r="I2887" s="347"/>
      <c r="J2887" s="348"/>
      <c r="K2887" s="347"/>
      <c r="L2887" s="349">
        <f t="shared" si="450"/>
        <v>0</v>
      </c>
      <c r="M2887" s="350">
        <f t="shared" si="451"/>
        <v>0</v>
      </c>
      <c r="N2887" s="350">
        <f t="shared" si="452"/>
        <v>0</v>
      </c>
      <c r="O2887" s="351">
        <f t="shared" si="453"/>
        <v>0</v>
      </c>
      <c r="P2887" s="350">
        <f t="shared" si="454"/>
        <v>0</v>
      </c>
      <c r="Q2887" s="352">
        <f t="shared" si="455"/>
        <v>0</v>
      </c>
      <c r="R2887" s="353">
        <f t="shared" si="456"/>
        <v>0</v>
      </c>
      <c r="S2887" s="354">
        <f t="shared" si="457"/>
        <v>0</v>
      </c>
      <c r="T2887" s="349">
        <f t="shared" si="458"/>
        <v>0</v>
      </c>
      <c r="U2887" s="355">
        <f t="shared" si="459"/>
        <v>0</v>
      </c>
    </row>
    <row r="2888" spans="1:21" x14ac:dyDescent="0.3">
      <c r="A2888" s="344">
        <v>2884</v>
      </c>
      <c r="B2888" s="344"/>
      <c r="C2888" s="386"/>
      <c r="D2888" s="357"/>
      <c r="E2888" s="358"/>
      <c r="F2888" s="346"/>
      <c r="G2888" s="347"/>
      <c r="H2888" s="347"/>
      <c r="I2888" s="347"/>
      <c r="J2888" s="348"/>
      <c r="K2888" s="347"/>
      <c r="L2888" s="349">
        <f t="shared" si="450"/>
        <v>0</v>
      </c>
      <c r="M2888" s="350">
        <f t="shared" si="451"/>
        <v>0</v>
      </c>
      <c r="N2888" s="350">
        <f t="shared" si="452"/>
        <v>0</v>
      </c>
      <c r="O2888" s="351">
        <f t="shared" si="453"/>
        <v>0</v>
      </c>
      <c r="P2888" s="350">
        <f t="shared" si="454"/>
        <v>0</v>
      </c>
      <c r="Q2888" s="352">
        <f t="shared" si="455"/>
        <v>0</v>
      </c>
      <c r="R2888" s="353">
        <f t="shared" si="456"/>
        <v>0</v>
      </c>
      <c r="S2888" s="354">
        <f t="shared" si="457"/>
        <v>0</v>
      </c>
      <c r="T2888" s="349">
        <f t="shared" si="458"/>
        <v>0</v>
      </c>
      <c r="U2888" s="355">
        <f t="shared" si="459"/>
        <v>0</v>
      </c>
    </row>
    <row r="2889" spans="1:21" x14ac:dyDescent="0.3">
      <c r="A2889" s="344">
        <v>2885</v>
      </c>
      <c r="B2889" s="344"/>
      <c r="C2889" s="386"/>
      <c r="D2889" s="357"/>
      <c r="E2889" s="358"/>
      <c r="F2889" s="346"/>
      <c r="G2889" s="347"/>
      <c r="H2889" s="347"/>
      <c r="I2889" s="347"/>
      <c r="J2889" s="348"/>
      <c r="K2889" s="347"/>
      <c r="L2889" s="349">
        <f t="shared" si="450"/>
        <v>0</v>
      </c>
      <c r="M2889" s="350">
        <f t="shared" si="451"/>
        <v>0</v>
      </c>
      <c r="N2889" s="350">
        <f t="shared" si="452"/>
        <v>0</v>
      </c>
      <c r="O2889" s="351">
        <f t="shared" si="453"/>
        <v>0</v>
      </c>
      <c r="P2889" s="350">
        <f t="shared" si="454"/>
        <v>0</v>
      </c>
      <c r="Q2889" s="352">
        <f t="shared" si="455"/>
        <v>0</v>
      </c>
      <c r="R2889" s="353">
        <f t="shared" si="456"/>
        <v>0</v>
      </c>
      <c r="S2889" s="354">
        <f t="shared" si="457"/>
        <v>0</v>
      </c>
      <c r="T2889" s="349">
        <f t="shared" si="458"/>
        <v>0</v>
      </c>
      <c r="U2889" s="355">
        <f t="shared" si="459"/>
        <v>0</v>
      </c>
    </row>
    <row r="2890" spans="1:21" x14ac:dyDescent="0.3">
      <c r="A2890" s="344">
        <v>2886</v>
      </c>
      <c r="B2890" s="344"/>
      <c r="C2890" s="356"/>
      <c r="D2890" s="357"/>
      <c r="E2890" s="358"/>
      <c r="F2890" s="346"/>
      <c r="G2890" s="347"/>
      <c r="H2890" s="347"/>
      <c r="I2890" s="347"/>
      <c r="J2890" s="348"/>
      <c r="K2890" s="347"/>
      <c r="L2890" s="349">
        <f t="shared" si="450"/>
        <v>0</v>
      </c>
      <c r="M2890" s="350">
        <f t="shared" si="451"/>
        <v>0</v>
      </c>
      <c r="N2890" s="350">
        <f t="shared" si="452"/>
        <v>0</v>
      </c>
      <c r="O2890" s="351">
        <f t="shared" si="453"/>
        <v>0</v>
      </c>
      <c r="P2890" s="350">
        <f t="shared" si="454"/>
        <v>0</v>
      </c>
      <c r="Q2890" s="352">
        <f t="shared" si="455"/>
        <v>0</v>
      </c>
      <c r="R2890" s="353">
        <f t="shared" si="456"/>
        <v>0</v>
      </c>
      <c r="S2890" s="354">
        <f t="shared" si="457"/>
        <v>0</v>
      </c>
      <c r="T2890" s="349">
        <f t="shared" si="458"/>
        <v>0</v>
      </c>
      <c r="U2890" s="355">
        <f t="shared" si="459"/>
        <v>0</v>
      </c>
    </row>
    <row r="2891" spans="1:21" x14ac:dyDescent="0.3">
      <c r="A2891" s="344">
        <v>2887</v>
      </c>
      <c r="B2891" s="344"/>
      <c r="C2891" s="356"/>
      <c r="D2891" s="357"/>
      <c r="E2891" s="358"/>
      <c r="F2891" s="346"/>
      <c r="G2891" s="347"/>
      <c r="H2891" s="347"/>
      <c r="I2891" s="347"/>
      <c r="J2891" s="348"/>
      <c r="K2891" s="347"/>
      <c r="L2891" s="349">
        <f t="shared" si="450"/>
        <v>0</v>
      </c>
      <c r="M2891" s="350">
        <f t="shared" si="451"/>
        <v>0</v>
      </c>
      <c r="N2891" s="350">
        <f t="shared" si="452"/>
        <v>0</v>
      </c>
      <c r="O2891" s="351">
        <f t="shared" si="453"/>
        <v>0</v>
      </c>
      <c r="P2891" s="350">
        <f t="shared" si="454"/>
        <v>0</v>
      </c>
      <c r="Q2891" s="352">
        <f t="shared" si="455"/>
        <v>0</v>
      </c>
      <c r="R2891" s="353">
        <f t="shared" si="456"/>
        <v>0</v>
      </c>
      <c r="S2891" s="354">
        <f t="shared" si="457"/>
        <v>0</v>
      </c>
      <c r="T2891" s="349">
        <f t="shared" si="458"/>
        <v>0</v>
      </c>
      <c r="U2891" s="355">
        <f t="shared" si="459"/>
        <v>0</v>
      </c>
    </row>
    <row r="2892" spans="1:21" x14ac:dyDescent="0.3">
      <c r="A2892" s="344">
        <v>2888</v>
      </c>
      <c r="B2892" s="344"/>
      <c r="C2892" s="356"/>
      <c r="D2892" s="357"/>
      <c r="E2892" s="358"/>
      <c r="F2892" s="346"/>
      <c r="G2892" s="347"/>
      <c r="H2892" s="347"/>
      <c r="I2892" s="347"/>
      <c r="J2892" s="348"/>
      <c r="K2892" s="347"/>
      <c r="L2892" s="349">
        <f t="shared" si="450"/>
        <v>0</v>
      </c>
      <c r="M2892" s="350">
        <f t="shared" si="451"/>
        <v>0</v>
      </c>
      <c r="N2892" s="350">
        <f t="shared" si="452"/>
        <v>0</v>
      </c>
      <c r="O2892" s="351">
        <f t="shared" si="453"/>
        <v>0</v>
      </c>
      <c r="P2892" s="350">
        <f t="shared" si="454"/>
        <v>0</v>
      </c>
      <c r="Q2892" s="352">
        <f t="shared" si="455"/>
        <v>0</v>
      </c>
      <c r="R2892" s="353">
        <f t="shared" si="456"/>
        <v>0</v>
      </c>
      <c r="S2892" s="354">
        <f t="shared" si="457"/>
        <v>0</v>
      </c>
      <c r="T2892" s="349">
        <f t="shared" si="458"/>
        <v>0</v>
      </c>
      <c r="U2892" s="355">
        <f t="shared" si="459"/>
        <v>0</v>
      </c>
    </row>
    <row r="2893" spans="1:21" x14ac:dyDescent="0.3">
      <c r="A2893" s="344">
        <v>2889</v>
      </c>
      <c r="B2893" s="344"/>
      <c r="C2893" s="386"/>
      <c r="D2893" s="357"/>
      <c r="E2893" s="358"/>
      <c r="F2893" s="346"/>
      <c r="G2893" s="347"/>
      <c r="H2893" s="347"/>
      <c r="I2893" s="347"/>
      <c r="J2893" s="348"/>
      <c r="K2893" s="347"/>
      <c r="L2893" s="349">
        <f t="shared" si="450"/>
        <v>0</v>
      </c>
      <c r="M2893" s="350">
        <f t="shared" si="451"/>
        <v>0</v>
      </c>
      <c r="N2893" s="350">
        <f t="shared" si="452"/>
        <v>0</v>
      </c>
      <c r="O2893" s="351">
        <f t="shared" si="453"/>
        <v>0</v>
      </c>
      <c r="P2893" s="350">
        <f t="shared" si="454"/>
        <v>0</v>
      </c>
      <c r="Q2893" s="352">
        <f t="shared" si="455"/>
        <v>0</v>
      </c>
      <c r="R2893" s="353">
        <f t="shared" si="456"/>
        <v>0</v>
      </c>
      <c r="S2893" s="354">
        <f t="shared" si="457"/>
        <v>0</v>
      </c>
      <c r="T2893" s="349">
        <f t="shared" si="458"/>
        <v>0</v>
      </c>
      <c r="U2893" s="355">
        <f t="shared" si="459"/>
        <v>0</v>
      </c>
    </row>
    <row r="2894" spans="1:21" x14ac:dyDescent="0.3">
      <c r="A2894" s="344">
        <v>2890</v>
      </c>
      <c r="B2894" s="344"/>
      <c r="C2894" s="386"/>
      <c r="D2894" s="357"/>
      <c r="E2894" s="358"/>
      <c r="F2894" s="346"/>
      <c r="G2894" s="347"/>
      <c r="H2894" s="347"/>
      <c r="I2894" s="347"/>
      <c r="J2894" s="348"/>
      <c r="K2894" s="347"/>
      <c r="L2894" s="349">
        <f t="shared" si="450"/>
        <v>0</v>
      </c>
      <c r="M2894" s="350">
        <f t="shared" si="451"/>
        <v>0</v>
      </c>
      <c r="N2894" s="350">
        <f t="shared" si="452"/>
        <v>0</v>
      </c>
      <c r="O2894" s="351">
        <f t="shared" si="453"/>
        <v>0</v>
      </c>
      <c r="P2894" s="350">
        <f t="shared" si="454"/>
        <v>0</v>
      </c>
      <c r="Q2894" s="352">
        <f t="shared" si="455"/>
        <v>0</v>
      </c>
      <c r="R2894" s="353">
        <f t="shared" si="456"/>
        <v>0</v>
      </c>
      <c r="S2894" s="354">
        <f t="shared" si="457"/>
        <v>0</v>
      </c>
      <c r="T2894" s="349">
        <f t="shared" si="458"/>
        <v>0</v>
      </c>
      <c r="U2894" s="355">
        <f t="shared" si="459"/>
        <v>0</v>
      </c>
    </row>
    <row r="2895" spans="1:21" x14ac:dyDescent="0.3">
      <c r="A2895" s="344">
        <v>2891</v>
      </c>
      <c r="B2895" s="344"/>
      <c r="C2895" s="386"/>
      <c r="D2895" s="357"/>
      <c r="E2895" s="358"/>
      <c r="F2895" s="346"/>
      <c r="G2895" s="347"/>
      <c r="H2895" s="347"/>
      <c r="I2895" s="347"/>
      <c r="J2895" s="348"/>
      <c r="K2895" s="347"/>
      <c r="L2895" s="349">
        <f t="shared" si="450"/>
        <v>0</v>
      </c>
      <c r="M2895" s="350">
        <f t="shared" si="451"/>
        <v>0</v>
      </c>
      <c r="N2895" s="350">
        <f t="shared" si="452"/>
        <v>0</v>
      </c>
      <c r="O2895" s="351">
        <f t="shared" si="453"/>
        <v>0</v>
      </c>
      <c r="P2895" s="350">
        <f t="shared" si="454"/>
        <v>0</v>
      </c>
      <c r="Q2895" s="352">
        <f t="shared" si="455"/>
        <v>0</v>
      </c>
      <c r="R2895" s="353">
        <f t="shared" si="456"/>
        <v>0</v>
      </c>
      <c r="S2895" s="354">
        <f t="shared" si="457"/>
        <v>0</v>
      </c>
      <c r="T2895" s="349">
        <f t="shared" si="458"/>
        <v>0</v>
      </c>
      <c r="U2895" s="355">
        <f t="shared" si="459"/>
        <v>0</v>
      </c>
    </row>
    <row r="2896" spans="1:21" x14ac:dyDescent="0.3">
      <c r="A2896" s="344">
        <v>2892</v>
      </c>
      <c r="B2896" s="344"/>
      <c r="C2896" s="356"/>
      <c r="D2896" s="357"/>
      <c r="E2896" s="358"/>
      <c r="F2896" s="346"/>
      <c r="G2896" s="347"/>
      <c r="H2896" s="347"/>
      <c r="I2896" s="347"/>
      <c r="J2896" s="348"/>
      <c r="K2896" s="347"/>
      <c r="L2896" s="349">
        <f t="shared" si="450"/>
        <v>0</v>
      </c>
      <c r="M2896" s="350">
        <f t="shared" si="451"/>
        <v>0</v>
      </c>
      <c r="N2896" s="350">
        <f t="shared" si="452"/>
        <v>0</v>
      </c>
      <c r="O2896" s="351">
        <f t="shared" si="453"/>
        <v>0</v>
      </c>
      <c r="P2896" s="350">
        <f t="shared" si="454"/>
        <v>0</v>
      </c>
      <c r="Q2896" s="352">
        <f t="shared" si="455"/>
        <v>0</v>
      </c>
      <c r="R2896" s="353">
        <f t="shared" si="456"/>
        <v>0</v>
      </c>
      <c r="S2896" s="354">
        <f t="shared" si="457"/>
        <v>0</v>
      </c>
      <c r="T2896" s="349">
        <f t="shared" si="458"/>
        <v>0</v>
      </c>
      <c r="U2896" s="355">
        <f t="shared" si="459"/>
        <v>0</v>
      </c>
    </row>
    <row r="2897" spans="1:21" x14ac:dyDescent="0.3">
      <c r="A2897" s="344">
        <v>2893</v>
      </c>
      <c r="B2897" s="344"/>
      <c r="C2897" s="356"/>
      <c r="D2897" s="357"/>
      <c r="E2897" s="358"/>
      <c r="F2897" s="346"/>
      <c r="G2897" s="347"/>
      <c r="H2897" s="347"/>
      <c r="I2897" s="347"/>
      <c r="J2897" s="348"/>
      <c r="K2897" s="347"/>
      <c r="L2897" s="349">
        <f t="shared" si="450"/>
        <v>0</v>
      </c>
      <c r="M2897" s="350">
        <f t="shared" si="451"/>
        <v>0</v>
      </c>
      <c r="N2897" s="350">
        <f t="shared" si="452"/>
        <v>0</v>
      </c>
      <c r="O2897" s="351">
        <f t="shared" si="453"/>
        <v>0</v>
      </c>
      <c r="P2897" s="350">
        <f t="shared" si="454"/>
        <v>0</v>
      </c>
      <c r="Q2897" s="352">
        <f t="shared" si="455"/>
        <v>0</v>
      </c>
      <c r="R2897" s="353">
        <f t="shared" si="456"/>
        <v>0</v>
      </c>
      <c r="S2897" s="354">
        <f t="shared" si="457"/>
        <v>0</v>
      </c>
      <c r="T2897" s="349">
        <f t="shared" si="458"/>
        <v>0</v>
      </c>
      <c r="U2897" s="355">
        <f t="shared" si="459"/>
        <v>0</v>
      </c>
    </row>
    <row r="2898" spans="1:21" x14ac:dyDescent="0.3">
      <c r="A2898" s="344">
        <v>2894</v>
      </c>
      <c r="B2898" s="344"/>
      <c r="C2898" s="356"/>
      <c r="D2898" s="357"/>
      <c r="E2898" s="358"/>
      <c r="F2898" s="346"/>
      <c r="G2898" s="347"/>
      <c r="H2898" s="347"/>
      <c r="I2898" s="347"/>
      <c r="J2898" s="348"/>
      <c r="K2898" s="347"/>
      <c r="L2898" s="349">
        <f t="shared" si="450"/>
        <v>0</v>
      </c>
      <c r="M2898" s="350">
        <f t="shared" si="451"/>
        <v>0</v>
      </c>
      <c r="N2898" s="350">
        <f t="shared" si="452"/>
        <v>0</v>
      </c>
      <c r="O2898" s="351">
        <f t="shared" si="453"/>
        <v>0</v>
      </c>
      <c r="P2898" s="350">
        <f t="shared" si="454"/>
        <v>0</v>
      </c>
      <c r="Q2898" s="352">
        <f t="shared" si="455"/>
        <v>0</v>
      </c>
      <c r="R2898" s="353">
        <f t="shared" si="456"/>
        <v>0</v>
      </c>
      <c r="S2898" s="354">
        <f t="shared" si="457"/>
        <v>0</v>
      </c>
      <c r="T2898" s="349">
        <f t="shared" si="458"/>
        <v>0</v>
      </c>
      <c r="U2898" s="355">
        <f t="shared" si="459"/>
        <v>0</v>
      </c>
    </row>
    <row r="2899" spans="1:21" x14ac:dyDescent="0.3">
      <c r="A2899" s="344">
        <v>2895</v>
      </c>
      <c r="B2899" s="344"/>
      <c r="C2899" s="386"/>
      <c r="D2899" s="357"/>
      <c r="E2899" s="358"/>
      <c r="F2899" s="346"/>
      <c r="G2899" s="347"/>
      <c r="H2899" s="347"/>
      <c r="I2899" s="347"/>
      <c r="J2899" s="348"/>
      <c r="K2899" s="347"/>
      <c r="L2899" s="349">
        <f t="shared" si="450"/>
        <v>0</v>
      </c>
      <c r="M2899" s="350">
        <f t="shared" si="451"/>
        <v>0</v>
      </c>
      <c r="N2899" s="350">
        <f t="shared" si="452"/>
        <v>0</v>
      </c>
      <c r="O2899" s="351">
        <f t="shared" si="453"/>
        <v>0</v>
      </c>
      <c r="P2899" s="350">
        <f t="shared" si="454"/>
        <v>0</v>
      </c>
      <c r="Q2899" s="352">
        <f t="shared" si="455"/>
        <v>0</v>
      </c>
      <c r="R2899" s="353">
        <f t="shared" si="456"/>
        <v>0</v>
      </c>
      <c r="S2899" s="354">
        <f t="shared" si="457"/>
        <v>0</v>
      </c>
      <c r="T2899" s="349">
        <f t="shared" si="458"/>
        <v>0</v>
      </c>
      <c r="U2899" s="355">
        <f t="shared" si="459"/>
        <v>0</v>
      </c>
    </row>
    <row r="2900" spans="1:21" x14ac:dyDescent="0.3">
      <c r="A2900" s="344">
        <v>2896</v>
      </c>
      <c r="B2900" s="344"/>
      <c r="C2900" s="386"/>
      <c r="D2900" s="357"/>
      <c r="E2900" s="358"/>
      <c r="F2900" s="346"/>
      <c r="G2900" s="347"/>
      <c r="H2900" s="347"/>
      <c r="I2900" s="347"/>
      <c r="J2900" s="348"/>
      <c r="K2900" s="347"/>
      <c r="L2900" s="349">
        <f t="shared" si="450"/>
        <v>0</v>
      </c>
      <c r="M2900" s="350">
        <f t="shared" si="451"/>
        <v>0</v>
      </c>
      <c r="N2900" s="350">
        <f t="shared" si="452"/>
        <v>0</v>
      </c>
      <c r="O2900" s="351">
        <f t="shared" si="453"/>
        <v>0</v>
      </c>
      <c r="P2900" s="350">
        <f t="shared" si="454"/>
        <v>0</v>
      </c>
      <c r="Q2900" s="352">
        <f t="shared" si="455"/>
        <v>0</v>
      </c>
      <c r="R2900" s="353">
        <f t="shared" si="456"/>
        <v>0</v>
      </c>
      <c r="S2900" s="354">
        <f t="shared" si="457"/>
        <v>0</v>
      </c>
      <c r="T2900" s="349">
        <f t="shared" si="458"/>
        <v>0</v>
      </c>
      <c r="U2900" s="355">
        <f t="shared" si="459"/>
        <v>0</v>
      </c>
    </row>
    <row r="2901" spans="1:21" x14ac:dyDescent="0.3">
      <c r="A2901" s="344">
        <v>2897</v>
      </c>
      <c r="B2901" s="344"/>
      <c r="C2901" s="386"/>
      <c r="D2901" s="357"/>
      <c r="E2901" s="358"/>
      <c r="F2901" s="346"/>
      <c r="G2901" s="347"/>
      <c r="H2901" s="347"/>
      <c r="I2901" s="347"/>
      <c r="J2901" s="348"/>
      <c r="K2901" s="347"/>
      <c r="L2901" s="349">
        <f t="shared" si="450"/>
        <v>0</v>
      </c>
      <c r="M2901" s="350">
        <f t="shared" si="451"/>
        <v>0</v>
      </c>
      <c r="N2901" s="350">
        <f t="shared" si="452"/>
        <v>0</v>
      </c>
      <c r="O2901" s="351">
        <f t="shared" si="453"/>
        <v>0</v>
      </c>
      <c r="P2901" s="350">
        <f t="shared" si="454"/>
        <v>0</v>
      </c>
      <c r="Q2901" s="352">
        <f t="shared" si="455"/>
        <v>0</v>
      </c>
      <c r="R2901" s="353">
        <f t="shared" si="456"/>
        <v>0</v>
      </c>
      <c r="S2901" s="354">
        <f t="shared" si="457"/>
        <v>0</v>
      </c>
      <c r="T2901" s="349">
        <f t="shared" si="458"/>
        <v>0</v>
      </c>
      <c r="U2901" s="355">
        <f t="shared" si="459"/>
        <v>0</v>
      </c>
    </row>
    <row r="2902" spans="1:21" x14ac:dyDescent="0.3">
      <c r="A2902" s="344">
        <v>2898</v>
      </c>
      <c r="B2902" s="344"/>
      <c r="C2902" s="356"/>
      <c r="D2902" s="357"/>
      <c r="E2902" s="358"/>
      <c r="F2902" s="346"/>
      <c r="G2902" s="347"/>
      <c r="H2902" s="347"/>
      <c r="I2902" s="347"/>
      <c r="J2902" s="348"/>
      <c r="K2902" s="347"/>
      <c r="L2902" s="349">
        <f t="shared" si="450"/>
        <v>0</v>
      </c>
      <c r="M2902" s="350">
        <f t="shared" si="451"/>
        <v>0</v>
      </c>
      <c r="N2902" s="350">
        <f t="shared" si="452"/>
        <v>0</v>
      </c>
      <c r="O2902" s="351">
        <f t="shared" si="453"/>
        <v>0</v>
      </c>
      <c r="P2902" s="350">
        <f t="shared" si="454"/>
        <v>0</v>
      </c>
      <c r="Q2902" s="352">
        <f t="shared" si="455"/>
        <v>0</v>
      </c>
      <c r="R2902" s="353">
        <f t="shared" si="456"/>
        <v>0</v>
      </c>
      <c r="S2902" s="354">
        <f t="shared" si="457"/>
        <v>0</v>
      </c>
      <c r="T2902" s="349">
        <f t="shared" si="458"/>
        <v>0</v>
      </c>
      <c r="U2902" s="355">
        <f t="shared" si="459"/>
        <v>0</v>
      </c>
    </row>
    <row r="2903" spans="1:21" x14ac:dyDescent="0.3">
      <c r="A2903" s="344">
        <v>2899</v>
      </c>
      <c r="B2903" s="344"/>
      <c r="C2903" s="356"/>
      <c r="D2903" s="357"/>
      <c r="E2903" s="358"/>
      <c r="F2903" s="346"/>
      <c r="G2903" s="347"/>
      <c r="H2903" s="347"/>
      <c r="I2903" s="347"/>
      <c r="J2903" s="348"/>
      <c r="K2903" s="347"/>
      <c r="L2903" s="349">
        <f t="shared" si="450"/>
        <v>0</v>
      </c>
      <c r="M2903" s="350">
        <f t="shared" si="451"/>
        <v>0</v>
      </c>
      <c r="N2903" s="350">
        <f t="shared" si="452"/>
        <v>0</v>
      </c>
      <c r="O2903" s="351">
        <f t="shared" si="453"/>
        <v>0</v>
      </c>
      <c r="P2903" s="350">
        <f t="shared" si="454"/>
        <v>0</v>
      </c>
      <c r="Q2903" s="352">
        <f t="shared" si="455"/>
        <v>0</v>
      </c>
      <c r="R2903" s="353">
        <f t="shared" si="456"/>
        <v>0</v>
      </c>
      <c r="S2903" s="354">
        <f t="shared" si="457"/>
        <v>0</v>
      </c>
      <c r="T2903" s="349">
        <f t="shared" si="458"/>
        <v>0</v>
      </c>
      <c r="U2903" s="355">
        <f t="shared" si="459"/>
        <v>0</v>
      </c>
    </row>
    <row r="2904" spans="1:21" x14ac:dyDescent="0.3">
      <c r="A2904" s="344">
        <v>2900</v>
      </c>
      <c r="B2904" s="344"/>
      <c r="C2904" s="356"/>
      <c r="D2904" s="357"/>
      <c r="E2904" s="358"/>
      <c r="F2904" s="346"/>
      <c r="G2904" s="347"/>
      <c r="H2904" s="347"/>
      <c r="I2904" s="347"/>
      <c r="J2904" s="348"/>
      <c r="K2904" s="347"/>
      <c r="L2904" s="349">
        <f t="shared" si="450"/>
        <v>0</v>
      </c>
      <c r="M2904" s="350">
        <f t="shared" si="451"/>
        <v>0</v>
      </c>
      <c r="N2904" s="350">
        <f t="shared" si="452"/>
        <v>0</v>
      </c>
      <c r="O2904" s="351">
        <f t="shared" si="453"/>
        <v>0</v>
      </c>
      <c r="P2904" s="350">
        <f t="shared" si="454"/>
        <v>0</v>
      </c>
      <c r="Q2904" s="352">
        <f t="shared" si="455"/>
        <v>0</v>
      </c>
      <c r="R2904" s="353">
        <f t="shared" si="456"/>
        <v>0</v>
      </c>
      <c r="S2904" s="354">
        <f t="shared" si="457"/>
        <v>0</v>
      </c>
      <c r="T2904" s="349">
        <f t="shared" si="458"/>
        <v>0</v>
      </c>
      <c r="U2904" s="355">
        <f t="shared" si="459"/>
        <v>0</v>
      </c>
    </row>
    <row r="2905" spans="1:21" x14ac:dyDescent="0.3">
      <c r="A2905" s="344">
        <v>2901</v>
      </c>
      <c r="B2905" s="344"/>
      <c r="C2905" s="386"/>
      <c r="D2905" s="357"/>
      <c r="E2905" s="358"/>
      <c r="F2905" s="346"/>
      <c r="G2905" s="347"/>
      <c r="H2905" s="347"/>
      <c r="I2905" s="347"/>
      <c r="J2905" s="348"/>
      <c r="K2905" s="347"/>
      <c r="L2905" s="349">
        <f t="shared" si="450"/>
        <v>0</v>
      </c>
      <c r="M2905" s="350">
        <f t="shared" si="451"/>
        <v>0</v>
      </c>
      <c r="N2905" s="350">
        <f t="shared" si="452"/>
        <v>0</v>
      </c>
      <c r="O2905" s="351">
        <f t="shared" si="453"/>
        <v>0</v>
      </c>
      <c r="P2905" s="350">
        <f t="shared" si="454"/>
        <v>0</v>
      </c>
      <c r="Q2905" s="352">
        <f t="shared" si="455"/>
        <v>0</v>
      </c>
      <c r="R2905" s="353">
        <f t="shared" si="456"/>
        <v>0</v>
      </c>
      <c r="S2905" s="354">
        <f t="shared" si="457"/>
        <v>0</v>
      </c>
      <c r="T2905" s="349">
        <f t="shared" si="458"/>
        <v>0</v>
      </c>
      <c r="U2905" s="355">
        <f t="shared" si="459"/>
        <v>0</v>
      </c>
    </row>
    <row r="2906" spans="1:21" x14ac:dyDescent="0.3">
      <c r="A2906" s="344">
        <v>2902</v>
      </c>
      <c r="B2906" s="344"/>
      <c r="C2906" s="386"/>
      <c r="D2906" s="357"/>
      <c r="E2906" s="358"/>
      <c r="F2906" s="346"/>
      <c r="G2906" s="347"/>
      <c r="H2906" s="347"/>
      <c r="I2906" s="347"/>
      <c r="J2906" s="348"/>
      <c r="K2906" s="347"/>
      <c r="L2906" s="349">
        <f t="shared" si="450"/>
        <v>0</v>
      </c>
      <c r="M2906" s="350">
        <f t="shared" si="451"/>
        <v>0</v>
      </c>
      <c r="N2906" s="350">
        <f t="shared" si="452"/>
        <v>0</v>
      </c>
      <c r="O2906" s="351">
        <f t="shared" si="453"/>
        <v>0</v>
      </c>
      <c r="P2906" s="350">
        <f t="shared" si="454"/>
        <v>0</v>
      </c>
      <c r="Q2906" s="352">
        <f t="shared" si="455"/>
        <v>0</v>
      </c>
      <c r="R2906" s="353">
        <f t="shared" si="456"/>
        <v>0</v>
      </c>
      <c r="S2906" s="354">
        <f t="shared" si="457"/>
        <v>0</v>
      </c>
      <c r="T2906" s="349">
        <f t="shared" si="458"/>
        <v>0</v>
      </c>
      <c r="U2906" s="355">
        <f t="shared" si="459"/>
        <v>0</v>
      </c>
    </row>
    <row r="2907" spans="1:21" x14ac:dyDescent="0.3">
      <c r="A2907" s="344">
        <v>2903</v>
      </c>
      <c r="B2907" s="344"/>
      <c r="C2907" s="386"/>
      <c r="D2907" s="357"/>
      <c r="E2907" s="358"/>
      <c r="F2907" s="346"/>
      <c r="G2907" s="347"/>
      <c r="H2907" s="347"/>
      <c r="I2907" s="347"/>
      <c r="J2907" s="348"/>
      <c r="K2907" s="347"/>
      <c r="L2907" s="349">
        <f t="shared" si="450"/>
        <v>0</v>
      </c>
      <c r="M2907" s="350">
        <f t="shared" si="451"/>
        <v>0</v>
      </c>
      <c r="N2907" s="350">
        <f t="shared" si="452"/>
        <v>0</v>
      </c>
      <c r="O2907" s="351">
        <f t="shared" si="453"/>
        <v>0</v>
      </c>
      <c r="P2907" s="350">
        <f t="shared" si="454"/>
        <v>0</v>
      </c>
      <c r="Q2907" s="352">
        <f t="shared" si="455"/>
        <v>0</v>
      </c>
      <c r="R2907" s="353">
        <f t="shared" si="456"/>
        <v>0</v>
      </c>
      <c r="S2907" s="354">
        <f t="shared" si="457"/>
        <v>0</v>
      </c>
      <c r="T2907" s="349">
        <f t="shared" si="458"/>
        <v>0</v>
      </c>
      <c r="U2907" s="355">
        <f t="shared" si="459"/>
        <v>0</v>
      </c>
    </row>
    <row r="2908" spans="1:21" x14ac:dyDescent="0.3">
      <c r="A2908" s="344">
        <v>2904</v>
      </c>
      <c r="B2908" s="344"/>
      <c r="C2908" s="356"/>
      <c r="D2908" s="357"/>
      <c r="E2908" s="358"/>
      <c r="F2908" s="346"/>
      <c r="G2908" s="347"/>
      <c r="H2908" s="347"/>
      <c r="I2908" s="347"/>
      <c r="J2908" s="348"/>
      <c r="K2908" s="347"/>
      <c r="L2908" s="349">
        <f t="shared" si="450"/>
        <v>0</v>
      </c>
      <c r="M2908" s="350">
        <f t="shared" si="451"/>
        <v>0</v>
      </c>
      <c r="N2908" s="350">
        <f t="shared" si="452"/>
        <v>0</v>
      </c>
      <c r="O2908" s="351">
        <f t="shared" si="453"/>
        <v>0</v>
      </c>
      <c r="P2908" s="350">
        <f t="shared" si="454"/>
        <v>0</v>
      </c>
      <c r="Q2908" s="352">
        <f t="shared" si="455"/>
        <v>0</v>
      </c>
      <c r="R2908" s="353">
        <f t="shared" si="456"/>
        <v>0</v>
      </c>
      <c r="S2908" s="354">
        <f t="shared" si="457"/>
        <v>0</v>
      </c>
      <c r="T2908" s="349">
        <f t="shared" si="458"/>
        <v>0</v>
      </c>
      <c r="U2908" s="355">
        <f t="shared" si="459"/>
        <v>0</v>
      </c>
    </row>
    <row r="2909" spans="1:21" x14ac:dyDescent="0.3">
      <c r="A2909" s="344">
        <v>2905</v>
      </c>
      <c r="B2909" s="344"/>
      <c r="C2909" s="356"/>
      <c r="D2909" s="357"/>
      <c r="E2909" s="358"/>
      <c r="F2909" s="346"/>
      <c r="G2909" s="347"/>
      <c r="H2909" s="347"/>
      <c r="I2909" s="347"/>
      <c r="J2909" s="348"/>
      <c r="K2909" s="347"/>
      <c r="L2909" s="349">
        <f t="shared" si="450"/>
        <v>0</v>
      </c>
      <c r="M2909" s="350">
        <f t="shared" si="451"/>
        <v>0</v>
      </c>
      <c r="N2909" s="350">
        <f t="shared" si="452"/>
        <v>0</v>
      </c>
      <c r="O2909" s="351">
        <f t="shared" si="453"/>
        <v>0</v>
      </c>
      <c r="P2909" s="350">
        <f t="shared" si="454"/>
        <v>0</v>
      </c>
      <c r="Q2909" s="352">
        <f t="shared" si="455"/>
        <v>0</v>
      </c>
      <c r="R2909" s="353">
        <f t="shared" si="456"/>
        <v>0</v>
      </c>
      <c r="S2909" s="354">
        <f t="shared" si="457"/>
        <v>0</v>
      </c>
      <c r="T2909" s="349">
        <f t="shared" si="458"/>
        <v>0</v>
      </c>
      <c r="U2909" s="355">
        <f t="shared" si="459"/>
        <v>0</v>
      </c>
    </row>
    <row r="2910" spans="1:21" x14ac:dyDescent="0.3">
      <c r="A2910" s="344">
        <v>2906</v>
      </c>
      <c r="B2910" s="344"/>
      <c r="C2910" s="356"/>
      <c r="D2910" s="357"/>
      <c r="E2910" s="358"/>
      <c r="F2910" s="346"/>
      <c r="G2910" s="347"/>
      <c r="H2910" s="347"/>
      <c r="I2910" s="347"/>
      <c r="J2910" s="348"/>
      <c r="K2910" s="347"/>
      <c r="L2910" s="349">
        <f t="shared" si="450"/>
        <v>0</v>
      </c>
      <c r="M2910" s="350">
        <f t="shared" si="451"/>
        <v>0</v>
      </c>
      <c r="N2910" s="350">
        <f t="shared" si="452"/>
        <v>0</v>
      </c>
      <c r="O2910" s="351">
        <f t="shared" si="453"/>
        <v>0</v>
      </c>
      <c r="P2910" s="350">
        <f t="shared" si="454"/>
        <v>0</v>
      </c>
      <c r="Q2910" s="352">
        <f t="shared" si="455"/>
        <v>0</v>
      </c>
      <c r="R2910" s="353">
        <f t="shared" si="456"/>
        <v>0</v>
      </c>
      <c r="S2910" s="354">
        <f t="shared" si="457"/>
        <v>0</v>
      </c>
      <c r="T2910" s="349">
        <f t="shared" si="458"/>
        <v>0</v>
      </c>
      <c r="U2910" s="355">
        <f t="shared" si="459"/>
        <v>0</v>
      </c>
    </row>
    <row r="2911" spans="1:21" x14ac:dyDescent="0.3">
      <c r="A2911" s="344">
        <v>2907</v>
      </c>
      <c r="B2911" s="344"/>
      <c r="C2911" s="386"/>
      <c r="D2911" s="357"/>
      <c r="E2911" s="358"/>
      <c r="F2911" s="346"/>
      <c r="G2911" s="347"/>
      <c r="H2911" s="347"/>
      <c r="I2911" s="347"/>
      <c r="J2911" s="348"/>
      <c r="K2911" s="347"/>
      <c r="L2911" s="349">
        <f t="shared" si="450"/>
        <v>0</v>
      </c>
      <c r="M2911" s="350">
        <f t="shared" si="451"/>
        <v>0</v>
      </c>
      <c r="N2911" s="350">
        <f t="shared" si="452"/>
        <v>0</v>
      </c>
      <c r="O2911" s="351">
        <f t="shared" si="453"/>
        <v>0</v>
      </c>
      <c r="P2911" s="350">
        <f t="shared" si="454"/>
        <v>0</v>
      </c>
      <c r="Q2911" s="352">
        <f t="shared" si="455"/>
        <v>0</v>
      </c>
      <c r="R2911" s="353">
        <f t="shared" si="456"/>
        <v>0</v>
      </c>
      <c r="S2911" s="354">
        <f t="shared" si="457"/>
        <v>0</v>
      </c>
      <c r="T2911" s="349">
        <f t="shared" si="458"/>
        <v>0</v>
      </c>
      <c r="U2911" s="355">
        <f t="shared" si="459"/>
        <v>0</v>
      </c>
    </row>
    <row r="2912" spans="1:21" x14ac:dyDescent="0.3">
      <c r="A2912" s="344">
        <v>2908</v>
      </c>
      <c r="B2912" s="344"/>
      <c r="C2912" s="386"/>
      <c r="D2912" s="357"/>
      <c r="E2912" s="358"/>
      <c r="F2912" s="346"/>
      <c r="G2912" s="347"/>
      <c r="H2912" s="347"/>
      <c r="I2912" s="347"/>
      <c r="J2912" s="348"/>
      <c r="K2912" s="347"/>
      <c r="L2912" s="349">
        <f t="shared" si="450"/>
        <v>0</v>
      </c>
      <c r="M2912" s="350">
        <f t="shared" si="451"/>
        <v>0</v>
      </c>
      <c r="N2912" s="350">
        <f t="shared" si="452"/>
        <v>0</v>
      </c>
      <c r="O2912" s="351">
        <f t="shared" si="453"/>
        <v>0</v>
      </c>
      <c r="P2912" s="350">
        <f t="shared" si="454"/>
        <v>0</v>
      </c>
      <c r="Q2912" s="352">
        <f t="shared" si="455"/>
        <v>0</v>
      </c>
      <c r="R2912" s="353">
        <f t="shared" si="456"/>
        <v>0</v>
      </c>
      <c r="S2912" s="354">
        <f t="shared" si="457"/>
        <v>0</v>
      </c>
      <c r="T2912" s="349">
        <f t="shared" si="458"/>
        <v>0</v>
      </c>
      <c r="U2912" s="355">
        <f t="shared" si="459"/>
        <v>0</v>
      </c>
    </row>
    <row r="2913" spans="1:21" x14ac:dyDescent="0.3">
      <c r="A2913" s="344">
        <v>2909</v>
      </c>
      <c r="B2913" s="344"/>
      <c r="C2913" s="386"/>
      <c r="D2913" s="357"/>
      <c r="E2913" s="358"/>
      <c r="F2913" s="346"/>
      <c r="G2913" s="347"/>
      <c r="H2913" s="347"/>
      <c r="I2913" s="347"/>
      <c r="J2913" s="348"/>
      <c r="K2913" s="347"/>
      <c r="L2913" s="349">
        <f t="shared" si="450"/>
        <v>0</v>
      </c>
      <c r="M2913" s="350">
        <f t="shared" si="451"/>
        <v>0</v>
      </c>
      <c r="N2913" s="350">
        <f t="shared" si="452"/>
        <v>0</v>
      </c>
      <c r="O2913" s="351">
        <f t="shared" si="453"/>
        <v>0</v>
      </c>
      <c r="P2913" s="350">
        <f t="shared" si="454"/>
        <v>0</v>
      </c>
      <c r="Q2913" s="352">
        <f t="shared" si="455"/>
        <v>0</v>
      </c>
      <c r="R2913" s="353">
        <f t="shared" si="456"/>
        <v>0</v>
      </c>
      <c r="S2913" s="354">
        <f t="shared" si="457"/>
        <v>0</v>
      </c>
      <c r="T2913" s="349">
        <f t="shared" si="458"/>
        <v>0</v>
      </c>
      <c r="U2913" s="355">
        <f t="shared" si="459"/>
        <v>0</v>
      </c>
    </row>
    <row r="2914" spans="1:21" x14ac:dyDescent="0.3">
      <c r="A2914" s="344">
        <v>2910</v>
      </c>
      <c r="B2914" s="344"/>
      <c r="C2914" s="356"/>
      <c r="D2914" s="357"/>
      <c r="E2914" s="358"/>
      <c r="F2914" s="346"/>
      <c r="G2914" s="347"/>
      <c r="H2914" s="347"/>
      <c r="I2914" s="347"/>
      <c r="J2914" s="348"/>
      <c r="K2914" s="347"/>
      <c r="L2914" s="349">
        <f t="shared" si="450"/>
        <v>0</v>
      </c>
      <c r="M2914" s="350">
        <f t="shared" si="451"/>
        <v>0</v>
      </c>
      <c r="N2914" s="350">
        <f t="shared" si="452"/>
        <v>0</v>
      </c>
      <c r="O2914" s="351">
        <f t="shared" si="453"/>
        <v>0</v>
      </c>
      <c r="P2914" s="350">
        <f t="shared" si="454"/>
        <v>0</v>
      </c>
      <c r="Q2914" s="352">
        <f t="shared" si="455"/>
        <v>0</v>
      </c>
      <c r="R2914" s="353">
        <f t="shared" si="456"/>
        <v>0</v>
      </c>
      <c r="S2914" s="354">
        <f t="shared" si="457"/>
        <v>0</v>
      </c>
      <c r="T2914" s="349">
        <f t="shared" si="458"/>
        <v>0</v>
      </c>
      <c r="U2914" s="355">
        <f t="shared" si="459"/>
        <v>0</v>
      </c>
    </row>
    <row r="2915" spans="1:21" x14ac:dyDescent="0.3">
      <c r="A2915" s="344">
        <v>2911</v>
      </c>
      <c r="B2915" s="344"/>
      <c r="C2915" s="356"/>
      <c r="D2915" s="357"/>
      <c r="E2915" s="358"/>
      <c r="F2915" s="346"/>
      <c r="G2915" s="347"/>
      <c r="H2915" s="347"/>
      <c r="I2915" s="347"/>
      <c r="J2915" s="348"/>
      <c r="K2915" s="347"/>
      <c r="L2915" s="349">
        <f t="shared" si="450"/>
        <v>0</v>
      </c>
      <c r="M2915" s="350">
        <f t="shared" si="451"/>
        <v>0</v>
      </c>
      <c r="N2915" s="350">
        <f t="shared" si="452"/>
        <v>0</v>
      </c>
      <c r="O2915" s="351">
        <f t="shared" si="453"/>
        <v>0</v>
      </c>
      <c r="P2915" s="350">
        <f t="shared" si="454"/>
        <v>0</v>
      </c>
      <c r="Q2915" s="352">
        <f t="shared" si="455"/>
        <v>0</v>
      </c>
      <c r="R2915" s="353">
        <f t="shared" si="456"/>
        <v>0</v>
      </c>
      <c r="S2915" s="354">
        <f t="shared" si="457"/>
        <v>0</v>
      </c>
      <c r="T2915" s="349">
        <f t="shared" si="458"/>
        <v>0</v>
      </c>
      <c r="U2915" s="355">
        <f t="shared" si="459"/>
        <v>0</v>
      </c>
    </row>
    <row r="2916" spans="1:21" x14ac:dyDescent="0.3">
      <c r="A2916" s="344">
        <v>2912</v>
      </c>
      <c r="B2916" s="344"/>
      <c r="C2916" s="356"/>
      <c r="D2916" s="357"/>
      <c r="E2916" s="358"/>
      <c r="F2916" s="346"/>
      <c r="G2916" s="347"/>
      <c r="H2916" s="347"/>
      <c r="I2916" s="347"/>
      <c r="J2916" s="348"/>
      <c r="K2916" s="347"/>
      <c r="L2916" s="349">
        <f t="shared" si="450"/>
        <v>0</v>
      </c>
      <c r="M2916" s="350">
        <f t="shared" si="451"/>
        <v>0</v>
      </c>
      <c r="N2916" s="350">
        <f t="shared" si="452"/>
        <v>0</v>
      </c>
      <c r="O2916" s="351">
        <f t="shared" si="453"/>
        <v>0</v>
      </c>
      <c r="P2916" s="350">
        <f t="shared" si="454"/>
        <v>0</v>
      </c>
      <c r="Q2916" s="352">
        <f t="shared" si="455"/>
        <v>0</v>
      </c>
      <c r="R2916" s="353">
        <f t="shared" si="456"/>
        <v>0</v>
      </c>
      <c r="S2916" s="354">
        <f t="shared" si="457"/>
        <v>0</v>
      </c>
      <c r="T2916" s="349">
        <f t="shared" si="458"/>
        <v>0</v>
      </c>
      <c r="U2916" s="355">
        <f t="shared" si="459"/>
        <v>0</v>
      </c>
    </row>
    <row r="2917" spans="1:21" x14ac:dyDescent="0.3">
      <c r="A2917" s="344">
        <v>2913</v>
      </c>
      <c r="B2917" s="344"/>
      <c r="C2917" s="386"/>
      <c r="D2917" s="357"/>
      <c r="E2917" s="358"/>
      <c r="F2917" s="346"/>
      <c r="G2917" s="347"/>
      <c r="H2917" s="347"/>
      <c r="I2917" s="347"/>
      <c r="J2917" s="348"/>
      <c r="K2917" s="347"/>
      <c r="L2917" s="349">
        <f t="shared" si="450"/>
        <v>0</v>
      </c>
      <c r="M2917" s="350">
        <f t="shared" si="451"/>
        <v>0</v>
      </c>
      <c r="N2917" s="350">
        <f t="shared" si="452"/>
        <v>0</v>
      </c>
      <c r="O2917" s="351">
        <f t="shared" si="453"/>
        <v>0</v>
      </c>
      <c r="P2917" s="350">
        <f t="shared" si="454"/>
        <v>0</v>
      </c>
      <c r="Q2917" s="352">
        <f t="shared" si="455"/>
        <v>0</v>
      </c>
      <c r="R2917" s="353">
        <f t="shared" si="456"/>
        <v>0</v>
      </c>
      <c r="S2917" s="354">
        <f t="shared" si="457"/>
        <v>0</v>
      </c>
      <c r="T2917" s="349">
        <f t="shared" si="458"/>
        <v>0</v>
      </c>
      <c r="U2917" s="355">
        <f t="shared" si="459"/>
        <v>0</v>
      </c>
    </row>
    <row r="2918" spans="1:21" x14ac:dyDescent="0.3">
      <c r="A2918" s="344">
        <v>2914</v>
      </c>
      <c r="B2918" s="344"/>
      <c r="C2918" s="386"/>
      <c r="D2918" s="357"/>
      <c r="E2918" s="358"/>
      <c r="F2918" s="346"/>
      <c r="G2918" s="347"/>
      <c r="H2918" s="347"/>
      <c r="I2918" s="347"/>
      <c r="J2918" s="348"/>
      <c r="K2918" s="347"/>
      <c r="L2918" s="349">
        <f t="shared" si="450"/>
        <v>0</v>
      </c>
      <c r="M2918" s="350">
        <f t="shared" si="451"/>
        <v>0</v>
      </c>
      <c r="N2918" s="350">
        <f t="shared" si="452"/>
        <v>0</v>
      </c>
      <c r="O2918" s="351">
        <f t="shared" si="453"/>
        <v>0</v>
      </c>
      <c r="P2918" s="350">
        <f t="shared" si="454"/>
        <v>0</v>
      </c>
      <c r="Q2918" s="352">
        <f t="shared" si="455"/>
        <v>0</v>
      </c>
      <c r="R2918" s="353">
        <f t="shared" si="456"/>
        <v>0</v>
      </c>
      <c r="S2918" s="354">
        <f t="shared" si="457"/>
        <v>0</v>
      </c>
      <c r="T2918" s="349">
        <f t="shared" si="458"/>
        <v>0</v>
      </c>
      <c r="U2918" s="355">
        <f t="shared" si="459"/>
        <v>0</v>
      </c>
    </row>
    <row r="2919" spans="1:21" x14ac:dyDescent="0.3">
      <c r="A2919" s="344">
        <v>2915</v>
      </c>
      <c r="B2919" s="344"/>
      <c r="C2919" s="386"/>
      <c r="D2919" s="357"/>
      <c r="E2919" s="358"/>
      <c r="F2919" s="346"/>
      <c r="G2919" s="347"/>
      <c r="H2919" s="347"/>
      <c r="I2919" s="347"/>
      <c r="J2919" s="348"/>
      <c r="K2919" s="347"/>
      <c r="L2919" s="349">
        <f t="shared" si="450"/>
        <v>0</v>
      </c>
      <c r="M2919" s="350">
        <f t="shared" si="451"/>
        <v>0</v>
      </c>
      <c r="N2919" s="350">
        <f t="shared" si="452"/>
        <v>0</v>
      </c>
      <c r="O2919" s="351">
        <f t="shared" si="453"/>
        <v>0</v>
      </c>
      <c r="P2919" s="350">
        <f t="shared" si="454"/>
        <v>0</v>
      </c>
      <c r="Q2919" s="352">
        <f t="shared" si="455"/>
        <v>0</v>
      </c>
      <c r="R2919" s="353">
        <f t="shared" si="456"/>
        <v>0</v>
      </c>
      <c r="S2919" s="354">
        <f t="shared" si="457"/>
        <v>0</v>
      </c>
      <c r="T2919" s="349">
        <f t="shared" si="458"/>
        <v>0</v>
      </c>
      <c r="U2919" s="355">
        <f t="shared" si="459"/>
        <v>0</v>
      </c>
    </row>
    <row r="2920" spans="1:21" x14ac:dyDescent="0.3">
      <c r="A2920" s="344">
        <v>2916</v>
      </c>
      <c r="B2920" s="344"/>
      <c r="C2920" s="356"/>
      <c r="D2920" s="357"/>
      <c r="E2920" s="358"/>
      <c r="F2920" s="346"/>
      <c r="G2920" s="347"/>
      <c r="H2920" s="347"/>
      <c r="I2920" s="347"/>
      <c r="J2920" s="348"/>
      <c r="K2920" s="347"/>
      <c r="L2920" s="349">
        <f t="shared" si="450"/>
        <v>0</v>
      </c>
      <c r="M2920" s="350">
        <f t="shared" si="451"/>
        <v>0</v>
      </c>
      <c r="N2920" s="350">
        <f t="shared" si="452"/>
        <v>0</v>
      </c>
      <c r="O2920" s="351">
        <f t="shared" si="453"/>
        <v>0</v>
      </c>
      <c r="P2920" s="350">
        <f t="shared" si="454"/>
        <v>0</v>
      </c>
      <c r="Q2920" s="352">
        <f t="shared" si="455"/>
        <v>0</v>
      </c>
      <c r="R2920" s="353">
        <f t="shared" si="456"/>
        <v>0</v>
      </c>
      <c r="S2920" s="354">
        <f t="shared" si="457"/>
        <v>0</v>
      </c>
      <c r="T2920" s="349">
        <f t="shared" si="458"/>
        <v>0</v>
      </c>
      <c r="U2920" s="355">
        <f t="shared" si="459"/>
        <v>0</v>
      </c>
    </row>
    <row r="2921" spans="1:21" x14ac:dyDescent="0.3">
      <c r="A2921" s="344">
        <v>2917</v>
      </c>
      <c r="B2921" s="344"/>
      <c r="C2921" s="356"/>
      <c r="D2921" s="357"/>
      <c r="E2921" s="358"/>
      <c r="F2921" s="346"/>
      <c r="G2921" s="347"/>
      <c r="H2921" s="347"/>
      <c r="I2921" s="347"/>
      <c r="J2921" s="348"/>
      <c r="K2921" s="347"/>
      <c r="L2921" s="349">
        <f t="shared" si="450"/>
        <v>0</v>
      </c>
      <c r="M2921" s="350">
        <f t="shared" si="451"/>
        <v>0</v>
      </c>
      <c r="N2921" s="350">
        <f t="shared" si="452"/>
        <v>0</v>
      </c>
      <c r="O2921" s="351">
        <f t="shared" si="453"/>
        <v>0</v>
      </c>
      <c r="P2921" s="350">
        <f t="shared" si="454"/>
        <v>0</v>
      </c>
      <c r="Q2921" s="352">
        <f t="shared" si="455"/>
        <v>0</v>
      </c>
      <c r="R2921" s="353">
        <f t="shared" si="456"/>
        <v>0</v>
      </c>
      <c r="S2921" s="354">
        <f t="shared" si="457"/>
        <v>0</v>
      </c>
      <c r="T2921" s="349">
        <f t="shared" si="458"/>
        <v>0</v>
      </c>
      <c r="U2921" s="355">
        <f t="shared" si="459"/>
        <v>0</v>
      </c>
    </row>
    <row r="2922" spans="1:21" x14ac:dyDescent="0.3">
      <c r="A2922" s="344">
        <v>2918</v>
      </c>
      <c r="B2922" s="344"/>
      <c r="C2922" s="356"/>
      <c r="D2922" s="357"/>
      <c r="E2922" s="358"/>
      <c r="F2922" s="346"/>
      <c r="G2922" s="347"/>
      <c r="H2922" s="347"/>
      <c r="I2922" s="347"/>
      <c r="J2922" s="348"/>
      <c r="K2922" s="347"/>
      <c r="L2922" s="349">
        <f t="shared" si="450"/>
        <v>0</v>
      </c>
      <c r="M2922" s="350">
        <f t="shared" si="451"/>
        <v>0</v>
      </c>
      <c r="N2922" s="350">
        <f t="shared" si="452"/>
        <v>0</v>
      </c>
      <c r="O2922" s="351">
        <f t="shared" si="453"/>
        <v>0</v>
      </c>
      <c r="P2922" s="350">
        <f t="shared" si="454"/>
        <v>0</v>
      </c>
      <c r="Q2922" s="352">
        <f t="shared" si="455"/>
        <v>0</v>
      </c>
      <c r="R2922" s="353">
        <f t="shared" si="456"/>
        <v>0</v>
      </c>
      <c r="S2922" s="354">
        <f t="shared" si="457"/>
        <v>0</v>
      </c>
      <c r="T2922" s="349">
        <f t="shared" si="458"/>
        <v>0</v>
      </c>
      <c r="U2922" s="355">
        <f t="shared" si="459"/>
        <v>0</v>
      </c>
    </row>
    <row r="2923" spans="1:21" x14ac:dyDescent="0.3">
      <c r="A2923" s="344">
        <v>2919</v>
      </c>
      <c r="B2923" s="344"/>
      <c r="C2923" s="386"/>
      <c r="D2923" s="357"/>
      <c r="E2923" s="358"/>
      <c r="F2923" s="346"/>
      <c r="G2923" s="347"/>
      <c r="H2923" s="347"/>
      <c r="I2923" s="347"/>
      <c r="J2923" s="348"/>
      <c r="K2923" s="347"/>
      <c r="L2923" s="349">
        <f t="shared" si="450"/>
        <v>0</v>
      </c>
      <c r="M2923" s="350">
        <f t="shared" si="451"/>
        <v>0</v>
      </c>
      <c r="N2923" s="350">
        <f t="shared" si="452"/>
        <v>0</v>
      </c>
      <c r="O2923" s="351">
        <f t="shared" si="453"/>
        <v>0</v>
      </c>
      <c r="P2923" s="350">
        <f t="shared" si="454"/>
        <v>0</v>
      </c>
      <c r="Q2923" s="352">
        <f t="shared" si="455"/>
        <v>0</v>
      </c>
      <c r="R2923" s="353">
        <f t="shared" si="456"/>
        <v>0</v>
      </c>
      <c r="S2923" s="354">
        <f t="shared" si="457"/>
        <v>0</v>
      </c>
      <c r="T2923" s="349">
        <f t="shared" si="458"/>
        <v>0</v>
      </c>
      <c r="U2923" s="355">
        <f t="shared" si="459"/>
        <v>0</v>
      </c>
    </row>
    <row r="2924" spans="1:21" x14ac:dyDescent="0.3">
      <c r="A2924" s="344">
        <v>2920</v>
      </c>
      <c r="B2924" s="344"/>
      <c r="C2924" s="386"/>
      <c r="D2924" s="357"/>
      <c r="E2924" s="358"/>
      <c r="F2924" s="346"/>
      <c r="G2924" s="347"/>
      <c r="H2924" s="347"/>
      <c r="I2924" s="347"/>
      <c r="J2924" s="348"/>
      <c r="K2924" s="347"/>
      <c r="L2924" s="349">
        <f t="shared" si="450"/>
        <v>0</v>
      </c>
      <c r="M2924" s="350">
        <f t="shared" si="451"/>
        <v>0</v>
      </c>
      <c r="N2924" s="350">
        <f t="shared" si="452"/>
        <v>0</v>
      </c>
      <c r="O2924" s="351">
        <f t="shared" si="453"/>
        <v>0</v>
      </c>
      <c r="P2924" s="350">
        <f t="shared" si="454"/>
        <v>0</v>
      </c>
      <c r="Q2924" s="352">
        <f t="shared" si="455"/>
        <v>0</v>
      </c>
      <c r="R2924" s="353">
        <f t="shared" si="456"/>
        <v>0</v>
      </c>
      <c r="S2924" s="354">
        <f t="shared" si="457"/>
        <v>0</v>
      </c>
      <c r="T2924" s="349">
        <f t="shared" si="458"/>
        <v>0</v>
      </c>
      <c r="U2924" s="355">
        <f t="shared" si="459"/>
        <v>0</v>
      </c>
    </row>
    <row r="2925" spans="1:21" x14ac:dyDescent="0.3">
      <c r="A2925" s="344">
        <v>2921</v>
      </c>
      <c r="B2925" s="344"/>
      <c r="C2925" s="386"/>
      <c r="D2925" s="357"/>
      <c r="E2925" s="358"/>
      <c r="F2925" s="346"/>
      <c r="G2925" s="347"/>
      <c r="H2925" s="347"/>
      <c r="I2925" s="347"/>
      <c r="J2925" s="348"/>
      <c r="K2925" s="347"/>
      <c r="L2925" s="349">
        <f t="shared" si="450"/>
        <v>0</v>
      </c>
      <c r="M2925" s="350">
        <f t="shared" si="451"/>
        <v>0</v>
      </c>
      <c r="N2925" s="350">
        <f t="shared" si="452"/>
        <v>0</v>
      </c>
      <c r="O2925" s="351">
        <f t="shared" si="453"/>
        <v>0</v>
      </c>
      <c r="P2925" s="350">
        <f t="shared" si="454"/>
        <v>0</v>
      </c>
      <c r="Q2925" s="352">
        <f t="shared" si="455"/>
        <v>0</v>
      </c>
      <c r="R2925" s="353">
        <f t="shared" si="456"/>
        <v>0</v>
      </c>
      <c r="S2925" s="354">
        <f t="shared" si="457"/>
        <v>0</v>
      </c>
      <c r="T2925" s="349">
        <f t="shared" si="458"/>
        <v>0</v>
      </c>
      <c r="U2925" s="355">
        <f t="shared" si="459"/>
        <v>0</v>
      </c>
    </row>
    <row r="2926" spans="1:21" x14ac:dyDescent="0.3">
      <c r="A2926" s="344">
        <v>2922</v>
      </c>
      <c r="B2926" s="344"/>
      <c r="C2926" s="356"/>
      <c r="D2926" s="357"/>
      <c r="E2926" s="358"/>
      <c r="F2926" s="346"/>
      <c r="G2926" s="347"/>
      <c r="H2926" s="347"/>
      <c r="I2926" s="347"/>
      <c r="J2926" s="348"/>
      <c r="K2926" s="347"/>
      <c r="L2926" s="349">
        <f t="shared" si="450"/>
        <v>0</v>
      </c>
      <c r="M2926" s="350">
        <f t="shared" si="451"/>
        <v>0</v>
      </c>
      <c r="N2926" s="350">
        <f t="shared" si="452"/>
        <v>0</v>
      </c>
      <c r="O2926" s="351">
        <f t="shared" si="453"/>
        <v>0</v>
      </c>
      <c r="P2926" s="350">
        <f t="shared" si="454"/>
        <v>0</v>
      </c>
      <c r="Q2926" s="352">
        <f t="shared" si="455"/>
        <v>0</v>
      </c>
      <c r="R2926" s="353">
        <f t="shared" si="456"/>
        <v>0</v>
      </c>
      <c r="S2926" s="354">
        <f t="shared" si="457"/>
        <v>0</v>
      </c>
      <c r="T2926" s="349">
        <f t="shared" si="458"/>
        <v>0</v>
      </c>
      <c r="U2926" s="355">
        <f t="shared" si="459"/>
        <v>0</v>
      </c>
    </row>
    <row r="2927" spans="1:21" x14ac:dyDescent="0.3">
      <c r="A2927" s="344">
        <v>2923</v>
      </c>
      <c r="B2927" s="344"/>
      <c r="C2927" s="356"/>
      <c r="D2927" s="357"/>
      <c r="E2927" s="358"/>
      <c r="F2927" s="346"/>
      <c r="G2927" s="347"/>
      <c r="H2927" s="347"/>
      <c r="I2927" s="347"/>
      <c r="J2927" s="348"/>
      <c r="K2927" s="347"/>
      <c r="L2927" s="349">
        <f t="shared" si="450"/>
        <v>0</v>
      </c>
      <c r="M2927" s="350">
        <f t="shared" si="451"/>
        <v>0</v>
      </c>
      <c r="N2927" s="350">
        <f t="shared" si="452"/>
        <v>0</v>
      </c>
      <c r="O2927" s="351">
        <f t="shared" si="453"/>
        <v>0</v>
      </c>
      <c r="P2927" s="350">
        <f t="shared" si="454"/>
        <v>0</v>
      </c>
      <c r="Q2927" s="352">
        <f t="shared" si="455"/>
        <v>0</v>
      </c>
      <c r="R2927" s="353">
        <f t="shared" si="456"/>
        <v>0</v>
      </c>
      <c r="S2927" s="354">
        <f t="shared" si="457"/>
        <v>0</v>
      </c>
      <c r="T2927" s="349">
        <f t="shared" si="458"/>
        <v>0</v>
      </c>
      <c r="U2927" s="355">
        <f t="shared" si="459"/>
        <v>0</v>
      </c>
    </row>
    <row r="2928" spans="1:21" x14ac:dyDescent="0.3">
      <c r="A2928" s="344">
        <v>2924</v>
      </c>
      <c r="B2928" s="344"/>
      <c r="C2928" s="356"/>
      <c r="D2928" s="357"/>
      <c r="E2928" s="358"/>
      <c r="F2928" s="346"/>
      <c r="G2928" s="347"/>
      <c r="H2928" s="347"/>
      <c r="I2928" s="347"/>
      <c r="J2928" s="348"/>
      <c r="K2928" s="347"/>
      <c r="L2928" s="349">
        <f t="shared" si="450"/>
        <v>0</v>
      </c>
      <c r="M2928" s="350">
        <f t="shared" si="451"/>
        <v>0</v>
      </c>
      <c r="N2928" s="350">
        <f t="shared" si="452"/>
        <v>0</v>
      </c>
      <c r="O2928" s="351">
        <f t="shared" si="453"/>
        <v>0</v>
      </c>
      <c r="P2928" s="350">
        <f t="shared" si="454"/>
        <v>0</v>
      </c>
      <c r="Q2928" s="352">
        <f t="shared" si="455"/>
        <v>0</v>
      </c>
      <c r="R2928" s="353">
        <f t="shared" si="456"/>
        <v>0</v>
      </c>
      <c r="S2928" s="354">
        <f t="shared" si="457"/>
        <v>0</v>
      </c>
      <c r="T2928" s="349">
        <f t="shared" si="458"/>
        <v>0</v>
      </c>
      <c r="U2928" s="355">
        <f t="shared" si="459"/>
        <v>0</v>
      </c>
    </row>
    <row r="2929" spans="1:21" x14ac:dyDescent="0.3">
      <c r="A2929" s="344">
        <v>2925</v>
      </c>
      <c r="B2929" s="344"/>
      <c r="C2929" s="386"/>
      <c r="D2929" s="357"/>
      <c r="E2929" s="358"/>
      <c r="F2929" s="346"/>
      <c r="G2929" s="347"/>
      <c r="H2929" s="347"/>
      <c r="I2929" s="347"/>
      <c r="J2929" s="348"/>
      <c r="K2929" s="347"/>
      <c r="L2929" s="349">
        <f t="shared" si="450"/>
        <v>0</v>
      </c>
      <c r="M2929" s="350">
        <f t="shared" si="451"/>
        <v>0</v>
      </c>
      <c r="N2929" s="350">
        <f t="shared" si="452"/>
        <v>0</v>
      </c>
      <c r="O2929" s="351">
        <f t="shared" si="453"/>
        <v>0</v>
      </c>
      <c r="P2929" s="350">
        <f t="shared" si="454"/>
        <v>0</v>
      </c>
      <c r="Q2929" s="352">
        <f t="shared" si="455"/>
        <v>0</v>
      </c>
      <c r="R2929" s="353">
        <f t="shared" si="456"/>
        <v>0</v>
      </c>
      <c r="S2929" s="354">
        <f t="shared" si="457"/>
        <v>0</v>
      </c>
      <c r="T2929" s="349">
        <f t="shared" si="458"/>
        <v>0</v>
      </c>
      <c r="U2929" s="355">
        <f t="shared" si="459"/>
        <v>0</v>
      </c>
    </row>
    <row r="2930" spans="1:21" x14ac:dyDescent="0.3">
      <c r="A2930" s="344">
        <v>2926</v>
      </c>
      <c r="B2930" s="344"/>
      <c r="C2930" s="386"/>
      <c r="D2930" s="357"/>
      <c r="E2930" s="358"/>
      <c r="F2930" s="346"/>
      <c r="G2930" s="347"/>
      <c r="H2930" s="347"/>
      <c r="I2930" s="347"/>
      <c r="J2930" s="348"/>
      <c r="K2930" s="347"/>
      <c r="L2930" s="349">
        <f t="shared" si="450"/>
        <v>0</v>
      </c>
      <c r="M2930" s="350">
        <f t="shared" si="451"/>
        <v>0</v>
      </c>
      <c r="N2930" s="350">
        <f t="shared" si="452"/>
        <v>0</v>
      </c>
      <c r="O2930" s="351">
        <f t="shared" si="453"/>
        <v>0</v>
      </c>
      <c r="P2930" s="350">
        <f t="shared" si="454"/>
        <v>0</v>
      </c>
      <c r="Q2930" s="352">
        <f t="shared" si="455"/>
        <v>0</v>
      </c>
      <c r="R2930" s="353">
        <f t="shared" si="456"/>
        <v>0</v>
      </c>
      <c r="S2930" s="354">
        <f t="shared" si="457"/>
        <v>0</v>
      </c>
      <c r="T2930" s="349">
        <f t="shared" si="458"/>
        <v>0</v>
      </c>
      <c r="U2930" s="355">
        <f t="shared" si="459"/>
        <v>0</v>
      </c>
    </row>
    <row r="2931" spans="1:21" x14ac:dyDescent="0.3">
      <c r="A2931" s="344">
        <v>2927</v>
      </c>
      <c r="B2931" s="344"/>
      <c r="C2931" s="386"/>
      <c r="D2931" s="357"/>
      <c r="E2931" s="358"/>
      <c r="F2931" s="346"/>
      <c r="G2931" s="347"/>
      <c r="H2931" s="347"/>
      <c r="I2931" s="347"/>
      <c r="J2931" s="348"/>
      <c r="K2931" s="347"/>
      <c r="L2931" s="349">
        <f t="shared" si="450"/>
        <v>0</v>
      </c>
      <c r="M2931" s="350">
        <f t="shared" si="451"/>
        <v>0</v>
      </c>
      <c r="N2931" s="350">
        <f t="shared" si="452"/>
        <v>0</v>
      </c>
      <c r="O2931" s="351">
        <f t="shared" si="453"/>
        <v>0</v>
      </c>
      <c r="P2931" s="350">
        <f t="shared" si="454"/>
        <v>0</v>
      </c>
      <c r="Q2931" s="352">
        <f t="shared" si="455"/>
        <v>0</v>
      </c>
      <c r="R2931" s="353">
        <f t="shared" si="456"/>
        <v>0</v>
      </c>
      <c r="S2931" s="354">
        <f t="shared" si="457"/>
        <v>0</v>
      </c>
      <c r="T2931" s="349">
        <f t="shared" si="458"/>
        <v>0</v>
      </c>
      <c r="U2931" s="355">
        <f t="shared" si="459"/>
        <v>0</v>
      </c>
    </row>
    <row r="2932" spans="1:21" x14ac:dyDescent="0.3">
      <c r="A2932" s="344">
        <v>2928</v>
      </c>
      <c r="B2932" s="344"/>
      <c r="C2932" s="356"/>
      <c r="D2932" s="357"/>
      <c r="E2932" s="358"/>
      <c r="F2932" s="346"/>
      <c r="G2932" s="347"/>
      <c r="H2932" s="347"/>
      <c r="I2932" s="347"/>
      <c r="J2932" s="348"/>
      <c r="K2932" s="347"/>
      <c r="L2932" s="349">
        <f t="shared" si="450"/>
        <v>0</v>
      </c>
      <c r="M2932" s="350">
        <f t="shared" si="451"/>
        <v>0</v>
      </c>
      <c r="N2932" s="350">
        <f t="shared" si="452"/>
        <v>0</v>
      </c>
      <c r="O2932" s="351">
        <f t="shared" si="453"/>
        <v>0</v>
      </c>
      <c r="P2932" s="350">
        <f t="shared" si="454"/>
        <v>0</v>
      </c>
      <c r="Q2932" s="352">
        <f t="shared" si="455"/>
        <v>0</v>
      </c>
      <c r="R2932" s="353">
        <f t="shared" si="456"/>
        <v>0</v>
      </c>
      <c r="S2932" s="354">
        <f t="shared" si="457"/>
        <v>0</v>
      </c>
      <c r="T2932" s="349">
        <f t="shared" si="458"/>
        <v>0</v>
      </c>
      <c r="U2932" s="355">
        <f t="shared" si="459"/>
        <v>0</v>
      </c>
    </row>
    <row r="2933" spans="1:21" x14ac:dyDescent="0.3">
      <c r="A2933" s="344">
        <v>2929</v>
      </c>
      <c r="B2933" s="344"/>
      <c r="C2933" s="356"/>
      <c r="D2933" s="357"/>
      <c r="E2933" s="358"/>
      <c r="F2933" s="346"/>
      <c r="G2933" s="347"/>
      <c r="H2933" s="347"/>
      <c r="I2933" s="347"/>
      <c r="J2933" s="348"/>
      <c r="K2933" s="347"/>
      <c r="L2933" s="349">
        <f t="shared" si="450"/>
        <v>0</v>
      </c>
      <c r="M2933" s="350">
        <f t="shared" si="451"/>
        <v>0</v>
      </c>
      <c r="N2933" s="350">
        <f t="shared" si="452"/>
        <v>0</v>
      </c>
      <c r="O2933" s="351">
        <f t="shared" si="453"/>
        <v>0</v>
      </c>
      <c r="P2933" s="350">
        <f t="shared" si="454"/>
        <v>0</v>
      </c>
      <c r="Q2933" s="352">
        <f t="shared" si="455"/>
        <v>0</v>
      </c>
      <c r="R2933" s="353">
        <f t="shared" si="456"/>
        <v>0</v>
      </c>
      <c r="S2933" s="354">
        <f t="shared" si="457"/>
        <v>0</v>
      </c>
      <c r="T2933" s="349">
        <f t="shared" si="458"/>
        <v>0</v>
      </c>
      <c r="U2933" s="355">
        <f t="shared" si="459"/>
        <v>0</v>
      </c>
    </row>
    <row r="2934" spans="1:21" x14ac:dyDescent="0.3">
      <c r="A2934" s="344">
        <v>2930</v>
      </c>
      <c r="B2934" s="344"/>
      <c r="C2934" s="356"/>
      <c r="D2934" s="357"/>
      <c r="E2934" s="358"/>
      <c r="F2934" s="346"/>
      <c r="G2934" s="347"/>
      <c r="H2934" s="347"/>
      <c r="I2934" s="347"/>
      <c r="J2934" s="348"/>
      <c r="K2934" s="347"/>
      <c r="L2934" s="349">
        <f t="shared" si="450"/>
        <v>0</v>
      </c>
      <c r="M2934" s="350">
        <f t="shared" si="451"/>
        <v>0</v>
      </c>
      <c r="N2934" s="350">
        <f t="shared" si="452"/>
        <v>0</v>
      </c>
      <c r="O2934" s="351">
        <f t="shared" si="453"/>
        <v>0</v>
      </c>
      <c r="P2934" s="350">
        <f t="shared" si="454"/>
        <v>0</v>
      </c>
      <c r="Q2934" s="352">
        <f t="shared" si="455"/>
        <v>0</v>
      </c>
      <c r="R2934" s="353">
        <f t="shared" si="456"/>
        <v>0</v>
      </c>
      <c r="S2934" s="354">
        <f t="shared" si="457"/>
        <v>0</v>
      </c>
      <c r="T2934" s="349">
        <f t="shared" si="458"/>
        <v>0</v>
      </c>
      <c r="U2934" s="355">
        <f t="shared" si="459"/>
        <v>0</v>
      </c>
    </row>
    <row r="2935" spans="1:21" x14ac:dyDescent="0.3">
      <c r="A2935" s="344">
        <v>2931</v>
      </c>
      <c r="B2935" s="344"/>
      <c r="C2935" s="386"/>
      <c r="D2935" s="357"/>
      <c r="E2935" s="358"/>
      <c r="F2935" s="346"/>
      <c r="G2935" s="347"/>
      <c r="H2935" s="347"/>
      <c r="I2935" s="347"/>
      <c r="J2935" s="348"/>
      <c r="K2935" s="347"/>
      <c r="L2935" s="349">
        <f t="shared" si="450"/>
        <v>0</v>
      </c>
      <c r="M2935" s="350">
        <f t="shared" si="451"/>
        <v>0</v>
      </c>
      <c r="N2935" s="350">
        <f t="shared" si="452"/>
        <v>0</v>
      </c>
      <c r="O2935" s="351">
        <f t="shared" si="453"/>
        <v>0</v>
      </c>
      <c r="P2935" s="350">
        <f t="shared" si="454"/>
        <v>0</v>
      </c>
      <c r="Q2935" s="352">
        <f t="shared" si="455"/>
        <v>0</v>
      </c>
      <c r="R2935" s="353">
        <f t="shared" si="456"/>
        <v>0</v>
      </c>
      <c r="S2935" s="354">
        <f t="shared" si="457"/>
        <v>0</v>
      </c>
      <c r="T2935" s="349">
        <f t="shared" si="458"/>
        <v>0</v>
      </c>
      <c r="U2935" s="355">
        <f t="shared" si="459"/>
        <v>0</v>
      </c>
    </row>
    <row r="2936" spans="1:21" x14ac:dyDescent="0.3">
      <c r="A2936" s="344">
        <v>2932</v>
      </c>
      <c r="B2936" s="344"/>
      <c r="C2936" s="386"/>
      <c r="D2936" s="357"/>
      <c r="E2936" s="358"/>
      <c r="F2936" s="346"/>
      <c r="G2936" s="347"/>
      <c r="H2936" s="347"/>
      <c r="I2936" s="347"/>
      <c r="J2936" s="348"/>
      <c r="K2936" s="347"/>
      <c r="L2936" s="349">
        <f t="shared" si="450"/>
        <v>0</v>
      </c>
      <c r="M2936" s="350">
        <f t="shared" si="451"/>
        <v>0</v>
      </c>
      <c r="N2936" s="350">
        <f t="shared" si="452"/>
        <v>0</v>
      </c>
      <c r="O2936" s="351">
        <f t="shared" si="453"/>
        <v>0</v>
      </c>
      <c r="P2936" s="350">
        <f t="shared" si="454"/>
        <v>0</v>
      </c>
      <c r="Q2936" s="352">
        <f t="shared" si="455"/>
        <v>0</v>
      </c>
      <c r="R2936" s="353">
        <f t="shared" si="456"/>
        <v>0</v>
      </c>
      <c r="S2936" s="354">
        <f t="shared" si="457"/>
        <v>0</v>
      </c>
      <c r="T2936" s="349">
        <f t="shared" si="458"/>
        <v>0</v>
      </c>
      <c r="U2936" s="355">
        <f t="shared" si="459"/>
        <v>0</v>
      </c>
    </row>
    <row r="2937" spans="1:21" x14ac:dyDescent="0.3">
      <c r="A2937" s="344">
        <v>2933</v>
      </c>
      <c r="B2937" s="344"/>
      <c r="C2937" s="386"/>
      <c r="D2937" s="357"/>
      <c r="E2937" s="358"/>
      <c r="F2937" s="346"/>
      <c r="G2937" s="347"/>
      <c r="H2937" s="347"/>
      <c r="I2937" s="347"/>
      <c r="J2937" s="348"/>
      <c r="K2937" s="347"/>
      <c r="L2937" s="349">
        <f t="shared" si="450"/>
        <v>0</v>
      </c>
      <c r="M2937" s="350">
        <f t="shared" si="451"/>
        <v>0</v>
      </c>
      <c r="N2937" s="350">
        <f t="shared" si="452"/>
        <v>0</v>
      </c>
      <c r="O2937" s="351">
        <f t="shared" si="453"/>
        <v>0</v>
      </c>
      <c r="P2937" s="350">
        <f t="shared" si="454"/>
        <v>0</v>
      </c>
      <c r="Q2937" s="352">
        <f t="shared" si="455"/>
        <v>0</v>
      </c>
      <c r="R2937" s="353">
        <f t="shared" si="456"/>
        <v>0</v>
      </c>
      <c r="S2937" s="354">
        <f t="shared" si="457"/>
        <v>0</v>
      </c>
      <c r="T2937" s="349">
        <f t="shared" si="458"/>
        <v>0</v>
      </c>
      <c r="U2937" s="355">
        <f t="shared" si="459"/>
        <v>0</v>
      </c>
    </row>
    <row r="2938" spans="1:21" x14ac:dyDescent="0.3">
      <c r="A2938" s="344">
        <v>2934</v>
      </c>
      <c r="B2938" s="344"/>
      <c r="C2938" s="356"/>
      <c r="D2938" s="357"/>
      <c r="E2938" s="358"/>
      <c r="F2938" s="346"/>
      <c r="G2938" s="347"/>
      <c r="H2938" s="347"/>
      <c r="I2938" s="347"/>
      <c r="J2938" s="348"/>
      <c r="K2938" s="347"/>
      <c r="L2938" s="349">
        <f t="shared" si="450"/>
        <v>0</v>
      </c>
      <c r="M2938" s="350">
        <f t="shared" si="451"/>
        <v>0</v>
      </c>
      <c r="N2938" s="350">
        <f t="shared" si="452"/>
        <v>0</v>
      </c>
      <c r="O2938" s="351">
        <f t="shared" si="453"/>
        <v>0</v>
      </c>
      <c r="P2938" s="350">
        <f t="shared" si="454"/>
        <v>0</v>
      </c>
      <c r="Q2938" s="352">
        <f t="shared" si="455"/>
        <v>0</v>
      </c>
      <c r="R2938" s="353">
        <f t="shared" si="456"/>
        <v>0</v>
      </c>
      <c r="S2938" s="354">
        <f t="shared" si="457"/>
        <v>0</v>
      </c>
      <c r="T2938" s="349">
        <f t="shared" si="458"/>
        <v>0</v>
      </c>
      <c r="U2938" s="355">
        <f t="shared" si="459"/>
        <v>0</v>
      </c>
    </row>
    <row r="2939" spans="1:21" x14ac:dyDescent="0.3">
      <c r="A2939" s="344">
        <v>2935</v>
      </c>
      <c r="B2939" s="344"/>
      <c r="C2939" s="356"/>
      <c r="D2939" s="357"/>
      <c r="E2939" s="358"/>
      <c r="F2939" s="346"/>
      <c r="G2939" s="347"/>
      <c r="H2939" s="347"/>
      <c r="I2939" s="347"/>
      <c r="J2939" s="348"/>
      <c r="K2939" s="347"/>
      <c r="L2939" s="349">
        <f t="shared" si="450"/>
        <v>0</v>
      </c>
      <c r="M2939" s="350">
        <f t="shared" si="451"/>
        <v>0</v>
      </c>
      <c r="N2939" s="350">
        <f t="shared" si="452"/>
        <v>0</v>
      </c>
      <c r="O2939" s="351">
        <f t="shared" si="453"/>
        <v>0</v>
      </c>
      <c r="P2939" s="350">
        <f t="shared" si="454"/>
        <v>0</v>
      </c>
      <c r="Q2939" s="352">
        <f t="shared" si="455"/>
        <v>0</v>
      </c>
      <c r="R2939" s="353">
        <f t="shared" si="456"/>
        <v>0</v>
      </c>
      <c r="S2939" s="354">
        <f t="shared" si="457"/>
        <v>0</v>
      </c>
      <c r="T2939" s="349">
        <f t="shared" si="458"/>
        <v>0</v>
      </c>
      <c r="U2939" s="355">
        <f t="shared" si="459"/>
        <v>0</v>
      </c>
    </row>
    <row r="2940" spans="1:21" x14ac:dyDescent="0.3">
      <c r="A2940" s="344">
        <v>2936</v>
      </c>
      <c r="B2940" s="344"/>
      <c r="C2940" s="356"/>
      <c r="D2940" s="357"/>
      <c r="E2940" s="358"/>
      <c r="F2940" s="346"/>
      <c r="G2940" s="347"/>
      <c r="H2940" s="347"/>
      <c r="I2940" s="347"/>
      <c r="J2940" s="348"/>
      <c r="K2940" s="347"/>
      <c r="L2940" s="349">
        <f t="shared" si="450"/>
        <v>0</v>
      </c>
      <c r="M2940" s="350">
        <f t="shared" si="451"/>
        <v>0</v>
      </c>
      <c r="N2940" s="350">
        <f t="shared" si="452"/>
        <v>0</v>
      </c>
      <c r="O2940" s="351">
        <f t="shared" si="453"/>
        <v>0</v>
      </c>
      <c r="P2940" s="350">
        <f t="shared" si="454"/>
        <v>0</v>
      </c>
      <c r="Q2940" s="352">
        <f t="shared" si="455"/>
        <v>0</v>
      </c>
      <c r="R2940" s="353">
        <f t="shared" si="456"/>
        <v>0</v>
      </c>
      <c r="S2940" s="354">
        <f t="shared" si="457"/>
        <v>0</v>
      </c>
      <c r="T2940" s="349">
        <f t="shared" si="458"/>
        <v>0</v>
      </c>
      <c r="U2940" s="355">
        <f t="shared" si="459"/>
        <v>0</v>
      </c>
    </row>
    <row r="2941" spans="1:21" x14ac:dyDescent="0.3">
      <c r="A2941" s="344">
        <v>2937</v>
      </c>
      <c r="B2941" s="344"/>
      <c r="C2941" s="386"/>
      <c r="D2941" s="357"/>
      <c r="E2941" s="358"/>
      <c r="F2941" s="346"/>
      <c r="G2941" s="347"/>
      <c r="H2941" s="347"/>
      <c r="I2941" s="347"/>
      <c r="J2941" s="348"/>
      <c r="K2941" s="347"/>
      <c r="L2941" s="349">
        <f t="shared" si="450"/>
        <v>0</v>
      </c>
      <c r="M2941" s="350">
        <f t="shared" si="451"/>
        <v>0</v>
      </c>
      <c r="N2941" s="350">
        <f t="shared" si="452"/>
        <v>0</v>
      </c>
      <c r="O2941" s="351">
        <f t="shared" si="453"/>
        <v>0</v>
      </c>
      <c r="P2941" s="350">
        <f t="shared" si="454"/>
        <v>0</v>
      </c>
      <c r="Q2941" s="352">
        <f t="shared" si="455"/>
        <v>0</v>
      </c>
      <c r="R2941" s="353">
        <f t="shared" si="456"/>
        <v>0</v>
      </c>
      <c r="S2941" s="354">
        <f t="shared" si="457"/>
        <v>0</v>
      </c>
      <c r="T2941" s="349">
        <f t="shared" si="458"/>
        <v>0</v>
      </c>
      <c r="U2941" s="355">
        <f t="shared" si="459"/>
        <v>0</v>
      </c>
    </row>
    <row r="2942" spans="1:21" x14ac:dyDescent="0.3">
      <c r="A2942" s="344">
        <v>2938</v>
      </c>
      <c r="B2942" s="344"/>
      <c r="C2942" s="386"/>
      <c r="D2942" s="357"/>
      <c r="E2942" s="358"/>
      <c r="F2942" s="346"/>
      <c r="G2942" s="347"/>
      <c r="H2942" s="347"/>
      <c r="I2942" s="347"/>
      <c r="J2942" s="348"/>
      <c r="K2942" s="347"/>
      <c r="L2942" s="349">
        <f t="shared" si="450"/>
        <v>0</v>
      </c>
      <c r="M2942" s="350">
        <f t="shared" si="451"/>
        <v>0</v>
      </c>
      <c r="N2942" s="350">
        <f t="shared" si="452"/>
        <v>0</v>
      </c>
      <c r="O2942" s="351">
        <f t="shared" si="453"/>
        <v>0</v>
      </c>
      <c r="P2942" s="350">
        <f t="shared" si="454"/>
        <v>0</v>
      </c>
      <c r="Q2942" s="352">
        <f t="shared" si="455"/>
        <v>0</v>
      </c>
      <c r="R2942" s="353">
        <f t="shared" si="456"/>
        <v>0</v>
      </c>
      <c r="S2942" s="354">
        <f t="shared" si="457"/>
        <v>0</v>
      </c>
      <c r="T2942" s="349">
        <f t="shared" si="458"/>
        <v>0</v>
      </c>
      <c r="U2942" s="355">
        <f t="shared" si="459"/>
        <v>0</v>
      </c>
    </row>
    <row r="2943" spans="1:21" x14ac:dyDescent="0.3">
      <c r="A2943" s="344">
        <v>2939</v>
      </c>
      <c r="B2943" s="344"/>
      <c r="C2943" s="386"/>
      <c r="D2943" s="357"/>
      <c r="E2943" s="358"/>
      <c r="F2943" s="346"/>
      <c r="G2943" s="347"/>
      <c r="H2943" s="347"/>
      <c r="I2943" s="347"/>
      <c r="J2943" s="348"/>
      <c r="K2943" s="347"/>
      <c r="L2943" s="349">
        <f t="shared" si="450"/>
        <v>0</v>
      </c>
      <c r="M2943" s="350">
        <f t="shared" si="451"/>
        <v>0</v>
      </c>
      <c r="N2943" s="350">
        <f t="shared" si="452"/>
        <v>0</v>
      </c>
      <c r="O2943" s="351">
        <f t="shared" si="453"/>
        <v>0</v>
      </c>
      <c r="P2943" s="350">
        <f t="shared" si="454"/>
        <v>0</v>
      </c>
      <c r="Q2943" s="352">
        <f t="shared" si="455"/>
        <v>0</v>
      </c>
      <c r="R2943" s="353">
        <f t="shared" si="456"/>
        <v>0</v>
      </c>
      <c r="S2943" s="354">
        <f t="shared" si="457"/>
        <v>0</v>
      </c>
      <c r="T2943" s="349">
        <f t="shared" si="458"/>
        <v>0</v>
      </c>
      <c r="U2943" s="355">
        <f t="shared" si="459"/>
        <v>0</v>
      </c>
    </row>
    <row r="2944" spans="1:21" x14ac:dyDescent="0.3">
      <c r="A2944" s="344">
        <v>2940</v>
      </c>
      <c r="B2944" s="344"/>
      <c r="C2944" s="356"/>
      <c r="D2944" s="357"/>
      <c r="E2944" s="358"/>
      <c r="F2944" s="346"/>
      <c r="G2944" s="347"/>
      <c r="H2944" s="347"/>
      <c r="I2944" s="347"/>
      <c r="J2944" s="348"/>
      <c r="K2944" s="347"/>
      <c r="L2944" s="349">
        <f t="shared" si="450"/>
        <v>0</v>
      </c>
      <c r="M2944" s="350">
        <f t="shared" si="451"/>
        <v>0</v>
      </c>
      <c r="N2944" s="350">
        <f t="shared" si="452"/>
        <v>0</v>
      </c>
      <c r="O2944" s="351">
        <f t="shared" si="453"/>
        <v>0</v>
      </c>
      <c r="P2944" s="350">
        <f t="shared" si="454"/>
        <v>0</v>
      </c>
      <c r="Q2944" s="352">
        <f t="shared" si="455"/>
        <v>0</v>
      </c>
      <c r="R2944" s="353">
        <f t="shared" si="456"/>
        <v>0</v>
      </c>
      <c r="S2944" s="354">
        <f t="shared" si="457"/>
        <v>0</v>
      </c>
      <c r="T2944" s="349">
        <f t="shared" si="458"/>
        <v>0</v>
      </c>
      <c r="U2944" s="355">
        <f t="shared" si="459"/>
        <v>0</v>
      </c>
    </row>
    <row r="2945" spans="1:21" x14ac:dyDescent="0.3">
      <c r="A2945" s="344">
        <v>2941</v>
      </c>
      <c r="B2945" s="344"/>
      <c r="C2945" s="356"/>
      <c r="D2945" s="357"/>
      <c r="E2945" s="358"/>
      <c r="F2945" s="346"/>
      <c r="G2945" s="347"/>
      <c r="H2945" s="347"/>
      <c r="I2945" s="347"/>
      <c r="J2945" s="348"/>
      <c r="K2945" s="347"/>
      <c r="L2945" s="349">
        <f t="shared" si="450"/>
        <v>0</v>
      </c>
      <c r="M2945" s="350">
        <f t="shared" si="451"/>
        <v>0</v>
      </c>
      <c r="N2945" s="350">
        <f t="shared" si="452"/>
        <v>0</v>
      </c>
      <c r="O2945" s="351">
        <f t="shared" si="453"/>
        <v>0</v>
      </c>
      <c r="P2945" s="350">
        <f t="shared" si="454"/>
        <v>0</v>
      </c>
      <c r="Q2945" s="352">
        <f t="shared" si="455"/>
        <v>0</v>
      </c>
      <c r="R2945" s="353">
        <f t="shared" si="456"/>
        <v>0</v>
      </c>
      <c r="S2945" s="354">
        <f t="shared" si="457"/>
        <v>0</v>
      </c>
      <c r="T2945" s="349">
        <f t="shared" si="458"/>
        <v>0</v>
      </c>
      <c r="U2945" s="355">
        <f t="shared" si="459"/>
        <v>0</v>
      </c>
    </row>
    <row r="2946" spans="1:21" x14ac:dyDescent="0.3">
      <c r="A2946" s="344">
        <v>2942</v>
      </c>
      <c r="B2946" s="344"/>
      <c r="C2946" s="356"/>
      <c r="D2946" s="357"/>
      <c r="E2946" s="358"/>
      <c r="F2946" s="346"/>
      <c r="G2946" s="347"/>
      <c r="H2946" s="347"/>
      <c r="I2946" s="347"/>
      <c r="J2946" s="348"/>
      <c r="K2946" s="347"/>
      <c r="L2946" s="349">
        <f t="shared" si="450"/>
        <v>0</v>
      </c>
      <c r="M2946" s="350">
        <f t="shared" si="451"/>
        <v>0</v>
      </c>
      <c r="N2946" s="350">
        <f t="shared" si="452"/>
        <v>0</v>
      </c>
      <c r="O2946" s="351">
        <f t="shared" si="453"/>
        <v>0</v>
      </c>
      <c r="P2946" s="350">
        <f t="shared" si="454"/>
        <v>0</v>
      </c>
      <c r="Q2946" s="352">
        <f t="shared" si="455"/>
        <v>0</v>
      </c>
      <c r="R2946" s="353">
        <f t="shared" si="456"/>
        <v>0</v>
      </c>
      <c r="S2946" s="354">
        <f t="shared" si="457"/>
        <v>0</v>
      </c>
      <c r="T2946" s="349">
        <f t="shared" si="458"/>
        <v>0</v>
      </c>
      <c r="U2946" s="355">
        <f t="shared" si="459"/>
        <v>0</v>
      </c>
    </row>
    <row r="2947" spans="1:21" x14ac:dyDescent="0.3">
      <c r="A2947" s="344">
        <v>2943</v>
      </c>
      <c r="B2947" s="344"/>
      <c r="C2947" s="386"/>
      <c r="D2947" s="357"/>
      <c r="E2947" s="358"/>
      <c r="F2947" s="346"/>
      <c r="G2947" s="347"/>
      <c r="H2947" s="347"/>
      <c r="I2947" s="347"/>
      <c r="J2947" s="348"/>
      <c r="K2947" s="347"/>
      <c r="L2947" s="349">
        <f t="shared" si="450"/>
        <v>0</v>
      </c>
      <c r="M2947" s="350">
        <f t="shared" si="451"/>
        <v>0</v>
      </c>
      <c r="N2947" s="350">
        <f t="shared" si="452"/>
        <v>0</v>
      </c>
      <c r="O2947" s="351">
        <f t="shared" si="453"/>
        <v>0</v>
      </c>
      <c r="P2947" s="350">
        <f t="shared" si="454"/>
        <v>0</v>
      </c>
      <c r="Q2947" s="352">
        <f t="shared" si="455"/>
        <v>0</v>
      </c>
      <c r="R2947" s="353">
        <f t="shared" si="456"/>
        <v>0</v>
      </c>
      <c r="S2947" s="354">
        <f t="shared" si="457"/>
        <v>0</v>
      </c>
      <c r="T2947" s="349">
        <f t="shared" si="458"/>
        <v>0</v>
      </c>
      <c r="U2947" s="355">
        <f t="shared" si="459"/>
        <v>0</v>
      </c>
    </row>
    <row r="2948" spans="1:21" x14ac:dyDescent="0.3">
      <c r="A2948" s="344">
        <v>2944</v>
      </c>
      <c r="B2948" s="344"/>
      <c r="C2948" s="386"/>
      <c r="D2948" s="357"/>
      <c r="E2948" s="358"/>
      <c r="F2948" s="346"/>
      <c r="G2948" s="347"/>
      <c r="H2948" s="347"/>
      <c r="I2948" s="347"/>
      <c r="J2948" s="348"/>
      <c r="K2948" s="347"/>
      <c r="L2948" s="349">
        <f t="shared" si="450"/>
        <v>0</v>
      </c>
      <c r="M2948" s="350">
        <f t="shared" si="451"/>
        <v>0</v>
      </c>
      <c r="N2948" s="350">
        <f t="shared" si="452"/>
        <v>0</v>
      </c>
      <c r="O2948" s="351">
        <f t="shared" si="453"/>
        <v>0</v>
      </c>
      <c r="P2948" s="350">
        <f t="shared" si="454"/>
        <v>0</v>
      </c>
      <c r="Q2948" s="352">
        <f t="shared" si="455"/>
        <v>0</v>
      </c>
      <c r="R2948" s="353">
        <f t="shared" si="456"/>
        <v>0</v>
      </c>
      <c r="S2948" s="354">
        <f t="shared" si="457"/>
        <v>0</v>
      </c>
      <c r="T2948" s="349">
        <f t="shared" si="458"/>
        <v>0</v>
      </c>
      <c r="U2948" s="355">
        <f t="shared" si="459"/>
        <v>0</v>
      </c>
    </row>
    <row r="2949" spans="1:21" x14ac:dyDescent="0.3">
      <c r="A2949" s="344">
        <v>2945</v>
      </c>
      <c r="B2949" s="344"/>
      <c r="C2949" s="386"/>
      <c r="D2949" s="357"/>
      <c r="E2949" s="358"/>
      <c r="F2949" s="346"/>
      <c r="G2949" s="347"/>
      <c r="H2949" s="347"/>
      <c r="I2949" s="347"/>
      <c r="J2949" s="348"/>
      <c r="K2949" s="347"/>
      <c r="L2949" s="349">
        <f t="shared" si="450"/>
        <v>0</v>
      </c>
      <c r="M2949" s="350">
        <f t="shared" si="451"/>
        <v>0</v>
      </c>
      <c r="N2949" s="350">
        <f t="shared" si="452"/>
        <v>0</v>
      </c>
      <c r="O2949" s="351">
        <f t="shared" si="453"/>
        <v>0</v>
      </c>
      <c r="P2949" s="350">
        <f t="shared" si="454"/>
        <v>0</v>
      </c>
      <c r="Q2949" s="352">
        <f t="shared" si="455"/>
        <v>0</v>
      </c>
      <c r="R2949" s="353">
        <f t="shared" si="456"/>
        <v>0</v>
      </c>
      <c r="S2949" s="354">
        <f t="shared" si="457"/>
        <v>0</v>
      </c>
      <c r="T2949" s="349">
        <f t="shared" si="458"/>
        <v>0</v>
      </c>
      <c r="U2949" s="355">
        <f t="shared" si="459"/>
        <v>0</v>
      </c>
    </row>
    <row r="2950" spans="1:21" x14ac:dyDescent="0.3">
      <c r="A2950" s="344">
        <v>2946</v>
      </c>
      <c r="B2950" s="344"/>
      <c r="C2950" s="356"/>
      <c r="D2950" s="357"/>
      <c r="E2950" s="358"/>
      <c r="F2950" s="346"/>
      <c r="G2950" s="347"/>
      <c r="H2950" s="347"/>
      <c r="I2950" s="347"/>
      <c r="J2950" s="348"/>
      <c r="K2950" s="347"/>
      <c r="L2950" s="349">
        <f t="shared" ref="L2950:L3004" si="460">E2950*7/22</f>
        <v>0</v>
      </c>
      <c r="M2950" s="350">
        <f t="shared" ref="M2950:M3004" si="461">IF(L2950&gt;0, 0.0396*(((L2950^2)*F2950)^0.933),0)</f>
        <v>0</v>
      </c>
      <c r="N2950" s="350">
        <f t="shared" ref="N2950:N3004" si="462">IF(L2950&gt;0,0.00349*(((L2950^2)*F2950)^1.03),0)</f>
        <v>0</v>
      </c>
      <c r="O2950" s="351">
        <f t="shared" ref="O2950:O3004" si="463">IF(L2950&gt;0,1/((28/(M2950+N2950))+0.025),0)</f>
        <v>0</v>
      </c>
      <c r="P2950" s="350">
        <f t="shared" ref="P2950:P3004" si="464">M2950+N2950+O2950</f>
        <v>0</v>
      </c>
      <c r="Q2950" s="352">
        <f t="shared" ref="Q2950:Q3004" si="465">P2950*0.27</f>
        <v>0</v>
      </c>
      <c r="R2950" s="353">
        <f t="shared" ref="R2950:R3004" si="466">P2950+Q2950</f>
        <v>0</v>
      </c>
      <c r="S2950" s="354">
        <f t="shared" ref="S2950:S3004" si="467">R2950*0.47</f>
        <v>0</v>
      </c>
      <c r="T2950" s="349">
        <f t="shared" ref="T2950:T3004" si="468">S2950*44/12</f>
        <v>0</v>
      </c>
      <c r="U2950" s="355">
        <f t="shared" ref="U2950:U3004" si="469">T2950/1000</f>
        <v>0</v>
      </c>
    </row>
    <row r="2951" spans="1:21" x14ac:dyDescent="0.3">
      <c r="A2951" s="344">
        <v>2947</v>
      </c>
      <c r="B2951" s="344"/>
      <c r="C2951" s="356"/>
      <c r="D2951" s="357"/>
      <c r="E2951" s="358"/>
      <c r="F2951" s="346"/>
      <c r="G2951" s="347"/>
      <c r="H2951" s="347"/>
      <c r="I2951" s="347"/>
      <c r="J2951" s="348"/>
      <c r="K2951" s="347"/>
      <c r="L2951" s="349">
        <f t="shared" si="460"/>
        <v>0</v>
      </c>
      <c r="M2951" s="350">
        <f t="shared" si="461"/>
        <v>0</v>
      </c>
      <c r="N2951" s="350">
        <f t="shared" si="462"/>
        <v>0</v>
      </c>
      <c r="O2951" s="351">
        <f t="shared" si="463"/>
        <v>0</v>
      </c>
      <c r="P2951" s="350">
        <f t="shared" si="464"/>
        <v>0</v>
      </c>
      <c r="Q2951" s="352">
        <f t="shared" si="465"/>
        <v>0</v>
      </c>
      <c r="R2951" s="353">
        <f t="shared" si="466"/>
        <v>0</v>
      </c>
      <c r="S2951" s="354">
        <f t="shared" si="467"/>
        <v>0</v>
      </c>
      <c r="T2951" s="349">
        <f t="shared" si="468"/>
        <v>0</v>
      </c>
      <c r="U2951" s="355">
        <f t="shared" si="469"/>
        <v>0</v>
      </c>
    </row>
    <row r="2952" spans="1:21" x14ac:dyDescent="0.3">
      <c r="A2952" s="344">
        <v>2948</v>
      </c>
      <c r="B2952" s="344"/>
      <c r="C2952" s="356"/>
      <c r="D2952" s="357"/>
      <c r="E2952" s="358"/>
      <c r="F2952" s="346"/>
      <c r="G2952" s="347"/>
      <c r="H2952" s="347"/>
      <c r="I2952" s="347"/>
      <c r="J2952" s="348"/>
      <c r="K2952" s="347"/>
      <c r="L2952" s="349">
        <f t="shared" si="460"/>
        <v>0</v>
      </c>
      <c r="M2952" s="350">
        <f t="shared" si="461"/>
        <v>0</v>
      </c>
      <c r="N2952" s="350">
        <f t="shared" si="462"/>
        <v>0</v>
      </c>
      <c r="O2952" s="351">
        <f t="shared" si="463"/>
        <v>0</v>
      </c>
      <c r="P2952" s="350">
        <f t="shared" si="464"/>
        <v>0</v>
      </c>
      <c r="Q2952" s="352">
        <f t="shared" si="465"/>
        <v>0</v>
      </c>
      <c r="R2952" s="353">
        <f t="shared" si="466"/>
        <v>0</v>
      </c>
      <c r="S2952" s="354">
        <f t="shared" si="467"/>
        <v>0</v>
      </c>
      <c r="T2952" s="349">
        <f t="shared" si="468"/>
        <v>0</v>
      </c>
      <c r="U2952" s="355">
        <f t="shared" si="469"/>
        <v>0</v>
      </c>
    </row>
    <row r="2953" spans="1:21" x14ac:dyDescent="0.3">
      <c r="A2953" s="344">
        <v>2949</v>
      </c>
      <c r="B2953" s="344"/>
      <c r="C2953" s="386"/>
      <c r="D2953" s="357"/>
      <c r="E2953" s="358"/>
      <c r="F2953" s="346"/>
      <c r="G2953" s="347"/>
      <c r="H2953" s="347"/>
      <c r="I2953" s="347"/>
      <c r="J2953" s="348"/>
      <c r="K2953" s="347"/>
      <c r="L2953" s="349">
        <f t="shared" si="460"/>
        <v>0</v>
      </c>
      <c r="M2953" s="350">
        <f t="shared" si="461"/>
        <v>0</v>
      </c>
      <c r="N2953" s="350">
        <f t="shared" si="462"/>
        <v>0</v>
      </c>
      <c r="O2953" s="351">
        <f t="shared" si="463"/>
        <v>0</v>
      </c>
      <c r="P2953" s="350">
        <f t="shared" si="464"/>
        <v>0</v>
      </c>
      <c r="Q2953" s="352">
        <f t="shared" si="465"/>
        <v>0</v>
      </c>
      <c r="R2953" s="353">
        <f t="shared" si="466"/>
        <v>0</v>
      </c>
      <c r="S2953" s="354">
        <f t="shared" si="467"/>
        <v>0</v>
      </c>
      <c r="T2953" s="349">
        <f t="shared" si="468"/>
        <v>0</v>
      </c>
      <c r="U2953" s="355">
        <f t="shared" si="469"/>
        <v>0</v>
      </c>
    </row>
    <row r="2954" spans="1:21" x14ac:dyDescent="0.3">
      <c r="A2954" s="344">
        <v>2950</v>
      </c>
      <c r="B2954" s="344"/>
      <c r="C2954" s="386"/>
      <c r="D2954" s="357"/>
      <c r="E2954" s="358"/>
      <c r="F2954" s="346"/>
      <c r="G2954" s="347"/>
      <c r="H2954" s="347"/>
      <c r="I2954" s="347"/>
      <c r="J2954" s="348"/>
      <c r="K2954" s="347"/>
      <c r="L2954" s="349">
        <f t="shared" si="460"/>
        <v>0</v>
      </c>
      <c r="M2954" s="350">
        <f t="shared" si="461"/>
        <v>0</v>
      </c>
      <c r="N2954" s="350">
        <f t="shared" si="462"/>
        <v>0</v>
      </c>
      <c r="O2954" s="351">
        <f t="shared" si="463"/>
        <v>0</v>
      </c>
      <c r="P2954" s="350">
        <f t="shared" si="464"/>
        <v>0</v>
      </c>
      <c r="Q2954" s="352">
        <f t="shared" si="465"/>
        <v>0</v>
      </c>
      <c r="R2954" s="353">
        <f t="shared" si="466"/>
        <v>0</v>
      </c>
      <c r="S2954" s="354">
        <f t="shared" si="467"/>
        <v>0</v>
      </c>
      <c r="T2954" s="349">
        <f t="shared" si="468"/>
        <v>0</v>
      </c>
      <c r="U2954" s="355">
        <f t="shared" si="469"/>
        <v>0</v>
      </c>
    </row>
    <row r="2955" spans="1:21" x14ac:dyDescent="0.3">
      <c r="A2955" s="344">
        <v>2951</v>
      </c>
      <c r="B2955" s="344"/>
      <c r="C2955" s="386"/>
      <c r="D2955" s="357"/>
      <c r="E2955" s="358"/>
      <c r="F2955" s="346"/>
      <c r="G2955" s="347"/>
      <c r="H2955" s="347"/>
      <c r="I2955" s="347"/>
      <c r="J2955" s="348"/>
      <c r="K2955" s="347"/>
      <c r="L2955" s="349">
        <f t="shared" si="460"/>
        <v>0</v>
      </c>
      <c r="M2955" s="350">
        <f t="shared" si="461"/>
        <v>0</v>
      </c>
      <c r="N2955" s="350">
        <f t="shared" si="462"/>
        <v>0</v>
      </c>
      <c r="O2955" s="351">
        <f t="shared" si="463"/>
        <v>0</v>
      </c>
      <c r="P2955" s="350">
        <f t="shared" si="464"/>
        <v>0</v>
      </c>
      <c r="Q2955" s="352">
        <f t="shared" si="465"/>
        <v>0</v>
      </c>
      <c r="R2955" s="353">
        <f t="shared" si="466"/>
        <v>0</v>
      </c>
      <c r="S2955" s="354">
        <f t="shared" si="467"/>
        <v>0</v>
      </c>
      <c r="T2955" s="349">
        <f t="shared" si="468"/>
        <v>0</v>
      </c>
      <c r="U2955" s="355">
        <f t="shared" si="469"/>
        <v>0</v>
      </c>
    </row>
    <row r="2956" spans="1:21" x14ac:dyDescent="0.3">
      <c r="A2956" s="344">
        <v>2952</v>
      </c>
      <c r="B2956" s="344"/>
      <c r="C2956" s="356"/>
      <c r="D2956" s="357"/>
      <c r="E2956" s="358"/>
      <c r="F2956" s="346"/>
      <c r="G2956" s="347"/>
      <c r="H2956" s="347"/>
      <c r="I2956" s="347"/>
      <c r="J2956" s="348"/>
      <c r="K2956" s="347"/>
      <c r="L2956" s="349">
        <f t="shared" si="460"/>
        <v>0</v>
      </c>
      <c r="M2956" s="350">
        <f t="shared" si="461"/>
        <v>0</v>
      </c>
      <c r="N2956" s="350">
        <f t="shared" si="462"/>
        <v>0</v>
      </c>
      <c r="O2956" s="351">
        <f t="shared" si="463"/>
        <v>0</v>
      </c>
      <c r="P2956" s="350">
        <f t="shared" si="464"/>
        <v>0</v>
      </c>
      <c r="Q2956" s="352">
        <f t="shared" si="465"/>
        <v>0</v>
      </c>
      <c r="R2956" s="353">
        <f t="shared" si="466"/>
        <v>0</v>
      </c>
      <c r="S2956" s="354">
        <f t="shared" si="467"/>
        <v>0</v>
      </c>
      <c r="T2956" s="349">
        <f t="shared" si="468"/>
        <v>0</v>
      </c>
      <c r="U2956" s="355">
        <f t="shared" si="469"/>
        <v>0</v>
      </c>
    </row>
    <row r="2957" spans="1:21" x14ac:dyDescent="0.3">
      <c r="A2957" s="344">
        <v>2953</v>
      </c>
      <c r="B2957" s="344"/>
      <c r="C2957" s="356"/>
      <c r="D2957" s="357"/>
      <c r="E2957" s="358"/>
      <c r="F2957" s="346"/>
      <c r="G2957" s="347"/>
      <c r="H2957" s="347"/>
      <c r="I2957" s="347"/>
      <c r="J2957" s="348"/>
      <c r="K2957" s="347"/>
      <c r="L2957" s="349">
        <f t="shared" si="460"/>
        <v>0</v>
      </c>
      <c r="M2957" s="350">
        <f t="shared" si="461"/>
        <v>0</v>
      </c>
      <c r="N2957" s="350">
        <f t="shared" si="462"/>
        <v>0</v>
      </c>
      <c r="O2957" s="351">
        <f t="shared" si="463"/>
        <v>0</v>
      </c>
      <c r="P2957" s="350">
        <f t="shared" si="464"/>
        <v>0</v>
      </c>
      <c r="Q2957" s="352">
        <f t="shared" si="465"/>
        <v>0</v>
      </c>
      <c r="R2957" s="353">
        <f t="shared" si="466"/>
        <v>0</v>
      </c>
      <c r="S2957" s="354">
        <f t="shared" si="467"/>
        <v>0</v>
      </c>
      <c r="T2957" s="349">
        <f t="shared" si="468"/>
        <v>0</v>
      </c>
      <c r="U2957" s="355">
        <f t="shared" si="469"/>
        <v>0</v>
      </c>
    </row>
    <row r="2958" spans="1:21" x14ac:dyDescent="0.3">
      <c r="A2958" s="344">
        <v>2954</v>
      </c>
      <c r="B2958" s="344"/>
      <c r="C2958" s="356"/>
      <c r="D2958" s="357"/>
      <c r="E2958" s="358"/>
      <c r="F2958" s="346"/>
      <c r="G2958" s="347"/>
      <c r="H2958" s="347"/>
      <c r="I2958" s="347"/>
      <c r="J2958" s="348"/>
      <c r="K2958" s="347"/>
      <c r="L2958" s="349">
        <f t="shared" si="460"/>
        <v>0</v>
      </c>
      <c r="M2958" s="350">
        <f t="shared" si="461"/>
        <v>0</v>
      </c>
      <c r="N2958" s="350">
        <f t="shared" si="462"/>
        <v>0</v>
      </c>
      <c r="O2958" s="351">
        <f t="shared" si="463"/>
        <v>0</v>
      </c>
      <c r="P2958" s="350">
        <f t="shared" si="464"/>
        <v>0</v>
      </c>
      <c r="Q2958" s="352">
        <f t="shared" si="465"/>
        <v>0</v>
      </c>
      <c r="R2958" s="353">
        <f t="shared" si="466"/>
        <v>0</v>
      </c>
      <c r="S2958" s="354">
        <f t="shared" si="467"/>
        <v>0</v>
      </c>
      <c r="T2958" s="349">
        <f t="shared" si="468"/>
        <v>0</v>
      </c>
      <c r="U2958" s="355">
        <f t="shared" si="469"/>
        <v>0</v>
      </c>
    </row>
    <row r="2959" spans="1:21" x14ac:dyDescent="0.3">
      <c r="A2959" s="344">
        <v>2955</v>
      </c>
      <c r="B2959" s="344"/>
      <c r="C2959" s="386"/>
      <c r="D2959" s="357"/>
      <c r="E2959" s="358"/>
      <c r="F2959" s="346"/>
      <c r="G2959" s="347"/>
      <c r="H2959" s="347"/>
      <c r="I2959" s="347"/>
      <c r="J2959" s="348"/>
      <c r="K2959" s="347"/>
      <c r="L2959" s="349">
        <f t="shared" si="460"/>
        <v>0</v>
      </c>
      <c r="M2959" s="350">
        <f t="shared" si="461"/>
        <v>0</v>
      </c>
      <c r="N2959" s="350">
        <f t="shared" si="462"/>
        <v>0</v>
      </c>
      <c r="O2959" s="351">
        <f t="shared" si="463"/>
        <v>0</v>
      </c>
      <c r="P2959" s="350">
        <f t="shared" si="464"/>
        <v>0</v>
      </c>
      <c r="Q2959" s="352">
        <f t="shared" si="465"/>
        <v>0</v>
      </c>
      <c r="R2959" s="353">
        <f t="shared" si="466"/>
        <v>0</v>
      </c>
      <c r="S2959" s="354">
        <f t="shared" si="467"/>
        <v>0</v>
      </c>
      <c r="T2959" s="349">
        <f t="shared" si="468"/>
        <v>0</v>
      </c>
      <c r="U2959" s="355">
        <f t="shared" si="469"/>
        <v>0</v>
      </c>
    </row>
    <row r="2960" spans="1:21" x14ac:dyDescent="0.3">
      <c r="A2960" s="344">
        <v>2956</v>
      </c>
      <c r="B2960" s="344"/>
      <c r="C2960" s="386"/>
      <c r="D2960" s="357"/>
      <c r="E2960" s="358"/>
      <c r="F2960" s="346"/>
      <c r="G2960" s="347"/>
      <c r="H2960" s="347"/>
      <c r="I2960" s="347"/>
      <c r="J2960" s="348"/>
      <c r="K2960" s="347"/>
      <c r="L2960" s="349">
        <f t="shared" si="460"/>
        <v>0</v>
      </c>
      <c r="M2960" s="350">
        <f t="shared" si="461"/>
        <v>0</v>
      </c>
      <c r="N2960" s="350">
        <f t="shared" si="462"/>
        <v>0</v>
      </c>
      <c r="O2960" s="351">
        <f t="shared" si="463"/>
        <v>0</v>
      </c>
      <c r="P2960" s="350">
        <f t="shared" si="464"/>
        <v>0</v>
      </c>
      <c r="Q2960" s="352">
        <f t="shared" si="465"/>
        <v>0</v>
      </c>
      <c r="R2960" s="353">
        <f t="shared" si="466"/>
        <v>0</v>
      </c>
      <c r="S2960" s="354">
        <f t="shared" si="467"/>
        <v>0</v>
      </c>
      <c r="T2960" s="349">
        <f t="shared" si="468"/>
        <v>0</v>
      </c>
      <c r="U2960" s="355">
        <f t="shared" si="469"/>
        <v>0</v>
      </c>
    </row>
    <row r="2961" spans="1:21" x14ac:dyDescent="0.3">
      <c r="A2961" s="344">
        <v>2957</v>
      </c>
      <c r="B2961" s="344"/>
      <c r="C2961" s="386"/>
      <c r="D2961" s="357"/>
      <c r="E2961" s="358"/>
      <c r="F2961" s="346"/>
      <c r="G2961" s="347"/>
      <c r="H2961" s="347"/>
      <c r="I2961" s="347"/>
      <c r="J2961" s="348"/>
      <c r="K2961" s="347"/>
      <c r="L2961" s="349">
        <f t="shared" si="460"/>
        <v>0</v>
      </c>
      <c r="M2961" s="350">
        <f t="shared" si="461"/>
        <v>0</v>
      </c>
      <c r="N2961" s="350">
        <f t="shared" si="462"/>
        <v>0</v>
      </c>
      <c r="O2961" s="351">
        <f t="shared" si="463"/>
        <v>0</v>
      </c>
      <c r="P2961" s="350">
        <f t="shared" si="464"/>
        <v>0</v>
      </c>
      <c r="Q2961" s="352">
        <f t="shared" si="465"/>
        <v>0</v>
      </c>
      <c r="R2961" s="353">
        <f t="shared" si="466"/>
        <v>0</v>
      </c>
      <c r="S2961" s="354">
        <f t="shared" si="467"/>
        <v>0</v>
      </c>
      <c r="T2961" s="349">
        <f t="shared" si="468"/>
        <v>0</v>
      </c>
      <c r="U2961" s="355">
        <f t="shared" si="469"/>
        <v>0</v>
      </c>
    </row>
    <row r="2962" spans="1:21" x14ac:dyDescent="0.3">
      <c r="A2962" s="344">
        <v>2958</v>
      </c>
      <c r="B2962" s="344"/>
      <c r="C2962" s="356"/>
      <c r="D2962" s="357"/>
      <c r="E2962" s="358"/>
      <c r="F2962" s="346"/>
      <c r="G2962" s="347"/>
      <c r="H2962" s="347"/>
      <c r="I2962" s="347"/>
      <c r="J2962" s="348"/>
      <c r="K2962" s="347"/>
      <c r="L2962" s="349">
        <f t="shared" si="460"/>
        <v>0</v>
      </c>
      <c r="M2962" s="350">
        <f t="shared" si="461"/>
        <v>0</v>
      </c>
      <c r="N2962" s="350">
        <f t="shared" si="462"/>
        <v>0</v>
      </c>
      <c r="O2962" s="351">
        <f t="shared" si="463"/>
        <v>0</v>
      </c>
      <c r="P2962" s="350">
        <f t="shared" si="464"/>
        <v>0</v>
      </c>
      <c r="Q2962" s="352">
        <f t="shared" si="465"/>
        <v>0</v>
      </c>
      <c r="R2962" s="353">
        <f t="shared" si="466"/>
        <v>0</v>
      </c>
      <c r="S2962" s="354">
        <f t="shared" si="467"/>
        <v>0</v>
      </c>
      <c r="T2962" s="349">
        <f t="shared" si="468"/>
        <v>0</v>
      </c>
      <c r="U2962" s="355">
        <f t="shared" si="469"/>
        <v>0</v>
      </c>
    </row>
    <row r="2963" spans="1:21" x14ac:dyDescent="0.3">
      <c r="A2963" s="344">
        <v>2959</v>
      </c>
      <c r="B2963" s="344"/>
      <c r="C2963" s="356"/>
      <c r="D2963" s="357"/>
      <c r="E2963" s="358"/>
      <c r="F2963" s="346"/>
      <c r="G2963" s="347"/>
      <c r="H2963" s="347"/>
      <c r="I2963" s="347"/>
      <c r="J2963" s="348"/>
      <c r="K2963" s="347"/>
      <c r="L2963" s="349">
        <f t="shared" si="460"/>
        <v>0</v>
      </c>
      <c r="M2963" s="350">
        <f t="shared" si="461"/>
        <v>0</v>
      </c>
      <c r="N2963" s="350">
        <f t="shared" si="462"/>
        <v>0</v>
      </c>
      <c r="O2963" s="351">
        <f t="shared" si="463"/>
        <v>0</v>
      </c>
      <c r="P2963" s="350">
        <f t="shared" si="464"/>
        <v>0</v>
      </c>
      <c r="Q2963" s="352">
        <f t="shared" si="465"/>
        <v>0</v>
      </c>
      <c r="R2963" s="353">
        <f t="shared" si="466"/>
        <v>0</v>
      </c>
      <c r="S2963" s="354">
        <f t="shared" si="467"/>
        <v>0</v>
      </c>
      <c r="T2963" s="349">
        <f t="shared" si="468"/>
        <v>0</v>
      </c>
      <c r="U2963" s="355">
        <f t="shared" si="469"/>
        <v>0</v>
      </c>
    </row>
    <row r="2964" spans="1:21" x14ac:dyDescent="0.3">
      <c r="A2964" s="344">
        <v>2960</v>
      </c>
      <c r="B2964" s="344"/>
      <c r="C2964" s="356"/>
      <c r="D2964" s="357"/>
      <c r="E2964" s="358"/>
      <c r="F2964" s="346"/>
      <c r="G2964" s="347"/>
      <c r="H2964" s="347"/>
      <c r="I2964" s="347"/>
      <c r="J2964" s="348"/>
      <c r="K2964" s="347"/>
      <c r="L2964" s="349">
        <f t="shared" si="460"/>
        <v>0</v>
      </c>
      <c r="M2964" s="350">
        <f t="shared" si="461"/>
        <v>0</v>
      </c>
      <c r="N2964" s="350">
        <f t="shared" si="462"/>
        <v>0</v>
      </c>
      <c r="O2964" s="351">
        <f t="shared" si="463"/>
        <v>0</v>
      </c>
      <c r="P2964" s="350">
        <f t="shared" si="464"/>
        <v>0</v>
      </c>
      <c r="Q2964" s="352">
        <f t="shared" si="465"/>
        <v>0</v>
      </c>
      <c r="R2964" s="353">
        <f t="shared" si="466"/>
        <v>0</v>
      </c>
      <c r="S2964" s="354">
        <f t="shared" si="467"/>
        <v>0</v>
      </c>
      <c r="T2964" s="349">
        <f t="shared" si="468"/>
        <v>0</v>
      </c>
      <c r="U2964" s="355">
        <f t="shared" si="469"/>
        <v>0</v>
      </c>
    </row>
    <row r="2965" spans="1:21" x14ac:dyDescent="0.3">
      <c r="A2965" s="344">
        <v>2961</v>
      </c>
      <c r="B2965" s="344"/>
      <c r="C2965" s="386"/>
      <c r="D2965" s="357"/>
      <c r="E2965" s="358"/>
      <c r="F2965" s="346"/>
      <c r="G2965" s="347"/>
      <c r="H2965" s="347"/>
      <c r="I2965" s="347"/>
      <c r="J2965" s="348"/>
      <c r="K2965" s="347"/>
      <c r="L2965" s="349">
        <f t="shared" si="460"/>
        <v>0</v>
      </c>
      <c r="M2965" s="350">
        <f t="shared" si="461"/>
        <v>0</v>
      </c>
      <c r="N2965" s="350">
        <f t="shared" si="462"/>
        <v>0</v>
      </c>
      <c r="O2965" s="351">
        <f t="shared" si="463"/>
        <v>0</v>
      </c>
      <c r="P2965" s="350">
        <f t="shared" si="464"/>
        <v>0</v>
      </c>
      <c r="Q2965" s="352">
        <f t="shared" si="465"/>
        <v>0</v>
      </c>
      <c r="R2965" s="353">
        <f t="shared" si="466"/>
        <v>0</v>
      </c>
      <c r="S2965" s="354">
        <f t="shared" si="467"/>
        <v>0</v>
      </c>
      <c r="T2965" s="349">
        <f t="shared" si="468"/>
        <v>0</v>
      </c>
      <c r="U2965" s="355">
        <f t="shared" si="469"/>
        <v>0</v>
      </c>
    </row>
    <row r="2966" spans="1:21" x14ac:dyDescent="0.3">
      <c r="A2966" s="344">
        <v>2962</v>
      </c>
      <c r="B2966" s="344"/>
      <c r="C2966" s="386"/>
      <c r="D2966" s="357"/>
      <c r="E2966" s="358"/>
      <c r="F2966" s="346"/>
      <c r="G2966" s="347"/>
      <c r="H2966" s="347"/>
      <c r="I2966" s="347"/>
      <c r="J2966" s="348"/>
      <c r="K2966" s="347"/>
      <c r="L2966" s="349">
        <f t="shared" si="460"/>
        <v>0</v>
      </c>
      <c r="M2966" s="350">
        <f t="shared" si="461"/>
        <v>0</v>
      </c>
      <c r="N2966" s="350">
        <f t="shared" si="462"/>
        <v>0</v>
      </c>
      <c r="O2966" s="351">
        <f t="shared" si="463"/>
        <v>0</v>
      </c>
      <c r="P2966" s="350">
        <f t="shared" si="464"/>
        <v>0</v>
      </c>
      <c r="Q2966" s="352">
        <f t="shared" si="465"/>
        <v>0</v>
      </c>
      <c r="R2966" s="353">
        <f t="shared" si="466"/>
        <v>0</v>
      </c>
      <c r="S2966" s="354">
        <f t="shared" si="467"/>
        <v>0</v>
      </c>
      <c r="T2966" s="349">
        <f t="shared" si="468"/>
        <v>0</v>
      </c>
      <c r="U2966" s="355">
        <f t="shared" si="469"/>
        <v>0</v>
      </c>
    </row>
    <row r="2967" spans="1:21" x14ac:dyDescent="0.3">
      <c r="A2967" s="344">
        <v>2963</v>
      </c>
      <c r="B2967" s="344"/>
      <c r="C2967" s="386"/>
      <c r="D2967" s="357"/>
      <c r="E2967" s="358"/>
      <c r="F2967" s="346"/>
      <c r="G2967" s="347"/>
      <c r="H2967" s="347"/>
      <c r="I2967" s="347"/>
      <c r="J2967" s="348"/>
      <c r="K2967" s="347"/>
      <c r="L2967" s="349">
        <f t="shared" si="460"/>
        <v>0</v>
      </c>
      <c r="M2967" s="350">
        <f t="shared" si="461"/>
        <v>0</v>
      </c>
      <c r="N2967" s="350">
        <f t="shared" si="462"/>
        <v>0</v>
      </c>
      <c r="O2967" s="351">
        <f t="shared" si="463"/>
        <v>0</v>
      </c>
      <c r="P2967" s="350">
        <f t="shared" si="464"/>
        <v>0</v>
      </c>
      <c r="Q2967" s="352">
        <f t="shared" si="465"/>
        <v>0</v>
      </c>
      <c r="R2967" s="353">
        <f t="shared" si="466"/>
        <v>0</v>
      </c>
      <c r="S2967" s="354">
        <f t="shared" si="467"/>
        <v>0</v>
      </c>
      <c r="T2967" s="349">
        <f t="shared" si="468"/>
        <v>0</v>
      </c>
      <c r="U2967" s="355">
        <f t="shared" si="469"/>
        <v>0</v>
      </c>
    </row>
    <row r="2968" spans="1:21" x14ac:dyDescent="0.3">
      <c r="A2968" s="344">
        <v>2964</v>
      </c>
      <c r="B2968" s="344"/>
      <c r="C2968" s="356"/>
      <c r="D2968" s="357"/>
      <c r="E2968" s="358"/>
      <c r="F2968" s="346"/>
      <c r="G2968" s="347"/>
      <c r="H2968" s="347"/>
      <c r="I2968" s="347"/>
      <c r="J2968" s="348"/>
      <c r="K2968" s="347"/>
      <c r="L2968" s="349">
        <f t="shared" si="460"/>
        <v>0</v>
      </c>
      <c r="M2968" s="350">
        <f t="shared" si="461"/>
        <v>0</v>
      </c>
      <c r="N2968" s="350">
        <f t="shared" si="462"/>
        <v>0</v>
      </c>
      <c r="O2968" s="351">
        <f t="shared" si="463"/>
        <v>0</v>
      </c>
      <c r="P2968" s="350">
        <f t="shared" si="464"/>
        <v>0</v>
      </c>
      <c r="Q2968" s="352">
        <f t="shared" si="465"/>
        <v>0</v>
      </c>
      <c r="R2968" s="353">
        <f t="shared" si="466"/>
        <v>0</v>
      </c>
      <c r="S2968" s="354">
        <f t="shared" si="467"/>
        <v>0</v>
      </c>
      <c r="T2968" s="349">
        <f t="shared" si="468"/>
        <v>0</v>
      </c>
      <c r="U2968" s="355">
        <f t="shared" si="469"/>
        <v>0</v>
      </c>
    </row>
    <row r="2969" spans="1:21" x14ac:dyDescent="0.3">
      <c r="A2969" s="344">
        <v>2965</v>
      </c>
      <c r="B2969" s="344"/>
      <c r="C2969" s="356"/>
      <c r="D2969" s="357"/>
      <c r="E2969" s="358"/>
      <c r="F2969" s="346"/>
      <c r="G2969" s="347"/>
      <c r="H2969" s="347"/>
      <c r="I2969" s="347"/>
      <c r="J2969" s="348"/>
      <c r="K2969" s="347"/>
      <c r="L2969" s="349">
        <f t="shared" si="460"/>
        <v>0</v>
      </c>
      <c r="M2969" s="350">
        <f t="shared" si="461"/>
        <v>0</v>
      </c>
      <c r="N2969" s="350">
        <f t="shared" si="462"/>
        <v>0</v>
      </c>
      <c r="O2969" s="351">
        <f t="shared" si="463"/>
        <v>0</v>
      </c>
      <c r="P2969" s="350">
        <f t="shared" si="464"/>
        <v>0</v>
      </c>
      <c r="Q2969" s="352">
        <f t="shared" si="465"/>
        <v>0</v>
      </c>
      <c r="R2969" s="353">
        <f t="shared" si="466"/>
        <v>0</v>
      </c>
      <c r="S2969" s="354">
        <f t="shared" si="467"/>
        <v>0</v>
      </c>
      <c r="T2969" s="349">
        <f t="shared" si="468"/>
        <v>0</v>
      </c>
      <c r="U2969" s="355">
        <f t="shared" si="469"/>
        <v>0</v>
      </c>
    </row>
    <row r="2970" spans="1:21" x14ac:dyDescent="0.3">
      <c r="A2970" s="344">
        <v>2966</v>
      </c>
      <c r="B2970" s="344"/>
      <c r="C2970" s="356"/>
      <c r="D2970" s="357"/>
      <c r="E2970" s="358"/>
      <c r="F2970" s="346"/>
      <c r="G2970" s="347"/>
      <c r="H2970" s="347"/>
      <c r="I2970" s="347"/>
      <c r="J2970" s="348"/>
      <c r="K2970" s="347"/>
      <c r="L2970" s="349">
        <f t="shared" si="460"/>
        <v>0</v>
      </c>
      <c r="M2970" s="350">
        <f t="shared" si="461"/>
        <v>0</v>
      </c>
      <c r="N2970" s="350">
        <f t="shared" si="462"/>
        <v>0</v>
      </c>
      <c r="O2970" s="351">
        <f t="shared" si="463"/>
        <v>0</v>
      </c>
      <c r="P2970" s="350">
        <f t="shared" si="464"/>
        <v>0</v>
      </c>
      <c r="Q2970" s="352">
        <f t="shared" si="465"/>
        <v>0</v>
      </c>
      <c r="R2970" s="353">
        <f t="shared" si="466"/>
        <v>0</v>
      </c>
      <c r="S2970" s="354">
        <f t="shared" si="467"/>
        <v>0</v>
      </c>
      <c r="T2970" s="349">
        <f t="shared" si="468"/>
        <v>0</v>
      </c>
      <c r="U2970" s="355">
        <f t="shared" si="469"/>
        <v>0</v>
      </c>
    </row>
    <row r="2971" spans="1:21" x14ac:dyDescent="0.3">
      <c r="A2971" s="344">
        <v>2967</v>
      </c>
      <c r="B2971" s="344"/>
      <c r="C2971" s="386"/>
      <c r="D2971" s="357"/>
      <c r="E2971" s="358"/>
      <c r="F2971" s="346"/>
      <c r="G2971" s="347"/>
      <c r="H2971" s="347"/>
      <c r="I2971" s="347"/>
      <c r="J2971" s="348"/>
      <c r="K2971" s="347"/>
      <c r="L2971" s="349">
        <f t="shared" si="460"/>
        <v>0</v>
      </c>
      <c r="M2971" s="350">
        <f t="shared" si="461"/>
        <v>0</v>
      </c>
      <c r="N2971" s="350">
        <f t="shared" si="462"/>
        <v>0</v>
      </c>
      <c r="O2971" s="351">
        <f t="shared" si="463"/>
        <v>0</v>
      </c>
      <c r="P2971" s="350">
        <f t="shared" si="464"/>
        <v>0</v>
      </c>
      <c r="Q2971" s="352">
        <f t="shared" si="465"/>
        <v>0</v>
      </c>
      <c r="R2971" s="353">
        <f t="shared" si="466"/>
        <v>0</v>
      </c>
      <c r="S2971" s="354">
        <f t="shared" si="467"/>
        <v>0</v>
      </c>
      <c r="T2971" s="349">
        <f t="shared" si="468"/>
        <v>0</v>
      </c>
      <c r="U2971" s="355">
        <f t="shared" si="469"/>
        <v>0</v>
      </c>
    </row>
    <row r="2972" spans="1:21" x14ac:dyDescent="0.3">
      <c r="A2972" s="344">
        <v>2968</v>
      </c>
      <c r="B2972" s="344"/>
      <c r="C2972" s="386"/>
      <c r="D2972" s="357"/>
      <c r="E2972" s="358"/>
      <c r="F2972" s="346"/>
      <c r="G2972" s="347"/>
      <c r="H2972" s="347"/>
      <c r="I2972" s="347"/>
      <c r="J2972" s="348"/>
      <c r="K2972" s="347"/>
      <c r="L2972" s="349">
        <f t="shared" si="460"/>
        <v>0</v>
      </c>
      <c r="M2972" s="350">
        <f t="shared" si="461"/>
        <v>0</v>
      </c>
      <c r="N2972" s="350">
        <f t="shared" si="462"/>
        <v>0</v>
      </c>
      <c r="O2972" s="351">
        <f t="shared" si="463"/>
        <v>0</v>
      </c>
      <c r="P2972" s="350">
        <f t="shared" si="464"/>
        <v>0</v>
      </c>
      <c r="Q2972" s="352">
        <f t="shared" si="465"/>
        <v>0</v>
      </c>
      <c r="R2972" s="353">
        <f t="shared" si="466"/>
        <v>0</v>
      </c>
      <c r="S2972" s="354">
        <f t="shared" si="467"/>
        <v>0</v>
      </c>
      <c r="T2972" s="349">
        <f t="shared" si="468"/>
        <v>0</v>
      </c>
      <c r="U2972" s="355">
        <f t="shared" si="469"/>
        <v>0</v>
      </c>
    </row>
    <row r="2973" spans="1:21" x14ac:dyDescent="0.3">
      <c r="A2973" s="344">
        <v>2969</v>
      </c>
      <c r="B2973" s="344"/>
      <c r="C2973" s="386"/>
      <c r="D2973" s="357"/>
      <c r="E2973" s="358"/>
      <c r="F2973" s="346"/>
      <c r="G2973" s="347"/>
      <c r="H2973" s="347"/>
      <c r="I2973" s="347"/>
      <c r="J2973" s="348"/>
      <c r="K2973" s="347"/>
      <c r="L2973" s="349">
        <f t="shared" si="460"/>
        <v>0</v>
      </c>
      <c r="M2973" s="350">
        <f t="shared" si="461"/>
        <v>0</v>
      </c>
      <c r="N2973" s="350">
        <f t="shared" si="462"/>
        <v>0</v>
      </c>
      <c r="O2973" s="351">
        <f t="shared" si="463"/>
        <v>0</v>
      </c>
      <c r="P2973" s="350">
        <f t="shared" si="464"/>
        <v>0</v>
      </c>
      <c r="Q2973" s="352">
        <f t="shared" si="465"/>
        <v>0</v>
      </c>
      <c r="R2973" s="353">
        <f t="shared" si="466"/>
        <v>0</v>
      </c>
      <c r="S2973" s="354">
        <f t="shared" si="467"/>
        <v>0</v>
      </c>
      <c r="T2973" s="349">
        <f t="shared" si="468"/>
        <v>0</v>
      </c>
      <c r="U2973" s="355">
        <f t="shared" si="469"/>
        <v>0</v>
      </c>
    </row>
    <row r="2974" spans="1:21" x14ac:dyDescent="0.3">
      <c r="A2974" s="344">
        <v>2970</v>
      </c>
      <c r="B2974" s="344"/>
      <c r="C2974" s="356"/>
      <c r="D2974" s="357"/>
      <c r="E2974" s="358"/>
      <c r="F2974" s="346"/>
      <c r="G2974" s="347"/>
      <c r="H2974" s="347"/>
      <c r="I2974" s="347"/>
      <c r="J2974" s="348"/>
      <c r="K2974" s="347"/>
      <c r="L2974" s="349">
        <f t="shared" si="460"/>
        <v>0</v>
      </c>
      <c r="M2974" s="350">
        <f t="shared" si="461"/>
        <v>0</v>
      </c>
      <c r="N2974" s="350">
        <f t="shared" si="462"/>
        <v>0</v>
      </c>
      <c r="O2974" s="351">
        <f t="shared" si="463"/>
        <v>0</v>
      </c>
      <c r="P2974" s="350">
        <f t="shared" si="464"/>
        <v>0</v>
      </c>
      <c r="Q2974" s="352">
        <f t="shared" si="465"/>
        <v>0</v>
      </c>
      <c r="R2974" s="353">
        <f t="shared" si="466"/>
        <v>0</v>
      </c>
      <c r="S2974" s="354">
        <f t="shared" si="467"/>
        <v>0</v>
      </c>
      <c r="T2974" s="349">
        <f t="shared" si="468"/>
        <v>0</v>
      </c>
      <c r="U2974" s="355">
        <f t="shared" si="469"/>
        <v>0</v>
      </c>
    </row>
    <row r="2975" spans="1:21" x14ac:dyDescent="0.3">
      <c r="A2975" s="344">
        <v>2971</v>
      </c>
      <c r="B2975" s="344"/>
      <c r="C2975" s="356"/>
      <c r="D2975" s="357"/>
      <c r="E2975" s="358"/>
      <c r="F2975" s="346"/>
      <c r="G2975" s="347"/>
      <c r="H2975" s="347"/>
      <c r="I2975" s="347"/>
      <c r="J2975" s="348"/>
      <c r="K2975" s="347"/>
      <c r="L2975" s="349">
        <f t="shared" si="460"/>
        <v>0</v>
      </c>
      <c r="M2975" s="350">
        <f t="shared" si="461"/>
        <v>0</v>
      </c>
      <c r="N2975" s="350">
        <f t="shared" si="462"/>
        <v>0</v>
      </c>
      <c r="O2975" s="351">
        <f t="shared" si="463"/>
        <v>0</v>
      </c>
      <c r="P2975" s="350">
        <f t="shared" si="464"/>
        <v>0</v>
      </c>
      <c r="Q2975" s="352">
        <f t="shared" si="465"/>
        <v>0</v>
      </c>
      <c r="R2975" s="353">
        <f t="shared" si="466"/>
        <v>0</v>
      </c>
      <c r="S2975" s="354">
        <f t="shared" si="467"/>
        <v>0</v>
      </c>
      <c r="T2975" s="349">
        <f t="shared" si="468"/>
        <v>0</v>
      </c>
      <c r="U2975" s="355">
        <f t="shared" si="469"/>
        <v>0</v>
      </c>
    </row>
    <row r="2976" spans="1:21" x14ac:dyDescent="0.3">
      <c r="A2976" s="344">
        <v>2972</v>
      </c>
      <c r="B2976" s="344"/>
      <c r="C2976" s="356"/>
      <c r="D2976" s="357"/>
      <c r="E2976" s="358"/>
      <c r="F2976" s="346"/>
      <c r="G2976" s="347"/>
      <c r="H2976" s="347"/>
      <c r="I2976" s="347"/>
      <c r="J2976" s="348"/>
      <c r="K2976" s="347"/>
      <c r="L2976" s="349">
        <f t="shared" si="460"/>
        <v>0</v>
      </c>
      <c r="M2976" s="350">
        <f t="shared" si="461"/>
        <v>0</v>
      </c>
      <c r="N2976" s="350">
        <f t="shared" si="462"/>
        <v>0</v>
      </c>
      <c r="O2976" s="351">
        <f t="shared" si="463"/>
        <v>0</v>
      </c>
      <c r="P2976" s="350">
        <f t="shared" si="464"/>
        <v>0</v>
      </c>
      <c r="Q2976" s="352">
        <f t="shared" si="465"/>
        <v>0</v>
      </c>
      <c r="R2976" s="353">
        <f t="shared" si="466"/>
        <v>0</v>
      </c>
      <c r="S2976" s="354">
        <f t="shared" si="467"/>
        <v>0</v>
      </c>
      <c r="T2976" s="349">
        <f t="shared" si="468"/>
        <v>0</v>
      </c>
      <c r="U2976" s="355">
        <f t="shared" si="469"/>
        <v>0</v>
      </c>
    </row>
    <row r="2977" spans="1:21" x14ac:dyDescent="0.3">
      <c r="A2977" s="344">
        <v>2973</v>
      </c>
      <c r="B2977" s="344"/>
      <c r="C2977" s="386"/>
      <c r="D2977" s="357"/>
      <c r="E2977" s="358"/>
      <c r="F2977" s="346"/>
      <c r="G2977" s="347"/>
      <c r="H2977" s="347"/>
      <c r="I2977" s="347"/>
      <c r="J2977" s="348"/>
      <c r="K2977" s="347"/>
      <c r="L2977" s="349">
        <f t="shared" si="460"/>
        <v>0</v>
      </c>
      <c r="M2977" s="350">
        <f t="shared" si="461"/>
        <v>0</v>
      </c>
      <c r="N2977" s="350">
        <f t="shared" si="462"/>
        <v>0</v>
      </c>
      <c r="O2977" s="351">
        <f t="shared" si="463"/>
        <v>0</v>
      </c>
      <c r="P2977" s="350">
        <f t="shared" si="464"/>
        <v>0</v>
      </c>
      <c r="Q2977" s="352">
        <f t="shared" si="465"/>
        <v>0</v>
      </c>
      <c r="R2977" s="353">
        <f t="shared" si="466"/>
        <v>0</v>
      </c>
      <c r="S2977" s="354">
        <f t="shared" si="467"/>
        <v>0</v>
      </c>
      <c r="T2977" s="349">
        <f t="shared" si="468"/>
        <v>0</v>
      </c>
      <c r="U2977" s="355">
        <f t="shared" si="469"/>
        <v>0</v>
      </c>
    </row>
    <row r="2978" spans="1:21" x14ac:dyDescent="0.3">
      <c r="A2978" s="344">
        <v>2974</v>
      </c>
      <c r="B2978" s="344"/>
      <c r="C2978" s="386"/>
      <c r="D2978" s="357"/>
      <c r="E2978" s="358"/>
      <c r="F2978" s="346"/>
      <c r="G2978" s="347"/>
      <c r="H2978" s="347"/>
      <c r="I2978" s="347"/>
      <c r="J2978" s="348"/>
      <c r="K2978" s="347"/>
      <c r="L2978" s="349">
        <f t="shared" si="460"/>
        <v>0</v>
      </c>
      <c r="M2978" s="350">
        <f t="shared" si="461"/>
        <v>0</v>
      </c>
      <c r="N2978" s="350">
        <f t="shared" si="462"/>
        <v>0</v>
      </c>
      <c r="O2978" s="351">
        <f t="shared" si="463"/>
        <v>0</v>
      </c>
      <c r="P2978" s="350">
        <f t="shared" si="464"/>
        <v>0</v>
      </c>
      <c r="Q2978" s="352">
        <f t="shared" si="465"/>
        <v>0</v>
      </c>
      <c r="R2978" s="353">
        <f t="shared" si="466"/>
        <v>0</v>
      </c>
      <c r="S2978" s="354">
        <f t="shared" si="467"/>
        <v>0</v>
      </c>
      <c r="T2978" s="349">
        <f t="shared" si="468"/>
        <v>0</v>
      </c>
      <c r="U2978" s="355">
        <f t="shared" si="469"/>
        <v>0</v>
      </c>
    </row>
    <row r="2979" spans="1:21" x14ac:dyDescent="0.3">
      <c r="A2979" s="344">
        <v>2975</v>
      </c>
      <c r="B2979" s="344"/>
      <c r="C2979" s="386"/>
      <c r="D2979" s="357"/>
      <c r="E2979" s="358"/>
      <c r="F2979" s="346"/>
      <c r="G2979" s="347"/>
      <c r="H2979" s="347"/>
      <c r="I2979" s="347"/>
      <c r="J2979" s="348"/>
      <c r="K2979" s="347"/>
      <c r="L2979" s="349">
        <f t="shared" si="460"/>
        <v>0</v>
      </c>
      <c r="M2979" s="350">
        <f t="shared" si="461"/>
        <v>0</v>
      </c>
      <c r="N2979" s="350">
        <f t="shared" si="462"/>
        <v>0</v>
      </c>
      <c r="O2979" s="351">
        <f t="shared" si="463"/>
        <v>0</v>
      </c>
      <c r="P2979" s="350">
        <f t="shared" si="464"/>
        <v>0</v>
      </c>
      <c r="Q2979" s="352">
        <f t="shared" si="465"/>
        <v>0</v>
      </c>
      <c r="R2979" s="353">
        <f t="shared" si="466"/>
        <v>0</v>
      </c>
      <c r="S2979" s="354">
        <f t="shared" si="467"/>
        <v>0</v>
      </c>
      <c r="T2979" s="349">
        <f t="shared" si="468"/>
        <v>0</v>
      </c>
      <c r="U2979" s="355">
        <f t="shared" si="469"/>
        <v>0</v>
      </c>
    </row>
    <row r="2980" spans="1:21" x14ac:dyDescent="0.3">
      <c r="A2980" s="344">
        <v>2976</v>
      </c>
      <c r="B2980" s="344"/>
      <c r="C2980" s="356"/>
      <c r="D2980" s="357"/>
      <c r="E2980" s="358"/>
      <c r="F2980" s="346"/>
      <c r="G2980" s="347"/>
      <c r="H2980" s="347"/>
      <c r="I2980" s="347"/>
      <c r="J2980" s="348"/>
      <c r="K2980" s="347"/>
      <c r="L2980" s="349">
        <f t="shared" si="460"/>
        <v>0</v>
      </c>
      <c r="M2980" s="350">
        <f t="shared" si="461"/>
        <v>0</v>
      </c>
      <c r="N2980" s="350">
        <f t="shared" si="462"/>
        <v>0</v>
      </c>
      <c r="O2980" s="351">
        <f t="shared" si="463"/>
        <v>0</v>
      </c>
      <c r="P2980" s="350">
        <f t="shared" si="464"/>
        <v>0</v>
      </c>
      <c r="Q2980" s="352">
        <f t="shared" si="465"/>
        <v>0</v>
      </c>
      <c r="R2980" s="353">
        <f t="shared" si="466"/>
        <v>0</v>
      </c>
      <c r="S2980" s="354">
        <f t="shared" si="467"/>
        <v>0</v>
      </c>
      <c r="T2980" s="349">
        <f t="shared" si="468"/>
        <v>0</v>
      </c>
      <c r="U2980" s="355">
        <f t="shared" si="469"/>
        <v>0</v>
      </c>
    </row>
    <row r="2981" spans="1:21" x14ac:dyDescent="0.3">
      <c r="A2981" s="344">
        <v>2977</v>
      </c>
      <c r="B2981" s="344"/>
      <c r="C2981" s="356"/>
      <c r="D2981" s="357"/>
      <c r="E2981" s="358"/>
      <c r="F2981" s="346"/>
      <c r="G2981" s="347"/>
      <c r="H2981" s="347"/>
      <c r="I2981" s="347"/>
      <c r="J2981" s="348"/>
      <c r="K2981" s="347"/>
      <c r="L2981" s="349">
        <f t="shared" si="460"/>
        <v>0</v>
      </c>
      <c r="M2981" s="350">
        <f t="shared" si="461"/>
        <v>0</v>
      </c>
      <c r="N2981" s="350">
        <f t="shared" si="462"/>
        <v>0</v>
      </c>
      <c r="O2981" s="351">
        <f t="shared" si="463"/>
        <v>0</v>
      </c>
      <c r="P2981" s="350">
        <f t="shared" si="464"/>
        <v>0</v>
      </c>
      <c r="Q2981" s="352">
        <f t="shared" si="465"/>
        <v>0</v>
      </c>
      <c r="R2981" s="353">
        <f t="shared" si="466"/>
        <v>0</v>
      </c>
      <c r="S2981" s="354">
        <f t="shared" si="467"/>
        <v>0</v>
      </c>
      <c r="T2981" s="349">
        <f t="shared" si="468"/>
        <v>0</v>
      </c>
      <c r="U2981" s="355">
        <f t="shared" si="469"/>
        <v>0</v>
      </c>
    </row>
    <row r="2982" spans="1:21" x14ac:dyDescent="0.3">
      <c r="A2982" s="344">
        <v>2978</v>
      </c>
      <c r="B2982" s="344"/>
      <c r="C2982" s="356"/>
      <c r="D2982" s="357"/>
      <c r="E2982" s="358"/>
      <c r="F2982" s="346"/>
      <c r="G2982" s="347"/>
      <c r="H2982" s="347"/>
      <c r="I2982" s="347"/>
      <c r="J2982" s="348"/>
      <c r="K2982" s="347"/>
      <c r="L2982" s="349">
        <f t="shared" si="460"/>
        <v>0</v>
      </c>
      <c r="M2982" s="350">
        <f t="shared" si="461"/>
        <v>0</v>
      </c>
      <c r="N2982" s="350">
        <f t="shared" si="462"/>
        <v>0</v>
      </c>
      <c r="O2982" s="351">
        <f t="shared" si="463"/>
        <v>0</v>
      </c>
      <c r="P2982" s="350">
        <f t="shared" si="464"/>
        <v>0</v>
      </c>
      <c r="Q2982" s="352">
        <f t="shared" si="465"/>
        <v>0</v>
      </c>
      <c r="R2982" s="353">
        <f t="shared" si="466"/>
        <v>0</v>
      </c>
      <c r="S2982" s="354">
        <f t="shared" si="467"/>
        <v>0</v>
      </c>
      <c r="T2982" s="349">
        <f t="shared" si="468"/>
        <v>0</v>
      </c>
      <c r="U2982" s="355">
        <f t="shared" si="469"/>
        <v>0</v>
      </c>
    </row>
    <row r="2983" spans="1:21" x14ac:dyDescent="0.3">
      <c r="A2983" s="344">
        <v>2979</v>
      </c>
      <c r="B2983" s="344"/>
      <c r="C2983" s="386"/>
      <c r="D2983" s="357"/>
      <c r="E2983" s="358"/>
      <c r="F2983" s="346"/>
      <c r="G2983" s="347"/>
      <c r="H2983" s="347"/>
      <c r="I2983" s="347"/>
      <c r="J2983" s="348"/>
      <c r="K2983" s="347"/>
      <c r="L2983" s="349">
        <f t="shared" si="460"/>
        <v>0</v>
      </c>
      <c r="M2983" s="350">
        <f t="shared" si="461"/>
        <v>0</v>
      </c>
      <c r="N2983" s="350">
        <f t="shared" si="462"/>
        <v>0</v>
      </c>
      <c r="O2983" s="351">
        <f t="shared" si="463"/>
        <v>0</v>
      </c>
      <c r="P2983" s="350">
        <f t="shared" si="464"/>
        <v>0</v>
      </c>
      <c r="Q2983" s="352">
        <f t="shared" si="465"/>
        <v>0</v>
      </c>
      <c r="R2983" s="353">
        <f t="shared" si="466"/>
        <v>0</v>
      </c>
      <c r="S2983" s="354">
        <f t="shared" si="467"/>
        <v>0</v>
      </c>
      <c r="T2983" s="349">
        <f t="shared" si="468"/>
        <v>0</v>
      </c>
      <c r="U2983" s="355">
        <f t="shared" si="469"/>
        <v>0</v>
      </c>
    </row>
    <row r="2984" spans="1:21" x14ac:dyDescent="0.3">
      <c r="A2984" s="344">
        <v>2980</v>
      </c>
      <c r="B2984" s="344"/>
      <c r="C2984" s="386"/>
      <c r="D2984" s="357"/>
      <c r="E2984" s="358"/>
      <c r="F2984" s="346"/>
      <c r="G2984" s="347"/>
      <c r="H2984" s="347"/>
      <c r="I2984" s="347"/>
      <c r="J2984" s="348"/>
      <c r="K2984" s="347"/>
      <c r="L2984" s="349">
        <f t="shared" si="460"/>
        <v>0</v>
      </c>
      <c r="M2984" s="350">
        <f t="shared" si="461"/>
        <v>0</v>
      </c>
      <c r="N2984" s="350">
        <f t="shared" si="462"/>
        <v>0</v>
      </c>
      <c r="O2984" s="351">
        <f t="shared" si="463"/>
        <v>0</v>
      </c>
      <c r="P2984" s="350">
        <f t="shared" si="464"/>
        <v>0</v>
      </c>
      <c r="Q2984" s="352">
        <f t="shared" si="465"/>
        <v>0</v>
      </c>
      <c r="R2984" s="353">
        <f t="shared" si="466"/>
        <v>0</v>
      </c>
      <c r="S2984" s="354">
        <f t="shared" si="467"/>
        <v>0</v>
      </c>
      <c r="T2984" s="349">
        <f t="shared" si="468"/>
        <v>0</v>
      </c>
      <c r="U2984" s="355">
        <f t="shared" si="469"/>
        <v>0</v>
      </c>
    </row>
    <row r="2985" spans="1:21" x14ac:dyDescent="0.3">
      <c r="A2985" s="344">
        <v>2981</v>
      </c>
      <c r="B2985" s="344"/>
      <c r="C2985" s="386"/>
      <c r="D2985" s="357"/>
      <c r="E2985" s="358"/>
      <c r="F2985" s="346"/>
      <c r="G2985" s="347"/>
      <c r="H2985" s="347"/>
      <c r="I2985" s="347"/>
      <c r="J2985" s="348"/>
      <c r="K2985" s="347"/>
      <c r="L2985" s="349">
        <f t="shared" si="460"/>
        <v>0</v>
      </c>
      <c r="M2985" s="350">
        <f t="shared" si="461"/>
        <v>0</v>
      </c>
      <c r="N2985" s="350">
        <f t="shared" si="462"/>
        <v>0</v>
      </c>
      <c r="O2985" s="351">
        <f t="shared" si="463"/>
        <v>0</v>
      </c>
      <c r="P2985" s="350">
        <f t="shared" si="464"/>
        <v>0</v>
      </c>
      <c r="Q2985" s="352">
        <f t="shared" si="465"/>
        <v>0</v>
      </c>
      <c r="R2985" s="353">
        <f t="shared" si="466"/>
        <v>0</v>
      </c>
      <c r="S2985" s="354">
        <f t="shared" si="467"/>
        <v>0</v>
      </c>
      <c r="T2985" s="349">
        <f t="shared" si="468"/>
        <v>0</v>
      </c>
      <c r="U2985" s="355">
        <f t="shared" si="469"/>
        <v>0</v>
      </c>
    </row>
    <row r="2986" spans="1:21" x14ac:dyDescent="0.3">
      <c r="A2986" s="344">
        <v>2982</v>
      </c>
      <c r="B2986" s="344"/>
      <c r="C2986" s="356"/>
      <c r="D2986" s="357"/>
      <c r="E2986" s="358"/>
      <c r="F2986" s="346"/>
      <c r="G2986" s="347"/>
      <c r="H2986" s="347"/>
      <c r="I2986" s="347"/>
      <c r="J2986" s="348"/>
      <c r="K2986" s="347"/>
      <c r="L2986" s="349">
        <f t="shared" si="460"/>
        <v>0</v>
      </c>
      <c r="M2986" s="350">
        <f t="shared" si="461"/>
        <v>0</v>
      </c>
      <c r="N2986" s="350">
        <f t="shared" si="462"/>
        <v>0</v>
      </c>
      <c r="O2986" s="351">
        <f t="shared" si="463"/>
        <v>0</v>
      </c>
      <c r="P2986" s="350">
        <f t="shared" si="464"/>
        <v>0</v>
      </c>
      <c r="Q2986" s="352">
        <f t="shared" si="465"/>
        <v>0</v>
      </c>
      <c r="R2986" s="353">
        <f t="shared" si="466"/>
        <v>0</v>
      </c>
      <c r="S2986" s="354">
        <f t="shared" si="467"/>
        <v>0</v>
      </c>
      <c r="T2986" s="349">
        <f t="shared" si="468"/>
        <v>0</v>
      </c>
      <c r="U2986" s="355">
        <f t="shared" si="469"/>
        <v>0</v>
      </c>
    </row>
    <row r="2987" spans="1:21" x14ac:dyDescent="0.3">
      <c r="A2987" s="344">
        <v>2983</v>
      </c>
      <c r="B2987" s="344"/>
      <c r="C2987" s="356"/>
      <c r="D2987" s="357"/>
      <c r="E2987" s="358"/>
      <c r="F2987" s="346"/>
      <c r="G2987" s="347"/>
      <c r="H2987" s="347"/>
      <c r="I2987" s="347"/>
      <c r="J2987" s="348"/>
      <c r="K2987" s="347"/>
      <c r="L2987" s="349">
        <f t="shared" si="460"/>
        <v>0</v>
      </c>
      <c r="M2987" s="350">
        <f t="shared" si="461"/>
        <v>0</v>
      </c>
      <c r="N2987" s="350">
        <f t="shared" si="462"/>
        <v>0</v>
      </c>
      <c r="O2987" s="351">
        <f t="shared" si="463"/>
        <v>0</v>
      </c>
      <c r="P2987" s="350">
        <f t="shared" si="464"/>
        <v>0</v>
      </c>
      <c r="Q2987" s="352">
        <f t="shared" si="465"/>
        <v>0</v>
      </c>
      <c r="R2987" s="353">
        <f t="shared" si="466"/>
        <v>0</v>
      </c>
      <c r="S2987" s="354">
        <f t="shared" si="467"/>
        <v>0</v>
      </c>
      <c r="T2987" s="349">
        <f t="shared" si="468"/>
        <v>0</v>
      </c>
      <c r="U2987" s="355">
        <f t="shared" si="469"/>
        <v>0</v>
      </c>
    </row>
    <row r="2988" spans="1:21" x14ac:dyDescent="0.3">
      <c r="A2988" s="344">
        <v>2984</v>
      </c>
      <c r="B2988" s="344"/>
      <c r="C2988" s="356"/>
      <c r="D2988" s="357"/>
      <c r="E2988" s="358"/>
      <c r="F2988" s="346"/>
      <c r="G2988" s="347"/>
      <c r="H2988" s="347"/>
      <c r="I2988" s="347"/>
      <c r="J2988" s="348"/>
      <c r="K2988" s="347"/>
      <c r="L2988" s="349">
        <f t="shared" si="460"/>
        <v>0</v>
      </c>
      <c r="M2988" s="350">
        <f t="shared" si="461"/>
        <v>0</v>
      </c>
      <c r="N2988" s="350">
        <f t="shared" si="462"/>
        <v>0</v>
      </c>
      <c r="O2988" s="351">
        <f t="shared" si="463"/>
        <v>0</v>
      </c>
      <c r="P2988" s="350">
        <f t="shared" si="464"/>
        <v>0</v>
      </c>
      <c r="Q2988" s="352">
        <f t="shared" si="465"/>
        <v>0</v>
      </c>
      <c r="R2988" s="353">
        <f t="shared" si="466"/>
        <v>0</v>
      </c>
      <c r="S2988" s="354">
        <f t="shared" si="467"/>
        <v>0</v>
      </c>
      <c r="T2988" s="349">
        <f t="shared" si="468"/>
        <v>0</v>
      </c>
      <c r="U2988" s="355">
        <f t="shared" si="469"/>
        <v>0</v>
      </c>
    </row>
    <row r="2989" spans="1:21" x14ac:dyDescent="0.3">
      <c r="A2989" s="344">
        <v>2985</v>
      </c>
      <c r="B2989" s="344"/>
      <c r="C2989" s="386"/>
      <c r="D2989" s="357"/>
      <c r="E2989" s="358"/>
      <c r="F2989" s="346"/>
      <c r="G2989" s="347"/>
      <c r="H2989" s="347"/>
      <c r="I2989" s="347"/>
      <c r="J2989" s="348"/>
      <c r="K2989" s="347"/>
      <c r="L2989" s="349">
        <f t="shared" si="460"/>
        <v>0</v>
      </c>
      <c r="M2989" s="350">
        <f t="shared" si="461"/>
        <v>0</v>
      </c>
      <c r="N2989" s="350">
        <f t="shared" si="462"/>
        <v>0</v>
      </c>
      <c r="O2989" s="351">
        <f t="shared" si="463"/>
        <v>0</v>
      </c>
      <c r="P2989" s="350">
        <f t="shared" si="464"/>
        <v>0</v>
      </c>
      <c r="Q2989" s="352">
        <f t="shared" si="465"/>
        <v>0</v>
      </c>
      <c r="R2989" s="353">
        <f t="shared" si="466"/>
        <v>0</v>
      </c>
      <c r="S2989" s="354">
        <f t="shared" si="467"/>
        <v>0</v>
      </c>
      <c r="T2989" s="349">
        <f t="shared" si="468"/>
        <v>0</v>
      </c>
      <c r="U2989" s="355">
        <f t="shared" si="469"/>
        <v>0</v>
      </c>
    </row>
    <row r="2990" spans="1:21" x14ac:dyDescent="0.3">
      <c r="A2990" s="344">
        <v>2986</v>
      </c>
      <c r="B2990" s="344"/>
      <c r="C2990" s="386"/>
      <c r="D2990" s="357"/>
      <c r="E2990" s="358"/>
      <c r="F2990" s="346"/>
      <c r="G2990" s="347"/>
      <c r="H2990" s="347"/>
      <c r="I2990" s="347"/>
      <c r="J2990" s="348"/>
      <c r="K2990" s="347"/>
      <c r="L2990" s="349">
        <f t="shared" si="460"/>
        <v>0</v>
      </c>
      <c r="M2990" s="350">
        <f t="shared" si="461"/>
        <v>0</v>
      </c>
      <c r="N2990" s="350">
        <f t="shared" si="462"/>
        <v>0</v>
      </c>
      <c r="O2990" s="351">
        <f t="shared" si="463"/>
        <v>0</v>
      </c>
      <c r="P2990" s="350">
        <f t="shared" si="464"/>
        <v>0</v>
      </c>
      <c r="Q2990" s="352">
        <f t="shared" si="465"/>
        <v>0</v>
      </c>
      <c r="R2990" s="353">
        <f t="shared" si="466"/>
        <v>0</v>
      </c>
      <c r="S2990" s="354">
        <f t="shared" si="467"/>
        <v>0</v>
      </c>
      <c r="T2990" s="349">
        <f t="shared" si="468"/>
        <v>0</v>
      </c>
      <c r="U2990" s="355">
        <f t="shared" si="469"/>
        <v>0</v>
      </c>
    </row>
    <row r="2991" spans="1:21" x14ac:dyDescent="0.3">
      <c r="A2991" s="344">
        <v>2987</v>
      </c>
      <c r="B2991" s="344"/>
      <c r="C2991" s="386"/>
      <c r="D2991" s="357"/>
      <c r="E2991" s="358"/>
      <c r="F2991" s="346"/>
      <c r="G2991" s="347"/>
      <c r="H2991" s="347"/>
      <c r="I2991" s="347"/>
      <c r="J2991" s="348"/>
      <c r="K2991" s="347"/>
      <c r="L2991" s="349">
        <f t="shared" si="460"/>
        <v>0</v>
      </c>
      <c r="M2991" s="350">
        <f t="shared" si="461"/>
        <v>0</v>
      </c>
      <c r="N2991" s="350">
        <f t="shared" si="462"/>
        <v>0</v>
      </c>
      <c r="O2991" s="351">
        <f t="shared" si="463"/>
        <v>0</v>
      </c>
      <c r="P2991" s="350">
        <f t="shared" si="464"/>
        <v>0</v>
      </c>
      <c r="Q2991" s="352">
        <f t="shared" si="465"/>
        <v>0</v>
      </c>
      <c r="R2991" s="353">
        <f t="shared" si="466"/>
        <v>0</v>
      </c>
      <c r="S2991" s="354">
        <f t="shared" si="467"/>
        <v>0</v>
      </c>
      <c r="T2991" s="349">
        <f t="shared" si="468"/>
        <v>0</v>
      </c>
      <c r="U2991" s="355">
        <f t="shared" si="469"/>
        <v>0</v>
      </c>
    </row>
    <row r="2992" spans="1:21" x14ac:dyDescent="0.3">
      <c r="A2992" s="344">
        <v>2988</v>
      </c>
      <c r="B2992" s="344"/>
      <c r="C2992" s="356"/>
      <c r="D2992" s="357"/>
      <c r="E2992" s="358"/>
      <c r="F2992" s="346"/>
      <c r="G2992" s="347"/>
      <c r="H2992" s="347"/>
      <c r="I2992" s="347"/>
      <c r="J2992" s="348"/>
      <c r="K2992" s="347"/>
      <c r="L2992" s="349">
        <f t="shared" si="460"/>
        <v>0</v>
      </c>
      <c r="M2992" s="350">
        <f t="shared" si="461"/>
        <v>0</v>
      </c>
      <c r="N2992" s="350">
        <f t="shared" si="462"/>
        <v>0</v>
      </c>
      <c r="O2992" s="351">
        <f t="shared" si="463"/>
        <v>0</v>
      </c>
      <c r="P2992" s="350">
        <f t="shared" si="464"/>
        <v>0</v>
      </c>
      <c r="Q2992" s="352">
        <f t="shared" si="465"/>
        <v>0</v>
      </c>
      <c r="R2992" s="353">
        <f t="shared" si="466"/>
        <v>0</v>
      </c>
      <c r="S2992" s="354">
        <f t="shared" si="467"/>
        <v>0</v>
      </c>
      <c r="T2992" s="349">
        <f t="shared" si="468"/>
        <v>0</v>
      </c>
      <c r="U2992" s="355">
        <f t="shared" si="469"/>
        <v>0</v>
      </c>
    </row>
    <row r="2993" spans="1:21" x14ac:dyDescent="0.3">
      <c r="A2993" s="344">
        <v>2989</v>
      </c>
      <c r="B2993" s="344"/>
      <c r="C2993" s="356"/>
      <c r="D2993" s="357"/>
      <c r="E2993" s="358"/>
      <c r="F2993" s="346"/>
      <c r="G2993" s="347"/>
      <c r="H2993" s="347"/>
      <c r="I2993" s="347"/>
      <c r="J2993" s="348"/>
      <c r="K2993" s="347"/>
      <c r="L2993" s="349">
        <f t="shared" si="460"/>
        <v>0</v>
      </c>
      <c r="M2993" s="350">
        <f t="shared" si="461"/>
        <v>0</v>
      </c>
      <c r="N2993" s="350">
        <f t="shared" si="462"/>
        <v>0</v>
      </c>
      <c r="O2993" s="351">
        <f t="shared" si="463"/>
        <v>0</v>
      </c>
      <c r="P2993" s="350">
        <f t="shared" si="464"/>
        <v>0</v>
      </c>
      <c r="Q2993" s="352">
        <f t="shared" si="465"/>
        <v>0</v>
      </c>
      <c r="R2993" s="353">
        <f t="shared" si="466"/>
        <v>0</v>
      </c>
      <c r="S2993" s="354">
        <f t="shared" si="467"/>
        <v>0</v>
      </c>
      <c r="T2993" s="349">
        <f t="shared" si="468"/>
        <v>0</v>
      </c>
      <c r="U2993" s="355">
        <f t="shared" si="469"/>
        <v>0</v>
      </c>
    </row>
    <row r="2994" spans="1:21" x14ac:dyDescent="0.3">
      <c r="A2994" s="344">
        <v>2990</v>
      </c>
      <c r="B2994" s="344"/>
      <c r="C2994" s="356"/>
      <c r="D2994" s="357"/>
      <c r="E2994" s="358"/>
      <c r="F2994" s="346"/>
      <c r="G2994" s="347"/>
      <c r="H2994" s="347"/>
      <c r="I2994" s="347"/>
      <c r="J2994" s="348"/>
      <c r="K2994" s="347"/>
      <c r="L2994" s="349">
        <f t="shared" si="460"/>
        <v>0</v>
      </c>
      <c r="M2994" s="350">
        <f t="shared" si="461"/>
        <v>0</v>
      </c>
      <c r="N2994" s="350">
        <f t="shared" si="462"/>
        <v>0</v>
      </c>
      <c r="O2994" s="351">
        <f t="shared" si="463"/>
        <v>0</v>
      </c>
      <c r="P2994" s="350">
        <f t="shared" si="464"/>
        <v>0</v>
      </c>
      <c r="Q2994" s="352">
        <f t="shared" si="465"/>
        <v>0</v>
      </c>
      <c r="R2994" s="353">
        <f t="shared" si="466"/>
        <v>0</v>
      </c>
      <c r="S2994" s="354">
        <f t="shared" si="467"/>
        <v>0</v>
      </c>
      <c r="T2994" s="349">
        <f t="shared" si="468"/>
        <v>0</v>
      </c>
      <c r="U2994" s="355">
        <f t="shared" si="469"/>
        <v>0</v>
      </c>
    </row>
    <row r="2995" spans="1:21" x14ac:dyDescent="0.3">
      <c r="A2995" s="344">
        <v>2991</v>
      </c>
      <c r="B2995" s="344"/>
      <c r="C2995" s="386"/>
      <c r="D2995" s="357"/>
      <c r="E2995" s="358"/>
      <c r="F2995" s="346"/>
      <c r="G2995" s="347"/>
      <c r="H2995" s="347"/>
      <c r="I2995" s="347"/>
      <c r="J2995" s="348"/>
      <c r="K2995" s="347"/>
      <c r="L2995" s="349">
        <f t="shared" si="460"/>
        <v>0</v>
      </c>
      <c r="M2995" s="350">
        <f t="shared" si="461"/>
        <v>0</v>
      </c>
      <c r="N2995" s="350">
        <f t="shared" si="462"/>
        <v>0</v>
      </c>
      <c r="O2995" s="351">
        <f t="shared" si="463"/>
        <v>0</v>
      </c>
      <c r="P2995" s="350">
        <f t="shared" si="464"/>
        <v>0</v>
      </c>
      <c r="Q2995" s="352">
        <f t="shared" si="465"/>
        <v>0</v>
      </c>
      <c r="R2995" s="353">
        <f t="shared" si="466"/>
        <v>0</v>
      </c>
      <c r="S2995" s="354">
        <f t="shared" si="467"/>
        <v>0</v>
      </c>
      <c r="T2995" s="349">
        <f t="shared" si="468"/>
        <v>0</v>
      </c>
      <c r="U2995" s="355">
        <f t="shared" si="469"/>
        <v>0</v>
      </c>
    </row>
    <row r="2996" spans="1:21" x14ac:dyDescent="0.3">
      <c r="A2996" s="344">
        <v>2992</v>
      </c>
      <c r="B2996" s="344"/>
      <c r="C2996" s="386"/>
      <c r="D2996" s="357"/>
      <c r="E2996" s="358"/>
      <c r="F2996" s="346"/>
      <c r="G2996" s="347"/>
      <c r="H2996" s="347"/>
      <c r="I2996" s="347"/>
      <c r="J2996" s="348"/>
      <c r="K2996" s="347"/>
      <c r="L2996" s="349">
        <f t="shared" si="460"/>
        <v>0</v>
      </c>
      <c r="M2996" s="350">
        <f t="shared" si="461"/>
        <v>0</v>
      </c>
      <c r="N2996" s="350">
        <f t="shared" si="462"/>
        <v>0</v>
      </c>
      <c r="O2996" s="351">
        <f t="shared" si="463"/>
        <v>0</v>
      </c>
      <c r="P2996" s="350">
        <f t="shared" si="464"/>
        <v>0</v>
      </c>
      <c r="Q2996" s="352">
        <f t="shared" si="465"/>
        <v>0</v>
      </c>
      <c r="R2996" s="353">
        <f t="shared" si="466"/>
        <v>0</v>
      </c>
      <c r="S2996" s="354">
        <f t="shared" si="467"/>
        <v>0</v>
      </c>
      <c r="T2996" s="349">
        <f t="shared" si="468"/>
        <v>0</v>
      </c>
      <c r="U2996" s="355">
        <f t="shared" si="469"/>
        <v>0</v>
      </c>
    </row>
    <row r="2997" spans="1:21" x14ac:dyDescent="0.3">
      <c r="A2997" s="344">
        <v>2993</v>
      </c>
      <c r="B2997" s="344"/>
      <c r="C2997" s="386"/>
      <c r="D2997" s="357"/>
      <c r="E2997" s="358"/>
      <c r="F2997" s="346"/>
      <c r="G2997" s="347"/>
      <c r="H2997" s="347"/>
      <c r="I2997" s="347"/>
      <c r="J2997" s="348"/>
      <c r="K2997" s="347"/>
      <c r="L2997" s="349">
        <f t="shared" si="460"/>
        <v>0</v>
      </c>
      <c r="M2997" s="350">
        <f t="shared" si="461"/>
        <v>0</v>
      </c>
      <c r="N2997" s="350">
        <f t="shared" si="462"/>
        <v>0</v>
      </c>
      <c r="O2997" s="351">
        <f t="shared" si="463"/>
        <v>0</v>
      </c>
      <c r="P2997" s="350">
        <f t="shared" si="464"/>
        <v>0</v>
      </c>
      <c r="Q2997" s="352">
        <f t="shared" si="465"/>
        <v>0</v>
      </c>
      <c r="R2997" s="353">
        <f t="shared" si="466"/>
        <v>0</v>
      </c>
      <c r="S2997" s="354">
        <f t="shared" si="467"/>
        <v>0</v>
      </c>
      <c r="T2997" s="349">
        <f t="shared" si="468"/>
        <v>0</v>
      </c>
      <c r="U2997" s="355">
        <f t="shared" si="469"/>
        <v>0</v>
      </c>
    </row>
    <row r="2998" spans="1:21" x14ac:dyDescent="0.3">
      <c r="A2998" s="344">
        <v>2994</v>
      </c>
      <c r="B2998" s="344"/>
      <c r="C2998" s="356"/>
      <c r="D2998" s="357"/>
      <c r="E2998" s="358"/>
      <c r="F2998" s="346"/>
      <c r="G2998" s="347"/>
      <c r="H2998" s="347"/>
      <c r="I2998" s="347"/>
      <c r="J2998" s="348"/>
      <c r="K2998" s="347"/>
      <c r="L2998" s="349">
        <f t="shared" si="460"/>
        <v>0</v>
      </c>
      <c r="M2998" s="350">
        <f t="shared" si="461"/>
        <v>0</v>
      </c>
      <c r="N2998" s="350">
        <f t="shared" si="462"/>
        <v>0</v>
      </c>
      <c r="O2998" s="351">
        <f t="shared" si="463"/>
        <v>0</v>
      </c>
      <c r="P2998" s="350">
        <f t="shared" si="464"/>
        <v>0</v>
      </c>
      <c r="Q2998" s="352">
        <f t="shared" si="465"/>
        <v>0</v>
      </c>
      <c r="R2998" s="353">
        <f t="shared" si="466"/>
        <v>0</v>
      </c>
      <c r="S2998" s="354">
        <f t="shared" si="467"/>
        <v>0</v>
      </c>
      <c r="T2998" s="349">
        <f t="shared" si="468"/>
        <v>0</v>
      </c>
      <c r="U2998" s="355">
        <f t="shared" si="469"/>
        <v>0</v>
      </c>
    </row>
    <row r="2999" spans="1:21" x14ac:dyDescent="0.3">
      <c r="A2999" s="344">
        <v>2995</v>
      </c>
      <c r="B2999" s="344"/>
      <c r="C2999" s="356"/>
      <c r="D2999" s="357"/>
      <c r="E2999" s="358"/>
      <c r="F2999" s="346"/>
      <c r="G2999" s="347"/>
      <c r="H2999" s="347"/>
      <c r="I2999" s="347"/>
      <c r="J2999" s="348"/>
      <c r="K2999" s="347"/>
      <c r="L2999" s="349">
        <f t="shared" si="460"/>
        <v>0</v>
      </c>
      <c r="M2999" s="350">
        <f t="shared" si="461"/>
        <v>0</v>
      </c>
      <c r="N2999" s="350">
        <f t="shared" si="462"/>
        <v>0</v>
      </c>
      <c r="O2999" s="351">
        <f t="shared" si="463"/>
        <v>0</v>
      </c>
      <c r="P2999" s="350">
        <f t="shared" si="464"/>
        <v>0</v>
      </c>
      <c r="Q2999" s="352">
        <f t="shared" si="465"/>
        <v>0</v>
      </c>
      <c r="R2999" s="353">
        <f t="shared" si="466"/>
        <v>0</v>
      </c>
      <c r="S2999" s="354">
        <f t="shared" si="467"/>
        <v>0</v>
      </c>
      <c r="T2999" s="349">
        <f t="shared" si="468"/>
        <v>0</v>
      </c>
      <c r="U2999" s="355">
        <f t="shared" si="469"/>
        <v>0</v>
      </c>
    </row>
    <row r="3000" spans="1:21" x14ac:dyDescent="0.3">
      <c r="A3000" s="344">
        <v>2996</v>
      </c>
      <c r="B3000" s="344"/>
      <c r="C3000" s="356"/>
      <c r="D3000" s="357"/>
      <c r="E3000" s="358"/>
      <c r="F3000" s="346"/>
      <c r="G3000" s="347"/>
      <c r="H3000" s="347"/>
      <c r="I3000" s="347"/>
      <c r="J3000" s="348"/>
      <c r="K3000" s="347"/>
      <c r="L3000" s="349">
        <f t="shared" si="460"/>
        <v>0</v>
      </c>
      <c r="M3000" s="350">
        <f t="shared" si="461"/>
        <v>0</v>
      </c>
      <c r="N3000" s="350">
        <f t="shared" si="462"/>
        <v>0</v>
      </c>
      <c r="O3000" s="351">
        <f t="shared" si="463"/>
        <v>0</v>
      </c>
      <c r="P3000" s="350">
        <f t="shared" si="464"/>
        <v>0</v>
      </c>
      <c r="Q3000" s="352">
        <f t="shared" si="465"/>
        <v>0</v>
      </c>
      <c r="R3000" s="353">
        <f t="shared" si="466"/>
        <v>0</v>
      </c>
      <c r="S3000" s="354">
        <f t="shared" si="467"/>
        <v>0</v>
      </c>
      <c r="T3000" s="349">
        <f t="shared" si="468"/>
        <v>0</v>
      </c>
      <c r="U3000" s="355">
        <f t="shared" si="469"/>
        <v>0</v>
      </c>
    </row>
    <row r="3001" spans="1:21" x14ac:dyDescent="0.3">
      <c r="A3001" s="344">
        <v>2997</v>
      </c>
      <c r="B3001" s="344"/>
      <c r="C3001" s="386"/>
      <c r="D3001" s="357"/>
      <c r="E3001" s="358"/>
      <c r="F3001" s="346"/>
      <c r="G3001" s="347"/>
      <c r="H3001" s="347"/>
      <c r="I3001" s="347"/>
      <c r="J3001" s="348"/>
      <c r="K3001" s="347"/>
      <c r="L3001" s="349">
        <f t="shared" si="460"/>
        <v>0</v>
      </c>
      <c r="M3001" s="350">
        <f t="shared" si="461"/>
        <v>0</v>
      </c>
      <c r="N3001" s="350">
        <f t="shared" si="462"/>
        <v>0</v>
      </c>
      <c r="O3001" s="351">
        <f t="shared" si="463"/>
        <v>0</v>
      </c>
      <c r="P3001" s="350">
        <f t="shared" si="464"/>
        <v>0</v>
      </c>
      <c r="Q3001" s="352">
        <f t="shared" si="465"/>
        <v>0</v>
      </c>
      <c r="R3001" s="353">
        <f t="shared" si="466"/>
        <v>0</v>
      </c>
      <c r="S3001" s="354">
        <f t="shared" si="467"/>
        <v>0</v>
      </c>
      <c r="T3001" s="349">
        <f t="shared" si="468"/>
        <v>0</v>
      </c>
      <c r="U3001" s="355">
        <f t="shared" si="469"/>
        <v>0</v>
      </c>
    </row>
    <row r="3002" spans="1:21" x14ac:dyDescent="0.3">
      <c r="A3002" s="344">
        <v>2998</v>
      </c>
      <c r="B3002" s="344"/>
      <c r="C3002" s="356"/>
      <c r="D3002" s="357"/>
      <c r="E3002" s="358"/>
      <c r="F3002" s="346"/>
      <c r="G3002" s="347"/>
      <c r="H3002" s="347"/>
      <c r="I3002" s="347"/>
      <c r="J3002" s="348"/>
      <c r="K3002" s="347"/>
      <c r="L3002" s="349">
        <f t="shared" si="460"/>
        <v>0</v>
      </c>
      <c r="M3002" s="350">
        <f t="shared" si="461"/>
        <v>0</v>
      </c>
      <c r="N3002" s="350">
        <f t="shared" si="462"/>
        <v>0</v>
      </c>
      <c r="O3002" s="351">
        <f t="shared" si="463"/>
        <v>0</v>
      </c>
      <c r="P3002" s="350">
        <f t="shared" si="464"/>
        <v>0</v>
      </c>
      <c r="Q3002" s="352">
        <f t="shared" si="465"/>
        <v>0</v>
      </c>
      <c r="R3002" s="353">
        <f t="shared" si="466"/>
        <v>0</v>
      </c>
      <c r="S3002" s="354">
        <f t="shared" si="467"/>
        <v>0</v>
      </c>
      <c r="T3002" s="349">
        <f t="shared" si="468"/>
        <v>0</v>
      </c>
      <c r="U3002" s="355">
        <f t="shared" si="469"/>
        <v>0</v>
      </c>
    </row>
    <row r="3003" spans="1:21" x14ac:dyDescent="0.3">
      <c r="A3003" s="344">
        <v>2999</v>
      </c>
      <c r="B3003" s="344"/>
      <c r="C3003" s="356"/>
      <c r="D3003" s="357"/>
      <c r="E3003" s="358"/>
      <c r="F3003" s="346"/>
      <c r="G3003" s="347"/>
      <c r="H3003" s="347"/>
      <c r="I3003" s="347"/>
      <c r="J3003" s="348"/>
      <c r="K3003" s="347"/>
      <c r="L3003" s="349">
        <f t="shared" si="460"/>
        <v>0</v>
      </c>
      <c r="M3003" s="350">
        <f t="shared" si="461"/>
        <v>0</v>
      </c>
      <c r="N3003" s="350">
        <f t="shared" si="462"/>
        <v>0</v>
      </c>
      <c r="O3003" s="351">
        <f t="shared" si="463"/>
        <v>0</v>
      </c>
      <c r="P3003" s="350">
        <f t="shared" si="464"/>
        <v>0</v>
      </c>
      <c r="Q3003" s="352">
        <f t="shared" si="465"/>
        <v>0</v>
      </c>
      <c r="R3003" s="353">
        <f t="shared" si="466"/>
        <v>0</v>
      </c>
      <c r="S3003" s="354">
        <f t="shared" si="467"/>
        <v>0</v>
      </c>
      <c r="T3003" s="349">
        <f t="shared" si="468"/>
        <v>0</v>
      </c>
      <c r="U3003" s="355">
        <f t="shared" si="469"/>
        <v>0</v>
      </c>
    </row>
    <row r="3004" spans="1:21" x14ac:dyDescent="0.3">
      <c r="A3004" s="344">
        <v>3000</v>
      </c>
      <c r="B3004" s="344"/>
      <c r="C3004" s="356"/>
      <c r="D3004" s="357"/>
      <c r="E3004" s="358"/>
      <c r="F3004" s="346"/>
      <c r="G3004" s="347"/>
      <c r="H3004" s="347"/>
      <c r="I3004" s="347"/>
      <c r="J3004" s="348"/>
      <c r="K3004" s="347"/>
      <c r="L3004" s="349">
        <f t="shared" si="460"/>
        <v>0</v>
      </c>
      <c r="M3004" s="350">
        <f t="shared" si="461"/>
        <v>0</v>
      </c>
      <c r="N3004" s="350">
        <f t="shared" si="462"/>
        <v>0</v>
      </c>
      <c r="O3004" s="351">
        <f t="shared" si="463"/>
        <v>0</v>
      </c>
      <c r="P3004" s="350">
        <f t="shared" si="464"/>
        <v>0</v>
      </c>
      <c r="Q3004" s="352">
        <f t="shared" si="465"/>
        <v>0</v>
      </c>
      <c r="R3004" s="353">
        <f t="shared" si="466"/>
        <v>0</v>
      </c>
      <c r="S3004" s="354">
        <f t="shared" si="467"/>
        <v>0</v>
      </c>
      <c r="T3004" s="349">
        <f t="shared" si="468"/>
        <v>0</v>
      </c>
      <c r="U3004" s="355">
        <f t="shared" si="469"/>
        <v>0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E5A5-1238-4B85-9792-DA84844E660C}">
  <sheetPr>
    <tabColor theme="7" tint="0.79998168889431442"/>
  </sheetPr>
  <dimension ref="A1:R41"/>
  <sheetViews>
    <sheetView zoomScale="115" zoomScaleNormal="115" workbookViewId="0">
      <selection activeCell="B3" sqref="B3"/>
    </sheetView>
  </sheetViews>
  <sheetFormatPr defaultRowHeight="16.5" x14ac:dyDescent="0.45"/>
  <cols>
    <col min="1" max="1" width="4" customWidth="1"/>
    <col min="2" max="2" width="37.25" style="316" customWidth="1"/>
    <col min="3" max="3" width="36.83203125" bestFit="1" customWidth="1"/>
    <col min="4" max="17" width="8.75" hidden="1" customWidth="1"/>
    <col min="18" max="18" width="0" hidden="1" customWidth="1"/>
  </cols>
  <sheetData>
    <row r="1" spans="1:17" x14ac:dyDescent="0.45">
      <c r="A1" s="391"/>
      <c r="B1" s="392" t="s">
        <v>514</v>
      </c>
      <c r="C1" s="391">
        <v>1</v>
      </c>
      <c r="D1" s="391">
        <v>2</v>
      </c>
      <c r="E1" s="391">
        <v>3</v>
      </c>
      <c r="F1" s="391">
        <v>4</v>
      </c>
      <c r="G1" s="391">
        <v>5</v>
      </c>
      <c r="H1" s="391">
        <v>6</v>
      </c>
      <c r="I1" s="391">
        <v>7</v>
      </c>
      <c r="J1" s="391">
        <v>8</v>
      </c>
      <c r="K1" s="391">
        <v>9</v>
      </c>
      <c r="L1" s="391">
        <v>10</v>
      </c>
      <c r="M1" s="391">
        <v>11</v>
      </c>
      <c r="N1" s="391">
        <v>12</v>
      </c>
      <c r="O1" s="391">
        <v>13</v>
      </c>
      <c r="P1" s="391">
        <v>14</v>
      </c>
      <c r="Q1" s="391">
        <v>15</v>
      </c>
    </row>
    <row r="2" spans="1:17" x14ac:dyDescent="0.45">
      <c r="A2" s="391"/>
      <c r="B2" s="393" t="s">
        <v>515</v>
      </c>
      <c r="C2" s="394" t="s">
        <v>516</v>
      </c>
      <c r="D2" s="394"/>
      <c r="E2" s="394"/>
      <c r="F2" s="394"/>
      <c r="G2" s="394"/>
      <c r="H2" s="394"/>
      <c r="I2" s="391"/>
      <c r="J2" s="391"/>
      <c r="K2" s="391"/>
      <c r="L2" s="391"/>
      <c r="M2" s="391"/>
      <c r="N2" s="391"/>
      <c r="O2" s="391"/>
      <c r="P2" s="391"/>
      <c r="Q2" s="391"/>
    </row>
    <row r="3" spans="1:17" hidden="1" x14ac:dyDescent="0.45">
      <c r="A3" s="391"/>
      <c r="B3" s="395" t="s">
        <v>548</v>
      </c>
      <c r="C3" s="396" t="str">
        <f>[1]บุญเรือง!K1</f>
        <v>แม่ปะ</v>
      </c>
      <c r="D3" s="396" t="str">
        <f>'[1]แม่มอก หมู่ 1'!K1</f>
        <v>แม่มอก</v>
      </c>
      <c r="E3" s="396" t="str">
        <f>'[1]แม่มอก หมู่ 4'!K1</f>
        <v>แม่มอก</v>
      </c>
      <c r="F3" s="396" t="str">
        <f>'[1]แม่มอก หมู่ 7'!$K$1</f>
        <v>แม่มอก</v>
      </c>
      <c r="G3" s="396" t="str">
        <f>'[1]แม่มอก หมู่ 9'!$K$1</f>
        <v>แม่มอก</v>
      </c>
      <c r="H3" s="396" t="str">
        <f>'[1]แม่มอก หมู่ 10'!$K$1</f>
        <v>แม่มอก</v>
      </c>
      <c r="I3" s="396" t="str">
        <f>'[1]7'!$K$1</f>
        <v>พิมพ์ช่องนี้</v>
      </c>
      <c r="J3" s="396" t="str">
        <f>'[1]8'!$K$1</f>
        <v>พิมพ์ช่องนี้</v>
      </c>
      <c r="K3" s="396" t="str">
        <f>'[1]9'!$K$1</f>
        <v>พิมพ์ช่องนี้</v>
      </c>
      <c r="L3" s="396" t="str">
        <f>'[1]10'!$K$1</f>
        <v>พิมพ์ช่องนี้</v>
      </c>
      <c r="M3" s="396" t="str">
        <f>'[1]11'!$K$1</f>
        <v>พิมพ์ช่องนี้</v>
      </c>
      <c r="N3" s="396" t="str">
        <f>'[1]12'!$K$1</f>
        <v>พิมพ์ช่องนี้</v>
      </c>
      <c r="O3" s="396" t="str">
        <f>'[1]13'!$K$1</f>
        <v>พิมพ์ช่องนี้</v>
      </c>
      <c r="P3" s="396" t="str">
        <f>'[1]14'!$K$1</f>
        <v>พิมพ์ช่องนี้</v>
      </c>
      <c r="Q3" s="396" t="str">
        <f>'[1]15'!$K$1</f>
        <v>พิมพ์ช่องนี้</v>
      </c>
    </row>
    <row r="4" spans="1:17" hidden="1" x14ac:dyDescent="0.45">
      <c r="A4" s="391"/>
      <c r="B4" s="395" t="s">
        <v>517</v>
      </c>
      <c r="C4" s="396">
        <f>[1]บุญเรือง!I1</f>
        <v>5</v>
      </c>
      <c r="D4" s="396">
        <f>'[1]แม่มอก หมู่ 1'!I1</f>
        <v>1</v>
      </c>
      <c r="E4" s="396">
        <f>'[1]แม่มอก หมู่ 4'!$I$1</f>
        <v>4</v>
      </c>
      <c r="F4" s="396">
        <f>'[1]แม่มอก หมู่ 7'!$I$1</f>
        <v>7</v>
      </c>
      <c r="G4" s="396">
        <f>'[1]แม่มอก หมู่ 9'!$I$1</f>
        <v>9</v>
      </c>
      <c r="H4" s="396">
        <f>'[1]แม่มอก หมู่ 10'!$I$1</f>
        <v>10</v>
      </c>
      <c r="I4" s="396" t="str">
        <f>'[1]7'!$I$1</f>
        <v>พิมพ์ช่องนี้</v>
      </c>
      <c r="J4" s="396" t="str">
        <f>'[1]8'!$I$1</f>
        <v>พิมพ์ช่องนี้</v>
      </c>
      <c r="K4" s="396" t="str">
        <f>'[1]9'!$I$1</f>
        <v>พิมพ์ช่องนี้</v>
      </c>
      <c r="L4" s="396" t="str">
        <f>'[1]10'!$I$1</f>
        <v>พิมพ์ช่องนี้</v>
      </c>
      <c r="M4" s="396" t="str">
        <f>'[1]11'!$I$1</f>
        <v>พิมพ์ช่องนี้</v>
      </c>
      <c r="N4" s="396" t="str">
        <f>'[1]12'!$I$1</f>
        <v>พิมพ์ช่องนี้</v>
      </c>
      <c r="O4" s="396" t="str">
        <f>'[1]13'!$I$1</f>
        <v>พิมพ์ช่องนี้</v>
      </c>
      <c r="P4" s="396" t="str">
        <f>'[1]14'!$I$1</f>
        <v>พิมพ์ช่องนี้</v>
      </c>
      <c r="Q4" s="396" t="str">
        <f>'[1]15'!$I$1</f>
        <v>พิมพ์ช่องนี้</v>
      </c>
    </row>
    <row r="5" spans="1:17" x14ac:dyDescent="0.45">
      <c r="A5" s="391"/>
      <c r="B5" s="395" t="s">
        <v>551</v>
      </c>
      <c r="C5" s="396">
        <f>'1สรุปข้อมูลพื้นฐาน'!D24</f>
        <v>0</v>
      </c>
      <c r="D5" s="396">
        <f>'[1]แม่มอก หมู่ 1'!M1</f>
        <v>15</v>
      </c>
      <c r="E5" s="396">
        <f>'[1]แม่มอก หมู่ 4'!$M$1</f>
        <v>10</v>
      </c>
      <c r="F5" s="396">
        <f>'[1]แม่มอก หมู่ 7'!$M$1</f>
        <v>10</v>
      </c>
      <c r="G5" s="396">
        <f>'[1]แม่มอก หมู่ 9'!$M$1</f>
        <v>10</v>
      </c>
      <c r="H5" s="396">
        <f>'[1]แม่มอก หมู่ 10'!$M$1</f>
        <v>10</v>
      </c>
      <c r="I5" s="396" t="str">
        <f>'[1]7'!$M$1</f>
        <v>พิมพ์ช่องนี้</v>
      </c>
      <c r="J5" s="396" t="str">
        <f>'[1]8'!$M$1</f>
        <v>พิมพ์ช่องนี้</v>
      </c>
      <c r="K5" s="396" t="str">
        <f>'[1]9'!$M$1</f>
        <v>พิมพ์ช่องนี้</v>
      </c>
      <c r="L5" s="396" t="str">
        <f>'[1]10'!$M$1</f>
        <v>พิมพ์ช่องนี้</v>
      </c>
      <c r="M5" s="396" t="str">
        <f>'[1]11'!$M$1</f>
        <v>พิมพ์ช่องนี้</v>
      </c>
      <c r="N5" s="396" t="str">
        <f>'[1]12'!$M$1</f>
        <v>พิมพ์ช่องนี้</v>
      </c>
      <c r="O5" s="396" t="str">
        <f>'[1]13'!$M$1</f>
        <v>พิมพ์ช่องนี้</v>
      </c>
      <c r="P5" s="396" t="str">
        <f>'[1]14'!$M$1</f>
        <v>พิมพ์ช่องนี้</v>
      </c>
      <c r="Q5" s="396" t="str">
        <f>'[1]15'!$M$1</f>
        <v>พิมพ์ช่องนี้</v>
      </c>
    </row>
    <row r="6" spans="1:17" x14ac:dyDescent="0.45">
      <c r="A6" s="391"/>
      <c r="B6" s="395" t="s">
        <v>552</v>
      </c>
      <c r="C6" s="397" t="str">
        <f>'1สรุปข้อมูลพื้นฐาน'!D30</f>
        <v>ไม่ถูกต้อง ยังไม่ได้กรอกขนาดพื้นที่</v>
      </c>
      <c r="D6" s="397">
        <f>'[1]แม่มอก หมู่ 1'!U1</f>
        <v>786.00765296819043</v>
      </c>
      <c r="E6" s="397">
        <f>'[1]แม่มอก หมู่ 4'!$U$1</f>
        <v>304.88351530255653</v>
      </c>
      <c r="F6" s="397">
        <f>'[1]แม่มอก หมู่ 7'!$U$1</f>
        <v>428.27639145009334</v>
      </c>
      <c r="G6" s="397">
        <f>'[1]แม่มอก หมู่ 9'!$U$1</f>
        <v>370.35205877282306</v>
      </c>
      <c r="H6" s="397">
        <f>'[1]แม่มอก หมู่ 10'!$U$1</f>
        <v>354.15194197443225</v>
      </c>
      <c r="I6" s="397">
        <f>'[1]7'!$U$1</f>
        <v>0</v>
      </c>
      <c r="J6" s="397">
        <f>'[1]8'!$U$1</f>
        <v>0</v>
      </c>
      <c r="K6" s="397">
        <f>'[1]9'!$U$1</f>
        <v>0</v>
      </c>
      <c r="L6" s="397">
        <f>'[1]10'!$U$1</f>
        <v>0</v>
      </c>
      <c r="M6" s="397">
        <f>'[1]11'!$U$1</f>
        <v>0</v>
      </c>
      <c r="N6" s="397">
        <f>'[1]12'!$U$1</f>
        <v>0</v>
      </c>
      <c r="O6" s="397">
        <f>'[1]13'!$U$1</f>
        <v>0</v>
      </c>
      <c r="P6" s="397">
        <f>'[1]14'!$U$1</f>
        <v>0</v>
      </c>
      <c r="Q6" s="397">
        <f>'[1]15'!$U$1</f>
        <v>0</v>
      </c>
    </row>
    <row r="7" spans="1:17" x14ac:dyDescent="0.45">
      <c r="A7" s="391"/>
      <c r="B7" s="395" t="s">
        <v>518</v>
      </c>
      <c r="C7" s="396" t="e">
        <f>C6/C5</f>
        <v>#VALUE!</v>
      </c>
      <c r="D7" s="396">
        <f>D6/D5</f>
        <v>52.400510197879363</v>
      </c>
      <c r="E7" s="396">
        <f t="shared" ref="E7:Q7" si="0">E6/E5</f>
        <v>30.488351530255652</v>
      </c>
      <c r="F7" s="396">
        <f t="shared" si="0"/>
        <v>42.827639145009336</v>
      </c>
      <c r="G7" s="396">
        <f t="shared" si="0"/>
        <v>37.035205877282309</v>
      </c>
      <c r="H7" s="396">
        <f t="shared" si="0"/>
        <v>35.415194197443228</v>
      </c>
      <c r="I7" s="396" t="e">
        <f t="shared" si="0"/>
        <v>#VALUE!</v>
      </c>
      <c r="J7" s="396" t="e">
        <f t="shared" si="0"/>
        <v>#VALUE!</v>
      </c>
      <c r="K7" s="396" t="e">
        <f t="shared" si="0"/>
        <v>#VALUE!</v>
      </c>
      <c r="L7" s="396" t="e">
        <f t="shared" si="0"/>
        <v>#VALUE!</v>
      </c>
      <c r="M7" s="396" t="e">
        <f t="shared" si="0"/>
        <v>#VALUE!</v>
      </c>
      <c r="N7" s="396" t="e">
        <f t="shared" si="0"/>
        <v>#VALUE!</v>
      </c>
      <c r="O7" s="396" t="e">
        <f t="shared" si="0"/>
        <v>#VALUE!</v>
      </c>
      <c r="P7" s="396" t="e">
        <f t="shared" si="0"/>
        <v>#VALUE!</v>
      </c>
      <c r="Q7" s="396" t="e">
        <f t="shared" si="0"/>
        <v>#VALUE!</v>
      </c>
    </row>
    <row r="8" spans="1:17" x14ac:dyDescent="0.45">
      <c r="A8" s="391"/>
      <c r="B8" s="395" t="s">
        <v>550</v>
      </c>
      <c r="C8" s="398">
        <f>'1สรุปข้อมูลพื้นฐาน'!D25</f>
        <v>3</v>
      </c>
      <c r="D8" s="398">
        <v>2543</v>
      </c>
      <c r="E8" s="398">
        <v>2387</v>
      </c>
      <c r="F8" s="398">
        <v>2201</v>
      </c>
      <c r="G8" s="398">
        <v>2005</v>
      </c>
      <c r="H8" s="398">
        <v>2217</v>
      </c>
      <c r="I8" s="398"/>
      <c r="J8" s="398"/>
      <c r="K8" s="398"/>
      <c r="L8" s="398"/>
      <c r="M8" s="398"/>
      <c r="N8" s="398"/>
      <c r="O8" s="398"/>
      <c r="P8" s="398"/>
      <c r="Q8" s="398"/>
    </row>
    <row r="9" spans="1:17" x14ac:dyDescent="0.45">
      <c r="A9" s="391"/>
      <c r="B9" s="395" t="s">
        <v>519</v>
      </c>
      <c r="C9" s="396" t="e">
        <f>C8/C5</f>
        <v>#DIV/0!</v>
      </c>
      <c r="D9" s="396">
        <f>D8/D5</f>
        <v>169.53333333333333</v>
      </c>
      <c r="E9" s="396">
        <f t="shared" ref="E9:Q9" si="1">E8/E5</f>
        <v>238.7</v>
      </c>
      <c r="F9" s="396">
        <f t="shared" si="1"/>
        <v>220.1</v>
      </c>
      <c r="G9" s="396">
        <f t="shared" si="1"/>
        <v>200.5</v>
      </c>
      <c r="H9" s="396">
        <f t="shared" si="1"/>
        <v>221.7</v>
      </c>
      <c r="I9" s="396" t="e">
        <f t="shared" si="1"/>
        <v>#VALUE!</v>
      </c>
      <c r="J9" s="396" t="e">
        <f t="shared" si="1"/>
        <v>#VALUE!</v>
      </c>
      <c r="K9" s="396" t="e">
        <f t="shared" si="1"/>
        <v>#VALUE!</v>
      </c>
      <c r="L9" s="396" t="e">
        <f t="shared" si="1"/>
        <v>#VALUE!</v>
      </c>
      <c r="M9" s="396" t="e">
        <f t="shared" si="1"/>
        <v>#VALUE!</v>
      </c>
      <c r="N9" s="396" t="e">
        <f t="shared" si="1"/>
        <v>#VALUE!</v>
      </c>
      <c r="O9" s="396" t="e">
        <f t="shared" si="1"/>
        <v>#VALUE!</v>
      </c>
      <c r="P9" s="396" t="e">
        <f t="shared" si="1"/>
        <v>#VALUE!</v>
      </c>
      <c r="Q9" s="396" t="e">
        <f t="shared" si="1"/>
        <v>#VALUE!</v>
      </c>
    </row>
    <row r="10" spans="1:17" x14ac:dyDescent="0.45">
      <c r="A10" s="391"/>
      <c r="B10" s="395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</row>
    <row r="11" spans="1:17" x14ac:dyDescent="0.45">
      <c r="A11" s="391"/>
      <c r="B11" s="395" t="s">
        <v>549</v>
      </c>
      <c r="C11" s="398">
        <f>'1สรุปข้อมูลพื้นฐาน'!D18</f>
        <v>0</v>
      </c>
      <c r="D11" s="398">
        <v>1500</v>
      </c>
      <c r="E11" s="398">
        <v>1000</v>
      </c>
      <c r="F11" s="398">
        <v>1000</v>
      </c>
      <c r="G11" s="398">
        <v>1000</v>
      </c>
      <c r="H11" s="398">
        <v>1000</v>
      </c>
      <c r="I11" s="398"/>
      <c r="J11" s="398"/>
      <c r="K11" s="398"/>
      <c r="L11" s="398"/>
      <c r="M11" s="398"/>
      <c r="N11" s="398"/>
      <c r="O11" s="398"/>
      <c r="P11" s="398"/>
      <c r="Q11" s="398"/>
    </row>
    <row r="12" spans="1:17" ht="17" thickBot="1" x14ac:dyDescent="0.5">
      <c r="A12" s="391"/>
      <c r="B12" s="395" t="s">
        <v>520</v>
      </c>
      <c r="C12" s="396" t="e">
        <f>C9*C11</f>
        <v>#DIV/0!</v>
      </c>
      <c r="D12" s="396">
        <f>D9*D11</f>
        <v>254300</v>
      </c>
      <c r="E12" s="396">
        <f t="shared" ref="E12:Q12" si="2">E9*E11</f>
        <v>238700</v>
      </c>
      <c r="F12" s="396">
        <f t="shared" si="2"/>
        <v>220100</v>
      </c>
      <c r="G12" s="396">
        <f t="shared" si="2"/>
        <v>200500</v>
      </c>
      <c r="H12" s="396">
        <f t="shared" si="2"/>
        <v>221700</v>
      </c>
      <c r="I12" s="396" t="e">
        <f t="shared" si="2"/>
        <v>#VALUE!</v>
      </c>
      <c r="J12" s="396" t="e">
        <f t="shared" si="2"/>
        <v>#VALUE!</v>
      </c>
      <c r="K12" s="396" t="e">
        <f t="shared" si="2"/>
        <v>#VALUE!</v>
      </c>
      <c r="L12" s="396" t="e">
        <f t="shared" si="2"/>
        <v>#VALUE!</v>
      </c>
      <c r="M12" s="396" t="e">
        <f t="shared" si="2"/>
        <v>#VALUE!</v>
      </c>
      <c r="N12" s="396" t="e">
        <f t="shared" si="2"/>
        <v>#VALUE!</v>
      </c>
      <c r="O12" s="396" t="e">
        <f t="shared" si="2"/>
        <v>#VALUE!</v>
      </c>
      <c r="P12" s="396" t="e">
        <f t="shared" si="2"/>
        <v>#VALUE!</v>
      </c>
      <c r="Q12" s="396" t="e">
        <f t="shared" si="2"/>
        <v>#VALUE!</v>
      </c>
    </row>
    <row r="13" spans="1:17" s="404" customFormat="1" ht="15" thickBot="1" x14ac:dyDescent="0.4">
      <c r="A13" s="400"/>
      <c r="B13" s="401" t="s">
        <v>521</v>
      </c>
      <c r="C13" s="402" t="e">
        <f>C7*C11</f>
        <v>#VALUE!</v>
      </c>
      <c r="D13" s="402">
        <f>D7*D11</f>
        <v>78600.765296819038</v>
      </c>
      <c r="E13" s="402">
        <f t="shared" ref="E13:Q13" si="3">E7*E11</f>
        <v>30488.351530255652</v>
      </c>
      <c r="F13" s="402">
        <f t="shared" si="3"/>
        <v>42827.639145009336</v>
      </c>
      <c r="G13" s="402">
        <f t="shared" si="3"/>
        <v>37035.205877282307</v>
      </c>
      <c r="H13" s="402">
        <f t="shared" si="3"/>
        <v>35415.194197443227</v>
      </c>
      <c r="I13" s="402" t="e">
        <f t="shared" si="3"/>
        <v>#VALUE!</v>
      </c>
      <c r="J13" s="402" t="e">
        <f t="shared" si="3"/>
        <v>#VALUE!</v>
      </c>
      <c r="K13" s="402" t="e">
        <f t="shared" si="3"/>
        <v>#VALUE!</v>
      </c>
      <c r="L13" s="402" t="e">
        <f t="shared" si="3"/>
        <v>#VALUE!</v>
      </c>
      <c r="M13" s="402" t="e">
        <f t="shared" si="3"/>
        <v>#VALUE!</v>
      </c>
      <c r="N13" s="402" t="e">
        <f t="shared" si="3"/>
        <v>#VALUE!</v>
      </c>
      <c r="O13" s="402" t="e">
        <f t="shared" si="3"/>
        <v>#VALUE!</v>
      </c>
      <c r="P13" s="402" t="e">
        <f t="shared" si="3"/>
        <v>#VALUE!</v>
      </c>
      <c r="Q13" s="403" t="e">
        <f t="shared" si="3"/>
        <v>#VALUE!</v>
      </c>
    </row>
    <row r="14" spans="1:17" x14ac:dyDescent="0.45">
      <c r="A14" s="391"/>
      <c r="B14" s="301"/>
      <c r="C14" s="399"/>
      <c r="D14" s="399"/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399"/>
    </row>
    <row r="15" spans="1:17" s="407" customFormat="1" ht="12" x14ac:dyDescent="0.3">
      <c r="A15" s="405"/>
      <c r="B15" s="405" t="s">
        <v>522</v>
      </c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6"/>
    </row>
    <row r="16" spans="1:17" s="407" customFormat="1" ht="12" x14ac:dyDescent="0.3">
      <c r="A16" s="405" t="s">
        <v>523</v>
      </c>
      <c r="B16" s="408" t="s">
        <v>524</v>
      </c>
      <c r="C16" s="409">
        <v>9.4999999999999998E-3</v>
      </c>
      <c r="D16" s="409">
        <v>9.4999999999999998E-3</v>
      </c>
      <c r="E16" s="409">
        <v>9.4999999999999998E-3</v>
      </c>
      <c r="F16" s="409">
        <v>9.4999999999999998E-3</v>
      </c>
      <c r="G16" s="409">
        <v>9.4999999999999998E-3</v>
      </c>
      <c r="H16" s="409">
        <v>9.4999999999999998E-3</v>
      </c>
      <c r="I16" s="409">
        <v>9.4999999999999998E-3</v>
      </c>
      <c r="J16" s="409">
        <v>9.4999999999999998E-3</v>
      </c>
      <c r="K16" s="409">
        <v>9.4999999999999998E-3</v>
      </c>
      <c r="L16" s="409">
        <v>9.4999999999999998E-3</v>
      </c>
      <c r="M16" s="409">
        <v>9.4999999999999998E-3</v>
      </c>
      <c r="N16" s="409">
        <v>9.4999999999999998E-3</v>
      </c>
      <c r="O16" s="409">
        <v>9.4999999999999998E-3</v>
      </c>
      <c r="P16" s="409">
        <v>9.4999999999999998E-3</v>
      </c>
      <c r="Q16" s="409">
        <v>9.4999999999999998E-3</v>
      </c>
    </row>
    <row r="17" spans="1:17" s="407" customFormat="1" ht="12" x14ac:dyDescent="0.3">
      <c r="A17" s="405">
        <v>1</v>
      </c>
      <c r="B17" s="405" t="s">
        <v>525</v>
      </c>
      <c r="C17" s="417" t="e">
        <f>C$13+($A17*C$16*C$12)</f>
        <v>#VALUE!</v>
      </c>
      <c r="D17" s="410">
        <f>D$13+($A17*D$16*D$12)</f>
        <v>81016.615296819044</v>
      </c>
      <c r="E17" s="410">
        <f t="shared" ref="E17:I17" si="4">E$13+($A17*E$16*E$12)</f>
        <v>32756.001530255653</v>
      </c>
      <c r="F17" s="410">
        <f t="shared" si="4"/>
        <v>44918.589145009333</v>
      </c>
      <c r="G17" s="410">
        <f t="shared" si="4"/>
        <v>38939.955877282307</v>
      </c>
      <c r="H17" s="410">
        <f t="shared" si="4"/>
        <v>37521.344197443228</v>
      </c>
      <c r="I17" s="410" t="e">
        <f t="shared" si="4"/>
        <v>#VALUE!</v>
      </c>
      <c r="J17" s="410" t="e">
        <f>J$13+($A17*J$16*J$12)</f>
        <v>#VALUE!</v>
      </c>
      <c r="K17" s="410" t="e">
        <f t="shared" ref="K17:Q17" si="5">K$13+($A17*K$16*K$12)</f>
        <v>#VALUE!</v>
      </c>
      <c r="L17" s="410" t="e">
        <f t="shared" si="5"/>
        <v>#VALUE!</v>
      </c>
      <c r="M17" s="410" t="e">
        <f t="shared" si="5"/>
        <v>#VALUE!</v>
      </c>
      <c r="N17" s="410" t="e">
        <f t="shared" si="5"/>
        <v>#VALUE!</v>
      </c>
      <c r="O17" s="410" t="e">
        <f t="shared" si="5"/>
        <v>#VALUE!</v>
      </c>
      <c r="P17" s="410" t="e">
        <f t="shared" si="5"/>
        <v>#VALUE!</v>
      </c>
      <c r="Q17" s="410" t="e">
        <f t="shared" si="5"/>
        <v>#VALUE!</v>
      </c>
    </row>
    <row r="18" spans="1:17" s="407" customFormat="1" ht="12" x14ac:dyDescent="0.3">
      <c r="A18" s="405">
        <v>2</v>
      </c>
      <c r="B18" s="405" t="s">
        <v>526</v>
      </c>
      <c r="C18" s="410" t="e">
        <f t="shared" ref="C18:Q26" si="6">C$13+($A18*C$16*C$12)</f>
        <v>#VALUE!</v>
      </c>
      <c r="D18" s="410">
        <f>D$13+($A18*D$16*D$12)</f>
        <v>83432.465296819035</v>
      </c>
      <c r="E18" s="410">
        <f t="shared" si="6"/>
        <v>35023.651530255651</v>
      </c>
      <c r="F18" s="410">
        <f t="shared" si="6"/>
        <v>47009.539145009338</v>
      </c>
      <c r="G18" s="410">
        <f t="shared" si="6"/>
        <v>40844.705877282307</v>
      </c>
      <c r="H18" s="410">
        <f t="shared" si="6"/>
        <v>39627.494197443229</v>
      </c>
      <c r="I18" s="410" t="e">
        <f t="shared" si="6"/>
        <v>#VALUE!</v>
      </c>
      <c r="J18" s="410" t="e">
        <f t="shared" si="6"/>
        <v>#VALUE!</v>
      </c>
      <c r="K18" s="410" t="e">
        <f t="shared" si="6"/>
        <v>#VALUE!</v>
      </c>
      <c r="L18" s="410" t="e">
        <f t="shared" si="6"/>
        <v>#VALUE!</v>
      </c>
      <c r="M18" s="410" t="e">
        <f t="shared" si="6"/>
        <v>#VALUE!</v>
      </c>
      <c r="N18" s="410" t="e">
        <f t="shared" si="6"/>
        <v>#VALUE!</v>
      </c>
      <c r="O18" s="410" t="e">
        <f t="shared" si="6"/>
        <v>#VALUE!</v>
      </c>
      <c r="P18" s="410" t="e">
        <f t="shared" si="6"/>
        <v>#VALUE!</v>
      </c>
      <c r="Q18" s="410" t="e">
        <f t="shared" si="6"/>
        <v>#VALUE!</v>
      </c>
    </row>
    <row r="19" spans="1:17" s="407" customFormat="1" ht="12" x14ac:dyDescent="0.3">
      <c r="A19" s="405">
        <v>3</v>
      </c>
      <c r="B19" s="405" t="s">
        <v>527</v>
      </c>
      <c r="C19" s="410" t="e">
        <f t="shared" si="6"/>
        <v>#VALUE!</v>
      </c>
      <c r="D19" s="410">
        <f>D$13+($A19*D$16*D$12)</f>
        <v>85848.315296819041</v>
      </c>
      <c r="E19" s="410">
        <f t="shared" si="6"/>
        <v>37291.301530255652</v>
      </c>
      <c r="F19" s="410">
        <f t="shared" si="6"/>
        <v>49100.489145009335</v>
      </c>
      <c r="G19" s="410">
        <f t="shared" si="6"/>
        <v>42749.455877282307</v>
      </c>
      <c r="H19" s="410">
        <f t="shared" si="6"/>
        <v>41733.644197443224</v>
      </c>
      <c r="I19" s="410" t="e">
        <f t="shared" si="6"/>
        <v>#VALUE!</v>
      </c>
      <c r="J19" s="410" t="e">
        <f t="shared" si="6"/>
        <v>#VALUE!</v>
      </c>
      <c r="K19" s="410" t="e">
        <f t="shared" si="6"/>
        <v>#VALUE!</v>
      </c>
      <c r="L19" s="410" t="e">
        <f t="shared" si="6"/>
        <v>#VALUE!</v>
      </c>
      <c r="M19" s="410" t="e">
        <f t="shared" si="6"/>
        <v>#VALUE!</v>
      </c>
      <c r="N19" s="410" t="e">
        <f t="shared" si="6"/>
        <v>#VALUE!</v>
      </c>
      <c r="O19" s="410" t="e">
        <f t="shared" si="6"/>
        <v>#VALUE!</v>
      </c>
      <c r="P19" s="410" t="e">
        <f t="shared" si="6"/>
        <v>#VALUE!</v>
      </c>
      <c r="Q19" s="410" t="e">
        <f t="shared" si="6"/>
        <v>#VALUE!</v>
      </c>
    </row>
    <row r="20" spans="1:17" s="407" customFormat="1" ht="12" x14ac:dyDescent="0.3">
      <c r="A20" s="405">
        <v>4</v>
      </c>
      <c r="B20" s="405" t="s">
        <v>528</v>
      </c>
      <c r="C20" s="410" t="e">
        <f t="shared" si="6"/>
        <v>#VALUE!</v>
      </c>
      <c r="D20" s="410">
        <f>D$13+($A20*D$16*D$12)</f>
        <v>88264.165296819032</v>
      </c>
      <c r="E20" s="410">
        <f t="shared" si="6"/>
        <v>39558.951530255654</v>
      </c>
      <c r="F20" s="410">
        <f t="shared" si="6"/>
        <v>51191.439145009339</v>
      </c>
      <c r="G20" s="410">
        <f t="shared" si="6"/>
        <v>44654.205877282307</v>
      </c>
      <c r="H20" s="410">
        <f t="shared" si="6"/>
        <v>43839.794197443225</v>
      </c>
      <c r="I20" s="410" t="e">
        <f t="shared" si="6"/>
        <v>#VALUE!</v>
      </c>
      <c r="J20" s="410" t="e">
        <f t="shared" si="6"/>
        <v>#VALUE!</v>
      </c>
      <c r="K20" s="410" t="e">
        <f t="shared" si="6"/>
        <v>#VALUE!</v>
      </c>
      <c r="L20" s="410" t="e">
        <f t="shared" si="6"/>
        <v>#VALUE!</v>
      </c>
      <c r="M20" s="410" t="e">
        <f t="shared" si="6"/>
        <v>#VALUE!</v>
      </c>
      <c r="N20" s="410" t="e">
        <f t="shared" si="6"/>
        <v>#VALUE!</v>
      </c>
      <c r="O20" s="410" t="e">
        <f t="shared" si="6"/>
        <v>#VALUE!</v>
      </c>
      <c r="P20" s="410" t="e">
        <f t="shared" si="6"/>
        <v>#VALUE!</v>
      </c>
      <c r="Q20" s="410" t="e">
        <f t="shared" si="6"/>
        <v>#VALUE!</v>
      </c>
    </row>
    <row r="21" spans="1:17" s="407" customFormat="1" ht="12" x14ac:dyDescent="0.3">
      <c r="A21" s="405">
        <v>5</v>
      </c>
      <c r="B21" s="405" t="s">
        <v>529</v>
      </c>
      <c r="C21" s="410" t="e">
        <f t="shared" si="6"/>
        <v>#VALUE!</v>
      </c>
      <c r="D21" s="410">
        <f t="shared" si="6"/>
        <v>90680.015296819038</v>
      </c>
      <c r="E21" s="410">
        <f t="shared" si="6"/>
        <v>41826.601530255648</v>
      </c>
      <c r="F21" s="410">
        <f t="shared" si="6"/>
        <v>53282.389145009336</v>
      </c>
      <c r="G21" s="410">
        <f t="shared" si="6"/>
        <v>46558.955877282307</v>
      </c>
      <c r="H21" s="410">
        <f t="shared" si="6"/>
        <v>45945.944197443227</v>
      </c>
      <c r="I21" s="410" t="e">
        <f t="shared" si="6"/>
        <v>#VALUE!</v>
      </c>
      <c r="J21" s="410" t="e">
        <f t="shared" si="6"/>
        <v>#VALUE!</v>
      </c>
      <c r="K21" s="410" t="e">
        <f t="shared" si="6"/>
        <v>#VALUE!</v>
      </c>
      <c r="L21" s="410" t="e">
        <f t="shared" si="6"/>
        <v>#VALUE!</v>
      </c>
      <c r="M21" s="410" t="e">
        <f t="shared" si="6"/>
        <v>#VALUE!</v>
      </c>
      <c r="N21" s="410" t="e">
        <f t="shared" si="6"/>
        <v>#VALUE!</v>
      </c>
      <c r="O21" s="410" t="e">
        <f t="shared" si="6"/>
        <v>#VALUE!</v>
      </c>
      <c r="P21" s="410" t="e">
        <f t="shared" si="6"/>
        <v>#VALUE!</v>
      </c>
      <c r="Q21" s="410" t="e">
        <f t="shared" si="6"/>
        <v>#VALUE!</v>
      </c>
    </row>
    <row r="22" spans="1:17" s="407" customFormat="1" ht="12" x14ac:dyDescent="0.3">
      <c r="A22" s="405">
        <v>6</v>
      </c>
      <c r="B22" s="405" t="s">
        <v>530</v>
      </c>
      <c r="C22" s="410" t="e">
        <f t="shared" si="6"/>
        <v>#VALUE!</v>
      </c>
      <c r="D22" s="410">
        <f t="shared" si="6"/>
        <v>93095.865296819044</v>
      </c>
      <c r="E22" s="410">
        <f t="shared" si="6"/>
        <v>44094.251530255649</v>
      </c>
      <c r="F22" s="410">
        <f t="shared" si="6"/>
        <v>55373.339145009333</v>
      </c>
      <c r="G22" s="410">
        <f t="shared" si="6"/>
        <v>48463.705877282307</v>
      </c>
      <c r="H22" s="410">
        <f t="shared" si="6"/>
        <v>48052.094197443228</v>
      </c>
      <c r="I22" s="410" t="e">
        <f t="shared" si="6"/>
        <v>#VALUE!</v>
      </c>
      <c r="J22" s="410" t="e">
        <f t="shared" si="6"/>
        <v>#VALUE!</v>
      </c>
      <c r="K22" s="410" t="e">
        <f t="shared" si="6"/>
        <v>#VALUE!</v>
      </c>
      <c r="L22" s="410" t="e">
        <f t="shared" si="6"/>
        <v>#VALUE!</v>
      </c>
      <c r="M22" s="410" t="e">
        <f t="shared" si="6"/>
        <v>#VALUE!</v>
      </c>
      <c r="N22" s="410" t="e">
        <f t="shared" si="6"/>
        <v>#VALUE!</v>
      </c>
      <c r="O22" s="410" t="e">
        <f t="shared" si="6"/>
        <v>#VALUE!</v>
      </c>
      <c r="P22" s="410" t="e">
        <f t="shared" si="6"/>
        <v>#VALUE!</v>
      </c>
      <c r="Q22" s="410" t="e">
        <f t="shared" si="6"/>
        <v>#VALUE!</v>
      </c>
    </row>
    <row r="23" spans="1:17" s="407" customFormat="1" ht="12" x14ac:dyDescent="0.3">
      <c r="A23" s="405">
        <v>7</v>
      </c>
      <c r="B23" s="405" t="s">
        <v>531</v>
      </c>
      <c r="C23" s="410" t="e">
        <f t="shared" si="6"/>
        <v>#VALUE!</v>
      </c>
      <c r="D23" s="410">
        <f t="shared" si="6"/>
        <v>95511.715296819035</v>
      </c>
      <c r="E23" s="410">
        <f t="shared" si="6"/>
        <v>46361.901530255651</v>
      </c>
      <c r="F23" s="410">
        <f t="shared" si="6"/>
        <v>57464.289145009338</v>
      </c>
      <c r="G23" s="410">
        <f t="shared" si="6"/>
        <v>50368.455877282307</v>
      </c>
      <c r="H23" s="410">
        <f t="shared" si="6"/>
        <v>50158.244197443229</v>
      </c>
      <c r="I23" s="410" t="e">
        <f t="shared" si="6"/>
        <v>#VALUE!</v>
      </c>
      <c r="J23" s="410" t="e">
        <f t="shared" si="6"/>
        <v>#VALUE!</v>
      </c>
      <c r="K23" s="410" t="e">
        <f t="shared" si="6"/>
        <v>#VALUE!</v>
      </c>
      <c r="L23" s="410" t="e">
        <f t="shared" si="6"/>
        <v>#VALUE!</v>
      </c>
      <c r="M23" s="410" t="e">
        <f t="shared" si="6"/>
        <v>#VALUE!</v>
      </c>
      <c r="N23" s="410" t="e">
        <f t="shared" si="6"/>
        <v>#VALUE!</v>
      </c>
      <c r="O23" s="410" t="e">
        <f t="shared" si="6"/>
        <v>#VALUE!</v>
      </c>
      <c r="P23" s="410" t="e">
        <f t="shared" si="6"/>
        <v>#VALUE!</v>
      </c>
      <c r="Q23" s="410" t="e">
        <f t="shared" si="6"/>
        <v>#VALUE!</v>
      </c>
    </row>
    <row r="24" spans="1:17" s="407" customFormat="1" ht="12" x14ac:dyDescent="0.3">
      <c r="A24" s="405">
        <v>8</v>
      </c>
      <c r="B24" s="405" t="s">
        <v>532</v>
      </c>
      <c r="C24" s="410" t="e">
        <f t="shared" si="6"/>
        <v>#VALUE!</v>
      </c>
      <c r="D24" s="410">
        <f t="shared" si="6"/>
        <v>97927.565296819041</v>
      </c>
      <c r="E24" s="410">
        <f t="shared" si="6"/>
        <v>48629.551530255652</v>
      </c>
      <c r="F24" s="410">
        <f t="shared" si="6"/>
        <v>59555.239145009335</v>
      </c>
      <c r="G24" s="410">
        <f t="shared" si="6"/>
        <v>52273.205877282307</v>
      </c>
      <c r="H24" s="410">
        <f t="shared" si="6"/>
        <v>52264.394197443224</v>
      </c>
      <c r="I24" s="410" t="e">
        <f t="shared" si="6"/>
        <v>#VALUE!</v>
      </c>
      <c r="J24" s="410" t="e">
        <f t="shared" si="6"/>
        <v>#VALUE!</v>
      </c>
      <c r="K24" s="410" t="e">
        <f t="shared" si="6"/>
        <v>#VALUE!</v>
      </c>
      <c r="L24" s="410" t="e">
        <f t="shared" si="6"/>
        <v>#VALUE!</v>
      </c>
      <c r="M24" s="410" t="e">
        <f t="shared" si="6"/>
        <v>#VALUE!</v>
      </c>
      <c r="N24" s="410" t="e">
        <f t="shared" si="6"/>
        <v>#VALUE!</v>
      </c>
      <c r="O24" s="410" t="e">
        <f t="shared" si="6"/>
        <v>#VALUE!</v>
      </c>
      <c r="P24" s="410" t="e">
        <f t="shared" si="6"/>
        <v>#VALUE!</v>
      </c>
      <c r="Q24" s="410" t="e">
        <f t="shared" si="6"/>
        <v>#VALUE!</v>
      </c>
    </row>
    <row r="25" spans="1:17" s="407" customFormat="1" ht="12" x14ac:dyDescent="0.3">
      <c r="A25" s="405">
        <v>9</v>
      </c>
      <c r="B25" s="405" t="s">
        <v>533</v>
      </c>
      <c r="C25" s="410" t="e">
        <f t="shared" si="6"/>
        <v>#VALUE!</v>
      </c>
      <c r="D25" s="410">
        <f t="shared" si="6"/>
        <v>100343.41529681903</v>
      </c>
      <c r="E25" s="410">
        <f t="shared" si="6"/>
        <v>50897.201530255654</v>
      </c>
      <c r="F25" s="410">
        <f t="shared" si="6"/>
        <v>61646.189145009339</v>
      </c>
      <c r="G25" s="410">
        <f t="shared" si="6"/>
        <v>54177.955877282307</v>
      </c>
      <c r="H25" s="410">
        <f t="shared" si="6"/>
        <v>54370.544197443225</v>
      </c>
      <c r="I25" s="410" t="e">
        <f t="shared" si="6"/>
        <v>#VALUE!</v>
      </c>
      <c r="J25" s="410" t="e">
        <f t="shared" si="6"/>
        <v>#VALUE!</v>
      </c>
      <c r="K25" s="410" t="e">
        <f t="shared" si="6"/>
        <v>#VALUE!</v>
      </c>
      <c r="L25" s="410" t="e">
        <f t="shared" si="6"/>
        <v>#VALUE!</v>
      </c>
      <c r="M25" s="410" t="e">
        <f t="shared" si="6"/>
        <v>#VALUE!</v>
      </c>
      <c r="N25" s="410" t="e">
        <f t="shared" si="6"/>
        <v>#VALUE!</v>
      </c>
      <c r="O25" s="410" t="e">
        <f t="shared" si="6"/>
        <v>#VALUE!</v>
      </c>
      <c r="P25" s="410" t="e">
        <f t="shared" si="6"/>
        <v>#VALUE!</v>
      </c>
      <c r="Q25" s="410" t="e">
        <f t="shared" si="6"/>
        <v>#VALUE!</v>
      </c>
    </row>
    <row r="26" spans="1:17" s="407" customFormat="1" ht="12" x14ac:dyDescent="0.3">
      <c r="A26" s="405">
        <v>10</v>
      </c>
      <c r="B26" s="405" t="s">
        <v>534</v>
      </c>
      <c r="C26" s="410" t="e">
        <f t="shared" si="6"/>
        <v>#VALUE!</v>
      </c>
      <c r="D26" s="410">
        <f t="shared" si="6"/>
        <v>102759.26529681904</v>
      </c>
      <c r="E26" s="410">
        <f t="shared" si="6"/>
        <v>53164.851530255648</v>
      </c>
      <c r="F26" s="410">
        <f t="shared" si="6"/>
        <v>63737.139145009336</v>
      </c>
      <c r="G26" s="410">
        <f t="shared" si="6"/>
        <v>56082.705877282307</v>
      </c>
      <c r="H26" s="410">
        <f t="shared" si="6"/>
        <v>56476.694197443227</v>
      </c>
      <c r="I26" s="410" t="e">
        <f t="shared" si="6"/>
        <v>#VALUE!</v>
      </c>
      <c r="J26" s="410" t="e">
        <f t="shared" si="6"/>
        <v>#VALUE!</v>
      </c>
      <c r="K26" s="410" t="e">
        <f t="shared" si="6"/>
        <v>#VALUE!</v>
      </c>
      <c r="L26" s="410" t="e">
        <f t="shared" si="6"/>
        <v>#VALUE!</v>
      </c>
      <c r="M26" s="410" t="e">
        <f t="shared" si="6"/>
        <v>#VALUE!</v>
      </c>
      <c r="N26" s="410" t="e">
        <f t="shared" si="6"/>
        <v>#VALUE!</v>
      </c>
      <c r="O26" s="410" t="e">
        <f t="shared" si="6"/>
        <v>#VALUE!</v>
      </c>
      <c r="P26" s="410" t="e">
        <f t="shared" si="6"/>
        <v>#VALUE!</v>
      </c>
      <c r="Q26" s="410" t="e">
        <f t="shared" si="6"/>
        <v>#VALUE!</v>
      </c>
    </row>
    <row r="27" spans="1:17" x14ac:dyDescent="0.45">
      <c r="A27" s="391"/>
      <c r="B27" s="301"/>
      <c r="C27" s="399"/>
      <c r="D27" s="399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</row>
    <row r="28" spans="1:17" x14ac:dyDescent="0.45">
      <c r="A28" s="391"/>
      <c r="B28" s="301" t="s">
        <v>535</v>
      </c>
      <c r="C28" s="399"/>
      <c r="D28" s="399"/>
      <c r="E28" s="399"/>
      <c r="F28" s="399"/>
      <c r="G28" s="399"/>
      <c r="H28" s="399"/>
      <c r="I28" s="399"/>
      <c r="J28" s="399"/>
      <c r="K28" s="399"/>
      <c r="L28" s="399"/>
      <c r="M28" s="399"/>
      <c r="N28" s="399"/>
      <c r="O28" s="399"/>
      <c r="P28" s="399"/>
      <c r="Q28" s="399"/>
    </row>
    <row r="29" spans="1:17" x14ac:dyDescent="0.45">
      <c r="A29" s="391">
        <v>1</v>
      </c>
      <c r="B29" s="301" t="s">
        <v>536</v>
      </c>
      <c r="C29" s="411" t="e">
        <f>C17-C$13</f>
        <v>#VALUE!</v>
      </c>
      <c r="D29" s="411">
        <f t="shared" ref="D29:Q31" si="7">D17-D$13</f>
        <v>2415.8500000000058</v>
      </c>
      <c r="E29" s="411">
        <f t="shared" si="7"/>
        <v>2267.6500000000015</v>
      </c>
      <c r="F29" s="411">
        <f t="shared" si="7"/>
        <v>2090.9499999999971</v>
      </c>
      <c r="G29" s="411">
        <f t="shared" si="7"/>
        <v>1904.75</v>
      </c>
      <c r="H29" s="411">
        <f t="shared" si="7"/>
        <v>2106.1500000000015</v>
      </c>
      <c r="I29" s="411" t="e">
        <f t="shared" si="7"/>
        <v>#VALUE!</v>
      </c>
      <c r="J29" s="411" t="e">
        <f t="shared" si="7"/>
        <v>#VALUE!</v>
      </c>
      <c r="K29" s="411" t="e">
        <f t="shared" si="7"/>
        <v>#VALUE!</v>
      </c>
      <c r="L29" s="411" t="e">
        <f t="shared" si="7"/>
        <v>#VALUE!</v>
      </c>
      <c r="M29" s="411" t="e">
        <f t="shared" si="7"/>
        <v>#VALUE!</v>
      </c>
      <c r="N29" s="411" t="e">
        <f t="shared" si="7"/>
        <v>#VALUE!</v>
      </c>
      <c r="O29" s="411" t="e">
        <f t="shared" si="7"/>
        <v>#VALUE!</v>
      </c>
      <c r="P29" s="411" t="e">
        <f t="shared" si="7"/>
        <v>#VALUE!</v>
      </c>
      <c r="Q29" s="411" t="e">
        <f t="shared" si="7"/>
        <v>#VALUE!</v>
      </c>
    </row>
    <row r="30" spans="1:17" x14ac:dyDescent="0.45">
      <c r="A30" s="391">
        <v>2</v>
      </c>
      <c r="B30" s="301" t="s">
        <v>537</v>
      </c>
      <c r="C30" s="411" t="e">
        <f>C18-C$13</f>
        <v>#VALUE!</v>
      </c>
      <c r="D30" s="411">
        <f t="shared" si="7"/>
        <v>4831.6999999999971</v>
      </c>
      <c r="E30" s="411">
        <f t="shared" si="7"/>
        <v>4535.2999999999993</v>
      </c>
      <c r="F30" s="411">
        <f t="shared" si="7"/>
        <v>4181.9000000000015</v>
      </c>
      <c r="G30" s="411">
        <f t="shared" si="7"/>
        <v>3809.5</v>
      </c>
      <c r="H30" s="411">
        <f t="shared" si="7"/>
        <v>4212.3000000000029</v>
      </c>
      <c r="I30" s="411" t="e">
        <f t="shared" si="7"/>
        <v>#VALUE!</v>
      </c>
      <c r="J30" s="411" t="e">
        <f t="shared" si="7"/>
        <v>#VALUE!</v>
      </c>
      <c r="K30" s="411" t="e">
        <f t="shared" si="7"/>
        <v>#VALUE!</v>
      </c>
      <c r="L30" s="411" t="e">
        <f t="shared" si="7"/>
        <v>#VALUE!</v>
      </c>
      <c r="M30" s="411" t="e">
        <f t="shared" si="7"/>
        <v>#VALUE!</v>
      </c>
      <c r="N30" s="411" t="e">
        <f t="shared" si="7"/>
        <v>#VALUE!</v>
      </c>
      <c r="O30" s="411" t="e">
        <f t="shared" si="7"/>
        <v>#VALUE!</v>
      </c>
      <c r="P30" s="411" t="e">
        <f t="shared" si="7"/>
        <v>#VALUE!</v>
      </c>
      <c r="Q30" s="411" t="e">
        <f t="shared" si="7"/>
        <v>#VALUE!</v>
      </c>
    </row>
    <row r="31" spans="1:17" x14ac:dyDescent="0.45">
      <c r="A31" s="391">
        <v>3</v>
      </c>
      <c r="B31" s="301" t="s">
        <v>538</v>
      </c>
      <c r="C31" s="411" t="e">
        <f>C19-C$13</f>
        <v>#VALUE!</v>
      </c>
      <c r="D31" s="411">
        <f t="shared" si="7"/>
        <v>7247.5500000000029</v>
      </c>
      <c r="E31" s="411">
        <f t="shared" si="7"/>
        <v>6802.9500000000007</v>
      </c>
      <c r="F31" s="411">
        <f t="shared" si="7"/>
        <v>6272.8499999999985</v>
      </c>
      <c r="G31" s="411">
        <f t="shared" si="7"/>
        <v>5714.25</v>
      </c>
      <c r="H31" s="411">
        <f t="shared" si="7"/>
        <v>6318.4499999999971</v>
      </c>
      <c r="I31" s="411" t="e">
        <f t="shared" si="7"/>
        <v>#VALUE!</v>
      </c>
      <c r="J31" s="411" t="e">
        <f t="shared" si="7"/>
        <v>#VALUE!</v>
      </c>
      <c r="K31" s="411" t="e">
        <f t="shared" si="7"/>
        <v>#VALUE!</v>
      </c>
      <c r="L31" s="411" t="e">
        <f t="shared" si="7"/>
        <v>#VALUE!</v>
      </c>
      <c r="M31" s="411" t="e">
        <f t="shared" si="7"/>
        <v>#VALUE!</v>
      </c>
      <c r="N31" s="411" t="e">
        <f t="shared" si="7"/>
        <v>#VALUE!</v>
      </c>
      <c r="O31" s="411" t="e">
        <f t="shared" si="7"/>
        <v>#VALUE!</v>
      </c>
      <c r="P31" s="411" t="e">
        <f t="shared" si="7"/>
        <v>#VALUE!</v>
      </c>
      <c r="Q31" s="411" t="e">
        <f t="shared" si="7"/>
        <v>#VALUE!</v>
      </c>
    </row>
    <row r="32" spans="1:17" x14ac:dyDescent="0.45">
      <c r="A32" s="391">
        <v>4</v>
      </c>
      <c r="B32" s="301" t="s">
        <v>539</v>
      </c>
      <c r="C32" s="411" t="e">
        <f t="shared" ref="C32:Q38" si="8">C20-C$13</f>
        <v>#VALUE!</v>
      </c>
      <c r="D32" s="411">
        <f t="shared" si="8"/>
        <v>9663.3999999999942</v>
      </c>
      <c r="E32" s="411">
        <f t="shared" si="8"/>
        <v>9070.6000000000022</v>
      </c>
      <c r="F32" s="411">
        <f t="shared" si="8"/>
        <v>8363.8000000000029</v>
      </c>
      <c r="G32" s="411">
        <f t="shared" si="8"/>
        <v>7619</v>
      </c>
      <c r="H32" s="411">
        <f t="shared" si="8"/>
        <v>8424.5999999999985</v>
      </c>
      <c r="I32" s="411" t="e">
        <f t="shared" si="8"/>
        <v>#VALUE!</v>
      </c>
      <c r="J32" s="411" t="e">
        <f t="shared" si="8"/>
        <v>#VALUE!</v>
      </c>
      <c r="K32" s="411" t="e">
        <f t="shared" si="8"/>
        <v>#VALUE!</v>
      </c>
      <c r="L32" s="411" t="e">
        <f t="shared" si="8"/>
        <v>#VALUE!</v>
      </c>
      <c r="M32" s="411" t="e">
        <f t="shared" si="8"/>
        <v>#VALUE!</v>
      </c>
      <c r="N32" s="411" t="e">
        <f t="shared" si="8"/>
        <v>#VALUE!</v>
      </c>
      <c r="O32" s="411" t="e">
        <f t="shared" si="8"/>
        <v>#VALUE!</v>
      </c>
      <c r="P32" s="411" t="e">
        <f t="shared" si="8"/>
        <v>#VALUE!</v>
      </c>
      <c r="Q32" s="411" t="e">
        <f t="shared" si="8"/>
        <v>#VALUE!</v>
      </c>
    </row>
    <row r="33" spans="1:18" x14ac:dyDescent="0.45">
      <c r="A33" s="391">
        <v>5</v>
      </c>
      <c r="B33" s="301" t="s">
        <v>540</v>
      </c>
      <c r="C33" s="411" t="e">
        <f t="shared" si="8"/>
        <v>#VALUE!</v>
      </c>
      <c r="D33" s="411">
        <f t="shared" si="8"/>
        <v>12079.25</v>
      </c>
      <c r="E33" s="411">
        <f t="shared" si="8"/>
        <v>11338.249999999996</v>
      </c>
      <c r="F33" s="411">
        <f t="shared" si="8"/>
        <v>10454.75</v>
      </c>
      <c r="G33" s="411">
        <f t="shared" si="8"/>
        <v>9523.75</v>
      </c>
      <c r="H33" s="411">
        <f t="shared" si="8"/>
        <v>10530.75</v>
      </c>
      <c r="I33" s="411" t="e">
        <f t="shared" si="8"/>
        <v>#VALUE!</v>
      </c>
      <c r="J33" s="411" t="e">
        <f t="shared" si="8"/>
        <v>#VALUE!</v>
      </c>
      <c r="K33" s="411" t="e">
        <f t="shared" si="8"/>
        <v>#VALUE!</v>
      </c>
      <c r="L33" s="411" t="e">
        <f t="shared" si="8"/>
        <v>#VALUE!</v>
      </c>
      <c r="M33" s="411" t="e">
        <f t="shared" si="8"/>
        <v>#VALUE!</v>
      </c>
      <c r="N33" s="411" t="e">
        <f t="shared" si="8"/>
        <v>#VALUE!</v>
      </c>
      <c r="O33" s="411" t="e">
        <f t="shared" si="8"/>
        <v>#VALUE!</v>
      </c>
      <c r="P33" s="411" t="e">
        <f t="shared" si="8"/>
        <v>#VALUE!</v>
      </c>
      <c r="Q33" s="411" t="e">
        <f t="shared" si="8"/>
        <v>#VALUE!</v>
      </c>
    </row>
    <row r="34" spans="1:18" x14ac:dyDescent="0.45">
      <c r="A34" s="391">
        <v>6</v>
      </c>
      <c r="B34" s="301" t="s">
        <v>541</v>
      </c>
      <c r="C34" s="411" t="e">
        <f t="shared" si="8"/>
        <v>#VALUE!</v>
      </c>
      <c r="D34" s="411">
        <f t="shared" si="8"/>
        <v>14495.100000000006</v>
      </c>
      <c r="E34" s="411">
        <f t="shared" si="8"/>
        <v>13605.899999999998</v>
      </c>
      <c r="F34" s="411">
        <f t="shared" si="8"/>
        <v>12545.699999999997</v>
      </c>
      <c r="G34" s="411">
        <f t="shared" si="8"/>
        <v>11428.5</v>
      </c>
      <c r="H34" s="411">
        <f t="shared" si="8"/>
        <v>12636.900000000001</v>
      </c>
      <c r="I34" s="411" t="e">
        <f t="shared" si="8"/>
        <v>#VALUE!</v>
      </c>
      <c r="J34" s="411" t="e">
        <f t="shared" si="8"/>
        <v>#VALUE!</v>
      </c>
      <c r="K34" s="411" t="e">
        <f t="shared" si="8"/>
        <v>#VALUE!</v>
      </c>
      <c r="L34" s="411" t="e">
        <f t="shared" si="8"/>
        <v>#VALUE!</v>
      </c>
      <c r="M34" s="411" t="e">
        <f t="shared" si="8"/>
        <v>#VALUE!</v>
      </c>
      <c r="N34" s="411" t="e">
        <f t="shared" si="8"/>
        <v>#VALUE!</v>
      </c>
      <c r="O34" s="411" t="e">
        <f t="shared" si="8"/>
        <v>#VALUE!</v>
      </c>
      <c r="P34" s="411" t="e">
        <f t="shared" si="8"/>
        <v>#VALUE!</v>
      </c>
      <c r="Q34" s="411" t="e">
        <f t="shared" si="8"/>
        <v>#VALUE!</v>
      </c>
    </row>
    <row r="35" spans="1:18" x14ac:dyDescent="0.45">
      <c r="A35" s="391">
        <v>7</v>
      </c>
      <c r="B35" s="301" t="s">
        <v>542</v>
      </c>
      <c r="C35" s="411" t="e">
        <f t="shared" si="8"/>
        <v>#VALUE!</v>
      </c>
      <c r="D35" s="411">
        <f t="shared" si="8"/>
        <v>16910.949999999997</v>
      </c>
      <c r="E35" s="411">
        <f t="shared" si="8"/>
        <v>15873.55</v>
      </c>
      <c r="F35" s="411">
        <f t="shared" si="8"/>
        <v>14636.650000000001</v>
      </c>
      <c r="G35" s="411">
        <f t="shared" si="8"/>
        <v>13333.25</v>
      </c>
      <c r="H35" s="411">
        <f t="shared" si="8"/>
        <v>14743.050000000003</v>
      </c>
      <c r="I35" s="411" t="e">
        <f t="shared" si="8"/>
        <v>#VALUE!</v>
      </c>
      <c r="J35" s="411" t="e">
        <f t="shared" si="8"/>
        <v>#VALUE!</v>
      </c>
      <c r="K35" s="411" t="e">
        <f t="shared" si="8"/>
        <v>#VALUE!</v>
      </c>
      <c r="L35" s="411" t="e">
        <f t="shared" si="8"/>
        <v>#VALUE!</v>
      </c>
      <c r="M35" s="411" t="e">
        <f t="shared" si="8"/>
        <v>#VALUE!</v>
      </c>
      <c r="N35" s="411" t="e">
        <f t="shared" si="8"/>
        <v>#VALUE!</v>
      </c>
      <c r="O35" s="411" t="e">
        <f t="shared" si="8"/>
        <v>#VALUE!</v>
      </c>
      <c r="P35" s="411" t="e">
        <f t="shared" si="8"/>
        <v>#VALUE!</v>
      </c>
      <c r="Q35" s="411" t="e">
        <f t="shared" si="8"/>
        <v>#VALUE!</v>
      </c>
    </row>
    <row r="36" spans="1:18" x14ac:dyDescent="0.45">
      <c r="A36" s="391">
        <v>8</v>
      </c>
      <c r="B36" s="301" t="s">
        <v>543</v>
      </c>
      <c r="C36" s="411" t="e">
        <f t="shared" si="8"/>
        <v>#VALUE!</v>
      </c>
      <c r="D36" s="411">
        <f t="shared" si="8"/>
        <v>19326.800000000003</v>
      </c>
      <c r="E36" s="411">
        <f t="shared" si="8"/>
        <v>18141.2</v>
      </c>
      <c r="F36" s="411">
        <f t="shared" si="8"/>
        <v>16727.599999999999</v>
      </c>
      <c r="G36" s="411">
        <f t="shared" si="8"/>
        <v>15238</v>
      </c>
      <c r="H36" s="411">
        <f t="shared" si="8"/>
        <v>16849.199999999997</v>
      </c>
      <c r="I36" s="411" t="e">
        <f t="shared" si="8"/>
        <v>#VALUE!</v>
      </c>
      <c r="J36" s="411" t="e">
        <f t="shared" si="8"/>
        <v>#VALUE!</v>
      </c>
      <c r="K36" s="411" t="e">
        <f t="shared" si="8"/>
        <v>#VALUE!</v>
      </c>
      <c r="L36" s="411" t="e">
        <f t="shared" si="8"/>
        <v>#VALUE!</v>
      </c>
      <c r="M36" s="411" t="e">
        <f t="shared" si="8"/>
        <v>#VALUE!</v>
      </c>
      <c r="N36" s="411" t="e">
        <f t="shared" si="8"/>
        <v>#VALUE!</v>
      </c>
      <c r="O36" s="411" t="e">
        <f t="shared" si="8"/>
        <v>#VALUE!</v>
      </c>
      <c r="P36" s="411" t="e">
        <f t="shared" si="8"/>
        <v>#VALUE!</v>
      </c>
      <c r="Q36" s="411" t="e">
        <f t="shared" si="8"/>
        <v>#VALUE!</v>
      </c>
    </row>
    <row r="37" spans="1:18" ht="17" thickBot="1" x14ac:dyDescent="0.5">
      <c r="A37" s="391">
        <v>9</v>
      </c>
      <c r="B37" s="301" t="s">
        <v>544</v>
      </c>
      <c r="C37" s="411" t="e">
        <f t="shared" si="8"/>
        <v>#VALUE!</v>
      </c>
      <c r="D37" s="411">
        <f t="shared" si="8"/>
        <v>21742.649999999994</v>
      </c>
      <c r="E37" s="411">
        <f t="shared" si="8"/>
        <v>20408.850000000002</v>
      </c>
      <c r="F37" s="411">
        <f t="shared" si="8"/>
        <v>18818.550000000003</v>
      </c>
      <c r="G37" s="411">
        <f t="shared" si="8"/>
        <v>17142.75</v>
      </c>
      <c r="H37" s="411">
        <f t="shared" si="8"/>
        <v>18955.349999999999</v>
      </c>
      <c r="I37" s="411" t="e">
        <f t="shared" si="8"/>
        <v>#VALUE!</v>
      </c>
      <c r="J37" s="411" t="e">
        <f t="shared" si="8"/>
        <v>#VALUE!</v>
      </c>
      <c r="K37" s="411" t="e">
        <f t="shared" si="8"/>
        <v>#VALUE!</v>
      </c>
      <c r="L37" s="411" t="e">
        <f t="shared" si="8"/>
        <v>#VALUE!</v>
      </c>
      <c r="M37" s="411" t="e">
        <f t="shared" si="8"/>
        <v>#VALUE!</v>
      </c>
      <c r="N37" s="411" t="e">
        <f t="shared" si="8"/>
        <v>#VALUE!</v>
      </c>
      <c r="O37" s="411" t="e">
        <f t="shared" si="8"/>
        <v>#VALUE!</v>
      </c>
      <c r="P37" s="411" t="e">
        <f t="shared" si="8"/>
        <v>#VALUE!</v>
      </c>
      <c r="Q37" s="411" t="e">
        <f t="shared" si="8"/>
        <v>#VALUE!</v>
      </c>
    </row>
    <row r="38" spans="1:18" ht="17" thickBot="1" x14ac:dyDescent="0.5">
      <c r="A38" s="391">
        <v>10</v>
      </c>
      <c r="B38" s="412" t="s">
        <v>545</v>
      </c>
      <c r="C38" s="413" t="e">
        <f t="shared" si="8"/>
        <v>#VALUE!</v>
      </c>
      <c r="D38" s="413">
        <f t="shared" si="8"/>
        <v>24158.5</v>
      </c>
      <c r="E38" s="413">
        <f t="shared" si="8"/>
        <v>22676.499999999996</v>
      </c>
      <c r="F38" s="413">
        <f t="shared" si="8"/>
        <v>20909.5</v>
      </c>
      <c r="G38" s="413">
        <f t="shared" si="8"/>
        <v>19047.5</v>
      </c>
      <c r="H38" s="413">
        <f t="shared" si="8"/>
        <v>21061.5</v>
      </c>
      <c r="I38" s="413" t="e">
        <f t="shared" si="8"/>
        <v>#VALUE!</v>
      </c>
      <c r="J38" s="413" t="e">
        <f t="shared" si="8"/>
        <v>#VALUE!</v>
      </c>
      <c r="K38" s="413" t="e">
        <f t="shared" si="8"/>
        <v>#VALUE!</v>
      </c>
      <c r="L38" s="413" t="e">
        <f t="shared" si="8"/>
        <v>#VALUE!</v>
      </c>
      <c r="M38" s="413" t="e">
        <f t="shared" si="8"/>
        <v>#VALUE!</v>
      </c>
      <c r="N38" s="413" t="e">
        <f t="shared" si="8"/>
        <v>#VALUE!</v>
      </c>
      <c r="O38" s="413" t="e">
        <f t="shared" si="8"/>
        <v>#VALUE!</v>
      </c>
      <c r="P38" s="413" t="e">
        <f t="shared" si="8"/>
        <v>#VALUE!</v>
      </c>
      <c r="Q38" s="414" t="e">
        <f t="shared" si="8"/>
        <v>#VALUE!</v>
      </c>
    </row>
    <row r="39" spans="1:18" x14ac:dyDescent="0.45">
      <c r="A39" s="391"/>
      <c r="B39" s="391"/>
      <c r="C39" s="391"/>
      <c r="D39" s="391"/>
      <c r="E39" s="391"/>
      <c r="F39" s="391"/>
      <c r="G39" s="391"/>
      <c r="H39" s="391"/>
      <c r="I39" s="391"/>
      <c r="J39" s="391"/>
      <c r="K39" s="391"/>
      <c r="L39" s="391"/>
      <c r="M39" s="391"/>
      <c r="N39" s="391"/>
      <c r="O39" s="391"/>
      <c r="P39" s="391"/>
      <c r="Q39" s="391"/>
      <c r="R39" s="391"/>
    </row>
    <row r="40" spans="1:18" x14ac:dyDescent="0.45">
      <c r="A40" s="415">
        <v>500</v>
      </c>
      <c r="B40" s="416" t="s">
        <v>546</v>
      </c>
      <c r="C40" s="410" t="e">
        <f>$C38*$A40</f>
        <v>#VALUE!</v>
      </c>
      <c r="D40" s="410">
        <f>D38*$A40</f>
        <v>12079250</v>
      </c>
      <c r="E40" s="417">
        <f>E38*$A40</f>
        <v>11338249.999999998</v>
      </c>
      <c r="F40" s="410">
        <f t="shared" ref="F40:Q40" si="9">F38*$A40</f>
        <v>10454750</v>
      </c>
      <c r="G40" s="410">
        <f t="shared" si="9"/>
        <v>9523750</v>
      </c>
      <c r="H40" s="410">
        <f t="shared" si="9"/>
        <v>10530750</v>
      </c>
      <c r="I40" s="410" t="e">
        <f t="shared" si="9"/>
        <v>#VALUE!</v>
      </c>
      <c r="J40" s="410" t="e">
        <f t="shared" si="9"/>
        <v>#VALUE!</v>
      </c>
      <c r="K40" s="410" t="e">
        <f t="shared" si="9"/>
        <v>#VALUE!</v>
      </c>
      <c r="L40" s="410" t="e">
        <f t="shared" si="9"/>
        <v>#VALUE!</v>
      </c>
      <c r="M40" s="410" t="e">
        <f t="shared" si="9"/>
        <v>#VALUE!</v>
      </c>
      <c r="N40" s="410" t="e">
        <f t="shared" si="9"/>
        <v>#VALUE!</v>
      </c>
      <c r="O40" s="410" t="e">
        <f t="shared" si="9"/>
        <v>#VALUE!</v>
      </c>
      <c r="P40" s="410" t="e">
        <f t="shared" si="9"/>
        <v>#VALUE!</v>
      </c>
      <c r="Q40" s="410" t="e">
        <f t="shared" si="9"/>
        <v>#VALUE!</v>
      </c>
    </row>
    <row r="41" spans="1:18" x14ac:dyDescent="0.45">
      <c r="A41" s="415">
        <v>1000</v>
      </c>
      <c r="B41" s="416" t="s">
        <v>547</v>
      </c>
      <c r="C41" s="410" t="e">
        <f>C$38*$A41</f>
        <v>#VALUE!</v>
      </c>
      <c r="D41" s="410">
        <f>D$38*$A41</f>
        <v>24158500</v>
      </c>
      <c r="E41" s="417">
        <f>E$38*$A41</f>
        <v>22676499.999999996</v>
      </c>
      <c r="F41" s="410">
        <f t="shared" ref="F41:Q41" si="10">F$38*$A41</f>
        <v>20909500</v>
      </c>
      <c r="G41" s="410">
        <f t="shared" si="10"/>
        <v>19047500</v>
      </c>
      <c r="H41" s="410">
        <f t="shared" si="10"/>
        <v>21061500</v>
      </c>
      <c r="I41" s="410" t="e">
        <f t="shared" si="10"/>
        <v>#VALUE!</v>
      </c>
      <c r="J41" s="410" t="e">
        <f t="shared" si="10"/>
        <v>#VALUE!</v>
      </c>
      <c r="K41" s="410" t="e">
        <f t="shared" si="10"/>
        <v>#VALUE!</v>
      </c>
      <c r="L41" s="410" t="e">
        <f t="shared" si="10"/>
        <v>#VALUE!</v>
      </c>
      <c r="M41" s="410" t="e">
        <f t="shared" si="10"/>
        <v>#VALUE!</v>
      </c>
      <c r="N41" s="410" t="e">
        <f t="shared" si="10"/>
        <v>#VALUE!</v>
      </c>
      <c r="O41" s="410" t="e">
        <f t="shared" si="10"/>
        <v>#VALUE!</v>
      </c>
      <c r="P41" s="410" t="e">
        <f t="shared" si="10"/>
        <v>#VALUE!</v>
      </c>
      <c r="Q41" s="410" t="e">
        <f t="shared" si="10"/>
        <v>#VALUE!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72"/>
  <sheetViews>
    <sheetView zoomScaleNormal="100" workbookViewId="0">
      <selection activeCell="N94" sqref="N94"/>
    </sheetView>
  </sheetViews>
  <sheetFormatPr defaultColWidth="8.75" defaultRowHeight="22" x14ac:dyDescent="0.4"/>
  <cols>
    <col min="1" max="1" width="47.25" style="23" bestFit="1" customWidth="1"/>
    <col min="2" max="2" width="13.5" style="23" customWidth="1"/>
    <col min="3" max="3" width="14.58203125" style="23" bestFit="1" customWidth="1"/>
    <col min="4" max="4" width="5.75" style="23" bestFit="1" customWidth="1"/>
    <col min="5" max="5" width="11.25" style="23" bestFit="1" customWidth="1"/>
    <col min="6" max="6" width="7.25" style="23" bestFit="1" customWidth="1"/>
    <col min="7" max="7" width="11.5" style="23" bestFit="1" customWidth="1"/>
    <col min="8" max="9" width="2" style="23" bestFit="1" customWidth="1"/>
    <col min="10" max="10" width="8.75" style="23"/>
    <col min="11" max="11" width="15.33203125" style="23" bestFit="1" customWidth="1"/>
    <col min="12" max="12" width="2" style="23" bestFit="1" customWidth="1"/>
    <col min="13" max="14" width="8.75" style="23"/>
    <col min="15" max="16384" width="8.75" style="1"/>
  </cols>
  <sheetData>
    <row r="1" spans="1:3" ht="16.149999999999999" customHeight="1" x14ac:dyDescent="0.4">
      <c r="A1" s="93" t="s">
        <v>100</v>
      </c>
      <c r="B1" s="94" t="s">
        <v>15</v>
      </c>
      <c r="C1" s="94" t="s">
        <v>101</v>
      </c>
    </row>
    <row r="2" spans="1:3" ht="16.149999999999999" customHeight="1" x14ac:dyDescent="0.4">
      <c r="A2" s="130" t="s">
        <v>20</v>
      </c>
      <c r="B2" s="131" t="str" cm="1">
        <f t="array" ref="B2">IF(OR('2ขนาดพื้นที่ต่างๆ'!B$6:B$155&lt;&gt;"ยังไม่บันทึกข้อมูล"),SUMIF('2ขนาดพื้นที่ต่างๆ'!B$6:B$155,A2,'2ขนาดพื้นที่ต่างๆ'!D$6:D$155),"ยังไม่บันทึกข้อมูล")</f>
        <v>ยังไม่บันทึกข้อมูล</v>
      </c>
      <c r="C2" s="96" t="str">
        <f>IF(AND(ISNUMBER(B2),ISNUMBER(B$8)),IF(B2&lt;=B$8,(B2/B$8)*100,"ยังไม่บันทึกข้อมูล"),"ยังไม่บันทึกข้อมูล")</f>
        <v>ยังไม่บันทึกข้อมูล</v>
      </c>
    </row>
    <row r="3" spans="1:3" ht="16.149999999999999" customHeight="1" x14ac:dyDescent="0.4">
      <c r="A3" s="130" t="s">
        <v>21</v>
      </c>
      <c r="B3" s="131" t="str" cm="1">
        <f t="array" ref="B3">IF(OR('2ขนาดพื้นที่ต่างๆ'!B$6:B$55&lt;&gt;"ยังไม่บันทึกข้อมูล"),SUMIF('2ขนาดพื้นที่ต่างๆ'!B$6:B$55,A3,'2ขนาดพื้นที่ต่างๆ'!D$6:D$55),"ยังไม่บันทึกข้อมูล")</f>
        <v>ยังไม่บันทึกข้อมูล</v>
      </c>
      <c r="C3" s="96" t="str">
        <f>IF(AND(ISNUMBER(B3),ISNUMBER(B$8)),IF(B3&lt;=B$8,(B3/B$8)*100,"ยังไม่บันทึกข้อมูล"),"ยังไม่บันทึกข้อมูล")</f>
        <v>ยังไม่บันทึกข้อมูล</v>
      </c>
    </row>
    <row r="4" spans="1:3" ht="16.149999999999999" customHeight="1" x14ac:dyDescent="0.4">
      <c r="A4" s="204" t="s">
        <v>337</v>
      </c>
      <c r="B4" s="131" t="e">
        <f>B2+B3</f>
        <v>#VALUE!</v>
      </c>
      <c r="C4" s="96"/>
    </row>
    <row r="5" spans="1:3" ht="16.149999999999999" customHeight="1" x14ac:dyDescent="0.4">
      <c r="A5" s="95" t="s">
        <v>39</v>
      </c>
      <c r="B5" s="94" t="str" cm="1">
        <f t="array" ref="B5">IF(OR('2ขนาดพื้นที่ต่างๆ'!B$6:B$55&lt;&gt;"ยังไม่บันทึกข้อมูล"),SUMIF('2ขนาดพื้นที่ต่างๆ'!B$6:B$55,A5,'2ขนาดพื้นที่ต่างๆ'!D$6:D$55),"ยังไม่บันทึกข้อมูล")</f>
        <v>ยังไม่บันทึกข้อมูล</v>
      </c>
      <c r="C5" s="96" t="str">
        <f t="shared" ref="C5:C6" si="0">IF(AND(ISNUMBER(B5),ISNUMBER(B$8)),IF(B5&lt;=B$8,(B5/B$8)*100,"ยังไม่บันทึกข้อมูล"),"ยังไม่บันทึกข้อมูล")</f>
        <v>ยังไม่บันทึกข้อมูล</v>
      </c>
    </row>
    <row r="6" spans="1:3" ht="16.149999999999999" customHeight="1" x14ac:dyDescent="0.4">
      <c r="A6" s="132" t="s">
        <v>40</v>
      </c>
      <c r="B6" s="133" t="str" cm="1">
        <f t="array" ref="B6">IF(OR('2ขนาดพื้นที่ต่างๆ'!B$6:B$55&lt;&gt;"ยังไม่บันทึกข้อมูล"),SUMIF('2ขนาดพื้นที่ต่างๆ'!B$6:B$55,A6,'2ขนาดพื้นที่ต่างๆ'!D$6:D$55),"ยังไม่บันทึกข้อมูล")</f>
        <v>ยังไม่บันทึกข้อมูล</v>
      </c>
      <c r="C6" s="134" t="str">
        <f t="shared" si="0"/>
        <v>ยังไม่บันทึกข้อมูล</v>
      </c>
    </row>
    <row r="7" spans="1:3" ht="16.149999999999999" customHeight="1" x14ac:dyDescent="0.4">
      <c r="A7" s="97" t="s">
        <v>335</v>
      </c>
      <c r="B7" s="94" cm="1">
        <f t="array" ref="B7">IF(OR('3พื้นที่เรือนยอด'!C3:C102&lt;&gt;""),IF(OR(ISNUMBER('3พื้นที่เรือนยอด'!C3:C102)),SUM('3พื้นที่เรือนยอด'!C3:C102),"ยังไม่บันทึกข้อมูล"),"ยังไม่บันทึกข้อมูล")</f>
        <v>0</v>
      </c>
      <c r="C7" s="96" t="e">
        <f>IF(AND(ISNUMBER(B7),ISNUMBER(B$8)),IF(B7&lt;=B$8,(B7/B$8)*100,"ยังไม่บันทึกข้อมูล"),"ยังไม่บันทึกข้อมูล")</f>
        <v>#DIV/0!</v>
      </c>
    </row>
    <row r="8" spans="1:3" ht="16.149999999999999" customHeight="1" x14ac:dyDescent="0.4">
      <c r="A8" s="93" t="s">
        <v>336</v>
      </c>
      <c r="B8" s="94">
        <f>IF(AND(ISNUMBER('2ขนาดพื้นที่ต่างๆ'!B2),'2ขนาดพื้นที่ต่างๆ'!B2&lt;&gt;""),'2ขนาดพื้นที่ต่างๆ'!B2,"ยังไม่บันทึกข้อมูล")</f>
        <v>0</v>
      </c>
    </row>
    <row r="9" spans="1:3" ht="16.149999999999999" customHeight="1" x14ac:dyDescent="0.4"/>
    <row r="10" spans="1:3" ht="16.149999999999999" customHeight="1" x14ac:dyDescent="0.4">
      <c r="B10" s="94" t="s">
        <v>103</v>
      </c>
      <c r="C10" s="94" t="s">
        <v>102</v>
      </c>
    </row>
    <row r="11" spans="1:3" ht="16.149999999999999" customHeight="1" x14ac:dyDescent="0.4">
      <c r="A11" s="98" t="s">
        <v>251</v>
      </c>
      <c r="B11" s="99" t="str" cm="1">
        <f t="array" ref="B11">IF(OR(C2:C3&lt;&gt;"ยังไม่บันทึกข้อมูล"),C2+C3,"ยังไม่บันทึกข้อมูล")</f>
        <v>ยังไม่บันทึกข้อมูล</v>
      </c>
      <c r="C11" s="99" t="str">
        <f>IF(SUM(C$2:C$6)&lt;=100,B11,"ไม่ถูกต้อง")</f>
        <v>ยังไม่บันทึกข้อมูล</v>
      </c>
    </row>
    <row r="12" spans="1:3" ht="16.149999999999999" customHeight="1" x14ac:dyDescent="0.4">
      <c r="A12" s="100" t="s">
        <v>252</v>
      </c>
      <c r="B12" s="99" t="str">
        <f>IF(OR(C5&lt;&gt;"ยังไม่บันทึกข้อมูล"),C5,"ยังไม่บันทึกข้อมูล")</f>
        <v>ยังไม่บันทึกข้อมูล</v>
      </c>
      <c r="C12" s="99" t="str">
        <f>IF(SUM(C$2:C$6)&lt;=100,B12,"ไม่ถูกต้อง")</f>
        <v>ยังไม่บันทึกข้อมูล</v>
      </c>
    </row>
    <row r="13" spans="1:3" ht="16.149999999999999" customHeight="1" x14ac:dyDescent="0.4"/>
    <row r="14" spans="1:3" ht="16.149999999999999" customHeight="1" x14ac:dyDescent="0.4">
      <c r="A14" s="101" t="s">
        <v>427</v>
      </c>
      <c r="B14" s="99" t="e">
        <f>IF(OR(C7&lt;&gt;"ยังไม่บันทึกข้อมูล"),C7,"ยังไม่บันทึกข้อมูล")</f>
        <v>#DIV/0!</v>
      </c>
      <c r="C14" s="99" t="e">
        <f>IF(C$7&lt;=100,B14,"ไม่ถูกต้อง")</f>
        <v>#DIV/0!</v>
      </c>
    </row>
    <row r="15" spans="1:3" ht="16.149999999999999" customHeight="1" x14ac:dyDescent="0.4"/>
    <row r="16" spans="1:3" ht="16.149999999999999" hidden="1" customHeight="1" x14ac:dyDescent="0.4">
      <c r="A16" s="93" t="s">
        <v>18</v>
      </c>
      <c r="B16" s="93" t="s">
        <v>106</v>
      </c>
    </row>
    <row r="17" spans="1:6" ht="16.149999999999999" hidden="1" customHeight="1" x14ac:dyDescent="0.4">
      <c r="A17" s="93" t="s">
        <v>11</v>
      </c>
      <c r="B17" s="93">
        <f>COUNTIF(ข้อมูลชนิดพืช!D$2:D$1001,คำนวณ!A17)</f>
        <v>0</v>
      </c>
    </row>
    <row r="18" spans="1:6" ht="16.149999999999999" hidden="1" customHeight="1" x14ac:dyDescent="0.4">
      <c r="A18" s="93" t="s">
        <v>12</v>
      </c>
      <c r="B18" s="93">
        <f>COUNTIF(ข้อมูลชนิดพืช!D$2:D$1001,คำนวณ!A18)</f>
        <v>0</v>
      </c>
    </row>
    <row r="19" spans="1:6" ht="16.149999999999999" hidden="1" customHeight="1" x14ac:dyDescent="0.4">
      <c r="A19" s="93" t="s">
        <v>13</v>
      </c>
      <c r="B19" s="93">
        <f>COUNTIF(ข้อมูลชนิดพืช!D$2:D$1001,คำนวณ!A19)</f>
        <v>0</v>
      </c>
    </row>
    <row r="20" spans="1:6" ht="16.149999999999999" hidden="1" customHeight="1" x14ac:dyDescent="0.4">
      <c r="A20" s="93" t="s">
        <v>14</v>
      </c>
      <c r="B20" s="93">
        <f>COUNTIF(ข้อมูลชนิดพืช!D$2:D$1001,คำนวณ!A20)</f>
        <v>0</v>
      </c>
    </row>
    <row r="21" spans="1:6" ht="16.149999999999999" hidden="1" customHeight="1" x14ac:dyDescent="0.4">
      <c r="A21" s="93" t="s">
        <v>7</v>
      </c>
      <c r="B21" s="93">
        <f>COUNTIF(ข้อมูลชนิดพืช!D$2:D$1001,คำนวณ!A21)</f>
        <v>1000</v>
      </c>
    </row>
    <row r="22" spans="1:6" ht="16.149999999999999" hidden="1" customHeight="1" x14ac:dyDescent="0.4"/>
    <row r="23" spans="1:6" ht="16.149999999999999" customHeight="1" x14ac:dyDescent="0.4"/>
    <row r="24" spans="1:6" ht="16.149999999999999" hidden="1" customHeight="1" x14ac:dyDescent="0.4">
      <c r="A24" s="23" t="s">
        <v>114</v>
      </c>
    </row>
    <row r="25" spans="1:6" ht="16.149999999999999" hidden="1" customHeight="1" x14ac:dyDescent="0.4">
      <c r="A25" s="23" t="s">
        <v>115</v>
      </c>
      <c r="B25" s="102" t="e" vm="1">
        <f>_xlfn.LAMBDA(_xlpm.D,_xlpm.H,(0.0396*(((_xlpm.D^2)*_xlpm.H))^0.933))</f>
        <v>#VALUE!</v>
      </c>
      <c r="D25" s="23" t="s">
        <v>116</v>
      </c>
      <c r="E25" s="23" t="s">
        <v>117</v>
      </c>
      <c r="F25" s="23" t="e" cm="1" vm="1">
        <f t="array" ref="F25">_xlfn.LAMBDA(_xlpm.Ws,_xlpm.Wb,_xlpm.Wl,(_xlpm.Ws+_xlpm.Wb+_xlpm.Wl))</f>
        <v>#VALUE!</v>
      </c>
    </row>
    <row r="26" spans="1:6" ht="16.149999999999999" hidden="1" customHeight="1" x14ac:dyDescent="0.4">
      <c r="A26" s="23" t="s">
        <v>118</v>
      </c>
      <c r="B26" s="102" t="e" cm="1" vm="1">
        <f t="array" ref="B26">_xlfn.LAMBDA(_xlpm.D,_xlpm.H,(0.00349*(((_xlpm.D^2)*_xlpm.H))^1.03))</f>
        <v>#VALUE!</v>
      </c>
      <c r="D26" s="103" t="s">
        <v>119</v>
      </c>
      <c r="E26" s="23" t="s">
        <v>120</v>
      </c>
      <c r="F26" s="102" t="e" cm="1" vm="1">
        <f t="array" ref="F26">_xlfn.LAMBDA(_xlpm.H,(0.666+((12.82)*((_xlpm.H)^0.5)*(LN(_xlpm.H)))))</f>
        <v>#VALUE!</v>
      </c>
    </row>
    <row r="27" spans="1:6" ht="16.149999999999999" hidden="1" customHeight="1" x14ac:dyDescent="0.4">
      <c r="A27" s="23" t="s">
        <v>121</v>
      </c>
      <c r="B27" s="102" t="e" cm="1" vm="1">
        <f t="array" ref="B27">_xlfn.LAMBDA(_xlpm.Ws,_xlpm.Wb,(1/((28/(_xlpm.Ws+_xlpm.Wb))+0.025)))</f>
        <v>#VALUE!</v>
      </c>
    </row>
    <row r="28" spans="1:6" ht="16.149999999999999" hidden="1" customHeight="1" x14ac:dyDescent="0.4"/>
    <row r="29" spans="1:6" ht="16.149999999999999" hidden="1" customHeight="1" x14ac:dyDescent="0.4">
      <c r="A29" s="23" t="s">
        <v>122</v>
      </c>
    </row>
    <row r="30" spans="1:6" ht="16.149999999999999" hidden="1" customHeight="1" x14ac:dyDescent="0.4">
      <c r="A30" s="23" t="s">
        <v>123</v>
      </c>
      <c r="B30" s="102" t="e" cm="1" vm="1">
        <f t="array" ref="B30">_xlfn.LAMBDA(_xlpm.D,_xlpm.H,(0.0509*(((_xlpm.D^2)*_xlpm.H))^0.919))</f>
        <v>#VALUE!</v>
      </c>
    </row>
    <row r="31" spans="1:6" ht="16.149999999999999" hidden="1" customHeight="1" x14ac:dyDescent="0.4">
      <c r="A31" s="23" t="s">
        <v>124</v>
      </c>
      <c r="B31" s="102" t="e" cm="1" vm="1">
        <f t="array" ref="B31">_xlfn.LAMBDA(_xlpm.D,_xlpm.H,(0.00893*(((_xlpm.D^2)*_xlpm.H))^0.977))</f>
        <v>#VALUE!</v>
      </c>
    </row>
    <row r="32" spans="1:6" ht="16.149999999999999" hidden="1" customHeight="1" x14ac:dyDescent="0.4">
      <c r="A32" s="23" t="s">
        <v>125</v>
      </c>
      <c r="B32" s="102" t="e" cm="1" vm="1">
        <f t="array" ref="B32">_xlfn.LAMBDA(_xlpm.D,_xlpm.H,(0.014*(((_xlpm.D^2)*_xlpm.H))^0.669))</f>
        <v>#VALUE!</v>
      </c>
    </row>
    <row r="33" spans="1:2" ht="16.149999999999999" hidden="1" customHeight="1" x14ac:dyDescent="0.4"/>
    <row r="34" spans="1:2" ht="16.149999999999999" hidden="1" customHeight="1" x14ac:dyDescent="0.4">
      <c r="A34" s="23" t="s">
        <v>126</v>
      </c>
    </row>
    <row r="35" spans="1:2" ht="16.149999999999999" hidden="1" customHeight="1" x14ac:dyDescent="0.4">
      <c r="A35" s="23" t="s">
        <v>127</v>
      </c>
      <c r="B35" s="102" t="e" cm="1" vm="1">
        <f t="array" ref="B35">_xlfn.LAMBDA(_xlpm.D,_xlpm.H,(0.0396*(((_xlpm.D^2)*_xlpm.H))^0.9326))</f>
        <v>#VALUE!</v>
      </c>
    </row>
    <row r="36" spans="1:2" ht="16.149999999999999" hidden="1" customHeight="1" x14ac:dyDescent="0.4">
      <c r="A36" s="23" t="s">
        <v>128</v>
      </c>
      <c r="B36" s="102" t="e" cm="1" vm="1">
        <f t="array" ref="B36">_xlfn.LAMBDA(_xlpm.D,_xlpm.H,(0.006003*(((_xlpm.D^2)*_xlpm.H))^1.027))</f>
        <v>#VALUE!</v>
      </c>
    </row>
    <row r="37" spans="1:2" ht="16.149999999999999" hidden="1" customHeight="1" x14ac:dyDescent="0.4">
      <c r="A37" s="23" t="s">
        <v>129</v>
      </c>
      <c r="B37" s="102" t="e" cm="1" vm="1">
        <f t="array" ref="B37">_xlfn.LAMBDA(_xlpm.Ws,_xlpm.Wb,(1/((28/(_xlpm.Ws+_xlpm.Wb))+0.025)))</f>
        <v>#VALUE!</v>
      </c>
    </row>
    <row r="38" spans="1:2" ht="16.149999999999999" hidden="1" customHeight="1" x14ac:dyDescent="0.4"/>
    <row r="39" spans="1:2" ht="16.149999999999999" hidden="1" customHeight="1" x14ac:dyDescent="0.4">
      <c r="A39" s="23" t="s">
        <v>130</v>
      </c>
    </row>
    <row r="40" spans="1:2" ht="16.149999999999999" hidden="1" customHeight="1" x14ac:dyDescent="0.4">
      <c r="A40" s="23" t="s">
        <v>131</v>
      </c>
      <c r="B40" s="102" t="e" cm="1" vm="1">
        <f t="array" ref="B40">_xlfn.LAMBDA(_xlpm.D,_xlpm.H,(0.0396*(((_xlpm.D^2)*_xlpm.H)^0.933)))</f>
        <v>#VALUE!</v>
      </c>
    </row>
    <row r="41" spans="1:2" ht="16.149999999999999" hidden="1" customHeight="1" x14ac:dyDescent="0.4">
      <c r="A41" s="23" t="s">
        <v>132</v>
      </c>
      <c r="B41" s="102" t="e" cm="1" vm="1">
        <f t="array" ref="B41">_xlfn.LAMBDA(_xlpm.D,_xlpm.H,(0.00349*(((_xlpm.D^2)*_xlpm.H)^1.03)))</f>
        <v>#VALUE!</v>
      </c>
    </row>
    <row r="42" spans="1:2" ht="16.149999999999999" hidden="1" customHeight="1" x14ac:dyDescent="0.4">
      <c r="A42" s="23" t="s">
        <v>133</v>
      </c>
      <c r="B42" s="102" t="e" cm="1" vm="1">
        <f t="array" ref="B42">_xlfn.LAMBDA(_xlpm.Ws,_xlpm.Wb,(1/((28/(_xlpm.Ws+_xlpm.Wb))+0.025)))</f>
        <v>#VALUE!</v>
      </c>
    </row>
    <row r="43" spans="1:2" ht="16.149999999999999" hidden="1" customHeight="1" x14ac:dyDescent="0.4"/>
    <row r="44" spans="1:2" ht="16.149999999999999" hidden="1" customHeight="1" x14ac:dyDescent="0.4">
      <c r="A44" s="103" t="s">
        <v>134</v>
      </c>
    </row>
    <row r="45" spans="1:2" ht="16.149999999999999" hidden="1" customHeight="1" x14ac:dyDescent="0.4">
      <c r="A45" s="23" t="s">
        <v>135</v>
      </c>
      <c r="B45" s="102" t="e" cm="1" vm="1">
        <f t="array" ref="B45">_xlfn.LAMBDA(_xlpm.D,_xlpm.H,(0.2141*(((_xlpm.D^2)*_xlpm.H))^0.9814))</f>
        <v>#VALUE!</v>
      </c>
    </row>
    <row r="46" spans="1:2" ht="16.149999999999999" hidden="1" customHeight="1" x14ac:dyDescent="0.4">
      <c r="A46" s="23" t="s">
        <v>136</v>
      </c>
      <c r="B46" s="102" t="e" cm="1" vm="1">
        <f t="array" ref="B46">_xlfn.LAMBDA(_xlpm.D,_xlpm.H,(0.00002*(((_xlpm.D^2)*_xlpm.H))^1.4561))</f>
        <v>#VALUE!</v>
      </c>
    </row>
    <row r="47" spans="1:2" ht="16.149999999999999" hidden="1" customHeight="1" x14ac:dyDescent="0.4">
      <c r="A47" s="23" t="s">
        <v>137</v>
      </c>
      <c r="B47" s="102" t="e" cm="1" vm="1">
        <f t="array" ref="B47">_xlfn.LAMBDA(_xlpm.D,_xlpm.H,(0.00072*((_xlpm.D^2)*_xlpm.H))^1.0138)</f>
        <v>#VALUE!</v>
      </c>
    </row>
    <row r="48" spans="1:2" ht="16.149999999999999" hidden="1" customHeight="1" x14ac:dyDescent="0.4"/>
    <row r="49" spans="1:2" ht="16.149999999999999" hidden="1" customHeight="1" x14ac:dyDescent="0.4">
      <c r="A49" s="103" t="s">
        <v>138</v>
      </c>
    </row>
    <row r="50" spans="1:2" ht="16.149999999999999" hidden="1" customHeight="1" x14ac:dyDescent="0.4">
      <c r="A50" s="23" t="s">
        <v>139</v>
      </c>
      <c r="B50" s="102" t="e" cm="1" vm="1">
        <f t="array" ref="B50">_xlfn.LAMBDA(_xlpm.D,_xlpm.H,(0.02698*(((_xlpm.D^2)*_xlpm.H))^0.946))</f>
        <v>#VALUE!</v>
      </c>
    </row>
    <row r="51" spans="1:2" ht="16.149999999999999" hidden="1" customHeight="1" x14ac:dyDescent="0.4">
      <c r="A51" s="23" t="s">
        <v>140</v>
      </c>
      <c r="B51" s="102" t="e" cm="1" vm="1">
        <f t="array" ref="B51">_xlfn.LAMBDA(_xlpm.D,_xlpm.H,(0.00018*(((_xlpm.D^2)*_xlpm.H))^1.455))</f>
        <v>#VALUE!</v>
      </c>
    </row>
    <row r="52" spans="1:2" ht="16.149999999999999" hidden="1" customHeight="1" x14ac:dyDescent="0.4">
      <c r="A52" s="23" t="s">
        <v>141</v>
      </c>
      <c r="B52" s="102" t="e" cm="1" vm="1">
        <f t="array" ref="B52">_xlfn.LAMBDA(_xlpm.D,_xlpm.H,(0.00072*(((_xlpm.D^2)*_xlpm.H))^1.094))</f>
        <v>#VALUE!</v>
      </c>
    </row>
    <row r="53" spans="1:2" ht="16.149999999999999" hidden="1" customHeight="1" x14ac:dyDescent="0.4"/>
    <row r="54" spans="1:2" ht="16.149999999999999" hidden="1" customHeight="1" x14ac:dyDescent="0.4">
      <c r="A54" s="103" t="s">
        <v>142</v>
      </c>
    </row>
    <row r="55" spans="1:2" ht="16.149999999999999" hidden="1" customHeight="1" x14ac:dyDescent="0.4">
      <c r="A55" s="23" t="s">
        <v>120</v>
      </c>
      <c r="B55" s="102" t="e" cm="1" vm="1">
        <f t="array" ref="B55">_xlfn.LAMBDA(_xlpm.H,(0.666+((12.82)*((_xlpm.H)^0.5)*(LN(_xlpm.H)))))</f>
        <v>#VALUE!</v>
      </c>
    </row>
    <row r="56" spans="1:2" ht="16.149999999999999" hidden="1" customHeight="1" x14ac:dyDescent="0.4"/>
    <row r="57" spans="1:2" ht="16.149999999999999" hidden="1" customHeight="1" x14ac:dyDescent="0.4">
      <c r="A57" s="103" t="s">
        <v>143</v>
      </c>
    </row>
    <row r="58" spans="1:2" ht="16.149999999999999" hidden="1" customHeight="1" x14ac:dyDescent="0.4">
      <c r="A58" s="23" t="s">
        <v>144</v>
      </c>
      <c r="B58" s="102" t="e" cm="1" vm="1">
        <f t="array" ref="B58">_xlfn.LAMBDA(_xlpm.D,_xlpm.H,(0.05466*(((_xlpm.D^2)*_xlpm.H))^0.945))</f>
        <v>#VALUE!</v>
      </c>
    </row>
    <row r="59" spans="1:2" ht="16.149999999999999" hidden="1" customHeight="1" x14ac:dyDescent="0.4">
      <c r="A59" s="23" t="s">
        <v>145</v>
      </c>
      <c r="B59" s="102" t="e" cm="1" vm="1">
        <f t="array" ref="B59">_xlfn.LAMBDA(_xlpm.D,_xlpm.H,(0.01579*(((_xlpm.D^2)*_xlpm.H))^0.9124))</f>
        <v>#VALUE!</v>
      </c>
    </row>
    <row r="60" spans="1:2" ht="16.149999999999999" hidden="1" customHeight="1" x14ac:dyDescent="0.4">
      <c r="A60" s="23" t="s">
        <v>146</v>
      </c>
      <c r="B60" s="102" t="e" cm="1" vm="1">
        <f t="array" ref="B60">_xlfn.LAMBDA(_xlpm.D,_xlpm.H,(0.0678*(((_xlpm.D^2)*_xlpm.H))^0.5806))</f>
        <v>#VALUE!</v>
      </c>
    </row>
    <row r="61" spans="1:2" ht="16.149999999999999" hidden="1" customHeight="1" x14ac:dyDescent="0.4"/>
    <row r="62" spans="1:2" ht="16.149999999999999" hidden="1" customHeight="1" x14ac:dyDescent="0.4">
      <c r="A62" s="103" t="s">
        <v>147</v>
      </c>
    </row>
    <row r="63" spans="1:2" ht="16.149999999999999" hidden="1" customHeight="1" x14ac:dyDescent="0.4">
      <c r="A63" s="23" t="s">
        <v>148</v>
      </c>
      <c r="B63" s="102" t="e" cm="1" vm="1">
        <f t="array" ref="B63">_xlfn.LAMBDA(_xlpm.D,_xlpm.H,(0.0449*(((_xlpm.D^2)*_xlpm.H))^0.9549))</f>
        <v>#VALUE!</v>
      </c>
    </row>
    <row r="64" spans="1:2" ht="16.149999999999999" hidden="1" customHeight="1" x14ac:dyDescent="0.4">
      <c r="A64" s="23" t="s">
        <v>149</v>
      </c>
      <c r="B64" s="102" t="e" cm="1" vm="1">
        <f t="array" ref="B64">_xlfn.LAMBDA(_xlpm.D,_xlpm.H,(0.02412*(((_xlpm.D^2)*_xlpm.H))^0.8649))</f>
        <v>#VALUE!</v>
      </c>
    </row>
    <row r="65" spans="1:3" ht="16.149999999999999" hidden="1" customHeight="1" x14ac:dyDescent="0.4">
      <c r="A65" s="23" t="s">
        <v>150</v>
      </c>
      <c r="B65" s="102" t="e" cm="1" vm="1">
        <f t="array" ref="B65">_xlfn.LAMBDA(_xlpm.D,_xlpm.H,(0.09422*(((_xlpm.D^2)*_xlpm.H))^0.5439))</f>
        <v>#VALUE!</v>
      </c>
    </row>
    <row r="66" spans="1:3" ht="16.149999999999999" hidden="1" customHeight="1" x14ac:dyDescent="0.4"/>
    <row r="67" spans="1:3" ht="16.149999999999999" hidden="1" customHeight="1" x14ac:dyDescent="0.4">
      <c r="A67" s="23" t="s">
        <v>151</v>
      </c>
    </row>
    <row r="68" spans="1:3" ht="16.149999999999999" hidden="1" customHeight="1" x14ac:dyDescent="0.4">
      <c r="A68" s="23" t="s">
        <v>152</v>
      </c>
      <c r="B68" s="102" t="e" cm="1" vm="1">
        <f t="array" ref="B68">_xlfn.LAMBDA(_xlpm.D,_xlpm.H,(0.05466*(((_xlpm.D^2)*_xlpm.H))^0.945))</f>
        <v>#VALUE!</v>
      </c>
    </row>
    <row r="69" spans="1:3" ht="16.149999999999999" hidden="1" customHeight="1" x14ac:dyDescent="0.4">
      <c r="A69" s="23" t="s">
        <v>153</v>
      </c>
      <c r="B69" s="102" t="e" cm="1" vm="1">
        <f t="array" ref="B69">_xlfn.LAMBDA(_xlpm.D,_xlpm.H,(0.01579*(((_xlpm.D^2)*_xlpm.H))^0.9124))</f>
        <v>#VALUE!</v>
      </c>
    </row>
    <row r="70" spans="1:3" ht="16.149999999999999" hidden="1" customHeight="1" x14ac:dyDescent="0.4">
      <c r="A70" s="23" t="s">
        <v>154</v>
      </c>
      <c r="B70" s="102" t="e" cm="1" vm="1">
        <f t="array" ref="B70">_xlfn.LAMBDA(_xlpm.D,_xlpm.H,(0.0678*(((_xlpm.D^2)*_xlpm.H))^0.5806))</f>
        <v>#VALUE!</v>
      </c>
    </row>
    <row r="71" spans="1:3" ht="16.149999999999999" customHeight="1" x14ac:dyDescent="0.4"/>
    <row r="72" spans="1:3" ht="16.149999999999999" hidden="1" customHeight="1" x14ac:dyDescent="0.4">
      <c r="A72" s="104">
        <v>1.2</v>
      </c>
    </row>
    <row r="73" spans="1:3" ht="16.149999999999999" hidden="1" customHeight="1" x14ac:dyDescent="0.4">
      <c r="A73" s="23" t="s">
        <v>155</v>
      </c>
      <c r="B73" s="105">
        <f>COUNT('4ข้อมูลไม้ต้น (ปัจจุบัน)'!C6:C1005)</f>
        <v>3</v>
      </c>
    </row>
    <row r="74" spans="1:3" ht="16.149999999999999" hidden="1" customHeight="1" x14ac:dyDescent="0.4">
      <c r="A74" s="23" t="s">
        <v>156</v>
      </c>
      <c r="B74" s="146" t="str">
        <f>IF(AND(AND(ISNUMBER('4ข้อมูลไม้ต้น (ปัจจุบัน)'!E3),'4ข้อมูลไม้ต้น (ปัจจุบัน)'!E3&gt;0),ISNUMBER(B73)),คำนวณ!B73/'4ข้อมูลไม้ต้น (ปัจจุบัน)'!E3,"ยังไม่บันทึกข้อมูล")</f>
        <v>ยังไม่บันทึกข้อมูล</v>
      </c>
    </row>
    <row r="75" spans="1:3" ht="16.149999999999999" hidden="1" customHeight="1" x14ac:dyDescent="0.4"/>
    <row r="76" spans="1:3" ht="16.149999999999999" customHeight="1" x14ac:dyDescent="0.4"/>
    <row r="77" spans="1:3" ht="16.149999999999999" customHeight="1" x14ac:dyDescent="0.4">
      <c r="A77" s="106">
        <v>2.1</v>
      </c>
      <c r="C77" s="23" t="s">
        <v>158</v>
      </c>
    </row>
    <row r="78" spans="1:3" ht="16.149999999999999" customHeight="1" x14ac:dyDescent="0.4">
      <c r="A78" s="23" t="s">
        <v>449</v>
      </c>
      <c r="B78" s="107" cm="1">
        <f t="array" ref="B78">IF(OR('5ข้อมูลไม้ต้น (ปีฐาน)'!X6:X1005&lt;&gt;"ยังไม่บันทึกข้อมูล"),SUM('5ข้อมูลไม้ต้น (ปีฐาน)'!X6:X1005),"ไม่ถูกต้อง")</f>
        <v>0</v>
      </c>
      <c r="C78" s="108" t="str">
        <f>IF(AND(ISNUMBER(B78),'5ข้อมูลไม้ต้น (ปีฐาน)'!E3&lt;&gt;""),B78/'5ข้อมูลไม้ต้น (ปีฐาน)'!E3,"ไม่ถูกต้อง ยังไม่ได้กรอกขนาดพื้นที่")</f>
        <v>ไม่ถูกต้อง ยังไม่ได้กรอกขนาดพื้นที่</v>
      </c>
    </row>
    <row r="79" spans="1:3" ht="16.149999999999999" customHeight="1" x14ac:dyDescent="0.4">
      <c r="A79" s="23" t="s">
        <v>450</v>
      </c>
      <c r="B79" s="107" cm="1">
        <f t="array" ref="B79">IF(OR('4ข้อมูลไม้ต้น (ปัจจุบัน)'!X6:X1005&lt;&gt;"ยังไม่บันทึกข้อมูล"),SUM('4ข้อมูลไม้ต้น (ปัจจุบัน)'!X6:X1005),"ไม่ถูกต้อง")</f>
        <v>0</v>
      </c>
      <c r="C79" s="108" t="str">
        <f>IF(AND(ISNUMBER(B79),'4ข้อมูลไม้ต้น (ปัจจุบัน)'!E3&lt;&gt;""),B79/'4ข้อมูลไม้ต้น (ปัจจุบัน)'!E3,"ไม่ถูกต้อง ยังไม่ได้กรอกขนาดพื้นที่")</f>
        <v>ไม่ถูกต้อง ยังไม่ได้กรอกขนาดพื้นที่</v>
      </c>
    </row>
    <row r="80" spans="1:3" ht="16.149999999999999" customHeight="1" x14ac:dyDescent="0.4">
      <c r="A80" s="23" t="s">
        <v>157</v>
      </c>
      <c r="B80" s="109" t="str">
        <f>IF(AND('5ข้อมูลไม้ต้น (ปีฐาน)'!E2&lt;&gt;"",'4ข้อมูลไม้ต้น (ปัจจุบัน)'!E2&lt;&gt;""),
IF('4ข้อมูลไม้ต้น (ปัจจุบัน)'!E2&gt;'5ข้อมูลไม้ต้น (ปีฐาน)'!E2,('4ข้อมูลไม้ต้น (ปัจจุบัน)'!E2-'5ข้อมูลไม้ต้น (ปีฐาน)'!E2),
IF('4ข้อมูลไม้ต้น (ปัจจุบัน)'!E2='5ข้อมูลไม้ต้น (ปีฐาน)'!E2,1,"ข้อมูลไม่ถูกต้อง")),"ยังไม่บันทึกข้อมูล")</f>
        <v>ยังไม่บันทึกข้อมูล</v>
      </c>
      <c r="C80" s="110"/>
    </row>
    <row r="81" spans="1:12" ht="16.149999999999999" customHeight="1" x14ac:dyDescent="0.4">
      <c r="A81" s="23" t="s">
        <v>451</v>
      </c>
      <c r="C81" s="111" t="str">
        <f>IF(AND(ISNUMBER(C78),ISNUMBER(C79),ISNUMBER(B80)),(C79-C78)/B80,"ยังไม่บันทึกข้อมูล")</f>
        <v>ยังไม่บันทึกข้อมูล</v>
      </c>
    </row>
    <row r="82" spans="1:12" ht="16.149999999999999" customHeight="1" x14ac:dyDescent="0.4"/>
    <row r="83" spans="1:12" ht="16.149999999999999" customHeight="1" x14ac:dyDescent="0.4">
      <c r="A83" s="23" t="s">
        <v>452</v>
      </c>
      <c r="B83" s="276" cm="1">
        <f t="array" ref="B83">IF(OR('5bข้อมูลไม้หนุ่ม(ปีฐาน)'!X11:X1010&lt;&gt;"ยังไม่บันทึกข้อมูล"),SUM('5bข้อมูลไม้หนุ่ม(ปีฐาน)'!X11:X1010),"ไม่ถูกต้อง")</f>
        <v>0</v>
      </c>
      <c r="C83" s="277" t="str">
        <f>IF(AND(ISNUMBER(B83),'5ข้อมูลไม้ต้น (ปีฐาน)'!E8&lt;&gt;""),B83/'5ข้อมูลไม้ต้น (ปีฐาน)'!E8,"ไม่ถูกต้อง ยังไม่ได้กรอกขนาดพื้นที่")</f>
        <v>ไม่ถูกต้อง ยังไม่ได้กรอกขนาดพื้นที่</v>
      </c>
    </row>
    <row r="84" spans="1:12" ht="16.149999999999999" customHeight="1" x14ac:dyDescent="0.4">
      <c r="A84" s="23" t="s">
        <v>453</v>
      </c>
      <c r="B84" s="276" cm="1">
        <f t="array" ref="B84">IF(OR('4bข้อมูลไม้หนุ่ม(ปัจจุบัน)'!X11:X1010&lt;&gt;"ยังไม่บันทึกข้อมูล"),SUM('4bข้อมูลไม้หนุ่ม(ปัจจุบัน)'!X11:X1010),"ไม่ถูกต้อง")</f>
        <v>0</v>
      </c>
      <c r="C84" s="277" t="str">
        <f>IF(AND(ISNUMBER(B84),'4ข้อมูลไม้ต้น (ปัจจุบัน)'!E8&lt;&gt;""),B84/'4ข้อมูลไม้ต้น (ปัจจุบัน)'!E8,"ไม่ถูกต้อง ยังไม่ได้กรอกขนาดพื้นที่")</f>
        <v>ไม่ถูกต้อง ยังไม่ได้กรอกขนาดพื้นที่</v>
      </c>
    </row>
    <row r="85" spans="1:12" ht="16.149999999999999" customHeight="1" x14ac:dyDescent="0.4">
      <c r="A85" s="23" t="s">
        <v>157</v>
      </c>
      <c r="B85" s="278" t="str">
        <f>IF(AND('5ข้อมูลไม้ต้น (ปีฐาน)'!E7&lt;&gt;"",'4ข้อมูลไม้ต้น (ปัจจุบัน)'!E7&lt;&gt;""),
IF('4ข้อมูลไม้ต้น (ปัจจุบัน)'!E7&gt;'5ข้อมูลไม้ต้น (ปีฐาน)'!E7,('4ข้อมูลไม้ต้น (ปัจจุบัน)'!E7-'5ข้อมูลไม้ต้น (ปีฐาน)'!E7),
IF('4ข้อมูลไม้ต้น (ปัจจุบัน)'!E7='5ข้อมูลไม้ต้น (ปีฐาน)'!E7,1,"ข้อมูลไม่ถูกต้อง")),"ยังไม่บันทึกข้อมูล")</f>
        <v>ยังไม่บันทึกข้อมูล</v>
      </c>
      <c r="C85" s="110"/>
    </row>
    <row r="86" spans="1:12" ht="16.149999999999999" customHeight="1" x14ac:dyDescent="0.4">
      <c r="A86" s="23" t="s">
        <v>451</v>
      </c>
      <c r="B86" s="110"/>
      <c r="C86" s="279" t="str">
        <f>IF(AND(ISNUMBER(C83),ISNUMBER(C84),ISNUMBER(B85)),(C84-C83)/B85,"ยังไม่บันทึกข้อมูล")</f>
        <v>ยังไม่บันทึกข้อมูล</v>
      </c>
    </row>
    <row r="87" spans="1:12" ht="16.149999999999999" customHeight="1" x14ac:dyDescent="0.4"/>
    <row r="88" spans="1:12" ht="15" customHeight="1" x14ac:dyDescent="0.4">
      <c r="A88" s="23" t="s">
        <v>162</v>
      </c>
    </row>
    <row r="89" spans="1:12" ht="15" customHeight="1" x14ac:dyDescent="0.4">
      <c r="B89" s="23" t="s">
        <v>88</v>
      </c>
      <c r="D89" s="23" t="s">
        <v>49</v>
      </c>
      <c r="E89" s="23" t="s">
        <v>50</v>
      </c>
      <c r="G89" s="23" t="s">
        <v>172</v>
      </c>
    </row>
    <row r="90" spans="1:12" ht="15" customHeight="1" x14ac:dyDescent="0.4">
      <c r="A90" s="112" t="s">
        <v>22</v>
      </c>
      <c r="B90" s="112">
        <f>SUM(D90:D94)</f>
        <v>0</v>
      </c>
      <c r="C90" s="113">
        <v>1.1000000000000001</v>
      </c>
      <c r="D90" s="104" t="str">
        <f>IF('6การวิเคราะห์ตนเอง'!G3&lt;&gt;"ยังไม่บันทึกข้อมูล",'6การวิเคราะห์ตนเอง'!G3,"ยังไม่บันทึกข้อมูล")</f>
        <v>ยังไม่บันทึกข้อมูล</v>
      </c>
      <c r="E90" s="104">
        <v>5</v>
      </c>
      <c r="G90" s="113" t="s">
        <v>173</v>
      </c>
      <c r="H90" s="113">
        <f t="shared" ref="H90:H104" si="1">IF(D90="ยังไม่บันทึกข้อมูล",0,D90)</f>
        <v>0</v>
      </c>
      <c r="K90" s="112" t="s">
        <v>22</v>
      </c>
      <c r="L90" s="112">
        <f>SUM(D90:D94)</f>
        <v>0</v>
      </c>
    </row>
    <row r="91" spans="1:12" ht="15" customHeight="1" x14ac:dyDescent="0.4">
      <c r="A91" s="112"/>
      <c r="B91" s="112"/>
      <c r="C91" s="113">
        <v>1.2</v>
      </c>
      <c r="D91" s="104" t="str">
        <f>IF('6การวิเคราะห์ตนเอง'!G4&lt;&gt;"ยังไม่บันทึกข้อมูล",'6การวิเคราะห์ตนเอง'!G4,"ยังไม่บันทึกข้อมูล")</f>
        <v>ยังไม่บันทึกข้อมูล</v>
      </c>
      <c r="E91" s="104">
        <v>5</v>
      </c>
      <c r="G91" s="113" t="s">
        <v>174</v>
      </c>
      <c r="H91" s="113">
        <f t="shared" si="1"/>
        <v>0</v>
      </c>
      <c r="K91" s="114" t="s">
        <v>161</v>
      </c>
      <c r="L91" s="114">
        <f>SUM(D95:D99)</f>
        <v>0</v>
      </c>
    </row>
    <row r="92" spans="1:12" ht="15" customHeight="1" x14ac:dyDescent="0.4">
      <c r="A92" s="112"/>
      <c r="B92" s="112"/>
      <c r="C92" s="113">
        <v>1.3</v>
      </c>
      <c r="D92" s="104" t="str">
        <f>IF('6การวิเคราะห์ตนเอง'!G5&lt;&gt;"ยังไม่บันทึกข้อมูล",'6การวิเคราะห์ตนเอง'!G5,"ยังไม่บันทึกข้อมูล")</f>
        <v>ยังไม่บันทึกข้อมูล</v>
      </c>
      <c r="E92" s="104">
        <v>5</v>
      </c>
      <c r="G92" s="113" t="s">
        <v>175</v>
      </c>
      <c r="H92" s="113">
        <f t="shared" si="1"/>
        <v>0</v>
      </c>
      <c r="K92" s="115" t="s">
        <v>159</v>
      </c>
      <c r="L92" s="115">
        <f>SUM(D100:D104)</f>
        <v>0</v>
      </c>
    </row>
    <row r="93" spans="1:12" ht="15" customHeight="1" x14ac:dyDescent="0.4">
      <c r="A93" s="112"/>
      <c r="B93" s="112"/>
      <c r="C93" s="113">
        <v>1.4</v>
      </c>
      <c r="D93" s="104" t="str">
        <f>IF('6การวิเคราะห์ตนเอง'!G6&lt;&gt;"ยังไม่บันทึกข้อมูล",'6การวิเคราะห์ตนเอง'!G6,"ยังไม่บันทึกข้อมูล")</f>
        <v>ยังไม่บันทึกข้อมูล</v>
      </c>
      <c r="E93" s="104">
        <v>5</v>
      </c>
      <c r="G93" s="113" t="s">
        <v>176</v>
      </c>
      <c r="H93" s="113">
        <f t="shared" si="1"/>
        <v>0</v>
      </c>
    </row>
    <row r="94" spans="1:12" ht="15" customHeight="1" x14ac:dyDescent="0.4">
      <c r="A94" s="112"/>
      <c r="B94" s="112"/>
      <c r="C94" s="113">
        <v>1.5</v>
      </c>
      <c r="D94" s="104" t="str">
        <f>IF('6การวิเคราะห์ตนเอง'!G7&lt;&gt;"ยังไม่บันทึกข้อมูล",'6การวิเคราะห์ตนเอง'!G7,"ยังไม่บันทึกข้อมูล")</f>
        <v>ยังไม่บันทึกข้อมูล</v>
      </c>
      <c r="E94" s="104">
        <v>5</v>
      </c>
      <c r="G94" s="113" t="s">
        <v>177</v>
      </c>
      <c r="H94" s="113">
        <f t="shared" si="1"/>
        <v>0</v>
      </c>
    </row>
    <row r="95" spans="1:12" ht="15" customHeight="1" x14ac:dyDescent="0.4">
      <c r="A95" s="114" t="s">
        <v>161</v>
      </c>
      <c r="B95" s="114">
        <f>SUM(D95:D99)</f>
        <v>0</v>
      </c>
      <c r="C95" s="116">
        <v>2.1</v>
      </c>
      <c r="D95" s="106" t="str">
        <f>IF('6การวิเคราะห์ตนเอง'!G10&lt;&gt;"ยังไม่บันทึกข้อมูล",'6การวิเคราะห์ตนเอง'!G10,"ยังไม่บันทึกข้อมูล")</f>
        <v>ยังไม่บันทึกข้อมูล</v>
      </c>
      <c r="E95" s="106">
        <v>5</v>
      </c>
      <c r="G95" s="116" t="s">
        <v>178</v>
      </c>
      <c r="H95" s="116">
        <f t="shared" si="1"/>
        <v>0</v>
      </c>
    </row>
    <row r="96" spans="1:12" ht="15" customHeight="1" x14ac:dyDescent="0.4">
      <c r="A96" s="114"/>
      <c r="B96" s="114"/>
      <c r="C96" s="116">
        <v>2.2000000000000002</v>
      </c>
      <c r="D96" s="106" t="str">
        <f>IF('6การวิเคราะห์ตนเอง'!G11&lt;&gt;"ยังไม่บันทึกข้อมูล",'6การวิเคราะห์ตนเอง'!G11,"ยังไม่บันทึกข้อมูล")</f>
        <v>ยังไม่บันทึกข้อมูล</v>
      </c>
      <c r="E96" s="106">
        <v>5</v>
      </c>
      <c r="G96" s="116" t="s">
        <v>179</v>
      </c>
      <c r="H96" s="116">
        <f t="shared" si="1"/>
        <v>0</v>
      </c>
    </row>
    <row r="97" spans="1:9" ht="15" customHeight="1" x14ac:dyDescent="0.4">
      <c r="A97" s="114"/>
      <c r="B97" s="114"/>
      <c r="C97" s="116">
        <v>2.2999999999999998</v>
      </c>
      <c r="D97" s="106" t="str">
        <f>IF('6การวิเคราะห์ตนเอง'!G12&lt;&gt;"ยังไม่บันทึกข้อมูล",'6การวิเคราะห์ตนเอง'!G12,"ยังไม่บันทึกข้อมูล")</f>
        <v>ยังไม่บันทึกข้อมูล</v>
      </c>
      <c r="E97" s="106">
        <v>5</v>
      </c>
      <c r="G97" s="116" t="s">
        <v>180</v>
      </c>
      <c r="H97" s="116">
        <f t="shared" si="1"/>
        <v>0</v>
      </c>
    </row>
    <row r="98" spans="1:9" ht="15" customHeight="1" x14ac:dyDescent="0.4">
      <c r="A98" s="114"/>
      <c r="B98" s="114"/>
      <c r="C98" s="116">
        <v>2.4</v>
      </c>
      <c r="D98" s="106" t="str">
        <f>IF('6การวิเคราะห์ตนเอง'!G13&lt;&gt;"ยังไม่บันทึกข้อมูล",'6การวิเคราะห์ตนเอง'!G13,"ยังไม่บันทึกข้อมูล")</f>
        <v>ยังไม่บันทึกข้อมูล</v>
      </c>
      <c r="E98" s="106">
        <v>5</v>
      </c>
      <c r="G98" s="116" t="s">
        <v>181</v>
      </c>
      <c r="H98" s="116">
        <f t="shared" si="1"/>
        <v>0</v>
      </c>
    </row>
    <row r="99" spans="1:9" ht="15" customHeight="1" x14ac:dyDescent="0.4">
      <c r="A99" s="114"/>
      <c r="B99" s="114"/>
      <c r="C99" s="116">
        <v>2.5</v>
      </c>
      <c r="D99" s="106" t="str">
        <f>IF('6การวิเคราะห์ตนเอง'!G14&lt;&gt;"ยังไม่บันทึกข้อมูล",'6การวิเคราะห์ตนเอง'!G14,"ยังไม่บันทึกข้อมูล")</f>
        <v>ยังไม่บันทึกข้อมูล</v>
      </c>
      <c r="E99" s="106">
        <v>5</v>
      </c>
      <c r="G99" s="116" t="s">
        <v>182</v>
      </c>
      <c r="H99" s="116">
        <f t="shared" si="1"/>
        <v>0</v>
      </c>
    </row>
    <row r="100" spans="1:9" ht="15" customHeight="1" x14ac:dyDescent="0.4">
      <c r="A100" s="115" t="s">
        <v>159</v>
      </c>
      <c r="B100" s="115">
        <f t="shared" ref="B100" si="2">SUM(D100:D104)</f>
        <v>0</v>
      </c>
      <c r="C100" s="117">
        <v>3.1</v>
      </c>
      <c r="D100" s="118" t="str">
        <f>IF('6การวิเคราะห์ตนเอง'!G17&lt;&gt;"ยังไม่บันทึกข้อมูล",'6การวิเคราะห์ตนเอง'!G17,"ยังไม่บันทึกข้อมูล")</f>
        <v>ยังไม่บันทึกข้อมูล</v>
      </c>
      <c r="E100" s="118">
        <v>5</v>
      </c>
      <c r="G100" s="117" t="s">
        <v>183</v>
      </c>
      <c r="H100" s="117">
        <f t="shared" si="1"/>
        <v>0</v>
      </c>
    </row>
    <row r="101" spans="1:9" ht="15" customHeight="1" x14ac:dyDescent="0.4">
      <c r="A101" s="115"/>
      <c r="B101" s="115"/>
      <c r="C101" s="117">
        <v>3.2</v>
      </c>
      <c r="D101" s="118" t="str">
        <f>IF('6การวิเคราะห์ตนเอง'!G18&lt;&gt;"ยังไม่บันทึกข้อมูล",'6การวิเคราะห์ตนเอง'!G18,"ยังไม่บันทึกข้อมูล")</f>
        <v>ยังไม่บันทึกข้อมูล</v>
      </c>
      <c r="E101" s="118">
        <v>5</v>
      </c>
      <c r="G101" s="117" t="s">
        <v>184</v>
      </c>
      <c r="H101" s="117">
        <f t="shared" si="1"/>
        <v>0</v>
      </c>
    </row>
    <row r="102" spans="1:9" ht="15" customHeight="1" x14ac:dyDescent="0.4">
      <c r="A102" s="115"/>
      <c r="B102" s="115"/>
      <c r="C102" s="117">
        <v>3.3</v>
      </c>
      <c r="D102" s="118" t="str">
        <f>IF('6การวิเคราะห์ตนเอง'!G19&lt;&gt;"ยังไม่บันทึกข้อมูล",'6การวิเคราะห์ตนเอง'!G19,"ยังไม่บันทึกข้อมูล")</f>
        <v>ยังไม่บันทึกข้อมูล</v>
      </c>
      <c r="E102" s="118">
        <v>5</v>
      </c>
      <c r="G102" s="117" t="s">
        <v>185</v>
      </c>
      <c r="H102" s="117">
        <f t="shared" si="1"/>
        <v>0</v>
      </c>
    </row>
    <row r="103" spans="1:9" ht="15" customHeight="1" x14ac:dyDescent="0.4">
      <c r="A103" s="115"/>
      <c r="B103" s="115"/>
      <c r="C103" s="117">
        <v>3.4</v>
      </c>
      <c r="D103" s="118" t="str">
        <f>IF('6การวิเคราะห์ตนเอง'!G20&lt;&gt;"ยังไม่บันทึกข้อมูล",'6การวิเคราะห์ตนเอง'!G20,"ยังไม่บันทึกข้อมูล")</f>
        <v>ยังไม่บันทึกข้อมูล</v>
      </c>
      <c r="E103" s="118">
        <v>5</v>
      </c>
      <c r="G103" s="117" t="s">
        <v>186</v>
      </c>
      <c r="H103" s="117">
        <f t="shared" si="1"/>
        <v>0</v>
      </c>
    </row>
    <row r="104" spans="1:9" ht="15" customHeight="1" x14ac:dyDescent="0.4">
      <c r="A104" s="115"/>
      <c r="B104" s="115"/>
      <c r="C104" s="117">
        <v>3.5</v>
      </c>
      <c r="D104" s="118" t="str">
        <f>IF('6การวิเคราะห์ตนเอง'!G21&lt;&gt;"ยังไม่บันทึกข้อมูล",'6การวิเคราะห์ตนเอง'!G21,"ยังไม่บันทึกข้อมูล")</f>
        <v>ยังไม่บันทึกข้อมูล</v>
      </c>
      <c r="E104" s="118">
        <v>5</v>
      </c>
      <c r="G104" s="117" t="s">
        <v>187</v>
      </c>
      <c r="H104" s="117">
        <f t="shared" si="1"/>
        <v>0</v>
      </c>
    </row>
    <row r="105" spans="1:9" ht="15" customHeight="1" x14ac:dyDescent="0.4"/>
    <row r="106" spans="1:9" ht="15" customHeight="1" x14ac:dyDescent="0.4">
      <c r="G106" s="23" t="s">
        <v>188</v>
      </c>
    </row>
    <row r="107" spans="1:9" ht="15" customHeight="1" x14ac:dyDescent="0.4">
      <c r="G107" s="113" t="s">
        <v>173</v>
      </c>
      <c r="H107" s="113">
        <f>IF(D90="ยังไม่บันทึกข้อมูล",0,D90)</f>
        <v>0</v>
      </c>
      <c r="I107" s="119">
        <v>5</v>
      </c>
    </row>
    <row r="108" spans="1:9" ht="15" customHeight="1" x14ac:dyDescent="0.4">
      <c r="G108" s="113" t="s">
        <v>174</v>
      </c>
      <c r="H108" s="113">
        <f t="shared" ref="H108:H120" si="3">IF(D91="ยังไม่บันทึกข้อมูล",0,D91)</f>
        <v>0</v>
      </c>
      <c r="I108" s="119">
        <v>5</v>
      </c>
    </row>
    <row r="109" spans="1:9" ht="15" customHeight="1" x14ac:dyDescent="0.4">
      <c r="G109" s="113" t="s">
        <v>175</v>
      </c>
      <c r="H109" s="113">
        <f t="shared" si="3"/>
        <v>0</v>
      </c>
      <c r="I109" s="119">
        <v>5</v>
      </c>
    </row>
    <row r="110" spans="1:9" ht="15" customHeight="1" x14ac:dyDescent="0.4">
      <c r="G110" s="113" t="s">
        <v>176</v>
      </c>
      <c r="H110" s="113">
        <f t="shared" si="3"/>
        <v>0</v>
      </c>
      <c r="I110" s="119">
        <v>5</v>
      </c>
    </row>
    <row r="111" spans="1:9" ht="15" customHeight="1" x14ac:dyDescent="0.4">
      <c r="G111" s="113" t="s">
        <v>177</v>
      </c>
      <c r="H111" s="113">
        <f t="shared" si="3"/>
        <v>0</v>
      </c>
      <c r="I111" s="119">
        <v>5</v>
      </c>
    </row>
    <row r="112" spans="1:9" ht="15" customHeight="1" x14ac:dyDescent="0.4">
      <c r="G112" s="116" t="s">
        <v>178</v>
      </c>
      <c r="H112" s="116">
        <f t="shared" si="3"/>
        <v>0</v>
      </c>
      <c r="I112" s="120">
        <v>5</v>
      </c>
    </row>
    <row r="113" spans="1:9" ht="15" customHeight="1" x14ac:dyDescent="0.4">
      <c r="G113" s="116" t="s">
        <v>179</v>
      </c>
      <c r="H113" s="116">
        <f t="shared" si="3"/>
        <v>0</v>
      </c>
      <c r="I113" s="120">
        <v>5</v>
      </c>
    </row>
    <row r="114" spans="1:9" ht="15" customHeight="1" x14ac:dyDescent="0.4">
      <c r="G114" s="116" t="s">
        <v>180</v>
      </c>
      <c r="H114" s="116">
        <f t="shared" si="3"/>
        <v>0</v>
      </c>
      <c r="I114" s="120">
        <v>5</v>
      </c>
    </row>
    <row r="115" spans="1:9" ht="15" customHeight="1" x14ac:dyDescent="0.4">
      <c r="G115" s="116" t="s">
        <v>181</v>
      </c>
      <c r="H115" s="116">
        <f t="shared" si="3"/>
        <v>0</v>
      </c>
      <c r="I115" s="120">
        <v>5</v>
      </c>
    </row>
    <row r="116" spans="1:9" ht="15" customHeight="1" x14ac:dyDescent="0.4">
      <c r="G116" s="116" t="s">
        <v>182</v>
      </c>
      <c r="H116" s="116">
        <f t="shared" si="3"/>
        <v>0</v>
      </c>
      <c r="I116" s="120">
        <v>5</v>
      </c>
    </row>
    <row r="117" spans="1:9" ht="15" customHeight="1" x14ac:dyDescent="0.4">
      <c r="G117" s="117" t="s">
        <v>183</v>
      </c>
      <c r="H117" s="117">
        <f t="shared" si="3"/>
        <v>0</v>
      </c>
      <c r="I117" s="121">
        <v>5</v>
      </c>
    </row>
    <row r="118" spans="1:9" ht="15" customHeight="1" x14ac:dyDescent="0.4">
      <c r="G118" s="117" t="s">
        <v>184</v>
      </c>
      <c r="H118" s="117">
        <f t="shared" si="3"/>
        <v>0</v>
      </c>
      <c r="I118" s="121">
        <v>5</v>
      </c>
    </row>
    <row r="119" spans="1:9" ht="15" customHeight="1" x14ac:dyDescent="0.4">
      <c r="G119" s="117" t="s">
        <v>185</v>
      </c>
      <c r="H119" s="117">
        <f t="shared" si="3"/>
        <v>0</v>
      </c>
      <c r="I119" s="121">
        <v>5</v>
      </c>
    </row>
    <row r="120" spans="1:9" ht="15" customHeight="1" x14ac:dyDescent="0.4">
      <c r="G120" s="117" t="s">
        <v>186</v>
      </c>
      <c r="H120" s="117">
        <f t="shared" si="3"/>
        <v>0</v>
      </c>
      <c r="I120" s="121">
        <v>5</v>
      </c>
    </row>
    <row r="121" spans="1:9" ht="15" customHeight="1" x14ac:dyDescent="0.4">
      <c r="G121" s="117" t="s">
        <v>187</v>
      </c>
      <c r="H121" s="117">
        <f>IF(D104="ยังไม่บันทึกข้อมูล",0,D104)</f>
        <v>0</v>
      </c>
      <c r="I121" s="121">
        <v>5</v>
      </c>
    </row>
    <row r="122" spans="1:9" ht="15" customHeight="1" x14ac:dyDescent="0.4"/>
    <row r="123" spans="1:9" ht="15" customHeight="1" x14ac:dyDescent="0.4"/>
    <row r="124" spans="1:9" ht="15" customHeight="1" x14ac:dyDescent="0.4"/>
    <row r="125" spans="1:9" ht="15" customHeight="1" x14ac:dyDescent="0.4"/>
    <row r="126" spans="1:9" ht="15" customHeight="1" x14ac:dyDescent="0.4"/>
    <row r="127" spans="1:9" ht="15" customHeight="1" x14ac:dyDescent="0.4">
      <c r="A127" s="23" t="s">
        <v>192</v>
      </c>
    </row>
    <row r="128" spans="1:9" ht="15" customHeight="1" x14ac:dyDescent="0.4"/>
    <row r="129" spans="1:7" ht="15" customHeight="1" x14ac:dyDescent="0.4">
      <c r="A129" s="93"/>
      <c r="B129" s="94" t="s">
        <v>33</v>
      </c>
      <c r="C129" s="94" t="s">
        <v>34</v>
      </c>
      <c r="D129" s="94" t="s">
        <v>37</v>
      </c>
      <c r="E129" s="94" t="s">
        <v>191</v>
      </c>
      <c r="F129" s="94" t="s">
        <v>35</v>
      </c>
      <c r="G129" s="94" t="s">
        <v>36</v>
      </c>
    </row>
    <row r="130" spans="1:7" ht="15" customHeight="1" x14ac:dyDescent="0.4">
      <c r="A130" s="95">
        <v>1.1000000000000001</v>
      </c>
      <c r="B130" s="122">
        <v>6</v>
      </c>
      <c r="C130" s="122">
        <v>8</v>
      </c>
      <c r="D130" s="122">
        <v>10</v>
      </c>
      <c r="E130" s="122">
        <v>8</v>
      </c>
      <c r="F130" s="122">
        <v>12</v>
      </c>
      <c r="G130" s="122">
        <v>10</v>
      </c>
    </row>
    <row r="131" spans="1:7" ht="15" customHeight="1" x14ac:dyDescent="0.4">
      <c r="A131" s="95">
        <v>1.2</v>
      </c>
      <c r="B131" s="122">
        <v>6</v>
      </c>
      <c r="C131" s="122">
        <v>8</v>
      </c>
      <c r="D131" s="122">
        <v>10</v>
      </c>
      <c r="E131" s="122">
        <v>8</v>
      </c>
      <c r="F131" s="122">
        <v>12</v>
      </c>
      <c r="G131" s="122">
        <v>10</v>
      </c>
    </row>
    <row r="132" spans="1:7" ht="15" customHeight="1" x14ac:dyDescent="0.4">
      <c r="A132" s="95">
        <v>1.3</v>
      </c>
      <c r="B132" s="122">
        <v>6</v>
      </c>
      <c r="C132" s="122">
        <v>8</v>
      </c>
      <c r="D132" s="122">
        <v>10</v>
      </c>
      <c r="E132" s="122">
        <v>6</v>
      </c>
      <c r="F132" s="122">
        <v>12</v>
      </c>
      <c r="G132" s="122">
        <v>10</v>
      </c>
    </row>
    <row r="133" spans="1:7" ht="15" customHeight="1" x14ac:dyDescent="0.4">
      <c r="A133" s="95">
        <v>1.4</v>
      </c>
      <c r="B133" s="122">
        <v>6</v>
      </c>
      <c r="C133" s="122">
        <v>8</v>
      </c>
      <c r="D133" s="122">
        <v>10</v>
      </c>
      <c r="E133" s="122">
        <v>8</v>
      </c>
      <c r="F133" s="122">
        <v>12</v>
      </c>
      <c r="G133" s="122">
        <v>10</v>
      </c>
    </row>
    <row r="134" spans="1:7" ht="15" customHeight="1" x14ac:dyDescent="0.4">
      <c r="A134" s="95">
        <v>1.5</v>
      </c>
      <c r="B134" s="122">
        <v>6</v>
      </c>
      <c r="C134" s="122">
        <v>8</v>
      </c>
      <c r="D134" s="122">
        <v>0</v>
      </c>
      <c r="E134" s="122">
        <v>10</v>
      </c>
      <c r="F134" s="122">
        <v>12</v>
      </c>
      <c r="G134" s="122">
        <v>10</v>
      </c>
    </row>
    <row r="135" spans="1:7" ht="15" customHeight="1" x14ac:dyDescent="0.4">
      <c r="A135" s="97">
        <v>2.1</v>
      </c>
      <c r="B135" s="122">
        <v>7</v>
      </c>
      <c r="C135" s="122">
        <v>5</v>
      </c>
      <c r="D135" s="122">
        <v>10</v>
      </c>
      <c r="E135" s="122">
        <v>10</v>
      </c>
      <c r="F135" s="122">
        <v>4</v>
      </c>
      <c r="G135" s="122">
        <v>10</v>
      </c>
    </row>
    <row r="136" spans="1:7" ht="15" customHeight="1" x14ac:dyDescent="0.4">
      <c r="A136" s="97">
        <v>2.2000000000000002</v>
      </c>
      <c r="B136" s="122">
        <v>7</v>
      </c>
      <c r="C136" s="122">
        <v>5</v>
      </c>
      <c r="D136" s="122">
        <v>10</v>
      </c>
      <c r="E136" s="122">
        <v>10</v>
      </c>
      <c r="F136" s="122">
        <v>4</v>
      </c>
      <c r="G136" s="122">
        <v>10</v>
      </c>
    </row>
    <row r="137" spans="1:7" ht="15" customHeight="1" x14ac:dyDescent="0.4">
      <c r="A137" s="97">
        <v>2.2999999999999998</v>
      </c>
      <c r="B137" s="122">
        <v>7</v>
      </c>
      <c r="C137" s="122">
        <v>5</v>
      </c>
      <c r="D137" s="122">
        <v>0</v>
      </c>
      <c r="E137" s="122">
        <v>8</v>
      </c>
      <c r="F137" s="122">
        <v>4</v>
      </c>
      <c r="G137" s="122">
        <v>0</v>
      </c>
    </row>
    <row r="138" spans="1:7" ht="15" customHeight="1" x14ac:dyDescent="0.4">
      <c r="A138" s="97">
        <v>2.4</v>
      </c>
      <c r="B138" s="122">
        <v>7</v>
      </c>
      <c r="C138" s="122">
        <v>5</v>
      </c>
      <c r="D138" s="122">
        <v>0</v>
      </c>
      <c r="E138" s="122">
        <v>4</v>
      </c>
      <c r="F138" s="122">
        <v>4</v>
      </c>
      <c r="G138" s="122">
        <v>0</v>
      </c>
    </row>
    <row r="139" spans="1:7" ht="15" customHeight="1" x14ac:dyDescent="0.4">
      <c r="A139" s="97">
        <v>2.5</v>
      </c>
      <c r="B139" s="122">
        <v>7</v>
      </c>
      <c r="C139" s="122">
        <v>5</v>
      </c>
      <c r="D139" s="122">
        <v>0</v>
      </c>
      <c r="E139" s="122">
        <v>8</v>
      </c>
      <c r="F139" s="122">
        <v>4</v>
      </c>
      <c r="G139" s="122">
        <v>0</v>
      </c>
    </row>
    <row r="140" spans="1:7" ht="15" customHeight="1" x14ac:dyDescent="0.4">
      <c r="A140" s="123">
        <v>3.1</v>
      </c>
      <c r="B140" s="122">
        <v>7</v>
      </c>
      <c r="C140" s="122">
        <v>5</v>
      </c>
      <c r="D140" s="122">
        <v>8</v>
      </c>
      <c r="E140" s="122">
        <v>4</v>
      </c>
      <c r="F140" s="122">
        <v>4</v>
      </c>
      <c r="G140" s="122">
        <v>6</v>
      </c>
    </row>
    <row r="141" spans="1:7" ht="15" customHeight="1" x14ac:dyDescent="0.4">
      <c r="A141" s="123">
        <v>3.2</v>
      </c>
      <c r="B141" s="122">
        <v>7</v>
      </c>
      <c r="C141" s="122">
        <v>5</v>
      </c>
      <c r="D141" s="122">
        <v>8</v>
      </c>
      <c r="E141" s="122">
        <v>6</v>
      </c>
      <c r="F141" s="122">
        <v>4</v>
      </c>
      <c r="G141" s="122">
        <v>6</v>
      </c>
    </row>
    <row r="142" spans="1:7" ht="15" customHeight="1" x14ac:dyDescent="0.4">
      <c r="A142" s="123">
        <v>3.3</v>
      </c>
      <c r="B142" s="122">
        <v>7</v>
      </c>
      <c r="C142" s="122">
        <v>5</v>
      </c>
      <c r="D142" s="122">
        <v>8</v>
      </c>
      <c r="E142" s="122">
        <v>2</v>
      </c>
      <c r="F142" s="122">
        <v>4</v>
      </c>
      <c r="G142" s="122">
        <v>6</v>
      </c>
    </row>
    <row r="143" spans="1:7" ht="15" customHeight="1" x14ac:dyDescent="0.4">
      <c r="A143" s="123">
        <v>3.4</v>
      </c>
      <c r="B143" s="122">
        <v>7</v>
      </c>
      <c r="C143" s="122">
        <v>5</v>
      </c>
      <c r="D143" s="122">
        <v>8</v>
      </c>
      <c r="E143" s="122">
        <v>2</v>
      </c>
      <c r="F143" s="122">
        <v>4</v>
      </c>
      <c r="G143" s="122">
        <v>6</v>
      </c>
    </row>
    <row r="144" spans="1:7" ht="15" customHeight="1" x14ac:dyDescent="0.4">
      <c r="A144" s="123">
        <v>3.5</v>
      </c>
      <c r="B144" s="122">
        <v>7</v>
      </c>
      <c r="C144" s="122">
        <v>5</v>
      </c>
      <c r="D144" s="122">
        <v>8</v>
      </c>
      <c r="E144" s="122">
        <v>6</v>
      </c>
      <c r="F144" s="122">
        <v>4</v>
      </c>
      <c r="G144" s="122">
        <v>6</v>
      </c>
    </row>
    <row r="145" spans="1:7" ht="15" customHeight="1" x14ac:dyDescent="0.4"/>
    <row r="146" spans="1:7" ht="15" customHeight="1" x14ac:dyDescent="0.4">
      <c r="A146" s="23" t="s">
        <v>193</v>
      </c>
    </row>
    <row r="147" spans="1:7" ht="15" customHeight="1" x14ac:dyDescent="0.4">
      <c r="B147" s="94" t="s">
        <v>33</v>
      </c>
      <c r="C147" s="94" t="s">
        <v>34</v>
      </c>
      <c r="D147" s="94" t="s">
        <v>37</v>
      </c>
      <c r="E147" s="94" t="s">
        <v>191</v>
      </c>
      <c r="F147" s="94" t="s">
        <v>35</v>
      </c>
      <c r="G147" s="94" t="s">
        <v>36</v>
      </c>
    </row>
    <row r="148" spans="1:7" ht="15" customHeight="1" x14ac:dyDescent="0.4">
      <c r="A148" s="95">
        <v>1.1000000000000001</v>
      </c>
      <c r="B148" s="124">
        <f>IF(ISNUMBER(D90),(D90/5)*B130,0)</f>
        <v>0</v>
      </c>
      <c r="C148" s="124">
        <f>IF(ISNUMBER(D90),(D90/5)*C130,0)</f>
        <v>0</v>
      </c>
      <c r="D148" s="124">
        <f>IF(ISNUMBER(D90),(D90/5)*D130,0)</f>
        <v>0</v>
      </c>
      <c r="E148" s="124">
        <f>IF(ISNUMBER(D90),(D90/5)*E130,0)</f>
        <v>0</v>
      </c>
      <c r="F148" s="124">
        <f>IF(ISNUMBER(D90),(D90/5)*F130,0)</f>
        <v>0</v>
      </c>
      <c r="G148" s="124">
        <f>IF(ISNUMBER(D90),(D90/5)*G130,0)</f>
        <v>0</v>
      </c>
    </row>
    <row r="149" spans="1:7" ht="15" customHeight="1" x14ac:dyDescent="0.4">
      <c r="A149" s="95">
        <v>1.2</v>
      </c>
      <c r="B149" s="124">
        <f>IF(ISNUMBER(D91),(D91/5)*B131,0)</f>
        <v>0</v>
      </c>
      <c r="C149" s="124">
        <f t="shared" ref="C149:C162" si="4">IF(ISNUMBER(D91),(D91/5)*C131,0)</f>
        <v>0</v>
      </c>
      <c r="D149" s="124">
        <f t="shared" ref="D149:D162" si="5">IF(ISNUMBER(D91),(D91/5)*D131,0)</f>
        <v>0</v>
      </c>
      <c r="E149" s="124">
        <f t="shared" ref="E149:E162" si="6">IF(ISNUMBER(D91),(D91/5)*E131,0)</f>
        <v>0</v>
      </c>
      <c r="F149" s="124">
        <f t="shared" ref="F149:F162" si="7">IF(ISNUMBER(D91),(D91/5)*F131,0)</f>
        <v>0</v>
      </c>
      <c r="G149" s="124">
        <f t="shared" ref="G149:G162" si="8">IF(ISNUMBER(D91),(D91/5)*G131,0)</f>
        <v>0</v>
      </c>
    </row>
    <row r="150" spans="1:7" ht="15" customHeight="1" x14ac:dyDescent="0.4">
      <c r="A150" s="95">
        <v>1.3</v>
      </c>
      <c r="B150" s="124">
        <f t="shared" ref="B150:B162" si="9">IF(ISNUMBER(D92),(D92/5)*B132,0)</f>
        <v>0</v>
      </c>
      <c r="C150" s="124">
        <f t="shared" si="4"/>
        <v>0</v>
      </c>
      <c r="D150" s="124">
        <f t="shared" si="5"/>
        <v>0</v>
      </c>
      <c r="E150" s="124">
        <f t="shared" si="6"/>
        <v>0</v>
      </c>
      <c r="F150" s="124">
        <f t="shared" si="7"/>
        <v>0</v>
      </c>
      <c r="G150" s="124">
        <f t="shared" si="8"/>
        <v>0</v>
      </c>
    </row>
    <row r="151" spans="1:7" ht="15" customHeight="1" x14ac:dyDescent="0.4">
      <c r="A151" s="95">
        <v>1.4</v>
      </c>
      <c r="B151" s="124">
        <f t="shared" si="9"/>
        <v>0</v>
      </c>
      <c r="C151" s="124">
        <f t="shared" si="4"/>
        <v>0</v>
      </c>
      <c r="D151" s="124">
        <f t="shared" si="5"/>
        <v>0</v>
      </c>
      <c r="E151" s="124">
        <f t="shared" si="6"/>
        <v>0</v>
      </c>
      <c r="F151" s="124">
        <f t="shared" si="7"/>
        <v>0</v>
      </c>
      <c r="G151" s="124">
        <f t="shared" si="8"/>
        <v>0</v>
      </c>
    </row>
    <row r="152" spans="1:7" ht="15" customHeight="1" x14ac:dyDescent="0.4">
      <c r="A152" s="95">
        <v>1.5</v>
      </c>
      <c r="B152" s="124">
        <f t="shared" si="9"/>
        <v>0</v>
      </c>
      <c r="C152" s="124">
        <f t="shared" si="4"/>
        <v>0</v>
      </c>
      <c r="D152" s="124">
        <f t="shared" si="5"/>
        <v>0</v>
      </c>
      <c r="E152" s="124">
        <f t="shared" si="6"/>
        <v>0</v>
      </c>
      <c r="F152" s="124">
        <f t="shared" si="7"/>
        <v>0</v>
      </c>
      <c r="G152" s="124">
        <f t="shared" si="8"/>
        <v>0</v>
      </c>
    </row>
    <row r="153" spans="1:7" ht="15" customHeight="1" x14ac:dyDescent="0.4">
      <c r="A153" s="97">
        <v>2.1</v>
      </c>
      <c r="B153" s="125">
        <f t="shared" si="9"/>
        <v>0</v>
      </c>
      <c r="C153" s="125">
        <f t="shared" si="4"/>
        <v>0</v>
      </c>
      <c r="D153" s="125">
        <f t="shared" si="5"/>
        <v>0</v>
      </c>
      <c r="E153" s="125">
        <f t="shared" si="6"/>
        <v>0</v>
      </c>
      <c r="F153" s="125">
        <f t="shared" si="7"/>
        <v>0</v>
      </c>
      <c r="G153" s="125">
        <f t="shared" si="8"/>
        <v>0</v>
      </c>
    </row>
    <row r="154" spans="1:7" ht="15" customHeight="1" x14ac:dyDescent="0.4">
      <c r="A154" s="97">
        <v>2.2000000000000002</v>
      </c>
      <c r="B154" s="125">
        <f t="shared" si="9"/>
        <v>0</v>
      </c>
      <c r="C154" s="125">
        <f t="shared" si="4"/>
        <v>0</v>
      </c>
      <c r="D154" s="125">
        <f t="shared" si="5"/>
        <v>0</v>
      </c>
      <c r="E154" s="125">
        <f t="shared" si="6"/>
        <v>0</v>
      </c>
      <c r="F154" s="125">
        <f t="shared" si="7"/>
        <v>0</v>
      </c>
      <c r="G154" s="125">
        <f t="shared" si="8"/>
        <v>0</v>
      </c>
    </row>
    <row r="155" spans="1:7" ht="15" customHeight="1" x14ac:dyDescent="0.4">
      <c r="A155" s="97">
        <v>2.2999999999999998</v>
      </c>
      <c r="B155" s="125">
        <f t="shared" si="9"/>
        <v>0</v>
      </c>
      <c r="C155" s="125">
        <f t="shared" si="4"/>
        <v>0</v>
      </c>
      <c r="D155" s="125">
        <f t="shared" si="5"/>
        <v>0</v>
      </c>
      <c r="E155" s="125">
        <f t="shared" si="6"/>
        <v>0</v>
      </c>
      <c r="F155" s="125">
        <f t="shared" si="7"/>
        <v>0</v>
      </c>
      <c r="G155" s="125">
        <f t="shared" si="8"/>
        <v>0</v>
      </c>
    </row>
    <row r="156" spans="1:7" ht="15" customHeight="1" x14ac:dyDescent="0.4">
      <c r="A156" s="97">
        <v>2.4</v>
      </c>
      <c r="B156" s="125">
        <f t="shared" si="9"/>
        <v>0</v>
      </c>
      <c r="C156" s="125">
        <f t="shared" si="4"/>
        <v>0</v>
      </c>
      <c r="D156" s="125">
        <f t="shared" si="5"/>
        <v>0</v>
      </c>
      <c r="E156" s="125">
        <f t="shared" si="6"/>
        <v>0</v>
      </c>
      <c r="F156" s="125">
        <f t="shared" si="7"/>
        <v>0</v>
      </c>
      <c r="G156" s="125">
        <f t="shared" si="8"/>
        <v>0</v>
      </c>
    </row>
    <row r="157" spans="1:7" ht="15" customHeight="1" x14ac:dyDescent="0.4">
      <c r="A157" s="97">
        <v>2.5</v>
      </c>
      <c r="B157" s="125">
        <f t="shared" si="9"/>
        <v>0</v>
      </c>
      <c r="C157" s="125">
        <f t="shared" si="4"/>
        <v>0</v>
      </c>
      <c r="D157" s="125">
        <f t="shared" si="5"/>
        <v>0</v>
      </c>
      <c r="E157" s="125">
        <f t="shared" si="6"/>
        <v>0</v>
      </c>
      <c r="F157" s="125">
        <f t="shared" si="7"/>
        <v>0</v>
      </c>
      <c r="G157" s="125">
        <f t="shared" si="8"/>
        <v>0</v>
      </c>
    </row>
    <row r="158" spans="1:7" ht="15" customHeight="1" x14ac:dyDescent="0.4">
      <c r="A158" s="123">
        <v>3.1</v>
      </c>
      <c r="B158" s="126">
        <f t="shared" si="9"/>
        <v>0</v>
      </c>
      <c r="C158" s="126">
        <f t="shared" si="4"/>
        <v>0</v>
      </c>
      <c r="D158" s="126">
        <f t="shared" si="5"/>
        <v>0</v>
      </c>
      <c r="E158" s="126">
        <f t="shared" si="6"/>
        <v>0</v>
      </c>
      <c r="F158" s="126">
        <f t="shared" si="7"/>
        <v>0</v>
      </c>
      <c r="G158" s="126">
        <f t="shared" si="8"/>
        <v>0</v>
      </c>
    </row>
    <row r="159" spans="1:7" ht="15" customHeight="1" x14ac:dyDescent="0.4">
      <c r="A159" s="123">
        <v>3.2</v>
      </c>
      <c r="B159" s="126">
        <f t="shared" si="9"/>
        <v>0</v>
      </c>
      <c r="C159" s="126">
        <f t="shared" si="4"/>
        <v>0</v>
      </c>
      <c r="D159" s="126">
        <f t="shared" si="5"/>
        <v>0</v>
      </c>
      <c r="E159" s="126">
        <f t="shared" si="6"/>
        <v>0</v>
      </c>
      <c r="F159" s="126">
        <f t="shared" si="7"/>
        <v>0</v>
      </c>
      <c r="G159" s="126">
        <f t="shared" si="8"/>
        <v>0</v>
      </c>
    </row>
    <row r="160" spans="1:7" ht="15" customHeight="1" x14ac:dyDescent="0.4">
      <c r="A160" s="123">
        <v>3.3</v>
      </c>
      <c r="B160" s="126">
        <f t="shared" si="9"/>
        <v>0</v>
      </c>
      <c r="C160" s="126">
        <f t="shared" si="4"/>
        <v>0</v>
      </c>
      <c r="D160" s="126">
        <f t="shared" si="5"/>
        <v>0</v>
      </c>
      <c r="E160" s="126">
        <f t="shared" si="6"/>
        <v>0</v>
      </c>
      <c r="F160" s="126">
        <f t="shared" si="7"/>
        <v>0</v>
      </c>
      <c r="G160" s="126">
        <f t="shared" si="8"/>
        <v>0</v>
      </c>
    </row>
    <row r="161" spans="1:7" ht="15" customHeight="1" x14ac:dyDescent="0.4">
      <c r="A161" s="123">
        <v>3.4</v>
      </c>
      <c r="B161" s="126">
        <f t="shared" si="9"/>
        <v>0</v>
      </c>
      <c r="C161" s="126">
        <f t="shared" si="4"/>
        <v>0</v>
      </c>
      <c r="D161" s="126">
        <f t="shared" si="5"/>
        <v>0</v>
      </c>
      <c r="E161" s="126">
        <f t="shared" si="6"/>
        <v>0</v>
      </c>
      <c r="F161" s="126">
        <f t="shared" si="7"/>
        <v>0</v>
      </c>
      <c r="G161" s="126">
        <f t="shared" si="8"/>
        <v>0</v>
      </c>
    </row>
    <row r="162" spans="1:7" ht="15" customHeight="1" x14ac:dyDescent="0.4">
      <c r="A162" s="123">
        <v>3.5</v>
      </c>
      <c r="B162" s="126">
        <f t="shared" si="9"/>
        <v>0</v>
      </c>
      <c r="C162" s="126">
        <f t="shared" si="4"/>
        <v>0</v>
      </c>
      <c r="D162" s="126">
        <f t="shared" si="5"/>
        <v>0</v>
      </c>
      <c r="E162" s="126">
        <f t="shared" si="6"/>
        <v>0</v>
      </c>
      <c r="F162" s="126">
        <f t="shared" si="7"/>
        <v>0</v>
      </c>
      <c r="G162" s="126">
        <f t="shared" si="8"/>
        <v>0</v>
      </c>
    </row>
    <row r="163" spans="1:7" ht="15" customHeight="1" x14ac:dyDescent="0.4"/>
    <row r="164" spans="1:7" ht="15" customHeight="1" x14ac:dyDescent="0.4">
      <c r="B164" s="94" t="s">
        <v>33</v>
      </c>
      <c r="C164" s="94" t="s">
        <v>34</v>
      </c>
      <c r="D164" s="94" t="s">
        <v>37</v>
      </c>
      <c r="E164" s="94" t="s">
        <v>191</v>
      </c>
      <c r="F164" s="94" t="s">
        <v>35</v>
      </c>
      <c r="G164" s="94" t="s">
        <v>36</v>
      </c>
    </row>
    <row r="165" spans="1:7" ht="15" customHeight="1" x14ac:dyDescent="0.4">
      <c r="A165" s="95">
        <v>1</v>
      </c>
      <c r="B165" s="124">
        <f>SUM(B148:B152)</f>
        <v>0</v>
      </c>
      <c r="C165" s="124">
        <f>SUM(C148:C152)</f>
        <v>0</v>
      </c>
      <c r="D165" s="124">
        <f t="shared" ref="D165:G165" si="10">SUM(D148:D152)</f>
        <v>0</v>
      </c>
      <c r="E165" s="124">
        <f t="shared" si="10"/>
        <v>0</v>
      </c>
      <c r="F165" s="124">
        <f t="shared" si="10"/>
        <v>0</v>
      </c>
      <c r="G165" s="124">
        <f t="shared" si="10"/>
        <v>0</v>
      </c>
    </row>
    <row r="166" spans="1:7" ht="15" customHeight="1" x14ac:dyDescent="0.4">
      <c r="A166" s="127">
        <v>2</v>
      </c>
      <c r="B166" s="128">
        <f>SUM(B153:B157)</f>
        <v>0</v>
      </c>
      <c r="C166" s="128">
        <f t="shared" ref="C166:G166" si="11">SUM(C153:C157)</f>
        <v>0</v>
      </c>
      <c r="D166" s="128">
        <f t="shared" si="11"/>
        <v>0</v>
      </c>
      <c r="E166" s="128">
        <f t="shared" si="11"/>
        <v>0</v>
      </c>
      <c r="F166" s="128">
        <f t="shared" si="11"/>
        <v>0</v>
      </c>
      <c r="G166" s="128">
        <f t="shared" si="11"/>
        <v>0</v>
      </c>
    </row>
    <row r="167" spans="1:7" ht="15" customHeight="1" x14ac:dyDescent="0.4">
      <c r="A167" s="123">
        <v>3</v>
      </c>
      <c r="B167" s="126">
        <f>SUM(B158:B162)</f>
        <v>0</v>
      </c>
      <c r="C167" s="126">
        <f t="shared" ref="C167:G167" si="12">SUM(C158:C162)</f>
        <v>0</v>
      </c>
      <c r="D167" s="126">
        <f t="shared" si="12"/>
        <v>0</v>
      </c>
      <c r="E167" s="126">
        <f t="shared" si="12"/>
        <v>0</v>
      </c>
      <c r="F167" s="126">
        <f t="shared" si="12"/>
        <v>0</v>
      </c>
      <c r="G167" s="126">
        <f t="shared" si="12"/>
        <v>0</v>
      </c>
    </row>
    <row r="168" spans="1:7" ht="15" customHeight="1" x14ac:dyDescent="0.4"/>
    <row r="169" spans="1:7" ht="15" customHeight="1" x14ac:dyDescent="0.4">
      <c r="B169" s="94" t="s">
        <v>33</v>
      </c>
      <c r="C169" s="94" t="s">
        <v>34</v>
      </c>
      <c r="D169" s="94" t="s">
        <v>37</v>
      </c>
      <c r="E169" s="94" t="s">
        <v>191</v>
      </c>
      <c r="F169" s="94" t="s">
        <v>35</v>
      </c>
      <c r="G169" s="94" t="s">
        <v>36</v>
      </c>
    </row>
    <row r="170" spans="1:7" ht="15" customHeight="1" x14ac:dyDescent="0.4">
      <c r="A170" s="95">
        <v>1</v>
      </c>
      <c r="B170" s="124">
        <f>SUM(B130:B134)</f>
        <v>30</v>
      </c>
      <c r="C170" s="124">
        <f t="shared" ref="C170:G170" si="13">SUM(C130:C134)</f>
        <v>40</v>
      </c>
      <c r="D170" s="124">
        <f t="shared" si="13"/>
        <v>40</v>
      </c>
      <c r="E170" s="124">
        <f t="shared" si="13"/>
        <v>40</v>
      </c>
      <c r="F170" s="124">
        <f t="shared" si="13"/>
        <v>60</v>
      </c>
      <c r="G170" s="124">
        <f t="shared" si="13"/>
        <v>50</v>
      </c>
    </row>
    <row r="171" spans="1:7" ht="15" customHeight="1" x14ac:dyDescent="0.4">
      <c r="A171" s="127">
        <v>2</v>
      </c>
      <c r="B171" s="128">
        <f>SUM(B135:B139)</f>
        <v>35</v>
      </c>
      <c r="C171" s="128">
        <f t="shared" ref="C171:G171" si="14">SUM(C135:C139)</f>
        <v>25</v>
      </c>
      <c r="D171" s="128">
        <f t="shared" si="14"/>
        <v>20</v>
      </c>
      <c r="E171" s="128">
        <f t="shared" si="14"/>
        <v>40</v>
      </c>
      <c r="F171" s="128">
        <f t="shared" si="14"/>
        <v>20</v>
      </c>
      <c r="G171" s="128">
        <f t="shared" si="14"/>
        <v>20</v>
      </c>
    </row>
    <row r="172" spans="1:7" ht="15" customHeight="1" x14ac:dyDescent="0.4">
      <c r="A172" s="123">
        <v>3</v>
      </c>
      <c r="B172" s="126">
        <f>SUM(B140:B144)</f>
        <v>35</v>
      </c>
      <c r="C172" s="126">
        <f t="shared" ref="C172:G172" si="15">SUM(C140:C144)</f>
        <v>25</v>
      </c>
      <c r="D172" s="126">
        <f t="shared" si="15"/>
        <v>40</v>
      </c>
      <c r="E172" s="126">
        <f t="shared" si="15"/>
        <v>20</v>
      </c>
      <c r="F172" s="126">
        <f t="shared" si="15"/>
        <v>20</v>
      </c>
      <c r="G172" s="126">
        <f t="shared" si="15"/>
        <v>30</v>
      </c>
    </row>
  </sheetData>
  <sheetProtection sheet="1" objects="1" scenarios="1"/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workbookViewId="0">
      <selection activeCell="D2" sqref="D2"/>
    </sheetView>
  </sheetViews>
  <sheetFormatPr defaultColWidth="8.75" defaultRowHeight="17.5" x14ac:dyDescent="0.45"/>
  <cols>
    <col min="1" max="1" width="7.75" style="33" bestFit="1" customWidth="1"/>
    <col min="2" max="2" width="26.58203125" style="33" customWidth="1"/>
    <col min="3" max="3" width="26.5" style="33" customWidth="1"/>
    <col min="4" max="4" width="18.58203125" style="33" customWidth="1"/>
    <col min="5" max="5" width="12.25" style="33" bestFit="1" customWidth="1"/>
    <col min="6" max="16384" width="8.75" style="30"/>
  </cols>
  <sheetData>
    <row r="1" spans="1:5" x14ac:dyDescent="0.45">
      <c r="A1" s="28" t="s">
        <v>0</v>
      </c>
      <c r="B1" s="28" t="s">
        <v>218</v>
      </c>
      <c r="C1" s="28" t="s">
        <v>16</v>
      </c>
      <c r="D1" s="29" t="s">
        <v>18</v>
      </c>
      <c r="E1" s="11" t="s">
        <v>17</v>
      </c>
    </row>
    <row r="2" spans="1:5" x14ac:dyDescent="0.45">
      <c r="A2" s="31">
        <v>1</v>
      </c>
      <c r="B2" s="31"/>
      <c r="C2" s="31"/>
      <c r="D2" s="32" t="s">
        <v>7</v>
      </c>
      <c r="E2" s="31"/>
    </row>
    <row r="3" spans="1:5" x14ac:dyDescent="0.45">
      <c r="A3" s="31">
        <v>2</v>
      </c>
      <c r="B3" s="31"/>
      <c r="C3" s="31"/>
      <c r="D3" s="32" t="s">
        <v>7</v>
      </c>
      <c r="E3" s="31"/>
    </row>
    <row r="4" spans="1:5" x14ac:dyDescent="0.45">
      <c r="A4" s="31">
        <v>3</v>
      </c>
      <c r="B4" s="31"/>
      <c r="C4" s="31"/>
      <c r="D4" s="32" t="s">
        <v>7</v>
      </c>
      <c r="E4" s="31"/>
    </row>
    <row r="5" spans="1:5" x14ac:dyDescent="0.45">
      <c r="A5" s="31">
        <v>4</v>
      </c>
      <c r="B5" s="31"/>
      <c r="C5" s="31"/>
      <c r="D5" s="32" t="s">
        <v>7</v>
      </c>
      <c r="E5" s="31"/>
    </row>
    <row r="6" spans="1:5" x14ac:dyDescent="0.45">
      <c r="A6" s="31">
        <v>5</v>
      </c>
      <c r="B6" s="31"/>
      <c r="C6" s="31"/>
      <c r="D6" s="32" t="s">
        <v>7</v>
      </c>
      <c r="E6" s="31"/>
    </row>
    <row r="7" spans="1:5" x14ac:dyDescent="0.45">
      <c r="A7" s="31">
        <v>6</v>
      </c>
      <c r="B7" s="31"/>
      <c r="C7" s="31"/>
      <c r="D7" s="32" t="s">
        <v>7</v>
      </c>
      <c r="E7" s="31"/>
    </row>
    <row r="8" spans="1:5" x14ac:dyDescent="0.45">
      <c r="A8" s="31">
        <v>7</v>
      </c>
      <c r="B8" s="31"/>
      <c r="C8" s="31"/>
      <c r="D8" s="32" t="s">
        <v>7</v>
      </c>
      <c r="E8" s="31"/>
    </row>
    <row r="9" spans="1:5" x14ac:dyDescent="0.45">
      <c r="A9" s="31">
        <v>8</v>
      </c>
      <c r="B9" s="31"/>
      <c r="C9" s="31"/>
      <c r="D9" s="32" t="s">
        <v>7</v>
      </c>
      <c r="E9" s="31"/>
    </row>
    <row r="10" spans="1:5" x14ac:dyDescent="0.45">
      <c r="A10" s="31">
        <v>9</v>
      </c>
      <c r="B10" s="31"/>
      <c r="C10" s="31"/>
      <c r="D10" s="32" t="s">
        <v>7</v>
      </c>
      <c r="E10" s="31"/>
    </row>
    <row r="11" spans="1:5" x14ac:dyDescent="0.45">
      <c r="A11" s="31">
        <v>10</v>
      </c>
      <c r="B11" s="31"/>
      <c r="C11" s="31"/>
      <c r="D11" s="32" t="s">
        <v>7</v>
      </c>
      <c r="E11" s="31"/>
    </row>
    <row r="12" spans="1:5" x14ac:dyDescent="0.45">
      <c r="A12" s="31">
        <v>11</v>
      </c>
      <c r="B12" s="31"/>
      <c r="C12" s="31"/>
      <c r="D12" s="32" t="s">
        <v>7</v>
      </c>
      <c r="E12" s="31"/>
    </row>
    <row r="13" spans="1:5" x14ac:dyDescent="0.45">
      <c r="A13" s="31">
        <v>12</v>
      </c>
      <c r="B13" s="31"/>
      <c r="C13" s="31"/>
      <c r="D13" s="32" t="s">
        <v>7</v>
      </c>
      <c r="E13" s="31"/>
    </row>
    <row r="14" spans="1:5" x14ac:dyDescent="0.45">
      <c r="A14" s="31">
        <v>13</v>
      </c>
      <c r="B14" s="31"/>
      <c r="C14" s="31"/>
      <c r="D14" s="32" t="s">
        <v>7</v>
      </c>
      <c r="E14" s="31"/>
    </row>
    <row r="15" spans="1:5" x14ac:dyDescent="0.45">
      <c r="A15" s="31">
        <v>14</v>
      </c>
      <c r="B15" s="31"/>
      <c r="C15" s="31"/>
      <c r="D15" s="32" t="s">
        <v>7</v>
      </c>
      <c r="E15" s="31"/>
    </row>
    <row r="16" spans="1:5" x14ac:dyDescent="0.45">
      <c r="A16" s="31">
        <v>15</v>
      </c>
      <c r="B16" s="31"/>
      <c r="C16" s="31"/>
      <c r="D16" s="32" t="s">
        <v>7</v>
      </c>
      <c r="E16" s="31"/>
    </row>
    <row r="17" spans="1:5" x14ac:dyDescent="0.45">
      <c r="A17" s="31">
        <v>16</v>
      </c>
      <c r="B17" s="31"/>
      <c r="C17" s="31"/>
      <c r="D17" s="32" t="s">
        <v>7</v>
      </c>
      <c r="E17" s="31"/>
    </row>
    <row r="18" spans="1:5" x14ac:dyDescent="0.45">
      <c r="A18" s="31">
        <v>17</v>
      </c>
      <c r="B18" s="31"/>
      <c r="C18" s="31"/>
      <c r="D18" s="32" t="s">
        <v>7</v>
      </c>
      <c r="E18" s="31"/>
    </row>
    <row r="19" spans="1:5" x14ac:dyDescent="0.45">
      <c r="A19" s="31">
        <v>18</v>
      </c>
      <c r="B19" s="31"/>
      <c r="C19" s="31"/>
      <c r="D19" s="32" t="s">
        <v>7</v>
      </c>
      <c r="E19" s="31"/>
    </row>
    <row r="20" spans="1:5" x14ac:dyDescent="0.45">
      <c r="A20" s="31">
        <v>19</v>
      </c>
      <c r="B20" s="31"/>
      <c r="C20" s="31"/>
      <c r="D20" s="32" t="s">
        <v>7</v>
      </c>
      <c r="E20" s="31"/>
    </row>
    <row r="21" spans="1:5" x14ac:dyDescent="0.45">
      <c r="A21" s="31">
        <v>20</v>
      </c>
      <c r="B21" s="31"/>
      <c r="C21" s="31"/>
      <c r="D21" s="32" t="s">
        <v>7</v>
      </c>
      <c r="E21" s="31"/>
    </row>
    <row r="22" spans="1:5" x14ac:dyDescent="0.45">
      <c r="A22" s="31">
        <v>21</v>
      </c>
      <c r="B22" s="31"/>
      <c r="C22" s="31"/>
      <c r="D22" s="32" t="s">
        <v>7</v>
      </c>
      <c r="E22" s="31"/>
    </row>
    <row r="23" spans="1:5" x14ac:dyDescent="0.45">
      <c r="A23" s="31">
        <v>22</v>
      </c>
      <c r="B23" s="31"/>
      <c r="C23" s="31"/>
      <c r="D23" s="32" t="s">
        <v>7</v>
      </c>
      <c r="E23" s="31"/>
    </row>
    <row r="24" spans="1:5" x14ac:dyDescent="0.45">
      <c r="A24" s="31">
        <v>23</v>
      </c>
      <c r="B24" s="31"/>
      <c r="C24" s="31"/>
      <c r="D24" s="32" t="s">
        <v>7</v>
      </c>
      <c r="E24" s="31"/>
    </row>
    <row r="25" spans="1:5" x14ac:dyDescent="0.45">
      <c r="A25" s="31">
        <v>24</v>
      </c>
      <c r="B25" s="31"/>
      <c r="C25" s="31"/>
      <c r="D25" s="32" t="s">
        <v>7</v>
      </c>
      <c r="E25" s="31"/>
    </row>
    <row r="26" spans="1:5" x14ac:dyDescent="0.45">
      <c r="A26" s="31">
        <v>25</v>
      </c>
      <c r="B26" s="31"/>
      <c r="C26" s="31"/>
      <c r="D26" s="32" t="s">
        <v>7</v>
      </c>
      <c r="E26" s="31"/>
    </row>
    <row r="27" spans="1:5" x14ac:dyDescent="0.45">
      <c r="A27" s="31">
        <v>26</v>
      </c>
      <c r="B27" s="31"/>
      <c r="C27" s="31"/>
      <c r="D27" s="32" t="s">
        <v>7</v>
      </c>
      <c r="E27" s="31"/>
    </row>
    <row r="28" spans="1:5" x14ac:dyDescent="0.45">
      <c r="A28" s="31">
        <v>27</v>
      </c>
      <c r="B28" s="31"/>
      <c r="C28" s="31"/>
      <c r="D28" s="32" t="s">
        <v>7</v>
      </c>
      <c r="E28" s="31"/>
    </row>
    <row r="29" spans="1:5" x14ac:dyDescent="0.45">
      <c r="A29" s="31">
        <v>28</v>
      </c>
      <c r="B29" s="31"/>
      <c r="C29" s="31"/>
      <c r="D29" s="32" t="s">
        <v>7</v>
      </c>
      <c r="E29" s="31"/>
    </row>
    <row r="30" spans="1:5" x14ac:dyDescent="0.45">
      <c r="A30" s="31">
        <v>29</v>
      </c>
      <c r="B30" s="31"/>
      <c r="C30" s="31"/>
      <c r="D30" s="32" t="s">
        <v>7</v>
      </c>
      <c r="E30" s="31"/>
    </row>
    <row r="31" spans="1:5" x14ac:dyDescent="0.45">
      <c r="A31" s="31">
        <v>30</v>
      </c>
      <c r="B31" s="31"/>
      <c r="C31" s="31"/>
      <c r="D31" s="32" t="s">
        <v>7</v>
      </c>
      <c r="E31" s="31"/>
    </row>
    <row r="32" spans="1:5" x14ac:dyDescent="0.45">
      <c r="A32" s="31">
        <v>31</v>
      </c>
      <c r="B32" s="31"/>
      <c r="C32" s="31"/>
      <c r="D32" s="32" t="s">
        <v>7</v>
      </c>
      <c r="E32" s="31"/>
    </row>
    <row r="33" spans="1:5" x14ac:dyDescent="0.45">
      <c r="A33" s="31">
        <v>32</v>
      </c>
      <c r="B33" s="31"/>
      <c r="C33" s="31"/>
      <c r="D33" s="32" t="s">
        <v>7</v>
      </c>
      <c r="E33" s="31"/>
    </row>
    <row r="34" spans="1:5" x14ac:dyDescent="0.45">
      <c r="A34" s="31">
        <v>33</v>
      </c>
      <c r="B34" s="31"/>
      <c r="C34" s="31"/>
      <c r="D34" s="32" t="s">
        <v>7</v>
      </c>
      <c r="E34" s="31"/>
    </row>
    <row r="35" spans="1:5" x14ac:dyDescent="0.45">
      <c r="A35" s="31">
        <v>34</v>
      </c>
      <c r="B35" s="31"/>
      <c r="C35" s="31"/>
      <c r="D35" s="32" t="s">
        <v>7</v>
      </c>
      <c r="E35" s="31"/>
    </row>
    <row r="36" spans="1:5" x14ac:dyDescent="0.45">
      <c r="A36" s="31">
        <v>35</v>
      </c>
      <c r="B36" s="31"/>
      <c r="C36" s="31"/>
      <c r="D36" s="32" t="s">
        <v>7</v>
      </c>
      <c r="E36" s="31"/>
    </row>
    <row r="37" spans="1:5" x14ac:dyDescent="0.45">
      <c r="A37" s="31">
        <v>36</v>
      </c>
      <c r="B37" s="31"/>
      <c r="C37" s="31"/>
      <c r="D37" s="32" t="s">
        <v>7</v>
      </c>
      <c r="E37" s="31"/>
    </row>
    <row r="38" spans="1:5" x14ac:dyDescent="0.45">
      <c r="A38" s="31">
        <v>37</v>
      </c>
      <c r="B38" s="31"/>
      <c r="C38" s="31"/>
      <c r="D38" s="32" t="s">
        <v>7</v>
      </c>
      <c r="E38" s="31"/>
    </row>
    <row r="39" spans="1:5" x14ac:dyDescent="0.45">
      <c r="A39" s="31">
        <v>38</v>
      </c>
      <c r="B39" s="31"/>
      <c r="C39" s="31"/>
      <c r="D39" s="32" t="s">
        <v>7</v>
      </c>
      <c r="E39" s="31"/>
    </row>
    <row r="40" spans="1:5" x14ac:dyDescent="0.45">
      <c r="A40" s="31">
        <v>39</v>
      </c>
      <c r="B40" s="31"/>
      <c r="C40" s="31"/>
      <c r="D40" s="32" t="s">
        <v>7</v>
      </c>
      <c r="E40" s="31"/>
    </row>
    <row r="41" spans="1:5" x14ac:dyDescent="0.45">
      <c r="A41" s="31">
        <v>40</v>
      </c>
      <c r="B41" s="31"/>
      <c r="C41" s="31"/>
      <c r="D41" s="32" t="s">
        <v>7</v>
      </c>
      <c r="E41" s="31"/>
    </row>
    <row r="42" spans="1:5" x14ac:dyDescent="0.45">
      <c r="A42" s="31">
        <v>41</v>
      </c>
      <c r="B42" s="31"/>
      <c r="C42" s="31"/>
      <c r="D42" s="32" t="s">
        <v>7</v>
      </c>
      <c r="E42" s="31"/>
    </row>
    <row r="43" spans="1:5" x14ac:dyDescent="0.45">
      <c r="A43" s="31">
        <v>42</v>
      </c>
      <c r="B43" s="31"/>
      <c r="C43" s="31"/>
      <c r="D43" s="32" t="s">
        <v>7</v>
      </c>
      <c r="E43" s="31"/>
    </row>
    <row r="44" spans="1:5" x14ac:dyDescent="0.45">
      <c r="A44" s="31">
        <v>43</v>
      </c>
      <c r="B44" s="31"/>
      <c r="C44" s="31"/>
      <c r="D44" s="32" t="s">
        <v>7</v>
      </c>
      <c r="E44" s="31"/>
    </row>
    <row r="45" spans="1:5" x14ac:dyDescent="0.45">
      <c r="A45" s="31">
        <v>44</v>
      </c>
      <c r="B45" s="31"/>
      <c r="C45" s="31"/>
      <c r="D45" s="32" t="s">
        <v>7</v>
      </c>
      <c r="E45" s="31"/>
    </row>
    <row r="46" spans="1:5" x14ac:dyDescent="0.45">
      <c r="A46" s="31">
        <v>45</v>
      </c>
      <c r="B46" s="31"/>
      <c r="C46" s="31"/>
      <c r="D46" s="32" t="s">
        <v>7</v>
      </c>
      <c r="E46" s="31"/>
    </row>
    <row r="47" spans="1:5" x14ac:dyDescent="0.45">
      <c r="A47" s="31">
        <v>46</v>
      </c>
      <c r="B47" s="31"/>
      <c r="C47" s="31"/>
      <c r="D47" s="32" t="s">
        <v>7</v>
      </c>
      <c r="E47" s="31"/>
    </row>
    <row r="48" spans="1:5" x14ac:dyDescent="0.45">
      <c r="A48" s="31">
        <v>47</v>
      </c>
      <c r="B48" s="31"/>
      <c r="C48" s="31"/>
      <c r="D48" s="32" t="s">
        <v>7</v>
      </c>
      <c r="E48" s="31"/>
    </row>
    <row r="49" spans="1:5" x14ac:dyDescent="0.45">
      <c r="A49" s="31">
        <v>48</v>
      </c>
      <c r="B49" s="31"/>
      <c r="C49" s="31"/>
      <c r="D49" s="32" t="s">
        <v>7</v>
      </c>
      <c r="E49" s="31"/>
    </row>
    <row r="50" spans="1:5" x14ac:dyDescent="0.45">
      <c r="A50" s="31">
        <v>49</v>
      </c>
      <c r="B50" s="31"/>
      <c r="C50" s="31"/>
      <c r="D50" s="32" t="s">
        <v>7</v>
      </c>
      <c r="E50" s="31"/>
    </row>
    <row r="51" spans="1:5" x14ac:dyDescent="0.45">
      <c r="A51" s="31">
        <v>50</v>
      </c>
      <c r="B51" s="31"/>
      <c r="C51" s="31"/>
      <c r="D51" s="32" t="s">
        <v>7</v>
      </c>
      <c r="E51" s="31"/>
    </row>
    <row r="52" spans="1:5" x14ac:dyDescent="0.45">
      <c r="A52" s="31">
        <v>51</v>
      </c>
      <c r="B52" s="31"/>
      <c r="C52" s="31"/>
      <c r="D52" s="32" t="s">
        <v>7</v>
      </c>
      <c r="E52" s="31"/>
    </row>
    <row r="53" spans="1:5" x14ac:dyDescent="0.45">
      <c r="A53" s="31">
        <v>52</v>
      </c>
      <c r="B53" s="31"/>
      <c r="C53" s="31"/>
      <c r="D53" s="32" t="s">
        <v>7</v>
      </c>
      <c r="E53" s="31"/>
    </row>
    <row r="54" spans="1:5" x14ac:dyDescent="0.45">
      <c r="A54" s="31">
        <v>53</v>
      </c>
      <c r="B54" s="31"/>
      <c r="C54" s="31"/>
      <c r="D54" s="32" t="s">
        <v>7</v>
      </c>
      <c r="E54" s="31"/>
    </row>
    <row r="55" spans="1:5" x14ac:dyDescent="0.45">
      <c r="A55" s="31">
        <v>54</v>
      </c>
      <c r="B55" s="31"/>
      <c r="C55" s="31"/>
      <c r="D55" s="32" t="s">
        <v>7</v>
      </c>
      <c r="E55" s="31"/>
    </row>
    <row r="56" spans="1:5" x14ac:dyDescent="0.45">
      <c r="A56" s="31">
        <v>55</v>
      </c>
      <c r="B56" s="31"/>
      <c r="C56" s="31"/>
      <c r="D56" s="32" t="s">
        <v>7</v>
      </c>
      <c r="E56" s="31"/>
    </row>
    <row r="57" spans="1:5" x14ac:dyDescent="0.45">
      <c r="A57" s="31">
        <v>56</v>
      </c>
      <c r="B57" s="31"/>
      <c r="C57" s="31"/>
      <c r="D57" s="32" t="s">
        <v>7</v>
      </c>
      <c r="E57" s="31"/>
    </row>
    <row r="58" spans="1:5" x14ac:dyDescent="0.45">
      <c r="A58" s="31">
        <v>57</v>
      </c>
      <c r="B58" s="31"/>
      <c r="C58" s="31"/>
      <c r="D58" s="32" t="s">
        <v>7</v>
      </c>
      <c r="E58" s="31"/>
    </row>
    <row r="59" spans="1:5" x14ac:dyDescent="0.45">
      <c r="A59" s="31">
        <v>58</v>
      </c>
      <c r="B59" s="31"/>
      <c r="C59" s="31"/>
      <c r="D59" s="32" t="s">
        <v>7</v>
      </c>
      <c r="E59" s="31"/>
    </row>
    <row r="60" spans="1:5" x14ac:dyDescent="0.45">
      <c r="A60" s="31">
        <v>59</v>
      </c>
      <c r="B60" s="31"/>
      <c r="C60" s="31"/>
      <c r="D60" s="32" t="s">
        <v>7</v>
      </c>
      <c r="E60" s="31"/>
    </row>
    <row r="61" spans="1:5" x14ac:dyDescent="0.45">
      <c r="A61" s="31">
        <v>60</v>
      </c>
      <c r="B61" s="31"/>
      <c r="C61" s="31"/>
      <c r="D61" s="32" t="s">
        <v>7</v>
      </c>
      <c r="E61" s="31"/>
    </row>
    <row r="62" spans="1:5" x14ac:dyDescent="0.45">
      <c r="A62" s="31">
        <v>61</v>
      </c>
      <c r="B62" s="31"/>
      <c r="C62" s="31"/>
      <c r="D62" s="32" t="s">
        <v>7</v>
      </c>
      <c r="E62" s="31"/>
    </row>
    <row r="63" spans="1:5" x14ac:dyDescent="0.45">
      <c r="A63" s="31">
        <v>62</v>
      </c>
      <c r="B63" s="31"/>
      <c r="C63" s="31"/>
      <c r="D63" s="32" t="s">
        <v>7</v>
      </c>
      <c r="E63" s="31"/>
    </row>
    <row r="64" spans="1:5" x14ac:dyDescent="0.45">
      <c r="A64" s="31">
        <v>63</v>
      </c>
      <c r="B64" s="31"/>
      <c r="C64" s="31"/>
      <c r="D64" s="32" t="s">
        <v>7</v>
      </c>
      <c r="E64" s="31"/>
    </row>
    <row r="65" spans="1:5" x14ac:dyDescent="0.45">
      <c r="A65" s="31">
        <v>64</v>
      </c>
      <c r="B65" s="31"/>
      <c r="C65" s="31"/>
      <c r="D65" s="32" t="s">
        <v>7</v>
      </c>
      <c r="E65" s="31"/>
    </row>
    <row r="66" spans="1:5" x14ac:dyDescent="0.45">
      <c r="A66" s="31">
        <v>65</v>
      </c>
      <c r="B66" s="31"/>
      <c r="C66" s="31"/>
      <c r="D66" s="32" t="s">
        <v>7</v>
      </c>
      <c r="E66" s="31"/>
    </row>
    <row r="67" spans="1:5" x14ac:dyDescent="0.45">
      <c r="A67" s="31">
        <v>66</v>
      </c>
      <c r="B67" s="31"/>
      <c r="C67" s="31"/>
      <c r="D67" s="32" t="s">
        <v>7</v>
      </c>
      <c r="E67" s="31"/>
    </row>
    <row r="68" spans="1:5" x14ac:dyDescent="0.45">
      <c r="A68" s="31">
        <v>67</v>
      </c>
      <c r="B68" s="31"/>
      <c r="C68" s="31"/>
      <c r="D68" s="32" t="s">
        <v>7</v>
      </c>
      <c r="E68" s="31"/>
    </row>
    <row r="69" spans="1:5" x14ac:dyDescent="0.45">
      <c r="A69" s="31">
        <v>68</v>
      </c>
      <c r="B69" s="31"/>
      <c r="C69" s="31"/>
      <c r="D69" s="32" t="s">
        <v>7</v>
      </c>
      <c r="E69" s="31"/>
    </row>
    <row r="70" spans="1:5" x14ac:dyDescent="0.45">
      <c r="A70" s="31">
        <v>69</v>
      </c>
      <c r="B70" s="31"/>
      <c r="C70" s="31"/>
      <c r="D70" s="32" t="s">
        <v>7</v>
      </c>
      <c r="E70" s="31"/>
    </row>
    <row r="71" spans="1:5" x14ac:dyDescent="0.45">
      <c r="A71" s="31">
        <v>70</v>
      </c>
      <c r="B71" s="31"/>
      <c r="C71" s="31"/>
      <c r="D71" s="32" t="s">
        <v>7</v>
      </c>
      <c r="E71" s="31"/>
    </row>
    <row r="72" spans="1:5" x14ac:dyDescent="0.45">
      <c r="A72" s="31">
        <v>71</v>
      </c>
      <c r="B72" s="31"/>
      <c r="C72" s="31"/>
      <c r="D72" s="32" t="s">
        <v>7</v>
      </c>
      <c r="E72" s="31"/>
    </row>
    <row r="73" spans="1:5" x14ac:dyDescent="0.45">
      <c r="A73" s="31">
        <v>72</v>
      </c>
      <c r="B73" s="31"/>
      <c r="C73" s="31"/>
      <c r="D73" s="32" t="s">
        <v>7</v>
      </c>
      <c r="E73" s="31"/>
    </row>
    <row r="74" spans="1:5" x14ac:dyDescent="0.45">
      <c r="A74" s="31">
        <v>73</v>
      </c>
      <c r="B74" s="31"/>
      <c r="C74" s="31"/>
      <c r="D74" s="32" t="s">
        <v>7</v>
      </c>
      <c r="E74" s="31"/>
    </row>
    <row r="75" spans="1:5" x14ac:dyDescent="0.45">
      <c r="A75" s="31">
        <v>74</v>
      </c>
      <c r="B75" s="31"/>
      <c r="C75" s="31"/>
      <c r="D75" s="32" t="s">
        <v>7</v>
      </c>
      <c r="E75" s="31"/>
    </row>
    <row r="76" spans="1:5" x14ac:dyDescent="0.45">
      <c r="A76" s="31">
        <v>75</v>
      </c>
      <c r="B76" s="31"/>
      <c r="C76" s="31"/>
      <c r="D76" s="32" t="s">
        <v>7</v>
      </c>
      <c r="E76" s="31"/>
    </row>
    <row r="77" spans="1:5" x14ac:dyDescent="0.45">
      <c r="A77" s="31">
        <v>76</v>
      </c>
      <c r="B77" s="31"/>
      <c r="C77" s="31"/>
      <c r="D77" s="32" t="s">
        <v>7</v>
      </c>
      <c r="E77" s="31"/>
    </row>
    <row r="78" spans="1:5" x14ac:dyDescent="0.45">
      <c r="A78" s="31">
        <v>77</v>
      </c>
      <c r="B78" s="31"/>
      <c r="C78" s="31"/>
      <c r="D78" s="32" t="s">
        <v>7</v>
      </c>
      <c r="E78" s="31"/>
    </row>
    <row r="79" spans="1:5" x14ac:dyDescent="0.45">
      <c r="A79" s="31">
        <v>78</v>
      </c>
      <c r="B79" s="31"/>
      <c r="C79" s="31"/>
      <c r="D79" s="32" t="s">
        <v>7</v>
      </c>
      <c r="E79" s="31"/>
    </row>
    <row r="80" spans="1:5" x14ac:dyDescent="0.45">
      <c r="A80" s="31">
        <v>79</v>
      </c>
      <c r="B80" s="31"/>
      <c r="C80" s="31"/>
      <c r="D80" s="32" t="s">
        <v>7</v>
      </c>
      <c r="E80" s="31"/>
    </row>
    <row r="81" spans="1:5" x14ac:dyDescent="0.45">
      <c r="A81" s="31">
        <v>80</v>
      </c>
      <c r="B81" s="31"/>
      <c r="C81" s="31"/>
      <c r="D81" s="32" t="s">
        <v>7</v>
      </c>
      <c r="E81" s="31"/>
    </row>
    <row r="82" spans="1:5" x14ac:dyDescent="0.45">
      <c r="A82" s="31">
        <v>81</v>
      </c>
      <c r="B82" s="31"/>
      <c r="C82" s="31"/>
      <c r="D82" s="32" t="s">
        <v>7</v>
      </c>
      <c r="E82" s="31"/>
    </row>
    <row r="83" spans="1:5" x14ac:dyDescent="0.45">
      <c r="A83" s="31">
        <v>82</v>
      </c>
      <c r="B83" s="31"/>
      <c r="C83" s="31"/>
      <c r="D83" s="32" t="s">
        <v>7</v>
      </c>
      <c r="E83" s="31"/>
    </row>
    <row r="84" spans="1:5" x14ac:dyDescent="0.45">
      <c r="A84" s="31">
        <v>83</v>
      </c>
      <c r="B84" s="31"/>
      <c r="C84" s="31"/>
      <c r="D84" s="32" t="s">
        <v>7</v>
      </c>
      <c r="E84" s="31"/>
    </row>
    <row r="85" spans="1:5" x14ac:dyDescent="0.45">
      <c r="A85" s="31">
        <v>84</v>
      </c>
      <c r="B85" s="31"/>
      <c r="C85" s="31"/>
      <c r="D85" s="32" t="s">
        <v>7</v>
      </c>
      <c r="E85" s="31"/>
    </row>
    <row r="86" spans="1:5" x14ac:dyDescent="0.45">
      <c r="A86" s="31">
        <v>85</v>
      </c>
      <c r="B86" s="31"/>
      <c r="C86" s="31"/>
      <c r="D86" s="32" t="s">
        <v>7</v>
      </c>
      <c r="E86" s="31"/>
    </row>
    <row r="87" spans="1:5" x14ac:dyDescent="0.45">
      <c r="A87" s="31">
        <v>86</v>
      </c>
      <c r="B87" s="31"/>
      <c r="C87" s="31"/>
      <c r="D87" s="32" t="s">
        <v>7</v>
      </c>
      <c r="E87" s="31"/>
    </row>
    <row r="88" spans="1:5" x14ac:dyDescent="0.45">
      <c r="A88" s="31">
        <v>87</v>
      </c>
      <c r="B88" s="31"/>
      <c r="C88" s="31"/>
      <c r="D88" s="32" t="s">
        <v>7</v>
      </c>
      <c r="E88" s="31"/>
    </row>
    <row r="89" spans="1:5" x14ac:dyDescent="0.45">
      <c r="A89" s="31">
        <v>88</v>
      </c>
      <c r="B89" s="31"/>
      <c r="C89" s="31"/>
      <c r="D89" s="32" t="s">
        <v>7</v>
      </c>
      <c r="E89" s="31"/>
    </row>
    <row r="90" spans="1:5" x14ac:dyDescent="0.45">
      <c r="A90" s="31">
        <v>89</v>
      </c>
      <c r="B90" s="31"/>
      <c r="C90" s="31"/>
      <c r="D90" s="32" t="s">
        <v>7</v>
      </c>
      <c r="E90" s="31"/>
    </row>
    <row r="91" spans="1:5" x14ac:dyDescent="0.45">
      <c r="A91" s="31">
        <v>90</v>
      </c>
      <c r="B91" s="31"/>
      <c r="C91" s="31"/>
      <c r="D91" s="32" t="s">
        <v>7</v>
      </c>
      <c r="E91" s="31"/>
    </row>
    <row r="92" spans="1:5" x14ac:dyDescent="0.45">
      <c r="A92" s="31">
        <v>91</v>
      </c>
      <c r="B92" s="31"/>
      <c r="C92" s="31"/>
      <c r="D92" s="32" t="s">
        <v>7</v>
      </c>
      <c r="E92" s="31"/>
    </row>
    <row r="93" spans="1:5" x14ac:dyDescent="0.45">
      <c r="A93" s="31">
        <v>92</v>
      </c>
      <c r="B93" s="31"/>
      <c r="C93" s="31"/>
      <c r="D93" s="32" t="s">
        <v>7</v>
      </c>
      <c r="E93" s="31"/>
    </row>
    <row r="94" spans="1:5" x14ac:dyDescent="0.45">
      <c r="A94" s="31">
        <v>93</v>
      </c>
      <c r="B94" s="31"/>
      <c r="C94" s="31"/>
      <c r="D94" s="32" t="s">
        <v>7</v>
      </c>
      <c r="E94" s="31"/>
    </row>
    <row r="95" spans="1:5" x14ac:dyDescent="0.45">
      <c r="A95" s="31">
        <v>94</v>
      </c>
      <c r="B95" s="31"/>
      <c r="C95" s="31"/>
      <c r="D95" s="32" t="s">
        <v>7</v>
      </c>
      <c r="E95" s="31"/>
    </row>
    <row r="96" spans="1:5" x14ac:dyDescent="0.45">
      <c r="A96" s="31">
        <v>95</v>
      </c>
      <c r="B96" s="31"/>
      <c r="C96" s="31"/>
      <c r="D96" s="32" t="s">
        <v>7</v>
      </c>
      <c r="E96" s="31"/>
    </row>
    <row r="97" spans="1:5" x14ac:dyDescent="0.45">
      <c r="A97" s="31">
        <v>96</v>
      </c>
      <c r="B97" s="31"/>
      <c r="C97" s="31"/>
      <c r="D97" s="32" t="s">
        <v>7</v>
      </c>
      <c r="E97" s="31"/>
    </row>
    <row r="98" spans="1:5" x14ac:dyDescent="0.45">
      <c r="A98" s="31">
        <v>97</v>
      </c>
      <c r="B98" s="31"/>
      <c r="C98" s="31"/>
      <c r="D98" s="32" t="s">
        <v>7</v>
      </c>
      <c r="E98" s="31"/>
    </row>
    <row r="99" spans="1:5" x14ac:dyDescent="0.45">
      <c r="A99" s="31">
        <v>98</v>
      </c>
      <c r="B99" s="31"/>
      <c r="C99" s="31"/>
      <c r="D99" s="32" t="s">
        <v>7</v>
      </c>
      <c r="E99" s="31"/>
    </row>
    <row r="100" spans="1:5" x14ac:dyDescent="0.45">
      <c r="A100" s="31">
        <v>99</v>
      </c>
      <c r="B100" s="31"/>
      <c r="C100" s="31"/>
      <c r="D100" s="32" t="s">
        <v>7</v>
      </c>
      <c r="E100" s="31"/>
    </row>
    <row r="101" spans="1:5" x14ac:dyDescent="0.45">
      <c r="A101" s="31">
        <v>100</v>
      </c>
      <c r="B101" s="31"/>
      <c r="C101" s="31"/>
      <c r="D101" s="32" t="s">
        <v>7</v>
      </c>
      <c r="E101" s="31"/>
    </row>
    <row r="102" spans="1:5" x14ac:dyDescent="0.45">
      <c r="A102" s="31">
        <v>101</v>
      </c>
      <c r="B102" s="31"/>
      <c r="C102" s="31"/>
      <c r="D102" s="32" t="s">
        <v>7</v>
      </c>
      <c r="E102" s="31"/>
    </row>
    <row r="103" spans="1:5" x14ac:dyDescent="0.45">
      <c r="A103" s="31">
        <v>102</v>
      </c>
      <c r="B103" s="31"/>
      <c r="C103" s="31"/>
      <c r="D103" s="32" t="s">
        <v>7</v>
      </c>
      <c r="E103" s="31"/>
    </row>
    <row r="104" spans="1:5" x14ac:dyDescent="0.45">
      <c r="A104" s="31">
        <v>103</v>
      </c>
      <c r="B104" s="31"/>
      <c r="C104" s="31"/>
      <c r="D104" s="32" t="s">
        <v>7</v>
      </c>
      <c r="E104" s="31"/>
    </row>
    <row r="105" spans="1:5" x14ac:dyDescent="0.45">
      <c r="A105" s="31">
        <v>104</v>
      </c>
      <c r="B105" s="31"/>
      <c r="C105" s="31"/>
      <c r="D105" s="32" t="s">
        <v>7</v>
      </c>
      <c r="E105" s="31"/>
    </row>
    <row r="106" spans="1:5" x14ac:dyDescent="0.45">
      <c r="A106" s="31">
        <v>105</v>
      </c>
      <c r="B106" s="31"/>
      <c r="C106" s="31"/>
      <c r="D106" s="32" t="s">
        <v>7</v>
      </c>
      <c r="E106" s="31"/>
    </row>
    <row r="107" spans="1:5" x14ac:dyDescent="0.45">
      <c r="A107" s="31">
        <v>106</v>
      </c>
      <c r="B107" s="31"/>
      <c r="C107" s="31"/>
      <c r="D107" s="32" t="s">
        <v>7</v>
      </c>
      <c r="E107" s="31"/>
    </row>
    <row r="108" spans="1:5" x14ac:dyDescent="0.45">
      <c r="A108" s="31">
        <v>107</v>
      </c>
      <c r="B108" s="31"/>
      <c r="C108" s="31"/>
      <c r="D108" s="32" t="s">
        <v>7</v>
      </c>
      <c r="E108" s="31"/>
    </row>
    <row r="109" spans="1:5" x14ac:dyDescent="0.45">
      <c r="A109" s="31">
        <v>108</v>
      </c>
      <c r="B109" s="31"/>
      <c r="C109" s="31"/>
      <c r="D109" s="32" t="s">
        <v>7</v>
      </c>
      <c r="E109" s="31"/>
    </row>
    <row r="110" spans="1:5" x14ac:dyDescent="0.45">
      <c r="A110" s="31">
        <v>109</v>
      </c>
      <c r="B110" s="31"/>
      <c r="C110" s="31"/>
      <c r="D110" s="32" t="s">
        <v>7</v>
      </c>
      <c r="E110" s="31"/>
    </row>
    <row r="111" spans="1:5" x14ac:dyDescent="0.45">
      <c r="A111" s="31">
        <v>110</v>
      </c>
      <c r="B111" s="31"/>
      <c r="C111" s="31"/>
      <c r="D111" s="32" t="s">
        <v>7</v>
      </c>
      <c r="E111" s="31"/>
    </row>
    <row r="112" spans="1:5" x14ac:dyDescent="0.45">
      <c r="A112" s="31">
        <v>111</v>
      </c>
      <c r="B112" s="31"/>
      <c r="C112" s="31"/>
      <c r="D112" s="32" t="s">
        <v>7</v>
      </c>
      <c r="E112" s="31"/>
    </row>
    <row r="113" spans="1:5" x14ac:dyDescent="0.45">
      <c r="A113" s="31">
        <v>112</v>
      </c>
      <c r="B113" s="31"/>
      <c r="C113" s="31"/>
      <c r="D113" s="32" t="s">
        <v>7</v>
      </c>
      <c r="E113" s="31"/>
    </row>
    <row r="114" spans="1:5" x14ac:dyDescent="0.45">
      <c r="A114" s="31">
        <v>113</v>
      </c>
      <c r="B114" s="31"/>
      <c r="C114" s="31"/>
      <c r="D114" s="32" t="s">
        <v>7</v>
      </c>
      <c r="E114" s="31"/>
    </row>
    <row r="115" spans="1:5" x14ac:dyDescent="0.45">
      <c r="A115" s="31">
        <v>114</v>
      </c>
      <c r="B115" s="31"/>
      <c r="C115" s="31"/>
      <c r="D115" s="32" t="s">
        <v>7</v>
      </c>
      <c r="E115" s="31"/>
    </row>
    <row r="116" spans="1:5" x14ac:dyDescent="0.45">
      <c r="A116" s="31">
        <v>115</v>
      </c>
      <c r="B116" s="31"/>
      <c r="C116" s="31"/>
      <c r="D116" s="32" t="s">
        <v>7</v>
      </c>
      <c r="E116" s="31"/>
    </row>
    <row r="117" spans="1:5" x14ac:dyDescent="0.45">
      <c r="A117" s="31">
        <v>116</v>
      </c>
      <c r="B117" s="31"/>
      <c r="C117" s="31"/>
      <c r="D117" s="32" t="s">
        <v>7</v>
      </c>
      <c r="E117" s="31"/>
    </row>
    <row r="118" spans="1:5" x14ac:dyDescent="0.45">
      <c r="A118" s="31">
        <v>117</v>
      </c>
      <c r="B118" s="31"/>
      <c r="C118" s="31"/>
      <c r="D118" s="32" t="s">
        <v>7</v>
      </c>
      <c r="E118" s="31"/>
    </row>
    <row r="119" spans="1:5" x14ac:dyDescent="0.45">
      <c r="A119" s="31">
        <v>118</v>
      </c>
      <c r="B119" s="31"/>
      <c r="C119" s="31"/>
      <c r="D119" s="32" t="s">
        <v>7</v>
      </c>
      <c r="E119" s="31"/>
    </row>
    <row r="120" spans="1:5" x14ac:dyDescent="0.45">
      <c r="A120" s="31">
        <v>119</v>
      </c>
      <c r="B120" s="31"/>
      <c r="C120" s="31"/>
      <c r="D120" s="32" t="s">
        <v>7</v>
      </c>
      <c r="E120" s="31"/>
    </row>
    <row r="121" spans="1:5" x14ac:dyDescent="0.45">
      <c r="A121" s="31">
        <v>120</v>
      </c>
      <c r="B121" s="31"/>
      <c r="C121" s="31"/>
      <c r="D121" s="32" t="s">
        <v>7</v>
      </c>
      <c r="E121" s="31"/>
    </row>
    <row r="122" spans="1:5" x14ac:dyDescent="0.45">
      <c r="A122" s="31">
        <v>121</v>
      </c>
      <c r="B122" s="31"/>
      <c r="C122" s="31"/>
      <c r="D122" s="32" t="s">
        <v>7</v>
      </c>
      <c r="E122" s="31"/>
    </row>
    <row r="123" spans="1:5" x14ac:dyDescent="0.45">
      <c r="A123" s="31">
        <v>122</v>
      </c>
      <c r="B123" s="31"/>
      <c r="C123" s="31"/>
      <c r="D123" s="32" t="s">
        <v>7</v>
      </c>
      <c r="E123" s="31"/>
    </row>
    <row r="124" spans="1:5" x14ac:dyDescent="0.45">
      <c r="A124" s="31">
        <v>123</v>
      </c>
      <c r="B124" s="31"/>
      <c r="C124" s="31"/>
      <c r="D124" s="32" t="s">
        <v>7</v>
      </c>
      <c r="E124" s="31"/>
    </row>
    <row r="125" spans="1:5" x14ac:dyDescent="0.45">
      <c r="A125" s="31">
        <v>124</v>
      </c>
      <c r="B125" s="31"/>
      <c r="C125" s="31"/>
      <c r="D125" s="32" t="s">
        <v>7</v>
      </c>
      <c r="E125" s="31"/>
    </row>
    <row r="126" spans="1:5" x14ac:dyDescent="0.45">
      <c r="A126" s="31">
        <v>125</v>
      </c>
      <c r="B126" s="31"/>
      <c r="C126" s="31"/>
      <c r="D126" s="32" t="s">
        <v>7</v>
      </c>
      <c r="E126" s="31"/>
    </row>
    <row r="127" spans="1:5" x14ac:dyDescent="0.45">
      <c r="A127" s="31">
        <v>126</v>
      </c>
      <c r="B127" s="31"/>
      <c r="C127" s="31"/>
      <c r="D127" s="32" t="s">
        <v>7</v>
      </c>
      <c r="E127" s="31"/>
    </row>
    <row r="128" spans="1:5" x14ac:dyDescent="0.45">
      <c r="A128" s="31">
        <v>127</v>
      </c>
      <c r="B128" s="31"/>
      <c r="C128" s="31"/>
      <c r="D128" s="32" t="s">
        <v>7</v>
      </c>
      <c r="E128" s="31"/>
    </row>
    <row r="129" spans="1:5" x14ac:dyDescent="0.45">
      <c r="A129" s="31">
        <v>128</v>
      </c>
      <c r="B129" s="31"/>
      <c r="C129" s="31"/>
      <c r="D129" s="32" t="s">
        <v>7</v>
      </c>
      <c r="E129" s="31"/>
    </row>
    <row r="130" spans="1:5" x14ac:dyDescent="0.45">
      <c r="A130" s="31">
        <v>129</v>
      </c>
      <c r="B130" s="31"/>
      <c r="C130" s="31"/>
      <c r="D130" s="32" t="s">
        <v>7</v>
      </c>
      <c r="E130" s="31"/>
    </row>
    <row r="131" spans="1:5" x14ac:dyDescent="0.45">
      <c r="A131" s="31">
        <v>130</v>
      </c>
      <c r="B131" s="31"/>
      <c r="C131" s="31"/>
      <c r="D131" s="32" t="s">
        <v>7</v>
      </c>
      <c r="E131" s="31"/>
    </row>
    <row r="132" spans="1:5" x14ac:dyDescent="0.45">
      <c r="A132" s="31">
        <v>131</v>
      </c>
      <c r="B132" s="31"/>
      <c r="C132" s="31"/>
      <c r="D132" s="32" t="s">
        <v>7</v>
      </c>
      <c r="E132" s="31"/>
    </row>
    <row r="133" spans="1:5" x14ac:dyDescent="0.45">
      <c r="A133" s="31">
        <v>132</v>
      </c>
      <c r="B133" s="31"/>
      <c r="C133" s="31"/>
      <c r="D133" s="32" t="s">
        <v>7</v>
      </c>
      <c r="E133" s="31"/>
    </row>
    <row r="134" spans="1:5" x14ac:dyDescent="0.45">
      <c r="A134" s="31">
        <v>133</v>
      </c>
      <c r="B134" s="31"/>
      <c r="C134" s="31"/>
      <c r="D134" s="32" t="s">
        <v>7</v>
      </c>
      <c r="E134" s="31"/>
    </row>
    <row r="135" spans="1:5" x14ac:dyDescent="0.45">
      <c r="A135" s="31">
        <v>134</v>
      </c>
      <c r="B135" s="31"/>
      <c r="C135" s="31"/>
      <c r="D135" s="32" t="s">
        <v>7</v>
      </c>
      <c r="E135" s="31"/>
    </row>
    <row r="136" spans="1:5" x14ac:dyDescent="0.45">
      <c r="A136" s="31">
        <v>135</v>
      </c>
      <c r="B136" s="31"/>
      <c r="C136" s="31"/>
      <c r="D136" s="32" t="s">
        <v>7</v>
      </c>
      <c r="E136" s="31"/>
    </row>
    <row r="137" spans="1:5" x14ac:dyDescent="0.45">
      <c r="A137" s="31">
        <v>136</v>
      </c>
      <c r="B137" s="31"/>
      <c r="C137" s="31"/>
      <c r="D137" s="32" t="s">
        <v>7</v>
      </c>
      <c r="E137" s="31"/>
    </row>
    <row r="138" spans="1:5" x14ac:dyDescent="0.45">
      <c r="A138" s="31">
        <v>137</v>
      </c>
      <c r="B138" s="31"/>
      <c r="C138" s="31"/>
      <c r="D138" s="32" t="s">
        <v>7</v>
      </c>
      <c r="E138" s="31"/>
    </row>
    <row r="139" spans="1:5" x14ac:dyDescent="0.45">
      <c r="A139" s="31">
        <v>138</v>
      </c>
      <c r="B139" s="31"/>
      <c r="C139" s="31"/>
      <c r="D139" s="32" t="s">
        <v>7</v>
      </c>
      <c r="E139" s="31"/>
    </row>
    <row r="140" spans="1:5" x14ac:dyDescent="0.45">
      <c r="A140" s="31">
        <v>139</v>
      </c>
      <c r="B140" s="31"/>
      <c r="C140" s="31"/>
      <c r="D140" s="32" t="s">
        <v>7</v>
      </c>
      <c r="E140" s="31"/>
    </row>
    <row r="141" spans="1:5" x14ac:dyDescent="0.45">
      <c r="A141" s="31">
        <v>140</v>
      </c>
      <c r="B141" s="31"/>
      <c r="C141" s="31"/>
      <c r="D141" s="32" t="s">
        <v>7</v>
      </c>
      <c r="E141" s="31"/>
    </row>
    <row r="142" spans="1:5" x14ac:dyDescent="0.45">
      <c r="A142" s="31">
        <v>141</v>
      </c>
      <c r="B142" s="31"/>
      <c r="C142" s="31"/>
      <c r="D142" s="32" t="s">
        <v>7</v>
      </c>
      <c r="E142" s="31"/>
    </row>
    <row r="143" spans="1:5" x14ac:dyDescent="0.45">
      <c r="A143" s="31">
        <v>142</v>
      </c>
      <c r="B143" s="31"/>
      <c r="C143" s="31"/>
      <c r="D143" s="32" t="s">
        <v>7</v>
      </c>
      <c r="E143" s="31"/>
    </row>
    <row r="144" spans="1:5" x14ac:dyDescent="0.45">
      <c r="A144" s="31">
        <v>143</v>
      </c>
      <c r="B144" s="31"/>
      <c r="C144" s="31"/>
      <c r="D144" s="32" t="s">
        <v>7</v>
      </c>
      <c r="E144" s="31"/>
    </row>
    <row r="145" spans="1:5" x14ac:dyDescent="0.45">
      <c r="A145" s="31">
        <v>144</v>
      </c>
      <c r="B145" s="31"/>
      <c r="C145" s="31"/>
      <c r="D145" s="32" t="s">
        <v>7</v>
      </c>
      <c r="E145" s="31"/>
    </row>
    <row r="146" spans="1:5" x14ac:dyDescent="0.45">
      <c r="A146" s="31">
        <v>145</v>
      </c>
      <c r="B146" s="31"/>
      <c r="C146" s="31"/>
      <c r="D146" s="32" t="s">
        <v>7</v>
      </c>
      <c r="E146" s="31"/>
    </row>
    <row r="147" spans="1:5" x14ac:dyDescent="0.45">
      <c r="A147" s="31">
        <v>146</v>
      </c>
      <c r="B147" s="31"/>
      <c r="C147" s="31"/>
      <c r="D147" s="32" t="s">
        <v>7</v>
      </c>
      <c r="E147" s="31"/>
    </row>
    <row r="148" spans="1:5" x14ac:dyDescent="0.45">
      <c r="A148" s="31">
        <v>147</v>
      </c>
      <c r="B148" s="31"/>
      <c r="C148" s="31"/>
      <c r="D148" s="32" t="s">
        <v>7</v>
      </c>
      <c r="E148" s="31"/>
    </row>
    <row r="149" spans="1:5" x14ac:dyDescent="0.45">
      <c r="A149" s="31">
        <v>148</v>
      </c>
      <c r="B149" s="31"/>
      <c r="C149" s="31"/>
      <c r="D149" s="32" t="s">
        <v>7</v>
      </c>
      <c r="E149" s="31"/>
    </row>
    <row r="150" spans="1:5" x14ac:dyDescent="0.45">
      <c r="A150" s="31">
        <v>149</v>
      </c>
      <c r="B150" s="31"/>
      <c r="C150" s="31"/>
      <c r="D150" s="32" t="s">
        <v>7</v>
      </c>
      <c r="E150" s="31"/>
    </row>
    <row r="151" spans="1:5" x14ac:dyDescent="0.45">
      <c r="A151" s="31">
        <v>150</v>
      </c>
      <c r="B151" s="31"/>
      <c r="C151" s="31"/>
      <c r="D151" s="32" t="s">
        <v>7</v>
      </c>
      <c r="E151" s="31"/>
    </row>
    <row r="152" spans="1:5" x14ac:dyDescent="0.45">
      <c r="A152" s="31">
        <v>151</v>
      </c>
      <c r="B152" s="31"/>
      <c r="C152" s="31"/>
      <c r="D152" s="32" t="s">
        <v>7</v>
      </c>
      <c r="E152" s="31"/>
    </row>
    <row r="153" spans="1:5" x14ac:dyDescent="0.45">
      <c r="A153" s="31">
        <v>152</v>
      </c>
      <c r="B153" s="31"/>
      <c r="C153" s="31"/>
      <c r="D153" s="32" t="s">
        <v>7</v>
      </c>
      <c r="E153" s="31"/>
    </row>
    <row r="154" spans="1:5" x14ac:dyDescent="0.45">
      <c r="A154" s="31">
        <v>153</v>
      </c>
      <c r="B154" s="31"/>
      <c r="C154" s="31"/>
      <c r="D154" s="32" t="s">
        <v>7</v>
      </c>
      <c r="E154" s="31"/>
    </row>
    <row r="155" spans="1:5" x14ac:dyDescent="0.45">
      <c r="A155" s="31">
        <v>154</v>
      </c>
      <c r="B155" s="31"/>
      <c r="C155" s="31"/>
      <c r="D155" s="32" t="s">
        <v>7</v>
      </c>
      <c r="E155" s="31"/>
    </row>
    <row r="156" spans="1:5" x14ac:dyDescent="0.45">
      <c r="A156" s="31">
        <v>155</v>
      </c>
      <c r="B156" s="31"/>
      <c r="C156" s="31"/>
      <c r="D156" s="32" t="s">
        <v>7</v>
      </c>
      <c r="E156" s="31"/>
    </row>
    <row r="157" spans="1:5" x14ac:dyDescent="0.45">
      <c r="A157" s="31">
        <v>156</v>
      </c>
      <c r="B157" s="31"/>
      <c r="C157" s="31"/>
      <c r="D157" s="32" t="s">
        <v>7</v>
      </c>
      <c r="E157" s="31"/>
    </row>
    <row r="158" spans="1:5" x14ac:dyDescent="0.45">
      <c r="A158" s="31">
        <v>157</v>
      </c>
      <c r="B158" s="31"/>
      <c r="C158" s="31"/>
      <c r="D158" s="32" t="s">
        <v>7</v>
      </c>
      <c r="E158" s="31"/>
    </row>
    <row r="159" spans="1:5" x14ac:dyDescent="0.45">
      <c r="A159" s="31">
        <v>158</v>
      </c>
      <c r="B159" s="31"/>
      <c r="C159" s="31"/>
      <c r="D159" s="32" t="s">
        <v>7</v>
      </c>
      <c r="E159" s="31"/>
    </row>
    <row r="160" spans="1:5" x14ac:dyDescent="0.45">
      <c r="A160" s="31">
        <v>159</v>
      </c>
      <c r="B160" s="31"/>
      <c r="C160" s="31"/>
      <c r="D160" s="32" t="s">
        <v>7</v>
      </c>
      <c r="E160" s="31"/>
    </row>
    <row r="161" spans="1:5" x14ac:dyDescent="0.45">
      <c r="A161" s="31">
        <v>160</v>
      </c>
      <c r="B161" s="31"/>
      <c r="C161" s="31"/>
      <c r="D161" s="32" t="s">
        <v>7</v>
      </c>
      <c r="E161" s="31"/>
    </row>
    <row r="162" spans="1:5" x14ac:dyDescent="0.45">
      <c r="A162" s="31">
        <v>161</v>
      </c>
      <c r="B162" s="31"/>
      <c r="C162" s="31"/>
      <c r="D162" s="32" t="s">
        <v>7</v>
      </c>
      <c r="E162" s="31"/>
    </row>
    <row r="163" spans="1:5" x14ac:dyDescent="0.45">
      <c r="A163" s="31">
        <v>162</v>
      </c>
      <c r="B163" s="31"/>
      <c r="C163" s="31"/>
      <c r="D163" s="32" t="s">
        <v>7</v>
      </c>
      <c r="E163" s="31"/>
    </row>
    <row r="164" spans="1:5" x14ac:dyDescent="0.45">
      <c r="A164" s="31">
        <v>163</v>
      </c>
      <c r="B164" s="31"/>
      <c r="C164" s="31"/>
      <c r="D164" s="32" t="s">
        <v>7</v>
      </c>
      <c r="E164" s="31"/>
    </row>
    <row r="165" spans="1:5" x14ac:dyDescent="0.45">
      <c r="A165" s="31">
        <v>164</v>
      </c>
      <c r="B165" s="31"/>
      <c r="C165" s="31"/>
      <c r="D165" s="32" t="s">
        <v>7</v>
      </c>
      <c r="E165" s="31"/>
    </row>
    <row r="166" spans="1:5" x14ac:dyDescent="0.45">
      <c r="A166" s="31">
        <v>165</v>
      </c>
      <c r="B166" s="31"/>
      <c r="C166" s="31"/>
      <c r="D166" s="32" t="s">
        <v>7</v>
      </c>
      <c r="E166" s="31"/>
    </row>
    <row r="167" spans="1:5" x14ac:dyDescent="0.45">
      <c r="A167" s="31">
        <v>166</v>
      </c>
      <c r="B167" s="31"/>
      <c r="C167" s="31"/>
      <c r="D167" s="32" t="s">
        <v>7</v>
      </c>
      <c r="E167" s="31"/>
    </row>
    <row r="168" spans="1:5" x14ac:dyDescent="0.45">
      <c r="A168" s="31">
        <v>167</v>
      </c>
      <c r="B168" s="31"/>
      <c r="C168" s="31"/>
      <c r="D168" s="32" t="s">
        <v>7</v>
      </c>
      <c r="E168" s="31"/>
    </row>
    <row r="169" spans="1:5" x14ac:dyDescent="0.45">
      <c r="A169" s="31">
        <v>168</v>
      </c>
      <c r="B169" s="31"/>
      <c r="C169" s="31"/>
      <c r="D169" s="32" t="s">
        <v>7</v>
      </c>
      <c r="E169" s="31"/>
    </row>
    <row r="170" spans="1:5" x14ac:dyDescent="0.45">
      <c r="A170" s="31">
        <v>169</v>
      </c>
      <c r="B170" s="31"/>
      <c r="C170" s="31"/>
      <c r="D170" s="32" t="s">
        <v>7</v>
      </c>
      <c r="E170" s="31"/>
    </row>
    <row r="171" spans="1:5" x14ac:dyDescent="0.45">
      <c r="A171" s="31">
        <v>170</v>
      </c>
      <c r="B171" s="31"/>
      <c r="C171" s="31"/>
      <c r="D171" s="32" t="s">
        <v>7</v>
      </c>
      <c r="E171" s="31"/>
    </row>
    <row r="172" spans="1:5" x14ac:dyDescent="0.45">
      <c r="A172" s="31">
        <v>171</v>
      </c>
      <c r="B172" s="31"/>
      <c r="C172" s="31"/>
      <c r="D172" s="32" t="s">
        <v>7</v>
      </c>
      <c r="E172" s="31"/>
    </row>
    <row r="173" spans="1:5" x14ac:dyDescent="0.45">
      <c r="A173" s="31">
        <v>172</v>
      </c>
      <c r="B173" s="31"/>
      <c r="C173" s="31"/>
      <c r="D173" s="32" t="s">
        <v>7</v>
      </c>
      <c r="E173" s="31"/>
    </row>
    <row r="174" spans="1:5" x14ac:dyDescent="0.45">
      <c r="A174" s="31">
        <v>173</v>
      </c>
      <c r="B174" s="31"/>
      <c r="C174" s="31"/>
      <c r="D174" s="32" t="s">
        <v>7</v>
      </c>
      <c r="E174" s="31"/>
    </row>
    <row r="175" spans="1:5" x14ac:dyDescent="0.45">
      <c r="A175" s="31">
        <v>174</v>
      </c>
      <c r="B175" s="31"/>
      <c r="C175" s="31"/>
      <c r="D175" s="32" t="s">
        <v>7</v>
      </c>
      <c r="E175" s="31"/>
    </row>
    <row r="176" spans="1:5" x14ac:dyDescent="0.45">
      <c r="A176" s="31">
        <v>175</v>
      </c>
      <c r="B176" s="31"/>
      <c r="C176" s="31"/>
      <c r="D176" s="32" t="s">
        <v>7</v>
      </c>
      <c r="E176" s="31"/>
    </row>
    <row r="177" spans="1:5" x14ac:dyDescent="0.45">
      <c r="A177" s="31">
        <v>176</v>
      </c>
      <c r="B177" s="31"/>
      <c r="C177" s="31"/>
      <c r="D177" s="32" t="s">
        <v>7</v>
      </c>
      <c r="E177" s="31"/>
    </row>
    <row r="178" spans="1:5" x14ac:dyDescent="0.45">
      <c r="A178" s="31">
        <v>177</v>
      </c>
      <c r="B178" s="31"/>
      <c r="C178" s="31"/>
      <c r="D178" s="32" t="s">
        <v>7</v>
      </c>
      <c r="E178" s="31"/>
    </row>
    <row r="179" spans="1:5" x14ac:dyDescent="0.45">
      <c r="A179" s="31">
        <v>178</v>
      </c>
      <c r="B179" s="31"/>
      <c r="C179" s="31"/>
      <c r="D179" s="32" t="s">
        <v>7</v>
      </c>
      <c r="E179" s="31"/>
    </row>
    <row r="180" spans="1:5" x14ac:dyDescent="0.45">
      <c r="A180" s="31">
        <v>179</v>
      </c>
      <c r="B180" s="31"/>
      <c r="C180" s="31"/>
      <c r="D180" s="32" t="s">
        <v>7</v>
      </c>
      <c r="E180" s="31"/>
    </row>
    <row r="181" spans="1:5" x14ac:dyDescent="0.45">
      <c r="A181" s="31">
        <v>180</v>
      </c>
      <c r="B181" s="31"/>
      <c r="C181" s="31"/>
      <c r="D181" s="32" t="s">
        <v>7</v>
      </c>
      <c r="E181" s="31"/>
    </row>
    <row r="182" spans="1:5" x14ac:dyDescent="0.45">
      <c r="A182" s="31">
        <v>181</v>
      </c>
      <c r="B182" s="31"/>
      <c r="C182" s="31"/>
      <c r="D182" s="32" t="s">
        <v>7</v>
      </c>
      <c r="E182" s="31"/>
    </row>
    <row r="183" spans="1:5" x14ac:dyDescent="0.45">
      <c r="A183" s="31">
        <v>182</v>
      </c>
      <c r="B183" s="31"/>
      <c r="C183" s="31"/>
      <c r="D183" s="32" t="s">
        <v>7</v>
      </c>
      <c r="E183" s="31"/>
    </row>
    <row r="184" spans="1:5" x14ac:dyDescent="0.45">
      <c r="A184" s="31">
        <v>183</v>
      </c>
      <c r="B184" s="31"/>
      <c r="C184" s="31"/>
      <c r="D184" s="32" t="s">
        <v>7</v>
      </c>
      <c r="E184" s="31"/>
    </row>
    <row r="185" spans="1:5" x14ac:dyDescent="0.45">
      <c r="A185" s="31">
        <v>184</v>
      </c>
      <c r="B185" s="31"/>
      <c r="C185" s="31"/>
      <c r="D185" s="32" t="s">
        <v>7</v>
      </c>
      <c r="E185" s="31"/>
    </row>
    <row r="186" spans="1:5" x14ac:dyDescent="0.45">
      <c r="A186" s="31">
        <v>185</v>
      </c>
      <c r="B186" s="31"/>
      <c r="C186" s="31"/>
      <c r="D186" s="32" t="s">
        <v>7</v>
      </c>
      <c r="E186" s="31"/>
    </row>
    <row r="187" spans="1:5" x14ac:dyDescent="0.45">
      <c r="A187" s="31">
        <v>186</v>
      </c>
      <c r="B187" s="31"/>
      <c r="C187" s="31"/>
      <c r="D187" s="32" t="s">
        <v>7</v>
      </c>
      <c r="E187" s="31"/>
    </row>
    <row r="188" spans="1:5" x14ac:dyDescent="0.45">
      <c r="A188" s="31">
        <v>187</v>
      </c>
      <c r="B188" s="31"/>
      <c r="C188" s="31"/>
      <c r="D188" s="32" t="s">
        <v>7</v>
      </c>
      <c r="E188" s="31"/>
    </row>
    <row r="189" spans="1:5" x14ac:dyDescent="0.45">
      <c r="A189" s="31">
        <v>188</v>
      </c>
      <c r="B189" s="31"/>
      <c r="C189" s="31"/>
      <c r="D189" s="32" t="s">
        <v>7</v>
      </c>
      <c r="E189" s="31"/>
    </row>
    <row r="190" spans="1:5" x14ac:dyDescent="0.45">
      <c r="A190" s="31">
        <v>189</v>
      </c>
      <c r="B190" s="31"/>
      <c r="C190" s="31"/>
      <c r="D190" s="32" t="s">
        <v>7</v>
      </c>
      <c r="E190" s="31"/>
    </row>
    <row r="191" spans="1:5" x14ac:dyDescent="0.45">
      <c r="A191" s="31">
        <v>190</v>
      </c>
      <c r="B191" s="31"/>
      <c r="C191" s="31"/>
      <c r="D191" s="32" t="s">
        <v>7</v>
      </c>
      <c r="E191" s="31"/>
    </row>
    <row r="192" spans="1:5" x14ac:dyDescent="0.45">
      <c r="A192" s="31">
        <v>191</v>
      </c>
      <c r="B192" s="31"/>
      <c r="C192" s="31"/>
      <c r="D192" s="32" t="s">
        <v>7</v>
      </c>
      <c r="E192" s="31"/>
    </row>
    <row r="193" spans="1:5" x14ac:dyDescent="0.45">
      <c r="A193" s="31">
        <v>192</v>
      </c>
      <c r="B193" s="31"/>
      <c r="C193" s="31"/>
      <c r="D193" s="32" t="s">
        <v>7</v>
      </c>
      <c r="E193" s="31"/>
    </row>
    <row r="194" spans="1:5" x14ac:dyDescent="0.45">
      <c r="A194" s="31">
        <v>193</v>
      </c>
      <c r="B194" s="31"/>
      <c r="C194" s="31"/>
      <c r="D194" s="32" t="s">
        <v>7</v>
      </c>
      <c r="E194" s="31"/>
    </row>
    <row r="195" spans="1:5" x14ac:dyDescent="0.45">
      <c r="A195" s="31">
        <v>194</v>
      </c>
      <c r="B195" s="31"/>
      <c r="C195" s="31"/>
      <c r="D195" s="32" t="s">
        <v>7</v>
      </c>
      <c r="E195" s="31"/>
    </row>
    <row r="196" spans="1:5" x14ac:dyDescent="0.45">
      <c r="A196" s="31">
        <v>195</v>
      </c>
      <c r="B196" s="31"/>
      <c r="C196" s="31"/>
      <c r="D196" s="32" t="s">
        <v>7</v>
      </c>
      <c r="E196" s="31"/>
    </row>
    <row r="197" spans="1:5" x14ac:dyDescent="0.45">
      <c r="A197" s="31">
        <v>196</v>
      </c>
      <c r="B197" s="31"/>
      <c r="C197" s="31"/>
      <c r="D197" s="32" t="s">
        <v>7</v>
      </c>
      <c r="E197" s="31"/>
    </row>
    <row r="198" spans="1:5" x14ac:dyDescent="0.45">
      <c r="A198" s="31">
        <v>197</v>
      </c>
      <c r="B198" s="31"/>
      <c r="C198" s="31"/>
      <c r="D198" s="32" t="s">
        <v>7</v>
      </c>
      <c r="E198" s="31"/>
    </row>
    <row r="199" spans="1:5" x14ac:dyDescent="0.45">
      <c r="A199" s="31">
        <v>198</v>
      </c>
      <c r="B199" s="31"/>
      <c r="C199" s="31"/>
      <c r="D199" s="32" t="s">
        <v>7</v>
      </c>
      <c r="E199" s="31"/>
    </row>
    <row r="200" spans="1:5" x14ac:dyDescent="0.45">
      <c r="A200" s="31">
        <v>199</v>
      </c>
      <c r="B200" s="31"/>
      <c r="C200" s="31"/>
      <c r="D200" s="32" t="s">
        <v>7</v>
      </c>
      <c r="E200" s="31"/>
    </row>
    <row r="201" spans="1:5" x14ac:dyDescent="0.45">
      <c r="A201" s="31">
        <v>200</v>
      </c>
      <c r="B201" s="31"/>
      <c r="C201" s="31"/>
      <c r="D201" s="32" t="s">
        <v>7</v>
      </c>
      <c r="E201" s="31"/>
    </row>
    <row r="202" spans="1:5" x14ac:dyDescent="0.45">
      <c r="A202" s="31">
        <v>201</v>
      </c>
      <c r="B202" s="31"/>
      <c r="C202" s="31"/>
      <c r="D202" s="32" t="s">
        <v>7</v>
      </c>
      <c r="E202" s="31"/>
    </row>
    <row r="203" spans="1:5" x14ac:dyDescent="0.45">
      <c r="A203" s="31">
        <v>202</v>
      </c>
      <c r="B203" s="31"/>
      <c r="C203" s="31"/>
      <c r="D203" s="32" t="s">
        <v>7</v>
      </c>
      <c r="E203" s="31"/>
    </row>
    <row r="204" spans="1:5" x14ac:dyDescent="0.45">
      <c r="A204" s="31">
        <v>203</v>
      </c>
      <c r="B204" s="31"/>
      <c r="C204" s="31"/>
      <c r="D204" s="32" t="s">
        <v>7</v>
      </c>
      <c r="E204" s="31"/>
    </row>
    <row r="205" spans="1:5" x14ac:dyDescent="0.45">
      <c r="A205" s="31">
        <v>204</v>
      </c>
      <c r="B205" s="31"/>
      <c r="C205" s="31"/>
      <c r="D205" s="32" t="s">
        <v>7</v>
      </c>
      <c r="E205" s="31"/>
    </row>
    <row r="206" spans="1:5" x14ac:dyDescent="0.45">
      <c r="A206" s="31">
        <v>205</v>
      </c>
      <c r="B206" s="31"/>
      <c r="C206" s="31"/>
      <c r="D206" s="32" t="s">
        <v>7</v>
      </c>
      <c r="E206" s="31"/>
    </row>
    <row r="207" spans="1:5" x14ac:dyDescent="0.45">
      <c r="A207" s="31">
        <v>206</v>
      </c>
      <c r="B207" s="31"/>
      <c r="C207" s="31"/>
      <c r="D207" s="32" t="s">
        <v>7</v>
      </c>
      <c r="E207" s="31"/>
    </row>
    <row r="208" spans="1:5" x14ac:dyDescent="0.45">
      <c r="A208" s="31">
        <v>207</v>
      </c>
      <c r="B208" s="31"/>
      <c r="C208" s="31"/>
      <c r="D208" s="32" t="s">
        <v>7</v>
      </c>
      <c r="E208" s="31"/>
    </row>
    <row r="209" spans="1:5" x14ac:dyDescent="0.45">
      <c r="A209" s="31">
        <v>208</v>
      </c>
      <c r="B209" s="31"/>
      <c r="C209" s="31"/>
      <c r="D209" s="32" t="s">
        <v>7</v>
      </c>
      <c r="E209" s="31"/>
    </row>
    <row r="210" spans="1:5" x14ac:dyDescent="0.45">
      <c r="A210" s="31">
        <v>209</v>
      </c>
      <c r="B210" s="31"/>
      <c r="C210" s="31"/>
      <c r="D210" s="32" t="s">
        <v>7</v>
      </c>
      <c r="E210" s="31"/>
    </row>
    <row r="211" spans="1:5" x14ac:dyDescent="0.45">
      <c r="A211" s="31">
        <v>210</v>
      </c>
      <c r="B211" s="31"/>
      <c r="C211" s="31"/>
      <c r="D211" s="32" t="s">
        <v>7</v>
      </c>
      <c r="E211" s="31"/>
    </row>
    <row r="212" spans="1:5" x14ac:dyDescent="0.45">
      <c r="A212" s="31">
        <v>211</v>
      </c>
      <c r="B212" s="31"/>
      <c r="C212" s="31"/>
      <c r="D212" s="32" t="s">
        <v>7</v>
      </c>
      <c r="E212" s="31"/>
    </row>
    <row r="213" spans="1:5" x14ac:dyDescent="0.45">
      <c r="A213" s="31">
        <v>212</v>
      </c>
      <c r="B213" s="31"/>
      <c r="C213" s="31"/>
      <c r="D213" s="32" t="s">
        <v>7</v>
      </c>
      <c r="E213" s="31"/>
    </row>
    <row r="214" spans="1:5" x14ac:dyDescent="0.45">
      <c r="A214" s="31">
        <v>213</v>
      </c>
      <c r="B214" s="31"/>
      <c r="C214" s="31"/>
      <c r="D214" s="32" t="s">
        <v>7</v>
      </c>
      <c r="E214" s="31"/>
    </row>
    <row r="215" spans="1:5" x14ac:dyDescent="0.45">
      <c r="A215" s="31">
        <v>214</v>
      </c>
      <c r="B215" s="31"/>
      <c r="C215" s="31"/>
      <c r="D215" s="32" t="s">
        <v>7</v>
      </c>
      <c r="E215" s="31"/>
    </row>
    <row r="216" spans="1:5" x14ac:dyDescent="0.45">
      <c r="A216" s="31">
        <v>215</v>
      </c>
      <c r="B216" s="31"/>
      <c r="C216" s="31"/>
      <c r="D216" s="32" t="s">
        <v>7</v>
      </c>
      <c r="E216" s="31"/>
    </row>
    <row r="217" spans="1:5" x14ac:dyDescent="0.45">
      <c r="A217" s="31">
        <v>216</v>
      </c>
      <c r="B217" s="31"/>
      <c r="C217" s="31"/>
      <c r="D217" s="32" t="s">
        <v>7</v>
      </c>
      <c r="E217" s="31"/>
    </row>
    <row r="218" spans="1:5" x14ac:dyDescent="0.45">
      <c r="A218" s="31">
        <v>217</v>
      </c>
      <c r="B218" s="31"/>
      <c r="C218" s="31"/>
      <c r="D218" s="32" t="s">
        <v>7</v>
      </c>
      <c r="E218" s="31"/>
    </row>
    <row r="219" spans="1:5" x14ac:dyDescent="0.45">
      <c r="A219" s="31">
        <v>218</v>
      </c>
      <c r="B219" s="31"/>
      <c r="C219" s="31"/>
      <c r="D219" s="32" t="s">
        <v>7</v>
      </c>
      <c r="E219" s="31"/>
    </row>
    <row r="220" spans="1:5" x14ac:dyDescent="0.45">
      <c r="A220" s="31">
        <v>219</v>
      </c>
      <c r="B220" s="31"/>
      <c r="C220" s="31"/>
      <c r="D220" s="32" t="s">
        <v>7</v>
      </c>
      <c r="E220" s="31"/>
    </row>
    <row r="221" spans="1:5" x14ac:dyDescent="0.45">
      <c r="A221" s="31">
        <v>220</v>
      </c>
      <c r="B221" s="31"/>
      <c r="C221" s="31"/>
      <c r="D221" s="32" t="s">
        <v>7</v>
      </c>
      <c r="E221" s="31"/>
    </row>
    <row r="222" spans="1:5" x14ac:dyDescent="0.45">
      <c r="A222" s="31">
        <v>221</v>
      </c>
      <c r="B222" s="31"/>
      <c r="C222" s="31"/>
      <c r="D222" s="32" t="s">
        <v>7</v>
      </c>
      <c r="E222" s="31"/>
    </row>
    <row r="223" spans="1:5" x14ac:dyDescent="0.45">
      <c r="A223" s="31">
        <v>222</v>
      </c>
      <c r="B223" s="31"/>
      <c r="C223" s="31"/>
      <c r="D223" s="32" t="s">
        <v>7</v>
      </c>
      <c r="E223" s="31"/>
    </row>
    <row r="224" spans="1:5" x14ac:dyDescent="0.45">
      <c r="A224" s="31">
        <v>223</v>
      </c>
      <c r="B224" s="31"/>
      <c r="C224" s="31"/>
      <c r="D224" s="32" t="s">
        <v>7</v>
      </c>
      <c r="E224" s="31"/>
    </row>
    <row r="225" spans="1:5" x14ac:dyDescent="0.45">
      <c r="A225" s="31">
        <v>224</v>
      </c>
      <c r="B225" s="31"/>
      <c r="C225" s="31"/>
      <c r="D225" s="32" t="s">
        <v>7</v>
      </c>
      <c r="E225" s="31"/>
    </row>
    <row r="226" spans="1:5" x14ac:dyDescent="0.45">
      <c r="A226" s="31">
        <v>225</v>
      </c>
      <c r="B226" s="31"/>
      <c r="C226" s="31"/>
      <c r="D226" s="32" t="s">
        <v>7</v>
      </c>
      <c r="E226" s="31"/>
    </row>
    <row r="227" spans="1:5" x14ac:dyDescent="0.45">
      <c r="A227" s="31">
        <v>226</v>
      </c>
      <c r="B227" s="31"/>
      <c r="C227" s="31"/>
      <c r="D227" s="32" t="s">
        <v>7</v>
      </c>
      <c r="E227" s="31"/>
    </row>
    <row r="228" spans="1:5" x14ac:dyDescent="0.45">
      <c r="A228" s="31">
        <v>227</v>
      </c>
      <c r="B228" s="31"/>
      <c r="C228" s="31"/>
      <c r="D228" s="32" t="s">
        <v>7</v>
      </c>
      <c r="E228" s="31"/>
    </row>
    <row r="229" spans="1:5" x14ac:dyDescent="0.45">
      <c r="A229" s="31">
        <v>228</v>
      </c>
      <c r="B229" s="31"/>
      <c r="C229" s="31"/>
      <c r="D229" s="32" t="s">
        <v>7</v>
      </c>
      <c r="E229" s="31"/>
    </row>
    <row r="230" spans="1:5" x14ac:dyDescent="0.45">
      <c r="A230" s="31">
        <v>229</v>
      </c>
      <c r="B230" s="31"/>
      <c r="C230" s="31"/>
      <c r="D230" s="32" t="s">
        <v>7</v>
      </c>
      <c r="E230" s="31"/>
    </row>
    <row r="231" spans="1:5" x14ac:dyDescent="0.45">
      <c r="A231" s="31">
        <v>230</v>
      </c>
      <c r="B231" s="31"/>
      <c r="C231" s="31"/>
      <c r="D231" s="32" t="s">
        <v>7</v>
      </c>
      <c r="E231" s="31"/>
    </row>
    <row r="232" spans="1:5" x14ac:dyDescent="0.45">
      <c r="A232" s="31">
        <v>231</v>
      </c>
      <c r="B232" s="31"/>
      <c r="C232" s="31"/>
      <c r="D232" s="32" t="s">
        <v>7</v>
      </c>
      <c r="E232" s="31"/>
    </row>
    <row r="233" spans="1:5" x14ac:dyDescent="0.45">
      <c r="A233" s="31">
        <v>232</v>
      </c>
      <c r="B233" s="31"/>
      <c r="C233" s="31"/>
      <c r="D233" s="32" t="s">
        <v>7</v>
      </c>
      <c r="E233" s="31"/>
    </row>
    <row r="234" spans="1:5" x14ac:dyDescent="0.45">
      <c r="A234" s="31">
        <v>233</v>
      </c>
      <c r="B234" s="31"/>
      <c r="C234" s="31"/>
      <c r="D234" s="32" t="s">
        <v>7</v>
      </c>
      <c r="E234" s="31"/>
    </row>
    <row r="235" spans="1:5" x14ac:dyDescent="0.45">
      <c r="A235" s="31">
        <v>234</v>
      </c>
      <c r="B235" s="31"/>
      <c r="C235" s="31"/>
      <c r="D235" s="32" t="s">
        <v>7</v>
      </c>
      <c r="E235" s="31"/>
    </row>
    <row r="236" spans="1:5" x14ac:dyDescent="0.45">
      <c r="A236" s="31">
        <v>235</v>
      </c>
      <c r="B236" s="31"/>
      <c r="C236" s="31"/>
      <c r="D236" s="32" t="s">
        <v>7</v>
      </c>
      <c r="E236" s="31"/>
    </row>
    <row r="237" spans="1:5" x14ac:dyDescent="0.45">
      <c r="A237" s="31">
        <v>236</v>
      </c>
      <c r="B237" s="31"/>
      <c r="C237" s="31"/>
      <c r="D237" s="32" t="s">
        <v>7</v>
      </c>
      <c r="E237" s="31"/>
    </row>
    <row r="238" spans="1:5" x14ac:dyDescent="0.45">
      <c r="A238" s="31">
        <v>237</v>
      </c>
      <c r="B238" s="31"/>
      <c r="C238" s="31"/>
      <c r="D238" s="32" t="s">
        <v>7</v>
      </c>
      <c r="E238" s="31"/>
    </row>
    <row r="239" spans="1:5" x14ac:dyDescent="0.45">
      <c r="A239" s="31">
        <v>238</v>
      </c>
      <c r="B239" s="31"/>
      <c r="C239" s="31"/>
      <c r="D239" s="32" t="s">
        <v>7</v>
      </c>
      <c r="E239" s="31"/>
    </row>
    <row r="240" spans="1:5" x14ac:dyDescent="0.45">
      <c r="A240" s="31">
        <v>239</v>
      </c>
      <c r="B240" s="31"/>
      <c r="C240" s="31"/>
      <c r="D240" s="32" t="s">
        <v>7</v>
      </c>
      <c r="E240" s="31"/>
    </row>
    <row r="241" spans="1:5" x14ac:dyDescent="0.45">
      <c r="A241" s="31">
        <v>240</v>
      </c>
      <c r="B241" s="31"/>
      <c r="C241" s="31"/>
      <c r="D241" s="32" t="s">
        <v>7</v>
      </c>
      <c r="E241" s="31"/>
    </row>
    <row r="242" spans="1:5" x14ac:dyDescent="0.45">
      <c r="A242" s="31">
        <v>241</v>
      </c>
      <c r="B242" s="31"/>
      <c r="C242" s="31"/>
      <c r="D242" s="32" t="s">
        <v>7</v>
      </c>
      <c r="E242" s="31"/>
    </row>
    <row r="243" spans="1:5" x14ac:dyDescent="0.45">
      <c r="A243" s="31">
        <v>242</v>
      </c>
      <c r="B243" s="31"/>
      <c r="C243" s="31"/>
      <c r="D243" s="32" t="s">
        <v>7</v>
      </c>
      <c r="E243" s="31"/>
    </row>
    <row r="244" spans="1:5" x14ac:dyDescent="0.45">
      <c r="A244" s="31">
        <v>243</v>
      </c>
      <c r="B244" s="31"/>
      <c r="C244" s="31"/>
      <c r="D244" s="32" t="s">
        <v>7</v>
      </c>
      <c r="E244" s="31"/>
    </row>
    <row r="245" spans="1:5" x14ac:dyDescent="0.45">
      <c r="A245" s="31">
        <v>244</v>
      </c>
      <c r="B245" s="31"/>
      <c r="C245" s="31"/>
      <c r="D245" s="32" t="s">
        <v>7</v>
      </c>
      <c r="E245" s="31"/>
    </row>
    <row r="246" spans="1:5" x14ac:dyDescent="0.45">
      <c r="A246" s="31">
        <v>245</v>
      </c>
      <c r="B246" s="31"/>
      <c r="C246" s="31"/>
      <c r="D246" s="32" t="s">
        <v>7</v>
      </c>
      <c r="E246" s="31"/>
    </row>
    <row r="247" spans="1:5" x14ac:dyDescent="0.45">
      <c r="A247" s="31">
        <v>246</v>
      </c>
      <c r="B247" s="31"/>
      <c r="C247" s="31"/>
      <c r="D247" s="32" t="s">
        <v>7</v>
      </c>
      <c r="E247" s="31"/>
    </row>
    <row r="248" spans="1:5" x14ac:dyDescent="0.45">
      <c r="A248" s="31">
        <v>247</v>
      </c>
      <c r="B248" s="31"/>
      <c r="C248" s="31"/>
      <c r="D248" s="32" t="s">
        <v>7</v>
      </c>
      <c r="E248" s="31"/>
    </row>
    <row r="249" spans="1:5" x14ac:dyDescent="0.45">
      <c r="A249" s="31">
        <v>248</v>
      </c>
      <c r="B249" s="31"/>
      <c r="C249" s="31"/>
      <c r="D249" s="32" t="s">
        <v>7</v>
      </c>
      <c r="E249" s="31"/>
    </row>
    <row r="250" spans="1:5" x14ac:dyDescent="0.45">
      <c r="A250" s="31">
        <v>249</v>
      </c>
      <c r="B250" s="31"/>
      <c r="C250" s="31"/>
      <c r="D250" s="32" t="s">
        <v>7</v>
      </c>
      <c r="E250" s="31"/>
    </row>
    <row r="251" spans="1:5" x14ac:dyDescent="0.45">
      <c r="A251" s="31">
        <v>250</v>
      </c>
      <c r="B251" s="31"/>
      <c r="C251" s="31"/>
      <c r="D251" s="32" t="s">
        <v>7</v>
      </c>
      <c r="E251" s="31"/>
    </row>
    <row r="252" spans="1:5" x14ac:dyDescent="0.45">
      <c r="A252" s="31">
        <v>251</v>
      </c>
      <c r="B252" s="31"/>
      <c r="C252" s="31"/>
      <c r="D252" s="32" t="s">
        <v>7</v>
      </c>
      <c r="E252" s="31"/>
    </row>
    <row r="253" spans="1:5" x14ac:dyDescent="0.45">
      <c r="A253" s="31">
        <v>252</v>
      </c>
      <c r="B253" s="31"/>
      <c r="C253" s="31"/>
      <c r="D253" s="32" t="s">
        <v>7</v>
      </c>
      <c r="E253" s="31"/>
    </row>
    <row r="254" spans="1:5" x14ac:dyDescent="0.45">
      <c r="A254" s="31">
        <v>253</v>
      </c>
      <c r="B254" s="31"/>
      <c r="C254" s="31"/>
      <c r="D254" s="32" t="s">
        <v>7</v>
      </c>
      <c r="E254" s="31"/>
    </row>
    <row r="255" spans="1:5" x14ac:dyDescent="0.45">
      <c r="A255" s="31">
        <v>254</v>
      </c>
      <c r="B255" s="31"/>
      <c r="C255" s="31"/>
      <c r="D255" s="32" t="s">
        <v>7</v>
      </c>
      <c r="E255" s="31"/>
    </row>
    <row r="256" spans="1:5" x14ac:dyDescent="0.45">
      <c r="A256" s="31">
        <v>255</v>
      </c>
      <c r="B256" s="31"/>
      <c r="C256" s="31"/>
      <c r="D256" s="32" t="s">
        <v>7</v>
      </c>
      <c r="E256" s="31"/>
    </row>
    <row r="257" spans="1:5" x14ac:dyDescent="0.45">
      <c r="A257" s="31">
        <v>256</v>
      </c>
      <c r="B257" s="31"/>
      <c r="C257" s="31"/>
      <c r="D257" s="32" t="s">
        <v>7</v>
      </c>
      <c r="E257" s="31"/>
    </row>
    <row r="258" spans="1:5" x14ac:dyDescent="0.45">
      <c r="A258" s="31">
        <v>257</v>
      </c>
      <c r="B258" s="31"/>
      <c r="C258" s="31"/>
      <c r="D258" s="32" t="s">
        <v>7</v>
      </c>
      <c r="E258" s="31"/>
    </row>
    <row r="259" spans="1:5" x14ac:dyDescent="0.45">
      <c r="A259" s="31">
        <v>258</v>
      </c>
      <c r="B259" s="31"/>
      <c r="C259" s="31"/>
      <c r="D259" s="32" t="s">
        <v>7</v>
      </c>
      <c r="E259" s="31"/>
    </row>
    <row r="260" spans="1:5" x14ac:dyDescent="0.45">
      <c r="A260" s="31">
        <v>259</v>
      </c>
      <c r="B260" s="31"/>
      <c r="C260" s="31"/>
      <c r="D260" s="32" t="s">
        <v>7</v>
      </c>
      <c r="E260" s="31"/>
    </row>
    <row r="261" spans="1:5" x14ac:dyDescent="0.45">
      <c r="A261" s="31">
        <v>260</v>
      </c>
      <c r="B261" s="31"/>
      <c r="C261" s="31"/>
      <c r="D261" s="32" t="s">
        <v>7</v>
      </c>
      <c r="E261" s="31"/>
    </row>
    <row r="262" spans="1:5" x14ac:dyDescent="0.45">
      <c r="A262" s="31">
        <v>261</v>
      </c>
      <c r="B262" s="31"/>
      <c r="C262" s="31"/>
      <c r="D262" s="32" t="s">
        <v>7</v>
      </c>
      <c r="E262" s="31"/>
    </row>
    <row r="263" spans="1:5" x14ac:dyDescent="0.45">
      <c r="A263" s="31">
        <v>262</v>
      </c>
      <c r="B263" s="31"/>
      <c r="C263" s="31"/>
      <c r="D263" s="32" t="s">
        <v>7</v>
      </c>
      <c r="E263" s="31"/>
    </row>
    <row r="264" spans="1:5" x14ac:dyDescent="0.45">
      <c r="A264" s="31">
        <v>263</v>
      </c>
      <c r="B264" s="31"/>
      <c r="C264" s="31"/>
      <c r="D264" s="32" t="s">
        <v>7</v>
      </c>
      <c r="E264" s="31"/>
    </row>
    <row r="265" spans="1:5" x14ac:dyDescent="0.45">
      <c r="A265" s="31">
        <v>264</v>
      </c>
      <c r="B265" s="31"/>
      <c r="C265" s="31"/>
      <c r="D265" s="32" t="s">
        <v>7</v>
      </c>
      <c r="E265" s="31"/>
    </row>
    <row r="266" spans="1:5" x14ac:dyDescent="0.45">
      <c r="A266" s="31">
        <v>265</v>
      </c>
      <c r="B266" s="31"/>
      <c r="C266" s="31"/>
      <c r="D266" s="32" t="s">
        <v>7</v>
      </c>
      <c r="E266" s="31"/>
    </row>
    <row r="267" spans="1:5" x14ac:dyDescent="0.45">
      <c r="A267" s="31">
        <v>266</v>
      </c>
      <c r="B267" s="31"/>
      <c r="C267" s="31"/>
      <c r="D267" s="32" t="s">
        <v>7</v>
      </c>
      <c r="E267" s="31"/>
    </row>
    <row r="268" spans="1:5" x14ac:dyDescent="0.45">
      <c r="A268" s="31">
        <v>267</v>
      </c>
      <c r="B268" s="31"/>
      <c r="C268" s="31"/>
      <c r="D268" s="32" t="s">
        <v>7</v>
      </c>
      <c r="E268" s="31"/>
    </row>
    <row r="269" spans="1:5" x14ac:dyDescent="0.45">
      <c r="A269" s="31">
        <v>268</v>
      </c>
      <c r="B269" s="31"/>
      <c r="C269" s="31"/>
      <c r="D269" s="32" t="s">
        <v>7</v>
      </c>
      <c r="E269" s="31"/>
    </row>
    <row r="270" spans="1:5" x14ac:dyDescent="0.45">
      <c r="A270" s="31">
        <v>269</v>
      </c>
      <c r="B270" s="31"/>
      <c r="C270" s="31"/>
      <c r="D270" s="32" t="s">
        <v>7</v>
      </c>
      <c r="E270" s="31"/>
    </row>
    <row r="271" spans="1:5" x14ac:dyDescent="0.45">
      <c r="A271" s="31">
        <v>270</v>
      </c>
      <c r="B271" s="31"/>
      <c r="C271" s="31"/>
      <c r="D271" s="32" t="s">
        <v>7</v>
      </c>
      <c r="E271" s="31"/>
    </row>
    <row r="272" spans="1:5" x14ac:dyDescent="0.45">
      <c r="A272" s="31">
        <v>271</v>
      </c>
      <c r="B272" s="31"/>
      <c r="C272" s="31"/>
      <c r="D272" s="32" t="s">
        <v>7</v>
      </c>
      <c r="E272" s="31"/>
    </row>
    <row r="273" spans="1:5" x14ac:dyDescent="0.45">
      <c r="A273" s="31">
        <v>272</v>
      </c>
      <c r="B273" s="31"/>
      <c r="C273" s="31"/>
      <c r="D273" s="32" t="s">
        <v>7</v>
      </c>
      <c r="E273" s="31"/>
    </row>
    <row r="274" spans="1:5" x14ac:dyDescent="0.45">
      <c r="A274" s="31">
        <v>273</v>
      </c>
      <c r="B274" s="31"/>
      <c r="C274" s="31"/>
      <c r="D274" s="32" t="s">
        <v>7</v>
      </c>
      <c r="E274" s="31"/>
    </row>
    <row r="275" spans="1:5" x14ac:dyDescent="0.45">
      <c r="A275" s="31">
        <v>274</v>
      </c>
      <c r="B275" s="31"/>
      <c r="C275" s="31"/>
      <c r="D275" s="32" t="s">
        <v>7</v>
      </c>
      <c r="E275" s="31"/>
    </row>
    <row r="276" spans="1:5" x14ac:dyDescent="0.45">
      <c r="A276" s="31">
        <v>275</v>
      </c>
      <c r="B276" s="31"/>
      <c r="C276" s="31"/>
      <c r="D276" s="32" t="s">
        <v>7</v>
      </c>
      <c r="E276" s="31"/>
    </row>
    <row r="277" spans="1:5" x14ac:dyDescent="0.45">
      <c r="A277" s="31">
        <v>276</v>
      </c>
      <c r="B277" s="31"/>
      <c r="C277" s="31"/>
      <c r="D277" s="32" t="s">
        <v>7</v>
      </c>
      <c r="E277" s="31"/>
    </row>
    <row r="278" spans="1:5" x14ac:dyDescent="0.45">
      <c r="A278" s="31">
        <v>277</v>
      </c>
      <c r="B278" s="31"/>
      <c r="C278" s="31"/>
      <c r="D278" s="32" t="s">
        <v>7</v>
      </c>
      <c r="E278" s="31"/>
    </row>
    <row r="279" spans="1:5" x14ac:dyDescent="0.45">
      <c r="A279" s="31">
        <v>278</v>
      </c>
      <c r="B279" s="31"/>
      <c r="C279" s="31"/>
      <c r="D279" s="32" t="s">
        <v>7</v>
      </c>
      <c r="E279" s="31"/>
    </row>
    <row r="280" spans="1:5" x14ac:dyDescent="0.45">
      <c r="A280" s="31">
        <v>279</v>
      </c>
      <c r="B280" s="31"/>
      <c r="C280" s="31"/>
      <c r="D280" s="32" t="s">
        <v>7</v>
      </c>
      <c r="E280" s="31"/>
    </row>
    <row r="281" spans="1:5" x14ac:dyDescent="0.45">
      <c r="A281" s="31">
        <v>280</v>
      </c>
      <c r="B281" s="31"/>
      <c r="C281" s="31"/>
      <c r="D281" s="32" t="s">
        <v>7</v>
      </c>
      <c r="E281" s="31"/>
    </row>
    <row r="282" spans="1:5" x14ac:dyDescent="0.45">
      <c r="A282" s="31">
        <v>281</v>
      </c>
      <c r="B282" s="31"/>
      <c r="C282" s="31"/>
      <c r="D282" s="32" t="s">
        <v>7</v>
      </c>
      <c r="E282" s="31"/>
    </row>
    <row r="283" spans="1:5" x14ac:dyDescent="0.45">
      <c r="A283" s="31">
        <v>282</v>
      </c>
      <c r="B283" s="31"/>
      <c r="C283" s="31"/>
      <c r="D283" s="32" t="s">
        <v>7</v>
      </c>
      <c r="E283" s="31"/>
    </row>
    <row r="284" spans="1:5" x14ac:dyDescent="0.45">
      <c r="A284" s="31">
        <v>283</v>
      </c>
      <c r="B284" s="31"/>
      <c r="C284" s="31"/>
      <c r="D284" s="32" t="s">
        <v>7</v>
      </c>
      <c r="E284" s="31"/>
    </row>
    <row r="285" spans="1:5" x14ac:dyDescent="0.45">
      <c r="A285" s="31">
        <v>284</v>
      </c>
      <c r="B285" s="31"/>
      <c r="C285" s="31"/>
      <c r="D285" s="32" t="s">
        <v>7</v>
      </c>
      <c r="E285" s="31"/>
    </row>
    <row r="286" spans="1:5" x14ac:dyDescent="0.45">
      <c r="A286" s="31">
        <v>285</v>
      </c>
      <c r="B286" s="31"/>
      <c r="C286" s="31"/>
      <c r="D286" s="32" t="s">
        <v>7</v>
      </c>
      <c r="E286" s="31"/>
    </row>
    <row r="287" spans="1:5" x14ac:dyDescent="0.45">
      <c r="A287" s="31">
        <v>286</v>
      </c>
      <c r="B287" s="31"/>
      <c r="C287" s="31"/>
      <c r="D287" s="32" t="s">
        <v>7</v>
      </c>
      <c r="E287" s="31"/>
    </row>
    <row r="288" spans="1:5" x14ac:dyDescent="0.45">
      <c r="A288" s="31">
        <v>287</v>
      </c>
      <c r="B288" s="31"/>
      <c r="C288" s="31"/>
      <c r="D288" s="32" t="s">
        <v>7</v>
      </c>
      <c r="E288" s="31"/>
    </row>
    <row r="289" spans="1:5" x14ac:dyDescent="0.45">
      <c r="A289" s="31">
        <v>288</v>
      </c>
      <c r="B289" s="31"/>
      <c r="C289" s="31"/>
      <c r="D289" s="32" t="s">
        <v>7</v>
      </c>
      <c r="E289" s="31"/>
    </row>
    <row r="290" spans="1:5" x14ac:dyDescent="0.45">
      <c r="A290" s="31">
        <v>289</v>
      </c>
      <c r="B290" s="31"/>
      <c r="C290" s="31"/>
      <c r="D290" s="32" t="s">
        <v>7</v>
      </c>
      <c r="E290" s="31"/>
    </row>
    <row r="291" spans="1:5" x14ac:dyDescent="0.45">
      <c r="A291" s="31">
        <v>290</v>
      </c>
      <c r="B291" s="31"/>
      <c r="C291" s="31"/>
      <c r="D291" s="32" t="s">
        <v>7</v>
      </c>
      <c r="E291" s="31"/>
    </row>
    <row r="292" spans="1:5" x14ac:dyDescent="0.45">
      <c r="A292" s="31">
        <v>291</v>
      </c>
      <c r="B292" s="31"/>
      <c r="C292" s="31"/>
      <c r="D292" s="32" t="s">
        <v>7</v>
      </c>
      <c r="E292" s="31"/>
    </row>
    <row r="293" spans="1:5" x14ac:dyDescent="0.45">
      <c r="A293" s="31">
        <v>292</v>
      </c>
      <c r="B293" s="31"/>
      <c r="C293" s="31"/>
      <c r="D293" s="32" t="s">
        <v>7</v>
      </c>
      <c r="E293" s="31"/>
    </row>
    <row r="294" spans="1:5" x14ac:dyDescent="0.45">
      <c r="A294" s="31">
        <v>293</v>
      </c>
      <c r="B294" s="31"/>
      <c r="C294" s="31"/>
      <c r="D294" s="32" t="s">
        <v>7</v>
      </c>
      <c r="E294" s="31"/>
    </row>
    <row r="295" spans="1:5" x14ac:dyDescent="0.45">
      <c r="A295" s="31">
        <v>294</v>
      </c>
      <c r="B295" s="31"/>
      <c r="C295" s="31"/>
      <c r="D295" s="32" t="s">
        <v>7</v>
      </c>
      <c r="E295" s="31"/>
    </row>
    <row r="296" spans="1:5" x14ac:dyDescent="0.45">
      <c r="A296" s="31">
        <v>295</v>
      </c>
      <c r="B296" s="31"/>
      <c r="C296" s="31"/>
      <c r="D296" s="32" t="s">
        <v>7</v>
      </c>
      <c r="E296" s="31"/>
    </row>
    <row r="297" spans="1:5" x14ac:dyDescent="0.45">
      <c r="A297" s="31">
        <v>296</v>
      </c>
      <c r="B297" s="31"/>
      <c r="C297" s="31"/>
      <c r="D297" s="32" t="s">
        <v>7</v>
      </c>
      <c r="E297" s="31"/>
    </row>
    <row r="298" spans="1:5" x14ac:dyDescent="0.45">
      <c r="A298" s="31">
        <v>297</v>
      </c>
      <c r="B298" s="31"/>
      <c r="C298" s="31"/>
      <c r="D298" s="32" t="s">
        <v>7</v>
      </c>
      <c r="E298" s="31"/>
    </row>
    <row r="299" spans="1:5" x14ac:dyDescent="0.45">
      <c r="A299" s="31">
        <v>298</v>
      </c>
      <c r="B299" s="31"/>
      <c r="C299" s="31"/>
      <c r="D299" s="32" t="s">
        <v>7</v>
      </c>
      <c r="E299" s="31"/>
    </row>
    <row r="300" spans="1:5" x14ac:dyDescent="0.45">
      <c r="A300" s="31">
        <v>299</v>
      </c>
      <c r="B300" s="31"/>
      <c r="C300" s="31"/>
      <c r="D300" s="32" t="s">
        <v>7</v>
      </c>
      <c r="E300" s="31"/>
    </row>
    <row r="301" spans="1:5" x14ac:dyDescent="0.45">
      <c r="A301" s="31">
        <v>300</v>
      </c>
      <c r="B301" s="31"/>
      <c r="C301" s="31"/>
      <c r="D301" s="32" t="s">
        <v>7</v>
      </c>
      <c r="E301" s="31"/>
    </row>
    <row r="302" spans="1:5" x14ac:dyDescent="0.45">
      <c r="A302" s="31">
        <v>301</v>
      </c>
      <c r="B302" s="31"/>
      <c r="C302" s="31"/>
      <c r="D302" s="32" t="s">
        <v>7</v>
      </c>
      <c r="E302" s="31"/>
    </row>
    <row r="303" spans="1:5" x14ac:dyDescent="0.45">
      <c r="A303" s="31">
        <v>302</v>
      </c>
      <c r="B303" s="31"/>
      <c r="C303" s="31"/>
      <c r="D303" s="32" t="s">
        <v>7</v>
      </c>
      <c r="E303" s="31"/>
    </row>
    <row r="304" spans="1:5" x14ac:dyDescent="0.45">
      <c r="A304" s="31">
        <v>303</v>
      </c>
      <c r="B304" s="31"/>
      <c r="C304" s="31"/>
      <c r="D304" s="32" t="s">
        <v>7</v>
      </c>
      <c r="E304" s="31"/>
    </row>
    <row r="305" spans="1:5" x14ac:dyDescent="0.45">
      <c r="A305" s="31">
        <v>304</v>
      </c>
      <c r="B305" s="31"/>
      <c r="C305" s="31"/>
      <c r="D305" s="32" t="s">
        <v>7</v>
      </c>
      <c r="E305" s="31"/>
    </row>
    <row r="306" spans="1:5" x14ac:dyDescent="0.45">
      <c r="A306" s="31">
        <v>305</v>
      </c>
      <c r="B306" s="31"/>
      <c r="C306" s="31"/>
      <c r="D306" s="32" t="s">
        <v>7</v>
      </c>
      <c r="E306" s="31"/>
    </row>
    <row r="307" spans="1:5" x14ac:dyDescent="0.45">
      <c r="A307" s="31">
        <v>306</v>
      </c>
      <c r="B307" s="31"/>
      <c r="C307" s="31"/>
      <c r="D307" s="32" t="s">
        <v>7</v>
      </c>
      <c r="E307" s="31"/>
    </row>
    <row r="308" spans="1:5" x14ac:dyDescent="0.45">
      <c r="A308" s="31">
        <v>307</v>
      </c>
      <c r="B308" s="31"/>
      <c r="C308" s="31"/>
      <c r="D308" s="32" t="s">
        <v>7</v>
      </c>
      <c r="E308" s="31"/>
    </row>
    <row r="309" spans="1:5" x14ac:dyDescent="0.45">
      <c r="A309" s="31">
        <v>308</v>
      </c>
      <c r="B309" s="31"/>
      <c r="C309" s="31"/>
      <c r="D309" s="32" t="s">
        <v>7</v>
      </c>
      <c r="E309" s="31"/>
    </row>
    <row r="310" spans="1:5" x14ac:dyDescent="0.45">
      <c r="A310" s="31">
        <v>309</v>
      </c>
      <c r="B310" s="31"/>
      <c r="C310" s="31"/>
      <c r="D310" s="32" t="s">
        <v>7</v>
      </c>
      <c r="E310" s="31"/>
    </row>
    <row r="311" spans="1:5" x14ac:dyDescent="0.45">
      <c r="A311" s="31">
        <v>310</v>
      </c>
      <c r="B311" s="31"/>
      <c r="C311" s="31"/>
      <c r="D311" s="32" t="s">
        <v>7</v>
      </c>
      <c r="E311" s="31"/>
    </row>
    <row r="312" spans="1:5" x14ac:dyDescent="0.45">
      <c r="A312" s="31">
        <v>311</v>
      </c>
      <c r="B312" s="31"/>
      <c r="C312" s="31"/>
      <c r="D312" s="32" t="s">
        <v>7</v>
      </c>
      <c r="E312" s="31"/>
    </row>
    <row r="313" spans="1:5" x14ac:dyDescent="0.45">
      <c r="A313" s="31">
        <v>312</v>
      </c>
      <c r="B313" s="31"/>
      <c r="C313" s="31"/>
      <c r="D313" s="32" t="s">
        <v>7</v>
      </c>
      <c r="E313" s="31"/>
    </row>
    <row r="314" spans="1:5" x14ac:dyDescent="0.45">
      <c r="A314" s="31">
        <v>313</v>
      </c>
      <c r="B314" s="31"/>
      <c r="C314" s="31"/>
      <c r="D314" s="32" t="s">
        <v>7</v>
      </c>
      <c r="E314" s="31"/>
    </row>
    <row r="315" spans="1:5" x14ac:dyDescent="0.45">
      <c r="A315" s="31">
        <v>314</v>
      </c>
      <c r="B315" s="31"/>
      <c r="C315" s="31"/>
      <c r="D315" s="32" t="s">
        <v>7</v>
      </c>
      <c r="E315" s="31"/>
    </row>
    <row r="316" spans="1:5" x14ac:dyDescent="0.45">
      <c r="A316" s="31">
        <v>315</v>
      </c>
      <c r="B316" s="31"/>
      <c r="C316" s="31"/>
      <c r="D316" s="32" t="s">
        <v>7</v>
      </c>
      <c r="E316" s="31"/>
    </row>
    <row r="317" spans="1:5" x14ac:dyDescent="0.45">
      <c r="A317" s="31">
        <v>316</v>
      </c>
      <c r="B317" s="31"/>
      <c r="C317" s="31"/>
      <c r="D317" s="32" t="s">
        <v>7</v>
      </c>
      <c r="E317" s="31"/>
    </row>
    <row r="318" spans="1:5" x14ac:dyDescent="0.45">
      <c r="A318" s="31">
        <v>317</v>
      </c>
      <c r="B318" s="31"/>
      <c r="C318" s="31"/>
      <c r="D318" s="32" t="s">
        <v>7</v>
      </c>
      <c r="E318" s="31"/>
    </row>
    <row r="319" spans="1:5" x14ac:dyDescent="0.45">
      <c r="A319" s="31">
        <v>318</v>
      </c>
      <c r="B319" s="31"/>
      <c r="C319" s="31"/>
      <c r="D319" s="32" t="s">
        <v>7</v>
      </c>
      <c r="E319" s="31"/>
    </row>
    <row r="320" spans="1:5" x14ac:dyDescent="0.45">
      <c r="A320" s="31">
        <v>319</v>
      </c>
      <c r="B320" s="31"/>
      <c r="C320" s="31"/>
      <c r="D320" s="32" t="s">
        <v>7</v>
      </c>
      <c r="E320" s="31"/>
    </row>
    <row r="321" spans="1:5" x14ac:dyDescent="0.45">
      <c r="A321" s="31">
        <v>320</v>
      </c>
      <c r="B321" s="31"/>
      <c r="C321" s="31"/>
      <c r="D321" s="32" t="s">
        <v>7</v>
      </c>
      <c r="E321" s="31"/>
    </row>
    <row r="322" spans="1:5" x14ac:dyDescent="0.45">
      <c r="A322" s="31">
        <v>321</v>
      </c>
      <c r="B322" s="31"/>
      <c r="C322" s="31"/>
      <c r="D322" s="32" t="s">
        <v>7</v>
      </c>
      <c r="E322" s="31"/>
    </row>
    <row r="323" spans="1:5" x14ac:dyDescent="0.45">
      <c r="A323" s="31">
        <v>322</v>
      </c>
      <c r="B323" s="31"/>
      <c r="C323" s="31"/>
      <c r="D323" s="32" t="s">
        <v>7</v>
      </c>
      <c r="E323" s="31"/>
    </row>
    <row r="324" spans="1:5" x14ac:dyDescent="0.45">
      <c r="A324" s="31">
        <v>323</v>
      </c>
      <c r="B324" s="31"/>
      <c r="C324" s="31"/>
      <c r="D324" s="32" t="s">
        <v>7</v>
      </c>
      <c r="E324" s="31"/>
    </row>
    <row r="325" spans="1:5" x14ac:dyDescent="0.45">
      <c r="A325" s="31">
        <v>324</v>
      </c>
      <c r="B325" s="31"/>
      <c r="C325" s="31"/>
      <c r="D325" s="32" t="s">
        <v>7</v>
      </c>
      <c r="E325" s="31"/>
    </row>
    <row r="326" spans="1:5" x14ac:dyDescent="0.45">
      <c r="A326" s="31">
        <v>325</v>
      </c>
      <c r="B326" s="31"/>
      <c r="C326" s="31"/>
      <c r="D326" s="32" t="s">
        <v>7</v>
      </c>
      <c r="E326" s="31"/>
    </row>
    <row r="327" spans="1:5" x14ac:dyDescent="0.45">
      <c r="A327" s="31">
        <v>326</v>
      </c>
      <c r="B327" s="31"/>
      <c r="C327" s="31"/>
      <c r="D327" s="32" t="s">
        <v>7</v>
      </c>
      <c r="E327" s="31"/>
    </row>
    <row r="328" spans="1:5" x14ac:dyDescent="0.45">
      <c r="A328" s="31">
        <v>327</v>
      </c>
      <c r="B328" s="31"/>
      <c r="C328" s="31"/>
      <c r="D328" s="32" t="s">
        <v>7</v>
      </c>
      <c r="E328" s="31"/>
    </row>
    <row r="329" spans="1:5" x14ac:dyDescent="0.45">
      <c r="A329" s="31">
        <v>328</v>
      </c>
      <c r="B329" s="31"/>
      <c r="C329" s="31"/>
      <c r="D329" s="32" t="s">
        <v>7</v>
      </c>
      <c r="E329" s="31"/>
    </row>
    <row r="330" spans="1:5" x14ac:dyDescent="0.45">
      <c r="A330" s="31">
        <v>329</v>
      </c>
      <c r="B330" s="31"/>
      <c r="C330" s="31"/>
      <c r="D330" s="32" t="s">
        <v>7</v>
      </c>
      <c r="E330" s="31"/>
    </row>
    <row r="331" spans="1:5" x14ac:dyDescent="0.45">
      <c r="A331" s="31">
        <v>330</v>
      </c>
      <c r="B331" s="31"/>
      <c r="C331" s="31"/>
      <c r="D331" s="32" t="s">
        <v>7</v>
      </c>
      <c r="E331" s="31"/>
    </row>
    <row r="332" spans="1:5" x14ac:dyDescent="0.45">
      <c r="A332" s="31">
        <v>331</v>
      </c>
      <c r="B332" s="31"/>
      <c r="C332" s="31"/>
      <c r="D332" s="32" t="s">
        <v>7</v>
      </c>
      <c r="E332" s="31"/>
    </row>
    <row r="333" spans="1:5" x14ac:dyDescent="0.45">
      <c r="A333" s="31">
        <v>332</v>
      </c>
      <c r="B333" s="31"/>
      <c r="C333" s="31"/>
      <c r="D333" s="32" t="s">
        <v>7</v>
      </c>
      <c r="E333" s="31"/>
    </row>
    <row r="334" spans="1:5" x14ac:dyDescent="0.45">
      <c r="A334" s="31">
        <v>333</v>
      </c>
      <c r="B334" s="31"/>
      <c r="C334" s="31"/>
      <c r="D334" s="32" t="s">
        <v>7</v>
      </c>
      <c r="E334" s="31"/>
    </row>
    <row r="335" spans="1:5" x14ac:dyDescent="0.45">
      <c r="A335" s="31">
        <v>334</v>
      </c>
      <c r="B335" s="31"/>
      <c r="C335" s="31"/>
      <c r="D335" s="32" t="s">
        <v>7</v>
      </c>
      <c r="E335" s="31"/>
    </row>
    <row r="336" spans="1:5" x14ac:dyDescent="0.45">
      <c r="A336" s="31">
        <v>335</v>
      </c>
      <c r="B336" s="31"/>
      <c r="C336" s="31"/>
      <c r="D336" s="32" t="s">
        <v>7</v>
      </c>
      <c r="E336" s="31"/>
    </row>
    <row r="337" spans="1:5" x14ac:dyDescent="0.45">
      <c r="A337" s="31">
        <v>336</v>
      </c>
      <c r="B337" s="31"/>
      <c r="C337" s="31"/>
      <c r="D337" s="32" t="s">
        <v>7</v>
      </c>
      <c r="E337" s="31"/>
    </row>
    <row r="338" spans="1:5" x14ac:dyDescent="0.45">
      <c r="A338" s="31">
        <v>337</v>
      </c>
      <c r="B338" s="31"/>
      <c r="C338" s="31"/>
      <c r="D338" s="32" t="s">
        <v>7</v>
      </c>
      <c r="E338" s="31"/>
    </row>
    <row r="339" spans="1:5" x14ac:dyDescent="0.45">
      <c r="A339" s="31">
        <v>338</v>
      </c>
      <c r="B339" s="31"/>
      <c r="C339" s="31"/>
      <c r="D339" s="32" t="s">
        <v>7</v>
      </c>
      <c r="E339" s="31"/>
    </row>
    <row r="340" spans="1:5" x14ac:dyDescent="0.45">
      <c r="A340" s="31">
        <v>339</v>
      </c>
      <c r="B340" s="31"/>
      <c r="C340" s="31"/>
      <c r="D340" s="32" t="s">
        <v>7</v>
      </c>
      <c r="E340" s="31"/>
    </row>
    <row r="341" spans="1:5" x14ac:dyDescent="0.45">
      <c r="A341" s="31">
        <v>340</v>
      </c>
      <c r="B341" s="31"/>
      <c r="C341" s="31"/>
      <c r="D341" s="32" t="s">
        <v>7</v>
      </c>
      <c r="E341" s="31"/>
    </row>
    <row r="342" spans="1:5" x14ac:dyDescent="0.45">
      <c r="A342" s="31">
        <v>341</v>
      </c>
      <c r="B342" s="31"/>
      <c r="C342" s="31"/>
      <c r="D342" s="32" t="s">
        <v>7</v>
      </c>
      <c r="E342" s="31"/>
    </row>
    <row r="343" spans="1:5" x14ac:dyDescent="0.45">
      <c r="A343" s="31">
        <v>342</v>
      </c>
      <c r="B343" s="31"/>
      <c r="C343" s="31"/>
      <c r="D343" s="32" t="s">
        <v>7</v>
      </c>
      <c r="E343" s="31"/>
    </row>
    <row r="344" spans="1:5" x14ac:dyDescent="0.45">
      <c r="A344" s="31">
        <v>343</v>
      </c>
      <c r="B344" s="31"/>
      <c r="C344" s="31"/>
      <c r="D344" s="32" t="s">
        <v>7</v>
      </c>
      <c r="E344" s="31"/>
    </row>
    <row r="345" spans="1:5" x14ac:dyDescent="0.45">
      <c r="A345" s="31">
        <v>344</v>
      </c>
      <c r="B345" s="31"/>
      <c r="C345" s="31"/>
      <c r="D345" s="32" t="s">
        <v>7</v>
      </c>
      <c r="E345" s="31"/>
    </row>
    <row r="346" spans="1:5" x14ac:dyDescent="0.45">
      <c r="A346" s="31">
        <v>345</v>
      </c>
      <c r="B346" s="31"/>
      <c r="C346" s="31"/>
      <c r="D346" s="32" t="s">
        <v>7</v>
      </c>
      <c r="E346" s="31"/>
    </row>
    <row r="347" spans="1:5" x14ac:dyDescent="0.45">
      <c r="A347" s="31">
        <v>346</v>
      </c>
      <c r="B347" s="31"/>
      <c r="C347" s="31"/>
      <c r="D347" s="32" t="s">
        <v>7</v>
      </c>
      <c r="E347" s="31"/>
    </row>
    <row r="348" spans="1:5" x14ac:dyDescent="0.45">
      <c r="A348" s="31">
        <v>347</v>
      </c>
      <c r="B348" s="31"/>
      <c r="C348" s="31"/>
      <c r="D348" s="32" t="s">
        <v>7</v>
      </c>
      <c r="E348" s="31"/>
    </row>
    <row r="349" spans="1:5" x14ac:dyDescent="0.45">
      <c r="A349" s="31">
        <v>348</v>
      </c>
      <c r="B349" s="31"/>
      <c r="C349" s="31"/>
      <c r="D349" s="32" t="s">
        <v>7</v>
      </c>
      <c r="E349" s="31"/>
    </row>
    <row r="350" spans="1:5" x14ac:dyDescent="0.45">
      <c r="A350" s="31">
        <v>349</v>
      </c>
      <c r="B350" s="31"/>
      <c r="C350" s="31"/>
      <c r="D350" s="32" t="s">
        <v>7</v>
      </c>
      <c r="E350" s="31"/>
    </row>
    <row r="351" spans="1:5" x14ac:dyDescent="0.45">
      <c r="A351" s="31">
        <v>350</v>
      </c>
      <c r="B351" s="31"/>
      <c r="C351" s="31"/>
      <c r="D351" s="32" t="s">
        <v>7</v>
      </c>
      <c r="E351" s="31"/>
    </row>
    <row r="352" spans="1:5" x14ac:dyDescent="0.45">
      <c r="A352" s="31">
        <v>351</v>
      </c>
      <c r="B352" s="31"/>
      <c r="C352" s="31"/>
      <c r="D352" s="32" t="s">
        <v>7</v>
      </c>
      <c r="E352" s="31"/>
    </row>
    <row r="353" spans="1:5" x14ac:dyDescent="0.45">
      <c r="A353" s="31">
        <v>352</v>
      </c>
      <c r="B353" s="31"/>
      <c r="C353" s="31"/>
      <c r="D353" s="32" t="s">
        <v>7</v>
      </c>
      <c r="E353" s="31"/>
    </row>
    <row r="354" spans="1:5" x14ac:dyDescent="0.45">
      <c r="A354" s="31">
        <v>353</v>
      </c>
      <c r="B354" s="31"/>
      <c r="C354" s="31"/>
      <c r="D354" s="32" t="s">
        <v>7</v>
      </c>
      <c r="E354" s="31"/>
    </row>
    <row r="355" spans="1:5" x14ac:dyDescent="0.45">
      <c r="A355" s="31">
        <v>354</v>
      </c>
      <c r="B355" s="31"/>
      <c r="C355" s="31"/>
      <c r="D355" s="32" t="s">
        <v>7</v>
      </c>
      <c r="E355" s="31"/>
    </row>
    <row r="356" spans="1:5" x14ac:dyDescent="0.45">
      <c r="A356" s="31">
        <v>355</v>
      </c>
      <c r="B356" s="31"/>
      <c r="C356" s="31"/>
      <c r="D356" s="32" t="s">
        <v>7</v>
      </c>
      <c r="E356" s="31"/>
    </row>
    <row r="357" spans="1:5" x14ac:dyDescent="0.45">
      <c r="A357" s="31">
        <v>356</v>
      </c>
      <c r="B357" s="31"/>
      <c r="C357" s="31"/>
      <c r="D357" s="32" t="s">
        <v>7</v>
      </c>
      <c r="E357" s="31"/>
    </row>
    <row r="358" spans="1:5" x14ac:dyDescent="0.45">
      <c r="A358" s="31">
        <v>357</v>
      </c>
      <c r="B358" s="31"/>
      <c r="C358" s="31"/>
      <c r="D358" s="32" t="s">
        <v>7</v>
      </c>
      <c r="E358" s="31"/>
    </row>
    <row r="359" spans="1:5" x14ac:dyDescent="0.45">
      <c r="A359" s="31">
        <v>358</v>
      </c>
      <c r="B359" s="31"/>
      <c r="C359" s="31"/>
      <c r="D359" s="32" t="s">
        <v>7</v>
      </c>
      <c r="E359" s="31"/>
    </row>
    <row r="360" spans="1:5" x14ac:dyDescent="0.45">
      <c r="A360" s="31">
        <v>359</v>
      </c>
      <c r="B360" s="31"/>
      <c r="C360" s="31"/>
      <c r="D360" s="32" t="s">
        <v>7</v>
      </c>
      <c r="E360" s="31"/>
    </row>
    <row r="361" spans="1:5" x14ac:dyDescent="0.45">
      <c r="A361" s="31">
        <v>360</v>
      </c>
      <c r="B361" s="31"/>
      <c r="C361" s="31"/>
      <c r="D361" s="32" t="s">
        <v>7</v>
      </c>
      <c r="E361" s="31"/>
    </row>
    <row r="362" spans="1:5" x14ac:dyDescent="0.45">
      <c r="A362" s="31">
        <v>361</v>
      </c>
      <c r="B362" s="31"/>
      <c r="C362" s="31"/>
      <c r="D362" s="32" t="s">
        <v>7</v>
      </c>
      <c r="E362" s="31"/>
    </row>
    <row r="363" spans="1:5" x14ac:dyDescent="0.45">
      <c r="A363" s="31">
        <v>362</v>
      </c>
      <c r="B363" s="31"/>
      <c r="C363" s="31"/>
      <c r="D363" s="32" t="s">
        <v>7</v>
      </c>
      <c r="E363" s="31"/>
    </row>
    <row r="364" spans="1:5" x14ac:dyDescent="0.45">
      <c r="A364" s="31">
        <v>363</v>
      </c>
      <c r="B364" s="31"/>
      <c r="C364" s="31"/>
      <c r="D364" s="32" t="s">
        <v>7</v>
      </c>
      <c r="E364" s="31"/>
    </row>
    <row r="365" spans="1:5" x14ac:dyDescent="0.45">
      <c r="A365" s="31">
        <v>364</v>
      </c>
      <c r="B365" s="31"/>
      <c r="C365" s="31"/>
      <c r="D365" s="32" t="s">
        <v>7</v>
      </c>
      <c r="E365" s="31"/>
    </row>
    <row r="366" spans="1:5" x14ac:dyDescent="0.45">
      <c r="A366" s="31">
        <v>365</v>
      </c>
      <c r="B366" s="31"/>
      <c r="C366" s="31"/>
      <c r="D366" s="32" t="s">
        <v>7</v>
      </c>
      <c r="E366" s="31"/>
    </row>
    <row r="367" spans="1:5" x14ac:dyDescent="0.45">
      <c r="A367" s="31">
        <v>366</v>
      </c>
      <c r="B367" s="31"/>
      <c r="C367" s="31"/>
      <c r="D367" s="32" t="s">
        <v>7</v>
      </c>
      <c r="E367" s="31"/>
    </row>
    <row r="368" spans="1:5" x14ac:dyDescent="0.45">
      <c r="A368" s="31">
        <v>367</v>
      </c>
      <c r="B368" s="31"/>
      <c r="C368" s="31"/>
      <c r="D368" s="32" t="s">
        <v>7</v>
      </c>
      <c r="E368" s="31"/>
    </row>
    <row r="369" spans="1:5" x14ac:dyDescent="0.45">
      <c r="A369" s="31">
        <v>368</v>
      </c>
      <c r="B369" s="31"/>
      <c r="C369" s="31"/>
      <c r="D369" s="32" t="s">
        <v>7</v>
      </c>
      <c r="E369" s="31"/>
    </row>
    <row r="370" spans="1:5" x14ac:dyDescent="0.45">
      <c r="A370" s="31">
        <v>369</v>
      </c>
      <c r="B370" s="31"/>
      <c r="C370" s="31"/>
      <c r="D370" s="32" t="s">
        <v>7</v>
      </c>
      <c r="E370" s="31"/>
    </row>
    <row r="371" spans="1:5" x14ac:dyDescent="0.45">
      <c r="A371" s="31">
        <v>370</v>
      </c>
      <c r="B371" s="31"/>
      <c r="C371" s="31"/>
      <c r="D371" s="32" t="s">
        <v>7</v>
      </c>
      <c r="E371" s="31"/>
    </row>
    <row r="372" spans="1:5" x14ac:dyDescent="0.45">
      <c r="A372" s="31">
        <v>371</v>
      </c>
      <c r="B372" s="31"/>
      <c r="C372" s="31"/>
      <c r="D372" s="32" t="s">
        <v>7</v>
      </c>
      <c r="E372" s="31"/>
    </row>
    <row r="373" spans="1:5" x14ac:dyDescent="0.45">
      <c r="A373" s="31">
        <v>372</v>
      </c>
      <c r="B373" s="31"/>
      <c r="C373" s="31"/>
      <c r="D373" s="32" t="s">
        <v>7</v>
      </c>
      <c r="E373" s="31"/>
    </row>
    <row r="374" spans="1:5" x14ac:dyDescent="0.45">
      <c r="A374" s="31">
        <v>373</v>
      </c>
      <c r="B374" s="31"/>
      <c r="C374" s="31"/>
      <c r="D374" s="32" t="s">
        <v>7</v>
      </c>
      <c r="E374" s="31"/>
    </row>
    <row r="375" spans="1:5" x14ac:dyDescent="0.45">
      <c r="A375" s="31">
        <v>374</v>
      </c>
      <c r="B375" s="31"/>
      <c r="C375" s="31"/>
      <c r="D375" s="32" t="s">
        <v>7</v>
      </c>
      <c r="E375" s="31"/>
    </row>
    <row r="376" spans="1:5" x14ac:dyDescent="0.45">
      <c r="A376" s="31">
        <v>375</v>
      </c>
      <c r="B376" s="31"/>
      <c r="C376" s="31"/>
      <c r="D376" s="32" t="s">
        <v>7</v>
      </c>
      <c r="E376" s="31"/>
    </row>
    <row r="377" spans="1:5" x14ac:dyDescent="0.45">
      <c r="A377" s="31">
        <v>376</v>
      </c>
      <c r="B377" s="31"/>
      <c r="C377" s="31"/>
      <c r="D377" s="32" t="s">
        <v>7</v>
      </c>
      <c r="E377" s="31"/>
    </row>
    <row r="378" spans="1:5" x14ac:dyDescent="0.45">
      <c r="A378" s="31">
        <v>377</v>
      </c>
      <c r="B378" s="31"/>
      <c r="C378" s="31"/>
      <c r="D378" s="32" t="s">
        <v>7</v>
      </c>
      <c r="E378" s="31"/>
    </row>
    <row r="379" spans="1:5" x14ac:dyDescent="0.45">
      <c r="A379" s="31">
        <v>378</v>
      </c>
      <c r="B379" s="31"/>
      <c r="C379" s="31"/>
      <c r="D379" s="32" t="s">
        <v>7</v>
      </c>
      <c r="E379" s="31"/>
    </row>
    <row r="380" spans="1:5" x14ac:dyDescent="0.45">
      <c r="A380" s="31">
        <v>379</v>
      </c>
      <c r="B380" s="31"/>
      <c r="C380" s="31"/>
      <c r="D380" s="32" t="s">
        <v>7</v>
      </c>
      <c r="E380" s="31"/>
    </row>
    <row r="381" spans="1:5" x14ac:dyDescent="0.45">
      <c r="A381" s="31">
        <v>380</v>
      </c>
      <c r="B381" s="31"/>
      <c r="C381" s="31"/>
      <c r="D381" s="32" t="s">
        <v>7</v>
      </c>
      <c r="E381" s="31"/>
    </row>
    <row r="382" spans="1:5" x14ac:dyDescent="0.45">
      <c r="A382" s="31">
        <v>381</v>
      </c>
      <c r="B382" s="31"/>
      <c r="C382" s="31"/>
      <c r="D382" s="32" t="s">
        <v>7</v>
      </c>
      <c r="E382" s="31"/>
    </row>
    <row r="383" spans="1:5" x14ac:dyDescent="0.45">
      <c r="A383" s="31">
        <v>382</v>
      </c>
      <c r="B383" s="31"/>
      <c r="C383" s="31"/>
      <c r="D383" s="32" t="s">
        <v>7</v>
      </c>
      <c r="E383" s="31"/>
    </row>
    <row r="384" spans="1:5" x14ac:dyDescent="0.45">
      <c r="A384" s="31">
        <v>383</v>
      </c>
      <c r="B384" s="31"/>
      <c r="C384" s="31"/>
      <c r="D384" s="32" t="s">
        <v>7</v>
      </c>
      <c r="E384" s="31"/>
    </row>
    <row r="385" spans="1:5" x14ac:dyDescent="0.45">
      <c r="A385" s="31">
        <v>384</v>
      </c>
      <c r="B385" s="31"/>
      <c r="C385" s="31"/>
      <c r="D385" s="32" t="s">
        <v>7</v>
      </c>
      <c r="E385" s="31"/>
    </row>
    <row r="386" spans="1:5" x14ac:dyDescent="0.45">
      <c r="A386" s="31">
        <v>385</v>
      </c>
      <c r="B386" s="31"/>
      <c r="C386" s="31"/>
      <c r="D386" s="32" t="s">
        <v>7</v>
      </c>
      <c r="E386" s="31"/>
    </row>
    <row r="387" spans="1:5" x14ac:dyDescent="0.45">
      <c r="A387" s="31">
        <v>386</v>
      </c>
      <c r="B387" s="31"/>
      <c r="C387" s="31"/>
      <c r="D387" s="32" t="s">
        <v>7</v>
      </c>
      <c r="E387" s="31"/>
    </row>
    <row r="388" spans="1:5" x14ac:dyDescent="0.45">
      <c r="A388" s="31">
        <v>387</v>
      </c>
      <c r="B388" s="31"/>
      <c r="C388" s="31"/>
      <c r="D388" s="32" t="s">
        <v>7</v>
      </c>
      <c r="E388" s="31"/>
    </row>
    <row r="389" spans="1:5" x14ac:dyDescent="0.45">
      <c r="A389" s="31">
        <v>388</v>
      </c>
      <c r="B389" s="31"/>
      <c r="C389" s="31"/>
      <c r="D389" s="32" t="s">
        <v>7</v>
      </c>
      <c r="E389" s="31"/>
    </row>
    <row r="390" spans="1:5" x14ac:dyDescent="0.45">
      <c r="A390" s="31">
        <v>389</v>
      </c>
      <c r="B390" s="31"/>
      <c r="C390" s="31"/>
      <c r="D390" s="32" t="s">
        <v>7</v>
      </c>
      <c r="E390" s="31"/>
    </row>
    <row r="391" spans="1:5" x14ac:dyDescent="0.45">
      <c r="A391" s="31">
        <v>390</v>
      </c>
      <c r="B391" s="31"/>
      <c r="C391" s="31"/>
      <c r="D391" s="32" t="s">
        <v>7</v>
      </c>
      <c r="E391" s="31"/>
    </row>
    <row r="392" spans="1:5" x14ac:dyDescent="0.45">
      <c r="A392" s="31">
        <v>391</v>
      </c>
      <c r="B392" s="31"/>
      <c r="C392" s="31"/>
      <c r="D392" s="32" t="s">
        <v>7</v>
      </c>
      <c r="E392" s="31"/>
    </row>
    <row r="393" spans="1:5" x14ac:dyDescent="0.45">
      <c r="A393" s="31">
        <v>392</v>
      </c>
      <c r="B393" s="31"/>
      <c r="C393" s="31"/>
      <c r="D393" s="32" t="s">
        <v>7</v>
      </c>
      <c r="E393" s="31"/>
    </row>
    <row r="394" spans="1:5" x14ac:dyDescent="0.45">
      <c r="A394" s="31">
        <v>393</v>
      </c>
      <c r="B394" s="31"/>
      <c r="C394" s="31"/>
      <c r="D394" s="32" t="s">
        <v>7</v>
      </c>
      <c r="E394" s="31"/>
    </row>
    <row r="395" spans="1:5" x14ac:dyDescent="0.45">
      <c r="A395" s="31">
        <v>394</v>
      </c>
      <c r="B395" s="31"/>
      <c r="C395" s="31"/>
      <c r="D395" s="32" t="s">
        <v>7</v>
      </c>
      <c r="E395" s="31"/>
    </row>
    <row r="396" spans="1:5" x14ac:dyDescent="0.45">
      <c r="A396" s="31">
        <v>395</v>
      </c>
      <c r="B396" s="31"/>
      <c r="C396" s="31"/>
      <c r="D396" s="32" t="s">
        <v>7</v>
      </c>
      <c r="E396" s="31"/>
    </row>
    <row r="397" spans="1:5" x14ac:dyDescent="0.45">
      <c r="A397" s="31">
        <v>396</v>
      </c>
      <c r="B397" s="31"/>
      <c r="C397" s="31"/>
      <c r="D397" s="32" t="s">
        <v>7</v>
      </c>
      <c r="E397" s="31"/>
    </row>
    <row r="398" spans="1:5" x14ac:dyDescent="0.45">
      <c r="A398" s="31">
        <v>397</v>
      </c>
      <c r="B398" s="31"/>
      <c r="C398" s="31"/>
      <c r="D398" s="32" t="s">
        <v>7</v>
      </c>
      <c r="E398" s="31"/>
    </row>
    <row r="399" spans="1:5" x14ac:dyDescent="0.45">
      <c r="A399" s="31">
        <v>398</v>
      </c>
      <c r="B399" s="31"/>
      <c r="C399" s="31"/>
      <c r="D399" s="32" t="s">
        <v>7</v>
      </c>
      <c r="E399" s="31"/>
    </row>
    <row r="400" spans="1:5" x14ac:dyDescent="0.45">
      <c r="A400" s="31">
        <v>399</v>
      </c>
      <c r="B400" s="31"/>
      <c r="C400" s="31"/>
      <c r="D400" s="32" t="s">
        <v>7</v>
      </c>
      <c r="E400" s="31"/>
    </row>
    <row r="401" spans="1:5" x14ac:dyDescent="0.45">
      <c r="A401" s="31">
        <v>400</v>
      </c>
      <c r="B401" s="31"/>
      <c r="C401" s="31"/>
      <c r="D401" s="32" t="s">
        <v>7</v>
      </c>
      <c r="E401" s="31"/>
    </row>
    <row r="402" spans="1:5" x14ac:dyDescent="0.45">
      <c r="A402" s="31">
        <v>401</v>
      </c>
      <c r="B402" s="31"/>
      <c r="C402" s="31"/>
      <c r="D402" s="32" t="s">
        <v>7</v>
      </c>
      <c r="E402" s="31"/>
    </row>
    <row r="403" spans="1:5" x14ac:dyDescent="0.45">
      <c r="A403" s="31">
        <v>402</v>
      </c>
      <c r="B403" s="31"/>
      <c r="C403" s="31"/>
      <c r="D403" s="32" t="s">
        <v>7</v>
      </c>
      <c r="E403" s="31"/>
    </row>
    <row r="404" spans="1:5" x14ac:dyDescent="0.45">
      <c r="A404" s="31">
        <v>403</v>
      </c>
      <c r="B404" s="31"/>
      <c r="C404" s="31"/>
      <c r="D404" s="32" t="s">
        <v>7</v>
      </c>
      <c r="E404" s="31"/>
    </row>
    <row r="405" spans="1:5" x14ac:dyDescent="0.45">
      <c r="A405" s="31">
        <v>404</v>
      </c>
      <c r="B405" s="31"/>
      <c r="C405" s="31"/>
      <c r="D405" s="32" t="s">
        <v>7</v>
      </c>
      <c r="E405" s="31"/>
    </row>
    <row r="406" spans="1:5" x14ac:dyDescent="0.45">
      <c r="A406" s="31">
        <v>405</v>
      </c>
      <c r="B406" s="31"/>
      <c r="C406" s="31"/>
      <c r="D406" s="32" t="s">
        <v>7</v>
      </c>
      <c r="E406" s="31"/>
    </row>
    <row r="407" spans="1:5" x14ac:dyDescent="0.45">
      <c r="A407" s="31">
        <v>406</v>
      </c>
      <c r="B407" s="31"/>
      <c r="C407" s="31"/>
      <c r="D407" s="32" t="s">
        <v>7</v>
      </c>
      <c r="E407" s="31"/>
    </row>
    <row r="408" spans="1:5" x14ac:dyDescent="0.45">
      <c r="A408" s="31">
        <v>407</v>
      </c>
      <c r="B408" s="31"/>
      <c r="C408" s="31"/>
      <c r="D408" s="32" t="s">
        <v>7</v>
      </c>
      <c r="E408" s="31"/>
    </row>
    <row r="409" spans="1:5" x14ac:dyDescent="0.45">
      <c r="A409" s="31">
        <v>408</v>
      </c>
      <c r="B409" s="31"/>
      <c r="C409" s="31"/>
      <c r="D409" s="32" t="s">
        <v>7</v>
      </c>
      <c r="E409" s="31"/>
    </row>
    <row r="410" spans="1:5" x14ac:dyDescent="0.45">
      <c r="A410" s="31">
        <v>409</v>
      </c>
      <c r="B410" s="31"/>
      <c r="C410" s="31"/>
      <c r="D410" s="32" t="s">
        <v>7</v>
      </c>
      <c r="E410" s="31"/>
    </row>
    <row r="411" spans="1:5" x14ac:dyDescent="0.45">
      <c r="A411" s="31">
        <v>410</v>
      </c>
      <c r="B411" s="31"/>
      <c r="C411" s="31"/>
      <c r="D411" s="32" t="s">
        <v>7</v>
      </c>
      <c r="E411" s="31"/>
    </row>
    <row r="412" spans="1:5" x14ac:dyDescent="0.45">
      <c r="A412" s="31">
        <v>411</v>
      </c>
      <c r="B412" s="31"/>
      <c r="C412" s="31"/>
      <c r="D412" s="32" t="s">
        <v>7</v>
      </c>
      <c r="E412" s="31"/>
    </row>
    <row r="413" spans="1:5" x14ac:dyDescent="0.45">
      <c r="A413" s="31">
        <v>412</v>
      </c>
      <c r="B413" s="31"/>
      <c r="C413" s="31"/>
      <c r="D413" s="32" t="s">
        <v>7</v>
      </c>
      <c r="E413" s="31"/>
    </row>
    <row r="414" spans="1:5" x14ac:dyDescent="0.45">
      <c r="A414" s="31">
        <v>413</v>
      </c>
      <c r="B414" s="31"/>
      <c r="C414" s="31"/>
      <c r="D414" s="32" t="s">
        <v>7</v>
      </c>
      <c r="E414" s="31"/>
    </row>
    <row r="415" spans="1:5" x14ac:dyDescent="0.45">
      <c r="A415" s="31">
        <v>414</v>
      </c>
      <c r="B415" s="31"/>
      <c r="C415" s="31"/>
      <c r="D415" s="32" t="s">
        <v>7</v>
      </c>
      <c r="E415" s="31"/>
    </row>
    <row r="416" spans="1:5" x14ac:dyDescent="0.45">
      <c r="A416" s="31">
        <v>415</v>
      </c>
      <c r="B416" s="31"/>
      <c r="C416" s="31"/>
      <c r="D416" s="32" t="s">
        <v>7</v>
      </c>
      <c r="E416" s="31"/>
    </row>
    <row r="417" spans="1:5" x14ac:dyDescent="0.45">
      <c r="A417" s="31">
        <v>416</v>
      </c>
      <c r="B417" s="31"/>
      <c r="C417" s="31"/>
      <c r="D417" s="32" t="s">
        <v>7</v>
      </c>
      <c r="E417" s="31"/>
    </row>
    <row r="418" spans="1:5" x14ac:dyDescent="0.45">
      <c r="A418" s="31">
        <v>417</v>
      </c>
      <c r="B418" s="31"/>
      <c r="C418" s="31"/>
      <c r="D418" s="32" t="s">
        <v>7</v>
      </c>
      <c r="E418" s="31"/>
    </row>
    <row r="419" spans="1:5" x14ac:dyDescent="0.45">
      <c r="A419" s="31">
        <v>418</v>
      </c>
      <c r="B419" s="31"/>
      <c r="C419" s="31"/>
      <c r="D419" s="32" t="s">
        <v>7</v>
      </c>
      <c r="E419" s="31"/>
    </row>
    <row r="420" spans="1:5" x14ac:dyDescent="0.45">
      <c r="A420" s="31">
        <v>419</v>
      </c>
      <c r="B420" s="31"/>
      <c r="C420" s="31"/>
      <c r="D420" s="32" t="s">
        <v>7</v>
      </c>
      <c r="E420" s="31"/>
    </row>
    <row r="421" spans="1:5" x14ac:dyDescent="0.45">
      <c r="A421" s="31">
        <v>420</v>
      </c>
      <c r="B421" s="31"/>
      <c r="C421" s="31"/>
      <c r="D421" s="32" t="s">
        <v>7</v>
      </c>
      <c r="E421" s="31"/>
    </row>
    <row r="422" spans="1:5" x14ac:dyDescent="0.45">
      <c r="A422" s="31">
        <v>421</v>
      </c>
      <c r="B422" s="31"/>
      <c r="C422" s="31"/>
      <c r="D422" s="32" t="s">
        <v>7</v>
      </c>
      <c r="E422" s="31"/>
    </row>
    <row r="423" spans="1:5" x14ac:dyDescent="0.45">
      <c r="A423" s="31">
        <v>422</v>
      </c>
      <c r="B423" s="31"/>
      <c r="C423" s="31"/>
      <c r="D423" s="32" t="s">
        <v>7</v>
      </c>
      <c r="E423" s="31"/>
    </row>
    <row r="424" spans="1:5" x14ac:dyDescent="0.45">
      <c r="A424" s="31">
        <v>423</v>
      </c>
      <c r="B424" s="31"/>
      <c r="C424" s="31"/>
      <c r="D424" s="32" t="s">
        <v>7</v>
      </c>
      <c r="E424" s="31"/>
    </row>
    <row r="425" spans="1:5" x14ac:dyDescent="0.45">
      <c r="A425" s="31">
        <v>424</v>
      </c>
      <c r="B425" s="31"/>
      <c r="C425" s="31"/>
      <c r="D425" s="32" t="s">
        <v>7</v>
      </c>
      <c r="E425" s="31"/>
    </row>
    <row r="426" spans="1:5" x14ac:dyDescent="0.45">
      <c r="A426" s="31">
        <v>425</v>
      </c>
      <c r="B426" s="31"/>
      <c r="C426" s="31"/>
      <c r="D426" s="32" t="s">
        <v>7</v>
      </c>
      <c r="E426" s="31"/>
    </row>
    <row r="427" spans="1:5" x14ac:dyDescent="0.45">
      <c r="A427" s="31">
        <v>426</v>
      </c>
      <c r="B427" s="31"/>
      <c r="C427" s="31"/>
      <c r="D427" s="32" t="s">
        <v>7</v>
      </c>
      <c r="E427" s="31"/>
    </row>
    <row r="428" spans="1:5" x14ac:dyDescent="0.45">
      <c r="A428" s="31">
        <v>427</v>
      </c>
      <c r="B428" s="31"/>
      <c r="C428" s="31"/>
      <c r="D428" s="32" t="s">
        <v>7</v>
      </c>
      <c r="E428" s="31"/>
    </row>
    <row r="429" spans="1:5" x14ac:dyDescent="0.45">
      <c r="A429" s="31">
        <v>428</v>
      </c>
      <c r="B429" s="31"/>
      <c r="C429" s="31"/>
      <c r="D429" s="32" t="s">
        <v>7</v>
      </c>
      <c r="E429" s="31"/>
    </row>
    <row r="430" spans="1:5" x14ac:dyDescent="0.45">
      <c r="A430" s="31">
        <v>429</v>
      </c>
      <c r="B430" s="31"/>
      <c r="C430" s="31"/>
      <c r="D430" s="32" t="s">
        <v>7</v>
      </c>
      <c r="E430" s="31"/>
    </row>
    <row r="431" spans="1:5" x14ac:dyDescent="0.45">
      <c r="A431" s="31">
        <v>430</v>
      </c>
      <c r="B431" s="31"/>
      <c r="C431" s="31"/>
      <c r="D431" s="32" t="s">
        <v>7</v>
      </c>
      <c r="E431" s="31"/>
    </row>
    <row r="432" spans="1:5" x14ac:dyDescent="0.45">
      <c r="A432" s="31">
        <v>431</v>
      </c>
      <c r="B432" s="31"/>
      <c r="C432" s="31"/>
      <c r="D432" s="32" t="s">
        <v>7</v>
      </c>
      <c r="E432" s="31"/>
    </row>
    <row r="433" spans="1:5" x14ac:dyDescent="0.45">
      <c r="A433" s="31">
        <v>432</v>
      </c>
      <c r="B433" s="31"/>
      <c r="C433" s="31"/>
      <c r="D433" s="32" t="s">
        <v>7</v>
      </c>
      <c r="E433" s="31"/>
    </row>
    <row r="434" spans="1:5" x14ac:dyDescent="0.45">
      <c r="A434" s="31">
        <v>433</v>
      </c>
      <c r="B434" s="31"/>
      <c r="C434" s="31"/>
      <c r="D434" s="32" t="s">
        <v>7</v>
      </c>
      <c r="E434" s="31"/>
    </row>
    <row r="435" spans="1:5" x14ac:dyDescent="0.45">
      <c r="A435" s="31">
        <v>434</v>
      </c>
      <c r="B435" s="31"/>
      <c r="C435" s="31"/>
      <c r="D435" s="32" t="s">
        <v>7</v>
      </c>
      <c r="E435" s="31"/>
    </row>
    <row r="436" spans="1:5" x14ac:dyDescent="0.45">
      <c r="A436" s="31">
        <v>435</v>
      </c>
      <c r="B436" s="31"/>
      <c r="C436" s="31"/>
      <c r="D436" s="32" t="s">
        <v>7</v>
      </c>
      <c r="E436" s="31"/>
    </row>
    <row r="437" spans="1:5" x14ac:dyDescent="0.45">
      <c r="A437" s="31">
        <v>436</v>
      </c>
      <c r="B437" s="31"/>
      <c r="C437" s="31"/>
      <c r="D437" s="32" t="s">
        <v>7</v>
      </c>
      <c r="E437" s="31"/>
    </row>
    <row r="438" spans="1:5" x14ac:dyDescent="0.45">
      <c r="A438" s="31">
        <v>437</v>
      </c>
      <c r="B438" s="31"/>
      <c r="C438" s="31"/>
      <c r="D438" s="32" t="s">
        <v>7</v>
      </c>
      <c r="E438" s="31"/>
    </row>
    <row r="439" spans="1:5" x14ac:dyDescent="0.45">
      <c r="A439" s="31">
        <v>438</v>
      </c>
      <c r="B439" s="31"/>
      <c r="C439" s="31"/>
      <c r="D439" s="32" t="s">
        <v>7</v>
      </c>
      <c r="E439" s="31"/>
    </row>
    <row r="440" spans="1:5" x14ac:dyDescent="0.45">
      <c r="A440" s="31">
        <v>439</v>
      </c>
      <c r="B440" s="31"/>
      <c r="C440" s="31"/>
      <c r="D440" s="32" t="s">
        <v>7</v>
      </c>
      <c r="E440" s="31"/>
    </row>
    <row r="441" spans="1:5" x14ac:dyDescent="0.45">
      <c r="A441" s="31">
        <v>440</v>
      </c>
      <c r="B441" s="31"/>
      <c r="C441" s="31"/>
      <c r="D441" s="32" t="s">
        <v>7</v>
      </c>
      <c r="E441" s="31"/>
    </row>
    <row r="442" spans="1:5" x14ac:dyDescent="0.45">
      <c r="A442" s="31">
        <v>441</v>
      </c>
      <c r="B442" s="31"/>
      <c r="C442" s="31"/>
      <c r="D442" s="32" t="s">
        <v>7</v>
      </c>
      <c r="E442" s="31"/>
    </row>
    <row r="443" spans="1:5" x14ac:dyDescent="0.45">
      <c r="A443" s="31">
        <v>442</v>
      </c>
      <c r="B443" s="31"/>
      <c r="C443" s="31"/>
      <c r="D443" s="32" t="s">
        <v>7</v>
      </c>
      <c r="E443" s="31"/>
    </row>
    <row r="444" spans="1:5" x14ac:dyDescent="0.45">
      <c r="A444" s="31">
        <v>443</v>
      </c>
      <c r="B444" s="31"/>
      <c r="C444" s="31"/>
      <c r="D444" s="32" t="s">
        <v>7</v>
      </c>
      <c r="E444" s="31"/>
    </row>
    <row r="445" spans="1:5" x14ac:dyDescent="0.45">
      <c r="A445" s="31">
        <v>444</v>
      </c>
      <c r="B445" s="31"/>
      <c r="C445" s="31"/>
      <c r="D445" s="32" t="s">
        <v>7</v>
      </c>
      <c r="E445" s="31"/>
    </row>
    <row r="446" spans="1:5" x14ac:dyDescent="0.45">
      <c r="A446" s="31">
        <v>445</v>
      </c>
      <c r="B446" s="31"/>
      <c r="C446" s="31"/>
      <c r="D446" s="32" t="s">
        <v>7</v>
      </c>
      <c r="E446" s="31"/>
    </row>
    <row r="447" spans="1:5" x14ac:dyDescent="0.45">
      <c r="A447" s="31">
        <v>446</v>
      </c>
      <c r="B447" s="31"/>
      <c r="C447" s="31"/>
      <c r="D447" s="32" t="s">
        <v>7</v>
      </c>
      <c r="E447" s="31"/>
    </row>
    <row r="448" spans="1:5" x14ac:dyDescent="0.45">
      <c r="A448" s="31">
        <v>447</v>
      </c>
      <c r="B448" s="31"/>
      <c r="C448" s="31"/>
      <c r="D448" s="32" t="s">
        <v>7</v>
      </c>
      <c r="E448" s="31"/>
    </row>
    <row r="449" spans="1:5" x14ac:dyDescent="0.45">
      <c r="A449" s="31">
        <v>448</v>
      </c>
      <c r="B449" s="31"/>
      <c r="C449" s="31"/>
      <c r="D449" s="32" t="s">
        <v>7</v>
      </c>
      <c r="E449" s="31"/>
    </row>
    <row r="450" spans="1:5" x14ac:dyDescent="0.45">
      <c r="A450" s="31">
        <v>449</v>
      </c>
      <c r="B450" s="31"/>
      <c r="C450" s="31"/>
      <c r="D450" s="32" t="s">
        <v>7</v>
      </c>
      <c r="E450" s="31"/>
    </row>
    <row r="451" spans="1:5" x14ac:dyDescent="0.45">
      <c r="A451" s="31">
        <v>450</v>
      </c>
      <c r="B451" s="31"/>
      <c r="C451" s="31"/>
      <c r="D451" s="32" t="s">
        <v>7</v>
      </c>
      <c r="E451" s="31"/>
    </row>
    <row r="452" spans="1:5" x14ac:dyDescent="0.45">
      <c r="A452" s="31">
        <v>451</v>
      </c>
      <c r="B452" s="31"/>
      <c r="C452" s="31"/>
      <c r="D452" s="32" t="s">
        <v>7</v>
      </c>
      <c r="E452" s="31"/>
    </row>
    <row r="453" spans="1:5" x14ac:dyDescent="0.45">
      <c r="A453" s="31">
        <v>452</v>
      </c>
      <c r="B453" s="31"/>
      <c r="C453" s="31"/>
      <c r="D453" s="32" t="s">
        <v>7</v>
      </c>
      <c r="E453" s="31"/>
    </row>
    <row r="454" spans="1:5" x14ac:dyDescent="0.45">
      <c r="A454" s="31">
        <v>453</v>
      </c>
      <c r="B454" s="31"/>
      <c r="C454" s="31"/>
      <c r="D454" s="32" t="s">
        <v>7</v>
      </c>
      <c r="E454" s="31"/>
    </row>
    <row r="455" spans="1:5" x14ac:dyDescent="0.45">
      <c r="A455" s="31">
        <v>454</v>
      </c>
      <c r="B455" s="31"/>
      <c r="C455" s="31"/>
      <c r="D455" s="32" t="s">
        <v>7</v>
      </c>
      <c r="E455" s="31"/>
    </row>
    <row r="456" spans="1:5" x14ac:dyDescent="0.45">
      <c r="A456" s="31">
        <v>455</v>
      </c>
      <c r="B456" s="31"/>
      <c r="C456" s="31"/>
      <c r="D456" s="32" t="s">
        <v>7</v>
      </c>
      <c r="E456" s="31"/>
    </row>
    <row r="457" spans="1:5" x14ac:dyDescent="0.45">
      <c r="A457" s="31">
        <v>456</v>
      </c>
      <c r="B457" s="31"/>
      <c r="C457" s="31"/>
      <c r="D457" s="32" t="s">
        <v>7</v>
      </c>
      <c r="E457" s="31"/>
    </row>
    <row r="458" spans="1:5" x14ac:dyDescent="0.45">
      <c r="A458" s="31">
        <v>457</v>
      </c>
      <c r="B458" s="31"/>
      <c r="C458" s="31"/>
      <c r="D458" s="32" t="s">
        <v>7</v>
      </c>
      <c r="E458" s="31"/>
    </row>
    <row r="459" spans="1:5" x14ac:dyDescent="0.45">
      <c r="A459" s="31">
        <v>458</v>
      </c>
      <c r="B459" s="31"/>
      <c r="C459" s="31"/>
      <c r="D459" s="32" t="s">
        <v>7</v>
      </c>
      <c r="E459" s="31"/>
    </row>
    <row r="460" spans="1:5" x14ac:dyDescent="0.45">
      <c r="A460" s="31">
        <v>459</v>
      </c>
      <c r="B460" s="31"/>
      <c r="C460" s="31"/>
      <c r="D460" s="32" t="s">
        <v>7</v>
      </c>
      <c r="E460" s="31"/>
    </row>
    <row r="461" spans="1:5" x14ac:dyDescent="0.45">
      <c r="A461" s="31">
        <v>460</v>
      </c>
      <c r="B461" s="31"/>
      <c r="C461" s="31"/>
      <c r="D461" s="32" t="s">
        <v>7</v>
      </c>
      <c r="E461" s="31"/>
    </row>
    <row r="462" spans="1:5" x14ac:dyDescent="0.45">
      <c r="A462" s="31">
        <v>461</v>
      </c>
      <c r="B462" s="31"/>
      <c r="C462" s="31"/>
      <c r="D462" s="32" t="s">
        <v>7</v>
      </c>
      <c r="E462" s="31"/>
    </row>
    <row r="463" spans="1:5" x14ac:dyDescent="0.45">
      <c r="A463" s="31">
        <v>462</v>
      </c>
      <c r="B463" s="31"/>
      <c r="C463" s="31"/>
      <c r="D463" s="32" t="s">
        <v>7</v>
      </c>
      <c r="E463" s="31"/>
    </row>
    <row r="464" spans="1:5" x14ac:dyDescent="0.45">
      <c r="A464" s="31">
        <v>463</v>
      </c>
      <c r="B464" s="31"/>
      <c r="C464" s="31"/>
      <c r="D464" s="32" t="s">
        <v>7</v>
      </c>
      <c r="E464" s="31"/>
    </row>
    <row r="465" spans="1:5" x14ac:dyDescent="0.45">
      <c r="A465" s="31">
        <v>464</v>
      </c>
      <c r="B465" s="31"/>
      <c r="C465" s="31"/>
      <c r="D465" s="32" t="s">
        <v>7</v>
      </c>
      <c r="E465" s="31"/>
    </row>
    <row r="466" spans="1:5" x14ac:dyDescent="0.45">
      <c r="A466" s="31">
        <v>465</v>
      </c>
      <c r="B466" s="31"/>
      <c r="C466" s="31"/>
      <c r="D466" s="32" t="s">
        <v>7</v>
      </c>
      <c r="E466" s="31"/>
    </row>
    <row r="467" spans="1:5" x14ac:dyDescent="0.45">
      <c r="A467" s="31">
        <v>466</v>
      </c>
      <c r="B467" s="31"/>
      <c r="C467" s="31"/>
      <c r="D467" s="32" t="s">
        <v>7</v>
      </c>
      <c r="E467" s="31"/>
    </row>
    <row r="468" spans="1:5" x14ac:dyDescent="0.45">
      <c r="A468" s="31">
        <v>467</v>
      </c>
      <c r="B468" s="31"/>
      <c r="C468" s="31"/>
      <c r="D468" s="32" t="s">
        <v>7</v>
      </c>
      <c r="E468" s="31"/>
    </row>
    <row r="469" spans="1:5" x14ac:dyDescent="0.45">
      <c r="A469" s="31">
        <v>468</v>
      </c>
      <c r="B469" s="31"/>
      <c r="C469" s="31"/>
      <c r="D469" s="32" t="s">
        <v>7</v>
      </c>
      <c r="E469" s="31"/>
    </row>
    <row r="470" spans="1:5" x14ac:dyDescent="0.45">
      <c r="A470" s="31">
        <v>469</v>
      </c>
      <c r="B470" s="31"/>
      <c r="C470" s="31"/>
      <c r="D470" s="32" t="s">
        <v>7</v>
      </c>
      <c r="E470" s="31"/>
    </row>
    <row r="471" spans="1:5" x14ac:dyDescent="0.45">
      <c r="A471" s="31">
        <v>470</v>
      </c>
      <c r="B471" s="31"/>
      <c r="C471" s="31"/>
      <c r="D471" s="32" t="s">
        <v>7</v>
      </c>
      <c r="E471" s="31"/>
    </row>
    <row r="472" spans="1:5" x14ac:dyDescent="0.45">
      <c r="A472" s="31">
        <v>471</v>
      </c>
      <c r="B472" s="31"/>
      <c r="C472" s="31"/>
      <c r="D472" s="32" t="s">
        <v>7</v>
      </c>
      <c r="E472" s="31"/>
    </row>
    <row r="473" spans="1:5" x14ac:dyDescent="0.45">
      <c r="A473" s="31">
        <v>472</v>
      </c>
      <c r="B473" s="31"/>
      <c r="C473" s="31"/>
      <c r="D473" s="32" t="s">
        <v>7</v>
      </c>
      <c r="E473" s="31"/>
    </row>
    <row r="474" spans="1:5" x14ac:dyDescent="0.45">
      <c r="A474" s="31">
        <v>473</v>
      </c>
      <c r="B474" s="31"/>
      <c r="C474" s="31"/>
      <c r="D474" s="32" t="s">
        <v>7</v>
      </c>
      <c r="E474" s="31"/>
    </row>
    <row r="475" spans="1:5" x14ac:dyDescent="0.45">
      <c r="A475" s="31">
        <v>474</v>
      </c>
      <c r="B475" s="31"/>
      <c r="C475" s="31"/>
      <c r="D475" s="32" t="s">
        <v>7</v>
      </c>
      <c r="E475" s="31"/>
    </row>
    <row r="476" spans="1:5" x14ac:dyDescent="0.45">
      <c r="A476" s="31">
        <v>475</v>
      </c>
      <c r="B476" s="31"/>
      <c r="C476" s="31"/>
      <c r="D476" s="32" t="s">
        <v>7</v>
      </c>
      <c r="E476" s="31"/>
    </row>
    <row r="477" spans="1:5" x14ac:dyDescent="0.45">
      <c r="A477" s="31">
        <v>476</v>
      </c>
      <c r="B477" s="31"/>
      <c r="C477" s="31"/>
      <c r="D477" s="32" t="s">
        <v>7</v>
      </c>
      <c r="E477" s="31"/>
    </row>
    <row r="478" spans="1:5" x14ac:dyDescent="0.45">
      <c r="A478" s="31">
        <v>477</v>
      </c>
      <c r="B478" s="31"/>
      <c r="C478" s="31"/>
      <c r="D478" s="32" t="s">
        <v>7</v>
      </c>
      <c r="E478" s="31"/>
    </row>
    <row r="479" spans="1:5" x14ac:dyDescent="0.45">
      <c r="A479" s="31">
        <v>478</v>
      </c>
      <c r="B479" s="31"/>
      <c r="C479" s="31"/>
      <c r="D479" s="32" t="s">
        <v>7</v>
      </c>
      <c r="E479" s="31"/>
    </row>
    <row r="480" spans="1:5" x14ac:dyDescent="0.45">
      <c r="A480" s="31">
        <v>479</v>
      </c>
      <c r="B480" s="31"/>
      <c r="C480" s="31"/>
      <c r="D480" s="32" t="s">
        <v>7</v>
      </c>
      <c r="E480" s="31"/>
    </row>
    <row r="481" spans="1:5" x14ac:dyDescent="0.45">
      <c r="A481" s="31">
        <v>480</v>
      </c>
      <c r="B481" s="31"/>
      <c r="C481" s="31"/>
      <c r="D481" s="32" t="s">
        <v>7</v>
      </c>
      <c r="E481" s="31"/>
    </row>
    <row r="482" spans="1:5" x14ac:dyDescent="0.45">
      <c r="A482" s="31">
        <v>481</v>
      </c>
      <c r="B482" s="31"/>
      <c r="C482" s="31"/>
      <c r="D482" s="32" t="s">
        <v>7</v>
      </c>
      <c r="E482" s="31"/>
    </row>
    <row r="483" spans="1:5" x14ac:dyDescent="0.45">
      <c r="A483" s="31">
        <v>482</v>
      </c>
      <c r="B483" s="31"/>
      <c r="C483" s="31"/>
      <c r="D483" s="32" t="s">
        <v>7</v>
      </c>
      <c r="E483" s="31"/>
    </row>
    <row r="484" spans="1:5" x14ac:dyDescent="0.45">
      <c r="A484" s="31">
        <v>483</v>
      </c>
      <c r="B484" s="31"/>
      <c r="C484" s="31"/>
      <c r="D484" s="32" t="s">
        <v>7</v>
      </c>
      <c r="E484" s="31"/>
    </row>
    <row r="485" spans="1:5" x14ac:dyDescent="0.45">
      <c r="A485" s="31">
        <v>484</v>
      </c>
      <c r="B485" s="31"/>
      <c r="C485" s="31"/>
      <c r="D485" s="32" t="s">
        <v>7</v>
      </c>
      <c r="E485" s="31"/>
    </row>
    <row r="486" spans="1:5" x14ac:dyDescent="0.45">
      <c r="A486" s="31">
        <v>485</v>
      </c>
      <c r="B486" s="31"/>
      <c r="C486" s="31"/>
      <c r="D486" s="32" t="s">
        <v>7</v>
      </c>
      <c r="E486" s="31"/>
    </row>
    <row r="487" spans="1:5" x14ac:dyDescent="0.45">
      <c r="A487" s="31">
        <v>486</v>
      </c>
      <c r="B487" s="31"/>
      <c r="C487" s="31"/>
      <c r="D487" s="32" t="s">
        <v>7</v>
      </c>
      <c r="E487" s="31"/>
    </row>
    <row r="488" spans="1:5" x14ac:dyDescent="0.45">
      <c r="A488" s="31">
        <v>487</v>
      </c>
      <c r="B488" s="31"/>
      <c r="C488" s="31"/>
      <c r="D488" s="32" t="s">
        <v>7</v>
      </c>
      <c r="E488" s="31"/>
    </row>
    <row r="489" spans="1:5" x14ac:dyDescent="0.45">
      <c r="A489" s="31">
        <v>488</v>
      </c>
      <c r="B489" s="31"/>
      <c r="C489" s="31"/>
      <c r="D489" s="32" t="s">
        <v>7</v>
      </c>
      <c r="E489" s="31"/>
    </row>
    <row r="490" spans="1:5" x14ac:dyDescent="0.45">
      <c r="A490" s="31">
        <v>489</v>
      </c>
      <c r="B490" s="31"/>
      <c r="C490" s="31"/>
      <c r="D490" s="32" t="s">
        <v>7</v>
      </c>
      <c r="E490" s="31"/>
    </row>
    <row r="491" spans="1:5" x14ac:dyDescent="0.45">
      <c r="A491" s="31">
        <v>490</v>
      </c>
      <c r="B491" s="31"/>
      <c r="C491" s="31"/>
      <c r="D491" s="32" t="s">
        <v>7</v>
      </c>
      <c r="E491" s="31"/>
    </row>
    <row r="492" spans="1:5" x14ac:dyDescent="0.45">
      <c r="A492" s="31">
        <v>491</v>
      </c>
      <c r="B492" s="31"/>
      <c r="C492" s="31"/>
      <c r="D492" s="32" t="s">
        <v>7</v>
      </c>
      <c r="E492" s="31"/>
    </row>
    <row r="493" spans="1:5" x14ac:dyDescent="0.45">
      <c r="A493" s="31">
        <v>492</v>
      </c>
      <c r="B493" s="31"/>
      <c r="C493" s="31"/>
      <c r="D493" s="32" t="s">
        <v>7</v>
      </c>
      <c r="E493" s="31"/>
    </row>
    <row r="494" spans="1:5" x14ac:dyDescent="0.45">
      <c r="A494" s="31">
        <v>493</v>
      </c>
      <c r="B494" s="31"/>
      <c r="C494" s="31"/>
      <c r="D494" s="32" t="s">
        <v>7</v>
      </c>
      <c r="E494" s="31"/>
    </row>
    <row r="495" spans="1:5" x14ac:dyDescent="0.45">
      <c r="A495" s="31">
        <v>494</v>
      </c>
      <c r="B495" s="31"/>
      <c r="C495" s="31"/>
      <c r="D495" s="32" t="s">
        <v>7</v>
      </c>
      <c r="E495" s="31"/>
    </row>
    <row r="496" spans="1:5" x14ac:dyDescent="0.45">
      <c r="A496" s="31">
        <v>495</v>
      </c>
      <c r="B496" s="31"/>
      <c r="C496" s="31"/>
      <c r="D496" s="32" t="s">
        <v>7</v>
      </c>
      <c r="E496" s="31"/>
    </row>
    <row r="497" spans="1:5" x14ac:dyDescent="0.45">
      <c r="A497" s="31">
        <v>496</v>
      </c>
      <c r="B497" s="31"/>
      <c r="C497" s="31"/>
      <c r="D497" s="32" t="s">
        <v>7</v>
      </c>
      <c r="E497" s="31"/>
    </row>
    <row r="498" spans="1:5" x14ac:dyDescent="0.45">
      <c r="A498" s="31">
        <v>497</v>
      </c>
      <c r="B498" s="31"/>
      <c r="C498" s="31"/>
      <c r="D498" s="32" t="s">
        <v>7</v>
      </c>
      <c r="E498" s="31"/>
    </row>
    <row r="499" spans="1:5" x14ac:dyDescent="0.45">
      <c r="A499" s="31">
        <v>498</v>
      </c>
      <c r="B499" s="31"/>
      <c r="C499" s="31"/>
      <c r="D499" s="32" t="s">
        <v>7</v>
      </c>
      <c r="E499" s="31"/>
    </row>
    <row r="500" spans="1:5" x14ac:dyDescent="0.45">
      <c r="A500" s="31">
        <v>499</v>
      </c>
      <c r="B500" s="31"/>
      <c r="C500" s="31"/>
      <c r="D500" s="32" t="s">
        <v>7</v>
      </c>
      <c r="E500" s="31"/>
    </row>
    <row r="501" spans="1:5" x14ac:dyDescent="0.45">
      <c r="A501" s="31">
        <v>500</v>
      </c>
      <c r="B501" s="31"/>
      <c r="C501" s="31"/>
      <c r="D501" s="32" t="s">
        <v>7</v>
      </c>
      <c r="E501" s="31"/>
    </row>
    <row r="502" spans="1:5" x14ac:dyDescent="0.45">
      <c r="A502" s="31">
        <v>501</v>
      </c>
      <c r="B502" s="31"/>
      <c r="C502" s="31"/>
      <c r="D502" s="32" t="s">
        <v>7</v>
      </c>
      <c r="E502" s="31"/>
    </row>
    <row r="503" spans="1:5" x14ac:dyDescent="0.45">
      <c r="A503" s="31">
        <v>502</v>
      </c>
      <c r="B503" s="31"/>
      <c r="C503" s="31"/>
      <c r="D503" s="32" t="s">
        <v>7</v>
      </c>
      <c r="E503" s="31"/>
    </row>
    <row r="504" spans="1:5" x14ac:dyDescent="0.45">
      <c r="A504" s="31">
        <v>503</v>
      </c>
      <c r="B504" s="31"/>
      <c r="C504" s="31"/>
      <c r="D504" s="32" t="s">
        <v>7</v>
      </c>
      <c r="E504" s="31"/>
    </row>
    <row r="505" spans="1:5" x14ac:dyDescent="0.45">
      <c r="A505" s="31">
        <v>504</v>
      </c>
      <c r="B505" s="31"/>
      <c r="C505" s="31"/>
      <c r="D505" s="32" t="s">
        <v>7</v>
      </c>
      <c r="E505" s="31"/>
    </row>
    <row r="506" spans="1:5" x14ac:dyDescent="0.45">
      <c r="A506" s="31">
        <v>505</v>
      </c>
      <c r="B506" s="31"/>
      <c r="C506" s="31"/>
      <c r="D506" s="32" t="s">
        <v>7</v>
      </c>
      <c r="E506" s="31"/>
    </row>
    <row r="507" spans="1:5" x14ac:dyDescent="0.45">
      <c r="A507" s="31">
        <v>506</v>
      </c>
      <c r="B507" s="31"/>
      <c r="C507" s="31"/>
      <c r="D507" s="32" t="s">
        <v>7</v>
      </c>
      <c r="E507" s="31"/>
    </row>
    <row r="508" spans="1:5" x14ac:dyDescent="0.45">
      <c r="A508" s="31">
        <v>507</v>
      </c>
      <c r="B508" s="31"/>
      <c r="C508" s="31"/>
      <c r="D508" s="32" t="s">
        <v>7</v>
      </c>
      <c r="E508" s="31"/>
    </row>
    <row r="509" spans="1:5" x14ac:dyDescent="0.45">
      <c r="A509" s="31">
        <v>508</v>
      </c>
      <c r="B509" s="31"/>
      <c r="C509" s="31"/>
      <c r="D509" s="32" t="s">
        <v>7</v>
      </c>
      <c r="E509" s="31"/>
    </row>
    <row r="510" spans="1:5" x14ac:dyDescent="0.45">
      <c r="A510" s="31">
        <v>509</v>
      </c>
      <c r="B510" s="31"/>
      <c r="C510" s="31"/>
      <c r="D510" s="32" t="s">
        <v>7</v>
      </c>
      <c r="E510" s="31"/>
    </row>
    <row r="511" spans="1:5" x14ac:dyDescent="0.45">
      <c r="A511" s="31">
        <v>510</v>
      </c>
      <c r="B511" s="31"/>
      <c r="C511" s="31"/>
      <c r="D511" s="32" t="s">
        <v>7</v>
      </c>
      <c r="E511" s="31"/>
    </row>
    <row r="512" spans="1:5" x14ac:dyDescent="0.45">
      <c r="A512" s="31">
        <v>511</v>
      </c>
      <c r="B512" s="31"/>
      <c r="C512" s="31"/>
      <c r="D512" s="32" t="s">
        <v>7</v>
      </c>
      <c r="E512" s="31"/>
    </row>
    <row r="513" spans="1:5" x14ac:dyDescent="0.45">
      <c r="A513" s="31">
        <v>512</v>
      </c>
      <c r="B513" s="31"/>
      <c r="C513" s="31"/>
      <c r="D513" s="32" t="s">
        <v>7</v>
      </c>
      <c r="E513" s="31"/>
    </row>
    <row r="514" spans="1:5" x14ac:dyDescent="0.45">
      <c r="A514" s="31">
        <v>513</v>
      </c>
      <c r="B514" s="31"/>
      <c r="C514" s="31"/>
      <c r="D514" s="32" t="s">
        <v>7</v>
      </c>
      <c r="E514" s="31"/>
    </row>
    <row r="515" spans="1:5" x14ac:dyDescent="0.45">
      <c r="A515" s="31">
        <v>514</v>
      </c>
      <c r="B515" s="31"/>
      <c r="C515" s="31"/>
      <c r="D515" s="32" t="s">
        <v>7</v>
      </c>
      <c r="E515" s="31"/>
    </row>
    <row r="516" spans="1:5" x14ac:dyDescent="0.45">
      <c r="A516" s="31">
        <v>515</v>
      </c>
      <c r="B516" s="31"/>
      <c r="C516" s="31"/>
      <c r="D516" s="32" t="s">
        <v>7</v>
      </c>
      <c r="E516" s="31"/>
    </row>
    <row r="517" spans="1:5" x14ac:dyDescent="0.45">
      <c r="A517" s="31">
        <v>516</v>
      </c>
      <c r="B517" s="31"/>
      <c r="C517" s="31"/>
      <c r="D517" s="32" t="s">
        <v>7</v>
      </c>
      <c r="E517" s="31"/>
    </row>
    <row r="518" spans="1:5" x14ac:dyDescent="0.45">
      <c r="A518" s="31">
        <v>517</v>
      </c>
      <c r="B518" s="31"/>
      <c r="C518" s="31"/>
      <c r="D518" s="32" t="s">
        <v>7</v>
      </c>
      <c r="E518" s="31"/>
    </row>
    <row r="519" spans="1:5" x14ac:dyDescent="0.45">
      <c r="A519" s="31">
        <v>518</v>
      </c>
      <c r="B519" s="31"/>
      <c r="C519" s="31"/>
      <c r="D519" s="32" t="s">
        <v>7</v>
      </c>
      <c r="E519" s="31"/>
    </row>
    <row r="520" spans="1:5" x14ac:dyDescent="0.45">
      <c r="A520" s="31">
        <v>519</v>
      </c>
      <c r="B520" s="31"/>
      <c r="C520" s="31"/>
      <c r="D520" s="32" t="s">
        <v>7</v>
      </c>
      <c r="E520" s="31"/>
    </row>
    <row r="521" spans="1:5" x14ac:dyDescent="0.45">
      <c r="A521" s="31">
        <v>520</v>
      </c>
      <c r="B521" s="31"/>
      <c r="C521" s="31"/>
      <c r="D521" s="32" t="s">
        <v>7</v>
      </c>
      <c r="E521" s="31"/>
    </row>
    <row r="522" spans="1:5" x14ac:dyDescent="0.45">
      <c r="A522" s="31">
        <v>521</v>
      </c>
      <c r="B522" s="31"/>
      <c r="C522" s="31"/>
      <c r="D522" s="32" t="s">
        <v>7</v>
      </c>
      <c r="E522" s="31"/>
    </row>
    <row r="523" spans="1:5" x14ac:dyDescent="0.45">
      <c r="A523" s="31">
        <v>522</v>
      </c>
      <c r="B523" s="31"/>
      <c r="C523" s="31"/>
      <c r="D523" s="32" t="s">
        <v>7</v>
      </c>
      <c r="E523" s="31"/>
    </row>
    <row r="524" spans="1:5" x14ac:dyDescent="0.45">
      <c r="A524" s="31">
        <v>523</v>
      </c>
      <c r="B524" s="31"/>
      <c r="C524" s="31"/>
      <c r="D524" s="32" t="s">
        <v>7</v>
      </c>
      <c r="E524" s="31"/>
    </row>
    <row r="525" spans="1:5" x14ac:dyDescent="0.45">
      <c r="A525" s="31">
        <v>524</v>
      </c>
      <c r="B525" s="31"/>
      <c r="C525" s="31"/>
      <c r="D525" s="32" t="s">
        <v>7</v>
      </c>
      <c r="E525" s="31"/>
    </row>
    <row r="526" spans="1:5" x14ac:dyDescent="0.45">
      <c r="A526" s="31">
        <v>525</v>
      </c>
      <c r="B526" s="31"/>
      <c r="C526" s="31"/>
      <c r="D526" s="32" t="s">
        <v>7</v>
      </c>
      <c r="E526" s="31"/>
    </row>
    <row r="527" spans="1:5" x14ac:dyDescent="0.45">
      <c r="A527" s="31">
        <v>526</v>
      </c>
      <c r="B527" s="31"/>
      <c r="C527" s="31"/>
      <c r="D527" s="32" t="s">
        <v>7</v>
      </c>
      <c r="E527" s="31"/>
    </row>
    <row r="528" spans="1:5" x14ac:dyDescent="0.45">
      <c r="A528" s="31">
        <v>527</v>
      </c>
      <c r="B528" s="31"/>
      <c r="C528" s="31"/>
      <c r="D528" s="32" t="s">
        <v>7</v>
      </c>
      <c r="E528" s="31"/>
    </row>
    <row r="529" spans="1:5" x14ac:dyDescent="0.45">
      <c r="A529" s="31">
        <v>528</v>
      </c>
      <c r="B529" s="31"/>
      <c r="C529" s="31"/>
      <c r="D529" s="32" t="s">
        <v>7</v>
      </c>
      <c r="E529" s="31"/>
    </row>
    <row r="530" spans="1:5" x14ac:dyDescent="0.45">
      <c r="A530" s="31">
        <v>529</v>
      </c>
      <c r="B530" s="31"/>
      <c r="C530" s="31"/>
      <c r="D530" s="32" t="s">
        <v>7</v>
      </c>
      <c r="E530" s="31"/>
    </row>
    <row r="531" spans="1:5" x14ac:dyDescent="0.45">
      <c r="A531" s="31">
        <v>530</v>
      </c>
      <c r="B531" s="31"/>
      <c r="C531" s="31"/>
      <c r="D531" s="32" t="s">
        <v>7</v>
      </c>
      <c r="E531" s="31"/>
    </row>
    <row r="532" spans="1:5" x14ac:dyDescent="0.45">
      <c r="A532" s="31">
        <v>531</v>
      </c>
      <c r="B532" s="31"/>
      <c r="C532" s="31"/>
      <c r="D532" s="32" t="s">
        <v>7</v>
      </c>
      <c r="E532" s="31"/>
    </row>
    <row r="533" spans="1:5" x14ac:dyDescent="0.45">
      <c r="A533" s="31">
        <v>532</v>
      </c>
      <c r="B533" s="31"/>
      <c r="C533" s="31"/>
      <c r="D533" s="32" t="s">
        <v>7</v>
      </c>
      <c r="E533" s="31"/>
    </row>
    <row r="534" spans="1:5" x14ac:dyDescent="0.45">
      <c r="A534" s="31">
        <v>533</v>
      </c>
      <c r="B534" s="31"/>
      <c r="C534" s="31"/>
      <c r="D534" s="32" t="s">
        <v>7</v>
      </c>
      <c r="E534" s="31"/>
    </row>
    <row r="535" spans="1:5" x14ac:dyDescent="0.45">
      <c r="A535" s="31">
        <v>534</v>
      </c>
      <c r="B535" s="31"/>
      <c r="C535" s="31"/>
      <c r="D535" s="32" t="s">
        <v>7</v>
      </c>
      <c r="E535" s="31"/>
    </row>
    <row r="536" spans="1:5" x14ac:dyDescent="0.45">
      <c r="A536" s="31">
        <v>535</v>
      </c>
      <c r="B536" s="31"/>
      <c r="C536" s="31"/>
      <c r="D536" s="32" t="s">
        <v>7</v>
      </c>
      <c r="E536" s="31"/>
    </row>
    <row r="537" spans="1:5" x14ac:dyDescent="0.45">
      <c r="A537" s="31">
        <v>536</v>
      </c>
      <c r="B537" s="31"/>
      <c r="C537" s="31"/>
      <c r="D537" s="32" t="s">
        <v>7</v>
      </c>
      <c r="E537" s="31"/>
    </row>
    <row r="538" spans="1:5" x14ac:dyDescent="0.45">
      <c r="A538" s="31">
        <v>537</v>
      </c>
      <c r="B538" s="31"/>
      <c r="C538" s="31"/>
      <c r="D538" s="32" t="s">
        <v>7</v>
      </c>
      <c r="E538" s="31"/>
    </row>
    <row r="539" spans="1:5" x14ac:dyDescent="0.45">
      <c r="A539" s="31">
        <v>538</v>
      </c>
      <c r="B539" s="31"/>
      <c r="C539" s="31"/>
      <c r="D539" s="32" t="s">
        <v>7</v>
      </c>
      <c r="E539" s="31"/>
    </row>
    <row r="540" spans="1:5" x14ac:dyDescent="0.45">
      <c r="A540" s="31">
        <v>539</v>
      </c>
      <c r="B540" s="31"/>
      <c r="C540" s="31"/>
      <c r="D540" s="32" t="s">
        <v>7</v>
      </c>
      <c r="E540" s="31"/>
    </row>
    <row r="541" spans="1:5" x14ac:dyDescent="0.45">
      <c r="A541" s="31">
        <v>540</v>
      </c>
      <c r="B541" s="31"/>
      <c r="C541" s="31"/>
      <c r="D541" s="32" t="s">
        <v>7</v>
      </c>
      <c r="E541" s="31"/>
    </row>
    <row r="542" spans="1:5" x14ac:dyDescent="0.45">
      <c r="A542" s="31">
        <v>541</v>
      </c>
      <c r="B542" s="31"/>
      <c r="C542" s="31"/>
      <c r="D542" s="32" t="s">
        <v>7</v>
      </c>
      <c r="E542" s="31"/>
    </row>
    <row r="543" spans="1:5" x14ac:dyDescent="0.45">
      <c r="A543" s="31">
        <v>542</v>
      </c>
      <c r="B543" s="31"/>
      <c r="C543" s="31"/>
      <c r="D543" s="32" t="s">
        <v>7</v>
      </c>
      <c r="E543" s="31"/>
    </row>
    <row r="544" spans="1:5" x14ac:dyDescent="0.45">
      <c r="A544" s="31">
        <v>543</v>
      </c>
      <c r="B544" s="31"/>
      <c r="C544" s="31"/>
      <c r="D544" s="32" t="s">
        <v>7</v>
      </c>
      <c r="E544" s="31"/>
    </row>
    <row r="545" spans="1:5" x14ac:dyDescent="0.45">
      <c r="A545" s="31">
        <v>544</v>
      </c>
      <c r="B545" s="31"/>
      <c r="C545" s="31"/>
      <c r="D545" s="32" t="s">
        <v>7</v>
      </c>
      <c r="E545" s="31"/>
    </row>
    <row r="546" spans="1:5" x14ac:dyDescent="0.45">
      <c r="A546" s="31">
        <v>545</v>
      </c>
      <c r="B546" s="31"/>
      <c r="C546" s="31"/>
      <c r="D546" s="32" t="s">
        <v>7</v>
      </c>
      <c r="E546" s="31"/>
    </row>
    <row r="547" spans="1:5" x14ac:dyDescent="0.45">
      <c r="A547" s="31">
        <v>546</v>
      </c>
      <c r="B547" s="31"/>
      <c r="C547" s="31"/>
      <c r="D547" s="32" t="s">
        <v>7</v>
      </c>
      <c r="E547" s="31"/>
    </row>
    <row r="548" spans="1:5" x14ac:dyDescent="0.45">
      <c r="A548" s="31">
        <v>547</v>
      </c>
      <c r="B548" s="31"/>
      <c r="C548" s="31"/>
      <c r="D548" s="32" t="s">
        <v>7</v>
      </c>
      <c r="E548" s="31"/>
    </row>
    <row r="549" spans="1:5" x14ac:dyDescent="0.45">
      <c r="A549" s="31">
        <v>548</v>
      </c>
      <c r="B549" s="31"/>
      <c r="C549" s="31"/>
      <c r="D549" s="32" t="s">
        <v>7</v>
      </c>
      <c r="E549" s="31"/>
    </row>
    <row r="550" spans="1:5" x14ac:dyDescent="0.45">
      <c r="A550" s="31">
        <v>549</v>
      </c>
      <c r="B550" s="31"/>
      <c r="C550" s="31"/>
      <c r="D550" s="32" t="s">
        <v>7</v>
      </c>
      <c r="E550" s="31"/>
    </row>
    <row r="551" spans="1:5" x14ac:dyDescent="0.45">
      <c r="A551" s="31">
        <v>550</v>
      </c>
      <c r="B551" s="31"/>
      <c r="C551" s="31"/>
      <c r="D551" s="32" t="s">
        <v>7</v>
      </c>
      <c r="E551" s="31"/>
    </row>
    <row r="552" spans="1:5" x14ac:dyDescent="0.45">
      <c r="A552" s="31">
        <v>551</v>
      </c>
      <c r="B552" s="31"/>
      <c r="C552" s="31"/>
      <c r="D552" s="32" t="s">
        <v>7</v>
      </c>
      <c r="E552" s="31"/>
    </row>
    <row r="553" spans="1:5" x14ac:dyDescent="0.45">
      <c r="A553" s="31">
        <v>552</v>
      </c>
      <c r="B553" s="31"/>
      <c r="C553" s="31"/>
      <c r="D553" s="32" t="s">
        <v>7</v>
      </c>
      <c r="E553" s="31"/>
    </row>
    <row r="554" spans="1:5" x14ac:dyDescent="0.45">
      <c r="A554" s="31">
        <v>553</v>
      </c>
      <c r="B554" s="31"/>
      <c r="C554" s="31"/>
      <c r="D554" s="32" t="s">
        <v>7</v>
      </c>
      <c r="E554" s="31"/>
    </row>
    <row r="555" spans="1:5" x14ac:dyDescent="0.45">
      <c r="A555" s="31">
        <v>554</v>
      </c>
      <c r="B555" s="31"/>
      <c r="C555" s="31"/>
      <c r="D555" s="32" t="s">
        <v>7</v>
      </c>
      <c r="E555" s="31"/>
    </row>
    <row r="556" spans="1:5" x14ac:dyDescent="0.45">
      <c r="A556" s="31">
        <v>555</v>
      </c>
      <c r="B556" s="31"/>
      <c r="C556" s="31"/>
      <c r="D556" s="32" t="s">
        <v>7</v>
      </c>
      <c r="E556" s="31"/>
    </row>
    <row r="557" spans="1:5" x14ac:dyDescent="0.45">
      <c r="A557" s="31">
        <v>556</v>
      </c>
      <c r="B557" s="31"/>
      <c r="C557" s="31"/>
      <c r="D557" s="32" t="s">
        <v>7</v>
      </c>
      <c r="E557" s="31"/>
    </row>
    <row r="558" spans="1:5" x14ac:dyDescent="0.45">
      <c r="A558" s="31">
        <v>557</v>
      </c>
      <c r="B558" s="31"/>
      <c r="C558" s="31"/>
      <c r="D558" s="32" t="s">
        <v>7</v>
      </c>
      <c r="E558" s="31"/>
    </row>
    <row r="559" spans="1:5" x14ac:dyDescent="0.45">
      <c r="A559" s="31">
        <v>558</v>
      </c>
      <c r="B559" s="31"/>
      <c r="C559" s="31"/>
      <c r="D559" s="32" t="s">
        <v>7</v>
      </c>
      <c r="E559" s="31"/>
    </row>
    <row r="560" spans="1:5" x14ac:dyDescent="0.45">
      <c r="A560" s="31">
        <v>559</v>
      </c>
      <c r="B560" s="31"/>
      <c r="C560" s="31"/>
      <c r="D560" s="32" t="s">
        <v>7</v>
      </c>
      <c r="E560" s="31"/>
    </row>
    <row r="561" spans="1:5" x14ac:dyDescent="0.45">
      <c r="A561" s="31">
        <v>560</v>
      </c>
      <c r="B561" s="31"/>
      <c r="C561" s="31"/>
      <c r="D561" s="32" t="s">
        <v>7</v>
      </c>
      <c r="E561" s="31"/>
    </row>
    <row r="562" spans="1:5" x14ac:dyDescent="0.45">
      <c r="A562" s="31">
        <v>561</v>
      </c>
      <c r="B562" s="31"/>
      <c r="C562" s="31"/>
      <c r="D562" s="32" t="s">
        <v>7</v>
      </c>
      <c r="E562" s="31"/>
    </row>
    <row r="563" spans="1:5" x14ac:dyDescent="0.45">
      <c r="A563" s="31">
        <v>562</v>
      </c>
      <c r="B563" s="31"/>
      <c r="C563" s="31"/>
      <c r="D563" s="32" t="s">
        <v>7</v>
      </c>
      <c r="E563" s="31"/>
    </row>
    <row r="564" spans="1:5" x14ac:dyDescent="0.45">
      <c r="A564" s="31">
        <v>563</v>
      </c>
      <c r="B564" s="31"/>
      <c r="C564" s="31"/>
      <c r="D564" s="32" t="s">
        <v>7</v>
      </c>
      <c r="E564" s="31"/>
    </row>
    <row r="565" spans="1:5" x14ac:dyDescent="0.45">
      <c r="A565" s="31">
        <v>564</v>
      </c>
      <c r="B565" s="31"/>
      <c r="C565" s="31"/>
      <c r="D565" s="32" t="s">
        <v>7</v>
      </c>
      <c r="E565" s="31"/>
    </row>
    <row r="566" spans="1:5" x14ac:dyDescent="0.45">
      <c r="A566" s="31">
        <v>565</v>
      </c>
      <c r="B566" s="31"/>
      <c r="C566" s="31"/>
      <c r="D566" s="32" t="s">
        <v>7</v>
      </c>
      <c r="E566" s="31"/>
    </row>
    <row r="567" spans="1:5" x14ac:dyDescent="0.45">
      <c r="A567" s="31">
        <v>566</v>
      </c>
      <c r="B567" s="31"/>
      <c r="C567" s="31"/>
      <c r="D567" s="32" t="s">
        <v>7</v>
      </c>
      <c r="E567" s="31"/>
    </row>
    <row r="568" spans="1:5" x14ac:dyDescent="0.45">
      <c r="A568" s="31">
        <v>567</v>
      </c>
      <c r="B568" s="31"/>
      <c r="C568" s="31"/>
      <c r="D568" s="32" t="s">
        <v>7</v>
      </c>
      <c r="E568" s="31"/>
    </row>
    <row r="569" spans="1:5" x14ac:dyDescent="0.45">
      <c r="A569" s="31">
        <v>568</v>
      </c>
      <c r="B569" s="31"/>
      <c r="C569" s="31"/>
      <c r="D569" s="32" t="s">
        <v>7</v>
      </c>
      <c r="E569" s="31"/>
    </row>
    <row r="570" spans="1:5" x14ac:dyDescent="0.45">
      <c r="A570" s="31">
        <v>569</v>
      </c>
      <c r="B570" s="31"/>
      <c r="C570" s="31"/>
      <c r="D570" s="32" t="s">
        <v>7</v>
      </c>
      <c r="E570" s="31"/>
    </row>
    <row r="571" spans="1:5" x14ac:dyDescent="0.45">
      <c r="A571" s="31">
        <v>570</v>
      </c>
      <c r="B571" s="31"/>
      <c r="C571" s="31"/>
      <c r="D571" s="32" t="s">
        <v>7</v>
      </c>
      <c r="E571" s="31"/>
    </row>
    <row r="572" spans="1:5" x14ac:dyDescent="0.45">
      <c r="A572" s="31">
        <v>571</v>
      </c>
      <c r="B572" s="31"/>
      <c r="C572" s="31"/>
      <c r="D572" s="32" t="s">
        <v>7</v>
      </c>
      <c r="E572" s="31"/>
    </row>
    <row r="573" spans="1:5" x14ac:dyDescent="0.45">
      <c r="A573" s="31">
        <v>572</v>
      </c>
      <c r="B573" s="31"/>
      <c r="C573" s="31"/>
      <c r="D573" s="32" t="s">
        <v>7</v>
      </c>
      <c r="E573" s="31"/>
    </row>
    <row r="574" spans="1:5" x14ac:dyDescent="0.45">
      <c r="A574" s="31">
        <v>573</v>
      </c>
      <c r="B574" s="31"/>
      <c r="C574" s="31"/>
      <c r="D574" s="32" t="s">
        <v>7</v>
      </c>
      <c r="E574" s="31"/>
    </row>
    <row r="575" spans="1:5" x14ac:dyDescent="0.45">
      <c r="A575" s="31">
        <v>574</v>
      </c>
      <c r="B575" s="31"/>
      <c r="C575" s="31"/>
      <c r="D575" s="32" t="s">
        <v>7</v>
      </c>
      <c r="E575" s="31"/>
    </row>
    <row r="576" spans="1:5" x14ac:dyDescent="0.45">
      <c r="A576" s="31">
        <v>575</v>
      </c>
      <c r="B576" s="31"/>
      <c r="C576" s="31"/>
      <c r="D576" s="32" t="s">
        <v>7</v>
      </c>
      <c r="E576" s="31"/>
    </row>
    <row r="577" spans="1:5" x14ac:dyDescent="0.45">
      <c r="A577" s="31">
        <v>576</v>
      </c>
      <c r="B577" s="31"/>
      <c r="C577" s="31"/>
      <c r="D577" s="32" t="s">
        <v>7</v>
      </c>
      <c r="E577" s="31"/>
    </row>
    <row r="578" spans="1:5" x14ac:dyDescent="0.45">
      <c r="A578" s="31">
        <v>577</v>
      </c>
      <c r="B578" s="31"/>
      <c r="C578" s="31"/>
      <c r="D578" s="32" t="s">
        <v>7</v>
      </c>
      <c r="E578" s="31"/>
    </row>
    <row r="579" spans="1:5" x14ac:dyDescent="0.45">
      <c r="A579" s="31">
        <v>578</v>
      </c>
      <c r="B579" s="31"/>
      <c r="C579" s="31"/>
      <c r="D579" s="32" t="s">
        <v>7</v>
      </c>
      <c r="E579" s="31"/>
    </row>
    <row r="580" spans="1:5" x14ac:dyDescent="0.45">
      <c r="A580" s="31">
        <v>579</v>
      </c>
      <c r="B580" s="31"/>
      <c r="C580" s="31"/>
      <c r="D580" s="32" t="s">
        <v>7</v>
      </c>
      <c r="E580" s="31"/>
    </row>
    <row r="581" spans="1:5" x14ac:dyDescent="0.45">
      <c r="A581" s="31">
        <v>580</v>
      </c>
      <c r="B581" s="31"/>
      <c r="C581" s="31"/>
      <c r="D581" s="32" t="s">
        <v>7</v>
      </c>
      <c r="E581" s="31"/>
    </row>
    <row r="582" spans="1:5" x14ac:dyDescent="0.45">
      <c r="A582" s="31">
        <v>581</v>
      </c>
      <c r="B582" s="31"/>
      <c r="C582" s="31"/>
      <c r="D582" s="32" t="s">
        <v>7</v>
      </c>
      <c r="E582" s="31"/>
    </row>
    <row r="583" spans="1:5" x14ac:dyDescent="0.45">
      <c r="A583" s="31">
        <v>582</v>
      </c>
      <c r="B583" s="31"/>
      <c r="C583" s="31"/>
      <c r="D583" s="32" t="s">
        <v>7</v>
      </c>
      <c r="E583" s="31"/>
    </row>
    <row r="584" spans="1:5" x14ac:dyDescent="0.45">
      <c r="A584" s="31">
        <v>583</v>
      </c>
      <c r="B584" s="31"/>
      <c r="C584" s="31"/>
      <c r="D584" s="32" t="s">
        <v>7</v>
      </c>
      <c r="E584" s="31"/>
    </row>
    <row r="585" spans="1:5" x14ac:dyDescent="0.45">
      <c r="A585" s="31">
        <v>584</v>
      </c>
      <c r="B585" s="31"/>
      <c r="C585" s="31"/>
      <c r="D585" s="32" t="s">
        <v>7</v>
      </c>
      <c r="E585" s="31"/>
    </row>
    <row r="586" spans="1:5" x14ac:dyDescent="0.45">
      <c r="A586" s="31">
        <v>585</v>
      </c>
      <c r="B586" s="31"/>
      <c r="C586" s="31"/>
      <c r="D586" s="32" t="s">
        <v>7</v>
      </c>
      <c r="E586" s="31"/>
    </row>
    <row r="587" spans="1:5" x14ac:dyDescent="0.45">
      <c r="A587" s="31">
        <v>586</v>
      </c>
      <c r="B587" s="31"/>
      <c r="C587" s="31"/>
      <c r="D587" s="32" t="s">
        <v>7</v>
      </c>
      <c r="E587" s="31"/>
    </row>
    <row r="588" spans="1:5" x14ac:dyDescent="0.45">
      <c r="A588" s="31">
        <v>587</v>
      </c>
      <c r="B588" s="31"/>
      <c r="C588" s="31"/>
      <c r="D588" s="32" t="s">
        <v>7</v>
      </c>
      <c r="E588" s="31"/>
    </row>
    <row r="589" spans="1:5" x14ac:dyDescent="0.45">
      <c r="A589" s="31">
        <v>588</v>
      </c>
      <c r="B589" s="31"/>
      <c r="C589" s="31"/>
      <c r="D589" s="32" t="s">
        <v>7</v>
      </c>
      <c r="E589" s="31"/>
    </row>
    <row r="590" spans="1:5" x14ac:dyDescent="0.45">
      <c r="A590" s="31">
        <v>589</v>
      </c>
      <c r="B590" s="31"/>
      <c r="C590" s="31"/>
      <c r="D590" s="32" t="s">
        <v>7</v>
      </c>
      <c r="E590" s="31"/>
    </row>
    <row r="591" spans="1:5" x14ac:dyDescent="0.45">
      <c r="A591" s="31">
        <v>590</v>
      </c>
      <c r="B591" s="31"/>
      <c r="C591" s="31"/>
      <c r="D591" s="32" t="s">
        <v>7</v>
      </c>
      <c r="E591" s="31"/>
    </row>
    <row r="592" spans="1:5" x14ac:dyDescent="0.45">
      <c r="A592" s="31">
        <v>591</v>
      </c>
      <c r="B592" s="31"/>
      <c r="C592" s="31"/>
      <c r="D592" s="32" t="s">
        <v>7</v>
      </c>
      <c r="E592" s="31"/>
    </row>
    <row r="593" spans="1:5" x14ac:dyDescent="0.45">
      <c r="A593" s="31">
        <v>592</v>
      </c>
      <c r="B593" s="31"/>
      <c r="C593" s="31"/>
      <c r="D593" s="32" t="s">
        <v>7</v>
      </c>
      <c r="E593" s="31"/>
    </row>
    <row r="594" spans="1:5" x14ac:dyDescent="0.45">
      <c r="A594" s="31">
        <v>593</v>
      </c>
      <c r="B594" s="31"/>
      <c r="C594" s="31"/>
      <c r="D594" s="32" t="s">
        <v>7</v>
      </c>
      <c r="E594" s="31"/>
    </row>
    <row r="595" spans="1:5" x14ac:dyDescent="0.45">
      <c r="A595" s="31">
        <v>594</v>
      </c>
      <c r="B595" s="31"/>
      <c r="C595" s="31"/>
      <c r="D595" s="32" t="s">
        <v>7</v>
      </c>
      <c r="E595" s="31"/>
    </row>
    <row r="596" spans="1:5" x14ac:dyDescent="0.45">
      <c r="A596" s="31">
        <v>595</v>
      </c>
      <c r="B596" s="31"/>
      <c r="C596" s="31"/>
      <c r="D596" s="32" t="s">
        <v>7</v>
      </c>
      <c r="E596" s="31"/>
    </row>
    <row r="597" spans="1:5" x14ac:dyDescent="0.45">
      <c r="A597" s="31">
        <v>596</v>
      </c>
      <c r="B597" s="31"/>
      <c r="C597" s="31"/>
      <c r="D597" s="32" t="s">
        <v>7</v>
      </c>
      <c r="E597" s="31"/>
    </row>
    <row r="598" spans="1:5" x14ac:dyDescent="0.45">
      <c r="A598" s="31">
        <v>597</v>
      </c>
      <c r="B598" s="31"/>
      <c r="C598" s="31"/>
      <c r="D598" s="32" t="s">
        <v>7</v>
      </c>
      <c r="E598" s="31"/>
    </row>
    <row r="599" spans="1:5" x14ac:dyDescent="0.45">
      <c r="A599" s="31">
        <v>598</v>
      </c>
      <c r="B599" s="31"/>
      <c r="C599" s="31"/>
      <c r="D599" s="32" t="s">
        <v>7</v>
      </c>
      <c r="E599" s="31"/>
    </row>
    <row r="600" spans="1:5" x14ac:dyDescent="0.45">
      <c r="A600" s="31">
        <v>599</v>
      </c>
      <c r="B600" s="31"/>
      <c r="C600" s="31"/>
      <c r="D600" s="32" t="s">
        <v>7</v>
      </c>
      <c r="E600" s="31"/>
    </row>
    <row r="601" spans="1:5" x14ac:dyDescent="0.45">
      <c r="A601" s="31">
        <v>600</v>
      </c>
      <c r="B601" s="31"/>
      <c r="C601" s="31"/>
      <c r="D601" s="32" t="s">
        <v>7</v>
      </c>
      <c r="E601" s="31"/>
    </row>
    <row r="602" spans="1:5" x14ac:dyDescent="0.45">
      <c r="A602" s="31">
        <v>601</v>
      </c>
      <c r="B602" s="31"/>
      <c r="C602" s="31"/>
      <c r="D602" s="32" t="s">
        <v>7</v>
      </c>
      <c r="E602" s="31"/>
    </row>
    <row r="603" spans="1:5" x14ac:dyDescent="0.45">
      <c r="A603" s="31">
        <v>602</v>
      </c>
      <c r="B603" s="31"/>
      <c r="C603" s="31"/>
      <c r="D603" s="32" t="s">
        <v>7</v>
      </c>
      <c r="E603" s="31"/>
    </row>
    <row r="604" spans="1:5" x14ac:dyDescent="0.45">
      <c r="A604" s="31">
        <v>603</v>
      </c>
      <c r="B604" s="31"/>
      <c r="C604" s="31"/>
      <c r="D604" s="32" t="s">
        <v>7</v>
      </c>
      <c r="E604" s="31"/>
    </row>
    <row r="605" spans="1:5" x14ac:dyDescent="0.45">
      <c r="A605" s="31">
        <v>604</v>
      </c>
      <c r="B605" s="31"/>
      <c r="C605" s="31"/>
      <c r="D605" s="32" t="s">
        <v>7</v>
      </c>
      <c r="E605" s="31"/>
    </row>
    <row r="606" spans="1:5" x14ac:dyDescent="0.45">
      <c r="A606" s="31">
        <v>605</v>
      </c>
      <c r="B606" s="31"/>
      <c r="C606" s="31"/>
      <c r="D606" s="32" t="s">
        <v>7</v>
      </c>
      <c r="E606" s="31"/>
    </row>
    <row r="607" spans="1:5" x14ac:dyDescent="0.45">
      <c r="A607" s="31">
        <v>606</v>
      </c>
      <c r="B607" s="31"/>
      <c r="C607" s="31"/>
      <c r="D607" s="32" t="s">
        <v>7</v>
      </c>
      <c r="E607" s="31"/>
    </row>
    <row r="608" spans="1:5" x14ac:dyDescent="0.45">
      <c r="A608" s="31">
        <v>607</v>
      </c>
      <c r="B608" s="31"/>
      <c r="C608" s="31"/>
      <c r="D608" s="32" t="s">
        <v>7</v>
      </c>
      <c r="E608" s="31"/>
    </row>
    <row r="609" spans="1:5" x14ac:dyDescent="0.45">
      <c r="A609" s="31">
        <v>608</v>
      </c>
      <c r="B609" s="31"/>
      <c r="C609" s="31"/>
      <c r="D609" s="32" t="s">
        <v>7</v>
      </c>
      <c r="E609" s="31"/>
    </row>
    <row r="610" spans="1:5" x14ac:dyDescent="0.45">
      <c r="A610" s="31">
        <v>609</v>
      </c>
      <c r="B610" s="31"/>
      <c r="C610" s="31"/>
      <c r="D610" s="32" t="s">
        <v>7</v>
      </c>
      <c r="E610" s="31"/>
    </row>
    <row r="611" spans="1:5" x14ac:dyDescent="0.45">
      <c r="A611" s="31">
        <v>610</v>
      </c>
      <c r="B611" s="31"/>
      <c r="C611" s="31"/>
      <c r="D611" s="32" t="s">
        <v>7</v>
      </c>
      <c r="E611" s="31"/>
    </row>
    <row r="612" spans="1:5" x14ac:dyDescent="0.45">
      <c r="A612" s="31">
        <v>611</v>
      </c>
      <c r="B612" s="31"/>
      <c r="C612" s="31"/>
      <c r="D612" s="32" t="s">
        <v>7</v>
      </c>
      <c r="E612" s="31"/>
    </row>
    <row r="613" spans="1:5" x14ac:dyDescent="0.45">
      <c r="A613" s="31">
        <v>612</v>
      </c>
      <c r="B613" s="31"/>
      <c r="C613" s="31"/>
      <c r="D613" s="32" t="s">
        <v>7</v>
      </c>
      <c r="E613" s="31"/>
    </row>
    <row r="614" spans="1:5" x14ac:dyDescent="0.45">
      <c r="A614" s="31">
        <v>613</v>
      </c>
      <c r="B614" s="31"/>
      <c r="C614" s="31"/>
      <c r="D614" s="32" t="s">
        <v>7</v>
      </c>
      <c r="E614" s="31"/>
    </row>
    <row r="615" spans="1:5" x14ac:dyDescent="0.45">
      <c r="A615" s="31">
        <v>614</v>
      </c>
      <c r="B615" s="31"/>
      <c r="C615" s="31"/>
      <c r="D615" s="32" t="s">
        <v>7</v>
      </c>
      <c r="E615" s="31"/>
    </row>
    <row r="616" spans="1:5" x14ac:dyDescent="0.45">
      <c r="A616" s="31">
        <v>615</v>
      </c>
      <c r="B616" s="31"/>
      <c r="C616" s="31"/>
      <c r="D616" s="32" t="s">
        <v>7</v>
      </c>
      <c r="E616" s="31"/>
    </row>
    <row r="617" spans="1:5" x14ac:dyDescent="0.45">
      <c r="A617" s="31">
        <v>616</v>
      </c>
      <c r="B617" s="31"/>
      <c r="C617" s="31"/>
      <c r="D617" s="32" t="s">
        <v>7</v>
      </c>
      <c r="E617" s="31"/>
    </row>
    <row r="618" spans="1:5" x14ac:dyDescent="0.45">
      <c r="A618" s="31">
        <v>617</v>
      </c>
      <c r="B618" s="31"/>
      <c r="C618" s="31"/>
      <c r="D618" s="32" t="s">
        <v>7</v>
      </c>
      <c r="E618" s="31"/>
    </row>
    <row r="619" spans="1:5" x14ac:dyDescent="0.45">
      <c r="A619" s="31">
        <v>618</v>
      </c>
      <c r="B619" s="31"/>
      <c r="C619" s="31"/>
      <c r="D619" s="32" t="s">
        <v>7</v>
      </c>
      <c r="E619" s="31"/>
    </row>
    <row r="620" spans="1:5" x14ac:dyDescent="0.45">
      <c r="A620" s="31">
        <v>619</v>
      </c>
      <c r="B620" s="31"/>
      <c r="C620" s="31"/>
      <c r="D620" s="32" t="s">
        <v>7</v>
      </c>
      <c r="E620" s="31"/>
    </row>
    <row r="621" spans="1:5" x14ac:dyDescent="0.45">
      <c r="A621" s="31">
        <v>620</v>
      </c>
      <c r="B621" s="31"/>
      <c r="C621" s="31"/>
      <c r="D621" s="32" t="s">
        <v>7</v>
      </c>
      <c r="E621" s="31"/>
    </row>
    <row r="622" spans="1:5" x14ac:dyDescent="0.45">
      <c r="A622" s="31">
        <v>621</v>
      </c>
      <c r="B622" s="31"/>
      <c r="C622" s="31"/>
      <c r="D622" s="32" t="s">
        <v>7</v>
      </c>
      <c r="E622" s="31"/>
    </row>
    <row r="623" spans="1:5" x14ac:dyDescent="0.45">
      <c r="A623" s="31">
        <v>622</v>
      </c>
      <c r="B623" s="31"/>
      <c r="C623" s="31"/>
      <c r="D623" s="32" t="s">
        <v>7</v>
      </c>
      <c r="E623" s="31"/>
    </row>
    <row r="624" spans="1:5" x14ac:dyDescent="0.45">
      <c r="A624" s="31">
        <v>623</v>
      </c>
      <c r="B624" s="31"/>
      <c r="C624" s="31"/>
      <c r="D624" s="32" t="s">
        <v>7</v>
      </c>
      <c r="E624" s="31"/>
    </row>
    <row r="625" spans="1:5" x14ac:dyDescent="0.45">
      <c r="A625" s="31">
        <v>624</v>
      </c>
      <c r="B625" s="31"/>
      <c r="C625" s="31"/>
      <c r="D625" s="32" t="s">
        <v>7</v>
      </c>
      <c r="E625" s="31"/>
    </row>
    <row r="626" spans="1:5" x14ac:dyDescent="0.45">
      <c r="A626" s="31">
        <v>625</v>
      </c>
      <c r="B626" s="31"/>
      <c r="C626" s="31"/>
      <c r="D626" s="32" t="s">
        <v>7</v>
      </c>
      <c r="E626" s="31"/>
    </row>
    <row r="627" spans="1:5" x14ac:dyDescent="0.45">
      <c r="A627" s="31">
        <v>626</v>
      </c>
      <c r="B627" s="31"/>
      <c r="C627" s="31"/>
      <c r="D627" s="32" t="s">
        <v>7</v>
      </c>
      <c r="E627" s="31"/>
    </row>
    <row r="628" spans="1:5" x14ac:dyDescent="0.45">
      <c r="A628" s="31">
        <v>627</v>
      </c>
      <c r="B628" s="31"/>
      <c r="C628" s="31"/>
      <c r="D628" s="32" t="s">
        <v>7</v>
      </c>
      <c r="E628" s="31"/>
    </row>
    <row r="629" spans="1:5" x14ac:dyDescent="0.45">
      <c r="A629" s="31">
        <v>628</v>
      </c>
      <c r="B629" s="31"/>
      <c r="C629" s="31"/>
      <c r="D629" s="32" t="s">
        <v>7</v>
      </c>
      <c r="E629" s="31"/>
    </row>
    <row r="630" spans="1:5" x14ac:dyDescent="0.45">
      <c r="A630" s="31">
        <v>629</v>
      </c>
      <c r="B630" s="31"/>
      <c r="C630" s="31"/>
      <c r="D630" s="32" t="s">
        <v>7</v>
      </c>
      <c r="E630" s="31"/>
    </row>
    <row r="631" spans="1:5" x14ac:dyDescent="0.45">
      <c r="A631" s="31">
        <v>630</v>
      </c>
      <c r="B631" s="31"/>
      <c r="C631" s="31"/>
      <c r="D631" s="32" t="s">
        <v>7</v>
      </c>
      <c r="E631" s="31"/>
    </row>
    <row r="632" spans="1:5" x14ac:dyDescent="0.45">
      <c r="A632" s="31">
        <v>631</v>
      </c>
      <c r="B632" s="31"/>
      <c r="C632" s="31"/>
      <c r="D632" s="32" t="s">
        <v>7</v>
      </c>
      <c r="E632" s="31"/>
    </row>
    <row r="633" spans="1:5" x14ac:dyDescent="0.45">
      <c r="A633" s="31">
        <v>632</v>
      </c>
      <c r="B633" s="31"/>
      <c r="C633" s="31"/>
      <c r="D633" s="32" t="s">
        <v>7</v>
      </c>
      <c r="E633" s="31"/>
    </row>
    <row r="634" spans="1:5" x14ac:dyDescent="0.45">
      <c r="A634" s="31">
        <v>633</v>
      </c>
      <c r="B634" s="31"/>
      <c r="C634" s="31"/>
      <c r="D634" s="32" t="s">
        <v>7</v>
      </c>
      <c r="E634" s="31"/>
    </row>
    <row r="635" spans="1:5" x14ac:dyDescent="0.45">
      <c r="A635" s="31">
        <v>634</v>
      </c>
      <c r="B635" s="31"/>
      <c r="C635" s="31"/>
      <c r="D635" s="32" t="s">
        <v>7</v>
      </c>
      <c r="E635" s="31"/>
    </row>
    <row r="636" spans="1:5" x14ac:dyDescent="0.45">
      <c r="A636" s="31">
        <v>635</v>
      </c>
      <c r="B636" s="31"/>
      <c r="C636" s="31"/>
      <c r="D636" s="32" t="s">
        <v>7</v>
      </c>
      <c r="E636" s="31"/>
    </row>
    <row r="637" spans="1:5" x14ac:dyDescent="0.45">
      <c r="A637" s="31">
        <v>636</v>
      </c>
      <c r="B637" s="31"/>
      <c r="C637" s="31"/>
      <c r="D637" s="32" t="s">
        <v>7</v>
      </c>
      <c r="E637" s="31"/>
    </row>
    <row r="638" spans="1:5" x14ac:dyDescent="0.45">
      <c r="A638" s="31">
        <v>637</v>
      </c>
      <c r="B638" s="31"/>
      <c r="C638" s="31"/>
      <c r="D638" s="32" t="s">
        <v>7</v>
      </c>
      <c r="E638" s="31"/>
    </row>
    <row r="639" spans="1:5" x14ac:dyDescent="0.45">
      <c r="A639" s="31">
        <v>638</v>
      </c>
      <c r="B639" s="31"/>
      <c r="C639" s="31"/>
      <c r="D639" s="32" t="s">
        <v>7</v>
      </c>
      <c r="E639" s="31"/>
    </row>
    <row r="640" spans="1:5" x14ac:dyDescent="0.45">
      <c r="A640" s="31">
        <v>639</v>
      </c>
      <c r="B640" s="31"/>
      <c r="C640" s="31"/>
      <c r="D640" s="32" t="s">
        <v>7</v>
      </c>
      <c r="E640" s="31"/>
    </row>
    <row r="641" spans="1:5" x14ac:dyDescent="0.45">
      <c r="A641" s="31">
        <v>640</v>
      </c>
      <c r="B641" s="31"/>
      <c r="C641" s="31"/>
      <c r="D641" s="32" t="s">
        <v>7</v>
      </c>
      <c r="E641" s="31"/>
    </row>
    <row r="642" spans="1:5" x14ac:dyDescent="0.45">
      <c r="A642" s="31">
        <v>641</v>
      </c>
      <c r="B642" s="31"/>
      <c r="C642" s="31"/>
      <c r="D642" s="32" t="s">
        <v>7</v>
      </c>
      <c r="E642" s="31"/>
    </row>
    <row r="643" spans="1:5" x14ac:dyDescent="0.45">
      <c r="A643" s="31">
        <v>642</v>
      </c>
      <c r="B643" s="31"/>
      <c r="C643" s="31"/>
      <c r="D643" s="32" t="s">
        <v>7</v>
      </c>
      <c r="E643" s="31"/>
    </row>
    <row r="644" spans="1:5" x14ac:dyDescent="0.45">
      <c r="A644" s="31">
        <v>643</v>
      </c>
      <c r="B644" s="31"/>
      <c r="C644" s="31"/>
      <c r="D644" s="32" t="s">
        <v>7</v>
      </c>
      <c r="E644" s="31"/>
    </row>
    <row r="645" spans="1:5" x14ac:dyDescent="0.45">
      <c r="A645" s="31">
        <v>644</v>
      </c>
      <c r="B645" s="31"/>
      <c r="C645" s="31"/>
      <c r="D645" s="32" t="s">
        <v>7</v>
      </c>
      <c r="E645" s="31"/>
    </row>
    <row r="646" spans="1:5" x14ac:dyDescent="0.45">
      <c r="A646" s="31">
        <v>645</v>
      </c>
      <c r="B646" s="31"/>
      <c r="C646" s="31"/>
      <c r="D646" s="32" t="s">
        <v>7</v>
      </c>
      <c r="E646" s="31"/>
    </row>
    <row r="647" spans="1:5" x14ac:dyDescent="0.45">
      <c r="A647" s="31">
        <v>646</v>
      </c>
      <c r="B647" s="31"/>
      <c r="C647" s="31"/>
      <c r="D647" s="32" t="s">
        <v>7</v>
      </c>
      <c r="E647" s="31"/>
    </row>
    <row r="648" spans="1:5" x14ac:dyDescent="0.45">
      <c r="A648" s="31">
        <v>647</v>
      </c>
      <c r="B648" s="31"/>
      <c r="C648" s="31"/>
      <c r="D648" s="32" t="s">
        <v>7</v>
      </c>
      <c r="E648" s="31"/>
    </row>
    <row r="649" spans="1:5" x14ac:dyDescent="0.45">
      <c r="A649" s="31">
        <v>648</v>
      </c>
      <c r="B649" s="31"/>
      <c r="C649" s="31"/>
      <c r="D649" s="32" t="s">
        <v>7</v>
      </c>
      <c r="E649" s="31"/>
    </row>
    <row r="650" spans="1:5" x14ac:dyDescent="0.45">
      <c r="A650" s="31">
        <v>649</v>
      </c>
      <c r="B650" s="31"/>
      <c r="C650" s="31"/>
      <c r="D650" s="32" t="s">
        <v>7</v>
      </c>
      <c r="E650" s="31"/>
    </row>
    <row r="651" spans="1:5" x14ac:dyDescent="0.45">
      <c r="A651" s="31">
        <v>650</v>
      </c>
      <c r="B651" s="31"/>
      <c r="C651" s="31"/>
      <c r="D651" s="32" t="s">
        <v>7</v>
      </c>
      <c r="E651" s="31"/>
    </row>
    <row r="652" spans="1:5" x14ac:dyDescent="0.45">
      <c r="A652" s="31">
        <v>651</v>
      </c>
      <c r="B652" s="31"/>
      <c r="C652" s="31"/>
      <c r="D652" s="32" t="s">
        <v>7</v>
      </c>
      <c r="E652" s="31"/>
    </row>
    <row r="653" spans="1:5" x14ac:dyDescent="0.45">
      <c r="A653" s="31">
        <v>652</v>
      </c>
      <c r="B653" s="31"/>
      <c r="C653" s="31"/>
      <c r="D653" s="32" t="s">
        <v>7</v>
      </c>
      <c r="E653" s="31"/>
    </row>
    <row r="654" spans="1:5" x14ac:dyDescent="0.45">
      <c r="A654" s="31">
        <v>653</v>
      </c>
      <c r="B654" s="31"/>
      <c r="C654" s="31"/>
      <c r="D654" s="32" t="s">
        <v>7</v>
      </c>
      <c r="E654" s="31"/>
    </row>
    <row r="655" spans="1:5" x14ac:dyDescent="0.45">
      <c r="A655" s="31">
        <v>654</v>
      </c>
      <c r="B655" s="31"/>
      <c r="C655" s="31"/>
      <c r="D655" s="32" t="s">
        <v>7</v>
      </c>
      <c r="E655" s="31"/>
    </row>
    <row r="656" spans="1:5" x14ac:dyDescent="0.45">
      <c r="A656" s="31">
        <v>655</v>
      </c>
      <c r="B656" s="31"/>
      <c r="C656" s="31"/>
      <c r="D656" s="32" t="s">
        <v>7</v>
      </c>
      <c r="E656" s="31"/>
    </row>
    <row r="657" spans="1:5" x14ac:dyDescent="0.45">
      <c r="A657" s="31">
        <v>656</v>
      </c>
      <c r="B657" s="31"/>
      <c r="C657" s="31"/>
      <c r="D657" s="32" t="s">
        <v>7</v>
      </c>
      <c r="E657" s="31"/>
    </row>
    <row r="658" spans="1:5" x14ac:dyDescent="0.45">
      <c r="A658" s="31">
        <v>657</v>
      </c>
      <c r="B658" s="31"/>
      <c r="C658" s="31"/>
      <c r="D658" s="32" t="s">
        <v>7</v>
      </c>
      <c r="E658" s="31"/>
    </row>
    <row r="659" spans="1:5" x14ac:dyDescent="0.45">
      <c r="A659" s="31">
        <v>658</v>
      </c>
      <c r="B659" s="31"/>
      <c r="C659" s="31"/>
      <c r="D659" s="32" t="s">
        <v>7</v>
      </c>
      <c r="E659" s="31"/>
    </row>
    <row r="660" spans="1:5" x14ac:dyDescent="0.45">
      <c r="A660" s="31">
        <v>659</v>
      </c>
      <c r="B660" s="31"/>
      <c r="C660" s="31"/>
      <c r="D660" s="32" t="s">
        <v>7</v>
      </c>
      <c r="E660" s="31"/>
    </row>
    <row r="661" spans="1:5" x14ac:dyDescent="0.45">
      <c r="A661" s="31">
        <v>660</v>
      </c>
      <c r="B661" s="31"/>
      <c r="C661" s="31"/>
      <c r="D661" s="32" t="s">
        <v>7</v>
      </c>
      <c r="E661" s="31"/>
    </row>
    <row r="662" spans="1:5" x14ac:dyDescent="0.45">
      <c r="A662" s="31">
        <v>661</v>
      </c>
      <c r="B662" s="31"/>
      <c r="C662" s="31"/>
      <c r="D662" s="32" t="s">
        <v>7</v>
      </c>
      <c r="E662" s="31"/>
    </row>
    <row r="663" spans="1:5" x14ac:dyDescent="0.45">
      <c r="A663" s="31">
        <v>662</v>
      </c>
      <c r="B663" s="31"/>
      <c r="C663" s="31"/>
      <c r="D663" s="32" t="s">
        <v>7</v>
      </c>
      <c r="E663" s="31"/>
    </row>
    <row r="664" spans="1:5" x14ac:dyDescent="0.45">
      <c r="A664" s="31">
        <v>663</v>
      </c>
      <c r="B664" s="31"/>
      <c r="C664" s="31"/>
      <c r="D664" s="32" t="s">
        <v>7</v>
      </c>
      <c r="E664" s="31"/>
    </row>
    <row r="665" spans="1:5" x14ac:dyDescent="0.45">
      <c r="A665" s="31">
        <v>664</v>
      </c>
      <c r="B665" s="31"/>
      <c r="C665" s="31"/>
      <c r="D665" s="32" t="s">
        <v>7</v>
      </c>
      <c r="E665" s="31"/>
    </row>
    <row r="666" spans="1:5" x14ac:dyDescent="0.45">
      <c r="A666" s="31">
        <v>665</v>
      </c>
      <c r="B666" s="31"/>
      <c r="C666" s="31"/>
      <c r="D666" s="32" t="s">
        <v>7</v>
      </c>
      <c r="E666" s="31"/>
    </row>
    <row r="667" spans="1:5" x14ac:dyDescent="0.45">
      <c r="A667" s="31">
        <v>666</v>
      </c>
      <c r="B667" s="31"/>
      <c r="C667" s="31"/>
      <c r="D667" s="32" t="s">
        <v>7</v>
      </c>
      <c r="E667" s="31"/>
    </row>
    <row r="668" spans="1:5" x14ac:dyDescent="0.45">
      <c r="A668" s="31">
        <v>667</v>
      </c>
      <c r="B668" s="31"/>
      <c r="C668" s="31"/>
      <c r="D668" s="32" t="s">
        <v>7</v>
      </c>
      <c r="E668" s="31"/>
    </row>
    <row r="669" spans="1:5" x14ac:dyDescent="0.45">
      <c r="A669" s="31">
        <v>668</v>
      </c>
      <c r="B669" s="31"/>
      <c r="C669" s="31"/>
      <c r="D669" s="32" t="s">
        <v>7</v>
      </c>
      <c r="E669" s="31"/>
    </row>
    <row r="670" spans="1:5" x14ac:dyDescent="0.45">
      <c r="A670" s="31">
        <v>669</v>
      </c>
      <c r="B670" s="31"/>
      <c r="C670" s="31"/>
      <c r="D670" s="32" t="s">
        <v>7</v>
      </c>
      <c r="E670" s="31"/>
    </row>
    <row r="671" spans="1:5" x14ac:dyDescent="0.45">
      <c r="A671" s="31">
        <v>670</v>
      </c>
      <c r="B671" s="31"/>
      <c r="C671" s="31"/>
      <c r="D671" s="32" t="s">
        <v>7</v>
      </c>
      <c r="E671" s="31"/>
    </row>
    <row r="672" spans="1:5" x14ac:dyDescent="0.45">
      <c r="A672" s="31">
        <v>671</v>
      </c>
      <c r="B672" s="31"/>
      <c r="C672" s="31"/>
      <c r="D672" s="32" t="s">
        <v>7</v>
      </c>
      <c r="E672" s="31"/>
    </row>
    <row r="673" spans="1:5" x14ac:dyDescent="0.45">
      <c r="A673" s="31">
        <v>672</v>
      </c>
      <c r="B673" s="31"/>
      <c r="C673" s="31"/>
      <c r="D673" s="32" t="s">
        <v>7</v>
      </c>
      <c r="E673" s="31"/>
    </row>
    <row r="674" spans="1:5" x14ac:dyDescent="0.45">
      <c r="A674" s="31">
        <v>673</v>
      </c>
      <c r="B674" s="31"/>
      <c r="C674" s="31"/>
      <c r="D674" s="32" t="s">
        <v>7</v>
      </c>
      <c r="E674" s="31"/>
    </row>
    <row r="675" spans="1:5" x14ac:dyDescent="0.45">
      <c r="A675" s="31">
        <v>674</v>
      </c>
      <c r="B675" s="31"/>
      <c r="C675" s="31"/>
      <c r="D675" s="32" t="s">
        <v>7</v>
      </c>
      <c r="E675" s="31"/>
    </row>
    <row r="676" spans="1:5" x14ac:dyDescent="0.45">
      <c r="A676" s="31">
        <v>675</v>
      </c>
      <c r="B676" s="31"/>
      <c r="C676" s="31"/>
      <c r="D676" s="32" t="s">
        <v>7</v>
      </c>
      <c r="E676" s="31"/>
    </row>
    <row r="677" spans="1:5" x14ac:dyDescent="0.45">
      <c r="A677" s="31">
        <v>676</v>
      </c>
      <c r="B677" s="31"/>
      <c r="C677" s="31"/>
      <c r="D677" s="32" t="s">
        <v>7</v>
      </c>
      <c r="E677" s="31"/>
    </row>
    <row r="678" spans="1:5" x14ac:dyDescent="0.45">
      <c r="A678" s="31">
        <v>677</v>
      </c>
      <c r="B678" s="31"/>
      <c r="C678" s="31"/>
      <c r="D678" s="32" t="s">
        <v>7</v>
      </c>
      <c r="E678" s="31"/>
    </row>
    <row r="679" spans="1:5" x14ac:dyDescent="0.45">
      <c r="A679" s="31">
        <v>678</v>
      </c>
      <c r="B679" s="31"/>
      <c r="C679" s="31"/>
      <c r="D679" s="32" t="s">
        <v>7</v>
      </c>
      <c r="E679" s="31"/>
    </row>
    <row r="680" spans="1:5" x14ac:dyDescent="0.45">
      <c r="A680" s="31">
        <v>679</v>
      </c>
      <c r="B680" s="31"/>
      <c r="C680" s="31"/>
      <c r="D680" s="32" t="s">
        <v>7</v>
      </c>
      <c r="E680" s="31"/>
    </row>
    <row r="681" spans="1:5" x14ac:dyDescent="0.45">
      <c r="A681" s="31">
        <v>680</v>
      </c>
      <c r="B681" s="31"/>
      <c r="C681" s="31"/>
      <c r="D681" s="32" t="s">
        <v>7</v>
      </c>
      <c r="E681" s="31"/>
    </row>
    <row r="682" spans="1:5" x14ac:dyDescent="0.45">
      <c r="A682" s="31">
        <v>681</v>
      </c>
      <c r="B682" s="31"/>
      <c r="C682" s="31"/>
      <c r="D682" s="32" t="s">
        <v>7</v>
      </c>
      <c r="E682" s="31"/>
    </row>
    <row r="683" spans="1:5" x14ac:dyDescent="0.45">
      <c r="A683" s="31">
        <v>682</v>
      </c>
      <c r="B683" s="31"/>
      <c r="C683" s="31"/>
      <c r="D683" s="32" t="s">
        <v>7</v>
      </c>
      <c r="E683" s="31"/>
    </row>
    <row r="684" spans="1:5" x14ac:dyDescent="0.45">
      <c r="A684" s="31">
        <v>683</v>
      </c>
      <c r="B684" s="31"/>
      <c r="C684" s="31"/>
      <c r="D684" s="32" t="s">
        <v>7</v>
      </c>
      <c r="E684" s="31"/>
    </row>
    <row r="685" spans="1:5" x14ac:dyDescent="0.45">
      <c r="A685" s="31">
        <v>684</v>
      </c>
      <c r="B685" s="31"/>
      <c r="C685" s="31"/>
      <c r="D685" s="32" t="s">
        <v>7</v>
      </c>
      <c r="E685" s="31"/>
    </row>
    <row r="686" spans="1:5" x14ac:dyDescent="0.45">
      <c r="A686" s="31">
        <v>685</v>
      </c>
      <c r="B686" s="31"/>
      <c r="C686" s="31"/>
      <c r="D686" s="32" t="s">
        <v>7</v>
      </c>
      <c r="E686" s="31"/>
    </row>
    <row r="687" spans="1:5" x14ac:dyDescent="0.45">
      <c r="A687" s="31">
        <v>686</v>
      </c>
      <c r="B687" s="31"/>
      <c r="C687" s="31"/>
      <c r="D687" s="32" t="s">
        <v>7</v>
      </c>
      <c r="E687" s="31"/>
    </row>
    <row r="688" spans="1:5" x14ac:dyDescent="0.45">
      <c r="A688" s="31">
        <v>687</v>
      </c>
      <c r="B688" s="31"/>
      <c r="C688" s="31"/>
      <c r="D688" s="32" t="s">
        <v>7</v>
      </c>
      <c r="E688" s="31"/>
    </row>
    <row r="689" spans="1:5" x14ac:dyDescent="0.45">
      <c r="A689" s="31">
        <v>688</v>
      </c>
      <c r="B689" s="31"/>
      <c r="C689" s="31"/>
      <c r="D689" s="32" t="s">
        <v>7</v>
      </c>
      <c r="E689" s="31"/>
    </row>
    <row r="690" spans="1:5" x14ac:dyDescent="0.45">
      <c r="A690" s="31">
        <v>689</v>
      </c>
      <c r="B690" s="31"/>
      <c r="C690" s="31"/>
      <c r="D690" s="32" t="s">
        <v>7</v>
      </c>
      <c r="E690" s="31"/>
    </row>
    <row r="691" spans="1:5" x14ac:dyDescent="0.45">
      <c r="A691" s="31">
        <v>690</v>
      </c>
      <c r="B691" s="31"/>
      <c r="C691" s="31"/>
      <c r="D691" s="32" t="s">
        <v>7</v>
      </c>
      <c r="E691" s="31"/>
    </row>
    <row r="692" spans="1:5" x14ac:dyDescent="0.45">
      <c r="A692" s="31">
        <v>691</v>
      </c>
      <c r="B692" s="31"/>
      <c r="C692" s="31"/>
      <c r="D692" s="32" t="s">
        <v>7</v>
      </c>
      <c r="E692" s="31"/>
    </row>
    <row r="693" spans="1:5" x14ac:dyDescent="0.45">
      <c r="A693" s="31">
        <v>692</v>
      </c>
      <c r="B693" s="31"/>
      <c r="C693" s="31"/>
      <c r="D693" s="32" t="s">
        <v>7</v>
      </c>
      <c r="E693" s="31"/>
    </row>
    <row r="694" spans="1:5" x14ac:dyDescent="0.45">
      <c r="A694" s="31">
        <v>693</v>
      </c>
      <c r="B694" s="31"/>
      <c r="C694" s="31"/>
      <c r="D694" s="32" t="s">
        <v>7</v>
      </c>
      <c r="E694" s="31"/>
    </row>
    <row r="695" spans="1:5" x14ac:dyDescent="0.45">
      <c r="A695" s="31">
        <v>694</v>
      </c>
      <c r="B695" s="31"/>
      <c r="C695" s="31"/>
      <c r="D695" s="32" t="s">
        <v>7</v>
      </c>
      <c r="E695" s="31"/>
    </row>
    <row r="696" spans="1:5" x14ac:dyDescent="0.45">
      <c r="A696" s="31">
        <v>695</v>
      </c>
      <c r="B696" s="31"/>
      <c r="C696" s="31"/>
      <c r="D696" s="32" t="s">
        <v>7</v>
      </c>
      <c r="E696" s="31"/>
    </row>
    <row r="697" spans="1:5" x14ac:dyDescent="0.45">
      <c r="A697" s="31">
        <v>696</v>
      </c>
      <c r="B697" s="31"/>
      <c r="C697" s="31"/>
      <c r="D697" s="32" t="s">
        <v>7</v>
      </c>
      <c r="E697" s="31"/>
    </row>
    <row r="698" spans="1:5" x14ac:dyDescent="0.45">
      <c r="A698" s="31">
        <v>697</v>
      </c>
      <c r="B698" s="31"/>
      <c r="C698" s="31"/>
      <c r="D698" s="32" t="s">
        <v>7</v>
      </c>
      <c r="E698" s="31"/>
    </row>
    <row r="699" spans="1:5" x14ac:dyDescent="0.45">
      <c r="A699" s="31">
        <v>698</v>
      </c>
      <c r="B699" s="31"/>
      <c r="C699" s="31"/>
      <c r="D699" s="32" t="s">
        <v>7</v>
      </c>
      <c r="E699" s="31"/>
    </row>
    <row r="700" spans="1:5" x14ac:dyDescent="0.45">
      <c r="A700" s="31">
        <v>699</v>
      </c>
      <c r="B700" s="31"/>
      <c r="C700" s="31"/>
      <c r="D700" s="32" t="s">
        <v>7</v>
      </c>
      <c r="E700" s="31"/>
    </row>
    <row r="701" spans="1:5" x14ac:dyDescent="0.45">
      <c r="A701" s="31">
        <v>700</v>
      </c>
      <c r="B701" s="31"/>
      <c r="C701" s="31"/>
      <c r="D701" s="32" t="s">
        <v>7</v>
      </c>
      <c r="E701" s="31"/>
    </row>
    <row r="702" spans="1:5" x14ac:dyDescent="0.45">
      <c r="A702" s="31">
        <v>701</v>
      </c>
      <c r="B702" s="31"/>
      <c r="C702" s="31"/>
      <c r="D702" s="32" t="s">
        <v>7</v>
      </c>
      <c r="E702" s="31"/>
    </row>
    <row r="703" spans="1:5" x14ac:dyDescent="0.45">
      <c r="A703" s="31">
        <v>702</v>
      </c>
      <c r="B703" s="31"/>
      <c r="C703" s="31"/>
      <c r="D703" s="32" t="s">
        <v>7</v>
      </c>
      <c r="E703" s="31"/>
    </row>
    <row r="704" spans="1:5" x14ac:dyDescent="0.45">
      <c r="A704" s="31">
        <v>703</v>
      </c>
      <c r="B704" s="31"/>
      <c r="C704" s="31"/>
      <c r="D704" s="32" t="s">
        <v>7</v>
      </c>
      <c r="E704" s="31"/>
    </row>
    <row r="705" spans="1:5" x14ac:dyDescent="0.45">
      <c r="A705" s="31">
        <v>704</v>
      </c>
      <c r="B705" s="31"/>
      <c r="C705" s="31"/>
      <c r="D705" s="32" t="s">
        <v>7</v>
      </c>
      <c r="E705" s="31"/>
    </row>
    <row r="706" spans="1:5" x14ac:dyDescent="0.45">
      <c r="A706" s="31">
        <v>705</v>
      </c>
      <c r="B706" s="31"/>
      <c r="C706" s="31"/>
      <c r="D706" s="32" t="s">
        <v>7</v>
      </c>
      <c r="E706" s="31"/>
    </row>
    <row r="707" spans="1:5" x14ac:dyDescent="0.45">
      <c r="A707" s="31">
        <v>706</v>
      </c>
      <c r="B707" s="31"/>
      <c r="C707" s="31"/>
      <c r="D707" s="32" t="s">
        <v>7</v>
      </c>
      <c r="E707" s="31"/>
    </row>
    <row r="708" spans="1:5" x14ac:dyDescent="0.45">
      <c r="A708" s="31">
        <v>707</v>
      </c>
      <c r="B708" s="31"/>
      <c r="C708" s="31"/>
      <c r="D708" s="32" t="s">
        <v>7</v>
      </c>
      <c r="E708" s="31"/>
    </row>
    <row r="709" spans="1:5" x14ac:dyDescent="0.45">
      <c r="A709" s="31">
        <v>708</v>
      </c>
      <c r="B709" s="31"/>
      <c r="C709" s="31"/>
      <c r="D709" s="32" t="s">
        <v>7</v>
      </c>
      <c r="E709" s="31"/>
    </row>
    <row r="710" spans="1:5" x14ac:dyDescent="0.45">
      <c r="A710" s="31">
        <v>709</v>
      </c>
      <c r="B710" s="31"/>
      <c r="C710" s="31"/>
      <c r="D710" s="32" t="s">
        <v>7</v>
      </c>
      <c r="E710" s="31"/>
    </row>
    <row r="711" spans="1:5" x14ac:dyDescent="0.45">
      <c r="A711" s="31">
        <v>710</v>
      </c>
      <c r="B711" s="31"/>
      <c r="C711" s="31"/>
      <c r="D711" s="32" t="s">
        <v>7</v>
      </c>
      <c r="E711" s="31"/>
    </row>
    <row r="712" spans="1:5" x14ac:dyDescent="0.45">
      <c r="A712" s="31">
        <v>711</v>
      </c>
      <c r="B712" s="31"/>
      <c r="C712" s="31"/>
      <c r="D712" s="32" t="s">
        <v>7</v>
      </c>
      <c r="E712" s="31"/>
    </row>
    <row r="713" spans="1:5" x14ac:dyDescent="0.45">
      <c r="A713" s="31">
        <v>712</v>
      </c>
      <c r="B713" s="31"/>
      <c r="C713" s="31"/>
      <c r="D713" s="32" t="s">
        <v>7</v>
      </c>
      <c r="E713" s="31"/>
    </row>
    <row r="714" spans="1:5" x14ac:dyDescent="0.45">
      <c r="A714" s="31">
        <v>713</v>
      </c>
      <c r="B714" s="31"/>
      <c r="C714" s="31"/>
      <c r="D714" s="32" t="s">
        <v>7</v>
      </c>
      <c r="E714" s="31"/>
    </row>
    <row r="715" spans="1:5" x14ac:dyDescent="0.45">
      <c r="A715" s="31">
        <v>714</v>
      </c>
      <c r="B715" s="31"/>
      <c r="C715" s="31"/>
      <c r="D715" s="32" t="s">
        <v>7</v>
      </c>
      <c r="E715" s="31"/>
    </row>
    <row r="716" spans="1:5" x14ac:dyDescent="0.45">
      <c r="A716" s="31">
        <v>715</v>
      </c>
      <c r="B716" s="31"/>
      <c r="C716" s="31"/>
      <c r="D716" s="32" t="s">
        <v>7</v>
      </c>
      <c r="E716" s="31"/>
    </row>
    <row r="717" spans="1:5" x14ac:dyDescent="0.45">
      <c r="A717" s="31">
        <v>716</v>
      </c>
      <c r="B717" s="31"/>
      <c r="C717" s="31"/>
      <c r="D717" s="32" t="s">
        <v>7</v>
      </c>
      <c r="E717" s="31"/>
    </row>
    <row r="718" spans="1:5" x14ac:dyDescent="0.45">
      <c r="A718" s="31">
        <v>717</v>
      </c>
      <c r="B718" s="31"/>
      <c r="C718" s="31"/>
      <c r="D718" s="32" t="s">
        <v>7</v>
      </c>
      <c r="E718" s="31"/>
    </row>
    <row r="719" spans="1:5" x14ac:dyDescent="0.45">
      <c r="A719" s="31">
        <v>718</v>
      </c>
      <c r="B719" s="31"/>
      <c r="C719" s="31"/>
      <c r="D719" s="32" t="s">
        <v>7</v>
      </c>
      <c r="E719" s="31"/>
    </row>
    <row r="720" spans="1:5" x14ac:dyDescent="0.45">
      <c r="A720" s="31">
        <v>719</v>
      </c>
      <c r="B720" s="31"/>
      <c r="C720" s="31"/>
      <c r="D720" s="32" t="s">
        <v>7</v>
      </c>
      <c r="E720" s="31"/>
    </row>
    <row r="721" spans="1:5" x14ac:dyDescent="0.45">
      <c r="A721" s="31">
        <v>720</v>
      </c>
      <c r="B721" s="31"/>
      <c r="C721" s="31"/>
      <c r="D721" s="32" t="s">
        <v>7</v>
      </c>
      <c r="E721" s="31"/>
    </row>
    <row r="722" spans="1:5" x14ac:dyDescent="0.45">
      <c r="A722" s="31">
        <v>721</v>
      </c>
      <c r="B722" s="31"/>
      <c r="C722" s="31"/>
      <c r="D722" s="32" t="s">
        <v>7</v>
      </c>
      <c r="E722" s="31"/>
    </row>
    <row r="723" spans="1:5" x14ac:dyDescent="0.45">
      <c r="A723" s="31">
        <v>722</v>
      </c>
      <c r="B723" s="31"/>
      <c r="C723" s="31"/>
      <c r="D723" s="32" t="s">
        <v>7</v>
      </c>
      <c r="E723" s="31"/>
    </row>
    <row r="724" spans="1:5" x14ac:dyDescent="0.45">
      <c r="A724" s="31">
        <v>723</v>
      </c>
      <c r="B724" s="31"/>
      <c r="C724" s="31"/>
      <c r="D724" s="32" t="s">
        <v>7</v>
      </c>
      <c r="E724" s="31"/>
    </row>
    <row r="725" spans="1:5" x14ac:dyDescent="0.45">
      <c r="A725" s="31">
        <v>724</v>
      </c>
      <c r="B725" s="31"/>
      <c r="C725" s="31"/>
      <c r="D725" s="32" t="s">
        <v>7</v>
      </c>
      <c r="E725" s="31"/>
    </row>
    <row r="726" spans="1:5" x14ac:dyDescent="0.45">
      <c r="A726" s="31">
        <v>725</v>
      </c>
      <c r="B726" s="31"/>
      <c r="C726" s="31"/>
      <c r="D726" s="32" t="s">
        <v>7</v>
      </c>
      <c r="E726" s="31"/>
    </row>
    <row r="727" spans="1:5" x14ac:dyDescent="0.45">
      <c r="A727" s="31">
        <v>726</v>
      </c>
      <c r="B727" s="31"/>
      <c r="C727" s="31"/>
      <c r="D727" s="32" t="s">
        <v>7</v>
      </c>
      <c r="E727" s="31"/>
    </row>
    <row r="728" spans="1:5" x14ac:dyDescent="0.45">
      <c r="A728" s="31">
        <v>727</v>
      </c>
      <c r="B728" s="31"/>
      <c r="C728" s="31"/>
      <c r="D728" s="32" t="s">
        <v>7</v>
      </c>
      <c r="E728" s="31"/>
    </row>
    <row r="729" spans="1:5" x14ac:dyDescent="0.45">
      <c r="A729" s="31">
        <v>728</v>
      </c>
      <c r="B729" s="31"/>
      <c r="C729" s="31"/>
      <c r="D729" s="32" t="s">
        <v>7</v>
      </c>
      <c r="E729" s="31"/>
    </row>
    <row r="730" spans="1:5" x14ac:dyDescent="0.45">
      <c r="A730" s="31">
        <v>729</v>
      </c>
      <c r="B730" s="31"/>
      <c r="C730" s="31"/>
      <c r="D730" s="32" t="s">
        <v>7</v>
      </c>
      <c r="E730" s="31"/>
    </row>
    <row r="731" spans="1:5" x14ac:dyDescent="0.45">
      <c r="A731" s="31">
        <v>730</v>
      </c>
      <c r="B731" s="31"/>
      <c r="C731" s="31"/>
      <c r="D731" s="32" t="s">
        <v>7</v>
      </c>
      <c r="E731" s="31"/>
    </row>
    <row r="732" spans="1:5" x14ac:dyDescent="0.45">
      <c r="A732" s="31">
        <v>731</v>
      </c>
      <c r="B732" s="31"/>
      <c r="C732" s="31"/>
      <c r="D732" s="32" t="s">
        <v>7</v>
      </c>
      <c r="E732" s="31"/>
    </row>
    <row r="733" spans="1:5" x14ac:dyDescent="0.45">
      <c r="A733" s="31">
        <v>732</v>
      </c>
      <c r="B733" s="31"/>
      <c r="C733" s="31"/>
      <c r="D733" s="32" t="s">
        <v>7</v>
      </c>
      <c r="E733" s="31"/>
    </row>
    <row r="734" spans="1:5" x14ac:dyDescent="0.45">
      <c r="A734" s="31">
        <v>733</v>
      </c>
      <c r="B734" s="31"/>
      <c r="C734" s="31"/>
      <c r="D734" s="32" t="s">
        <v>7</v>
      </c>
      <c r="E734" s="31"/>
    </row>
    <row r="735" spans="1:5" x14ac:dyDescent="0.45">
      <c r="A735" s="31">
        <v>734</v>
      </c>
      <c r="B735" s="31"/>
      <c r="C735" s="31"/>
      <c r="D735" s="32" t="s">
        <v>7</v>
      </c>
      <c r="E735" s="31"/>
    </row>
    <row r="736" spans="1:5" x14ac:dyDescent="0.45">
      <c r="A736" s="31">
        <v>735</v>
      </c>
      <c r="B736" s="31"/>
      <c r="C736" s="31"/>
      <c r="D736" s="32" t="s">
        <v>7</v>
      </c>
      <c r="E736" s="31"/>
    </row>
    <row r="737" spans="1:5" x14ac:dyDescent="0.45">
      <c r="A737" s="31">
        <v>736</v>
      </c>
      <c r="B737" s="31"/>
      <c r="C737" s="31"/>
      <c r="D737" s="32" t="s">
        <v>7</v>
      </c>
      <c r="E737" s="31"/>
    </row>
    <row r="738" spans="1:5" x14ac:dyDescent="0.45">
      <c r="A738" s="31">
        <v>737</v>
      </c>
      <c r="B738" s="31"/>
      <c r="C738" s="31"/>
      <c r="D738" s="32" t="s">
        <v>7</v>
      </c>
      <c r="E738" s="31"/>
    </row>
    <row r="739" spans="1:5" x14ac:dyDescent="0.45">
      <c r="A739" s="31">
        <v>738</v>
      </c>
      <c r="B739" s="31"/>
      <c r="C739" s="31"/>
      <c r="D739" s="32" t="s">
        <v>7</v>
      </c>
      <c r="E739" s="31"/>
    </row>
    <row r="740" spans="1:5" x14ac:dyDescent="0.45">
      <c r="A740" s="31">
        <v>739</v>
      </c>
      <c r="B740" s="31"/>
      <c r="C740" s="31"/>
      <c r="D740" s="32" t="s">
        <v>7</v>
      </c>
      <c r="E740" s="31"/>
    </row>
    <row r="741" spans="1:5" x14ac:dyDescent="0.45">
      <c r="A741" s="31">
        <v>740</v>
      </c>
      <c r="B741" s="31"/>
      <c r="C741" s="31"/>
      <c r="D741" s="32" t="s">
        <v>7</v>
      </c>
      <c r="E741" s="31"/>
    </row>
    <row r="742" spans="1:5" x14ac:dyDescent="0.45">
      <c r="A742" s="31">
        <v>741</v>
      </c>
      <c r="B742" s="31"/>
      <c r="C742" s="31"/>
      <c r="D742" s="32" t="s">
        <v>7</v>
      </c>
      <c r="E742" s="31"/>
    </row>
    <row r="743" spans="1:5" x14ac:dyDescent="0.45">
      <c r="A743" s="31">
        <v>742</v>
      </c>
      <c r="B743" s="31"/>
      <c r="C743" s="31"/>
      <c r="D743" s="32" t="s">
        <v>7</v>
      </c>
      <c r="E743" s="31"/>
    </row>
    <row r="744" spans="1:5" x14ac:dyDescent="0.45">
      <c r="A744" s="31">
        <v>743</v>
      </c>
      <c r="B744" s="31"/>
      <c r="C744" s="31"/>
      <c r="D744" s="32" t="s">
        <v>7</v>
      </c>
      <c r="E744" s="31"/>
    </row>
    <row r="745" spans="1:5" x14ac:dyDescent="0.45">
      <c r="A745" s="31">
        <v>744</v>
      </c>
      <c r="B745" s="31"/>
      <c r="C745" s="31"/>
      <c r="D745" s="32" t="s">
        <v>7</v>
      </c>
      <c r="E745" s="31"/>
    </row>
    <row r="746" spans="1:5" x14ac:dyDescent="0.45">
      <c r="A746" s="31">
        <v>745</v>
      </c>
      <c r="B746" s="31"/>
      <c r="C746" s="31"/>
      <c r="D746" s="32" t="s">
        <v>7</v>
      </c>
      <c r="E746" s="31"/>
    </row>
    <row r="747" spans="1:5" x14ac:dyDescent="0.45">
      <c r="A747" s="31">
        <v>746</v>
      </c>
      <c r="B747" s="31"/>
      <c r="C747" s="31"/>
      <c r="D747" s="32" t="s">
        <v>7</v>
      </c>
      <c r="E747" s="31"/>
    </row>
    <row r="748" spans="1:5" x14ac:dyDescent="0.45">
      <c r="A748" s="31">
        <v>747</v>
      </c>
      <c r="B748" s="31"/>
      <c r="C748" s="31"/>
      <c r="D748" s="32" t="s">
        <v>7</v>
      </c>
      <c r="E748" s="31"/>
    </row>
    <row r="749" spans="1:5" x14ac:dyDescent="0.45">
      <c r="A749" s="31">
        <v>748</v>
      </c>
      <c r="B749" s="31"/>
      <c r="C749" s="31"/>
      <c r="D749" s="32" t="s">
        <v>7</v>
      </c>
      <c r="E749" s="31"/>
    </row>
    <row r="750" spans="1:5" x14ac:dyDescent="0.45">
      <c r="A750" s="31">
        <v>749</v>
      </c>
      <c r="B750" s="31"/>
      <c r="C750" s="31"/>
      <c r="D750" s="32" t="s">
        <v>7</v>
      </c>
      <c r="E750" s="31"/>
    </row>
    <row r="751" spans="1:5" x14ac:dyDescent="0.45">
      <c r="A751" s="31">
        <v>750</v>
      </c>
      <c r="B751" s="31"/>
      <c r="C751" s="31"/>
      <c r="D751" s="32" t="s">
        <v>7</v>
      </c>
      <c r="E751" s="31"/>
    </row>
    <row r="752" spans="1:5" x14ac:dyDescent="0.45">
      <c r="A752" s="31">
        <v>751</v>
      </c>
      <c r="B752" s="31"/>
      <c r="C752" s="31"/>
      <c r="D752" s="32" t="s">
        <v>7</v>
      </c>
      <c r="E752" s="31"/>
    </row>
    <row r="753" spans="1:5" x14ac:dyDescent="0.45">
      <c r="A753" s="31">
        <v>752</v>
      </c>
      <c r="B753" s="31"/>
      <c r="C753" s="31"/>
      <c r="D753" s="32" t="s">
        <v>7</v>
      </c>
      <c r="E753" s="31"/>
    </row>
    <row r="754" spans="1:5" x14ac:dyDescent="0.45">
      <c r="A754" s="31">
        <v>753</v>
      </c>
      <c r="B754" s="31"/>
      <c r="C754" s="31"/>
      <c r="D754" s="32" t="s">
        <v>7</v>
      </c>
      <c r="E754" s="31"/>
    </row>
    <row r="755" spans="1:5" x14ac:dyDescent="0.45">
      <c r="A755" s="31">
        <v>754</v>
      </c>
      <c r="B755" s="31"/>
      <c r="C755" s="31"/>
      <c r="D755" s="32" t="s">
        <v>7</v>
      </c>
      <c r="E755" s="31"/>
    </row>
    <row r="756" spans="1:5" x14ac:dyDescent="0.45">
      <c r="A756" s="31">
        <v>755</v>
      </c>
      <c r="B756" s="31"/>
      <c r="C756" s="31"/>
      <c r="D756" s="32" t="s">
        <v>7</v>
      </c>
      <c r="E756" s="31"/>
    </row>
    <row r="757" spans="1:5" x14ac:dyDescent="0.45">
      <c r="A757" s="31">
        <v>756</v>
      </c>
      <c r="B757" s="31"/>
      <c r="C757" s="31"/>
      <c r="D757" s="32" t="s">
        <v>7</v>
      </c>
      <c r="E757" s="31"/>
    </row>
    <row r="758" spans="1:5" x14ac:dyDescent="0.45">
      <c r="A758" s="31">
        <v>757</v>
      </c>
      <c r="B758" s="31"/>
      <c r="C758" s="31"/>
      <c r="D758" s="32" t="s">
        <v>7</v>
      </c>
      <c r="E758" s="31"/>
    </row>
    <row r="759" spans="1:5" x14ac:dyDescent="0.45">
      <c r="A759" s="31">
        <v>758</v>
      </c>
      <c r="B759" s="31"/>
      <c r="C759" s="31"/>
      <c r="D759" s="32" t="s">
        <v>7</v>
      </c>
      <c r="E759" s="31"/>
    </row>
    <row r="760" spans="1:5" x14ac:dyDescent="0.45">
      <c r="A760" s="31">
        <v>759</v>
      </c>
      <c r="B760" s="31"/>
      <c r="C760" s="31"/>
      <c r="D760" s="32" t="s">
        <v>7</v>
      </c>
      <c r="E760" s="31"/>
    </row>
    <row r="761" spans="1:5" x14ac:dyDescent="0.45">
      <c r="A761" s="31">
        <v>760</v>
      </c>
      <c r="B761" s="31"/>
      <c r="C761" s="31"/>
      <c r="D761" s="32" t="s">
        <v>7</v>
      </c>
      <c r="E761" s="31"/>
    </row>
    <row r="762" spans="1:5" x14ac:dyDescent="0.45">
      <c r="A762" s="31">
        <v>761</v>
      </c>
      <c r="B762" s="31"/>
      <c r="C762" s="31"/>
      <c r="D762" s="32" t="s">
        <v>7</v>
      </c>
      <c r="E762" s="31"/>
    </row>
    <row r="763" spans="1:5" x14ac:dyDescent="0.45">
      <c r="A763" s="31">
        <v>762</v>
      </c>
      <c r="B763" s="31"/>
      <c r="C763" s="31"/>
      <c r="D763" s="32" t="s">
        <v>7</v>
      </c>
      <c r="E763" s="31"/>
    </row>
    <row r="764" spans="1:5" x14ac:dyDescent="0.45">
      <c r="A764" s="31">
        <v>763</v>
      </c>
      <c r="B764" s="31"/>
      <c r="C764" s="31"/>
      <c r="D764" s="32" t="s">
        <v>7</v>
      </c>
      <c r="E764" s="31"/>
    </row>
    <row r="765" spans="1:5" x14ac:dyDescent="0.45">
      <c r="A765" s="31">
        <v>764</v>
      </c>
      <c r="B765" s="31"/>
      <c r="C765" s="31"/>
      <c r="D765" s="32" t="s">
        <v>7</v>
      </c>
      <c r="E765" s="31"/>
    </row>
    <row r="766" spans="1:5" x14ac:dyDescent="0.45">
      <c r="A766" s="31">
        <v>765</v>
      </c>
      <c r="B766" s="31"/>
      <c r="C766" s="31"/>
      <c r="D766" s="32" t="s">
        <v>7</v>
      </c>
      <c r="E766" s="31"/>
    </row>
    <row r="767" spans="1:5" x14ac:dyDescent="0.45">
      <c r="A767" s="31">
        <v>766</v>
      </c>
      <c r="B767" s="31"/>
      <c r="C767" s="31"/>
      <c r="D767" s="32" t="s">
        <v>7</v>
      </c>
      <c r="E767" s="31"/>
    </row>
    <row r="768" spans="1:5" x14ac:dyDescent="0.45">
      <c r="A768" s="31">
        <v>767</v>
      </c>
      <c r="B768" s="31"/>
      <c r="C768" s="31"/>
      <c r="D768" s="32" t="s">
        <v>7</v>
      </c>
      <c r="E768" s="31"/>
    </row>
    <row r="769" spans="1:5" x14ac:dyDescent="0.45">
      <c r="A769" s="31">
        <v>768</v>
      </c>
      <c r="B769" s="31"/>
      <c r="C769" s="31"/>
      <c r="D769" s="32" t="s">
        <v>7</v>
      </c>
      <c r="E769" s="31"/>
    </row>
    <row r="770" spans="1:5" x14ac:dyDescent="0.45">
      <c r="A770" s="31">
        <v>769</v>
      </c>
      <c r="B770" s="31"/>
      <c r="C770" s="31"/>
      <c r="D770" s="32" t="s">
        <v>7</v>
      </c>
      <c r="E770" s="31"/>
    </row>
    <row r="771" spans="1:5" x14ac:dyDescent="0.45">
      <c r="A771" s="31">
        <v>770</v>
      </c>
      <c r="B771" s="31"/>
      <c r="C771" s="31"/>
      <c r="D771" s="32" t="s">
        <v>7</v>
      </c>
      <c r="E771" s="31"/>
    </row>
    <row r="772" spans="1:5" x14ac:dyDescent="0.45">
      <c r="A772" s="31">
        <v>771</v>
      </c>
      <c r="B772" s="31"/>
      <c r="C772" s="31"/>
      <c r="D772" s="32" t="s">
        <v>7</v>
      </c>
      <c r="E772" s="31"/>
    </row>
    <row r="773" spans="1:5" x14ac:dyDescent="0.45">
      <c r="A773" s="31">
        <v>772</v>
      </c>
      <c r="B773" s="31"/>
      <c r="C773" s="31"/>
      <c r="D773" s="32" t="s">
        <v>7</v>
      </c>
      <c r="E773" s="31"/>
    </row>
    <row r="774" spans="1:5" x14ac:dyDescent="0.45">
      <c r="A774" s="31">
        <v>773</v>
      </c>
      <c r="B774" s="31"/>
      <c r="C774" s="31"/>
      <c r="D774" s="32" t="s">
        <v>7</v>
      </c>
      <c r="E774" s="31"/>
    </row>
    <row r="775" spans="1:5" x14ac:dyDescent="0.45">
      <c r="A775" s="31">
        <v>774</v>
      </c>
      <c r="B775" s="31"/>
      <c r="C775" s="31"/>
      <c r="D775" s="32" t="s">
        <v>7</v>
      </c>
      <c r="E775" s="31"/>
    </row>
    <row r="776" spans="1:5" x14ac:dyDescent="0.45">
      <c r="A776" s="31">
        <v>775</v>
      </c>
      <c r="B776" s="31"/>
      <c r="C776" s="31"/>
      <c r="D776" s="32" t="s">
        <v>7</v>
      </c>
      <c r="E776" s="31"/>
    </row>
    <row r="777" spans="1:5" x14ac:dyDescent="0.45">
      <c r="A777" s="31">
        <v>776</v>
      </c>
      <c r="B777" s="31"/>
      <c r="C777" s="31"/>
      <c r="D777" s="32" t="s">
        <v>7</v>
      </c>
      <c r="E777" s="31"/>
    </row>
    <row r="778" spans="1:5" x14ac:dyDescent="0.45">
      <c r="A778" s="31">
        <v>777</v>
      </c>
      <c r="B778" s="31"/>
      <c r="C778" s="31"/>
      <c r="D778" s="32" t="s">
        <v>7</v>
      </c>
      <c r="E778" s="31"/>
    </row>
    <row r="779" spans="1:5" x14ac:dyDescent="0.45">
      <c r="A779" s="31">
        <v>778</v>
      </c>
      <c r="B779" s="31"/>
      <c r="C779" s="31"/>
      <c r="D779" s="32" t="s">
        <v>7</v>
      </c>
      <c r="E779" s="31"/>
    </row>
    <row r="780" spans="1:5" x14ac:dyDescent="0.45">
      <c r="A780" s="31">
        <v>779</v>
      </c>
      <c r="B780" s="31"/>
      <c r="C780" s="31"/>
      <c r="D780" s="32" t="s">
        <v>7</v>
      </c>
      <c r="E780" s="31"/>
    </row>
    <row r="781" spans="1:5" x14ac:dyDescent="0.45">
      <c r="A781" s="31">
        <v>780</v>
      </c>
      <c r="B781" s="31"/>
      <c r="C781" s="31"/>
      <c r="D781" s="32" t="s">
        <v>7</v>
      </c>
      <c r="E781" s="31"/>
    </row>
    <row r="782" spans="1:5" x14ac:dyDescent="0.45">
      <c r="A782" s="31">
        <v>781</v>
      </c>
      <c r="B782" s="31"/>
      <c r="C782" s="31"/>
      <c r="D782" s="32" t="s">
        <v>7</v>
      </c>
      <c r="E782" s="31"/>
    </row>
    <row r="783" spans="1:5" x14ac:dyDescent="0.45">
      <c r="A783" s="31">
        <v>782</v>
      </c>
      <c r="B783" s="31"/>
      <c r="C783" s="31"/>
      <c r="D783" s="32" t="s">
        <v>7</v>
      </c>
      <c r="E783" s="31"/>
    </row>
    <row r="784" spans="1:5" x14ac:dyDescent="0.45">
      <c r="A784" s="31">
        <v>783</v>
      </c>
      <c r="B784" s="31"/>
      <c r="C784" s="31"/>
      <c r="D784" s="32" t="s">
        <v>7</v>
      </c>
      <c r="E784" s="31"/>
    </row>
    <row r="785" spans="1:5" x14ac:dyDescent="0.45">
      <c r="A785" s="31">
        <v>784</v>
      </c>
      <c r="B785" s="31"/>
      <c r="C785" s="31"/>
      <c r="D785" s="32" t="s">
        <v>7</v>
      </c>
      <c r="E785" s="31"/>
    </row>
    <row r="786" spans="1:5" x14ac:dyDescent="0.45">
      <c r="A786" s="31">
        <v>785</v>
      </c>
      <c r="B786" s="31"/>
      <c r="C786" s="31"/>
      <c r="D786" s="32" t="s">
        <v>7</v>
      </c>
      <c r="E786" s="31"/>
    </row>
    <row r="787" spans="1:5" x14ac:dyDescent="0.45">
      <c r="A787" s="31">
        <v>786</v>
      </c>
      <c r="B787" s="31"/>
      <c r="C787" s="31"/>
      <c r="D787" s="32" t="s">
        <v>7</v>
      </c>
      <c r="E787" s="31"/>
    </row>
    <row r="788" spans="1:5" x14ac:dyDescent="0.45">
      <c r="A788" s="31">
        <v>787</v>
      </c>
      <c r="B788" s="31"/>
      <c r="C788" s="31"/>
      <c r="D788" s="32" t="s">
        <v>7</v>
      </c>
      <c r="E788" s="31"/>
    </row>
    <row r="789" spans="1:5" x14ac:dyDescent="0.45">
      <c r="A789" s="31">
        <v>788</v>
      </c>
      <c r="B789" s="31"/>
      <c r="C789" s="31"/>
      <c r="D789" s="32" t="s">
        <v>7</v>
      </c>
      <c r="E789" s="31"/>
    </row>
    <row r="790" spans="1:5" x14ac:dyDescent="0.45">
      <c r="A790" s="31">
        <v>789</v>
      </c>
      <c r="B790" s="31"/>
      <c r="C790" s="31"/>
      <c r="D790" s="32" t="s">
        <v>7</v>
      </c>
      <c r="E790" s="31"/>
    </row>
    <row r="791" spans="1:5" x14ac:dyDescent="0.45">
      <c r="A791" s="31">
        <v>790</v>
      </c>
      <c r="B791" s="31"/>
      <c r="C791" s="31"/>
      <c r="D791" s="32" t="s">
        <v>7</v>
      </c>
      <c r="E791" s="31"/>
    </row>
    <row r="792" spans="1:5" x14ac:dyDescent="0.45">
      <c r="A792" s="31">
        <v>791</v>
      </c>
      <c r="B792" s="31"/>
      <c r="C792" s="31"/>
      <c r="D792" s="32" t="s">
        <v>7</v>
      </c>
      <c r="E792" s="31"/>
    </row>
    <row r="793" spans="1:5" x14ac:dyDescent="0.45">
      <c r="A793" s="31">
        <v>792</v>
      </c>
      <c r="B793" s="31"/>
      <c r="C793" s="31"/>
      <c r="D793" s="32" t="s">
        <v>7</v>
      </c>
      <c r="E793" s="31"/>
    </row>
    <row r="794" spans="1:5" x14ac:dyDescent="0.45">
      <c r="A794" s="31">
        <v>793</v>
      </c>
      <c r="B794" s="31"/>
      <c r="C794" s="31"/>
      <c r="D794" s="32" t="s">
        <v>7</v>
      </c>
      <c r="E794" s="31"/>
    </row>
    <row r="795" spans="1:5" x14ac:dyDescent="0.45">
      <c r="A795" s="31">
        <v>794</v>
      </c>
      <c r="B795" s="31"/>
      <c r="C795" s="31"/>
      <c r="D795" s="32" t="s">
        <v>7</v>
      </c>
      <c r="E795" s="31"/>
    </row>
    <row r="796" spans="1:5" x14ac:dyDescent="0.45">
      <c r="A796" s="31">
        <v>795</v>
      </c>
      <c r="B796" s="31"/>
      <c r="C796" s="31"/>
      <c r="D796" s="32" t="s">
        <v>7</v>
      </c>
      <c r="E796" s="31"/>
    </row>
    <row r="797" spans="1:5" x14ac:dyDescent="0.45">
      <c r="A797" s="31">
        <v>796</v>
      </c>
      <c r="B797" s="31"/>
      <c r="C797" s="31"/>
      <c r="D797" s="32" t="s">
        <v>7</v>
      </c>
      <c r="E797" s="31"/>
    </row>
    <row r="798" spans="1:5" x14ac:dyDescent="0.45">
      <c r="A798" s="31">
        <v>797</v>
      </c>
      <c r="B798" s="31"/>
      <c r="C798" s="31"/>
      <c r="D798" s="32" t="s">
        <v>7</v>
      </c>
      <c r="E798" s="31"/>
    </row>
    <row r="799" spans="1:5" x14ac:dyDescent="0.45">
      <c r="A799" s="31">
        <v>798</v>
      </c>
      <c r="B799" s="31"/>
      <c r="C799" s="31"/>
      <c r="D799" s="32" t="s">
        <v>7</v>
      </c>
      <c r="E799" s="31"/>
    </row>
    <row r="800" spans="1:5" x14ac:dyDescent="0.45">
      <c r="A800" s="31">
        <v>799</v>
      </c>
      <c r="B800" s="31"/>
      <c r="C800" s="31"/>
      <c r="D800" s="32" t="s">
        <v>7</v>
      </c>
      <c r="E800" s="31"/>
    </row>
    <row r="801" spans="1:5" x14ac:dyDescent="0.45">
      <c r="A801" s="31">
        <v>800</v>
      </c>
      <c r="B801" s="31"/>
      <c r="C801" s="31"/>
      <c r="D801" s="32" t="s">
        <v>7</v>
      </c>
      <c r="E801" s="31"/>
    </row>
    <row r="802" spans="1:5" x14ac:dyDescent="0.45">
      <c r="A802" s="31">
        <v>801</v>
      </c>
      <c r="B802" s="31"/>
      <c r="C802" s="31"/>
      <c r="D802" s="32" t="s">
        <v>7</v>
      </c>
      <c r="E802" s="31"/>
    </row>
    <row r="803" spans="1:5" x14ac:dyDescent="0.45">
      <c r="A803" s="31">
        <v>802</v>
      </c>
      <c r="B803" s="31"/>
      <c r="C803" s="31"/>
      <c r="D803" s="32" t="s">
        <v>7</v>
      </c>
      <c r="E803" s="31"/>
    </row>
    <row r="804" spans="1:5" x14ac:dyDescent="0.45">
      <c r="A804" s="31">
        <v>803</v>
      </c>
      <c r="B804" s="31"/>
      <c r="C804" s="31"/>
      <c r="D804" s="32" t="s">
        <v>7</v>
      </c>
      <c r="E804" s="31"/>
    </row>
    <row r="805" spans="1:5" x14ac:dyDescent="0.45">
      <c r="A805" s="31">
        <v>804</v>
      </c>
      <c r="B805" s="31"/>
      <c r="C805" s="31"/>
      <c r="D805" s="32" t="s">
        <v>7</v>
      </c>
      <c r="E805" s="31"/>
    </row>
    <row r="806" spans="1:5" x14ac:dyDescent="0.45">
      <c r="A806" s="31">
        <v>805</v>
      </c>
      <c r="B806" s="31"/>
      <c r="C806" s="31"/>
      <c r="D806" s="32" t="s">
        <v>7</v>
      </c>
      <c r="E806" s="31"/>
    </row>
    <row r="807" spans="1:5" x14ac:dyDescent="0.45">
      <c r="A807" s="31">
        <v>806</v>
      </c>
      <c r="B807" s="31"/>
      <c r="C807" s="31"/>
      <c r="D807" s="32" t="s">
        <v>7</v>
      </c>
      <c r="E807" s="31"/>
    </row>
    <row r="808" spans="1:5" x14ac:dyDescent="0.45">
      <c r="A808" s="31">
        <v>807</v>
      </c>
      <c r="B808" s="31"/>
      <c r="C808" s="31"/>
      <c r="D808" s="32" t="s">
        <v>7</v>
      </c>
      <c r="E808" s="31"/>
    </row>
    <row r="809" spans="1:5" x14ac:dyDescent="0.45">
      <c r="A809" s="31">
        <v>808</v>
      </c>
      <c r="B809" s="31"/>
      <c r="C809" s="31"/>
      <c r="D809" s="32" t="s">
        <v>7</v>
      </c>
      <c r="E809" s="31"/>
    </row>
    <row r="810" spans="1:5" x14ac:dyDescent="0.45">
      <c r="A810" s="31">
        <v>809</v>
      </c>
      <c r="B810" s="31"/>
      <c r="C810" s="31"/>
      <c r="D810" s="32" t="s">
        <v>7</v>
      </c>
      <c r="E810" s="31"/>
    </row>
    <row r="811" spans="1:5" x14ac:dyDescent="0.45">
      <c r="A811" s="31">
        <v>810</v>
      </c>
      <c r="B811" s="31"/>
      <c r="C811" s="31"/>
      <c r="D811" s="32" t="s">
        <v>7</v>
      </c>
      <c r="E811" s="31"/>
    </row>
    <row r="812" spans="1:5" x14ac:dyDescent="0.45">
      <c r="A812" s="31">
        <v>811</v>
      </c>
      <c r="B812" s="31"/>
      <c r="C812" s="31"/>
      <c r="D812" s="32" t="s">
        <v>7</v>
      </c>
      <c r="E812" s="31"/>
    </row>
    <row r="813" spans="1:5" x14ac:dyDescent="0.45">
      <c r="A813" s="31">
        <v>812</v>
      </c>
      <c r="B813" s="31"/>
      <c r="C813" s="31"/>
      <c r="D813" s="32" t="s">
        <v>7</v>
      </c>
      <c r="E813" s="31"/>
    </row>
    <row r="814" spans="1:5" x14ac:dyDescent="0.45">
      <c r="A814" s="31">
        <v>813</v>
      </c>
      <c r="B814" s="31"/>
      <c r="C814" s="31"/>
      <c r="D814" s="32" t="s">
        <v>7</v>
      </c>
      <c r="E814" s="31"/>
    </row>
    <row r="815" spans="1:5" x14ac:dyDescent="0.45">
      <c r="A815" s="31">
        <v>814</v>
      </c>
      <c r="B815" s="31"/>
      <c r="C815" s="31"/>
      <c r="D815" s="32" t="s">
        <v>7</v>
      </c>
      <c r="E815" s="31"/>
    </row>
    <row r="816" spans="1:5" x14ac:dyDescent="0.45">
      <c r="A816" s="31">
        <v>815</v>
      </c>
      <c r="B816" s="31"/>
      <c r="C816" s="31"/>
      <c r="D816" s="32" t="s">
        <v>7</v>
      </c>
      <c r="E816" s="31"/>
    </row>
    <row r="817" spans="1:5" x14ac:dyDescent="0.45">
      <c r="A817" s="31">
        <v>816</v>
      </c>
      <c r="B817" s="31"/>
      <c r="C817" s="31"/>
      <c r="D817" s="32" t="s">
        <v>7</v>
      </c>
      <c r="E817" s="31"/>
    </row>
    <row r="818" spans="1:5" x14ac:dyDescent="0.45">
      <c r="A818" s="31">
        <v>817</v>
      </c>
      <c r="B818" s="31"/>
      <c r="C818" s="31"/>
      <c r="D818" s="32" t="s">
        <v>7</v>
      </c>
      <c r="E818" s="31"/>
    </row>
    <row r="819" spans="1:5" x14ac:dyDescent="0.45">
      <c r="A819" s="31">
        <v>818</v>
      </c>
      <c r="B819" s="31"/>
      <c r="C819" s="31"/>
      <c r="D819" s="32" t="s">
        <v>7</v>
      </c>
      <c r="E819" s="31"/>
    </row>
    <row r="820" spans="1:5" x14ac:dyDescent="0.45">
      <c r="A820" s="31">
        <v>819</v>
      </c>
      <c r="B820" s="31"/>
      <c r="C820" s="31"/>
      <c r="D820" s="32" t="s">
        <v>7</v>
      </c>
      <c r="E820" s="31"/>
    </row>
    <row r="821" spans="1:5" x14ac:dyDescent="0.45">
      <c r="A821" s="31">
        <v>820</v>
      </c>
      <c r="B821" s="31"/>
      <c r="C821" s="31"/>
      <c r="D821" s="32" t="s">
        <v>7</v>
      </c>
      <c r="E821" s="31"/>
    </row>
    <row r="822" spans="1:5" x14ac:dyDescent="0.45">
      <c r="A822" s="31">
        <v>821</v>
      </c>
      <c r="B822" s="31"/>
      <c r="C822" s="31"/>
      <c r="D822" s="32" t="s">
        <v>7</v>
      </c>
      <c r="E822" s="31"/>
    </row>
    <row r="823" spans="1:5" x14ac:dyDescent="0.45">
      <c r="A823" s="31">
        <v>822</v>
      </c>
      <c r="B823" s="31"/>
      <c r="C823" s="31"/>
      <c r="D823" s="32" t="s">
        <v>7</v>
      </c>
      <c r="E823" s="31"/>
    </row>
    <row r="824" spans="1:5" x14ac:dyDescent="0.45">
      <c r="A824" s="31">
        <v>823</v>
      </c>
      <c r="B824" s="31"/>
      <c r="C824" s="31"/>
      <c r="D824" s="32" t="s">
        <v>7</v>
      </c>
      <c r="E824" s="31"/>
    </row>
    <row r="825" spans="1:5" x14ac:dyDescent="0.45">
      <c r="A825" s="31">
        <v>824</v>
      </c>
      <c r="B825" s="31"/>
      <c r="C825" s="31"/>
      <c r="D825" s="32" t="s">
        <v>7</v>
      </c>
      <c r="E825" s="31"/>
    </row>
    <row r="826" spans="1:5" x14ac:dyDescent="0.45">
      <c r="A826" s="31">
        <v>825</v>
      </c>
      <c r="B826" s="31"/>
      <c r="C826" s="31"/>
      <c r="D826" s="32" t="s">
        <v>7</v>
      </c>
      <c r="E826" s="31"/>
    </row>
    <row r="827" spans="1:5" x14ac:dyDescent="0.45">
      <c r="A827" s="31">
        <v>826</v>
      </c>
      <c r="B827" s="31"/>
      <c r="C827" s="31"/>
      <c r="D827" s="32" t="s">
        <v>7</v>
      </c>
      <c r="E827" s="31"/>
    </row>
    <row r="828" spans="1:5" x14ac:dyDescent="0.45">
      <c r="A828" s="31">
        <v>827</v>
      </c>
      <c r="B828" s="31"/>
      <c r="C828" s="31"/>
      <c r="D828" s="32" t="s">
        <v>7</v>
      </c>
      <c r="E828" s="31"/>
    </row>
    <row r="829" spans="1:5" x14ac:dyDescent="0.45">
      <c r="A829" s="31">
        <v>828</v>
      </c>
      <c r="B829" s="31"/>
      <c r="C829" s="31"/>
      <c r="D829" s="32" t="s">
        <v>7</v>
      </c>
      <c r="E829" s="31"/>
    </row>
    <row r="830" spans="1:5" x14ac:dyDescent="0.45">
      <c r="A830" s="31">
        <v>829</v>
      </c>
      <c r="B830" s="31"/>
      <c r="C830" s="31"/>
      <c r="D830" s="32" t="s">
        <v>7</v>
      </c>
      <c r="E830" s="31"/>
    </row>
    <row r="831" spans="1:5" x14ac:dyDescent="0.45">
      <c r="A831" s="31">
        <v>830</v>
      </c>
      <c r="B831" s="31"/>
      <c r="C831" s="31"/>
      <c r="D831" s="32" t="s">
        <v>7</v>
      </c>
      <c r="E831" s="31"/>
    </row>
    <row r="832" spans="1:5" x14ac:dyDescent="0.45">
      <c r="A832" s="31">
        <v>831</v>
      </c>
      <c r="B832" s="31"/>
      <c r="C832" s="31"/>
      <c r="D832" s="32" t="s">
        <v>7</v>
      </c>
      <c r="E832" s="31"/>
    </row>
    <row r="833" spans="1:5" x14ac:dyDescent="0.45">
      <c r="A833" s="31">
        <v>832</v>
      </c>
      <c r="B833" s="31"/>
      <c r="C833" s="31"/>
      <c r="D833" s="32" t="s">
        <v>7</v>
      </c>
      <c r="E833" s="31"/>
    </row>
    <row r="834" spans="1:5" x14ac:dyDescent="0.45">
      <c r="A834" s="31">
        <v>833</v>
      </c>
      <c r="B834" s="31"/>
      <c r="C834" s="31"/>
      <c r="D834" s="32" t="s">
        <v>7</v>
      </c>
      <c r="E834" s="31"/>
    </row>
    <row r="835" spans="1:5" x14ac:dyDescent="0.45">
      <c r="A835" s="31">
        <v>834</v>
      </c>
      <c r="B835" s="31"/>
      <c r="C835" s="31"/>
      <c r="D835" s="32" t="s">
        <v>7</v>
      </c>
      <c r="E835" s="31"/>
    </row>
    <row r="836" spans="1:5" x14ac:dyDescent="0.45">
      <c r="A836" s="31">
        <v>835</v>
      </c>
      <c r="B836" s="31"/>
      <c r="C836" s="31"/>
      <c r="D836" s="32" t="s">
        <v>7</v>
      </c>
      <c r="E836" s="31"/>
    </row>
    <row r="837" spans="1:5" x14ac:dyDescent="0.45">
      <c r="A837" s="31">
        <v>836</v>
      </c>
      <c r="B837" s="31"/>
      <c r="C837" s="31"/>
      <c r="D837" s="32" t="s">
        <v>7</v>
      </c>
      <c r="E837" s="31"/>
    </row>
    <row r="838" spans="1:5" x14ac:dyDescent="0.45">
      <c r="A838" s="31">
        <v>837</v>
      </c>
      <c r="B838" s="31"/>
      <c r="C838" s="31"/>
      <c r="D838" s="32" t="s">
        <v>7</v>
      </c>
      <c r="E838" s="31"/>
    </row>
    <row r="839" spans="1:5" x14ac:dyDescent="0.45">
      <c r="A839" s="31">
        <v>838</v>
      </c>
      <c r="B839" s="31"/>
      <c r="C839" s="31"/>
      <c r="D839" s="32" t="s">
        <v>7</v>
      </c>
      <c r="E839" s="31"/>
    </row>
    <row r="840" spans="1:5" x14ac:dyDescent="0.45">
      <c r="A840" s="31">
        <v>839</v>
      </c>
      <c r="B840" s="31"/>
      <c r="C840" s="31"/>
      <c r="D840" s="32" t="s">
        <v>7</v>
      </c>
      <c r="E840" s="31"/>
    </row>
    <row r="841" spans="1:5" x14ac:dyDescent="0.45">
      <c r="A841" s="31">
        <v>840</v>
      </c>
      <c r="B841" s="31"/>
      <c r="C841" s="31"/>
      <c r="D841" s="32" t="s">
        <v>7</v>
      </c>
      <c r="E841" s="31"/>
    </row>
    <row r="842" spans="1:5" x14ac:dyDescent="0.45">
      <c r="A842" s="31">
        <v>841</v>
      </c>
      <c r="B842" s="31"/>
      <c r="C842" s="31"/>
      <c r="D842" s="32" t="s">
        <v>7</v>
      </c>
      <c r="E842" s="31"/>
    </row>
    <row r="843" spans="1:5" x14ac:dyDescent="0.45">
      <c r="A843" s="31">
        <v>842</v>
      </c>
      <c r="B843" s="31"/>
      <c r="C843" s="31"/>
      <c r="D843" s="32" t="s">
        <v>7</v>
      </c>
      <c r="E843" s="31"/>
    </row>
    <row r="844" spans="1:5" x14ac:dyDescent="0.45">
      <c r="A844" s="31">
        <v>843</v>
      </c>
      <c r="B844" s="31"/>
      <c r="C844" s="31"/>
      <c r="D844" s="32" t="s">
        <v>7</v>
      </c>
      <c r="E844" s="31"/>
    </row>
    <row r="845" spans="1:5" x14ac:dyDescent="0.45">
      <c r="A845" s="31">
        <v>844</v>
      </c>
      <c r="B845" s="31"/>
      <c r="C845" s="31"/>
      <c r="D845" s="32" t="s">
        <v>7</v>
      </c>
      <c r="E845" s="31"/>
    </row>
    <row r="846" spans="1:5" x14ac:dyDescent="0.45">
      <c r="A846" s="31">
        <v>845</v>
      </c>
      <c r="B846" s="31"/>
      <c r="C846" s="31"/>
      <c r="D846" s="32" t="s">
        <v>7</v>
      </c>
      <c r="E846" s="31"/>
    </row>
    <row r="847" spans="1:5" x14ac:dyDescent="0.45">
      <c r="A847" s="31">
        <v>846</v>
      </c>
      <c r="B847" s="31"/>
      <c r="C847" s="31"/>
      <c r="D847" s="32" t="s">
        <v>7</v>
      </c>
      <c r="E847" s="31"/>
    </row>
    <row r="848" spans="1:5" x14ac:dyDescent="0.45">
      <c r="A848" s="31">
        <v>847</v>
      </c>
      <c r="B848" s="31"/>
      <c r="C848" s="31"/>
      <c r="D848" s="32" t="s">
        <v>7</v>
      </c>
      <c r="E848" s="31"/>
    </row>
    <row r="849" spans="1:5" x14ac:dyDescent="0.45">
      <c r="A849" s="31">
        <v>848</v>
      </c>
      <c r="B849" s="31"/>
      <c r="C849" s="31"/>
      <c r="D849" s="32" t="s">
        <v>7</v>
      </c>
      <c r="E849" s="31"/>
    </row>
    <row r="850" spans="1:5" x14ac:dyDescent="0.45">
      <c r="A850" s="31">
        <v>849</v>
      </c>
      <c r="B850" s="31"/>
      <c r="C850" s="31"/>
      <c r="D850" s="32" t="s">
        <v>7</v>
      </c>
      <c r="E850" s="31"/>
    </row>
    <row r="851" spans="1:5" x14ac:dyDescent="0.45">
      <c r="A851" s="31">
        <v>850</v>
      </c>
      <c r="B851" s="31"/>
      <c r="C851" s="31"/>
      <c r="D851" s="32" t="s">
        <v>7</v>
      </c>
      <c r="E851" s="31"/>
    </row>
    <row r="852" spans="1:5" x14ac:dyDescent="0.45">
      <c r="A852" s="31">
        <v>851</v>
      </c>
      <c r="B852" s="31"/>
      <c r="C852" s="31"/>
      <c r="D852" s="32" t="s">
        <v>7</v>
      </c>
      <c r="E852" s="31"/>
    </row>
    <row r="853" spans="1:5" x14ac:dyDescent="0.45">
      <c r="A853" s="31">
        <v>852</v>
      </c>
      <c r="B853" s="31"/>
      <c r="C853" s="31"/>
      <c r="D853" s="32" t="s">
        <v>7</v>
      </c>
      <c r="E853" s="31"/>
    </row>
    <row r="854" spans="1:5" x14ac:dyDescent="0.45">
      <c r="A854" s="31">
        <v>853</v>
      </c>
      <c r="B854" s="31"/>
      <c r="C854" s="31"/>
      <c r="D854" s="32" t="s">
        <v>7</v>
      </c>
      <c r="E854" s="31"/>
    </row>
    <row r="855" spans="1:5" x14ac:dyDescent="0.45">
      <c r="A855" s="31">
        <v>854</v>
      </c>
      <c r="B855" s="31"/>
      <c r="C855" s="31"/>
      <c r="D855" s="32" t="s">
        <v>7</v>
      </c>
      <c r="E855" s="31"/>
    </row>
    <row r="856" spans="1:5" x14ac:dyDescent="0.45">
      <c r="A856" s="31">
        <v>855</v>
      </c>
      <c r="B856" s="31"/>
      <c r="C856" s="31"/>
      <c r="D856" s="32" t="s">
        <v>7</v>
      </c>
      <c r="E856" s="31"/>
    </row>
    <row r="857" spans="1:5" x14ac:dyDescent="0.45">
      <c r="A857" s="31">
        <v>856</v>
      </c>
      <c r="B857" s="31"/>
      <c r="C857" s="31"/>
      <c r="D857" s="32" t="s">
        <v>7</v>
      </c>
      <c r="E857" s="31"/>
    </row>
    <row r="858" spans="1:5" x14ac:dyDescent="0.45">
      <c r="A858" s="31">
        <v>857</v>
      </c>
      <c r="B858" s="31"/>
      <c r="C858" s="31"/>
      <c r="D858" s="32" t="s">
        <v>7</v>
      </c>
      <c r="E858" s="31"/>
    </row>
    <row r="859" spans="1:5" x14ac:dyDescent="0.45">
      <c r="A859" s="31">
        <v>858</v>
      </c>
      <c r="B859" s="31"/>
      <c r="C859" s="31"/>
      <c r="D859" s="32" t="s">
        <v>7</v>
      </c>
      <c r="E859" s="31"/>
    </row>
    <row r="860" spans="1:5" x14ac:dyDescent="0.45">
      <c r="A860" s="31">
        <v>859</v>
      </c>
      <c r="B860" s="31"/>
      <c r="C860" s="31"/>
      <c r="D860" s="32" t="s">
        <v>7</v>
      </c>
      <c r="E860" s="31"/>
    </row>
    <row r="861" spans="1:5" x14ac:dyDescent="0.45">
      <c r="A861" s="31">
        <v>860</v>
      </c>
      <c r="B861" s="31"/>
      <c r="C861" s="31"/>
      <c r="D861" s="32" t="s">
        <v>7</v>
      </c>
      <c r="E861" s="31"/>
    </row>
    <row r="862" spans="1:5" x14ac:dyDescent="0.45">
      <c r="A862" s="31">
        <v>861</v>
      </c>
      <c r="B862" s="31"/>
      <c r="C862" s="31"/>
      <c r="D862" s="32" t="s">
        <v>7</v>
      </c>
      <c r="E862" s="31"/>
    </row>
    <row r="863" spans="1:5" x14ac:dyDescent="0.45">
      <c r="A863" s="31">
        <v>862</v>
      </c>
      <c r="B863" s="31"/>
      <c r="C863" s="31"/>
      <c r="D863" s="32" t="s">
        <v>7</v>
      </c>
      <c r="E863" s="31"/>
    </row>
    <row r="864" spans="1:5" x14ac:dyDescent="0.45">
      <c r="A864" s="31">
        <v>863</v>
      </c>
      <c r="B864" s="31"/>
      <c r="C864" s="31"/>
      <c r="D864" s="32" t="s">
        <v>7</v>
      </c>
      <c r="E864" s="31"/>
    </row>
    <row r="865" spans="1:5" x14ac:dyDescent="0.45">
      <c r="A865" s="31">
        <v>864</v>
      </c>
      <c r="B865" s="31"/>
      <c r="C865" s="31"/>
      <c r="D865" s="32" t="s">
        <v>7</v>
      </c>
      <c r="E865" s="31"/>
    </row>
    <row r="866" spans="1:5" x14ac:dyDescent="0.45">
      <c r="A866" s="31">
        <v>865</v>
      </c>
      <c r="B866" s="31"/>
      <c r="C866" s="31"/>
      <c r="D866" s="32" t="s">
        <v>7</v>
      </c>
      <c r="E866" s="31"/>
    </row>
    <row r="867" spans="1:5" x14ac:dyDescent="0.45">
      <c r="A867" s="31">
        <v>866</v>
      </c>
      <c r="B867" s="31"/>
      <c r="C867" s="31"/>
      <c r="D867" s="32" t="s">
        <v>7</v>
      </c>
      <c r="E867" s="31"/>
    </row>
    <row r="868" spans="1:5" x14ac:dyDescent="0.45">
      <c r="A868" s="31">
        <v>867</v>
      </c>
      <c r="B868" s="31"/>
      <c r="C868" s="31"/>
      <c r="D868" s="32" t="s">
        <v>7</v>
      </c>
      <c r="E868" s="31"/>
    </row>
    <row r="869" spans="1:5" x14ac:dyDescent="0.45">
      <c r="A869" s="31">
        <v>868</v>
      </c>
      <c r="B869" s="31"/>
      <c r="C869" s="31"/>
      <c r="D869" s="32" t="s">
        <v>7</v>
      </c>
      <c r="E869" s="31"/>
    </row>
    <row r="870" spans="1:5" x14ac:dyDescent="0.45">
      <c r="A870" s="31">
        <v>869</v>
      </c>
      <c r="B870" s="31"/>
      <c r="C870" s="31"/>
      <c r="D870" s="32" t="s">
        <v>7</v>
      </c>
      <c r="E870" s="31"/>
    </row>
    <row r="871" spans="1:5" x14ac:dyDescent="0.45">
      <c r="A871" s="31">
        <v>870</v>
      </c>
      <c r="B871" s="31"/>
      <c r="C871" s="31"/>
      <c r="D871" s="32" t="s">
        <v>7</v>
      </c>
      <c r="E871" s="31"/>
    </row>
    <row r="872" spans="1:5" x14ac:dyDescent="0.45">
      <c r="A872" s="31">
        <v>871</v>
      </c>
      <c r="B872" s="31"/>
      <c r="C872" s="31"/>
      <c r="D872" s="32" t="s">
        <v>7</v>
      </c>
      <c r="E872" s="31"/>
    </row>
    <row r="873" spans="1:5" x14ac:dyDescent="0.45">
      <c r="A873" s="31">
        <v>872</v>
      </c>
      <c r="B873" s="31"/>
      <c r="C873" s="31"/>
      <c r="D873" s="32" t="s">
        <v>7</v>
      </c>
      <c r="E873" s="31"/>
    </row>
    <row r="874" spans="1:5" x14ac:dyDescent="0.45">
      <c r="A874" s="31">
        <v>873</v>
      </c>
      <c r="B874" s="31"/>
      <c r="C874" s="31"/>
      <c r="D874" s="32" t="s">
        <v>7</v>
      </c>
      <c r="E874" s="31"/>
    </row>
    <row r="875" spans="1:5" x14ac:dyDescent="0.45">
      <c r="A875" s="31">
        <v>874</v>
      </c>
      <c r="B875" s="31"/>
      <c r="C875" s="31"/>
      <c r="D875" s="32" t="s">
        <v>7</v>
      </c>
      <c r="E875" s="31"/>
    </row>
    <row r="876" spans="1:5" x14ac:dyDescent="0.45">
      <c r="A876" s="31">
        <v>875</v>
      </c>
      <c r="B876" s="31"/>
      <c r="C876" s="31"/>
      <c r="D876" s="32" t="s">
        <v>7</v>
      </c>
      <c r="E876" s="31"/>
    </row>
    <row r="877" spans="1:5" x14ac:dyDescent="0.45">
      <c r="A877" s="31">
        <v>876</v>
      </c>
      <c r="B877" s="31"/>
      <c r="C877" s="31"/>
      <c r="D877" s="32" t="s">
        <v>7</v>
      </c>
      <c r="E877" s="31"/>
    </row>
    <row r="878" spans="1:5" x14ac:dyDescent="0.45">
      <c r="A878" s="31">
        <v>877</v>
      </c>
      <c r="B878" s="31"/>
      <c r="C878" s="31"/>
      <c r="D878" s="32" t="s">
        <v>7</v>
      </c>
      <c r="E878" s="31"/>
    </row>
    <row r="879" spans="1:5" x14ac:dyDescent="0.45">
      <c r="A879" s="31">
        <v>878</v>
      </c>
      <c r="B879" s="31"/>
      <c r="C879" s="31"/>
      <c r="D879" s="32" t="s">
        <v>7</v>
      </c>
      <c r="E879" s="31"/>
    </row>
    <row r="880" spans="1:5" x14ac:dyDescent="0.45">
      <c r="A880" s="31">
        <v>879</v>
      </c>
      <c r="B880" s="31"/>
      <c r="C880" s="31"/>
      <c r="D880" s="32" t="s">
        <v>7</v>
      </c>
      <c r="E880" s="31"/>
    </row>
    <row r="881" spans="1:5" x14ac:dyDescent="0.45">
      <c r="A881" s="31">
        <v>880</v>
      </c>
      <c r="B881" s="31"/>
      <c r="C881" s="31"/>
      <c r="D881" s="32" t="s">
        <v>7</v>
      </c>
      <c r="E881" s="31"/>
    </row>
    <row r="882" spans="1:5" x14ac:dyDescent="0.45">
      <c r="A882" s="31">
        <v>881</v>
      </c>
      <c r="B882" s="31"/>
      <c r="C882" s="31"/>
      <c r="D882" s="32" t="s">
        <v>7</v>
      </c>
      <c r="E882" s="31"/>
    </row>
    <row r="883" spans="1:5" x14ac:dyDescent="0.45">
      <c r="A883" s="31">
        <v>882</v>
      </c>
      <c r="B883" s="31"/>
      <c r="C883" s="31"/>
      <c r="D883" s="32" t="s">
        <v>7</v>
      </c>
      <c r="E883" s="31"/>
    </row>
    <row r="884" spans="1:5" x14ac:dyDescent="0.45">
      <c r="A884" s="31">
        <v>883</v>
      </c>
      <c r="B884" s="31"/>
      <c r="C884" s="31"/>
      <c r="D884" s="32" t="s">
        <v>7</v>
      </c>
      <c r="E884" s="31"/>
    </row>
    <row r="885" spans="1:5" x14ac:dyDescent="0.45">
      <c r="A885" s="31">
        <v>884</v>
      </c>
      <c r="B885" s="31"/>
      <c r="C885" s="31"/>
      <c r="D885" s="32" t="s">
        <v>7</v>
      </c>
      <c r="E885" s="31"/>
    </row>
    <row r="886" spans="1:5" x14ac:dyDescent="0.45">
      <c r="A886" s="31">
        <v>885</v>
      </c>
      <c r="B886" s="31"/>
      <c r="C886" s="31"/>
      <c r="D886" s="32" t="s">
        <v>7</v>
      </c>
      <c r="E886" s="31"/>
    </row>
    <row r="887" spans="1:5" x14ac:dyDescent="0.45">
      <c r="A887" s="31">
        <v>886</v>
      </c>
      <c r="B887" s="31"/>
      <c r="C887" s="31"/>
      <c r="D887" s="32" t="s">
        <v>7</v>
      </c>
      <c r="E887" s="31"/>
    </row>
    <row r="888" spans="1:5" x14ac:dyDescent="0.45">
      <c r="A888" s="31">
        <v>887</v>
      </c>
      <c r="B888" s="31"/>
      <c r="C888" s="31"/>
      <c r="D888" s="32" t="s">
        <v>7</v>
      </c>
      <c r="E888" s="31"/>
    </row>
    <row r="889" spans="1:5" x14ac:dyDescent="0.45">
      <c r="A889" s="31">
        <v>888</v>
      </c>
      <c r="B889" s="31"/>
      <c r="C889" s="31"/>
      <c r="D889" s="32" t="s">
        <v>7</v>
      </c>
      <c r="E889" s="31"/>
    </row>
    <row r="890" spans="1:5" x14ac:dyDescent="0.45">
      <c r="A890" s="31">
        <v>889</v>
      </c>
      <c r="B890" s="31"/>
      <c r="C890" s="31"/>
      <c r="D890" s="32" t="s">
        <v>7</v>
      </c>
      <c r="E890" s="31"/>
    </row>
    <row r="891" spans="1:5" x14ac:dyDescent="0.45">
      <c r="A891" s="31">
        <v>890</v>
      </c>
      <c r="B891" s="31"/>
      <c r="C891" s="31"/>
      <c r="D891" s="32" t="s">
        <v>7</v>
      </c>
      <c r="E891" s="31"/>
    </row>
    <row r="892" spans="1:5" x14ac:dyDescent="0.45">
      <c r="A892" s="31">
        <v>891</v>
      </c>
      <c r="B892" s="31"/>
      <c r="C892" s="31"/>
      <c r="D892" s="32" t="s">
        <v>7</v>
      </c>
      <c r="E892" s="31"/>
    </row>
    <row r="893" spans="1:5" x14ac:dyDescent="0.45">
      <c r="A893" s="31">
        <v>892</v>
      </c>
      <c r="B893" s="31"/>
      <c r="C893" s="31"/>
      <c r="D893" s="32" t="s">
        <v>7</v>
      </c>
      <c r="E893" s="31"/>
    </row>
    <row r="894" spans="1:5" x14ac:dyDescent="0.45">
      <c r="A894" s="31">
        <v>893</v>
      </c>
      <c r="B894" s="31"/>
      <c r="C894" s="31"/>
      <c r="D894" s="32" t="s">
        <v>7</v>
      </c>
      <c r="E894" s="31"/>
    </row>
    <row r="895" spans="1:5" x14ac:dyDescent="0.45">
      <c r="A895" s="31">
        <v>894</v>
      </c>
      <c r="B895" s="31"/>
      <c r="C895" s="31"/>
      <c r="D895" s="32" t="s">
        <v>7</v>
      </c>
      <c r="E895" s="31"/>
    </row>
    <row r="896" spans="1:5" x14ac:dyDescent="0.45">
      <c r="A896" s="31">
        <v>895</v>
      </c>
      <c r="B896" s="31"/>
      <c r="C896" s="31"/>
      <c r="D896" s="32" t="s">
        <v>7</v>
      </c>
      <c r="E896" s="31"/>
    </row>
    <row r="897" spans="1:5" x14ac:dyDescent="0.45">
      <c r="A897" s="31">
        <v>896</v>
      </c>
      <c r="B897" s="31"/>
      <c r="C897" s="31"/>
      <c r="D897" s="32" t="s">
        <v>7</v>
      </c>
      <c r="E897" s="31"/>
    </row>
    <row r="898" spans="1:5" x14ac:dyDescent="0.45">
      <c r="A898" s="31">
        <v>897</v>
      </c>
      <c r="B898" s="31"/>
      <c r="C898" s="31"/>
      <c r="D898" s="32" t="s">
        <v>7</v>
      </c>
      <c r="E898" s="31"/>
    </row>
    <row r="899" spans="1:5" x14ac:dyDescent="0.45">
      <c r="A899" s="31">
        <v>898</v>
      </c>
      <c r="B899" s="31"/>
      <c r="C899" s="31"/>
      <c r="D899" s="32" t="s">
        <v>7</v>
      </c>
      <c r="E899" s="31"/>
    </row>
    <row r="900" spans="1:5" x14ac:dyDescent="0.45">
      <c r="A900" s="31">
        <v>899</v>
      </c>
      <c r="B900" s="31"/>
      <c r="C900" s="31"/>
      <c r="D900" s="32" t="s">
        <v>7</v>
      </c>
      <c r="E900" s="31"/>
    </row>
    <row r="901" spans="1:5" x14ac:dyDescent="0.45">
      <c r="A901" s="31">
        <v>900</v>
      </c>
      <c r="B901" s="31"/>
      <c r="C901" s="31"/>
      <c r="D901" s="32" t="s">
        <v>7</v>
      </c>
      <c r="E901" s="31"/>
    </row>
    <row r="902" spans="1:5" x14ac:dyDescent="0.45">
      <c r="A902" s="31">
        <v>901</v>
      </c>
      <c r="B902" s="31"/>
      <c r="C902" s="31"/>
      <c r="D902" s="32" t="s">
        <v>7</v>
      </c>
      <c r="E902" s="31"/>
    </row>
    <row r="903" spans="1:5" x14ac:dyDescent="0.45">
      <c r="A903" s="31">
        <v>902</v>
      </c>
      <c r="B903" s="31"/>
      <c r="C903" s="31"/>
      <c r="D903" s="32" t="s">
        <v>7</v>
      </c>
      <c r="E903" s="31"/>
    </row>
    <row r="904" spans="1:5" x14ac:dyDescent="0.45">
      <c r="A904" s="31">
        <v>903</v>
      </c>
      <c r="B904" s="31"/>
      <c r="C904" s="31"/>
      <c r="D904" s="32" t="s">
        <v>7</v>
      </c>
      <c r="E904" s="31"/>
    </row>
    <row r="905" spans="1:5" x14ac:dyDescent="0.45">
      <c r="A905" s="31">
        <v>904</v>
      </c>
      <c r="B905" s="31"/>
      <c r="C905" s="31"/>
      <c r="D905" s="32" t="s">
        <v>7</v>
      </c>
      <c r="E905" s="31"/>
    </row>
    <row r="906" spans="1:5" x14ac:dyDescent="0.45">
      <c r="A906" s="31">
        <v>905</v>
      </c>
      <c r="B906" s="31"/>
      <c r="C906" s="31"/>
      <c r="D906" s="32" t="s">
        <v>7</v>
      </c>
      <c r="E906" s="31"/>
    </row>
    <row r="907" spans="1:5" x14ac:dyDescent="0.45">
      <c r="A907" s="31">
        <v>906</v>
      </c>
      <c r="B907" s="31"/>
      <c r="C907" s="31"/>
      <c r="D907" s="32" t="s">
        <v>7</v>
      </c>
      <c r="E907" s="31"/>
    </row>
    <row r="908" spans="1:5" x14ac:dyDescent="0.45">
      <c r="A908" s="31">
        <v>907</v>
      </c>
      <c r="B908" s="31"/>
      <c r="C908" s="31"/>
      <c r="D908" s="32" t="s">
        <v>7</v>
      </c>
      <c r="E908" s="31"/>
    </row>
    <row r="909" spans="1:5" x14ac:dyDescent="0.45">
      <c r="A909" s="31">
        <v>908</v>
      </c>
      <c r="B909" s="31"/>
      <c r="C909" s="31"/>
      <c r="D909" s="32" t="s">
        <v>7</v>
      </c>
      <c r="E909" s="31"/>
    </row>
    <row r="910" spans="1:5" x14ac:dyDescent="0.45">
      <c r="A910" s="31">
        <v>909</v>
      </c>
      <c r="B910" s="31"/>
      <c r="C910" s="31"/>
      <c r="D910" s="32" t="s">
        <v>7</v>
      </c>
      <c r="E910" s="31"/>
    </row>
    <row r="911" spans="1:5" x14ac:dyDescent="0.45">
      <c r="A911" s="31">
        <v>910</v>
      </c>
      <c r="B911" s="31"/>
      <c r="C911" s="31"/>
      <c r="D911" s="32" t="s">
        <v>7</v>
      </c>
      <c r="E911" s="31"/>
    </row>
    <row r="912" spans="1:5" x14ac:dyDescent="0.45">
      <c r="A912" s="31">
        <v>911</v>
      </c>
      <c r="B912" s="31"/>
      <c r="C912" s="31"/>
      <c r="D912" s="32" t="s">
        <v>7</v>
      </c>
      <c r="E912" s="31"/>
    </row>
    <row r="913" spans="1:5" x14ac:dyDescent="0.45">
      <c r="A913" s="31">
        <v>912</v>
      </c>
      <c r="B913" s="31"/>
      <c r="C913" s="31"/>
      <c r="D913" s="32" t="s">
        <v>7</v>
      </c>
      <c r="E913" s="31"/>
    </row>
    <row r="914" spans="1:5" x14ac:dyDescent="0.45">
      <c r="A914" s="31">
        <v>913</v>
      </c>
      <c r="B914" s="31"/>
      <c r="C914" s="31"/>
      <c r="D914" s="32" t="s">
        <v>7</v>
      </c>
      <c r="E914" s="31"/>
    </row>
    <row r="915" spans="1:5" x14ac:dyDescent="0.45">
      <c r="A915" s="31">
        <v>914</v>
      </c>
      <c r="B915" s="31"/>
      <c r="C915" s="31"/>
      <c r="D915" s="32" t="s">
        <v>7</v>
      </c>
      <c r="E915" s="31"/>
    </row>
    <row r="916" spans="1:5" x14ac:dyDescent="0.45">
      <c r="A916" s="31">
        <v>915</v>
      </c>
      <c r="B916" s="31"/>
      <c r="C916" s="31"/>
      <c r="D916" s="32" t="s">
        <v>7</v>
      </c>
      <c r="E916" s="31"/>
    </row>
    <row r="917" spans="1:5" x14ac:dyDescent="0.45">
      <c r="A917" s="31">
        <v>916</v>
      </c>
      <c r="B917" s="31"/>
      <c r="C917" s="31"/>
      <c r="D917" s="32" t="s">
        <v>7</v>
      </c>
      <c r="E917" s="31"/>
    </row>
    <row r="918" spans="1:5" x14ac:dyDescent="0.45">
      <c r="A918" s="31">
        <v>917</v>
      </c>
      <c r="B918" s="31"/>
      <c r="C918" s="31"/>
      <c r="D918" s="32" t="s">
        <v>7</v>
      </c>
      <c r="E918" s="31"/>
    </row>
    <row r="919" spans="1:5" x14ac:dyDescent="0.45">
      <c r="A919" s="31">
        <v>918</v>
      </c>
      <c r="B919" s="31"/>
      <c r="C919" s="31"/>
      <c r="D919" s="32" t="s">
        <v>7</v>
      </c>
      <c r="E919" s="31"/>
    </row>
    <row r="920" spans="1:5" x14ac:dyDescent="0.45">
      <c r="A920" s="31">
        <v>919</v>
      </c>
      <c r="B920" s="31"/>
      <c r="C920" s="31"/>
      <c r="D920" s="32" t="s">
        <v>7</v>
      </c>
      <c r="E920" s="31"/>
    </row>
    <row r="921" spans="1:5" x14ac:dyDescent="0.45">
      <c r="A921" s="31">
        <v>920</v>
      </c>
      <c r="B921" s="31"/>
      <c r="C921" s="31"/>
      <c r="D921" s="32" t="s">
        <v>7</v>
      </c>
      <c r="E921" s="31"/>
    </row>
    <row r="922" spans="1:5" x14ac:dyDescent="0.45">
      <c r="A922" s="31">
        <v>921</v>
      </c>
      <c r="B922" s="31"/>
      <c r="C922" s="31"/>
      <c r="D922" s="32" t="s">
        <v>7</v>
      </c>
      <c r="E922" s="31"/>
    </row>
    <row r="923" spans="1:5" x14ac:dyDescent="0.45">
      <c r="A923" s="31">
        <v>922</v>
      </c>
      <c r="B923" s="31"/>
      <c r="C923" s="31"/>
      <c r="D923" s="32" t="s">
        <v>7</v>
      </c>
      <c r="E923" s="31"/>
    </row>
    <row r="924" spans="1:5" x14ac:dyDescent="0.45">
      <c r="A924" s="31">
        <v>923</v>
      </c>
      <c r="B924" s="31"/>
      <c r="C924" s="31"/>
      <c r="D924" s="32" t="s">
        <v>7</v>
      </c>
      <c r="E924" s="31"/>
    </row>
    <row r="925" spans="1:5" x14ac:dyDescent="0.45">
      <c r="A925" s="31">
        <v>924</v>
      </c>
      <c r="B925" s="31"/>
      <c r="C925" s="31"/>
      <c r="D925" s="32" t="s">
        <v>7</v>
      </c>
      <c r="E925" s="31"/>
    </row>
    <row r="926" spans="1:5" x14ac:dyDescent="0.45">
      <c r="A926" s="31">
        <v>925</v>
      </c>
      <c r="B926" s="31"/>
      <c r="C926" s="31"/>
      <c r="D926" s="32" t="s">
        <v>7</v>
      </c>
      <c r="E926" s="31"/>
    </row>
    <row r="927" spans="1:5" x14ac:dyDescent="0.45">
      <c r="A927" s="31">
        <v>926</v>
      </c>
      <c r="B927" s="31"/>
      <c r="C927" s="31"/>
      <c r="D927" s="32" t="s">
        <v>7</v>
      </c>
      <c r="E927" s="31"/>
    </row>
    <row r="928" spans="1:5" x14ac:dyDescent="0.45">
      <c r="A928" s="31">
        <v>927</v>
      </c>
      <c r="B928" s="31"/>
      <c r="C928" s="31"/>
      <c r="D928" s="32" t="s">
        <v>7</v>
      </c>
      <c r="E928" s="31"/>
    </row>
    <row r="929" spans="1:5" x14ac:dyDescent="0.45">
      <c r="A929" s="31">
        <v>928</v>
      </c>
      <c r="B929" s="31"/>
      <c r="C929" s="31"/>
      <c r="D929" s="32" t="s">
        <v>7</v>
      </c>
      <c r="E929" s="31"/>
    </row>
    <row r="930" spans="1:5" x14ac:dyDescent="0.45">
      <c r="A930" s="31">
        <v>929</v>
      </c>
      <c r="B930" s="31"/>
      <c r="C930" s="31"/>
      <c r="D930" s="32" t="s">
        <v>7</v>
      </c>
      <c r="E930" s="31"/>
    </row>
    <row r="931" spans="1:5" x14ac:dyDescent="0.45">
      <c r="A931" s="31">
        <v>930</v>
      </c>
      <c r="B931" s="31"/>
      <c r="C931" s="31"/>
      <c r="D931" s="32" t="s">
        <v>7</v>
      </c>
      <c r="E931" s="31"/>
    </row>
    <row r="932" spans="1:5" x14ac:dyDescent="0.45">
      <c r="A932" s="31">
        <v>931</v>
      </c>
      <c r="B932" s="31"/>
      <c r="C932" s="31"/>
      <c r="D932" s="32" t="s">
        <v>7</v>
      </c>
      <c r="E932" s="31"/>
    </row>
    <row r="933" spans="1:5" x14ac:dyDescent="0.45">
      <c r="A933" s="31">
        <v>932</v>
      </c>
      <c r="B933" s="31"/>
      <c r="C933" s="31"/>
      <c r="D933" s="32" t="s">
        <v>7</v>
      </c>
      <c r="E933" s="31"/>
    </row>
    <row r="934" spans="1:5" x14ac:dyDescent="0.45">
      <c r="A934" s="31">
        <v>933</v>
      </c>
      <c r="B934" s="31"/>
      <c r="C934" s="31"/>
      <c r="D934" s="32" t="s">
        <v>7</v>
      </c>
      <c r="E934" s="31"/>
    </row>
    <row r="935" spans="1:5" x14ac:dyDescent="0.45">
      <c r="A935" s="31">
        <v>934</v>
      </c>
      <c r="B935" s="31"/>
      <c r="C935" s="31"/>
      <c r="D935" s="32" t="s">
        <v>7</v>
      </c>
      <c r="E935" s="31"/>
    </row>
    <row r="936" spans="1:5" x14ac:dyDescent="0.45">
      <c r="A936" s="31">
        <v>935</v>
      </c>
      <c r="B936" s="31"/>
      <c r="C936" s="31"/>
      <c r="D936" s="32" t="s">
        <v>7</v>
      </c>
      <c r="E936" s="31"/>
    </row>
    <row r="937" spans="1:5" x14ac:dyDescent="0.45">
      <c r="A937" s="31">
        <v>936</v>
      </c>
      <c r="B937" s="31"/>
      <c r="C937" s="31"/>
      <c r="D937" s="32" t="s">
        <v>7</v>
      </c>
      <c r="E937" s="31"/>
    </row>
    <row r="938" spans="1:5" x14ac:dyDescent="0.45">
      <c r="A938" s="31">
        <v>937</v>
      </c>
      <c r="B938" s="31"/>
      <c r="C938" s="31"/>
      <c r="D938" s="32" t="s">
        <v>7</v>
      </c>
      <c r="E938" s="31"/>
    </row>
    <row r="939" spans="1:5" x14ac:dyDescent="0.45">
      <c r="A939" s="31">
        <v>938</v>
      </c>
      <c r="B939" s="31"/>
      <c r="C939" s="31"/>
      <c r="D939" s="32" t="s">
        <v>7</v>
      </c>
      <c r="E939" s="31"/>
    </row>
    <row r="940" spans="1:5" x14ac:dyDescent="0.45">
      <c r="A940" s="31">
        <v>939</v>
      </c>
      <c r="B940" s="31"/>
      <c r="C940" s="31"/>
      <c r="D940" s="32" t="s">
        <v>7</v>
      </c>
      <c r="E940" s="31"/>
    </row>
    <row r="941" spans="1:5" x14ac:dyDescent="0.45">
      <c r="A941" s="31">
        <v>940</v>
      </c>
      <c r="B941" s="31"/>
      <c r="C941" s="31"/>
      <c r="D941" s="32" t="s">
        <v>7</v>
      </c>
      <c r="E941" s="31"/>
    </row>
    <row r="942" spans="1:5" x14ac:dyDescent="0.45">
      <c r="A942" s="31">
        <v>941</v>
      </c>
      <c r="B942" s="31"/>
      <c r="C942" s="31"/>
      <c r="D942" s="32" t="s">
        <v>7</v>
      </c>
      <c r="E942" s="31"/>
    </row>
    <row r="943" spans="1:5" x14ac:dyDescent="0.45">
      <c r="A943" s="31">
        <v>942</v>
      </c>
      <c r="B943" s="31"/>
      <c r="C943" s="31"/>
      <c r="D943" s="32" t="s">
        <v>7</v>
      </c>
      <c r="E943" s="31"/>
    </row>
    <row r="944" spans="1:5" x14ac:dyDescent="0.45">
      <c r="A944" s="31">
        <v>943</v>
      </c>
      <c r="B944" s="31"/>
      <c r="C944" s="31"/>
      <c r="D944" s="32" t="s">
        <v>7</v>
      </c>
      <c r="E944" s="31"/>
    </row>
    <row r="945" spans="1:5" x14ac:dyDescent="0.45">
      <c r="A945" s="31">
        <v>944</v>
      </c>
      <c r="B945" s="31"/>
      <c r="C945" s="31"/>
      <c r="D945" s="32" t="s">
        <v>7</v>
      </c>
      <c r="E945" s="31"/>
    </row>
    <row r="946" spans="1:5" x14ac:dyDescent="0.45">
      <c r="A946" s="31">
        <v>945</v>
      </c>
      <c r="B946" s="31"/>
      <c r="C946" s="31"/>
      <c r="D946" s="32" t="s">
        <v>7</v>
      </c>
      <c r="E946" s="31"/>
    </row>
    <row r="947" spans="1:5" x14ac:dyDescent="0.45">
      <c r="A947" s="31">
        <v>946</v>
      </c>
      <c r="B947" s="31"/>
      <c r="C947" s="31"/>
      <c r="D947" s="32" t="s">
        <v>7</v>
      </c>
      <c r="E947" s="31"/>
    </row>
    <row r="948" spans="1:5" x14ac:dyDescent="0.45">
      <c r="A948" s="31">
        <v>947</v>
      </c>
      <c r="B948" s="31"/>
      <c r="C948" s="31"/>
      <c r="D948" s="32" t="s">
        <v>7</v>
      </c>
      <c r="E948" s="31"/>
    </row>
    <row r="949" spans="1:5" x14ac:dyDescent="0.45">
      <c r="A949" s="31">
        <v>948</v>
      </c>
      <c r="B949" s="31"/>
      <c r="C949" s="31"/>
      <c r="D949" s="32" t="s">
        <v>7</v>
      </c>
      <c r="E949" s="31"/>
    </row>
    <row r="950" spans="1:5" x14ac:dyDescent="0.45">
      <c r="A950" s="31">
        <v>949</v>
      </c>
      <c r="B950" s="31"/>
      <c r="C950" s="31"/>
      <c r="D950" s="32" t="s">
        <v>7</v>
      </c>
      <c r="E950" s="31"/>
    </row>
    <row r="951" spans="1:5" x14ac:dyDescent="0.45">
      <c r="A951" s="31">
        <v>950</v>
      </c>
      <c r="B951" s="31"/>
      <c r="C951" s="31"/>
      <c r="D951" s="32" t="s">
        <v>7</v>
      </c>
      <c r="E951" s="31"/>
    </row>
    <row r="952" spans="1:5" x14ac:dyDescent="0.45">
      <c r="A952" s="31">
        <v>951</v>
      </c>
      <c r="B952" s="31"/>
      <c r="C952" s="31"/>
      <c r="D952" s="32" t="s">
        <v>7</v>
      </c>
      <c r="E952" s="31"/>
    </row>
    <row r="953" spans="1:5" x14ac:dyDescent="0.45">
      <c r="A953" s="31">
        <v>952</v>
      </c>
      <c r="B953" s="31"/>
      <c r="C953" s="31"/>
      <c r="D953" s="32" t="s">
        <v>7</v>
      </c>
      <c r="E953" s="31"/>
    </row>
    <row r="954" spans="1:5" x14ac:dyDescent="0.45">
      <c r="A954" s="31">
        <v>953</v>
      </c>
      <c r="B954" s="31"/>
      <c r="C954" s="31"/>
      <c r="D954" s="32" t="s">
        <v>7</v>
      </c>
      <c r="E954" s="31"/>
    </row>
    <row r="955" spans="1:5" x14ac:dyDescent="0.45">
      <c r="A955" s="31">
        <v>954</v>
      </c>
      <c r="B955" s="31"/>
      <c r="C955" s="31"/>
      <c r="D955" s="32" t="s">
        <v>7</v>
      </c>
      <c r="E955" s="31"/>
    </row>
    <row r="956" spans="1:5" x14ac:dyDescent="0.45">
      <c r="A956" s="31">
        <v>955</v>
      </c>
      <c r="B956" s="31"/>
      <c r="C956" s="31"/>
      <c r="D956" s="32" t="s">
        <v>7</v>
      </c>
      <c r="E956" s="31"/>
    </row>
    <row r="957" spans="1:5" x14ac:dyDescent="0.45">
      <c r="A957" s="31">
        <v>956</v>
      </c>
      <c r="B957" s="31"/>
      <c r="C957" s="31"/>
      <c r="D957" s="32" t="s">
        <v>7</v>
      </c>
      <c r="E957" s="31"/>
    </row>
    <row r="958" spans="1:5" x14ac:dyDescent="0.45">
      <c r="A958" s="31">
        <v>957</v>
      </c>
      <c r="B958" s="31"/>
      <c r="C958" s="31"/>
      <c r="D958" s="32" t="s">
        <v>7</v>
      </c>
      <c r="E958" s="31"/>
    </row>
    <row r="959" spans="1:5" x14ac:dyDescent="0.45">
      <c r="A959" s="31">
        <v>958</v>
      </c>
      <c r="B959" s="31"/>
      <c r="C959" s="31"/>
      <c r="D959" s="32" t="s">
        <v>7</v>
      </c>
      <c r="E959" s="31"/>
    </row>
    <row r="960" spans="1:5" x14ac:dyDescent="0.45">
      <c r="A960" s="31">
        <v>959</v>
      </c>
      <c r="B960" s="31"/>
      <c r="C960" s="31"/>
      <c r="D960" s="32" t="s">
        <v>7</v>
      </c>
      <c r="E960" s="31"/>
    </row>
    <row r="961" spans="1:5" x14ac:dyDescent="0.45">
      <c r="A961" s="31">
        <v>960</v>
      </c>
      <c r="B961" s="31"/>
      <c r="C961" s="31"/>
      <c r="D961" s="32" t="s">
        <v>7</v>
      </c>
      <c r="E961" s="31"/>
    </row>
    <row r="962" spans="1:5" x14ac:dyDescent="0.45">
      <c r="A962" s="31">
        <v>961</v>
      </c>
      <c r="B962" s="31"/>
      <c r="C962" s="31"/>
      <c r="D962" s="32" t="s">
        <v>7</v>
      </c>
      <c r="E962" s="31"/>
    </row>
    <row r="963" spans="1:5" x14ac:dyDescent="0.45">
      <c r="A963" s="31">
        <v>962</v>
      </c>
      <c r="B963" s="31"/>
      <c r="C963" s="31"/>
      <c r="D963" s="32" t="s">
        <v>7</v>
      </c>
      <c r="E963" s="31"/>
    </row>
    <row r="964" spans="1:5" x14ac:dyDescent="0.45">
      <c r="A964" s="31">
        <v>963</v>
      </c>
      <c r="B964" s="31"/>
      <c r="C964" s="31"/>
      <c r="D964" s="32" t="s">
        <v>7</v>
      </c>
      <c r="E964" s="31"/>
    </row>
    <row r="965" spans="1:5" x14ac:dyDescent="0.45">
      <c r="A965" s="31">
        <v>964</v>
      </c>
      <c r="B965" s="31"/>
      <c r="C965" s="31"/>
      <c r="D965" s="32" t="s">
        <v>7</v>
      </c>
      <c r="E965" s="31"/>
    </row>
    <row r="966" spans="1:5" x14ac:dyDescent="0.45">
      <c r="A966" s="31">
        <v>965</v>
      </c>
      <c r="B966" s="31"/>
      <c r="C966" s="31"/>
      <c r="D966" s="32" t="s">
        <v>7</v>
      </c>
      <c r="E966" s="31"/>
    </row>
    <row r="967" spans="1:5" x14ac:dyDescent="0.45">
      <c r="A967" s="31">
        <v>966</v>
      </c>
      <c r="B967" s="31"/>
      <c r="C967" s="31"/>
      <c r="D967" s="32" t="s">
        <v>7</v>
      </c>
      <c r="E967" s="31"/>
    </row>
    <row r="968" spans="1:5" x14ac:dyDescent="0.45">
      <c r="A968" s="31">
        <v>967</v>
      </c>
      <c r="B968" s="31"/>
      <c r="C968" s="31"/>
      <c r="D968" s="32" t="s">
        <v>7</v>
      </c>
      <c r="E968" s="31"/>
    </row>
    <row r="969" spans="1:5" x14ac:dyDescent="0.45">
      <c r="A969" s="31">
        <v>968</v>
      </c>
      <c r="B969" s="31"/>
      <c r="C969" s="31"/>
      <c r="D969" s="32" t="s">
        <v>7</v>
      </c>
      <c r="E969" s="31"/>
    </row>
    <row r="970" spans="1:5" x14ac:dyDescent="0.45">
      <c r="A970" s="31">
        <v>969</v>
      </c>
      <c r="B970" s="31"/>
      <c r="C970" s="31"/>
      <c r="D970" s="32" t="s">
        <v>7</v>
      </c>
      <c r="E970" s="31"/>
    </row>
    <row r="971" spans="1:5" x14ac:dyDescent="0.45">
      <c r="A971" s="31">
        <v>970</v>
      </c>
      <c r="B971" s="31"/>
      <c r="C971" s="31"/>
      <c r="D971" s="32" t="s">
        <v>7</v>
      </c>
      <c r="E971" s="31"/>
    </row>
    <row r="972" spans="1:5" x14ac:dyDescent="0.45">
      <c r="A972" s="31">
        <v>971</v>
      </c>
      <c r="B972" s="31"/>
      <c r="C972" s="31"/>
      <c r="D972" s="32" t="s">
        <v>7</v>
      </c>
      <c r="E972" s="31"/>
    </row>
    <row r="973" spans="1:5" x14ac:dyDescent="0.45">
      <c r="A973" s="31">
        <v>972</v>
      </c>
      <c r="B973" s="31"/>
      <c r="C973" s="31"/>
      <c r="D973" s="32" t="s">
        <v>7</v>
      </c>
      <c r="E973" s="31"/>
    </row>
    <row r="974" spans="1:5" x14ac:dyDescent="0.45">
      <c r="A974" s="31">
        <v>973</v>
      </c>
      <c r="B974" s="31"/>
      <c r="C974" s="31"/>
      <c r="D974" s="32" t="s">
        <v>7</v>
      </c>
      <c r="E974" s="31"/>
    </row>
    <row r="975" spans="1:5" x14ac:dyDescent="0.45">
      <c r="A975" s="31">
        <v>974</v>
      </c>
      <c r="B975" s="31"/>
      <c r="C975" s="31"/>
      <c r="D975" s="32" t="s">
        <v>7</v>
      </c>
      <c r="E975" s="31"/>
    </row>
    <row r="976" spans="1:5" x14ac:dyDescent="0.45">
      <c r="A976" s="31">
        <v>975</v>
      </c>
      <c r="B976" s="31"/>
      <c r="C976" s="31"/>
      <c r="D976" s="32" t="s">
        <v>7</v>
      </c>
      <c r="E976" s="31"/>
    </row>
    <row r="977" spans="1:5" x14ac:dyDescent="0.45">
      <c r="A977" s="31">
        <v>976</v>
      </c>
      <c r="B977" s="31"/>
      <c r="C977" s="31"/>
      <c r="D977" s="32" t="s">
        <v>7</v>
      </c>
      <c r="E977" s="31"/>
    </row>
    <row r="978" spans="1:5" x14ac:dyDescent="0.45">
      <c r="A978" s="31">
        <v>977</v>
      </c>
      <c r="B978" s="31"/>
      <c r="C978" s="31"/>
      <c r="D978" s="32" t="s">
        <v>7</v>
      </c>
      <c r="E978" s="31"/>
    </row>
    <row r="979" spans="1:5" x14ac:dyDescent="0.45">
      <c r="A979" s="31">
        <v>978</v>
      </c>
      <c r="B979" s="31"/>
      <c r="C979" s="31"/>
      <c r="D979" s="32" t="s">
        <v>7</v>
      </c>
      <c r="E979" s="31"/>
    </row>
    <row r="980" spans="1:5" x14ac:dyDescent="0.45">
      <c r="A980" s="31">
        <v>979</v>
      </c>
      <c r="B980" s="31"/>
      <c r="C980" s="31"/>
      <c r="D980" s="32" t="s">
        <v>7</v>
      </c>
      <c r="E980" s="31"/>
    </row>
    <row r="981" spans="1:5" x14ac:dyDescent="0.45">
      <c r="A981" s="31">
        <v>980</v>
      </c>
      <c r="B981" s="31"/>
      <c r="C981" s="31"/>
      <c r="D981" s="32" t="s">
        <v>7</v>
      </c>
      <c r="E981" s="31"/>
    </row>
    <row r="982" spans="1:5" x14ac:dyDescent="0.45">
      <c r="A982" s="31">
        <v>981</v>
      </c>
      <c r="B982" s="31"/>
      <c r="C982" s="31"/>
      <c r="D982" s="32" t="s">
        <v>7</v>
      </c>
      <c r="E982" s="31"/>
    </row>
    <row r="983" spans="1:5" x14ac:dyDescent="0.45">
      <c r="A983" s="31">
        <v>982</v>
      </c>
      <c r="B983" s="31"/>
      <c r="C983" s="31"/>
      <c r="D983" s="32" t="s">
        <v>7</v>
      </c>
      <c r="E983" s="31"/>
    </row>
    <row r="984" spans="1:5" x14ac:dyDescent="0.45">
      <c r="A984" s="31">
        <v>983</v>
      </c>
      <c r="B984" s="31"/>
      <c r="C984" s="31"/>
      <c r="D984" s="32" t="s">
        <v>7</v>
      </c>
      <c r="E984" s="31"/>
    </row>
    <row r="985" spans="1:5" x14ac:dyDescent="0.45">
      <c r="A985" s="31">
        <v>984</v>
      </c>
      <c r="B985" s="31"/>
      <c r="C985" s="31"/>
      <c r="D985" s="32" t="s">
        <v>7</v>
      </c>
      <c r="E985" s="31"/>
    </row>
    <row r="986" spans="1:5" x14ac:dyDescent="0.45">
      <c r="A986" s="31">
        <v>985</v>
      </c>
      <c r="B986" s="31"/>
      <c r="C986" s="31"/>
      <c r="D986" s="32" t="s">
        <v>7</v>
      </c>
      <c r="E986" s="31"/>
    </row>
    <row r="987" spans="1:5" x14ac:dyDescent="0.45">
      <c r="A987" s="31">
        <v>986</v>
      </c>
      <c r="B987" s="31"/>
      <c r="C987" s="31"/>
      <c r="D987" s="32" t="s">
        <v>7</v>
      </c>
      <c r="E987" s="31"/>
    </row>
    <row r="988" spans="1:5" x14ac:dyDescent="0.45">
      <c r="A988" s="31">
        <v>987</v>
      </c>
      <c r="B988" s="31"/>
      <c r="C988" s="31"/>
      <c r="D988" s="32" t="s">
        <v>7</v>
      </c>
      <c r="E988" s="31"/>
    </row>
    <row r="989" spans="1:5" x14ac:dyDescent="0.45">
      <c r="A989" s="31">
        <v>988</v>
      </c>
      <c r="B989" s="31"/>
      <c r="C989" s="31"/>
      <c r="D989" s="32" t="s">
        <v>7</v>
      </c>
      <c r="E989" s="31"/>
    </row>
    <row r="990" spans="1:5" x14ac:dyDescent="0.45">
      <c r="A990" s="31">
        <v>989</v>
      </c>
      <c r="B990" s="31"/>
      <c r="C990" s="31"/>
      <c r="D990" s="32" t="s">
        <v>7</v>
      </c>
      <c r="E990" s="31"/>
    </row>
    <row r="991" spans="1:5" x14ac:dyDescent="0.45">
      <c r="A991" s="31">
        <v>990</v>
      </c>
      <c r="B991" s="31"/>
      <c r="C991" s="31"/>
      <c r="D991" s="32" t="s">
        <v>7</v>
      </c>
      <c r="E991" s="31"/>
    </row>
    <row r="992" spans="1:5" x14ac:dyDescent="0.45">
      <c r="A992" s="31">
        <v>991</v>
      </c>
      <c r="B992" s="31"/>
      <c r="C992" s="31"/>
      <c r="D992" s="32" t="s">
        <v>7</v>
      </c>
      <c r="E992" s="31"/>
    </row>
    <row r="993" spans="1:5" x14ac:dyDescent="0.45">
      <c r="A993" s="31">
        <v>992</v>
      </c>
      <c r="B993" s="31"/>
      <c r="C993" s="31"/>
      <c r="D993" s="32" t="s">
        <v>7</v>
      </c>
      <c r="E993" s="31"/>
    </row>
    <row r="994" spans="1:5" x14ac:dyDescent="0.45">
      <c r="A994" s="31">
        <v>993</v>
      </c>
      <c r="B994" s="31"/>
      <c r="C994" s="31"/>
      <c r="D994" s="32" t="s">
        <v>7</v>
      </c>
      <c r="E994" s="31"/>
    </row>
    <row r="995" spans="1:5" x14ac:dyDescent="0.45">
      <c r="A995" s="31">
        <v>994</v>
      </c>
      <c r="B995" s="31"/>
      <c r="C995" s="31"/>
      <c r="D995" s="32" t="s">
        <v>7</v>
      </c>
      <c r="E995" s="31"/>
    </row>
    <row r="996" spans="1:5" x14ac:dyDescent="0.45">
      <c r="A996" s="31">
        <v>995</v>
      </c>
      <c r="B996" s="31"/>
      <c r="C996" s="31"/>
      <c r="D996" s="32" t="s">
        <v>7</v>
      </c>
      <c r="E996" s="31"/>
    </row>
    <row r="997" spans="1:5" x14ac:dyDescent="0.45">
      <c r="A997" s="31">
        <v>996</v>
      </c>
      <c r="B997" s="31"/>
      <c r="C997" s="31"/>
      <c r="D997" s="32" t="s">
        <v>7</v>
      </c>
      <c r="E997" s="31"/>
    </row>
    <row r="998" spans="1:5" x14ac:dyDescent="0.45">
      <c r="A998" s="31">
        <v>997</v>
      </c>
      <c r="B998" s="31"/>
      <c r="C998" s="31"/>
      <c r="D998" s="32" t="s">
        <v>7</v>
      </c>
      <c r="E998" s="31"/>
    </row>
    <row r="999" spans="1:5" x14ac:dyDescent="0.45">
      <c r="A999" s="31">
        <v>998</v>
      </c>
      <c r="B999" s="31"/>
      <c r="C999" s="31"/>
      <c r="D999" s="32" t="s">
        <v>7</v>
      </c>
      <c r="E999" s="31"/>
    </row>
    <row r="1000" spans="1:5" x14ac:dyDescent="0.45">
      <c r="A1000" s="31">
        <v>999</v>
      </c>
      <c r="B1000" s="31"/>
      <c r="C1000" s="31"/>
      <c r="D1000" s="32" t="s">
        <v>7</v>
      </c>
      <c r="E1000" s="31"/>
    </row>
    <row r="1001" spans="1:5" x14ac:dyDescent="0.45">
      <c r="A1001" s="31">
        <v>1000</v>
      </c>
      <c r="B1001" s="31"/>
      <c r="C1001" s="31"/>
      <c r="D1001" s="32" t="s">
        <v>7</v>
      </c>
      <c r="E1001" s="31"/>
    </row>
  </sheetData>
  <pageMargins left="0.7" right="0.7" top="0.75" bottom="0.75" header="0.3" footer="0.3"/>
  <pageSetup paperSize="9" orientation="portrait" horizontalDpi="2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ตัวเลือก!$A$18:$A$22</xm:f>
          </x14:formula1>
          <xm:sqref>D2:D1001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คู่มือการใช้งาน</vt:lpstr>
      <vt:lpstr>1สรุปข้อมูลพื้นฐาน</vt:lpstr>
      <vt:lpstr>2ขนาดพื้นที่ต่างๆ</vt:lpstr>
      <vt:lpstr>3พื้นที่เรือนยอด</vt:lpstr>
      <vt:lpstr>4ข้อมูลไม้ต้น (ปัจจุบัน)</vt:lpstr>
      <vt:lpstr>5ข้อมูลไม้ต้น (ปีฐาน)</vt:lpstr>
      <vt:lpstr>4bข้อมูลไม้หนุ่ม(ปัจจุบัน)</vt:lpstr>
      <vt:lpstr>5bข้อมูลไม้หนุ่ม(ปีฐาน)</vt:lpstr>
      <vt:lpstr>6การวิเคราะห์ตนเอง</vt:lpstr>
      <vt:lpstr>7สรุปคะแนน</vt:lpstr>
      <vt:lpstr>Printบันทึกข้อมูลพืชภาคสนาม</vt:lpstr>
      <vt:lpstr>ตัวเลือก</vt:lpstr>
      <vt:lpstr>Template_ForDuplicate</vt:lpstr>
      <vt:lpstr>คาดการณ์</vt:lpstr>
      <vt:lpstr>คำนวณ</vt:lpstr>
      <vt:lpstr>ข้อมูลชนิดพืช</vt:lpstr>
      <vt:lpstr>Printบันทึกข้อมูลพืชภาคสนาม!Print_Area</vt:lpstr>
      <vt:lpstr>Printบันทึกข้อมูลพืชภาคสนาม!Print_Titles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Thanachoke Vanichpadungtham</dc:creator>
  <cp:lastModifiedBy>Pongchai Dumrongrojwatthana</cp:lastModifiedBy>
  <cp:lastPrinted>2025-05-05T01:47:09Z</cp:lastPrinted>
  <dcterms:created xsi:type="dcterms:W3CDTF">2024-12-16T13:31:16Z</dcterms:created>
  <dcterms:modified xsi:type="dcterms:W3CDTF">2025-11-14T15:39:56Z</dcterms:modified>
</cp:coreProperties>
</file>